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matthew.grainger\Documents\Projects_in_development\Dragehode2023\data\"/>
    </mc:Choice>
  </mc:AlternateContent>
  <xr:revisionPtr revIDLastSave="0" documentId="13_ncr:1_{B7FE3D8B-EE33-4E48-BAD9-9F5DD8234832}" xr6:coauthVersionLast="47" xr6:coauthVersionMax="47" xr10:uidLastSave="{00000000-0000-0000-0000-000000000000}"/>
  <bookViews>
    <workbookView xWindow="0" yWindow="48" windowWidth="23040" windowHeight="12204" tabRatio="740" activeTab="4" xr2:uid="{00000000-000D-0000-FFFF-FFFF00000000}"/>
  </bookViews>
  <sheets>
    <sheet name="Lokaliteter_oversikt" sheetId="12" r:id="rId1"/>
    <sheet name="Skjøtsel_koder" sheetId="11" r:id="rId2"/>
    <sheet name="Lokalitetsdata" sheetId="2" r:id="rId3"/>
    <sheet name="Transektdata" sheetId="1" r:id="rId4"/>
    <sheet name="Rutedata" sheetId="4" r:id="rId5"/>
    <sheet name="Artsdata" sheetId="6" r:id="rId6"/>
    <sheet name="pivot rutedata" sheetId="13" r:id="rId7"/>
    <sheet name="Artslister" sheetId="5" r:id="rId8"/>
    <sheet name="Koordinater_midt" sheetId="3" r:id="rId9"/>
    <sheet name="Koordinater_ruter" sheetId="7" r:id="rId10"/>
  </sheets>
  <externalReferences>
    <externalReference r:id="rId11"/>
    <externalReference r:id="rId12"/>
    <externalReference r:id="rId13"/>
  </externalReferences>
  <definedNames>
    <definedName name="_xlnm._FilterDatabase" localSheetId="5" hidden="1">Artsdata!$A$1:$Z$2478</definedName>
    <definedName name="_xlnm._FilterDatabase" localSheetId="7" hidden="1">Artslister!$N$1:$N$53</definedName>
    <definedName name="_xlnm._FilterDatabase" localSheetId="2" hidden="1">Lokalitetsdata!$A$1:$AG$116</definedName>
    <definedName name="_xlnm._FilterDatabase" localSheetId="4" hidden="1">Rutedata!$A$2:$AH$1173</definedName>
    <definedName name="_xlnm._FilterDatabase" localSheetId="3" hidden="1">Transektdata!$A$1:$I$843</definedName>
    <definedName name="Artshierarki">#REF!</definedName>
  </definedNames>
  <calcPr calcId="191028"/>
  <pivotCaches>
    <pivotCache cacheId="0"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38" i="4" l="1"/>
  <c r="Q77" i="5"/>
  <c r="O77" i="5"/>
  <c r="Q76" i="5"/>
  <c r="O76" i="5"/>
  <c r="Q75" i="5"/>
  <c r="O75" i="5"/>
  <c r="Q74" i="5"/>
  <c r="O74" i="5"/>
  <c r="B77" i="5"/>
  <c r="B76" i="5"/>
  <c r="B75" i="5"/>
  <c r="B74" i="5"/>
  <c r="Z2478" i="6"/>
  <c r="Y2478" i="6"/>
  <c r="X2478" i="6"/>
  <c r="W2478" i="6"/>
  <c r="V2478" i="6"/>
  <c r="U2478" i="6"/>
  <c r="T2478" i="6"/>
  <c r="S2478" i="6"/>
  <c r="R2478" i="6"/>
  <c r="Q2478" i="6"/>
  <c r="P2478" i="6"/>
  <c r="O2478" i="6"/>
  <c r="N2478" i="6"/>
  <c r="M2478" i="6"/>
  <c r="Z2477" i="6"/>
  <c r="Y2477" i="6"/>
  <c r="X2477" i="6"/>
  <c r="W2477" i="6"/>
  <c r="V2477" i="6"/>
  <c r="U2477" i="6"/>
  <c r="T2477" i="6"/>
  <c r="S2477" i="6"/>
  <c r="R2477" i="6"/>
  <c r="Q2477" i="6"/>
  <c r="P2477" i="6"/>
  <c r="O2477" i="6"/>
  <c r="N2477" i="6"/>
  <c r="M2477" i="6"/>
  <c r="Z2476" i="6"/>
  <c r="Y2476" i="6"/>
  <c r="X2476" i="6"/>
  <c r="W2476" i="6"/>
  <c r="V2476" i="6"/>
  <c r="U2476" i="6"/>
  <c r="T2476" i="6"/>
  <c r="S2476" i="6"/>
  <c r="R2476" i="6"/>
  <c r="Q2476" i="6"/>
  <c r="P2476" i="6"/>
  <c r="O2476" i="6"/>
  <c r="N2476" i="6"/>
  <c r="M2476" i="6"/>
  <c r="Z2475" i="6"/>
  <c r="Y2475" i="6"/>
  <c r="X2475" i="6"/>
  <c r="W2475" i="6"/>
  <c r="V2475" i="6"/>
  <c r="U2475" i="6"/>
  <c r="T2475" i="6"/>
  <c r="S2475" i="6"/>
  <c r="R2475" i="6"/>
  <c r="Q2475" i="6"/>
  <c r="P2475" i="6"/>
  <c r="O2475" i="6"/>
  <c r="N2475" i="6"/>
  <c r="M2475" i="6"/>
  <c r="Z2474" i="6"/>
  <c r="Y2474" i="6"/>
  <c r="X2474" i="6"/>
  <c r="W2474" i="6"/>
  <c r="V2474" i="6"/>
  <c r="U2474" i="6"/>
  <c r="T2474" i="6"/>
  <c r="S2474" i="6"/>
  <c r="R2474" i="6"/>
  <c r="Q2474" i="6"/>
  <c r="P2474" i="6"/>
  <c r="O2474" i="6"/>
  <c r="N2474" i="6"/>
  <c r="M2474" i="6"/>
  <c r="Z2473" i="6"/>
  <c r="Y2473" i="6"/>
  <c r="X2473" i="6"/>
  <c r="W2473" i="6"/>
  <c r="V2473" i="6"/>
  <c r="U2473" i="6"/>
  <c r="T2473" i="6"/>
  <c r="S2473" i="6"/>
  <c r="R2473" i="6"/>
  <c r="Q2473" i="6"/>
  <c r="P2473" i="6"/>
  <c r="O2473" i="6"/>
  <c r="N2473" i="6"/>
  <c r="M2473" i="6"/>
  <c r="Z2472" i="6"/>
  <c r="Y2472" i="6"/>
  <c r="X2472" i="6"/>
  <c r="W2472" i="6"/>
  <c r="V2472" i="6"/>
  <c r="U2472" i="6"/>
  <c r="T2472" i="6"/>
  <c r="S2472" i="6"/>
  <c r="R2472" i="6"/>
  <c r="Q2472" i="6"/>
  <c r="P2472" i="6"/>
  <c r="O2472" i="6"/>
  <c r="N2472" i="6"/>
  <c r="M2472" i="6"/>
  <c r="Z2471" i="6"/>
  <c r="Y2471" i="6"/>
  <c r="X2471" i="6"/>
  <c r="W2471" i="6"/>
  <c r="V2471" i="6"/>
  <c r="U2471" i="6"/>
  <c r="T2471" i="6"/>
  <c r="S2471" i="6"/>
  <c r="R2471" i="6"/>
  <c r="Q2471" i="6"/>
  <c r="P2471" i="6"/>
  <c r="O2471" i="6"/>
  <c r="N2471" i="6"/>
  <c r="M2471" i="6"/>
  <c r="Z2470" i="6"/>
  <c r="Y2470" i="6"/>
  <c r="X2470" i="6"/>
  <c r="W2470" i="6"/>
  <c r="V2470" i="6"/>
  <c r="U2470" i="6"/>
  <c r="T2470" i="6"/>
  <c r="S2470" i="6"/>
  <c r="R2470" i="6"/>
  <c r="Q2470" i="6"/>
  <c r="P2470" i="6"/>
  <c r="O2470" i="6"/>
  <c r="N2470" i="6"/>
  <c r="M2470" i="6"/>
  <c r="Z2469" i="6"/>
  <c r="Y2469" i="6"/>
  <c r="X2469" i="6"/>
  <c r="W2469" i="6"/>
  <c r="V2469" i="6"/>
  <c r="U2469" i="6"/>
  <c r="T2469" i="6"/>
  <c r="S2469" i="6"/>
  <c r="R2469" i="6"/>
  <c r="Q2469" i="6"/>
  <c r="P2469" i="6"/>
  <c r="O2469" i="6"/>
  <c r="N2469" i="6"/>
  <c r="M2469" i="6"/>
  <c r="Z2468" i="6"/>
  <c r="Y2468" i="6"/>
  <c r="X2468" i="6"/>
  <c r="W2468" i="6"/>
  <c r="V2468" i="6"/>
  <c r="U2468" i="6"/>
  <c r="T2468" i="6"/>
  <c r="S2468" i="6"/>
  <c r="R2468" i="6"/>
  <c r="Q2468" i="6"/>
  <c r="P2468" i="6"/>
  <c r="O2468" i="6"/>
  <c r="N2468" i="6"/>
  <c r="M2468" i="6"/>
  <c r="Z2467" i="6"/>
  <c r="Y2467" i="6"/>
  <c r="X2467" i="6"/>
  <c r="W2467" i="6"/>
  <c r="V2467" i="6"/>
  <c r="U2467" i="6"/>
  <c r="T2467" i="6"/>
  <c r="S2467" i="6"/>
  <c r="R2467" i="6"/>
  <c r="Q2467" i="6"/>
  <c r="P2467" i="6"/>
  <c r="O2467" i="6"/>
  <c r="N2467" i="6"/>
  <c r="M2467" i="6"/>
  <c r="Z2466" i="6"/>
  <c r="Y2466" i="6"/>
  <c r="X2466" i="6"/>
  <c r="W2466" i="6"/>
  <c r="V2466" i="6"/>
  <c r="U2466" i="6"/>
  <c r="T2466" i="6"/>
  <c r="S2466" i="6"/>
  <c r="R2466" i="6"/>
  <c r="Q2466" i="6"/>
  <c r="P2466" i="6"/>
  <c r="O2466" i="6"/>
  <c r="N2466" i="6"/>
  <c r="M2466" i="6"/>
  <c r="Z2465" i="6"/>
  <c r="Y2465" i="6"/>
  <c r="X2465" i="6"/>
  <c r="W2465" i="6"/>
  <c r="V2465" i="6"/>
  <c r="U2465" i="6"/>
  <c r="T2465" i="6"/>
  <c r="S2465" i="6"/>
  <c r="R2465" i="6"/>
  <c r="Q2465" i="6"/>
  <c r="P2465" i="6"/>
  <c r="O2465" i="6"/>
  <c r="N2465" i="6"/>
  <c r="M2465" i="6"/>
  <c r="Z2464" i="6"/>
  <c r="Y2464" i="6"/>
  <c r="X2464" i="6"/>
  <c r="W2464" i="6"/>
  <c r="V2464" i="6"/>
  <c r="U2464" i="6"/>
  <c r="T2464" i="6"/>
  <c r="S2464" i="6"/>
  <c r="R2464" i="6"/>
  <c r="Q2464" i="6"/>
  <c r="P2464" i="6"/>
  <c r="O2464" i="6"/>
  <c r="N2464" i="6"/>
  <c r="M2464" i="6"/>
  <c r="Z2463" i="6"/>
  <c r="Y2463" i="6"/>
  <c r="X2463" i="6"/>
  <c r="W2463" i="6"/>
  <c r="V2463" i="6"/>
  <c r="U2463" i="6"/>
  <c r="T2463" i="6"/>
  <c r="S2463" i="6"/>
  <c r="R2463" i="6"/>
  <c r="Q2463" i="6"/>
  <c r="P2463" i="6"/>
  <c r="O2463" i="6"/>
  <c r="N2463" i="6"/>
  <c r="M2463" i="6"/>
  <c r="Z2462" i="6"/>
  <c r="Y2462" i="6"/>
  <c r="X2462" i="6"/>
  <c r="W2462" i="6"/>
  <c r="V2462" i="6"/>
  <c r="U2462" i="6"/>
  <c r="T2462" i="6"/>
  <c r="S2462" i="6"/>
  <c r="R2462" i="6"/>
  <c r="Q2462" i="6"/>
  <c r="P2462" i="6"/>
  <c r="O2462" i="6"/>
  <c r="N2462" i="6"/>
  <c r="M2462" i="6"/>
  <c r="Z2461" i="6"/>
  <c r="Y2461" i="6"/>
  <c r="X2461" i="6"/>
  <c r="W2461" i="6"/>
  <c r="V2461" i="6"/>
  <c r="U2461" i="6"/>
  <c r="T2461" i="6"/>
  <c r="S2461" i="6"/>
  <c r="R2461" i="6"/>
  <c r="Q2461" i="6"/>
  <c r="P2461" i="6"/>
  <c r="O2461" i="6"/>
  <c r="N2461" i="6"/>
  <c r="M2461" i="6"/>
  <c r="Z2460" i="6"/>
  <c r="Y2460" i="6"/>
  <c r="X2460" i="6"/>
  <c r="W2460" i="6"/>
  <c r="V2460" i="6"/>
  <c r="U2460" i="6"/>
  <c r="T2460" i="6"/>
  <c r="S2460" i="6"/>
  <c r="R2460" i="6"/>
  <c r="Q2460" i="6"/>
  <c r="P2460" i="6"/>
  <c r="O2460" i="6"/>
  <c r="N2460" i="6"/>
  <c r="M2460" i="6"/>
  <c r="Z2459" i="6"/>
  <c r="Y2459" i="6"/>
  <c r="X2459" i="6"/>
  <c r="W2459" i="6"/>
  <c r="V2459" i="6"/>
  <c r="U2459" i="6"/>
  <c r="T2459" i="6"/>
  <c r="S2459" i="6"/>
  <c r="R2459" i="6"/>
  <c r="Q2459" i="6"/>
  <c r="P2459" i="6"/>
  <c r="O2459" i="6"/>
  <c r="N2459" i="6"/>
  <c r="M2459" i="6"/>
  <c r="Z2458" i="6"/>
  <c r="Y2458" i="6"/>
  <c r="X2458" i="6"/>
  <c r="W2458" i="6"/>
  <c r="V2458" i="6"/>
  <c r="U2458" i="6"/>
  <c r="T2458" i="6"/>
  <c r="S2458" i="6"/>
  <c r="R2458" i="6"/>
  <c r="Q2458" i="6"/>
  <c r="P2458" i="6"/>
  <c r="O2458" i="6"/>
  <c r="N2458" i="6"/>
  <c r="M2458" i="6"/>
  <c r="Z2457" i="6"/>
  <c r="Y2457" i="6"/>
  <c r="X2457" i="6"/>
  <c r="W2457" i="6"/>
  <c r="V2457" i="6"/>
  <c r="U2457" i="6"/>
  <c r="T2457" i="6"/>
  <c r="S2457" i="6"/>
  <c r="R2457" i="6"/>
  <c r="Q2457" i="6"/>
  <c r="P2457" i="6"/>
  <c r="O2457" i="6"/>
  <c r="N2457" i="6"/>
  <c r="M2457" i="6"/>
  <c r="Z2456" i="6"/>
  <c r="Y2456" i="6"/>
  <c r="X2456" i="6"/>
  <c r="W2456" i="6"/>
  <c r="V2456" i="6"/>
  <c r="U2456" i="6"/>
  <c r="T2456" i="6"/>
  <c r="S2456" i="6"/>
  <c r="R2456" i="6"/>
  <c r="Q2456" i="6"/>
  <c r="P2456" i="6"/>
  <c r="O2456" i="6"/>
  <c r="N2456" i="6"/>
  <c r="M2456" i="6"/>
  <c r="Z2455" i="6"/>
  <c r="Y2455" i="6"/>
  <c r="X2455" i="6"/>
  <c r="W2455" i="6"/>
  <c r="V2455" i="6"/>
  <c r="U2455" i="6"/>
  <c r="T2455" i="6"/>
  <c r="S2455" i="6"/>
  <c r="R2455" i="6"/>
  <c r="Q2455" i="6"/>
  <c r="P2455" i="6"/>
  <c r="O2455" i="6"/>
  <c r="N2455" i="6"/>
  <c r="M2455" i="6"/>
  <c r="Z2454" i="6"/>
  <c r="Y2454" i="6"/>
  <c r="X2454" i="6"/>
  <c r="W2454" i="6"/>
  <c r="V2454" i="6"/>
  <c r="U2454" i="6"/>
  <c r="T2454" i="6"/>
  <c r="S2454" i="6"/>
  <c r="R2454" i="6"/>
  <c r="Q2454" i="6"/>
  <c r="P2454" i="6"/>
  <c r="O2454" i="6"/>
  <c r="N2454" i="6"/>
  <c r="M2454" i="6"/>
  <c r="Z2453" i="6"/>
  <c r="Y2453" i="6"/>
  <c r="X2453" i="6"/>
  <c r="W2453" i="6"/>
  <c r="V2453" i="6"/>
  <c r="U2453" i="6"/>
  <c r="T2453" i="6"/>
  <c r="S2453" i="6"/>
  <c r="R2453" i="6"/>
  <c r="Q2453" i="6"/>
  <c r="P2453" i="6"/>
  <c r="O2453" i="6"/>
  <c r="N2453" i="6"/>
  <c r="M2453" i="6"/>
  <c r="Z2452" i="6"/>
  <c r="Y2452" i="6"/>
  <c r="X2452" i="6"/>
  <c r="W2452" i="6"/>
  <c r="V2452" i="6"/>
  <c r="U2452" i="6"/>
  <c r="T2452" i="6"/>
  <c r="S2452" i="6"/>
  <c r="R2452" i="6"/>
  <c r="Q2452" i="6"/>
  <c r="P2452" i="6"/>
  <c r="O2452" i="6"/>
  <c r="N2452" i="6"/>
  <c r="M2452" i="6"/>
  <c r="Z2451" i="6"/>
  <c r="Y2451" i="6"/>
  <c r="X2451" i="6"/>
  <c r="W2451" i="6"/>
  <c r="V2451" i="6"/>
  <c r="U2451" i="6"/>
  <c r="T2451" i="6"/>
  <c r="S2451" i="6"/>
  <c r="R2451" i="6"/>
  <c r="Q2451" i="6"/>
  <c r="P2451" i="6"/>
  <c r="O2451" i="6"/>
  <c r="N2451" i="6"/>
  <c r="M2451" i="6"/>
  <c r="Z2450" i="6"/>
  <c r="Y2450" i="6"/>
  <c r="X2450" i="6"/>
  <c r="W2450" i="6"/>
  <c r="V2450" i="6"/>
  <c r="U2450" i="6"/>
  <c r="T2450" i="6"/>
  <c r="S2450" i="6"/>
  <c r="R2450" i="6"/>
  <c r="Q2450" i="6"/>
  <c r="P2450" i="6"/>
  <c r="O2450" i="6"/>
  <c r="N2450" i="6"/>
  <c r="M2450" i="6"/>
  <c r="Z2449" i="6"/>
  <c r="Y2449" i="6"/>
  <c r="X2449" i="6"/>
  <c r="W2449" i="6"/>
  <c r="V2449" i="6"/>
  <c r="U2449" i="6"/>
  <c r="T2449" i="6"/>
  <c r="S2449" i="6"/>
  <c r="R2449" i="6"/>
  <c r="Q2449" i="6"/>
  <c r="P2449" i="6"/>
  <c r="O2449" i="6"/>
  <c r="N2449" i="6"/>
  <c r="M2449" i="6"/>
  <c r="Z2448" i="6"/>
  <c r="Y2448" i="6"/>
  <c r="X2448" i="6"/>
  <c r="W2448" i="6"/>
  <c r="V2448" i="6"/>
  <c r="U2448" i="6"/>
  <c r="T2448" i="6"/>
  <c r="S2448" i="6"/>
  <c r="R2448" i="6"/>
  <c r="Q2448" i="6"/>
  <c r="P2448" i="6"/>
  <c r="O2448" i="6"/>
  <c r="N2448" i="6"/>
  <c r="M2448" i="6"/>
  <c r="Z2447" i="6"/>
  <c r="Y2447" i="6"/>
  <c r="X2447" i="6"/>
  <c r="W2447" i="6"/>
  <c r="V2447" i="6"/>
  <c r="U2447" i="6"/>
  <c r="T2447" i="6"/>
  <c r="S2447" i="6"/>
  <c r="R2447" i="6"/>
  <c r="Q2447" i="6"/>
  <c r="P2447" i="6"/>
  <c r="O2447" i="6"/>
  <c r="N2447" i="6"/>
  <c r="M2447" i="6"/>
  <c r="Z2446" i="6"/>
  <c r="Y2446" i="6"/>
  <c r="X2446" i="6"/>
  <c r="W2446" i="6"/>
  <c r="V2446" i="6"/>
  <c r="U2446" i="6"/>
  <c r="T2446" i="6"/>
  <c r="S2446" i="6"/>
  <c r="R2446" i="6"/>
  <c r="Q2446" i="6"/>
  <c r="P2446" i="6"/>
  <c r="O2446" i="6"/>
  <c r="N2446" i="6"/>
  <c r="M2446" i="6"/>
  <c r="Z2445" i="6"/>
  <c r="Y2445" i="6"/>
  <c r="X2445" i="6"/>
  <c r="W2445" i="6"/>
  <c r="V2445" i="6"/>
  <c r="U2445" i="6"/>
  <c r="T2445" i="6"/>
  <c r="S2445" i="6"/>
  <c r="R2445" i="6"/>
  <c r="Q2445" i="6"/>
  <c r="P2445" i="6"/>
  <c r="O2445" i="6"/>
  <c r="N2445" i="6"/>
  <c r="M2445" i="6"/>
  <c r="Z2444" i="6"/>
  <c r="Y2444" i="6"/>
  <c r="X2444" i="6"/>
  <c r="W2444" i="6"/>
  <c r="V2444" i="6"/>
  <c r="U2444" i="6"/>
  <c r="T2444" i="6"/>
  <c r="S2444" i="6"/>
  <c r="R2444" i="6"/>
  <c r="Q2444" i="6"/>
  <c r="P2444" i="6"/>
  <c r="O2444" i="6"/>
  <c r="N2444" i="6"/>
  <c r="M2444" i="6"/>
  <c r="Z2443" i="6"/>
  <c r="Y2443" i="6"/>
  <c r="X2443" i="6"/>
  <c r="W2443" i="6"/>
  <c r="V2443" i="6"/>
  <c r="U2443" i="6"/>
  <c r="T2443" i="6"/>
  <c r="S2443" i="6"/>
  <c r="R2443" i="6"/>
  <c r="Q2443" i="6"/>
  <c r="P2443" i="6"/>
  <c r="O2443" i="6"/>
  <c r="N2443" i="6"/>
  <c r="M2443" i="6"/>
  <c r="Z2442" i="6"/>
  <c r="Y2442" i="6"/>
  <c r="X2442" i="6"/>
  <c r="W2442" i="6"/>
  <c r="V2442" i="6"/>
  <c r="U2442" i="6"/>
  <c r="T2442" i="6"/>
  <c r="S2442" i="6"/>
  <c r="R2442" i="6"/>
  <c r="Q2442" i="6"/>
  <c r="P2442" i="6"/>
  <c r="O2442" i="6"/>
  <c r="N2442" i="6"/>
  <c r="M2442" i="6"/>
  <c r="Z2441" i="6"/>
  <c r="Y2441" i="6"/>
  <c r="X2441" i="6"/>
  <c r="W2441" i="6"/>
  <c r="V2441" i="6"/>
  <c r="U2441" i="6"/>
  <c r="T2441" i="6"/>
  <c r="S2441" i="6"/>
  <c r="R2441" i="6"/>
  <c r="Q2441" i="6"/>
  <c r="P2441" i="6"/>
  <c r="O2441" i="6"/>
  <c r="N2441" i="6"/>
  <c r="M2441" i="6"/>
  <c r="Z2440" i="6"/>
  <c r="Y2440" i="6"/>
  <c r="X2440" i="6"/>
  <c r="W2440" i="6"/>
  <c r="V2440" i="6"/>
  <c r="U2440" i="6"/>
  <c r="T2440" i="6"/>
  <c r="S2440" i="6"/>
  <c r="R2440" i="6"/>
  <c r="Q2440" i="6"/>
  <c r="P2440" i="6"/>
  <c r="O2440" i="6"/>
  <c r="N2440" i="6"/>
  <c r="M2440" i="6"/>
  <c r="Z2439" i="6"/>
  <c r="Y2439" i="6"/>
  <c r="X2439" i="6"/>
  <c r="W2439" i="6"/>
  <c r="V2439" i="6"/>
  <c r="U2439" i="6"/>
  <c r="T2439" i="6"/>
  <c r="S2439" i="6"/>
  <c r="R2439" i="6"/>
  <c r="Q2439" i="6"/>
  <c r="P2439" i="6"/>
  <c r="O2439" i="6"/>
  <c r="N2439" i="6"/>
  <c r="M2439" i="6"/>
  <c r="Z2438" i="6"/>
  <c r="Y2438" i="6"/>
  <c r="X2438" i="6"/>
  <c r="W2438" i="6"/>
  <c r="V2438" i="6"/>
  <c r="U2438" i="6"/>
  <c r="T2438" i="6"/>
  <c r="S2438" i="6"/>
  <c r="R2438" i="6"/>
  <c r="Q2438" i="6"/>
  <c r="P2438" i="6"/>
  <c r="O2438" i="6"/>
  <c r="N2438" i="6"/>
  <c r="M2438" i="6"/>
  <c r="Z2437" i="6"/>
  <c r="Y2437" i="6"/>
  <c r="X2437" i="6"/>
  <c r="W2437" i="6"/>
  <c r="V2437" i="6"/>
  <c r="U2437" i="6"/>
  <c r="T2437" i="6"/>
  <c r="S2437" i="6"/>
  <c r="R2437" i="6"/>
  <c r="Q2437" i="6"/>
  <c r="P2437" i="6"/>
  <c r="O2437" i="6"/>
  <c r="N2437" i="6"/>
  <c r="M2437" i="6"/>
  <c r="Z2436" i="6"/>
  <c r="Y2436" i="6"/>
  <c r="X2436" i="6"/>
  <c r="W2436" i="6"/>
  <c r="V2436" i="6"/>
  <c r="U2436" i="6"/>
  <c r="T2436" i="6"/>
  <c r="S2436" i="6"/>
  <c r="R2436" i="6"/>
  <c r="Q2436" i="6"/>
  <c r="P2436" i="6"/>
  <c r="O2436" i="6"/>
  <c r="N2436" i="6"/>
  <c r="M2436" i="6"/>
  <c r="Z2435" i="6"/>
  <c r="Y2435" i="6"/>
  <c r="X2435" i="6"/>
  <c r="W2435" i="6"/>
  <c r="V2435" i="6"/>
  <c r="U2435" i="6"/>
  <c r="T2435" i="6"/>
  <c r="S2435" i="6"/>
  <c r="R2435" i="6"/>
  <c r="Q2435" i="6"/>
  <c r="P2435" i="6"/>
  <c r="O2435" i="6"/>
  <c r="N2435" i="6"/>
  <c r="M2435" i="6"/>
  <c r="Z2434" i="6"/>
  <c r="Y2434" i="6"/>
  <c r="X2434" i="6"/>
  <c r="W2434" i="6"/>
  <c r="V2434" i="6"/>
  <c r="U2434" i="6"/>
  <c r="T2434" i="6"/>
  <c r="S2434" i="6"/>
  <c r="R2434" i="6"/>
  <c r="Q2434" i="6"/>
  <c r="P2434" i="6"/>
  <c r="O2434" i="6"/>
  <c r="N2434" i="6"/>
  <c r="M2434" i="6"/>
  <c r="Z2433" i="6"/>
  <c r="Y2433" i="6"/>
  <c r="X2433" i="6"/>
  <c r="W2433" i="6"/>
  <c r="V2433" i="6"/>
  <c r="U2433" i="6"/>
  <c r="T2433" i="6"/>
  <c r="S2433" i="6"/>
  <c r="R2433" i="6"/>
  <c r="Q2433" i="6"/>
  <c r="P2433" i="6"/>
  <c r="O2433" i="6"/>
  <c r="N2433" i="6"/>
  <c r="M2433" i="6"/>
  <c r="Z2432" i="6"/>
  <c r="Y2432" i="6"/>
  <c r="X2432" i="6"/>
  <c r="W2432" i="6"/>
  <c r="V2432" i="6"/>
  <c r="U2432" i="6"/>
  <c r="T2432" i="6"/>
  <c r="S2432" i="6"/>
  <c r="R2432" i="6"/>
  <c r="Q2432" i="6"/>
  <c r="P2432" i="6"/>
  <c r="O2432" i="6"/>
  <c r="N2432" i="6"/>
  <c r="M2432" i="6"/>
  <c r="Z2431" i="6"/>
  <c r="Y2431" i="6"/>
  <c r="X2431" i="6"/>
  <c r="W2431" i="6"/>
  <c r="V2431" i="6"/>
  <c r="U2431" i="6"/>
  <c r="T2431" i="6"/>
  <c r="S2431" i="6"/>
  <c r="R2431" i="6"/>
  <c r="Q2431" i="6"/>
  <c r="P2431" i="6"/>
  <c r="O2431" i="6"/>
  <c r="N2431" i="6"/>
  <c r="M2431" i="6"/>
  <c r="Z2430" i="6"/>
  <c r="Y2430" i="6"/>
  <c r="X2430" i="6"/>
  <c r="W2430" i="6"/>
  <c r="V2430" i="6"/>
  <c r="U2430" i="6"/>
  <c r="T2430" i="6"/>
  <c r="S2430" i="6"/>
  <c r="R2430" i="6"/>
  <c r="Q2430" i="6"/>
  <c r="P2430" i="6"/>
  <c r="O2430" i="6"/>
  <c r="N2430" i="6"/>
  <c r="M2430" i="6"/>
  <c r="Z2429" i="6"/>
  <c r="Y2429" i="6"/>
  <c r="X2429" i="6"/>
  <c r="W2429" i="6"/>
  <c r="V2429" i="6"/>
  <c r="U2429" i="6"/>
  <c r="T2429" i="6"/>
  <c r="S2429" i="6"/>
  <c r="R2429" i="6"/>
  <c r="Q2429" i="6"/>
  <c r="P2429" i="6"/>
  <c r="O2429" i="6"/>
  <c r="N2429" i="6"/>
  <c r="M2429" i="6"/>
  <c r="Z2428" i="6"/>
  <c r="Y2428" i="6"/>
  <c r="X2428" i="6"/>
  <c r="W2428" i="6"/>
  <c r="V2428" i="6"/>
  <c r="U2428" i="6"/>
  <c r="T2428" i="6"/>
  <c r="S2428" i="6"/>
  <c r="R2428" i="6"/>
  <c r="Q2428" i="6"/>
  <c r="P2428" i="6"/>
  <c r="O2428" i="6"/>
  <c r="N2428" i="6"/>
  <c r="M2428" i="6"/>
  <c r="Z2427" i="6"/>
  <c r="Y2427" i="6"/>
  <c r="X2427" i="6"/>
  <c r="W2427" i="6"/>
  <c r="V2427" i="6"/>
  <c r="U2427" i="6"/>
  <c r="T2427" i="6"/>
  <c r="S2427" i="6"/>
  <c r="R2427" i="6"/>
  <c r="Q2427" i="6"/>
  <c r="P2427" i="6"/>
  <c r="O2427" i="6"/>
  <c r="N2427" i="6"/>
  <c r="M2427" i="6"/>
  <c r="Z2426" i="6"/>
  <c r="Y2426" i="6"/>
  <c r="X2426" i="6"/>
  <c r="W2426" i="6"/>
  <c r="V2426" i="6"/>
  <c r="U2426" i="6"/>
  <c r="T2426" i="6"/>
  <c r="S2426" i="6"/>
  <c r="R2426" i="6"/>
  <c r="Q2426" i="6"/>
  <c r="P2426" i="6"/>
  <c r="O2426" i="6"/>
  <c r="N2426" i="6"/>
  <c r="M2426" i="6"/>
  <c r="Z2425" i="6"/>
  <c r="Y2425" i="6"/>
  <c r="X2425" i="6"/>
  <c r="W2425" i="6"/>
  <c r="V2425" i="6"/>
  <c r="U2425" i="6"/>
  <c r="T2425" i="6"/>
  <c r="S2425" i="6"/>
  <c r="R2425" i="6"/>
  <c r="Q2425" i="6"/>
  <c r="P2425" i="6"/>
  <c r="O2425" i="6"/>
  <c r="N2425" i="6"/>
  <c r="M2425" i="6"/>
  <c r="Z2424" i="6"/>
  <c r="Y2424" i="6"/>
  <c r="X2424" i="6"/>
  <c r="W2424" i="6"/>
  <c r="V2424" i="6"/>
  <c r="U2424" i="6"/>
  <c r="T2424" i="6"/>
  <c r="S2424" i="6"/>
  <c r="R2424" i="6"/>
  <c r="Q2424" i="6"/>
  <c r="P2424" i="6"/>
  <c r="O2424" i="6"/>
  <c r="N2424" i="6"/>
  <c r="M2424" i="6"/>
  <c r="Z2423" i="6"/>
  <c r="Y2423" i="6"/>
  <c r="X2423" i="6"/>
  <c r="W2423" i="6"/>
  <c r="V2423" i="6"/>
  <c r="U2423" i="6"/>
  <c r="T2423" i="6"/>
  <c r="S2423" i="6"/>
  <c r="R2423" i="6"/>
  <c r="Q2423" i="6"/>
  <c r="P2423" i="6"/>
  <c r="O2423" i="6"/>
  <c r="N2423" i="6"/>
  <c r="M2423" i="6"/>
  <c r="Z2422" i="6"/>
  <c r="Y2422" i="6"/>
  <c r="X2422" i="6"/>
  <c r="W2422" i="6"/>
  <c r="V2422" i="6"/>
  <c r="U2422" i="6"/>
  <c r="T2422" i="6"/>
  <c r="S2422" i="6"/>
  <c r="R2422" i="6"/>
  <c r="Q2422" i="6"/>
  <c r="P2422" i="6"/>
  <c r="O2422" i="6"/>
  <c r="N2422" i="6"/>
  <c r="M2422" i="6"/>
  <c r="Z2421" i="6"/>
  <c r="Y2421" i="6"/>
  <c r="X2421" i="6"/>
  <c r="W2421" i="6"/>
  <c r="V2421" i="6"/>
  <c r="U2421" i="6"/>
  <c r="T2421" i="6"/>
  <c r="S2421" i="6"/>
  <c r="R2421" i="6"/>
  <c r="Q2421" i="6"/>
  <c r="P2421" i="6"/>
  <c r="O2421" i="6"/>
  <c r="N2421" i="6"/>
  <c r="M2421" i="6"/>
  <c r="Z2420" i="6"/>
  <c r="Y2420" i="6"/>
  <c r="X2420" i="6"/>
  <c r="W2420" i="6"/>
  <c r="V2420" i="6"/>
  <c r="U2420" i="6"/>
  <c r="T2420" i="6"/>
  <c r="S2420" i="6"/>
  <c r="R2420" i="6"/>
  <c r="Q2420" i="6"/>
  <c r="P2420" i="6"/>
  <c r="O2420" i="6"/>
  <c r="N2420" i="6"/>
  <c r="M2420" i="6"/>
  <c r="Z2419" i="6"/>
  <c r="Y2419" i="6"/>
  <c r="X2419" i="6"/>
  <c r="W2419" i="6"/>
  <c r="V2419" i="6"/>
  <c r="U2419" i="6"/>
  <c r="T2419" i="6"/>
  <c r="S2419" i="6"/>
  <c r="R2419" i="6"/>
  <c r="Q2419" i="6"/>
  <c r="P2419" i="6"/>
  <c r="O2419" i="6"/>
  <c r="N2419" i="6"/>
  <c r="M2419" i="6"/>
  <c r="Z2418" i="6"/>
  <c r="Y2418" i="6"/>
  <c r="X2418" i="6"/>
  <c r="W2418" i="6"/>
  <c r="V2418" i="6"/>
  <c r="U2418" i="6"/>
  <c r="T2418" i="6"/>
  <c r="S2418" i="6"/>
  <c r="R2418" i="6"/>
  <c r="Q2418" i="6"/>
  <c r="P2418" i="6"/>
  <c r="O2418" i="6"/>
  <c r="N2418" i="6"/>
  <c r="M2418" i="6"/>
  <c r="Z2417" i="6"/>
  <c r="Y2417" i="6"/>
  <c r="X2417" i="6"/>
  <c r="W2417" i="6"/>
  <c r="V2417" i="6"/>
  <c r="U2417" i="6"/>
  <c r="T2417" i="6"/>
  <c r="S2417" i="6"/>
  <c r="R2417" i="6"/>
  <c r="Q2417" i="6"/>
  <c r="P2417" i="6"/>
  <c r="O2417" i="6"/>
  <c r="N2417" i="6"/>
  <c r="M2417" i="6"/>
  <c r="Z2416" i="6"/>
  <c r="Y2416" i="6"/>
  <c r="X2416" i="6"/>
  <c r="W2416" i="6"/>
  <c r="V2416" i="6"/>
  <c r="U2416" i="6"/>
  <c r="T2416" i="6"/>
  <c r="S2416" i="6"/>
  <c r="R2416" i="6"/>
  <c r="Q2416" i="6"/>
  <c r="P2416" i="6"/>
  <c r="O2416" i="6"/>
  <c r="N2416" i="6"/>
  <c r="M2416" i="6"/>
  <c r="Z2415" i="6"/>
  <c r="Y2415" i="6"/>
  <c r="X2415" i="6"/>
  <c r="W2415" i="6"/>
  <c r="V2415" i="6"/>
  <c r="U2415" i="6"/>
  <c r="T2415" i="6"/>
  <c r="S2415" i="6"/>
  <c r="R2415" i="6"/>
  <c r="Q2415" i="6"/>
  <c r="P2415" i="6"/>
  <c r="O2415" i="6"/>
  <c r="N2415" i="6"/>
  <c r="M2415" i="6"/>
  <c r="Z2414" i="6"/>
  <c r="Y2414" i="6"/>
  <c r="X2414" i="6"/>
  <c r="W2414" i="6"/>
  <c r="V2414" i="6"/>
  <c r="U2414" i="6"/>
  <c r="T2414" i="6"/>
  <c r="S2414" i="6"/>
  <c r="R2414" i="6"/>
  <c r="Q2414" i="6"/>
  <c r="P2414" i="6"/>
  <c r="O2414" i="6"/>
  <c r="N2414" i="6"/>
  <c r="M2414" i="6"/>
  <c r="Z2413" i="6"/>
  <c r="Y2413" i="6"/>
  <c r="X2413" i="6"/>
  <c r="W2413" i="6"/>
  <c r="V2413" i="6"/>
  <c r="U2413" i="6"/>
  <c r="T2413" i="6"/>
  <c r="S2413" i="6"/>
  <c r="R2413" i="6"/>
  <c r="Q2413" i="6"/>
  <c r="P2413" i="6"/>
  <c r="O2413" i="6"/>
  <c r="N2413" i="6"/>
  <c r="M2413" i="6"/>
  <c r="Z2412" i="6"/>
  <c r="Y2412" i="6"/>
  <c r="X2412" i="6"/>
  <c r="W2412" i="6"/>
  <c r="V2412" i="6"/>
  <c r="U2412" i="6"/>
  <c r="T2412" i="6"/>
  <c r="S2412" i="6"/>
  <c r="R2412" i="6"/>
  <c r="Q2412" i="6"/>
  <c r="P2412" i="6"/>
  <c r="O2412" i="6"/>
  <c r="N2412" i="6"/>
  <c r="M2412" i="6"/>
  <c r="Z2411" i="6"/>
  <c r="Y2411" i="6"/>
  <c r="X2411" i="6"/>
  <c r="W2411" i="6"/>
  <c r="V2411" i="6"/>
  <c r="U2411" i="6"/>
  <c r="T2411" i="6"/>
  <c r="S2411" i="6"/>
  <c r="R2411" i="6"/>
  <c r="Q2411" i="6"/>
  <c r="P2411" i="6"/>
  <c r="O2411" i="6"/>
  <c r="N2411" i="6"/>
  <c r="M2411" i="6"/>
  <c r="Z2410" i="6"/>
  <c r="Y2410" i="6"/>
  <c r="X2410" i="6"/>
  <c r="W2410" i="6"/>
  <c r="V2410" i="6"/>
  <c r="U2410" i="6"/>
  <c r="T2410" i="6"/>
  <c r="S2410" i="6"/>
  <c r="R2410" i="6"/>
  <c r="Q2410" i="6"/>
  <c r="P2410" i="6"/>
  <c r="O2410" i="6"/>
  <c r="N2410" i="6"/>
  <c r="M2410" i="6"/>
  <c r="Z2409" i="6"/>
  <c r="Y2409" i="6"/>
  <c r="X2409" i="6"/>
  <c r="W2409" i="6"/>
  <c r="V2409" i="6"/>
  <c r="U2409" i="6"/>
  <c r="T2409" i="6"/>
  <c r="S2409" i="6"/>
  <c r="R2409" i="6"/>
  <c r="Q2409" i="6"/>
  <c r="P2409" i="6"/>
  <c r="O2409" i="6"/>
  <c r="N2409" i="6"/>
  <c r="M2409" i="6"/>
  <c r="Z2408" i="6"/>
  <c r="Y2408" i="6"/>
  <c r="X2408" i="6"/>
  <c r="W2408" i="6"/>
  <c r="V2408" i="6"/>
  <c r="U2408" i="6"/>
  <c r="T2408" i="6"/>
  <c r="S2408" i="6"/>
  <c r="R2408" i="6"/>
  <c r="Q2408" i="6"/>
  <c r="P2408" i="6"/>
  <c r="O2408" i="6"/>
  <c r="N2408" i="6"/>
  <c r="M2408" i="6"/>
  <c r="Z2407" i="6"/>
  <c r="Y2407" i="6"/>
  <c r="X2407" i="6"/>
  <c r="W2407" i="6"/>
  <c r="V2407" i="6"/>
  <c r="U2407" i="6"/>
  <c r="T2407" i="6"/>
  <c r="S2407" i="6"/>
  <c r="R2407" i="6"/>
  <c r="Q2407" i="6"/>
  <c r="P2407" i="6"/>
  <c r="O2407" i="6"/>
  <c r="N2407" i="6"/>
  <c r="M2407" i="6"/>
  <c r="Z2406" i="6"/>
  <c r="Y2406" i="6"/>
  <c r="X2406" i="6"/>
  <c r="W2406" i="6"/>
  <c r="V2406" i="6"/>
  <c r="U2406" i="6"/>
  <c r="T2406" i="6"/>
  <c r="S2406" i="6"/>
  <c r="R2406" i="6"/>
  <c r="Q2406" i="6"/>
  <c r="P2406" i="6"/>
  <c r="O2406" i="6"/>
  <c r="N2406" i="6"/>
  <c r="M2406" i="6"/>
  <c r="Z2405" i="6"/>
  <c r="Y2405" i="6"/>
  <c r="X2405" i="6"/>
  <c r="W2405" i="6"/>
  <c r="V2405" i="6"/>
  <c r="U2405" i="6"/>
  <c r="T2405" i="6"/>
  <c r="S2405" i="6"/>
  <c r="R2405" i="6"/>
  <c r="Q2405" i="6"/>
  <c r="P2405" i="6"/>
  <c r="O2405" i="6"/>
  <c r="N2405" i="6"/>
  <c r="M2405" i="6"/>
  <c r="Z2404" i="6"/>
  <c r="Y2404" i="6"/>
  <c r="X2404" i="6"/>
  <c r="W2404" i="6"/>
  <c r="V2404" i="6"/>
  <c r="U2404" i="6"/>
  <c r="T2404" i="6"/>
  <c r="S2404" i="6"/>
  <c r="R2404" i="6"/>
  <c r="Q2404" i="6"/>
  <c r="P2404" i="6"/>
  <c r="O2404" i="6"/>
  <c r="N2404" i="6"/>
  <c r="M2404" i="6"/>
  <c r="Z2403" i="6"/>
  <c r="Y2403" i="6"/>
  <c r="X2403" i="6"/>
  <c r="W2403" i="6"/>
  <c r="V2403" i="6"/>
  <c r="U2403" i="6"/>
  <c r="T2403" i="6"/>
  <c r="S2403" i="6"/>
  <c r="R2403" i="6"/>
  <c r="Q2403" i="6"/>
  <c r="P2403" i="6"/>
  <c r="O2403" i="6"/>
  <c r="N2403" i="6"/>
  <c r="M2403" i="6"/>
  <c r="Z2402" i="6"/>
  <c r="Y2402" i="6"/>
  <c r="X2402" i="6"/>
  <c r="W2402" i="6"/>
  <c r="V2402" i="6"/>
  <c r="U2402" i="6"/>
  <c r="T2402" i="6"/>
  <c r="S2402" i="6"/>
  <c r="R2402" i="6"/>
  <c r="Q2402" i="6"/>
  <c r="P2402" i="6"/>
  <c r="O2402" i="6"/>
  <c r="N2402" i="6"/>
  <c r="M2402" i="6"/>
  <c r="Z2401" i="6"/>
  <c r="Y2401" i="6"/>
  <c r="X2401" i="6"/>
  <c r="W2401" i="6"/>
  <c r="V2401" i="6"/>
  <c r="U2401" i="6"/>
  <c r="T2401" i="6"/>
  <c r="S2401" i="6"/>
  <c r="R2401" i="6"/>
  <c r="Q2401" i="6"/>
  <c r="P2401" i="6"/>
  <c r="O2401" i="6"/>
  <c r="N2401" i="6"/>
  <c r="M2401" i="6"/>
  <c r="Z2400" i="6"/>
  <c r="Y2400" i="6"/>
  <c r="X2400" i="6"/>
  <c r="W2400" i="6"/>
  <c r="V2400" i="6"/>
  <c r="U2400" i="6"/>
  <c r="T2400" i="6"/>
  <c r="S2400" i="6"/>
  <c r="R2400" i="6"/>
  <c r="Q2400" i="6"/>
  <c r="P2400" i="6"/>
  <c r="O2400" i="6"/>
  <c r="N2400" i="6"/>
  <c r="M2400" i="6"/>
  <c r="Z2399" i="6"/>
  <c r="Y2399" i="6"/>
  <c r="X2399" i="6"/>
  <c r="W2399" i="6"/>
  <c r="V2399" i="6"/>
  <c r="U2399" i="6"/>
  <c r="T2399" i="6"/>
  <c r="S2399" i="6"/>
  <c r="R2399" i="6"/>
  <c r="Q2399" i="6"/>
  <c r="P2399" i="6"/>
  <c r="O2399" i="6"/>
  <c r="N2399" i="6"/>
  <c r="M2399" i="6"/>
  <c r="Z2398" i="6"/>
  <c r="Y2398" i="6"/>
  <c r="X2398" i="6"/>
  <c r="W2398" i="6"/>
  <c r="V2398" i="6"/>
  <c r="U2398" i="6"/>
  <c r="T2398" i="6"/>
  <c r="S2398" i="6"/>
  <c r="R2398" i="6"/>
  <c r="Q2398" i="6"/>
  <c r="P2398" i="6"/>
  <c r="O2398" i="6"/>
  <c r="N2398" i="6"/>
  <c r="M2398" i="6"/>
  <c r="Z2397" i="6"/>
  <c r="Y2397" i="6"/>
  <c r="X2397" i="6"/>
  <c r="W2397" i="6"/>
  <c r="V2397" i="6"/>
  <c r="U2397" i="6"/>
  <c r="T2397" i="6"/>
  <c r="S2397" i="6"/>
  <c r="R2397" i="6"/>
  <c r="Q2397" i="6"/>
  <c r="P2397" i="6"/>
  <c r="O2397" i="6"/>
  <c r="N2397" i="6"/>
  <c r="M2397" i="6"/>
  <c r="Z2396" i="6"/>
  <c r="Y2396" i="6"/>
  <c r="X2396" i="6"/>
  <c r="W2396" i="6"/>
  <c r="V2396" i="6"/>
  <c r="U2396" i="6"/>
  <c r="T2396" i="6"/>
  <c r="S2396" i="6"/>
  <c r="R2396" i="6"/>
  <c r="Q2396" i="6"/>
  <c r="P2396" i="6"/>
  <c r="O2396" i="6"/>
  <c r="N2396" i="6"/>
  <c r="M2396" i="6"/>
  <c r="Z2395" i="6"/>
  <c r="Y2395" i="6"/>
  <c r="X2395" i="6"/>
  <c r="W2395" i="6"/>
  <c r="V2395" i="6"/>
  <c r="U2395" i="6"/>
  <c r="T2395" i="6"/>
  <c r="S2395" i="6"/>
  <c r="R2395" i="6"/>
  <c r="Q2395" i="6"/>
  <c r="P2395" i="6"/>
  <c r="O2395" i="6"/>
  <c r="N2395" i="6"/>
  <c r="M2395" i="6"/>
  <c r="Z2394" i="6"/>
  <c r="Y2394" i="6"/>
  <c r="X2394" i="6"/>
  <c r="W2394" i="6"/>
  <c r="V2394" i="6"/>
  <c r="U2394" i="6"/>
  <c r="T2394" i="6"/>
  <c r="S2394" i="6"/>
  <c r="R2394" i="6"/>
  <c r="Q2394" i="6"/>
  <c r="P2394" i="6"/>
  <c r="O2394" i="6"/>
  <c r="N2394" i="6"/>
  <c r="M2394" i="6"/>
  <c r="Z2393" i="6"/>
  <c r="Y2393" i="6"/>
  <c r="X2393" i="6"/>
  <c r="W2393" i="6"/>
  <c r="V2393" i="6"/>
  <c r="U2393" i="6"/>
  <c r="T2393" i="6"/>
  <c r="S2393" i="6"/>
  <c r="R2393" i="6"/>
  <c r="Q2393" i="6"/>
  <c r="P2393" i="6"/>
  <c r="O2393" i="6"/>
  <c r="N2393" i="6"/>
  <c r="M2393" i="6"/>
  <c r="Z2392" i="6"/>
  <c r="Y2392" i="6"/>
  <c r="X2392" i="6"/>
  <c r="W2392" i="6"/>
  <c r="V2392" i="6"/>
  <c r="U2392" i="6"/>
  <c r="T2392" i="6"/>
  <c r="S2392" i="6"/>
  <c r="R2392" i="6"/>
  <c r="Q2392" i="6"/>
  <c r="P2392" i="6"/>
  <c r="O2392" i="6"/>
  <c r="N2392" i="6"/>
  <c r="M2392" i="6"/>
  <c r="Z2391" i="6"/>
  <c r="Y2391" i="6"/>
  <c r="X2391" i="6"/>
  <c r="W2391" i="6"/>
  <c r="V2391" i="6"/>
  <c r="U2391" i="6"/>
  <c r="T2391" i="6"/>
  <c r="S2391" i="6"/>
  <c r="R2391" i="6"/>
  <c r="Q2391" i="6"/>
  <c r="P2391" i="6"/>
  <c r="O2391" i="6"/>
  <c r="N2391" i="6"/>
  <c r="M2391" i="6"/>
  <c r="Z2390" i="6"/>
  <c r="Y2390" i="6"/>
  <c r="X2390" i="6"/>
  <c r="W2390" i="6"/>
  <c r="V2390" i="6"/>
  <c r="U2390" i="6"/>
  <c r="T2390" i="6"/>
  <c r="S2390" i="6"/>
  <c r="R2390" i="6"/>
  <c r="Q2390" i="6"/>
  <c r="P2390" i="6"/>
  <c r="O2390" i="6"/>
  <c r="N2390" i="6"/>
  <c r="M2390" i="6"/>
  <c r="Z2389" i="6"/>
  <c r="Y2389" i="6"/>
  <c r="X2389" i="6"/>
  <c r="W2389" i="6"/>
  <c r="V2389" i="6"/>
  <c r="U2389" i="6"/>
  <c r="T2389" i="6"/>
  <c r="S2389" i="6"/>
  <c r="R2389" i="6"/>
  <c r="Q2389" i="6"/>
  <c r="P2389" i="6"/>
  <c r="O2389" i="6"/>
  <c r="N2389" i="6"/>
  <c r="M2389" i="6"/>
  <c r="Z2388" i="6"/>
  <c r="Y2388" i="6"/>
  <c r="X2388" i="6"/>
  <c r="W2388" i="6"/>
  <c r="V2388" i="6"/>
  <c r="U2388" i="6"/>
  <c r="T2388" i="6"/>
  <c r="S2388" i="6"/>
  <c r="R2388" i="6"/>
  <c r="Q2388" i="6"/>
  <c r="P2388" i="6"/>
  <c r="O2388" i="6"/>
  <c r="N2388" i="6"/>
  <c r="M2388" i="6"/>
  <c r="Z2387" i="6"/>
  <c r="Y2387" i="6"/>
  <c r="X2387" i="6"/>
  <c r="W2387" i="6"/>
  <c r="V2387" i="6"/>
  <c r="U2387" i="6"/>
  <c r="T2387" i="6"/>
  <c r="S2387" i="6"/>
  <c r="R2387" i="6"/>
  <c r="Q2387" i="6"/>
  <c r="P2387" i="6"/>
  <c r="O2387" i="6"/>
  <c r="N2387" i="6"/>
  <c r="M2387" i="6"/>
  <c r="Z2386" i="6"/>
  <c r="Y2386" i="6"/>
  <c r="X2386" i="6"/>
  <c r="W2386" i="6"/>
  <c r="V2386" i="6"/>
  <c r="U2386" i="6"/>
  <c r="T2386" i="6"/>
  <c r="S2386" i="6"/>
  <c r="R2386" i="6"/>
  <c r="Q2386" i="6"/>
  <c r="P2386" i="6"/>
  <c r="O2386" i="6"/>
  <c r="N2386" i="6"/>
  <c r="M2386" i="6"/>
  <c r="Z2385" i="6"/>
  <c r="Y2385" i="6"/>
  <c r="X2385" i="6"/>
  <c r="W2385" i="6"/>
  <c r="V2385" i="6"/>
  <c r="U2385" i="6"/>
  <c r="T2385" i="6"/>
  <c r="S2385" i="6"/>
  <c r="R2385" i="6"/>
  <c r="Q2385" i="6"/>
  <c r="P2385" i="6"/>
  <c r="O2385" i="6"/>
  <c r="N2385" i="6"/>
  <c r="M2385" i="6"/>
  <c r="Z2384" i="6"/>
  <c r="Y2384" i="6"/>
  <c r="X2384" i="6"/>
  <c r="W2384" i="6"/>
  <c r="V2384" i="6"/>
  <c r="U2384" i="6"/>
  <c r="T2384" i="6"/>
  <c r="S2384" i="6"/>
  <c r="R2384" i="6"/>
  <c r="Q2384" i="6"/>
  <c r="P2384" i="6"/>
  <c r="O2384" i="6"/>
  <c r="N2384" i="6"/>
  <c r="M2384" i="6"/>
  <c r="Z2383" i="6"/>
  <c r="Y2383" i="6"/>
  <c r="X2383" i="6"/>
  <c r="W2383" i="6"/>
  <c r="V2383" i="6"/>
  <c r="U2383" i="6"/>
  <c r="T2383" i="6"/>
  <c r="S2383" i="6"/>
  <c r="R2383" i="6"/>
  <c r="Q2383" i="6"/>
  <c r="P2383" i="6"/>
  <c r="O2383" i="6"/>
  <c r="N2383" i="6"/>
  <c r="M2383" i="6"/>
  <c r="Z2382" i="6"/>
  <c r="Y2382" i="6"/>
  <c r="X2382" i="6"/>
  <c r="W2382" i="6"/>
  <c r="V2382" i="6"/>
  <c r="U2382" i="6"/>
  <c r="T2382" i="6"/>
  <c r="S2382" i="6"/>
  <c r="R2382" i="6"/>
  <c r="Q2382" i="6"/>
  <c r="P2382" i="6"/>
  <c r="O2382" i="6"/>
  <c r="N2382" i="6"/>
  <c r="M2382" i="6"/>
  <c r="Z2381" i="6"/>
  <c r="Y2381" i="6"/>
  <c r="X2381" i="6"/>
  <c r="W2381" i="6"/>
  <c r="V2381" i="6"/>
  <c r="U2381" i="6"/>
  <c r="T2381" i="6"/>
  <c r="S2381" i="6"/>
  <c r="R2381" i="6"/>
  <c r="Q2381" i="6"/>
  <c r="P2381" i="6"/>
  <c r="O2381" i="6"/>
  <c r="N2381" i="6"/>
  <c r="M2381" i="6"/>
  <c r="Z2380" i="6"/>
  <c r="Y2380" i="6"/>
  <c r="X2380" i="6"/>
  <c r="W2380" i="6"/>
  <c r="V2380" i="6"/>
  <c r="U2380" i="6"/>
  <c r="T2380" i="6"/>
  <c r="S2380" i="6"/>
  <c r="R2380" i="6"/>
  <c r="Q2380" i="6"/>
  <c r="P2380" i="6"/>
  <c r="O2380" i="6"/>
  <c r="N2380" i="6"/>
  <c r="M2380" i="6"/>
  <c r="Z2379" i="6"/>
  <c r="Y2379" i="6"/>
  <c r="X2379" i="6"/>
  <c r="W2379" i="6"/>
  <c r="V2379" i="6"/>
  <c r="U2379" i="6"/>
  <c r="T2379" i="6"/>
  <c r="S2379" i="6"/>
  <c r="R2379" i="6"/>
  <c r="Q2379" i="6"/>
  <c r="P2379" i="6"/>
  <c r="O2379" i="6"/>
  <c r="N2379" i="6"/>
  <c r="M2379" i="6"/>
  <c r="Z2378" i="6"/>
  <c r="Y2378" i="6"/>
  <c r="X2378" i="6"/>
  <c r="W2378" i="6"/>
  <c r="V2378" i="6"/>
  <c r="U2378" i="6"/>
  <c r="T2378" i="6"/>
  <c r="S2378" i="6"/>
  <c r="R2378" i="6"/>
  <c r="Q2378" i="6"/>
  <c r="P2378" i="6"/>
  <c r="O2378" i="6"/>
  <c r="N2378" i="6"/>
  <c r="M2378" i="6"/>
  <c r="Z2377" i="6"/>
  <c r="Y2377" i="6"/>
  <c r="X2377" i="6"/>
  <c r="W2377" i="6"/>
  <c r="V2377" i="6"/>
  <c r="U2377" i="6"/>
  <c r="T2377" i="6"/>
  <c r="S2377" i="6"/>
  <c r="R2377" i="6"/>
  <c r="Q2377" i="6"/>
  <c r="P2377" i="6"/>
  <c r="O2377" i="6"/>
  <c r="N2377" i="6"/>
  <c r="M2377" i="6"/>
  <c r="Z2376" i="6"/>
  <c r="Y2376" i="6"/>
  <c r="X2376" i="6"/>
  <c r="W2376" i="6"/>
  <c r="V2376" i="6"/>
  <c r="U2376" i="6"/>
  <c r="T2376" i="6"/>
  <c r="S2376" i="6"/>
  <c r="R2376" i="6"/>
  <c r="Q2376" i="6"/>
  <c r="P2376" i="6"/>
  <c r="O2376" i="6"/>
  <c r="N2376" i="6"/>
  <c r="M2376" i="6"/>
  <c r="Z2375" i="6"/>
  <c r="Y2375" i="6"/>
  <c r="X2375" i="6"/>
  <c r="W2375" i="6"/>
  <c r="V2375" i="6"/>
  <c r="U2375" i="6"/>
  <c r="T2375" i="6"/>
  <c r="S2375" i="6"/>
  <c r="R2375" i="6"/>
  <c r="Q2375" i="6"/>
  <c r="P2375" i="6"/>
  <c r="O2375" i="6"/>
  <c r="N2375" i="6"/>
  <c r="M2375" i="6"/>
  <c r="Z2374" i="6"/>
  <c r="Y2374" i="6"/>
  <c r="X2374" i="6"/>
  <c r="W2374" i="6"/>
  <c r="V2374" i="6"/>
  <c r="U2374" i="6"/>
  <c r="T2374" i="6"/>
  <c r="S2374" i="6"/>
  <c r="R2374" i="6"/>
  <c r="Q2374" i="6"/>
  <c r="P2374" i="6"/>
  <c r="O2374" i="6"/>
  <c r="N2374" i="6"/>
  <c r="M2374" i="6"/>
  <c r="Z2373" i="6"/>
  <c r="Y2373" i="6"/>
  <c r="X2373" i="6"/>
  <c r="W2373" i="6"/>
  <c r="V2373" i="6"/>
  <c r="U2373" i="6"/>
  <c r="T2373" i="6"/>
  <c r="S2373" i="6"/>
  <c r="R2373" i="6"/>
  <c r="Q2373" i="6"/>
  <c r="P2373" i="6"/>
  <c r="O2373" i="6"/>
  <c r="N2373" i="6"/>
  <c r="M2373" i="6"/>
  <c r="Z2372" i="6"/>
  <c r="Y2372" i="6"/>
  <c r="X2372" i="6"/>
  <c r="W2372" i="6"/>
  <c r="V2372" i="6"/>
  <c r="U2372" i="6"/>
  <c r="T2372" i="6"/>
  <c r="S2372" i="6"/>
  <c r="R2372" i="6"/>
  <c r="Q2372" i="6"/>
  <c r="P2372" i="6"/>
  <c r="O2372" i="6"/>
  <c r="N2372" i="6"/>
  <c r="M2372" i="6"/>
  <c r="Z2371" i="6"/>
  <c r="Y2371" i="6"/>
  <c r="X2371" i="6"/>
  <c r="W2371" i="6"/>
  <c r="V2371" i="6"/>
  <c r="U2371" i="6"/>
  <c r="T2371" i="6"/>
  <c r="S2371" i="6"/>
  <c r="R2371" i="6"/>
  <c r="Q2371" i="6"/>
  <c r="P2371" i="6"/>
  <c r="O2371" i="6"/>
  <c r="N2371" i="6"/>
  <c r="M2371" i="6"/>
  <c r="Z2370" i="6"/>
  <c r="Y2370" i="6"/>
  <c r="X2370" i="6"/>
  <c r="W2370" i="6"/>
  <c r="V2370" i="6"/>
  <c r="U2370" i="6"/>
  <c r="T2370" i="6"/>
  <c r="S2370" i="6"/>
  <c r="R2370" i="6"/>
  <c r="Q2370" i="6"/>
  <c r="P2370" i="6"/>
  <c r="O2370" i="6"/>
  <c r="N2370" i="6"/>
  <c r="M2370" i="6"/>
  <c r="Z2369" i="6"/>
  <c r="Y2369" i="6"/>
  <c r="X2369" i="6"/>
  <c r="W2369" i="6"/>
  <c r="V2369" i="6"/>
  <c r="U2369" i="6"/>
  <c r="T2369" i="6"/>
  <c r="S2369" i="6"/>
  <c r="R2369" i="6"/>
  <c r="Q2369" i="6"/>
  <c r="P2369" i="6"/>
  <c r="O2369" i="6"/>
  <c r="N2369" i="6"/>
  <c r="M2369" i="6"/>
  <c r="Z2368" i="6"/>
  <c r="Y2368" i="6"/>
  <c r="X2368" i="6"/>
  <c r="W2368" i="6"/>
  <c r="V2368" i="6"/>
  <c r="U2368" i="6"/>
  <c r="T2368" i="6"/>
  <c r="S2368" i="6"/>
  <c r="R2368" i="6"/>
  <c r="Q2368" i="6"/>
  <c r="P2368" i="6"/>
  <c r="O2368" i="6"/>
  <c r="N2368" i="6"/>
  <c r="M2368" i="6"/>
  <c r="Z2367" i="6"/>
  <c r="Y2367" i="6"/>
  <c r="X2367" i="6"/>
  <c r="W2367" i="6"/>
  <c r="V2367" i="6"/>
  <c r="U2367" i="6"/>
  <c r="T2367" i="6"/>
  <c r="S2367" i="6"/>
  <c r="R2367" i="6"/>
  <c r="Q2367" i="6"/>
  <c r="P2367" i="6"/>
  <c r="O2367" i="6"/>
  <c r="N2367" i="6"/>
  <c r="M2367" i="6"/>
  <c r="Z2366" i="6"/>
  <c r="Y2366" i="6"/>
  <c r="X2366" i="6"/>
  <c r="W2366" i="6"/>
  <c r="V2366" i="6"/>
  <c r="U2366" i="6"/>
  <c r="T2366" i="6"/>
  <c r="S2366" i="6"/>
  <c r="R2366" i="6"/>
  <c r="Q2366" i="6"/>
  <c r="P2366" i="6"/>
  <c r="O2366" i="6"/>
  <c r="N2366" i="6"/>
  <c r="M2366" i="6"/>
  <c r="Z2365" i="6"/>
  <c r="Y2365" i="6"/>
  <c r="X2365" i="6"/>
  <c r="W2365" i="6"/>
  <c r="V2365" i="6"/>
  <c r="U2365" i="6"/>
  <c r="T2365" i="6"/>
  <c r="S2365" i="6"/>
  <c r="R2365" i="6"/>
  <c r="Q2365" i="6"/>
  <c r="P2365" i="6"/>
  <c r="O2365" i="6"/>
  <c r="N2365" i="6"/>
  <c r="M2365" i="6"/>
  <c r="Z2364" i="6"/>
  <c r="Y2364" i="6"/>
  <c r="X2364" i="6"/>
  <c r="W2364" i="6"/>
  <c r="V2364" i="6"/>
  <c r="U2364" i="6"/>
  <c r="T2364" i="6"/>
  <c r="S2364" i="6"/>
  <c r="R2364" i="6"/>
  <c r="Q2364" i="6"/>
  <c r="P2364" i="6"/>
  <c r="O2364" i="6"/>
  <c r="N2364" i="6"/>
  <c r="M2364" i="6"/>
  <c r="Z2363" i="6"/>
  <c r="Y2363" i="6"/>
  <c r="X2363" i="6"/>
  <c r="W2363" i="6"/>
  <c r="V2363" i="6"/>
  <c r="U2363" i="6"/>
  <c r="T2363" i="6"/>
  <c r="S2363" i="6"/>
  <c r="R2363" i="6"/>
  <c r="Q2363" i="6"/>
  <c r="P2363" i="6"/>
  <c r="O2363" i="6"/>
  <c r="N2363" i="6"/>
  <c r="M2363" i="6"/>
  <c r="Z2362" i="6"/>
  <c r="Y2362" i="6"/>
  <c r="X2362" i="6"/>
  <c r="W2362" i="6"/>
  <c r="V2362" i="6"/>
  <c r="U2362" i="6"/>
  <c r="T2362" i="6"/>
  <c r="S2362" i="6"/>
  <c r="R2362" i="6"/>
  <c r="Q2362" i="6"/>
  <c r="P2362" i="6"/>
  <c r="O2362" i="6"/>
  <c r="N2362" i="6"/>
  <c r="M2362" i="6"/>
  <c r="Z2361" i="6"/>
  <c r="Y2361" i="6"/>
  <c r="X2361" i="6"/>
  <c r="W2361" i="6"/>
  <c r="V2361" i="6"/>
  <c r="U2361" i="6"/>
  <c r="T2361" i="6"/>
  <c r="S2361" i="6"/>
  <c r="R2361" i="6"/>
  <c r="Q2361" i="6"/>
  <c r="P2361" i="6"/>
  <c r="O2361" i="6"/>
  <c r="N2361" i="6"/>
  <c r="M2361" i="6"/>
  <c r="Z2360" i="6"/>
  <c r="Y2360" i="6"/>
  <c r="X2360" i="6"/>
  <c r="W2360" i="6"/>
  <c r="V2360" i="6"/>
  <c r="U2360" i="6"/>
  <c r="T2360" i="6"/>
  <c r="S2360" i="6"/>
  <c r="R2360" i="6"/>
  <c r="Q2360" i="6"/>
  <c r="P2360" i="6"/>
  <c r="O2360" i="6"/>
  <c r="N2360" i="6"/>
  <c r="M2360" i="6"/>
  <c r="Z2359" i="6"/>
  <c r="Y2359" i="6"/>
  <c r="X2359" i="6"/>
  <c r="W2359" i="6"/>
  <c r="V2359" i="6"/>
  <c r="U2359" i="6"/>
  <c r="T2359" i="6"/>
  <c r="S2359" i="6"/>
  <c r="R2359" i="6"/>
  <c r="Q2359" i="6"/>
  <c r="P2359" i="6"/>
  <c r="O2359" i="6"/>
  <c r="N2359" i="6"/>
  <c r="M2359" i="6"/>
  <c r="Z2358" i="6"/>
  <c r="Y2358" i="6"/>
  <c r="X2358" i="6"/>
  <c r="W2358" i="6"/>
  <c r="V2358" i="6"/>
  <c r="U2358" i="6"/>
  <c r="T2358" i="6"/>
  <c r="S2358" i="6"/>
  <c r="R2358" i="6"/>
  <c r="Q2358" i="6"/>
  <c r="P2358" i="6"/>
  <c r="O2358" i="6"/>
  <c r="N2358" i="6"/>
  <c r="M2358" i="6"/>
  <c r="Z2357" i="6"/>
  <c r="Y2357" i="6"/>
  <c r="X2357" i="6"/>
  <c r="W2357" i="6"/>
  <c r="V2357" i="6"/>
  <c r="U2357" i="6"/>
  <c r="T2357" i="6"/>
  <c r="S2357" i="6"/>
  <c r="R2357" i="6"/>
  <c r="Q2357" i="6"/>
  <c r="P2357" i="6"/>
  <c r="O2357" i="6"/>
  <c r="N2357" i="6"/>
  <c r="M2357" i="6"/>
  <c r="Z2356" i="6"/>
  <c r="Y2356" i="6"/>
  <c r="X2356" i="6"/>
  <c r="W2356" i="6"/>
  <c r="V2356" i="6"/>
  <c r="U2356" i="6"/>
  <c r="T2356" i="6"/>
  <c r="S2356" i="6"/>
  <c r="R2356" i="6"/>
  <c r="Q2356" i="6"/>
  <c r="P2356" i="6"/>
  <c r="O2356" i="6"/>
  <c r="N2356" i="6"/>
  <c r="M2356" i="6"/>
  <c r="Z2355" i="6"/>
  <c r="Y2355" i="6"/>
  <c r="X2355" i="6"/>
  <c r="W2355" i="6"/>
  <c r="V2355" i="6"/>
  <c r="U2355" i="6"/>
  <c r="T2355" i="6"/>
  <c r="S2355" i="6"/>
  <c r="R2355" i="6"/>
  <c r="Q2355" i="6"/>
  <c r="P2355" i="6"/>
  <c r="O2355" i="6"/>
  <c r="N2355" i="6"/>
  <c r="M2355" i="6"/>
  <c r="Z2354" i="6"/>
  <c r="Y2354" i="6"/>
  <c r="X2354" i="6"/>
  <c r="W2354" i="6"/>
  <c r="V2354" i="6"/>
  <c r="U2354" i="6"/>
  <c r="T2354" i="6"/>
  <c r="S2354" i="6"/>
  <c r="R2354" i="6"/>
  <c r="Q2354" i="6"/>
  <c r="P2354" i="6"/>
  <c r="O2354" i="6"/>
  <c r="N2354" i="6"/>
  <c r="M2354" i="6"/>
  <c r="Z2353" i="6"/>
  <c r="Y2353" i="6"/>
  <c r="X2353" i="6"/>
  <c r="W2353" i="6"/>
  <c r="V2353" i="6"/>
  <c r="U2353" i="6"/>
  <c r="T2353" i="6"/>
  <c r="S2353" i="6"/>
  <c r="R2353" i="6"/>
  <c r="Q2353" i="6"/>
  <c r="P2353" i="6"/>
  <c r="O2353" i="6"/>
  <c r="N2353" i="6"/>
  <c r="M2353" i="6"/>
  <c r="Z2352" i="6"/>
  <c r="Y2352" i="6"/>
  <c r="X2352" i="6"/>
  <c r="W2352" i="6"/>
  <c r="V2352" i="6"/>
  <c r="U2352" i="6"/>
  <c r="T2352" i="6"/>
  <c r="S2352" i="6"/>
  <c r="R2352" i="6"/>
  <c r="Q2352" i="6"/>
  <c r="P2352" i="6"/>
  <c r="O2352" i="6"/>
  <c r="N2352" i="6"/>
  <c r="M2352" i="6"/>
  <c r="Z2351" i="6"/>
  <c r="Y2351" i="6"/>
  <c r="X2351" i="6"/>
  <c r="W2351" i="6"/>
  <c r="V2351" i="6"/>
  <c r="U2351" i="6"/>
  <c r="T2351" i="6"/>
  <c r="S2351" i="6"/>
  <c r="R2351" i="6"/>
  <c r="Q2351" i="6"/>
  <c r="P2351" i="6"/>
  <c r="O2351" i="6"/>
  <c r="N2351" i="6"/>
  <c r="M2351" i="6"/>
  <c r="Z2350" i="6"/>
  <c r="Y2350" i="6"/>
  <c r="X2350" i="6"/>
  <c r="W2350" i="6"/>
  <c r="V2350" i="6"/>
  <c r="U2350" i="6"/>
  <c r="T2350" i="6"/>
  <c r="S2350" i="6"/>
  <c r="R2350" i="6"/>
  <c r="Q2350" i="6"/>
  <c r="P2350" i="6"/>
  <c r="O2350" i="6"/>
  <c r="N2350" i="6"/>
  <c r="M2350" i="6"/>
  <c r="Z2349" i="6"/>
  <c r="Y2349" i="6"/>
  <c r="X2349" i="6"/>
  <c r="W2349" i="6"/>
  <c r="V2349" i="6"/>
  <c r="U2349" i="6"/>
  <c r="T2349" i="6"/>
  <c r="S2349" i="6"/>
  <c r="R2349" i="6"/>
  <c r="Q2349" i="6"/>
  <c r="P2349" i="6"/>
  <c r="O2349" i="6"/>
  <c r="N2349" i="6"/>
  <c r="M2349" i="6"/>
  <c r="Z2348" i="6"/>
  <c r="Y2348" i="6"/>
  <c r="X2348" i="6"/>
  <c r="W2348" i="6"/>
  <c r="V2348" i="6"/>
  <c r="U2348" i="6"/>
  <c r="T2348" i="6"/>
  <c r="S2348" i="6"/>
  <c r="R2348" i="6"/>
  <c r="Q2348" i="6"/>
  <c r="P2348" i="6"/>
  <c r="O2348" i="6"/>
  <c r="N2348" i="6"/>
  <c r="M2348" i="6"/>
  <c r="Z2347" i="6"/>
  <c r="Y2347" i="6"/>
  <c r="X2347" i="6"/>
  <c r="W2347" i="6"/>
  <c r="V2347" i="6"/>
  <c r="U2347" i="6"/>
  <c r="T2347" i="6"/>
  <c r="S2347" i="6"/>
  <c r="R2347" i="6"/>
  <c r="Q2347" i="6"/>
  <c r="P2347" i="6"/>
  <c r="O2347" i="6"/>
  <c r="N2347" i="6"/>
  <c r="M2347" i="6"/>
  <c r="Z2346" i="6"/>
  <c r="Y2346" i="6"/>
  <c r="X2346" i="6"/>
  <c r="W2346" i="6"/>
  <c r="V2346" i="6"/>
  <c r="U2346" i="6"/>
  <c r="T2346" i="6"/>
  <c r="S2346" i="6"/>
  <c r="R2346" i="6"/>
  <c r="Q2346" i="6"/>
  <c r="P2346" i="6"/>
  <c r="O2346" i="6"/>
  <c r="N2346" i="6"/>
  <c r="M2346" i="6"/>
  <c r="Z2345" i="6"/>
  <c r="Y2345" i="6"/>
  <c r="X2345" i="6"/>
  <c r="W2345" i="6"/>
  <c r="V2345" i="6"/>
  <c r="U2345" i="6"/>
  <c r="T2345" i="6"/>
  <c r="S2345" i="6"/>
  <c r="R2345" i="6"/>
  <c r="Q2345" i="6"/>
  <c r="P2345" i="6"/>
  <c r="O2345" i="6"/>
  <c r="N2345" i="6"/>
  <c r="M2345" i="6"/>
  <c r="Z2344" i="6"/>
  <c r="Y2344" i="6"/>
  <c r="X2344" i="6"/>
  <c r="W2344" i="6"/>
  <c r="V2344" i="6"/>
  <c r="U2344" i="6"/>
  <c r="T2344" i="6"/>
  <c r="S2344" i="6"/>
  <c r="R2344" i="6"/>
  <c r="Q2344" i="6"/>
  <c r="P2344" i="6"/>
  <c r="O2344" i="6"/>
  <c r="N2344" i="6"/>
  <c r="M2344" i="6"/>
  <c r="Z2343" i="6"/>
  <c r="Y2343" i="6"/>
  <c r="X2343" i="6"/>
  <c r="W2343" i="6"/>
  <c r="V2343" i="6"/>
  <c r="U2343" i="6"/>
  <c r="T2343" i="6"/>
  <c r="S2343" i="6"/>
  <c r="R2343" i="6"/>
  <c r="Q2343" i="6"/>
  <c r="P2343" i="6"/>
  <c r="O2343" i="6"/>
  <c r="N2343" i="6"/>
  <c r="M2343" i="6"/>
  <c r="Z2342" i="6"/>
  <c r="Y2342" i="6"/>
  <c r="X2342" i="6"/>
  <c r="W2342" i="6"/>
  <c r="V2342" i="6"/>
  <c r="U2342" i="6"/>
  <c r="T2342" i="6"/>
  <c r="S2342" i="6"/>
  <c r="R2342" i="6"/>
  <c r="Q2342" i="6"/>
  <c r="P2342" i="6"/>
  <c r="O2342" i="6"/>
  <c r="N2342" i="6"/>
  <c r="M2342" i="6"/>
  <c r="Z2341" i="6"/>
  <c r="Y2341" i="6"/>
  <c r="X2341" i="6"/>
  <c r="W2341" i="6"/>
  <c r="V2341" i="6"/>
  <c r="U2341" i="6"/>
  <c r="T2341" i="6"/>
  <c r="S2341" i="6"/>
  <c r="R2341" i="6"/>
  <c r="Q2341" i="6"/>
  <c r="P2341" i="6"/>
  <c r="O2341" i="6"/>
  <c r="N2341" i="6"/>
  <c r="M2341" i="6"/>
  <c r="Z2340" i="6"/>
  <c r="Y2340" i="6"/>
  <c r="X2340" i="6"/>
  <c r="W2340" i="6"/>
  <c r="V2340" i="6"/>
  <c r="U2340" i="6"/>
  <c r="T2340" i="6"/>
  <c r="S2340" i="6"/>
  <c r="R2340" i="6"/>
  <c r="Q2340" i="6"/>
  <c r="P2340" i="6"/>
  <c r="O2340" i="6"/>
  <c r="N2340" i="6"/>
  <c r="M2340" i="6"/>
  <c r="Z2339" i="6"/>
  <c r="Y2339" i="6"/>
  <c r="X2339" i="6"/>
  <c r="W2339" i="6"/>
  <c r="V2339" i="6"/>
  <c r="U2339" i="6"/>
  <c r="T2339" i="6"/>
  <c r="S2339" i="6"/>
  <c r="R2339" i="6"/>
  <c r="Q2339" i="6"/>
  <c r="P2339" i="6"/>
  <c r="O2339" i="6"/>
  <c r="N2339" i="6"/>
  <c r="M2339" i="6"/>
  <c r="Z2338" i="6"/>
  <c r="Y2338" i="6"/>
  <c r="X2338" i="6"/>
  <c r="W2338" i="6"/>
  <c r="V2338" i="6"/>
  <c r="U2338" i="6"/>
  <c r="T2338" i="6"/>
  <c r="S2338" i="6"/>
  <c r="R2338" i="6"/>
  <c r="Q2338" i="6"/>
  <c r="P2338" i="6"/>
  <c r="O2338" i="6"/>
  <c r="N2338" i="6"/>
  <c r="M2338" i="6"/>
  <c r="Z2337" i="6"/>
  <c r="Y2337" i="6"/>
  <c r="X2337" i="6"/>
  <c r="W2337" i="6"/>
  <c r="V2337" i="6"/>
  <c r="U2337" i="6"/>
  <c r="T2337" i="6"/>
  <c r="S2337" i="6"/>
  <c r="R2337" i="6"/>
  <c r="Q2337" i="6"/>
  <c r="P2337" i="6"/>
  <c r="O2337" i="6"/>
  <c r="N2337" i="6"/>
  <c r="M2337" i="6"/>
  <c r="Z2336" i="6"/>
  <c r="Y2336" i="6"/>
  <c r="X2336" i="6"/>
  <c r="W2336" i="6"/>
  <c r="V2336" i="6"/>
  <c r="U2336" i="6"/>
  <c r="T2336" i="6"/>
  <c r="S2336" i="6"/>
  <c r="R2336" i="6"/>
  <c r="Q2336" i="6"/>
  <c r="P2336" i="6"/>
  <c r="O2336" i="6"/>
  <c r="N2336" i="6"/>
  <c r="M2336" i="6"/>
  <c r="Z2335" i="6"/>
  <c r="Y2335" i="6"/>
  <c r="X2335" i="6"/>
  <c r="W2335" i="6"/>
  <c r="V2335" i="6"/>
  <c r="U2335" i="6"/>
  <c r="T2335" i="6"/>
  <c r="S2335" i="6"/>
  <c r="R2335" i="6"/>
  <c r="Q2335" i="6"/>
  <c r="P2335" i="6"/>
  <c r="O2335" i="6"/>
  <c r="N2335" i="6"/>
  <c r="M2335" i="6"/>
  <c r="Z2334" i="6"/>
  <c r="Y2334" i="6"/>
  <c r="X2334" i="6"/>
  <c r="W2334" i="6"/>
  <c r="V2334" i="6"/>
  <c r="U2334" i="6"/>
  <c r="T2334" i="6"/>
  <c r="S2334" i="6"/>
  <c r="R2334" i="6"/>
  <c r="Q2334" i="6"/>
  <c r="P2334" i="6"/>
  <c r="O2334" i="6"/>
  <c r="N2334" i="6"/>
  <c r="M2334" i="6"/>
  <c r="Z2333" i="6"/>
  <c r="Y2333" i="6"/>
  <c r="X2333" i="6"/>
  <c r="W2333" i="6"/>
  <c r="V2333" i="6"/>
  <c r="U2333" i="6"/>
  <c r="T2333" i="6"/>
  <c r="S2333" i="6"/>
  <c r="R2333" i="6"/>
  <c r="Q2333" i="6"/>
  <c r="P2333" i="6"/>
  <c r="O2333" i="6"/>
  <c r="N2333" i="6"/>
  <c r="M2333" i="6"/>
  <c r="Z2332" i="6"/>
  <c r="Y2332" i="6"/>
  <c r="X2332" i="6"/>
  <c r="W2332" i="6"/>
  <c r="V2332" i="6"/>
  <c r="U2332" i="6"/>
  <c r="T2332" i="6"/>
  <c r="S2332" i="6"/>
  <c r="R2332" i="6"/>
  <c r="Q2332" i="6"/>
  <c r="P2332" i="6"/>
  <c r="O2332" i="6"/>
  <c r="N2332" i="6"/>
  <c r="M2332" i="6"/>
  <c r="Z2331" i="6"/>
  <c r="Y2331" i="6"/>
  <c r="X2331" i="6"/>
  <c r="W2331" i="6"/>
  <c r="V2331" i="6"/>
  <c r="U2331" i="6"/>
  <c r="T2331" i="6"/>
  <c r="S2331" i="6"/>
  <c r="R2331" i="6"/>
  <c r="Q2331" i="6"/>
  <c r="P2331" i="6"/>
  <c r="O2331" i="6"/>
  <c r="N2331" i="6"/>
  <c r="M2331" i="6"/>
  <c r="Z2330" i="6"/>
  <c r="Y2330" i="6"/>
  <c r="X2330" i="6"/>
  <c r="W2330" i="6"/>
  <c r="V2330" i="6"/>
  <c r="U2330" i="6"/>
  <c r="T2330" i="6"/>
  <c r="S2330" i="6"/>
  <c r="R2330" i="6"/>
  <c r="Q2330" i="6"/>
  <c r="P2330" i="6"/>
  <c r="O2330" i="6"/>
  <c r="N2330" i="6"/>
  <c r="M2330" i="6"/>
  <c r="Z2329" i="6"/>
  <c r="Y2329" i="6"/>
  <c r="X2329" i="6"/>
  <c r="W2329" i="6"/>
  <c r="V2329" i="6"/>
  <c r="U2329" i="6"/>
  <c r="T2329" i="6"/>
  <c r="S2329" i="6"/>
  <c r="R2329" i="6"/>
  <c r="Q2329" i="6"/>
  <c r="P2329" i="6"/>
  <c r="O2329" i="6"/>
  <c r="N2329" i="6"/>
  <c r="M2329" i="6"/>
  <c r="Z2328" i="6"/>
  <c r="Y2328" i="6"/>
  <c r="X2328" i="6"/>
  <c r="W2328" i="6"/>
  <c r="V2328" i="6"/>
  <c r="U2328" i="6"/>
  <c r="T2328" i="6"/>
  <c r="S2328" i="6"/>
  <c r="R2328" i="6"/>
  <c r="Q2328" i="6"/>
  <c r="P2328" i="6"/>
  <c r="O2328" i="6"/>
  <c r="N2328" i="6"/>
  <c r="M2328" i="6"/>
  <c r="Z2327" i="6"/>
  <c r="Y2327" i="6"/>
  <c r="X2327" i="6"/>
  <c r="W2327" i="6"/>
  <c r="V2327" i="6"/>
  <c r="U2327" i="6"/>
  <c r="T2327" i="6"/>
  <c r="S2327" i="6"/>
  <c r="R2327" i="6"/>
  <c r="Q2327" i="6"/>
  <c r="P2327" i="6"/>
  <c r="O2327" i="6"/>
  <c r="N2327" i="6"/>
  <c r="M2327" i="6"/>
  <c r="Z2326" i="6"/>
  <c r="Y2326" i="6"/>
  <c r="X2326" i="6"/>
  <c r="W2326" i="6"/>
  <c r="V2326" i="6"/>
  <c r="U2326" i="6"/>
  <c r="T2326" i="6"/>
  <c r="S2326" i="6"/>
  <c r="R2326" i="6"/>
  <c r="Q2326" i="6"/>
  <c r="P2326" i="6"/>
  <c r="O2326" i="6"/>
  <c r="N2326" i="6"/>
  <c r="M2326" i="6"/>
  <c r="Z2325" i="6"/>
  <c r="Y2325" i="6"/>
  <c r="X2325" i="6"/>
  <c r="W2325" i="6"/>
  <c r="V2325" i="6"/>
  <c r="U2325" i="6"/>
  <c r="T2325" i="6"/>
  <c r="S2325" i="6"/>
  <c r="R2325" i="6"/>
  <c r="Q2325" i="6"/>
  <c r="P2325" i="6"/>
  <c r="O2325" i="6"/>
  <c r="N2325" i="6"/>
  <c r="M2325" i="6"/>
  <c r="Z2324" i="6"/>
  <c r="Y2324" i="6"/>
  <c r="X2324" i="6"/>
  <c r="W2324" i="6"/>
  <c r="V2324" i="6"/>
  <c r="U2324" i="6"/>
  <c r="T2324" i="6"/>
  <c r="S2324" i="6"/>
  <c r="R2324" i="6"/>
  <c r="Q2324" i="6"/>
  <c r="P2324" i="6"/>
  <c r="O2324" i="6"/>
  <c r="N2324" i="6"/>
  <c r="M2324" i="6"/>
  <c r="Z2323" i="6"/>
  <c r="Y2323" i="6"/>
  <c r="X2323" i="6"/>
  <c r="W2323" i="6"/>
  <c r="V2323" i="6"/>
  <c r="U2323" i="6"/>
  <c r="T2323" i="6"/>
  <c r="S2323" i="6"/>
  <c r="R2323" i="6"/>
  <c r="Q2323" i="6"/>
  <c r="P2323" i="6"/>
  <c r="O2323" i="6"/>
  <c r="N2323" i="6"/>
  <c r="M2323" i="6"/>
  <c r="Z2322" i="6"/>
  <c r="Y2322" i="6"/>
  <c r="X2322" i="6"/>
  <c r="W2322" i="6"/>
  <c r="V2322" i="6"/>
  <c r="U2322" i="6"/>
  <c r="T2322" i="6"/>
  <c r="S2322" i="6"/>
  <c r="R2322" i="6"/>
  <c r="Q2322" i="6"/>
  <c r="P2322" i="6"/>
  <c r="O2322" i="6"/>
  <c r="N2322" i="6"/>
  <c r="M2322" i="6"/>
  <c r="Z2321" i="6"/>
  <c r="Y2321" i="6"/>
  <c r="X2321" i="6"/>
  <c r="W2321" i="6"/>
  <c r="V2321" i="6"/>
  <c r="U2321" i="6"/>
  <c r="T2321" i="6"/>
  <c r="S2321" i="6"/>
  <c r="R2321" i="6"/>
  <c r="Q2321" i="6"/>
  <c r="P2321" i="6"/>
  <c r="O2321" i="6"/>
  <c r="N2321" i="6"/>
  <c r="M2321" i="6"/>
  <c r="Z2320" i="6"/>
  <c r="Y2320" i="6"/>
  <c r="X2320" i="6"/>
  <c r="W2320" i="6"/>
  <c r="V2320" i="6"/>
  <c r="U2320" i="6"/>
  <c r="T2320" i="6"/>
  <c r="S2320" i="6"/>
  <c r="R2320" i="6"/>
  <c r="Q2320" i="6"/>
  <c r="P2320" i="6"/>
  <c r="O2320" i="6"/>
  <c r="N2320" i="6"/>
  <c r="M2320" i="6"/>
  <c r="Z2319" i="6"/>
  <c r="Y2319" i="6"/>
  <c r="X2319" i="6"/>
  <c r="W2319" i="6"/>
  <c r="V2319" i="6"/>
  <c r="U2319" i="6"/>
  <c r="T2319" i="6"/>
  <c r="S2319" i="6"/>
  <c r="R2319" i="6"/>
  <c r="Q2319" i="6"/>
  <c r="P2319" i="6"/>
  <c r="O2319" i="6"/>
  <c r="N2319" i="6"/>
  <c r="M2319" i="6"/>
  <c r="Z2318" i="6"/>
  <c r="Y2318" i="6"/>
  <c r="X2318" i="6"/>
  <c r="W2318" i="6"/>
  <c r="V2318" i="6"/>
  <c r="U2318" i="6"/>
  <c r="T2318" i="6"/>
  <c r="S2318" i="6"/>
  <c r="R2318" i="6"/>
  <c r="Q2318" i="6"/>
  <c r="P2318" i="6"/>
  <c r="O2318" i="6"/>
  <c r="N2318" i="6"/>
  <c r="M2318" i="6"/>
  <c r="Z2317" i="6"/>
  <c r="Y2317" i="6"/>
  <c r="X2317" i="6"/>
  <c r="W2317" i="6"/>
  <c r="V2317" i="6"/>
  <c r="U2317" i="6"/>
  <c r="T2317" i="6"/>
  <c r="S2317" i="6"/>
  <c r="R2317" i="6"/>
  <c r="Q2317" i="6"/>
  <c r="P2317" i="6"/>
  <c r="O2317" i="6"/>
  <c r="N2317" i="6"/>
  <c r="M2317" i="6"/>
  <c r="Z2316" i="6"/>
  <c r="Y2316" i="6"/>
  <c r="X2316" i="6"/>
  <c r="W2316" i="6"/>
  <c r="V2316" i="6"/>
  <c r="U2316" i="6"/>
  <c r="T2316" i="6"/>
  <c r="S2316" i="6"/>
  <c r="R2316" i="6"/>
  <c r="Q2316" i="6"/>
  <c r="P2316" i="6"/>
  <c r="O2316" i="6"/>
  <c r="N2316" i="6"/>
  <c r="M2316" i="6"/>
  <c r="Z2315" i="6"/>
  <c r="Y2315" i="6"/>
  <c r="X2315" i="6"/>
  <c r="W2315" i="6"/>
  <c r="V2315" i="6"/>
  <c r="U2315" i="6"/>
  <c r="T2315" i="6"/>
  <c r="S2315" i="6"/>
  <c r="R2315" i="6"/>
  <c r="Q2315" i="6"/>
  <c r="P2315" i="6"/>
  <c r="O2315" i="6"/>
  <c r="N2315" i="6"/>
  <c r="M2315" i="6"/>
  <c r="Z2314" i="6"/>
  <c r="Y2314" i="6"/>
  <c r="X2314" i="6"/>
  <c r="W2314" i="6"/>
  <c r="V2314" i="6"/>
  <c r="U2314" i="6"/>
  <c r="T2314" i="6"/>
  <c r="S2314" i="6"/>
  <c r="R2314" i="6"/>
  <c r="Q2314" i="6"/>
  <c r="P2314" i="6"/>
  <c r="O2314" i="6"/>
  <c r="N2314" i="6"/>
  <c r="M2314" i="6"/>
  <c r="Z2313" i="6"/>
  <c r="Y2313" i="6"/>
  <c r="X2313" i="6"/>
  <c r="W2313" i="6"/>
  <c r="V2313" i="6"/>
  <c r="U2313" i="6"/>
  <c r="T2313" i="6"/>
  <c r="S2313" i="6"/>
  <c r="R2313" i="6"/>
  <c r="Q2313" i="6"/>
  <c r="P2313" i="6"/>
  <c r="O2313" i="6"/>
  <c r="N2313" i="6"/>
  <c r="M2313" i="6"/>
  <c r="Z2312" i="6"/>
  <c r="Y2312" i="6"/>
  <c r="X2312" i="6"/>
  <c r="W2312" i="6"/>
  <c r="V2312" i="6"/>
  <c r="U2312" i="6"/>
  <c r="T2312" i="6"/>
  <c r="S2312" i="6"/>
  <c r="R2312" i="6"/>
  <c r="Q2312" i="6"/>
  <c r="P2312" i="6"/>
  <c r="O2312" i="6"/>
  <c r="N2312" i="6"/>
  <c r="M2312" i="6"/>
  <c r="Z2311" i="6"/>
  <c r="Y2311" i="6"/>
  <c r="X2311" i="6"/>
  <c r="W2311" i="6"/>
  <c r="V2311" i="6"/>
  <c r="U2311" i="6"/>
  <c r="T2311" i="6"/>
  <c r="S2311" i="6"/>
  <c r="R2311" i="6"/>
  <c r="Q2311" i="6"/>
  <c r="P2311" i="6"/>
  <c r="O2311" i="6"/>
  <c r="N2311" i="6"/>
  <c r="M2311" i="6"/>
  <c r="Z2310" i="6"/>
  <c r="Y2310" i="6"/>
  <c r="X2310" i="6"/>
  <c r="W2310" i="6"/>
  <c r="V2310" i="6"/>
  <c r="U2310" i="6"/>
  <c r="T2310" i="6"/>
  <c r="S2310" i="6"/>
  <c r="R2310" i="6"/>
  <c r="Q2310" i="6"/>
  <c r="P2310" i="6"/>
  <c r="O2310" i="6"/>
  <c r="N2310" i="6"/>
  <c r="M2310" i="6"/>
  <c r="Z2309" i="6"/>
  <c r="Y2309" i="6"/>
  <c r="X2309" i="6"/>
  <c r="W2309" i="6"/>
  <c r="V2309" i="6"/>
  <c r="U2309" i="6"/>
  <c r="T2309" i="6"/>
  <c r="S2309" i="6"/>
  <c r="R2309" i="6"/>
  <c r="Q2309" i="6"/>
  <c r="P2309" i="6"/>
  <c r="O2309" i="6"/>
  <c r="N2309" i="6"/>
  <c r="M2309" i="6"/>
  <c r="Z2308" i="6"/>
  <c r="Y2308" i="6"/>
  <c r="X2308" i="6"/>
  <c r="W2308" i="6"/>
  <c r="V2308" i="6"/>
  <c r="U2308" i="6"/>
  <c r="T2308" i="6"/>
  <c r="S2308" i="6"/>
  <c r="R2308" i="6"/>
  <c r="Q2308" i="6"/>
  <c r="P2308" i="6"/>
  <c r="O2308" i="6"/>
  <c r="N2308" i="6"/>
  <c r="M2308" i="6"/>
  <c r="Z2307" i="6"/>
  <c r="Y2307" i="6"/>
  <c r="X2307" i="6"/>
  <c r="W2307" i="6"/>
  <c r="V2307" i="6"/>
  <c r="U2307" i="6"/>
  <c r="T2307" i="6"/>
  <c r="S2307" i="6"/>
  <c r="R2307" i="6"/>
  <c r="Q2307" i="6"/>
  <c r="P2307" i="6"/>
  <c r="O2307" i="6"/>
  <c r="N2307" i="6"/>
  <c r="M2307" i="6"/>
  <c r="Z2306" i="6"/>
  <c r="Y2306" i="6"/>
  <c r="X2306" i="6"/>
  <c r="W2306" i="6"/>
  <c r="V2306" i="6"/>
  <c r="U2306" i="6"/>
  <c r="T2306" i="6"/>
  <c r="S2306" i="6"/>
  <c r="R2306" i="6"/>
  <c r="Q2306" i="6"/>
  <c r="P2306" i="6"/>
  <c r="O2306" i="6"/>
  <c r="N2306" i="6"/>
  <c r="M2306" i="6"/>
  <c r="Z2305" i="6"/>
  <c r="Y2305" i="6"/>
  <c r="X2305" i="6"/>
  <c r="W2305" i="6"/>
  <c r="V2305" i="6"/>
  <c r="U2305" i="6"/>
  <c r="T2305" i="6"/>
  <c r="S2305" i="6"/>
  <c r="R2305" i="6"/>
  <c r="Q2305" i="6"/>
  <c r="P2305" i="6"/>
  <c r="O2305" i="6"/>
  <c r="N2305" i="6"/>
  <c r="M2305" i="6"/>
  <c r="Z2304" i="6"/>
  <c r="Y2304" i="6"/>
  <c r="X2304" i="6"/>
  <c r="W2304" i="6"/>
  <c r="V2304" i="6"/>
  <c r="U2304" i="6"/>
  <c r="T2304" i="6"/>
  <c r="S2304" i="6"/>
  <c r="R2304" i="6"/>
  <c r="Q2304" i="6"/>
  <c r="P2304" i="6"/>
  <c r="O2304" i="6"/>
  <c r="N2304" i="6"/>
  <c r="M2304" i="6"/>
  <c r="Z2303" i="6"/>
  <c r="Y2303" i="6"/>
  <c r="X2303" i="6"/>
  <c r="W2303" i="6"/>
  <c r="V2303" i="6"/>
  <c r="U2303" i="6"/>
  <c r="T2303" i="6"/>
  <c r="S2303" i="6"/>
  <c r="R2303" i="6"/>
  <c r="Q2303" i="6"/>
  <c r="P2303" i="6"/>
  <c r="O2303" i="6"/>
  <c r="N2303" i="6"/>
  <c r="M2303" i="6"/>
  <c r="Z2302" i="6"/>
  <c r="Y2302" i="6"/>
  <c r="X2302" i="6"/>
  <c r="W2302" i="6"/>
  <c r="V2302" i="6"/>
  <c r="U2302" i="6"/>
  <c r="T2302" i="6"/>
  <c r="S2302" i="6"/>
  <c r="R2302" i="6"/>
  <c r="Q2302" i="6"/>
  <c r="P2302" i="6"/>
  <c r="O2302" i="6"/>
  <c r="N2302" i="6"/>
  <c r="M2302" i="6"/>
  <c r="Z2301" i="6"/>
  <c r="Y2301" i="6"/>
  <c r="X2301" i="6"/>
  <c r="W2301" i="6"/>
  <c r="V2301" i="6"/>
  <c r="U2301" i="6"/>
  <c r="T2301" i="6"/>
  <c r="S2301" i="6"/>
  <c r="R2301" i="6"/>
  <c r="Q2301" i="6"/>
  <c r="P2301" i="6"/>
  <c r="O2301" i="6"/>
  <c r="N2301" i="6"/>
  <c r="M2301" i="6"/>
  <c r="Z2300" i="6"/>
  <c r="Y2300" i="6"/>
  <c r="X2300" i="6"/>
  <c r="W2300" i="6"/>
  <c r="V2300" i="6"/>
  <c r="U2300" i="6"/>
  <c r="T2300" i="6"/>
  <c r="S2300" i="6"/>
  <c r="R2300" i="6"/>
  <c r="Q2300" i="6"/>
  <c r="P2300" i="6"/>
  <c r="O2300" i="6"/>
  <c r="N2300" i="6"/>
  <c r="M2300" i="6"/>
  <c r="Z2299" i="6"/>
  <c r="Y2299" i="6"/>
  <c r="X2299" i="6"/>
  <c r="W2299" i="6"/>
  <c r="V2299" i="6"/>
  <c r="U2299" i="6"/>
  <c r="T2299" i="6"/>
  <c r="S2299" i="6"/>
  <c r="R2299" i="6"/>
  <c r="Q2299" i="6"/>
  <c r="P2299" i="6"/>
  <c r="O2299" i="6"/>
  <c r="N2299" i="6"/>
  <c r="M2299" i="6"/>
  <c r="Z2298" i="6"/>
  <c r="Y2298" i="6"/>
  <c r="X2298" i="6"/>
  <c r="W2298" i="6"/>
  <c r="V2298" i="6"/>
  <c r="U2298" i="6"/>
  <c r="T2298" i="6"/>
  <c r="S2298" i="6"/>
  <c r="R2298" i="6"/>
  <c r="Q2298" i="6"/>
  <c r="P2298" i="6"/>
  <c r="O2298" i="6"/>
  <c r="N2298" i="6"/>
  <c r="M2298" i="6"/>
  <c r="Z2297" i="6"/>
  <c r="Y2297" i="6"/>
  <c r="X2297" i="6"/>
  <c r="W2297" i="6"/>
  <c r="V2297" i="6"/>
  <c r="U2297" i="6"/>
  <c r="T2297" i="6"/>
  <c r="S2297" i="6"/>
  <c r="R2297" i="6"/>
  <c r="Q2297" i="6"/>
  <c r="P2297" i="6"/>
  <c r="O2297" i="6"/>
  <c r="N2297" i="6"/>
  <c r="M2297" i="6"/>
  <c r="Z2296" i="6"/>
  <c r="Y2296" i="6"/>
  <c r="X2296" i="6"/>
  <c r="W2296" i="6"/>
  <c r="V2296" i="6"/>
  <c r="U2296" i="6"/>
  <c r="T2296" i="6"/>
  <c r="S2296" i="6"/>
  <c r="R2296" i="6"/>
  <c r="Q2296" i="6"/>
  <c r="P2296" i="6"/>
  <c r="O2296" i="6"/>
  <c r="N2296" i="6"/>
  <c r="M2296" i="6"/>
  <c r="Z2295" i="6"/>
  <c r="Y2295" i="6"/>
  <c r="X2295" i="6"/>
  <c r="W2295" i="6"/>
  <c r="V2295" i="6"/>
  <c r="U2295" i="6"/>
  <c r="T2295" i="6"/>
  <c r="S2295" i="6"/>
  <c r="R2295" i="6"/>
  <c r="Q2295" i="6"/>
  <c r="P2295" i="6"/>
  <c r="O2295" i="6"/>
  <c r="N2295" i="6"/>
  <c r="M2295" i="6"/>
  <c r="Z2294" i="6"/>
  <c r="Y2294" i="6"/>
  <c r="X2294" i="6"/>
  <c r="W2294" i="6"/>
  <c r="V2294" i="6"/>
  <c r="U2294" i="6"/>
  <c r="T2294" i="6"/>
  <c r="S2294" i="6"/>
  <c r="R2294" i="6"/>
  <c r="Q2294" i="6"/>
  <c r="P2294" i="6"/>
  <c r="O2294" i="6"/>
  <c r="N2294" i="6"/>
  <c r="M2294" i="6"/>
  <c r="Z2293" i="6"/>
  <c r="Y2293" i="6"/>
  <c r="X2293" i="6"/>
  <c r="W2293" i="6"/>
  <c r="V2293" i="6"/>
  <c r="U2293" i="6"/>
  <c r="T2293" i="6"/>
  <c r="S2293" i="6"/>
  <c r="R2293" i="6"/>
  <c r="Q2293" i="6"/>
  <c r="P2293" i="6"/>
  <c r="O2293" i="6"/>
  <c r="N2293" i="6"/>
  <c r="M2293" i="6"/>
  <c r="Z2292" i="6"/>
  <c r="Y2292" i="6"/>
  <c r="X2292" i="6"/>
  <c r="W2292" i="6"/>
  <c r="V2292" i="6"/>
  <c r="U2292" i="6"/>
  <c r="T2292" i="6"/>
  <c r="S2292" i="6"/>
  <c r="R2292" i="6"/>
  <c r="Q2292" i="6"/>
  <c r="P2292" i="6"/>
  <c r="O2292" i="6"/>
  <c r="N2292" i="6"/>
  <c r="M2292" i="6"/>
  <c r="Z2291" i="6"/>
  <c r="Y2291" i="6"/>
  <c r="X2291" i="6"/>
  <c r="W2291" i="6"/>
  <c r="V2291" i="6"/>
  <c r="U2291" i="6"/>
  <c r="T2291" i="6"/>
  <c r="S2291" i="6"/>
  <c r="R2291" i="6"/>
  <c r="Q2291" i="6"/>
  <c r="P2291" i="6"/>
  <c r="O2291" i="6"/>
  <c r="N2291" i="6"/>
  <c r="M2291" i="6"/>
  <c r="Z2290" i="6"/>
  <c r="Y2290" i="6"/>
  <c r="X2290" i="6"/>
  <c r="W2290" i="6"/>
  <c r="V2290" i="6"/>
  <c r="U2290" i="6"/>
  <c r="T2290" i="6"/>
  <c r="S2290" i="6"/>
  <c r="R2290" i="6"/>
  <c r="Q2290" i="6"/>
  <c r="P2290" i="6"/>
  <c r="O2290" i="6"/>
  <c r="N2290" i="6"/>
  <c r="M2290" i="6"/>
  <c r="Z2289" i="6"/>
  <c r="Y2289" i="6"/>
  <c r="X2289" i="6"/>
  <c r="W2289" i="6"/>
  <c r="V2289" i="6"/>
  <c r="U2289" i="6"/>
  <c r="T2289" i="6"/>
  <c r="S2289" i="6"/>
  <c r="R2289" i="6"/>
  <c r="Q2289" i="6"/>
  <c r="P2289" i="6"/>
  <c r="O2289" i="6"/>
  <c r="N2289" i="6"/>
  <c r="M2289" i="6"/>
  <c r="Z2288" i="6"/>
  <c r="Y2288" i="6"/>
  <c r="X2288" i="6"/>
  <c r="W2288" i="6"/>
  <c r="V2288" i="6"/>
  <c r="U2288" i="6"/>
  <c r="T2288" i="6"/>
  <c r="S2288" i="6"/>
  <c r="R2288" i="6"/>
  <c r="Q2288" i="6"/>
  <c r="P2288" i="6"/>
  <c r="O2288" i="6"/>
  <c r="N2288" i="6"/>
  <c r="M2288" i="6"/>
  <c r="Z2287" i="6"/>
  <c r="Y2287" i="6"/>
  <c r="X2287" i="6"/>
  <c r="W2287" i="6"/>
  <c r="V2287" i="6"/>
  <c r="U2287" i="6"/>
  <c r="T2287" i="6"/>
  <c r="S2287" i="6"/>
  <c r="R2287" i="6"/>
  <c r="Q2287" i="6"/>
  <c r="P2287" i="6"/>
  <c r="O2287" i="6"/>
  <c r="N2287" i="6"/>
  <c r="M2287" i="6"/>
  <c r="Z2286" i="6"/>
  <c r="Y2286" i="6"/>
  <c r="X2286" i="6"/>
  <c r="W2286" i="6"/>
  <c r="V2286" i="6"/>
  <c r="U2286" i="6"/>
  <c r="T2286" i="6"/>
  <c r="S2286" i="6"/>
  <c r="R2286" i="6"/>
  <c r="Q2286" i="6"/>
  <c r="P2286" i="6"/>
  <c r="O2286" i="6"/>
  <c r="N2286" i="6"/>
  <c r="M2286" i="6"/>
  <c r="Z2285" i="6"/>
  <c r="Y2285" i="6"/>
  <c r="X2285" i="6"/>
  <c r="W2285" i="6"/>
  <c r="V2285" i="6"/>
  <c r="U2285" i="6"/>
  <c r="T2285" i="6"/>
  <c r="S2285" i="6"/>
  <c r="R2285" i="6"/>
  <c r="Q2285" i="6"/>
  <c r="P2285" i="6"/>
  <c r="O2285" i="6"/>
  <c r="N2285" i="6"/>
  <c r="M2285" i="6"/>
  <c r="Z2284" i="6"/>
  <c r="Y2284" i="6"/>
  <c r="X2284" i="6"/>
  <c r="W2284" i="6"/>
  <c r="V2284" i="6"/>
  <c r="U2284" i="6"/>
  <c r="T2284" i="6"/>
  <c r="S2284" i="6"/>
  <c r="R2284" i="6"/>
  <c r="Q2284" i="6"/>
  <c r="P2284" i="6"/>
  <c r="O2284" i="6"/>
  <c r="N2284" i="6"/>
  <c r="M2284" i="6"/>
  <c r="Z2283" i="6"/>
  <c r="Y2283" i="6"/>
  <c r="X2283" i="6"/>
  <c r="W2283" i="6"/>
  <c r="V2283" i="6"/>
  <c r="U2283" i="6"/>
  <c r="T2283" i="6"/>
  <c r="S2283" i="6"/>
  <c r="R2283" i="6"/>
  <c r="Q2283" i="6"/>
  <c r="P2283" i="6"/>
  <c r="O2283" i="6"/>
  <c r="N2283" i="6"/>
  <c r="M2283" i="6"/>
  <c r="Z2282" i="6"/>
  <c r="Y2282" i="6"/>
  <c r="X2282" i="6"/>
  <c r="W2282" i="6"/>
  <c r="V2282" i="6"/>
  <c r="U2282" i="6"/>
  <c r="T2282" i="6"/>
  <c r="S2282" i="6"/>
  <c r="R2282" i="6"/>
  <c r="Q2282" i="6"/>
  <c r="P2282" i="6"/>
  <c r="O2282" i="6"/>
  <c r="N2282" i="6"/>
  <c r="M2282" i="6"/>
  <c r="Z2281" i="6"/>
  <c r="Y2281" i="6"/>
  <c r="X2281" i="6"/>
  <c r="W2281" i="6"/>
  <c r="V2281" i="6"/>
  <c r="U2281" i="6"/>
  <c r="T2281" i="6"/>
  <c r="S2281" i="6"/>
  <c r="R2281" i="6"/>
  <c r="Q2281" i="6"/>
  <c r="P2281" i="6"/>
  <c r="O2281" i="6"/>
  <c r="N2281" i="6"/>
  <c r="M2281" i="6"/>
  <c r="Z2280" i="6"/>
  <c r="Y2280" i="6"/>
  <c r="X2280" i="6"/>
  <c r="W2280" i="6"/>
  <c r="V2280" i="6"/>
  <c r="U2280" i="6"/>
  <c r="T2280" i="6"/>
  <c r="S2280" i="6"/>
  <c r="R2280" i="6"/>
  <c r="Q2280" i="6"/>
  <c r="P2280" i="6"/>
  <c r="O2280" i="6"/>
  <c r="N2280" i="6"/>
  <c r="M2280" i="6"/>
  <c r="Z2279" i="6"/>
  <c r="Y2279" i="6"/>
  <c r="X2279" i="6"/>
  <c r="W2279" i="6"/>
  <c r="V2279" i="6"/>
  <c r="U2279" i="6"/>
  <c r="T2279" i="6"/>
  <c r="S2279" i="6"/>
  <c r="R2279" i="6"/>
  <c r="Q2279" i="6"/>
  <c r="P2279" i="6"/>
  <c r="O2279" i="6"/>
  <c r="N2279" i="6"/>
  <c r="M2279" i="6"/>
  <c r="Z2278" i="6"/>
  <c r="Y2278" i="6"/>
  <c r="X2278" i="6"/>
  <c r="W2278" i="6"/>
  <c r="V2278" i="6"/>
  <c r="U2278" i="6"/>
  <c r="T2278" i="6"/>
  <c r="S2278" i="6"/>
  <c r="R2278" i="6"/>
  <c r="Q2278" i="6"/>
  <c r="P2278" i="6"/>
  <c r="O2278" i="6"/>
  <c r="N2278" i="6"/>
  <c r="M2278" i="6"/>
  <c r="Z2277" i="6"/>
  <c r="Y2277" i="6"/>
  <c r="X2277" i="6"/>
  <c r="W2277" i="6"/>
  <c r="V2277" i="6"/>
  <c r="U2277" i="6"/>
  <c r="T2277" i="6"/>
  <c r="S2277" i="6"/>
  <c r="R2277" i="6"/>
  <c r="Q2277" i="6"/>
  <c r="P2277" i="6"/>
  <c r="O2277" i="6"/>
  <c r="N2277" i="6"/>
  <c r="M2277" i="6"/>
  <c r="Z2276" i="6"/>
  <c r="Y2276" i="6"/>
  <c r="X2276" i="6"/>
  <c r="W2276" i="6"/>
  <c r="V2276" i="6"/>
  <c r="U2276" i="6"/>
  <c r="T2276" i="6"/>
  <c r="S2276" i="6"/>
  <c r="R2276" i="6"/>
  <c r="Q2276" i="6"/>
  <c r="P2276" i="6"/>
  <c r="O2276" i="6"/>
  <c r="N2276" i="6"/>
  <c r="M2276" i="6"/>
  <c r="Z2275" i="6"/>
  <c r="Y2275" i="6"/>
  <c r="X2275" i="6"/>
  <c r="W2275" i="6"/>
  <c r="V2275" i="6"/>
  <c r="U2275" i="6"/>
  <c r="T2275" i="6"/>
  <c r="S2275" i="6"/>
  <c r="R2275" i="6"/>
  <c r="Q2275" i="6"/>
  <c r="P2275" i="6"/>
  <c r="O2275" i="6"/>
  <c r="N2275" i="6"/>
  <c r="M2275" i="6"/>
  <c r="Z2274" i="6"/>
  <c r="Y2274" i="6"/>
  <c r="X2274" i="6"/>
  <c r="W2274" i="6"/>
  <c r="V2274" i="6"/>
  <c r="U2274" i="6"/>
  <c r="T2274" i="6"/>
  <c r="S2274" i="6"/>
  <c r="R2274" i="6"/>
  <c r="Q2274" i="6"/>
  <c r="P2274" i="6"/>
  <c r="O2274" i="6"/>
  <c r="N2274" i="6"/>
  <c r="M2274" i="6"/>
  <c r="Z2273" i="6"/>
  <c r="Y2273" i="6"/>
  <c r="X2273" i="6"/>
  <c r="W2273" i="6"/>
  <c r="V2273" i="6"/>
  <c r="U2273" i="6"/>
  <c r="T2273" i="6"/>
  <c r="S2273" i="6"/>
  <c r="R2273" i="6"/>
  <c r="Q2273" i="6"/>
  <c r="P2273" i="6"/>
  <c r="O2273" i="6"/>
  <c r="N2273" i="6"/>
  <c r="M2273" i="6"/>
  <c r="Z2272" i="6"/>
  <c r="Y2272" i="6"/>
  <c r="X2272" i="6"/>
  <c r="W2272" i="6"/>
  <c r="V2272" i="6"/>
  <c r="U2272" i="6"/>
  <c r="T2272" i="6"/>
  <c r="S2272" i="6"/>
  <c r="R2272" i="6"/>
  <c r="Q2272" i="6"/>
  <c r="P2272" i="6"/>
  <c r="O2272" i="6"/>
  <c r="N2272" i="6"/>
  <c r="M2272" i="6"/>
  <c r="Z2271" i="6"/>
  <c r="Y2271" i="6"/>
  <c r="X2271" i="6"/>
  <c r="W2271" i="6"/>
  <c r="V2271" i="6"/>
  <c r="U2271" i="6"/>
  <c r="T2271" i="6"/>
  <c r="S2271" i="6"/>
  <c r="R2271" i="6"/>
  <c r="Q2271" i="6"/>
  <c r="P2271" i="6"/>
  <c r="O2271" i="6"/>
  <c r="N2271" i="6"/>
  <c r="M2271" i="6"/>
  <c r="Z2270" i="6"/>
  <c r="Y2270" i="6"/>
  <c r="X2270" i="6"/>
  <c r="W2270" i="6"/>
  <c r="V2270" i="6"/>
  <c r="U2270" i="6"/>
  <c r="T2270" i="6"/>
  <c r="S2270" i="6"/>
  <c r="R2270" i="6"/>
  <c r="Q2270" i="6"/>
  <c r="P2270" i="6"/>
  <c r="O2270" i="6"/>
  <c r="N2270" i="6"/>
  <c r="M2270" i="6"/>
  <c r="Z2269" i="6"/>
  <c r="Y2269" i="6"/>
  <c r="X2269" i="6"/>
  <c r="W2269" i="6"/>
  <c r="V2269" i="6"/>
  <c r="U2269" i="6"/>
  <c r="T2269" i="6"/>
  <c r="S2269" i="6"/>
  <c r="R2269" i="6"/>
  <c r="Q2269" i="6"/>
  <c r="P2269" i="6"/>
  <c r="O2269" i="6"/>
  <c r="N2269" i="6"/>
  <c r="M2269" i="6"/>
  <c r="Z2268" i="6"/>
  <c r="Y2268" i="6"/>
  <c r="X2268" i="6"/>
  <c r="W2268" i="6"/>
  <c r="V2268" i="6"/>
  <c r="U2268" i="6"/>
  <c r="T2268" i="6"/>
  <c r="S2268" i="6"/>
  <c r="R2268" i="6"/>
  <c r="Q2268" i="6"/>
  <c r="P2268" i="6"/>
  <c r="O2268" i="6"/>
  <c r="N2268" i="6"/>
  <c r="M2268" i="6"/>
  <c r="Z2267" i="6"/>
  <c r="Y2267" i="6"/>
  <c r="X2267" i="6"/>
  <c r="W2267" i="6"/>
  <c r="V2267" i="6"/>
  <c r="U2267" i="6"/>
  <c r="T2267" i="6"/>
  <c r="S2267" i="6"/>
  <c r="R2267" i="6"/>
  <c r="Q2267" i="6"/>
  <c r="P2267" i="6"/>
  <c r="O2267" i="6"/>
  <c r="N2267" i="6"/>
  <c r="M2267" i="6"/>
  <c r="Z2266" i="6"/>
  <c r="Y2266" i="6"/>
  <c r="X2266" i="6"/>
  <c r="W2266" i="6"/>
  <c r="V2266" i="6"/>
  <c r="U2266" i="6"/>
  <c r="T2266" i="6"/>
  <c r="S2266" i="6"/>
  <c r="R2266" i="6"/>
  <c r="Q2266" i="6"/>
  <c r="P2266" i="6"/>
  <c r="O2266" i="6"/>
  <c r="N2266" i="6"/>
  <c r="M2266" i="6"/>
  <c r="Z2265" i="6"/>
  <c r="Y2265" i="6"/>
  <c r="X2265" i="6"/>
  <c r="W2265" i="6"/>
  <c r="V2265" i="6"/>
  <c r="U2265" i="6"/>
  <c r="T2265" i="6"/>
  <c r="S2265" i="6"/>
  <c r="R2265" i="6"/>
  <c r="Q2265" i="6"/>
  <c r="P2265" i="6"/>
  <c r="O2265" i="6"/>
  <c r="N2265" i="6"/>
  <c r="M2265" i="6"/>
  <c r="Z2264" i="6"/>
  <c r="Y2264" i="6"/>
  <c r="X2264" i="6"/>
  <c r="W2264" i="6"/>
  <c r="V2264" i="6"/>
  <c r="U2264" i="6"/>
  <c r="T2264" i="6"/>
  <c r="S2264" i="6"/>
  <c r="R2264" i="6"/>
  <c r="Q2264" i="6"/>
  <c r="P2264" i="6"/>
  <c r="O2264" i="6"/>
  <c r="N2264" i="6"/>
  <c r="M2264" i="6"/>
  <c r="Z2263" i="6"/>
  <c r="Y2263" i="6"/>
  <c r="X2263" i="6"/>
  <c r="W2263" i="6"/>
  <c r="V2263" i="6"/>
  <c r="U2263" i="6"/>
  <c r="T2263" i="6"/>
  <c r="S2263" i="6"/>
  <c r="R2263" i="6"/>
  <c r="Q2263" i="6"/>
  <c r="P2263" i="6"/>
  <c r="O2263" i="6"/>
  <c r="N2263" i="6"/>
  <c r="M2263" i="6"/>
  <c r="Z2262" i="6"/>
  <c r="Y2262" i="6"/>
  <c r="X2262" i="6"/>
  <c r="W2262" i="6"/>
  <c r="V2262" i="6"/>
  <c r="U2262" i="6"/>
  <c r="T2262" i="6"/>
  <c r="S2262" i="6"/>
  <c r="R2262" i="6"/>
  <c r="Q2262" i="6"/>
  <c r="P2262" i="6"/>
  <c r="O2262" i="6"/>
  <c r="N2262" i="6"/>
  <c r="M2262" i="6"/>
  <c r="Z2261" i="6"/>
  <c r="Y2261" i="6"/>
  <c r="X2261" i="6"/>
  <c r="W2261" i="6"/>
  <c r="V2261" i="6"/>
  <c r="U2261" i="6"/>
  <c r="T2261" i="6"/>
  <c r="S2261" i="6"/>
  <c r="R2261" i="6"/>
  <c r="Q2261" i="6"/>
  <c r="P2261" i="6"/>
  <c r="O2261" i="6"/>
  <c r="N2261" i="6"/>
  <c r="M2261" i="6"/>
  <c r="Z2260" i="6"/>
  <c r="Y2260" i="6"/>
  <c r="X2260" i="6"/>
  <c r="W2260" i="6"/>
  <c r="V2260" i="6"/>
  <c r="U2260" i="6"/>
  <c r="T2260" i="6"/>
  <c r="S2260" i="6"/>
  <c r="R2260" i="6"/>
  <c r="Q2260" i="6"/>
  <c r="P2260" i="6"/>
  <c r="O2260" i="6"/>
  <c r="N2260" i="6"/>
  <c r="M2260" i="6"/>
  <c r="Z2259" i="6"/>
  <c r="Y2259" i="6"/>
  <c r="X2259" i="6"/>
  <c r="W2259" i="6"/>
  <c r="V2259" i="6"/>
  <c r="U2259" i="6"/>
  <c r="T2259" i="6"/>
  <c r="S2259" i="6"/>
  <c r="R2259" i="6"/>
  <c r="Q2259" i="6"/>
  <c r="P2259" i="6"/>
  <c r="O2259" i="6"/>
  <c r="N2259" i="6"/>
  <c r="M2259" i="6"/>
  <c r="Z2258" i="6"/>
  <c r="Y2258" i="6"/>
  <c r="X2258" i="6"/>
  <c r="W2258" i="6"/>
  <c r="V2258" i="6"/>
  <c r="U2258" i="6"/>
  <c r="T2258" i="6"/>
  <c r="S2258" i="6"/>
  <c r="R2258" i="6"/>
  <c r="Q2258" i="6"/>
  <c r="P2258" i="6"/>
  <c r="O2258" i="6"/>
  <c r="N2258" i="6"/>
  <c r="M2258" i="6"/>
  <c r="Z2257" i="6"/>
  <c r="Y2257" i="6"/>
  <c r="X2257" i="6"/>
  <c r="W2257" i="6"/>
  <c r="V2257" i="6"/>
  <c r="U2257" i="6"/>
  <c r="T2257" i="6"/>
  <c r="S2257" i="6"/>
  <c r="R2257" i="6"/>
  <c r="Q2257" i="6"/>
  <c r="P2257" i="6"/>
  <c r="O2257" i="6"/>
  <c r="N2257" i="6"/>
  <c r="M2257" i="6"/>
  <c r="Z2256" i="6"/>
  <c r="Y2256" i="6"/>
  <c r="X2256" i="6"/>
  <c r="W2256" i="6"/>
  <c r="V2256" i="6"/>
  <c r="U2256" i="6"/>
  <c r="T2256" i="6"/>
  <c r="S2256" i="6"/>
  <c r="R2256" i="6"/>
  <c r="Q2256" i="6"/>
  <c r="P2256" i="6"/>
  <c r="O2256" i="6"/>
  <c r="N2256" i="6"/>
  <c r="M2256" i="6"/>
  <c r="Z2255" i="6"/>
  <c r="Y2255" i="6"/>
  <c r="X2255" i="6"/>
  <c r="W2255" i="6"/>
  <c r="V2255" i="6"/>
  <c r="U2255" i="6"/>
  <c r="T2255" i="6"/>
  <c r="S2255" i="6"/>
  <c r="R2255" i="6"/>
  <c r="Q2255" i="6"/>
  <c r="P2255" i="6"/>
  <c r="O2255" i="6"/>
  <c r="N2255" i="6"/>
  <c r="M2255" i="6"/>
  <c r="Z2254" i="6"/>
  <c r="Y2254" i="6"/>
  <c r="X2254" i="6"/>
  <c r="W2254" i="6"/>
  <c r="V2254" i="6"/>
  <c r="U2254" i="6"/>
  <c r="T2254" i="6"/>
  <c r="S2254" i="6"/>
  <c r="R2254" i="6"/>
  <c r="Q2254" i="6"/>
  <c r="P2254" i="6"/>
  <c r="O2254" i="6"/>
  <c r="N2254" i="6"/>
  <c r="M2254" i="6"/>
  <c r="Z2253" i="6"/>
  <c r="Y2253" i="6"/>
  <c r="X2253" i="6"/>
  <c r="W2253" i="6"/>
  <c r="V2253" i="6"/>
  <c r="U2253" i="6"/>
  <c r="T2253" i="6"/>
  <c r="S2253" i="6"/>
  <c r="R2253" i="6"/>
  <c r="Q2253" i="6"/>
  <c r="P2253" i="6"/>
  <c r="O2253" i="6"/>
  <c r="N2253" i="6"/>
  <c r="M2253" i="6"/>
  <c r="Z2252" i="6"/>
  <c r="Y2252" i="6"/>
  <c r="X2252" i="6"/>
  <c r="W2252" i="6"/>
  <c r="V2252" i="6"/>
  <c r="U2252" i="6"/>
  <c r="T2252" i="6"/>
  <c r="S2252" i="6"/>
  <c r="R2252" i="6"/>
  <c r="Q2252" i="6"/>
  <c r="P2252" i="6"/>
  <c r="O2252" i="6"/>
  <c r="N2252" i="6"/>
  <c r="M2252" i="6"/>
  <c r="Z2251" i="6"/>
  <c r="Y2251" i="6"/>
  <c r="X2251" i="6"/>
  <c r="W2251" i="6"/>
  <c r="V2251" i="6"/>
  <c r="U2251" i="6"/>
  <c r="T2251" i="6"/>
  <c r="S2251" i="6"/>
  <c r="R2251" i="6"/>
  <c r="Q2251" i="6"/>
  <c r="P2251" i="6"/>
  <c r="O2251" i="6"/>
  <c r="N2251" i="6"/>
  <c r="M2251" i="6"/>
  <c r="Z2250" i="6"/>
  <c r="Y2250" i="6"/>
  <c r="X2250" i="6"/>
  <c r="W2250" i="6"/>
  <c r="V2250" i="6"/>
  <c r="U2250" i="6"/>
  <c r="T2250" i="6"/>
  <c r="S2250" i="6"/>
  <c r="R2250" i="6"/>
  <c r="Q2250" i="6"/>
  <c r="P2250" i="6"/>
  <c r="O2250" i="6"/>
  <c r="N2250" i="6"/>
  <c r="M2250" i="6"/>
  <c r="Z2249" i="6"/>
  <c r="Y2249" i="6"/>
  <c r="X2249" i="6"/>
  <c r="W2249" i="6"/>
  <c r="V2249" i="6"/>
  <c r="U2249" i="6"/>
  <c r="T2249" i="6"/>
  <c r="S2249" i="6"/>
  <c r="R2249" i="6"/>
  <c r="Q2249" i="6"/>
  <c r="P2249" i="6"/>
  <c r="O2249" i="6"/>
  <c r="N2249" i="6"/>
  <c r="M2249" i="6"/>
  <c r="Z2248" i="6"/>
  <c r="Y2248" i="6"/>
  <c r="X2248" i="6"/>
  <c r="W2248" i="6"/>
  <c r="V2248" i="6"/>
  <c r="U2248" i="6"/>
  <c r="T2248" i="6"/>
  <c r="S2248" i="6"/>
  <c r="R2248" i="6"/>
  <c r="Q2248" i="6"/>
  <c r="P2248" i="6"/>
  <c r="O2248" i="6"/>
  <c r="N2248" i="6"/>
  <c r="M2248" i="6"/>
  <c r="Z2247" i="6"/>
  <c r="Y2247" i="6"/>
  <c r="X2247" i="6"/>
  <c r="W2247" i="6"/>
  <c r="V2247" i="6"/>
  <c r="U2247" i="6"/>
  <c r="T2247" i="6"/>
  <c r="S2247" i="6"/>
  <c r="R2247" i="6"/>
  <c r="Q2247" i="6"/>
  <c r="P2247" i="6"/>
  <c r="O2247" i="6"/>
  <c r="N2247" i="6"/>
  <c r="M2247" i="6"/>
  <c r="Z2246" i="6"/>
  <c r="Y2246" i="6"/>
  <c r="X2246" i="6"/>
  <c r="W2246" i="6"/>
  <c r="V2246" i="6"/>
  <c r="U2246" i="6"/>
  <c r="T2246" i="6"/>
  <c r="S2246" i="6"/>
  <c r="R2246" i="6"/>
  <c r="Q2246" i="6"/>
  <c r="P2246" i="6"/>
  <c r="O2246" i="6"/>
  <c r="N2246" i="6"/>
  <c r="M2246" i="6"/>
  <c r="Z2245" i="6"/>
  <c r="Y2245" i="6"/>
  <c r="X2245" i="6"/>
  <c r="W2245" i="6"/>
  <c r="V2245" i="6"/>
  <c r="U2245" i="6"/>
  <c r="T2245" i="6"/>
  <c r="S2245" i="6"/>
  <c r="R2245" i="6"/>
  <c r="Q2245" i="6"/>
  <c r="P2245" i="6"/>
  <c r="O2245" i="6"/>
  <c r="N2245" i="6"/>
  <c r="M2245" i="6"/>
  <c r="Z2244" i="6"/>
  <c r="Y2244" i="6"/>
  <c r="X2244" i="6"/>
  <c r="W2244" i="6"/>
  <c r="V2244" i="6"/>
  <c r="U2244" i="6"/>
  <c r="T2244" i="6"/>
  <c r="S2244" i="6"/>
  <c r="R2244" i="6"/>
  <c r="Q2244" i="6"/>
  <c r="P2244" i="6"/>
  <c r="O2244" i="6"/>
  <c r="N2244" i="6"/>
  <c r="M2244" i="6"/>
  <c r="Z2243" i="6"/>
  <c r="Y2243" i="6"/>
  <c r="X2243" i="6"/>
  <c r="W2243" i="6"/>
  <c r="V2243" i="6"/>
  <c r="U2243" i="6"/>
  <c r="T2243" i="6"/>
  <c r="S2243" i="6"/>
  <c r="R2243" i="6"/>
  <c r="Q2243" i="6"/>
  <c r="P2243" i="6"/>
  <c r="O2243" i="6"/>
  <c r="N2243" i="6"/>
  <c r="M2243" i="6"/>
  <c r="Z2242" i="6"/>
  <c r="Y2242" i="6"/>
  <c r="X2242" i="6"/>
  <c r="W2242" i="6"/>
  <c r="V2242" i="6"/>
  <c r="U2242" i="6"/>
  <c r="T2242" i="6"/>
  <c r="S2242" i="6"/>
  <c r="R2242" i="6"/>
  <c r="Q2242" i="6"/>
  <c r="P2242" i="6"/>
  <c r="O2242" i="6"/>
  <c r="N2242" i="6"/>
  <c r="M2242" i="6"/>
  <c r="Z2241" i="6"/>
  <c r="Y2241" i="6"/>
  <c r="X2241" i="6"/>
  <c r="W2241" i="6"/>
  <c r="V2241" i="6"/>
  <c r="U2241" i="6"/>
  <c r="T2241" i="6"/>
  <c r="S2241" i="6"/>
  <c r="R2241" i="6"/>
  <c r="Q2241" i="6"/>
  <c r="P2241" i="6"/>
  <c r="O2241" i="6"/>
  <c r="N2241" i="6"/>
  <c r="M2241" i="6"/>
  <c r="Z2240" i="6"/>
  <c r="Y2240" i="6"/>
  <c r="X2240" i="6"/>
  <c r="W2240" i="6"/>
  <c r="V2240" i="6"/>
  <c r="U2240" i="6"/>
  <c r="T2240" i="6"/>
  <c r="S2240" i="6"/>
  <c r="R2240" i="6"/>
  <c r="Q2240" i="6"/>
  <c r="P2240" i="6"/>
  <c r="O2240" i="6"/>
  <c r="N2240" i="6"/>
  <c r="M2240" i="6"/>
  <c r="Z2239" i="6"/>
  <c r="Y2239" i="6"/>
  <c r="X2239" i="6"/>
  <c r="W2239" i="6"/>
  <c r="V2239" i="6"/>
  <c r="U2239" i="6"/>
  <c r="T2239" i="6"/>
  <c r="S2239" i="6"/>
  <c r="R2239" i="6"/>
  <c r="Q2239" i="6"/>
  <c r="P2239" i="6"/>
  <c r="O2239" i="6"/>
  <c r="N2239" i="6"/>
  <c r="M2239" i="6"/>
  <c r="Z2238" i="6"/>
  <c r="Y2238" i="6"/>
  <c r="X2238" i="6"/>
  <c r="W2238" i="6"/>
  <c r="V2238" i="6"/>
  <c r="U2238" i="6"/>
  <c r="T2238" i="6"/>
  <c r="S2238" i="6"/>
  <c r="R2238" i="6"/>
  <c r="Q2238" i="6"/>
  <c r="P2238" i="6"/>
  <c r="O2238" i="6"/>
  <c r="N2238" i="6"/>
  <c r="M2238" i="6"/>
  <c r="Z2237" i="6"/>
  <c r="Y2237" i="6"/>
  <c r="X2237" i="6"/>
  <c r="W2237" i="6"/>
  <c r="V2237" i="6"/>
  <c r="U2237" i="6"/>
  <c r="T2237" i="6"/>
  <c r="S2237" i="6"/>
  <c r="R2237" i="6"/>
  <c r="Q2237" i="6"/>
  <c r="P2237" i="6"/>
  <c r="O2237" i="6"/>
  <c r="N2237" i="6"/>
  <c r="M2237" i="6"/>
  <c r="Z2236" i="6"/>
  <c r="Y2236" i="6"/>
  <c r="X2236" i="6"/>
  <c r="W2236" i="6"/>
  <c r="V2236" i="6"/>
  <c r="U2236" i="6"/>
  <c r="T2236" i="6"/>
  <c r="S2236" i="6"/>
  <c r="R2236" i="6"/>
  <c r="Q2236" i="6"/>
  <c r="P2236" i="6"/>
  <c r="O2236" i="6"/>
  <c r="N2236" i="6"/>
  <c r="M2236" i="6"/>
  <c r="Z2235" i="6"/>
  <c r="Y2235" i="6"/>
  <c r="X2235" i="6"/>
  <c r="W2235" i="6"/>
  <c r="V2235" i="6"/>
  <c r="U2235" i="6"/>
  <c r="T2235" i="6"/>
  <c r="S2235" i="6"/>
  <c r="R2235" i="6"/>
  <c r="Q2235" i="6"/>
  <c r="P2235" i="6"/>
  <c r="O2235" i="6"/>
  <c r="N2235" i="6"/>
  <c r="M2235" i="6"/>
  <c r="Z2234" i="6"/>
  <c r="Y2234" i="6"/>
  <c r="X2234" i="6"/>
  <c r="W2234" i="6"/>
  <c r="V2234" i="6"/>
  <c r="U2234" i="6"/>
  <c r="T2234" i="6"/>
  <c r="S2234" i="6"/>
  <c r="R2234" i="6"/>
  <c r="Q2234" i="6"/>
  <c r="P2234" i="6"/>
  <c r="O2234" i="6"/>
  <c r="N2234" i="6"/>
  <c r="M2234" i="6"/>
  <c r="Z2233" i="6"/>
  <c r="Y2233" i="6"/>
  <c r="X2233" i="6"/>
  <c r="W2233" i="6"/>
  <c r="V2233" i="6"/>
  <c r="U2233" i="6"/>
  <c r="T2233" i="6"/>
  <c r="S2233" i="6"/>
  <c r="R2233" i="6"/>
  <c r="Q2233" i="6"/>
  <c r="P2233" i="6"/>
  <c r="O2233" i="6"/>
  <c r="N2233" i="6"/>
  <c r="M2233" i="6"/>
  <c r="Z2232" i="6"/>
  <c r="Y2232" i="6"/>
  <c r="X2232" i="6"/>
  <c r="W2232" i="6"/>
  <c r="V2232" i="6"/>
  <c r="U2232" i="6"/>
  <c r="T2232" i="6"/>
  <c r="S2232" i="6"/>
  <c r="R2232" i="6"/>
  <c r="Q2232" i="6"/>
  <c r="P2232" i="6"/>
  <c r="O2232" i="6"/>
  <c r="N2232" i="6"/>
  <c r="M2232" i="6"/>
  <c r="Z2231" i="6"/>
  <c r="Y2231" i="6"/>
  <c r="X2231" i="6"/>
  <c r="W2231" i="6"/>
  <c r="V2231" i="6"/>
  <c r="U2231" i="6"/>
  <c r="T2231" i="6"/>
  <c r="S2231" i="6"/>
  <c r="R2231" i="6"/>
  <c r="Q2231" i="6"/>
  <c r="P2231" i="6"/>
  <c r="O2231" i="6"/>
  <c r="N2231" i="6"/>
  <c r="M2231" i="6"/>
  <c r="Z2230" i="6"/>
  <c r="Y2230" i="6"/>
  <c r="X2230" i="6"/>
  <c r="W2230" i="6"/>
  <c r="V2230" i="6"/>
  <c r="U2230" i="6"/>
  <c r="T2230" i="6"/>
  <c r="S2230" i="6"/>
  <c r="R2230" i="6"/>
  <c r="Q2230" i="6"/>
  <c r="P2230" i="6"/>
  <c r="O2230" i="6"/>
  <c r="N2230" i="6"/>
  <c r="M2230" i="6"/>
  <c r="Z2229" i="6"/>
  <c r="Y2229" i="6"/>
  <c r="X2229" i="6"/>
  <c r="W2229" i="6"/>
  <c r="V2229" i="6"/>
  <c r="U2229" i="6"/>
  <c r="T2229" i="6"/>
  <c r="S2229" i="6"/>
  <c r="R2229" i="6"/>
  <c r="Q2229" i="6"/>
  <c r="P2229" i="6"/>
  <c r="O2229" i="6"/>
  <c r="N2229" i="6"/>
  <c r="M2229" i="6"/>
  <c r="Z2228" i="6"/>
  <c r="Y2228" i="6"/>
  <c r="X2228" i="6"/>
  <c r="W2228" i="6"/>
  <c r="V2228" i="6"/>
  <c r="U2228" i="6"/>
  <c r="T2228" i="6"/>
  <c r="S2228" i="6"/>
  <c r="R2228" i="6"/>
  <c r="Q2228" i="6"/>
  <c r="P2228" i="6"/>
  <c r="O2228" i="6"/>
  <c r="N2228" i="6"/>
  <c r="M2228" i="6"/>
  <c r="Z2227" i="6"/>
  <c r="Y2227" i="6"/>
  <c r="X2227" i="6"/>
  <c r="W2227" i="6"/>
  <c r="V2227" i="6"/>
  <c r="U2227" i="6"/>
  <c r="T2227" i="6"/>
  <c r="S2227" i="6"/>
  <c r="R2227" i="6"/>
  <c r="Q2227" i="6"/>
  <c r="P2227" i="6"/>
  <c r="O2227" i="6"/>
  <c r="N2227" i="6"/>
  <c r="M2227" i="6"/>
  <c r="Z2226" i="6"/>
  <c r="Y2226" i="6"/>
  <c r="X2226" i="6"/>
  <c r="W2226" i="6"/>
  <c r="V2226" i="6"/>
  <c r="U2226" i="6"/>
  <c r="T2226" i="6"/>
  <c r="S2226" i="6"/>
  <c r="R2226" i="6"/>
  <c r="Q2226" i="6"/>
  <c r="P2226" i="6"/>
  <c r="O2226" i="6"/>
  <c r="N2226" i="6"/>
  <c r="M2226" i="6"/>
  <c r="Z2225" i="6"/>
  <c r="Y2225" i="6"/>
  <c r="X2225" i="6"/>
  <c r="W2225" i="6"/>
  <c r="V2225" i="6"/>
  <c r="U2225" i="6"/>
  <c r="T2225" i="6"/>
  <c r="S2225" i="6"/>
  <c r="R2225" i="6"/>
  <c r="Q2225" i="6"/>
  <c r="P2225" i="6"/>
  <c r="O2225" i="6"/>
  <c r="N2225" i="6"/>
  <c r="M2225" i="6"/>
  <c r="Z2224" i="6"/>
  <c r="Y2224" i="6"/>
  <c r="X2224" i="6"/>
  <c r="W2224" i="6"/>
  <c r="V2224" i="6"/>
  <c r="U2224" i="6"/>
  <c r="T2224" i="6"/>
  <c r="S2224" i="6"/>
  <c r="R2224" i="6"/>
  <c r="Q2224" i="6"/>
  <c r="P2224" i="6"/>
  <c r="O2224" i="6"/>
  <c r="N2224" i="6"/>
  <c r="M2224" i="6"/>
  <c r="Z2223" i="6"/>
  <c r="Y2223" i="6"/>
  <c r="X2223" i="6"/>
  <c r="W2223" i="6"/>
  <c r="V2223" i="6"/>
  <c r="U2223" i="6"/>
  <c r="T2223" i="6"/>
  <c r="S2223" i="6"/>
  <c r="R2223" i="6"/>
  <c r="Q2223" i="6"/>
  <c r="P2223" i="6"/>
  <c r="O2223" i="6"/>
  <c r="N2223" i="6"/>
  <c r="M2223" i="6"/>
  <c r="Z2222" i="6"/>
  <c r="Y2222" i="6"/>
  <c r="X2222" i="6"/>
  <c r="W2222" i="6"/>
  <c r="V2222" i="6"/>
  <c r="U2222" i="6"/>
  <c r="T2222" i="6"/>
  <c r="S2222" i="6"/>
  <c r="R2222" i="6"/>
  <c r="Q2222" i="6"/>
  <c r="P2222" i="6"/>
  <c r="O2222" i="6"/>
  <c r="N2222" i="6"/>
  <c r="M2222" i="6"/>
  <c r="Z2221" i="6"/>
  <c r="Y2221" i="6"/>
  <c r="X2221" i="6"/>
  <c r="W2221" i="6"/>
  <c r="V2221" i="6"/>
  <c r="U2221" i="6"/>
  <c r="T2221" i="6"/>
  <c r="S2221" i="6"/>
  <c r="R2221" i="6"/>
  <c r="Q2221" i="6"/>
  <c r="P2221" i="6"/>
  <c r="O2221" i="6"/>
  <c r="N2221" i="6"/>
  <c r="M2221" i="6"/>
  <c r="Z2220" i="6"/>
  <c r="Y2220" i="6"/>
  <c r="X2220" i="6"/>
  <c r="W2220" i="6"/>
  <c r="V2220" i="6"/>
  <c r="U2220" i="6"/>
  <c r="T2220" i="6"/>
  <c r="S2220" i="6"/>
  <c r="R2220" i="6"/>
  <c r="Q2220" i="6"/>
  <c r="P2220" i="6"/>
  <c r="O2220" i="6"/>
  <c r="N2220" i="6"/>
  <c r="M2220" i="6"/>
  <c r="Z2219" i="6"/>
  <c r="Y2219" i="6"/>
  <c r="X2219" i="6"/>
  <c r="W2219" i="6"/>
  <c r="V2219" i="6"/>
  <c r="U2219" i="6"/>
  <c r="T2219" i="6"/>
  <c r="S2219" i="6"/>
  <c r="R2219" i="6"/>
  <c r="Q2219" i="6"/>
  <c r="P2219" i="6"/>
  <c r="O2219" i="6"/>
  <c r="N2219" i="6"/>
  <c r="M2219" i="6"/>
  <c r="Z2218" i="6"/>
  <c r="Y2218" i="6"/>
  <c r="X2218" i="6"/>
  <c r="W2218" i="6"/>
  <c r="V2218" i="6"/>
  <c r="U2218" i="6"/>
  <c r="T2218" i="6"/>
  <c r="S2218" i="6"/>
  <c r="R2218" i="6"/>
  <c r="Q2218" i="6"/>
  <c r="P2218" i="6"/>
  <c r="O2218" i="6"/>
  <c r="N2218" i="6"/>
  <c r="M2218" i="6"/>
  <c r="Z2217" i="6"/>
  <c r="Y2217" i="6"/>
  <c r="X2217" i="6"/>
  <c r="W2217" i="6"/>
  <c r="V2217" i="6"/>
  <c r="U2217" i="6"/>
  <c r="T2217" i="6"/>
  <c r="S2217" i="6"/>
  <c r="R2217" i="6"/>
  <c r="Q2217" i="6"/>
  <c r="P2217" i="6"/>
  <c r="O2217" i="6"/>
  <c r="N2217" i="6"/>
  <c r="M2217" i="6"/>
  <c r="Z2216" i="6"/>
  <c r="Y2216" i="6"/>
  <c r="X2216" i="6"/>
  <c r="W2216" i="6"/>
  <c r="V2216" i="6"/>
  <c r="U2216" i="6"/>
  <c r="T2216" i="6"/>
  <c r="S2216" i="6"/>
  <c r="R2216" i="6"/>
  <c r="Q2216" i="6"/>
  <c r="P2216" i="6"/>
  <c r="O2216" i="6"/>
  <c r="N2216" i="6"/>
  <c r="M2216" i="6"/>
  <c r="Z2215" i="6"/>
  <c r="Y2215" i="6"/>
  <c r="X2215" i="6"/>
  <c r="W2215" i="6"/>
  <c r="V2215" i="6"/>
  <c r="U2215" i="6"/>
  <c r="T2215" i="6"/>
  <c r="S2215" i="6"/>
  <c r="R2215" i="6"/>
  <c r="Q2215" i="6"/>
  <c r="P2215" i="6"/>
  <c r="O2215" i="6"/>
  <c r="N2215" i="6"/>
  <c r="M2215" i="6"/>
  <c r="Z2214" i="6"/>
  <c r="Y2214" i="6"/>
  <c r="X2214" i="6"/>
  <c r="W2214" i="6"/>
  <c r="V2214" i="6"/>
  <c r="U2214" i="6"/>
  <c r="T2214" i="6"/>
  <c r="S2214" i="6"/>
  <c r="R2214" i="6"/>
  <c r="Q2214" i="6"/>
  <c r="P2214" i="6"/>
  <c r="O2214" i="6"/>
  <c r="N2214" i="6"/>
  <c r="M2214" i="6"/>
  <c r="Z2213" i="6"/>
  <c r="Y2213" i="6"/>
  <c r="X2213" i="6"/>
  <c r="W2213" i="6"/>
  <c r="V2213" i="6"/>
  <c r="U2213" i="6"/>
  <c r="T2213" i="6"/>
  <c r="S2213" i="6"/>
  <c r="R2213" i="6"/>
  <c r="Q2213" i="6"/>
  <c r="P2213" i="6"/>
  <c r="O2213" i="6"/>
  <c r="N2213" i="6"/>
  <c r="M2213" i="6"/>
  <c r="Z2212" i="6"/>
  <c r="Y2212" i="6"/>
  <c r="X2212" i="6"/>
  <c r="W2212" i="6"/>
  <c r="V2212" i="6"/>
  <c r="U2212" i="6"/>
  <c r="T2212" i="6"/>
  <c r="S2212" i="6"/>
  <c r="R2212" i="6"/>
  <c r="Q2212" i="6"/>
  <c r="P2212" i="6"/>
  <c r="O2212" i="6"/>
  <c r="N2212" i="6"/>
  <c r="M2212" i="6"/>
  <c r="Z2211" i="6"/>
  <c r="Y2211" i="6"/>
  <c r="X2211" i="6"/>
  <c r="W2211" i="6"/>
  <c r="V2211" i="6"/>
  <c r="U2211" i="6"/>
  <c r="T2211" i="6"/>
  <c r="S2211" i="6"/>
  <c r="R2211" i="6"/>
  <c r="Q2211" i="6"/>
  <c r="P2211" i="6"/>
  <c r="O2211" i="6"/>
  <c r="N2211" i="6"/>
  <c r="M2211" i="6"/>
  <c r="Z2210" i="6"/>
  <c r="Y2210" i="6"/>
  <c r="X2210" i="6"/>
  <c r="W2210" i="6"/>
  <c r="V2210" i="6"/>
  <c r="U2210" i="6"/>
  <c r="T2210" i="6"/>
  <c r="S2210" i="6"/>
  <c r="R2210" i="6"/>
  <c r="Q2210" i="6"/>
  <c r="P2210" i="6"/>
  <c r="O2210" i="6"/>
  <c r="N2210" i="6"/>
  <c r="M2210" i="6"/>
  <c r="Z2209" i="6"/>
  <c r="Y2209" i="6"/>
  <c r="X2209" i="6"/>
  <c r="W2209" i="6"/>
  <c r="V2209" i="6"/>
  <c r="U2209" i="6"/>
  <c r="T2209" i="6"/>
  <c r="S2209" i="6"/>
  <c r="R2209" i="6"/>
  <c r="Q2209" i="6"/>
  <c r="P2209" i="6"/>
  <c r="O2209" i="6"/>
  <c r="N2209" i="6"/>
  <c r="M2209" i="6"/>
  <c r="Z2208" i="6"/>
  <c r="Y2208" i="6"/>
  <c r="X2208" i="6"/>
  <c r="W2208" i="6"/>
  <c r="V2208" i="6"/>
  <c r="U2208" i="6"/>
  <c r="T2208" i="6"/>
  <c r="S2208" i="6"/>
  <c r="R2208" i="6"/>
  <c r="Q2208" i="6"/>
  <c r="P2208" i="6"/>
  <c r="O2208" i="6"/>
  <c r="N2208" i="6"/>
  <c r="M2208" i="6"/>
  <c r="Z2207" i="6"/>
  <c r="Y2207" i="6"/>
  <c r="X2207" i="6"/>
  <c r="W2207" i="6"/>
  <c r="V2207" i="6"/>
  <c r="U2207" i="6"/>
  <c r="T2207" i="6"/>
  <c r="S2207" i="6"/>
  <c r="R2207" i="6"/>
  <c r="Q2207" i="6"/>
  <c r="P2207" i="6"/>
  <c r="O2207" i="6"/>
  <c r="N2207" i="6"/>
  <c r="M2207" i="6"/>
  <c r="Z2206" i="6"/>
  <c r="Y2206" i="6"/>
  <c r="X2206" i="6"/>
  <c r="W2206" i="6"/>
  <c r="V2206" i="6"/>
  <c r="U2206" i="6"/>
  <c r="T2206" i="6"/>
  <c r="S2206" i="6"/>
  <c r="R2206" i="6"/>
  <c r="Q2206" i="6"/>
  <c r="P2206" i="6"/>
  <c r="O2206" i="6"/>
  <c r="N2206" i="6"/>
  <c r="M2206" i="6"/>
  <c r="Z2205" i="6"/>
  <c r="Y2205" i="6"/>
  <c r="X2205" i="6"/>
  <c r="W2205" i="6"/>
  <c r="V2205" i="6"/>
  <c r="U2205" i="6"/>
  <c r="T2205" i="6"/>
  <c r="S2205" i="6"/>
  <c r="R2205" i="6"/>
  <c r="Q2205" i="6"/>
  <c r="P2205" i="6"/>
  <c r="O2205" i="6"/>
  <c r="N2205" i="6"/>
  <c r="M2205" i="6"/>
  <c r="Z2204" i="6"/>
  <c r="Y2204" i="6"/>
  <c r="X2204" i="6"/>
  <c r="W2204" i="6"/>
  <c r="V2204" i="6"/>
  <c r="U2204" i="6"/>
  <c r="T2204" i="6"/>
  <c r="S2204" i="6"/>
  <c r="R2204" i="6"/>
  <c r="Q2204" i="6"/>
  <c r="P2204" i="6"/>
  <c r="O2204" i="6"/>
  <c r="N2204" i="6"/>
  <c r="M2204" i="6"/>
  <c r="Z2203" i="6"/>
  <c r="Y2203" i="6"/>
  <c r="X2203" i="6"/>
  <c r="W2203" i="6"/>
  <c r="V2203" i="6"/>
  <c r="U2203" i="6"/>
  <c r="T2203" i="6"/>
  <c r="S2203" i="6"/>
  <c r="R2203" i="6"/>
  <c r="Q2203" i="6"/>
  <c r="P2203" i="6"/>
  <c r="O2203" i="6"/>
  <c r="N2203" i="6"/>
  <c r="M2203" i="6"/>
  <c r="Z2202" i="6"/>
  <c r="Y2202" i="6"/>
  <c r="X2202" i="6"/>
  <c r="W2202" i="6"/>
  <c r="V2202" i="6"/>
  <c r="U2202" i="6"/>
  <c r="T2202" i="6"/>
  <c r="S2202" i="6"/>
  <c r="R2202" i="6"/>
  <c r="Q2202" i="6"/>
  <c r="P2202" i="6"/>
  <c r="O2202" i="6"/>
  <c r="N2202" i="6"/>
  <c r="M2202" i="6"/>
  <c r="Z2201" i="6"/>
  <c r="Y2201" i="6"/>
  <c r="X2201" i="6"/>
  <c r="W2201" i="6"/>
  <c r="V2201" i="6"/>
  <c r="U2201" i="6"/>
  <c r="T2201" i="6"/>
  <c r="S2201" i="6"/>
  <c r="R2201" i="6"/>
  <c r="Q2201" i="6"/>
  <c r="P2201" i="6"/>
  <c r="O2201" i="6"/>
  <c r="N2201" i="6"/>
  <c r="M2201" i="6"/>
  <c r="Z2200" i="6"/>
  <c r="Y2200" i="6"/>
  <c r="X2200" i="6"/>
  <c r="W2200" i="6"/>
  <c r="V2200" i="6"/>
  <c r="U2200" i="6"/>
  <c r="T2200" i="6"/>
  <c r="S2200" i="6"/>
  <c r="R2200" i="6"/>
  <c r="Q2200" i="6"/>
  <c r="P2200" i="6"/>
  <c r="O2200" i="6"/>
  <c r="N2200" i="6"/>
  <c r="M2200" i="6"/>
  <c r="Z2199" i="6"/>
  <c r="Y2199" i="6"/>
  <c r="X2199" i="6"/>
  <c r="W2199" i="6"/>
  <c r="V2199" i="6"/>
  <c r="U2199" i="6"/>
  <c r="T2199" i="6"/>
  <c r="S2199" i="6"/>
  <c r="R2199" i="6"/>
  <c r="Q2199" i="6"/>
  <c r="P2199" i="6"/>
  <c r="O2199" i="6"/>
  <c r="N2199" i="6"/>
  <c r="M2199" i="6"/>
  <c r="Z2198" i="6"/>
  <c r="Y2198" i="6"/>
  <c r="X2198" i="6"/>
  <c r="W2198" i="6"/>
  <c r="V2198" i="6"/>
  <c r="U2198" i="6"/>
  <c r="T2198" i="6"/>
  <c r="S2198" i="6"/>
  <c r="R2198" i="6"/>
  <c r="Q2198" i="6"/>
  <c r="P2198" i="6"/>
  <c r="O2198" i="6"/>
  <c r="N2198" i="6"/>
  <c r="M2198" i="6"/>
  <c r="Z2197" i="6"/>
  <c r="Y2197" i="6"/>
  <c r="X2197" i="6"/>
  <c r="W2197" i="6"/>
  <c r="V2197" i="6"/>
  <c r="U2197" i="6"/>
  <c r="T2197" i="6"/>
  <c r="S2197" i="6"/>
  <c r="R2197" i="6"/>
  <c r="Q2197" i="6"/>
  <c r="P2197" i="6"/>
  <c r="O2197" i="6"/>
  <c r="N2197" i="6"/>
  <c r="M2197" i="6"/>
  <c r="Z2196" i="6"/>
  <c r="Y2196" i="6"/>
  <c r="X2196" i="6"/>
  <c r="W2196" i="6"/>
  <c r="V2196" i="6"/>
  <c r="U2196" i="6"/>
  <c r="T2196" i="6"/>
  <c r="S2196" i="6"/>
  <c r="R2196" i="6"/>
  <c r="Q2196" i="6"/>
  <c r="P2196" i="6"/>
  <c r="O2196" i="6"/>
  <c r="N2196" i="6"/>
  <c r="M2196" i="6"/>
  <c r="Z2195" i="6"/>
  <c r="Y2195" i="6"/>
  <c r="X2195" i="6"/>
  <c r="W2195" i="6"/>
  <c r="V2195" i="6"/>
  <c r="U2195" i="6"/>
  <c r="T2195" i="6"/>
  <c r="S2195" i="6"/>
  <c r="R2195" i="6"/>
  <c r="Q2195" i="6"/>
  <c r="P2195" i="6"/>
  <c r="O2195" i="6"/>
  <c r="N2195" i="6"/>
  <c r="M2195" i="6"/>
  <c r="Z2194" i="6"/>
  <c r="Y2194" i="6"/>
  <c r="X2194" i="6"/>
  <c r="W2194" i="6"/>
  <c r="V2194" i="6"/>
  <c r="U2194" i="6"/>
  <c r="T2194" i="6"/>
  <c r="S2194" i="6"/>
  <c r="R2194" i="6"/>
  <c r="Q2194" i="6"/>
  <c r="P2194" i="6"/>
  <c r="O2194" i="6"/>
  <c r="N2194" i="6"/>
  <c r="M2194" i="6"/>
  <c r="Z2193" i="6"/>
  <c r="Y2193" i="6"/>
  <c r="X2193" i="6"/>
  <c r="W2193" i="6"/>
  <c r="V2193" i="6"/>
  <c r="U2193" i="6"/>
  <c r="T2193" i="6"/>
  <c r="S2193" i="6"/>
  <c r="R2193" i="6"/>
  <c r="Q2193" i="6"/>
  <c r="P2193" i="6"/>
  <c r="O2193" i="6"/>
  <c r="N2193" i="6"/>
  <c r="M2193" i="6"/>
  <c r="Z2192" i="6"/>
  <c r="Y2192" i="6"/>
  <c r="X2192" i="6"/>
  <c r="W2192" i="6"/>
  <c r="V2192" i="6"/>
  <c r="U2192" i="6"/>
  <c r="T2192" i="6"/>
  <c r="S2192" i="6"/>
  <c r="R2192" i="6"/>
  <c r="Q2192" i="6"/>
  <c r="P2192" i="6"/>
  <c r="O2192" i="6"/>
  <c r="N2192" i="6"/>
  <c r="M2192" i="6"/>
  <c r="Z2191" i="6"/>
  <c r="Y2191" i="6"/>
  <c r="X2191" i="6"/>
  <c r="W2191" i="6"/>
  <c r="V2191" i="6"/>
  <c r="U2191" i="6"/>
  <c r="T2191" i="6"/>
  <c r="S2191" i="6"/>
  <c r="R2191" i="6"/>
  <c r="Q2191" i="6"/>
  <c r="P2191" i="6"/>
  <c r="O2191" i="6"/>
  <c r="N2191" i="6"/>
  <c r="M2191" i="6"/>
  <c r="Z2190" i="6"/>
  <c r="Y2190" i="6"/>
  <c r="X2190" i="6"/>
  <c r="W2190" i="6"/>
  <c r="V2190" i="6"/>
  <c r="U2190" i="6"/>
  <c r="T2190" i="6"/>
  <c r="S2190" i="6"/>
  <c r="R2190" i="6"/>
  <c r="Q2190" i="6"/>
  <c r="P2190" i="6"/>
  <c r="O2190" i="6"/>
  <c r="N2190" i="6"/>
  <c r="M2190" i="6"/>
  <c r="Z2189" i="6"/>
  <c r="Y2189" i="6"/>
  <c r="X2189" i="6"/>
  <c r="W2189" i="6"/>
  <c r="V2189" i="6"/>
  <c r="U2189" i="6"/>
  <c r="T2189" i="6"/>
  <c r="S2189" i="6"/>
  <c r="R2189" i="6"/>
  <c r="Q2189" i="6"/>
  <c r="P2189" i="6"/>
  <c r="O2189" i="6"/>
  <c r="N2189" i="6"/>
  <c r="M2189" i="6"/>
  <c r="Z2188" i="6"/>
  <c r="Y2188" i="6"/>
  <c r="X2188" i="6"/>
  <c r="W2188" i="6"/>
  <c r="V2188" i="6"/>
  <c r="U2188" i="6"/>
  <c r="T2188" i="6"/>
  <c r="S2188" i="6"/>
  <c r="R2188" i="6"/>
  <c r="Q2188" i="6"/>
  <c r="P2188" i="6"/>
  <c r="O2188" i="6"/>
  <c r="N2188" i="6"/>
  <c r="M2188" i="6"/>
  <c r="Z2187" i="6"/>
  <c r="Y2187" i="6"/>
  <c r="X2187" i="6"/>
  <c r="W2187" i="6"/>
  <c r="V2187" i="6"/>
  <c r="U2187" i="6"/>
  <c r="T2187" i="6"/>
  <c r="S2187" i="6"/>
  <c r="R2187" i="6"/>
  <c r="Q2187" i="6"/>
  <c r="P2187" i="6"/>
  <c r="O2187" i="6"/>
  <c r="N2187" i="6"/>
  <c r="M2187" i="6"/>
  <c r="Z2186" i="6"/>
  <c r="Y2186" i="6"/>
  <c r="X2186" i="6"/>
  <c r="W2186" i="6"/>
  <c r="V2186" i="6"/>
  <c r="U2186" i="6"/>
  <c r="T2186" i="6"/>
  <c r="S2186" i="6"/>
  <c r="R2186" i="6"/>
  <c r="Q2186" i="6"/>
  <c r="P2186" i="6"/>
  <c r="O2186" i="6"/>
  <c r="N2186" i="6"/>
  <c r="M2186" i="6"/>
  <c r="Z2185" i="6"/>
  <c r="Y2185" i="6"/>
  <c r="X2185" i="6"/>
  <c r="W2185" i="6"/>
  <c r="V2185" i="6"/>
  <c r="U2185" i="6"/>
  <c r="T2185" i="6"/>
  <c r="S2185" i="6"/>
  <c r="R2185" i="6"/>
  <c r="Q2185" i="6"/>
  <c r="P2185" i="6"/>
  <c r="O2185" i="6"/>
  <c r="N2185" i="6"/>
  <c r="M2185" i="6"/>
  <c r="Z2184" i="6"/>
  <c r="Y2184" i="6"/>
  <c r="X2184" i="6"/>
  <c r="W2184" i="6"/>
  <c r="V2184" i="6"/>
  <c r="U2184" i="6"/>
  <c r="T2184" i="6"/>
  <c r="S2184" i="6"/>
  <c r="R2184" i="6"/>
  <c r="Q2184" i="6"/>
  <c r="P2184" i="6"/>
  <c r="O2184" i="6"/>
  <c r="N2184" i="6"/>
  <c r="M2184" i="6"/>
  <c r="Z2183" i="6"/>
  <c r="Y2183" i="6"/>
  <c r="X2183" i="6"/>
  <c r="W2183" i="6"/>
  <c r="V2183" i="6"/>
  <c r="U2183" i="6"/>
  <c r="T2183" i="6"/>
  <c r="S2183" i="6"/>
  <c r="R2183" i="6"/>
  <c r="Q2183" i="6"/>
  <c r="P2183" i="6"/>
  <c r="O2183" i="6"/>
  <c r="N2183" i="6"/>
  <c r="M2183" i="6"/>
  <c r="Z2182" i="6"/>
  <c r="Y2182" i="6"/>
  <c r="X2182" i="6"/>
  <c r="W2182" i="6"/>
  <c r="V2182" i="6"/>
  <c r="U2182" i="6"/>
  <c r="T2182" i="6"/>
  <c r="S2182" i="6"/>
  <c r="R2182" i="6"/>
  <c r="Q2182" i="6"/>
  <c r="P2182" i="6"/>
  <c r="O2182" i="6"/>
  <c r="N2182" i="6"/>
  <c r="M2182" i="6"/>
  <c r="Z2181" i="6"/>
  <c r="Y2181" i="6"/>
  <c r="X2181" i="6"/>
  <c r="W2181" i="6"/>
  <c r="V2181" i="6"/>
  <c r="U2181" i="6"/>
  <c r="T2181" i="6"/>
  <c r="S2181" i="6"/>
  <c r="R2181" i="6"/>
  <c r="Q2181" i="6"/>
  <c r="P2181" i="6"/>
  <c r="O2181" i="6"/>
  <c r="N2181" i="6"/>
  <c r="M2181" i="6"/>
  <c r="Z2180" i="6"/>
  <c r="Y2180" i="6"/>
  <c r="X2180" i="6"/>
  <c r="W2180" i="6"/>
  <c r="V2180" i="6"/>
  <c r="U2180" i="6"/>
  <c r="T2180" i="6"/>
  <c r="S2180" i="6"/>
  <c r="R2180" i="6"/>
  <c r="Q2180" i="6"/>
  <c r="P2180" i="6"/>
  <c r="O2180" i="6"/>
  <c r="N2180" i="6"/>
  <c r="M2180" i="6"/>
  <c r="Z2179" i="6"/>
  <c r="Y2179" i="6"/>
  <c r="X2179" i="6"/>
  <c r="W2179" i="6"/>
  <c r="V2179" i="6"/>
  <c r="U2179" i="6"/>
  <c r="T2179" i="6"/>
  <c r="S2179" i="6"/>
  <c r="R2179" i="6"/>
  <c r="Q2179" i="6"/>
  <c r="P2179" i="6"/>
  <c r="O2179" i="6"/>
  <c r="N2179" i="6"/>
  <c r="M2179" i="6"/>
  <c r="Z2178" i="6"/>
  <c r="Y2178" i="6"/>
  <c r="X2178" i="6"/>
  <c r="W2178" i="6"/>
  <c r="V2178" i="6"/>
  <c r="U2178" i="6"/>
  <c r="T2178" i="6"/>
  <c r="S2178" i="6"/>
  <c r="R2178" i="6"/>
  <c r="Q2178" i="6"/>
  <c r="P2178" i="6"/>
  <c r="O2178" i="6"/>
  <c r="N2178" i="6"/>
  <c r="M2178" i="6"/>
  <c r="Z2177" i="6"/>
  <c r="Y2177" i="6"/>
  <c r="X2177" i="6"/>
  <c r="W2177" i="6"/>
  <c r="V2177" i="6"/>
  <c r="U2177" i="6"/>
  <c r="T2177" i="6"/>
  <c r="S2177" i="6"/>
  <c r="R2177" i="6"/>
  <c r="Q2177" i="6"/>
  <c r="P2177" i="6"/>
  <c r="O2177" i="6"/>
  <c r="N2177" i="6"/>
  <c r="M2177" i="6"/>
  <c r="Z2176" i="6"/>
  <c r="Y2176" i="6"/>
  <c r="X2176" i="6"/>
  <c r="W2176" i="6"/>
  <c r="V2176" i="6"/>
  <c r="U2176" i="6"/>
  <c r="T2176" i="6"/>
  <c r="S2176" i="6"/>
  <c r="R2176" i="6"/>
  <c r="Q2176" i="6"/>
  <c r="P2176" i="6"/>
  <c r="O2176" i="6"/>
  <c r="N2176" i="6"/>
  <c r="M2176" i="6"/>
  <c r="Z2175" i="6"/>
  <c r="Y2175" i="6"/>
  <c r="X2175" i="6"/>
  <c r="W2175" i="6"/>
  <c r="V2175" i="6"/>
  <c r="U2175" i="6"/>
  <c r="T2175" i="6"/>
  <c r="S2175" i="6"/>
  <c r="R2175" i="6"/>
  <c r="Q2175" i="6"/>
  <c r="P2175" i="6"/>
  <c r="O2175" i="6"/>
  <c r="N2175" i="6"/>
  <c r="M2175" i="6"/>
  <c r="Z2174" i="6"/>
  <c r="Y2174" i="6"/>
  <c r="X2174" i="6"/>
  <c r="W2174" i="6"/>
  <c r="V2174" i="6"/>
  <c r="U2174" i="6"/>
  <c r="T2174" i="6"/>
  <c r="S2174" i="6"/>
  <c r="R2174" i="6"/>
  <c r="Q2174" i="6"/>
  <c r="P2174" i="6"/>
  <c r="O2174" i="6"/>
  <c r="N2174" i="6"/>
  <c r="M2174" i="6"/>
  <c r="Z2173" i="6"/>
  <c r="Y2173" i="6"/>
  <c r="X2173" i="6"/>
  <c r="W2173" i="6"/>
  <c r="V2173" i="6"/>
  <c r="U2173" i="6"/>
  <c r="T2173" i="6"/>
  <c r="S2173" i="6"/>
  <c r="R2173" i="6"/>
  <c r="Q2173" i="6"/>
  <c r="P2173" i="6"/>
  <c r="O2173" i="6"/>
  <c r="N2173" i="6"/>
  <c r="M2173" i="6"/>
  <c r="Z2172" i="6"/>
  <c r="Y2172" i="6"/>
  <c r="X2172" i="6"/>
  <c r="W2172" i="6"/>
  <c r="V2172" i="6"/>
  <c r="U2172" i="6"/>
  <c r="T2172" i="6"/>
  <c r="S2172" i="6"/>
  <c r="R2172" i="6"/>
  <c r="Q2172" i="6"/>
  <c r="P2172" i="6"/>
  <c r="O2172" i="6"/>
  <c r="N2172" i="6"/>
  <c r="M2172" i="6"/>
  <c r="Z2171" i="6"/>
  <c r="Y2171" i="6"/>
  <c r="X2171" i="6"/>
  <c r="W2171" i="6"/>
  <c r="V2171" i="6"/>
  <c r="U2171" i="6"/>
  <c r="T2171" i="6"/>
  <c r="S2171" i="6"/>
  <c r="R2171" i="6"/>
  <c r="Q2171" i="6"/>
  <c r="P2171" i="6"/>
  <c r="O2171" i="6"/>
  <c r="N2171" i="6"/>
  <c r="M2171" i="6"/>
  <c r="Z2170" i="6"/>
  <c r="Y2170" i="6"/>
  <c r="X2170" i="6"/>
  <c r="W2170" i="6"/>
  <c r="V2170" i="6"/>
  <c r="U2170" i="6"/>
  <c r="T2170" i="6"/>
  <c r="S2170" i="6"/>
  <c r="R2170" i="6"/>
  <c r="Q2170" i="6"/>
  <c r="P2170" i="6"/>
  <c r="O2170" i="6"/>
  <c r="N2170" i="6"/>
  <c r="M2170" i="6"/>
  <c r="Z2169" i="6"/>
  <c r="Y2169" i="6"/>
  <c r="X2169" i="6"/>
  <c r="W2169" i="6"/>
  <c r="V2169" i="6"/>
  <c r="U2169" i="6"/>
  <c r="T2169" i="6"/>
  <c r="S2169" i="6"/>
  <c r="R2169" i="6"/>
  <c r="Q2169" i="6"/>
  <c r="P2169" i="6"/>
  <c r="O2169" i="6"/>
  <c r="N2169" i="6"/>
  <c r="M2169" i="6"/>
  <c r="Z2168" i="6"/>
  <c r="Y2168" i="6"/>
  <c r="X2168" i="6"/>
  <c r="W2168" i="6"/>
  <c r="V2168" i="6"/>
  <c r="U2168" i="6"/>
  <c r="T2168" i="6"/>
  <c r="S2168" i="6"/>
  <c r="R2168" i="6"/>
  <c r="Q2168" i="6"/>
  <c r="P2168" i="6"/>
  <c r="O2168" i="6"/>
  <c r="N2168" i="6"/>
  <c r="M2168" i="6"/>
  <c r="Z2167" i="6"/>
  <c r="Y2167" i="6"/>
  <c r="X2167" i="6"/>
  <c r="W2167" i="6"/>
  <c r="V2167" i="6"/>
  <c r="U2167" i="6"/>
  <c r="T2167" i="6"/>
  <c r="S2167" i="6"/>
  <c r="R2167" i="6"/>
  <c r="Q2167" i="6"/>
  <c r="P2167" i="6"/>
  <c r="O2167" i="6"/>
  <c r="N2167" i="6"/>
  <c r="M2167" i="6"/>
  <c r="Z2166" i="6"/>
  <c r="Y2166" i="6"/>
  <c r="X2166" i="6"/>
  <c r="W2166" i="6"/>
  <c r="V2166" i="6"/>
  <c r="U2166" i="6"/>
  <c r="T2166" i="6"/>
  <c r="S2166" i="6"/>
  <c r="R2166" i="6"/>
  <c r="Q2166" i="6"/>
  <c r="P2166" i="6"/>
  <c r="O2166" i="6"/>
  <c r="N2166" i="6"/>
  <c r="M2166" i="6"/>
  <c r="Z2165" i="6"/>
  <c r="Y2165" i="6"/>
  <c r="X2165" i="6"/>
  <c r="W2165" i="6"/>
  <c r="V2165" i="6"/>
  <c r="U2165" i="6"/>
  <c r="T2165" i="6"/>
  <c r="S2165" i="6"/>
  <c r="R2165" i="6"/>
  <c r="Q2165" i="6"/>
  <c r="P2165" i="6"/>
  <c r="O2165" i="6"/>
  <c r="N2165" i="6"/>
  <c r="M2165" i="6"/>
  <c r="Z2164" i="6"/>
  <c r="Y2164" i="6"/>
  <c r="X2164" i="6"/>
  <c r="W2164" i="6"/>
  <c r="V2164" i="6"/>
  <c r="U2164" i="6"/>
  <c r="T2164" i="6"/>
  <c r="S2164" i="6"/>
  <c r="R2164" i="6"/>
  <c r="Q2164" i="6"/>
  <c r="P2164" i="6"/>
  <c r="O2164" i="6"/>
  <c r="N2164" i="6"/>
  <c r="M2164" i="6"/>
  <c r="Z2163" i="6"/>
  <c r="Y2163" i="6"/>
  <c r="X2163" i="6"/>
  <c r="W2163" i="6"/>
  <c r="V2163" i="6"/>
  <c r="U2163" i="6"/>
  <c r="T2163" i="6"/>
  <c r="S2163" i="6"/>
  <c r="R2163" i="6"/>
  <c r="Q2163" i="6"/>
  <c r="P2163" i="6"/>
  <c r="O2163" i="6"/>
  <c r="N2163" i="6"/>
  <c r="M2163" i="6"/>
  <c r="Z2162" i="6"/>
  <c r="Y2162" i="6"/>
  <c r="X2162" i="6"/>
  <c r="W2162" i="6"/>
  <c r="V2162" i="6"/>
  <c r="U2162" i="6"/>
  <c r="T2162" i="6"/>
  <c r="S2162" i="6"/>
  <c r="R2162" i="6"/>
  <c r="Q2162" i="6"/>
  <c r="P2162" i="6"/>
  <c r="O2162" i="6"/>
  <c r="N2162" i="6"/>
  <c r="M2162" i="6"/>
  <c r="Z2161" i="6"/>
  <c r="Y2161" i="6"/>
  <c r="X2161" i="6"/>
  <c r="W2161" i="6"/>
  <c r="V2161" i="6"/>
  <c r="U2161" i="6"/>
  <c r="T2161" i="6"/>
  <c r="S2161" i="6"/>
  <c r="R2161" i="6"/>
  <c r="Q2161" i="6"/>
  <c r="P2161" i="6"/>
  <c r="O2161" i="6"/>
  <c r="N2161" i="6"/>
  <c r="M2161" i="6"/>
  <c r="Z2160" i="6"/>
  <c r="Y2160" i="6"/>
  <c r="X2160" i="6"/>
  <c r="W2160" i="6"/>
  <c r="V2160" i="6"/>
  <c r="U2160" i="6"/>
  <c r="T2160" i="6"/>
  <c r="S2160" i="6"/>
  <c r="R2160" i="6"/>
  <c r="Q2160" i="6"/>
  <c r="P2160" i="6"/>
  <c r="O2160" i="6"/>
  <c r="N2160" i="6"/>
  <c r="M2160" i="6"/>
  <c r="Z2159" i="6"/>
  <c r="Y2159" i="6"/>
  <c r="X2159" i="6"/>
  <c r="W2159" i="6"/>
  <c r="V2159" i="6"/>
  <c r="U2159" i="6"/>
  <c r="T2159" i="6"/>
  <c r="S2159" i="6"/>
  <c r="R2159" i="6"/>
  <c r="Q2159" i="6"/>
  <c r="P2159" i="6"/>
  <c r="O2159" i="6"/>
  <c r="N2159" i="6"/>
  <c r="M2159" i="6"/>
  <c r="Z2158" i="6"/>
  <c r="Y2158" i="6"/>
  <c r="X2158" i="6"/>
  <c r="W2158" i="6"/>
  <c r="V2158" i="6"/>
  <c r="U2158" i="6"/>
  <c r="T2158" i="6"/>
  <c r="S2158" i="6"/>
  <c r="R2158" i="6"/>
  <c r="Q2158" i="6"/>
  <c r="P2158" i="6"/>
  <c r="O2158" i="6"/>
  <c r="N2158" i="6"/>
  <c r="M2158" i="6"/>
  <c r="Z2157" i="6"/>
  <c r="Y2157" i="6"/>
  <c r="X2157" i="6"/>
  <c r="W2157" i="6"/>
  <c r="V2157" i="6"/>
  <c r="U2157" i="6"/>
  <c r="T2157" i="6"/>
  <c r="S2157" i="6"/>
  <c r="R2157" i="6"/>
  <c r="Q2157" i="6"/>
  <c r="P2157" i="6"/>
  <c r="O2157" i="6"/>
  <c r="N2157" i="6"/>
  <c r="M2157" i="6"/>
  <c r="Z2156" i="6"/>
  <c r="Y2156" i="6"/>
  <c r="X2156" i="6"/>
  <c r="W2156" i="6"/>
  <c r="V2156" i="6"/>
  <c r="U2156" i="6"/>
  <c r="T2156" i="6"/>
  <c r="S2156" i="6"/>
  <c r="R2156" i="6"/>
  <c r="Q2156" i="6"/>
  <c r="P2156" i="6"/>
  <c r="O2156" i="6"/>
  <c r="N2156" i="6"/>
  <c r="M2156" i="6"/>
  <c r="Z2155" i="6"/>
  <c r="Y2155" i="6"/>
  <c r="X2155" i="6"/>
  <c r="W2155" i="6"/>
  <c r="V2155" i="6"/>
  <c r="U2155" i="6"/>
  <c r="T2155" i="6"/>
  <c r="S2155" i="6"/>
  <c r="R2155" i="6"/>
  <c r="Q2155" i="6"/>
  <c r="P2155" i="6"/>
  <c r="O2155" i="6"/>
  <c r="N2155" i="6"/>
  <c r="M2155" i="6"/>
  <c r="Z2154" i="6"/>
  <c r="Y2154" i="6"/>
  <c r="X2154" i="6"/>
  <c r="W2154" i="6"/>
  <c r="V2154" i="6"/>
  <c r="U2154" i="6"/>
  <c r="T2154" i="6"/>
  <c r="S2154" i="6"/>
  <c r="R2154" i="6"/>
  <c r="Q2154" i="6"/>
  <c r="P2154" i="6"/>
  <c r="O2154" i="6"/>
  <c r="N2154" i="6"/>
  <c r="M2154" i="6"/>
  <c r="Z2153" i="6"/>
  <c r="Y2153" i="6"/>
  <c r="X2153" i="6"/>
  <c r="W2153" i="6"/>
  <c r="V2153" i="6"/>
  <c r="U2153" i="6"/>
  <c r="T2153" i="6"/>
  <c r="S2153" i="6"/>
  <c r="R2153" i="6"/>
  <c r="Q2153" i="6"/>
  <c r="P2153" i="6"/>
  <c r="O2153" i="6"/>
  <c r="N2153" i="6"/>
  <c r="M2153" i="6"/>
  <c r="Z2152" i="6"/>
  <c r="Y2152" i="6"/>
  <c r="X2152" i="6"/>
  <c r="W2152" i="6"/>
  <c r="V2152" i="6"/>
  <c r="U2152" i="6"/>
  <c r="T2152" i="6"/>
  <c r="S2152" i="6"/>
  <c r="R2152" i="6"/>
  <c r="Q2152" i="6"/>
  <c r="P2152" i="6"/>
  <c r="O2152" i="6"/>
  <c r="N2152" i="6"/>
  <c r="M2152" i="6"/>
  <c r="Z2151" i="6"/>
  <c r="Y2151" i="6"/>
  <c r="X2151" i="6"/>
  <c r="W2151" i="6"/>
  <c r="V2151" i="6"/>
  <c r="U2151" i="6"/>
  <c r="T2151" i="6"/>
  <c r="S2151" i="6"/>
  <c r="R2151" i="6"/>
  <c r="Q2151" i="6"/>
  <c r="P2151" i="6"/>
  <c r="O2151" i="6"/>
  <c r="N2151" i="6"/>
  <c r="M2151" i="6"/>
  <c r="Z2150" i="6"/>
  <c r="Y2150" i="6"/>
  <c r="X2150" i="6"/>
  <c r="W2150" i="6"/>
  <c r="V2150" i="6"/>
  <c r="U2150" i="6"/>
  <c r="T2150" i="6"/>
  <c r="S2150" i="6"/>
  <c r="R2150" i="6"/>
  <c r="Q2150" i="6"/>
  <c r="P2150" i="6"/>
  <c r="O2150" i="6"/>
  <c r="N2150" i="6"/>
  <c r="M2150" i="6"/>
  <c r="Z2149" i="6"/>
  <c r="Y2149" i="6"/>
  <c r="X2149" i="6"/>
  <c r="W2149" i="6"/>
  <c r="V2149" i="6"/>
  <c r="U2149" i="6"/>
  <c r="T2149" i="6"/>
  <c r="S2149" i="6"/>
  <c r="R2149" i="6"/>
  <c r="Q2149" i="6"/>
  <c r="P2149" i="6"/>
  <c r="O2149" i="6"/>
  <c r="N2149" i="6"/>
  <c r="M2149" i="6"/>
  <c r="Z2148" i="6"/>
  <c r="Y2148" i="6"/>
  <c r="X2148" i="6"/>
  <c r="W2148" i="6"/>
  <c r="V2148" i="6"/>
  <c r="U2148" i="6"/>
  <c r="T2148" i="6"/>
  <c r="S2148" i="6"/>
  <c r="R2148" i="6"/>
  <c r="Q2148" i="6"/>
  <c r="P2148" i="6"/>
  <c r="O2148" i="6"/>
  <c r="N2148" i="6"/>
  <c r="M2148" i="6"/>
  <c r="Z2147" i="6"/>
  <c r="Y2147" i="6"/>
  <c r="X2147" i="6"/>
  <c r="W2147" i="6"/>
  <c r="V2147" i="6"/>
  <c r="U2147" i="6"/>
  <c r="T2147" i="6"/>
  <c r="S2147" i="6"/>
  <c r="R2147" i="6"/>
  <c r="Q2147" i="6"/>
  <c r="P2147" i="6"/>
  <c r="O2147" i="6"/>
  <c r="N2147" i="6"/>
  <c r="M2147" i="6"/>
  <c r="Z2146" i="6"/>
  <c r="Y2146" i="6"/>
  <c r="X2146" i="6"/>
  <c r="W2146" i="6"/>
  <c r="V2146" i="6"/>
  <c r="U2146" i="6"/>
  <c r="T2146" i="6"/>
  <c r="S2146" i="6"/>
  <c r="R2146" i="6"/>
  <c r="Q2146" i="6"/>
  <c r="P2146" i="6"/>
  <c r="O2146" i="6"/>
  <c r="N2146" i="6"/>
  <c r="M2146" i="6"/>
  <c r="Z2145" i="6"/>
  <c r="Y2145" i="6"/>
  <c r="X2145" i="6"/>
  <c r="W2145" i="6"/>
  <c r="V2145" i="6"/>
  <c r="U2145" i="6"/>
  <c r="T2145" i="6"/>
  <c r="S2145" i="6"/>
  <c r="R2145" i="6"/>
  <c r="Q2145" i="6"/>
  <c r="P2145" i="6"/>
  <c r="O2145" i="6"/>
  <c r="N2145" i="6"/>
  <c r="M2145" i="6"/>
  <c r="Z2144" i="6"/>
  <c r="Y2144" i="6"/>
  <c r="X2144" i="6"/>
  <c r="W2144" i="6"/>
  <c r="V2144" i="6"/>
  <c r="U2144" i="6"/>
  <c r="T2144" i="6"/>
  <c r="S2144" i="6"/>
  <c r="R2144" i="6"/>
  <c r="Q2144" i="6"/>
  <c r="P2144" i="6"/>
  <c r="O2144" i="6"/>
  <c r="N2144" i="6"/>
  <c r="M2144" i="6"/>
  <c r="Z2143" i="6"/>
  <c r="Y2143" i="6"/>
  <c r="X2143" i="6"/>
  <c r="W2143" i="6"/>
  <c r="V2143" i="6"/>
  <c r="U2143" i="6"/>
  <c r="T2143" i="6"/>
  <c r="S2143" i="6"/>
  <c r="R2143" i="6"/>
  <c r="Q2143" i="6"/>
  <c r="P2143" i="6"/>
  <c r="O2143" i="6"/>
  <c r="N2143" i="6"/>
  <c r="M2143" i="6"/>
  <c r="Z2142" i="6"/>
  <c r="Y2142" i="6"/>
  <c r="X2142" i="6"/>
  <c r="W2142" i="6"/>
  <c r="V2142" i="6"/>
  <c r="U2142" i="6"/>
  <c r="T2142" i="6"/>
  <c r="S2142" i="6"/>
  <c r="R2142" i="6"/>
  <c r="Q2142" i="6"/>
  <c r="P2142" i="6"/>
  <c r="O2142" i="6"/>
  <c r="N2142" i="6"/>
  <c r="M2142" i="6"/>
  <c r="Z2141" i="6"/>
  <c r="Y2141" i="6"/>
  <c r="X2141" i="6"/>
  <c r="W2141" i="6"/>
  <c r="V2141" i="6"/>
  <c r="U2141" i="6"/>
  <c r="T2141" i="6"/>
  <c r="S2141" i="6"/>
  <c r="R2141" i="6"/>
  <c r="Q2141" i="6"/>
  <c r="P2141" i="6"/>
  <c r="O2141" i="6"/>
  <c r="N2141" i="6"/>
  <c r="M2141" i="6"/>
  <c r="Z2140" i="6"/>
  <c r="Y2140" i="6"/>
  <c r="X2140" i="6"/>
  <c r="W2140" i="6"/>
  <c r="V2140" i="6"/>
  <c r="U2140" i="6"/>
  <c r="T2140" i="6"/>
  <c r="S2140" i="6"/>
  <c r="R2140" i="6"/>
  <c r="Q2140" i="6"/>
  <c r="P2140" i="6"/>
  <c r="O2140" i="6"/>
  <c r="N2140" i="6"/>
  <c r="M2140" i="6"/>
  <c r="Z2139" i="6"/>
  <c r="Y2139" i="6"/>
  <c r="X2139" i="6"/>
  <c r="W2139" i="6"/>
  <c r="V2139" i="6"/>
  <c r="U2139" i="6"/>
  <c r="T2139" i="6"/>
  <c r="S2139" i="6"/>
  <c r="R2139" i="6"/>
  <c r="Q2139" i="6"/>
  <c r="P2139" i="6"/>
  <c r="O2139" i="6"/>
  <c r="N2139" i="6"/>
  <c r="M2139" i="6"/>
  <c r="Z2138" i="6"/>
  <c r="Y2138" i="6"/>
  <c r="X2138" i="6"/>
  <c r="W2138" i="6"/>
  <c r="V2138" i="6"/>
  <c r="U2138" i="6"/>
  <c r="T2138" i="6"/>
  <c r="S2138" i="6"/>
  <c r="R2138" i="6"/>
  <c r="Q2138" i="6"/>
  <c r="P2138" i="6"/>
  <c r="O2138" i="6"/>
  <c r="N2138" i="6"/>
  <c r="M2138" i="6"/>
  <c r="Z2137" i="6"/>
  <c r="Y2137" i="6"/>
  <c r="X2137" i="6"/>
  <c r="W2137" i="6"/>
  <c r="V2137" i="6"/>
  <c r="U2137" i="6"/>
  <c r="T2137" i="6"/>
  <c r="S2137" i="6"/>
  <c r="R2137" i="6"/>
  <c r="Q2137" i="6"/>
  <c r="P2137" i="6"/>
  <c r="O2137" i="6"/>
  <c r="N2137" i="6"/>
  <c r="M2137" i="6"/>
  <c r="Z2136" i="6"/>
  <c r="Y2136" i="6"/>
  <c r="X2136" i="6"/>
  <c r="W2136" i="6"/>
  <c r="V2136" i="6"/>
  <c r="U2136" i="6"/>
  <c r="T2136" i="6"/>
  <c r="S2136" i="6"/>
  <c r="R2136" i="6"/>
  <c r="Q2136" i="6"/>
  <c r="P2136" i="6"/>
  <c r="O2136" i="6"/>
  <c r="N2136" i="6"/>
  <c r="M2136" i="6"/>
  <c r="Z2135" i="6"/>
  <c r="Y2135" i="6"/>
  <c r="X2135" i="6"/>
  <c r="W2135" i="6"/>
  <c r="V2135" i="6"/>
  <c r="U2135" i="6"/>
  <c r="T2135" i="6"/>
  <c r="S2135" i="6"/>
  <c r="R2135" i="6"/>
  <c r="Q2135" i="6"/>
  <c r="P2135" i="6"/>
  <c r="O2135" i="6"/>
  <c r="N2135" i="6"/>
  <c r="M2135" i="6"/>
  <c r="Z2134" i="6"/>
  <c r="Y2134" i="6"/>
  <c r="X2134" i="6"/>
  <c r="W2134" i="6"/>
  <c r="V2134" i="6"/>
  <c r="U2134" i="6"/>
  <c r="T2134" i="6"/>
  <c r="S2134" i="6"/>
  <c r="R2134" i="6"/>
  <c r="Q2134" i="6"/>
  <c r="P2134" i="6"/>
  <c r="O2134" i="6"/>
  <c r="N2134" i="6"/>
  <c r="M2134" i="6"/>
  <c r="Z2133" i="6"/>
  <c r="Y2133" i="6"/>
  <c r="X2133" i="6"/>
  <c r="W2133" i="6"/>
  <c r="V2133" i="6"/>
  <c r="U2133" i="6"/>
  <c r="T2133" i="6"/>
  <c r="S2133" i="6"/>
  <c r="R2133" i="6"/>
  <c r="Q2133" i="6"/>
  <c r="P2133" i="6"/>
  <c r="O2133" i="6"/>
  <c r="N2133" i="6"/>
  <c r="M2133" i="6"/>
  <c r="Z2132" i="6"/>
  <c r="Y2132" i="6"/>
  <c r="X2132" i="6"/>
  <c r="W2132" i="6"/>
  <c r="V2132" i="6"/>
  <c r="U2132" i="6"/>
  <c r="T2132" i="6"/>
  <c r="S2132" i="6"/>
  <c r="R2132" i="6"/>
  <c r="Q2132" i="6"/>
  <c r="P2132" i="6"/>
  <c r="O2132" i="6"/>
  <c r="N2132" i="6"/>
  <c r="M2132" i="6"/>
  <c r="Z2131" i="6"/>
  <c r="Y2131" i="6"/>
  <c r="X2131" i="6"/>
  <c r="W2131" i="6"/>
  <c r="V2131" i="6"/>
  <c r="U2131" i="6"/>
  <c r="T2131" i="6"/>
  <c r="S2131" i="6"/>
  <c r="R2131" i="6"/>
  <c r="Q2131" i="6"/>
  <c r="P2131" i="6"/>
  <c r="O2131" i="6"/>
  <c r="N2131" i="6"/>
  <c r="M2131" i="6"/>
  <c r="Z2130" i="6"/>
  <c r="Y2130" i="6"/>
  <c r="X2130" i="6"/>
  <c r="W2130" i="6"/>
  <c r="V2130" i="6"/>
  <c r="U2130" i="6"/>
  <c r="T2130" i="6"/>
  <c r="S2130" i="6"/>
  <c r="R2130" i="6"/>
  <c r="Q2130" i="6"/>
  <c r="P2130" i="6"/>
  <c r="O2130" i="6"/>
  <c r="N2130" i="6"/>
  <c r="M2130" i="6"/>
  <c r="Z2129" i="6"/>
  <c r="Y2129" i="6"/>
  <c r="X2129" i="6"/>
  <c r="W2129" i="6"/>
  <c r="V2129" i="6"/>
  <c r="U2129" i="6"/>
  <c r="T2129" i="6"/>
  <c r="S2129" i="6"/>
  <c r="R2129" i="6"/>
  <c r="Q2129" i="6"/>
  <c r="P2129" i="6"/>
  <c r="O2129" i="6"/>
  <c r="N2129" i="6"/>
  <c r="M2129" i="6"/>
  <c r="Z2128" i="6"/>
  <c r="Y2128" i="6"/>
  <c r="X2128" i="6"/>
  <c r="W2128" i="6"/>
  <c r="V2128" i="6"/>
  <c r="U2128" i="6"/>
  <c r="T2128" i="6"/>
  <c r="S2128" i="6"/>
  <c r="R2128" i="6"/>
  <c r="Q2128" i="6"/>
  <c r="P2128" i="6"/>
  <c r="O2128" i="6"/>
  <c r="N2128" i="6"/>
  <c r="M2128" i="6"/>
  <c r="Z2127" i="6"/>
  <c r="Y2127" i="6"/>
  <c r="X2127" i="6"/>
  <c r="W2127" i="6"/>
  <c r="V2127" i="6"/>
  <c r="U2127" i="6"/>
  <c r="T2127" i="6"/>
  <c r="S2127" i="6"/>
  <c r="R2127" i="6"/>
  <c r="Q2127" i="6"/>
  <c r="P2127" i="6"/>
  <c r="O2127" i="6"/>
  <c r="N2127" i="6"/>
  <c r="M2127" i="6"/>
  <c r="Z2126" i="6"/>
  <c r="Y2126" i="6"/>
  <c r="X2126" i="6"/>
  <c r="W2126" i="6"/>
  <c r="V2126" i="6"/>
  <c r="U2126" i="6"/>
  <c r="T2126" i="6"/>
  <c r="S2126" i="6"/>
  <c r="R2126" i="6"/>
  <c r="Q2126" i="6"/>
  <c r="P2126" i="6"/>
  <c r="O2126" i="6"/>
  <c r="N2126" i="6"/>
  <c r="M2126" i="6"/>
  <c r="Z2125" i="6"/>
  <c r="Y2125" i="6"/>
  <c r="X2125" i="6"/>
  <c r="W2125" i="6"/>
  <c r="V2125" i="6"/>
  <c r="U2125" i="6"/>
  <c r="T2125" i="6"/>
  <c r="S2125" i="6"/>
  <c r="R2125" i="6"/>
  <c r="Q2125" i="6"/>
  <c r="P2125" i="6"/>
  <c r="O2125" i="6"/>
  <c r="N2125" i="6"/>
  <c r="M2125" i="6"/>
  <c r="Z2124" i="6"/>
  <c r="Y2124" i="6"/>
  <c r="X2124" i="6"/>
  <c r="W2124" i="6"/>
  <c r="V2124" i="6"/>
  <c r="U2124" i="6"/>
  <c r="T2124" i="6"/>
  <c r="S2124" i="6"/>
  <c r="R2124" i="6"/>
  <c r="Q2124" i="6"/>
  <c r="P2124" i="6"/>
  <c r="O2124" i="6"/>
  <c r="N2124" i="6"/>
  <c r="M2124" i="6"/>
  <c r="Z2123" i="6"/>
  <c r="Y2123" i="6"/>
  <c r="X2123" i="6"/>
  <c r="W2123" i="6"/>
  <c r="V2123" i="6"/>
  <c r="U2123" i="6"/>
  <c r="T2123" i="6"/>
  <c r="S2123" i="6"/>
  <c r="R2123" i="6"/>
  <c r="Q2123" i="6"/>
  <c r="P2123" i="6"/>
  <c r="O2123" i="6"/>
  <c r="N2123" i="6"/>
  <c r="M2123" i="6"/>
  <c r="Z2122" i="6"/>
  <c r="Y2122" i="6"/>
  <c r="X2122" i="6"/>
  <c r="W2122" i="6"/>
  <c r="V2122" i="6"/>
  <c r="U2122" i="6"/>
  <c r="T2122" i="6"/>
  <c r="S2122" i="6"/>
  <c r="R2122" i="6"/>
  <c r="Q2122" i="6"/>
  <c r="P2122" i="6"/>
  <c r="O2122" i="6"/>
  <c r="N2122" i="6"/>
  <c r="M2122" i="6"/>
  <c r="Z2121" i="6"/>
  <c r="Y2121" i="6"/>
  <c r="X2121" i="6"/>
  <c r="W2121" i="6"/>
  <c r="V2121" i="6"/>
  <c r="U2121" i="6"/>
  <c r="T2121" i="6"/>
  <c r="S2121" i="6"/>
  <c r="R2121" i="6"/>
  <c r="Q2121" i="6"/>
  <c r="P2121" i="6"/>
  <c r="O2121" i="6"/>
  <c r="N2121" i="6"/>
  <c r="M2121" i="6"/>
  <c r="Z2120" i="6"/>
  <c r="Y2120" i="6"/>
  <c r="X2120" i="6"/>
  <c r="W2120" i="6"/>
  <c r="V2120" i="6"/>
  <c r="U2120" i="6"/>
  <c r="T2120" i="6"/>
  <c r="S2120" i="6"/>
  <c r="R2120" i="6"/>
  <c r="Q2120" i="6"/>
  <c r="P2120" i="6"/>
  <c r="O2120" i="6"/>
  <c r="N2120" i="6"/>
  <c r="M2120" i="6"/>
  <c r="Z2119" i="6"/>
  <c r="Y2119" i="6"/>
  <c r="X2119" i="6"/>
  <c r="W2119" i="6"/>
  <c r="V2119" i="6"/>
  <c r="U2119" i="6"/>
  <c r="T2119" i="6"/>
  <c r="S2119" i="6"/>
  <c r="R2119" i="6"/>
  <c r="Q2119" i="6"/>
  <c r="P2119" i="6"/>
  <c r="O2119" i="6"/>
  <c r="N2119" i="6"/>
  <c r="M2119" i="6"/>
  <c r="Z2118" i="6"/>
  <c r="Y2118" i="6"/>
  <c r="X2118" i="6"/>
  <c r="W2118" i="6"/>
  <c r="V2118" i="6"/>
  <c r="U2118" i="6"/>
  <c r="T2118" i="6"/>
  <c r="S2118" i="6"/>
  <c r="R2118" i="6"/>
  <c r="Q2118" i="6"/>
  <c r="P2118" i="6"/>
  <c r="O2118" i="6"/>
  <c r="N2118" i="6"/>
  <c r="M2118" i="6"/>
  <c r="Z2117" i="6"/>
  <c r="Y2117" i="6"/>
  <c r="X2117" i="6"/>
  <c r="W2117" i="6"/>
  <c r="V2117" i="6"/>
  <c r="U2117" i="6"/>
  <c r="T2117" i="6"/>
  <c r="S2117" i="6"/>
  <c r="R2117" i="6"/>
  <c r="Q2117" i="6"/>
  <c r="P2117" i="6"/>
  <c r="O2117" i="6"/>
  <c r="N2117" i="6"/>
  <c r="M2117" i="6"/>
  <c r="Z2116" i="6"/>
  <c r="Y2116" i="6"/>
  <c r="X2116" i="6"/>
  <c r="W2116" i="6"/>
  <c r="V2116" i="6"/>
  <c r="U2116" i="6"/>
  <c r="T2116" i="6"/>
  <c r="S2116" i="6"/>
  <c r="R2116" i="6"/>
  <c r="Q2116" i="6"/>
  <c r="P2116" i="6"/>
  <c r="O2116" i="6"/>
  <c r="N2116" i="6"/>
  <c r="M2116" i="6"/>
  <c r="Z2115" i="6"/>
  <c r="Y2115" i="6"/>
  <c r="X2115" i="6"/>
  <c r="W2115" i="6"/>
  <c r="V2115" i="6"/>
  <c r="U2115" i="6"/>
  <c r="T2115" i="6"/>
  <c r="S2115" i="6"/>
  <c r="R2115" i="6"/>
  <c r="Q2115" i="6"/>
  <c r="P2115" i="6"/>
  <c r="O2115" i="6"/>
  <c r="N2115" i="6"/>
  <c r="M2115" i="6"/>
  <c r="Z2114" i="6"/>
  <c r="Y2114" i="6"/>
  <c r="X2114" i="6"/>
  <c r="W2114" i="6"/>
  <c r="V2114" i="6"/>
  <c r="U2114" i="6"/>
  <c r="T2114" i="6"/>
  <c r="S2114" i="6"/>
  <c r="R2114" i="6"/>
  <c r="Q2114" i="6"/>
  <c r="P2114" i="6"/>
  <c r="O2114" i="6"/>
  <c r="N2114" i="6"/>
  <c r="M2114" i="6"/>
  <c r="Z2113" i="6"/>
  <c r="Y2113" i="6"/>
  <c r="X2113" i="6"/>
  <c r="W2113" i="6"/>
  <c r="V2113" i="6"/>
  <c r="U2113" i="6"/>
  <c r="T2113" i="6"/>
  <c r="S2113" i="6"/>
  <c r="R2113" i="6"/>
  <c r="Q2113" i="6"/>
  <c r="P2113" i="6"/>
  <c r="O2113" i="6"/>
  <c r="N2113" i="6"/>
  <c r="M2113" i="6"/>
  <c r="Z2112" i="6"/>
  <c r="Y2112" i="6"/>
  <c r="X2112" i="6"/>
  <c r="W2112" i="6"/>
  <c r="V2112" i="6"/>
  <c r="U2112" i="6"/>
  <c r="T2112" i="6"/>
  <c r="S2112" i="6"/>
  <c r="R2112" i="6"/>
  <c r="Q2112" i="6"/>
  <c r="P2112" i="6"/>
  <c r="O2112" i="6"/>
  <c r="N2112" i="6"/>
  <c r="M2112" i="6"/>
  <c r="Z2111" i="6"/>
  <c r="Y2111" i="6"/>
  <c r="X2111" i="6"/>
  <c r="W2111" i="6"/>
  <c r="V2111" i="6"/>
  <c r="U2111" i="6"/>
  <c r="T2111" i="6"/>
  <c r="S2111" i="6"/>
  <c r="R2111" i="6"/>
  <c r="Q2111" i="6"/>
  <c r="P2111" i="6"/>
  <c r="O2111" i="6"/>
  <c r="N2111" i="6"/>
  <c r="M2111" i="6"/>
  <c r="Z2110" i="6"/>
  <c r="Y2110" i="6"/>
  <c r="X2110" i="6"/>
  <c r="W2110" i="6"/>
  <c r="V2110" i="6"/>
  <c r="U2110" i="6"/>
  <c r="T2110" i="6"/>
  <c r="S2110" i="6"/>
  <c r="R2110" i="6"/>
  <c r="Q2110" i="6"/>
  <c r="P2110" i="6"/>
  <c r="O2110" i="6"/>
  <c r="N2110" i="6"/>
  <c r="M2110" i="6"/>
  <c r="Z2109" i="6"/>
  <c r="Y2109" i="6"/>
  <c r="X2109" i="6"/>
  <c r="W2109" i="6"/>
  <c r="V2109" i="6"/>
  <c r="U2109" i="6"/>
  <c r="T2109" i="6"/>
  <c r="S2109" i="6"/>
  <c r="R2109" i="6"/>
  <c r="Q2109" i="6"/>
  <c r="P2109" i="6"/>
  <c r="O2109" i="6"/>
  <c r="N2109" i="6"/>
  <c r="M2109" i="6"/>
  <c r="Z2108" i="6"/>
  <c r="Y2108" i="6"/>
  <c r="X2108" i="6"/>
  <c r="W2108" i="6"/>
  <c r="V2108" i="6"/>
  <c r="U2108" i="6"/>
  <c r="T2108" i="6"/>
  <c r="S2108" i="6"/>
  <c r="R2108" i="6"/>
  <c r="Q2108" i="6"/>
  <c r="P2108" i="6"/>
  <c r="O2108" i="6"/>
  <c r="N2108" i="6"/>
  <c r="M2108" i="6"/>
  <c r="Z2107" i="6"/>
  <c r="Y2107" i="6"/>
  <c r="X2107" i="6"/>
  <c r="W2107" i="6"/>
  <c r="V2107" i="6"/>
  <c r="U2107" i="6"/>
  <c r="T2107" i="6"/>
  <c r="S2107" i="6"/>
  <c r="R2107" i="6"/>
  <c r="Q2107" i="6"/>
  <c r="P2107" i="6"/>
  <c r="O2107" i="6"/>
  <c r="N2107" i="6"/>
  <c r="M2107" i="6"/>
  <c r="Z2106" i="6"/>
  <c r="Y2106" i="6"/>
  <c r="X2106" i="6"/>
  <c r="W2106" i="6"/>
  <c r="V2106" i="6"/>
  <c r="U2106" i="6"/>
  <c r="T2106" i="6"/>
  <c r="S2106" i="6"/>
  <c r="R2106" i="6"/>
  <c r="Q2106" i="6"/>
  <c r="P2106" i="6"/>
  <c r="O2106" i="6"/>
  <c r="N2106" i="6"/>
  <c r="M2106" i="6"/>
  <c r="Z2105" i="6"/>
  <c r="Y2105" i="6"/>
  <c r="X2105" i="6"/>
  <c r="W2105" i="6"/>
  <c r="V2105" i="6"/>
  <c r="U2105" i="6"/>
  <c r="T2105" i="6"/>
  <c r="S2105" i="6"/>
  <c r="R2105" i="6"/>
  <c r="Q2105" i="6"/>
  <c r="P2105" i="6"/>
  <c r="O2105" i="6"/>
  <c r="N2105" i="6"/>
  <c r="M2105" i="6"/>
  <c r="Z2104" i="6"/>
  <c r="Y2104" i="6"/>
  <c r="X2104" i="6"/>
  <c r="W2104" i="6"/>
  <c r="V2104" i="6"/>
  <c r="U2104" i="6"/>
  <c r="T2104" i="6"/>
  <c r="S2104" i="6"/>
  <c r="R2104" i="6"/>
  <c r="Q2104" i="6"/>
  <c r="P2104" i="6"/>
  <c r="O2104" i="6"/>
  <c r="N2104" i="6"/>
  <c r="M2104" i="6"/>
  <c r="Z2103" i="6"/>
  <c r="Y2103" i="6"/>
  <c r="X2103" i="6"/>
  <c r="W2103" i="6"/>
  <c r="V2103" i="6"/>
  <c r="U2103" i="6"/>
  <c r="T2103" i="6"/>
  <c r="S2103" i="6"/>
  <c r="R2103" i="6"/>
  <c r="Q2103" i="6"/>
  <c r="P2103" i="6"/>
  <c r="O2103" i="6"/>
  <c r="N2103" i="6"/>
  <c r="M2103" i="6"/>
  <c r="Z2102" i="6"/>
  <c r="Y2102" i="6"/>
  <c r="X2102" i="6"/>
  <c r="W2102" i="6"/>
  <c r="V2102" i="6"/>
  <c r="U2102" i="6"/>
  <c r="T2102" i="6"/>
  <c r="S2102" i="6"/>
  <c r="R2102" i="6"/>
  <c r="Q2102" i="6"/>
  <c r="P2102" i="6"/>
  <c r="O2102" i="6"/>
  <c r="N2102" i="6"/>
  <c r="M2102" i="6"/>
  <c r="Z2101" i="6"/>
  <c r="Y2101" i="6"/>
  <c r="X2101" i="6"/>
  <c r="W2101" i="6"/>
  <c r="V2101" i="6"/>
  <c r="U2101" i="6"/>
  <c r="T2101" i="6"/>
  <c r="S2101" i="6"/>
  <c r="R2101" i="6"/>
  <c r="Q2101" i="6"/>
  <c r="P2101" i="6"/>
  <c r="O2101" i="6"/>
  <c r="N2101" i="6"/>
  <c r="M2101" i="6"/>
  <c r="Z2100" i="6"/>
  <c r="Y2100" i="6"/>
  <c r="X2100" i="6"/>
  <c r="W2100" i="6"/>
  <c r="V2100" i="6"/>
  <c r="U2100" i="6"/>
  <c r="T2100" i="6"/>
  <c r="S2100" i="6"/>
  <c r="R2100" i="6"/>
  <c r="Q2100" i="6"/>
  <c r="P2100" i="6"/>
  <c r="O2100" i="6"/>
  <c r="N2100" i="6"/>
  <c r="M2100" i="6"/>
  <c r="Z2099" i="6"/>
  <c r="Y2099" i="6"/>
  <c r="X2099" i="6"/>
  <c r="W2099" i="6"/>
  <c r="V2099" i="6"/>
  <c r="U2099" i="6"/>
  <c r="T2099" i="6"/>
  <c r="S2099" i="6"/>
  <c r="R2099" i="6"/>
  <c r="Q2099" i="6"/>
  <c r="P2099" i="6"/>
  <c r="O2099" i="6"/>
  <c r="N2099" i="6"/>
  <c r="M2099" i="6"/>
  <c r="Z2098" i="6"/>
  <c r="Y2098" i="6"/>
  <c r="X2098" i="6"/>
  <c r="W2098" i="6"/>
  <c r="V2098" i="6"/>
  <c r="U2098" i="6"/>
  <c r="T2098" i="6"/>
  <c r="S2098" i="6"/>
  <c r="R2098" i="6"/>
  <c r="Q2098" i="6"/>
  <c r="P2098" i="6"/>
  <c r="O2098" i="6"/>
  <c r="N2098" i="6"/>
  <c r="M2098" i="6"/>
  <c r="Z2097" i="6"/>
  <c r="Y2097" i="6"/>
  <c r="X2097" i="6"/>
  <c r="W2097" i="6"/>
  <c r="V2097" i="6"/>
  <c r="U2097" i="6"/>
  <c r="T2097" i="6"/>
  <c r="S2097" i="6"/>
  <c r="R2097" i="6"/>
  <c r="Q2097" i="6"/>
  <c r="P2097" i="6"/>
  <c r="O2097" i="6"/>
  <c r="N2097" i="6"/>
  <c r="M2097" i="6"/>
  <c r="Z2096" i="6"/>
  <c r="Y2096" i="6"/>
  <c r="X2096" i="6"/>
  <c r="W2096" i="6"/>
  <c r="V2096" i="6"/>
  <c r="U2096" i="6"/>
  <c r="T2096" i="6"/>
  <c r="S2096" i="6"/>
  <c r="R2096" i="6"/>
  <c r="Q2096" i="6"/>
  <c r="P2096" i="6"/>
  <c r="O2096" i="6"/>
  <c r="N2096" i="6"/>
  <c r="M2096" i="6"/>
  <c r="Z2095" i="6"/>
  <c r="Y2095" i="6"/>
  <c r="X2095" i="6"/>
  <c r="W2095" i="6"/>
  <c r="V2095" i="6"/>
  <c r="U2095" i="6"/>
  <c r="T2095" i="6"/>
  <c r="S2095" i="6"/>
  <c r="R2095" i="6"/>
  <c r="Q2095" i="6"/>
  <c r="P2095" i="6"/>
  <c r="O2095" i="6"/>
  <c r="N2095" i="6"/>
  <c r="M2095" i="6"/>
  <c r="Z2094" i="6"/>
  <c r="Y2094" i="6"/>
  <c r="X2094" i="6"/>
  <c r="W2094" i="6"/>
  <c r="V2094" i="6"/>
  <c r="U2094" i="6"/>
  <c r="T2094" i="6"/>
  <c r="S2094" i="6"/>
  <c r="R2094" i="6"/>
  <c r="Q2094" i="6"/>
  <c r="P2094" i="6"/>
  <c r="O2094" i="6"/>
  <c r="N2094" i="6"/>
  <c r="M2094" i="6"/>
  <c r="Z2093" i="6"/>
  <c r="Y2093" i="6"/>
  <c r="X2093" i="6"/>
  <c r="W2093" i="6"/>
  <c r="V2093" i="6"/>
  <c r="U2093" i="6"/>
  <c r="T2093" i="6"/>
  <c r="S2093" i="6"/>
  <c r="R2093" i="6"/>
  <c r="Q2093" i="6"/>
  <c r="P2093" i="6"/>
  <c r="O2093" i="6"/>
  <c r="N2093" i="6"/>
  <c r="M2093" i="6"/>
  <c r="Z2092" i="6"/>
  <c r="Y2092" i="6"/>
  <c r="X2092" i="6"/>
  <c r="W2092" i="6"/>
  <c r="V2092" i="6"/>
  <c r="U2092" i="6"/>
  <c r="T2092" i="6"/>
  <c r="S2092" i="6"/>
  <c r="R2092" i="6"/>
  <c r="Q2092" i="6"/>
  <c r="P2092" i="6"/>
  <c r="O2092" i="6"/>
  <c r="N2092" i="6"/>
  <c r="M2092" i="6"/>
  <c r="Z2091" i="6"/>
  <c r="Y2091" i="6"/>
  <c r="X2091" i="6"/>
  <c r="W2091" i="6"/>
  <c r="V2091" i="6"/>
  <c r="U2091" i="6"/>
  <c r="T2091" i="6"/>
  <c r="S2091" i="6"/>
  <c r="R2091" i="6"/>
  <c r="Q2091" i="6"/>
  <c r="P2091" i="6"/>
  <c r="O2091" i="6"/>
  <c r="N2091" i="6"/>
  <c r="M2091" i="6"/>
  <c r="Z2090" i="6"/>
  <c r="Y2090" i="6"/>
  <c r="X2090" i="6"/>
  <c r="W2090" i="6"/>
  <c r="V2090" i="6"/>
  <c r="U2090" i="6"/>
  <c r="T2090" i="6"/>
  <c r="S2090" i="6"/>
  <c r="R2090" i="6"/>
  <c r="Q2090" i="6"/>
  <c r="P2090" i="6"/>
  <c r="O2090" i="6"/>
  <c r="N2090" i="6"/>
  <c r="M2090" i="6"/>
  <c r="Z2089" i="6"/>
  <c r="Y2089" i="6"/>
  <c r="X2089" i="6"/>
  <c r="W2089" i="6"/>
  <c r="V2089" i="6"/>
  <c r="U2089" i="6"/>
  <c r="T2089" i="6"/>
  <c r="S2089" i="6"/>
  <c r="R2089" i="6"/>
  <c r="Q2089" i="6"/>
  <c r="P2089" i="6"/>
  <c r="O2089" i="6"/>
  <c r="N2089" i="6"/>
  <c r="M2089" i="6"/>
  <c r="Z2088" i="6"/>
  <c r="Y2088" i="6"/>
  <c r="X2088" i="6"/>
  <c r="W2088" i="6"/>
  <c r="V2088" i="6"/>
  <c r="U2088" i="6"/>
  <c r="T2088" i="6"/>
  <c r="S2088" i="6"/>
  <c r="R2088" i="6"/>
  <c r="Q2088" i="6"/>
  <c r="P2088" i="6"/>
  <c r="O2088" i="6"/>
  <c r="N2088" i="6"/>
  <c r="M2088" i="6"/>
  <c r="Z2087" i="6"/>
  <c r="Y2087" i="6"/>
  <c r="X2087" i="6"/>
  <c r="W2087" i="6"/>
  <c r="V2087" i="6"/>
  <c r="U2087" i="6"/>
  <c r="T2087" i="6"/>
  <c r="S2087" i="6"/>
  <c r="R2087" i="6"/>
  <c r="Q2087" i="6"/>
  <c r="P2087" i="6"/>
  <c r="O2087" i="6"/>
  <c r="N2087" i="6"/>
  <c r="M2087" i="6"/>
  <c r="Z2086" i="6"/>
  <c r="Y2086" i="6"/>
  <c r="X2086" i="6"/>
  <c r="W2086" i="6"/>
  <c r="V2086" i="6"/>
  <c r="U2086" i="6"/>
  <c r="T2086" i="6"/>
  <c r="S2086" i="6"/>
  <c r="R2086" i="6"/>
  <c r="Q2086" i="6"/>
  <c r="P2086" i="6"/>
  <c r="O2086" i="6"/>
  <c r="N2086" i="6"/>
  <c r="M2086" i="6"/>
  <c r="Z2085" i="6"/>
  <c r="Y2085" i="6"/>
  <c r="X2085" i="6"/>
  <c r="W2085" i="6"/>
  <c r="V2085" i="6"/>
  <c r="U2085" i="6"/>
  <c r="T2085" i="6"/>
  <c r="S2085" i="6"/>
  <c r="R2085" i="6"/>
  <c r="Q2085" i="6"/>
  <c r="P2085" i="6"/>
  <c r="O2085" i="6"/>
  <c r="N2085" i="6"/>
  <c r="M2085" i="6"/>
  <c r="Z2084" i="6"/>
  <c r="Y2084" i="6"/>
  <c r="X2084" i="6"/>
  <c r="W2084" i="6"/>
  <c r="V2084" i="6"/>
  <c r="U2084" i="6"/>
  <c r="T2084" i="6"/>
  <c r="S2084" i="6"/>
  <c r="R2084" i="6"/>
  <c r="Q2084" i="6"/>
  <c r="P2084" i="6"/>
  <c r="O2084" i="6"/>
  <c r="N2084" i="6"/>
  <c r="M2084" i="6"/>
  <c r="Z2083" i="6"/>
  <c r="Y2083" i="6"/>
  <c r="X2083" i="6"/>
  <c r="W2083" i="6"/>
  <c r="V2083" i="6"/>
  <c r="U2083" i="6"/>
  <c r="T2083" i="6"/>
  <c r="S2083" i="6"/>
  <c r="R2083" i="6"/>
  <c r="Q2083" i="6"/>
  <c r="P2083" i="6"/>
  <c r="O2083" i="6"/>
  <c r="N2083" i="6"/>
  <c r="M2083" i="6"/>
  <c r="Z2082" i="6"/>
  <c r="Y2082" i="6"/>
  <c r="X2082" i="6"/>
  <c r="W2082" i="6"/>
  <c r="V2082" i="6"/>
  <c r="U2082" i="6"/>
  <c r="T2082" i="6"/>
  <c r="S2082" i="6"/>
  <c r="R2082" i="6"/>
  <c r="Q2082" i="6"/>
  <c r="P2082" i="6"/>
  <c r="O2082" i="6"/>
  <c r="N2082" i="6"/>
  <c r="M2082" i="6"/>
  <c r="Z2081" i="6"/>
  <c r="Y2081" i="6"/>
  <c r="X2081" i="6"/>
  <c r="W2081" i="6"/>
  <c r="V2081" i="6"/>
  <c r="U2081" i="6"/>
  <c r="T2081" i="6"/>
  <c r="S2081" i="6"/>
  <c r="R2081" i="6"/>
  <c r="Q2081" i="6"/>
  <c r="P2081" i="6"/>
  <c r="O2081" i="6"/>
  <c r="N2081" i="6"/>
  <c r="M2081" i="6"/>
  <c r="Z2080" i="6"/>
  <c r="Y2080" i="6"/>
  <c r="X2080" i="6"/>
  <c r="W2080" i="6"/>
  <c r="V2080" i="6"/>
  <c r="U2080" i="6"/>
  <c r="T2080" i="6"/>
  <c r="S2080" i="6"/>
  <c r="R2080" i="6"/>
  <c r="Q2080" i="6"/>
  <c r="P2080" i="6"/>
  <c r="O2080" i="6"/>
  <c r="N2080" i="6"/>
  <c r="M2080" i="6"/>
  <c r="Z2079" i="6"/>
  <c r="Y2079" i="6"/>
  <c r="X2079" i="6"/>
  <c r="W2079" i="6"/>
  <c r="V2079" i="6"/>
  <c r="U2079" i="6"/>
  <c r="T2079" i="6"/>
  <c r="S2079" i="6"/>
  <c r="R2079" i="6"/>
  <c r="Q2079" i="6"/>
  <c r="P2079" i="6"/>
  <c r="O2079" i="6"/>
  <c r="N2079" i="6"/>
  <c r="M2079" i="6"/>
  <c r="Z2078" i="6"/>
  <c r="Y2078" i="6"/>
  <c r="X2078" i="6"/>
  <c r="W2078" i="6"/>
  <c r="V2078" i="6"/>
  <c r="U2078" i="6"/>
  <c r="T2078" i="6"/>
  <c r="S2078" i="6"/>
  <c r="R2078" i="6"/>
  <c r="Q2078" i="6"/>
  <c r="P2078" i="6"/>
  <c r="O2078" i="6"/>
  <c r="N2078" i="6"/>
  <c r="M2078" i="6"/>
  <c r="Z2077" i="6"/>
  <c r="Y2077" i="6"/>
  <c r="X2077" i="6"/>
  <c r="W2077" i="6"/>
  <c r="V2077" i="6"/>
  <c r="U2077" i="6"/>
  <c r="T2077" i="6"/>
  <c r="S2077" i="6"/>
  <c r="R2077" i="6"/>
  <c r="Q2077" i="6"/>
  <c r="P2077" i="6"/>
  <c r="O2077" i="6"/>
  <c r="N2077" i="6"/>
  <c r="M2077" i="6"/>
  <c r="Z2076" i="6"/>
  <c r="Y2076" i="6"/>
  <c r="X2076" i="6"/>
  <c r="W2076" i="6"/>
  <c r="V2076" i="6"/>
  <c r="U2076" i="6"/>
  <c r="T2076" i="6"/>
  <c r="S2076" i="6"/>
  <c r="R2076" i="6"/>
  <c r="Q2076" i="6"/>
  <c r="P2076" i="6"/>
  <c r="O2076" i="6"/>
  <c r="N2076" i="6"/>
  <c r="M2076" i="6"/>
  <c r="Z2075" i="6"/>
  <c r="Y2075" i="6"/>
  <c r="X2075" i="6"/>
  <c r="W2075" i="6"/>
  <c r="V2075" i="6"/>
  <c r="U2075" i="6"/>
  <c r="T2075" i="6"/>
  <c r="S2075" i="6"/>
  <c r="R2075" i="6"/>
  <c r="Q2075" i="6"/>
  <c r="P2075" i="6"/>
  <c r="O2075" i="6"/>
  <c r="N2075" i="6"/>
  <c r="M2075" i="6"/>
  <c r="Z2074" i="6"/>
  <c r="Y2074" i="6"/>
  <c r="X2074" i="6"/>
  <c r="W2074" i="6"/>
  <c r="V2074" i="6"/>
  <c r="U2074" i="6"/>
  <c r="T2074" i="6"/>
  <c r="S2074" i="6"/>
  <c r="R2074" i="6"/>
  <c r="Q2074" i="6"/>
  <c r="P2074" i="6"/>
  <c r="O2074" i="6"/>
  <c r="N2074" i="6"/>
  <c r="M2074" i="6"/>
  <c r="Z2073" i="6"/>
  <c r="Y2073" i="6"/>
  <c r="X2073" i="6"/>
  <c r="W2073" i="6"/>
  <c r="V2073" i="6"/>
  <c r="U2073" i="6"/>
  <c r="T2073" i="6"/>
  <c r="S2073" i="6"/>
  <c r="R2073" i="6"/>
  <c r="Q2073" i="6"/>
  <c r="P2073" i="6"/>
  <c r="O2073" i="6"/>
  <c r="N2073" i="6"/>
  <c r="M2073" i="6"/>
  <c r="Z2072" i="6"/>
  <c r="Y2072" i="6"/>
  <c r="X2072" i="6"/>
  <c r="W2072" i="6"/>
  <c r="V2072" i="6"/>
  <c r="U2072" i="6"/>
  <c r="T2072" i="6"/>
  <c r="S2072" i="6"/>
  <c r="R2072" i="6"/>
  <c r="Q2072" i="6"/>
  <c r="P2072" i="6"/>
  <c r="O2072" i="6"/>
  <c r="N2072" i="6"/>
  <c r="M2072" i="6"/>
  <c r="Z2071" i="6"/>
  <c r="Y2071" i="6"/>
  <c r="X2071" i="6"/>
  <c r="W2071" i="6"/>
  <c r="V2071" i="6"/>
  <c r="U2071" i="6"/>
  <c r="T2071" i="6"/>
  <c r="S2071" i="6"/>
  <c r="R2071" i="6"/>
  <c r="Q2071" i="6"/>
  <c r="P2071" i="6"/>
  <c r="O2071" i="6"/>
  <c r="N2071" i="6"/>
  <c r="M2071" i="6"/>
  <c r="Z2070" i="6"/>
  <c r="Y2070" i="6"/>
  <c r="X2070" i="6"/>
  <c r="W2070" i="6"/>
  <c r="V2070" i="6"/>
  <c r="U2070" i="6"/>
  <c r="T2070" i="6"/>
  <c r="S2070" i="6"/>
  <c r="R2070" i="6"/>
  <c r="Q2070" i="6"/>
  <c r="P2070" i="6"/>
  <c r="O2070" i="6"/>
  <c r="N2070" i="6"/>
  <c r="M2070" i="6"/>
  <c r="Z2069" i="6"/>
  <c r="Y2069" i="6"/>
  <c r="X2069" i="6"/>
  <c r="W2069" i="6"/>
  <c r="V2069" i="6"/>
  <c r="U2069" i="6"/>
  <c r="T2069" i="6"/>
  <c r="S2069" i="6"/>
  <c r="R2069" i="6"/>
  <c r="Q2069" i="6"/>
  <c r="P2069" i="6"/>
  <c r="O2069" i="6"/>
  <c r="N2069" i="6"/>
  <c r="M2069" i="6"/>
  <c r="Z2068" i="6"/>
  <c r="Y2068" i="6"/>
  <c r="X2068" i="6"/>
  <c r="W2068" i="6"/>
  <c r="V2068" i="6"/>
  <c r="U2068" i="6"/>
  <c r="T2068" i="6"/>
  <c r="S2068" i="6"/>
  <c r="R2068" i="6"/>
  <c r="Q2068" i="6"/>
  <c r="P2068" i="6"/>
  <c r="O2068" i="6"/>
  <c r="N2068" i="6"/>
  <c r="M2068" i="6"/>
  <c r="Z2067" i="6"/>
  <c r="Y2067" i="6"/>
  <c r="X2067" i="6"/>
  <c r="W2067" i="6"/>
  <c r="V2067" i="6"/>
  <c r="U2067" i="6"/>
  <c r="T2067" i="6"/>
  <c r="S2067" i="6"/>
  <c r="R2067" i="6"/>
  <c r="Q2067" i="6"/>
  <c r="P2067" i="6"/>
  <c r="O2067" i="6"/>
  <c r="N2067" i="6"/>
  <c r="M2067" i="6"/>
  <c r="Z2066" i="6"/>
  <c r="Y2066" i="6"/>
  <c r="X2066" i="6"/>
  <c r="W2066" i="6"/>
  <c r="V2066" i="6"/>
  <c r="U2066" i="6"/>
  <c r="T2066" i="6"/>
  <c r="S2066" i="6"/>
  <c r="R2066" i="6"/>
  <c r="Q2066" i="6"/>
  <c r="P2066" i="6"/>
  <c r="O2066" i="6"/>
  <c r="N2066" i="6"/>
  <c r="M2066" i="6"/>
  <c r="Z2065" i="6"/>
  <c r="Y2065" i="6"/>
  <c r="X2065" i="6"/>
  <c r="W2065" i="6"/>
  <c r="V2065" i="6"/>
  <c r="U2065" i="6"/>
  <c r="T2065" i="6"/>
  <c r="S2065" i="6"/>
  <c r="R2065" i="6"/>
  <c r="Q2065" i="6"/>
  <c r="P2065" i="6"/>
  <c r="O2065" i="6"/>
  <c r="N2065" i="6"/>
  <c r="M2065" i="6"/>
  <c r="Z2064" i="6"/>
  <c r="Y2064" i="6"/>
  <c r="X2064" i="6"/>
  <c r="W2064" i="6"/>
  <c r="V2064" i="6"/>
  <c r="U2064" i="6"/>
  <c r="T2064" i="6"/>
  <c r="S2064" i="6"/>
  <c r="R2064" i="6"/>
  <c r="Q2064" i="6"/>
  <c r="P2064" i="6"/>
  <c r="O2064" i="6"/>
  <c r="N2064" i="6"/>
  <c r="M2064" i="6"/>
  <c r="Z2063" i="6"/>
  <c r="Y2063" i="6"/>
  <c r="X2063" i="6"/>
  <c r="W2063" i="6"/>
  <c r="V2063" i="6"/>
  <c r="U2063" i="6"/>
  <c r="T2063" i="6"/>
  <c r="S2063" i="6"/>
  <c r="R2063" i="6"/>
  <c r="Q2063" i="6"/>
  <c r="P2063" i="6"/>
  <c r="O2063" i="6"/>
  <c r="N2063" i="6"/>
  <c r="M2063" i="6"/>
  <c r="Z2062" i="6"/>
  <c r="Y2062" i="6"/>
  <c r="X2062" i="6"/>
  <c r="W2062" i="6"/>
  <c r="V2062" i="6"/>
  <c r="U2062" i="6"/>
  <c r="T2062" i="6"/>
  <c r="S2062" i="6"/>
  <c r="R2062" i="6"/>
  <c r="Q2062" i="6"/>
  <c r="P2062" i="6"/>
  <c r="O2062" i="6"/>
  <c r="N2062" i="6"/>
  <c r="M2062" i="6"/>
  <c r="Z2061" i="6"/>
  <c r="Y2061" i="6"/>
  <c r="X2061" i="6"/>
  <c r="W2061" i="6"/>
  <c r="V2061" i="6"/>
  <c r="U2061" i="6"/>
  <c r="T2061" i="6"/>
  <c r="S2061" i="6"/>
  <c r="R2061" i="6"/>
  <c r="Q2061" i="6"/>
  <c r="P2061" i="6"/>
  <c r="O2061" i="6"/>
  <c r="N2061" i="6"/>
  <c r="M2061" i="6"/>
  <c r="Z2060" i="6"/>
  <c r="Y2060" i="6"/>
  <c r="X2060" i="6"/>
  <c r="W2060" i="6"/>
  <c r="V2060" i="6"/>
  <c r="U2060" i="6"/>
  <c r="T2060" i="6"/>
  <c r="S2060" i="6"/>
  <c r="R2060" i="6"/>
  <c r="Q2060" i="6"/>
  <c r="P2060" i="6"/>
  <c r="O2060" i="6"/>
  <c r="N2060" i="6"/>
  <c r="M2060" i="6"/>
  <c r="Z2059" i="6"/>
  <c r="Y2059" i="6"/>
  <c r="X2059" i="6"/>
  <c r="W2059" i="6"/>
  <c r="V2059" i="6"/>
  <c r="U2059" i="6"/>
  <c r="T2059" i="6"/>
  <c r="S2059" i="6"/>
  <c r="R2059" i="6"/>
  <c r="Q2059" i="6"/>
  <c r="P2059" i="6"/>
  <c r="O2059" i="6"/>
  <c r="N2059" i="6"/>
  <c r="M2059" i="6"/>
  <c r="Z2058" i="6"/>
  <c r="Y2058" i="6"/>
  <c r="X2058" i="6"/>
  <c r="W2058" i="6"/>
  <c r="V2058" i="6"/>
  <c r="U2058" i="6"/>
  <c r="T2058" i="6"/>
  <c r="S2058" i="6"/>
  <c r="R2058" i="6"/>
  <c r="Q2058" i="6"/>
  <c r="P2058" i="6"/>
  <c r="O2058" i="6"/>
  <c r="N2058" i="6"/>
  <c r="M2058" i="6"/>
  <c r="Z2057" i="6"/>
  <c r="Y2057" i="6"/>
  <c r="X2057" i="6"/>
  <c r="W2057" i="6"/>
  <c r="V2057" i="6"/>
  <c r="U2057" i="6"/>
  <c r="T2057" i="6"/>
  <c r="S2057" i="6"/>
  <c r="R2057" i="6"/>
  <c r="Q2057" i="6"/>
  <c r="P2057" i="6"/>
  <c r="O2057" i="6"/>
  <c r="N2057" i="6"/>
  <c r="M2057" i="6"/>
  <c r="Z2056" i="6"/>
  <c r="Y2056" i="6"/>
  <c r="X2056" i="6"/>
  <c r="W2056" i="6"/>
  <c r="V2056" i="6"/>
  <c r="U2056" i="6"/>
  <c r="T2056" i="6"/>
  <c r="S2056" i="6"/>
  <c r="R2056" i="6"/>
  <c r="Q2056" i="6"/>
  <c r="P2056" i="6"/>
  <c r="O2056" i="6"/>
  <c r="N2056" i="6"/>
  <c r="M2056" i="6"/>
  <c r="Z2055" i="6"/>
  <c r="Y2055" i="6"/>
  <c r="X2055" i="6"/>
  <c r="W2055" i="6"/>
  <c r="V2055" i="6"/>
  <c r="U2055" i="6"/>
  <c r="T2055" i="6"/>
  <c r="S2055" i="6"/>
  <c r="R2055" i="6"/>
  <c r="Q2055" i="6"/>
  <c r="P2055" i="6"/>
  <c r="O2055" i="6"/>
  <c r="N2055" i="6"/>
  <c r="M2055" i="6"/>
  <c r="Z2054" i="6"/>
  <c r="Y2054" i="6"/>
  <c r="X2054" i="6"/>
  <c r="W2054" i="6"/>
  <c r="V2054" i="6"/>
  <c r="U2054" i="6"/>
  <c r="T2054" i="6"/>
  <c r="S2054" i="6"/>
  <c r="R2054" i="6"/>
  <c r="Q2054" i="6"/>
  <c r="P2054" i="6"/>
  <c r="O2054" i="6"/>
  <c r="N2054" i="6"/>
  <c r="M2054" i="6"/>
  <c r="Z2053" i="6"/>
  <c r="Y2053" i="6"/>
  <c r="X2053" i="6"/>
  <c r="W2053" i="6"/>
  <c r="V2053" i="6"/>
  <c r="U2053" i="6"/>
  <c r="T2053" i="6"/>
  <c r="S2053" i="6"/>
  <c r="R2053" i="6"/>
  <c r="Q2053" i="6"/>
  <c r="P2053" i="6"/>
  <c r="O2053" i="6"/>
  <c r="N2053" i="6"/>
  <c r="M2053" i="6"/>
  <c r="Z2052" i="6"/>
  <c r="Y2052" i="6"/>
  <c r="X2052" i="6"/>
  <c r="W2052" i="6"/>
  <c r="V2052" i="6"/>
  <c r="U2052" i="6"/>
  <c r="T2052" i="6"/>
  <c r="S2052" i="6"/>
  <c r="R2052" i="6"/>
  <c r="Q2052" i="6"/>
  <c r="P2052" i="6"/>
  <c r="O2052" i="6"/>
  <c r="N2052" i="6"/>
  <c r="M2052" i="6"/>
  <c r="Z2051" i="6"/>
  <c r="Y2051" i="6"/>
  <c r="X2051" i="6"/>
  <c r="W2051" i="6"/>
  <c r="V2051" i="6"/>
  <c r="U2051" i="6"/>
  <c r="T2051" i="6"/>
  <c r="S2051" i="6"/>
  <c r="R2051" i="6"/>
  <c r="Q2051" i="6"/>
  <c r="P2051" i="6"/>
  <c r="O2051" i="6"/>
  <c r="N2051" i="6"/>
  <c r="M2051" i="6"/>
  <c r="Z2050" i="6"/>
  <c r="Y2050" i="6"/>
  <c r="X2050" i="6"/>
  <c r="W2050" i="6"/>
  <c r="V2050" i="6"/>
  <c r="U2050" i="6"/>
  <c r="T2050" i="6"/>
  <c r="S2050" i="6"/>
  <c r="R2050" i="6"/>
  <c r="Q2050" i="6"/>
  <c r="P2050" i="6"/>
  <c r="O2050" i="6"/>
  <c r="N2050" i="6"/>
  <c r="M2050" i="6"/>
  <c r="Z2049" i="6"/>
  <c r="Y2049" i="6"/>
  <c r="X2049" i="6"/>
  <c r="W2049" i="6"/>
  <c r="V2049" i="6"/>
  <c r="U2049" i="6"/>
  <c r="T2049" i="6"/>
  <c r="S2049" i="6"/>
  <c r="R2049" i="6"/>
  <c r="Q2049" i="6"/>
  <c r="P2049" i="6"/>
  <c r="O2049" i="6"/>
  <c r="N2049" i="6"/>
  <c r="M2049" i="6"/>
  <c r="Z2048" i="6"/>
  <c r="Y2048" i="6"/>
  <c r="X2048" i="6"/>
  <c r="W2048" i="6"/>
  <c r="V2048" i="6"/>
  <c r="U2048" i="6"/>
  <c r="T2048" i="6"/>
  <c r="S2048" i="6"/>
  <c r="R2048" i="6"/>
  <c r="Q2048" i="6"/>
  <c r="P2048" i="6"/>
  <c r="O2048" i="6"/>
  <c r="N2048" i="6"/>
  <c r="M2048" i="6"/>
  <c r="Z2047" i="6"/>
  <c r="Y2047" i="6"/>
  <c r="X2047" i="6"/>
  <c r="W2047" i="6"/>
  <c r="V2047" i="6"/>
  <c r="U2047" i="6"/>
  <c r="T2047" i="6"/>
  <c r="S2047" i="6"/>
  <c r="R2047" i="6"/>
  <c r="Q2047" i="6"/>
  <c r="P2047" i="6"/>
  <c r="O2047" i="6"/>
  <c r="N2047" i="6"/>
  <c r="M2047" i="6"/>
  <c r="Z2046" i="6"/>
  <c r="Y2046" i="6"/>
  <c r="X2046" i="6"/>
  <c r="W2046" i="6"/>
  <c r="V2046" i="6"/>
  <c r="U2046" i="6"/>
  <c r="T2046" i="6"/>
  <c r="S2046" i="6"/>
  <c r="R2046" i="6"/>
  <c r="Q2046" i="6"/>
  <c r="P2046" i="6"/>
  <c r="O2046" i="6"/>
  <c r="N2046" i="6"/>
  <c r="M2046" i="6"/>
  <c r="Z2045" i="6"/>
  <c r="Y2045" i="6"/>
  <c r="X2045" i="6"/>
  <c r="W2045" i="6"/>
  <c r="V2045" i="6"/>
  <c r="U2045" i="6"/>
  <c r="T2045" i="6"/>
  <c r="S2045" i="6"/>
  <c r="R2045" i="6"/>
  <c r="Q2045" i="6"/>
  <c r="P2045" i="6"/>
  <c r="O2045" i="6"/>
  <c r="N2045" i="6"/>
  <c r="M2045" i="6"/>
  <c r="Z2044" i="6"/>
  <c r="Y2044" i="6"/>
  <c r="X2044" i="6"/>
  <c r="W2044" i="6"/>
  <c r="V2044" i="6"/>
  <c r="U2044" i="6"/>
  <c r="T2044" i="6"/>
  <c r="S2044" i="6"/>
  <c r="R2044" i="6"/>
  <c r="Q2044" i="6"/>
  <c r="P2044" i="6"/>
  <c r="O2044" i="6"/>
  <c r="N2044" i="6"/>
  <c r="M2044" i="6"/>
  <c r="Z2043" i="6"/>
  <c r="Y2043" i="6"/>
  <c r="X2043" i="6"/>
  <c r="W2043" i="6"/>
  <c r="V2043" i="6"/>
  <c r="U2043" i="6"/>
  <c r="T2043" i="6"/>
  <c r="S2043" i="6"/>
  <c r="R2043" i="6"/>
  <c r="Q2043" i="6"/>
  <c r="P2043" i="6"/>
  <c r="O2043" i="6"/>
  <c r="N2043" i="6"/>
  <c r="M2043" i="6"/>
  <c r="Z2042" i="6"/>
  <c r="Y2042" i="6"/>
  <c r="X2042" i="6"/>
  <c r="W2042" i="6"/>
  <c r="V2042" i="6"/>
  <c r="U2042" i="6"/>
  <c r="T2042" i="6"/>
  <c r="S2042" i="6"/>
  <c r="R2042" i="6"/>
  <c r="Q2042" i="6"/>
  <c r="P2042" i="6"/>
  <c r="O2042" i="6"/>
  <c r="N2042" i="6"/>
  <c r="M2042" i="6"/>
  <c r="Z2041" i="6"/>
  <c r="Y2041" i="6"/>
  <c r="X2041" i="6"/>
  <c r="W2041" i="6"/>
  <c r="V2041" i="6"/>
  <c r="U2041" i="6"/>
  <c r="T2041" i="6"/>
  <c r="S2041" i="6"/>
  <c r="R2041" i="6"/>
  <c r="Q2041" i="6"/>
  <c r="P2041" i="6"/>
  <c r="O2041" i="6"/>
  <c r="N2041" i="6"/>
  <c r="M2041" i="6"/>
  <c r="Z2040" i="6"/>
  <c r="Y2040" i="6"/>
  <c r="X2040" i="6"/>
  <c r="W2040" i="6"/>
  <c r="V2040" i="6"/>
  <c r="U2040" i="6"/>
  <c r="T2040" i="6"/>
  <c r="S2040" i="6"/>
  <c r="R2040" i="6"/>
  <c r="Q2040" i="6"/>
  <c r="P2040" i="6"/>
  <c r="O2040" i="6"/>
  <c r="N2040" i="6"/>
  <c r="M2040" i="6"/>
  <c r="Z2039" i="6"/>
  <c r="Y2039" i="6"/>
  <c r="X2039" i="6"/>
  <c r="W2039" i="6"/>
  <c r="V2039" i="6"/>
  <c r="U2039" i="6"/>
  <c r="T2039" i="6"/>
  <c r="S2039" i="6"/>
  <c r="R2039" i="6"/>
  <c r="Q2039" i="6"/>
  <c r="P2039" i="6"/>
  <c r="O2039" i="6"/>
  <c r="N2039" i="6"/>
  <c r="M2039" i="6"/>
  <c r="Z2038" i="6"/>
  <c r="Y2038" i="6"/>
  <c r="X2038" i="6"/>
  <c r="W2038" i="6"/>
  <c r="V2038" i="6"/>
  <c r="U2038" i="6"/>
  <c r="T2038" i="6"/>
  <c r="S2038" i="6"/>
  <c r="R2038" i="6"/>
  <c r="Q2038" i="6"/>
  <c r="P2038" i="6"/>
  <c r="O2038" i="6"/>
  <c r="N2038" i="6"/>
  <c r="M2038" i="6"/>
  <c r="Z2037" i="6"/>
  <c r="Y2037" i="6"/>
  <c r="X2037" i="6"/>
  <c r="W2037" i="6"/>
  <c r="V2037" i="6"/>
  <c r="U2037" i="6"/>
  <c r="T2037" i="6"/>
  <c r="S2037" i="6"/>
  <c r="R2037" i="6"/>
  <c r="Q2037" i="6"/>
  <c r="P2037" i="6"/>
  <c r="O2037" i="6"/>
  <c r="N2037" i="6"/>
  <c r="M2037" i="6"/>
  <c r="Z2036" i="6"/>
  <c r="Y2036" i="6"/>
  <c r="X2036" i="6"/>
  <c r="W2036" i="6"/>
  <c r="V2036" i="6"/>
  <c r="U2036" i="6"/>
  <c r="T2036" i="6"/>
  <c r="S2036" i="6"/>
  <c r="R2036" i="6"/>
  <c r="Q2036" i="6"/>
  <c r="P2036" i="6"/>
  <c r="O2036" i="6"/>
  <c r="N2036" i="6"/>
  <c r="M2036" i="6"/>
  <c r="Z2035" i="6"/>
  <c r="Y2035" i="6"/>
  <c r="X2035" i="6"/>
  <c r="W2035" i="6"/>
  <c r="V2035" i="6"/>
  <c r="U2035" i="6"/>
  <c r="T2035" i="6"/>
  <c r="S2035" i="6"/>
  <c r="R2035" i="6"/>
  <c r="Q2035" i="6"/>
  <c r="P2035" i="6"/>
  <c r="O2035" i="6"/>
  <c r="N2035" i="6"/>
  <c r="M2035" i="6"/>
  <c r="Z2034" i="6"/>
  <c r="Y2034" i="6"/>
  <c r="X2034" i="6"/>
  <c r="W2034" i="6"/>
  <c r="V2034" i="6"/>
  <c r="U2034" i="6"/>
  <c r="T2034" i="6"/>
  <c r="S2034" i="6"/>
  <c r="R2034" i="6"/>
  <c r="Q2034" i="6"/>
  <c r="P2034" i="6"/>
  <c r="O2034" i="6"/>
  <c r="N2034" i="6"/>
  <c r="M2034" i="6"/>
  <c r="Z2033" i="6"/>
  <c r="Y2033" i="6"/>
  <c r="X2033" i="6"/>
  <c r="W2033" i="6"/>
  <c r="V2033" i="6"/>
  <c r="U2033" i="6"/>
  <c r="T2033" i="6"/>
  <c r="S2033" i="6"/>
  <c r="R2033" i="6"/>
  <c r="Q2033" i="6"/>
  <c r="P2033" i="6"/>
  <c r="O2033" i="6"/>
  <c r="N2033" i="6"/>
  <c r="M2033" i="6"/>
  <c r="Z2032" i="6"/>
  <c r="Y2032" i="6"/>
  <c r="X2032" i="6"/>
  <c r="W2032" i="6"/>
  <c r="V2032" i="6"/>
  <c r="U2032" i="6"/>
  <c r="T2032" i="6"/>
  <c r="S2032" i="6"/>
  <c r="R2032" i="6"/>
  <c r="Q2032" i="6"/>
  <c r="P2032" i="6"/>
  <c r="O2032" i="6"/>
  <c r="N2032" i="6"/>
  <c r="M2032" i="6"/>
  <c r="Z2031" i="6"/>
  <c r="Y2031" i="6"/>
  <c r="X2031" i="6"/>
  <c r="W2031" i="6"/>
  <c r="V2031" i="6"/>
  <c r="U2031" i="6"/>
  <c r="T2031" i="6"/>
  <c r="S2031" i="6"/>
  <c r="R2031" i="6"/>
  <c r="Q2031" i="6"/>
  <c r="P2031" i="6"/>
  <c r="O2031" i="6"/>
  <c r="N2031" i="6"/>
  <c r="M2031" i="6"/>
  <c r="Z2030" i="6"/>
  <c r="Y2030" i="6"/>
  <c r="X2030" i="6"/>
  <c r="W2030" i="6"/>
  <c r="V2030" i="6"/>
  <c r="U2030" i="6"/>
  <c r="T2030" i="6"/>
  <c r="S2030" i="6"/>
  <c r="R2030" i="6"/>
  <c r="Q2030" i="6"/>
  <c r="P2030" i="6"/>
  <c r="O2030" i="6"/>
  <c r="N2030" i="6"/>
  <c r="M2030" i="6"/>
  <c r="Z2029" i="6"/>
  <c r="Y2029" i="6"/>
  <c r="X2029" i="6"/>
  <c r="W2029" i="6"/>
  <c r="V2029" i="6"/>
  <c r="U2029" i="6"/>
  <c r="T2029" i="6"/>
  <c r="S2029" i="6"/>
  <c r="R2029" i="6"/>
  <c r="Q2029" i="6"/>
  <c r="P2029" i="6"/>
  <c r="O2029" i="6"/>
  <c r="N2029" i="6"/>
  <c r="M2029" i="6"/>
  <c r="Z2028" i="6"/>
  <c r="Y2028" i="6"/>
  <c r="X2028" i="6"/>
  <c r="W2028" i="6"/>
  <c r="V2028" i="6"/>
  <c r="U2028" i="6"/>
  <c r="T2028" i="6"/>
  <c r="S2028" i="6"/>
  <c r="R2028" i="6"/>
  <c r="Q2028" i="6"/>
  <c r="P2028" i="6"/>
  <c r="O2028" i="6"/>
  <c r="N2028" i="6"/>
  <c r="M2028" i="6"/>
  <c r="Z2027" i="6"/>
  <c r="Y2027" i="6"/>
  <c r="X2027" i="6"/>
  <c r="W2027" i="6"/>
  <c r="V2027" i="6"/>
  <c r="U2027" i="6"/>
  <c r="T2027" i="6"/>
  <c r="S2027" i="6"/>
  <c r="R2027" i="6"/>
  <c r="Q2027" i="6"/>
  <c r="P2027" i="6"/>
  <c r="O2027" i="6"/>
  <c r="N2027" i="6"/>
  <c r="M2027" i="6"/>
  <c r="Z2026" i="6"/>
  <c r="Y2026" i="6"/>
  <c r="X2026" i="6"/>
  <c r="W2026" i="6"/>
  <c r="V2026" i="6"/>
  <c r="U2026" i="6"/>
  <c r="T2026" i="6"/>
  <c r="S2026" i="6"/>
  <c r="R2026" i="6"/>
  <c r="Q2026" i="6"/>
  <c r="P2026" i="6"/>
  <c r="O2026" i="6"/>
  <c r="N2026" i="6"/>
  <c r="M2026" i="6"/>
  <c r="Z2025" i="6"/>
  <c r="Y2025" i="6"/>
  <c r="X2025" i="6"/>
  <c r="W2025" i="6"/>
  <c r="V2025" i="6"/>
  <c r="U2025" i="6"/>
  <c r="T2025" i="6"/>
  <c r="S2025" i="6"/>
  <c r="R2025" i="6"/>
  <c r="Q2025" i="6"/>
  <c r="P2025" i="6"/>
  <c r="O2025" i="6"/>
  <c r="N2025" i="6"/>
  <c r="M2025" i="6"/>
  <c r="Z2024" i="6"/>
  <c r="Y2024" i="6"/>
  <c r="X2024" i="6"/>
  <c r="W2024" i="6"/>
  <c r="V2024" i="6"/>
  <c r="U2024" i="6"/>
  <c r="T2024" i="6"/>
  <c r="S2024" i="6"/>
  <c r="R2024" i="6"/>
  <c r="Q2024" i="6"/>
  <c r="P2024" i="6"/>
  <c r="O2024" i="6"/>
  <c r="N2024" i="6"/>
  <c r="M2024" i="6"/>
  <c r="Z2023" i="6"/>
  <c r="Y2023" i="6"/>
  <c r="X2023" i="6"/>
  <c r="W2023" i="6"/>
  <c r="V2023" i="6"/>
  <c r="U2023" i="6"/>
  <c r="T2023" i="6"/>
  <c r="S2023" i="6"/>
  <c r="R2023" i="6"/>
  <c r="Q2023" i="6"/>
  <c r="P2023" i="6"/>
  <c r="O2023" i="6"/>
  <c r="N2023" i="6"/>
  <c r="M2023" i="6"/>
  <c r="Z2022" i="6"/>
  <c r="Y2022" i="6"/>
  <c r="X2022" i="6"/>
  <c r="W2022" i="6"/>
  <c r="V2022" i="6"/>
  <c r="U2022" i="6"/>
  <c r="T2022" i="6"/>
  <c r="S2022" i="6"/>
  <c r="R2022" i="6"/>
  <c r="Q2022" i="6"/>
  <c r="P2022" i="6"/>
  <c r="O2022" i="6"/>
  <c r="N2022" i="6"/>
  <c r="M2022" i="6"/>
  <c r="Z2021" i="6"/>
  <c r="Y2021" i="6"/>
  <c r="X2021" i="6"/>
  <c r="W2021" i="6"/>
  <c r="V2021" i="6"/>
  <c r="U2021" i="6"/>
  <c r="T2021" i="6"/>
  <c r="S2021" i="6"/>
  <c r="R2021" i="6"/>
  <c r="Q2021" i="6"/>
  <c r="P2021" i="6"/>
  <c r="O2021" i="6"/>
  <c r="N2021" i="6"/>
  <c r="M2021" i="6"/>
  <c r="Z2020" i="6"/>
  <c r="Y2020" i="6"/>
  <c r="X2020" i="6"/>
  <c r="W2020" i="6"/>
  <c r="V2020" i="6"/>
  <c r="U2020" i="6"/>
  <c r="T2020" i="6"/>
  <c r="S2020" i="6"/>
  <c r="R2020" i="6"/>
  <c r="Q2020" i="6"/>
  <c r="P2020" i="6"/>
  <c r="O2020" i="6"/>
  <c r="N2020" i="6"/>
  <c r="M2020" i="6"/>
  <c r="Z2019" i="6"/>
  <c r="Y2019" i="6"/>
  <c r="X2019" i="6"/>
  <c r="W2019" i="6"/>
  <c r="V2019" i="6"/>
  <c r="U2019" i="6"/>
  <c r="T2019" i="6"/>
  <c r="S2019" i="6"/>
  <c r="R2019" i="6"/>
  <c r="Q2019" i="6"/>
  <c r="P2019" i="6"/>
  <c r="O2019" i="6"/>
  <c r="N2019" i="6"/>
  <c r="M2019" i="6"/>
  <c r="Z2018" i="6"/>
  <c r="Y2018" i="6"/>
  <c r="X2018" i="6"/>
  <c r="W2018" i="6"/>
  <c r="V2018" i="6"/>
  <c r="U2018" i="6"/>
  <c r="T2018" i="6"/>
  <c r="S2018" i="6"/>
  <c r="R2018" i="6"/>
  <c r="Q2018" i="6"/>
  <c r="P2018" i="6"/>
  <c r="O2018" i="6"/>
  <c r="N2018" i="6"/>
  <c r="M2018" i="6"/>
  <c r="Z2017" i="6"/>
  <c r="Y2017" i="6"/>
  <c r="X2017" i="6"/>
  <c r="W2017" i="6"/>
  <c r="V2017" i="6"/>
  <c r="U2017" i="6"/>
  <c r="T2017" i="6"/>
  <c r="S2017" i="6"/>
  <c r="R2017" i="6"/>
  <c r="Q2017" i="6"/>
  <c r="P2017" i="6"/>
  <c r="O2017" i="6"/>
  <c r="N2017" i="6"/>
  <c r="M2017" i="6"/>
  <c r="Z2016" i="6"/>
  <c r="Y2016" i="6"/>
  <c r="X2016" i="6"/>
  <c r="W2016" i="6"/>
  <c r="V2016" i="6"/>
  <c r="U2016" i="6"/>
  <c r="T2016" i="6"/>
  <c r="S2016" i="6"/>
  <c r="R2016" i="6"/>
  <c r="Q2016" i="6"/>
  <c r="P2016" i="6"/>
  <c r="O2016" i="6"/>
  <c r="N2016" i="6"/>
  <c r="M2016" i="6"/>
  <c r="Z2015" i="6"/>
  <c r="Y2015" i="6"/>
  <c r="X2015" i="6"/>
  <c r="W2015" i="6"/>
  <c r="V2015" i="6"/>
  <c r="U2015" i="6"/>
  <c r="T2015" i="6"/>
  <c r="S2015" i="6"/>
  <c r="R2015" i="6"/>
  <c r="Q2015" i="6"/>
  <c r="P2015" i="6"/>
  <c r="O2015" i="6"/>
  <c r="N2015" i="6"/>
  <c r="M2015" i="6"/>
  <c r="Z2014" i="6"/>
  <c r="Y2014" i="6"/>
  <c r="X2014" i="6"/>
  <c r="W2014" i="6"/>
  <c r="V2014" i="6"/>
  <c r="U2014" i="6"/>
  <c r="T2014" i="6"/>
  <c r="S2014" i="6"/>
  <c r="R2014" i="6"/>
  <c r="Q2014" i="6"/>
  <c r="P2014" i="6"/>
  <c r="O2014" i="6"/>
  <c r="N2014" i="6"/>
  <c r="M2014" i="6"/>
  <c r="Z2013" i="6"/>
  <c r="Y2013" i="6"/>
  <c r="X2013" i="6"/>
  <c r="W2013" i="6"/>
  <c r="V2013" i="6"/>
  <c r="U2013" i="6"/>
  <c r="T2013" i="6"/>
  <c r="S2013" i="6"/>
  <c r="R2013" i="6"/>
  <c r="Q2013" i="6"/>
  <c r="P2013" i="6"/>
  <c r="O2013" i="6"/>
  <c r="N2013" i="6"/>
  <c r="M2013" i="6"/>
  <c r="Z2012" i="6"/>
  <c r="Y2012" i="6"/>
  <c r="X2012" i="6"/>
  <c r="W2012" i="6"/>
  <c r="V2012" i="6"/>
  <c r="U2012" i="6"/>
  <c r="T2012" i="6"/>
  <c r="S2012" i="6"/>
  <c r="R2012" i="6"/>
  <c r="Q2012" i="6"/>
  <c r="P2012" i="6"/>
  <c r="O2012" i="6"/>
  <c r="N2012" i="6"/>
  <c r="M2012" i="6"/>
  <c r="Z2011" i="6"/>
  <c r="Y2011" i="6"/>
  <c r="X2011" i="6"/>
  <c r="W2011" i="6"/>
  <c r="V2011" i="6"/>
  <c r="U2011" i="6"/>
  <c r="T2011" i="6"/>
  <c r="S2011" i="6"/>
  <c r="R2011" i="6"/>
  <c r="Q2011" i="6"/>
  <c r="P2011" i="6"/>
  <c r="O2011" i="6"/>
  <c r="N2011" i="6"/>
  <c r="M2011" i="6"/>
  <c r="Z2010" i="6"/>
  <c r="Y2010" i="6"/>
  <c r="X2010" i="6"/>
  <c r="W2010" i="6"/>
  <c r="V2010" i="6"/>
  <c r="U2010" i="6"/>
  <c r="T2010" i="6"/>
  <c r="S2010" i="6"/>
  <c r="R2010" i="6"/>
  <c r="Q2010" i="6"/>
  <c r="P2010" i="6"/>
  <c r="O2010" i="6"/>
  <c r="N2010" i="6"/>
  <c r="M2010" i="6"/>
  <c r="Z2009" i="6"/>
  <c r="Y2009" i="6"/>
  <c r="X2009" i="6"/>
  <c r="W2009" i="6"/>
  <c r="V2009" i="6"/>
  <c r="U2009" i="6"/>
  <c r="T2009" i="6"/>
  <c r="S2009" i="6"/>
  <c r="R2009" i="6"/>
  <c r="Q2009" i="6"/>
  <c r="P2009" i="6"/>
  <c r="O2009" i="6"/>
  <c r="N2009" i="6"/>
  <c r="M2009" i="6"/>
  <c r="Z2008" i="6"/>
  <c r="Y2008" i="6"/>
  <c r="X2008" i="6"/>
  <c r="W2008" i="6"/>
  <c r="V2008" i="6"/>
  <c r="U2008" i="6"/>
  <c r="T2008" i="6"/>
  <c r="S2008" i="6"/>
  <c r="R2008" i="6"/>
  <c r="Q2008" i="6"/>
  <c r="P2008" i="6"/>
  <c r="O2008" i="6"/>
  <c r="N2008" i="6"/>
  <c r="M2008" i="6"/>
  <c r="Z2007" i="6"/>
  <c r="Y2007" i="6"/>
  <c r="X2007" i="6"/>
  <c r="W2007" i="6"/>
  <c r="V2007" i="6"/>
  <c r="U2007" i="6"/>
  <c r="T2007" i="6"/>
  <c r="S2007" i="6"/>
  <c r="R2007" i="6"/>
  <c r="Q2007" i="6"/>
  <c r="P2007" i="6"/>
  <c r="O2007" i="6"/>
  <c r="N2007" i="6"/>
  <c r="M2007" i="6"/>
  <c r="Z2006" i="6"/>
  <c r="Y2006" i="6"/>
  <c r="X2006" i="6"/>
  <c r="W2006" i="6"/>
  <c r="V2006" i="6"/>
  <c r="U2006" i="6"/>
  <c r="T2006" i="6"/>
  <c r="S2006" i="6"/>
  <c r="R2006" i="6"/>
  <c r="Q2006" i="6"/>
  <c r="P2006" i="6"/>
  <c r="O2006" i="6"/>
  <c r="N2006" i="6"/>
  <c r="M2006" i="6"/>
  <c r="Z2005" i="6"/>
  <c r="Y2005" i="6"/>
  <c r="X2005" i="6"/>
  <c r="W2005" i="6"/>
  <c r="V2005" i="6"/>
  <c r="U2005" i="6"/>
  <c r="T2005" i="6"/>
  <c r="S2005" i="6"/>
  <c r="R2005" i="6"/>
  <c r="Q2005" i="6"/>
  <c r="P2005" i="6"/>
  <c r="O2005" i="6"/>
  <c r="N2005" i="6"/>
  <c r="M2005" i="6"/>
  <c r="Z2004" i="6"/>
  <c r="Y2004" i="6"/>
  <c r="X2004" i="6"/>
  <c r="W2004" i="6"/>
  <c r="V2004" i="6"/>
  <c r="U2004" i="6"/>
  <c r="T2004" i="6"/>
  <c r="S2004" i="6"/>
  <c r="R2004" i="6"/>
  <c r="Q2004" i="6"/>
  <c r="P2004" i="6"/>
  <c r="O2004" i="6"/>
  <c r="N2004" i="6"/>
  <c r="M2004" i="6"/>
  <c r="Z2003" i="6"/>
  <c r="Y2003" i="6"/>
  <c r="X2003" i="6"/>
  <c r="W2003" i="6"/>
  <c r="V2003" i="6"/>
  <c r="U2003" i="6"/>
  <c r="T2003" i="6"/>
  <c r="S2003" i="6"/>
  <c r="R2003" i="6"/>
  <c r="Q2003" i="6"/>
  <c r="P2003" i="6"/>
  <c r="O2003" i="6"/>
  <c r="N2003" i="6"/>
  <c r="M2003" i="6"/>
  <c r="Z2002" i="6"/>
  <c r="Y2002" i="6"/>
  <c r="X2002" i="6"/>
  <c r="W2002" i="6"/>
  <c r="V2002" i="6"/>
  <c r="U2002" i="6"/>
  <c r="T2002" i="6"/>
  <c r="S2002" i="6"/>
  <c r="R2002" i="6"/>
  <c r="Q2002" i="6"/>
  <c r="P2002" i="6"/>
  <c r="O2002" i="6"/>
  <c r="N2002" i="6"/>
  <c r="M2002" i="6"/>
  <c r="Z2001" i="6"/>
  <c r="Y2001" i="6"/>
  <c r="X2001" i="6"/>
  <c r="W2001" i="6"/>
  <c r="V2001" i="6"/>
  <c r="U2001" i="6"/>
  <c r="T2001" i="6"/>
  <c r="S2001" i="6"/>
  <c r="R2001" i="6"/>
  <c r="Q2001" i="6"/>
  <c r="P2001" i="6"/>
  <c r="O2001" i="6"/>
  <c r="N2001" i="6"/>
  <c r="M2001" i="6"/>
  <c r="Z2000" i="6"/>
  <c r="Y2000" i="6"/>
  <c r="X2000" i="6"/>
  <c r="W2000" i="6"/>
  <c r="V2000" i="6"/>
  <c r="U2000" i="6"/>
  <c r="T2000" i="6"/>
  <c r="S2000" i="6"/>
  <c r="R2000" i="6"/>
  <c r="Q2000" i="6"/>
  <c r="P2000" i="6"/>
  <c r="O2000" i="6"/>
  <c r="N2000" i="6"/>
  <c r="M2000" i="6"/>
  <c r="Z1999" i="6"/>
  <c r="Y1999" i="6"/>
  <c r="X1999" i="6"/>
  <c r="W1999" i="6"/>
  <c r="V1999" i="6"/>
  <c r="U1999" i="6"/>
  <c r="T1999" i="6"/>
  <c r="S1999" i="6"/>
  <c r="R1999" i="6"/>
  <c r="Q1999" i="6"/>
  <c r="P1999" i="6"/>
  <c r="O1999" i="6"/>
  <c r="N1999" i="6"/>
  <c r="M1999" i="6"/>
  <c r="Z1998" i="6"/>
  <c r="Y1998" i="6"/>
  <c r="X1998" i="6"/>
  <c r="W1998" i="6"/>
  <c r="V1998" i="6"/>
  <c r="U1998" i="6"/>
  <c r="T1998" i="6"/>
  <c r="S1998" i="6"/>
  <c r="R1998" i="6"/>
  <c r="Q1998" i="6"/>
  <c r="P1998" i="6"/>
  <c r="O1998" i="6"/>
  <c r="N1998" i="6"/>
  <c r="M1998" i="6"/>
  <c r="Z1997" i="6"/>
  <c r="Y1997" i="6"/>
  <c r="X1997" i="6"/>
  <c r="W1997" i="6"/>
  <c r="V1997" i="6"/>
  <c r="U1997" i="6"/>
  <c r="T1997" i="6"/>
  <c r="S1997" i="6"/>
  <c r="R1997" i="6"/>
  <c r="Q1997" i="6"/>
  <c r="P1997" i="6"/>
  <c r="O1997" i="6"/>
  <c r="N1997" i="6"/>
  <c r="M1997" i="6"/>
  <c r="Z1996" i="6"/>
  <c r="Y1996" i="6"/>
  <c r="X1996" i="6"/>
  <c r="W1996" i="6"/>
  <c r="V1996" i="6"/>
  <c r="U1996" i="6"/>
  <c r="T1996" i="6"/>
  <c r="S1996" i="6"/>
  <c r="R1996" i="6"/>
  <c r="Q1996" i="6"/>
  <c r="P1996" i="6"/>
  <c r="O1996" i="6"/>
  <c r="N1996" i="6"/>
  <c r="M1996" i="6"/>
  <c r="Z1995" i="6"/>
  <c r="Y1995" i="6"/>
  <c r="X1995" i="6"/>
  <c r="W1995" i="6"/>
  <c r="V1995" i="6"/>
  <c r="U1995" i="6"/>
  <c r="T1995" i="6"/>
  <c r="S1995" i="6"/>
  <c r="R1995" i="6"/>
  <c r="Q1995" i="6"/>
  <c r="P1995" i="6"/>
  <c r="O1995" i="6"/>
  <c r="N1995" i="6"/>
  <c r="M1995" i="6"/>
  <c r="Z1994" i="6"/>
  <c r="Y1994" i="6"/>
  <c r="X1994" i="6"/>
  <c r="W1994" i="6"/>
  <c r="V1994" i="6"/>
  <c r="U1994" i="6"/>
  <c r="T1994" i="6"/>
  <c r="S1994" i="6"/>
  <c r="R1994" i="6"/>
  <c r="Q1994" i="6"/>
  <c r="P1994" i="6"/>
  <c r="O1994" i="6"/>
  <c r="N1994" i="6"/>
  <c r="M1994" i="6"/>
  <c r="Z1993" i="6"/>
  <c r="Y1993" i="6"/>
  <c r="X1993" i="6"/>
  <c r="W1993" i="6"/>
  <c r="V1993" i="6"/>
  <c r="U1993" i="6"/>
  <c r="T1993" i="6"/>
  <c r="S1993" i="6"/>
  <c r="R1993" i="6"/>
  <c r="Q1993" i="6"/>
  <c r="P1993" i="6"/>
  <c r="O1993" i="6"/>
  <c r="N1993" i="6"/>
  <c r="M1993" i="6"/>
  <c r="Z1992" i="6"/>
  <c r="Y1992" i="6"/>
  <c r="X1992" i="6"/>
  <c r="W1992" i="6"/>
  <c r="V1992" i="6"/>
  <c r="U1992" i="6"/>
  <c r="T1992" i="6"/>
  <c r="S1992" i="6"/>
  <c r="R1992" i="6"/>
  <c r="Q1992" i="6"/>
  <c r="P1992" i="6"/>
  <c r="O1992" i="6"/>
  <c r="N1992" i="6"/>
  <c r="M1992" i="6"/>
  <c r="Z1991" i="6"/>
  <c r="Y1991" i="6"/>
  <c r="X1991" i="6"/>
  <c r="W1991" i="6"/>
  <c r="V1991" i="6"/>
  <c r="U1991" i="6"/>
  <c r="T1991" i="6"/>
  <c r="S1991" i="6"/>
  <c r="R1991" i="6"/>
  <c r="Q1991" i="6"/>
  <c r="P1991" i="6"/>
  <c r="O1991" i="6"/>
  <c r="N1991" i="6"/>
  <c r="M1991" i="6"/>
  <c r="Z1990" i="6"/>
  <c r="Y1990" i="6"/>
  <c r="X1990" i="6"/>
  <c r="W1990" i="6"/>
  <c r="V1990" i="6"/>
  <c r="U1990" i="6"/>
  <c r="T1990" i="6"/>
  <c r="S1990" i="6"/>
  <c r="R1990" i="6"/>
  <c r="Q1990" i="6"/>
  <c r="P1990" i="6"/>
  <c r="O1990" i="6"/>
  <c r="N1990" i="6"/>
  <c r="M1990" i="6"/>
  <c r="Z1989" i="6"/>
  <c r="Y1989" i="6"/>
  <c r="X1989" i="6"/>
  <c r="W1989" i="6"/>
  <c r="V1989" i="6"/>
  <c r="U1989" i="6"/>
  <c r="T1989" i="6"/>
  <c r="S1989" i="6"/>
  <c r="R1989" i="6"/>
  <c r="Q1989" i="6"/>
  <c r="P1989" i="6"/>
  <c r="O1989" i="6"/>
  <c r="N1989" i="6"/>
  <c r="M1989" i="6"/>
  <c r="Z1988" i="6"/>
  <c r="Y1988" i="6"/>
  <c r="X1988" i="6"/>
  <c r="W1988" i="6"/>
  <c r="V1988" i="6"/>
  <c r="U1988" i="6"/>
  <c r="T1988" i="6"/>
  <c r="S1988" i="6"/>
  <c r="R1988" i="6"/>
  <c r="Q1988" i="6"/>
  <c r="P1988" i="6"/>
  <c r="O1988" i="6"/>
  <c r="N1988" i="6"/>
  <c r="M1988" i="6"/>
  <c r="Z1987" i="6"/>
  <c r="Y1987" i="6"/>
  <c r="X1987" i="6"/>
  <c r="W1987" i="6"/>
  <c r="V1987" i="6"/>
  <c r="U1987" i="6"/>
  <c r="T1987" i="6"/>
  <c r="S1987" i="6"/>
  <c r="R1987" i="6"/>
  <c r="Q1987" i="6"/>
  <c r="P1987" i="6"/>
  <c r="O1987" i="6"/>
  <c r="N1987" i="6"/>
  <c r="M1987" i="6"/>
  <c r="Z1986" i="6"/>
  <c r="Y1986" i="6"/>
  <c r="X1986" i="6"/>
  <c r="W1986" i="6"/>
  <c r="V1986" i="6"/>
  <c r="U1986" i="6"/>
  <c r="T1986" i="6"/>
  <c r="S1986" i="6"/>
  <c r="R1986" i="6"/>
  <c r="Q1986" i="6"/>
  <c r="P1986" i="6"/>
  <c r="O1986" i="6"/>
  <c r="N1986" i="6"/>
  <c r="M1986" i="6"/>
  <c r="Z1985" i="6"/>
  <c r="Y1985" i="6"/>
  <c r="X1985" i="6"/>
  <c r="W1985" i="6"/>
  <c r="V1985" i="6"/>
  <c r="U1985" i="6"/>
  <c r="T1985" i="6"/>
  <c r="S1985" i="6"/>
  <c r="R1985" i="6"/>
  <c r="Q1985" i="6"/>
  <c r="P1985" i="6"/>
  <c r="O1985" i="6"/>
  <c r="N1985" i="6"/>
  <c r="M1985" i="6"/>
  <c r="Z1984" i="6"/>
  <c r="Y1984" i="6"/>
  <c r="X1984" i="6"/>
  <c r="W1984" i="6"/>
  <c r="V1984" i="6"/>
  <c r="U1984" i="6"/>
  <c r="T1984" i="6"/>
  <c r="S1984" i="6"/>
  <c r="R1984" i="6"/>
  <c r="Q1984" i="6"/>
  <c r="P1984" i="6"/>
  <c r="O1984" i="6"/>
  <c r="N1984" i="6"/>
  <c r="M1984" i="6"/>
  <c r="Z1983" i="6"/>
  <c r="Y1983" i="6"/>
  <c r="X1983" i="6"/>
  <c r="W1983" i="6"/>
  <c r="V1983" i="6"/>
  <c r="U1983" i="6"/>
  <c r="T1983" i="6"/>
  <c r="S1983" i="6"/>
  <c r="R1983" i="6"/>
  <c r="Q1983" i="6"/>
  <c r="P1983" i="6"/>
  <c r="O1983" i="6"/>
  <c r="N1983" i="6"/>
  <c r="M1983" i="6"/>
  <c r="Z1982" i="6"/>
  <c r="Y1982" i="6"/>
  <c r="X1982" i="6"/>
  <c r="W1982" i="6"/>
  <c r="V1982" i="6"/>
  <c r="U1982" i="6"/>
  <c r="T1982" i="6"/>
  <c r="S1982" i="6"/>
  <c r="R1982" i="6"/>
  <c r="Q1982" i="6"/>
  <c r="P1982" i="6"/>
  <c r="O1982" i="6"/>
  <c r="N1982" i="6"/>
  <c r="M1982" i="6"/>
  <c r="Z1981" i="6"/>
  <c r="Y1981" i="6"/>
  <c r="X1981" i="6"/>
  <c r="W1981" i="6"/>
  <c r="V1981" i="6"/>
  <c r="U1981" i="6"/>
  <c r="T1981" i="6"/>
  <c r="S1981" i="6"/>
  <c r="R1981" i="6"/>
  <c r="Q1981" i="6"/>
  <c r="P1981" i="6"/>
  <c r="O1981" i="6"/>
  <c r="N1981" i="6"/>
  <c r="M1981" i="6"/>
  <c r="Z1980" i="6"/>
  <c r="Y1980" i="6"/>
  <c r="X1980" i="6"/>
  <c r="W1980" i="6"/>
  <c r="V1980" i="6"/>
  <c r="U1980" i="6"/>
  <c r="T1980" i="6"/>
  <c r="S1980" i="6"/>
  <c r="R1980" i="6"/>
  <c r="Q1980" i="6"/>
  <c r="P1980" i="6"/>
  <c r="O1980" i="6"/>
  <c r="N1980" i="6"/>
  <c r="M1980" i="6"/>
  <c r="Z1979" i="6"/>
  <c r="Y1979" i="6"/>
  <c r="X1979" i="6"/>
  <c r="W1979" i="6"/>
  <c r="V1979" i="6"/>
  <c r="U1979" i="6"/>
  <c r="T1979" i="6"/>
  <c r="S1979" i="6"/>
  <c r="R1979" i="6"/>
  <c r="Q1979" i="6"/>
  <c r="P1979" i="6"/>
  <c r="O1979" i="6"/>
  <c r="N1979" i="6"/>
  <c r="M1979" i="6"/>
  <c r="Z1978" i="6"/>
  <c r="Y1978" i="6"/>
  <c r="X1978" i="6"/>
  <c r="W1978" i="6"/>
  <c r="V1978" i="6"/>
  <c r="U1978" i="6"/>
  <c r="T1978" i="6"/>
  <c r="S1978" i="6"/>
  <c r="R1978" i="6"/>
  <c r="Q1978" i="6"/>
  <c r="P1978" i="6"/>
  <c r="O1978" i="6"/>
  <c r="N1978" i="6"/>
  <c r="M1978" i="6"/>
  <c r="Z1977" i="6"/>
  <c r="Y1977" i="6"/>
  <c r="X1977" i="6"/>
  <c r="W1977" i="6"/>
  <c r="V1977" i="6"/>
  <c r="U1977" i="6"/>
  <c r="T1977" i="6"/>
  <c r="S1977" i="6"/>
  <c r="R1977" i="6"/>
  <c r="Q1977" i="6"/>
  <c r="P1977" i="6"/>
  <c r="O1977" i="6"/>
  <c r="N1977" i="6"/>
  <c r="M1977" i="6"/>
  <c r="Z1976" i="6"/>
  <c r="Y1976" i="6"/>
  <c r="X1976" i="6"/>
  <c r="W1976" i="6"/>
  <c r="V1976" i="6"/>
  <c r="U1976" i="6"/>
  <c r="T1976" i="6"/>
  <c r="S1976" i="6"/>
  <c r="R1976" i="6"/>
  <c r="Q1976" i="6"/>
  <c r="P1976" i="6"/>
  <c r="O1976" i="6"/>
  <c r="N1976" i="6"/>
  <c r="M1976" i="6"/>
  <c r="Z1975" i="6"/>
  <c r="Y1975" i="6"/>
  <c r="X1975" i="6"/>
  <c r="W1975" i="6"/>
  <c r="V1975" i="6"/>
  <c r="U1975" i="6"/>
  <c r="T1975" i="6"/>
  <c r="S1975" i="6"/>
  <c r="R1975" i="6"/>
  <c r="Q1975" i="6"/>
  <c r="P1975" i="6"/>
  <c r="O1975" i="6"/>
  <c r="N1975" i="6"/>
  <c r="M1975" i="6"/>
  <c r="Z1974" i="6"/>
  <c r="Y1974" i="6"/>
  <c r="X1974" i="6"/>
  <c r="W1974" i="6"/>
  <c r="V1974" i="6"/>
  <c r="U1974" i="6"/>
  <c r="T1974" i="6"/>
  <c r="S1974" i="6"/>
  <c r="R1974" i="6"/>
  <c r="Q1974" i="6"/>
  <c r="P1974" i="6"/>
  <c r="O1974" i="6"/>
  <c r="N1974" i="6"/>
  <c r="M1974" i="6"/>
  <c r="Z1973" i="6"/>
  <c r="Y1973" i="6"/>
  <c r="X1973" i="6"/>
  <c r="W1973" i="6"/>
  <c r="V1973" i="6"/>
  <c r="U1973" i="6"/>
  <c r="T1973" i="6"/>
  <c r="S1973" i="6"/>
  <c r="R1973" i="6"/>
  <c r="Q1973" i="6"/>
  <c r="P1973" i="6"/>
  <c r="O1973" i="6"/>
  <c r="N1973" i="6"/>
  <c r="M1973" i="6"/>
  <c r="Z1972" i="6"/>
  <c r="Y1972" i="6"/>
  <c r="X1972" i="6"/>
  <c r="W1972" i="6"/>
  <c r="V1972" i="6"/>
  <c r="U1972" i="6"/>
  <c r="T1972" i="6"/>
  <c r="S1972" i="6"/>
  <c r="R1972" i="6"/>
  <c r="Q1972" i="6"/>
  <c r="P1972" i="6"/>
  <c r="O1972" i="6"/>
  <c r="N1972" i="6"/>
  <c r="M1972" i="6"/>
  <c r="Z1971" i="6"/>
  <c r="Y1971" i="6"/>
  <c r="X1971" i="6"/>
  <c r="W1971" i="6"/>
  <c r="V1971" i="6"/>
  <c r="U1971" i="6"/>
  <c r="T1971" i="6"/>
  <c r="S1971" i="6"/>
  <c r="R1971" i="6"/>
  <c r="Q1971" i="6"/>
  <c r="P1971" i="6"/>
  <c r="O1971" i="6"/>
  <c r="N1971" i="6"/>
  <c r="M1971" i="6"/>
  <c r="Z1970" i="6"/>
  <c r="Y1970" i="6"/>
  <c r="X1970" i="6"/>
  <c r="W1970" i="6"/>
  <c r="V1970" i="6"/>
  <c r="U1970" i="6"/>
  <c r="T1970" i="6"/>
  <c r="S1970" i="6"/>
  <c r="R1970" i="6"/>
  <c r="Q1970" i="6"/>
  <c r="P1970" i="6"/>
  <c r="O1970" i="6"/>
  <c r="N1970" i="6"/>
  <c r="M1970" i="6"/>
  <c r="Z1969" i="6"/>
  <c r="Y1969" i="6"/>
  <c r="X1969" i="6"/>
  <c r="W1969" i="6"/>
  <c r="V1969" i="6"/>
  <c r="U1969" i="6"/>
  <c r="T1969" i="6"/>
  <c r="S1969" i="6"/>
  <c r="R1969" i="6"/>
  <c r="Q1969" i="6"/>
  <c r="P1969" i="6"/>
  <c r="O1969" i="6"/>
  <c r="N1969" i="6"/>
  <c r="M1969" i="6"/>
  <c r="Z1968" i="6"/>
  <c r="Y1968" i="6"/>
  <c r="X1968" i="6"/>
  <c r="W1968" i="6"/>
  <c r="V1968" i="6"/>
  <c r="U1968" i="6"/>
  <c r="T1968" i="6"/>
  <c r="S1968" i="6"/>
  <c r="R1968" i="6"/>
  <c r="Q1968" i="6"/>
  <c r="P1968" i="6"/>
  <c r="O1968" i="6"/>
  <c r="N1968" i="6"/>
  <c r="M1968" i="6"/>
  <c r="Z1967" i="6"/>
  <c r="Y1967" i="6"/>
  <c r="X1967" i="6"/>
  <c r="W1967" i="6"/>
  <c r="V1967" i="6"/>
  <c r="U1967" i="6"/>
  <c r="T1967" i="6"/>
  <c r="S1967" i="6"/>
  <c r="R1967" i="6"/>
  <c r="Q1967" i="6"/>
  <c r="P1967" i="6"/>
  <c r="O1967" i="6"/>
  <c r="N1967" i="6"/>
  <c r="M1967" i="6"/>
  <c r="Z1966" i="6"/>
  <c r="Y1966" i="6"/>
  <c r="X1966" i="6"/>
  <c r="W1966" i="6"/>
  <c r="V1966" i="6"/>
  <c r="U1966" i="6"/>
  <c r="T1966" i="6"/>
  <c r="S1966" i="6"/>
  <c r="R1966" i="6"/>
  <c r="Q1966" i="6"/>
  <c r="P1966" i="6"/>
  <c r="O1966" i="6"/>
  <c r="N1966" i="6"/>
  <c r="M1966" i="6"/>
  <c r="Z1965" i="6"/>
  <c r="Y1965" i="6"/>
  <c r="X1965" i="6"/>
  <c r="W1965" i="6"/>
  <c r="V1965" i="6"/>
  <c r="U1965" i="6"/>
  <c r="T1965" i="6"/>
  <c r="S1965" i="6"/>
  <c r="R1965" i="6"/>
  <c r="Q1965" i="6"/>
  <c r="P1965" i="6"/>
  <c r="O1965" i="6"/>
  <c r="N1965" i="6"/>
  <c r="M1965" i="6"/>
  <c r="Z1964" i="6"/>
  <c r="Y1964" i="6"/>
  <c r="X1964" i="6"/>
  <c r="W1964" i="6"/>
  <c r="V1964" i="6"/>
  <c r="U1964" i="6"/>
  <c r="T1964" i="6"/>
  <c r="S1964" i="6"/>
  <c r="R1964" i="6"/>
  <c r="Q1964" i="6"/>
  <c r="P1964" i="6"/>
  <c r="O1964" i="6"/>
  <c r="N1964" i="6"/>
  <c r="M1964" i="6"/>
  <c r="Z1963" i="6"/>
  <c r="Y1963" i="6"/>
  <c r="X1963" i="6"/>
  <c r="W1963" i="6"/>
  <c r="V1963" i="6"/>
  <c r="U1963" i="6"/>
  <c r="T1963" i="6"/>
  <c r="S1963" i="6"/>
  <c r="R1963" i="6"/>
  <c r="Q1963" i="6"/>
  <c r="P1963" i="6"/>
  <c r="O1963" i="6"/>
  <c r="N1963" i="6"/>
  <c r="M1963" i="6"/>
  <c r="Z1962" i="6"/>
  <c r="Y1962" i="6"/>
  <c r="X1962" i="6"/>
  <c r="W1962" i="6"/>
  <c r="V1962" i="6"/>
  <c r="U1962" i="6"/>
  <c r="T1962" i="6"/>
  <c r="S1962" i="6"/>
  <c r="R1962" i="6"/>
  <c r="Q1962" i="6"/>
  <c r="P1962" i="6"/>
  <c r="O1962" i="6"/>
  <c r="N1962" i="6"/>
  <c r="M1962" i="6"/>
  <c r="Z1961" i="6"/>
  <c r="Y1961" i="6"/>
  <c r="X1961" i="6"/>
  <c r="W1961" i="6"/>
  <c r="V1961" i="6"/>
  <c r="U1961" i="6"/>
  <c r="T1961" i="6"/>
  <c r="S1961" i="6"/>
  <c r="R1961" i="6"/>
  <c r="Q1961" i="6"/>
  <c r="P1961" i="6"/>
  <c r="O1961" i="6"/>
  <c r="N1961" i="6"/>
  <c r="M1961" i="6"/>
  <c r="Z1960" i="6"/>
  <c r="Y1960" i="6"/>
  <c r="X1960" i="6"/>
  <c r="W1960" i="6"/>
  <c r="V1960" i="6"/>
  <c r="U1960" i="6"/>
  <c r="T1960" i="6"/>
  <c r="S1960" i="6"/>
  <c r="R1960" i="6"/>
  <c r="Q1960" i="6"/>
  <c r="P1960" i="6"/>
  <c r="O1960" i="6"/>
  <c r="N1960" i="6"/>
  <c r="M1960" i="6"/>
  <c r="Z1959" i="6"/>
  <c r="Y1959" i="6"/>
  <c r="X1959" i="6"/>
  <c r="W1959" i="6"/>
  <c r="V1959" i="6"/>
  <c r="U1959" i="6"/>
  <c r="T1959" i="6"/>
  <c r="S1959" i="6"/>
  <c r="R1959" i="6"/>
  <c r="Q1959" i="6"/>
  <c r="P1959" i="6"/>
  <c r="O1959" i="6"/>
  <c r="N1959" i="6"/>
  <c r="M1959" i="6"/>
  <c r="Z1958" i="6"/>
  <c r="Y1958" i="6"/>
  <c r="X1958" i="6"/>
  <c r="W1958" i="6"/>
  <c r="V1958" i="6"/>
  <c r="U1958" i="6"/>
  <c r="T1958" i="6"/>
  <c r="S1958" i="6"/>
  <c r="R1958" i="6"/>
  <c r="Q1958" i="6"/>
  <c r="P1958" i="6"/>
  <c r="O1958" i="6"/>
  <c r="N1958" i="6"/>
  <c r="M1958" i="6"/>
  <c r="Z1957" i="6"/>
  <c r="Y1957" i="6"/>
  <c r="X1957" i="6"/>
  <c r="W1957" i="6"/>
  <c r="V1957" i="6"/>
  <c r="U1957" i="6"/>
  <c r="T1957" i="6"/>
  <c r="S1957" i="6"/>
  <c r="R1957" i="6"/>
  <c r="Q1957" i="6"/>
  <c r="P1957" i="6"/>
  <c r="O1957" i="6"/>
  <c r="N1957" i="6"/>
  <c r="M1957" i="6"/>
  <c r="Z1956" i="6"/>
  <c r="Y1956" i="6"/>
  <c r="X1956" i="6"/>
  <c r="W1956" i="6"/>
  <c r="V1956" i="6"/>
  <c r="U1956" i="6"/>
  <c r="T1956" i="6"/>
  <c r="S1956" i="6"/>
  <c r="R1956" i="6"/>
  <c r="Q1956" i="6"/>
  <c r="P1956" i="6"/>
  <c r="O1956" i="6"/>
  <c r="N1956" i="6"/>
  <c r="M1956" i="6"/>
  <c r="Z1955" i="6"/>
  <c r="Y1955" i="6"/>
  <c r="X1955" i="6"/>
  <c r="W1955" i="6"/>
  <c r="V1955" i="6"/>
  <c r="U1955" i="6"/>
  <c r="T1955" i="6"/>
  <c r="S1955" i="6"/>
  <c r="R1955" i="6"/>
  <c r="Q1955" i="6"/>
  <c r="P1955" i="6"/>
  <c r="O1955" i="6"/>
  <c r="N1955" i="6"/>
  <c r="M1955" i="6"/>
  <c r="Z1954" i="6"/>
  <c r="Y1954" i="6"/>
  <c r="X1954" i="6"/>
  <c r="W1954" i="6"/>
  <c r="V1954" i="6"/>
  <c r="U1954" i="6"/>
  <c r="T1954" i="6"/>
  <c r="S1954" i="6"/>
  <c r="R1954" i="6"/>
  <c r="Q1954" i="6"/>
  <c r="P1954" i="6"/>
  <c r="O1954" i="6"/>
  <c r="N1954" i="6"/>
  <c r="M1954" i="6"/>
  <c r="Z1953" i="6"/>
  <c r="Y1953" i="6"/>
  <c r="X1953" i="6"/>
  <c r="W1953" i="6"/>
  <c r="V1953" i="6"/>
  <c r="U1953" i="6"/>
  <c r="T1953" i="6"/>
  <c r="S1953" i="6"/>
  <c r="R1953" i="6"/>
  <c r="Q1953" i="6"/>
  <c r="P1953" i="6"/>
  <c r="O1953" i="6"/>
  <c r="N1953" i="6"/>
  <c r="M1953" i="6"/>
  <c r="Z1952" i="6"/>
  <c r="Y1952" i="6"/>
  <c r="X1952" i="6"/>
  <c r="W1952" i="6"/>
  <c r="V1952" i="6"/>
  <c r="U1952" i="6"/>
  <c r="T1952" i="6"/>
  <c r="S1952" i="6"/>
  <c r="R1952" i="6"/>
  <c r="Q1952" i="6"/>
  <c r="P1952" i="6"/>
  <c r="O1952" i="6"/>
  <c r="N1952" i="6"/>
  <c r="M1952" i="6"/>
  <c r="Z1951" i="6"/>
  <c r="Y1951" i="6"/>
  <c r="X1951" i="6"/>
  <c r="W1951" i="6"/>
  <c r="V1951" i="6"/>
  <c r="U1951" i="6"/>
  <c r="T1951" i="6"/>
  <c r="S1951" i="6"/>
  <c r="R1951" i="6"/>
  <c r="Q1951" i="6"/>
  <c r="P1951" i="6"/>
  <c r="O1951" i="6"/>
  <c r="N1951" i="6"/>
  <c r="M1951" i="6"/>
  <c r="Z1950" i="6"/>
  <c r="Y1950" i="6"/>
  <c r="X1950" i="6"/>
  <c r="W1950" i="6"/>
  <c r="V1950" i="6"/>
  <c r="U1950" i="6"/>
  <c r="T1950" i="6"/>
  <c r="S1950" i="6"/>
  <c r="R1950" i="6"/>
  <c r="Q1950" i="6"/>
  <c r="P1950" i="6"/>
  <c r="O1950" i="6"/>
  <c r="N1950" i="6"/>
  <c r="M1950" i="6"/>
  <c r="Z1949" i="6"/>
  <c r="Y1949" i="6"/>
  <c r="X1949" i="6"/>
  <c r="W1949" i="6"/>
  <c r="V1949" i="6"/>
  <c r="U1949" i="6"/>
  <c r="T1949" i="6"/>
  <c r="S1949" i="6"/>
  <c r="R1949" i="6"/>
  <c r="Q1949" i="6"/>
  <c r="P1949" i="6"/>
  <c r="O1949" i="6"/>
  <c r="N1949" i="6"/>
  <c r="M1949" i="6"/>
  <c r="Z1948" i="6"/>
  <c r="Y1948" i="6"/>
  <c r="X1948" i="6"/>
  <c r="W1948" i="6"/>
  <c r="V1948" i="6"/>
  <c r="U1948" i="6"/>
  <c r="T1948" i="6"/>
  <c r="S1948" i="6"/>
  <c r="R1948" i="6"/>
  <c r="Q1948" i="6"/>
  <c r="P1948" i="6"/>
  <c r="O1948" i="6"/>
  <c r="N1948" i="6"/>
  <c r="M1948" i="6"/>
  <c r="Z1947" i="6"/>
  <c r="Y1947" i="6"/>
  <c r="X1947" i="6"/>
  <c r="W1947" i="6"/>
  <c r="V1947" i="6"/>
  <c r="U1947" i="6"/>
  <c r="T1947" i="6"/>
  <c r="S1947" i="6"/>
  <c r="R1947" i="6"/>
  <c r="Q1947" i="6"/>
  <c r="P1947" i="6"/>
  <c r="O1947" i="6"/>
  <c r="N1947" i="6"/>
  <c r="M1947" i="6"/>
  <c r="Z1946" i="6"/>
  <c r="Y1946" i="6"/>
  <c r="X1946" i="6"/>
  <c r="W1946" i="6"/>
  <c r="V1946" i="6"/>
  <c r="U1946" i="6"/>
  <c r="T1946" i="6"/>
  <c r="S1946" i="6"/>
  <c r="R1946" i="6"/>
  <c r="Q1946" i="6"/>
  <c r="P1946" i="6"/>
  <c r="O1946" i="6"/>
  <c r="N1946" i="6"/>
  <c r="M1946" i="6"/>
  <c r="Z1945" i="6"/>
  <c r="Y1945" i="6"/>
  <c r="X1945" i="6"/>
  <c r="W1945" i="6"/>
  <c r="V1945" i="6"/>
  <c r="U1945" i="6"/>
  <c r="T1945" i="6"/>
  <c r="S1945" i="6"/>
  <c r="R1945" i="6"/>
  <c r="Q1945" i="6"/>
  <c r="P1945" i="6"/>
  <c r="O1945" i="6"/>
  <c r="N1945" i="6"/>
  <c r="M1945" i="6"/>
  <c r="Z1944" i="6"/>
  <c r="Y1944" i="6"/>
  <c r="X1944" i="6"/>
  <c r="W1944" i="6"/>
  <c r="V1944" i="6"/>
  <c r="U1944" i="6"/>
  <c r="T1944" i="6"/>
  <c r="S1944" i="6"/>
  <c r="R1944" i="6"/>
  <c r="Q1944" i="6"/>
  <c r="P1944" i="6"/>
  <c r="O1944" i="6"/>
  <c r="N1944" i="6"/>
  <c r="M1944" i="6"/>
  <c r="Z1943" i="6"/>
  <c r="Y1943" i="6"/>
  <c r="X1943" i="6"/>
  <c r="W1943" i="6"/>
  <c r="V1943" i="6"/>
  <c r="U1943" i="6"/>
  <c r="T1943" i="6"/>
  <c r="S1943" i="6"/>
  <c r="R1943" i="6"/>
  <c r="Q1943" i="6"/>
  <c r="P1943" i="6"/>
  <c r="O1943" i="6"/>
  <c r="N1943" i="6"/>
  <c r="M1943" i="6"/>
  <c r="Z1942" i="6"/>
  <c r="Y1942" i="6"/>
  <c r="X1942" i="6"/>
  <c r="W1942" i="6"/>
  <c r="V1942" i="6"/>
  <c r="U1942" i="6"/>
  <c r="T1942" i="6"/>
  <c r="S1942" i="6"/>
  <c r="R1942" i="6"/>
  <c r="Q1942" i="6"/>
  <c r="P1942" i="6"/>
  <c r="O1942" i="6"/>
  <c r="N1942" i="6"/>
  <c r="M1942" i="6"/>
  <c r="Z1941" i="6"/>
  <c r="Y1941" i="6"/>
  <c r="X1941" i="6"/>
  <c r="W1941" i="6"/>
  <c r="V1941" i="6"/>
  <c r="U1941" i="6"/>
  <c r="T1941" i="6"/>
  <c r="S1941" i="6"/>
  <c r="R1941" i="6"/>
  <c r="Q1941" i="6"/>
  <c r="P1941" i="6"/>
  <c r="O1941" i="6"/>
  <c r="N1941" i="6"/>
  <c r="M1941" i="6"/>
  <c r="Z1940" i="6"/>
  <c r="Y1940" i="6"/>
  <c r="X1940" i="6"/>
  <c r="W1940" i="6"/>
  <c r="V1940" i="6"/>
  <c r="U1940" i="6"/>
  <c r="T1940" i="6"/>
  <c r="S1940" i="6"/>
  <c r="R1940" i="6"/>
  <c r="Q1940" i="6"/>
  <c r="P1940" i="6"/>
  <c r="O1940" i="6"/>
  <c r="N1940" i="6"/>
  <c r="M1940" i="6"/>
  <c r="Z1939" i="6"/>
  <c r="Y1939" i="6"/>
  <c r="X1939" i="6"/>
  <c r="W1939" i="6"/>
  <c r="V1939" i="6"/>
  <c r="U1939" i="6"/>
  <c r="T1939" i="6"/>
  <c r="S1939" i="6"/>
  <c r="R1939" i="6"/>
  <c r="Q1939" i="6"/>
  <c r="P1939" i="6"/>
  <c r="O1939" i="6"/>
  <c r="N1939" i="6"/>
  <c r="M1939" i="6"/>
  <c r="Z1938" i="6"/>
  <c r="Y1938" i="6"/>
  <c r="X1938" i="6"/>
  <c r="W1938" i="6"/>
  <c r="V1938" i="6"/>
  <c r="U1938" i="6"/>
  <c r="T1938" i="6"/>
  <c r="S1938" i="6"/>
  <c r="R1938" i="6"/>
  <c r="Q1938" i="6"/>
  <c r="P1938" i="6"/>
  <c r="O1938" i="6"/>
  <c r="N1938" i="6"/>
  <c r="M1938" i="6"/>
  <c r="Z1937" i="6"/>
  <c r="Y1937" i="6"/>
  <c r="X1937" i="6"/>
  <c r="W1937" i="6"/>
  <c r="V1937" i="6"/>
  <c r="U1937" i="6"/>
  <c r="T1937" i="6"/>
  <c r="S1937" i="6"/>
  <c r="R1937" i="6"/>
  <c r="Q1937" i="6"/>
  <c r="P1937" i="6"/>
  <c r="O1937" i="6"/>
  <c r="N1937" i="6"/>
  <c r="M1937" i="6"/>
  <c r="Z1936" i="6"/>
  <c r="Y1936" i="6"/>
  <c r="X1936" i="6"/>
  <c r="W1936" i="6"/>
  <c r="V1936" i="6"/>
  <c r="U1936" i="6"/>
  <c r="T1936" i="6"/>
  <c r="S1936" i="6"/>
  <c r="R1936" i="6"/>
  <c r="Q1936" i="6"/>
  <c r="P1936" i="6"/>
  <c r="O1936" i="6"/>
  <c r="N1936" i="6"/>
  <c r="M1936" i="6"/>
  <c r="Z1935" i="6"/>
  <c r="Y1935" i="6"/>
  <c r="X1935" i="6"/>
  <c r="W1935" i="6"/>
  <c r="V1935" i="6"/>
  <c r="U1935" i="6"/>
  <c r="T1935" i="6"/>
  <c r="S1935" i="6"/>
  <c r="R1935" i="6"/>
  <c r="Q1935" i="6"/>
  <c r="P1935" i="6"/>
  <c r="O1935" i="6"/>
  <c r="N1935" i="6"/>
  <c r="M1935" i="6"/>
  <c r="Z1934" i="6"/>
  <c r="Y1934" i="6"/>
  <c r="X1934" i="6"/>
  <c r="W1934" i="6"/>
  <c r="V1934" i="6"/>
  <c r="U1934" i="6"/>
  <c r="T1934" i="6"/>
  <c r="S1934" i="6"/>
  <c r="R1934" i="6"/>
  <c r="Q1934" i="6"/>
  <c r="P1934" i="6"/>
  <c r="O1934" i="6"/>
  <c r="N1934" i="6"/>
  <c r="M1934" i="6"/>
  <c r="Z1933" i="6"/>
  <c r="Y1933" i="6"/>
  <c r="X1933" i="6"/>
  <c r="W1933" i="6"/>
  <c r="V1933" i="6"/>
  <c r="U1933" i="6"/>
  <c r="T1933" i="6"/>
  <c r="S1933" i="6"/>
  <c r="R1933" i="6"/>
  <c r="Q1933" i="6"/>
  <c r="P1933" i="6"/>
  <c r="O1933" i="6"/>
  <c r="N1933" i="6"/>
  <c r="M1933" i="6"/>
  <c r="Z1932" i="6"/>
  <c r="Y1932" i="6"/>
  <c r="X1932" i="6"/>
  <c r="W1932" i="6"/>
  <c r="V1932" i="6"/>
  <c r="U1932" i="6"/>
  <c r="T1932" i="6"/>
  <c r="S1932" i="6"/>
  <c r="R1932" i="6"/>
  <c r="Q1932" i="6"/>
  <c r="P1932" i="6"/>
  <c r="O1932" i="6"/>
  <c r="N1932" i="6"/>
  <c r="M1932" i="6"/>
  <c r="Z1931" i="6"/>
  <c r="Y1931" i="6"/>
  <c r="X1931" i="6"/>
  <c r="W1931" i="6"/>
  <c r="V1931" i="6"/>
  <c r="U1931" i="6"/>
  <c r="T1931" i="6"/>
  <c r="S1931" i="6"/>
  <c r="R1931" i="6"/>
  <c r="Q1931" i="6"/>
  <c r="P1931" i="6"/>
  <c r="O1931" i="6"/>
  <c r="N1931" i="6"/>
  <c r="M1931" i="6"/>
  <c r="Z1930" i="6"/>
  <c r="Y1930" i="6"/>
  <c r="X1930" i="6"/>
  <c r="W1930" i="6"/>
  <c r="V1930" i="6"/>
  <c r="U1930" i="6"/>
  <c r="T1930" i="6"/>
  <c r="S1930" i="6"/>
  <c r="R1930" i="6"/>
  <c r="Q1930" i="6"/>
  <c r="P1930" i="6"/>
  <c r="O1930" i="6"/>
  <c r="N1930" i="6"/>
  <c r="M1930" i="6"/>
  <c r="Z1929" i="6"/>
  <c r="Y1929" i="6"/>
  <c r="X1929" i="6"/>
  <c r="W1929" i="6"/>
  <c r="V1929" i="6"/>
  <c r="U1929" i="6"/>
  <c r="T1929" i="6"/>
  <c r="S1929" i="6"/>
  <c r="R1929" i="6"/>
  <c r="Q1929" i="6"/>
  <c r="P1929" i="6"/>
  <c r="O1929" i="6"/>
  <c r="N1929" i="6"/>
  <c r="M1929" i="6"/>
  <c r="Z1928" i="6"/>
  <c r="Y1928" i="6"/>
  <c r="X1928" i="6"/>
  <c r="W1928" i="6"/>
  <c r="V1928" i="6"/>
  <c r="U1928" i="6"/>
  <c r="T1928" i="6"/>
  <c r="S1928" i="6"/>
  <c r="R1928" i="6"/>
  <c r="Q1928" i="6"/>
  <c r="P1928" i="6"/>
  <c r="O1928" i="6"/>
  <c r="N1928" i="6"/>
  <c r="M1928" i="6"/>
  <c r="Z1927" i="6"/>
  <c r="Y1927" i="6"/>
  <c r="X1927" i="6"/>
  <c r="W1927" i="6"/>
  <c r="V1927" i="6"/>
  <c r="U1927" i="6"/>
  <c r="T1927" i="6"/>
  <c r="S1927" i="6"/>
  <c r="R1927" i="6"/>
  <c r="Q1927" i="6"/>
  <c r="P1927" i="6"/>
  <c r="O1927" i="6"/>
  <c r="N1927" i="6"/>
  <c r="M1927" i="6"/>
  <c r="Z1926" i="6"/>
  <c r="Y1926" i="6"/>
  <c r="X1926" i="6"/>
  <c r="W1926" i="6"/>
  <c r="V1926" i="6"/>
  <c r="U1926" i="6"/>
  <c r="T1926" i="6"/>
  <c r="S1926" i="6"/>
  <c r="R1926" i="6"/>
  <c r="Q1926" i="6"/>
  <c r="P1926" i="6"/>
  <c r="O1926" i="6"/>
  <c r="N1926" i="6"/>
  <c r="M1926" i="6"/>
  <c r="Z1925" i="6"/>
  <c r="Y1925" i="6"/>
  <c r="X1925" i="6"/>
  <c r="W1925" i="6"/>
  <c r="V1925" i="6"/>
  <c r="U1925" i="6"/>
  <c r="T1925" i="6"/>
  <c r="S1925" i="6"/>
  <c r="R1925" i="6"/>
  <c r="Q1925" i="6"/>
  <c r="P1925" i="6"/>
  <c r="O1925" i="6"/>
  <c r="N1925" i="6"/>
  <c r="M1925" i="6"/>
  <c r="Z1924" i="6"/>
  <c r="Y1924" i="6"/>
  <c r="X1924" i="6"/>
  <c r="W1924" i="6"/>
  <c r="V1924" i="6"/>
  <c r="U1924" i="6"/>
  <c r="T1924" i="6"/>
  <c r="S1924" i="6"/>
  <c r="R1924" i="6"/>
  <c r="Q1924" i="6"/>
  <c r="P1924" i="6"/>
  <c r="O1924" i="6"/>
  <c r="N1924" i="6"/>
  <c r="M1924" i="6"/>
  <c r="Z1923" i="6"/>
  <c r="Y1923" i="6"/>
  <c r="X1923" i="6"/>
  <c r="W1923" i="6"/>
  <c r="V1923" i="6"/>
  <c r="U1923" i="6"/>
  <c r="T1923" i="6"/>
  <c r="S1923" i="6"/>
  <c r="R1923" i="6"/>
  <c r="Q1923" i="6"/>
  <c r="P1923" i="6"/>
  <c r="O1923" i="6"/>
  <c r="N1923" i="6"/>
  <c r="M1923" i="6"/>
  <c r="Z1922" i="6"/>
  <c r="Y1922" i="6"/>
  <c r="X1922" i="6"/>
  <c r="W1922" i="6"/>
  <c r="V1922" i="6"/>
  <c r="U1922" i="6"/>
  <c r="T1922" i="6"/>
  <c r="S1922" i="6"/>
  <c r="R1922" i="6"/>
  <c r="Q1922" i="6"/>
  <c r="P1922" i="6"/>
  <c r="O1922" i="6"/>
  <c r="N1922" i="6"/>
  <c r="M1922" i="6"/>
  <c r="Z1921" i="6"/>
  <c r="Y1921" i="6"/>
  <c r="X1921" i="6"/>
  <c r="W1921" i="6"/>
  <c r="V1921" i="6"/>
  <c r="U1921" i="6"/>
  <c r="T1921" i="6"/>
  <c r="S1921" i="6"/>
  <c r="R1921" i="6"/>
  <c r="Q1921" i="6"/>
  <c r="P1921" i="6"/>
  <c r="O1921" i="6"/>
  <c r="N1921" i="6"/>
  <c r="M1921" i="6"/>
  <c r="Z1920" i="6"/>
  <c r="Y1920" i="6"/>
  <c r="X1920" i="6"/>
  <c r="W1920" i="6"/>
  <c r="V1920" i="6"/>
  <c r="U1920" i="6"/>
  <c r="T1920" i="6"/>
  <c r="S1920" i="6"/>
  <c r="R1920" i="6"/>
  <c r="Q1920" i="6"/>
  <c r="P1920" i="6"/>
  <c r="O1920" i="6"/>
  <c r="N1920" i="6"/>
  <c r="M1920" i="6"/>
  <c r="Z1919" i="6"/>
  <c r="Y1919" i="6"/>
  <c r="X1919" i="6"/>
  <c r="W1919" i="6"/>
  <c r="V1919" i="6"/>
  <c r="U1919" i="6"/>
  <c r="T1919" i="6"/>
  <c r="S1919" i="6"/>
  <c r="R1919" i="6"/>
  <c r="Q1919" i="6"/>
  <c r="P1919" i="6"/>
  <c r="O1919" i="6"/>
  <c r="N1919" i="6"/>
  <c r="M1919" i="6"/>
  <c r="Z1918" i="6"/>
  <c r="Y1918" i="6"/>
  <c r="X1918" i="6"/>
  <c r="W1918" i="6"/>
  <c r="V1918" i="6"/>
  <c r="U1918" i="6"/>
  <c r="T1918" i="6"/>
  <c r="S1918" i="6"/>
  <c r="R1918" i="6"/>
  <c r="Q1918" i="6"/>
  <c r="P1918" i="6"/>
  <c r="O1918" i="6"/>
  <c r="N1918" i="6"/>
  <c r="M1918" i="6"/>
  <c r="Z1917" i="6"/>
  <c r="Y1917" i="6"/>
  <c r="X1917" i="6"/>
  <c r="W1917" i="6"/>
  <c r="V1917" i="6"/>
  <c r="U1917" i="6"/>
  <c r="T1917" i="6"/>
  <c r="S1917" i="6"/>
  <c r="R1917" i="6"/>
  <c r="Q1917" i="6"/>
  <c r="P1917" i="6"/>
  <c r="O1917" i="6"/>
  <c r="N1917" i="6"/>
  <c r="M1917" i="6"/>
  <c r="Z1916" i="6"/>
  <c r="Y1916" i="6"/>
  <c r="X1916" i="6"/>
  <c r="W1916" i="6"/>
  <c r="V1916" i="6"/>
  <c r="U1916" i="6"/>
  <c r="T1916" i="6"/>
  <c r="S1916" i="6"/>
  <c r="R1916" i="6"/>
  <c r="Q1916" i="6"/>
  <c r="P1916" i="6"/>
  <c r="O1916" i="6"/>
  <c r="N1916" i="6"/>
  <c r="M1916" i="6"/>
  <c r="Z1915" i="6"/>
  <c r="Y1915" i="6"/>
  <c r="X1915" i="6"/>
  <c r="W1915" i="6"/>
  <c r="V1915" i="6"/>
  <c r="U1915" i="6"/>
  <c r="T1915" i="6"/>
  <c r="S1915" i="6"/>
  <c r="R1915" i="6"/>
  <c r="Q1915" i="6"/>
  <c r="P1915" i="6"/>
  <c r="O1915" i="6"/>
  <c r="N1915" i="6"/>
  <c r="M1915" i="6"/>
  <c r="Z1914" i="6"/>
  <c r="Y1914" i="6"/>
  <c r="X1914" i="6"/>
  <c r="W1914" i="6"/>
  <c r="V1914" i="6"/>
  <c r="U1914" i="6"/>
  <c r="T1914" i="6"/>
  <c r="S1914" i="6"/>
  <c r="R1914" i="6"/>
  <c r="Q1914" i="6"/>
  <c r="P1914" i="6"/>
  <c r="O1914" i="6"/>
  <c r="N1914" i="6"/>
  <c r="M1914" i="6"/>
  <c r="Z1913" i="6"/>
  <c r="Y1913" i="6"/>
  <c r="X1913" i="6"/>
  <c r="W1913" i="6"/>
  <c r="V1913" i="6"/>
  <c r="U1913" i="6"/>
  <c r="T1913" i="6"/>
  <c r="S1913" i="6"/>
  <c r="R1913" i="6"/>
  <c r="Q1913" i="6"/>
  <c r="P1913" i="6"/>
  <c r="O1913" i="6"/>
  <c r="N1913" i="6"/>
  <c r="M1913" i="6"/>
  <c r="Z1912" i="6"/>
  <c r="Y1912" i="6"/>
  <c r="X1912" i="6"/>
  <c r="W1912" i="6"/>
  <c r="V1912" i="6"/>
  <c r="U1912" i="6"/>
  <c r="T1912" i="6"/>
  <c r="S1912" i="6"/>
  <c r="R1912" i="6"/>
  <c r="Q1912" i="6"/>
  <c r="P1912" i="6"/>
  <c r="O1912" i="6"/>
  <c r="N1912" i="6"/>
  <c r="M1912" i="6"/>
  <c r="Z1911" i="6"/>
  <c r="Y1911" i="6"/>
  <c r="X1911" i="6"/>
  <c r="W1911" i="6"/>
  <c r="V1911" i="6"/>
  <c r="U1911" i="6"/>
  <c r="T1911" i="6"/>
  <c r="S1911" i="6"/>
  <c r="R1911" i="6"/>
  <c r="Q1911" i="6"/>
  <c r="P1911" i="6"/>
  <c r="O1911" i="6"/>
  <c r="N1911" i="6"/>
  <c r="M1911" i="6"/>
  <c r="Z1910" i="6"/>
  <c r="Y1910" i="6"/>
  <c r="X1910" i="6"/>
  <c r="W1910" i="6"/>
  <c r="V1910" i="6"/>
  <c r="U1910" i="6"/>
  <c r="T1910" i="6"/>
  <c r="S1910" i="6"/>
  <c r="R1910" i="6"/>
  <c r="Q1910" i="6"/>
  <c r="P1910" i="6"/>
  <c r="O1910" i="6"/>
  <c r="N1910" i="6"/>
  <c r="M1910" i="6"/>
  <c r="Z1909" i="6"/>
  <c r="Y1909" i="6"/>
  <c r="X1909" i="6"/>
  <c r="W1909" i="6"/>
  <c r="V1909" i="6"/>
  <c r="U1909" i="6"/>
  <c r="T1909" i="6"/>
  <c r="S1909" i="6"/>
  <c r="R1909" i="6"/>
  <c r="Q1909" i="6"/>
  <c r="P1909" i="6"/>
  <c r="O1909" i="6"/>
  <c r="N1909" i="6"/>
  <c r="M1909" i="6"/>
  <c r="Z1908" i="6"/>
  <c r="Y1908" i="6"/>
  <c r="X1908" i="6"/>
  <c r="W1908" i="6"/>
  <c r="V1908" i="6"/>
  <c r="U1908" i="6"/>
  <c r="T1908" i="6"/>
  <c r="S1908" i="6"/>
  <c r="R1908" i="6"/>
  <c r="Q1908" i="6"/>
  <c r="P1908" i="6"/>
  <c r="O1908" i="6"/>
  <c r="N1908" i="6"/>
  <c r="M1908" i="6"/>
  <c r="Z1907" i="6"/>
  <c r="Y1907" i="6"/>
  <c r="X1907" i="6"/>
  <c r="W1907" i="6"/>
  <c r="V1907" i="6"/>
  <c r="U1907" i="6"/>
  <c r="T1907" i="6"/>
  <c r="S1907" i="6"/>
  <c r="R1907" i="6"/>
  <c r="Q1907" i="6"/>
  <c r="P1907" i="6"/>
  <c r="O1907" i="6"/>
  <c r="N1907" i="6"/>
  <c r="M1907" i="6"/>
  <c r="Z1906" i="6"/>
  <c r="Y1906" i="6"/>
  <c r="X1906" i="6"/>
  <c r="W1906" i="6"/>
  <c r="V1906" i="6"/>
  <c r="U1906" i="6"/>
  <c r="T1906" i="6"/>
  <c r="S1906" i="6"/>
  <c r="R1906" i="6"/>
  <c r="Q1906" i="6"/>
  <c r="P1906" i="6"/>
  <c r="O1906" i="6"/>
  <c r="N1906" i="6"/>
  <c r="M1906" i="6"/>
  <c r="Z1905" i="6"/>
  <c r="Y1905" i="6"/>
  <c r="X1905" i="6"/>
  <c r="W1905" i="6"/>
  <c r="V1905" i="6"/>
  <c r="U1905" i="6"/>
  <c r="T1905" i="6"/>
  <c r="S1905" i="6"/>
  <c r="R1905" i="6"/>
  <c r="Q1905" i="6"/>
  <c r="P1905" i="6"/>
  <c r="O1905" i="6"/>
  <c r="N1905" i="6"/>
  <c r="M1905" i="6"/>
  <c r="Z1904" i="6"/>
  <c r="Y1904" i="6"/>
  <c r="X1904" i="6"/>
  <c r="W1904" i="6"/>
  <c r="V1904" i="6"/>
  <c r="U1904" i="6"/>
  <c r="T1904" i="6"/>
  <c r="S1904" i="6"/>
  <c r="R1904" i="6"/>
  <c r="Q1904" i="6"/>
  <c r="P1904" i="6"/>
  <c r="O1904" i="6"/>
  <c r="N1904" i="6"/>
  <c r="M1904" i="6"/>
  <c r="Z1903" i="6"/>
  <c r="Y1903" i="6"/>
  <c r="X1903" i="6"/>
  <c r="W1903" i="6"/>
  <c r="V1903" i="6"/>
  <c r="U1903" i="6"/>
  <c r="T1903" i="6"/>
  <c r="S1903" i="6"/>
  <c r="R1903" i="6"/>
  <c r="Q1903" i="6"/>
  <c r="P1903" i="6"/>
  <c r="O1903" i="6"/>
  <c r="N1903" i="6"/>
  <c r="M1903" i="6"/>
  <c r="Z1902" i="6"/>
  <c r="Y1902" i="6"/>
  <c r="X1902" i="6"/>
  <c r="W1902" i="6"/>
  <c r="V1902" i="6"/>
  <c r="U1902" i="6"/>
  <c r="T1902" i="6"/>
  <c r="S1902" i="6"/>
  <c r="R1902" i="6"/>
  <c r="Q1902" i="6"/>
  <c r="P1902" i="6"/>
  <c r="O1902" i="6"/>
  <c r="N1902" i="6"/>
  <c r="M1902" i="6"/>
  <c r="Z1901" i="6"/>
  <c r="Y1901" i="6"/>
  <c r="X1901" i="6"/>
  <c r="W1901" i="6"/>
  <c r="V1901" i="6"/>
  <c r="U1901" i="6"/>
  <c r="T1901" i="6"/>
  <c r="S1901" i="6"/>
  <c r="R1901" i="6"/>
  <c r="Q1901" i="6"/>
  <c r="P1901" i="6"/>
  <c r="O1901" i="6"/>
  <c r="N1901" i="6"/>
  <c r="M1901" i="6"/>
  <c r="Z1900" i="6"/>
  <c r="Y1900" i="6"/>
  <c r="X1900" i="6"/>
  <c r="W1900" i="6"/>
  <c r="V1900" i="6"/>
  <c r="U1900" i="6"/>
  <c r="T1900" i="6"/>
  <c r="S1900" i="6"/>
  <c r="R1900" i="6"/>
  <c r="Q1900" i="6"/>
  <c r="P1900" i="6"/>
  <c r="O1900" i="6"/>
  <c r="N1900" i="6"/>
  <c r="M1900" i="6"/>
  <c r="Z1899" i="6"/>
  <c r="Y1899" i="6"/>
  <c r="X1899" i="6"/>
  <c r="W1899" i="6"/>
  <c r="V1899" i="6"/>
  <c r="U1899" i="6"/>
  <c r="T1899" i="6"/>
  <c r="S1899" i="6"/>
  <c r="R1899" i="6"/>
  <c r="Q1899" i="6"/>
  <c r="P1899" i="6"/>
  <c r="O1899" i="6"/>
  <c r="N1899" i="6"/>
  <c r="M1899" i="6"/>
  <c r="Z1898" i="6"/>
  <c r="Y1898" i="6"/>
  <c r="X1898" i="6"/>
  <c r="W1898" i="6"/>
  <c r="V1898" i="6"/>
  <c r="U1898" i="6"/>
  <c r="T1898" i="6"/>
  <c r="S1898" i="6"/>
  <c r="R1898" i="6"/>
  <c r="Q1898" i="6"/>
  <c r="P1898" i="6"/>
  <c r="O1898" i="6"/>
  <c r="N1898" i="6"/>
  <c r="M1898" i="6"/>
  <c r="Z1897" i="6"/>
  <c r="Y1897" i="6"/>
  <c r="X1897" i="6"/>
  <c r="W1897" i="6"/>
  <c r="V1897" i="6"/>
  <c r="U1897" i="6"/>
  <c r="T1897" i="6"/>
  <c r="S1897" i="6"/>
  <c r="R1897" i="6"/>
  <c r="Q1897" i="6"/>
  <c r="P1897" i="6"/>
  <c r="O1897" i="6"/>
  <c r="N1897" i="6"/>
  <c r="M1897" i="6"/>
  <c r="Z1896" i="6"/>
  <c r="Y1896" i="6"/>
  <c r="X1896" i="6"/>
  <c r="W1896" i="6"/>
  <c r="V1896" i="6"/>
  <c r="U1896" i="6"/>
  <c r="T1896" i="6"/>
  <c r="S1896" i="6"/>
  <c r="R1896" i="6"/>
  <c r="Q1896" i="6"/>
  <c r="P1896" i="6"/>
  <c r="O1896" i="6"/>
  <c r="N1896" i="6"/>
  <c r="M1896" i="6"/>
  <c r="Z1895" i="6"/>
  <c r="Y1895" i="6"/>
  <c r="X1895" i="6"/>
  <c r="W1895" i="6"/>
  <c r="V1895" i="6"/>
  <c r="U1895" i="6"/>
  <c r="T1895" i="6"/>
  <c r="S1895" i="6"/>
  <c r="R1895" i="6"/>
  <c r="Q1895" i="6"/>
  <c r="P1895" i="6"/>
  <c r="O1895" i="6"/>
  <c r="N1895" i="6"/>
  <c r="M1895" i="6"/>
  <c r="Z1894" i="6"/>
  <c r="Y1894" i="6"/>
  <c r="X1894" i="6"/>
  <c r="W1894" i="6"/>
  <c r="V1894" i="6"/>
  <c r="U1894" i="6"/>
  <c r="T1894" i="6"/>
  <c r="S1894" i="6"/>
  <c r="R1894" i="6"/>
  <c r="Q1894" i="6"/>
  <c r="P1894" i="6"/>
  <c r="O1894" i="6"/>
  <c r="N1894" i="6"/>
  <c r="M1894" i="6"/>
  <c r="Z1893" i="6"/>
  <c r="Y1893" i="6"/>
  <c r="X1893" i="6"/>
  <c r="W1893" i="6"/>
  <c r="V1893" i="6"/>
  <c r="U1893" i="6"/>
  <c r="T1893" i="6"/>
  <c r="S1893" i="6"/>
  <c r="R1893" i="6"/>
  <c r="Q1893" i="6"/>
  <c r="P1893" i="6"/>
  <c r="O1893" i="6"/>
  <c r="N1893" i="6"/>
  <c r="M1893" i="6"/>
  <c r="Z1892" i="6"/>
  <c r="Y1892" i="6"/>
  <c r="X1892" i="6"/>
  <c r="W1892" i="6"/>
  <c r="V1892" i="6"/>
  <c r="U1892" i="6"/>
  <c r="T1892" i="6"/>
  <c r="S1892" i="6"/>
  <c r="R1892" i="6"/>
  <c r="Q1892" i="6"/>
  <c r="P1892" i="6"/>
  <c r="O1892" i="6"/>
  <c r="N1892" i="6"/>
  <c r="M1892" i="6"/>
  <c r="Z1891" i="6"/>
  <c r="Y1891" i="6"/>
  <c r="X1891" i="6"/>
  <c r="W1891" i="6"/>
  <c r="V1891" i="6"/>
  <c r="U1891" i="6"/>
  <c r="T1891" i="6"/>
  <c r="S1891" i="6"/>
  <c r="R1891" i="6"/>
  <c r="Q1891" i="6"/>
  <c r="P1891" i="6"/>
  <c r="O1891" i="6"/>
  <c r="N1891" i="6"/>
  <c r="M1891" i="6"/>
  <c r="Z1890" i="6"/>
  <c r="Y1890" i="6"/>
  <c r="X1890" i="6"/>
  <c r="W1890" i="6"/>
  <c r="V1890" i="6"/>
  <c r="U1890" i="6"/>
  <c r="T1890" i="6"/>
  <c r="S1890" i="6"/>
  <c r="R1890" i="6"/>
  <c r="Q1890" i="6"/>
  <c r="P1890" i="6"/>
  <c r="O1890" i="6"/>
  <c r="N1890" i="6"/>
  <c r="M1890" i="6"/>
  <c r="Z1889" i="6"/>
  <c r="Y1889" i="6"/>
  <c r="X1889" i="6"/>
  <c r="W1889" i="6"/>
  <c r="V1889" i="6"/>
  <c r="U1889" i="6"/>
  <c r="T1889" i="6"/>
  <c r="S1889" i="6"/>
  <c r="R1889" i="6"/>
  <c r="Q1889" i="6"/>
  <c r="P1889" i="6"/>
  <c r="O1889" i="6"/>
  <c r="N1889" i="6"/>
  <c r="M1889" i="6"/>
  <c r="Z1888" i="6"/>
  <c r="Y1888" i="6"/>
  <c r="X1888" i="6"/>
  <c r="W1888" i="6"/>
  <c r="V1888" i="6"/>
  <c r="U1888" i="6"/>
  <c r="T1888" i="6"/>
  <c r="S1888" i="6"/>
  <c r="R1888" i="6"/>
  <c r="Q1888" i="6"/>
  <c r="P1888" i="6"/>
  <c r="O1888" i="6"/>
  <c r="N1888" i="6"/>
  <c r="M1888" i="6"/>
  <c r="Z1887" i="6"/>
  <c r="Y1887" i="6"/>
  <c r="X1887" i="6"/>
  <c r="W1887" i="6"/>
  <c r="V1887" i="6"/>
  <c r="U1887" i="6"/>
  <c r="T1887" i="6"/>
  <c r="S1887" i="6"/>
  <c r="R1887" i="6"/>
  <c r="Q1887" i="6"/>
  <c r="P1887" i="6"/>
  <c r="O1887" i="6"/>
  <c r="N1887" i="6"/>
  <c r="M1887" i="6"/>
  <c r="Z1886" i="6"/>
  <c r="Y1886" i="6"/>
  <c r="X1886" i="6"/>
  <c r="W1886" i="6"/>
  <c r="V1886" i="6"/>
  <c r="U1886" i="6"/>
  <c r="T1886" i="6"/>
  <c r="S1886" i="6"/>
  <c r="R1886" i="6"/>
  <c r="Q1886" i="6"/>
  <c r="P1886" i="6"/>
  <c r="O1886" i="6"/>
  <c r="N1886" i="6"/>
  <c r="M1886" i="6"/>
  <c r="Z1885" i="6"/>
  <c r="Y1885" i="6"/>
  <c r="X1885" i="6"/>
  <c r="W1885" i="6"/>
  <c r="V1885" i="6"/>
  <c r="U1885" i="6"/>
  <c r="T1885" i="6"/>
  <c r="S1885" i="6"/>
  <c r="R1885" i="6"/>
  <c r="Q1885" i="6"/>
  <c r="P1885" i="6"/>
  <c r="O1885" i="6"/>
  <c r="N1885" i="6"/>
  <c r="M1885" i="6"/>
  <c r="Z1884" i="6"/>
  <c r="Y1884" i="6"/>
  <c r="X1884" i="6"/>
  <c r="W1884" i="6"/>
  <c r="V1884" i="6"/>
  <c r="U1884" i="6"/>
  <c r="T1884" i="6"/>
  <c r="S1884" i="6"/>
  <c r="R1884" i="6"/>
  <c r="Q1884" i="6"/>
  <c r="P1884" i="6"/>
  <c r="O1884" i="6"/>
  <c r="N1884" i="6"/>
  <c r="M1884" i="6"/>
  <c r="Z1883" i="6"/>
  <c r="Y1883" i="6"/>
  <c r="X1883" i="6"/>
  <c r="W1883" i="6"/>
  <c r="V1883" i="6"/>
  <c r="U1883" i="6"/>
  <c r="T1883" i="6"/>
  <c r="S1883" i="6"/>
  <c r="R1883" i="6"/>
  <c r="Q1883" i="6"/>
  <c r="P1883" i="6"/>
  <c r="O1883" i="6"/>
  <c r="N1883" i="6"/>
  <c r="M1883" i="6"/>
  <c r="Z1882" i="6"/>
  <c r="Y1882" i="6"/>
  <c r="X1882" i="6"/>
  <c r="W1882" i="6"/>
  <c r="V1882" i="6"/>
  <c r="U1882" i="6"/>
  <c r="T1882" i="6"/>
  <c r="S1882" i="6"/>
  <c r="R1882" i="6"/>
  <c r="Q1882" i="6"/>
  <c r="P1882" i="6"/>
  <c r="O1882" i="6"/>
  <c r="N1882" i="6"/>
  <c r="M1882" i="6"/>
  <c r="Z1881" i="6"/>
  <c r="Y1881" i="6"/>
  <c r="X1881" i="6"/>
  <c r="W1881" i="6"/>
  <c r="V1881" i="6"/>
  <c r="U1881" i="6"/>
  <c r="T1881" i="6"/>
  <c r="S1881" i="6"/>
  <c r="R1881" i="6"/>
  <c r="Q1881" i="6"/>
  <c r="P1881" i="6"/>
  <c r="O1881" i="6"/>
  <c r="N1881" i="6"/>
  <c r="M1881" i="6"/>
  <c r="Z1880" i="6"/>
  <c r="Y1880" i="6"/>
  <c r="X1880" i="6"/>
  <c r="W1880" i="6"/>
  <c r="V1880" i="6"/>
  <c r="U1880" i="6"/>
  <c r="T1880" i="6"/>
  <c r="S1880" i="6"/>
  <c r="R1880" i="6"/>
  <c r="Q1880" i="6"/>
  <c r="P1880" i="6"/>
  <c r="O1880" i="6"/>
  <c r="N1880" i="6"/>
  <c r="M1880" i="6"/>
  <c r="Z1879" i="6"/>
  <c r="Y1879" i="6"/>
  <c r="X1879" i="6"/>
  <c r="W1879" i="6"/>
  <c r="V1879" i="6"/>
  <c r="U1879" i="6"/>
  <c r="T1879" i="6"/>
  <c r="S1879" i="6"/>
  <c r="R1879" i="6"/>
  <c r="Q1879" i="6"/>
  <c r="P1879" i="6"/>
  <c r="O1879" i="6"/>
  <c r="N1879" i="6"/>
  <c r="M1879" i="6"/>
  <c r="Z1878" i="6"/>
  <c r="Y1878" i="6"/>
  <c r="X1878" i="6"/>
  <c r="W1878" i="6"/>
  <c r="V1878" i="6"/>
  <c r="U1878" i="6"/>
  <c r="T1878" i="6"/>
  <c r="S1878" i="6"/>
  <c r="R1878" i="6"/>
  <c r="Q1878" i="6"/>
  <c r="P1878" i="6"/>
  <c r="O1878" i="6"/>
  <c r="N1878" i="6"/>
  <c r="M1878" i="6"/>
  <c r="Z1877" i="6"/>
  <c r="Y1877" i="6"/>
  <c r="X1877" i="6"/>
  <c r="W1877" i="6"/>
  <c r="V1877" i="6"/>
  <c r="U1877" i="6"/>
  <c r="T1877" i="6"/>
  <c r="S1877" i="6"/>
  <c r="R1877" i="6"/>
  <c r="Q1877" i="6"/>
  <c r="P1877" i="6"/>
  <c r="O1877" i="6"/>
  <c r="N1877" i="6"/>
  <c r="M1877" i="6"/>
  <c r="Z1876" i="6"/>
  <c r="Y1876" i="6"/>
  <c r="X1876" i="6"/>
  <c r="W1876" i="6"/>
  <c r="V1876" i="6"/>
  <c r="U1876" i="6"/>
  <c r="T1876" i="6"/>
  <c r="S1876" i="6"/>
  <c r="R1876" i="6"/>
  <c r="Q1876" i="6"/>
  <c r="P1876" i="6"/>
  <c r="O1876" i="6"/>
  <c r="N1876" i="6"/>
  <c r="M1876" i="6"/>
  <c r="Z1875" i="6"/>
  <c r="Y1875" i="6"/>
  <c r="X1875" i="6"/>
  <c r="W1875" i="6"/>
  <c r="V1875" i="6"/>
  <c r="U1875" i="6"/>
  <c r="T1875" i="6"/>
  <c r="S1875" i="6"/>
  <c r="R1875" i="6"/>
  <c r="Q1875" i="6"/>
  <c r="P1875" i="6"/>
  <c r="O1875" i="6"/>
  <c r="N1875" i="6"/>
  <c r="M1875" i="6"/>
  <c r="Z1874" i="6"/>
  <c r="Y1874" i="6"/>
  <c r="X1874" i="6"/>
  <c r="W1874" i="6"/>
  <c r="V1874" i="6"/>
  <c r="U1874" i="6"/>
  <c r="T1874" i="6"/>
  <c r="S1874" i="6"/>
  <c r="R1874" i="6"/>
  <c r="Q1874" i="6"/>
  <c r="P1874" i="6"/>
  <c r="O1874" i="6"/>
  <c r="N1874" i="6"/>
  <c r="M1874" i="6"/>
  <c r="Z1873" i="6"/>
  <c r="Y1873" i="6"/>
  <c r="X1873" i="6"/>
  <c r="W1873" i="6"/>
  <c r="V1873" i="6"/>
  <c r="U1873" i="6"/>
  <c r="T1873" i="6"/>
  <c r="S1873" i="6"/>
  <c r="R1873" i="6"/>
  <c r="Q1873" i="6"/>
  <c r="P1873" i="6"/>
  <c r="O1873" i="6"/>
  <c r="N1873" i="6"/>
  <c r="M1873" i="6"/>
  <c r="Z1872" i="6"/>
  <c r="Y1872" i="6"/>
  <c r="X1872" i="6"/>
  <c r="W1872" i="6"/>
  <c r="V1872" i="6"/>
  <c r="U1872" i="6"/>
  <c r="T1872" i="6"/>
  <c r="S1872" i="6"/>
  <c r="R1872" i="6"/>
  <c r="Q1872" i="6"/>
  <c r="P1872" i="6"/>
  <c r="O1872" i="6"/>
  <c r="N1872" i="6"/>
  <c r="M1872" i="6"/>
  <c r="Z1871" i="6"/>
  <c r="Y1871" i="6"/>
  <c r="X1871" i="6"/>
  <c r="W1871" i="6"/>
  <c r="V1871" i="6"/>
  <c r="U1871" i="6"/>
  <c r="T1871" i="6"/>
  <c r="S1871" i="6"/>
  <c r="R1871" i="6"/>
  <c r="Q1871" i="6"/>
  <c r="P1871" i="6"/>
  <c r="O1871" i="6"/>
  <c r="N1871" i="6"/>
  <c r="M1871" i="6"/>
  <c r="Z1870" i="6"/>
  <c r="Y1870" i="6"/>
  <c r="X1870" i="6"/>
  <c r="W1870" i="6"/>
  <c r="V1870" i="6"/>
  <c r="U1870" i="6"/>
  <c r="T1870" i="6"/>
  <c r="S1870" i="6"/>
  <c r="R1870" i="6"/>
  <c r="Q1870" i="6"/>
  <c r="P1870" i="6"/>
  <c r="O1870" i="6"/>
  <c r="N1870" i="6"/>
  <c r="M1870" i="6"/>
  <c r="Z1869" i="6"/>
  <c r="Y1869" i="6"/>
  <c r="X1869" i="6"/>
  <c r="W1869" i="6"/>
  <c r="V1869" i="6"/>
  <c r="U1869" i="6"/>
  <c r="T1869" i="6"/>
  <c r="S1869" i="6"/>
  <c r="R1869" i="6"/>
  <c r="Q1869" i="6"/>
  <c r="P1869" i="6"/>
  <c r="O1869" i="6"/>
  <c r="N1869" i="6"/>
  <c r="M1869" i="6"/>
  <c r="Z1868" i="6"/>
  <c r="Y1868" i="6"/>
  <c r="X1868" i="6"/>
  <c r="W1868" i="6"/>
  <c r="V1868" i="6"/>
  <c r="U1868" i="6"/>
  <c r="T1868" i="6"/>
  <c r="S1868" i="6"/>
  <c r="R1868" i="6"/>
  <c r="Q1868" i="6"/>
  <c r="P1868" i="6"/>
  <c r="O1868" i="6"/>
  <c r="N1868" i="6"/>
  <c r="M1868" i="6"/>
  <c r="Z1867" i="6"/>
  <c r="Y1867" i="6"/>
  <c r="X1867" i="6"/>
  <c r="W1867" i="6"/>
  <c r="V1867" i="6"/>
  <c r="U1867" i="6"/>
  <c r="T1867" i="6"/>
  <c r="S1867" i="6"/>
  <c r="R1867" i="6"/>
  <c r="Q1867" i="6"/>
  <c r="P1867" i="6"/>
  <c r="O1867" i="6"/>
  <c r="N1867" i="6"/>
  <c r="M1867" i="6"/>
  <c r="Z1866" i="6"/>
  <c r="Y1866" i="6"/>
  <c r="X1866" i="6"/>
  <c r="W1866" i="6"/>
  <c r="V1866" i="6"/>
  <c r="U1866" i="6"/>
  <c r="T1866" i="6"/>
  <c r="S1866" i="6"/>
  <c r="R1866" i="6"/>
  <c r="Q1866" i="6"/>
  <c r="P1866" i="6"/>
  <c r="O1866" i="6"/>
  <c r="N1866" i="6"/>
  <c r="M1866" i="6"/>
  <c r="Z1865" i="6"/>
  <c r="Y1865" i="6"/>
  <c r="X1865" i="6"/>
  <c r="W1865" i="6"/>
  <c r="V1865" i="6"/>
  <c r="U1865" i="6"/>
  <c r="T1865" i="6"/>
  <c r="S1865" i="6"/>
  <c r="R1865" i="6"/>
  <c r="Q1865" i="6"/>
  <c r="P1865" i="6"/>
  <c r="O1865" i="6"/>
  <c r="N1865" i="6"/>
  <c r="M1865" i="6"/>
  <c r="Z1864" i="6"/>
  <c r="Y1864" i="6"/>
  <c r="X1864" i="6"/>
  <c r="W1864" i="6"/>
  <c r="V1864" i="6"/>
  <c r="U1864" i="6"/>
  <c r="T1864" i="6"/>
  <c r="S1864" i="6"/>
  <c r="R1864" i="6"/>
  <c r="Q1864" i="6"/>
  <c r="P1864" i="6"/>
  <c r="O1864" i="6"/>
  <c r="N1864" i="6"/>
  <c r="M1864" i="6"/>
  <c r="Z1863" i="6"/>
  <c r="Y1863" i="6"/>
  <c r="X1863" i="6"/>
  <c r="W1863" i="6"/>
  <c r="V1863" i="6"/>
  <c r="U1863" i="6"/>
  <c r="T1863" i="6"/>
  <c r="S1863" i="6"/>
  <c r="R1863" i="6"/>
  <c r="Q1863" i="6"/>
  <c r="P1863" i="6"/>
  <c r="O1863" i="6"/>
  <c r="N1863" i="6"/>
  <c r="M1863" i="6"/>
  <c r="Z1862" i="6"/>
  <c r="Y1862" i="6"/>
  <c r="X1862" i="6"/>
  <c r="W1862" i="6"/>
  <c r="V1862" i="6"/>
  <c r="U1862" i="6"/>
  <c r="T1862" i="6"/>
  <c r="S1862" i="6"/>
  <c r="R1862" i="6"/>
  <c r="Q1862" i="6"/>
  <c r="P1862" i="6"/>
  <c r="O1862" i="6"/>
  <c r="N1862" i="6"/>
  <c r="M1862" i="6"/>
  <c r="Z1861" i="6"/>
  <c r="Y1861" i="6"/>
  <c r="X1861" i="6"/>
  <c r="W1861" i="6"/>
  <c r="V1861" i="6"/>
  <c r="U1861" i="6"/>
  <c r="T1861" i="6"/>
  <c r="S1861" i="6"/>
  <c r="R1861" i="6"/>
  <c r="Q1861" i="6"/>
  <c r="P1861" i="6"/>
  <c r="O1861" i="6"/>
  <c r="N1861" i="6"/>
  <c r="M1861" i="6"/>
  <c r="Z1860" i="6"/>
  <c r="Y1860" i="6"/>
  <c r="X1860" i="6"/>
  <c r="W1860" i="6"/>
  <c r="V1860" i="6"/>
  <c r="U1860" i="6"/>
  <c r="T1860" i="6"/>
  <c r="S1860" i="6"/>
  <c r="R1860" i="6"/>
  <c r="Q1860" i="6"/>
  <c r="P1860" i="6"/>
  <c r="O1860" i="6"/>
  <c r="N1860" i="6"/>
  <c r="M1860" i="6"/>
  <c r="Z1859" i="6"/>
  <c r="Y1859" i="6"/>
  <c r="X1859" i="6"/>
  <c r="W1859" i="6"/>
  <c r="V1859" i="6"/>
  <c r="U1859" i="6"/>
  <c r="T1859" i="6"/>
  <c r="S1859" i="6"/>
  <c r="R1859" i="6"/>
  <c r="Q1859" i="6"/>
  <c r="P1859" i="6"/>
  <c r="O1859" i="6"/>
  <c r="N1859" i="6"/>
  <c r="M1859" i="6"/>
  <c r="Z1858" i="6"/>
  <c r="Y1858" i="6"/>
  <c r="X1858" i="6"/>
  <c r="W1858" i="6"/>
  <c r="V1858" i="6"/>
  <c r="U1858" i="6"/>
  <c r="T1858" i="6"/>
  <c r="S1858" i="6"/>
  <c r="R1858" i="6"/>
  <c r="Q1858" i="6"/>
  <c r="P1858" i="6"/>
  <c r="O1858" i="6"/>
  <c r="N1858" i="6"/>
  <c r="M1858" i="6"/>
  <c r="Z1857" i="6"/>
  <c r="Y1857" i="6"/>
  <c r="X1857" i="6"/>
  <c r="W1857" i="6"/>
  <c r="V1857" i="6"/>
  <c r="U1857" i="6"/>
  <c r="T1857" i="6"/>
  <c r="S1857" i="6"/>
  <c r="R1857" i="6"/>
  <c r="Q1857" i="6"/>
  <c r="P1857" i="6"/>
  <c r="O1857" i="6"/>
  <c r="N1857" i="6"/>
  <c r="M1857" i="6"/>
  <c r="Z1856" i="6"/>
  <c r="Y1856" i="6"/>
  <c r="X1856" i="6"/>
  <c r="W1856" i="6"/>
  <c r="V1856" i="6"/>
  <c r="U1856" i="6"/>
  <c r="T1856" i="6"/>
  <c r="S1856" i="6"/>
  <c r="R1856" i="6"/>
  <c r="Q1856" i="6"/>
  <c r="P1856" i="6"/>
  <c r="O1856" i="6"/>
  <c r="N1856" i="6"/>
  <c r="M1856" i="6"/>
  <c r="Z1855" i="6"/>
  <c r="Y1855" i="6"/>
  <c r="X1855" i="6"/>
  <c r="W1855" i="6"/>
  <c r="V1855" i="6"/>
  <c r="U1855" i="6"/>
  <c r="T1855" i="6"/>
  <c r="S1855" i="6"/>
  <c r="R1855" i="6"/>
  <c r="Q1855" i="6"/>
  <c r="P1855" i="6"/>
  <c r="O1855" i="6"/>
  <c r="N1855" i="6"/>
  <c r="M1855" i="6"/>
  <c r="Z1854" i="6"/>
  <c r="Y1854" i="6"/>
  <c r="X1854" i="6"/>
  <c r="W1854" i="6"/>
  <c r="V1854" i="6"/>
  <c r="U1854" i="6"/>
  <c r="T1854" i="6"/>
  <c r="S1854" i="6"/>
  <c r="R1854" i="6"/>
  <c r="Q1854" i="6"/>
  <c r="P1854" i="6"/>
  <c r="O1854" i="6"/>
  <c r="N1854" i="6"/>
  <c r="M1854" i="6"/>
  <c r="Z1853" i="6"/>
  <c r="Y1853" i="6"/>
  <c r="X1853" i="6"/>
  <c r="W1853" i="6"/>
  <c r="V1853" i="6"/>
  <c r="U1853" i="6"/>
  <c r="T1853" i="6"/>
  <c r="S1853" i="6"/>
  <c r="R1853" i="6"/>
  <c r="Q1853" i="6"/>
  <c r="P1853" i="6"/>
  <c r="O1853" i="6"/>
  <c r="N1853" i="6"/>
  <c r="M1853" i="6"/>
  <c r="Z1852" i="6"/>
  <c r="Y1852" i="6"/>
  <c r="X1852" i="6"/>
  <c r="W1852" i="6"/>
  <c r="V1852" i="6"/>
  <c r="U1852" i="6"/>
  <c r="T1852" i="6"/>
  <c r="S1852" i="6"/>
  <c r="R1852" i="6"/>
  <c r="Q1852" i="6"/>
  <c r="P1852" i="6"/>
  <c r="O1852" i="6"/>
  <c r="N1852" i="6"/>
  <c r="M1852" i="6"/>
  <c r="Z1851" i="6"/>
  <c r="Y1851" i="6"/>
  <c r="X1851" i="6"/>
  <c r="W1851" i="6"/>
  <c r="V1851" i="6"/>
  <c r="U1851" i="6"/>
  <c r="T1851" i="6"/>
  <c r="S1851" i="6"/>
  <c r="R1851" i="6"/>
  <c r="Q1851" i="6"/>
  <c r="P1851" i="6"/>
  <c r="O1851" i="6"/>
  <c r="N1851" i="6"/>
  <c r="M1851" i="6"/>
  <c r="Z1850" i="6"/>
  <c r="Y1850" i="6"/>
  <c r="X1850" i="6"/>
  <c r="W1850" i="6"/>
  <c r="V1850" i="6"/>
  <c r="U1850" i="6"/>
  <c r="T1850" i="6"/>
  <c r="S1850" i="6"/>
  <c r="R1850" i="6"/>
  <c r="Q1850" i="6"/>
  <c r="P1850" i="6"/>
  <c r="O1850" i="6"/>
  <c r="N1850" i="6"/>
  <c r="M1850" i="6"/>
  <c r="Z1849" i="6"/>
  <c r="Y1849" i="6"/>
  <c r="X1849" i="6"/>
  <c r="W1849" i="6"/>
  <c r="V1849" i="6"/>
  <c r="U1849" i="6"/>
  <c r="T1849" i="6"/>
  <c r="S1849" i="6"/>
  <c r="R1849" i="6"/>
  <c r="Q1849" i="6"/>
  <c r="P1849" i="6"/>
  <c r="O1849" i="6"/>
  <c r="N1849" i="6"/>
  <c r="M1849" i="6"/>
  <c r="Z1848" i="6"/>
  <c r="Y1848" i="6"/>
  <c r="X1848" i="6"/>
  <c r="W1848" i="6"/>
  <c r="V1848" i="6"/>
  <c r="U1848" i="6"/>
  <c r="T1848" i="6"/>
  <c r="S1848" i="6"/>
  <c r="R1848" i="6"/>
  <c r="Q1848" i="6"/>
  <c r="P1848" i="6"/>
  <c r="O1848" i="6"/>
  <c r="N1848" i="6"/>
  <c r="M1848" i="6"/>
  <c r="Z1847" i="6"/>
  <c r="Y1847" i="6"/>
  <c r="X1847" i="6"/>
  <c r="W1847" i="6"/>
  <c r="V1847" i="6"/>
  <c r="U1847" i="6"/>
  <c r="T1847" i="6"/>
  <c r="S1847" i="6"/>
  <c r="R1847" i="6"/>
  <c r="Q1847" i="6"/>
  <c r="P1847" i="6"/>
  <c r="O1847" i="6"/>
  <c r="N1847" i="6"/>
  <c r="M1847" i="6"/>
  <c r="Z1846" i="6"/>
  <c r="Y1846" i="6"/>
  <c r="X1846" i="6"/>
  <c r="W1846" i="6"/>
  <c r="V1846" i="6"/>
  <c r="U1846" i="6"/>
  <c r="T1846" i="6"/>
  <c r="S1846" i="6"/>
  <c r="R1846" i="6"/>
  <c r="Q1846" i="6"/>
  <c r="P1846" i="6"/>
  <c r="O1846" i="6"/>
  <c r="N1846" i="6"/>
  <c r="M1846" i="6"/>
  <c r="Z1845" i="6"/>
  <c r="Y1845" i="6"/>
  <c r="X1845" i="6"/>
  <c r="W1845" i="6"/>
  <c r="V1845" i="6"/>
  <c r="U1845" i="6"/>
  <c r="T1845" i="6"/>
  <c r="S1845" i="6"/>
  <c r="R1845" i="6"/>
  <c r="Q1845" i="6"/>
  <c r="P1845" i="6"/>
  <c r="O1845" i="6"/>
  <c r="N1845" i="6"/>
  <c r="M1845" i="6"/>
  <c r="Z1844" i="6"/>
  <c r="Y1844" i="6"/>
  <c r="X1844" i="6"/>
  <c r="W1844" i="6"/>
  <c r="V1844" i="6"/>
  <c r="U1844" i="6"/>
  <c r="T1844" i="6"/>
  <c r="S1844" i="6"/>
  <c r="R1844" i="6"/>
  <c r="Q1844" i="6"/>
  <c r="P1844" i="6"/>
  <c r="O1844" i="6"/>
  <c r="N1844" i="6"/>
  <c r="M1844" i="6"/>
  <c r="Z1843" i="6"/>
  <c r="Y1843" i="6"/>
  <c r="X1843" i="6"/>
  <c r="W1843" i="6"/>
  <c r="V1843" i="6"/>
  <c r="U1843" i="6"/>
  <c r="T1843" i="6"/>
  <c r="S1843" i="6"/>
  <c r="R1843" i="6"/>
  <c r="Q1843" i="6"/>
  <c r="P1843" i="6"/>
  <c r="O1843" i="6"/>
  <c r="N1843" i="6"/>
  <c r="M1843" i="6"/>
  <c r="Z1842" i="6"/>
  <c r="Y1842" i="6"/>
  <c r="X1842" i="6"/>
  <c r="W1842" i="6"/>
  <c r="V1842" i="6"/>
  <c r="U1842" i="6"/>
  <c r="T1842" i="6"/>
  <c r="S1842" i="6"/>
  <c r="R1842" i="6"/>
  <c r="Q1842" i="6"/>
  <c r="P1842" i="6"/>
  <c r="O1842" i="6"/>
  <c r="N1842" i="6"/>
  <c r="M1842" i="6"/>
  <c r="Z1841" i="6"/>
  <c r="Y1841" i="6"/>
  <c r="X1841" i="6"/>
  <c r="W1841" i="6"/>
  <c r="V1841" i="6"/>
  <c r="U1841" i="6"/>
  <c r="T1841" i="6"/>
  <c r="S1841" i="6"/>
  <c r="R1841" i="6"/>
  <c r="Q1841" i="6"/>
  <c r="P1841" i="6"/>
  <c r="O1841" i="6"/>
  <c r="N1841" i="6"/>
  <c r="M1841" i="6"/>
  <c r="Z1840" i="6"/>
  <c r="Y1840" i="6"/>
  <c r="X1840" i="6"/>
  <c r="W1840" i="6"/>
  <c r="V1840" i="6"/>
  <c r="U1840" i="6"/>
  <c r="T1840" i="6"/>
  <c r="S1840" i="6"/>
  <c r="R1840" i="6"/>
  <c r="Q1840" i="6"/>
  <c r="P1840" i="6"/>
  <c r="O1840" i="6"/>
  <c r="N1840" i="6"/>
  <c r="M1840" i="6"/>
  <c r="Z1839" i="6"/>
  <c r="Y1839" i="6"/>
  <c r="X1839" i="6"/>
  <c r="W1839" i="6"/>
  <c r="V1839" i="6"/>
  <c r="U1839" i="6"/>
  <c r="T1839" i="6"/>
  <c r="S1839" i="6"/>
  <c r="R1839" i="6"/>
  <c r="Q1839" i="6"/>
  <c r="P1839" i="6"/>
  <c r="O1839" i="6"/>
  <c r="N1839" i="6"/>
  <c r="M1839" i="6"/>
  <c r="Z1838" i="6"/>
  <c r="Y1838" i="6"/>
  <c r="X1838" i="6"/>
  <c r="W1838" i="6"/>
  <c r="V1838" i="6"/>
  <c r="U1838" i="6"/>
  <c r="T1838" i="6"/>
  <c r="S1838" i="6"/>
  <c r="R1838" i="6"/>
  <c r="Q1838" i="6"/>
  <c r="P1838" i="6"/>
  <c r="O1838" i="6"/>
  <c r="N1838" i="6"/>
  <c r="M1838" i="6"/>
  <c r="Z1837" i="6"/>
  <c r="Y1837" i="6"/>
  <c r="X1837" i="6"/>
  <c r="W1837" i="6"/>
  <c r="V1837" i="6"/>
  <c r="U1837" i="6"/>
  <c r="T1837" i="6"/>
  <c r="S1837" i="6"/>
  <c r="R1837" i="6"/>
  <c r="Q1837" i="6"/>
  <c r="P1837" i="6"/>
  <c r="O1837" i="6"/>
  <c r="N1837" i="6"/>
  <c r="M1837" i="6"/>
  <c r="Z1836" i="6"/>
  <c r="Y1836" i="6"/>
  <c r="X1836" i="6"/>
  <c r="W1836" i="6"/>
  <c r="V1836" i="6"/>
  <c r="U1836" i="6"/>
  <c r="T1836" i="6"/>
  <c r="S1836" i="6"/>
  <c r="R1836" i="6"/>
  <c r="Q1836" i="6"/>
  <c r="P1836" i="6"/>
  <c r="O1836" i="6"/>
  <c r="N1836" i="6"/>
  <c r="M1836" i="6"/>
  <c r="Z1835" i="6"/>
  <c r="Y1835" i="6"/>
  <c r="X1835" i="6"/>
  <c r="W1835" i="6"/>
  <c r="V1835" i="6"/>
  <c r="U1835" i="6"/>
  <c r="T1835" i="6"/>
  <c r="S1835" i="6"/>
  <c r="R1835" i="6"/>
  <c r="Q1835" i="6"/>
  <c r="P1835" i="6"/>
  <c r="O1835" i="6"/>
  <c r="N1835" i="6"/>
  <c r="M1835" i="6"/>
  <c r="Z1834" i="6"/>
  <c r="Y1834" i="6"/>
  <c r="X1834" i="6"/>
  <c r="W1834" i="6"/>
  <c r="V1834" i="6"/>
  <c r="U1834" i="6"/>
  <c r="T1834" i="6"/>
  <c r="S1834" i="6"/>
  <c r="R1834" i="6"/>
  <c r="Q1834" i="6"/>
  <c r="P1834" i="6"/>
  <c r="O1834" i="6"/>
  <c r="N1834" i="6"/>
  <c r="M1834" i="6"/>
  <c r="Z1833" i="6"/>
  <c r="Y1833" i="6"/>
  <c r="X1833" i="6"/>
  <c r="W1833" i="6"/>
  <c r="V1833" i="6"/>
  <c r="U1833" i="6"/>
  <c r="T1833" i="6"/>
  <c r="S1833" i="6"/>
  <c r="R1833" i="6"/>
  <c r="Q1833" i="6"/>
  <c r="P1833" i="6"/>
  <c r="O1833" i="6"/>
  <c r="N1833" i="6"/>
  <c r="M1833" i="6"/>
  <c r="Z1832" i="6"/>
  <c r="Y1832" i="6"/>
  <c r="X1832" i="6"/>
  <c r="W1832" i="6"/>
  <c r="V1832" i="6"/>
  <c r="U1832" i="6"/>
  <c r="T1832" i="6"/>
  <c r="S1832" i="6"/>
  <c r="R1832" i="6"/>
  <c r="Q1832" i="6"/>
  <c r="P1832" i="6"/>
  <c r="O1832" i="6"/>
  <c r="N1832" i="6"/>
  <c r="M1832" i="6"/>
  <c r="Z1831" i="6"/>
  <c r="Y1831" i="6"/>
  <c r="X1831" i="6"/>
  <c r="W1831" i="6"/>
  <c r="V1831" i="6"/>
  <c r="U1831" i="6"/>
  <c r="T1831" i="6"/>
  <c r="S1831" i="6"/>
  <c r="R1831" i="6"/>
  <c r="Q1831" i="6"/>
  <c r="P1831" i="6"/>
  <c r="O1831" i="6"/>
  <c r="N1831" i="6"/>
  <c r="M1831" i="6"/>
  <c r="Z1830" i="6"/>
  <c r="Y1830" i="6"/>
  <c r="X1830" i="6"/>
  <c r="W1830" i="6"/>
  <c r="V1830" i="6"/>
  <c r="U1830" i="6"/>
  <c r="T1830" i="6"/>
  <c r="S1830" i="6"/>
  <c r="R1830" i="6"/>
  <c r="Q1830" i="6"/>
  <c r="P1830" i="6"/>
  <c r="O1830" i="6"/>
  <c r="N1830" i="6"/>
  <c r="M1830" i="6"/>
  <c r="Z1829" i="6"/>
  <c r="Y1829" i="6"/>
  <c r="X1829" i="6"/>
  <c r="W1829" i="6"/>
  <c r="V1829" i="6"/>
  <c r="U1829" i="6"/>
  <c r="T1829" i="6"/>
  <c r="S1829" i="6"/>
  <c r="R1829" i="6"/>
  <c r="Q1829" i="6"/>
  <c r="P1829" i="6"/>
  <c r="O1829" i="6"/>
  <c r="N1829" i="6"/>
  <c r="M1829" i="6"/>
  <c r="Z1828" i="6"/>
  <c r="Y1828" i="6"/>
  <c r="X1828" i="6"/>
  <c r="W1828" i="6"/>
  <c r="V1828" i="6"/>
  <c r="U1828" i="6"/>
  <c r="T1828" i="6"/>
  <c r="S1828" i="6"/>
  <c r="R1828" i="6"/>
  <c r="Q1828" i="6"/>
  <c r="P1828" i="6"/>
  <c r="O1828" i="6"/>
  <c r="N1828" i="6"/>
  <c r="M1828" i="6"/>
  <c r="Z1827" i="6"/>
  <c r="Y1827" i="6"/>
  <c r="X1827" i="6"/>
  <c r="W1827" i="6"/>
  <c r="V1827" i="6"/>
  <c r="U1827" i="6"/>
  <c r="T1827" i="6"/>
  <c r="S1827" i="6"/>
  <c r="R1827" i="6"/>
  <c r="Q1827" i="6"/>
  <c r="P1827" i="6"/>
  <c r="O1827" i="6"/>
  <c r="N1827" i="6"/>
  <c r="M1827" i="6"/>
  <c r="Z1826" i="6"/>
  <c r="Y1826" i="6"/>
  <c r="X1826" i="6"/>
  <c r="W1826" i="6"/>
  <c r="V1826" i="6"/>
  <c r="U1826" i="6"/>
  <c r="T1826" i="6"/>
  <c r="S1826" i="6"/>
  <c r="R1826" i="6"/>
  <c r="Q1826" i="6"/>
  <c r="P1826" i="6"/>
  <c r="O1826" i="6"/>
  <c r="N1826" i="6"/>
  <c r="M1826" i="6"/>
  <c r="Z1825" i="6"/>
  <c r="Y1825" i="6"/>
  <c r="X1825" i="6"/>
  <c r="W1825" i="6"/>
  <c r="V1825" i="6"/>
  <c r="U1825" i="6"/>
  <c r="T1825" i="6"/>
  <c r="S1825" i="6"/>
  <c r="R1825" i="6"/>
  <c r="Q1825" i="6"/>
  <c r="P1825" i="6"/>
  <c r="O1825" i="6"/>
  <c r="N1825" i="6"/>
  <c r="M1825" i="6"/>
  <c r="Z1824" i="6"/>
  <c r="Y1824" i="6"/>
  <c r="X1824" i="6"/>
  <c r="W1824" i="6"/>
  <c r="V1824" i="6"/>
  <c r="U1824" i="6"/>
  <c r="T1824" i="6"/>
  <c r="S1824" i="6"/>
  <c r="R1824" i="6"/>
  <c r="Q1824" i="6"/>
  <c r="P1824" i="6"/>
  <c r="O1824" i="6"/>
  <c r="N1824" i="6"/>
  <c r="M1824" i="6"/>
  <c r="Z1823" i="6"/>
  <c r="Y1823" i="6"/>
  <c r="X1823" i="6"/>
  <c r="W1823" i="6"/>
  <c r="V1823" i="6"/>
  <c r="U1823" i="6"/>
  <c r="T1823" i="6"/>
  <c r="S1823" i="6"/>
  <c r="R1823" i="6"/>
  <c r="Q1823" i="6"/>
  <c r="P1823" i="6"/>
  <c r="O1823" i="6"/>
  <c r="N1823" i="6"/>
  <c r="M1823" i="6"/>
  <c r="Z1822" i="6"/>
  <c r="Y1822" i="6"/>
  <c r="X1822" i="6"/>
  <c r="W1822" i="6"/>
  <c r="V1822" i="6"/>
  <c r="U1822" i="6"/>
  <c r="T1822" i="6"/>
  <c r="S1822" i="6"/>
  <c r="R1822" i="6"/>
  <c r="Q1822" i="6"/>
  <c r="P1822" i="6"/>
  <c r="O1822" i="6"/>
  <c r="N1822" i="6"/>
  <c r="M1822" i="6"/>
  <c r="Z1821" i="6"/>
  <c r="Y1821" i="6"/>
  <c r="X1821" i="6"/>
  <c r="W1821" i="6"/>
  <c r="V1821" i="6"/>
  <c r="U1821" i="6"/>
  <c r="T1821" i="6"/>
  <c r="S1821" i="6"/>
  <c r="R1821" i="6"/>
  <c r="Q1821" i="6"/>
  <c r="P1821" i="6"/>
  <c r="O1821" i="6"/>
  <c r="N1821" i="6"/>
  <c r="M1821" i="6"/>
  <c r="Z1820" i="6"/>
  <c r="Y1820" i="6"/>
  <c r="X1820" i="6"/>
  <c r="W1820" i="6"/>
  <c r="V1820" i="6"/>
  <c r="U1820" i="6"/>
  <c r="T1820" i="6"/>
  <c r="S1820" i="6"/>
  <c r="R1820" i="6"/>
  <c r="Q1820" i="6"/>
  <c r="P1820" i="6"/>
  <c r="O1820" i="6"/>
  <c r="N1820" i="6"/>
  <c r="M1820" i="6"/>
  <c r="Z1819" i="6"/>
  <c r="Y1819" i="6"/>
  <c r="X1819" i="6"/>
  <c r="W1819" i="6"/>
  <c r="V1819" i="6"/>
  <c r="U1819" i="6"/>
  <c r="T1819" i="6"/>
  <c r="S1819" i="6"/>
  <c r="R1819" i="6"/>
  <c r="Q1819" i="6"/>
  <c r="P1819" i="6"/>
  <c r="O1819" i="6"/>
  <c r="N1819" i="6"/>
  <c r="M1819" i="6"/>
  <c r="Z1818" i="6"/>
  <c r="Y1818" i="6"/>
  <c r="X1818" i="6"/>
  <c r="W1818" i="6"/>
  <c r="V1818" i="6"/>
  <c r="U1818" i="6"/>
  <c r="T1818" i="6"/>
  <c r="S1818" i="6"/>
  <c r="R1818" i="6"/>
  <c r="Q1818" i="6"/>
  <c r="P1818" i="6"/>
  <c r="O1818" i="6"/>
  <c r="N1818" i="6"/>
  <c r="M1818" i="6"/>
  <c r="Z1817" i="6"/>
  <c r="Y1817" i="6"/>
  <c r="X1817" i="6"/>
  <c r="W1817" i="6"/>
  <c r="V1817" i="6"/>
  <c r="U1817" i="6"/>
  <c r="T1817" i="6"/>
  <c r="S1817" i="6"/>
  <c r="R1817" i="6"/>
  <c r="Q1817" i="6"/>
  <c r="P1817" i="6"/>
  <c r="O1817" i="6"/>
  <c r="N1817" i="6"/>
  <c r="M1817" i="6"/>
  <c r="Z1816" i="6"/>
  <c r="Y1816" i="6"/>
  <c r="X1816" i="6"/>
  <c r="W1816" i="6"/>
  <c r="V1816" i="6"/>
  <c r="U1816" i="6"/>
  <c r="T1816" i="6"/>
  <c r="S1816" i="6"/>
  <c r="R1816" i="6"/>
  <c r="Q1816" i="6"/>
  <c r="P1816" i="6"/>
  <c r="O1816" i="6"/>
  <c r="N1816" i="6"/>
  <c r="M1816" i="6"/>
  <c r="Z1815" i="6"/>
  <c r="Y1815" i="6"/>
  <c r="X1815" i="6"/>
  <c r="W1815" i="6"/>
  <c r="V1815" i="6"/>
  <c r="U1815" i="6"/>
  <c r="T1815" i="6"/>
  <c r="S1815" i="6"/>
  <c r="R1815" i="6"/>
  <c r="Q1815" i="6"/>
  <c r="P1815" i="6"/>
  <c r="O1815" i="6"/>
  <c r="N1815" i="6"/>
  <c r="M1815" i="6"/>
  <c r="Z1814" i="6"/>
  <c r="Y1814" i="6"/>
  <c r="X1814" i="6"/>
  <c r="W1814" i="6"/>
  <c r="V1814" i="6"/>
  <c r="U1814" i="6"/>
  <c r="T1814" i="6"/>
  <c r="S1814" i="6"/>
  <c r="R1814" i="6"/>
  <c r="Q1814" i="6"/>
  <c r="P1814" i="6"/>
  <c r="O1814" i="6"/>
  <c r="N1814" i="6"/>
  <c r="M1814" i="6"/>
  <c r="Z1813" i="6"/>
  <c r="Y1813" i="6"/>
  <c r="X1813" i="6"/>
  <c r="W1813" i="6"/>
  <c r="V1813" i="6"/>
  <c r="U1813" i="6"/>
  <c r="T1813" i="6"/>
  <c r="S1813" i="6"/>
  <c r="R1813" i="6"/>
  <c r="Q1813" i="6"/>
  <c r="P1813" i="6"/>
  <c r="O1813" i="6"/>
  <c r="N1813" i="6"/>
  <c r="M1813" i="6"/>
  <c r="Z1812" i="6"/>
  <c r="Y1812" i="6"/>
  <c r="X1812" i="6"/>
  <c r="W1812" i="6"/>
  <c r="V1812" i="6"/>
  <c r="U1812" i="6"/>
  <c r="T1812" i="6"/>
  <c r="S1812" i="6"/>
  <c r="R1812" i="6"/>
  <c r="Q1812" i="6"/>
  <c r="P1812" i="6"/>
  <c r="O1812" i="6"/>
  <c r="N1812" i="6"/>
  <c r="M1812" i="6"/>
  <c r="Z1811" i="6"/>
  <c r="Y1811" i="6"/>
  <c r="X1811" i="6"/>
  <c r="W1811" i="6"/>
  <c r="V1811" i="6"/>
  <c r="U1811" i="6"/>
  <c r="T1811" i="6"/>
  <c r="S1811" i="6"/>
  <c r="R1811" i="6"/>
  <c r="Q1811" i="6"/>
  <c r="P1811" i="6"/>
  <c r="O1811" i="6"/>
  <c r="N1811" i="6"/>
  <c r="M1811" i="6"/>
  <c r="Z1810" i="6"/>
  <c r="Y1810" i="6"/>
  <c r="X1810" i="6"/>
  <c r="W1810" i="6"/>
  <c r="V1810" i="6"/>
  <c r="U1810" i="6"/>
  <c r="T1810" i="6"/>
  <c r="S1810" i="6"/>
  <c r="R1810" i="6"/>
  <c r="Q1810" i="6"/>
  <c r="P1810" i="6"/>
  <c r="O1810" i="6"/>
  <c r="N1810" i="6"/>
  <c r="M1810" i="6"/>
  <c r="Z1809" i="6"/>
  <c r="Y1809" i="6"/>
  <c r="X1809" i="6"/>
  <c r="W1809" i="6"/>
  <c r="V1809" i="6"/>
  <c r="U1809" i="6"/>
  <c r="T1809" i="6"/>
  <c r="S1809" i="6"/>
  <c r="R1809" i="6"/>
  <c r="Q1809" i="6"/>
  <c r="P1809" i="6"/>
  <c r="O1809" i="6"/>
  <c r="N1809" i="6"/>
  <c r="M1809" i="6"/>
  <c r="Z1808" i="6"/>
  <c r="Y1808" i="6"/>
  <c r="X1808" i="6"/>
  <c r="W1808" i="6"/>
  <c r="V1808" i="6"/>
  <c r="U1808" i="6"/>
  <c r="T1808" i="6"/>
  <c r="S1808" i="6"/>
  <c r="R1808" i="6"/>
  <c r="Q1808" i="6"/>
  <c r="P1808" i="6"/>
  <c r="O1808" i="6"/>
  <c r="N1808" i="6"/>
  <c r="M1808" i="6"/>
  <c r="Z1807" i="6"/>
  <c r="Y1807" i="6"/>
  <c r="X1807" i="6"/>
  <c r="W1807" i="6"/>
  <c r="V1807" i="6"/>
  <c r="U1807" i="6"/>
  <c r="T1807" i="6"/>
  <c r="S1807" i="6"/>
  <c r="R1807" i="6"/>
  <c r="Q1807" i="6"/>
  <c r="P1807" i="6"/>
  <c r="O1807" i="6"/>
  <c r="N1807" i="6"/>
  <c r="M1807" i="6"/>
  <c r="Z1806" i="6"/>
  <c r="Y1806" i="6"/>
  <c r="X1806" i="6"/>
  <c r="W1806" i="6"/>
  <c r="V1806" i="6"/>
  <c r="U1806" i="6"/>
  <c r="T1806" i="6"/>
  <c r="S1806" i="6"/>
  <c r="R1806" i="6"/>
  <c r="Q1806" i="6"/>
  <c r="P1806" i="6"/>
  <c r="O1806" i="6"/>
  <c r="N1806" i="6"/>
  <c r="M1806" i="6"/>
  <c r="Z1805" i="6"/>
  <c r="Y1805" i="6"/>
  <c r="X1805" i="6"/>
  <c r="W1805" i="6"/>
  <c r="V1805" i="6"/>
  <c r="U1805" i="6"/>
  <c r="T1805" i="6"/>
  <c r="S1805" i="6"/>
  <c r="R1805" i="6"/>
  <c r="Q1805" i="6"/>
  <c r="P1805" i="6"/>
  <c r="O1805" i="6"/>
  <c r="N1805" i="6"/>
  <c r="M1805" i="6"/>
  <c r="Z1804" i="6"/>
  <c r="Y1804" i="6"/>
  <c r="X1804" i="6"/>
  <c r="W1804" i="6"/>
  <c r="V1804" i="6"/>
  <c r="U1804" i="6"/>
  <c r="T1804" i="6"/>
  <c r="S1804" i="6"/>
  <c r="R1804" i="6"/>
  <c r="Q1804" i="6"/>
  <c r="P1804" i="6"/>
  <c r="O1804" i="6"/>
  <c r="N1804" i="6"/>
  <c r="M1804" i="6"/>
  <c r="Z1803" i="6"/>
  <c r="Y1803" i="6"/>
  <c r="X1803" i="6"/>
  <c r="W1803" i="6"/>
  <c r="V1803" i="6"/>
  <c r="U1803" i="6"/>
  <c r="T1803" i="6"/>
  <c r="S1803" i="6"/>
  <c r="R1803" i="6"/>
  <c r="Q1803" i="6"/>
  <c r="P1803" i="6"/>
  <c r="O1803" i="6"/>
  <c r="N1803" i="6"/>
  <c r="M1803" i="6"/>
  <c r="Z1802" i="6"/>
  <c r="Y1802" i="6"/>
  <c r="X1802" i="6"/>
  <c r="W1802" i="6"/>
  <c r="V1802" i="6"/>
  <c r="U1802" i="6"/>
  <c r="T1802" i="6"/>
  <c r="S1802" i="6"/>
  <c r="R1802" i="6"/>
  <c r="Q1802" i="6"/>
  <c r="P1802" i="6"/>
  <c r="O1802" i="6"/>
  <c r="N1802" i="6"/>
  <c r="M1802" i="6"/>
  <c r="Z1801" i="6"/>
  <c r="Y1801" i="6"/>
  <c r="X1801" i="6"/>
  <c r="W1801" i="6"/>
  <c r="V1801" i="6"/>
  <c r="U1801" i="6"/>
  <c r="T1801" i="6"/>
  <c r="S1801" i="6"/>
  <c r="R1801" i="6"/>
  <c r="Q1801" i="6"/>
  <c r="P1801" i="6"/>
  <c r="O1801" i="6"/>
  <c r="N1801" i="6"/>
  <c r="M1801" i="6"/>
  <c r="Z1800" i="6"/>
  <c r="Y1800" i="6"/>
  <c r="X1800" i="6"/>
  <c r="W1800" i="6"/>
  <c r="V1800" i="6"/>
  <c r="U1800" i="6"/>
  <c r="T1800" i="6"/>
  <c r="S1800" i="6"/>
  <c r="R1800" i="6"/>
  <c r="Q1800" i="6"/>
  <c r="P1800" i="6"/>
  <c r="O1800" i="6"/>
  <c r="N1800" i="6"/>
  <c r="M1800" i="6"/>
  <c r="Z1799" i="6"/>
  <c r="Y1799" i="6"/>
  <c r="X1799" i="6"/>
  <c r="W1799" i="6"/>
  <c r="V1799" i="6"/>
  <c r="U1799" i="6"/>
  <c r="T1799" i="6"/>
  <c r="S1799" i="6"/>
  <c r="R1799" i="6"/>
  <c r="Q1799" i="6"/>
  <c r="P1799" i="6"/>
  <c r="O1799" i="6"/>
  <c r="N1799" i="6"/>
  <c r="M1799" i="6"/>
  <c r="Z1798" i="6"/>
  <c r="Y1798" i="6"/>
  <c r="X1798" i="6"/>
  <c r="W1798" i="6"/>
  <c r="V1798" i="6"/>
  <c r="U1798" i="6"/>
  <c r="T1798" i="6"/>
  <c r="S1798" i="6"/>
  <c r="R1798" i="6"/>
  <c r="Q1798" i="6"/>
  <c r="P1798" i="6"/>
  <c r="O1798" i="6"/>
  <c r="N1798" i="6"/>
  <c r="M1798" i="6"/>
  <c r="Z1797" i="6"/>
  <c r="Y1797" i="6"/>
  <c r="X1797" i="6"/>
  <c r="W1797" i="6"/>
  <c r="V1797" i="6"/>
  <c r="U1797" i="6"/>
  <c r="T1797" i="6"/>
  <c r="S1797" i="6"/>
  <c r="R1797" i="6"/>
  <c r="Q1797" i="6"/>
  <c r="P1797" i="6"/>
  <c r="O1797" i="6"/>
  <c r="N1797" i="6"/>
  <c r="M1797" i="6"/>
  <c r="Z1796" i="6"/>
  <c r="Y1796" i="6"/>
  <c r="X1796" i="6"/>
  <c r="W1796" i="6"/>
  <c r="V1796" i="6"/>
  <c r="U1796" i="6"/>
  <c r="T1796" i="6"/>
  <c r="S1796" i="6"/>
  <c r="R1796" i="6"/>
  <c r="Q1796" i="6"/>
  <c r="P1796" i="6"/>
  <c r="O1796" i="6"/>
  <c r="N1796" i="6"/>
  <c r="M1796" i="6"/>
  <c r="Z1795" i="6"/>
  <c r="Y1795" i="6"/>
  <c r="X1795" i="6"/>
  <c r="W1795" i="6"/>
  <c r="V1795" i="6"/>
  <c r="U1795" i="6"/>
  <c r="T1795" i="6"/>
  <c r="S1795" i="6"/>
  <c r="R1795" i="6"/>
  <c r="Q1795" i="6"/>
  <c r="P1795" i="6"/>
  <c r="O1795" i="6"/>
  <c r="N1795" i="6"/>
  <c r="M1795" i="6"/>
  <c r="Z1794" i="6"/>
  <c r="Y1794" i="6"/>
  <c r="X1794" i="6"/>
  <c r="W1794" i="6"/>
  <c r="V1794" i="6"/>
  <c r="U1794" i="6"/>
  <c r="T1794" i="6"/>
  <c r="S1794" i="6"/>
  <c r="R1794" i="6"/>
  <c r="Q1794" i="6"/>
  <c r="P1794" i="6"/>
  <c r="O1794" i="6"/>
  <c r="N1794" i="6"/>
  <c r="M1794" i="6"/>
  <c r="Z1793" i="6"/>
  <c r="Y1793" i="6"/>
  <c r="X1793" i="6"/>
  <c r="W1793" i="6"/>
  <c r="V1793" i="6"/>
  <c r="U1793" i="6"/>
  <c r="T1793" i="6"/>
  <c r="S1793" i="6"/>
  <c r="R1793" i="6"/>
  <c r="Q1793" i="6"/>
  <c r="P1793" i="6"/>
  <c r="O1793" i="6"/>
  <c r="N1793" i="6"/>
  <c r="M1793" i="6"/>
  <c r="Z1792" i="6"/>
  <c r="Y1792" i="6"/>
  <c r="X1792" i="6"/>
  <c r="W1792" i="6"/>
  <c r="V1792" i="6"/>
  <c r="U1792" i="6"/>
  <c r="T1792" i="6"/>
  <c r="S1792" i="6"/>
  <c r="R1792" i="6"/>
  <c r="Q1792" i="6"/>
  <c r="P1792" i="6"/>
  <c r="O1792" i="6"/>
  <c r="N1792" i="6"/>
  <c r="M1792" i="6"/>
  <c r="Z1791" i="6"/>
  <c r="Y1791" i="6"/>
  <c r="X1791" i="6"/>
  <c r="W1791" i="6"/>
  <c r="V1791" i="6"/>
  <c r="U1791" i="6"/>
  <c r="T1791" i="6"/>
  <c r="S1791" i="6"/>
  <c r="R1791" i="6"/>
  <c r="Q1791" i="6"/>
  <c r="P1791" i="6"/>
  <c r="O1791" i="6"/>
  <c r="N1791" i="6"/>
  <c r="M1791" i="6"/>
  <c r="Z1790" i="6"/>
  <c r="Y1790" i="6"/>
  <c r="X1790" i="6"/>
  <c r="W1790" i="6"/>
  <c r="V1790" i="6"/>
  <c r="U1790" i="6"/>
  <c r="T1790" i="6"/>
  <c r="S1790" i="6"/>
  <c r="R1790" i="6"/>
  <c r="Q1790" i="6"/>
  <c r="P1790" i="6"/>
  <c r="O1790" i="6"/>
  <c r="N1790" i="6"/>
  <c r="M1790" i="6"/>
  <c r="Z1789" i="6"/>
  <c r="Y1789" i="6"/>
  <c r="X1789" i="6"/>
  <c r="W1789" i="6"/>
  <c r="V1789" i="6"/>
  <c r="U1789" i="6"/>
  <c r="T1789" i="6"/>
  <c r="S1789" i="6"/>
  <c r="R1789" i="6"/>
  <c r="Q1789" i="6"/>
  <c r="P1789" i="6"/>
  <c r="O1789" i="6"/>
  <c r="N1789" i="6"/>
  <c r="M1789" i="6"/>
  <c r="Z1788" i="6"/>
  <c r="Y1788" i="6"/>
  <c r="X1788" i="6"/>
  <c r="W1788" i="6"/>
  <c r="V1788" i="6"/>
  <c r="U1788" i="6"/>
  <c r="T1788" i="6"/>
  <c r="S1788" i="6"/>
  <c r="R1788" i="6"/>
  <c r="Q1788" i="6"/>
  <c r="P1788" i="6"/>
  <c r="O1788" i="6"/>
  <c r="N1788" i="6"/>
  <c r="M1788" i="6"/>
  <c r="Z1787" i="6"/>
  <c r="Y1787" i="6"/>
  <c r="X1787" i="6"/>
  <c r="W1787" i="6"/>
  <c r="V1787" i="6"/>
  <c r="U1787" i="6"/>
  <c r="T1787" i="6"/>
  <c r="S1787" i="6"/>
  <c r="R1787" i="6"/>
  <c r="Q1787" i="6"/>
  <c r="P1787" i="6"/>
  <c r="O1787" i="6"/>
  <c r="N1787" i="6"/>
  <c r="M1787" i="6"/>
  <c r="Z1786" i="6"/>
  <c r="Y1786" i="6"/>
  <c r="X1786" i="6"/>
  <c r="W1786" i="6"/>
  <c r="V1786" i="6"/>
  <c r="U1786" i="6"/>
  <c r="T1786" i="6"/>
  <c r="S1786" i="6"/>
  <c r="R1786" i="6"/>
  <c r="Q1786" i="6"/>
  <c r="P1786" i="6"/>
  <c r="O1786" i="6"/>
  <c r="N1786" i="6"/>
  <c r="M1786" i="6"/>
  <c r="Z1785" i="6"/>
  <c r="Y1785" i="6"/>
  <c r="X1785" i="6"/>
  <c r="W1785" i="6"/>
  <c r="V1785" i="6"/>
  <c r="U1785" i="6"/>
  <c r="T1785" i="6"/>
  <c r="S1785" i="6"/>
  <c r="R1785" i="6"/>
  <c r="Q1785" i="6"/>
  <c r="P1785" i="6"/>
  <c r="O1785" i="6"/>
  <c r="N1785" i="6"/>
  <c r="M1785" i="6"/>
  <c r="Z1784" i="6"/>
  <c r="Y1784" i="6"/>
  <c r="X1784" i="6"/>
  <c r="W1784" i="6"/>
  <c r="V1784" i="6"/>
  <c r="U1784" i="6"/>
  <c r="T1784" i="6"/>
  <c r="S1784" i="6"/>
  <c r="R1784" i="6"/>
  <c r="Q1784" i="6"/>
  <c r="P1784" i="6"/>
  <c r="O1784" i="6"/>
  <c r="N1784" i="6"/>
  <c r="M1784" i="6"/>
  <c r="Z1783" i="6"/>
  <c r="Y1783" i="6"/>
  <c r="X1783" i="6"/>
  <c r="W1783" i="6"/>
  <c r="V1783" i="6"/>
  <c r="U1783" i="6"/>
  <c r="T1783" i="6"/>
  <c r="S1783" i="6"/>
  <c r="R1783" i="6"/>
  <c r="Q1783" i="6"/>
  <c r="P1783" i="6"/>
  <c r="O1783" i="6"/>
  <c r="N1783" i="6"/>
  <c r="M1783" i="6"/>
  <c r="Z1782" i="6"/>
  <c r="Y1782" i="6"/>
  <c r="X1782" i="6"/>
  <c r="W1782" i="6"/>
  <c r="V1782" i="6"/>
  <c r="U1782" i="6"/>
  <c r="T1782" i="6"/>
  <c r="S1782" i="6"/>
  <c r="R1782" i="6"/>
  <c r="Q1782" i="6"/>
  <c r="P1782" i="6"/>
  <c r="O1782" i="6"/>
  <c r="N1782" i="6"/>
  <c r="M1782" i="6"/>
  <c r="Z1781" i="6"/>
  <c r="Y1781" i="6"/>
  <c r="X1781" i="6"/>
  <c r="W1781" i="6"/>
  <c r="V1781" i="6"/>
  <c r="U1781" i="6"/>
  <c r="T1781" i="6"/>
  <c r="S1781" i="6"/>
  <c r="R1781" i="6"/>
  <c r="Q1781" i="6"/>
  <c r="P1781" i="6"/>
  <c r="O1781" i="6"/>
  <c r="N1781" i="6"/>
  <c r="M1781" i="6"/>
  <c r="Z1780" i="6"/>
  <c r="Y1780" i="6"/>
  <c r="X1780" i="6"/>
  <c r="W1780" i="6"/>
  <c r="V1780" i="6"/>
  <c r="U1780" i="6"/>
  <c r="T1780" i="6"/>
  <c r="S1780" i="6"/>
  <c r="R1780" i="6"/>
  <c r="Q1780" i="6"/>
  <c r="P1780" i="6"/>
  <c r="O1780" i="6"/>
  <c r="N1780" i="6"/>
  <c r="M1780" i="6"/>
  <c r="Z1779" i="6"/>
  <c r="Y1779" i="6"/>
  <c r="X1779" i="6"/>
  <c r="W1779" i="6"/>
  <c r="V1779" i="6"/>
  <c r="U1779" i="6"/>
  <c r="T1779" i="6"/>
  <c r="S1779" i="6"/>
  <c r="R1779" i="6"/>
  <c r="Q1779" i="6"/>
  <c r="P1779" i="6"/>
  <c r="O1779" i="6"/>
  <c r="N1779" i="6"/>
  <c r="M1779" i="6"/>
  <c r="Z1778" i="6"/>
  <c r="Y1778" i="6"/>
  <c r="X1778" i="6"/>
  <c r="W1778" i="6"/>
  <c r="V1778" i="6"/>
  <c r="U1778" i="6"/>
  <c r="T1778" i="6"/>
  <c r="S1778" i="6"/>
  <c r="R1778" i="6"/>
  <c r="Q1778" i="6"/>
  <c r="P1778" i="6"/>
  <c r="O1778" i="6"/>
  <c r="N1778" i="6"/>
  <c r="M1778" i="6"/>
  <c r="Z1777" i="6"/>
  <c r="Y1777" i="6"/>
  <c r="X1777" i="6"/>
  <c r="W1777" i="6"/>
  <c r="V1777" i="6"/>
  <c r="U1777" i="6"/>
  <c r="T1777" i="6"/>
  <c r="S1777" i="6"/>
  <c r="R1777" i="6"/>
  <c r="Q1777" i="6"/>
  <c r="P1777" i="6"/>
  <c r="O1777" i="6"/>
  <c r="N1777" i="6"/>
  <c r="M1777" i="6"/>
  <c r="Z1776" i="6"/>
  <c r="Y1776" i="6"/>
  <c r="X1776" i="6"/>
  <c r="W1776" i="6"/>
  <c r="V1776" i="6"/>
  <c r="U1776" i="6"/>
  <c r="T1776" i="6"/>
  <c r="S1776" i="6"/>
  <c r="R1776" i="6"/>
  <c r="Q1776" i="6"/>
  <c r="P1776" i="6"/>
  <c r="O1776" i="6"/>
  <c r="N1776" i="6"/>
  <c r="M1776" i="6"/>
  <c r="Z1775" i="6"/>
  <c r="Y1775" i="6"/>
  <c r="X1775" i="6"/>
  <c r="W1775" i="6"/>
  <c r="V1775" i="6"/>
  <c r="U1775" i="6"/>
  <c r="T1775" i="6"/>
  <c r="S1775" i="6"/>
  <c r="R1775" i="6"/>
  <c r="Q1775" i="6"/>
  <c r="P1775" i="6"/>
  <c r="O1775" i="6"/>
  <c r="N1775" i="6"/>
  <c r="M1775" i="6"/>
  <c r="Z1774" i="6"/>
  <c r="Y1774" i="6"/>
  <c r="X1774" i="6"/>
  <c r="W1774" i="6"/>
  <c r="V1774" i="6"/>
  <c r="U1774" i="6"/>
  <c r="T1774" i="6"/>
  <c r="S1774" i="6"/>
  <c r="R1774" i="6"/>
  <c r="Q1774" i="6"/>
  <c r="P1774" i="6"/>
  <c r="O1774" i="6"/>
  <c r="N1774" i="6"/>
  <c r="M1774" i="6"/>
  <c r="Z1773" i="6"/>
  <c r="Y1773" i="6"/>
  <c r="X1773" i="6"/>
  <c r="W1773" i="6"/>
  <c r="V1773" i="6"/>
  <c r="U1773" i="6"/>
  <c r="T1773" i="6"/>
  <c r="S1773" i="6"/>
  <c r="R1773" i="6"/>
  <c r="Q1773" i="6"/>
  <c r="P1773" i="6"/>
  <c r="O1773" i="6"/>
  <c r="N1773" i="6"/>
  <c r="M1773" i="6"/>
  <c r="Z1772" i="6"/>
  <c r="Y1772" i="6"/>
  <c r="X1772" i="6"/>
  <c r="W1772" i="6"/>
  <c r="V1772" i="6"/>
  <c r="U1772" i="6"/>
  <c r="T1772" i="6"/>
  <c r="S1772" i="6"/>
  <c r="R1772" i="6"/>
  <c r="Q1772" i="6"/>
  <c r="P1772" i="6"/>
  <c r="O1772" i="6"/>
  <c r="N1772" i="6"/>
  <c r="M1772" i="6"/>
  <c r="Z1771" i="6"/>
  <c r="Y1771" i="6"/>
  <c r="X1771" i="6"/>
  <c r="W1771" i="6"/>
  <c r="V1771" i="6"/>
  <c r="U1771" i="6"/>
  <c r="T1771" i="6"/>
  <c r="S1771" i="6"/>
  <c r="R1771" i="6"/>
  <c r="Q1771" i="6"/>
  <c r="P1771" i="6"/>
  <c r="O1771" i="6"/>
  <c r="N1771" i="6"/>
  <c r="M1771" i="6"/>
  <c r="Z1770" i="6"/>
  <c r="Y1770" i="6"/>
  <c r="X1770" i="6"/>
  <c r="W1770" i="6"/>
  <c r="V1770" i="6"/>
  <c r="U1770" i="6"/>
  <c r="T1770" i="6"/>
  <c r="S1770" i="6"/>
  <c r="R1770" i="6"/>
  <c r="Q1770" i="6"/>
  <c r="P1770" i="6"/>
  <c r="O1770" i="6"/>
  <c r="N1770" i="6"/>
  <c r="M1770" i="6"/>
  <c r="Z1769" i="6"/>
  <c r="Y1769" i="6"/>
  <c r="X1769" i="6"/>
  <c r="W1769" i="6"/>
  <c r="V1769" i="6"/>
  <c r="U1769" i="6"/>
  <c r="T1769" i="6"/>
  <c r="S1769" i="6"/>
  <c r="R1769" i="6"/>
  <c r="Q1769" i="6"/>
  <c r="P1769" i="6"/>
  <c r="O1769" i="6"/>
  <c r="N1769" i="6"/>
  <c r="M1769" i="6"/>
  <c r="Z1768" i="6"/>
  <c r="Y1768" i="6"/>
  <c r="X1768" i="6"/>
  <c r="W1768" i="6"/>
  <c r="V1768" i="6"/>
  <c r="U1768" i="6"/>
  <c r="T1768" i="6"/>
  <c r="S1768" i="6"/>
  <c r="R1768" i="6"/>
  <c r="Q1768" i="6"/>
  <c r="P1768" i="6"/>
  <c r="O1768" i="6"/>
  <c r="N1768" i="6"/>
  <c r="M1768" i="6"/>
  <c r="Z1767" i="6"/>
  <c r="Y1767" i="6"/>
  <c r="X1767" i="6"/>
  <c r="W1767" i="6"/>
  <c r="V1767" i="6"/>
  <c r="U1767" i="6"/>
  <c r="T1767" i="6"/>
  <c r="S1767" i="6"/>
  <c r="R1767" i="6"/>
  <c r="Q1767" i="6"/>
  <c r="P1767" i="6"/>
  <c r="O1767" i="6"/>
  <c r="N1767" i="6"/>
  <c r="M1767" i="6"/>
  <c r="Z1766" i="6"/>
  <c r="Y1766" i="6"/>
  <c r="X1766" i="6"/>
  <c r="W1766" i="6"/>
  <c r="V1766" i="6"/>
  <c r="U1766" i="6"/>
  <c r="T1766" i="6"/>
  <c r="S1766" i="6"/>
  <c r="R1766" i="6"/>
  <c r="Q1766" i="6"/>
  <c r="P1766" i="6"/>
  <c r="O1766" i="6"/>
  <c r="N1766" i="6"/>
  <c r="M1766" i="6"/>
  <c r="Z1765" i="6"/>
  <c r="Y1765" i="6"/>
  <c r="X1765" i="6"/>
  <c r="W1765" i="6"/>
  <c r="V1765" i="6"/>
  <c r="U1765" i="6"/>
  <c r="T1765" i="6"/>
  <c r="S1765" i="6"/>
  <c r="R1765" i="6"/>
  <c r="Q1765" i="6"/>
  <c r="P1765" i="6"/>
  <c r="O1765" i="6"/>
  <c r="N1765" i="6"/>
  <c r="M1765" i="6"/>
  <c r="Z1764" i="6"/>
  <c r="Y1764" i="6"/>
  <c r="X1764" i="6"/>
  <c r="W1764" i="6"/>
  <c r="V1764" i="6"/>
  <c r="U1764" i="6"/>
  <c r="T1764" i="6"/>
  <c r="S1764" i="6"/>
  <c r="R1764" i="6"/>
  <c r="Q1764" i="6"/>
  <c r="P1764" i="6"/>
  <c r="O1764" i="6"/>
  <c r="N1764" i="6"/>
  <c r="M1764" i="6"/>
  <c r="Z1763" i="6"/>
  <c r="Y1763" i="6"/>
  <c r="X1763" i="6"/>
  <c r="W1763" i="6"/>
  <c r="V1763" i="6"/>
  <c r="U1763" i="6"/>
  <c r="T1763" i="6"/>
  <c r="S1763" i="6"/>
  <c r="R1763" i="6"/>
  <c r="Q1763" i="6"/>
  <c r="P1763" i="6"/>
  <c r="O1763" i="6"/>
  <c r="N1763" i="6"/>
  <c r="M1763" i="6"/>
  <c r="Z1762" i="6"/>
  <c r="Y1762" i="6"/>
  <c r="X1762" i="6"/>
  <c r="W1762" i="6"/>
  <c r="V1762" i="6"/>
  <c r="U1762" i="6"/>
  <c r="T1762" i="6"/>
  <c r="S1762" i="6"/>
  <c r="R1762" i="6"/>
  <c r="Q1762" i="6"/>
  <c r="P1762" i="6"/>
  <c r="O1762" i="6"/>
  <c r="N1762" i="6"/>
  <c r="M1762" i="6"/>
  <c r="Z1761" i="6"/>
  <c r="Y1761" i="6"/>
  <c r="X1761" i="6"/>
  <c r="W1761" i="6"/>
  <c r="V1761" i="6"/>
  <c r="U1761" i="6"/>
  <c r="T1761" i="6"/>
  <c r="S1761" i="6"/>
  <c r="R1761" i="6"/>
  <c r="Q1761" i="6"/>
  <c r="P1761" i="6"/>
  <c r="O1761" i="6"/>
  <c r="N1761" i="6"/>
  <c r="M1761" i="6"/>
  <c r="Z1760" i="6"/>
  <c r="Y1760" i="6"/>
  <c r="X1760" i="6"/>
  <c r="W1760" i="6"/>
  <c r="V1760" i="6"/>
  <c r="U1760" i="6"/>
  <c r="T1760" i="6"/>
  <c r="S1760" i="6"/>
  <c r="R1760" i="6"/>
  <c r="Q1760" i="6"/>
  <c r="P1760" i="6"/>
  <c r="O1760" i="6"/>
  <c r="N1760" i="6"/>
  <c r="M1760" i="6"/>
  <c r="Z1759" i="6"/>
  <c r="Y1759" i="6"/>
  <c r="X1759" i="6"/>
  <c r="W1759" i="6"/>
  <c r="V1759" i="6"/>
  <c r="U1759" i="6"/>
  <c r="T1759" i="6"/>
  <c r="S1759" i="6"/>
  <c r="R1759" i="6"/>
  <c r="Q1759" i="6"/>
  <c r="P1759" i="6"/>
  <c r="O1759" i="6"/>
  <c r="N1759" i="6"/>
  <c r="M1759" i="6"/>
  <c r="Z1758" i="6"/>
  <c r="Y1758" i="6"/>
  <c r="X1758" i="6"/>
  <c r="W1758" i="6"/>
  <c r="V1758" i="6"/>
  <c r="U1758" i="6"/>
  <c r="T1758" i="6"/>
  <c r="S1758" i="6"/>
  <c r="R1758" i="6"/>
  <c r="Q1758" i="6"/>
  <c r="P1758" i="6"/>
  <c r="O1758" i="6"/>
  <c r="N1758" i="6"/>
  <c r="M1758" i="6"/>
  <c r="Z1757" i="6"/>
  <c r="Y1757" i="6"/>
  <c r="X1757" i="6"/>
  <c r="W1757" i="6"/>
  <c r="V1757" i="6"/>
  <c r="U1757" i="6"/>
  <c r="T1757" i="6"/>
  <c r="S1757" i="6"/>
  <c r="R1757" i="6"/>
  <c r="Q1757" i="6"/>
  <c r="P1757" i="6"/>
  <c r="O1757" i="6"/>
  <c r="N1757" i="6"/>
  <c r="M1757" i="6"/>
  <c r="Z1756" i="6"/>
  <c r="Y1756" i="6"/>
  <c r="X1756" i="6"/>
  <c r="W1756" i="6"/>
  <c r="V1756" i="6"/>
  <c r="U1756" i="6"/>
  <c r="T1756" i="6"/>
  <c r="S1756" i="6"/>
  <c r="R1756" i="6"/>
  <c r="Q1756" i="6"/>
  <c r="P1756" i="6"/>
  <c r="O1756" i="6"/>
  <c r="N1756" i="6"/>
  <c r="M1756" i="6"/>
  <c r="Z1755" i="6"/>
  <c r="Y1755" i="6"/>
  <c r="X1755" i="6"/>
  <c r="W1755" i="6"/>
  <c r="V1755" i="6"/>
  <c r="U1755" i="6"/>
  <c r="T1755" i="6"/>
  <c r="S1755" i="6"/>
  <c r="R1755" i="6"/>
  <c r="Q1755" i="6"/>
  <c r="P1755" i="6"/>
  <c r="O1755" i="6"/>
  <c r="N1755" i="6"/>
  <c r="M1755" i="6"/>
  <c r="Z1754" i="6"/>
  <c r="Y1754" i="6"/>
  <c r="X1754" i="6"/>
  <c r="W1754" i="6"/>
  <c r="V1754" i="6"/>
  <c r="U1754" i="6"/>
  <c r="T1754" i="6"/>
  <c r="S1754" i="6"/>
  <c r="R1754" i="6"/>
  <c r="Q1754" i="6"/>
  <c r="P1754" i="6"/>
  <c r="O1754" i="6"/>
  <c r="N1754" i="6"/>
  <c r="M1754" i="6"/>
  <c r="Z1753" i="6"/>
  <c r="Y1753" i="6"/>
  <c r="X1753" i="6"/>
  <c r="W1753" i="6"/>
  <c r="V1753" i="6"/>
  <c r="U1753" i="6"/>
  <c r="T1753" i="6"/>
  <c r="S1753" i="6"/>
  <c r="R1753" i="6"/>
  <c r="Q1753" i="6"/>
  <c r="P1753" i="6"/>
  <c r="O1753" i="6"/>
  <c r="N1753" i="6"/>
  <c r="M1753" i="6"/>
  <c r="Z1752" i="6"/>
  <c r="Y1752" i="6"/>
  <c r="X1752" i="6"/>
  <c r="W1752" i="6"/>
  <c r="V1752" i="6"/>
  <c r="U1752" i="6"/>
  <c r="T1752" i="6"/>
  <c r="S1752" i="6"/>
  <c r="R1752" i="6"/>
  <c r="Q1752" i="6"/>
  <c r="P1752" i="6"/>
  <c r="O1752" i="6"/>
  <c r="N1752" i="6"/>
  <c r="M1752" i="6"/>
  <c r="Z1751" i="6"/>
  <c r="Y1751" i="6"/>
  <c r="X1751" i="6"/>
  <c r="W1751" i="6"/>
  <c r="V1751" i="6"/>
  <c r="U1751" i="6"/>
  <c r="T1751" i="6"/>
  <c r="S1751" i="6"/>
  <c r="R1751" i="6"/>
  <c r="Q1751" i="6"/>
  <c r="P1751" i="6"/>
  <c r="O1751" i="6"/>
  <c r="N1751" i="6"/>
  <c r="M1751" i="6"/>
  <c r="Z1750" i="6"/>
  <c r="Y1750" i="6"/>
  <c r="X1750" i="6"/>
  <c r="W1750" i="6"/>
  <c r="V1750" i="6"/>
  <c r="U1750" i="6"/>
  <c r="T1750" i="6"/>
  <c r="S1750" i="6"/>
  <c r="R1750" i="6"/>
  <c r="Q1750" i="6"/>
  <c r="P1750" i="6"/>
  <c r="O1750" i="6"/>
  <c r="N1750" i="6"/>
  <c r="M1750" i="6"/>
  <c r="Z1749" i="6"/>
  <c r="Y1749" i="6"/>
  <c r="X1749" i="6"/>
  <c r="W1749" i="6"/>
  <c r="V1749" i="6"/>
  <c r="U1749" i="6"/>
  <c r="T1749" i="6"/>
  <c r="S1749" i="6"/>
  <c r="R1749" i="6"/>
  <c r="Q1749" i="6"/>
  <c r="P1749" i="6"/>
  <c r="O1749" i="6"/>
  <c r="N1749" i="6"/>
  <c r="M1749" i="6"/>
  <c r="Z1748" i="6"/>
  <c r="Y1748" i="6"/>
  <c r="X1748" i="6"/>
  <c r="W1748" i="6"/>
  <c r="V1748" i="6"/>
  <c r="U1748" i="6"/>
  <c r="T1748" i="6"/>
  <c r="S1748" i="6"/>
  <c r="R1748" i="6"/>
  <c r="Q1748" i="6"/>
  <c r="P1748" i="6"/>
  <c r="O1748" i="6"/>
  <c r="N1748" i="6"/>
  <c r="M1748" i="6"/>
  <c r="Z1747" i="6"/>
  <c r="Y1747" i="6"/>
  <c r="X1747" i="6"/>
  <c r="W1747" i="6"/>
  <c r="V1747" i="6"/>
  <c r="U1747" i="6"/>
  <c r="T1747" i="6"/>
  <c r="S1747" i="6"/>
  <c r="R1747" i="6"/>
  <c r="Q1747" i="6"/>
  <c r="P1747" i="6"/>
  <c r="O1747" i="6"/>
  <c r="N1747" i="6"/>
  <c r="M1747" i="6"/>
  <c r="Z1746" i="6"/>
  <c r="Y1746" i="6"/>
  <c r="X1746" i="6"/>
  <c r="W1746" i="6"/>
  <c r="V1746" i="6"/>
  <c r="U1746" i="6"/>
  <c r="T1746" i="6"/>
  <c r="S1746" i="6"/>
  <c r="R1746" i="6"/>
  <c r="Q1746" i="6"/>
  <c r="P1746" i="6"/>
  <c r="O1746" i="6"/>
  <c r="N1746" i="6"/>
  <c r="M1746" i="6"/>
  <c r="Z1745" i="6"/>
  <c r="Y1745" i="6"/>
  <c r="X1745" i="6"/>
  <c r="W1745" i="6"/>
  <c r="V1745" i="6"/>
  <c r="U1745" i="6"/>
  <c r="T1745" i="6"/>
  <c r="S1745" i="6"/>
  <c r="R1745" i="6"/>
  <c r="Q1745" i="6"/>
  <c r="P1745" i="6"/>
  <c r="O1745" i="6"/>
  <c r="N1745" i="6"/>
  <c r="M1745" i="6"/>
  <c r="Z1744" i="6"/>
  <c r="Y1744" i="6"/>
  <c r="X1744" i="6"/>
  <c r="W1744" i="6"/>
  <c r="V1744" i="6"/>
  <c r="U1744" i="6"/>
  <c r="T1744" i="6"/>
  <c r="S1744" i="6"/>
  <c r="R1744" i="6"/>
  <c r="Q1744" i="6"/>
  <c r="P1744" i="6"/>
  <c r="O1744" i="6"/>
  <c r="N1744" i="6"/>
  <c r="M1744" i="6"/>
  <c r="Z1743" i="6"/>
  <c r="Y1743" i="6"/>
  <c r="X1743" i="6"/>
  <c r="W1743" i="6"/>
  <c r="V1743" i="6"/>
  <c r="U1743" i="6"/>
  <c r="T1743" i="6"/>
  <c r="S1743" i="6"/>
  <c r="R1743" i="6"/>
  <c r="Q1743" i="6"/>
  <c r="P1743" i="6"/>
  <c r="O1743" i="6"/>
  <c r="N1743" i="6"/>
  <c r="M1743" i="6"/>
  <c r="Z1742" i="6"/>
  <c r="Y1742" i="6"/>
  <c r="X1742" i="6"/>
  <c r="W1742" i="6"/>
  <c r="V1742" i="6"/>
  <c r="U1742" i="6"/>
  <c r="T1742" i="6"/>
  <c r="S1742" i="6"/>
  <c r="R1742" i="6"/>
  <c r="Q1742" i="6"/>
  <c r="P1742" i="6"/>
  <c r="O1742" i="6"/>
  <c r="N1742" i="6"/>
  <c r="M1742" i="6"/>
  <c r="Z1741" i="6"/>
  <c r="Y1741" i="6"/>
  <c r="X1741" i="6"/>
  <c r="W1741" i="6"/>
  <c r="V1741" i="6"/>
  <c r="U1741" i="6"/>
  <c r="T1741" i="6"/>
  <c r="S1741" i="6"/>
  <c r="R1741" i="6"/>
  <c r="Q1741" i="6"/>
  <c r="P1741" i="6"/>
  <c r="O1741" i="6"/>
  <c r="N1741" i="6"/>
  <c r="M1741" i="6"/>
  <c r="Z1740" i="6"/>
  <c r="Y1740" i="6"/>
  <c r="X1740" i="6"/>
  <c r="W1740" i="6"/>
  <c r="V1740" i="6"/>
  <c r="U1740" i="6"/>
  <c r="T1740" i="6"/>
  <c r="S1740" i="6"/>
  <c r="R1740" i="6"/>
  <c r="Q1740" i="6"/>
  <c r="P1740" i="6"/>
  <c r="O1740" i="6"/>
  <c r="N1740" i="6"/>
  <c r="M1740" i="6"/>
  <c r="Z1739" i="6"/>
  <c r="Y1739" i="6"/>
  <c r="X1739" i="6"/>
  <c r="W1739" i="6"/>
  <c r="V1739" i="6"/>
  <c r="U1739" i="6"/>
  <c r="T1739" i="6"/>
  <c r="S1739" i="6"/>
  <c r="R1739" i="6"/>
  <c r="Q1739" i="6"/>
  <c r="P1739" i="6"/>
  <c r="O1739" i="6"/>
  <c r="N1739" i="6"/>
  <c r="M1739" i="6"/>
  <c r="Z1738" i="6"/>
  <c r="Y1738" i="6"/>
  <c r="X1738" i="6"/>
  <c r="W1738" i="6"/>
  <c r="V1738" i="6"/>
  <c r="U1738" i="6"/>
  <c r="T1738" i="6"/>
  <c r="S1738" i="6"/>
  <c r="R1738" i="6"/>
  <c r="Q1738" i="6"/>
  <c r="P1738" i="6"/>
  <c r="O1738" i="6"/>
  <c r="N1738" i="6"/>
  <c r="M1738" i="6"/>
  <c r="Z1737" i="6"/>
  <c r="Y1737" i="6"/>
  <c r="X1737" i="6"/>
  <c r="W1737" i="6"/>
  <c r="V1737" i="6"/>
  <c r="U1737" i="6"/>
  <c r="T1737" i="6"/>
  <c r="S1737" i="6"/>
  <c r="R1737" i="6"/>
  <c r="Q1737" i="6"/>
  <c r="P1737" i="6"/>
  <c r="O1737" i="6"/>
  <c r="N1737" i="6"/>
  <c r="M1737" i="6"/>
  <c r="Z1736" i="6"/>
  <c r="Y1736" i="6"/>
  <c r="X1736" i="6"/>
  <c r="W1736" i="6"/>
  <c r="V1736" i="6"/>
  <c r="U1736" i="6"/>
  <c r="T1736" i="6"/>
  <c r="S1736" i="6"/>
  <c r="R1736" i="6"/>
  <c r="Q1736" i="6"/>
  <c r="P1736" i="6"/>
  <c r="O1736" i="6"/>
  <c r="N1736" i="6"/>
  <c r="M1736" i="6"/>
  <c r="Z1735" i="6"/>
  <c r="Y1735" i="6"/>
  <c r="X1735" i="6"/>
  <c r="W1735" i="6"/>
  <c r="V1735" i="6"/>
  <c r="U1735" i="6"/>
  <c r="T1735" i="6"/>
  <c r="S1735" i="6"/>
  <c r="R1735" i="6"/>
  <c r="Q1735" i="6"/>
  <c r="P1735" i="6"/>
  <c r="O1735" i="6"/>
  <c r="N1735" i="6"/>
  <c r="M1735" i="6"/>
  <c r="Z1734" i="6"/>
  <c r="Y1734" i="6"/>
  <c r="X1734" i="6"/>
  <c r="W1734" i="6"/>
  <c r="V1734" i="6"/>
  <c r="U1734" i="6"/>
  <c r="T1734" i="6"/>
  <c r="S1734" i="6"/>
  <c r="R1734" i="6"/>
  <c r="Q1734" i="6"/>
  <c r="P1734" i="6"/>
  <c r="O1734" i="6"/>
  <c r="N1734" i="6"/>
  <c r="M1734" i="6"/>
  <c r="Z1733" i="6"/>
  <c r="Y1733" i="6"/>
  <c r="X1733" i="6"/>
  <c r="W1733" i="6"/>
  <c r="V1733" i="6"/>
  <c r="U1733" i="6"/>
  <c r="T1733" i="6"/>
  <c r="S1733" i="6"/>
  <c r="R1733" i="6"/>
  <c r="Q1733" i="6"/>
  <c r="P1733" i="6"/>
  <c r="O1733" i="6"/>
  <c r="N1733" i="6"/>
  <c r="M1733" i="6"/>
  <c r="Z1732" i="6"/>
  <c r="Y1732" i="6"/>
  <c r="X1732" i="6"/>
  <c r="W1732" i="6"/>
  <c r="V1732" i="6"/>
  <c r="U1732" i="6"/>
  <c r="T1732" i="6"/>
  <c r="S1732" i="6"/>
  <c r="R1732" i="6"/>
  <c r="Q1732" i="6"/>
  <c r="P1732" i="6"/>
  <c r="O1732" i="6"/>
  <c r="N1732" i="6"/>
  <c r="M1732" i="6"/>
  <c r="Z1731" i="6"/>
  <c r="Y1731" i="6"/>
  <c r="X1731" i="6"/>
  <c r="W1731" i="6"/>
  <c r="V1731" i="6"/>
  <c r="U1731" i="6"/>
  <c r="T1731" i="6"/>
  <c r="S1731" i="6"/>
  <c r="R1731" i="6"/>
  <c r="Q1731" i="6"/>
  <c r="P1731" i="6"/>
  <c r="O1731" i="6"/>
  <c r="N1731" i="6"/>
  <c r="M1731" i="6"/>
  <c r="Z1730" i="6"/>
  <c r="Y1730" i="6"/>
  <c r="X1730" i="6"/>
  <c r="W1730" i="6"/>
  <c r="V1730" i="6"/>
  <c r="U1730" i="6"/>
  <c r="T1730" i="6"/>
  <c r="S1730" i="6"/>
  <c r="R1730" i="6"/>
  <c r="Q1730" i="6"/>
  <c r="P1730" i="6"/>
  <c r="O1730" i="6"/>
  <c r="N1730" i="6"/>
  <c r="M1730" i="6"/>
  <c r="Z1729" i="6"/>
  <c r="Y1729" i="6"/>
  <c r="X1729" i="6"/>
  <c r="W1729" i="6"/>
  <c r="V1729" i="6"/>
  <c r="U1729" i="6"/>
  <c r="T1729" i="6"/>
  <c r="S1729" i="6"/>
  <c r="R1729" i="6"/>
  <c r="Q1729" i="6"/>
  <c r="P1729" i="6"/>
  <c r="O1729" i="6"/>
  <c r="N1729" i="6"/>
  <c r="M1729" i="6"/>
  <c r="Z1728" i="6"/>
  <c r="Y1728" i="6"/>
  <c r="X1728" i="6"/>
  <c r="W1728" i="6"/>
  <c r="V1728" i="6"/>
  <c r="U1728" i="6"/>
  <c r="T1728" i="6"/>
  <c r="S1728" i="6"/>
  <c r="R1728" i="6"/>
  <c r="Q1728" i="6"/>
  <c r="P1728" i="6"/>
  <c r="O1728" i="6"/>
  <c r="N1728" i="6"/>
  <c r="M1728" i="6"/>
  <c r="Z1727" i="6"/>
  <c r="Y1727" i="6"/>
  <c r="X1727" i="6"/>
  <c r="W1727" i="6"/>
  <c r="V1727" i="6"/>
  <c r="U1727" i="6"/>
  <c r="T1727" i="6"/>
  <c r="S1727" i="6"/>
  <c r="R1727" i="6"/>
  <c r="Q1727" i="6"/>
  <c r="P1727" i="6"/>
  <c r="O1727" i="6"/>
  <c r="N1727" i="6"/>
  <c r="M1727" i="6"/>
  <c r="Z1726" i="6"/>
  <c r="Y1726" i="6"/>
  <c r="X1726" i="6"/>
  <c r="W1726" i="6"/>
  <c r="V1726" i="6"/>
  <c r="U1726" i="6"/>
  <c r="T1726" i="6"/>
  <c r="S1726" i="6"/>
  <c r="R1726" i="6"/>
  <c r="Q1726" i="6"/>
  <c r="P1726" i="6"/>
  <c r="O1726" i="6"/>
  <c r="N1726" i="6"/>
  <c r="M1726" i="6"/>
  <c r="Z1725" i="6"/>
  <c r="Y1725" i="6"/>
  <c r="X1725" i="6"/>
  <c r="W1725" i="6"/>
  <c r="V1725" i="6"/>
  <c r="U1725" i="6"/>
  <c r="T1725" i="6"/>
  <c r="S1725" i="6"/>
  <c r="R1725" i="6"/>
  <c r="Q1725" i="6"/>
  <c r="P1725" i="6"/>
  <c r="O1725" i="6"/>
  <c r="N1725" i="6"/>
  <c r="M1725" i="6"/>
  <c r="Z1724" i="6"/>
  <c r="Y1724" i="6"/>
  <c r="X1724" i="6"/>
  <c r="W1724" i="6"/>
  <c r="V1724" i="6"/>
  <c r="U1724" i="6"/>
  <c r="T1724" i="6"/>
  <c r="S1724" i="6"/>
  <c r="R1724" i="6"/>
  <c r="Q1724" i="6"/>
  <c r="P1724" i="6"/>
  <c r="O1724" i="6"/>
  <c r="N1724" i="6"/>
  <c r="M1724" i="6"/>
  <c r="Z1723" i="6"/>
  <c r="Y1723" i="6"/>
  <c r="X1723" i="6"/>
  <c r="W1723" i="6"/>
  <c r="V1723" i="6"/>
  <c r="U1723" i="6"/>
  <c r="T1723" i="6"/>
  <c r="S1723" i="6"/>
  <c r="R1723" i="6"/>
  <c r="Q1723" i="6"/>
  <c r="P1723" i="6"/>
  <c r="O1723" i="6"/>
  <c r="N1723" i="6"/>
  <c r="M1723" i="6"/>
  <c r="Z1722" i="6"/>
  <c r="Y1722" i="6"/>
  <c r="X1722" i="6"/>
  <c r="W1722" i="6"/>
  <c r="V1722" i="6"/>
  <c r="U1722" i="6"/>
  <c r="T1722" i="6"/>
  <c r="S1722" i="6"/>
  <c r="R1722" i="6"/>
  <c r="Q1722" i="6"/>
  <c r="P1722" i="6"/>
  <c r="O1722" i="6"/>
  <c r="N1722" i="6"/>
  <c r="M1722" i="6"/>
  <c r="Z1721" i="6"/>
  <c r="Y1721" i="6"/>
  <c r="X1721" i="6"/>
  <c r="W1721" i="6"/>
  <c r="V1721" i="6"/>
  <c r="U1721" i="6"/>
  <c r="T1721" i="6"/>
  <c r="S1721" i="6"/>
  <c r="R1721" i="6"/>
  <c r="Q1721" i="6"/>
  <c r="P1721" i="6"/>
  <c r="O1721" i="6"/>
  <c r="N1721" i="6"/>
  <c r="M1721" i="6"/>
  <c r="Z1720" i="6"/>
  <c r="Y1720" i="6"/>
  <c r="X1720" i="6"/>
  <c r="W1720" i="6"/>
  <c r="V1720" i="6"/>
  <c r="U1720" i="6"/>
  <c r="T1720" i="6"/>
  <c r="S1720" i="6"/>
  <c r="R1720" i="6"/>
  <c r="Q1720" i="6"/>
  <c r="P1720" i="6"/>
  <c r="O1720" i="6"/>
  <c r="N1720" i="6"/>
  <c r="M1720" i="6"/>
  <c r="Z1719" i="6"/>
  <c r="Y1719" i="6"/>
  <c r="X1719" i="6"/>
  <c r="W1719" i="6"/>
  <c r="V1719" i="6"/>
  <c r="U1719" i="6"/>
  <c r="T1719" i="6"/>
  <c r="S1719" i="6"/>
  <c r="R1719" i="6"/>
  <c r="Q1719" i="6"/>
  <c r="P1719" i="6"/>
  <c r="O1719" i="6"/>
  <c r="N1719" i="6"/>
  <c r="M1719" i="6"/>
  <c r="Z1718" i="6"/>
  <c r="Y1718" i="6"/>
  <c r="X1718" i="6"/>
  <c r="W1718" i="6"/>
  <c r="V1718" i="6"/>
  <c r="U1718" i="6"/>
  <c r="T1718" i="6"/>
  <c r="S1718" i="6"/>
  <c r="R1718" i="6"/>
  <c r="Q1718" i="6"/>
  <c r="P1718" i="6"/>
  <c r="O1718" i="6"/>
  <c r="N1718" i="6"/>
  <c r="M1718" i="6"/>
  <c r="Z1717" i="6"/>
  <c r="Y1717" i="6"/>
  <c r="X1717" i="6"/>
  <c r="W1717" i="6"/>
  <c r="V1717" i="6"/>
  <c r="U1717" i="6"/>
  <c r="T1717" i="6"/>
  <c r="S1717" i="6"/>
  <c r="R1717" i="6"/>
  <c r="Q1717" i="6"/>
  <c r="P1717" i="6"/>
  <c r="O1717" i="6"/>
  <c r="N1717" i="6"/>
  <c r="M1717" i="6"/>
  <c r="Z1716" i="6"/>
  <c r="Y1716" i="6"/>
  <c r="X1716" i="6"/>
  <c r="W1716" i="6"/>
  <c r="V1716" i="6"/>
  <c r="U1716" i="6"/>
  <c r="T1716" i="6"/>
  <c r="S1716" i="6"/>
  <c r="R1716" i="6"/>
  <c r="Q1716" i="6"/>
  <c r="P1716" i="6"/>
  <c r="O1716" i="6"/>
  <c r="N1716" i="6"/>
  <c r="M1716" i="6"/>
  <c r="Z1715" i="6"/>
  <c r="Y1715" i="6"/>
  <c r="X1715" i="6"/>
  <c r="W1715" i="6"/>
  <c r="V1715" i="6"/>
  <c r="U1715" i="6"/>
  <c r="T1715" i="6"/>
  <c r="S1715" i="6"/>
  <c r="R1715" i="6"/>
  <c r="Q1715" i="6"/>
  <c r="P1715" i="6"/>
  <c r="O1715" i="6"/>
  <c r="N1715" i="6"/>
  <c r="M1715" i="6"/>
  <c r="Z1714" i="6"/>
  <c r="Y1714" i="6"/>
  <c r="X1714" i="6"/>
  <c r="W1714" i="6"/>
  <c r="V1714" i="6"/>
  <c r="U1714" i="6"/>
  <c r="T1714" i="6"/>
  <c r="S1714" i="6"/>
  <c r="R1714" i="6"/>
  <c r="Q1714" i="6"/>
  <c r="P1714" i="6"/>
  <c r="O1714" i="6"/>
  <c r="N1714" i="6"/>
  <c r="M1714" i="6"/>
  <c r="Z1713" i="6"/>
  <c r="Y1713" i="6"/>
  <c r="X1713" i="6"/>
  <c r="W1713" i="6"/>
  <c r="V1713" i="6"/>
  <c r="U1713" i="6"/>
  <c r="T1713" i="6"/>
  <c r="S1713" i="6"/>
  <c r="R1713" i="6"/>
  <c r="Q1713" i="6"/>
  <c r="P1713" i="6"/>
  <c r="O1713" i="6"/>
  <c r="N1713" i="6"/>
  <c r="M1713" i="6"/>
  <c r="Z1712" i="6"/>
  <c r="Y1712" i="6"/>
  <c r="X1712" i="6"/>
  <c r="W1712" i="6"/>
  <c r="V1712" i="6"/>
  <c r="U1712" i="6"/>
  <c r="T1712" i="6"/>
  <c r="S1712" i="6"/>
  <c r="R1712" i="6"/>
  <c r="Q1712" i="6"/>
  <c r="P1712" i="6"/>
  <c r="O1712" i="6"/>
  <c r="N1712" i="6"/>
  <c r="M1712" i="6"/>
  <c r="Z1711" i="6"/>
  <c r="Y1711" i="6"/>
  <c r="X1711" i="6"/>
  <c r="W1711" i="6"/>
  <c r="V1711" i="6"/>
  <c r="U1711" i="6"/>
  <c r="T1711" i="6"/>
  <c r="S1711" i="6"/>
  <c r="R1711" i="6"/>
  <c r="Q1711" i="6"/>
  <c r="P1711" i="6"/>
  <c r="O1711" i="6"/>
  <c r="N1711" i="6"/>
  <c r="M1711" i="6"/>
  <c r="Z1710" i="6"/>
  <c r="Y1710" i="6"/>
  <c r="X1710" i="6"/>
  <c r="W1710" i="6"/>
  <c r="V1710" i="6"/>
  <c r="U1710" i="6"/>
  <c r="T1710" i="6"/>
  <c r="S1710" i="6"/>
  <c r="R1710" i="6"/>
  <c r="Q1710" i="6"/>
  <c r="P1710" i="6"/>
  <c r="O1710" i="6"/>
  <c r="N1710" i="6"/>
  <c r="M1710" i="6"/>
  <c r="Z1709" i="6"/>
  <c r="Y1709" i="6"/>
  <c r="X1709" i="6"/>
  <c r="W1709" i="6"/>
  <c r="V1709" i="6"/>
  <c r="U1709" i="6"/>
  <c r="T1709" i="6"/>
  <c r="S1709" i="6"/>
  <c r="R1709" i="6"/>
  <c r="Q1709" i="6"/>
  <c r="P1709" i="6"/>
  <c r="O1709" i="6"/>
  <c r="N1709" i="6"/>
  <c r="M1709" i="6"/>
  <c r="Z1708" i="6"/>
  <c r="Y1708" i="6"/>
  <c r="X1708" i="6"/>
  <c r="W1708" i="6"/>
  <c r="V1708" i="6"/>
  <c r="U1708" i="6"/>
  <c r="T1708" i="6"/>
  <c r="S1708" i="6"/>
  <c r="R1708" i="6"/>
  <c r="Q1708" i="6"/>
  <c r="P1708" i="6"/>
  <c r="O1708" i="6"/>
  <c r="N1708" i="6"/>
  <c r="M1708" i="6"/>
  <c r="Z1707" i="6"/>
  <c r="Y1707" i="6"/>
  <c r="X1707" i="6"/>
  <c r="W1707" i="6"/>
  <c r="V1707" i="6"/>
  <c r="U1707" i="6"/>
  <c r="T1707" i="6"/>
  <c r="S1707" i="6"/>
  <c r="R1707" i="6"/>
  <c r="Q1707" i="6"/>
  <c r="P1707" i="6"/>
  <c r="O1707" i="6"/>
  <c r="N1707" i="6"/>
  <c r="M1707" i="6"/>
  <c r="Z1706" i="6"/>
  <c r="Y1706" i="6"/>
  <c r="X1706" i="6"/>
  <c r="W1706" i="6"/>
  <c r="V1706" i="6"/>
  <c r="U1706" i="6"/>
  <c r="T1706" i="6"/>
  <c r="S1706" i="6"/>
  <c r="R1706" i="6"/>
  <c r="Q1706" i="6"/>
  <c r="P1706" i="6"/>
  <c r="O1706" i="6"/>
  <c r="N1706" i="6"/>
  <c r="M1706" i="6"/>
  <c r="Z1705" i="6"/>
  <c r="Y1705" i="6"/>
  <c r="X1705" i="6"/>
  <c r="W1705" i="6"/>
  <c r="V1705" i="6"/>
  <c r="U1705" i="6"/>
  <c r="T1705" i="6"/>
  <c r="S1705" i="6"/>
  <c r="R1705" i="6"/>
  <c r="Q1705" i="6"/>
  <c r="P1705" i="6"/>
  <c r="O1705" i="6"/>
  <c r="N1705" i="6"/>
  <c r="M1705" i="6"/>
  <c r="Z1704" i="6"/>
  <c r="Y1704" i="6"/>
  <c r="X1704" i="6"/>
  <c r="W1704" i="6"/>
  <c r="V1704" i="6"/>
  <c r="U1704" i="6"/>
  <c r="T1704" i="6"/>
  <c r="S1704" i="6"/>
  <c r="R1704" i="6"/>
  <c r="Q1704" i="6"/>
  <c r="P1704" i="6"/>
  <c r="O1704" i="6"/>
  <c r="N1704" i="6"/>
  <c r="M1704" i="6"/>
  <c r="Z1703" i="6"/>
  <c r="Y1703" i="6"/>
  <c r="X1703" i="6"/>
  <c r="W1703" i="6"/>
  <c r="V1703" i="6"/>
  <c r="U1703" i="6"/>
  <c r="T1703" i="6"/>
  <c r="S1703" i="6"/>
  <c r="R1703" i="6"/>
  <c r="Q1703" i="6"/>
  <c r="P1703" i="6"/>
  <c r="O1703" i="6"/>
  <c r="N1703" i="6"/>
  <c r="M1703" i="6"/>
  <c r="Z1702" i="6"/>
  <c r="Y1702" i="6"/>
  <c r="X1702" i="6"/>
  <c r="W1702" i="6"/>
  <c r="V1702" i="6"/>
  <c r="U1702" i="6"/>
  <c r="T1702" i="6"/>
  <c r="S1702" i="6"/>
  <c r="R1702" i="6"/>
  <c r="Q1702" i="6"/>
  <c r="P1702" i="6"/>
  <c r="O1702" i="6"/>
  <c r="N1702" i="6"/>
  <c r="M1702" i="6"/>
  <c r="Z1701" i="6"/>
  <c r="Y1701" i="6"/>
  <c r="X1701" i="6"/>
  <c r="W1701" i="6"/>
  <c r="V1701" i="6"/>
  <c r="U1701" i="6"/>
  <c r="T1701" i="6"/>
  <c r="S1701" i="6"/>
  <c r="R1701" i="6"/>
  <c r="Q1701" i="6"/>
  <c r="P1701" i="6"/>
  <c r="O1701" i="6"/>
  <c r="N1701" i="6"/>
  <c r="M1701" i="6"/>
  <c r="Z1700" i="6"/>
  <c r="Y1700" i="6"/>
  <c r="X1700" i="6"/>
  <c r="W1700" i="6"/>
  <c r="V1700" i="6"/>
  <c r="U1700" i="6"/>
  <c r="T1700" i="6"/>
  <c r="S1700" i="6"/>
  <c r="R1700" i="6"/>
  <c r="Q1700" i="6"/>
  <c r="P1700" i="6"/>
  <c r="O1700" i="6"/>
  <c r="N1700" i="6"/>
  <c r="M1700" i="6"/>
  <c r="Z1699" i="6"/>
  <c r="Y1699" i="6"/>
  <c r="X1699" i="6"/>
  <c r="W1699" i="6"/>
  <c r="V1699" i="6"/>
  <c r="U1699" i="6"/>
  <c r="T1699" i="6"/>
  <c r="S1699" i="6"/>
  <c r="R1699" i="6"/>
  <c r="Q1699" i="6"/>
  <c r="P1699" i="6"/>
  <c r="O1699" i="6"/>
  <c r="N1699" i="6"/>
  <c r="M1699" i="6"/>
  <c r="Z1698" i="6"/>
  <c r="Y1698" i="6"/>
  <c r="X1698" i="6"/>
  <c r="W1698" i="6"/>
  <c r="V1698" i="6"/>
  <c r="U1698" i="6"/>
  <c r="T1698" i="6"/>
  <c r="S1698" i="6"/>
  <c r="R1698" i="6"/>
  <c r="Q1698" i="6"/>
  <c r="P1698" i="6"/>
  <c r="O1698" i="6"/>
  <c r="N1698" i="6"/>
  <c r="M1698" i="6"/>
  <c r="Z1697" i="6"/>
  <c r="Y1697" i="6"/>
  <c r="X1697" i="6"/>
  <c r="W1697" i="6"/>
  <c r="V1697" i="6"/>
  <c r="U1697" i="6"/>
  <c r="T1697" i="6"/>
  <c r="S1697" i="6"/>
  <c r="R1697" i="6"/>
  <c r="Q1697" i="6"/>
  <c r="P1697" i="6"/>
  <c r="O1697" i="6"/>
  <c r="N1697" i="6"/>
  <c r="M1697" i="6"/>
  <c r="Z1696" i="6"/>
  <c r="Y1696" i="6"/>
  <c r="X1696" i="6"/>
  <c r="W1696" i="6"/>
  <c r="V1696" i="6"/>
  <c r="U1696" i="6"/>
  <c r="T1696" i="6"/>
  <c r="S1696" i="6"/>
  <c r="R1696" i="6"/>
  <c r="Q1696" i="6"/>
  <c r="P1696" i="6"/>
  <c r="O1696" i="6"/>
  <c r="N1696" i="6"/>
  <c r="M1696" i="6"/>
  <c r="Z1695" i="6"/>
  <c r="Y1695" i="6"/>
  <c r="X1695" i="6"/>
  <c r="W1695" i="6"/>
  <c r="V1695" i="6"/>
  <c r="U1695" i="6"/>
  <c r="T1695" i="6"/>
  <c r="S1695" i="6"/>
  <c r="R1695" i="6"/>
  <c r="Q1695" i="6"/>
  <c r="P1695" i="6"/>
  <c r="O1695" i="6"/>
  <c r="N1695" i="6"/>
  <c r="M1695" i="6"/>
  <c r="Z1694" i="6"/>
  <c r="Y1694" i="6"/>
  <c r="X1694" i="6"/>
  <c r="W1694" i="6"/>
  <c r="V1694" i="6"/>
  <c r="U1694" i="6"/>
  <c r="T1694" i="6"/>
  <c r="S1694" i="6"/>
  <c r="R1694" i="6"/>
  <c r="Q1694" i="6"/>
  <c r="P1694" i="6"/>
  <c r="O1694" i="6"/>
  <c r="N1694" i="6"/>
  <c r="M1694" i="6"/>
  <c r="Z1693" i="6"/>
  <c r="Y1693" i="6"/>
  <c r="X1693" i="6"/>
  <c r="W1693" i="6"/>
  <c r="V1693" i="6"/>
  <c r="U1693" i="6"/>
  <c r="T1693" i="6"/>
  <c r="S1693" i="6"/>
  <c r="R1693" i="6"/>
  <c r="Q1693" i="6"/>
  <c r="P1693" i="6"/>
  <c r="O1693" i="6"/>
  <c r="N1693" i="6"/>
  <c r="M1693" i="6"/>
  <c r="Z1692" i="6"/>
  <c r="Y1692" i="6"/>
  <c r="X1692" i="6"/>
  <c r="W1692" i="6"/>
  <c r="V1692" i="6"/>
  <c r="U1692" i="6"/>
  <c r="T1692" i="6"/>
  <c r="S1692" i="6"/>
  <c r="R1692" i="6"/>
  <c r="Q1692" i="6"/>
  <c r="P1692" i="6"/>
  <c r="O1692" i="6"/>
  <c r="N1692" i="6"/>
  <c r="M1692" i="6"/>
  <c r="Z1691" i="6"/>
  <c r="Y1691" i="6"/>
  <c r="X1691" i="6"/>
  <c r="W1691" i="6"/>
  <c r="V1691" i="6"/>
  <c r="U1691" i="6"/>
  <c r="T1691" i="6"/>
  <c r="S1691" i="6"/>
  <c r="R1691" i="6"/>
  <c r="Q1691" i="6"/>
  <c r="P1691" i="6"/>
  <c r="O1691" i="6"/>
  <c r="N1691" i="6"/>
  <c r="M1691" i="6"/>
  <c r="Z1690" i="6"/>
  <c r="Y1690" i="6"/>
  <c r="X1690" i="6"/>
  <c r="W1690" i="6"/>
  <c r="V1690" i="6"/>
  <c r="U1690" i="6"/>
  <c r="T1690" i="6"/>
  <c r="S1690" i="6"/>
  <c r="R1690" i="6"/>
  <c r="Q1690" i="6"/>
  <c r="P1690" i="6"/>
  <c r="O1690" i="6"/>
  <c r="N1690" i="6"/>
  <c r="M1690" i="6"/>
  <c r="Z1689" i="6"/>
  <c r="Y1689" i="6"/>
  <c r="X1689" i="6"/>
  <c r="W1689" i="6"/>
  <c r="V1689" i="6"/>
  <c r="U1689" i="6"/>
  <c r="T1689" i="6"/>
  <c r="S1689" i="6"/>
  <c r="R1689" i="6"/>
  <c r="Q1689" i="6"/>
  <c r="P1689" i="6"/>
  <c r="O1689" i="6"/>
  <c r="N1689" i="6"/>
  <c r="M1689" i="6"/>
  <c r="Z1688" i="6"/>
  <c r="Y1688" i="6"/>
  <c r="X1688" i="6"/>
  <c r="W1688" i="6"/>
  <c r="V1688" i="6"/>
  <c r="U1688" i="6"/>
  <c r="T1688" i="6"/>
  <c r="S1688" i="6"/>
  <c r="R1688" i="6"/>
  <c r="Q1688" i="6"/>
  <c r="P1688" i="6"/>
  <c r="O1688" i="6"/>
  <c r="N1688" i="6"/>
  <c r="M1688" i="6"/>
  <c r="Z1687" i="6"/>
  <c r="Y1687" i="6"/>
  <c r="X1687" i="6"/>
  <c r="W1687" i="6"/>
  <c r="V1687" i="6"/>
  <c r="U1687" i="6"/>
  <c r="T1687" i="6"/>
  <c r="S1687" i="6"/>
  <c r="R1687" i="6"/>
  <c r="Q1687" i="6"/>
  <c r="P1687" i="6"/>
  <c r="O1687" i="6"/>
  <c r="N1687" i="6"/>
  <c r="M1687" i="6"/>
  <c r="Z1686" i="6"/>
  <c r="Y1686" i="6"/>
  <c r="X1686" i="6"/>
  <c r="W1686" i="6"/>
  <c r="V1686" i="6"/>
  <c r="U1686" i="6"/>
  <c r="T1686" i="6"/>
  <c r="S1686" i="6"/>
  <c r="R1686" i="6"/>
  <c r="Q1686" i="6"/>
  <c r="P1686" i="6"/>
  <c r="O1686" i="6"/>
  <c r="N1686" i="6"/>
  <c r="M1686" i="6"/>
  <c r="Z1685" i="6"/>
  <c r="Y1685" i="6"/>
  <c r="X1685" i="6"/>
  <c r="W1685" i="6"/>
  <c r="V1685" i="6"/>
  <c r="U1685" i="6"/>
  <c r="T1685" i="6"/>
  <c r="S1685" i="6"/>
  <c r="R1685" i="6"/>
  <c r="Q1685" i="6"/>
  <c r="P1685" i="6"/>
  <c r="O1685" i="6"/>
  <c r="N1685" i="6"/>
  <c r="M1685" i="6"/>
  <c r="Z1684" i="6"/>
  <c r="Y1684" i="6"/>
  <c r="X1684" i="6"/>
  <c r="W1684" i="6"/>
  <c r="V1684" i="6"/>
  <c r="U1684" i="6"/>
  <c r="T1684" i="6"/>
  <c r="S1684" i="6"/>
  <c r="R1684" i="6"/>
  <c r="Q1684" i="6"/>
  <c r="P1684" i="6"/>
  <c r="O1684" i="6"/>
  <c r="N1684" i="6"/>
  <c r="M1684" i="6"/>
  <c r="Z1683" i="6"/>
  <c r="Y1683" i="6"/>
  <c r="X1683" i="6"/>
  <c r="W1683" i="6"/>
  <c r="V1683" i="6"/>
  <c r="U1683" i="6"/>
  <c r="T1683" i="6"/>
  <c r="S1683" i="6"/>
  <c r="R1683" i="6"/>
  <c r="Q1683" i="6"/>
  <c r="P1683" i="6"/>
  <c r="O1683" i="6"/>
  <c r="N1683" i="6"/>
  <c r="M1683" i="6"/>
  <c r="Z1682" i="6"/>
  <c r="Y1682" i="6"/>
  <c r="X1682" i="6"/>
  <c r="W1682" i="6"/>
  <c r="V1682" i="6"/>
  <c r="U1682" i="6"/>
  <c r="T1682" i="6"/>
  <c r="S1682" i="6"/>
  <c r="R1682" i="6"/>
  <c r="Q1682" i="6"/>
  <c r="P1682" i="6"/>
  <c r="O1682" i="6"/>
  <c r="N1682" i="6"/>
  <c r="M1682" i="6"/>
  <c r="Z1681" i="6"/>
  <c r="Y1681" i="6"/>
  <c r="X1681" i="6"/>
  <c r="W1681" i="6"/>
  <c r="V1681" i="6"/>
  <c r="U1681" i="6"/>
  <c r="T1681" i="6"/>
  <c r="S1681" i="6"/>
  <c r="R1681" i="6"/>
  <c r="Q1681" i="6"/>
  <c r="P1681" i="6"/>
  <c r="O1681" i="6"/>
  <c r="N1681" i="6"/>
  <c r="M1681" i="6"/>
  <c r="Z1680" i="6"/>
  <c r="Y1680" i="6"/>
  <c r="X1680" i="6"/>
  <c r="W1680" i="6"/>
  <c r="V1680" i="6"/>
  <c r="U1680" i="6"/>
  <c r="T1680" i="6"/>
  <c r="S1680" i="6"/>
  <c r="R1680" i="6"/>
  <c r="Q1680" i="6"/>
  <c r="P1680" i="6"/>
  <c r="O1680" i="6"/>
  <c r="N1680" i="6"/>
  <c r="M1680" i="6"/>
  <c r="Z1679" i="6"/>
  <c r="Y1679" i="6"/>
  <c r="X1679" i="6"/>
  <c r="W1679" i="6"/>
  <c r="V1679" i="6"/>
  <c r="U1679" i="6"/>
  <c r="T1679" i="6"/>
  <c r="S1679" i="6"/>
  <c r="R1679" i="6"/>
  <c r="Q1679" i="6"/>
  <c r="P1679" i="6"/>
  <c r="O1679" i="6"/>
  <c r="N1679" i="6"/>
  <c r="M1679" i="6"/>
  <c r="Z1678" i="6"/>
  <c r="Y1678" i="6"/>
  <c r="X1678" i="6"/>
  <c r="W1678" i="6"/>
  <c r="V1678" i="6"/>
  <c r="U1678" i="6"/>
  <c r="T1678" i="6"/>
  <c r="S1678" i="6"/>
  <c r="R1678" i="6"/>
  <c r="Q1678" i="6"/>
  <c r="P1678" i="6"/>
  <c r="O1678" i="6"/>
  <c r="N1678" i="6"/>
  <c r="M1678" i="6"/>
  <c r="Z1677" i="6"/>
  <c r="Y1677" i="6"/>
  <c r="X1677" i="6"/>
  <c r="W1677" i="6"/>
  <c r="V1677" i="6"/>
  <c r="U1677" i="6"/>
  <c r="T1677" i="6"/>
  <c r="S1677" i="6"/>
  <c r="R1677" i="6"/>
  <c r="Q1677" i="6"/>
  <c r="P1677" i="6"/>
  <c r="O1677" i="6"/>
  <c r="N1677" i="6"/>
  <c r="M1677" i="6"/>
  <c r="Z1676" i="6"/>
  <c r="Y1676" i="6"/>
  <c r="X1676" i="6"/>
  <c r="W1676" i="6"/>
  <c r="V1676" i="6"/>
  <c r="U1676" i="6"/>
  <c r="T1676" i="6"/>
  <c r="S1676" i="6"/>
  <c r="R1676" i="6"/>
  <c r="Q1676" i="6"/>
  <c r="P1676" i="6"/>
  <c r="O1676" i="6"/>
  <c r="N1676" i="6"/>
  <c r="M1676" i="6"/>
  <c r="Z1675" i="6"/>
  <c r="Y1675" i="6"/>
  <c r="X1675" i="6"/>
  <c r="W1675" i="6"/>
  <c r="V1675" i="6"/>
  <c r="U1675" i="6"/>
  <c r="T1675" i="6"/>
  <c r="S1675" i="6"/>
  <c r="R1675" i="6"/>
  <c r="Q1675" i="6"/>
  <c r="P1675" i="6"/>
  <c r="O1675" i="6"/>
  <c r="N1675" i="6"/>
  <c r="M1675" i="6"/>
  <c r="Z1674" i="6"/>
  <c r="Y1674" i="6"/>
  <c r="X1674" i="6"/>
  <c r="W1674" i="6"/>
  <c r="V1674" i="6"/>
  <c r="U1674" i="6"/>
  <c r="T1674" i="6"/>
  <c r="S1674" i="6"/>
  <c r="R1674" i="6"/>
  <c r="Q1674" i="6"/>
  <c r="P1674" i="6"/>
  <c r="O1674" i="6"/>
  <c r="N1674" i="6"/>
  <c r="M1674" i="6"/>
  <c r="Z1673" i="6"/>
  <c r="Y1673" i="6"/>
  <c r="X1673" i="6"/>
  <c r="W1673" i="6"/>
  <c r="V1673" i="6"/>
  <c r="U1673" i="6"/>
  <c r="T1673" i="6"/>
  <c r="S1673" i="6"/>
  <c r="R1673" i="6"/>
  <c r="Q1673" i="6"/>
  <c r="P1673" i="6"/>
  <c r="O1673" i="6"/>
  <c r="N1673" i="6"/>
  <c r="M1673" i="6"/>
  <c r="Z1672" i="6"/>
  <c r="Y1672" i="6"/>
  <c r="X1672" i="6"/>
  <c r="W1672" i="6"/>
  <c r="V1672" i="6"/>
  <c r="U1672" i="6"/>
  <c r="T1672" i="6"/>
  <c r="S1672" i="6"/>
  <c r="R1672" i="6"/>
  <c r="Q1672" i="6"/>
  <c r="P1672" i="6"/>
  <c r="O1672" i="6"/>
  <c r="N1672" i="6"/>
  <c r="M1672" i="6"/>
  <c r="Z1671" i="6"/>
  <c r="Y1671" i="6"/>
  <c r="X1671" i="6"/>
  <c r="W1671" i="6"/>
  <c r="V1671" i="6"/>
  <c r="U1671" i="6"/>
  <c r="T1671" i="6"/>
  <c r="S1671" i="6"/>
  <c r="R1671" i="6"/>
  <c r="Q1671" i="6"/>
  <c r="P1671" i="6"/>
  <c r="O1671" i="6"/>
  <c r="N1671" i="6"/>
  <c r="M1671" i="6"/>
  <c r="Z1670" i="6"/>
  <c r="Y1670" i="6"/>
  <c r="X1670" i="6"/>
  <c r="W1670" i="6"/>
  <c r="V1670" i="6"/>
  <c r="U1670" i="6"/>
  <c r="T1670" i="6"/>
  <c r="S1670" i="6"/>
  <c r="R1670" i="6"/>
  <c r="Q1670" i="6"/>
  <c r="P1670" i="6"/>
  <c r="O1670" i="6"/>
  <c r="N1670" i="6"/>
  <c r="M1670" i="6"/>
  <c r="Z1669" i="6"/>
  <c r="Y1669" i="6"/>
  <c r="X1669" i="6"/>
  <c r="W1669" i="6"/>
  <c r="V1669" i="6"/>
  <c r="U1669" i="6"/>
  <c r="T1669" i="6"/>
  <c r="S1669" i="6"/>
  <c r="R1669" i="6"/>
  <c r="Q1669" i="6"/>
  <c r="P1669" i="6"/>
  <c r="O1669" i="6"/>
  <c r="N1669" i="6"/>
  <c r="M1669" i="6"/>
  <c r="Z1668" i="6"/>
  <c r="Y1668" i="6"/>
  <c r="X1668" i="6"/>
  <c r="W1668" i="6"/>
  <c r="V1668" i="6"/>
  <c r="U1668" i="6"/>
  <c r="T1668" i="6"/>
  <c r="S1668" i="6"/>
  <c r="R1668" i="6"/>
  <c r="Q1668" i="6"/>
  <c r="P1668" i="6"/>
  <c r="O1668" i="6"/>
  <c r="N1668" i="6"/>
  <c r="M1668" i="6"/>
  <c r="Z1667" i="6"/>
  <c r="Y1667" i="6"/>
  <c r="X1667" i="6"/>
  <c r="W1667" i="6"/>
  <c r="V1667" i="6"/>
  <c r="U1667" i="6"/>
  <c r="T1667" i="6"/>
  <c r="S1667" i="6"/>
  <c r="R1667" i="6"/>
  <c r="Q1667" i="6"/>
  <c r="P1667" i="6"/>
  <c r="O1667" i="6"/>
  <c r="N1667" i="6"/>
  <c r="M1667" i="6"/>
  <c r="Z1666" i="6"/>
  <c r="Y1666" i="6"/>
  <c r="X1666" i="6"/>
  <c r="W1666" i="6"/>
  <c r="V1666" i="6"/>
  <c r="U1666" i="6"/>
  <c r="T1666" i="6"/>
  <c r="S1666" i="6"/>
  <c r="R1666" i="6"/>
  <c r="Q1666" i="6"/>
  <c r="P1666" i="6"/>
  <c r="O1666" i="6"/>
  <c r="N1666" i="6"/>
  <c r="M1666" i="6"/>
  <c r="Z1665" i="6"/>
  <c r="Y1665" i="6"/>
  <c r="X1665" i="6"/>
  <c r="W1665" i="6"/>
  <c r="V1665" i="6"/>
  <c r="U1665" i="6"/>
  <c r="T1665" i="6"/>
  <c r="S1665" i="6"/>
  <c r="R1665" i="6"/>
  <c r="Q1665" i="6"/>
  <c r="P1665" i="6"/>
  <c r="O1665" i="6"/>
  <c r="N1665" i="6"/>
  <c r="M1665" i="6"/>
  <c r="Z1664" i="6"/>
  <c r="Y1664" i="6"/>
  <c r="X1664" i="6"/>
  <c r="W1664" i="6"/>
  <c r="V1664" i="6"/>
  <c r="U1664" i="6"/>
  <c r="T1664" i="6"/>
  <c r="S1664" i="6"/>
  <c r="R1664" i="6"/>
  <c r="Q1664" i="6"/>
  <c r="P1664" i="6"/>
  <c r="O1664" i="6"/>
  <c r="N1664" i="6"/>
  <c r="M1664" i="6"/>
  <c r="Z1663" i="6"/>
  <c r="Y1663" i="6"/>
  <c r="X1663" i="6"/>
  <c r="W1663" i="6"/>
  <c r="V1663" i="6"/>
  <c r="U1663" i="6"/>
  <c r="T1663" i="6"/>
  <c r="S1663" i="6"/>
  <c r="R1663" i="6"/>
  <c r="Q1663" i="6"/>
  <c r="P1663" i="6"/>
  <c r="O1663" i="6"/>
  <c r="N1663" i="6"/>
  <c r="M1663" i="6"/>
  <c r="Z1662" i="6"/>
  <c r="Y1662" i="6"/>
  <c r="X1662" i="6"/>
  <c r="W1662" i="6"/>
  <c r="V1662" i="6"/>
  <c r="U1662" i="6"/>
  <c r="T1662" i="6"/>
  <c r="S1662" i="6"/>
  <c r="R1662" i="6"/>
  <c r="Q1662" i="6"/>
  <c r="P1662" i="6"/>
  <c r="O1662" i="6"/>
  <c r="N1662" i="6"/>
  <c r="M1662" i="6"/>
  <c r="Z1661" i="6"/>
  <c r="Y1661" i="6"/>
  <c r="X1661" i="6"/>
  <c r="W1661" i="6"/>
  <c r="V1661" i="6"/>
  <c r="U1661" i="6"/>
  <c r="T1661" i="6"/>
  <c r="S1661" i="6"/>
  <c r="R1661" i="6"/>
  <c r="Q1661" i="6"/>
  <c r="P1661" i="6"/>
  <c r="O1661" i="6"/>
  <c r="N1661" i="6"/>
  <c r="M1661" i="6"/>
  <c r="Z1660" i="6"/>
  <c r="Y1660" i="6"/>
  <c r="X1660" i="6"/>
  <c r="W1660" i="6"/>
  <c r="V1660" i="6"/>
  <c r="U1660" i="6"/>
  <c r="T1660" i="6"/>
  <c r="S1660" i="6"/>
  <c r="R1660" i="6"/>
  <c r="Q1660" i="6"/>
  <c r="P1660" i="6"/>
  <c r="O1660" i="6"/>
  <c r="N1660" i="6"/>
  <c r="M1660" i="6"/>
  <c r="Z1659" i="6"/>
  <c r="Y1659" i="6"/>
  <c r="X1659" i="6"/>
  <c r="W1659" i="6"/>
  <c r="V1659" i="6"/>
  <c r="U1659" i="6"/>
  <c r="T1659" i="6"/>
  <c r="S1659" i="6"/>
  <c r="R1659" i="6"/>
  <c r="Q1659" i="6"/>
  <c r="P1659" i="6"/>
  <c r="O1659" i="6"/>
  <c r="N1659" i="6"/>
  <c r="M1659" i="6"/>
  <c r="Z1658" i="6"/>
  <c r="Y1658" i="6"/>
  <c r="X1658" i="6"/>
  <c r="W1658" i="6"/>
  <c r="V1658" i="6"/>
  <c r="U1658" i="6"/>
  <c r="T1658" i="6"/>
  <c r="S1658" i="6"/>
  <c r="R1658" i="6"/>
  <c r="Q1658" i="6"/>
  <c r="P1658" i="6"/>
  <c r="O1658" i="6"/>
  <c r="N1658" i="6"/>
  <c r="M1658" i="6"/>
  <c r="Z1657" i="6"/>
  <c r="Y1657" i="6"/>
  <c r="X1657" i="6"/>
  <c r="W1657" i="6"/>
  <c r="V1657" i="6"/>
  <c r="U1657" i="6"/>
  <c r="T1657" i="6"/>
  <c r="S1657" i="6"/>
  <c r="R1657" i="6"/>
  <c r="Q1657" i="6"/>
  <c r="P1657" i="6"/>
  <c r="O1657" i="6"/>
  <c r="N1657" i="6"/>
  <c r="M1657" i="6"/>
  <c r="Z1656" i="6"/>
  <c r="Y1656" i="6"/>
  <c r="X1656" i="6"/>
  <c r="W1656" i="6"/>
  <c r="V1656" i="6"/>
  <c r="U1656" i="6"/>
  <c r="T1656" i="6"/>
  <c r="S1656" i="6"/>
  <c r="R1656" i="6"/>
  <c r="Q1656" i="6"/>
  <c r="P1656" i="6"/>
  <c r="O1656" i="6"/>
  <c r="N1656" i="6"/>
  <c r="M1656" i="6"/>
  <c r="Z1655" i="6"/>
  <c r="Y1655" i="6"/>
  <c r="X1655" i="6"/>
  <c r="W1655" i="6"/>
  <c r="V1655" i="6"/>
  <c r="U1655" i="6"/>
  <c r="T1655" i="6"/>
  <c r="S1655" i="6"/>
  <c r="R1655" i="6"/>
  <c r="Q1655" i="6"/>
  <c r="P1655" i="6"/>
  <c r="O1655" i="6"/>
  <c r="N1655" i="6"/>
  <c r="M1655" i="6"/>
  <c r="Z1654" i="6"/>
  <c r="Y1654" i="6"/>
  <c r="X1654" i="6"/>
  <c r="W1654" i="6"/>
  <c r="V1654" i="6"/>
  <c r="U1654" i="6"/>
  <c r="T1654" i="6"/>
  <c r="S1654" i="6"/>
  <c r="R1654" i="6"/>
  <c r="Q1654" i="6"/>
  <c r="P1654" i="6"/>
  <c r="O1654" i="6"/>
  <c r="N1654" i="6"/>
  <c r="M1654" i="6"/>
  <c r="Z1653" i="6"/>
  <c r="Y1653" i="6"/>
  <c r="X1653" i="6"/>
  <c r="W1653" i="6"/>
  <c r="V1653" i="6"/>
  <c r="U1653" i="6"/>
  <c r="T1653" i="6"/>
  <c r="S1653" i="6"/>
  <c r="R1653" i="6"/>
  <c r="Q1653" i="6"/>
  <c r="P1653" i="6"/>
  <c r="O1653" i="6"/>
  <c r="N1653" i="6"/>
  <c r="M1653" i="6"/>
  <c r="Z1652" i="6"/>
  <c r="Y1652" i="6"/>
  <c r="X1652" i="6"/>
  <c r="W1652" i="6"/>
  <c r="V1652" i="6"/>
  <c r="U1652" i="6"/>
  <c r="T1652" i="6"/>
  <c r="S1652" i="6"/>
  <c r="R1652" i="6"/>
  <c r="Q1652" i="6"/>
  <c r="P1652" i="6"/>
  <c r="O1652" i="6"/>
  <c r="N1652" i="6"/>
  <c r="M1652" i="6"/>
  <c r="Z1651" i="6"/>
  <c r="Y1651" i="6"/>
  <c r="X1651" i="6"/>
  <c r="W1651" i="6"/>
  <c r="V1651" i="6"/>
  <c r="U1651" i="6"/>
  <c r="T1651" i="6"/>
  <c r="S1651" i="6"/>
  <c r="R1651" i="6"/>
  <c r="Q1651" i="6"/>
  <c r="P1651" i="6"/>
  <c r="O1651" i="6"/>
  <c r="N1651" i="6"/>
  <c r="M1651" i="6"/>
  <c r="Z1650" i="6"/>
  <c r="Y1650" i="6"/>
  <c r="X1650" i="6"/>
  <c r="W1650" i="6"/>
  <c r="V1650" i="6"/>
  <c r="U1650" i="6"/>
  <c r="T1650" i="6"/>
  <c r="S1650" i="6"/>
  <c r="R1650" i="6"/>
  <c r="Q1650" i="6"/>
  <c r="P1650" i="6"/>
  <c r="O1650" i="6"/>
  <c r="N1650" i="6"/>
  <c r="M1650" i="6"/>
  <c r="Z1649" i="6"/>
  <c r="Y1649" i="6"/>
  <c r="X1649" i="6"/>
  <c r="W1649" i="6"/>
  <c r="V1649" i="6"/>
  <c r="U1649" i="6"/>
  <c r="T1649" i="6"/>
  <c r="S1649" i="6"/>
  <c r="R1649" i="6"/>
  <c r="Q1649" i="6"/>
  <c r="P1649" i="6"/>
  <c r="O1649" i="6"/>
  <c r="N1649" i="6"/>
  <c r="M1649" i="6"/>
  <c r="Z1648" i="6"/>
  <c r="Y1648" i="6"/>
  <c r="X1648" i="6"/>
  <c r="W1648" i="6"/>
  <c r="V1648" i="6"/>
  <c r="U1648" i="6"/>
  <c r="T1648" i="6"/>
  <c r="S1648" i="6"/>
  <c r="R1648" i="6"/>
  <c r="Q1648" i="6"/>
  <c r="P1648" i="6"/>
  <c r="O1648" i="6"/>
  <c r="N1648" i="6"/>
  <c r="M1648" i="6"/>
  <c r="Z1647" i="6"/>
  <c r="Y1647" i="6"/>
  <c r="X1647" i="6"/>
  <c r="W1647" i="6"/>
  <c r="V1647" i="6"/>
  <c r="U1647" i="6"/>
  <c r="T1647" i="6"/>
  <c r="S1647" i="6"/>
  <c r="R1647" i="6"/>
  <c r="Q1647" i="6"/>
  <c r="P1647" i="6"/>
  <c r="O1647" i="6"/>
  <c r="N1647" i="6"/>
  <c r="M1647" i="6"/>
  <c r="Z1646" i="6"/>
  <c r="Y1646" i="6"/>
  <c r="X1646" i="6"/>
  <c r="W1646" i="6"/>
  <c r="V1646" i="6"/>
  <c r="U1646" i="6"/>
  <c r="T1646" i="6"/>
  <c r="S1646" i="6"/>
  <c r="R1646" i="6"/>
  <c r="Q1646" i="6"/>
  <c r="P1646" i="6"/>
  <c r="O1646" i="6"/>
  <c r="N1646" i="6"/>
  <c r="M1646" i="6"/>
  <c r="Z1645" i="6"/>
  <c r="Y1645" i="6"/>
  <c r="X1645" i="6"/>
  <c r="W1645" i="6"/>
  <c r="V1645" i="6"/>
  <c r="U1645" i="6"/>
  <c r="T1645" i="6"/>
  <c r="S1645" i="6"/>
  <c r="R1645" i="6"/>
  <c r="Q1645" i="6"/>
  <c r="P1645" i="6"/>
  <c r="O1645" i="6"/>
  <c r="N1645" i="6"/>
  <c r="M1645" i="6"/>
  <c r="Z1644" i="6"/>
  <c r="Y1644" i="6"/>
  <c r="X1644" i="6"/>
  <c r="W1644" i="6"/>
  <c r="V1644" i="6"/>
  <c r="U1644" i="6"/>
  <c r="T1644" i="6"/>
  <c r="S1644" i="6"/>
  <c r="R1644" i="6"/>
  <c r="Q1644" i="6"/>
  <c r="P1644" i="6"/>
  <c r="O1644" i="6"/>
  <c r="N1644" i="6"/>
  <c r="M1644" i="6"/>
  <c r="Z1643" i="6"/>
  <c r="Y1643" i="6"/>
  <c r="X1643" i="6"/>
  <c r="W1643" i="6"/>
  <c r="V1643" i="6"/>
  <c r="U1643" i="6"/>
  <c r="T1643" i="6"/>
  <c r="S1643" i="6"/>
  <c r="R1643" i="6"/>
  <c r="Q1643" i="6"/>
  <c r="P1643" i="6"/>
  <c r="O1643" i="6"/>
  <c r="N1643" i="6"/>
  <c r="M1643" i="6"/>
  <c r="Z1642" i="6"/>
  <c r="Y1642" i="6"/>
  <c r="X1642" i="6"/>
  <c r="W1642" i="6"/>
  <c r="V1642" i="6"/>
  <c r="U1642" i="6"/>
  <c r="T1642" i="6"/>
  <c r="S1642" i="6"/>
  <c r="R1642" i="6"/>
  <c r="Q1642" i="6"/>
  <c r="P1642" i="6"/>
  <c r="O1642" i="6"/>
  <c r="N1642" i="6"/>
  <c r="M1642" i="6"/>
  <c r="Z1641" i="6"/>
  <c r="Y1641" i="6"/>
  <c r="X1641" i="6"/>
  <c r="W1641" i="6"/>
  <c r="V1641" i="6"/>
  <c r="U1641" i="6"/>
  <c r="T1641" i="6"/>
  <c r="S1641" i="6"/>
  <c r="R1641" i="6"/>
  <c r="Q1641" i="6"/>
  <c r="P1641" i="6"/>
  <c r="O1641" i="6"/>
  <c r="N1641" i="6"/>
  <c r="M1641" i="6"/>
  <c r="Z1640" i="6"/>
  <c r="Y1640" i="6"/>
  <c r="X1640" i="6"/>
  <c r="W1640" i="6"/>
  <c r="V1640" i="6"/>
  <c r="U1640" i="6"/>
  <c r="T1640" i="6"/>
  <c r="S1640" i="6"/>
  <c r="R1640" i="6"/>
  <c r="Q1640" i="6"/>
  <c r="P1640" i="6"/>
  <c r="O1640" i="6"/>
  <c r="N1640" i="6"/>
  <c r="M1640" i="6"/>
  <c r="Z1639" i="6"/>
  <c r="Y1639" i="6"/>
  <c r="X1639" i="6"/>
  <c r="W1639" i="6"/>
  <c r="V1639" i="6"/>
  <c r="U1639" i="6"/>
  <c r="T1639" i="6"/>
  <c r="S1639" i="6"/>
  <c r="R1639" i="6"/>
  <c r="Q1639" i="6"/>
  <c r="P1639" i="6"/>
  <c r="O1639" i="6"/>
  <c r="N1639" i="6"/>
  <c r="M1639" i="6"/>
  <c r="Z1638" i="6"/>
  <c r="Y1638" i="6"/>
  <c r="X1638" i="6"/>
  <c r="W1638" i="6"/>
  <c r="V1638" i="6"/>
  <c r="U1638" i="6"/>
  <c r="T1638" i="6"/>
  <c r="S1638" i="6"/>
  <c r="R1638" i="6"/>
  <c r="Q1638" i="6"/>
  <c r="P1638" i="6"/>
  <c r="O1638" i="6"/>
  <c r="N1638" i="6"/>
  <c r="M1638" i="6"/>
  <c r="Z1637" i="6"/>
  <c r="Y1637" i="6"/>
  <c r="X1637" i="6"/>
  <c r="W1637" i="6"/>
  <c r="V1637" i="6"/>
  <c r="U1637" i="6"/>
  <c r="T1637" i="6"/>
  <c r="S1637" i="6"/>
  <c r="R1637" i="6"/>
  <c r="Q1637" i="6"/>
  <c r="P1637" i="6"/>
  <c r="O1637" i="6"/>
  <c r="N1637" i="6"/>
  <c r="M1637" i="6"/>
  <c r="Z1636" i="6"/>
  <c r="Y1636" i="6"/>
  <c r="X1636" i="6"/>
  <c r="W1636" i="6"/>
  <c r="V1636" i="6"/>
  <c r="U1636" i="6"/>
  <c r="T1636" i="6"/>
  <c r="S1636" i="6"/>
  <c r="R1636" i="6"/>
  <c r="Q1636" i="6"/>
  <c r="P1636" i="6"/>
  <c r="O1636" i="6"/>
  <c r="N1636" i="6"/>
  <c r="M1636" i="6"/>
  <c r="Z1635" i="6"/>
  <c r="Y1635" i="6"/>
  <c r="X1635" i="6"/>
  <c r="W1635" i="6"/>
  <c r="V1635" i="6"/>
  <c r="U1635" i="6"/>
  <c r="T1635" i="6"/>
  <c r="S1635" i="6"/>
  <c r="R1635" i="6"/>
  <c r="Q1635" i="6"/>
  <c r="P1635" i="6"/>
  <c r="O1635" i="6"/>
  <c r="N1635" i="6"/>
  <c r="M1635" i="6"/>
  <c r="Z1634" i="6"/>
  <c r="Y1634" i="6"/>
  <c r="X1634" i="6"/>
  <c r="W1634" i="6"/>
  <c r="V1634" i="6"/>
  <c r="U1634" i="6"/>
  <c r="T1634" i="6"/>
  <c r="S1634" i="6"/>
  <c r="R1634" i="6"/>
  <c r="Q1634" i="6"/>
  <c r="P1634" i="6"/>
  <c r="O1634" i="6"/>
  <c r="N1634" i="6"/>
  <c r="M1634" i="6"/>
  <c r="Z1633" i="6"/>
  <c r="Y1633" i="6"/>
  <c r="X1633" i="6"/>
  <c r="W1633" i="6"/>
  <c r="V1633" i="6"/>
  <c r="U1633" i="6"/>
  <c r="T1633" i="6"/>
  <c r="S1633" i="6"/>
  <c r="R1633" i="6"/>
  <c r="Q1633" i="6"/>
  <c r="P1633" i="6"/>
  <c r="O1633" i="6"/>
  <c r="N1633" i="6"/>
  <c r="M1633" i="6"/>
  <c r="Z1632" i="6"/>
  <c r="Y1632" i="6"/>
  <c r="X1632" i="6"/>
  <c r="W1632" i="6"/>
  <c r="V1632" i="6"/>
  <c r="U1632" i="6"/>
  <c r="T1632" i="6"/>
  <c r="S1632" i="6"/>
  <c r="R1632" i="6"/>
  <c r="Q1632" i="6"/>
  <c r="P1632" i="6"/>
  <c r="O1632" i="6"/>
  <c r="N1632" i="6"/>
  <c r="M1632" i="6"/>
  <c r="Z1631" i="6"/>
  <c r="Y1631" i="6"/>
  <c r="X1631" i="6"/>
  <c r="W1631" i="6"/>
  <c r="V1631" i="6"/>
  <c r="U1631" i="6"/>
  <c r="T1631" i="6"/>
  <c r="S1631" i="6"/>
  <c r="R1631" i="6"/>
  <c r="Q1631" i="6"/>
  <c r="P1631" i="6"/>
  <c r="O1631" i="6"/>
  <c r="N1631" i="6"/>
  <c r="M1631" i="6"/>
  <c r="Z1630" i="6"/>
  <c r="Y1630" i="6"/>
  <c r="X1630" i="6"/>
  <c r="W1630" i="6"/>
  <c r="V1630" i="6"/>
  <c r="U1630" i="6"/>
  <c r="T1630" i="6"/>
  <c r="S1630" i="6"/>
  <c r="R1630" i="6"/>
  <c r="Q1630" i="6"/>
  <c r="P1630" i="6"/>
  <c r="O1630" i="6"/>
  <c r="N1630" i="6"/>
  <c r="M1630" i="6"/>
  <c r="Z1629" i="6"/>
  <c r="Y1629" i="6"/>
  <c r="X1629" i="6"/>
  <c r="W1629" i="6"/>
  <c r="V1629" i="6"/>
  <c r="U1629" i="6"/>
  <c r="T1629" i="6"/>
  <c r="S1629" i="6"/>
  <c r="R1629" i="6"/>
  <c r="Q1629" i="6"/>
  <c r="P1629" i="6"/>
  <c r="O1629" i="6"/>
  <c r="N1629" i="6"/>
  <c r="M1629" i="6"/>
  <c r="Z1628" i="6"/>
  <c r="Y1628" i="6"/>
  <c r="X1628" i="6"/>
  <c r="W1628" i="6"/>
  <c r="V1628" i="6"/>
  <c r="U1628" i="6"/>
  <c r="T1628" i="6"/>
  <c r="S1628" i="6"/>
  <c r="R1628" i="6"/>
  <c r="Q1628" i="6"/>
  <c r="P1628" i="6"/>
  <c r="O1628" i="6"/>
  <c r="N1628" i="6"/>
  <c r="M1628" i="6"/>
  <c r="Z1627" i="6"/>
  <c r="Y1627" i="6"/>
  <c r="X1627" i="6"/>
  <c r="W1627" i="6"/>
  <c r="V1627" i="6"/>
  <c r="U1627" i="6"/>
  <c r="T1627" i="6"/>
  <c r="S1627" i="6"/>
  <c r="R1627" i="6"/>
  <c r="Q1627" i="6"/>
  <c r="P1627" i="6"/>
  <c r="O1627" i="6"/>
  <c r="N1627" i="6"/>
  <c r="M1627" i="6"/>
  <c r="Z1626" i="6"/>
  <c r="Y1626" i="6"/>
  <c r="X1626" i="6"/>
  <c r="W1626" i="6"/>
  <c r="V1626" i="6"/>
  <c r="U1626" i="6"/>
  <c r="T1626" i="6"/>
  <c r="S1626" i="6"/>
  <c r="R1626" i="6"/>
  <c r="Q1626" i="6"/>
  <c r="P1626" i="6"/>
  <c r="O1626" i="6"/>
  <c r="N1626" i="6"/>
  <c r="M1626" i="6"/>
  <c r="Z1625" i="6"/>
  <c r="Y1625" i="6"/>
  <c r="X1625" i="6"/>
  <c r="W1625" i="6"/>
  <c r="V1625" i="6"/>
  <c r="U1625" i="6"/>
  <c r="T1625" i="6"/>
  <c r="S1625" i="6"/>
  <c r="R1625" i="6"/>
  <c r="Q1625" i="6"/>
  <c r="P1625" i="6"/>
  <c r="O1625" i="6"/>
  <c r="N1625" i="6"/>
  <c r="M1625" i="6"/>
  <c r="Z1624" i="6"/>
  <c r="Y1624" i="6"/>
  <c r="X1624" i="6"/>
  <c r="W1624" i="6"/>
  <c r="V1624" i="6"/>
  <c r="U1624" i="6"/>
  <c r="T1624" i="6"/>
  <c r="S1624" i="6"/>
  <c r="R1624" i="6"/>
  <c r="Q1624" i="6"/>
  <c r="P1624" i="6"/>
  <c r="O1624" i="6"/>
  <c r="N1624" i="6"/>
  <c r="M1624" i="6"/>
  <c r="Z1623" i="6"/>
  <c r="Y1623" i="6"/>
  <c r="X1623" i="6"/>
  <c r="W1623" i="6"/>
  <c r="V1623" i="6"/>
  <c r="U1623" i="6"/>
  <c r="T1623" i="6"/>
  <c r="S1623" i="6"/>
  <c r="R1623" i="6"/>
  <c r="Q1623" i="6"/>
  <c r="P1623" i="6"/>
  <c r="O1623" i="6"/>
  <c r="N1623" i="6"/>
  <c r="M1623" i="6"/>
  <c r="Z1622" i="6"/>
  <c r="Y1622" i="6"/>
  <c r="X1622" i="6"/>
  <c r="W1622" i="6"/>
  <c r="V1622" i="6"/>
  <c r="U1622" i="6"/>
  <c r="T1622" i="6"/>
  <c r="S1622" i="6"/>
  <c r="R1622" i="6"/>
  <c r="Q1622" i="6"/>
  <c r="P1622" i="6"/>
  <c r="O1622" i="6"/>
  <c r="N1622" i="6"/>
  <c r="M1622" i="6"/>
  <c r="Z1621" i="6"/>
  <c r="Y1621" i="6"/>
  <c r="X1621" i="6"/>
  <c r="W1621" i="6"/>
  <c r="V1621" i="6"/>
  <c r="U1621" i="6"/>
  <c r="T1621" i="6"/>
  <c r="S1621" i="6"/>
  <c r="R1621" i="6"/>
  <c r="Q1621" i="6"/>
  <c r="P1621" i="6"/>
  <c r="O1621" i="6"/>
  <c r="N1621" i="6"/>
  <c r="M1621" i="6"/>
  <c r="Z1620" i="6"/>
  <c r="Y1620" i="6"/>
  <c r="X1620" i="6"/>
  <c r="W1620" i="6"/>
  <c r="V1620" i="6"/>
  <c r="U1620" i="6"/>
  <c r="T1620" i="6"/>
  <c r="S1620" i="6"/>
  <c r="R1620" i="6"/>
  <c r="Q1620" i="6"/>
  <c r="P1620" i="6"/>
  <c r="O1620" i="6"/>
  <c r="N1620" i="6"/>
  <c r="M1620" i="6"/>
  <c r="Z1619" i="6"/>
  <c r="Y1619" i="6"/>
  <c r="X1619" i="6"/>
  <c r="W1619" i="6"/>
  <c r="V1619" i="6"/>
  <c r="U1619" i="6"/>
  <c r="T1619" i="6"/>
  <c r="S1619" i="6"/>
  <c r="R1619" i="6"/>
  <c r="Q1619" i="6"/>
  <c r="P1619" i="6"/>
  <c r="O1619" i="6"/>
  <c r="N1619" i="6"/>
  <c r="M1619" i="6"/>
  <c r="Z1618" i="6"/>
  <c r="Y1618" i="6"/>
  <c r="X1618" i="6"/>
  <c r="W1618" i="6"/>
  <c r="V1618" i="6"/>
  <c r="U1618" i="6"/>
  <c r="T1618" i="6"/>
  <c r="S1618" i="6"/>
  <c r="R1618" i="6"/>
  <c r="Q1618" i="6"/>
  <c r="P1618" i="6"/>
  <c r="O1618" i="6"/>
  <c r="N1618" i="6"/>
  <c r="M1618" i="6"/>
  <c r="Z1617" i="6"/>
  <c r="Y1617" i="6"/>
  <c r="X1617" i="6"/>
  <c r="W1617" i="6"/>
  <c r="V1617" i="6"/>
  <c r="U1617" i="6"/>
  <c r="T1617" i="6"/>
  <c r="S1617" i="6"/>
  <c r="R1617" i="6"/>
  <c r="Q1617" i="6"/>
  <c r="P1617" i="6"/>
  <c r="O1617" i="6"/>
  <c r="N1617" i="6"/>
  <c r="M1617" i="6"/>
  <c r="Z1616" i="6"/>
  <c r="Y1616" i="6"/>
  <c r="X1616" i="6"/>
  <c r="W1616" i="6"/>
  <c r="V1616" i="6"/>
  <c r="U1616" i="6"/>
  <c r="T1616" i="6"/>
  <c r="S1616" i="6"/>
  <c r="R1616" i="6"/>
  <c r="Q1616" i="6"/>
  <c r="P1616" i="6"/>
  <c r="O1616" i="6"/>
  <c r="N1616" i="6"/>
  <c r="M1616" i="6"/>
  <c r="Z1615" i="6"/>
  <c r="Y1615" i="6"/>
  <c r="X1615" i="6"/>
  <c r="W1615" i="6"/>
  <c r="V1615" i="6"/>
  <c r="U1615" i="6"/>
  <c r="T1615" i="6"/>
  <c r="S1615" i="6"/>
  <c r="R1615" i="6"/>
  <c r="Q1615" i="6"/>
  <c r="P1615" i="6"/>
  <c r="O1615" i="6"/>
  <c r="N1615" i="6"/>
  <c r="M1615" i="6"/>
  <c r="Z1614" i="6"/>
  <c r="Y1614" i="6"/>
  <c r="X1614" i="6"/>
  <c r="W1614" i="6"/>
  <c r="V1614" i="6"/>
  <c r="U1614" i="6"/>
  <c r="T1614" i="6"/>
  <c r="S1614" i="6"/>
  <c r="R1614" i="6"/>
  <c r="Q1614" i="6"/>
  <c r="P1614" i="6"/>
  <c r="O1614" i="6"/>
  <c r="N1614" i="6"/>
  <c r="M1614" i="6"/>
  <c r="Z1613" i="6"/>
  <c r="Y1613" i="6"/>
  <c r="X1613" i="6"/>
  <c r="W1613" i="6"/>
  <c r="V1613" i="6"/>
  <c r="U1613" i="6"/>
  <c r="T1613" i="6"/>
  <c r="S1613" i="6"/>
  <c r="R1613" i="6"/>
  <c r="Q1613" i="6"/>
  <c r="P1613" i="6"/>
  <c r="O1613" i="6"/>
  <c r="N1613" i="6"/>
  <c r="M1613" i="6"/>
  <c r="Z1612" i="6"/>
  <c r="Y1612" i="6"/>
  <c r="X1612" i="6"/>
  <c r="W1612" i="6"/>
  <c r="V1612" i="6"/>
  <c r="U1612" i="6"/>
  <c r="T1612" i="6"/>
  <c r="S1612" i="6"/>
  <c r="R1612" i="6"/>
  <c r="Q1612" i="6"/>
  <c r="P1612" i="6"/>
  <c r="O1612" i="6"/>
  <c r="N1612" i="6"/>
  <c r="M1612" i="6"/>
  <c r="Z1611" i="6"/>
  <c r="Y1611" i="6"/>
  <c r="X1611" i="6"/>
  <c r="W1611" i="6"/>
  <c r="V1611" i="6"/>
  <c r="U1611" i="6"/>
  <c r="T1611" i="6"/>
  <c r="S1611" i="6"/>
  <c r="R1611" i="6"/>
  <c r="Q1611" i="6"/>
  <c r="P1611" i="6"/>
  <c r="O1611" i="6"/>
  <c r="N1611" i="6"/>
  <c r="M1611" i="6"/>
  <c r="Z1610" i="6"/>
  <c r="Y1610" i="6"/>
  <c r="X1610" i="6"/>
  <c r="W1610" i="6"/>
  <c r="V1610" i="6"/>
  <c r="U1610" i="6"/>
  <c r="T1610" i="6"/>
  <c r="S1610" i="6"/>
  <c r="R1610" i="6"/>
  <c r="Q1610" i="6"/>
  <c r="P1610" i="6"/>
  <c r="O1610" i="6"/>
  <c r="N1610" i="6"/>
  <c r="M1610" i="6"/>
  <c r="Z1609" i="6"/>
  <c r="Y1609" i="6"/>
  <c r="X1609" i="6"/>
  <c r="W1609" i="6"/>
  <c r="V1609" i="6"/>
  <c r="U1609" i="6"/>
  <c r="T1609" i="6"/>
  <c r="S1609" i="6"/>
  <c r="R1609" i="6"/>
  <c r="Q1609" i="6"/>
  <c r="P1609" i="6"/>
  <c r="O1609" i="6"/>
  <c r="N1609" i="6"/>
  <c r="M1609" i="6"/>
  <c r="Z1608" i="6"/>
  <c r="Y1608" i="6"/>
  <c r="X1608" i="6"/>
  <c r="W1608" i="6"/>
  <c r="V1608" i="6"/>
  <c r="U1608" i="6"/>
  <c r="T1608" i="6"/>
  <c r="S1608" i="6"/>
  <c r="R1608" i="6"/>
  <c r="Q1608" i="6"/>
  <c r="P1608" i="6"/>
  <c r="O1608" i="6"/>
  <c r="N1608" i="6"/>
  <c r="M1608" i="6"/>
  <c r="Z1607" i="6"/>
  <c r="Y1607" i="6"/>
  <c r="X1607" i="6"/>
  <c r="W1607" i="6"/>
  <c r="V1607" i="6"/>
  <c r="U1607" i="6"/>
  <c r="T1607" i="6"/>
  <c r="S1607" i="6"/>
  <c r="R1607" i="6"/>
  <c r="Q1607" i="6"/>
  <c r="P1607" i="6"/>
  <c r="O1607" i="6"/>
  <c r="N1607" i="6"/>
  <c r="M1607" i="6"/>
  <c r="Z1606" i="6"/>
  <c r="Y1606" i="6"/>
  <c r="X1606" i="6"/>
  <c r="W1606" i="6"/>
  <c r="V1606" i="6"/>
  <c r="U1606" i="6"/>
  <c r="T1606" i="6"/>
  <c r="S1606" i="6"/>
  <c r="R1606" i="6"/>
  <c r="Q1606" i="6"/>
  <c r="P1606" i="6"/>
  <c r="O1606" i="6"/>
  <c r="N1606" i="6"/>
  <c r="M1606" i="6"/>
  <c r="Z1605" i="6"/>
  <c r="Y1605" i="6"/>
  <c r="X1605" i="6"/>
  <c r="W1605" i="6"/>
  <c r="V1605" i="6"/>
  <c r="U1605" i="6"/>
  <c r="T1605" i="6"/>
  <c r="S1605" i="6"/>
  <c r="R1605" i="6"/>
  <c r="Q1605" i="6"/>
  <c r="P1605" i="6"/>
  <c r="O1605" i="6"/>
  <c r="N1605" i="6"/>
  <c r="M1605" i="6"/>
  <c r="Z1604" i="6"/>
  <c r="Y1604" i="6"/>
  <c r="X1604" i="6"/>
  <c r="W1604" i="6"/>
  <c r="V1604" i="6"/>
  <c r="U1604" i="6"/>
  <c r="T1604" i="6"/>
  <c r="S1604" i="6"/>
  <c r="R1604" i="6"/>
  <c r="Q1604" i="6"/>
  <c r="P1604" i="6"/>
  <c r="O1604" i="6"/>
  <c r="N1604" i="6"/>
  <c r="M1604" i="6"/>
  <c r="Z1603" i="6"/>
  <c r="Y1603" i="6"/>
  <c r="X1603" i="6"/>
  <c r="W1603" i="6"/>
  <c r="V1603" i="6"/>
  <c r="U1603" i="6"/>
  <c r="T1603" i="6"/>
  <c r="S1603" i="6"/>
  <c r="R1603" i="6"/>
  <c r="Q1603" i="6"/>
  <c r="P1603" i="6"/>
  <c r="O1603" i="6"/>
  <c r="N1603" i="6"/>
  <c r="M1603" i="6"/>
  <c r="Z1602" i="6"/>
  <c r="Y1602" i="6"/>
  <c r="X1602" i="6"/>
  <c r="W1602" i="6"/>
  <c r="V1602" i="6"/>
  <c r="U1602" i="6"/>
  <c r="T1602" i="6"/>
  <c r="S1602" i="6"/>
  <c r="R1602" i="6"/>
  <c r="Q1602" i="6"/>
  <c r="P1602" i="6"/>
  <c r="O1602" i="6"/>
  <c r="N1602" i="6"/>
  <c r="M1602" i="6"/>
  <c r="Z1601" i="6"/>
  <c r="Y1601" i="6"/>
  <c r="X1601" i="6"/>
  <c r="W1601" i="6"/>
  <c r="V1601" i="6"/>
  <c r="U1601" i="6"/>
  <c r="T1601" i="6"/>
  <c r="S1601" i="6"/>
  <c r="R1601" i="6"/>
  <c r="Q1601" i="6"/>
  <c r="P1601" i="6"/>
  <c r="O1601" i="6"/>
  <c r="N1601" i="6"/>
  <c r="M1601" i="6"/>
  <c r="Z1600" i="6"/>
  <c r="Y1600" i="6"/>
  <c r="X1600" i="6"/>
  <c r="W1600" i="6"/>
  <c r="V1600" i="6"/>
  <c r="U1600" i="6"/>
  <c r="T1600" i="6"/>
  <c r="S1600" i="6"/>
  <c r="R1600" i="6"/>
  <c r="Q1600" i="6"/>
  <c r="P1600" i="6"/>
  <c r="O1600" i="6"/>
  <c r="N1600" i="6"/>
  <c r="M1600" i="6"/>
  <c r="Z1599" i="6"/>
  <c r="Y1599" i="6"/>
  <c r="X1599" i="6"/>
  <c r="W1599" i="6"/>
  <c r="V1599" i="6"/>
  <c r="U1599" i="6"/>
  <c r="T1599" i="6"/>
  <c r="S1599" i="6"/>
  <c r="R1599" i="6"/>
  <c r="Q1599" i="6"/>
  <c r="P1599" i="6"/>
  <c r="O1599" i="6"/>
  <c r="N1599" i="6"/>
  <c r="M1599" i="6"/>
  <c r="Z1598" i="6"/>
  <c r="Y1598" i="6"/>
  <c r="X1598" i="6"/>
  <c r="W1598" i="6"/>
  <c r="V1598" i="6"/>
  <c r="U1598" i="6"/>
  <c r="T1598" i="6"/>
  <c r="S1598" i="6"/>
  <c r="R1598" i="6"/>
  <c r="Q1598" i="6"/>
  <c r="P1598" i="6"/>
  <c r="O1598" i="6"/>
  <c r="N1598" i="6"/>
  <c r="M1598" i="6"/>
  <c r="Z1597" i="6"/>
  <c r="Y1597" i="6"/>
  <c r="X1597" i="6"/>
  <c r="W1597" i="6"/>
  <c r="V1597" i="6"/>
  <c r="U1597" i="6"/>
  <c r="T1597" i="6"/>
  <c r="S1597" i="6"/>
  <c r="R1597" i="6"/>
  <c r="Q1597" i="6"/>
  <c r="P1597" i="6"/>
  <c r="O1597" i="6"/>
  <c r="N1597" i="6"/>
  <c r="M1597" i="6"/>
  <c r="Z1596" i="6"/>
  <c r="Y1596" i="6"/>
  <c r="X1596" i="6"/>
  <c r="W1596" i="6"/>
  <c r="V1596" i="6"/>
  <c r="U1596" i="6"/>
  <c r="T1596" i="6"/>
  <c r="S1596" i="6"/>
  <c r="R1596" i="6"/>
  <c r="Q1596" i="6"/>
  <c r="P1596" i="6"/>
  <c r="O1596" i="6"/>
  <c r="N1596" i="6"/>
  <c r="M1596" i="6"/>
  <c r="Z1595" i="6"/>
  <c r="Y1595" i="6"/>
  <c r="X1595" i="6"/>
  <c r="W1595" i="6"/>
  <c r="V1595" i="6"/>
  <c r="U1595" i="6"/>
  <c r="T1595" i="6"/>
  <c r="S1595" i="6"/>
  <c r="R1595" i="6"/>
  <c r="Q1595" i="6"/>
  <c r="P1595" i="6"/>
  <c r="O1595" i="6"/>
  <c r="N1595" i="6"/>
  <c r="M1595" i="6"/>
  <c r="Z1594" i="6"/>
  <c r="Y1594" i="6"/>
  <c r="X1594" i="6"/>
  <c r="W1594" i="6"/>
  <c r="V1594" i="6"/>
  <c r="U1594" i="6"/>
  <c r="T1594" i="6"/>
  <c r="S1594" i="6"/>
  <c r="R1594" i="6"/>
  <c r="Q1594" i="6"/>
  <c r="P1594" i="6"/>
  <c r="O1594" i="6"/>
  <c r="N1594" i="6"/>
  <c r="M1594" i="6"/>
  <c r="Z1593" i="6"/>
  <c r="Y1593" i="6"/>
  <c r="X1593" i="6"/>
  <c r="W1593" i="6"/>
  <c r="V1593" i="6"/>
  <c r="U1593" i="6"/>
  <c r="T1593" i="6"/>
  <c r="S1593" i="6"/>
  <c r="R1593" i="6"/>
  <c r="Q1593" i="6"/>
  <c r="P1593" i="6"/>
  <c r="O1593" i="6"/>
  <c r="N1593" i="6"/>
  <c r="M1593" i="6"/>
  <c r="Z1592" i="6"/>
  <c r="Y1592" i="6"/>
  <c r="X1592" i="6"/>
  <c r="W1592" i="6"/>
  <c r="V1592" i="6"/>
  <c r="U1592" i="6"/>
  <c r="T1592" i="6"/>
  <c r="S1592" i="6"/>
  <c r="R1592" i="6"/>
  <c r="Q1592" i="6"/>
  <c r="P1592" i="6"/>
  <c r="O1592" i="6"/>
  <c r="N1592" i="6"/>
  <c r="M1592" i="6"/>
  <c r="Z1591" i="6"/>
  <c r="Y1591" i="6"/>
  <c r="X1591" i="6"/>
  <c r="W1591" i="6"/>
  <c r="V1591" i="6"/>
  <c r="U1591" i="6"/>
  <c r="T1591" i="6"/>
  <c r="S1591" i="6"/>
  <c r="R1591" i="6"/>
  <c r="Q1591" i="6"/>
  <c r="P1591" i="6"/>
  <c r="O1591" i="6"/>
  <c r="N1591" i="6"/>
  <c r="M1591" i="6"/>
  <c r="Z1590" i="6"/>
  <c r="Y1590" i="6"/>
  <c r="X1590" i="6"/>
  <c r="W1590" i="6"/>
  <c r="V1590" i="6"/>
  <c r="U1590" i="6"/>
  <c r="T1590" i="6"/>
  <c r="S1590" i="6"/>
  <c r="R1590" i="6"/>
  <c r="Q1590" i="6"/>
  <c r="P1590" i="6"/>
  <c r="O1590" i="6"/>
  <c r="N1590" i="6"/>
  <c r="M1590" i="6"/>
  <c r="Z1589" i="6"/>
  <c r="Y1589" i="6"/>
  <c r="X1589" i="6"/>
  <c r="W1589" i="6"/>
  <c r="V1589" i="6"/>
  <c r="U1589" i="6"/>
  <c r="T1589" i="6"/>
  <c r="S1589" i="6"/>
  <c r="R1589" i="6"/>
  <c r="Q1589" i="6"/>
  <c r="P1589" i="6"/>
  <c r="O1589" i="6"/>
  <c r="N1589" i="6"/>
  <c r="M1589" i="6"/>
  <c r="Z1588" i="6"/>
  <c r="Y1588" i="6"/>
  <c r="X1588" i="6"/>
  <c r="W1588" i="6"/>
  <c r="V1588" i="6"/>
  <c r="U1588" i="6"/>
  <c r="T1588" i="6"/>
  <c r="S1588" i="6"/>
  <c r="R1588" i="6"/>
  <c r="Q1588" i="6"/>
  <c r="P1588" i="6"/>
  <c r="O1588" i="6"/>
  <c r="N1588" i="6"/>
  <c r="M1588" i="6"/>
  <c r="Z1587" i="6"/>
  <c r="Y1587" i="6"/>
  <c r="X1587" i="6"/>
  <c r="W1587" i="6"/>
  <c r="V1587" i="6"/>
  <c r="U1587" i="6"/>
  <c r="T1587" i="6"/>
  <c r="S1587" i="6"/>
  <c r="R1587" i="6"/>
  <c r="Q1587" i="6"/>
  <c r="P1587" i="6"/>
  <c r="O1587" i="6"/>
  <c r="N1587" i="6"/>
  <c r="M1587" i="6"/>
  <c r="Z1586" i="6"/>
  <c r="Y1586" i="6"/>
  <c r="X1586" i="6"/>
  <c r="W1586" i="6"/>
  <c r="V1586" i="6"/>
  <c r="U1586" i="6"/>
  <c r="T1586" i="6"/>
  <c r="S1586" i="6"/>
  <c r="R1586" i="6"/>
  <c r="Q1586" i="6"/>
  <c r="P1586" i="6"/>
  <c r="O1586" i="6"/>
  <c r="N1586" i="6"/>
  <c r="M1586" i="6"/>
  <c r="Z1585" i="6"/>
  <c r="Y1585" i="6"/>
  <c r="X1585" i="6"/>
  <c r="W1585" i="6"/>
  <c r="V1585" i="6"/>
  <c r="U1585" i="6"/>
  <c r="T1585" i="6"/>
  <c r="S1585" i="6"/>
  <c r="R1585" i="6"/>
  <c r="Q1585" i="6"/>
  <c r="P1585" i="6"/>
  <c r="O1585" i="6"/>
  <c r="N1585" i="6"/>
  <c r="M1585" i="6"/>
  <c r="Z1584" i="6"/>
  <c r="Y1584" i="6"/>
  <c r="X1584" i="6"/>
  <c r="W1584" i="6"/>
  <c r="V1584" i="6"/>
  <c r="U1584" i="6"/>
  <c r="T1584" i="6"/>
  <c r="S1584" i="6"/>
  <c r="R1584" i="6"/>
  <c r="Q1584" i="6"/>
  <c r="P1584" i="6"/>
  <c r="O1584" i="6"/>
  <c r="N1584" i="6"/>
  <c r="M1584" i="6"/>
  <c r="Z1583" i="6"/>
  <c r="Y1583" i="6"/>
  <c r="X1583" i="6"/>
  <c r="W1583" i="6"/>
  <c r="V1583" i="6"/>
  <c r="U1583" i="6"/>
  <c r="T1583" i="6"/>
  <c r="S1583" i="6"/>
  <c r="R1583" i="6"/>
  <c r="Q1583" i="6"/>
  <c r="P1583" i="6"/>
  <c r="O1583" i="6"/>
  <c r="N1583" i="6"/>
  <c r="M1583" i="6"/>
  <c r="Z1582" i="6"/>
  <c r="Y1582" i="6"/>
  <c r="X1582" i="6"/>
  <c r="W1582" i="6"/>
  <c r="V1582" i="6"/>
  <c r="U1582" i="6"/>
  <c r="T1582" i="6"/>
  <c r="S1582" i="6"/>
  <c r="R1582" i="6"/>
  <c r="Q1582" i="6"/>
  <c r="P1582" i="6"/>
  <c r="O1582" i="6"/>
  <c r="N1582" i="6"/>
  <c r="M1582" i="6"/>
  <c r="Z1581" i="6"/>
  <c r="Y1581" i="6"/>
  <c r="X1581" i="6"/>
  <c r="W1581" i="6"/>
  <c r="V1581" i="6"/>
  <c r="U1581" i="6"/>
  <c r="T1581" i="6"/>
  <c r="S1581" i="6"/>
  <c r="R1581" i="6"/>
  <c r="Q1581" i="6"/>
  <c r="P1581" i="6"/>
  <c r="O1581" i="6"/>
  <c r="N1581" i="6"/>
  <c r="M1581" i="6"/>
  <c r="Z1580" i="6"/>
  <c r="Y1580" i="6"/>
  <c r="X1580" i="6"/>
  <c r="W1580" i="6"/>
  <c r="V1580" i="6"/>
  <c r="U1580" i="6"/>
  <c r="T1580" i="6"/>
  <c r="S1580" i="6"/>
  <c r="R1580" i="6"/>
  <c r="Q1580" i="6"/>
  <c r="P1580" i="6"/>
  <c r="O1580" i="6"/>
  <c r="N1580" i="6"/>
  <c r="M1580" i="6"/>
  <c r="Z1579" i="6"/>
  <c r="Y1579" i="6"/>
  <c r="X1579" i="6"/>
  <c r="W1579" i="6"/>
  <c r="V1579" i="6"/>
  <c r="U1579" i="6"/>
  <c r="T1579" i="6"/>
  <c r="S1579" i="6"/>
  <c r="R1579" i="6"/>
  <c r="Q1579" i="6"/>
  <c r="P1579" i="6"/>
  <c r="O1579" i="6"/>
  <c r="N1579" i="6"/>
  <c r="M1579" i="6"/>
  <c r="Z1578" i="6"/>
  <c r="Y1578" i="6"/>
  <c r="X1578" i="6"/>
  <c r="W1578" i="6"/>
  <c r="V1578" i="6"/>
  <c r="U1578" i="6"/>
  <c r="T1578" i="6"/>
  <c r="S1578" i="6"/>
  <c r="R1578" i="6"/>
  <c r="Q1578" i="6"/>
  <c r="P1578" i="6"/>
  <c r="O1578" i="6"/>
  <c r="N1578" i="6"/>
  <c r="M1578" i="6"/>
  <c r="Z1577" i="6"/>
  <c r="Y1577" i="6"/>
  <c r="X1577" i="6"/>
  <c r="W1577" i="6"/>
  <c r="V1577" i="6"/>
  <c r="U1577" i="6"/>
  <c r="T1577" i="6"/>
  <c r="S1577" i="6"/>
  <c r="R1577" i="6"/>
  <c r="Q1577" i="6"/>
  <c r="P1577" i="6"/>
  <c r="O1577" i="6"/>
  <c r="N1577" i="6"/>
  <c r="M1577" i="6"/>
  <c r="Z1576" i="6"/>
  <c r="Y1576" i="6"/>
  <c r="X1576" i="6"/>
  <c r="W1576" i="6"/>
  <c r="V1576" i="6"/>
  <c r="U1576" i="6"/>
  <c r="T1576" i="6"/>
  <c r="S1576" i="6"/>
  <c r="R1576" i="6"/>
  <c r="Q1576" i="6"/>
  <c r="P1576" i="6"/>
  <c r="O1576" i="6"/>
  <c r="N1576" i="6"/>
  <c r="M1576" i="6"/>
  <c r="Z1575" i="6"/>
  <c r="Y1575" i="6"/>
  <c r="X1575" i="6"/>
  <c r="W1575" i="6"/>
  <c r="V1575" i="6"/>
  <c r="U1575" i="6"/>
  <c r="T1575" i="6"/>
  <c r="S1575" i="6"/>
  <c r="R1575" i="6"/>
  <c r="Q1575" i="6"/>
  <c r="P1575" i="6"/>
  <c r="O1575" i="6"/>
  <c r="N1575" i="6"/>
  <c r="M1575" i="6"/>
  <c r="Z1574" i="6"/>
  <c r="Y1574" i="6"/>
  <c r="X1574" i="6"/>
  <c r="W1574" i="6"/>
  <c r="V1574" i="6"/>
  <c r="U1574" i="6"/>
  <c r="T1574" i="6"/>
  <c r="S1574" i="6"/>
  <c r="R1574" i="6"/>
  <c r="Q1574" i="6"/>
  <c r="P1574" i="6"/>
  <c r="O1574" i="6"/>
  <c r="N1574" i="6"/>
  <c r="M1574" i="6"/>
  <c r="Z1573" i="6"/>
  <c r="Y1573" i="6"/>
  <c r="X1573" i="6"/>
  <c r="W1573" i="6"/>
  <c r="V1573" i="6"/>
  <c r="U1573" i="6"/>
  <c r="T1573" i="6"/>
  <c r="S1573" i="6"/>
  <c r="R1573" i="6"/>
  <c r="Q1573" i="6"/>
  <c r="P1573" i="6"/>
  <c r="O1573" i="6"/>
  <c r="N1573" i="6"/>
  <c r="M1573" i="6"/>
  <c r="Z1572" i="6"/>
  <c r="Y1572" i="6"/>
  <c r="X1572" i="6"/>
  <c r="W1572" i="6"/>
  <c r="V1572" i="6"/>
  <c r="U1572" i="6"/>
  <c r="T1572" i="6"/>
  <c r="S1572" i="6"/>
  <c r="R1572" i="6"/>
  <c r="Q1572" i="6"/>
  <c r="P1572" i="6"/>
  <c r="O1572" i="6"/>
  <c r="N1572" i="6"/>
  <c r="M1572" i="6"/>
  <c r="Z1571" i="6"/>
  <c r="Y1571" i="6"/>
  <c r="X1571" i="6"/>
  <c r="W1571" i="6"/>
  <c r="V1571" i="6"/>
  <c r="U1571" i="6"/>
  <c r="T1571" i="6"/>
  <c r="S1571" i="6"/>
  <c r="R1571" i="6"/>
  <c r="Q1571" i="6"/>
  <c r="P1571" i="6"/>
  <c r="O1571" i="6"/>
  <c r="N1571" i="6"/>
  <c r="M1571" i="6"/>
  <c r="Z1570" i="6"/>
  <c r="Y1570" i="6"/>
  <c r="X1570" i="6"/>
  <c r="W1570" i="6"/>
  <c r="V1570" i="6"/>
  <c r="U1570" i="6"/>
  <c r="T1570" i="6"/>
  <c r="S1570" i="6"/>
  <c r="R1570" i="6"/>
  <c r="Q1570" i="6"/>
  <c r="P1570" i="6"/>
  <c r="O1570" i="6"/>
  <c r="N1570" i="6"/>
  <c r="M1570" i="6"/>
  <c r="Z1569" i="6"/>
  <c r="Y1569" i="6"/>
  <c r="X1569" i="6"/>
  <c r="W1569" i="6"/>
  <c r="V1569" i="6"/>
  <c r="U1569" i="6"/>
  <c r="T1569" i="6"/>
  <c r="S1569" i="6"/>
  <c r="R1569" i="6"/>
  <c r="Q1569" i="6"/>
  <c r="P1569" i="6"/>
  <c r="O1569" i="6"/>
  <c r="N1569" i="6"/>
  <c r="M1569" i="6"/>
  <c r="Z1568" i="6"/>
  <c r="Y1568" i="6"/>
  <c r="X1568" i="6"/>
  <c r="W1568" i="6"/>
  <c r="V1568" i="6"/>
  <c r="U1568" i="6"/>
  <c r="T1568" i="6"/>
  <c r="S1568" i="6"/>
  <c r="R1568" i="6"/>
  <c r="Q1568" i="6"/>
  <c r="P1568" i="6"/>
  <c r="O1568" i="6"/>
  <c r="N1568" i="6"/>
  <c r="M1568" i="6"/>
  <c r="Z1567" i="6"/>
  <c r="Y1567" i="6"/>
  <c r="X1567" i="6"/>
  <c r="W1567" i="6"/>
  <c r="V1567" i="6"/>
  <c r="U1567" i="6"/>
  <c r="T1567" i="6"/>
  <c r="S1567" i="6"/>
  <c r="R1567" i="6"/>
  <c r="Q1567" i="6"/>
  <c r="P1567" i="6"/>
  <c r="O1567" i="6"/>
  <c r="N1567" i="6"/>
  <c r="M1567" i="6"/>
  <c r="Z1566" i="6"/>
  <c r="Y1566" i="6"/>
  <c r="X1566" i="6"/>
  <c r="W1566" i="6"/>
  <c r="V1566" i="6"/>
  <c r="U1566" i="6"/>
  <c r="T1566" i="6"/>
  <c r="S1566" i="6"/>
  <c r="R1566" i="6"/>
  <c r="Q1566" i="6"/>
  <c r="P1566" i="6"/>
  <c r="O1566" i="6"/>
  <c r="N1566" i="6"/>
  <c r="M1566" i="6"/>
  <c r="Z1565" i="6"/>
  <c r="Y1565" i="6"/>
  <c r="X1565" i="6"/>
  <c r="W1565" i="6"/>
  <c r="V1565" i="6"/>
  <c r="U1565" i="6"/>
  <c r="T1565" i="6"/>
  <c r="S1565" i="6"/>
  <c r="R1565" i="6"/>
  <c r="Q1565" i="6"/>
  <c r="P1565" i="6"/>
  <c r="O1565" i="6"/>
  <c r="N1565" i="6"/>
  <c r="M1565" i="6"/>
  <c r="Z1564" i="6"/>
  <c r="Y1564" i="6"/>
  <c r="X1564" i="6"/>
  <c r="W1564" i="6"/>
  <c r="V1564" i="6"/>
  <c r="U1564" i="6"/>
  <c r="T1564" i="6"/>
  <c r="S1564" i="6"/>
  <c r="R1564" i="6"/>
  <c r="Q1564" i="6"/>
  <c r="P1564" i="6"/>
  <c r="O1564" i="6"/>
  <c r="N1564" i="6"/>
  <c r="M1564" i="6"/>
  <c r="Z1563" i="6"/>
  <c r="Y1563" i="6"/>
  <c r="X1563" i="6"/>
  <c r="W1563" i="6"/>
  <c r="V1563" i="6"/>
  <c r="U1563" i="6"/>
  <c r="T1563" i="6"/>
  <c r="S1563" i="6"/>
  <c r="R1563" i="6"/>
  <c r="Q1563" i="6"/>
  <c r="P1563" i="6"/>
  <c r="O1563" i="6"/>
  <c r="N1563" i="6"/>
  <c r="M1563" i="6"/>
  <c r="Z1562" i="6"/>
  <c r="Y1562" i="6"/>
  <c r="X1562" i="6"/>
  <c r="W1562" i="6"/>
  <c r="V1562" i="6"/>
  <c r="U1562" i="6"/>
  <c r="T1562" i="6"/>
  <c r="S1562" i="6"/>
  <c r="R1562" i="6"/>
  <c r="Q1562" i="6"/>
  <c r="P1562" i="6"/>
  <c r="O1562" i="6"/>
  <c r="N1562" i="6"/>
  <c r="M1562" i="6"/>
  <c r="Z1561" i="6"/>
  <c r="Y1561" i="6"/>
  <c r="X1561" i="6"/>
  <c r="W1561" i="6"/>
  <c r="V1561" i="6"/>
  <c r="U1561" i="6"/>
  <c r="T1561" i="6"/>
  <c r="S1561" i="6"/>
  <c r="R1561" i="6"/>
  <c r="Q1561" i="6"/>
  <c r="P1561" i="6"/>
  <c r="O1561" i="6"/>
  <c r="N1561" i="6"/>
  <c r="M1561" i="6"/>
  <c r="Z1560" i="6"/>
  <c r="Y1560" i="6"/>
  <c r="X1560" i="6"/>
  <c r="W1560" i="6"/>
  <c r="V1560" i="6"/>
  <c r="U1560" i="6"/>
  <c r="T1560" i="6"/>
  <c r="S1560" i="6"/>
  <c r="R1560" i="6"/>
  <c r="Q1560" i="6"/>
  <c r="P1560" i="6"/>
  <c r="O1560" i="6"/>
  <c r="N1560" i="6"/>
  <c r="M1560" i="6"/>
  <c r="Z1559" i="6"/>
  <c r="Y1559" i="6"/>
  <c r="X1559" i="6"/>
  <c r="W1559" i="6"/>
  <c r="V1559" i="6"/>
  <c r="U1559" i="6"/>
  <c r="T1559" i="6"/>
  <c r="S1559" i="6"/>
  <c r="R1559" i="6"/>
  <c r="Q1559" i="6"/>
  <c r="P1559" i="6"/>
  <c r="O1559" i="6"/>
  <c r="N1559" i="6"/>
  <c r="M1559" i="6"/>
  <c r="Z1558" i="6"/>
  <c r="Y1558" i="6"/>
  <c r="X1558" i="6"/>
  <c r="W1558" i="6"/>
  <c r="V1558" i="6"/>
  <c r="U1558" i="6"/>
  <c r="T1558" i="6"/>
  <c r="S1558" i="6"/>
  <c r="R1558" i="6"/>
  <c r="Q1558" i="6"/>
  <c r="P1558" i="6"/>
  <c r="O1558" i="6"/>
  <c r="N1558" i="6"/>
  <c r="M1558" i="6"/>
  <c r="Z1557" i="6"/>
  <c r="Y1557" i="6"/>
  <c r="X1557" i="6"/>
  <c r="W1557" i="6"/>
  <c r="V1557" i="6"/>
  <c r="U1557" i="6"/>
  <c r="T1557" i="6"/>
  <c r="S1557" i="6"/>
  <c r="R1557" i="6"/>
  <c r="Q1557" i="6"/>
  <c r="P1557" i="6"/>
  <c r="O1557" i="6"/>
  <c r="N1557" i="6"/>
  <c r="M1557" i="6"/>
  <c r="Z1556" i="6"/>
  <c r="Y1556" i="6"/>
  <c r="X1556" i="6"/>
  <c r="W1556" i="6"/>
  <c r="V1556" i="6"/>
  <c r="U1556" i="6"/>
  <c r="T1556" i="6"/>
  <c r="S1556" i="6"/>
  <c r="R1556" i="6"/>
  <c r="Q1556" i="6"/>
  <c r="P1556" i="6"/>
  <c r="O1556" i="6"/>
  <c r="N1556" i="6"/>
  <c r="M1556" i="6"/>
  <c r="Z1555" i="6"/>
  <c r="Y1555" i="6"/>
  <c r="X1555" i="6"/>
  <c r="W1555" i="6"/>
  <c r="V1555" i="6"/>
  <c r="U1555" i="6"/>
  <c r="T1555" i="6"/>
  <c r="S1555" i="6"/>
  <c r="R1555" i="6"/>
  <c r="Q1555" i="6"/>
  <c r="P1555" i="6"/>
  <c r="O1555" i="6"/>
  <c r="N1555" i="6"/>
  <c r="M1555" i="6"/>
  <c r="Z1554" i="6"/>
  <c r="Y1554" i="6"/>
  <c r="X1554" i="6"/>
  <c r="W1554" i="6"/>
  <c r="V1554" i="6"/>
  <c r="U1554" i="6"/>
  <c r="T1554" i="6"/>
  <c r="S1554" i="6"/>
  <c r="R1554" i="6"/>
  <c r="Q1554" i="6"/>
  <c r="P1554" i="6"/>
  <c r="O1554" i="6"/>
  <c r="N1554" i="6"/>
  <c r="M1554" i="6"/>
  <c r="Z1553" i="6"/>
  <c r="Y1553" i="6"/>
  <c r="X1553" i="6"/>
  <c r="W1553" i="6"/>
  <c r="V1553" i="6"/>
  <c r="U1553" i="6"/>
  <c r="T1553" i="6"/>
  <c r="S1553" i="6"/>
  <c r="R1553" i="6"/>
  <c r="Q1553" i="6"/>
  <c r="P1553" i="6"/>
  <c r="O1553" i="6"/>
  <c r="N1553" i="6"/>
  <c r="M1553" i="6"/>
  <c r="Z1552" i="6"/>
  <c r="Y1552" i="6"/>
  <c r="X1552" i="6"/>
  <c r="W1552" i="6"/>
  <c r="V1552" i="6"/>
  <c r="U1552" i="6"/>
  <c r="T1552" i="6"/>
  <c r="S1552" i="6"/>
  <c r="R1552" i="6"/>
  <c r="Q1552" i="6"/>
  <c r="P1552" i="6"/>
  <c r="O1552" i="6"/>
  <c r="N1552" i="6"/>
  <c r="M1552" i="6"/>
  <c r="Z1551" i="6"/>
  <c r="Y1551" i="6"/>
  <c r="X1551" i="6"/>
  <c r="W1551" i="6"/>
  <c r="V1551" i="6"/>
  <c r="U1551" i="6"/>
  <c r="T1551" i="6"/>
  <c r="S1551" i="6"/>
  <c r="R1551" i="6"/>
  <c r="Q1551" i="6"/>
  <c r="P1551" i="6"/>
  <c r="O1551" i="6"/>
  <c r="N1551" i="6"/>
  <c r="M1551" i="6"/>
  <c r="Z1550" i="6"/>
  <c r="Y1550" i="6"/>
  <c r="X1550" i="6"/>
  <c r="W1550" i="6"/>
  <c r="V1550" i="6"/>
  <c r="U1550" i="6"/>
  <c r="T1550" i="6"/>
  <c r="S1550" i="6"/>
  <c r="R1550" i="6"/>
  <c r="Q1550" i="6"/>
  <c r="P1550" i="6"/>
  <c r="O1550" i="6"/>
  <c r="N1550" i="6"/>
  <c r="M1550" i="6"/>
  <c r="Z1549" i="6"/>
  <c r="Y1549" i="6"/>
  <c r="X1549" i="6"/>
  <c r="W1549" i="6"/>
  <c r="V1549" i="6"/>
  <c r="U1549" i="6"/>
  <c r="T1549" i="6"/>
  <c r="S1549" i="6"/>
  <c r="R1549" i="6"/>
  <c r="Q1549" i="6"/>
  <c r="P1549" i="6"/>
  <c r="O1549" i="6"/>
  <c r="N1549" i="6"/>
  <c r="M1549" i="6"/>
  <c r="Z1548" i="6"/>
  <c r="Y1548" i="6"/>
  <c r="X1548" i="6"/>
  <c r="W1548" i="6"/>
  <c r="V1548" i="6"/>
  <c r="U1548" i="6"/>
  <c r="T1548" i="6"/>
  <c r="S1548" i="6"/>
  <c r="R1548" i="6"/>
  <c r="Q1548" i="6"/>
  <c r="P1548" i="6"/>
  <c r="O1548" i="6"/>
  <c r="N1548" i="6"/>
  <c r="M1548" i="6"/>
  <c r="Z1547" i="6"/>
  <c r="Y1547" i="6"/>
  <c r="X1547" i="6"/>
  <c r="W1547" i="6"/>
  <c r="V1547" i="6"/>
  <c r="U1547" i="6"/>
  <c r="T1547" i="6"/>
  <c r="S1547" i="6"/>
  <c r="R1547" i="6"/>
  <c r="Q1547" i="6"/>
  <c r="P1547" i="6"/>
  <c r="O1547" i="6"/>
  <c r="N1547" i="6"/>
  <c r="M1547" i="6"/>
  <c r="Z1546" i="6"/>
  <c r="Y1546" i="6"/>
  <c r="X1546" i="6"/>
  <c r="W1546" i="6"/>
  <c r="V1546" i="6"/>
  <c r="U1546" i="6"/>
  <c r="T1546" i="6"/>
  <c r="S1546" i="6"/>
  <c r="R1546" i="6"/>
  <c r="Q1546" i="6"/>
  <c r="P1546" i="6"/>
  <c r="O1546" i="6"/>
  <c r="N1546" i="6"/>
  <c r="M1546" i="6"/>
  <c r="Z1545" i="6"/>
  <c r="Y1545" i="6"/>
  <c r="X1545" i="6"/>
  <c r="W1545" i="6"/>
  <c r="V1545" i="6"/>
  <c r="U1545" i="6"/>
  <c r="T1545" i="6"/>
  <c r="S1545" i="6"/>
  <c r="R1545" i="6"/>
  <c r="Q1545" i="6"/>
  <c r="P1545" i="6"/>
  <c r="O1545" i="6"/>
  <c r="N1545" i="6"/>
  <c r="M1545" i="6"/>
  <c r="Z1544" i="6"/>
  <c r="Y1544" i="6"/>
  <c r="X1544" i="6"/>
  <c r="W1544" i="6"/>
  <c r="V1544" i="6"/>
  <c r="U1544" i="6"/>
  <c r="T1544" i="6"/>
  <c r="S1544" i="6"/>
  <c r="R1544" i="6"/>
  <c r="Q1544" i="6"/>
  <c r="P1544" i="6"/>
  <c r="O1544" i="6"/>
  <c r="N1544" i="6"/>
  <c r="M1544" i="6"/>
  <c r="Z1543" i="6"/>
  <c r="Y1543" i="6"/>
  <c r="X1543" i="6"/>
  <c r="W1543" i="6"/>
  <c r="V1543" i="6"/>
  <c r="U1543" i="6"/>
  <c r="T1543" i="6"/>
  <c r="S1543" i="6"/>
  <c r="R1543" i="6"/>
  <c r="Q1543" i="6"/>
  <c r="P1543" i="6"/>
  <c r="O1543" i="6"/>
  <c r="N1543" i="6"/>
  <c r="M1543" i="6"/>
  <c r="Z1542" i="6"/>
  <c r="Y1542" i="6"/>
  <c r="X1542" i="6"/>
  <c r="W1542" i="6"/>
  <c r="V1542" i="6"/>
  <c r="U1542" i="6"/>
  <c r="T1542" i="6"/>
  <c r="S1542" i="6"/>
  <c r="R1542" i="6"/>
  <c r="Q1542" i="6"/>
  <c r="P1542" i="6"/>
  <c r="O1542" i="6"/>
  <c r="N1542" i="6"/>
  <c r="M1542" i="6"/>
  <c r="Z1541" i="6"/>
  <c r="Y1541" i="6"/>
  <c r="X1541" i="6"/>
  <c r="W1541" i="6"/>
  <c r="V1541" i="6"/>
  <c r="U1541" i="6"/>
  <c r="T1541" i="6"/>
  <c r="S1541" i="6"/>
  <c r="R1541" i="6"/>
  <c r="Q1541" i="6"/>
  <c r="P1541" i="6"/>
  <c r="O1541" i="6"/>
  <c r="N1541" i="6"/>
  <c r="M1541" i="6"/>
  <c r="Z1540" i="6"/>
  <c r="Y1540" i="6"/>
  <c r="X1540" i="6"/>
  <c r="W1540" i="6"/>
  <c r="V1540" i="6"/>
  <c r="U1540" i="6"/>
  <c r="T1540" i="6"/>
  <c r="S1540" i="6"/>
  <c r="R1540" i="6"/>
  <c r="Q1540" i="6"/>
  <c r="P1540" i="6"/>
  <c r="O1540" i="6"/>
  <c r="N1540" i="6"/>
  <c r="M1540" i="6"/>
  <c r="Z1539" i="6"/>
  <c r="Y1539" i="6"/>
  <c r="X1539" i="6"/>
  <c r="W1539" i="6"/>
  <c r="V1539" i="6"/>
  <c r="U1539" i="6"/>
  <c r="T1539" i="6"/>
  <c r="S1539" i="6"/>
  <c r="R1539" i="6"/>
  <c r="Q1539" i="6"/>
  <c r="P1539" i="6"/>
  <c r="O1539" i="6"/>
  <c r="N1539" i="6"/>
  <c r="M1539" i="6"/>
  <c r="Z1538" i="6"/>
  <c r="Y1538" i="6"/>
  <c r="X1538" i="6"/>
  <c r="W1538" i="6"/>
  <c r="V1538" i="6"/>
  <c r="U1538" i="6"/>
  <c r="T1538" i="6"/>
  <c r="S1538" i="6"/>
  <c r="R1538" i="6"/>
  <c r="Q1538" i="6"/>
  <c r="P1538" i="6"/>
  <c r="O1538" i="6"/>
  <c r="N1538" i="6"/>
  <c r="M1538" i="6"/>
  <c r="Z1537" i="6"/>
  <c r="Y1537" i="6"/>
  <c r="X1537" i="6"/>
  <c r="W1537" i="6"/>
  <c r="V1537" i="6"/>
  <c r="U1537" i="6"/>
  <c r="T1537" i="6"/>
  <c r="S1537" i="6"/>
  <c r="R1537" i="6"/>
  <c r="Q1537" i="6"/>
  <c r="P1537" i="6"/>
  <c r="O1537" i="6"/>
  <c r="N1537" i="6"/>
  <c r="M1537" i="6"/>
  <c r="Z1536" i="6"/>
  <c r="Y1536" i="6"/>
  <c r="X1536" i="6"/>
  <c r="W1536" i="6"/>
  <c r="V1536" i="6"/>
  <c r="U1536" i="6"/>
  <c r="T1536" i="6"/>
  <c r="S1536" i="6"/>
  <c r="R1536" i="6"/>
  <c r="Q1536" i="6"/>
  <c r="P1536" i="6"/>
  <c r="O1536" i="6"/>
  <c r="N1536" i="6"/>
  <c r="M1536" i="6"/>
  <c r="Z1535" i="6"/>
  <c r="Y1535" i="6"/>
  <c r="X1535" i="6"/>
  <c r="W1535" i="6"/>
  <c r="V1535" i="6"/>
  <c r="U1535" i="6"/>
  <c r="T1535" i="6"/>
  <c r="S1535" i="6"/>
  <c r="R1535" i="6"/>
  <c r="Q1535" i="6"/>
  <c r="P1535" i="6"/>
  <c r="O1535" i="6"/>
  <c r="N1535" i="6"/>
  <c r="M1535" i="6"/>
  <c r="Z1534" i="6"/>
  <c r="Y1534" i="6"/>
  <c r="X1534" i="6"/>
  <c r="W1534" i="6"/>
  <c r="V1534" i="6"/>
  <c r="U1534" i="6"/>
  <c r="T1534" i="6"/>
  <c r="S1534" i="6"/>
  <c r="R1534" i="6"/>
  <c r="Q1534" i="6"/>
  <c r="P1534" i="6"/>
  <c r="O1534" i="6"/>
  <c r="N1534" i="6"/>
  <c r="M1534" i="6"/>
  <c r="Z1533" i="6"/>
  <c r="Y1533" i="6"/>
  <c r="X1533" i="6"/>
  <c r="W1533" i="6"/>
  <c r="V1533" i="6"/>
  <c r="U1533" i="6"/>
  <c r="T1533" i="6"/>
  <c r="S1533" i="6"/>
  <c r="R1533" i="6"/>
  <c r="Q1533" i="6"/>
  <c r="P1533" i="6"/>
  <c r="O1533" i="6"/>
  <c r="N1533" i="6"/>
  <c r="M1533" i="6"/>
  <c r="Z1532" i="6"/>
  <c r="Y1532" i="6"/>
  <c r="X1532" i="6"/>
  <c r="W1532" i="6"/>
  <c r="V1532" i="6"/>
  <c r="U1532" i="6"/>
  <c r="T1532" i="6"/>
  <c r="S1532" i="6"/>
  <c r="R1532" i="6"/>
  <c r="Q1532" i="6"/>
  <c r="P1532" i="6"/>
  <c r="O1532" i="6"/>
  <c r="N1532" i="6"/>
  <c r="M1532" i="6"/>
  <c r="Z1531" i="6"/>
  <c r="Y1531" i="6"/>
  <c r="X1531" i="6"/>
  <c r="W1531" i="6"/>
  <c r="V1531" i="6"/>
  <c r="U1531" i="6"/>
  <c r="T1531" i="6"/>
  <c r="S1531" i="6"/>
  <c r="R1531" i="6"/>
  <c r="Q1531" i="6"/>
  <c r="P1531" i="6"/>
  <c r="O1531" i="6"/>
  <c r="N1531" i="6"/>
  <c r="M1531" i="6"/>
  <c r="Z1530" i="6"/>
  <c r="Y1530" i="6"/>
  <c r="X1530" i="6"/>
  <c r="W1530" i="6"/>
  <c r="V1530" i="6"/>
  <c r="U1530" i="6"/>
  <c r="T1530" i="6"/>
  <c r="S1530" i="6"/>
  <c r="R1530" i="6"/>
  <c r="Q1530" i="6"/>
  <c r="P1530" i="6"/>
  <c r="O1530" i="6"/>
  <c r="N1530" i="6"/>
  <c r="M1530" i="6"/>
  <c r="Z1529" i="6"/>
  <c r="Y1529" i="6"/>
  <c r="X1529" i="6"/>
  <c r="W1529" i="6"/>
  <c r="V1529" i="6"/>
  <c r="U1529" i="6"/>
  <c r="T1529" i="6"/>
  <c r="S1529" i="6"/>
  <c r="R1529" i="6"/>
  <c r="Q1529" i="6"/>
  <c r="P1529" i="6"/>
  <c r="O1529" i="6"/>
  <c r="N1529" i="6"/>
  <c r="M1529" i="6"/>
  <c r="Z1528" i="6"/>
  <c r="Y1528" i="6"/>
  <c r="X1528" i="6"/>
  <c r="W1528" i="6"/>
  <c r="V1528" i="6"/>
  <c r="U1528" i="6"/>
  <c r="T1528" i="6"/>
  <c r="S1528" i="6"/>
  <c r="R1528" i="6"/>
  <c r="Q1528" i="6"/>
  <c r="P1528" i="6"/>
  <c r="O1528" i="6"/>
  <c r="N1528" i="6"/>
  <c r="M1528" i="6"/>
  <c r="Z1527" i="6"/>
  <c r="Y1527" i="6"/>
  <c r="X1527" i="6"/>
  <c r="W1527" i="6"/>
  <c r="V1527" i="6"/>
  <c r="U1527" i="6"/>
  <c r="T1527" i="6"/>
  <c r="S1527" i="6"/>
  <c r="R1527" i="6"/>
  <c r="Q1527" i="6"/>
  <c r="P1527" i="6"/>
  <c r="O1527" i="6"/>
  <c r="N1527" i="6"/>
  <c r="M1527" i="6"/>
  <c r="Z1526" i="6"/>
  <c r="Y1526" i="6"/>
  <c r="X1526" i="6"/>
  <c r="W1526" i="6"/>
  <c r="V1526" i="6"/>
  <c r="U1526" i="6"/>
  <c r="T1526" i="6"/>
  <c r="S1526" i="6"/>
  <c r="R1526" i="6"/>
  <c r="Q1526" i="6"/>
  <c r="P1526" i="6"/>
  <c r="O1526" i="6"/>
  <c r="N1526" i="6"/>
  <c r="M1526" i="6"/>
  <c r="Z1525" i="6"/>
  <c r="Y1525" i="6"/>
  <c r="X1525" i="6"/>
  <c r="W1525" i="6"/>
  <c r="V1525" i="6"/>
  <c r="U1525" i="6"/>
  <c r="T1525" i="6"/>
  <c r="S1525" i="6"/>
  <c r="R1525" i="6"/>
  <c r="Q1525" i="6"/>
  <c r="P1525" i="6"/>
  <c r="O1525" i="6"/>
  <c r="N1525" i="6"/>
  <c r="M1525" i="6"/>
  <c r="Z1524" i="6"/>
  <c r="Y1524" i="6"/>
  <c r="X1524" i="6"/>
  <c r="W1524" i="6"/>
  <c r="V1524" i="6"/>
  <c r="U1524" i="6"/>
  <c r="T1524" i="6"/>
  <c r="S1524" i="6"/>
  <c r="R1524" i="6"/>
  <c r="Q1524" i="6"/>
  <c r="P1524" i="6"/>
  <c r="O1524" i="6"/>
  <c r="N1524" i="6"/>
  <c r="M1524" i="6"/>
  <c r="Z1523" i="6"/>
  <c r="Y1523" i="6"/>
  <c r="X1523" i="6"/>
  <c r="W1523" i="6"/>
  <c r="V1523" i="6"/>
  <c r="U1523" i="6"/>
  <c r="T1523" i="6"/>
  <c r="S1523" i="6"/>
  <c r="R1523" i="6"/>
  <c r="Q1523" i="6"/>
  <c r="P1523" i="6"/>
  <c r="O1523" i="6"/>
  <c r="N1523" i="6"/>
  <c r="M1523" i="6"/>
  <c r="Z1522" i="6"/>
  <c r="Y1522" i="6"/>
  <c r="X1522" i="6"/>
  <c r="W1522" i="6"/>
  <c r="V1522" i="6"/>
  <c r="U1522" i="6"/>
  <c r="T1522" i="6"/>
  <c r="S1522" i="6"/>
  <c r="R1522" i="6"/>
  <c r="Q1522" i="6"/>
  <c r="P1522" i="6"/>
  <c r="O1522" i="6"/>
  <c r="N1522" i="6"/>
  <c r="M1522" i="6"/>
  <c r="Z1521" i="6"/>
  <c r="Y1521" i="6"/>
  <c r="X1521" i="6"/>
  <c r="W1521" i="6"/>
  <c r="V1521" i="6"/>
  <c r="U1521" i="6"/>
  <c r="T1521" i="6"/>
  <c r="S1521" i="6"/>
  <c r="R1521" i="6"/>
  <c r="Q1521" i="6"/>
  <c r="P1521" i="6"/>
  <c r="O1521" i="6"/>
  <c r="N1521" i="6"/>
  <c r="M1521" i="6"/>
  <c r="Z1520" i="6"/>
  <c r="Y1520" i="6"/>
  <c r="X1520" i="6"/>
  <c r="W1520" i="6"/>
  <c r="V1520" i="6"/>
  <c r="U1520" i="6"/>
  <c r="T1520" i="6"/>
  <c r="S1520" i="6"/>
  <c r="R1520" i="6"/>
  <c r="Q1520" i="6"/>
  <c r="P1520" i="6"/>
  <c r="O1520" i="6"/>
  <c r="N1520" i="6"/>
  <c r="M1520" i="6"/>
  <c r="Z1519" i="6"/>
  <c r="Y1519" i="6"/>
  <c r="X1519" i="6"/>
  <c r="W1519" i="6"/>
  <c r="V1519" i="6"/>
  <c r="U1519" i="6"/>
  <c r="T1519" i="6"/>
  <c r="S1519" i="6"/>
  <c r="R1519" i="6"/>
  <c r="Q1519" i="6"/>
  <c r="P1519" i="6"/>
  <c r="O1519" i="6"/>
  <c r="N1519" i="6"/>
  <c r="M1519" i="6"/>
  <c r="Z1518" i="6"/>
  <c r="Y1518" i="6"/>
  <c r="X1518" i="6"/>
  <c r="W1518" i="6"/>
  <c r="V1518" i="6"/>
  <c r="U1518" i="6"/>
  <c r="T1518" i="6"/>
  <c r="S1518" i="6"/>
  <c r="R1518" i="6"/>
  <c r="Q1518" i="6"/>
  <c r="P1518" i="6"/>
  <c r="O1518" i="6"/>
  <c r="N1518" i="6"/>
  <c r="M1518" i="6"/>
  <c r="Z1517" i="6"/>
  <c r="Y1517" i="6"/>
  <c r="X1517" i="6"/>
  <c r="W1517" i="6"/>
  <c r="V1517" i="6"/>
  <c r="U1517" i="6"/>
  <c r="T1517" i="6"/>
  <c r="S1517" i="6"/>
  <c r="R1517" i="6"/>
  <c r="Q1517" i="6"/>
  <c r="P1517" i="6"/>
  <c r="O1517" i="6"/>
  <c r="N1517" i="6"/>
  <c r="M1517" i="6"/>
  <c r="Z1516" i="6"/>
  <c r="Y1516" i="6"/>
  <c r="X1516" i="6"/>
  <c r="W1516" i="6"/>
  <c r="V1516" i="6"/>
  <c r="U1516" i="6"/>
  <c r="T1516" i="6"/>
  <c r="S1516" i="6"/>
  <c r="R1516" i="6"/>
  <c r="Q1516" i="6"/>
  <c r="P1516" i="6"/>
  <c r="O1516" i="6"/>
  <c r="N1516" i="6"/>
  <c r="M1516" i="6"/>
  <c r="Z1515" i="6"/>
  <c r="Y1515" i="6"/>
  <c r="X1515" i="6"/>
  <c r="W1515" i="6"/>
  <c r="V1515" i="6"/>
  <c r="U1515" i="6"/>
  <c r="T1515" i="6"/>
  <c r="S1515" i="6"/>
  <c r="R1515" i="6"/>
  <c r="Q1515" i="6"/>
  <c r="P1515" i="6"/>
  <c r="O1515" i="6"/>
  <c r="N1515" i="6"/>
  <c r="M1515" i="6"/>
  <c r="Z1514" i="6"/>
  <c r="Y1514" i="6"/>
  <c r="X1514" i="6"/>
  <c r="W1514" i="6"/>
  <c r="V1514" i="6"/>
  <c r="U1514" i="6"/>
  <c r="T1514" i="6"/>
  <c r="S1514" i="6"/>
  <c r="R1514" i="6"/>
  <c r="Q1514" i="6"/>
  <c r="P1514" i="6"/>
  <c r="O1514" i="6"/>
  <c r="N1514" i="6"/>
  <c r="M1514" i="6"/>
  <c r="Z1513" i="6"/>
  <c r="Y1513" i="6"/>
  <c r="X1513" i="6"/>
  <c r="W1513" i="6"/>
  <c r="V1513" i="6"/>
  <c r="U1513" i="6"/>
  <c r="T1513" i="6"/>
  <c r="S1513" i="6"/>
  <c r="R1513" i="6"/>
  <c r="Q1513" i="6"/>
  <c r="P1513" i="6"/>
  <c r="O1513" i="6"/>
  <c r="N1513" i="6"/>
  <c r="M1513" i="6"/>
  <c r="Z1512" i="6"/>
  <c r="Y1512" i="6"/>
  <c r="X1512" i="6"/>
  <c r="W1512" i="6"/>
  <c r="V1512" i="6"/>
  <c r="U1512" i="6"/>
  <c r="T1512" i="6"/>
  <c r="S1512" i="6"/>
  <c r="R1512" i="6"/>
  <c r="Q1512" i="6"/>
  <c r="P1512" i="6"/>
  <c r="O1512" i="6"/>
  <c r="N1512" i="6"/>
  <c r="M1512" i="6"/>
  <c r="Z1511" i="6"/>
  <c r="Y1511" i="6"/>
  <c r="X1511" i="6"/>
  <c r="W1511" i="6"/>
  <c r="V1511" i="6"/>
  <c r="U1511" i="6"/>
  <c r="T1511" i="6"/>
  <c r="S1511" i="6"/>
  <c r="R1511" i="6"/>
  <c r="Q1511" i="6"/>
  <c r="P1511" i="6"/>
  <c r="O1511" i="6"/>
  <c r="N1511" i="6"/>
  <c r="M1511" i="6"/>
  <c r="Z1510" i="6"/>
  <c r="Y1510" i="6"/>
  <c r="X1510" i="6"/>
  <c r="W1510" i="6"/>
  <c r="V1510" i="6"/>
  <c r="U1510" i="6"/>
  <c r="T1510" i="6"/>
  <c r="S1510" i="6"/>
  <c r="R1510" i="6"/>
  <c r="Q1510" i="6"/>
  <c r="P1510" i="6"/>
  <c r="O1510" i="6"/>
  <c r="N1510" i="6"/>
  <c r="M1510" i="6"/>
  <c r="Z1509" i="6"/>
  <c r="Y1509" i="6"/>
  <c r="X1509" i="6"/>
  <c r="W1509" i="6"/>
  <c r="V1509" i="6"/>
  <c r="U1509" i="6"/>
  <c r="T1509" i="6"/>
  <c r="S1509" i="6"/>
  <c r="R1509" i="6"/>
  <c r="Q1509" i="6"/>
  <c r="P1509" i="6"/>
  <c r="O1509" i="6"/>
  <c r="N1509" i="6"/>
  <c r="M1509" i="6"/>
  <c r="Z1508" i="6"/>
  <c r="Y1508" i="6"/>
  <c r="X1508" i="6"/>
  <c r="W1508" i="6"/>
  <c r="V1508" i="6"/>
  <c r="U1508" i="6"/>
  <c r="T1508" i="6"/>
  <c r="S1508" i="6"/>
  <c r="R1508" i="6"/>
  <c r="Q1508" i="6"/>
  <c r="P1508" i="6"/>
  <c r="O1508" i="6"/>
  <c r="N1508" i="6"/>
  <c r="M1508" i="6"/>
  <c r="Z1507" i="6"/>
  <c r="Y1507" i="6"/>
  <c r="X1507" i="6"/>
  <c r="W1507" i="6"/>
  <c r="V1507" i="6"/>
  <c r="U1507" i="6"/>
  <c r="T1507" i="6"/>
  <c r="S1507" i="6"/>
  <c r="R1507" i="6"/>
  <c r="Q1507" i="6"/>
  <c r="P1507" i="6"/>
  <c r="O1507" i="6"/>
  <c r="N1507" i="6"/>
  <c r="M1507" i="6"/>
  <c r="Z1506" i="6"/>
  <c r="Y1506" i="6"/>
  <c r="X1506" i="6"/>
  <c r="W1506" i="6"/>
  <c r="V1506" i="6"/>
  <c r="U1506" i="6"/>
  <c r="T1506" i="6"/>
  <c r="S1506" i="6"/>
  <c r="R1506" i="6"/>
  <c r="Q1506" i="6"/>
  <c r="P1506" i="6"/>
  <c r="O1506" i="6"/>
  <c r="N1506" i="6"/>
  <c r="M1506" i="6"/>
  <c r="Z1505" i="6"/>
  <c r="Y1505" i="6"/>
  <c r="X1505" i="6"/>
  <c r="W1505" i="6"/>
  <c r="V1505" i="6"/>
  <c r="U1505" i="6"/>
  <c r="T1505" i="6"/>
  <c r="S1505" i="6"/>
  <c r="R1505" i="6"/>
  <c r="Q1505" i="6"/>
  <c r="P1505" i="6"/>
  <c r="O1505" i="6"/>
  <c r="N1505" i="6"/>
  <c r="M1505" i="6"/>
  <c r="Z1504" i="6"/>
  <c r="Y1504" i="6"/>
  <c r="X1504" i="6"/>
  <c r="W1504" i="6"/>
  <c r="V1504" i="6"/>
  <c r="U1504" i="6"/>
  <c r="T1504" i="6"/>
  <c r="S1504" i="6"/>
  <c r="R1504" i="6"/>
  <c r="Q1504" i="6"/>
  <c r="P1504" i="6"/>
  <c r="O1504" i="6"/>
  <c r="N1504" i="6"/>
  <c r="M1504" i="6"/>
  <c r="Z1503" i="6"/>
  <c r="Y1503" i="6"/>
  <c r="X1503" i="6"/>
  <c r="W1503" i="6"/>
  <c r="V1503" i="6"/>
  <c r="U1503" i="6"/>
  <c r="T1503" i="6"/>
  <c r="S1503" i="6"/>
  <c r="R1503" i="6"/>
  <c r="Q1503" i="6"/>
  <c r="P1503" i="6"/>
  <c r="O1503" i="6"/>
  <c r="N1503" i="6"/>
  <c r="M1503" i="6"/>
  <c r="Z1502" i="6"/>
  <c r="Y1502" i="6"/>
  <c r="X1502" i="6"/>
  <c r="W1502" i="6"/>
  <c r="V1502" i="6"/>
  <c r="U1502" i="6"/>
  <c r="T1502" i="6"/>
  <c r="S1502" i="6"/>
  <c r="R1502" i="6"/>
  <c r="Q1502" i="6"/>
  <c r="P1502" i="6"/>
  <c r="O1502" i="6"/>
  <c r="N1502" i="6"/>
  <c r="M1502" i="6"/>
  <c r="Z1501" i="6"/>
  <c r="Y1501" i="6"/>
  <c r="X1501" i="6"/>
  <c r="W1501" i="6"/>
  <c r="V1501" i="6"/>
  <c r="U1501" i="6"/>
  <c r="T1501" i="6"/>
  <c r="S1501" i="6"/>
  <c r="R1501" i="6"/>
  <c r="Q1501" i="6"/>
  <c r="P1501" i="6"/>
  <c r="O1501" i="6"/>
  <c r="N1501" i="6"/>
  <c r="M1501" i="6"/>
  <c r="Z1500" i="6"/>
  <c r="Y1500" i="6"/>
  <c r="X1500" i="6"/>
  <c r="W1500" i="6"/>
  <c r="V1500" i="6"/>
  <c r="U1500" i="6"/>
  <c r="T1500" i="6"/>
  <c r="S1500" i="6"/>
  <c r="R1500" i="6"/>
  <c r="Q1500" i="6"/>
  <c r="P1500" i="6"/>
  <c r="O1500" i="6"/>
  <c r="N1500" i="6"/>
  <c r="M1500" i="6"/>
  <c r="Z1499" i="6"/>
  <c r="Y1499" i="6"/>
  <c r="X1499" i="6"/>
  <c r="W1499" i="6"/>
  <c r="V1499" i="6"/>
  <c r="U1499" i="6"/>
  <c r="T1499" i="6"/>
  <c r="S1499" i="6"/>
  <c r="R1499" i="6"/>
  <c r="Q1499" i="6"/>
  <c r="P1499" i="6"/>
  <c r="O1499" i="6"/>
  <c r="N1499" i="6"/>
  <c r="M1499" i="6"/>
  <c r="Z1498" i="6"/>
  <c r="Y1498" i="6"/>
  <c r="X1498" i="6"/>
  <c r="W1498" i="6"/>
  <c r="V1498" i="6"/>
  <c r="U1498" i="6"/>
  <c r="T1498" i="6"/>
  <c r="S1498" i="6"/>
  <c r="R1498" i="6"/>
  <c r="Q1498" i="6"/>
  <c r="P1498" i="6"/>
  <c r="O1498" i="6"/>
  <c r="N1498" i="6"/>
  <c r="M1498" i="6"/>
  <c r="Z1497" i="6"/>
  <c r="Y1497" i="6"/>
  <c r="X1497" i="6"/>
  <c r="W1497" i="6"/>
  <c r="V1497" i="6"/>
  <c r="U1497" i="6"/>
  <c r="T1497" i="6"/>
  <c r="S1497" i="6"/>
  <c r="R1497" i="6"/>
  <c r="Q1497" i="6"/>
  <c r="P1497" i="6"/>
  <c r="O1497" i="6"/>
  <c r="N1497" i="6"/>
  <c r="M1497" i="6"/>
  <c r="Z1496" i="6"/>
  <c r="Y1496" i="6"/>
  <c r="X1496" i="6"/>
  <c r="W1496" i="6"/>
  <c r="V1496" i="6"/>
  <c r="U1496" i="6"/>
  <c r="T1496" i="6"/>
  <c r="S1496" i="6"/>
  <c r="R1496" i="6"/>
  <c r="Q1496" i="6"/>
  <c r="P1496" i="6"/>
  <c r="O1496" i="6"/>
  <c r="N1496" i="6"/>
  <c r="M1496" i="6"/>
  <c r="Z1495" i="6"/>
  <c r="Y1495" i="6"/>
  <c r="X1495" i="6"/>
  <c r="W1495" i="6"/>
  <c r="V1495" i="6"/>
  <c r="U1495" i="6"/>
  <c r="T1495" i="6"/>
  <c r="S1495" i="6"/>
  <c r="R1495" i="6"/>
  <c r="Q1495" i="6"/>
  <c r="P1495" i="6"/>
  <c r="O1495" i="6"/>
  <c r="N1495" i="6"/>
  <c r="M1495" i="6"/>
  <c r="Z1494" i="6"/>
  <c r="Y1494" i="6"/>
  <c r="X1494" i="6"/>
  <c r="W1494" i="6"/>
  <c r="V1494" i="6"/>
  <c r="U1494" i="6"/>
  <c r="T1494" i="6"/>
  <c r="S1494" i="6"/>
  <c r="R1494" i="6"/>
  <c r="Q1494" i="6"/>
  <c r="P1494" i="6"/>
  <c r="O1494" i="6"/>
  <c r="N1494" i="6"/>
  <c r="M1494" i="6"/>
  <c r="Z1493" i="6"/>
  <c r="Y1493" i="6"/>
  <c r="X1493" i="6"/>
  <c r="W1493" i="6"/>
  <c r="V1493" i="6"/>
  <c r="U1493" i="6"/>
  <c r="T1493" i="6"/>
  <c r="S1493" i="6"/>
  <c r="R1493" i="6"/>
  <c r="Q1493" i="6"/>
  <c r="P1493" i="6"/>
  <c r="O1493" i="6"/>
  <c r="N1493" i="6"/>
  <c r="M1493" i="6"/>
  <c r="Z1492" i="6"/>
  <c r="Y1492" i="6"/>
  <c r="X1492" i="6"/>
  <c r="W1492" i="6"/>
  <c r="V1492" i="6"/>
  <c r="U1492" i="6"/>
  <c r="T1492" i="6"/>
  <c r="S1492" i="6"/>
  <c r="R1492" i="6"/>
  <c r="Q1492" i="6"/>
  <c r="P1492" i="6"/>
  <c r="O1492" i="6"/>
  <c r="N1492" i="6"/>
  <c r="M1492" i="6"/>
  <c r="Z1491" i="6"/>
  <c r="Y1491" i="6"/>
  <c r="X1491" i="6"/>
  <c r="W1491" i="6"/>
  <c r="V1491" i="6"/>
  <c r="U1491" i="6"/>
  <c r="T1491" i="6"/>
  <c r="S1491" i="6"/>
  <c r="R1491" i="6"/>
  <c r="Q1491" i="6"/>
  <c r="P1491" i="6"/>
  <c r="O1491" i="6"/>
  <c r="N1491" i="6"/>
  <c r="M1491" i="6"/>
  <c r="Z1490" i="6"/>
  <c r="Y1490" i="6"/>
  <c r="X1490" i="6"/>
  <c r="W1490" i="6"/>
  <c r="V1490" i="6"/>
  <c r="U1490" i="6"/>
  <c r="T1490" i="6"/>
  <c r="S1490" i="6"/>
  <c r="R1490" i="6"/>
  <c r="Q1490" i="6"/>
  <c r="P1490" i="6"/>
  <c r="O1490" i="6"/>
  <c r="N1490" i="6"/>
  <c r="M1490" i="6"/>
  <c r="Z1489" i="6"/>
  <c r="Y1489" i="6"/>
  <c r="X1489" i="6"/>
  <c r="W1489" i="6"/>
  <c r="V1489" i="6"/>
  <c r="U1489" i="6"/>
  <c r="T1489" i="6"/>
  <c r="S1489" i="6"/>
  <c r="R1489" i="6"/>
  <c r="Q1489" i="6"/>
  <c r="P1489" i="6"/>
  <c r="O1489" i="6"/>
  <c r="N1489" i="6"/>
  <c r="M1489" i="6"/>
  <c r="Z1488" i="6"/>
  <c r="Y1488" i="6"/>
  <c r="X1488" i="6"/>
  <c r="W1488" i="6"/>
  <c r="V1488" i="6"/>
  <c r="U1488" i="6"/>
  <c r="T1488" i="6"/>
  <c r="S1488" i="6"/>
  <c r="R1488" i="6"/>
  <c r="Q1488" i="6"/>
  <c r="P1488" i="6"/>
  <c r="O1488" i="6"/>
  <c r="N1488" i="6"/>
  <c r="M1488" i="6"/>
  <c r="Z1487" i="6"/>
  <c r="Y1487" i="6"/>
  <c r="X1487" i="6"/>
  <c r="W1487" i="6"/>
  <c r="V1487" i="6"/>
  <c r="U1487" i="6"/>
  <c r="T1487" i="6"/>
  <c r="S1487" i="6"/>
  <c r="R1487" i="6"/>
  <c r="Q1487" i="6"/>
  <c r="P1487" i="6"/>
  <c r="O1487" i="6"/>
  <c r="N1487" i="6"/>
  <c r="M1487" i="6"/>
  <c r="Z1486" i="6"/>
  <c r="Y1486" i="6"/>
  <c r="X1486" i="6"/>
  <c r="W1486" i="6"/>
  <c r="V1486" i="6"/>
  <c r="U1486" i="6"/>
  <c r="T1486" i="6"/>
  <c r="S1486" i="6"/>
  <c r="R1486" i="6"/>
  <c r="Q1486" i="6"/>
  <c r="P1486" i="6"/>
  <c r="O1486" i="6"/>
  <c r="N1486" i="6"/>
  <c r="M1486" i="6"/>
  <c r="Z1485" i="6"/>
  <c r="Y1485" i="6"/>
  <c r="X1485" i="6"/>
  <c r="W1485" i="6"/>
  <c r="V1485" i="6"/>
  <c r="U1485" i="6"/>
  <c r="T1485" i="6"/>
  <c r="S1485" i="6"/>
  <c r="R1485" i="6"/>
  <c r="Q1485" i="6"/>
  <c r="P1485" i="6"/>
  <c r="O1485" i="6"/>
  <c r="N1485" i="6"/>
  <c r="M1485" i="6"/>
  <c r="Z1484" i="6"/>
  <c r="Y1484" i="6"/>
  <c r="X1484" i="6"/>
  <c r="W1484" i="6"/>
  <c r="V1484" i="6"/>
  <c r="U1484" i="6"/>
  <c r="T1484" i="6"/>
  <c r="S1484" i="6"/>
  <c r="R1484" i="6"/>
  <c r="Q1484" i="6"/>
  <c r="P1484" i="6"/>
  <c r="O1484" i="6"/>
  <c r="N1484" i="6"/>
  <c r="M1484" i="6"/>
  <c r="Z1483" i="6"/>
  <c r="Y1483" i="6"/>
  <c r="X1483" i="6"/>
  <c r="W1483" i="6"/>
  <c r="V1483" i="6"/>
  <c r="U1483" i="6"/>
  <c r="T1483" i="6"/>
  <c r="S1483" i="6"/>
  <c r="R1483" i="6"/>
  <c r="Q1483" i="6"/>
  <c r="P1483" i="6"/>
  <c r="O1483" i="6"/>
  <c r="N1483" i="6"/>
  <c r="M1483" i="6"/>
  <c r="Z1482" i="6"/>
  <c r="Y1482" i="6"/>
  <c r="X1482" i="6"/>
  <c r="W1482" i="6"/>
  <c r="V1482" i="6"/>
  <c r="U1482" i="6"/>
  <c r="T1482" i="6"/>
  <c r="S1482" i="6"/>
  <c r="R1482" i="6"/>
  <c r="Q1482" i="6"/>
  <c r="P1482" i="6"/>
  <c r="O1482" i="6"/>
  <c r="N1482" i="6"/>
  <c r="M1482" i="6"/>
  <c r="Z1481" i="6"/>
  <c r="Y1481" i="6"/>
  <c r="X1481" i="6"/>
  <c r="W1481" i="6"/>
  <c r="V1481" i="6"/>
  <c r="U1481" i="6"/>
  <c r="T1481" i="6"/>
  <c r="S1481" i="6"/>
  <c r="R1481" i="6"/>
  <c r="Q1481" i="6"/>
  <c r="P1481" i="6"/>
  <c r="O1481" i="6"/>
  <c r="N1481" i="6"/>
  <c r="M1481" i="6"/>
  <c r="Z1480" i="6"/>
  <c r="Y1480" i="6"/>
  <c r="X1480" i="6"/>
  <c r="W1480" i="6"/>
  <c r="V1480" i="6"/>
  <c r="U1480" i="6"/>
  <c r="T1480" i="6"/>
  <c r="S1480" i="6"/>
  <c r="R1480" i="6"/>
  <c r="Q1480" i="6"/>
  <c r="P1480" i="6"/>
  <c r="O1480" i="6"/>
  <c r="N1480" i="6"/>
  <c r="M1480" i="6"/>
  <c r="Z1479" i="6"/>
  <c r="Y1479" i="6"/>
  <c r="X1479" i="6"/>
  <c r="W1479" i="6"/>
  <c r="V1479" i="6"/>
  <c r="U1479" i="6"/>
  <c r="T1479" i="6"/>
  <c r="S1479" i="6"/>
  <c r="R1479" i="6"/>
  <c r="Q1479" i="6"/>
  <c r="P1479" i="6"/>
  <c r="O1479" i="6"/>
  <c r="N1479" i="6"/>
  <c r="M1479" i="6"/>
  <c r="Z1478" i="6"/>
  <c r="Y1478" i="6"/>
  <c r="X1478" i="6"/>
  <c r="W1478" i="6"/>
  <c r="V1478" i="6"/>
  <c r="U1478" i="6"/>
  <c r="T1478" i="6"/>
  <c r="S1478" i="6"/>
  <c r="R1478" i="6"/>
  <c r="Q1478" i="6"/>
  <c r="P1478" i="6"/>
  <c r="O1478" i="6"/>
  <c r="N1478" i="6"/>
  <c r="M1478" i="6"/>
  <c r="Z1477" i="6"/>
  <c r="Y1477" i="6"/>
  <c r="X1477" i="6"/>
  <c r="W1477" i="6"/>
  <c r="V1477" i="6"/>
  <c r="U1477" i="6"/>
  <c r="T1477" i="6"/>
  <c r="S1477" i="6"/>
  <c r="R1477" i="6"/>
  <c r="Q1477" i="6"/>
  <c r="P1477" i="6"/>
  <c r="O1477" i="6"/>
  <c r="N1477" i="6"/>
  <c r="M1477" i="6"/>
  <c r="Z1476" i="6"/>
  <c r="Y1476" i="6"/>
  <c r="X1476" i="6"/>
  <c r="W1476" i="6"/>
  <c r="V1476" i="6"/>
  <c r="U1476" i="6"/>
  <c r="T1476" i="6"/>
  <c r="S1476" i="6"/>
  <c r="R1476" i="6"/>
  <c r="Q1476" i="6"/>
  <c r="P1476" i="6"/>
  <c r="O1476" i="6"/>
  <c r="N1476" i="6"/>
  <c r="M1476" i="6"/>
  <c r="Z1475" i="6"/>
  <c r="Y1475" i="6"/>
  <c r="X1475" i="6"/>
  <c r="W1475" i="6"/>
  <c r="V1475" i="6"/>
  <c r="U1475" i="6"/>
  <c r="T1475" i="6"/>
  <c r="S1475" i="6"/>
  <c r="R1475" i="6"/>
  <c r="Q1475" i="6"/>
  <c r="P1475" i="6"/>
  <c r="O1475" i="6"/>
  <c r="N1475" i="6"/>
  <c r="M1475" i="6"/>
  <c r="Z1474" i="6"/>
  <c r="Y1474" i="6"/>
  <c r="X1474" i="6"/>
  <c r="W1474" i="6"/>
  <c r="V1474" i="6"/>
  <c r="U1474" i="6"/>
  <c r="T1474" i="6"/>
  <c r="S1474" i="6"/>
  <c r="R1474" i="6"/>
  <c r="Q1474" i="6"/>
  <c r="P1474" i="6"/>
  <c r="O1474" i="6"/>
  <c r="N1474" i="6"/>
  <c r="M1474" i="6"/>
  <c r="Z1473" i="6"/>
  <c r="Y1473" i="6"/>
  <c r="X1473" i="6"/>
  <c r="W1473" i="6"/>
  <c r="V1473" i="6"/>
  <c r="U1473" i="6"/>
  <c r="T1473" i="6"/>
  <c r="S1473" i="6"/>
  <c r="R1473" i="6"/>
  <c r="Q1473" i="6"/>
  <c r="P1473" i="6"/>
  <c r="O1473" i="6"/>
  <c r="N1473" i="6"/>
  <c r="M1473" i="6"/>
  <c r="Z1472" i="6"/>
  <c r="Y1472" i="6"/>
  <c r="X1472" i="6"/>
  <c r="W1472" i="6"/>
  <c r="V1472" i="6"/>
  <c r="U1472" i="6"/>
  <c r="T1472" i="6"/>
  <c r="S1472" i="6"/>
  <c r="R1472" i="6"/>
  <c r="Q1472" i="6"/>
  <c r="P1472" i="6"/>
  <c r="O1472" i="6"/>
  <c r="N1472" i="6"/>
  <c r="M1472" i="6"/>
  <c r="Z1471" i="6"/>
  <c r="Y1471" i="6"/>
  <c r="X1471" i="6"/>
  <c r="W1471" i="6"/>
  <c r="V1471" i="6"/>
  <c r="U1471" i="6"/>
  <c r="T1471" i="6"/>
  <c r="S1471" i="6"/>
  <c r="R1471" i="6"/>
  <c r="Q1471" i="6"/>
  <c r="P1471" i="6"/>
  <c r="O1471" i="6"/>
  <c r="N1471" i="6"/>
  <c r="M1471" i="6"/>
  <c r="Z1470" i="6"/>
  <c r="Y1470" i="6"/>
  <c r="X1470" i="6"/>
  <c r="W1470" i="6"/>
  <c r="V1470" i="6"/>
  <c r="U1470" i="6"/>
  <c r="T1470" i="6"/>
  <c r="S1470" i="6"/>
  <c r="R1470" i="6"/>
  <c r="Q1470" i="6"/>
  <c r="P1470" i="6"/>
  <c r="O1470" i="6"/>
  <c r="N1470" i="6"/>
  <c r="M1470" i="6"/>
  <c r="Z1469" i="6"/>
  <c r="Y1469" i="6"/>
  <c r="X1469" i="6"/>
  <c r="W1469" i="6"/>
  <c r="V1469" i="6"/>
  <c r="U1469" i="6"/>
  <c r="T1469" i="6"/>
  <c r="S1469" i="6"/>
  <c r="R1469" i="6"/>
  <c r="Q1469" i="6"/>
  <c r="P1469" i="6"/>
  <c r="O1469" i="6"/>
  <c r="N1469" i="6"/>
  <c r="M1469" i="6"/>
  <c r="Z1468" i="6"/>
  <c r="Y1468" i="6"/>
  <c r="X1468" i="6"/>
  <c r="W1468" i="6"/>
  <c r="V1468" i="6"/>
  <c r="U1468" i="6"/>
  <c r="T1468" i="6"/>
  <c r="S1468" i="6"/>
  <c r="R1468" i="6"/>
  <c r="Q1468" i="6"/>
  <c r="P1468" i="6"/>
  <c r="O1468" i="6"/>
  <c r="N1468" i="6"/>
  <c r="M1468" i="6"/>
  <c r="Z1467" i="6"/>
  <c r="Y1467" i="6"/>
  <c r="X1467" i="6"/>
  <c r="W1467" i="6"/>
  <c r="V1467" i="6"/>
  <c r="U1467" i="6"/>
  <c r="T1467" i="6"/>
  <c r="S1467" i="6"/>
  <c r="R1467" i="6"/>
  <c r="Q1467" i="6"/>
  <c r="P1467" i="6"/>
  <c r="O1467" i="6"/>
  <c r="N1467" i="6"/>
  <c r="M1467" i="6"/>
  <c r="Z1466" i="6"/>
  <c r="Y1466" i="6"/>
  <c r="X1466" i="6"/>
  <c r="W1466" i="6"/>
  <c r="V1466" i="6"/>
  <c r="U1466" i="6"/>
  <c r="T1466" i="6"/>
  <c r="S1466" i="6"/>
  <c r="R1466" i="6"/>
  <c r="Q1466" i="6"/>
  <c r="P1466" i="6"/>
  <c r="O1466" i="6"/>
  <c r="N1466" i="6"/>
  <c r="M1466" i="6"/>
  <c r="Z1465" i="6"/>
  <c r="Y1465" i="6"/>
  <c r="X1465" i="6"/>
  <c r="W1465" i="6"/>
  <c r="V1465" i="6"/>
  <c r="U1465" i="6"/>
  <c r="T1465" i="6"/>
  <c r="S1465" i="6"/>
  <c r="R1465" i="6"/>
  <c r="Q1465" i="6"/>
  <c r="P1465" i="6"/>
  <c r="O1465" i="6"/>
  <c r="N1465" i="6"/>
  <c r="M1465" i="6"/>
  <c r="Z1464" i="6"/>
  <c r="Y1464" i="6"/>
  <c r="X1464" i="6"/>
  <c r="W1464" i="6"/>
  <c r="V1464" i="6"/>
  <c r="U1464" i="6"/>
  <c r="T1464" i="6"/>
  <c r="S1464" i="6"/>
  <c r="R1464" i="6"/>
  <c r="Q1464" i="6"/>
  <c r="P1464" i="6"/>
  <c r="O1464" i="6"/>
  <c r="N1464" i="6"/>
  <c r="M1464" i="6"/>
  <c r="Z1463" i="6"/>
  <c r="Y1463" i="6"/>
  <c r="X1463" i="6"/>
  <c r="W1463" i="6"/>
  <c r="V1463" i="6"/>
  <c r="U1463" i="6"/>
  <c r="T1463" i="6"/>
  <c r="S1463" i="6"/>
  <c r="R1463" i="6"/>
  <c r="Q1463" i="6"/>
  <c r="P1463" i="6"/>
  <c r="O1463" i="6"/>
  <c r="N1463" i="6"/>
  <c r="M1463" i="6"/>
  <c r="Z1462" i="6"/>
  <c r="Y1462" i="6"/>
  <c r="X1462" i="6"/>
  <c r="W1462" i="6"/>
  <c r="V1462" i="6"/>
  <c r="U1462" i="6"/>
  <c r="T1462" i="6"/>
  <c r="S1462" i="6"/>
  <c r="R1462" i="6"/>
  <c r="Q1462" i="6"/>
  <c r="P1462" i="6"/>
  <c r="O1462" i="6"/>
  <c r="N1462" i="6"/>
  <c r="M1462" i="6"/>
  <c r="Z1461" i="6"/>
  <c r="Y1461" i="6"/>
  <c r="X1461" i="6"/>
  <c r="W1461" i="6"/>
  <c r="V1461" i="6"/>
  <c r="U1461" i="6"/>
  <c r="T1461" i="6"/>
  <c r="S1461" i="6"/>
  <c r="R1461" i="6"/>
  <c r="Q1461" i="6"/>
  <c r="P1461" i="6"/>
  <c r="O1461" i="6"/>
  <c r="N1461" i="6"/>
  <c r="M1461" i="6"/>
  <c r="Z1460" i="6"/>
  <c r="Y1460" i="6"/>
  <c r="X1460" i="6"/>
  <c r="W1460" i="6"/>
  <c r="V1460" i="6"/>
  <c r="U1460" i="6"/>
  <c r="T1460" i="6"/>
  <c r="S1460" i="6"/>
  <c r="R1460" i="6"/>
  <c r="Q1460" i="6"/>
  <c r="P1460" i="6"/>
  <c r="O1460" i="6"/>
  <c r="N1460" i="6"/>
  <c r="M1460" i="6"/>
  <c r="Z1459" i="6"/>
  <c r="Y1459" i="6"/>
  <c r="X1459" i="6"/>
  <c r="W1459" i="6"/>
  <c r="V1459" i="6"/>
  <c r="U1459" i="6"/>
  <c r="T1459" i="6"/>
  <c r="S1459" i="6"/>
  <c r="R1459" i="6"/>
  <c r="Q1459" i="6"/>
  <c r="P1459" i="6"/>
  <c r="O1459" i="6"/>
  <c r="N1459" i="6"/>
  <c r="M1459" i="6"/>
  <c r="Z1458" i="6"/>
  <c r="Y1458" i="6"/>
  <c r="X1458" i="6"/>
  <c r="W1458" i="6"/>
  <c r="V1458" i="6"/>
  <c r="U1458" i="6"/>
  <c r="T1458" i="6"/>
  <c r="S1458" i="6"/>
  <c r="R1458" i="6"/>
  <c r="Q1458" i="6"/>
  <c r="P1458" i="6"/>
  <c r="O1458" i="6"/>
  <c r="N1458" i="6"/>
  <c r="M1458" i="6"/>
  <c r="Z1457" i="6"/>
  <c r="Y1457" i="6"/>
  <c r="X1457" i="6"/>
  <c r="W1457" i="6"/>
  <c r="V1457" i="6"/>
  <c r="U1457" i="6"/>
  <c r="T1457" i="6"/>
  <c r="S1457" i="6"/>
  <c r="R1457" i="6"/>
  <c r="Q1457" i="6"/>
  <c r="P1457" i="6"/>
  <c r="O1457" i="6"/>
  <c r="N1457" i="6"/>
  <c r="M1457" i="6"/>
  <c r="Z1456" i="6"/>
  <c r="Y1456" i="6"/>
  <c r="X1456" i="6"/>
  <c r="W1456" i="6"/>
  <c r="V1456" i="6"/>
  <c r="U1456" i="6"/>
  <c r="T1456" i="6"/>
  <c r="S1456" i="6"/>
  <c r="R1456" i="6"/>
  <c r="Q1456" i="6"/>
  <c r="P1456" i="6"/>
  <c r="O1456" i="6"/>
  <c r="N1456" i="6"/>
  <c r="M1456" i="6"/>
  <c r="Z1455" i="6"/>
  <c r="Y1455" i="6"/>
  <c r="X1455" i="6"/>
  <c r="W1455" i="6"/>
  <c r="V1455" i="6"/>
  <c r="U1455" i="6"/>
  <c r="T1455" i="6"/>
  <c r="S1455" i="6"/>
  <c r="R1455" i="6"/>
  <c r="Q1455" i="6"/>
  <c r="P1455" i="6"/>
  <c r="O1455" i="6"/>
  <c r="N1455" i="6"/>
  <c r="M1455" i="6"/>
  <c r="Z1454" i="6"/>
  <c r="Y1454" i="6"/>
  <c r="X1454" i="6"/>
  <c r="W1454" i="6"/>
  <c r="V1454" i="6"/>
  <c r="U1454" i="6"/>
  <c r="T1454" i="6"/>
  <c r="S1454" i="6"/>
  <c r="R1454" i="6"/>
  <c r="Q1454" i="6"/>
  <c r="P1454" i="6"/>
  <c r="O1454" i="6"/>
  <c r="N1454" i="6"/>
  <c r="M1454" i="6"/>
  <c r="Z1453" i="6"/>
  <c r="Y1453" i="6"/>
  <c r="X1453" i="6"/>
  <c r="W1453" i="6"/>
  <c r="V1453" i="6"/>
  <c r="U1453" i="6"/>
  <c r="T1453" i="6"/>
  <c r="S1453" i="6"/>
  <c r="R1453" i="6"/>
  <c r="Q1453" i="6"/>
  <c r="P1453" i="6"/>
  <c r="O1453" i="6"/>
  <c r="N1453" i="6"/>
  <c r="M1453" i="6"/>
  <c r="Z1452" i="6"/>
  <c r="Y1452" i="6"/>
  <c r="X1452" i="6"/>
  <c r="W1452" i="6"/>
  <c r="V1452" i="6"/>
  <c r="U1452" i="6"/>
  <c r="T1452" i="6"/>
  <c r="S1452" i="6"/>
  <c r="R1452" i="6"/>
  <c r="Q1452" i="6"/>
  <c r="P1452" i="6"/>
  <c r="O1452" i="6"/>
  <c r="N1452" i="6"/>
  <c r="M1452" i="6"/>
  <c r="Z1451" i="6"/>
  <c r="Y1451" i="6"/>
  <c r="X1451" i="6"/>
  <c r="W1451" i="6"/>
  <c r="V1451" i="6"/>
  <c r="U1451" i="6"/>
  <c r="T1451" i="6"/>
  <c r="S1451" i="6"/>
  <c r="R1451" i="6"/>
  <c r="Q1451" i="6"/>
  <c r="P1451" i="6"/>
  <c r="O1451" i="6"/>
  <c r="N1451" i="6"/>
  <c r="M1451" i="6"/>
  <c r="Z1450" i="6"/>
  <c r="Y1450" i="6"/>
  <c r="X1450" i="6"/>
  <c r="W1450" i="6"/>
  <c r="V1450" i="6"/>
  <c r="U1450" i="6"/>
  <c r="T1450" i="6"/>
  <c r="S1450" i="6"/>
  <c r="R1450" i="6"/>
  <c r="Q1450" i="6"/>
  <c r="P1450" i="6"/>
  <c r="O1450" i="6"/>
  <c r="N1450" i="6"/>
  <c r="M1450" i="6"/>
  <c r="Z1449" i="6"/>
  <c r="Y1449" i="6"/>
  <c r="X1449" i="6"/>
  <c r="W1449" i="6"/>
  <c r="V1449" i="6"/>
  <c r="U1449" i="6"/>
  <c r="T1449" i="6"/>
  <c r="S1449" i="6"/>
  <c r="R1449" i="6"/>
  <c r="Q1449" i="6"/>
  <c r="P1449" i="6"/>
  <c r="O1449" i="6"/>
  <c r="N1449" i="6"/>
  <c r="M1449" i="6"/>
  <c r="Z1448" i="6"/>
  <c r="Y1448" i="6"/>
  <c r="X1448" i="6"/>
  <c r="W1448" i="6"/>
  <c r="V1448" i="6"/>
  <c r="U1448" i="6"/>
  <c r="T1448" i="6"/>
  <c r="S1448" i="6"/>
  <c r="R1448" i="6"/>
  <c r="Q1448" i="6"/>
  <c r="P1448" i="6"/>
  <c r="O1448" i="6"/>
  <c r="N1448" i="6"/>
  <c r="M1448" i="6"/>
  <c r="Z1447" i="6"/>
  <c r="Y1447" i="6"/>
  <c r="X1447" i="6"/>
  <c r="W1447" i="6"/>
  <c r="V1447" i="6"/>
  <c r="U1447" i="6"/>
  <c r="T1447" i="6"/>
  <c r="S1447" i="6"/>
  <c r="R1447" i="6"/>
  <c r="Q1447" i="6"/>
  <c r="P1447" i="6"/>
  <c r="O1447" i="6"/>
  <c r="N1447" i="6"/>
  <c r="M1447" i="6"/>
  <c r="Z1446" i="6"/>
  <c r="Y1446" i="6"/>
  <c r="X1446" i="6"/>
  <c r="W1446" i="6"/>
  <c r="V1446" i="6"/>
  <c r="U1446" i="6"/>
  <c r="T1446" i="6"/>
  <c r="S1446" i="6"/>
  <c r="R1446" i="6"/>
  <c r="Q1446" i="6"/>
  <c r="P1446" i="6"/>
  <c r="O1446" i="6"/>
  <c r="N1446" i="6"/>
  <c r="M1446" i="6"/>
  <c r="Z1445" i="6"/>
  <c r="Y1445" i="6"/>
  <c r="X1445" i="6"/>
  <c r="W1445" i="6"/>
  <c r="V1445" i="6"/>
  <c r="U1445" i="6"/>
  <c r="T1445" i="6"/>
  <c r="S1445" i="6"/>
  <c r="R1445" i="6"/>
  <c r="Q1445" i="6"/>
  <c r="P1445" i="6"/>
  <c r="O1445" i="6"/>
  <c r="N1445" i="6"/>
  <c r="M1445" i="6"/>
  <c r="Z1444" i="6"/>
  <c r="Y1444" i="6"/>
  <c r="X1444" i="6"/>
  <c r="W1444" i="6"/>
  <c r="V1444" i="6"/>
  <c r="U1444" i="6"/>
  <c r="T1444" i="6"/>
  <c r="S1444" i="6"/>
  <c r="R1444" i="6"/>
  <c r="Q1444" i="6"/>
  <c r="P1444" i="6"/>
  <c r="O1444" i="6"/>
  <c r="N1444" i="6"/>
  <c r="M1444" i="6"/>
  <c r="Z1443" i="6"/>
  <c r="Y1443" i="6"/>
  <c r="X1443" i="6"/>
  <c r="W1443" i="6"/>
  <c r="V1443" i="6"/>
  <c r="U1443" i="6"/>
  <c r="T1443" i="6"/>
  <c r="S1443" i="6"/>
  <c r="R1443" i="6"/>
  <c r="Q1443" i="6"/>
  <c r="P1443" i="6"/>
  <c r="O1443" i="6"/>
  <c r="N1443" i="6"/>
  <c r="M1443" i="6"/>
  <c r="Z1442" i="6"/>
  <c r="Y1442" i="6"/>
  <c r="X1442" i="6"/>
  <c r="W1442" i="6"/>
  <c r="V1442" i="6"/>
  <c r="U1442" i="6"/>
  <c r="T1442" i="6"/>
  <c r="S1442" i="6"/>
  <c r="R1442" i="6"/>
  <c r="Q1442" i="6"/>
  <c r="P1442" i="6"/>
  <c r="O1442" i="6"/>
  <c r="N1442" i="6"/>
  <c r="M1442" i="6"/>
  <c r="Z1441" i="6"/>
  <c r="Y1441" i="6"/>
  <c r="X1441" i="6"/>
  <c r="W1441" i="6"/>
  <c r="V1441" i="6"/>
  <c r="U1441" i="6"/>
  <c r="T1441" i="6"/>
  <c r="S1441" i="6"/>
  <c r="R1441" i="6"/>
  <c r="Q1441" i="6"/>
  <c r="P1441" i="6"/>
  <c r="O1441" i="6"/>
  <c r="N1441" i="6"/>
  <c r="M1441" i="6"/>
  <c r="Z1440" i="6"/>
  <c r="Y1440" i="6"/>
  <c r="X1440" i="6"/>
  <c r="W1440" i="6"/>
  <c r="V1440" i="6"/>
  <c r="U1440" i="6"/>
  <c r="T1440" i="6"/>
  <c r="S1440" i="6"/>
  <c r="R1440" i="6"/>
  <c r="Q1440" i="6"/>
  <c r="P1440" i="6"/>
  <c r="O1440" i="6"/>
  <c r="N1440" i="6"/>
  <c r="M1440" i="6"/>
  <c r="Z1439" i="6"/>
  <c r="Y1439" i="6"/>
  <c r="X1439" i="6"/>
  <c r="W1439" i="6"/>
  <c r="V1439" i="6"/>
  <c r="U1439" i="6"/>
  <c r="T1439" i="6"/>
  <c r="S1439" i="6"/>
  <c r="R1439" i="6"/>
  <c r="Q1439" i="6"/>
  <c r="P1439" i="6"/>
  <c r="O1439" i="6"/>
  <c r="N1439" i="6"/>
  <c r="M1439" i="6"/>
  <c r="Z1438" i="6"/>
  <c r="Y1438" i="6"/>
  <c r="X1438" i="6"/>
  <c r="W1438" i="6"/>
  <c r="V1438" i="6"/>
  <c r="U1438" i="6"/>
  <c r="T1438" i="6"/>
  <c r="S1438" i="6"/>
  <c r="R1438" i="6"/>
  <c r="Q1438" i="6"/>
  <c r="P1438" i="6"/>
  <c r="O1438" i="6"/>
  <c r="N1438" i="6"/>
  <c r="M1438" i="6"/>
  <c r="Z1437" i="6"/>
  <c r="Y1437" i="6"/>
  <c r="X1437" i="6"/>
  <c r="W1437" i="6"/>
  <c r="V1437" i="6"/>
  <c r="U1437" i="6"/>
  <c r="T1437" i="6"/>
  <c r="S1437" i="6"/>
  <c r="R1437" i="6"/>
  <c r="Q1437" i="6"/>
  <c r="P1437" i="6"/>
  <c r="O1437" i="6"/>
  <c r="N1437" i="6"/>
  <c r="M1437" i="6"/>
  <c r="Z1436" i="6"/>
  <c r="Y1436" i="6"/>
  <c r="X1436" i="6"/>
  <c r="W1436" i="6"/>
  <c r="V1436" i="6"/>
  <c r="U1436" i="6"/>
  <c r="T1436" i="6"/>
  <c r="S1436" i="6"/>
  <c r="R1436" i="6"/>
  <c r="Q1436" i="6"/>
  <c r="P1436" i="6"/>
  <c r="O1436" i="6"/>
  <c r="N1436" i="6"/>
  <c r="M1436" i="6"/>
  <c r="Z1435" i="6"/>
  <c r="Y1435" i="6"/>
  <c r="X1435" i="6"/>
  <c r="W1435" i="6"/>
  <c r="V1435" i="6"/>
  <c r="U1435" i="6"/>
  <c r="T1435" i="6"/>
  <c r="S1435" i="6"/>
  <c r="R1435" i="6"/>
  <c r="Q1435" i="6"/>
  <c r="P1435" i="6"/>
  <c r="O1435" i="6"/>
  <c r="N1435" i="6"/>
  <c r="M1435" i="6"/>
  <c r="Z1434" i="6"/>
  <c r="Y1434" i="6"/>
  <c r="X1434" i="6"/>
  <c r="W1434" i="6"/>
  <c r="V1434" i="6"/>
  <c r="U1434" i="6"/>
  <c r="T1434" i="6"/>
  <c r="S1434" i="6"/>
  <c r="R1434" i="6"/>
  <c r="Q1434" i="6"/>
  <c r="P1434" i="6"/>
  <c r="O1434" i="6"/>
  <c r="N1434" i="6"/>
  <c r="M1434" i="6"/>
  <c r="Z1433" i="6"/>
  <c r="Y1433" i="6"/>
  <c r="X1433" i="6"/>
  <c r="W1433" i="6"/>
  <c r="V1433" i="6"/>
  <c r="U1433" i="6"/>
  <c r="T1433" i="6"/>
  <c r="S1433" i="6"/>
  <c r="R1433" i="6"/>
  <c r="Q1433" i="6"/>
  <c r="P1433" i="6"/>
  <c r="O1433" i="6"/>
  <c r="N1433" i="6"/>
  <c r="M1433" i="6"/>
  <c r="Z1432" i="6"/>
  <c r="Y1432" i="6"/>
  <c r="X1432" i="6"/>
  <c r="W1432" i="6"/>
  <c r="V1432" i="6"/>
  <c r="U1432" i="6"/>
  <c r="T1432" i="6"/>
  <c r="S1432" i="6"/>
  <c r="R1432" i="6"/>
  <c r="Q1432" i="6"/>
  <c r="P1432" i="6"/>
  <c r="O1432" i="6"/>
  <c r="N1432" i="6"/>
  <c r="M1432" i="6"/>
  <c r="Z1431" i="6"/>
  <c r="Y1431" i="6"/>
  <c r="X1431" i="6"/>
  <c r="W1431" i="6"/>
  <c r="V1431" i="6"/>
  <c r="U1431" i="6"/>
  <c r="T1431" i="6"/>
  <c r="S1431" i="6"/>
  <c r="R1431" i="6"/>
  <c r="Q1431" i="6"/>
  <c r="P1431" i="6"/>
  <c r="O1431" i="6"/>
  <c r="N1431" i="6"/>
  <c r="M1431" i="6"/>
  <c r="Z1430" i="6"/>
  <c r="Y1430" i="6"/>
  <c r="X1430" i="6"/>
  <c r="W1430" i="6"/>
  <c r="V1430" i="6"/>
  <c r="U1430" i="6"/>
  <c r="T1430" i="6"/>
  <c r="S1430" i="6"/>
  <c r="R1430" i="6"/>
  <c r="Q1430" i="6"/>
  <c r="P1430" i="6"/>
  <c r="O1430" i="6"/>
  <c r="N1430" i="6"/>
  <c r="M1430" i="6"/>
  <c r="Z1429" i="6"/>
  <c r="Y1429" i="6"/>
  <c r="X1429" i="6"/>
  <c r="W1429" i="6"/>
  <c r="V1429" i="6"/>
  <c r="U1429" i="6"/>
  <c r="T1429" i="6"/>
  <c r="S1429" i="6"/>
  <c r="R1429" i="6"/>
  <c r="Q1429" i="6"/>
  <c r="P1429" i="6"/>
  <c r="O1429" i="6"/>
  <c r="N1429" i="6"/>
  <c r="M1429" i="6"/>
  <c r="Z1428" i="6"/>
  <c r="Y1428" i="6"/>
  <c r="X1428" i="6"/>
  <c r="W1428" i="6"/>
  <c r="V1428" i="6"/>
  <c r="U1428" i="6"/>
  <c r="T1428" i="6"/>
  <c r="S1428" i="6"/>
  <c r="R1428" i="6"/>
  <c r="Q1428" i="6"/>
  <c r="P1428" i="6"/>
  <c r="O1428" i="6"/>
  <c r="N1428" i="6"/>
  <c r="M1428" i="6"/>
  <c r="Z1427" i="6"/>
  <c r="Y1427" i="6"/>
  <c r="X1427" i="6"/>
  <c r="W1427" i="6"/>
  <c r="V1427" i="6"/>
  <c r="U1427" i="6"/>
  <c r="T1427" i="6"/>
  <c r="S1427" i="6"/>
  <c r="R1427" i="6"/>
  <c r="Q1427" i="6"/>
  <c r="P1427" i="6"/>
  <c r="O1427" i="6"/>
  <c r="N1427" i="6"/>
  <c r="M1427" i="6"/>
  <c r="Z1426" i="6"/>
  <c r="Y1426" i="6"/>
  <c r="X1426" i="6"/>
  <c r="W1426" i="6"/>
  <c r="V1426" i="6"/>
  <c r="U1426" i="6"/>
  <c r="T1426" i="6"/>
  <c r="S1426" i="6"/>
  <c r="R1426" i="6"/>
  <c r="Q1426" i="6"/>
  <c r="P1426" i="6"/>
  <c r="O1426" i="6"/>
  <c r="N1426" i="6"/>
  <c r="M1426" i="6"/>
  <c r="Z1425" i="6"/>
  <c r="Y1425" i="6"/>
  <c r="X1425" i="6"/>
  <c r="W1425" i="6"/>
  <c r="V1425" i="6"/>
  <c r="U1425" i="6"/>
  <c r="T1425" i="6"/>
  <c r="S1425" i="6"/>
  <c r="R1425" i="6"/>
  <c r="Q1425" i="6"/>
  <c r="P1425" i="6"/>
  <c r="O1425" i="6"/>
  <c r="N1425" i="6"/>
  <c r="M1425" i="6"/>
  <c r="Z1424" i="6"/>
  <c r="Y1424" i="6"/>
  <c r="X1424" i="6"/>
  <c r="W1424" i="6"/>
  <c r="V1424" i="6"/>
  <c r="U1424" i="6"/>
  <c r="T1424" i="6"/>
  <c r="S1424" i="6"/>
  <c r="R1424" i="6"/>
  <c r="Q1424" i="6"/>
  <c r="P1424" i="6"/>
  <c r="O1424" i="6"/>
  <c r="N1424" i="6"/>
  <c r="M1424" i="6"/>
  <c r="Z1423" i="6"/>
  <c r="Y1423" i="6"/>
  <c r="X1423" i="6"/>
  <c r="W1423" i="6"/>
  <c r="V1423" i="6"/>
  <c r="U1423" i="6"/>
  <c r="T1423" i="6"/>
  <c r="S1423" i="6"/>
  <c r="R1423" i="6"/>
  <c r="Q1423" i="6"/>
  <c r="P1423" i="6"/>
  <c r="O1423" i="6"/>
  <c r="N1423" i="6"/>
  <c r="M1423" i="6"/>
  <c r="Z1422" i="6"/>
  <c r="Y1422" i="6"/>
  <c r="X1422" i="6"/>
  <c r="W1422" i="6"/>
  <c r="V1422" i="6"/>
  <c r="U1422" i="6"/>
  <c r="T1422" i="6"/>
  <c r="S1422" i="6"/>
  <c r="R1422" i="6"/>
  <c r="Q1422" i="6"/>
  <c r="P1422" i="6"/>
  <c r="O1422" i="6"/>
  <c r="N1422" i="6"/>
  <c r="M1422" i="6"/>
  <c r="Z1421" i="6"/>
  <c r="Y1421" i="6"/>
  <c r="X1421" i="6"/>
  <c r="W1421" i="6"/>
  <c r="V1421" i="6"/>
  <c r="U1421" i="6"/>
  <c r="T1421" i="6"/>
  <c r="S1421" i="6"/>
  <c r="R1421" i="6"/>
  <c r="Q1421" i="6"/>
  <c r="P1421" i="6"/>
  <c r="O1421" i="6"/>
  <c r="N1421" i="6"/>
  <c r="M1421" i="6"/>
  <c r="Z1420" i="6"/>
  <c r="Y1420" i="6"/>
  <c r="X1420" i="6"/>
  <c r="W1420" i="6"/>
  <c r="V1420" i="6"/>
  <c r="U1420" i="6"/>
  <c r="T1420" i="6"/>
  <c r="S1420" i="6"/>
  <c r="R1420" i="6"/>
  <c r="Q1420" i="6"/>
  <c r="P1420" i="6"/>
  <c r="O1420" i="6"/>
  <c r="N1420" i="6"/>
  <c r="M1420" i="6"/>
  <c r="Z1419" i="6"/>
  <c r="Y1419" i="6"/>
  <c r="X1419" i="6"/>
  <c r="W1419" i="6"/>
  <c r="V1419" i="6"/>
  <c r="U1419" i="6"/>
  <c r="T1419" i="6"/>
  <c r="S1419" i="6"/>
  <c r="R1419" i="6"/>
  <c r="Q1419" i="6"/>
  <c r="P1419" i="6"/>
  <c r="O1419" i="6"/>
  <c r="N1419" i="6"/>
  <c r="M1419" i="6"/>
  <c r="Z1418" i="6"/>
  <c r="Y1418" i="6"/>
  <c r="X1418" i="6"/>
  <c r="W1418" i="6"/>
  <c r="V1418" i="6"/>
  <c r="U1418" i="6"/>
  <c r="T1418" i="6"/>
  <c r="S1418" i="6"/>
  <c r="R1418" i="6"/>
  <c r="Q1418" i="6"/>
  <c r="P1418" i="6"/>
  <c r="O1418" i="6"/>
  <c r="N1418" i="6"/>
  <c r="M1418" i="6"/>
  <c r="Z1417" i="6"/>
  <c r="Y1417" i="6"/>
  <c r="X1417" i="6"/>
  <c r="W1417" i="6"/>
  <c r="V1417" i="6"/>
  <c r="U1417" i="6"/>
  <c r="T1417" i="6"/>
  <c r="S1417" i="6"/>
  <c r="R1417" i="6"/>
  <c r="Q1417" i="6"/>
  <c r="P1417" i="6"/>
  <c r="O1417" i="6"/>
  <c r="N1417" i="6"/>
  <c r="M1417" i="6"/>
  <c r="Z1416" i="6"/>
  <c r="Y1416" i="6"/>
  <c r="X1416" i="6"/>
  <c r="W1416" i="6"/>
  <c r="V1416" i="6"/>
  <c r="U1416" i="6"/>
  <c r="T1416" i="6"/>
  <c r="S1416" i="6"/>
  <c r="R1416" i="6"/>
  <c r="Q1416" i="6"/>
  <c r="P1416" i="6"/>
  <c r="O1416" i="6"/>
  <c r="N1416" i="6"/>
  <c r="M1416" i="6"/>
  <c r="Z1415" i="6"/>
  <c r="Y1415" i="6"/>
  <c r="X1415" i="6"/>
  <c r="W1415" i="6"/>
  <c r="V1415" i="6"/>
  <c r="U1415" i="6"/>
  <c r="T1415" i="6"/>
  <c r="S1415" i="6"/>
  <c r="R1415" i="6"/>
  <c r="Q1415" i="6"/>
  <c r="P1415" i="6"/>
  <c r="O1415" i="6"/>
  <c r="N1415" i="6"/>
  <c r="M1415" i="6"/>
  <c r="Z1414" i="6"/>
  <c r="Y1414" i="6"/>
  <c r="X1414" i="6"/>
  <c r="W1414" i="6"/>
  <c r="V1414" i="6"/>
  <c r="U1414" i="6"/>
  <c r="T1414" i="6"/>
  <c r="S1414" i="6"/>
  <c r="R1414" i="6"/>
  <c r="Q1414" i="6"/>
  <c r="P1414" i="6"/>
  <c r="O1414" i="6"/>
  <c r="N1414" i="6"/>
  <c r="M1414" i="6"/>
  <c r="Z1413" i="6"/>
  <c r="Y1413" i="6"/>
  <c r="X1413" i="6"/>
  <c r="W1413" i="6"/>
  <c r="V1413" i="6"/>
  <c r="U1413" i="6"/>
  <c r="T1413" i="6"/>
  <c r="S1413" i="6"/>
  <c r="R1413" i="6"/>
  <c r="Q1413" i="6"/>
  <c r="P1413" i="6"/>
  <c r="O1413" i="6"/>
  <c r="N1413" i="6"/>
  <c r="M1413" i="6"/>
  <c r="Z1412" i="6"/>
  <c r="Y1412" i="6"/>
  <c r="X1412" i="6"/>
  <c r="W1412" i="6"/>
  <c r="V1412" i="6"/>
  <c r="U1412" i="6"/>
  <c r="T1412" i="6"/>
  <c r="S1412" i="6"/>
  <c r="R1412" i="6"/>
  <c r="Q1412" i="6"/>
  <c r="P1412" i="6"/>
  <c r="O1412" i="6"/>
  <c r="N1412" i="6"/>
  <c r="M1412" i="6"/>
  <c r="Z1411" i="6"/>
  <c r="Y1411" i="6"/>
  <c r="X1411" i="6"/>
  <c r="W1411" i="6"/>
  <c r="V1411" i="6"/>
  <c r="U1411" i="6"/>
  <c r="T1411" i="6"/>
  <c r="S1411" i="6"/>
  <c r="R1411" i="6"/>
  <c r="Q1411" i="6"/>
  <c r="P1411" i="6"/>
  <c r="O1411" i="6"/>
  <c r="N1411" i="6"/>
  <c r="M1411" i="6"/>
  <c r="Z1410" i="6"/>
  <c r="Y1410" i="6"/>
  <c r="X1410" i="6"/>
  <c r="W1410" i="6"/>
  <c r="V1410" i="6"/>
  <c r="U1410" i="6"/>
  <c r="T1410" i="6"/>
  <c r="S1410" i="6"/>
  <c r="R1410" i="6"/>
  <c r="Q1410" i="6"/>
  <c r="P1410" i="6"/>
  <c r="O1410" i="6"/>
  <c r="N1410" i="6"/>
  <c r="M1410" i="6"/>
  <c r="Z1409" i="6"/>
  <c r="Y1409" i="6"/>
  <c r="X1409" i="6"/>
  <c r="W1409" i="6"/>
  <c r="V1409" i="6"/>
  <c r="U1409" i="6"/>
  <c r="T1409" i="6"/>
  <c r="S1409" i="6"/>
  <c r="R1409" i="6"/>
  <c r="Q1409" i="6"/>
  <c r="P1409" i="6"/>
  <c r="O1409" i="6"/>
  <c r="N1409" i="6"/>
  <c r="M1409" i="6"/>
  <c r="Z1408" i="6"/>
  <c r="Y1408" i="6"/>
  <c r="X1408" i="6"/>
  <c r="W1408" i="6"/>
  <c r="V1408" i="6"/>
  <c r="U1408" i="6"/>
  <c r="T1408" i="6"/>
  <c r="S1408" i="6"/>
  <c r="R1408" i="6"/>
  <c r="Q1408" i="6"/>
  <c r="P1408" i="6"/>
  <c r="O1408" i="6"/>
  <c r="N1408" i="6"/>
  <c r="M1408" i="6"/>
  <c r="Z1407" i="6"/>
  <c r="Y1407" i="6"/>
  <c r="X1407" i="6"/>
  <c r="W1407" i="6"/>
  <c r="V1407" i="6"/>
  <c r="U1407" i="6"/>
  <c r="T1407" i="6"/>
  <c r="S1407" i="6"/>
  <c r="R1407" i="6"/>
  <c r="Q1407" i="6"/>
  <c r="P1407" i="6"/>
  <c r="O1407" i="6"/>
  <c r="N1407" i="6"/>
  <c r="M1407" i="6"/>
  <c r="Z1406" i="6"/>
  <c r="Y1406" i="6"/>
  <c r="X1406" i="6"/>
  <c r="W1406" i="6"/>
  <c r="V1406" i="6"/>
  <c r="U1406" i="6"/>
  <c r="T1406" i="6"/>
  <c r="S1406" i="6"/>
  <c r="R1406" i="6"/>
  <c r="Q1406" i="6"/>
  <c r="P1406" i="6"/>
  <c r="O1406" i="6"/>
  <c r="N1406" i="6"/>
  <c r="M1406" i="6"/>
  <c r="Z1405" i="6"/>
  <c r="Y1405" i="6"/>
  <c r="X1405" i="6"/>
  <c r="W1405" i="6"/>
  <c r="V1405" i="6"/>
  <c r="U1405" i="6"/>
  <c r="T1405" i="6"/>
  <c r="S1405" i="6"/>
  <c r="R1405" i="6"/>
  <c r="Q1405" i="6"/>
  <c r="P1405" i="6"/>
  <c r="O1405" i="6"/>
  <c r="N1405" i="6"/>
  <c r="M1405" i="6"/>
  <c r="Z1404" i="6"/>
  <c r="Y1404" i="6"/>
  <c r="X1404" i="6"/>
  <c r="W1404" i="6"/>
  <c r="V1404" i="6"/>
  <c r="U1404" i="6"/>
  <c r="T1404" i="6"/>
  <c r="S1404" i="6"/>
  <c r="R1404" i="6"/>
  <c r="Q1404" i="6"/>
  <c r="P1404" i="6"/>
  <c r="O1404" i="6"/>
  <c r="N1404" i="6"/>
  <c r="M1404" i="6"/>
  <c r="Z1403" i="6"/>
  <c r="Y1403" i="6"/>
  <c r="X1403" i="6"/>
  <c r="W1403" i="6"/>
  <c r="V1403" i="6"/>
  <c r="U1403" i="6"/>
  <c r="T1403" i="6"/>
  <c r="S1403" i="6"/>
  <c r="R1403" i="6"/>
  <c r="Q1403" i="6"/>
  <c r="P1403" i="6"/>
  <c r="O1403" i="6"/>
  <c r="N1403" i="6"/>
  <c r="M1403" i="6"/>
  <c r="Z1402" i="6"/>
  <c r="Y1402" i="6"/>
  <c r="X1402" i="6"/>
  <c r="W1402" i="6"/>
  <c r="V1402" i="6"/>
  <c r="U1402" i="6"/>
  <c r="T1402" i="6"/>
  <c r="S1402" i="6"/>
  <c r="R1402" i="6"/>
  <c r="Q1402" i="6"/>
  <c r="P1402" i="6"/>
  <c r="O1402" i="6"/>
  <c r="N1402" i="6"/>
  <c r="M1402" i="6"/>
  <c r="Z1401" i="6"/>
  <c r="Y1401" i="6"/>
  <c r="X1401" i="6"/>
  <c r="W1401" i="6"/>
  <c r="V1401" i="6"/>
  <c r="U1401" i="6"/>
  <c r="T1401" i="6"/>
  <c r="S1401" i="6"/>
  <c r="R1401" i="6"/>
  <c r="Q1401" i="6"/>
  <c r="P1401" i="6"/>
  <c r="O1401" i="6"/>
  <c r="N1401" i="6"/>
  <c r="M1401" i="6"/>
  <c r="Z1400" i="6"/>
  <c r="Y1400" i="6"/>
  <c r="X1400" i="6"/>
  <c r="W1400" i="6"/>
  <c r="V1400" i="6"/>
  <c r="U1400" i="6"/>
  <c r="T1400" i="6"/>
  <c r="S1400" i="6"/>
  <c r="R1400" i="6"/>
  <c r="Q1400" i="6"/>
  <c r="P1400" i="6"/>
  <c r="O1400" i="6"/>
  <c r="N1400" i="6"/>
  <c r="M1400" i="6"/>
  <c r="Z1399" i="6"/>
  <c r="Y1399" i="6"/>
  <c r="X1399" i="6"/>
  <c r="W1399" i="6"/>
  <c r="V1399" i="6"/>
  <c r="U1399" i="6"/>
  <c r="T1399" i="6"/>
  <c r="S1399" i="6"/>
  <c r="R1399" i="6"/>
  <c r="Q1399" i="6"/>
  <c r="P1399" i="6"/>
  <c r="O1399" i="6"/>
  <c r="N1399" i="6"/>
  <c r="M1399" i="6"/>
  <c r="Z1398" i="6"/>
  <c r="Y1398" i="6"/>
  <c r="X1398" i="6"/>
  <c r="W1398" i="6"/>
  <c r="V1398" i="6"/>
  <c r="U1398" i="6"/>
  <c r="T1398" i="6"/>
  <c r="S1398" i="6"/>
  <c r="R1398" i="6"/>
  <c r="Q1398" i="6"/>
  <c r="P1398" i="6"/>
  <c r="O1398" i="6"/>
  <c r="N1398" i="6"/>
  <c r="M1398" i="6"/>
  <c r="Z1397" i="6"/>
  <c r="Y1397" i="6"/>
  <c r="X1397" i="6"/>
  <c r="W1397" i="6"/>
  <c r="V1397" i="6"/>
  <c r="U1397" i="6"/>
  <c r="T1397" i="6"/>
  <c r="S1397" i="6"/>
  <c r="R1397" i="6"/>
  <c r="Q1397" i="6"/>
  <c r="P1397" i="6"/>
  <c r="O1397" i="6"/>
  <c r="N1397" i="6"/>
  <c r="M1397" i="6"/>
  <c r="Z1396" i="6"/>
  <c r="Y1396" i="6"/>
  <c r="X1396" i="6"/>
  <c r="W1396" i="6"/>
  <c r="V1396" i="6"/>
  <c r="U1396" i="6"/>
  <c r="T1396" i="6"/>
  <c r="S1396" i="6"/>
  <c r="R1396" i="6"/>
  <c r="Q1396" i="6"/>
  <c r="P1396" i="6"/>
  <c r="O1396" i="6"/>
  <c r="N1396" i="6"/>
  <c r="M1396" i="6"/>
  <c r="Z1395" i="6"/>
  <c r="Y1395" i="6"/>
  <c r="X1395" i="6"/>
  <c r="W1395" i="6"/>
  <c r="V1395" i="6"/>
  <c r="U1395" i="6"/>
  <c r="T1395" i="6"/>
  <c r="S1395" i="6"/>
  <c r="R1395" i="6"/>
  <c r="Q1395" i="6"/>
  <c r="P1395" i="6"/>
  <c r="O1395" i="6"/>
  <c r="N1395" i="6"/>
  <c r="M1395" i="6"/>
  <c r="Z1394" i="6"/>
  <c r="Y1394" i="6"/>
  <c r="X1394" i="6"/>
  <c r="W1394" i="6"/>
  <c r="V1394" i="6"/>
  <c r="U1394" i="6"/>
  <c r="T1394" i="6"/>
  <c r="S1394" i="6"/>
  <c r="R1394" i="6"/>
  <c r="Q1394" i="6"/>
  <c r="P1394" i="6"/>
  <c r="O1394" i="6"/>
  <c r="N1394" i="6"/>
  <c r="M1394" i="6"/>
  <c r="Z1393" i="6"/>
  <c r="Y1393" i="6"/>
  <c r="X1393" i="6"/>
  <c r="W1393" i="6"/>
  <c r="V1393" i="6"/>
  <c r="U1393" i="6"/>
  <c r="T1393" i="6"/>
  <c r="S1393" i="6"/>
  <c r="R1393" i="6"/>
  <c r="Q1393" i="6"/>
  <c r="P1393" i="6"/>
  <c r="O1393" i="6"/>
  <c r="N1393" i="6"/>
  <c r="M1393" i="6"/>
  <c r="Z1392" i="6"/>
  <c r="Y1392" i="6"/>
  <c r="X1392" i="6"/>
  <c r="W1392" i="6"/>
  <c r="V1392" i="6"/>
  <c r="U1392" i="6"/>
  <c r="T1392" i="6"/>
  <c r="S1392" i="6"/>
  <c r="R1392" i="6"/>
  <c r="Q1392" i="6"/>
  <c r="P1392" i="6"/>
  <c r="O1392" i="6"/>
  <c r="N1392" i="6"/>
  <c r="M1392" i="6"/>
  <c r="Z1391" i="6"/>
  <c r="Y1391" i="6"/>
  <c r="X1391" i="6"/>
  <c r="W1391" i="6"/>
  <c r="V1391" i="6"/>
  <c r="U1391" i="6"/>
  <c r="T1391" i="6"/>
  <c r="S1391" i="6"/>
  <c r="R1391" i="6"/>
  <c r="Q1391" i="6"/>
  <c r="P1391" i="6"/>
  <c r="O1391" i="6"/>
  <c r="N1391" i="6"/>
  <c r="M1391" i="6"/>
  <c r="Z1390" i="6"/>
  <c r="Y1390" i="6"/>
  <c r="X1390" i="6"/>
  <c r="W1390" i="6"/>
  <c r="V1390" i="6"/>
  <c r="U1390" i="6"/>
  <c r="T1390" i="6"/>
  <c r="S1390" i="6"/>
  <c r="R1390" i="6"/>
  <c r="Q1390" i="6"/>
  <c r="P1390" i="6"/>
  <c r="O1390" i="6"/>
  <c r="N1390" i="6"/>
  <c r="M1390" i="6"/>
  <c r="Z1389" i="6"/>
  <c r="Y1389" i="6"/>
  <c r="X1389" i="6"/>
  <c r="W1389" i="6"/>
  <c r="V1389" i="6"/>
  <c r="U1389" i="6"/>
  <c r="T1389" i="6"/>
  <c r="S1389" i="6"/>
  <c r="R1389" i="6"/>
  <c r="Q1389" i="6"/>
  <c r="P1389" i="6"/>
  <c r="O1389" i="6"/>
  <c r="N1389" i="6"/>
  <c r="M1389" i="6"/>
  <c r="Z1388" i="6"/>
  <c r="Y1388" i="6"/>
  <c r="X1388" i="6"/>
  <c r="W1388" i="6"/>
  <c r="V1388" i="6"/>
  <c r="U1388" i="6"/>
  <c r="T1388" i="6"/>
  <c r="S1388" i="6"/>
  <c r="R1388" i="6"/>
  <c r="Q1388" i="6"/>
  <c r="P1388" i="6"/>
  <c r="O1388" i="6"/>
  <c r="N1388" i="6"/>
  <c r="M1388" i="6"/>
  <c r="Z1387" i="6"/>
  <c r="Y1387" i="6"/>
  <c r="X1387" i="6"/>
  <c r="W1387" i="6"/>
  <c r="V1387" i="6"/>
  <c r="U1387" i="6"/>
  <c r="T1387" i="6"/>
  <c r="S1387" i="6"/>
  <c r="R1387" i="6"/>
  <c r="Q1387" i="6"/>
  <c r="P1387" i="6"/>
  <c r="O1387" i="6"/>
  <c r="N1387" i="6"/>
  <c r="M1387" i="6"/>
  <c r="Z1386" i="6"/>
  <c r="Y1386" i="6"/>
  <c r="X1386" i="6"/>
  <c r="W1386" i="6"/>
  <c r="V1386" i="6"/>
  <c r="U1386" i="6"/>
  <c r="T1386" i="6"/>
  <c r="S1386" i="6"/>
  <c r="R1386" i="6"/>
  <c r="Q1386" i="6"/>
  <c r="P1386" i="6"/>
  <c r="O1386" i="6"/>
  <c r="N1386" i="6"/>
  <c r="M1386" i="6"/>
  <c r="Z1385" i="6"/>
  <c r="Y1385" i="6"/>
  <c r="X1385" i="6"/>
  <c r="W1385" i="6"/>
  <c r="V1385" i="6"/>
  <c r="U1385" i="6"/>
  <c r="T1385" i="6"/>
  <c r="S1385" i="6"/>
  <c r="R1385" i="6"/>
  <c r="Q1385" i="6"/>
  <c r="P1385" i="6"/>
  <c r="O1385" i="6"/>
  <c r="N1385" i="6"/>
  <c r="M1385" i="6"/>
  <c r="Z1384" i="6"/>
  <c r="Y1384" i="6"/>
  <c r="X1384" i="6"/>
  <c r="W1384" i="6"/>
  <c r="V1384" i="6"/>
  <c r="U1384" i="6"/>
  <c r="T1384" i="6"/>
  <c r="S1384" i="6"/>
  <c r="R1384" i="6"/>
  <c r="Q1384" i="6"/>
  <c r="P1384" i="6"/>
  <c r="O1384" i="6"/>
  <c r="N1384" i="6"/>
  <c r="M1384" i="6"/>
  <c r="Z1383" i="6"/>
  <c r="Y1383" i="6"/>
  <c r="X1383" i="6"/>
  <c r="W1383" i="6"/>
  <c r="V1383" i="6"/>
  <c r="U1383" i="6"/>
  <c r="T1383" i="6"/>
  <c r="S1383" i="6"/>
  <c r="R1383" i="6"/>
  <c r="Q1383" i="6"/>
  <c r="P1383" i="6"/>
  <c r="O1383" i="6"/>
  <c r="N1383" i="6"/>
  <c r="M1383" i="6"/>
  <c r="Z1382" i="6"/>
  <c r="Y1382" i="6"/>
  <c r="X1382" i="6"/>
  <c r="W1382" i="6"/>
  <c r="V1382" i="6"/>
  <c r="U1382" i="6"/>
  <c r="T1382" i="6"/>
  <c r="S1382" i="6"/>
  <c r="R1382" i="6"/>
  <c r="Q1382" i="6"/>
  <c r="P1382" i="6"/>
  <c r="O1382" i="6"/>
  <c r="N1382" i="6"/>
  <c r="M1382" i="6"/>
  <c r="Z1381" i="6"/>
  <c r="Y1381" i="6"/>
  <c r="X1381" i="6"/>
  <c r="W1381" i="6"/>
  <c r="V1381" i="6"/>
  <c r="U1381" i="6"/>
  <c r="T1381" i="6"/>
  <c r="S1381" i="6"/>
  <c r="R1381" i="6"/>
  <c r="Q1381" i="6"/>
  <c r="P1381" i="6"/>
  <c r="O1381" i="6"/>
  <c r="N1381" i="6"/>
  <c r="M1381" i="6"/>
  <c r="Z1380" i="6"/>
  <c r="Y1380" i="6"/>
  <c r="X1380" i="6"/>
  <c r="W1380" i="6"/>
  <c r="V1380" i="6"/>
  <c r="U1380" i="6"/>
  <c r="T1380" i="6"/>
  <c r="S1380" i="6"/>
  <c r="R1380" i="6"/>
  <c r="Q1380" i="6"/>
  <c r="P1380" i="6"/>
  <c r="O1380" i="6"/>
  <c r="N1380" i="6"/>
  <c r="M1380" i="6"/>
  <c r="Z1379" i="6"/>
  <c r="Y1379" i="6"/>
  <c r="X1379" i="6"/>
  <c r="W1379" i="6"/>
  <c r="V1379" i="6"/>
  <c r="U1379" i="6"/>
  <c r="T1379" i="6"/>
  <c r="S1379" i="6"/>
  <c r="R1379" i="6"/>
  <c r="Q1379" i="6"/>
  <c r="P1379" i="6"/>
  <c r="O1379" i="6"/>
  <c r="N1379" i="6"/>
  <c r="M1379" i="6"/>
  <c r="Z1378" i="6"/>
  <c r="Y1378" i="6"/>
  <c r="X1378" i="6"/>
  <c r="W1378" i="6"/>
  <c r="V1378" i="6"/>
  <c r="U1378" i="6"/>
  <c r="T1378" i="6"/>
  <c r="S1378" i="6"/>
  <c r="R1378" i="6"/>
  <c r="Q1378" i="6"/>
  <c r="P1378" i="6"/>
  <c r="O1378" i="6"/>
  <c r="N1378" i="6"/>
  <c r="M1378" i="6"/>
  <c r="Z1377" i="6"/>
  <c r="Y1377" i="6"/>
  <c r="X1377" i="6"/>
  <c r="W1377" i="6"/>
  <c r="V1377" i="6"/>
  <c r="U1377" i="6"/>
  <c r="T1377" i="6"/>
  <c r="S1377" i="6"/>
  <c r="R1377" i="6"/>
  <c r="Q1377" i="6"/>
  <c r="P1377" i="6"/>
  <c r="O1377" i="6"/>
  <c r="N1377" i="6"/>
  <c r="M1377" i="6"/>
  <c r="Z1376" i="6"/>
  <c r="Y1376" i="6"/>
  <c r="X1376" i="6"/>
  <c r="W1376" i="6"/>
  <c r="V1376" i="6"/>
  <c r="U1376" i="6"/>
  <c r="T1376" i="6"/>
  <c r="S1376" i="6"/>
  <c r="R1376" i="6"/>
  <c r="Q1376" i="6"/>
  <c r="P1376" i="6"/>
  <c r="O1376" i="6"/>
  <c r="N1376" i="6"/>
  <c r="M1376" i="6"/>
  <c r="Z1375" i="6"/>
  <c r="Y1375" i="6"/>
  <c r="X1375" i="6"/>
  <c r="W1375" i="6"/>
  <c r="V1375" i="6"/>
  <c r="U1375" i="6"/>
  <c r="T1375" i="6"/>
  <c r="S1375" i="6"/>
  <c r="R1375" i="6"/>
  <c r="Q1375" i="6"/>
  <c r="P1375" i="6"/>
  <c r="O1375" i="6"/>
  <c r="N1375" i="6"/>
  <c r="M1375" i="6"/>
  <c r="Z1374" i="6"/>
  <c r="Y1374" i="6"/>
  <c r="X1374" i="6"/>
  <c r="W1374" i="6"/>
  <c r="V1374" i="6"/>
  <c r="U1374" i="6"/>
  <c r="T1374" i="6"/>
  <c r="S1374" i="6"/>
  <c r="R1374" i="6"/>
  <c r="Q1374" i="6"/>
  <c r="P1374" i="6"/>
  <c r="O1374" i="6"/>
  <c r="N1374" i="6"/>
  <c r="M1374" i="6"/>
  <c r="Z1373" i="6"/>
  <c r="Y1373" i="6"/>
  <c r="X1373" i="6"/>
  <c r="W1373" i="6"/>
  <c r="V1373" i="6"/>
  <c r="U1373" i="6"/>
  <c r="T1373" i="6"/>
  <c r="S1373" i="6"/>
  <c r="R1373" i="6"/>
  <c r="Q1373" i="6"/>
  <c r="P1373" i="6"/>
  <c r="O1373" i="6"/>
  <c r="N1373" i="6"/>
  <c r="M1373" i="6"/>
  <c r="Z1372" i="6"/>
  <c r="Y1372" i="6"/>
  <c r="X1372" i="6"/>
  <c r="W1372" i="6"/>
  <c r="V1372" i="6"/>
  <c r="U1372" i="6"/>
  <c r="T1372" i="6"/>
  <c r="S1372" i="6"/>
  <c r="R1372" i="6"/>
  <c r="Q1372" i="6"/>
  <c r="P1372" i="6"/>
  <c r="O1372" i="6"/>
  <c r="N1372" i="6"/>
  <c r="M1372" i="6"/>
  <c r="Z1371" i="6"/>
  <c r="Y1371" i="6"/>
  <c r="X1371" i="6"/>
  <c r="W1371" i="6"/>
  <c r="V1371" i="6"/>
  <c r="U1371" i="6"/>
  <c r="T1371" i="6"/>
  <c r="S1371" i="6"/>
  <c r="R1371" i="6"/>
  <c r="Q1371" i="6"/>
  <c r="P1371" i="6"/>
  <c r="O1371" i="6"/>
  <c r="N1371" i="6"/>
  <c r="M1371" i="6"/>
  <c r="Z1370" i="6"/>
  <c r="Y1370" i="6"/>
  <c r="X1370" i="6"/>
  <c r="W1370" i="6"/>
  <c r="V1370" i="6"/>
  <c r="U1370" i="6"/>
  <c r="T1370" i="6"/>
  <c r="S1370" i="6"/>
  <c r="R1370" i="6"/>
  <c r="Q1370" i="6"/>
  <c r="P1370" i="6"/>
  <c r="O1370" i="6"/>
  <c r="N1370" i="6"/>
  <c r="M1370" i="6"/>
  <c r="Z1369" i="6"/>
  <c r="Y1369" i="6"/>
  <c r="X1369" i="6"/>
  <c r="W1369" i="6"/>
  <c r="V1369" i="6"/>
  <c r="U1369" i="6"/>
  <c r="T1369" i="6"/>
  <c r="S1369" i="6"/>
  <c r="R1369" i="6"/>
  <c r="Q1369" i="6"/>
  <c r="P1369" i="6"/>
  <c r="O1369" i="6"/>
  <c r="N1369" i="6"/>
  <c r="M1369" i="6"/>
  <c r="Z1368" i="6"/>
  <c r="Y1368" i="6"/>
  <c r="X1368" i="6"/>
  <c r="W1368" i="6"/>
  <c r="V1368" i="6"/>
  <c r="U1368" i="6"/>
  <c r="T1368" i="6"/>
  <c r="S1368" i="6"/>
  <c r="R1368" i="6"/>
  <c r="Q1368" i="6"/>
  <c r="P1368" i="6"/>
  <c r="O1368" i="6"/>
  <c r="N1368" i="6"/>
  <c r="M1368" i="6"/>
  <c r="Z1367" i="6"/>
  <c r="Y1367" i="6"/>
  <c r="X1367" i="6"/>
  <c r="W1367" i="6"/>
  <c r="V1367" i="6"/>
  <c r="U1367" i="6"/>
  <c r="T1367" i="6"/>
  <c r="S1367" i="6"/>
  <c r="R1367" i="6"/>
  <c r="Q1367" i="6"/>
  <c r="P1367" i="6"/>
  <c r="O1367" i="6"/>
  <c r="N1367" i="6"/>
  <c r="M1367" i="6"/>
  <c r="Z1366" i="6"/>
  <c r="Y1366" i="6"/>
  <c r="X1366" i="6"/>
  <c r="W1366" i="6"/>
  <c r="V1366" i="6"/>
  <c r="U1366" i="6"/>
  <c r="T1366" i="6"/>
  <c r="S1366" i="6"/>
  <c r="R1366" i="6"/>
  <c r="Q1366" i="6"/>
  <c r="P1366" i="6"/>
  <c r="O1366" i="6"/>
  <c r="N1366" i="6"/>
  <c r="M1366" i="6"/>
  <c r="Z1365" i="6"/>
  <c r="Y1365" i="6"/>
  <c r="X1365" i="6"/>
  <c r="W1365" i="6"/>
  <c r="V1365" i="6"/>
  <c r="U1365" i="6"/>
  <c r="T1365" i="6"/>
  <c r="S1365" i="6"/>
  <c r="R1365" i="6"/>
  <c r="Q1365" i="6"/>
  <c r="P1365" i="6"/>
  <c r="O1365" i="6"/>
  <c r="N1365" i="6"/>
  <c r="M1365" i="6"/>
  <c r="Z1364" i="6"/>
  <c r="Y1364" i="6"/>
  <c r="X1364" i="6"/>
  <c r="W1364" i="6"/>
  <c r="V1364" i="6"/>
  <c r="U1364" i="6"/>
  <c r="T1364" i="6"/>
  <c r="S1364" i="6"/>
  <c r="R1364" i="6"/>
  <c r="Q1364" i="6"/>
  <c r="P1364" i="6"/>
  <c r="O1364" i="6"/>
  <c r="N1364" i="6"/>
  <c r="M1364" i="6"/>
  <c r="Z1363" i="6"/>
  <c r="Y1363" i="6"/>
  <c r="X1363" i="6"/>
  <c r="W1363" i="6"/>
  <c r="V1363" i="6"/>
  <c r="U1363" i="6"/>
  <c r="T1363" i="6"/>
  <c r="S1363" i="6"/>
  <c r="R1363" i="6"/>
  <c r="Q1363" i="6"/>
  <c r="P1363" i="6"/>
  <c r="O1363" i="6"/>
  <c r="N1363" i="6"/>
  <c r="M1363" i="6"/>
  <c r="Z1362" i="6"/>
  <c r="Y1362" i="6"/>
  <c r="X1362" i="6"/>
  <c r="W1362" i="6"/>
  <c r="V1362" i="6"/>
  <c r="U1362" i="6"/>
  <c r="T1362" i="6"/>
  <c r="S1362" i="6"/>
  <c r="R1362" i="6"/>
  <c r="Q1362" i="6"/>
  <c r="P1362" i="6"/>
  <c r="O1362" i="6"/>
  <c r="N1362" i="6"/>
  <c r="M1362" i="6"/>
  <c r="Z1361" i="6"/>
  <c r="Y1361" i="6"/>
  <c r="X1361" i="6"/>
  <c r="W1361" i="6"/>
  <c r="V1361" i="6"/>
  <c r="U1361" i="6"/>
  <c r="T1361" i="6"/>
  <c r="S1361" i="6"/>
  <c r="R1361" i="6"/>
  <c r="Q1361" i="6"/>
  <c r="P1361" i="6"/>
  <c r="O1361" i="6"/>
  <c r="N1361" i="6"/>
  <c r="M1361" i="6"/>
  <c r="Z1360" i="6"/>
  <c r="Y1360" i="6"/>
  <c r="X1360" i="6"/>
  <c r="W1360" i="6"/>
  <c r="V1360" i="6"/>
  <c r="U1360" i="6"/>
  <c r="T1360" i="6"/>
  <c r="S1360" i="6"/>
  <c r="R1360" i="6"/>
  <c r="Q1360" i="6"/>
  <c r="P1360" i="6"/>
  <c r="O1360" i="6"/>
  <c r="N1360" i="6"/>
  <c r="M1360" i="6"/>
  <c r="Z1359" i="6"/>
  <c r="Y1359" i="6"/>
  <c r="X1359" i="6"/>
  <c r="W1359" i="6"/>
  <c r="V1359" i="6"/>
  <c r="U1359" i="6"/>
  <c r="T1359" i="6"/>
  <c r="S1359" i="6"/>
  <c r="R1359" i="6"/>
  <c r="Q1359" i="6"/>
  <c r="P1359" i="6"/>
  <c r="O1359" i="6"/>
  <c r="N1359" i="6"/>
  <c r="M1359" i="6"/>
  <c r="Z1358" i="6"/>
  <c r="Y1358" i="6"/>
  <c r="X1358" i="6"/>
  <c r="W1358" i="6"/>
  <c r="V1358" i="6"/>
  <c r="U1358" i="6"/>
  <c r="T1358" i="6"/>
  <c r="S1358" i="6"/>
  <c r="R1358" i="6"/>
  <c r="Q1358" i="6"/>
  <c r="P1358" i="6"/>
  <c r="O1358" i="6"/>
  <c r="N1358" i="6"/>
  <c r="M1358" i="6"/>
  <c r="Z1357" i="6"/>
  <c r="Y1357" i="6"/>
  <c r="X1357" i="6"/>
  <c r="W1357" i="6"/>
  <c r="V1357" i="6"/>
  <c r="U1357" i="6"/>
  <c r="T1357" i="6"/>
  <c r="S1357" i="6"/>
  <c r="R1357" i="6"/>
  <c r="Q1357" i="6"/>
  <c r="P1357" i="6"/>
  <c r="O1357" i="6"/>
  <c r="N1357" i="6"/>
  <c r="M1357" i="6"/>
  <c r="Z1356" i="6"/>
  <c r="Y1356" i="6"/>
  <c r="X1356" i="6"/>
  <c r="W1356" i="6"/>
  <c r="V1356" i="6"/>
  <c r="U1356" i="6"/>
  <c r="T1356" i="6"/>
  <c r="S1356" i="6"/>
  <c r="R1356" i="6"/>
  <c r="Q1356" i="6"/>
  <c r="P1356" i="6"/>
  <c r="O1356" i="6"/>
  <c r="N1356" i="6"/>
  <c r="M1356" i="6"/>
  <c r="Z1355" i="6"/>
  <c r="Y1355" i="6"/>
  <c r="X1355" i="6"/>
  <c r="W1355" i="6"/>
  <c r="V1355" i="6"/>
  <c r="U1355" i="6"/>
  <c r="T1355" i="6"/>
  <c r="S1355" i="6"/>
  <c r="R1355" i="6"/>
  <c r="Q1355" i="6"/>
  <c r="P1355" i="6"/>
  <c r="O1355" i="6"/>
  <c r="N1355" i="6"/>
  <c r="M1355" i="6"/>
  <c r="Z1354" i="6"/>
  <c r="Y1354" i="6"/>
  <c r="X1354" i="6"/>
  <c r="W1354" i="6"/>
  <c r="V1354" i="6"/>
  <c r="U1354" i="6"/>
  <c r="T1354" i="6"/>
  <c r="S1354" i="6"/>
  <c r="R1354" i="6"/>
  <c r="Q1354" i="6"/>
  <c r="P1354" i="6"/>
  <c r="O1354" i="6"/>
  <c r="N1354" i="6"/>
  <c r="M1354" i="6"/>
  <c r="Z1353" i="6"/>
  <c r="Y1353" i="6"/>
  <c r="X1353" i="6"/>
  <c r="W1353" i="6"/>
  <c r="V1353" i="6"/>
  <c r="U1353" i="6"/>
  <c r="T1353" i="6"/>
  <c r="S1353" i="6"/>
  <c r="R1353" i="6"/>
  <c r="Q1353" i="6"/>
  <c r="P1353" i="6"/>
  <c r="O1353" i="6"/>
  <c r="N1353" i="6"/>
  <c r="M1353" i="6"/>
  <c r="Z1352" i="6"/>
  <c r="Y1352" i="6"/>
  <c r="X1352" i="6"/>
  <c r="W1352" i="6"/>
  <c r="V1352" i="6"/>
  <c r="U1352" i="6"/>
  <c r="T1352" i="6"/>
  <c r="S1352" i="6"/>
  <c r="R1352" i="6"/>
  <c r="Q1352" i="6"/>
  <c r="P1352" i="6"/>
  <c r="O1352" i="6"/>
  <c r="N1352" i="6"/>
  <c r="M1352" i="6"/>
  <c r="Z1351" i="6"/>
  <c r="Y1351" i="6"/>
  <c r="X1351" i="6"/>
  <c r="W1351" i="6"/>
  <c r="V1351" i="6"/>
  <c r="U1351" i="6"/>
  <c r="T1351" i="6"/>
  <c r="S1351" i="6"/>
  <c r="R1351" i="6"/>
  <c r="Q1351" i="6"/>
  <c r="P1351" i="6"/>
  <c r="O1351" i="6"/>
  <c r="N1351" i="6"/>
  <c r="M1351" i="6"/>
  <c r="Z1350" i="6"/>
  <c r="Y1350" i="6"/>
  <c r="X1350" i="6"/>
  <c r="W1350" i="6"/>
  <c r="V1350" i="6"/>
  <c r="U1350" i="6"/>
  <c r="T1350" i="6"/>
  <c r="S1350" i="6"/>
  <c r="R1350" i="6"/>
  <c r="Q1350" i="6"/>
  <c r="P1350" i="6"/>
  <c r="O1350" i="6"/>
  <c r="N1350" i="6"/>
  <c r="M1350" i="6"/>
  <c r="Z1349" i="6"/>
  <c r="Y1349" i="6"/>
  <c r="X1349" i="6"/>
  <c r="W1349" i="6"/>
  <c r="V1349" i="6"/>
  <c r="U1349" i="6"/>
  <c r="T1349" i="6"/>
  <c r="S1349" i="6"/>
  <c r="R1349" i="6"/>
  <c r="Q1349" i="6"/>
  <c r="P1349" i="6"/>
  <c r="O1349" i="6"/>
  <c r="N1349" i="6"/>
  <c r="M1349" i="6"/>
  <c r="Z1348" i="6"/>
  <c r="Y1348" i="6"/>
  <c r="X1348" i="6"/>
  <c r="W1348" i="6"/>
  <c r="V1348" i="6"/>
  <c r="U1348" i="6"/>
  <c r="T1348" i="6"/>
  <c r="S1348" i="6"/>
  <c r="R1348" i="6"/>
  <c r="Q1348" i="6"/>
  <c r="P1348" i="6"/>
  <c r="O1348" i="6"/>
  <c r="N1348" i="6"/>
  <c r="M1348" i="6"/>
  <c r="Z1347" i="6"/>
  <c r="Y1347" i="6"/>
  <c r="X1347" i="6"/>
  <c r="W1347" i="6"/>
  <c r="V1347" i="6"/>
  <c r="U1347" i="6"/>
  <c r="T1347" i="6"/>
  <c r="S1347" i="6"/>
  <c r="R1347" i="6"/>
  <c r="Q1347" i="6"/>
  <c r="P1347" i="6"/>
  <c r="O1347" i="6"/>
  <c r="N1347" i="6"/>
  <c r="M1347" i="6"/>
  <c r="Z1346" i="6"/>
  <c r="Y1346" i="6"/>
  <c r="X1346" i="6"/>
  <c r="W1346" i="6"/>
  <c r="V1346" i="6"/>
  <c r="U1346" i="6"/>
  <c r="T1346" i="6"/>
  <c r="S1346" i="6"/>
  <c r="R1346" i="6"/>
  <c r="Q1346" i="6"/>
  <c r="P1346" i="6"/>
  <c r="O1346" i="6"/>
  <c r="N1346" i="6"/>
  <c r="M1346" i="6"/>
  <c r="Z1345" i="6"/>
  <c r="Y1345" i="6"/>
  <c r="X1345" i="6"/>
  <c r="W1345" i="6"/>
  <c r="V1345" i="6"/>
  <c r="U1345" i="6"/>
  <c r="T1345" i="6"/>
  <c r="S1345" i="6"/>
  <c r="R1345" i="6"/>
  <c r="Q1345" i="6"/>
  <c r="P1345" i="6"/>
  <c r="O1345" i="6"/>
  <c r="N1345" i="6"/>
  <c r="M1345" i="6"/>
  <c r="Z1344" i="6"/>
  <c r="Y1344" i="6"/>
  <c r="X1344" i="6"/>
  <c r="W1344" i="6"/>
  <c r="V1344" i="6"/>
  <c r="U1344" i="6"/>
  <c r="T1344" i="6"/>
  <c r="S1344" i="6"/>
  <c r="R1344" i="6"/>
  <c r="Q1344" i="6"/>
  <c r="P1344" i="6"/>
  <c r="O1344" i="6"/>
  <c r="N1344" i="6"/>
  <c r="M1344" i="6"/>
  <c r="Z1343" i="6"/>
  <c r="Y1343" i="6"/>
  <c r="X1343" i="6"/>
  <c r="W1343" i="6"/>
  <c r="V1343" i="6"/>
  <c r="U1343" i="6"/>
  <c r="T1343" i="6"/>
  <c r="S1343" i="6"/>
  <c r="R1343" i="6"/>
  <c r="Q1343" i="6"/>
  <c r="P1343" i="6"/>
  <c r="O1343" i="6"/>
  <c r="N1343" i="6"/>
  <c r="M1343" i="6"/>
  <c r="Z1342" i="6"/>
  <c r="Y1342" i="6"/>
  <c r="X1342" i="6"/>
  <c r="W1342" i="6"/>
  <c r="V1342" i="6"/>
  <c r="U1342" i="6"/>
  <c r="T1342" i="6"/>
  <c r="S1342" i="6"/>
  <c r="R1342" i="6"/>
  <c r="Q1342" i="6"/>
  <c r="P1342" i="6"/>
  <c r="O1342" i="6"/>
  <c r="N1342" i="6"/>
  <c r="M1342" i="6"/>
  <c r="Z1341" i="6"/>
  <c r="Y1341" i="6"/>
  <c r="X1341" i="6"/>
  <c r="W1341" i="6"/>
  <c r="V1341" i="6"/>
  <c r="U1341" i="6"/>
  <c r="T1341" i="6"/>
  <c r="S1341" i="6"/>
  <c r="R1341" i="6"/>
  <c r="Q1341" i="6"/>
  <c r="P1341" i="6"/>
  <c r="O1341" i="6"/>
  <c r="N1341" i="6"/>
  <c r="M1341" i="6"/>
  <c r="Z1340" i="6"/>
  <c r="Y1340" i="6"/>
  <c r="X1340" i="6"/>
  <c r="W1340" i="6"/>
  <c r="V1340" i="6"/>
  <c r="U1340" i="6"/>
  <c r="T1340" i="6"/>
  <c r="S1340" i="6"/>
  <c r="R1340" i="6"/>
  <c r="Q1340" i="6"/>
  <c r="P1340" i="6"/>
  <c r="O1340" i="6"/>
  <c r="N1340" i="6"/>
  <c r="M1340" i="6"/>
  <c r="Z1339" i="6"/>
  <c r="Y1339" i="6"/>
  <c r="X1339" i="6"/>
  <c r="W1339" i="6"/>
  <c r="V1339" i="6"/>
  <c r="U1339" i="6"/>
  <c r="T1339" i="6"/>
  <c r="S1339" i="6"/>
  <c r="R1339" i="6"/>
  <c r="Q1339" i="6"/>
  <c r="P1339" i="6"/>
  <c r="O1339" i="6"/>
  <c r="N1339" i="6"/>
  <c r="M1339" i="6"/>
  <c r="Z1338" i="6"/>
  <c r="Y1338" i="6"/>
  <c r="X1338" i="6"/>
  <c r="W1338" i="6"/>
  <c r="V1338" i="6"/>
  <c r="U1338" i="6"/>
  <c r="T1338" i="6"/>
  <c r="S1338" i="6"/>
  <c r="R1338" i="6"/>
  <c r="Q1338" i="6"/>
  <c r="P1338" i="6"/>
  <c r="O1338" i="6"/>
  <c r="N1338" i="6"/>
  <c r="M1338" i="6"/>
  <c r="Z1337" i="6"/>
  <c r="Y1337" i="6"/>
  <c r="X1337" i="6"/>
  <c r="W1337" i="6"/>
  <c r="V1337" i="6"/>
  <c r="U1337" i="6"/>
  <c r="T1337" i="6"/>
  <c r="S1337" i="6"/>
  <c r="R1337" i="6"/>
  <c r="Q1337" i="6"/>
  <c r="P1337" i="6"/>
  <c r="O1337" i="6"/>
  <c r="N1337" i="6"/>
  <c r="M1337" i="6"/>
  <c r="Z1336" i="6"/>
  <c r="Y1336" i="6"/>
  <c r="X1336" i="6"/>
  <c r="W1336" i="6"/>
  <c r="V1336" i="6"/>
  <c r="U1336" i="6"/>
  <c r="T1336" i="6"/>
  <c r="S1336" i="6"/>
  <c r="R1336" i="6"/>
  <c r="Q1336" i="6"/>
  <c r="P1336" i="6"/>
  <c r="O1336" i="6"/>
  <c r="N1336" i="6"/>
  <c r="M1336" i="6"/>
  <c r="Z1335" i="6"/>
  <c r="Y1335" i="6"/>
  <c r="X1335" i="6"/>
  <c r="W1335" i="6"/>
  <c r="V1335" i="6"/>
  <c r="U1335" i="6"/>
  <c r="T1335" i="6"/>
  <c r="S1335" i="6"/>
  <c r="R1335" i="6"/>
  <c r="Q1335" i="6"/>
  <c r="P1335" i="6"/>
  <c r="O1335" i="6"/>
  <c r="N1335" i="6"/>
  <c r="M1335" i="6"/>
  <c r="Z1334" i="6"/>
  <c r="Y1334" i="6"/>
  <c r="X1334" i="6"/>
  <c r="W1334" i="6"/>
  <c r="V1334" i="6"/>
  <c r="U1334" i="6"/>
  <c r="T1334" i="6"/>
  <c r="S1334" i="6"/>
  <c r="R1334" i="6"/>
  <c r="Q1334" i="6"/>
  <c r="P1334" i="6"/>
  <c r="O1334" i="6"/>
  <c r="N1334" i="6"/>
  <c r="M1334" i="6"/>
  <c r="Z1333" i="6"/>
  <c r="Y1333" i="6"/>
  <c r="X1333" i="6"/>
  <c r="W1333" i="6"/>
  <c r="V1333" i="6"/>
  <c r="U1333" i="6"/>
  <c r="T1333" i="6"/>
  <c r="S1333" i="6"/>
  <c r="R1333" i="6"/>
  <c r="Q1333" i="6"/>
  <c r="P1333" i="6"/>
  <c r="O1333" i="6"/>
  <c r="N1333" i="6"/>
  <c r="M1333" i="6"/>
  <c r="Z1332" i="6"/>
  <c r="Y1332" i="6"/>
  <c r="X1332" i="6"/>
  <c r="W1332" i="6"/>
  <c r="V1332" i="6"/>
  <c r="U1332" i="6"/>
  <c r="T1332" i="6"/>
  <c r="S1332" i="6"/>
  <c r="R1332" i="6"/>
  <c r="Q1332" i="6"/>
  <c r="P1332" i="6"/>
  <c r="O1332" i="6"/>
  <c r="N1332" i="6"/>
  <c r="M1332" i="6"/>
  <c r="Z1331" i="6"/>
  <c r="Y1331" i="6"/>
  <c r="X1331" i="6"/>
  <c r="W1331" i="6"/>
  <c r="V1331" i="6"/>
  <c r="U1331" i="6"/>
  <c r="T1331" i="6"/>
  <c r="S1331" i="6"/>
  <c r="R1331" i="6"/>
  <c r="Q1331" i="6"/>
  <c r="P1331" i="6"/>
  <c r="O1331" i="6"/>
  <c r="N1331" i="6"/>
  <c r="M1331" i="6"/>
  <c r="Z1330" i="6"/>
  <c r="Y1330" i="6"/>
  <c r="X1330" i="6"/>
  <c r="W1330" i="6"/>
  <c r="V1330" i="6"/>
  <c r="U1330" i="6"/>
  <c r="T1330" i="6"/>
  <c r="S1330" i="6"/>
  <c r="R1330" i="6"/>
  <c r="Q1330" i="6"/>
  <c r="P1330" i="6"/>
  <c r="O1330" i="6"/>
  <c r="N1330" i="6"/>
  <c r="M1330" i="6"/>
  <c r="Z1329" i="6"/>
  <c r="Y1329" i="6"/>
  <c r="X1329" i="6"/>
  <c r="W1329" i="6"/>
  <c r="V1329" i="6"/>
  <c r="U1329" i="6"/>
  <c r="T1329" i="6"/>
  <c r="S1329" i="6"/>
  <c r="R1329" i="6"/>
  <c r="Q1329" i="6"/>
  <c r="P1329" i="6"/>
  <c r="O1329" i="6"/>
  <c r="N1329" i="6"/>
  <c r="M1329" i="6"/>
  <c r="Z1328" i="6"/>
  <c r="Y1328" i="6"/>
  <c r="X1328" i="6"/>
  <c r="W1328" i="6"/>
  <c r="V1328" i="6"/>
  <c r="U1328" i="6"/>
  <c r="T1328" i="6"/>
  <c r="S1328" i="6"/>
  <c r="R1328" i="6"/>
  <c r="Q1328" i="6"/>
  <c r="P1328" i="6"/>
  <c r="O1328" i="6"/>
  <c r="N1328" i="6"/>
  <c r="M1328" i="6"/>
  <c r="Z1327" i="6"/>
  <c r="Y1327" i="6"/>
  <c r="X1327" i="6"/>
  <c r="W1327" i="6"/>
  <c r="V1327" i="6"/>
  <c r="U1327" i="6"/>
  <c r="T1327" i="6"/>
  <c r="S1327" i="6"/>
  <c r="R1327" i="6"/>
  <c r="Q1327" i="6"/>
  <c r="P1327" i="6"/>
  <c r="O1327" i="6"/>
  <c r="N1327" i="6"/>
  <c r="M1327" i="6"/>
  <c r="Z1326" i="6"/>
  <c r="Y1326" i="6"/>
  <c r="X1326" i="6"/>
  <c r="W1326" i="6"/>
  <c r="V1326" i="6"/>
  <c r="U1326" i="6"/>
  <c r="T1326" i="6"/>
  <c r="S1326" i="6"/>
  <c r="R1326" i="6"/>
  <c r="Q1326" i="6"/>
  <c r="P1326" i="6"/>
  <c r="O1326" i="6"/>
  <c r="N1326" i="6"/>
  <c r="M1326" i="6"/>
  <c r="Z1325" i="6"/>
  <c r="Y1325" i="6"/>
  <c r="X1325" i="6"/>
  <c r="W1325" i="6"/>
  <c r="V1325" i="6"/>
  <c r="U1325" i="6"/>
  <c r="T1325" i="6"/>
  <c r="S1325" i="6"/>
  <c r="R1325" i="6"/>
  <c r="Q1325" i="6"/>
  <c r="P1325" i="6"/>
  <c r="O1325" i="6"/>
  <c r="N1325" i="6"/>
  <c r="M1325" i="6"/>
  <c r="Z1324" i="6"/>
  <c r="Y1324" i="6"/>
  <c r="X1324" i="6"/>
  <c r="W1324" i="6"/>
  <c r="V1324" i="6"/>
  <c r="U1324" i="6"/>
  <c r="T1324" i="6"/>
  <c r="S1324" i="6"/>
  <c r="R1324" i="6"/>
  <c r="Q1324" i="6"/>
  <c r="P1324" i="6"/>
  <c r="O1324" i="6"/>
  <c r="N1324" i="6"/>
  <c r="M1324" i="6"/>
  <c r="Z1323" i="6"/>
  <c r="Y1323" i="6"/>
  <c r="X1323" i="6"/>
  <c r="W1323" i="6"/>
  <c r="V1323" i="6"/>
  <c r="U1323" i="6"/>
  <c r="T1323" i="6"/>
  <c r="S1323" i="6"/>
  <c r="R1323" i="6"/>
  <c r="Q1323" i="6"/>
  <c r="P1323" i="6"/>
  <c r="O1323" i="6"/>
  <c r="N1323" i="6"/>
  <c r="M1323" i="6"/>
  <c r="Z1322" i="6"/>
  <c r="Y1322" i="6"/>
  <c r="X1322" i="6"/>
  <c r="W1322" i="6"/>
  <c r="V1322" i="6"/>
  <c r="U1322" i="6"/>
  <c r="T1322" i="6"/>
  <c r="S1322" i="6"/>
  <c r="R1322" i="6"/>
  <c r="Q1322" i="6"/>
  <c r="P1322" i="6"/>
  <c r="O1322" i="6"/>
  <c r="N1322" i="6"/>
  <c r="M1322" i="6"/>
  <c r="Z1321" i="6"/>
  <c r="Y1321" i="6"/>
  <c r="X1321" i="6"/>
  <c r="W1321" i="6"/>
  <c r="V1321" i="6"/>
  <c r="U1321" i="6"/>
  <c r="T1321" i="6"/>
  <c r="S1321" i="6"/>
  <c r="R1321" i="6"/>
  <c r="Q1321" i="6"/>
  <c r="P1321" i="6"/>
  <c r="O1321" i="6"/>
  <c r="N1321" i="6"/>
  <c r="M1321" i="6"/>
  <c r="Z1320" i="6"/>
  <c r="Y1320" i="6"/>
  <c r="X1320" i="6"/>
  <c r="W1320" i="6"/>
  <c r="V1320" i="6"/>
  <c r="U1320" i="6"/>
  <c r="T1320" i="6"/>
  <c r="S1320" i="6"/>
  <c r="R1320" i="6"/>
  <c r="Q1320" i="6"/>
  <c r="P1320" i="6"/>
  <c r="O1320" i="6"/>
  <c r="N1320" i="6"/>
  <c r="M1320" i="6"/>
  <c r="Z1319" i="6"/>
  <c r="Y1319" i="6"/>
  <c r="X1319" i="6"/>
  <c r="W1319" i="6"/>
  <c r="V1319" i="6"/>
  <c r="U1319" i="6"/>
  <c r="T1319" i="6"/>
  <c r="S1319" i="6"/>
  <c r="R1319" i="6"/>
  <c r="Q1319" i="6"/>
  <c r="P1319" i="6"/>
  <c r="O1319" i="6"/>
  <c r="N1319" i="6"/>
  <c r="M1319" i="6"/>
  <c r="Z1318" i="6"/>
  <c r="Y1318" i="6"/>
  <c r="X1318" i="6"/>
  <c r="W1318" i="6"/>
  <c r="V1318" i="6"/>
  <c r="U1318" i="6"/>
  <c r="T1318" i="6"/>
  <c r="S1318" i="6"/>
  <c r="R1318" i="6"/>
  <c r="Q1318" i="6"/>
  <c r="P1318" i="6"/>
  <c r="O1318" i="6"/>
  <c r="N1318" i="6"/>
  <c r="M1318" i="6"/>
  <c r="Z1317" i="6"/>
  <c r="Y1317" i="6"/>
  <c r="X1317" i="6"/>
  <c r="W1317" i="6"/>
  <c r="V1317" i="6"/>
  <c r="U1317" i="6"/>
  <c r="T1317" i="6"/>
  <c r="S1317" i="6"/>
  <c r="R1317" i="6"/>
  <c r="Q1317" i="6"/>
  <c r="P1317" i="6"/>
  <c r="O1317" i="6"/>
  <c r="N1317" i="6"/>
  <c r="M1317" i="6"/>
  <c r="Z1316" i="6"/>
  <c r="Y1316" i="6"/>
  <c r="X1316" i="6"/>
  <c r="W1316" i="6"/>
  <c r="V1316" i="6"/>
  <c r="U1316" i="6"/>
  <c r="T1316" i="6"/>
  <c r="S1316" i="6"/>
  <c r="R1316" i="6"/>
  <c r="Q1316" i="6"/>
  <c r="P1316" i="6"/>
  <c r="O1316" i="6"/>
  <c r="N1316" i="6"/>
  <c r="M1316" i="6"/>
  <c r="Z1315" i="6"/>
  <c r="Y1315" i="6"/>
  <c r="X1315" i="6"/>
  <c r="W1315" i="6"/>
  <c r="V1315" i="6"/>
  <c r="U1315" i="6"/>
  <c r="T1315" i="6"/>
  <c r="S1315" i="6"/>
  <c r="R1315" i="6"/>
  <c r="Q1315" i="6"/>
  <c r="P1315" i="6"/>
  <c r="O1315" i="6"/>
  <c r="N1315" i="6"/>
  <c r="M1315" i="6"/>
  <c r="Z1314" i="6"/>
  <c r="Y1314" i="6"/>
  <c r="X1314" i="6"/>
  <c r="W1314" i="6"/>
  <c r="V1314" i="6"/>
  <c r="U1314" i="6"/>
  <c r="T1314" i="6"/>
  <c r="S1314" i="6"/>
  <c r="R1314" i="6"/>
  <c r="Q1314" i="6"/>
  <c r="P1314" i="6"/>
  <c r="O1314" i="6"/>
  <c r="N1314" i="6"/>
  <c r="M1314" i="6"/>
  <c r="Z1313" i="6"/>
  <c r="Y1313" i="6"/>
  <c r="X1313" i="6"/>
  <c r="W1313" i="6"/>
  <c r="V1313" i="6"/>
  <c r="U1313" i="6"/>
  <c r="T1313" i="6"/>
  <c r="S1313" i="6"/>
  <c r="R1313" i="6"/>
  <c r="Q1313" i="6"/>
  <c r="P1313" i="6"/>
  <c r="O1313" i="6"/>
  <c r="N1313" i="6"/>
  <c r="M1313" i="6"/>
  <c r="Z1312" i="6"/>
  <c r="Y1312" i="6"/>
  <c r="X1312" i="6"/>
  <c r="W1312" i="6"/>
  <c r="V1312" i="6"/>
  <c r="U1312" i="6"/>
  <c r="T1312" i="6"/>
  <c r="S1312" i="6"/>
  <c r="R1312" i="6"/>
  <c r="Q1312" i="6"/>
  <c r="P1312" i="6"/>
  <c r="O1312" i="6"/>
  <c r="N1312" i="6"/>
  <c r="M1312" i="6"/>
  <c r="Z1311" i="6"/>
  <c r="Y1311" i="6"/>
  <c r="X1311" i="6"/>
  <c r="W1311" i="6"/>
  <c r="V1311" i="6"/>
  <c r="U1311" i="6"/>
  <c r="T1311" i="6"/>
  <c r="S1311" i="6"/>
  <c r="R1311" i="6"/>
  <c r="Q1311" i="6"/>
  <c r="P1311" i="6"/>
  <c r="O1311" i="6"/>
  <c r="N1311" i="6"/>
  <c r="M1311" i="6"/>
  <c r="Z1310" i="6"/>
  <c r="Y1310" i="6"/>
  <c r="X1310" i="6"/>
  <c r="W1310" i="6"/>
  <c r="V1310" i="6"/>
  <c r="U1310" i="6"/>
  <c r="T1310" i="6"/>
  <c r="S1310" i="6"/>
  <c r="R1310" i="6"/>
  <c r="Q1310" i="6"/>
  <c r="P1310" i="6"/>
  <c r="O1310" i="6"/>
  <c r="N1310" i="6"/>
  <c r="M1310" i="6"/>
  <c r="Z1309" i="6"/>
  <c r="Y1309" i="6"/>
  <c r="X1309" i="6"/>
  <c r="W1309" i="6"/>
  <c r="V1309" i="6"/>
  <c r="U1309" i="6"/>
  <c r="T1309" i="6"/>
  <c r="S1309" i="6"/>
  <c r="R1309" i="6"/>
  <c r="Q1309" i="6"/>
  <c r="P1309" i="6"/>
  <c r="O1309" i="6"/>
  <c r="N1309" i="6"/>
  <c r="M1309" i="6"/>
  <c r="Z1308" i="6"/>
  <c r="Y1308" i="6"/>
  <c r="X1308" i="6"/>
  <c r="W1308" i="6"/>
  <c r="V1308" i="6"/>
  <c r="U1308" i="6"/>
  <c r="T1308" i="6"/>
  <c r="S1308" i="6"/>
  <c r="R1308" i="6"/>
  <c r="Q1308" i="6"/>
  <c r="P1308" i="6"/>
  <c r="O1308" i="6"/>
  <c r="N1308" i="6"/>
  <c r="M1308" i="6"/>
  <c r="Z1307" i="6"/>
  <c r="Y1307" i="6"/>
  <c r="X1307" i="6"/>
  <c r="W1307" i="6"/>
  <c r="V1307" i="6"/>
  <c r="U1307" i="6"/>
  <c r="T1307" i="6"/>
  <c r="S1307" i="6"/>
  <c r="R1307" i="6"/>
  <c r="Q1307" i="6"/>
  <c r="P1307" i="6"/>
  <c r="O1307" i="6"/>
  <c r="N1307" i="6"/>
  <c r="M1307" i="6"/>
  <c r="Z1306" i="6"/>
  <c r="Y1306" i="6"/>
  <c r="X1306" i="6"/>
  <c r="W1306" i="6"/>
  <c r="V1306" i="6"/>
  <c r="U1306" i="6"/>
  <c r="T1306" i="6"/>
  <c r="S1306" i="6"/>
  <c r="R1306" i="6"/>
  <c r="Q1306" i="6"/>
  <c r="P1306" i="6"/>
  <c r="O1306" i="6"/>
  <c r="N1306" i="6"/>
  <c r="M1306" i="6"/>
  <c r="Z1305" i="6"/>
  <c r="Y1305" i="6"/>
  <c r="X1305" i="6"/>
  <c r="W1305" i="6"/>
  <c r="V1305" i="6"/>
  <c r="U1305" i="6"/>
  <c r="T1305" i="6"/>
  <c r="S1305" i="6"/>
  <c r="R1305" i="6"/>
  <c r="Q1305" i="6"/>
  <c r="P1305" i="6"/>
  <c r="O1305" i="6"/>
  <c r="N1305" i="6"/>
  <c r="M1305" i="6"/>
  <c r="Z1304" i="6"/>
  <c r="Y1304" i="6"/>
  <c r="X1304" i="6"/>
  <c r="W1304" i="6"/>
  <c r="V1304" i="6"/>
  <c r="U1304" i="6"/>
  <c r="T1304" i="6"/>
  <c r="S1304" i="6"/>
  <c r="R1304" i="6"/>
  <c r="Q1304" i="6"/>
  <c r="P1304" i="6"/>
  <c r="O1304" i="6"/>
  <c r="N1304" i="6"/>
  <c r="M1304" i="6"/>
  <c r="Z1303" i="6"/>
  <c r="Y1303" i="6"/>
  <c r="X1303" i="6"/>
  <c r="W1303" i="6"/>
  <c r="V1303" i="6"/>
  <c r="U1303" i="6"/>
  <c r="T1303" i="6"/>
  <c r="S1303" i="6"/>
  <c r="R1303" i="6"/>
  <c r="Q1303" i="6"/>
  <c r="P1303" i="6"/>
  <c r="O1303" i="6"/>
  <c r="N1303" i="6"/>
  <c r="M1303" i="6"/>
  <c r="Z1302" i="6"/>
  <c r="Y1302" i="6"/>
  <c r="X1302" i="6"/>
  <c r="W1302" i="6"/>
  <c r="V1302" i="6"/>
  <c r="U1302" i="6"/>
  <c r="T1302" i="6"/>
  <c r="S1302" i="6"/>
  <c r="R1302" i="6"/>
  <c r="Q1302" i="6"/>
  <c r="P1302" i="6"/>
  <c r="O1302" i="6"/>
  <c r="N1302" i="6"/>
  <c r="M1302" i="6"/>
  <c r="Z1301" i="6"/>
  <c r="Y1301" i="6"/>
  <c r="X1301" i="6"/>
  <c r="W1301" i="6"/>
  <c r="V1301" i="6"/>
  <c r="U1301" i="6"/>
  <c r="T1301" i="6"/>
  <c r="S1301" i="6"/>
  <c r="R1301" i="6"/>
  <c r="Q1301" i="6"/>
  <c r="P1301" i="6"/>
  <c r="O1301" i="6"/>
  <c r="N1301" i="6"/>
  <c r="M1301" i="6"/>
  <c r="Z1300" i="6"/>
  <c r="Y1300" i="6"/>
  <c r="X1300" i="6"/>
  <c r="W1300" i="6"/>
  <c r="V1300" i="6"/>
  <c r="U1300" i="6"/>
  <c r="T1300" i="6"/>
  <c r="S1300" i="6"/>
  <c r="R1300" i="6"/>
  <c r="Q1300" i="6"/>
  <c r="P1300" i="6"/>
  <c r="O1300" i="6"/>
  <c r="N1300" i="6"/>
  <c r="M1300" i="6"/>
  <c r="Z1299" i="6"/>
  <c r="Y1299" i="6"/>
  <c r="X1299" i="6"/>
  <c r="W1299" i="6"/>
  <c r="V1299" i="6"/>
  <c r="U1299" i="6"/>
  <c r="T1299" i="6"/>
  <c r="S1299" i="6"/>
  <c r="R1299" i="6"/>
  <c r="Q1299" i="6"/>
  <c r="P1299" i="6"/>
  <c r="O1299" i="6"/>
  <c r="N1299" i="6"/>
  <c r="M1299" i="6"/>
  <c r="Z1298" i="6"/>
  <c r="Y1298" i="6"/>
  <c r="X1298" i="6"/>
  <c r="W1298" i="6"/>
  <c r="V1298" i="6"/>
  <c r="U1298" i="6"/>
  <c r="T1298" i="6"/>
  <c r="S1298" i="6"/>
  <c r="R1298" i="6"/>
  <c r="Q1298" i="6"/>
  <c r="P1298" i="6"/>
  <c r="O1298" i="6"/>
  <c r="N1298" i="6"/>
  <c r="M1298" i="6"/>
  <c r="Z1297" i="6"/>
  <c r="Y1297" i="6"/>
  <c r="X1297" i="6"/>
  <c r="W1297" i="6"/>
  <c r="V1297" i="6"/>
  <c r="U1297" i="6"/>
  <c r="T1297" i="6"/>
  <c r="S1297" i="6"/>
  <c r="R1297" i="6"/>
  <c r="Q1297" i="6"/>
  <c r="P1297" i="6"/>
  <c r="O1297" i="6"/>
  <c r="N1297" i="6"/>
  <c r="M1297" i="6"/>
  <c r="Z1296" i="6"/>
  <c r="Y1296" i="6"/>
  <c r="X1296" i="6"/>
  <c r="W1296" i="6"/>
  <c r="V1296" i="6"/>
  <c r="U1296" i="6"/>
  <c r="T1296" i="6"/>
  <c r="S1296" i="6"/>
  <c r="R1296" i="6"/>
  <c r="Q1296" i="6"/>
  <c r="P1296" i="6"/>
  <c r="O1296" i="6"/>
  <c r="N1296" i="6"/>
  <c r="M1296" i="6"/>
  <c r="Z1295" i="6"/>
  <c r="Y1295" i="6"/>
  <c r="X1295" i="6"/>
  <c r="W1295" i="6"/>
  <c r="V1295" i="6"/>
  <c r="U1295" i="6"/>
  <c r="T1295" i="6"/>
  <c r="S1295" i="6"/>
  <c r="R1295" i="6"/>
  <c r="Q1295" i="6"/>
  <c r="P1295" i="6"/>
  <c r="O1295" i="6"/>
  <c r="N1295" i="6"/>
  <c r="M1295" i="6"/>
  <c r="Z1294" i="6"/>
  <c r="Y1294" i="6"/>
  <c r="X1294" i="6"/>
  <c r="W1294" i="6"/>
  <c r="V1294" i="6"/>
  <c r="U1294" i="6"/>
  <c r="T1294" i="6"/>
  <c r="S1294" i="6"/>
  <c r="R1294" i="6"/>
  <c r="Q1294" i="6"/>
  <c r="P1294" i="6"/>
  <c r="O1294" i="6"/>
  <c r="N1294" i="6"/>
  <c r="M1294" i="6"/>
  <c r="Z1293" i="6"/>
  <c r="Y1293" i="6"/>
  <c r="X1293" i="6"/>
  <c r="W1293" i="6"/>
  <c r="V1293" i="6"/>
  <c r="U1293" i="6"/>
  <c r="T1293" i="6"/>
  <c r="S1293" i="6"/>
  <c r="R1293" i="6"/>
  <c r="Q1293" i="6"/>
  <c r="P1293" i="6"/>
  <c r="O1293" i="6"/>
  <c r="N1293" i="6"/>
  <c r="M1293" i="6"/>
  <c r="Z1292" i="6"/>
  <c r="Y1292" i="6"/>
  <c r="X1292" i="6"/>
  <c r="W1292" i="6"/>
  <c r="V1292" i="6"/>
  <c r="U1292" i="6"/>
  <c r="T1292" i="6"/>
  <c r="S1292" i="6"/>
  <c r="R1292" i="6"/>
  <c r="Q1292" i="6"/>
  <c r="P1292" i="6"/>
  <c r="O1292" i="6"/>
  <c r="N1292" i="6"/>
  <c r="M1292" i="6"/>
  <c r="Z1291" i="6"/>
  <c r="Y1291" i="6"/>
  <c r="X1291" i="6"/>
  <c r="W1291" i="6"/>
  <c r="V1291" i="6"/>
  <c r="U1291" i="6"/>
  <c r="T1291" i="6"/>
  <c r="S1291" i="6"/>
  <c r="R1291" i="6"/>
  <c r="Q1291" i="6"/>
  <c r="P1291" i="6"/>
  <c r="O1291" i="6"/>
  <c r="N1291" i="6"/>
  <c r="M1291" i="6"/>
  <c r="Z1290" i="6"/>
  <c r="Y1290" i="6"/>
  <c r="X1290" i="6"/>
  <c r="W1290" i="6"/>
  <c r="V1290" i="6"/>
  <c r="U1290" i="6"/>
  <c r="T1290" i="6"/>
  <c r="S1290" i="6"/>
  <c r="R1290" i="6"/>
  <c r="Q1290" i="6"/>
  <c r="P1290" i="6"/>
  <c r="O1290" i="6"/>
  <c r="N1290" i="6"/>
  <c r="M1290" i="6"/>
  <c r="Z1289" i="6"/>
  <c r="Y1289" i="6"/>
  <c r="X1289" i="6"/>
  <c r="W1289" i="6"/>
  <c r="V1289" i="6"/>
  <c r="U1289" i="6"/>
  <c r="T1289" i="6"/>
  <c r="S1289" i="6"/>
  <c r="R1289" i="6"/>
  <c r="Q1289" i="6"/>
  <c r="P1289" i="6"/>
  <c r="O1289" i="6"/>
  <c r="N1289" i="6"/>
  <c r="M1289" i="6"/>
  <c r="Z1288" i="6"/>
  <c r="Y1288" i="6"/>
  <c r="X1288" i="6"/>
  <c r="W1288" i="6"/>
  <c r="V1288" i="6"/>
  <c r="U1288" i="6"/>
  <c r="T1288" i="6"/>
  <c r="S1288" i="6"/>
  <c r="R1288" i="6"/>
  <c r="Q1288" i="6"/>
  <c r="P1288" i="6"/>
  <c r="O1288" i="6"/>
  <c r="N1288" i="6"/>
  <c r="M1288" i="6"/>
  <c r="Z1287" i="6"/>
  <c r="Y1287" i="6"/>
  <c r="X1287" i="6"/>
  <c r="W1287" i="6"/>
  <c r="V1287" i="6"/>
  <c r="U1287" i="6"/>
  <c r="T1287" i="6"/>
  <c r="S1287" i="6"/>
  <c r="R1287" i="6"/>
  <c r="Q1287" i="6"/>
  <c r="P1287" i="6"/>
  <c r="O1287" i="6"/>
  <c r="N1287" i="6"/>
  <c r="M1287" i="6"/>
  <c r="Z1286" i="6"/>
  <c r="Y1286" i="6"/>
  <c r="X1286" i="6"/>
  <c r="W1286" i="6"/>
  <c r="V1286" i="6"/>
  <c r="U1286" i="6"/>
  <c r="T1286" i="6"/>
  <c r="S1286" i="6"/>
  <c r="R1286" i="6"/>
  <c r="Q1286" i="6"/>
  <c r="P1286" i="6"/>
  <c r="O1286" i="6"/>
  <c r="N1286" i="6"/>
  <c r="M1286" i="6"/>
  <c r="Z1285" i="6"/>
  <c r="Y1285" i="6"/>
  <c r="X1285" i="6"/>
  <c r="W1285" i="6"/>
  <c r="V1285" i="6"/>
  <c r="U1285" i="6"/>
  <c r="T1285" i="6"/>
  <c r="S1285" i="6"/>
  <c r="R1285" i="6"/>
  <c r="Q1285" i="6"/>
  <c r="P1285" i="6"/>
  <c r="O1285" i="6"/>
  <c r="N1285" i="6"/>
  <c r="M1285" i="6"/>
  <c r="Z1284" i="6"/>
  <c r="Y1284" i="6"/>
  <c r="X1284" i="6"/>
  <c r="W1284" i="6"/>
  <c r="V1284" i="6"/>
  <c r="U1284" i="6"/>
  <c r="T1284" i="6"/>
  <c r="S1284" i="6"/>
  <c r="R1284" i="6"/>
  <c r="Q1284" i="6"/>
  <c r="P1284" i="6"/>
  <c r="O1284" i="6"/>
  <c r="N1284" i="6"/>
  <c r="M1284" i="6"/>
  <c r="Z1283" i="6"/>
  <c r="Y1283" i="6"/>
  <c r="X1283" i="6"/>
  <c r="W1283" i="6"/>
  <c r="V1283" i="6"/>
  <c r="U1283" i="6"/>
  <c r="T1283" i="6"/>
  <c r="S1283" i="6"/>
  <c r="R1283" i="6"/>
  <c r="Q1283" i="6"/>
  <c r="P1283" i="6"/>
  <c r="O1283" i="6"/>
  <c r="N1283" i="6"/>
  <c r="M1283" i="6"/>
  <c r="Z1282" i="6"/>
  <c r="Y1282" i="6"/>
  <c r="X1282" i="6"/>
  <c r="W1282" i="6"/>
  <c r="V1282" i="6"/>
  <c r="U1282" i="6"/>
  <c r="T1282" i="6"/>
  <c r="S1282" i="6"/>
  <c r="R1282" i="6"/>
  <c r="Q1282" i="6"/>
  <c r="P1282" i="6"/>
  <c r="O1282" i="6"/>
  <c r="N1282" i="6"/>
  <c r="M1282" i="6"/>
  <c r="Z1281" i="6"/>
  <c r="Y1281" i="6"/>
  <c r="X1281" i="6"/>
  <c r="W1281" i="6"/>
  <c r="V1281" i="6"/>
  <c r="U1281" i="6"/>
  <c r="T1281" i="6"/>
  <c r="S1281" i="6"/>
  <c r="R1281" i="6"/>
  <c r="Q1281" i="6"/>
  <c r="P1281" i="6"/>
  <c r="O1281" i="6"/>
  <c r="N1281" i="6"/>
  <c r="M1281" i="6"/>
  <c r="Z1280" i="6"/>
  <c r="Y1280" i="6"/>
  <c r="X1280" i="6"/>
  <c r="W1280" i="6"/>
  <c r="V1280" i="6"/>
  <c r="U1280" i="6"/>
  <c r="T1280" i="6"/>
  <c r="S1280" i="6"/>
  <c r="R1280" i="6"/>
  <c r="Q1280" i="6"/>
  <c r="P1280" i="6"/>
  <c r="O1280" i="6"/>
  <c r="N1280" i="6"/>
  <c r="M1280" i="6"/>
  <c r="Z1279" i="6"/>
  <c r="Y1279" i="6"/>
  <c r="X1279" i="6"/>
  <c r="W1279" i="6"/>
  <c r="V1279" i="6"/>
  <c r="U1279" i="6"/>
  <c r="T1279" i="6"/>
  <c r="S1279" i="6"/>
  <c r="R1279" i="6"/>
  <c r="Q1279" i="6"/>
  <c r="P1279" i="6"/>
  <c r="O1279" i="6"/>
  <c r="N1279" i="6"/>
  <c r="M1279" i="6"/>
  <c r="Z1278" i="6"/>
  <c r="Y1278" i="6"/>
  <c r="X1278" i="6"/>
  <c r="W1278" i="6"/>
  <c r="V1278" i="6"/>
  <c r="U1278" i="6"/>
  <c r="T1278" i="6"/>
  <c r="S1278" i="6"/>
  <c r="R1278" i="6"/>
  <c r="Q1278" i="6"/>
  <c r="P1278" i="6"/>
  <c r="O1278" i="6"/>
  <c r="N1278" i="6"/>
  <c r="M1278" i="6"/>
  <c r="Z1277" i="6"/>
  <c r="Y1277" i="6"/>
  <c r="X1277" i="6"/>
  <c r="W1277" i="6"/>
  <c r="V1277" i="6"/>
  <c r="U1277" i="6"/>
  <c r="T1277" i="6"/>
  <c r="S1277" i="6"/>
  <c r="R1277" i="6"/>
  <c r="Q1277" i="6"/>
  <c r="P1277" i="6"/>
  <c r="O1277" i="6"/>
  <c r="N1277" i="6"/>
  <c r="M1277" i="6"/>
  <c r="Z1276" i="6"/>
  <c r="Y1276" i="6"/>
  <c r="X1276" i="6"/>
  <c r="W1276" i="6"/>
  <c r="V1276" i="6"/>
  <c r="U1276" i="6"/>
  <c r="T1276" i="6"/>
  <c r="S1276" i="6"/>
  <c r="R1276" i="6"/>
  <c r="Q1276" i="6"/>
  <c r="P1276" i="6"/>
  <c r="O1276" i="6"/>
  <c r="N1276" i="6"/>
  <c r="M1276" i="6"/>
  <c r="Z1275" i="6"/>
  <c r="Y1275" i="6"/>
  <c r="X1275" i="6"/>
  <c r="W1275" i="6"/>
  <c r="V1275" i="6"/>
  <c r="U1275" i="6"/>
  <c r="T1275" i="6"/>
  <c r="S1275" i="6"/>
  <c r="R1275" i="6"/>
  <c r="Q1275" i="6"/>
  <c r="P1275" i="6"/>
  <c r="O1275" i="6"/>
  <c r="N1275" i="6"/>
  <c r="M1275" i="6"/>
  <c r="Z1274" i="6"/>
  <c r="Y1274" i="6"/>
  <c r="X1274" i="6"/>
  <c r="W1274" i="6"/>
  <c r="V1274" i="6"/>
  <c r="U1274" i="6"/>
  <c r="T1274" i="6"/>
  <c r="S1274" i="6"/>
  <c r="R1274" i="6"/>
  <c r="Q1274" i="6"/>
  <c r="P1274" i="6"/>
  <c r="O1274" i="6"/>
  <c r="N1274" i="6"/>
  <c r="M1274" i="6"/>
  <c r="Z1273" i="6"/>
  <c r="Y1273" i="6"/>
  <c r="X1273" i="6"/>
  <c r="W1273" i="6"/>
  <c r="V1273" i="6"/>
  <c r="U1273" i="6"/>
  <c r="T1273" i="6"/>
  <c r="S1273" i="6"/>
  <c r="R1273" i="6"/>
  <c r="Q1273" i="6"/>
  <c r="P1273" i="6"/>
  <c r="O1273" i="6"/>
  <c r="N1273" i="6"/>
  <c r="M1273" i="6"/>
  <c r="Z1272" i="6"/>
  <c r="Y1272" i="6"/>
  <c r="X1272" i="6"/>
  <c r="W1272" i="6"/>
  <c r="V1272" i="6"/>
  <c r="U1272" i="6"/>
  <c r="T1272" i="6"/>
  <c r="S1272" i="6"/>
  <c r="R1272" i="6"/>
  <c r="Q1272" i="6"/>
  <c r="P1272" i="6"/>
  <c r="O1272" i="6"/>
  <c r="N1272" i="6"/>
  <c r="M1272" i="6"/>
  <c r="Z1271" i="6"/>
  <c r="Y1271" i="6"/>
  <c r="X1271" i="6"/>
  <c r="W1271" i="6"/>
  <c r="V1271" i="6"/>
  <c r="U1271" i="6"/>
  <c r="T1271" i="6"/>
  <c r="S1271" i="6"/>
  <c r="R1271" i="6"/>
  <c r="Q1271" i="6"/>
  <c r="P1271" i="6"/>
  <c r="O1271" i="6"/>
  <c r="N1271" i="6"/>
  <c r="M1271" i="6"/>
  <c r="Z1270" i="6"/>
  <c r="Y1270" i="6"/>
  <c r="X1270" i="6"/>
  <c r="W1270" i="6"/>
  <c r="V1270" i="6"/>
  <c r="U1270" i="6"/>
  <c r="T1270" i="6"/>
  <c r="S1270" i="6"/>
  <c r="R1270" i="6"/>
  <c r="Q1270" i="6"/>
  <c r="P1270" i="6"/>
  <c r="O1270" i="6"/>
  <c r="N1270" i="6"/>
  <c r="M1270" i="6"/>
  <c r="Z1269" i="6"/>
  <c r="Y1269" i="6"/>
  <c r="X1269" i="6"/>
  <c r="W1269" i="6"/>
  <c r="V1269" i="6"/>
  <c r="U1269" i="6"/>
  <c r="T1269" i="6"/>
  <c r="S1269" i="6"/>
  <c r="R1269" i="6"/>
  <c r="Q1269" i="6"/>
  <c r="P1269" i="6"/>
  <c r="O1269" i="6"/>
  <c r="N1269" i="6"/>
  <c r="M1269" i="6"/>
  <c r="Z1268" i="6"/>
  <c r="Y1268" i="6"/>
  <c r="X1268" i="6"/>
  <c r="W1268" i="6"/>
  <c r="V1268" i="6"/>
  <c r="U1268" i="6"/>
  <c r="T1268" i="6"/>
  <c r="S1268" i="6"/>
  <c r="R1268" i="6"/>
  <c r="Q1268" i="6"/>
  <c r="P1268" i="6"/>
  <c r="O1268" i="6"/>
  <c r="N1268" i="6"/>
  <c r="M1268" i="6"/>
  <c r="Z1267" i="6"/>
  <c r="Y1267" i="6"/>
  <c r="X1267" i="6"/>
  <c r="W1267" i="6"/>
  <c r="V1267" i="6"/>
  <c r="U1267" i="6"/>
  <c r="T1267" i="6"/>
  <c r="S1267" i="6"/>
  <c r="R1267" i="6"/>
  <c r="Q1267" i="6"/>
  <c r="P1267" i="6"/>
  <c r="O1267" i="6"/>
  <c r="N1267" i="6"/>
  <c r="M1267" i="6"/>
  <c r="Z1266" i="6"/>
  <c r="Y1266" i="6"/>
  <c r="X1266" i="6"/>
  <c r="W1266" i="6"/>
  <c r="V1266" i="6"/>
  <c r="U1266" i="6"/>
  <c r="T1266" i="6"/>
  <c r="S1266" i="6"/>
  <c r="R1266" i="6"/>
  <c r="Q1266" i="6"/>
  <c r="P1266" i="6"/>
  <c r="O1266" i="6"/>
  <c r="N1266" i="6"/>
  <c r="M1266" i="6"/>
  <c r="Z1265" i="6"/>
  <c r="Y1265" i="6"/>
  <c r="X1265" i="6"/>
  <c r="W1265" i="6"/>
  <c r="V1265" i="6"/>
  <c r="U1265" i="6"/>
  <c r="T1265" i="6"/>
  <c r="S1265" i="6"/>
  <c r="R1265" i="6"/>
  <c r="Q1265" i="6"/>
  <c r="P1265" i="6"/>
  <c r="O1265" i="6"/>
  <c r="N1265" i="6"/>
  <c r="M1265" i="6"/>
  <c r="Z1264" i="6"/>
  <c r="Y1264" i="6"/>
  <c r="X1264" i="6"/>
  <c r="W1264" i="6"/>
  <c r="V1264" i="6"/>
  <c r="U1264" i="6"/>
  <c r="T1264" i="6"/>
  <c r="S1264" i="6"/>
  <c r="R1264" i="6"/>
  <c r="Q1264" i="6"/>
  <c r="P1264" i="6"/>
  <c r="O1264" i="6"/>
  <c r="N1264" i="6"/>
  <c r="M1264" i="6"/>
  <c r="Z1263" i="6"/>
  <c r="Y1263" i="6"/>
  <c r="X1263" i="6"/>
  <c r="W1263" i="6"/>
  <c r="V1263" i="6"/>
  <c r="U1263" i="6"/>
  <c r="T1263" i="6"/>
  <c r="S1263" i="6"/>
  <c r="R1263" i="6"/>
  <c r="Q1263" i="6"/>
  <c r="P1263" i="6"/>
  <c r="O1263" i="6"/>
  <c r="N1263" i="6"/>
  <c r="M1263" i="6"/>
  <c r="Z1262" i="6"/>
  <c r="Y1262" i="6"/>
  <c r="X1262" i="6"/>
  <c r="W1262" i="6"/>
  <c r="V1262" i="6"/>
  <c r="U1262" i="6"/>
  <c r="T1262" i="6"/>
  <c r="S1262" i="6"/>
  <c r="R1262" i="6"/>
  <c r="Q1262" i="6"/>
  <c r="P1262" i="6"/>
  <c r="O1262" i="6"/>
  <c r="N1262" i="6"/>
  <c r="M1262" i="6"/>
  <c r="Z1261" i="6"/>
  <c r="Y1261" i="6"/>
  <c r="X1261" i="6"/>
  <c r="W1261" i="6"/>
  <c r="V1261" i="6"/>
  <c r="U1261" i="6"/>
  <c r="T1261" i="6"/>
  <c r="S1261" i="6"/>
  <c r="R1261" i="6"/>
  <c r="Q1261" i="6"/>
  <c r="P1261" i="6"/>
  <c r="O1261" i="6"/>
  <c r="N1261" i="6"/>
  <c r="M1261" i="6"/>
  <c r="Z1260" i="6"/>
  <c r="Y1260" i="6"/>
  <c r="X1260" i="6"/>
  <c r="W1260" i="6"/>
  <c r="V1260" i="6"/>
  <c r="U1260" i="6"/>
  <c r="T1260" i="6"/>
  <c r="S1260" i="6"/>
  <c r="R1260" i="6"/>
  <c r="Q1260" i="6"/>
  <c r="P1260" i="6"/>
  <c r="O1260" i="6"/>
  <c r="N1260" i="6"/>
  <c r="M1260" i="6"/>
  <c r="Z1259" i="6"/>
  <c r="Y1259" i="6"/>
  <c r="X1259" i="6"/>
  <c r="W1259" i="6"/>
  <c r="V1259" i="6"/>
  <c r="U1259" i="6"/>
  <c r="T1259" i="6"/>
  <c r="S1259" i="6"/>
  <c r="R1259" i="6"/>
  <c r="Q1259" i="6"/>
  <c r="P1259" i="6"/>
  <c r="O1259" i="6"/>
  <c r="N1259" i="6"/>
  <c r="M1259" i="6"/>
  <c r="Z1258" i="6"/>
  <c r="Y1258" i="6"/>
  <c r="X1258" i="6"/>
  <c r="W1258" i="6"/>
  <c r="V1258" i="6"/>
  <c r="U1258" i="6"/>
  <c r="T1258" i="6"/>
  <c r="S1258" i="6"/>
  <c r="R1258" i="6"/>
  <c r="Q1258" i="6"/>
  <c r="P1258" i="6"/>
  <c r="O1258" i="6"/>
  <c r="N1258" i="6"/>
  <c r="M1258" i="6"/>
  <c r="Z1257" i="6"/>
  <c r="Y1257" i="6"/>
  <c r="X1257" i="6"/>
  <c r="W1257" i="6"/>
  <c r="V1257" i="6"/>
  <c r="U1257" i="6"/>
  <c r="T1257" i="6"/>
  <c r="S1257" i="6"/>
  <c r="R1257" i="6"/>
  <c r="Q1257" i="6"/>
  <c r="P1257" i="6"/>
  <c r="O1257" i="6"/>
  <c r="N1257" i="6"/>
  <c r="M1257" i="6"/>
  <c r="Z1256" i="6"/>
  <c r="Y1256" i="6"/>
  <c r="X1256" i="6"/>
  <c r="W1256" i="6"/>
  <c r="V1256" i="6"/>
  <c r="U1256" i="6"/>
  <c r="T1256" i="6"/>
  <c r="S1256" i="6"/>
  <c r="R1256" i="6"/>
  <c r="Q1256" i="6"/>
  <c r="P1256" i="6"/>
  <c r="O1256" i="6"/>
  <c r="N1256" i="6"/>
  <c r="M1256" i="6"/>
  <c r="Z1255" i="6"/>
  <c r="Y1255" i="6"/>
  <c r="X1255" i="6"/>
  <c r="W1255" i="6"/>
  <c r="V1255" i="6"/>
  <c r="U1255" i="6"/>
  <c r="T1255" i="6"/>
  <c r="S1255" i="6"/>
  <c r="R1255" i="6"/>
  <c r="Q1255" i="6"/>
  <c r="P1255" i="6"/>
  <c r="O1255" i="6"/>
  <c r="N1255" i="6"/>
  <c r="M1255" i="6"/>
  <c r="Z1254" i="6"/>
  <c r="Y1254" i="6"/>
  <c r="X1254" i="6"/>
  <c r="W1254" i="6"/>
  <c r="V1254" i="6"/>
  <c r="U1254" i="6"/>
  <c r="T1254" i="6"/>
  <c r="S1254" i="6"/>
  <c r="R1254" i="6"/>
  <c r="Q1254" i="6"/>
  <c r="P1254" i="6"/>
  <c r="O1254" i="6"/>
  <c r="N1254" i="6"/>
  <c r="M1254" i="6"/>
  <c r="Z1253" i="6"/>
  <c r="Y1253" i="6"/>
  <c r="X1253" i="6"/>
  <c r="W1253" i="6"/>
  <c r="V1253" i="6"/>
  <c r="U1253" i="6"/>
  <c r="T1253" i="6"/>
  <c r="S1253" i="6"/>
  <c r="R1253" i="6"/>
  <c r="Q1253" i="6"/>
  <c r="P1253" i="6"/>
  <c r="O1253" i="6"/>
  <c r="N1253" i="6"/>
  <c r="M1253" i="6"/>
  <c r="Z1252" i="6"/>
  <c r="Y1252" i="6"/>
  <c r="X1252" i="6"/>
  <c r="W1252" i="6"/>
  <c r="V1252" i="6"/>
  <c r="U1252" i="6"/>
  <c r="T1252" i="6"/>
  <c r="S1252" i="6"/>
  <c r="R1252" i="6"/>
  <c r="Q1252" i="6"/>
  <c r="P1252" i="6"/>
  <c r="O1252" i="6"/>
  <c r="N1252" i="6"/>
  <c r="M1252" i="6"/>
  <c r="Z1251" i="6"/>
  <c r="Y1251" i="6"/>
  <c r="X1251" i="6"/>
  <c r="W1251" i="6"/>
  <c r="V1251" i="6"/>
  <c r="U1251" i="6"/>
  <c r="T1251" i="6"/>
  <c r="S1251" i="6"/>
  <c r="R1251" i="6"/>
  <c r="Q1251" i="6"/>
  <c r="P1251" i="6"/>
  <c r="O1251" i="6"/>
  <c r="N1251" i="6"/>
  <c r="M1251" i="6"/>
  <c r="Z1250" i="6"/>
  <c r="Y1250" i="6"/>
  <c r="X1250" i="6"/>
  <c r="W1250" i="6"/>
  <c r="V1250" i="6"/>
  <c r="U1250" i="6"/>
  <c r="T1250" i="6"/>
  <c r="S1250" i="6"/>
  <c r="R1250" i="6"/>
  <c r="Q1250" i="6"/>
  <c r="P1250" i="6"/>
  <c r="O1250" i="6"/>
  <c r="N1250" i="6"/>
  <c r="M1250" i="6"/>
  <c r="Z1249" i="6"/>
  <c r="Y1249" i="6"/>
  <c r="X1249" i="6"/>
  <c r="W1249" i="6"/>
  <c r="V1249" i="6"/>
  <c r="U1249" i="6"/>
  <c r="T1249" i="6"/>
  <c r="S1249" i="6"/>
  <c r="R1249" i="6"/>
  <c r="Q1249" i="6"/>
  <c r="P1249" i="6"/>
  <c r="O1249" i="6"/>
  <c r="N1249" i="6"/>
  <c r="M1249" i="6"/>
  <c r="Z1248" i="6"/>
  <c r="Y1248" i="6"/>
  <c r="X1248" i="6"/>
  <c r="W1248" i="6"/>
  <c r="V1248" i="6"/>
  <c r="U1248" i="6"/>
  <c r="T1248" i="6"/>
  <c r="S1248" i="6"/>
  <c r="R1248" i="6"/>
  <c r="Q1248" i="6"/>
  <c r="P1248" i="6"/>
  <c r="O1248" i="6"/>
  <c r="N1248" i="6"/>
  <c r="M1248" i="6"/>
  <c r="Z1247" i="6"/>
  <c r="Y1247" i="6"/>
  <c r="X1247" i="6"/>
  <c r="W1247" i="6"/>
  <c r="V1247" i="6"/>
  <c r="U1247" i="6"/>
  <c r="T1247" i="6"/>
  <c r="S1247" i="6"/>
  <c r="R1247" i="6"/>
  <c r="Q1247" i="6"/>
  <c r="P1247" i="6"/>
  <c r="O1247" i="6"/>
  <c r="N1247" i="6"/>
  <c r="M1247" i="6"/>
  <c r="Z1246" i="6"/>
  <c r="Y1246" i="6"/>
  <c r="X1246" i="6"/>
  <c r="W1246" i="6"/>
  <c r="V1246" i="6"/>
  <c r="U1246" i="6"/>
  <c r="T1246" i="6"/>
  <c r="S1246" i="6"/>
  <c r="R1246" i="6"/>
  <c r="Q1246" i="6"/>
  <c r="P1246" i="6"/>
  <c r="O1246" i="6"/>
  <c r="N1246" i="6"/>
  <c r="M1246" i="6"/>
  <c r="Z1245" i="6"/>
  <c r="Y1245" i="6"/>
  <c r="X1245" i="6"/>
  <c r="W1245" i="6"/>
  <c r="V1245" i="6"/>
  <c r="U1245" i="6"/>
  <c r="T1245" i="6"/>
  <c r="S1245" i="6"/>
  <c r="R1245" i="6"/>
  <c r="Q1245" i="6"/>
  <c r="P1245" i="6"/>
  <c r="O1245" i="6"/>
  <c r="N1245" i="6"/>
  <c r="M1245" i="6"/>
  <c r="Z1244" i="6"/>
  <c r="Y1244" i="6"/>
  <c r="X1244" i="6"/>
  <c r="W1244" i="6"/>
  <c r="V1244" i="6"/>
  <c r="U1244" i="6"/>
  <c r="T1244" i="6"/>
  <c r="S1244" i="6"/>
  <c r="R1244" i="6"/>
  <c r="Q1244" i="6"/>
  <c r="P1244" i="6"/>
  <c r="O1244" i="6"/>
  <c r="N1244" i="6"/>
  <c r="M1244" i="6"/>
  <c r="Z1243" i="6"/>
  <c r="Y1243" i="6"/>
  <c r="X1243" i="6"/>
  <c r="W1243" i="6"/>
  <c r="V1243" i="6"/>
  <c r="U1243" i="6"/>
  <c r="T1243" i="6"/>
  <c r="S1243" i="6"/>
  <c r="R1243" i="6"/>
  <c r="Q1243" i="6"/>
  <c r="P1243" i="6"/>
  <c r="O1243" i="6"/>
  <c r="N1243" i="6"/>
  <c r="M1243" i="6"/>
  <c r="Z1242" i="6"/>
  <c r="Y1242" i="6"/>
  <c r="X1242" i="6"/>
  <c r="W1242" i="6"/>
  <c r="V1242" i="6"/>
  <c r="U1242" i="6"/>
  <c r="T1242" i="6"/>
  <c r="S1242" i="6"/>
  <c r="R1242" i="6"/>
  <c r="Q1242" i="6"/>
  <c r="P1242" i="6"/>
  <c r="O1242" i="6"/>
  <c r="N1242" i="6"/>
  <c r="M1242" i="6"/>
  <c r="Z1241" i="6"/>
  <c r="Y1241" i="6"/>
  <c r="X1241" i="6"/>
  <c r="W1241" i="6"/>
  <c r="V1241" i="6"/>
  <c r="U1241" i="6"/>
  <c r="T1241" i="6"/>
  <c r="S1241" i="6"/>
  <c r="R1241" i="6"/>
  <c r="Q1241" i="6"/>
  <c r="P1241" i="6"/>
  <c r="O1241" i="6"/>
  <c r="N1241" i="6"/>
  <c r="M1241" i="6"/>
  <c r="Z1240" i="6"/>
  <c r="Y1240" i="6"/>
  <c r="X1240" i="6"/>
  <c r="W1240" i="6"/>
  <c r="V1240" i="6"/>
  <c r="U1240" i="6"/>
  <c r="T1240" i="6"/>
  <c r="S1240" i="6"/>
  <c r="R1240" i="6"/>
  <c r="Q1240" i="6"/>
  <c r="P1240" i="6"/>
  <c r="O1240" i="6"/>
  <c r="N1240" i="6"/>
  <c r="M1240" i="6"/>
  <c r="Z1239" i="6"/>
  <c r="Y1239" i="6"/>
  <c r="X1239" i="6"/>
  <c r="W1239" i="6"/>
  <c r="V1239" i="6"/>
  <c r="U1239" i="6"/>
  <c r="T1239" i="6"/>
  <c r="S1239" i="6"/>
  <c r="R1239" i="6"/>
  <c r="Q1239" i="6"/>
  <c r="P1239" i="6"/>
  <c r="O1239" i="6"/>
  <c r="N1239" i="6"/>
  <c r="M1239" i="6"/>
  <c r="Z1238" i="6"/>
  <c r="Y1238" i="6"/>
  <c r="X1238" i="6"/>
  <c r="W1238" i="6"/>
  <c r="V1238" i="6"/>
  <c r="U1238" i="6"/>
  <c r="T1238" i="6"/>
  <c r="S1238" i="6"/>
  <c r="R1238" i="6"/>
  <c r="Q1238" i="6"/>
  <c r="P1238" i="6"/>
  <c r="O1238" i="6"/>
  <c r="N1238" i="6"/>
  <c r="M1238" i="6"/>
  <c r="Z1237" i="6"/>
  <c r="Y1237" i="6"/>
  <c r="X1237" i="6"/>
  <c r="W1237" i="6"/>
  <c r="V1237" i="6"/>
  <c r="U1237" i="6"/>
  <c r="T1237" i="6"/>
  <c r="S1237" i="6"/>
  <c r="R1237" i="6"/>
  <c r="Q1237" i="6"/>
  <c r="P1237" i="6"/>
  <c r="O1237" i="6"/>
  <c r="N1237" i="6"/>
  <c r="M1237" i="6"/>
  <c r="Z1236" i="6"/>
  <c r="Y1236" i="6"/>
  <c r="X1236" i="6"/>
  <c r="W1236" i="6"/>
  <c r="V1236" i="6"/>
  <c r="U1236" i="6"/>
  <c r="T1236" i="6"/>
  <c r="S1236" i="6"/>
  <c r="R1236" i="6"/>
  <c r="Q1236" i="6"/>
  <c r="P1236" i="6"/>
  <c r="O1236" i="6"/>
  <c r="N1236" i="6"/>
  <c r="M1236" i="6"/>
  <c r="Z1235" i="6"/>
  <c r="Y1235" i="6"/>
  <c r="X1235" i="6"/>
  <c r="W1235" i="6"/>
  <c r="V1235" i="6"/>
  <c r="U1235" i="6"/>
  <c r="T1235" i="6"/>
  <c r="S1235" i="6"/>
  <c r="R1235" i="6"/>
  <c r="Q1235" i="6"/>
  <c r="P1235" i="6"/>
  <c r="O1235" i="6"/>
  <c r="N1235" i="6"/>
  <c r="M1235" i="6"/>
  <c r="Z1234" i="6"/>
  <c r="Y1234" i="6"/>
  <c r="X1234" i="6"/>
  <c r="W1234" i="6"/>
  <c r="V1234" i="6"/>
  <c r="U1234" i="6"/>
  <c r="T1234" i="6"/>
  <c r="S1234" i="6"/>
  <c r="R1234" i="6"/>
  <c r="Q1234" i="6"/>
  <c r="P1234" i="6"/>
  <c r="O1234" i="6"/>
  <c r="N1234" i="6"/>
  <c r="M1234" i="6"/>
  <c r="Z1233" i="6"/>
  <c r="Y1233" i="6"/>
  <c r="X1233" i="6"/>
  <c r="W1233" i="6"/>
  <c r="V1233" i="6"/>
  <c r="U1233" i="6"/>
  <c r="T1233" i="6"/>
  <c r="S1233" i="6"/>
  <c r="R1233" i="6"/>
  <c r="Q1233" i="6"/>
  <c r="P1233" i="6"/>
  <c r="O1233" i="6"/>
  <c r="N1233" i="6"/>
  <c r="M1233" i="6"/>
  <c r="Z1232" i="6"/>
  <c r="Y1232" i="6"/>
  <c r="X1232" i="6"/>
  <c r="W1232" i="6"/>
  <c r="V1232" i="6"/>
  <c r="U1232" i="6"/>
  <c r="T1232" i="6"/>
  <c r="S1232" i="6"/>
  <c r="R1232" i="6"/>
  <c r="Q1232" i="6"/>
  <c r="P1232" i="6"/>
  <c r="O1232" i="6"/>
  <c r="N1232" i="6"/>
  <c r="M1232" i="6"/>
  <c r="Z1231" i="6"/>
  <c r="Y1231" i="6"/>
  <c r="X1231" i="6"/>
  <c r="W1231" i="6"/>
  <c r="V1231" i="6"/>
  <c r="U1231" i="6"/>
  <c r="T1231" i="6"/>
  <c r="S1231" i="6"/>
  <c r="R1231" i="6"/>
  <c r="Q1231" i="6"/>
  <c r="P1231" i="6"/>
  <c r="O1231" i="6"/>
  <c r="N1231" i="6"/>
  <c r="M1231" i="6"/>
  <c r="Z1230" i="6"/>
  <c r="Y1230" i="6"/>
  <c r="X1230" i="6"/>
  <c r="W1230" i="6"/>
  <c r="V1230" i="6"/>
  <c r="U1230" i="6"/>
  <c r="T1230" i="6"/>
  <c r="S1230" i="6"/>
  <c r="R1230" i="6"/>
  <c r="Q1230" i="6"/>
  <c r="P1230" i="6"/>
  <c r="O1230" i="6"/>
  <c r="N1230" i="6"/>
  <c r="M1230" i="6"/>
  <c r="Z1229" i="6"/>
  <c r="Y1229" i="6"/>
  <c r="X1229" i="6"/>
  <c r="W1229" i="6"/>
  <c r="V1229" i="6"/>
  <c r="U1229" i="6"/>
  <c r="T1229" i="6"/>
  <c r="S1229" i="6"/>
  <c r="R1229" i="6"/>
  <c r="Q1229" i="6"/>
  <c r="P1229" i="6"/>
  <c r="O1229" i="6"/>
  <c r="N1229" i="6"/>
  <c r="M1229" i="6"/>
  <c r="Z1228" i="6"/>
  <c r="Y1228" i="6"/>
  <c r="X1228" i="6"/>
  <c r="W1228" i="6"/>
  <c r="V1228" i="6"/>
  <c r="U1228" i="6"/>
  <c r="T1228" i="6"/>
  <c r="S1228" i="6"/>
  <c r="R1228" i="6"/>
  <c r="Q1228" i="6"/>
  <c r="P1228" i="6"/>
  <c r="O1228" i="6"/>
  <c r="N1228" i="6"/>
  <c r="M1228" i="6"/>
  <c r="Z1227" i="6"/>
  <c r="Y1227" i="6"/>
  <c r="X1227" i="6"/>
  <c r="W1227" i="6"/>
  <c r="V1227" i="6"/>
  <c r="U1227" i="6"/>
  <c r="T1227" i="6"/>
  <c r="S1227" i="6"/>
  <c r="R1227" i="6"/>
  <c r="Q1227" i="6"/>
  <c r="P1227" i="6"/>
  <c r="O1227" i="6"/>
  <c r="N1227" i="6"/>
  <c r="M1227" i="6"/>
  <c r="Z1226" i="6"/>
  <c r="Y1226" i="6"/>
  <c r="X1226" i="6"/>
  <c r="W1226" i="6"/>
  <c r="V1226" i="6"/>
  <c r="U1226" i="6"/>
  <c r="T1226" i="6"/>
  <c r="S1226" i="6"/>
  <c r="R1226" i="6"/>
  <c r="Q1226" i="6"/>
  <c r="P1226" i="6"/>
  <c r="O1226" i="6"/>
  <c r="N1226" i="6"/>
  <c r="M1226" i="6"/>
  <c r="Z1225" i="6"/>
  <c r="Y1225" i="6"/>
  <c r="X1225" i="6"/>
  <c r="W1225" i="6"/>
  <c r="V1225" i="6"/>
  <c r="U1225" i="6"/>
  <c r="T1225" i="6"/>
  <c r="S1225" i="6"/>
  <c r="R1225" i="6"/>
  <c r="Q1225" i="6"/>
  <c r="P1225" i="6"/>
  <c r="O1225" i="6"/>
  <c r="N1225" i="6"/>
  <c r="M1225" i="6"/>
  <c r="Z1224" i="6"/>
  <c r="Y1224" i="6"/>
  <c r="X1224" i="6"/>
  <c r="W1224" i="6"/>
  <c r="V1224" i="6"/>
  <c r="U1224" i="6"/>
  <c r="T1224" i="6"/>
  <c r="S1224" i="6"/>
  <c r="R1224" i="6"/>
  <c r="Q1224" i="6"/>
  <c r="P1224" i="6"/>
  <c r="O1224" i="6"/>
  <c r="N1224" i="6"/>
  <c r="M1224" i="6"/>
  <c r="Z1223" i="6"/>
  <c r="Y1223" i="6"/>
  <c r="X1223" i="6"/>
  <c r="W1223" i="6"/>
  <c r="V1223" i="6"/>
  <c r="U1223" i="6"/>
  <c r="T1223" i="6"/>
  <c r="S1223" i="6"/>
  <c r="R1223" i="6"/>
  <c r="Q1223" i="6"/>
  <c r="P1223" i="6"/>
  <c r="O1223" i="6"/>
  <c r="N1223" i="6"/>
  <c r="M1223" i="6"/>
  <c r="Z1222" i="6"/>
  <c r="Y1222" i="6"/>
  <c r="X1222" i="6"/>
  <c r="W1222" i="6"/>
  <c r="V1222" i="6"/>
  <c r="U1222" i="6"/>
  <c r="T1222" i="6"/>
  <c r="S1222" i="6"/>
  <c r="R1222" i="6"/>
  <c r="Q1222" i="6"/>
  <c r="P1222" i="6"/>
  <c r="O1222" i="6"/>
  <c r="N1222" i="6"/>
  <c r="M1222" i="6"/>
  <c r="Z1221" i="6"/>
  <c r="Y1221" i="6"/>
  <c r="X1221" i="6"/>
  <c r="W1221" i="6"/>
  <c r="V1221" i="6"/>
  <c r="U1221" i="6"/>
  <c r="T1221" i="6"/>
  <c r="S1221" i="6"/>
  <c r="R1221" i="6"/>
  <c r="Q1221" i="6"/>
  <c r="P1221" i="6"/>
  <c r="O1221" i="6"/>
  <c r="N1221" i="6"/>
  <c r="M1221" i="6"/>
  <c r="Z1220" i="6"/>
  <c r="Y1220" i="6"/>
  <c r="X1220" i="6"/>
  <c r="W1220" i="6"/>
  <c r="V1220" i="6"/>
  <c r="U1220" i="6"/>
  <c r="T1220" i="6"/>
  <c r="S1220" i="6"/>
  <c r="R1220" i="6"/>
  <c r="Q1220" i="6"/>
  <c r="P1220" i="6"/>
  <c r="O1220" i="6"/>
  <c r="N1220" i="6"/>
  <c r="M1220" i="6"/>
  <c r="Z1219" i="6"/>
  <c r="Y1219" i="6"/>
  <c r="X1219" i="6"/>
  <c r="W1219" i="6"/>
  <c r="V1219" i="6"/>
  <c r="U1219" i="6"/>
  <c r="T1219" i="6"/>
  <c r="S1219" i="6"/>
  <c r="R1219" i="6"/>
  <c r="Q1219" i="6"/>
  <c r="P1219" i="6"/>
  <c r="O1219" i="6"/>
  <c r="N1219" i="6"/>
  <c r="M1219" i="6"/>
  <c r="Z1218" i="6"/>
  <c r="Y1218" i="6"/>
  <c r="X1218" i="6"/>
  <c r="W1218" i="6"/>
  <c r="V1218" i="6"/>
  <c r="U1218" i="6"/>
  <c r="T1218" i="6"/>
  <c r="S1218" i="6"/>
  <c r="R1218" i="6"/>
  <c r="Q1218" i="6"/>
  <c r="P1218" i="6"/>
  <c r="O1218" i="6"/>
  <c r="N1218" i="6"/>
  <c r="M1218" i="6"/>
  <c r="Z1217" i="6"/>
  <c r="Y1217" i="6"/>
  <c r="X1217" i="6"/>
  <c r="W1217" i="6"/>
  <c r="V1217" i="6"/>
  <c r="U1217" i="6"/>
  <c r="T1217" i="6"/>
  <c r="S1217" i="6"/>
  <c r="R1217" i="6"/>
  <c r="Q1217" i="6"/>
  <c r="P1217" i="6"/>
  <c r="O1217" i="6"/>
  <c r="N1217" i="6"/>
  <c r="M1217" i="6"/>
  <c r="Z1216" i="6"/>
  <c r="Y1216" i="6"/>
  <c r="X1216" i="6"/>
  <c r="W1216" i="6"/>
  <c r="V1216" i="6"/>
  <c r="U1216" i="6"/>
  <c r="T1216" i="6"/>
  <c r="S1216" i="6"/>
  <c r="R1216" i="6"/>
  <c r="Q1216" i="6"/>
  <c r="P1216" i="6"/>
  <c r="O1216" i="6"/>
  <c r="N1216" i="6"/>
  <c r="M1216" i="6"/>
  <c r="Z1215" i="6"/>
  <c r="Y1215" i="6"/>
  <c r="X1215" i="6"/>
  <c r="W1215" i="6"/>
  <c r="V1215" i="6"/>
  <c r="U1215" i="6"/>
  <c r="T1215" i="6"/>
  <c r="S1215" i="6"/>
  <c r="R1215" i="6"/>
  <c r="Q1215" i="6"/>
  <c r="P1215" i="6"/>
  <c r="O1215" i="6"/>
  <c r="N1215" i="6"/>
  <c r="M1215" i="6"/>
  <c r="Z1214" i="6"/>
  <c r="Y1214" i="6"/>
  <c r="X1214" i="6"/>
  <c r="W1214" i="6"/>
  <c r="V1214" i="6"/>
  <c r="U1214" i="6"/>
  <c r="T1214" i="6"/>
  <c r="S1214" i="6"/>
  <c r="R1214" i="6"/>
  <c r="Q1214" i="6"/>
  <c r="P1214" i="6"/>
  <c r="O1214" i="6"/>
  <c r="N1214" i="6"/>
  <c r="M1214" i="6"/>
  <c r="Z1213" i="6"/>
  <c r="Y1213" i="6"/>
  <c r="X1213" i="6"/>
  <c r="W1213" i="6"/>
  <c r="V1213" i="6"/>
  <c r="U1213" i="6"/>
  <c r="T1213" i="6"/>
  <c r="S1213" i="6"/>
  <c r="R1213" i="6"/>
  <c r="Q1213" i="6"/>
  <c r="P1213" i="6"/>
  <c r="O1213" i="6"/>
  <c r="N1213" i="6"/>
  <c r="M1213" i="6"/>
  <c r="Z1212" i="6"/>
  <c r="Y1212" i="6"/>
  <c r="X1212" i="6"/>
  <c r="W1212" i="6"/>
  <c r="V1212" i="6"/>
  <c r="U1212" i="6"/>
  <c r="T1212" i="6"/>
  <c r="S1212" i="6"/>
  <c r="R1212" i="6"/>
  <c r="Q1212" i="6"/>
  <c r="P1212" i="6"/>
  <c r="O1212" i="6"/>
  <c r="N1212" i="6"/>
  <c r="M1212" i="6"/>
  <c r="Z1211" i="6"/>
  <c r="Y1211" i="6"/>
  <c r="X1211" i="6"/>
  <c r="W1211" i="6"/>
  <c r="V1211" i="6"/>
  <c r="U1211" i="6"/>
  <c r="T1211" i="6"/>
  <c r="S1211" i="6"/>
  <c r="R1211" i="6"/>
  <c r="Q1211" i="6"/>
  <c r="P1211" i="6"/>
  <c r="O1211" i="6"/>
  <c r="N1211" i="6"/>
  <c r="M1211" i="6"/>
  <c r="Z1210" i="6"/>
  <c r="Y1210" i="6"/>
  <c r="X1210" i="6"/>
  <c r="W1210" i="6"/>
  <c r="V1210" i="6"/>
  <c r="U1210" i="6"/>
  <c r="T1210" i="6"/>
  <c r="S1210" i="6"/>
  <c r="R1210" i="6"/>
  <c r="Q1210" i="6"/>
  <c r="P1210" i="6"/>
  <c r="O1210" i="6"/>
  <c r="N1210" i="6"/>
  <c r="M1210" i="6"/>
  <c r="Z1209" i="6"/>
  <c r="Y1209" i="6"/>
  <c r="X1209" i="6"/>
  <c r="W1209" i="6"/>
  <c r="V1209" i="6"/>
  <c r="U1209" i="6"/>
  <c r="T1209" i="6"/>
  <c r="S1209" i="6"/>
  <c r="R1209" i="6"/>
  <c r="Q1209" i="6"/>
  <c r="P1209" i="6"/>
  <c r="O1209" i="6"/>
  <c r="N1209" i="6"/>
  <c r="M1209" i="6"/>
  <c r="Z1208" i="6"/>
  <c r="Y1208" i="6"/>
  <c r="X1208" i="6"/>
  <c r="W1208" i="6"/>
  <c r="V1208" i="6"/>
  <c r="U1208" i="6"/>
  <c r="T1208" i="6"/>
  <c r="S1208" i="6"/>
  <c r="R1208" i="6"/>
  <c r="Q1208" i="6"/>
  <c r="P1208" i="6"/>
  <c r="O1208" i="6"/>
  <c r="N1208" i="6"/>
  <c r="M1208" i="6"/>
  <c r="Z1207" i="6"/>
  <c r="Y1207" i="6"/>
  <c r="X1207" i="6"/>
  <c r="W1207" i="6"/>
  <c r="V1207" i="6"/>
  <c r="U1207" i="6"/>
  <c r="T1207" i="6"/>
  <c r="S1207" i="6"/>
  <c r="R1207" i="6"/>
  <c r="Q1207" i="6"/>
  <c r="P1207" i="6"/>
  <c r="O1207" i="6"/>
  <c r="N1207" i="6"/>
  <c r="M1207" i="6"/>
  <c r="Z1206" i="6"/>
  <c r="Y1206" i="6"/>
  <c r="X1206" i="6"/>
  <c r="W1206" i="6"/>
  <c r="V1206" i="6"/>
  <c r="U1206" i="6"/>
  <c r="T1206" i="6"/>
  <c r="S1206" i="6"/>
  <c r="R1206" i="6"/>
  <c r="Q1206" i="6"/>
  <c r="P1206" i="6"/>
  <c r="O1206" i="6"/>
  <c r="N1206" i="6"/>
  <c r="M1206" i="6"/>
  <c r="Z1205" i="6"/>
  <c r="Y1205" i="6"/>
  <c r="X1205" i="6"/>
  <c r="W1205" i="6"/>
  <c r="V1205" i="6"/>
  <c r="U1205" i="6"/>
  <c r="T1205" i="6"/>
  <c r="S1205" i="6"/>
  <c r="R1205" i="6"/>
  <c r="Q1205" i="6"/>
  <c r="P1205" i="6"/>
  <c r="O1205" i="6"/>
  <c r="N1205" i="6"/>
  <c r="M1205" i="6"/>
  <c r="Z1204" i="6"/>
  <c r="Y1204" i="6"/>
  <c r="X1204" i="6"/>
  <c r="W1204" i="6"/>
  <c r="V1204" i="6"/>
  <c r="U1204" i="6"/>
  <c r="T1204" i="6"/>
  <c r="S1204" i="6"/>
  <c r="R1204" i="6"/>
  <c r="Q1204" i="6"/>
  <c r="P1204" i="6"/>
  <c r="O1204" i="6"/>
  <c r="N1204" i="6"/>
  <c r="M1204" i="6"/>
  <c r="Z1203" i="6"/>
  <c r="Y1203" i="6"/>
  <c r="X1203" i="6"/>
  <c r="W1203" i="6"/>
  <c r="V1203" i="6"/>
  <c r="U1203" i="6"/>
  <c r="T1203" i="6"/>
  <c r="S1203" i="6"/>
  <c r="R1203" i="6"/>
  <c r="Q1203" i="6"/>
  <c r="P1203" i="6"/>
  <c r="O1203" i="6"/>
  <c r="N1203" i="6"/>
  <c r="M1203" i="6"/>
  <c r="Z1202" i="6"/>
  <c r="Y1202" i="6"/>
  <c r="X1202" i="6"/>
  <c r="W1202" i="6"/>
  <c r="V1202" i="6"/>
  <c r="U1202" i="6"/>
  <c r="T1202" i="6"/>
  <c r="S1202" i="6"/>
  <c r="R1202" i="6"/>
  <c r="Q1202" i="6"/>
  <c r="P1202" i="6"/>
  <c r="O1202" i="6"/>
  <c r="N1202" i="6"/>
  <c r="M1202" i="6"/>
  <c r="Z1201" i="6"/>
  <c r="Y1201" i="6"/>
  <c r="X1201" i="6"/>
  <c r="W1201" i="6"/>
  <c r="V1201" i="6"/>
  <c r="U1201" i="6"/>
  <c r="T1201" i="6"/>
  <c r="S1201" i="6"/>
  <c r="R1201" i="6"/>
  <c r="Q1201" i="6"/>
  <c r="P1201" i="6"/>
  <c r="O1201" i="6"/>
  <c r="N1201" i="6"/>
  <c r="M1201" i="6"/>
  <c r="Z1200" i="6"/>
  <c r="Y1200" i="6"/>
  <c r="X1200" i="6"/>
  <c r="W1200" i="6"/>
  <c r="V1200" i="6"/>
  <c r="U1200" i="6"/>
  <c r="T1200" i="6"/>
  <c r="S1200" i="6"/>
  <c r="R1200" i="6"/>
  <c r="Q1200" i="6"/>
  <c r="P1200" i="6"/>
  <c r="O1200" i="6"/>
  <c r="N1200" i="6"/>
  <c r="M1200" i="6"/>
  <c r="Z1199" i="6"/>
  <c r="Y1199" i="6"/>
  <c r="X1199" i="6"/>
  <c r="W1199" i="6"/>
  <c r="V1199" i="6"/>
  <c r="U1199" i="6"/>
  <c r="T1199" i="6"/>
  <c r="S1199" i="6"/>
  <c r="R1199" i="6"/>
  <c r="Q1199" i="6"/>
  <c r="P1199" i="6"/>
  <c r="O1199" i="6"/>
  <c r="N1199" i="6"/>
  <c r="M1199" i="6"/>
  <c r="Z1198" i="6"/>
  <c r="Y1198" i="6"/>
  <c r="X1198" i="6"/>
  <c r="W1198" i="6"/>
  <c r="V1198" i="6"/>
  <c r="U1198" i="6"/>
  <c r="T1198" i="6"/>
  <c r="S1198" i="6"/>
  <c r="R1198" i="6"/>
  <c r="Q1198" i="6"/>
  <c r="P1198" i="6"/>
  <c r="O1198" i="6"/>
  <c r="N1198" i="6"/>
  <c r="M1198" i="6"/>
  <c r="Z1197" i="6"/>
  <c r="Y1197" i="6"/>
  <c r="X1197" i="6"/>
  <c r="W1197" i="6"/>
  <c r="V1197" i="6"/>
  <c r="U1197" i="6"/>
  <c r="T1197" i="6"/>
  <c r="S1197" i="6"/>
  <c r="R1197" i="6"/>
  <c r="Q1197" i="6"/>
  <c r="P1197" i="6"/>
  <c r="O1197" i="6"/>
  <c r="N1197" i="6"/>
  <c r="M1197" i="6"/>
  <c r="Z1196" i="6"/>
  <c r="Y1196" i="6"/>
  <c r="X1196" i="6"/>
  <c r="W1196" i="6"/>
  <c r="V1196" i="6"/>
  <c r="U1196" i="6"/>
  <c r="T1196" i="6"/>
  <c r="S1196" i="6"/>
  <c r="R1196" i="6"/>
  <c r="Q1196" i="6"/>
  <c r="P1196" i="6"/>
  <c r="O1196" i="6"/>
  <c r="N1196" i="6"/>
  <c r="M1196" i="6"/>
  <c r="Z1195" i="6"/>
  <c r="Y1195" i="6"/>
  <c r="X1195" i="6"/>
  <c r="W1195" i="6"/>
  <c r="V1195" i="6"/>
  <c r="U1195" i="6"/>
  <c r="T1195" i="6"/>
  <c r="S1195" i="6"/>
  <c r="R1195" i="6"/>
  <c r="Q1195" i="6"/>
  <c r="P1195" i="6"/>
  <c r="O1195" i="6"/>
  <c r="N1195" i="6"/>
  <c r="M1195" i="6"/>
  <c r="Z1194" i="6"/>
  <c r="Y1194" i="6"/>
  <c r="X1194" i="6"/>
  <c r="W1194" i="6"/>
  <c r="V1194" i="6"/>
  <c r="U1194" i="6"/>
  <c r="T1194" i="6"/>
  <c r="S1194" i="6"/>
  <c r="R1194" i="6"/>
  <c r="Q1194" i="6"/>
  <c r="P1194" i="6"/>
  <c r="O1194" i="6"/>
  <c r="N1194" i="6"/>
  <c r="M1194" i="6"/>
  <c r="Z1193" i="6"/>
  <c r="Y1193" i="6"/>
  <c r="X1193" i="6"/>
  <c r="W1193" i="6"/>
  <c r="V1193" i="6"/>
  <c r="U1193" i="6"/>
  <c r="T1193" i="6"/>
  <c r="S1193" i="6"/>
  <c r="R1193" i="6"/>
  <c r="Q1193" i="6"/>
  <c r="P1193" i="6"/>
  <c r="O1193" i="6"/>
  <c r="N1193" i="6"/>
  <c r="M1193" i="6"/>
  <c r="Z1192" i="6"/>
  <c r="Y1192" i="6"/>
  <c r="X1192" i="6"/>
  <c r="W1192" i="6"/>
  <c r="V1192" i="6"/>
  <c r="U1192" i="6"/>
  <c r="T1192" i="6"/>
  <c r="S1192" i="6"/>
  <c r="R1192" i="6"/>
  <c r="Q1192" i="6"/>
  <c r="P1192" i="6"/>
  <c r="O1192" i="6"/>
  <c r="N1192" i="6"/>
  <c r="M1192" i="6"/>
  <c r="Z1191" i="6"/>
  <c r="Y1191" i="6"/>
  <c r="X1191" i="6"/>
  <c r="W1191" i="6"/>
  <c r="V1191" i="6"/>
  <c r="U1191" i="6"/>
  <c r="T1191" i="6"/>
  <c r="S1191" i="6"/>
  <c r="R1191" i="6"/>
  <c r="Q1191" i="6"/>
  <c r="P1191" i="6"/>
  <c r="O1191" i="6"/>
  <c r="N1191" i="6"/>
  <c r="M1191" i="6"/>
  <c r="Z1190" i="6"/>
  <c r="Y1190" i="6"/>
  <c r="X1190" i="6"/>
  <c r="W1190" i="6"/>
  <c r="V1190" i="6"/>
  <c r="U1190" i="6"/>
  <c r="T1190" i="6"/>
  <c r="S1190" i="6"/>
  <c r="R1190" i="6"/>
  <c r="Q1190" i="6"/>
  <c r="P1190" i="6"/>
  <c r="O1190" i="6"/>
  <c r="N1190" i="6"/>
  <c r="M1190" i="6"/>
  <c r="Z1189" i="6"/>
  <c r="Y1189" i="6"/>
  <c r="X1189" i="6"/>
  <c r="W1189" i="6"/>
  <c r="V1189" i="6"/>
  <c r="U1189" i="6"/>
  <c r="T1189" i="6"/>
  <c r="S1189" i="6"/>
  <c r="R1189" i="6"/>
  <c r="Q1189" i="6"/>
  <c r="P1189" i="6"/>
  <c r="O1189" i="6"/>
  <c r="N1189" i="6"/>
  <c r="M1189" i="6"/>
  <c r="Z1188" i="6"/>
  <c r="Y1188" i="6"/>
  <c r="X1188" i="6"/>
  <c r="W1188" i="6"/>
  <c r="V1188" i="6"/>
  <c r="U1188" i="6"/>
  <c r="T1188" i="6"/>
  <c r="S1188" i="6"/>
  <c r="R1188" i="6"/>
  <c r="Q1188" i="6"/>
  <c r="P1188" i="6"/>
  <c r="O1188" i="6"/>
  <c r="N1188" i="6"/>
  <c r="M1188" i="6"/>
  <c r="Z1187" i="6"/>
  <c r="Y1187" i="6"/>
  <c r="X1187" i="6"/>
  <c r="W1187" i="6"/>
  <c r="V1187" i="6"/>
  <c r="U1187" i="6"/>
  <c r="T1187" i="6"/>
  <c r="S1187" i="6"/>
  <c r="R1187" i="6"/>
  <c r="Q1187" i="6"/>
  <c r="P1187" i="6"/>
  <c r="O1187" i="6"/>
  <c r="N1187" i="6"/>
  <c r="M1187" i="6"/>
  <c r="Z1186" i="6"/>
  <c r="Y1186" i="6"/>
  <c r="X1186" i="6"/>
  <c r="W1186" i="6"/>
  <c r="V1186" i="6"/>
  <c r="U1186" i="6"/>
  <c r="T1186" i="6"/>
  <c r="S1186" i="6"/>
  <c r="R1186" i="6"/>
  <c r="Q1186" i="6"/>
  <c r="P1186" i="6"/>
  <c r="O1186" i="6"/>
  <c r="N1186" i="6"/>
  <c r="M1186" i="6"/>
  <c r="Z1185" i="6"/>
  <c r="Y1185" i="6"/>
  <c r="X1185" i="6"/>
  <c r="W1185" i="6"/>
  <c r="V1185" i="6"/>
  <c r="U1185" i="6"/>
  <c r="T1185" i="6"/>
  <c r="S1185" i="6"/>
  <c r="R1185" i="6"/>
  <c r="Q1185" i="6"/>
  <c r="P1185" i="6"/>
  <c r="O1185" i="6"/>
  <c r="N1185" i="6"/>
  <c r="M1185" i="6"/>
  <c r="Z1184" i="6"/>
  <c r="Y1184" i="6"/>
  <c r="X1184" i="6"/>
  <c r="W1184" i="6"/>
  <c r="V1184" i="6"/>
  <c r="U1184" i="6"/>
  <c r="T1184" i="6"/>
  <c r="S1184" i="6"/>
  <c r="R1184" i="6"/>
  <c r="Q1184" i="6"/>
  <c r="P1184" i="6"/>
  <c r="O1184" i="6"/>
  <c r="N1184" i="6"/>
  <c r="M1184" i="6"/>
  <c r="Z1183" i="6"/>
  <c r="Y1183" i="6"/>
  <c r="X1183" i="6"/>
  <c r="W1183" i="6"/>
  <c r="V1183" i="6"/>
  <c r="U1183" i="6"/>
  <c r="T1183" i="6"/>
  <c r="S1183" i="6"/>
  <c r="R1183" i="6"/>
  <c r="Q1183" i="6"/>
  <c r="P1183" i="6"/>
  <c r="O1183" i="6"/>
  <c r="N1183" i="6"/>
  <c r="M1183" i="6"/>
  <c r="Z1182" i="6"/>
  <c r="Y1182" i="6"/>
  <c r="X1182" i="6"/>
  <c r="W1182" i="6"/>
  <c r="V1182" i="6"/>
  <c r="U1182" i="6"/>
  <c r="T1182" i="6"/>
  <c r="S1182" i="6"/>
  <c r="R1182" i="6"/>
  <c r="Q1182" i="6"/>
  <c r="P1182" i="6"/>
  <c r="O1182" i="6"/>
  <c r="N1182" i="6"/>
  <c r="M1182" i="6"/>
  <c r="Z1181" i="6"/>
  <c r="Y1181" i="6"/>
  <c r="X1181" i="6"/>
  <c r="W1181" i="6"/>
  <c r="V1181" i="6"/>
  <c r="U1181" i="6"/>
  <c r="T1181" i="6"/>
  <c r="S1181" i="6"/>
  <c r="R1181" i="6"/>
  <c r="Q1181" i="6"/>
  <c r="P1181" i="6"/>
  <c r="O1181" i="6"/>
  <c r="N1181" i="6"/>
  <c r="M1181" i="6"/>
  <c r="Z1180" i="6"/>
  <c r="Y1180" i="6"/>
  <c r="X1180" i="6"/>
  <c r="W1180" i="6"/>
  <c r="V1180" i="6"/>
  <c r="U1180" i="6"/>
  <c r="T1180" i="6"/>
  <c r="S1180" i="6"/>
  <c r="R1180" i="6"/>
  <c r="Q1180" i="6"/>
  <c r="P1180" i="6"/>
  <c r="O1180" i="6"/>
  <c r="N1180" i="6"/>
  <c r="M1180" i="6"/>
  <c r="Z1179" i="6"/>
  <c r="Y1179" i="6"/>
  <c r="X1179" i="6"/>
  <c r="W1179" i="6"/>
  <c r="V1179" i="6"/>
  <c r="U1179" i="6"/>
  <c r="T1179" i="6"/>
  <c r="S1179" i="6"/>
  <c r="R1179" i="6"/>
  <c r="Q1179" i="6"/>
  <c r="P1179" i="6"/>
  <c r="O1179" i="6"/>
  <c r="N1179" i="6"/>
  <c r="M1179" i="6"/>
  <c r="Z1178" i="6"/>
  <c r="Y1178" i="6"/>
  <c r="X1178" i="6"/>
  <c r="W1178" i="6"/>
  <c r="V1178" i="6"/>
  <c r="U1178" i="6"/>
  <c r="T1178" i="6"/>
  <c r="S1178" i="6"/>
  <c r="R1178" i="6"/>
  <c r="Q1178" i="6"/>
  <c r="P1178" i="6"/>
  <c r="O1178" i="6"/>
  <c r="N1178" i="6"/>
  <c r="M1178" i="6"/>
  <c r="Z1177" i="6"/>
  <c r="Y1177" i="6"/>
  <c r="X1177" i="6"/>
  <c r="W1177" i="6"/>
  <c r="V1177" i="6"/>
  <c r="U1177" i="6"/>
  <c r="T1177" i="6"/>
  <c r="S1177" i="6"/>
  <c r="R1177" i="6"/>
  <c r="Q1177" i="6"/>
  <c r="P1177" i="6"/>
  <c r="O1177" i="6"/>
  <c r="N1177" i="6"/>
  <c r="M1177" i="6"/>
  <c r="Z1176" i="6"/>
  <c r="Y1176" i="6"/>
  <c r="X1176" i="6"/>
  <c r="W1176" i="6"/>
  <c r="V1176" i="6"/>
  <c r="U1176" i="6"/>
  <c r="T1176" i="6"/>
  <c r="S1176" i="6"/>
  <c r="R1176" i="6"/>
  <c r="Q1176" i="6"/>
  <c r="P1176" i="6"/>
  <c r="O1176" i="6"/>
  <c r="N1176" i="6"/>
  <c r="M1176" i="6"/>
  <c r="Z1175" i="6"/>
  <c r="Y1175" i="6"/>
  <c r="X1175" i="6"/>
  <c r="W1175" i="6"/>
  <c r="V1175" i="6"/>
  <c r="U1175" i="6"/>
  <c r="T1175" i="6"/>
  <c r="S1175" i="6"/>
  <c r="R1175" i="6"/>
  <c r="Q1175" i="6"/>
  <c r="P1175" i="6"/>
  <c r="O1175" i="6"/>
  <c r="N1175" i="6"/>
  <c r="M1175" i="6"/>
  <c r="Z1174" i="6"/>
  <c r="Y1174" i="6"/>
  <c r="X1174" i="6"/>
  <c r="W1174" i="6"/>
  <c r="V1174" i="6"/>
  <c r="U1174" i="6"/>
  <c r="T1174" i="6"/>
  <c r="S1174" i="6"/>
  <c r="R1174" i="6"/>
  <c r="Q1174" i="6"/>
  <c r="P1174" i="6"/>
  <c r="O1174" i="6"/>
  <c r="N1174" i="6"/>
  <c r="M1174" i="6"/>
  <c r="Z1173" i="6"/>
  <c r="Y1173" i="6"/>
  <c r="X1173" i="6"/>
  <c r="W1173" i="6"/>
  <c r="V1173" i="6"/>
  <c r="U1173" i="6"/>
  <c r="T1173" i="6"/>
  <c r="S1173" i="6"/>
  <c r="R1173" i="6"/>
  <c r="Q1173" i="6"/>
  <c r="P1173" i="6"/>
  <c r="O1173" i="6"/>
  <c r="N1173" i="6"/>
  <c r="M1173" i="6"/>
  <c r="Z1172" i="6"/>
  <c r="Y1172" i="6"/>
  <c r="X1172" i="6"/>
  <c r="W1172" i="6"/>
  <c r="V1172" i="6"/>
  <c r="U1172" i="6"/>
  <c r="T1172" i="6"/>
  <c r="S1172" i="6"/>
  <c r="R1172" i="6"/>
  <c r="Q1172" i="6"/>
  <c r="P1172" i="6"/>
  <c r="O1172" i="6"/>
  <c r="N1172" i="6"/>
  <c r="M1172" i="6"/>
  <c r="Z1171" i="6"/>
  <c r="Y1171" i="6"/>
  <c r="X1171" i="6"/>
  <c r="W1171" i="6"/>
  <c r="V1171" i="6"/>
  <c r="U1171" i="6"/>
  <c r="T1171" i="6"/>
  <c r="S1171" i="6"/>
  <c r="R1171" i="6"/>
  <c r="Q1171" i="6"/>
  <c r="P1171" i="6"/>
  <c r="O1171" i="6"/>
  <c r="N1171" i="6"/>
  <c r="M1171" i="6"/>
  <c r="Z1170" i="6"/>
  <c r="Y1170" i="6"/>
  <c r="X1170" i="6"/>
  <c r="W1170" i="6"/>
  <c r="V1170" i="6"/>
  <c r="U1170" i="6"/>
  <c r="T1170" i="6"/>
  <c r="S1170" i="6"/>
  <c r="R1170" i="6"/>
  <c r="Q1170" i="6"/>
  <c r="P1170" i="6"/>
  <c r="O1170" i="6"/>
  <c r="N1170" i="6"/>
  <c r="M1170" i="6"/>
  <c r="Z1169" i="6"/>
  <c r="Y1169" i="6"/>
  <c r="X1169" i="6"/>
  <c r="W1169" i="6"/>
  <c r="V1169" i="6"/>
  <c r="U1169" i="6"/>
  <c r="T1169" i="6"/>
  <c r="S1169" i="6"/>
  <c r="R1169" i="6"/>
  <c r="Q1169" i="6"/>
  <c r="P1169" i="6"/>
  <c r="O1169" i="6"/>
  <c r="N1169" i="6"/>
  <c r="M1169" i="6"/>
  <c r="Z1168" i="6"/>
  <c r="Y1168" i="6"/>
  <c r="X1168" i="6"/>
  <c r="W1168" i="6"/>
  <c r="V1168" i="6"/>
  <c r="U1168" i="6"/>
  <c r="T1168" i="6"/>
  <c r="S1168" i="6"/>
  <c r="R1168" i="6"/>
  <c r="Q1168" i="6"/>
  <c r="P1168" i="6"/>
  <c r="O1168" i="6"/>
  <c r="N1168" i="6"/>
  <c r="M1168" i="6"/>
  <c r="Z1167" i="6"/>
  <c r="Y1167" i="6"/>
  <c r="X1167" i="6"/>
  <c r="W1167" i="6"/>
  <c r="V1167" i="6"/>
  <c r="U1167" i="6"/>
  <c r="T1167" i="6"/>
  <c r="S1167" i="6"/>
  <c r="R1167" i="6"/>
  <c r="Q1167" i="6"/>
  <c r="P1167" i="6"/>
  <c r="O1167" i="6"/>
  <c r="N1167" i="6"/>
  <c r="M1167" i="6"/>
  <c r="Z1166" i="6"/>
  <c r="Y1166" i="6"/>
  <c r="X1166" i="6"/>
  <c r="W1166" i="6"/>
  <c r="V1166" i="6"/>
  <c r="U1166" i="6"/>
  <c r="T1166" i="6"/>
  <c r="S1166" i="6"/>
  <c r="R1166" i="6"/>
  <c r="Q1166" i="6"/>
  <c r="P1166" i="6"/>
  <c r="O1166" i="6"/>
  <c r="N1166" i="6"/>
  <c r="M1166" i="6"/>
  <c r="Z1165" i="6"/>
  <c r="Y1165" i="6"/>
  <c r="X1165" i="6"/>
  <c r="W1165" i="6"/>
  <c r="V1165" i="6"/>
  <c r="U1165" i="6"/>
  <c r="T1165" i="6"/>
  <c r="S1165" i="6"/>
  <c r="R1165" i="6"/>
  <c r="Q1165" i="6"/>
  <c r="P1165" i="6"/>
  <c r="O1165" i="6"/>
  <c r="N1165" i="6"/>
  <c r="M1165" i="6"/>
  <c r="Z1164" i="6"/>
  <c r="Y1164" i="6"/>
  <c r="X1164" i="6"/>
  <c r="W1164" i="6"/>
  <c r="V1164" i="6"/>
  <c r="U1164" i="6"/>
  <c r="T1164" i="6"/>
  <c r="S1164" i="6"/>
  <c r="R1164" i="6"/>
  <c r="Q1164" i="6"/>
  <c r="P1164" i="6"/>
  <c r="O1164" i="6"/>
  <c r="N1164" i="6"/>
  <c r="M1164" i="6"/>
  <c r="Z1163" i="6"/>
  <c r="Y1163" i="6"/>
  <c r="X1163" i="6"/>
  <c r="W1163" i="6"/>
  <c r="V1163" i="6"/>
  <c r="U1163" i="6"/>
  <c r="T1163" i="6"/>
  <c r="S1163" i="6"/>
  <c r="R1163" i="6"/>
  <c r="Q1163" i="6"/>
  <c r="P1163" i="6"/>
  <c r="O1163" i="6"/>
  <c r="N1163" i="6"/>
  <c r="M1163" i="6"/>
  <c r="Z1162" i="6"/>
  <c r="Y1162" i="6"/>
  <c r="X1162" i="6"/>
  <c r="W1162" i="6"/>
  <c r="V1162" i="6"/>
  <c r="U1162" i="6"/>
  <c r="T1162" i="6"/>
  <c r="S1162" i="6"/>
  <c r="R1162" i="6"/>
  <c r="Q1162" i="6"/>
  <c r="P1162" i="6"/>
  <c r="O1162" i="6"/>
  <c r="N1162" i="6"/>
  <c r="M1162" i="6"/>
  <c r="Z1161" i="6"/>
  <c r="Y1161" i="6"/>
  <c r="X1161" i="6"/>
  <c r="W1161" i="6"/>
  <c r="V1161" i="6"/>
  <c r="U1161" i="6"/>
  <c r="T1161" i="6"/>
  <c r="S1161" i="6"/>
  <c r="R1161" i="6"/>
  <c r="Q1161" i="6"/>
  <c r="P1161" i="6"/>
  <c r="O1161" i="6"/>
  <c r="N1161" i="6"/>
  <c r="M1161" i="6"/>
  <c r="Z1160" i="6"/>
  <c r="Y1160" i="6"/>
  <c r="X1160" i="6"/>
  <c r="W1160" i="6"/>
  <c r="V1160" i="6"/>
  <c r="U1160" i="6"/>
  <c r="T1160" i="6"/>
  <c r="S1160" i="6"/>
  <c r="R1160" i="6"/>
  <c r="Q1160" i="6"/>
  <c r="P1160" i="6"/>
  <c r="O1160" i="6"/>
  <c r="N1160" i="6"/>
  <c r="M1160" i="6"/>
  <c r="Z1159" i="6"/>
  <c r="Y1159" i="6"/>
  <c r="X1159" i="6"/>
  <c r="W1159" i="6"/>
  <c r="V1159" i="6"/>
  <c r="U1159" i="6"/>
  <c r="T1159" i="6"/>
  <c r="S1159" i="6"/>
  <c r="R1159" i="6"/>
  <c r="Q1159" i="6"/>
  <c r="P1159" i="6"/>
  <c r="O1159" i="6"/>
  <c r="N1159" i="6"/>
  <c r="M1159" i="6"/>
  <c r="Z1158" i="6"/>
  <c r="Y1158" i="6"/>
  <c r="X1158" i="6"/>
  <c r="W1158" i="6"/>
  <c r="V1158" i="6"/>
  <c r="U1158" i="6"/>
  <c r="T1158" i="6"/>
  <c r="S1158" i="6"/>
  <c r="R1158" i="6"/>
  <c r="Q1158" i="6"/>
  <c r="P1158" i="6"/>
  <c r="O1158" i="6"/>
  <c r="N1158" i="6"/>
  <c r="M1158" i="6"/>
  <c r="Z1157" i="6"/>
  <c r="Y1157" i="6"/>
  <c r="X1157" i="6"/>
  <c r="W1157" i="6"/>
  <c r="V1157" i="6"/>
  <c r="U1157" i="6"/>
  <c r="T1157" i="6"/>
  <c r="S1157" i="6"/>
  <c r="R1157" i="6"/>
  <c r="Q1157" i="6"/>
  <c r="P1157" i="6"/>
  <c r="O1157" i="6"/>
  <c r="N1157" i="6"/>
  <c r="M1157" i="6"/>
  <c r="Z1156" i="6"/>
  <c r="Y1156" i="6"/>
  <c r="X1156" i="6"/>
  <c r="W1156" i="6"/>
  <c r="V1156" i="6"/>
  <c r="U1156" i="6"/>
  <c r="T1156" i="6"/>
  <c r="S1156" i="6"/>
  <c r="R1156" i="6"/>
  <c r="Q1156" i="6"/>
  <c r="P1156" i="6"/>
  <c r="O1156" i="6"/>
  <c r="N1156" i="6"/>
  <c r="M1156" i="6"/>
  <c r="Z1155" i="6"/>
  <c r="Y1155" i="6"/>
  <c r="X1155" i="6"/>
  <c r="W1155" i="6"/>
  <c r="V1155" i="6"/>
  <c r="U1155" i="6"/>
  <c r="T1155" i="6"/>
  <c r="S1155" i="6"/>
  <c r="R1155" i="6"/>
  <c r="Q1155" i="6"/>
  <c r="P1155" i="6"/>
  <c r="O1155" i="6"/>
  <c r="N1155" i="6"/>
  <c r="M1155" i="6"/>
  <c r="Z1154" i="6"/>
  <c r="Y1154" i="6"/>
  <c r="X1154" i="6"/>
  <c r="W1154" i="6"/>
  <c r="V1154" i="6"/>
  <c r="U1154" i="6"/>
  <c r="T1154" i="6"/>
  <c r="S1154" i="6"/>
  <c r="R1154" i="6"/>
  <c r="Q1154" i="6"/>
  <c r="P1154" i="6"/>
  <c r="O1154" i="6"/>
  <c r="N1154" i="6"/>
  <c r="M1154" i="6"/>
  <c r="Z1153" i="6"/>
  <c r="Y1153" i="6"/>
  <c r="X1153" i="6"/>
  <c r="W1153" i="6"/>
  <c r="V1153" i="6"/>
  <c r="U1153" i="6"/>
  <c r="T1153" i="6"/>
  <c r="S1153" i="6"/>
  <c r="R1153" i="6"/>
  <c r="Q1153" i="6"/>
  <c r="P1153" i="6"/>
  <c r="O1153" i="6"/>
  <c r="N1153" i="6"/>
  <c r="M1153" i="6"/>
  <c r="Z1152" i="6"/>
  <c r="Y1152" i="6"/>
  <c r="X1152" i="6"/>
  <c r="W1152" i="6"/>
  <c r="V1152" i="6"/>
  <c r="U1152" i="6"/>
  <c r="T1152" i="6"/>
  <c r="S1152" i="6"/>
  <c r="R1152" i="6"/>
  <c r="Q1152" i="6"/>
  <c r="P1152" i="6"/>
  <c r="O1152" i="6"/>
  <c r="N1152" i="6"/>
  <c r="M1152" i="6"/>
  <c r="Z1151" i="6"/>
  <c r="Y1151" i="6"/>
  <c r="X1151" i="6"/>
  <c r="W1151" i="6"/>
  <c r="V1151" i="6"/>
  <c r="U1151" i="6"/>
  <c r="T1151" i="6"/>
  <c r="S1151" i="6"/>
  <c r="R1151" i="6"/>
  <c r="Q1151" i="6"/>
  <c r="P1151" i="6"/>
  <c r="O1151" i="6"/>
  <c r="N1151" i="6"/>
  <c r="M1151" i="6"/>
  <c r="Z1150" i="6"/>
  <c r="Y1150" i="6"/>
  <c r="X1150" i="6"/>
  <c r="W1150" i="6"/>
  <c r="V1150" i="6"/>
  <c r="U1150" i="6"/>
  <c r="T1150" i="6"/>
  <c r="S1150" i="6"/>
  <c r="R1150" i="6"/>
  <c r="Q1150" i="6"/>
  <c r="P1150" i="6"/>
  <c r="O1150" i="6"/>
  <c r="N1150" i="6"/>
  <c r="M1150" i="6"/>
  <c r="Z1149" i="6"/>
  <c r="Y1149" i="6"/>
  <c r="X1149" i="6"/>
  <c r="W1149" i="6"/>
  <c r="V1149" i="6"/>
  <c r="U1149" i="6"/>
  <c r="T1149" i="6"/>
  <c r="S1149" i="6"/>
  <c r="R1149" i="6"/>
  <c r="Q1149" i="6"/>
  <c r="P1149" i="6"/>
  <c r="O1149" i="6"/>
  <c r="N1149" i="6"/>
  <c r="M1149" i="6"/>
  <c r="Z1148" i="6"/>
  <c r="Y1148" i="6"/>
  <c r="X1148" i="6"/>
  <c r="W1148" i="6"/>
  <c r="V1148" i="6"/>
  <c r="U1148" i="6"/>
  <c r="T1148" i="6"/>
  <c r="S1148" i="6"/>
  <c r="R1148" i="6"/>
  <c r="Q1148" i="6"/>
  <c r="P1148" i="6"/>
  <c r="O1148" i="6"/>
  <c r="N1148" i="6"/>
  <c r="M1148" i="6"/>
  <c r="Z1147" i="6"/>
  <c r="Y1147" i="6"/>
  <c r="X1147" i="6"/>
  <c r="W1147" i="6"/>
  <c r="V1147" i="6"/>
  <c r="U1147" i="6"/>
  <c r="T1147" i="6"/>
  <c r="S1147" i="6"/>
  <c r="R1147" i="6"/>
  <c r="Q1147" i="6"/>
  <c r="P1147" i="6"/>
  <c r="O1147" i="6"/>
  <c r="N1147" i="6"/>
  <c r="M1147" i="6"/>
  <c r="Z1146" i="6"/>
  <c r="Y1146" i="6"/>
  <c r="X1146" i="6"/>
  <c r="W1146" i="6"/>
  <c r="V1146" i="6"/>
  <c r="U1146" i="6"/>
  <c r="T1146" i="6"/>
  <c r="S1146" i="6"/>
  <c r="R1146" i="6"/>
  <c r="Q1146" i="6"/>
  <c r="P1146" i="6"/>
  <c r="O1146" i="6"/>
  <c r="N1146" i="6"/>
  <c r="M1146" i="6"/>
  <c r="Z1145" i="6"/>
  <c r="Y1145" i="6"/>
  <c r="X1145" i="6"/>
  <c r="W1145" i="6"/>
  <c r="V1145" i="6"/>
  <c r="U1145" i="6"/>
  <c r="T1145" i="6"/>
  <c r="S1145" i="6"/>
  <c r="R1145" i="6"/>
  <c r="Q1145" i="6"/>
  <c r="P1145" i="6"/>
  <c r="O1145" i="6"/>
  <c r="N1145" i="6"/>
  <c r="M1145" i="6"/>
  <c r="Z1144" i="6"/>
  <c r="Y1144" i="6"/>
  <c r="X1144" i="6"/>
  <c r="W1144" i="6"/>
  <c r="V1144" i="6"/>
  <c r="U1144" i="6"/>
  <c r="T1144" i="6"/>
  <c r="S1144" i="6"/>
  <c r="R1144" i="6"/>
  <c r="Q1144" i="6"/>
  <c r="P1144" i="6"/>
  <c r="O1144" i="6"/>
  <c r="N1144" i="6"/>
  <c r="M1144" i="6"/>
  <c r="Z1143" i="6"/>
  <c r="Y1143" i="6"/>
  <c r="X1143" i="6"/>
  <c r="W1143" i="6"/>
  <c r="V1143" i="6"/>
  <c r="U1143" i="6"/>
  <c r="T1143" i="6"/>
  <c r="S1143" i="6"/>
  <c r="R1143" i="6"/>
  <c r="Q1143" i="6"/>
  <c r="P1143" i="6"/>
  <c r="O1143" i="6"/>
  <c r="N1143" i="6"/>
  <c r="M1143" i="6"/>
  <c r="Z1142" i="6"/>
  <c r="Y1142" i="6"/>
  <c r="X1142" i="6"/>
  <c r="W1142" i="6"/>
  <c r="V1142" i="6"/>
  <c r="U1142" i="6"/>
  <c r="T1142" i="6"/>
  <c r="S1142" i="6"/>
  <c r="R1142" i="6"/>
  <c r="Q1142" i="6"/>
  <c r="P1142" i="6"/>
  <c r="O1142" i="6"/>
  <c r="N1142" i="6"/>
  <c r="M1142" i="6"/>
  <c r="Z1141" i="6"/>
  <c r="Y1141" i="6"/>
  <c r="X1141" i="6"/>
  <c r="W1141" i="6"/>
  <c r="V1141" i="6"/>
  <c r="U1141" i="6"/>
  <c r="T1141" i="6"/>
  <c r="S1141" i="6"/>
  <c r="R1141" i="6"/>
  <c r="Q1141" i="6"/>
  <c r="P1141" i="6"/>
  <c r="O1141" i="6"/>
  <c r="N1141" i="6"/>
  <c r="M1141" i="6"/>
  <c r="Z1140" i="6"/>
  <c r="Y1140" i="6"/>
  <c r="X1140" i="6"/>
  <c r="W1140" i="6"/>
  <c r="V1140" i="6"/>
  <c r="U1140" i="6"/>
  <c r="T1140" i="6"/>
  <c r="S1140" i="6"/>
  <c r="R1140" i="6"/>
  <c r="Q1140" i="6"/>
  <c r="P1140" i="6"/>
  <c r="O1140" i="6"/>
  <c r="N1140" i="6"/>
  <c r="M1140" i="6"/>
  <c r="Z1139" i="6"/>
  <c r="Y1139" i="6"/>
  <c r="X1139" i="6"/>
  <c r="W1139" i="6"/>
  <c r="V1139" i="6"/>
  <c r="U1139" i="6"/>
  <c r="T1139" i="6"/>
  <c r="S1139" i="6"/>
  <c r="R1139" i="6"/>
  <c r="Q1139" i="6"/>
  <c r="P1139" i="6"/>
  <c r="O1139" i="6"/>
  <c r="N1139" i="6"/>
  <c r="M1139" i="6"/>
  <c r="Z1138" i="6"/>
  <c r="Y1138" i="6"/>
  <c r="X1138" i="6"/>
  <c r="W1138" i="6"/>
  <c r="V1138" i="6"/>
  <c r="U1138" i="6"/>
  <c r="T1138" i="6"/>
  <c r="S1138" i="6"/>
  <c r="R1138" i="6"/>
  <c r="Q1138" i="6"/>
  <c r="P1138" i="6"/>
  <c r="O1138" i="6"/>
  <c r="N1138" i="6"/>
  <c r="M1138" i="6"/>
  <c r="Z1137" i="6"/>
  <c r="Y1137" i="6"/>
  <c r="X1137" i="6"/>
  <c r="W1137" i="6"/>
  <c r="V1137" i="6"/>
  <c r="U1137" i="6"/>
  <c r="T1137" i="6"/>
  <c r="S1137" i="6"/>
  <c r="R1137" i="6"/>
  <c r="Q1137" i="6"/>
  <c r="P1137" i="6"/>
  <c r="O1137" i="6"/>
  <c r="N1137" i="6"/>
  <c r="M1137" i="6"/>
  <c r="Z1136" i="6"/>
  <c r="Y1136" i="6"/>
  <c r="X1136" i="6"/>
  <c r="W1136" i="6"/>
  <c r="V1136" i="6"/>
  <c r="U1136" i="6"/>
  <c r="T1136" i="6"/>
  <c r="S1136" i="6"/>
  <c r="R1136" i="6"/>
  <c r="Q1136" i="6"/>
  <c r="P1136" i="6"/>
  <c r="O1136" i="6"/>
  <c r="N1136" i="6"/>
  <c r="M1136" i="6"/>
  <c r="Z1135" i="6"/>
  <c r="Y1135" i="6"/>
  <c r="X1135" i="6"/>
  <c r="W1135" i="6"/>
  <c r="V1135" i="6"/>
  <c r="U1135" i="6"/>
  <c r="T1135" i="6"/>
  <c r="S1135" i="6"/>
  <c r="R1135" i="6"/>
  <c r="Q1135" i="6"/>
  <c r="P1135" i="6"/>
  <c r="O1135" i="6"/>
  <c r="N1135" i="6"/>
  <c r="M1135" i="6"/>
  <c r="Z1134" i="6"/>
  <c r="Y1134" i="6"/>
  <c r="X1134" i="6"/>
  <c r="W1134" i="6"/>
  <c r="V1134" i="6"/>
  <c r="U1134" i="6"/>
  <c r="T1134" i="6"/>
  <c r="S1134" i="6"/>
  <c r="R1134" i="6"/>
  <c r="Q1134" i="6"/>
  <c r="P1134" i="6"/>
  <c r="O1134" i="6"/>
  <c r="N1134" i="6"/>
  <c r="M1134" i="6"/>
  <c r="Z1133" i="6"/>
  <c r="Y1133" i="6"/>
  <c r="X1133" i="6"/>
  <c r="W1133" i="6"/>
  <c r="V1133" i="6"/>
  <c r="U1133" i="6"/>
  <c r="T1133" i="6"/>
  <c r="S1133" i="6"/>
  <c r="R1133" i="6"/>
  <c r="Q1133" i="6"/>
  <c r="P1133" i="6"/>
  <c r="O1133" i="6"/>
  <c r="N1133" i="6"/>
  <c r="M1133" i="6"/>
  <c r="Z1132" i="6"/>
  <c r="Y1132" i="6"/>
  <c r="X1132" i="6"/>
  <c r="W1132" i="6"/>
  <c r="V1132" i="6"/>
  <c r="U1132" i="6"/>
  <c r="T1132" i="6"/>
  <c r="S1132" i="6"/>
  <c r="R1132" i="6"/>
  <c r="Q1132" i="6"/>
  <c r="P1132" i="6"/>
  <c r="O1132" i="6"/>
  <c r="N1132" i="6"/>
  <c r="M1132" i="6"/>
  <c r="Z1131" i="6"/>
  <c r="Y1131" i="6"/>
  <c r="X1131" i="6"/>
  <c r="W1131" i="6"/>
  <c r="V1131" i="6"/>
  <c r="U1131" i="6"/>
  <c r="T1131" i="6"/>
  <c r="S1131" i="6"/>
  <c r="R1131" i="6"/>
  <c r="Q1131" i="6"/>
  <c r="P1131" i="6"/>
  <c r="O1131" i="6"/>
  <c r="N1131" i="6"/>
  <c r="M1131" i="6"/>
  <c r="Z1130" i="6"/>
  <c r="Y1130" i="6"/>
  <c r="X1130" i="6"/>
  <c r="W1130" i="6"/>
  <c r="V1130" i="6"/>
  <c r="U1130" i="6"/>
  <c r="T1130" i="6"/>
  <c r="S1130" i="6"/>
  <c r="R1130" i="6"/>
  <c r="Q1130" i="6"/>
  <c r="P1130" i="6"/>
  <c r="O1130" i="6"/>
  <c r="N1130" i="6"/>
  <c r="M1130" i="6"/>
  <c r="Z1129" i="6"/>
  <c r="Y1129" i="6"/>
  <c r="X1129" i="6"/>
  <c r="W1129" i="6"/>
  <c r="V1129" i="6"/>
  <c r="U1129" i="6"/>
  <c r="T1129" i="6"/>
  <c r="S1129" i="6"/>
  <c r="R1129" i="6"/>
  <c r="Q1129" i="6"/>
  <c r="P1129" i="6"/>
  <c r="O1129" i="6"/>
  <c r="N1129" i="6"/>
  <c r="M1129" i="6"/>
  <c r="Z1128" i="6"/>
  <c r="Y1128" i="6"/>
  <c r="X1128" i="6"/>
  <c r="W1128" i="6"/>
  <c r="V1128" i="6"/>
  <c r="U1128" i="6"/>
  <c r="T1128" i="6"/>
  <c r="S1128" i="6"/>
  <c r="R1128" i="6"/>
  <c r="Q1128" i="6"/>
  <c r="P1128" i="6"/>
  <c r="O1128" i="6"/>
  <c r="N1128" i="6"/>
  <c r="M1128" i="6"/>
  <c r="Z1127" i="6"/>
  <c r="Y1127" i="6"/>
  <c r="X1127" i="6"/>
  <c r="W1127" i="6"/>
  <c r="V1127" i="6"/>
  <c r="U1127" i="6"/>
  <c r="T1127" i="6"/>
  <c r="S1127" i="6"/>
  <c r="R1127" i="6"/>
  <c r="Q1127" i="6"/>
  <c r="P1127" i="6"/>
  <c r="O1127" i="6"/>
  <c r="N1127" i="6"/>
  <c r="M1127" i="6"/>
  <c r="Z1126" i="6"/>
  <c r="Y1126" i="6"/>
  <c r="X1126" i="6"/>
  <c r="W1126" i="6"/>
  <c r="V1126" i="6"/>
  <c r="U1126" i="6"/>
  <c r="T1126" i="6"/>
  <c r="S1126" i="6"/>
  <c r="R1126" i="6"/>
  <c r="Q1126" i="6"/>
  <c r="P1126" i="6"/>
  <c r="O1126" i="6"/>
  <c r="N1126" i="6"/>
  <c r="M1126" i="6"/>
  <c r="Z1125" i="6"/>
  <c r="Y1125" i="6"/>
  <c r="X1125" i="6"/>
  <c r="W1125" i="6"/>
  <c r="V1125" i="6"/>
  <c r="U1125" i="6"/>
  <c r="T1125" i="6"/>
  <c r="S1125" i="6"/>
  <c r="R1125" i="6"/>
  <c r="Q1125" i="6"/>
  <c r="P1125" i="6"/>
  <c r="O1125" i="6"/>
  <c r="N1125" i="6"/>
  <c r="M1125" i="6"/>
  <c r="Z1124" i="6"/>
  <c r="Y1124" i="6"/>
  <c r="X1124" i="6"/>
  <c r="W1124" i="6"/>
  <c r="V1124" i="6"/>
  <c r="U1124" i="6"/>
  <c r="T1124" i="6"/>
  <c r="S1124" i="6"/>
  <c r="R1124" i="6"/>
  <c r="Q1124" i="6"/>
  <c r="P1124" i="6"/>
  <c r="O1124" i="6"/>
  <c r="N1124" i="6"/>
  <c r="M1124" i="6"/>
  <c r="Z1123" i="6"/>
  <c r="Y1123" i="6"/>
  <c r="X1123" i="6"/>
  <c r="W1123" i="6"/>
  <c r="V1123" i="6"/>
  <c r="U1123" i="6"/>
  <c r="T1123" i="6"/>
  <c r="S1123" i="6"/>
  <c r="R1123" i="6"/>
  <c r="Q1123" i="6"/>
  <c r="P1123" i="6"/>
  <c r="O1123" i="6"/>
  <c r="N1123" i="6"/>
  <c r="M1123" i="6"/>
  <c r="Z1122" i="6"/>
  <c r="Y1122" i="6"/>
  <c r="X1122" i="6"/>
  <c r="W1122" i="6"/>
  <c r="V1122" i="6"/>
  <c r="U1122" i="6"/>
  <c r="T1122" i="6"/>
  <c r="S1122" i="6"/>
  <c r="R1122" i="6"/>
  <c r="Q1122" i="6"/>
  <c r="P1122" i="6"/>
  <c r="O1122" i="6"/>
  <c r="N1122" i="6"/>
  <c r="M1122" i="6"/>
  <c r="Z1121" i="6"/>
  <c r="Y1121" i="6"/>
  <c r="X1121" i="6"/>
  <c r="W1121" i="6"/>
  <c r="V1121" i="6"/>
  <c r="U1121" i="6"/>
  <c r="T1121" i="6"/>
  <c r="S1121" i="6"/>
  <c r="R1121" i="6"/>
  <c r="Q1121" i="6"/>
  <c r="P1121" i="6"/>
  <c r="O1121" i="6"/>
  <c r="N1121" i="6"/>
  <c r="M1121" i="6"/>
  <c r="Z1120" i="6"/>
  <c r="Y1120" i="6"/>
  <c r="X1120" i="6"/>
  <c r="W1120" i="6"/>
  <c r="V1120" i="6"/>
  <c r="U1120" i="6"/>
  <c r="T1120" i="6"/>
  <c r="S1120" i="6"/>
  <c r="R1120" i="6"/>
  <c r="Q1120" i="6"/>
  <c r="P1120" i="6"/>
  <c r="O1120" i="6"/>
  <c r="N1120" i="6"/>
  <c r="M1120" i="6"/>
  <c r="Z1119" i="6"/>
  <c r="Y1119" i="6"/>
  <c r="X1119" i="6"/>
  <c r="W1119" i="6"/>
  <c r="V1119" i="6"/>
  <c r="U1119" i="6"/>
  <c r="T1119" i="6"/>
  <c r="S1119" i="6"/>
  <c r="R1119" i="6"/>
  <c r="Q1119" i="6"/>
  <c r="P1119" i="6"/>
  <c r="O1119" i="6"/>
  <c r="N1119" i="6"/>
  <c r="M1119" i="6"/>
  <c r="Z1118" i="6"/>
  <c r="Y1118" i="6"/>
  <c r="X1118" i="6"/>
  <c r="W1118" i="6"/>
  <c r="V1118" i="6"/>
  <c r="U1118" i="6"/>
  <c r="T1118" i="6"/>
  <c r="S1118" i="6"/>
  <c r="R1118" i="6"/>
  <c r="Q1118" i="6"/>
  <c r="P1118" i="6"/>
  <c r="O1118" i="6"/>
  <c r="N1118" i="6"/>
  <c r="M1118" i="6"/>
  <c r="Z1117" i="6"/>
  <c r="Y1117" i="6"/>
  <c r="X1117" i="6"/>
  <c r="W1117" i="6"/>
  <c r="V1117" i="6"/>
  <c r="U1117" i="6"/>
  <c r="T1117" i="6"/>
  <c r="S1117" i="6"/>
  <c r="R1117" i="6"/>
  <c r="Q1117" i="6"/>
  <c r="P1117" i="6"/>
  <c r="O1117" i="6"/>
  <c r="N1117" i="6"/>
  <c r="M1117" i="6"/>
  <c r="Z1116" i="6"/>
  <c r="Y1116" i="6"/>
  <c r="X1116" i="6"/>
  <c r="W1116" i="6"/>
  <c r="V1116" i="6"/>
  <c r="U1116" i="6"/>
  <c r="T1116" i="6"/>
  <c r="S1116" i="6"/>
  <c r="R1116" i="6"/>
  <c r="Q1116" i="6"/>
  <c r="P1116" i="6"/>
  <c r="O1116" i="6"/>
  <c r="N1116" i="6"/>
  <c r="M1116" i="6"/>
  <c r="Z1115" i="6"/>
  <c r="Y1115" i="6"/>
  <c r="X1115" i="6"/>
  <c r="W1115" i="6"/>
  <c r="V1115" i="6"/>
  <c r="U1115" i="6"/>
  <c r="T1115" i="6"/>
  <c r="S1115" i="6"/>
  <c r="R1115" i="6"/>
  <c r="Q1115" i="6"/>
  <c r="P1115" i="6"/>
  <c r="O1115" i="6"/>
  <c r="N1115" i="6"/>
  <c r="M1115" i="6"/>
  <c r="Z1114" i="6"/>
  <c r="Y1114" i="6"/>
  <c r="X1114" i="6"/>
  <c r="W1114" i="6"/>
  <c r="V1114" i="6"/>
  <c r="U1114" i="6"/>
  <c r="T1114" i="6"/>
  <c r="S1114" i="6"/>
  <c r="R1114" i="6"/>
  <c r="Q1114" i="6"/>
  <c r="P1114" i="6"/>
  <c r="O1114" i="6"/>
  <c r="N1114" i="6"/>
  <c r="M1114" i="6"/>
  <c r="Z1113" i="6"/>
  <c r="Y1113" i="6"/>
  <c r="X1113" i="6"/>
  <c r="W1113" i="6"/>
  <c r="V1113" i="6"/>
  <c r="U1113" i="6"/>
  <c r="T1113" i="6"/>
  <c r="S1113" i="6"/>
  <c r="R1113" i="6"/>
  <c r="Q1113" i="6"/>
  <c r="P1113" i="6"/>
  <c r="O1113" i="6"/>
  <c r="N1113" i="6"/>
  <c r="M1113" i="6"/>
  <c r="Z1112" i="6"/>
  <c r="Y1112" i="6"/>
  <c r="X1112" i="6"/>
  <c r="W1112" i="6"/>
  <c r="V1112" i="6"/>
  <c r="U1112" i="6"/>
  <c r="T1112" i="6"/>
  <c r="S1112" i="6"/>
  <c r="R1112" i="6"/>
  <c r="Q1112" i="6"/>
  <c r="P1112" i="6"/>
  <c r="O1112" i="6"/>
  <c r="N1112" i="6"/>
  <c r="M1112" i="6"/>
  <c r="Z1111" i="6"/>
  <c r="Y1111" i="6"/>
  <c r="X1111" i="6"/>
  <c r="W1111" i="6"/>
  <c r="V1111" i="6"/>
  <c r="U1111" i="6"/>
  <c r="T1111" i="6"/>
  <c r="S1111" i="6"/>
  <c r="R1111" i="6"/>
  <c r="Q1111" i="6"/>
  <c r="P1111" i="6"/>
  <c r="O1111" i="6"/>
  <c r="N1111" i="6"/>
  <c r="M1111" i="6"/>
  <c r="Z1110" i="6"/>
  <c r="Y1110" i="6"/>
  <c r="X1110" i="6"/>
  <c r="W1110" i="6"/>
  <c r="V1110" i="6"/>
  <c r="U1110" i="6"/>
  <c r="T1110" i="6"/>
  <c r="S1110" i="6"/>
  <c r="R1110" i="6"/>
  <c r="Q1110" i="6"/>
  <c r="P1110" i="6"/>
  <c r="O1110" i="6"/>
  <c r="N1110" i="6"/>
  <c r="M1110" i="6"/>
  <c r="Z1109" i="6"/>
  <c r="Y1109" i="6"/>
  <c r="X1109" i="6"/>
  <c r="W1109" i="6"/>
  <c r="V1109" i="6"/>
  <c r="U1109" i="6"/>
  <c r="T1109" i="6"/>
  <c r="S1109" i="6"/>
  <c r="R1109" i="6"/>
  <c r="Q1109" i="6"/>
  <c r="P1109" i="6"/>
  <c r="O1109" i="6"/>
  <c r="N1109" i="6"/>
  <c r="M1109" i="6"/>
  <c r="Z1108" i="6"/>
  <c r="Y1108" i="6"/>
  <c r="X1108" i="6"/>
  <c r="W1108" i="6"/>
  <c r="V1108" i="6"/>
  <c r="U1108" i="6"/>
  <c r="T1108" i="6"/>
  <c r="S1108" i="6"/>
  <c r="R1108" i="6"/>
  <c r="Q1108" i="6"/>
  <c r="P1108" i="6"/>
  <c r="O1108" i="6"/>
  <c r="N1108" i="6"/>
  <c r="M1108" i="6"/>
  <c r="Z1107" i="6"/>
  <c r="Y1107" i="6"/>
  <c r="X1107" i="6"/>
  <c r="W1107" i="6"/>
  <c r="V1107" i="6"/>
  <c r="U1107" i="6"/>
  <c r="T1107" i="6"/>
  <c r="S1107" i="6"/>
  <c r="R1107" i="6"/>
  <c r="Q1107" i="6"/>
  <c r="P1107" i="6"/>
  <c r="O1107" i="6"/>
  <c r="N1107" i="6"/>
  <c r="M1107" i="6"/>
  <c r="Z1106" i="6"/>
  <c r="Y1106" i="6"/>
  <c r="X1106" i="6"/>
  <c r="W1106" i="6"/>
  <c r="V1106" i="6"/>
  <c r="U1106" i="6"/>
  <c r="T1106" i="6"/>
  <c r="S1106" i="6"/>
  <c r="R1106" i="6"/>
  <c r="Q1106" i="6"/>
  <c r="P1106" i="6"/>
  <c r="O1106" i="6"/>
  <c r="N1106" i="6"/>
  <c r="M1106" i="6"/>
  <c r="Z1105" i="6"/>
  <c r="Y1105" i="6"/>
  <c r="X1105" i="6"/>
  <c r="W1105" i="6"/>
  <c r="V1105" i="6"/>
  <c r="U1105" i="6"/>
  <c r="T1105" i="6"/>
  <c r="S1105" i="6"/>
  <c r="R1105" i="6"/>
  <c r="Q1105" i="6"/>
  <c r="P1105" i="6"/>
  <c r="O1105" i="6"/>
  <c r="N1105" i="6"/>
  <c r="M1105" i="6"/>
  <c r="Z1104" i="6"/>
  <c r="Y1104" i="6"/>
  <c r="X1104" i="6"/>
  <c r="W1104" i="6"/>
  <c r="V1104" i="6"/>
  <c r="U1104" i="6"/>
  <c r="T1104" i="6"/>
  <c r="S1104" i="6"/>
  <c r="R1104" i="6"/>
  <c r="Q1104" i="6"/>
  <c r="P1104" i="6"/>
  <c r="O1104" i="6"/>
  <c r="N1104" i="6"/>
  <c r="M1104" i="6"/>
  <c r="Z1103" i="6"/>
  <c r="Y1103" i="6"/>
  <c r="X1103" i="6"/>
  <c r="W1103" i="6"/>
  <c r="V1103" i="6"/>
  <c r="U1103" i="6"/>
  <c r="T1103" i="6"/>
  <c r="S1103" i="6"/>
  <c r="R1103" i="6"/>
  <c r="Q1103" i="6"/>
  <c r="P1103" i="6"/>
  <c r="O1103" i="6"/>
  <c r="N1103" i="6"/>
  <c r="M1103" i="6"/>
  <c r="Z1102" i="6"/>
  <c r="Y1102" i="6"/>
  <c r="X1102" i="6"/>
  <c r="W1102" i="6"/>
  <c r="V1102" i="6"/>
  <c r="U1102" i="6"/>
  <c r="T1102" i="6"/>
  <c r="S1102" i="6"/>
  <c r="R1102" i="6"/>
  <c r="Q1102" i="6"/>
  <c r="P1102" i="6"/>
  <c r="O1102" i="6"/>
  <c r="N1102" i="6"/>
  <c r="M1102" i="6"/>
  <c r="Z1101" i="6"/>
  <c r="Y1101" i="6"/>
  <c r="X1101" i="6"/>
  <c r="W1101" i="6"/>
  <c r="V1101" i="6"/>
  <c r="U1101" i="6"/>
  <c r="T1101" i="6"/>
  <c r="S1101" i="6"/>
  <c r="R1101" i="6"/>
  <c r="Q1101" i="6"/>
  <c r="P1101" i="6"/>
  <c r="O1101" i="6"/>
  <c r="N1101" i="6"/>
  <c r="M1101" i="6"/>
  <c r="Z1100" i="6"/>
  <c r="Y1100" i="6"/>
  <c r="X1100" i="6"/>
  <c r="W1100" i="6"/>
  <c r="V1100" i="6"/>
  <c r="U1100" i="6"/>
  <c r="T1100" i="6"/>
  <c r="S1100" i="6"/>
  <c r="R1100" i="6"/>
  <c r="Q1100" i="6"/>
  <c r="P1100" i="6"/>
  <c r="O1100" i="6"/>
  <c r="N1100" i="6"/>
  <c r="M1100" i="6"/>
  <c r="Z1099" i="6"/>
  <c r="Y1099" i="6"/>
  <c r="X1099" i="6"/>
  <c r="W1099" i="6"/>
  <c r="V1099" i="6"/>
  <c r="U1099" i="6"/>
  <c r="T1099" i="6"/>
  <c r="S1099" i="6"/>
  <c r="R1099" i="6"/>
  <c r="Q1099" i="6"/>
  <c r="P1099" i="6"/>
  <c r="O1099" i="6"/>
  <c r="N1099" i="6"/>
  <c r="M1099" i="6"/>
  <c r="Z1098" i="6"/>
  <c r="Y1098" i="6"/>
  <c r="X1098" i="6"/>
  <c r="W1098" i="6"/>
  <c r="V1098" i="6"/>
  <c r="U1098" i="6"/>
  <c r="T1098" i="6"/>
  <c r="S1098" i="6"/>
  <c r="R1098" i="6"/>
  <c r="Q1098" i="6"/>
  <c r="P1098" i="6"/>
  <c r="O1098" i="6"/>
  <c r="N1098" i="6"/>
  <c r="M1098" i="6"/>
  <c r="Z1097" i="6"/>
  <c r="Y1097" i="6"/>
  <c r="X1097" i="6"/>
  <c r="W1097" i="6"/>
  <c r="V1097" i="6"/>
  <c r="U1097" i="6"/>
  <c r="T1097" i="6"/>
  <c r="S1097" i="6"/>
  <c r="R1097" i="6"/>
  <c r="Q1097" i="6"/>
  <c r="P1097" i="6"/>
  <c r="O1097" i="6"/>
  <c r="N1097" i="6"/>
  <c r="M1097" i="6"/>
  <c r="Z1096" i="6"/>
  <c r="Y1096" i="6"/>
  <c r="X1096" i="6"/>
  <c r="W1096" i="6"/>
  <c r="V1096" i="6"/>
  <c r="U1096" i="6"/>
  <c r="T1096" i="6"/>
  <c r="S1096" i="6"/>
  <c r="R1096" i="6"/>
  <c r="Q1096" i="6"/>
  <c r="P1096" i="6"/>
  <c r="O1096" i="6"/>
  <c r="N1096" i="6"/>
  <c r="M1096" i="6"/>
  <c r="Z1095" i="6"/>
  <c r="Y1095" i="6"/>
  <c r="X1095" i="6"/>
  <c r="W1095" i="6"/>
  <c r="V1095" i="6"/>
  <c r="U1095" i="6"/>
  <c r="T1095" i="6"/>
  <c r="S1095" i="6"/>
  <c r="R1095" i="6"/>
  <c r="Q1095" i="6"/>
  <c r="P1095" i="6"/>
  <c r="O1095" i="6"/>
  <c r="N1095" i="6"/>
  <c r="M1095" i="6"/>
  <c r="Z1094" i="6"/>
  <c r="Y1094" i="6"/>
  <c r="X1094" i="6"/>
  <c r="W1094" i="6"/>
  <c r="V1094" i="6"/>
  <c r="U1094" i="6"/>
  <c r="T1094" i="6"/>
  <c r="S1094" i="6"/>
  <c r="R1094" i="6"/>
  <c r="Q1094" i="6"/>
  <c r="P1094" i="6"/>
  <c r="O1094" i="6"/>
  <c r="N1094" i="6"/>
  <c r="M1094" i="6"/>
  <c r="Z1093" i="6"/>
  <c r="Y1093" i="6"/>
  <c r="X1093" i="6"/>
  <c r="W1093" i="6"/>
  <c r="V1093" i="6"/>
  <c r="U1093" i="6"/>
  <c r="T1093" i="6"/>
  <c r="S1093" i="6"/>
  <c r="R1093" i="6"/>
  <c r="Q1093" i="6"/>
  <c r="P1093" i="6"/>
  <c r="O1093" i="6"/>
  <c r="N1093" i="6"/>
  <c r="M1093" i="6"/>
  <c r="Z1092" i="6"/>
  <c r="Y1092" i="6"/>
  <c r="X1092" i="6"/>
  <c r="W1092" i="6"/>
  <c r="V1092" i="6"/>
  <c r="U1092" i="6"/>
  <c r="T1092" i="6"/>
  <c r="S1092" i="6"/>
  <c r="R1092" i="6"/>
  <c r="Q1092" i="6"/>
  <c r="P1092" i="6"/>
  <c r="O1092" i="6"/>
  <c r="N1092" i="6"/>
  <c r="M1092" i="6"/>
  <c r="Z1091" i="6"/>
  <c r="Y1091" i="6"/>
  <c r="X1091" i="6"/>
  <c r="W1091" i="6"/>
  <c r="V1091" i="6"/>
  <c r="U1091" i="6"/>
  <c r="T1091" i="6"/>
  <c r="S1091" i="6"/>
  <c r="R1091" i="6"/>
  <c r="Q1091" i="6"/>
  <c r="P1091" i="6"/>
  <c r="O1091" i="6"/>
  <c r="N1091" i="6"/>
  <c r="M1091" i="6"/>
  <c r="Z1090" i="6"/>
  <c r="Y1090" i="6"/>
  <c r="X1090" i="6"/>
  <c r="W1090" i="6"/>
  <c r="V1090" i="6"/>
  <c r="U1090" i="6"/>
  <c r="T1090" i="6"/>
  <c r="S1090" i="6"/>
  <c r="R1090" i="6"/>
  <c r="Q1090" i="6"/>
  <c r="P1090" i="6"/>
  <c r="O1090" i="6"/>
  <c r="N1090" i="6"/>
  <c r="M1090" i="6"/>
  <c r="Z1089" i="6"/>
  <c r="Y1089" i="6"/>
  <c r="X1089" i="6"/>
  <c r="W1089" i="6"/>
  <c r="V1089" i="6"/>
  <c r="U1089" i="6"/>
  <c r="T1089" i="6"/>
  <c r="S1089" i="6"/>
  <c r="R1089" i="6"/>
  <c r="Q1089" i="6"/>
  <c r="P1089" i="6"/>
  <c r="O1089" i="6"/>
  <c r="N1089" i="6"/>
  <c r="M1089" i="6"/>
  <c r="Z1088" i="6"/>
  <c r="Y1088" i="6"/>
  <c r="X1088" i="6"/>
  <c r="W1088" i="6"/>
  <c r="V1088" i="6"/>
  <c r="U1088" i="6"/>
  <c r="T1088" i="6"/>
  <c r="S1088" i="6"/>
  <c r="R1088" i="6"/>
  <c r="Q1088" i="6"/>
  <c r="P1088" i="6"/>
  <c r="O1088" i="6"/>
  <c r="N1088" i="6"/>
  <c r="M1088" i="6"/>
  <c r="Z1087" i="6"/>
  <c r="Y1087" i="6"/>
  <c r="X1087" i="6"/>
  <c r="W1087" i="6"/>
  <c r="V1087" i="6"/>
  <c r="U1087" i="6"/>
  <c r="T1087" i="6"/>
  <c r="S1087" i="6"/>
  <c r="R1087" i="6"/>
  <c r="Q1087" i="6"/>
  <c r="P1087" i="6"/>
  <c r="O1087" i="6"/>
  <c r="N1087" i="6"/>
  <c r="M1087" i="6"/>
  <c r="Z1086" i="6"/>
  <c r="Y1086" i="6"/>
  <c r="X1086" i="6"/>
  <c r="W1086" i="6"/>
  <c r="V1086" i="6"/>
  <c r="U1086" i="6"/>
  <c r="T1086" i="6"/>
  <c r="S1086" i="6"/>
  <c r="R1086" i="6"/>
  <c r="Q1086" i="6"/>
  <c r="P1086" i="6"/>
  <c r="O1086" i="6"/>
  <c r="N1086" i="6"/>
  <c r="M1086" i="6"/>
  <c r="Z1085" i="6"/>
  <c r="Y1085" i="6"/>
  <c r="X1085" i="6"/>
  <c r="W1085" i="6"/>
  <c r="V1085" i="6"/>
  <c r="U1085" i="6"/>
  <c r="T1085" i="6"/>
  <c r="S1085" i="6"/>
  <c r="R1085" i="6"/>
  <c r="Q1085" i="6"/>
  <c r="P1085" i="6"/>
  <c r="O1085" i="6"/>
  <c r="N1085" i="6"/>
  <c r="M1085" i="6"/>
  <c r="Z1084" i="6"/>
  <c r="Y1084" i="6"/>
  <c r="X1084" i="6"/>
  <c r="W1084" i="6"/>
  <c r="V1084" i="6"/>
  <c r="U1084" i="6"/>
  <c r="T1084" i="6"/>
  <c r="S1084" i="6"/>
  <c r="R1084" i="6"/>
  <c r="Q1084" i="6"/>
  <c r="P1084" i="6"/>
  <c r="O1084" i="6"/>
  <c r="N1084" i="6"/>
  <c r="M1084" i="6"/>
  <c r="Z1083" i="6"/>
  <c r="Y1083" i="6"/>
  <c r="X1083" i="6"/>
  <c r="W1083" i="6"/>
  <c r="V1083" i="6"/>
  <c r="U1083" i="6"/>
  <c r="T1083" i="6"/>
  <c r="S1083" i="6"/>
  <c r="R1083" i="6"/>
  <c r="Q1083" i="6"/>
  <c r="P1083" i="6"/>
  <c r="O1083" i="6"/>
  <c r="N1083" i="6"/>
  <c r="M1083" i="6"/>
  <c r="Z1082" i="6"/>
  <c r="Y1082" i="6"/>
  <c r="X1082" i="6"/>
  <c r="W1082" i="6"/>
  <c r="V1082" i="6"/>
  <c r="U1082" i="6"/>
  <c r="T1082" i="6"/>
  <c r="S1082" i="6"/>
  <c r="R1082" i="6"/>
  <c r="Q1082" i="6"/>
  <c r="P1082" i="6"/>
  <c r="O1082" i="6"/>
  <c r="N1082" i="6"/>
  <c r="M1082" i="6"/>
  <c r="Z1081" i="6"/>
  <c r="Y1081" i="6"/>
  <c r="X1081" i="6"/>
  <c r="W1081" i="6"/>
  <c r="V1081" i="6"/>
  <c r="U1081" i="6"/>
  <c r="T1081" i="6"/>
  <c r="S1081" i="6"/>
  <c r="R1081" i="6"/>
  <c r="Q1081" i="6"/>
  <c r="P1081" i="6"/>
  <c r="O1081" i="6"/>
  <c r="N1081" i="6"/>
  <c r="M1081" i="6"/>
  <c r="Z1080" i="6"/>
  <c r="Y1080" i="6"/>
  <c r="X1080" i="6"/>
  <c r="W1080" i="6"/>
  <c r="V1080" i="6"/>
  <c r="U1080" i="6"/>
  <c r="T1080" i="6"/>
  <c r="S1080" i="6"/>
  <c r="R1080" i="6"/>
  <c r="Q1080" i="6"/>
  <c r="P1080" i="6"/>
  <c r="O1080" i="6"/>
  <c r="N1080" i="6"/>
  <c r="M1080" i="6"/>
  <c r="Z1079" i="6"/>
  <c r="Y1079" i="6"/>
  <c r="X1079" i="6"/>
  <c r="W1079" i="6"/>
  <c r="V1079" i="6"/>
  <c r="U1079" i="6"/>
  <c r="T1079" i="6"/>
  <c r="S1079" i="6"/>
  <c r="R1079" i="6"/>
  <c r="Q1079" i="6"/>
  <c r="P1079" i="6"/>
  <c r="O1079" i="6"/>
  <c r="N1079" i="6"/>
  <c r="M1079" i="6"/>
  <c r="Z1078" i="6"/>
  <c r="Y1078" i="6"/>
  <c r="X1078" i="6"/>
  <c r="W1078" i="6"/>
  <c r="V1078" i="6"/>
  <c r="U1078" i="6"/>
  <c r="T1078" i="6"/>
  <c r="S1078" i="6"/>
  <c r="R1078" i="6"/>
  <c r="Q1078" i="6"/>
  <c r="P1078" i="6"/>
  <c r="O1078" i="6"/>
  <c r="N1078" i="6"/>
  <c r="M1078" i="6"/>
  <c r="Z1077" i="6"/>
  <c r="Y1077" i="6"/>
  <c r="X1077" i="6"/>
  <c r="W1077" i="6"/>
  <c r="V1077" i="6"/>
  <c r="U1077" i="6"/>
  <c r="T1077" i="6"/>
  <c r="S1077" i="6"/>
  <c r="R1077" i="6"/>
  <c r="Q1077" i="6"/>
  <c r="P1077" i="6"/>
  <c r="O1077" i="6"/>
  <c r="N1077" i="6"/>
  <c r="M1077" i="6"/>
  <c r="Z1076" i="6"/>
  <c r="Y1076" i="6"/>
  <c r="X1076" i="6"/>
  <c r="W1076" i="6"/>
  <c r="V1076" i="6"/>
  <c r="U1076" i="6"/>
  <c r="T1076" i="6"/>
  <c r="S1076" i="6"/>
  <c r="R1076" i="6"/>
  <c r="Q1076" i="6"/>
  <c r="P1076" i="6"/>
  <c r="O1076" i="6"/>
  <c r="N1076" i="6"/>
  <c r="M1076" i="6"/>
  <c r="Z1075" i="6"/>
  <c r="Y1075" i="6"/>
  <c r="X1075" i="6"/>
  <c r="W1075" i="6"/>
  <c r="V1075" i="6"/>
  <c r="U1075" i="6"/>
  <c r="T1075" i="6"/>
  <c r="S1075" i="6"/>
  <c r="R1075" i="6"/>
  <c r="Q1075" i="6"/>
  <c r="P1075" i="6"/>
  <c r="O1075" i="6"/>
  <c r="N1075" i="6"/>
  <c r="M1075" i="6"/>
  <c r="Z1074" i="6"/>
  <c r="Y1074" i="6"/>
  <c r="X1074" i="6"/>
  <c r="W1074" i="6"/>
  <c r="V1074" i="6"/>
  <c r="U1074" i="6"/>
  <c r="T1074" i="6"/>
  <c r="S1074" i="6"/>
  <c r="R1074" i="6"/>
  <c r="Q1074" i="6"/>
  <c r="P1074" i="6"/>
  <c r="O1074" i="6"/>
  <c r="N1074" i="6"/>
  <c r="M1074" i="6"/>
  <c r="Z1073" i="6"/>
  <c r="Y1073" i="6"/>
  <c r="X1073" i="6"/>
  <c r="W1073" i="6"/>
  <c r="V1073" i="6"/>
  <c r="U1073" i="6"/>
  <c r="T1073" i="6"/>
  <c r="S1073" i="6"/>
  <c r="R1073" i="6"/>
  <c r="Q1073" i="6"/>
  <c r="P1073" i="6"/>
  <c r="O1073" i="6"/>
  <c r="N1073" i="6"/>
  <c r="M1073" i="6"/>
  <c r="Z1072" i="6"/>
  <c r="Y1072" i="6"/>
  <c r="X1072" i="6"/>
  <c r="W1072" i="6"/>
  <c r="V1072" i="6"/>
  <c r="U1072" i="6"/>
  <c r="T1072" i="6"/>
  <c r="S1072" i="6"/>
  <c r="R1072" i="6"/>
  <c r="Q1072" i="6"/>
  <c r="P1072" i="6"/>
  <c r="O1072" i="6"/>
  <c r="N1072" i="6"/>
  <c r="M1072" i="6"/>
  <c r="Z1071" i="6"/>
  <c r="Y1071" i="6"/>
  <c r="X1071" i="6"/>
  <c r="W1071" i="6"/>
  <c r="V1071" i="6"/>
  <c r="U1071" i="6"/>
  <c r="T1071" i="6"/>
  <c r="S1071" i="6"/>
  <c r="R1071" i="6"/>
  <c r="Q1071" i="6"/>
  <c r="P1071" i="6"/>
  <c r="O1071" i="6"/>
  <c r="N1071" i="6"/>
  <c r="M1071" i="6"/>
  <c r="Z1070" i="6"/>
  <c r="Y1070" i="6"/>
  <c r="X1070" i="6"/>
  <c r="W1070" i="6"/>
  <c r="V1070" i="6"/>
  <c r="U1070" i="6"/>
  <c r="T1070" i="6"/>
  <c r="S1070" i="6"/>
  <c r="R1070" i="6"/>
  <c r="Q1070" i="6"/>
  <c r="P1070" i="6"/>
  <c r="O1070" i="6"/>
  <c r="N1070" i="6"/>
  <c r="M1070" i="6"/>
  <c r="Z1069" i="6"/>
  <c r="Y1069" i="6"/>
  <c r="X1069" i="6"/>
  <c r="W1069" i="6"/>
  <c r="V1069" i="6"/>
  <c r="U1069" i="6"/>
  <c r="T1069" i="6"/>
  <c r="S1069" i="6"/>
  <c r="R1069" i="6"/>
  <c r="Q1069" i="6"/>
  <c r="P1069" i="6"/>
  <c r="O1069" i="6"/>
  <c r="N1069" i="6"/>
  <c r="M1069" i="6"/>
  <c r="Z1068" i="6"/>
  <c r="Y1068" i="6"/>
  <c r="X1068" i="6"/>
  <c r="W1068" i="6"/>
  <c r="V1068" i="6"/>
  <c r="U1068" i="6"/>
  <c r="T1068" i="6"/>
  <c r="S1068" i="6"/>
  <c r="R1068" i="6"/>
  <c r="Q1068" i="6"/>
  <c r="P1068" i="6"/>
  <c r="O1068" i="6"/>
  <c r="N1068" i="6"/>
  <c r="M1068" i="6"/>
  <c r="Z1067" i="6"/>
  <c r="Y1067" i="6"/>
  <c r="X1067" i="6"/>
  <c r="W1067" i="6"/>
  <c r="V1067" i="6"/>
  <c r="U1067" i="6"/>
  <c r="T1067" i="6"/>
  <c r="S1067" i="6"/>
  <c r="R1067" i="6"/>
  <c r="Q1067" i="6"/>
  <c r="P1067" i="6"/>
  <c r="O1067" i="6"/>
  <c r="N1067" i="6"/>
  <c r="M1067" i="6"/>
  <c r="Z1066" i="6"/>
  <c r="Y1066" i="6"/>
  <c r="X1066" i="6"/>
  <c r="W1066" i="6"/>
  <c r="V1066" i="6"/>
  <c r="U1066" i="6"/>
  <c r="T1066" i="6"/>
  <c r="S1066" i="6"/>
  <c r="R1066" i="6"/>
  <c r="Q1066" i="6"/>
  <c r="P1066" i="6"/>
  <c r="O1066" i="6"/>
  <c r="N1066" i="6"/>
  <c r="M1066" i="6"/>
  <c r="Z1065" i="6"/>
  <c r="Y1065" i="6"/>
  <c r="X1065" i="6"/>
  <c r="W1065" i="6"/>
  <c r="V1065" i="6"/>
  <c r="U1065" i="6"/>
  <c r="T1065" i="6"/>
  <c r="S1065" i="6"/>
  <c r="R1065" i="6"/>
  <c r="Q1065" i="6"/>
  <c r="P1065" i="6"/>
  <c r="O1065" i="6"/>
  <c r="N1065" i="6"/>
  <c r="M1065" i="6"/>
  <c r="Z1064" i="6"/>
  <c r="Y1064" i="6"/>
  <c r="X1064" i="6"/>
  <c r="W1064" i="6"/>
  <c r="V1064" i="6"/>
  <c r="U1064" i="6"/>
  <c r="T1064" i="6"/>
  <c r="S1064" i="6"/>
  <c r="R1064" i="6"/>
  <c r="Q1064" i="6"/>
  <c r="P1064" i="6"/>
  <c r="O1064" i="6"/>
  <c r="N1064" i="6"/>
  <c r="M1064" i="6"/>
  <c r="Z1063" i="6"/>
  <c r="Y1063" i="6"/>
  <c r="X1063" i="6"/>
  <c r="W1063" i="6"/>
  <c r="V1063" i="6"/>
  <c r="U1063" i="6"/>
  <c r="T1063" i="6"/>
  <c r="S1063" i="6"/>
  <c r="R1063" i="6"/>
  <c r="Q1063" i="6"/>
  <c r="P1063" i="6"/>
  <c r="O1063" i="6"/>
  <c r="N1063" i="6"/>
  <c r="M1063" i="6"/>
  <c r="Z1062" i="6"/>
  <c r="Y1062" i="6"/>
  <c r="X1062" i="6"/>
  <c r="W1062" i="6"/>
  <c r="V1062" i="6"/>
  <c r="U1062" i="6"/>
  <c r="T1062" i="6"/>
  <c r="S1062" i="6"/>
  <c r="R1062" i="6"/>
  <c r="Q1062" i="6"/>
  <c r="P1062" i="6"/>
  <c r="O1062" i="6"/>
  <c r="N1062" i="6"/>
  <c r="M1062" i="6"/>
  <c r="Z1061" i="6"/>
  <c r="Y1061" i="6"/>
  <c r="X1061" i="6"/>
  <c r="W1061" i="6"/>
  <c r="V1061" i="6"/>
  <c r="U1061" i="6"/>
  <c r="T1061" i="6"/>
  <c r="S1061" i="6"/>
  <c r="R1061" i="6"/>
  <c r="Q1061" i="6"/>
  <c r="P1061" i="6"/>
  <c r="O1061" i="6"/>
  <c r="N1061" i="6"/>
  <c r="M1061" i="6"/>
  <c r="Z1060" i="6"/>
  <c r="Y1060" i="6"/>
  <c r="X1060" i="6"/>
  <c r="W1060" i="6"/>
  <c r="V1060" i="6"/>
  <c r="U1060" i="6"/>
  <c r="T1060" i="6"/>
  <c r="S1060" i="6"/>
  <c r="R1060" i="6"/>
  <c r="Q1060" i="6"/>
  <c r="P1060" i="6"/>
  <c r="O1060" i="6"/>
  <c r="N1060" i="6"/>
  <c r="M1060" i="6"/>
  <c r="Z1059" i="6"/>
  <c r="Y1059" i="6"/>
  <c r="X1059" i="6"/>
  <c r="W1059" i="6"/>
  <c r="V1059" i="6"/>
  <c r="U1059" i="6"/>
  <c r="T1059" i="6"/>
  <c r="S1059" i="6"/>
  <c r="R1059" i="6"/>
  <c r="Q1059" i="6"/>
  <c r="P1059" i="6"/>
  <c r="O1059" i="6"/>
  <c r="N1059" i="6"/>
  <c r="M1059" i="6"/>
  <c r="Z1058" i="6"/>
  <c r="Y1058" i="6"/>
  <c r="X1058" i="6"/>
  <c r="W1058" i="6"/>
  <c r="V1058" i="6"/>
  <c r="U1058" i="6"/>
  <c r="T1058" i="6"/>
  <c r="S1058" i="6"/>
  <c r="R1058" i="6"/>
  <c r="Q1058" i="6"/>
  <c r="P1058" i="6"/>
  <c r="O1058" i="6"/>
  <c r="N1058" i="6"/>
  <c r="M1058" i="6"/>
  <c r="Z1057" i="6"/>
  <c r="Y1057" i="6"/>
  <c r="X1057" i="6"/>
  <c r="W1057" i="6"/>
  <c r="V1057" i="6"/>
  <c r="U1057" i="6"/>
  <c r="T1057" i="6"/>
  <c r="S1057" i="6"/>
  <c r="R1057" i="6"/>
  <c r="Q1057" i="6"/>
  <c r="P1057" i="6"/>
  <c r="O1057" i="6"/>
  <c r="N1057" i="6"/>
  <c r="M1057" i="6"/>
  <c r="Z1056" i="6"/>
  <c r="Y1056" i="6"/>
  <c r="X1056" i="6"/>
  <c r="W1056" i="6"/>
  <c r="V1056" i="6"/>
  <c r="U1056" i="6"/>
  <c r="T1056" i="6"/>
  <c r="S1056" i="6"/>
  <c r="R1056" i="6"/>
  <c r="Q1056" i="6"/>
  <c r="P1056" i="6"/>
  <c r="O1056" i="6"/>
  <c r="N1056" i="6"/>
  <c r="M1056" i="6"/>
  <c r="Z1055" i="6"/>
  <c r="Y1055" i="6"/>
  <c r="X1055" i="6"/>
  <c r="W1055" i="6"/>
  <c r="V1055" i="6"/>
  <c r="U1055" i="6"/>
  <c r="T1055" i="6"/>
  <c r="S1055" i="6"/>
  <c r="R1055" i="6"/>
  <c r="Q1055" i="6"/>
  <c r="P1055" i="6"/>
  <c r="O1055" i="6"/>
  <c r="N1055" i="6"/>
  <c r="M1055" i="6"/>
  <c r="Z1054" i="6"/>
  <c r="Y1054" i="6"/>
  <c r="X1054" i="6"/>
  <c r="W1054" i="6"/>
  <c r="V1054" i="6"/>
  <c r="U1054" i="6"/>
  <c r="T1054" i="6"/>
  <c r="S1054" i="6"/>
  <c r="R1054" i="6"/>
  <c r="Q1054" i="6"/>
  <c r="P1054" i="6"/>
  <c r="O1054" i="6"/>
  <c r="N1054" i="6"/>
  <c r="M1054" i="6"/>
  <c r="Z1053" i="6"/>
  <c r="Y1053" i="6"/>
  <c r="X1053" i="6"/>
  <c r="W1053" i="6"/>
  <c r="V1053" i="6"/>
  <c r="U1053" i="6"/>
  <c r="T1053" i="6"/>
  <c r="S1053" i="6"/>
  <c r="R1053" i="6"/>
  <c r="Q1053" i="6"/>
  <c r="P1053" i="6"/>
  <c r="O1053" i="6"/>
  <c r="N1053" i="6"/>
  <c r="M1053" i="6"/>
  <c r="Z1052" i="6"/>
  <c r="Y1052" i="6"/>
  <c r="X1052" i="6"/>
  <c r="W1052" i="6"/>
  <c r="V1052" i="6"/>
  <c r="U1052" i="6"/>
  <c r="T1052" i="6"/>
  <c r="S1052" i="6"/>
  <c r="R1052" i="6"/>
  <c r="Q1052" i="6"/>
  <c r="P1052" i="6"/>
  <c r="O1052" i="6"/>
  <c r="N1052" i="6"/>
  <c r="M1052" i="6"/>
  <c r="Z1051" i="6"/>
  <c r="Y1051" i="6"/>
  <c r="X1051" i="6"/>
  <c r="W1051" i="6"/>
  <c r="V1051" i="6"/>
  <c r="U1051" i="6"/>
  <c r="T1051" i="6"/>
  <c r="S1051" i="6"/>
  <c r="R1051" i="6"/>
  <c r="Q1051" i="6"/>
  <c r="P1051" i="6"/>
  <c r="O1051" i="6"/>
  <c r="N1051" i="6"/>
  <c r="M1051" i="6"/>
  <c r="Z1050" i="6"/>
  <c r="Y1050" i="6"/>
  <c r="X1050" i="6"/>
  <c r="W1050" i="6"/>
  <c r="V1050" i="6"/>
  <c r="U1050" i="6"/>
  <c r="T1050" i="6"/>
  <c r="S1050" i="6"/>
  <c r="R1050" i="6"/>
  <c r="Q1050" i="6"/>
  <c r="P1050" i="6"/>
  <c r="O1050" i="6"/>
  <c r="N1050" i="6"/>
  <c r="M1050" i="6"/>
  <c r="Z1049" i="6"/>
  <c r="Y1049" i="6"/>
  <c r="X1049" i="6"/>
  <c r="W1049" i="6"/>
  <c r="V1049" i="6"/>
  <c r="U1049" i="6"/>
  <c r="T1049" i="6"/>
  <c r="S1049" i="6"/>
  <c r="R1049" i="6"/>
  <c r="Q1049" i="6"/>
  <c r="P1049" i="6"/>
  <c r="O1049" i="6"/>
  <c r="N1049" i="6"/>
  <c r="M1049" i="6"/>
  <c r="Z1048" i="6"/>
  <c r="Y1048" i="6"/>
  <c r="X1048" i="6"/>
  <c r="W1048" i="6"/>
  <c r="V1048" i="6"/>
  <c r="U1048" i="6"/>
  <c r="T1048" i="6"/>
  <c r="S1048" i="6"/>
  <c r="R1048" i="6"/>
  <c r="Q1048" i="6"/>
  <c r="P1048" i="6"/>
  <c r="O1048" i="6"/>
  <c r="N1048" i="6"/>
  <c r="M1048" i="6"/>
  <c r="Z1047" i="6"/>
  <c r="Y1047" i="6"/>
  <c r="X1047" i="6"/>
  <c r="W1047" i="6"/>
  <c r="V1047" i="6"/>
  <c r="U1047" i="6"/>
  <c r="T1047" i="6"/>
  <c r="S1047" i="6"/>
  <c r="R1047" i="6"/>
  <c r="Q1047" i="6"/>
  <c r="P1047" i="6"/>
  <c r="O1047" i="6"/>
  <c r="N1047" i="6"/>
  <c r="M1047" i="6"/>
  <c r="Z1046" i="6"/>
  <c r="Y1046" i="6"/>
  <c r="X1046" i="6"/>
  <c r="W1046" i="6"/>
  <c r="V1046" i="6"/>
  <c r="U1046" i="6"/>
  <c r="T1046" i="6"/>
  <c r="S1046" i="6"/>
  <c r="R1046" i="6"/>
  <c r="Q1046" i="6"/>
  <c r="P1046" i="6"/>
  <c r="O1046" i="6"/>
  <c r="N1046" i="6"/>
  <c r="M1046" i="6"/>
  <c r="Z1045" i="6"/>
  <c r="Y1045" i="6"/>
  <c r="X1045" i="6"/>
  <c r="W1045" i="6"/>
  <c r="V1045" i="6"/>
  <c r="U1045" i="6"/>
  <c r="T1045" i="6"/>
  <c r="S1045" i="6"/>
  <c r="R1045" i="6"/>
  <c r="Q1045" i="6"/>
  <c r="P1045" i="6"/>
  <c r="O1045" i="6"/>
  <c r="N1045" i="6"/>
  <c r="M1045" i="6"/>
  <c r="Z1044" i="6"/>
  <c r="Y1044" i="6"/>
  <c r="X1044" i="6"/>
  <c r="W1044" i="6"/>
  <c r="V1044" i="6"/>
  <c r="U1044" i="6"/>
  <c r="T1044" i="6"/>
  <c r="S1044" i="6"/>
  <c r="R1044" i="6"/>
  <c r="Q1044" i="6"/>
  <c r="P1044" i="6"/>
  <c r="O1044" i="6"/>
  <c r="N1044" i="6"/>
  <c r="M1044" i="6"/>
  <c r="Z1043" i="6"/>
  <c r="Y1043" i="6"/>
  <c r="X1043" i="6"/>
  <c r="W1043" i="6"/>
  <c r="V1043" i="6"/>
  <c r="U1043" i="6"/>
  <c r="T1043" i="6"/>
  <c r="S1043" i="6"/>
  <c r="R1043" i="6"/>
  <c r="Q1043" i="6"/>
  <c r="P1043" i="6"/>
  <c r="O1043" i="6"/>
  <c r="N1043" i="6"/>
  <c r="M1043" i="6"/>
  <c r="Z1042" i="6"/>
  <c r="Y1042" i="6"/>
  <c r="X1042" i="6"/>
  <c r="W1042" i="6"/>
  <c r="V1042" i="6"/>
  <c r="U1042" i="6"/>
  <c r="T1042" i="6"/>
  <c r="S1042" i="6"/>
  <c r="R1042" i="6"/>
  <c r="Q1042" i="6"/>
  <c r="P1042" i="6"/>
  <c r="O1042" i="6"/>
  <c r="N1042" i="6"/>
  <c r="M1042" i="6"/>
  <c r="Z1041" i="6"/>
  <c r="Y1041" i="6"/>
  <c r="X1041" i="6"/>
  <c r="W1041" i="6"/>
  <c r="V1041" i="6"/>
  <c r="U1041" i="6"/>
  <c r="T1041" i="6"/>
  <c r="S1041" i="6"/>
  <c r="R1041" i="6"/>
  <c r="Q1041" i="6"/>
  <c r="P1041" i="6"/>
  <c r="O1041" i="6"/>
  <c r="N1041" i="6"/>
  <c r="M1041" i="6"/>
  <c r="Z1040" i="6"/>
  <c r="Y1040" i="6"/>
  <c r="X1040" i="6"/>
  <c r="W1040" i="6"/>
  <c r="V1040" i="6"/>
  <c r="U1040" i="6"/>
  <c r="T1040" i="6"/>
  <c r="S1040" i="6"/>
  <c r="R1040" i="6"/>
  <c r="Q1040" i="6"/>
  <c r="P1040" i="6"/>
  <c r="O1040" i="6"/>
  <c r="N1040" i="6"/>
  <c r="M1040" i="6"/>
  <c r="Z1039" i="6"/>
  <c r="Y1039" i="6"/>
  <c r="X1039" i="6"/>
  <c r="W1039" i="6"/>
  <c r="V1039" i="6"/>
  <c r="U1039" i="6"/>
  <c r="T1039" i="6"/>
  <c r="S1039" i="6"/>
  <c r="R1039" i="6"/>
  <c r="Q1039" i="6"/>
  <c r="P1039" i="6"/>
  <c r="O1039" i="6"/>
  <c r="N1039" i="6"/>
  <c r="M1039" i="6"/>
  <c r="Z1038" i="6"/>
  <c r="Y1038" i="6"/>
  <c r="X1038" i="6"/>
  <c r="W1038" i="6"/>
  <c r="V1038" i="6"/>
  <c r="U1038" i="6"/>
  <c r="T1038" i="6"/>
  <c r="S1038" i="6"/>
  <c r="R1038" i="6"/>
  <c r="Q1038" i="6"/>
  <c r="P1038" i="6"/>
  <c r="O1038" i="6"/>
  <c r="N1038" i="6"/>
  <c r="M1038" i="6"/>
  <c r="Z1037" i="6"/>
  <c r="Y1037" i="6"/>
  <c r="X1037" i="6"/>
  <c r="W1037" i="6"/>
  <c r="V1037" i="6"/>
  <c r="U1037" i="6"/>
  <c r="T1037" i="6"/>
  <c r="S1037" i="6"/>
  <c r="R1037" i="6"/>
  <c r="Q1037" i="6"/>
  <c r="P1037" i="6"/>
  <c r="O1037" i="6"/>
  <c r="N1037" i="6"/>
  <c r="M1037" i="6"/>
  <c r="Z1036" i="6"/>
  <c r="Y1036" i="6"/>
  <c r="X1036" i="6"/>
  <c r="W1036" i="6"/>
  <c r="V1036" i="6"/>
  <c r="U1036" i="6"/>
  <c r="T1036" i="6"/>
  <c r="S1036" i="6"/>
  <c r="R1036" i="6"/>
  <c r="Q1036" i="6"/>
  <c r="P1036" i="6"/>
  <c r="O1036" i="6"/>
  <c r="N1036" i="6"/>
  <c r="M1036" i="6"/>
  <c r="Z1035" i="6"/>
  <c r="Y1035" i="6"/>
  <c r="X1035" i="6"/>
  <c r="W1035" i="6"/>
  <c r="V1035" i="6"/>
  <c r="U1035" i="6"/>
  <c r="T1035" i="6"/>
  <c r="S1035" i="6"/>
  <c r="R1035" i="6"/>
  <c r="Q1035" i="6"/>
  <c r="P1035" i="6"/>
  <c r="O1035" i="6"/>
  <c r="N1035" i="6"/>
  <c r="M1035" i="6"/>
  <c r="Z1034" i="6"/>
  <c r="Y1034" i="6"/>
  <c r="X1034" i="6"/>
  <c r="W1034" i="6"/>
  <c r="V1034" i="6"/>
  <c r="U1034" i="6"/>
  <c r="T1034" i="6"/>
  <c r="S1034" i="6"/>
  <c r="R1034" i="6"/>
  <c r="Q1034" i="6"/>
  <c r="P1034" i="6"/>
  <c r="O1034" i="6"/>
  <c r="N1034" i="6"/>
  <c r="M1034" i="6"/>
  <c r="Z1033" i="6"/>
  <c r="Y1033" i="6"/>
  <c r="X1033" i="6"/>
  <c r="W1033" i="6"/>
  <c r="V1033" i="6"/>
  <c r="U1033" i="6"/>
  <c r="T1033" i="6"/>
  <c r="S1033" i="6"/>
  <c r="R1033" i="6"/>
  <c r="Q1033" i="6"/>
  <c r="P1033" i="6"/>
  <c r="O1033" i="6"/>
  <c r="N1033" i="6"/>
  <c r="M1033" i="6"/>
  <c r="Z1032" i="6"/>
  <c r="Y1032" i="6"/>
  <c r="X1032" i="6"/>
  <c r="W1032" i="6"/>
  <c r="V1032" i="6"/>
  <c r="U1032" i="6"/>
  <c r="T1032" i="6"/>
  <c r="S1032" i="6"/>
  <c r="R1032" i="6"/>
  <c r="Q1032" i="6"/>
  <c r="P1032" i="6"/>
  <c r="O1032" i="6"/>
  <c r="N1032" i="6"/>
  <c r="M1032" i="6"/>
  <c r="Z1031" i="6"/>
  <c r="Y1031" i="6"/>
  <c r="X1031" i="6"/>
  <c r="W1031" i="6"/>
  <c r="V1031" i="6"/>
  <c r="U1031" i="6"/>
  <c r="T1031" i="6"/>
  <c r="S1031" i="6"/>
  <c r="R1031" i="6"/>
  <c r="Q1031" i="6"/>
  <c r="P1031" i="6"/>
  <c r="O1031" i="6"/>
  <c r="N1031" i="6"/>
  <c r="M1031" i="6"/>
  <c r="Z1030" i="6"/>
  <c r="Y1030" i="6"/>
  <c r="X1030" i="6"/>
  <c r="W1030" i="6"/>
  <c r="V1030" i="6"/>
  <c r="U1030" i="6"/>
  <c r="T1030" i="6"/>
  <c r="S1030" i="6"/>
  <c r="R1030" i="6"/>
  <c r="Q1030" i="6"/>
  <c r="P1030" i="6"/>
  <c r="O1030" i="6"/>
  <c r="N1030" i="6"/>
  <c r="M1030" i="6"/>
  <c r="Z1029" i="6"/>
  <c r="Y1029" i="6"/>
  <c r="X1029" i="6"/>
  <c r="W1029" i="6"/>
  <c r="V1029" i="6"/>
  <c r="U1029" i="6"/>
  <c r="T1029" i="6"/>
  <c r="S1029" i="6"/>
  <c r="R1029" i="6"/>
  <c r="Q1029" i="6"/>
  <c r="P1029" i="6"/>
  <c r="O1029" i="6"/>
  <c r="N1029" i="6"/>
  <c r="M1029" i="6"/>
  <c r="Z1028" i="6"/>
  <c r="Y1028" i="6"/>
  <c r="X1028" i="6"/>
  <c r="W1028" i="6"/>
  <c r="V1028" i="6"/>
  <c r="U1028" i="6"/>
  <c r="T1028" i="6"/>
  <c r="S1028" i="6"/>
  <c r="R1028" i="6"/>
  <c r="Q1028" i="6"/>
  <c r="P1028" i="6"/>
  <c r="O1028" i="6"/>
  <c r="N1028" i="6"/>
  <c r="M1028" i="6"/>
  <c r="Z1027" i="6"/>
  <c r="Y1027" i="6"/>
  <c r="X1027" i="6"/>
  <c r="W1027" i="6"/>
  <c r="V1027" i="6"/>
  <c r="U1027" i="6"/>
  <c r="T1027" i="6"/>
  <c r="S1027" i="6"/>
  <c r="R1027" i="6"/>
  <c r="Q1027" i="6"/>
  <c r="P1027" i="6"/>
  <c r="O1027" i="6"/>
  <c r="N1027" i="6"/>
  <c r="M1027" i="6"/>
  <c r="Z1026" i="6"/>
  <c r="Y1026" i="6"/>
  <c r="X1026" i="6"/>
  <c r="W1026" i="6"/>
  <c r="V1026" i="6"/>
  <c r="U1026" i="6"/>
  <c r="T1026" i="6"/>
  <c r="S1026" i="6"/>
  <c r="R1026" i="6"/>
  <c r="Q1026" i="6"/>
  <c r="P1026" i="6"/>
  <c r="O1026" i="6"/>
  <c r="N1026" i="6"/>
  <c r="M1026" i="6"/>
  <c r="Z1025" i="6"/>
  <c r="Y1025" i="6"/>
  <c r="X1025" i="6"/>
  <c r="W1025" i="6"/>
  <c r="V1025" i="6"/>
  <c r="U1025" i="6"/>
  <c r="T1025" i="6"/>
  <c r="S1025" i="6"/>
  <c r="R1025" i="6"/>
  <c r="Q1025" i="6"/>
  <c r="P1025" i="6"/>
  <c r="O1025" i="6"/>
  <c r="N1025" i="6"/>
  <c r="M1025" i="6"/>
  <c r="Z1024" i="6"/>
  <c r="Y1024" i="6"/>
  <c r="X1024" i="6"/>
  <c r="W1024" i="6"/>
  <c r="V1024" i="6"/>
  <c r="U1024" i="6"/>
  <c r="T1024" i="6"/>
  <c r="S1024" i="6"/>
  <c r="R1024" i="6"/>
  <c r="Q1024" i="6"/>
  <c r="P1024" i="6"/>
  <c r="O1024" i="6"/>
  <c r="N1024" i="6"/>
  <c r="M1024" i="6"/>
  <c r="Z1023" i="6"/>
  <c r="Y1023" i="6"/>
  <c r="X1023" i="6"/>
  <c r="W1023" i="6"/>
  <c r="V1023" i="6"/>
  <c r="U1023" i="6"/>
  <c r="T1023" i="6"/>
  <c r="S1023" i="6"/>
  <c r="R1023" i="6"/>
  <c r="Q1023" i="6"/>
  <c r="P1023" i="6"/>
  <c r="O1023" i="6"/>
  <c r="N1023" i="6"/>
  <c r="M1023" i="6"/>
  <c r="Z1022" i="6"/>
  <c r="Y1022" i="6"/>
  <c r="X1022" i="6"/>
  <c r="W1022" i="6"/>
  <c r="V1022" i="6"/>
  <c r="U1022" i="6"/>
  <c r="T1022" i="6"/>
  <c r="S1022" i="6"/>
  <c r="R1022" i="6"/>
  <c r="Q1022" i="6"/>
  <c r="P1022" i="6"/>
  <c r="O1022" i="6"/>
  <c r="N1022" i="6"/>
  <c r="M1022" i="6"/>
  <c r="Z1021" i="6"/>
  <c r="Y1021" i="6"/>
  <c r="X1021" i="6"/>
  <c r="W1021" i="6"/>
  <c r="V1021" i="6"/>
  <c r="U1021" i="6"/>
  <c r="T1021" i="6"/>
  <c r="S1021" i="6"/>
  <c r="R1021" i="6"/>
  <c r="Q1021" i="6"/>
  <c r="P1021" i="6"/>
  <c r="O1021" i="6"/>
  <c r="N1021" i="6"/>
  <c r="M1021" i="6"/>
  <c r="Z1020" i="6"/>
  <c r="Y1020" i="6"/>
  <c r="X1020" i="6"/>
  <c r="W1020" i="6"/>
  <c r="V1020" i="6"/>
  <c r="U1020" i="6"/>
  <c r="T1020" i="6"/>
  <c r="S1020" i="6"/>
  <c r="R1020" i="6"/>
  <c r="Q1020" i="6"/>
  <c r="P1020" i="6"/>
  <c r="O1020" i="6"/>
  <c r="N1020" i="6"/>
  <c r="M1020" i="6"/>
  <c r="Z1019" i="6"/>
  <c r="Y1019" i="6"/>
  <c r="X1019" i="6"/>
  <c r="W1019" i="6"/>
  <c r="V1019" i="6"/>
  <c r="U1019" i="6"/>
  <c r="T1019" i="6"/>
  <c r="S1019" i="6"/>
  <c r="R1019" i="6"/>
  <c r="Q1019" i="6"/>
  <c r="P1019" i="6"/>
  <c r="O1019" i="6"/>
  <c r="N1019" i="6"/>
  <c r="M1019" i="6"/>
  <c r="Z1018" i="6"/>
  <c r="Y1018" i="6"/>
  <c r="X1018" i="6"/>
  <c r="W1018" i="6"/>
  <c r="V1018" i="6"/>
  <c r="U1018" i="6"/>
  <c r="T1018" i="6"/>
  <c r="S1018" i="6"/>
  <c r="R1018" i="6"/>
  <c r="Q1018" i="6"/>
  <c r="P1018" i="6"/>
  <c r="O1018" i="6"/>
  <c r="N1018" i="6"/>
  <c r="M1018" i="6"/>
  <c r="Z1017" i="6"/>
  <c r="Y1017" i="6"/>
  <c r="X1017" i="6"/>
  <c r="W1017" i="6"/>
  <c r="V1017" i="6"/>
  <c r="U1017" i="6"/>
  <c r="T1017" i="6"/>
  <c r="S1017" i="6"/>
  <c r="R1017" i="6"/>
  <c r="Q1017" i="6"/>
  <c r="P1017" i="6"/>
  <c r="O1017" i="6"/>
  <c r="N1017" i="6"/>
  <c r="M1017" i="6"/>
  <c r="Z1016" i="6"/>
  <c r="Y1016" i="6"/>
  <c r="X1016" i="6"/>
  <c r="W1016" i="6"/>
  <c r="V1016" i="6"/>
  <c r="U1016" i="6"/>
  <c r="T1016" i="6"/>
  <c r="S1016" i="6"/>
  <c r="R1016" i="6"/>
  <c r="Q1016" i="6"/>
  <c r="P1016" i="6"/>
  <c r="O1016" i="6"/>
  <c r="N1016" i="6"/>
  <c r="M1016" i="6"/>
  <c r="Z1015" i="6"/>
  <c r="Y1015" i="6"/>
  <c r="X1015" i="6"/>
  <c r="W1015" i="6"/>
  <c r="V1015" i="6"/>
  <c r="U1015" i="6"/>
  <c r="T1015" i="6"/>
  <c r="S1015" i="6"/>
  <c r="R1015" i="6"/>
  <c r="Q1015" i="6"/>
  <c r="P1015" i="6"/>
  <c r="O1015" i="6"/>
  <c r="N1015" i="6"/>
  <c r="M1015" i="6"/>
  <c r="Z1014" i="6"/>
  <c r="Y1014" i="6"/>
  <c r="X1014" i="6"/>
  <c r="W1014" i="6"/>
  <c r="V1014" i="6"/>
  <c r="U1014" i="6"/>
  <c r="T1014" i="6"/>
  <c r="S1014" i="6"/>
  <c r="R1014" i="6"/>
  <c r="Q1014" i="6"/>
  <c r="P1014" i="6"/>
  <c r="O1014" i="6"/>
  <c r="N1014" i="6"/>
  <c r="M1014" i="6"/>
  <c r="Z1013" i="6"/>
  <c r="Y1013" i="6"/>
  <c r="X1013" i="6"/>
  <c r="W1013" i="6"/>
  <c r="V1013" i="6"/>
  <c r="U1013" i="6"/>
  <c r="T1013" i="6"/>
  <c r="S1013" i="6"/>
  <c r="R1013" i="6"/>
  <c r="Q1013" i="6"/>
  <c r="P1013" i="6"/>
  <c r="O1013" i="6"/>
  <c r="N1013" i="6"/>
  <c r="M1013" i="6"/>
  <c r="Z1012" i="6"/>
  <c r="Y1012" i="6"/>
  <c r="X1012" i="6"/>
  <c r="W1012" i="6"/>
  <c r="V1012" i="6"/>
  <c r="U1012" i="6"/>
  <c r="T1012" i="6"/>
  <c r="S1012" i="6"/>
  <c r="R1012" i="6"/>
  <c r="Q1012" i="6"/>
  <c r="P1012" i="6"/>
  <c r="O1012" i="6"/>
  <c r="N1012" i="6"/>
  <c r="M1012" i="6"/>
  <c r="Z1011" i="6"/>
  <c r="Y1011" i="6"/>
  <c r="X1011" i="6"/>
  <c r="W1011" i="6"/>
  <c r="V1011" i="6"/>
  <c r="U1011" i="6"/>
  <c r="T1011" i="6"/>
  <c r="S1011" i="6"/>
  <c r="R1011" i="6"/>
  <c r="Q1011" i="6"/>
  <c r="P1011" i="6"/>
  <c r="O1011" i="6"/>
  <c r="N1011" i="6"/>
  <c r="M1011" i="6"/>
  <c r="Z1010" i="6"/>
  <c r="Y1010" i="6"/>
  <c r="X1010" i="6"/>
  <c r="W1010" i="6"/>
  <c r="V1010" i="6"/>
  <c r="U1010" i="6"/>
  <c r="T1010" i="6"/>
  <c r="S1010" i="6"/>
  <c r="R1010" i="6"/>
  <c r="Q1010" i="6"/>
  <c r="P1010" i="6"/>
  <c r="O1010" i="6"/>
  <c r="N1010" i="6"/>
  <c r="M1010" i="6"/>
  <c r="Z1009" i="6"/>
  <c r="Y1009" i="6"/>
  <c r="X1009" i="6"/>
  <c r="W1009" i="6"/>
  <c r="V1009" i="6"/>
  <c r="U1009" i="6"/>
  <c r="T1009" i="6"/>
  <c r="S1009" i="6"/>
  <c r="R1009" i="6"/>
  <c r="Q1009" i="6"/>
  <c r="P1009" i="6"/>
  <c r="O1009" i="6"/>
  <c r="N1009" i="6"/>
  <c r="M1009" i="6"/>
  <c r="Z1008" i="6"/>
  <c r="Y1008" i="6"/>
  <c r="X1008" i="6"/>
  <c r="W1008" i="6"/>
  <c r="V1008" i="6"/>
  <c r="U1008" i="6"/>
  <c r="T1008" i="6"/>
  <c r="S1008" i="6"/>
  <c r="R1008" i="6"/>
  <c r="Q1008" i="6"/>
  <c r="P1008" i="6"/>
  <c r="O1008" i="6"/>
  <c r="N1008" i="6"/>
  <c r="M1008" i="6"/>
  <c r="Z1007" i="6"/>
  <c r="Y1007" i="6"/>
  <c r="X1007" i="6"/>
  <c r="W1007" i="6"/>
  <c r="V1007" i="6"/>
  <c r="U1007" i="6"/>
  <c r="T1007" i="6"/>
  <c r="S1007" i="6"/>
  <c r="R1007" i="6"/>
  <c r="Q1007" i="6"/>
  <c r="P1007" i="6"/>
  <c r="O1007" i="6"/>
  <c r="N1007" i="6"/>
  <c r="M1007" i="6"/>
  <c r="Z1006" i="6"/>
  <c r="Y1006" i="6"/>
  <c r="X1006" i="6"/>
  <c r="W1006" i="6"/>
  <c r="V1006" i="6"/>
  <c r="U1006" i="6"/>
  <c r="T1006" i="6"/>
  <c r="S1006" i="6"/>
  <c r="R1006" i="6"/>
  <c r="Q1006" i="6"/>
  <c r="P1006" i="6"/>
  <c r="O1006" i="6"/>
  <c r="N1006" i="6"/>
  <c r="M1006" i="6"/>
  <c r="Z1005" i="6"/>
  <c r="Y1005" i="6"/>
  <c r="X1005" i="6"/>
  <c r="W1005" i="6"/>
  <c r="V1005" i="6"/>
  <c r="U1005" i="6"/>
  <c r="T1005" i="6"/>
  <c r="S1005" i="6"/>
  <c r="R1005" i="6"/>
  <c r="Q1005" i="6"/>
  <c r="P1005" i="6"/>
  <c r="O1005" i="6"/>
  <c r="N1005" i="6"/>
  <c r="M1005" i="6"/>
  <c r="Z1004" i="6"/>
  <c r="Y1004" i="6"/>
  <c r="X1004" i="6"/>
  <c r="W1004" i="6"/>
  <c r="V1004" i="6"/>
  <c r="U1004" i="6"/>
  <c r="T1004" i="6"/>
  <c r="S1004" i="6"/>
  <c r="R1004" i="6"/>
  <c r="Q1004" i="6"/>
  <c r="P1004" i="6"/>
  <c r="O1004" i="6"/>
  <c r="N1004" i="6"/>
  <c r="M1004" i="6"/>
  <c r="Z1003" i="6"/>
  <c r="Y1003" i="6"/>
  <c r="X1003" i="6"/>
  <c r="W1003" i="6"/>
  <c r="V1003" i="6"/>
  <c r="U1003" i="6"/>
  <c r="T1003" i="6"/>
  <c r="S1003" i="6"/>
  <c r="R1003" i="6"/>
  <c r="Q1003" i="6"/>
  <c r="P1003" i="6"/>
  <c r="O1003" i="6"/>
  <c r="N1003" i="6"/>
  <c r="M1003" i="6"/>
  <c r="Z1002" i="6"/>
  <c r="Y1002" i="6"/>
  <c r="X1002" i="6"/>
  <c r="W1002" i="6"/>
  <c r="V1002" i="6"/>
  <c r="U1002" i="6"/>
  <c r="T1002" i="6"/>
  <c r="S1002" i="6"/>
  <c r="R1002" i="6"/>
  <c r="Q1002" i="6"/>
  <c r="P1002" i="6"/>
  <c r="O1002" i="6"/>
  <c r="N1002" i="6"/>
  <c r="M1002" i="6"/>
  <c r="Z1001" i="6"/>
  <c r="Y1001" i="6"/>
  <c r="X1001" i="6"/>
  <c r="W1001" i="6"/>
  <c r="V1001" i="6"/>
  <c r="U1001" i="6"/>
  <c r="T1001" i="6"/>
  <c r="S1001" i="6"/>
  <c r="R1001" i="6"/>
  <c r="Q1001" i="6"/>
  <c r="P1001" i="6"/>
  <c r="O1001" i="6"/>
  <c r="N1001" i="6"/>
  <c r="M1001" i="6"/>
  <c r="Z1000" i="6"/>
  <c r="Y1000" i="6"/>
  <c r="X1000" i="6"/>
  <c r="W1000" i="6"/>
  <c r="V1000" i="6"/>
  <c r="U1000" i="6"/>
  <c r="T1000" i="6"/>
  <c r="S1000" i="6"/>
  <c r="R1000" i="6"/>
  <c r="Q1000" i="6"/>
  <c r="P1000" i="6"/>
  <c r="O1000" i="6"/>
  <c r="N1000" i="6"/>
  <c r="M1000" i="6"/>
  <c r="Z999" i="6"/>
  <c r="Y999" i="6"/>
  <c r="X999" i="6"/>
  <c r="W999" i="6"/>
  <c r="V999" i="6"/>
  <c r="U999" i="6"/>
  <c r="T999" i="6"/>
  <c r="S999" i="6"/>
  <c r="R999" i="6"/>
  <c r="Q999" i="6"/>
  <c r="P999" i="6"/>
  <c r="O999" i="6"/>
  <c r="N999" i="6"/>
  <c r="M999" i="6"/>
  <c r="Z998" i="6"/>
  <c r="Y998" i="6"/>
  <c r="X998" i="6"/>
  <c r="W998" i="6"/>
  <c r="V998" i="6"/>
  <c r="U998" i="6"/>
  <c r="T998" i="6"/>
  <c r="S998" i="6"/>
  <c r="R998" i="6"/>
  <c r="Q998" i="6"/>
  <c r="P998" i="6"/>
  <c r="O998" i="6"/>
  <c r="N998" i="6"/>
  <c r="M998" i="6"/>
  <c r="Z997" i="6"/>
  <c r="Y997" i="6"/>
  <c r="X997" i="6"/>
  <c r="W997" i="6"/>
  <c r="V997" i="6"/>
  <c r="U997" i="6"/>
  <c r="T997" i="6"/>
  <c r="S997" i="6"/>
  <c r="R997" i="6"/>
  <c r="Q997" i="6"/>
  <c r="P997" i="6"/>
  <c r="O997" i="6"/>
  <c r="N997" i="6"/>
  <c r="M997" i="6"/>
  <c r="Z996" i="6"/>
  <c r="Y996" i="6"/>
  <c r="X996" i="6"/>
  <c r="W996" i="6"/>
  <c r="V996" i="6"/>
  <c r="U996" i="6"/>
  <c r="T996" i="6"/>
  <c r="S996" i="6"/>
  <c r="R996" i="6"/>
  <c r="Q996" i="6"/>
  <c r="P996" i="6"/>
  <c r="O996" i="6"/>
  <c r="N996" i="6"/>
  <c r="M996" i="6"/>
  <c r="Z995" i="6"/>
  <c r="Y995" i="6"/>
  <c r="X995" i="6"/>
  <c r="W995" i="6"/>
  <c r="V995" i="6"/>
  <c r="U995" i="6"/>
  <c r="T995" i="6"/>
  <c r="S995" i="6"/>
  <c r="R995" i="6"/>
  <c r="Q995" i="6"/>
  <c r="P995" i="6"/>
  <c r="O995" i="6"/>
  <c r="N995" i="6"/>
  <c r="M995" i="6"/>
  <c r="Z994" i="6"/>
  <c r="Y994" i="6"/>
  <c r="X994" i="6"/>
  <c r="W994" i="6"/>
  <c r="V994" i="6"/>
  <c r="U994" i="6"/>
  <c r="T994" i="6"/>
  <c r="S994" i="6"/>
  <c r="R994" i="6"/>
  <c r="Q994" i="6"/>
  <c r="P994" i="6"/>
  <c r="O994" i="6"/>
  <c r="N994" i="6"/>
  <c r="M994" i="6"/>
  <c r="Z993" i="6"/>
  <c r="Y993" i="6"/>
  <c r="X993" i="6"/>
  <c r="W993" i="6"/>
  <c r="V993" i="6"/>
  <c r="U993" i="6"/>
  <c r="T993" i="6"/>
  <c r="S993" i="6"/>
  <c r="R993" i="6"/>
  <c r="Q993" i="6"/>
  <c r="P993" i="6"/>
  <c r="O993" i="6"/>
  <c r="N993" i="6"/>
  <c r="M993" i="6"/>
  <c r="Z992" i="6"/>
  <c r="Y992" i="6"/>
  <c r="X992" i="6"/>
  <c r="W992" i="6"/>
  <c r="V992" i="6"/>
  <c r="U992" i="6"/>
  <c r="T992" i="6"/>
  <c r="S992" i="6"/>
  <c r="R992" i="6"/>
  <c r="Q992" i="6"/>
  <c r="P992" i="6"/>
  <c r="O992" i="6"/>
  <c r="N992" i="6"/>
  <c r="M992" i="6"/>
  <c r="Z991" i="6"/>
  <c r="Y991" i="6"/>
  <c r="X991" i="6"/>
  <c r="W991" i="6"/>
  <c r="V991" i="6"/>
  <c r="U991" i="6"/>
  <c r="T991" i="6"/>
  <c r="S991" i="6"/>
  <c r="R991" i="6"/>
  <c r="Q991" i="6"/>
  <c r="P991" i="6"/>
  <c r="O991" i="6"/>
  <c r="N991" i="6"/>
  <c r="M991" i="6"/>
  <c r="Z990" i="6"/>
  <c r="Y990" i="6"/>
  <c r="X990" i="6"/>
  <c r="W990" i="6"/>
  <c r="V990" i="6"/>
  <c r="U990" i="6"/>
  <c r="T990" i="6"/>
  <c r="S990" i="6"/>
  <c r="R990" i="6"/>
  <c r="Q990" i="6"/>
  <c r="P990" i="6"/>
  <c r="O990" i="6"/>
  <c r="N990" i="6"/>
  <c r="M990" i="6"/>
  <c r="Z989" i="6"/>
  <c r="Y989" i="6"/>
  <c r="X989" i="6"/>
  <c r="W989" i="6"/>
  <c r="V989" i="6"/>
  <c r="U989" i="6"/>
  <c r="T989" i="6"/>
  <c r="S989" i="6"/>
  <c r="R989" i="6"/>
  <c r="Q989" i="6"/>
  <c r="P989" i="6"/>
  <c r="O989" i="6"/>
  <c r="N989" i="6"/>
  <c r="M989" i="6"/>
  <c r="Z988" i="6"/>
  <c r="Y988" i="6"/>
  <c r="X988" i="6"/>
  <c r="W988" i="6"/>
  <c r="V988" i="6"/>
  <c r="U988" i="6"/>
  <c r="T988" i="6"/>
  <c r="S988" i="6"/>
  <c r="R988" i="6"/>
  <c r="Q988" i="6"/>
  <c r="P988" i="6"/>
  <c r="O988" i="6"/>
  <c r="N988" i="6"/>
  <c r="M988" i="6"/>
  <c r="Z987" i="6"/>
  <c r="Y987" i="6"/>
  <c r="X987" i="6"/>
  <c r="W987" i="6"/>
  <c r="V987" i="6"/>
  <c r="U987" i="6"/>
  <c r="T987" i="6"/>
  <c r="S987" i="6"/>
  <c r="R987" i="6"/>
  <c r="Q987" i="6"/>
  <c r="P987" i="6"/>
  <c r="O987" i="6"/>
  <c r="N987" i="6"/>
  <c r="M987" i="6"/>
  <c r="Z986" i="6"/>
  <c r="Y986" i="6"/>
  <c r="X986" i="6"/>
  <c r="W986" i="6"/>
  <c r="V986" i="6"/>
  <c r="U986" i="6"/>
  <c r="T986" i="6"/>
  <c r="S986" i="6"/>
  <c r="R986" i="6"/>
  <c r="Q986" i="6"/>
  <c r="P986" i="6"/>
  <c r="O986" i="6"/>
  <c r="N986" i="6"/>
  <c r="M986" i="6"/>
  <c r="Z985" i="6"/>
  <c r="Y985" i="6"/>
  <c r="X985" i="6"/>
  <c r="W985" i="6"/>
  <c r="V985" i="6"/>
  <c r="U985" i="6"/>
  <c r="T985" i="6"/>
  <c r="S985" i="6"/>
  <c r="R985" i="6"/>
  <c r="Q985" i="6"/>
  <c r="P985" i="6"/>
  <c r="O985" i="6"/>
  <c r="N985" i="6"/>
  <c r="M985" i="6"/>
  <c r="Z984" i="6"/>
  <c r="Y984" i="6"/>
  <c r="X984" i="6"/>
  <c r="W984" i="6"/>
  <c r="V984" i="6"/>
  <c r="U984" i="6"/>
  <c r="T984" i="6"/>
  <c r="S984" i="6"/>
  <c r="R984" i="6"/>
  <c r="Q984" i="6"/>
  <c r="P984" i="6"/>
  <c r="O984" i="6"/>
  <c r="N984" i="6"/>
  <c r="M984" i="6"/>
  <c r="Z983" i="6"/>
  <c r="Y983" i="6"/>
  <c r="X983" i="6"/>
  <c r="W983" i="6"/>
  <c r="V983" i="6"/>
  <c r="U983" i="6"/>
  <c r="T983" i="6"/>
  <c r="S983" i="6"/>
  <c r="R983" i="6"/>
  <c r="Q983" i="6"/>
  <c r="P983" i="6"/>
  <c r="O983" i="6"/>
  <c r="N983" i="6"/>
  <c r="M983" i="6"/>
  <c r="Z982" i="6"/>
  <c r="Y982" i="6"/>
  <c r="X982" i="6"/>
  <c r="W982" i="6"/>
  <c r="V982" i="6"/>
  <c r="U982" i="6"/>
  <c r="T982" i="6"/>
  <c r="S982" i="6"/>
  <c r="R982" i="6"/>
  <c r="Q982" i="6"/>
  <c r="P982" i="6"/>
  <c r="O982" i="6"/>
  <c r="N982" i="6"/>
  <c r="M982" i="6"/>
  <c r="Z981" i="6"/>
  <c r="Y981" i="6"/>
  <c r="X981" i="6"/>
  <c r="W981" i="6"/>
  <c r="V981" i="6"/>
  <c r="U981" i="6"/>
  <c r="T981" i="6"/>
  <c r="S981" i="6"/>
  <c r="R981" i="6"/>
  <c r="Q981" i="6"/>
  <c r="P981" i="6"/>
  <c r="O981" i="6"/>
  <c r="N981" i="6"/>
  <c r="M981" i="6"/>
  <c r="Z980" i="6"/>
  <c r="Y980" i="6"/>
  <c r="X980" i="6"/>
  <c r="W980" i="6"/>
  <c r="V980" i="6"/>
  <c r="U980" i="6"/>
  <c r="T980" i="6"/>
  <c r="S980" i="6"/>
  <c r="R980" i="6"/>
  <c r="Q980" i="6"/>
  <c r="P980" i="6"/>
  <c r="O980" i="6"/>
  <c r="N980" i="6"/>
  <c r="M980" i="6"/>
  <c r="Z979" i="6"/>
  <c r="Y979" i="6"/>
  <c r="X979" i="6"/>
  <c r="W979" i="6"/>
  <c r="V979" i="6"/>
  <c r="U979" i="6"/>
  <c r="T979" i="6"/>
  <c r="S979" i="6"/>
  <c r="R979" i="6"/>
  <c r="Q979" i="6"/>
  <c r="P979" i="6"/>
  <c r="O979" i="6"/>
  <c r="N979" i="6"/>
  <c r="M979" i="6"/>
  <c r="Z978" i="6"/>
  <c r="Y978" i="6"/>
  <c r="X978" i="6"/>
  <c r="W978" i="6"/>
  <c r="V978" i="6"/>
  <c r="U978" i="6"/>
  <c r="T978" i="6"/>
  <c r="S978" i="6"/>
  <c r="R978" i="6"/>
  <c r="Q978" i="6"/>
  <c r="P978" i="6"/>
  <c r="O978" i="6"/>
  <c r="N978" i="6"/>
  <c r="M978" i="6"/>
  <c r="Z977" i="6"/>
  <c r="Y977" i="6"/>
  <c r="X977" i="6"/>
  <c r="W977" i="6"/>
  <c r="V977" i="6"/>
  <c r="U977" i="6"/>
  <c r="T977" i="6"/>
  <c r="S977" i="6"/>
  <c r="R977" i="6"/>
  <c r="Q977" i="6"/>
  <c r="P977" i="6"/>
  <c r="O977" i="6"/>
  <c r="N977" i="6"/>
  <c r="M977" i="6"/>
  <c r="Z976" i="6"/>
  <c r="Y976" i="6"/>
  <c r="X976" i="6"/>
  <c r="W976" i="6"/>
  <c r="V976" i="6"/>
  <c r="U976" i="6"/>
  <c r="T976" i="6"/>
  <c r="S976" i="6"/>
  <c r="R976" i="6"/>
  <c r="Q976" i="6"/>
  <c r="P976" i="6"/>
  <c r="O976" i="6"/>
  <c r="N976" i="6"/>
  <c r="M976" i="6"/>
  <c r="Z975" i="6"/>
  <c r="Y975" i="6"/>
  <c r="X975" i="6"/>
  <c r="W975" i="6"/>
  <c r="V975" i="6"/>
  <c r="U975" i="6"/>
  <c r="T975" i="6"/>
  <c r="S975" i="6"/>
  <c r="R975" i="6"/>
  <c r="Q975" i="6"/>
  <c r="P975" i="6"/>
  <c r="O975" i="6"/>
  <c r="N975" i="6"/>
  <c r="M975" i="6"/>
  <c r="Z974" i="6"/>
  <c r="Y974" i="6"/>
  <c r="X974" i="6"/>
  <c r="W974" i="6"/>
  <c r="V974" i="6"/>
  <c r="U974" i="6"/>
  <c r="T974" i="6"/>
  <c r="S974" i="6"/>
  <c r="R974" i="6"/>
  <c r="Q974" i="6"/>
  <c r="P974" i="6"/>
  <c r="O974" i="6"/>
  <c r="N974" i="6"/>
  <c r="M974" i="6"/>
  <c r="Z973" i="6"/>
  <c r="Y973" i="6"/>
  <c r="X973" i="6"/>
  <c r="W973" i="6"/>
  <c r="V973" i="6"/>
  <c r="U973" i="6"/>
  <c r="T973" i="6"/>
  <c r="S973" i="6"/>
  <c r="R973" i="6"/>
  <c r="Q973" i="6"/>
  <c r="P973" i="6"/>
  <c r="O973" i="6"/>
  <c r="N973" i="6"/>
  <c r="M973" i="6"/>
  <c r="Z972" i="6"/>
  <c r="Y972" i="6"/>
  <c r="X972" i="6"/>
  <c r="W972" i="6"/>
  <c r="V972" i="6"/>
  <c r="U972" i="6"/>
  <c r="T972" i="6"/>
  <c r="S972" i="6"/>
  <c r="R972" i="6"/>
  <c r="Q972" i="6"/>
  <c r="P972" i="6"/>
  <c r="O972" i="6"/>
  <c r="N972" i="6"/>
  <c r="M972" i="6"/>
  <c r="Z971" i="6"/>
  <c r="Y971" i="6"/>
  <c r="X971" i="6"/>
  <c r="W971" i="6"/>
  <c r="V971" i="6"/>
  <c r="U971" i="6"/>
  <c r="T971" i="6"/>
  <c r="S971" i="6"/>
  <c r="R971" i="6"/>
  <c r="Q971" i="6"/>
  <c r="P971" i="6"/>
  <c r="O971" i="6"/>
  <c r="N971" i="6"/>
  <c r="M971" i="6"/>
  <c r="Z970" i="6"/>
  <c r="Y970" i="6"/>
  <c r="X970" i="6"/>
  <c r="W970" i="6"/>
  <c r="V970" i="6"/>
  <c r="U970" i="6"/>
  <c r="T970" i="6"/>
  <c r="S970" i="6"/>
  <c r="R970" i="6"/>
  <c r="Q970" i="6"/>
  <c r="P970" i="6"/>
  <c r="O970" i="6"/>
  <c r="N970" i="6"/>
  <c r="M970" i="6"/>
  <c r="Z969" i="6"/>
  <c r="Y969" i="6"/>
  <c r="X969" i="6"/>
  <c r="W969" i="6"/>
  <c r="V969" i="6"/>
  <c r="U969" i="6"/>
  <c r="T969" i="6"/>
  <c r="S969" i="6"/>
  <c r="R969" i="6"/>
  <c r="Q969" i="6"/>
  <c r="P969" i="6"/>
  <c r="O969" i="6"/>
  <c r="N969" i="6"/>
  <c r="M969" i="6"/>
  <c r="Z968" i="6"/>
  <c r="Y968" i="6"/>
  <c r="X968" i="6"/>
  <c r="W968" i="6"/>
  <c r="V968" i="6"/>
  <c r="U968" i="6"/>
  <c r="T968" i="6"/>
  <c r="S968" i="6"/>
  <c r="R968" i="6"/>
  <c r="Q968" i="6"/>
  <c r="P968" i="6"/>
  <c r="O968" i="6"/>
  <c r="N968" i="6"/>
  <c r="M968" i="6"/>
  <c r="Z967" i="6"/>
  <c r="Y967" i="6"/>
  <c r="X967" i="6"/>
  <c r="W967" i="6"/>
  <c r="V967" i="6"/>
  <c r="U967" i="6"/>
  <c r="T967" i="6"/>
  <c r="S967" i="6"/>
  <c r="R967" i="6"/>
  <c r="Q967" i="6"/>
  <c r="P967" i="6"/>
  <c r="O967" i="6"/>
  <c r="N967" i="6"/>
  <c r="M967" i="6"/>
  <c r="Z966" i="6"/>
  <c r="Y966" i="6"/>
  <c r="X966" i="6"/>
  <c r="W966" i="6"/>
  <c r="V966" i="6"/>
  <c r="U966" i="6"/>
  <c r="T966" i="6"/>
  <c r="S966" i="6"/>
  <c r="R966" i="6"/>
  <c r="Q966" i="6"/>
  <c r="P966" i="6"/>
  <c r="O966" i="6"/>
  <c r="N966" i="6"/>
  <c r="M966" i="6"/>
  <c r="Z965" i="6"/>
  <c r="Y965" i="6"/>
  <c r="X965" i="6"/>
  <c r="W965" i="6"/>
  <c r="V965" i="6"/>
  <c r="U965" i="6"/>
  <c r="T965" i="6"/>
  <c r="S965" i="6"/>
  <c r="R965" i="6"/>
  <c r="Q965" i="6"/>
  <c r="P965" i="6"/>
  <c r="O965" i="6"/>
  <c r="N965" i="6"/>
  <c r="M965" i="6"/>
  <c r="Z964" i="6"/>
  <c r="Y964" i="6"/>
  <c r="X964" i="6"/>
  <c r="W964" i="6"/>
  <c r="V964" i="6"/>
  <c r="U964" i="6"/>
  <c r="T964" i="6"/>
  <c r="S964" i="6"/>
  <c r="R964" i="6"/>
  <c r="Q964" i="6"/>
  <c r="P964" i="6"/>
  <c r="O964" i="6"/>
  <c r="N964" i="6"/>
  <c r="M964" i="6"/>
  <c r="Z963" i="6"/>
  <c r="Y963" i="6"/>
  <c r="X963" i="6"/>
  <c r="W963" i="6"/>
  <c r="V963" i="6"/>
  <c r="U963" i="6"/>
  <c r="T963" i="6"/>
  <c r="S963" i="6"/>
  <c r="R963" i="6"/>
  <c r="Q963" i="6"/>
  <c r="P963" i="6"/>
  <c r="O963" i="6"/>
  <c r="N963" i="6"/>
  <c r="M963" i="6"/>
  <c r="Z962" i="6"/>
  <c r="Y962" i="6"/>
  <c r="X962" i="6"/>
  <c r="W962" i="6"/>
  <c r="V962" i="6"/>
  <c r="U962" i="6"/>
  <c r="T962" i="6"/>
  <c r="S962" i="6"/>
  <c r="R962" i="6"/>
  <c r="Q962" i="6"/>
  <c r="P962" i="6"/>
  <c r="O962" i="6"/>
  <c r="N962" i="6"/>
  <c r="M962" i="6"/>
  <c r="Z961" i="6"/>
  <c r="Y961" i="6"/>
  <c r="X961" i="6"/>
  <c r="W961" i="6"/>
  <c r="V961" i="6"/>
  <c r="U961" i="6"/>
  <c r="T961" i="6"/>
  <c r="S961" i="6"/>
  <c r="R961" i="6"/>
  <c r="Q961" i="6"/>
  <c r="P961" i="6"/>
  <c r="O961" i="6"/>
  <c r="N961" i="6"/>
  <c r="M961" i="6"/>
  <c r="Z960" i="6"/>
  <c r="Y960" i="6"/>
  <c r="X960" i="6"/>
  <c r="W960" i="6"/>
  <c r="V960" i="6"/>
  <c r="U960" i="6"/>
  <c r="T960" i="6"/>
  <c r="S960" i="6"/>
  <c r="R960" i="6"/>
  <c r="Q960" i="6"/>
  <c r="P960" i="6"/>
  <c r="O960" i="6"/>
  <c r="N960" i="6"/>
  <c r="M960" i="6"/>
  <c r="Z959" i="6"/>
  <c r="Y959" i="6"/>
  <c r="X959" i="6"/>
  <c r="W959" i="6"/>
  <c r="V959" i="6"/>
  <c r="U959" i="6"/>
  <c r="T959" i="6"/>
  <c r="S959" i="6"/>
  <c r="R959" i="6"/>
  <c r="Q959" i="6"/>
  <c r="P959" i="6"/>
  <c r="O959" i="6"/>
  <c r="N959" i="6"/>
  <c r="M959" i="6"/>
  <c r="Z958" i="6"/>
  <c r="Y958" i="6"/>
  <c r="X958" i="6"/>
  <c r="W958" i="6"/>
  <c r="V958" i="6"/>
  <c r="U958" i="6"/>
  <c r="T958" i="6"/>
  <c r="S958" i="6"/>
  <c r="R958" i="6"/>
  <c r="Q958" i="6"/>
  <c r="P958" i="6"/>
  <c r="O958" i="6"/>
  <c r="N958" i="6"/>
  <c r="M958" i="6"/>
  <c r="Z957" i="6"/>
  <c r="Y957" i="6"/>
  <c r="X957" i="6"/>
  <c r="W957" i="6"/>
  <c r="V957" i="6"/>
  <c r="U957" i="6"/>
  <c r="T957" i="6"/>
  <c r="S957" i="6"/>
  <c r="R957" i="6"/>
  <c r="Q957" i="6"/>
  <c r="P957" i="6"/>
  <c r="O957" i="6"/>
  <c r="N957" i="6"/>
  <c r="M957" i="6"/>
  <c r="Z956" i="6"/>
  <c r="Y956" i="6"/>
  <c r="X956" i="6"/>
  <c r="W956" i="6"/>
  <c r="V956" i="6"/>
  <c r="U956" i="6"/>
  <c r="T956" i="6"/>
  <c r="S956" i="6"/>
  <c r="R956" i="6"/>
  <c r="Q956" i="6"/>
  <c r="P956" i="6"/>
  <c r="O956" i="6"/>
  <c r="N956" i="6"/>
  <c r="M956" i="6"/>
  <c r="Z955" i="6"/>
  <c r="Y955" i="6"/>
  <c r="X955" i="6"/>
  <c r="W955" i="6"/>
  <c r="V955" i="6"/>
  <c r="U955" i="6"/>
  <c r="T955" i="6"/>
  <c r="S955" i="6"/>
  <c r="R955" i="6"/>
  <c r="Q955" i="6"/>
  <c r="P955" i="6"/>
  <c r="O955" i="6"/>
  <c r="N955" i="6"/>
  <c r="M955" i="6"/>
  <c r="Z954" i="6"/>
  <c r="Y954" i="6"/>
  <c r="X954" i="6"/>
  <c r="W954" i="6"/>
  <c r="V954" i="6"/>
  <c r="U954" i="6"/>
  <c r="T954" i="6"/>
  <c r="S954" i="6"/>
  <c r="R954" i="6"/>
  <c r="Q954" i="6"/>
  <c r="P954" i="6"/>
  <c r="O954" i="6"/>
  <c r="N954" i="6"/>
  <c r="M954" i="6"/>
  <c r="Z953" i="6"/>
  <c r="Y953" i="6"/>
  <c r="X953" i="6"/>
  <c r="W953" i="6"/>
  <c r="V953" i="6"/>
  <c r="U953" i="6"/>
  <c r="T953" i="6"/>
  <c r="S953" i="6"/>
  <c r="R953" i="6"/>
  <c r="Q953" i="6"/>
  <c r="P953" i="6"/>
  <c r="O953" i="6"/>
  <c r="N953" i="6"/>
  <c r="M953" i="6"/>
  <c r="Z952" i="6"/>
  <c r="Y952" i="6"/>
  <c r="X952" i="6"/>
  <c r="W952" i="6"/>
  <c r="V952" i="6"/>
  <c r="U952" i="6"/>
  <c r="T952" i="6"/>
  <c r="S952" i="6"/>
  <c r="R952" i="6"/>
  <c r="Q952" i="6"/>
  <c r="P952" i="6"/>
  <c r="O952" i="6"/>
  <c r="N952" i="6"/>
  <c r="M952" i="6"/>
  <c r="Z951" i="6"/>
  <c r="Y951" i="6"/>
  <c r="X951" i="6"/>
  <c r="W951" i="6"/>
  <c r="V951" i="6"/>
  <c r="U951" i="6"/>
  <c r="T951" i="6"/>
  <c r="S951" i="6"/>
  <c r="R951" i="6"/>
  <c r="Q951" i="6"/>
  <c r="P951" i="6"/>
  <c r="O951" i="6"/>
  <c r="N951" i="6"/>
  <c r="M951" i="6"/>
  <c r="Z950" i="6"/>
  <c r="Y950" i="6"/>
  <c r="X950" i="6"/>
  <c r="W950" i="6"/>
  <c r="V950" i="6"/>
  <c r="U950" i="6"/>
  <c r="T950" i="6"/>
  <c r="S950" i="6"/>
  <c r="R950" i="6"/>
  <c r="Q950" i="6"/>
  <c r="P950" i="6"/>
  <c r="O950" i="6"/>
  <c r="N950" i="6"/>
  <c r="M950" i="6"/>
  <c r="Z949" i="6"/>
  <c r="Y949" i="6"/>
  <c r="X949" i="6"/>
  <c r="W949" i="6"/>
  <c r="V949" i="6"/>
  <c r="U949" i="6"/>
  <c r="T949" i="6"/>
  <c r="S949" i="6"/>
  <c r="R949" i="6"/>
  <c r="Q949" i="6"/>
  <c r="P949" i="6"/>
  <c r="O949" i="6"/>
  <c r="N949" i="6"/>
  <c r="M949" i="6"/>
  <c r="Z948" i="6"/>
  <c r="Y948" i="6"/>
  <c r="X948" i="6"/>
  <c r="W948" i="6"/>
  <c r="V948" i="6"/>
  <c r="U948" i="6"/>
  <c r="T948" i="6"/>
  <c r="S948" i="6"/>
  <c r="R948" i="6"/>
  <c r="Q948" i="6"/>
  <c r="P948" i="6"/>
  <c r="O948" i="6"/>
  <c r="N948" i="6"/>
  <c r="M948" i="6"/>
  <c r="Z947" i="6"/>
  <c r="Y947" i="6"/>
  <c r="X947" i="6"/>
  <c r="W947" i="6"/>
  <c r="V947" i="6"/>
  <c r="U947" i="6"/>
  <c r="T947" i="6"/>
  <c r="S947" i="6"/>
  <c r="R947" i="6"/>
  <c r="Q947" i="6"/>
  <c r="P947" i="6"/>
  <c r="O947" i="6"/>
  <c r="N947" i="6"/>
  <c r="M947" i="6"/>
  <c r="Z946" i="6"/>
  <c r="Y946" i="6"/>
  <c r="X946" i="6"/>
  <c r="W946" i="6"/>
  <c r="V946" i="6"/>
  <c r="U946" i="6"/>
  <c r="T946" i="6"/>
  <c r="S946" i="6"/>
  <c r="R946" i="6"/>
  <c r="Q946" i="6"/>
  <c r="P946" i="6"/>
  <c r="O946" i="6"/>
  <c r="N946" i="6"/>
  <c r="M946" i="6"/>
  <c r="Z945" i="6"/>
  <c r="Y945" i="6"/>
  <c r="X945" i="6"/>
  <c r="W945" i="6"/>
  <c r="V945" i="6"/>
  <c r="U945" i="6"/>
  <c r="T945" i="6"/>
  <c r="S945" i="6"/>
  <c r="R945" i="6"/>
  <c r="Q945" i="6"/>
  <c r="P945" i="6"/>
  <c r="O945" i="6"/>
  <c r="N945" i="6"/>
  <c r="M945" i="6"/>
  <c r="Z944" i="6"/>
  <c r="Y944" i="6"/>
  <c r="X944" i="6"/>
  <c r="W944" i="6"/>
  <c r="V944" i="6"/>
  <c r="U944" i="6"/>
  <c r="T944" i="6"/>
  <c r="S944" i="6"/>
  <c r="R944" i="6"/>
  <c r="Q944" i="6"/>
  <c r="P944" i="6"/>
  <c r="O944" i="6"/>
  <c r="N944" i="6"/>
  <c r="M944" i="6"/>
  <c r="Z943" i="6"/>
  <c r="Y943" i="6"/>
  <c r="X943" i="6"/>
  <c r="W943" i="6"/>
  <c r="V943" i="6"/>
  <c r="U943" i="6"/>
  <c r="T943" i="6"/>
  <c r="S943" i="6"/>
  <c r="R943" i="6"/>
  <c r="Q943" i="6"/>
  <c r="P943" i="6"/>
  <c r="O943" i="6"/>
  <c r="N943" i="6"/>
  <c r="M943" i="6"/>
  <c r="Z942" i="6"/>
  <c r="Y942" i="6"/>
  <c r="X942" i="6"/>
  <c r="W942" i="6"/>
  <c r="V942" i="6"/>
  <c r="U942" i="6"/>
  <c r="T942" i="6"/>
  <c r="S942" i="6"/>
  <c r="R942" i="6"/>
  <c r="Q942" i="6"/>
  <c r="P942" i="6"/>
  <c r="O942" i="6"/>
  <c r="N942" i="6"/>
  <c r="M942" i="6"/>
  <c r="Z941" i="6"/>
  <c r="Y941" i="6"/>
  <c r="X941" i="6"/>
  <c r="W941" i="6"/>
  <c r="V941" i="6"/>
  <c r="U941" i="6"/>
  <c r="T941" i="6"/>
  <c r="S941" i="6"/>
  <c r="R941" i="6"/>
  <c r="Q941" i="6"/>
  <c r="P941" i="6"/>
  <c r="O941" i="6"/>
  <c r="N941" i="6"/>
  <c r="M941" i="6"/>
  <c r="Z940" i="6"/>
  <c r="Y940" i="6"/>
  <c r="X940" i="6"/>
  <c r="W940" i="6"/>
  <c r="V940" i="6"/>
  <c r="U940" i="6"/>
  <c r="T940" i="6"/>
  <c r="S940" i="6"/>
  <c r="R940" i="6"/>
  <c r="Q940" i="6"/>
  <c r="P940" i="6"/>
  <c r="O940" i="6"/>
  <c r="N940" i="6"/>
  <c r="M940" i="6"/>
  <c r="Z939" i="6"/>
  <c r="Y939" i="6"/>
  <c r="X939" i="6"/>
  <c r="W939" i="6"/>
  <c r="V939" i="6"/>
  <c r="U939" i="6"/>
  <c r="T939" i="6"/>
  <c r="S939" i="6"/>
  <c r="R939" i="6"/>
  <c r="Q939" i="6"/>
  <c r="P939" i="6"/>
  <c r="O939" i="6"/>
  <c r="N939" i="6"/>
  <c r="M939" i="6"/>
  <c r="Z938" i="6"/>
  <c r="Y938" i="6"/>
  <c r="X938" i="6"/>
  <c r="W938" i="6"/>
  <c r="V938" i="6"/>
  <c r="U938" i="6"/>
  <c r="T938" i="6"/>
  <c r="S938" i="6"/>
  <c r="R938" i="6"/>
  <c r="Q938" i="6"/>
  <c r="P938" i="6"/>
  <c r="O938" i="6"/>
  <c r="N938" i="6"/>
  <c r="M938" i="6"/>
  <c r="Z937" i="6"/>
  <c r="Y937" i="6"/>
  <c r="X937" i="6"/>
  <c r="W937" i="6"/>
  <c r="V937" i="6"/>
  <c r="U937" i="6"/>
  <c r="T937" i="6"/>
  <c r="S937" i="6"/>
  <c r="R937" i="6"/>
  <c r="Q937" i="6"/>
  <c r="P937" i="6"/>
  <c r="O937" i="6"/>
  <c r="N937" i="6"/>
  <c r="M937" i="6"/>
  <c r="Z936" i="6"/>
  <c r="Y936" i="6"/>
  <c r="X936" i="6"/>
  <c r="W936" i="6"/>
  <c r="V936" i="6"/>
  <c r="U936" i="6"/>
  <c r="T936" i="6"/>
  <c r="S936" i="6"/>
  <c r="R936" i="6"/>
  <c r="Q936" i="6"/>
  <c r="P936" i="6"/>
  <c r="O936" i="6"/>
  <c r="N936" i="6"/>
  <c r="M936" i="6"/>
  <c r="Z935" i="6"/>
  <c r="Y935" i="6"/>
  <c r="X935" i="6"/>
  <c r="W935" i="6"/>
  <c r="V935" i="6"/>
  <c r="U935" i="6"/>
  <c r="T935" i="6"/>
  <c r="S935" i="6"/>
  <c r="R935" i="6"/>
  <c r="Q935" i="6"/>
  <c r="P935" i="6"/>
  <c r="O935" i="6"/>
  <c r="N935" i="6"/>
  <c r="M935" i="6"/>
  <c r="Z934" i="6"/>
  <c r="Y934" i="6"/>
  <c r="X934" i="6"/>
  <c r="W934" i="6"/>
  <c r="V934" i="6"/>
  <c r="U934" i="6"/>
  <c r="T934" i="6"/>
  <c r="S934" i="6"/>
  <c r="R934" i="6"/>
  <c r="Q934" i="6"/>
  <c r="P934" i="6"/>
  <c r="O934" i="6"/>
  <c r="N934" i="6"/>
  <c r="M934" i="6"/>
  <c r="Z933" i="6"/>
  <c r="Y933" i="6"/>
  <c r="X933" i="6"/>
  <c r="W933" i="6"/>
  <c r="V933" i="6"/>
  <c r="U933" i="6"/>
  <c r="T933" i="6"/>
  <c r="S933" i="6"/>
  <c r="R933" i="6"/>
  <c r="Q933" i="6"/>
  <c r="P933" i="6"/>
  <c r="O933" i="6"/>
  <c r="N933" i="6"/>
  <c r="M933" i="6"/>
  <c r="Z932" i="6"/>
  <c r="Y932" i="6"/>
  <c r="X932" i="6"/>
  <c r="W932" i="6"/>
  <c r="V932" i="6"/>
  <c r="U932" i="6"/>
  <c r="T932" i="6"/>
  <c r="S932" i="6"/>
  <c r="R932" i="6"/>
  <c r="Q932" i="6"/>
  <c r="P932" i="6"/>
  <c r="O932" i="6"/>
  <c r="N932" i="6"/>
  <c r="M932" i="6"/>
  <c r="Z931" i="6"/>
  <c r="Y931" i="6"/>
  <c r="X931" i="6"/>
  <c r="W931" i="6"/>
  <c r="V931" i="6"/>
  <c r="U931" i="6"/>
  <c r="T931" i="6"/>
  <c r="S931" i="6"/>
  <c r="R931" i="6"/>
  <c r="Q931" i="6"/>
  <c r="P931" i="6"/>
  <c r="O931" i="6"/>
  <c r="N931" i="6"/>
  <c r="M931" i="6"/>
  <c r="Z930" i="6"/>
  <c r="Y930" i="6"/>
  <c r="X930" i="6"/>
  <c r="W930" i="6"/>
  <c r="V930" i="6"/>
  <c r="U930" i="6"/>
  <c r="T930" i="6"/>
  <c r="S930" i="6"/>
  <c r="R930" i="6"/>
  <c r="Q930" i="6"/>
  <c r="P930" i="6"/>
  <c r="O930" i="6"/>
  <c r="N930" i="6"/>
  <c r="M930" i="6"/>
  <c r="Z929" i="6"/>
  <c r="Y929" i="6"/>
  <c r="X929" i="6"/>
  <c r="W929" i="6"/>
  <c r="V929" i="6"/>
  <c r="U929" i="6"/>
  <c r="T929" i="6"/>
  <c r="S929" i="6"/>
  <c r="R929" i="6"/>
  <c r="Q929" i="6"/>
  <c r="P929" i="6"/>
  <c r="O929" i="6"/>
  <c r="N929" i="6"/>
  <c r="M929" i="6"/>
  <c r="Z928" i="6"/>
  <c r="Y928" i="6"/>
  <c r="X928" i="6"/>
  <c r="W928" i="6"/>
  <c r="V928" i="6"/>
  <c r="U928" i="6"/>
  <c r="T928" i="6"/>
  <c r="S928" i="6"/>
  <c r="R928" i="6"/>
  <c r="Q928" i="6"/>
  <c r="P928" i="6"/>
  <c r="O928" i="6"/>
  <c r="N928" i="6"/>
  <c r="M928" i="6"/>
  <c r="Z927" i="6"/>
  <c r="Y927" i="6"/>
  <c r="X927" i="6"/>
  <c r="W927" i="6"/>
  <c r="V927" i="6"/>
  <c r="U927" i="6"/>
  <c r="T927" i="6"/>
  <c r="S927" i="6"/>
  <c r="R927" i="6"/>
  <c r="Q927" i="6"/>
  <c r="P927" i="6"/>
  <c r="O927" i="6"/>
  <c r="N927" i="6"/>
  <c r="M927" i="6"/>
  <c r="Z926" i="6"/>
  <c r="Y926" i="6"/>
  <c r="X926" i="6"/>
  <c r="W926" i="6"/>
  <c r="V926" i="6"/>
  <c r="U926" i="6"/>
  <c r="T926" i="6"/>
  <c r="S926" i="6"/>
  <c r="R926" i="6"/>
  <c r="Q926" i="6"/>
  <c r="P926" i="6"/>
  <c r="O926" i="6"/>
  <c r="N926" i="6"/>
  <c r="M926" i="6"/>
  <c r="Z925" i="6"/>
  <c r="Y925" i="6"/>
  <c r="X925" i="6"/>
  <c r="W925" i="6"/>
  <c r="V925" i="6"/>
  <c r="U925" i="6"/>
  <c r="T925" i="6"/>
  <c r="S925" i="6"/>
  <c r="R925" i="6"/>
  <c r="Q925" i="6"/>
  <c r="P925" i="6"/>
  <c r="O925" i="6"/>
  <c r="N925" i="6"/>
  <c r="M925" i="6"/>
  <c r="Z924" i="6"/>
  <c r="Y924" i="6"/>
  <c r="X924" i="6"/>
  <c r="W924" i="6"/>
  <c r="V924" i="6"/>
  <c r="U924" i="6"/>
  <c r="T924" i="6"/>
  <c r="S924" i="6"/>
  <c r="R924" i="6"/>
  <c r="Q924" i="6"/>
  <c r="P924" i="6"/>
  <c r="O924" i="6"/>
  <c r="N924" i="6"/>
  <c r="M924" i="6"/>
  <c r="Z923" i="6"/>
  <c r="Y923" i="6"/>
  <c r="X923" i="6"/>
  <c r="W923" i="6"/>
  <c r="V923" i="6"/>
  <c r="U923" i="6"/>
  <c r="T923" i="6"/>
  <c r="S923" i="6"/>
  <c r="R923" i="6"/>
  <c r="Q923" i="6"/>
  <c r="P923" i="6"/>
  <c r="O923" i="6"/>
  <c r="N923" i="6"/>
  <c r="M923" i="6"/>
  <c r="Z922" i="6"/>
  <c r="Y922" i="6"/>
  <c r="X922" i="6"/>
  <c r="W922" i="6"/>
  <c r="V922" i="6"/>
  <c r="U922" i="6"/>
  <c r="T922" i="6"/>
  <c r="S922" i="6"/>
  <c r="R922" i="6"/>
  <c r="Q922" i="6"/>
  <c r="P922" i="6"/>
  <c r="O922" i="6"/>
  <c r="N922" i="6"/>
  <c r="M922" i="6"/>
  <c r="Z921" i="6"/>
  <c r="Y921" i="6"/>
  <c r="X921" i="6"/>
  <c r="W921" i="6"/>
  <c r="V921" i="6"/>
  <c r="U921" i="6"/>
  <c r="T921" i="6"/>
  <c r="S921" i="6"/>
  <c r="R921" i="6"/>
  <c r="Q921" i="6"/>
  <c r="P921" i="6"/>
  <c r="O921" i="6"/>
  <c r="N921" i="6"/>
  <c r="M921" i="6"/>
  <c r="Z920" i="6"/>
  <c r="Y920" i="6"/>
  <c r="X920" i="6"/>
  <c r="W920" i="6"/>
  <c r="V920" i="6"/>
  <c r="U920" i="6"/>
  <c r="T920" i="6"/>
  <c r="S920" i="6"/>
  <c r="R920" i="6"/>
  <c r="Q920" i="6"/>
  <c r="P920" i="6"/>
  <c r="O920" i="6"/>
  <c r="N920" i="6"/>
  <c r="M920" i="6"/>
  <c r="Z919" i="6"/>
  <c r="Y919" i="6"/>
  <c r="X919" i="6"/>
  <c r="W919" i="6"/>
  <c r="V919" i="6"/>
  <c r="U919" i="6"/>
  <c r="T919" i="6"/>
  <c r="S919" i="6"/>
  <c r="R919" i="6"/>
  <c r="Q919" i="6"/>
  <c r="P919" i="6"/>
  <c r="O919" i="6"/>
  <c r="N919" i="6"/>
  <c r="M919" i="6"/>
  <c r="Z918" i="6"/>
  <c r="Y918" i="6"/>
  <c r="X918" i="6"/>
  <c r="W918" i="6"/>
  <c r="V918" i="6"/>
  <c r="U918" i="6"/>
  <c r="T918" i="6"/>
  <c r="S918" i="6"/>
  <c r="R918" i="6"/>
  <c r="Q918" i="6"/>
  <c r="P918" i="6"/>
  <c r="O918" i="6"/>
  <c r="N918" i="6"/>
  <c r="M918" i="6"/>
  <c r="Z917" i="6"/>
  <c r="Y917" i="6"/>
  <c r="X917" i="6"/>
  <c r="W917" i="6"/>
  <c r="V917" i="6"/>
  <c r="U917" i="6"/>
  <c r="T917" i="6"/>
  <c r="S917" i="6"/>
  <c r="R917" i="6"/>
  <c r="Q917" i="6"/>
  <c r="P917" i="6"/>
  <c r="O917" i="6"/>
  <c r="N917" i="6"/>
  <c r="M917" i="6"/>
  <c r="Z916" i="6"/>
  <c r="Y916" i="6"/>
  <c r="X916" i="6"/>
  <c r="W916" i="6"/>
  <c r="V916" i="6"/>
  <c r="U916" i="6"/>
  <c r="T916" i="6"/>
  <c r="S916" i="6"/>
  <c r="R916" i="6"/>
  <c r="Q916" i="6"/>
  <c r="P916" i="6"/>
  <c r="O916" i="6"/>
  <c r="N916" i="6"/>
  <c r="M916" i="6"/>
  <c r="Z915" i="6"/>
  <c r="Y915" i="6"/>
  <c r="X915" i="6"/>
  <c r="W915" i="6"/>
  <c r="V915" i="6"/>
  <c r="U915" i="6"/>
  <c r="T915" i="6"/>
  <c r="S915" i="6"/>
  <c r="R915" i="6"/>
  <c r="Q915" i="6"/>
  <c r="P915" i="6"/>
  <c r="O915" i="6"/>
  <c r="N915" i="6"/>
  <c r="M915" i="6"/>
  <c r="Z914" i="6"/>
  <c r="Y914" i="6"/>
  <c r="X914" i="6"/>
  <c r="W914" i="6"/>
  <c r="V914" i="6"/>
  <c r="U914" i="6"/>
  <c r="T914" i="6"/>
  <c r="S914" i="6"/>
  <c r="R914" i="6"/>
  <c r="Q914" i="6"/>
  <c r="P914" i="6"/>
  <c r="O914" i="6"/>
  <c r="N914" i="6"/>
  <c r="M914" i="6"/>
  <c r="Z913" i="6"/>
  <c r="Y913" i="6"/>
  <c r="X913" i="6"/>
  <c r="W913" i="6"/>
  <c r="V913" i="6"/>
  <c r="U913" i="6"/>
  <c r="T913" i="6"/>
  <c r="S913" i="6"/>
  <c r="R913" i="6"/>
  <c r="Q913" i="6"/>
  <c r="P913" i="6"/>
  <c r="O913" i="6"/>
  <c r="N913" i="6"/>
  <c r="M913" i="6"/>
  <c r="Z912" i="6"/>
  <c r="Y912" i="6"/>
  <c r="X912" i="6"/>
  <c r="W912" i="6"/>
  <c r="V912" i="6"/>
  <c r="U912" i="6"/>
  <c r="T912" i="6"/>
  <c r="S912" i="6"/>
  <c r="R912" i="6"/>
  <c r="Q912" i="6"/>
  <c r="P912" i="6"/>
  <c r="O912" i="6"/>
  <c r="N912" i="6"/>
  <c r="M912" i="6"/>
  <c r="Z911" i="6"/>
  <c r="Y911" i="6"/>
  <c r="X911" i="6"/>
  <c r="W911" i="6"/>
  <c r="V911" i="6"/>
  <c r="U911" i="6"/>
  <c r="T911" i="6"/>
  <c r="S911" i="6"/>
  <c r="R911" i="6"/>
  <c r="Q911" i="6"/>
  <c r="P911" i="6"/>
  <c r="O911" i="6"/>
  <c r="N911" i="6"/>
  <c r="M911" i="6"/>
  <c r="Z910" i="6"/>
  <c r="Y910" i="6"/>
  <c r="X910" i="6"/>
  <c r="W910" i="6"/>
  <c r="V910" i="6"/>
  <c r="U910" i="6"/>
  <c r="T910" i="6"/>
  <c r="S910" i="6"/>
  <c r="R910" i="6"/>
  <c r="Q910" i="6"/>
  <c r="P910" i="6"/>
  <c r="O910" i="6"/>
  <c r="N910" i="6"/>
  <c r="M910" i="6"/>
  <c r="Z909" i="6"/>
  <c r="Y909" i="6"/>
  <c r="X909" i="6"/>
  <c r="W909" i="6"/>
  <c r="V909" i="6"/>
  <c r="U909" i="6"/>
  <c r="T909" i="6"/>
  <c r="S909" i="6"/>
  <c r="R909" i="6"/>
  <c r="Q909" i="6"/>
  <c r="P909" i="6"/>
  <c r="O909" i="6"/>
  <c r="N909" i="6"/>
  <c r="M909" i="6"/>
  <c r="Z908" i="6"/>
  <c r="Y908" i="6"/>
  <c r="X908" i="6"/>
  <c r="W908" i="6"/>
  <c r="V908" i="6"/>
  <c r="U908" i="6"/>
  <c r="T908" i="6"/>
  <c r="S908" i="6"/>
  <c r="R908" i="6"/>
  <c r="Q908" i="6"/>
  <c r="P908" i="6"/>
  <c r="O908" i="6"/>
  <c r="N908" i="6"/>
  <c r="M908" i="6"/>
  <c r="Z907" i="6"/>
  <c r="Y907" i="6"/>
  <c r="X907" i="6"/>
  <c r="W907" i="6"/>
  <c r="V907" i="6"/>
  <c r="U907" i="6"/>
  <c r="T907" i="6"/>
  <c r="S907" i="6"/>
  <c r="R907" i="6"/>
  <c r="Q907" i="6"/>
  <c r="P907" i="6"/>
  <c r="O907" i="6"/>
  <c r="N907" i="6"/>
  <c r="M907" i="6"/>
  <c r="Z906" i="6"/>
  <c r="Y906" i="6"/>
  <c r="X906" i="6"/>
  <c r="W906" i="6"/>
  <c r="V906" i="6"/>
  <c r="U906" i="6"/>
  <c r="T906" i="6"/>
  <c r="S906" i="6"/>
  <c r="R906" i="6"/>
  <c r="Q906" i="6"/>
  <c r="P906" i="6"/>
  <c r="O906" i="6"/>
  <c r="N906" i="6"/>
  <c r="M906" i="6"/>
  <c r="Z905" i="6"/>
  <c r="Y905" i="6"/>
  <c r="X905" i="6"/>
  <c r="W905" i="6"/>
  <c r="V905" i="6"/>
  <c r="U905" i="6"/>
  <c r="T905" i="6"/>
  <c r="S905" i="6"/>
  <c r="R905" i="6"/>
  <c r="Q905" i="6"/>
  <c r="P905" i="6"/>
  <c r="O905" i="6"/>
  <c r="N905" i="6"/>
  <c r="M905" i="6"/>
  <c r="Z904" i="6"/>
  <c r="Y904" i="6"/>
  <c r="X904" i="6"/>
  <c r="W904" i="6"/>
  <c r="V904" i="6"/>
  <c r="U904" i="6"/>
  <c r="T904" i="6"/>
  <c r="S904" i="6"/>
  <c r="R904" i="6"/>
  <c r="Q904" i="6"/>
  <c r="P904" i="6"/>
  <c r="O904" i="6"/>
  <c r="N904" i="6"/>
  <c r="M904" i="6"/>
  <c r="Z903" i="6"/>
  <c r="Y903" i="6"/>
  <c r="X903" i="6"/>
  <c r="W903" i="6"/>
  <c r="V903" i="6"/>
  <c r="U903" i="6"/>
  <c r="T903" i="6"/>
  <c r="S903" i="6"/>
  <c r="R903" i="6"/>
  <c r="Q903" i="6"/>
  <c r="P903" i="6"/>
  <c r="O903" i="6"/>
  <c r="N903" i="6"/>
  <c r="M903" i="6"/>
  <c r="Z902" i="6"/>
  <c r="Y902" i="6"/>
  <c r="X902" i="6"/>
  <c r="W902" i="6"/>
  <c r="V902" i="6"/>
  <c r="U902" i="6"/>
  <c r="T902" i="6"/>
  <c r="S902" i="6"/>
  <c r="R902" i="6"/>
  <c r="Q902" i="6"/>
  <c r="P902" i="6"/>
  <c r="O902" i="6"/>
  <c r="N902" i="6"/>
  <c r="M902" i="6"/>
  <c r="Z901" i="6"/>
  <c r="Y901" i="6"/>
  <c r="X901" i="6"/>
  <c r="W901" i="6"/>
  <c r="V901" i="6"/>
  <c r="U901" i="6"/>
  <c r="T901" i="6"/>
  <c r="S901" i="6"/>
  <c r="R901" i="6"/>
  <c r="Q901" i="6"/>
  <c r="P901" i="6"/>
  <c r="O901" i="6"/>
  <c r="N901" i="6"/>
  <c r="M901" i="6"/>
  <c r="Z900" i="6"/>
  <c r="Y900" i="6"/>
  <c r="X900" i="6"/>
  <c r="W900" i="6"/>
  <c r="V900" i="6"/>
  <c r="U900" i="6"/>
  <c r="T900" i="6"/>
  <c r="S900" i="6"/>
  <c r="R900" i="6"/>
  <c r="Q900" i="6"/>
  <c r="P900" i="6"/>
  <c r="O900" i="6"/>
  <c r="N900" i="6"/>
  <c r="M900" i="6"/>
  <c r="Z899" i="6"/>
  <c r="Y899" i="6"/>
  <c r="X899" i="6"/>
  <c r="W899" i="6"/>
  <c r="V899" i="6"/>
  <c r="U899" i="6"/>
  <c r="T899" i="6"/>
  <c r="S899" i="6"/>
  <c r="R899" i="6"/>
  <c r="Q899" i="6"/>
  <c r="P899" i="6"/>
  <c r="O899" i="6"/>
  <c r="N899" i="6"/>
  <c r="M899" i="6"/>
  <c r="Z898" i="6"/>
  <c r="Y898" i="6"/>
  <c r="X898" i="6"/>
  <c r="W898" i="6"/>
  <c r="V898" i="6"/>
  <c r="U898" i="6"/>
  <c r="T898" i="6"/>
  <c r="S898" i="6"/>
  <c r="R898" i="6"/>
  <c r="Q898" i="6"/>
  <c r="P898" i="6"/>
  <c r="O898" i="6"/>
  <c r="N898" i="6"/>
  <c r="M898" i="6"/>
  <c r="Z897" i="6"/>
  <c r="Y897" i="6"/>
  <c r="X897" i="6"/>
  <c r="W897" i="6"/>
  <c r="V897" i="6"/>
  <c r="U897" i="6"/>
  <c r="T897" i="6"/>
  <c r="S897" i="6"/>
  <c r="R897" i="6"/>
  <c r="Q897" i="6"/>
  <c r="P897" i="6"/>
  <c r="O897" i="6"/>
  <c r="N897" i="6"/>
  <c r="M897" i="6"/>
  <c r="Z896" i="6"/>
  <c r="Y896" i="6"/>
  <c r="X896" i="6"/>
  <c r="W896" i="6"/>
  <c r="V896" i="6"/>
  <c r="U896" i="6"/>
  <c r="T896" i="6"/>
  <c r="S896" i="6"/>
  <c r="R896" i="6"/>
  <c r="Q896" i="6"/>
  <c r="P896" i="6"/>
  <c r="O896" i="6"/>
  <c r="N896" i="6"/>
  <c r="M896" i="6"/>
  <c r="Z895" i="6"/>
  <c r="Y895" i="6"/>
  <c r="X895" i="6"/>
  <c r="W895" i="6"/>
  <c r="V895" i="6"/>
  <c r="U895" i="6"/>
  <c r="T895" i="6"/>
  <c r="S895" i="6"/>
  <c r="R895" i="6"/>
  <c r="Q895" i="6"/>
  <c r="P895" i="6"/>
  <c r="O895" i="6"/>
  <c r="N895" i="6"/>
  <c r="M895" i="6"/>
  <c r="Z894" i="6"/>
  <c r="Y894" i="6"/>
  <c r="X894" i="6"/>
  <c r="W894" i="6"/>
  <c r="V894" i="6"/>
  <c r="U894" i="6"/>
  <c r="T894" i="6"/>
  <c r="S894" i="6"/>
  <c r="R894" i="6"/>
  <c r="Q894" i="6"/>
  <c r="P894" i="6"/>
  <c r="O894" i="6"/>
  <c r="N894" i="6"/>
  <c r="M894" i="6"/>
  <c r="Z893" i="6"/>
  <c r="Y893" i="6"/>
  <c r="X893" i="6"/>
  <c r="W893" i="6"/>
  <c r="V893" i="6"/>
  <c r="U893" i="6"/>
  <c r="T893" i="6"/>
  <c r="S893" i="6"/>
  <c r="R893" i="6"/>
  <c r="Q893" i="6"/>
  <c r="P893" i="6"/>
  <c r="O893" i="6"/>
  <c r="N893" i="6"/>
  <c r="M893" i="6"/>
  <c r="Z892" i="6"/>
  <c r="Y892" i="6"/>
  <c r="X892" i="6"/>
  <c r="W892" i="6"/>
  <c r="V892" i="6"/>
  <c r="U892" i="6"/>
  <c r="T892" i="6"/>
  <c r="S892" i="6"/>
  <c r="R892" i="6"/>
  <c r="Q892" i="6"/>
  <c r="P892" i="6"/>
  <c r="O892" i="6"/>
  <c r="N892" i="6"/>
  <c r="M892" i="6"/>
  <c r="Z891" i="6"/>
  <c r="Y891" i="6"/>
  <c r="X891" i="6"/>
  <c r="W891" i="6"/>
  <c r="V891" i="6"/>
  <c r="U891" i="6"/>
  <c r="T891" i="6"/>
  <c r="S891" i="6"/>
  <c r="R891" i="6"/>
  <c r="Q891" i="6"/>
  <c r="P891" i="6"/>
  <c r="O891" i="6"/>
  <c r="N891" i="6"/>
  <c r="M891" i="6"/>
  <c r="Z890" i="6"/>
  <c r="Y890" i="6"/>
  <c r="X890" i="6"/>
  <c r="W890" i="6"/>
  <c r="V890" i="6"/>
  <c r="U890" i="6"/>
  <c r="T890" i="6"/>
  <c r="S890" i="6"/>
  <c r="R890" i="6"/>
  <c r="Q890" i="6"/>
  <c r="P890" i="6"/>
  <c r="O890" i="6"/>
  <c r="N890" i="6"/>
  <c r="M890" i="6"/>
  <c r="Z889" i="6"/>
  <c r="Y889" i="6"/>
  <c r="X889" i="6"/>
  <c r="W889" i="6"/>
  <c r="V889" i="6"/>
  <c r="U889" i="6"/>
  <c r="T889" i="6"/>
  <c r="S889" i="6"/>
  <c r="R889" i="6"/>
  <c r="Q889" i="6"/>
  <c r="P889" i="6"/>
  <c r="O889" i="6"/>
  <c r="N889" i="6"/>
  <c r="M889" i="6"/>
  <c r="Z888" i="6"/>
  <c r="Y888" i="6"/>
  <c r="X888" i="6"/>
  <c r="W888" i="6"/>
  <c r="V888" i="6"/>
  <c r="U888" i="6"/>
  <c r="T888" i="6"/>
  <c r="S888" i="6"/>
  <c r="R888" i="6"/>
  <c r="Q888" i="6"/>
  <c r="P888" i="6"/>
  <c r="O888" i="6"/>
  <c r="N888" i="6"/>
  <c r="M888" i="6"/>
  <c r="Z887" i="6"/>
  <c r="Y887" i="6"/>
  <c r="X887" i="6"/>
  <c r="W887" i="6"/>
  <c r="V887" i="6"/>
  <c r="U887" i="6"/>
  <c r="T887" i="6"/>
  <c r="S887" i="6"/>
  <c r="R887" i="6"/>
  <c r="Q887" i="6"/>
  <c r="P887" i="6"/>
  <c r="O887" i="6"/>
  <c r="N887" i="6"/>
  <c r="M887" i="6"/>
  <c r="Z886" i="6"/>
  <c r="Y886" i="6"/>
  <c r="X886" i="6"/>
  <c r="W886" i="6"/>
  <c r="V886" i="6"/>
  <c r="U886" i="6"/>
  <c r="T886" i="6"/>
  <c r="S886" i="6"/>
  <c r="R886" i="6"/>
  <c r="Q886" i="6"/>
  <c r="P886" i="6"/>
  <c r="O886" i="6"/>
  <c r="N886" i="6"/>
  <c r="M886" i="6"/>
  <c r="Z885" i="6"/>
  <c r="Y885" i="6"/>
  <c r="X885" i="6"/>
  <c r="W885" i="6"/>
  <c r="V885" i="6"/>
  <c r="U885" i="6"/>
  <c r="T885" i="6"/>
  <c r="S885" i="6"/>
  <c r="R885" i="6"/>
  <c r="Q885" i="6"/>
  <c r="P885" i="6"/>
  <c r="O885" i="6"/>
  <c r="N885" i="6"/>
  <c r="M885" i="6"/>
  <c r="Z884" i="6"/>
  <c r="Y884" i="6"/>
  <c r="X884" i="6"/>
  <c r="W884" i="6"/>
  <c r="V884" i="6"/>
  <c r="U884" i="6"/>
  <c r="T884" i="6"/>
  <c r="S884" i="6"/>
  <c r="R884" i="6"/>
  <c r="Q884" i="6"/>
  <c r="P884" i="6"/>
  <c r="O884" i="6"/>
  <c r="N884" i="6"/>
  <c r="M884" i="6"/>
  <c r="Z883" i="6"/>
  <c r="Y883" i="6"/>
  <c r="X883" i="6"/>
  <c r="W883" i="6"/>
  <c r="V883" i="6"/>
  <c r="U883" i="6"/>
  <c r="T883" i="6"/>
  <c r="S883" i="6"/>
  <c r="R883" i="6"/>
  <c r="Q883" i="6"/>
  <c r="P883" i="6"/>
  <c r="O883" i="6"/>
  <c r="N883" i="6"/>
  <c r="M883" i="6"/>
  <c r="Z882" i="6"/>
  <c r="Y882" i="6"/>
  <c r="X882" i="6"/>
  <c r="W882" i="6"/>
  <c r="V882" i="6"/>
  <c r="U882" i="6"/>
  <c r="T882" i="6"/>
  <c r="S882" i="6"/>
  <c r="R882" i="6"/>
  <c r="Q882" i="6"/>
  <c r="P882" i="6"/>
  <c r="O882" i="6"/>
  <c r="N882" i="6"/>
  <c r="M882" i="6"/>
  <c r="Z881" i="6"/>
  <c r="Y881" i="6"/>
  <c r="X881" i="6"/>
  <c r="W881" i="6"/>
  <c r="V881" i="6"/>
  <c r="U881" i="6"/>
  <c r="T881" i="6"/>
  <c r="S881" i="6"/>
  <c r="R881" i="6"/>
  <c r="Q881" i="6"/>
  <c r="P881" i="6"/>
  <c r="O881" i="6"/>
  <c r="N881" i="6"/>
  <c r="M881" i="6"/>
  <c r="Z880" i="6"/>
  <c r="Y880" i="6"/>
  <c r="X880" i="6"/>
  <c r="W880" i="6"/>
  <c r="V880" i="6"/>
  <c r="U880" i="6"/>
  <c r="T880" i="6"/>
  <c r="S880" i="6"/>
  <c r="R880" i="6"/>
  <c r="Q880" i="6"/>
  <c r="P880" i="6"/>
  <c r="O880" i="6"/>
  <c r="N880" i="6"/>
  <c r="M880" i="6"/>
  <c r="Z879" i="6"/>
  <c r="Y879" i="6"/>
  <c r="X879" i="6"/>
  <c r="W879" i="6"/>
  <c r="V879" i="6"/>
  <c r="U879" i="6"/>
  <c r="T879" i="6"/>
  <c r="S879" i="6"/>
  <c r="R879" i="6"/>
  <c r="Q879" i="6"/>
  <c r="P879" i="6"/>
  <c r="O879" i="6"/>
  <c r="N879" i="6"/>
  <c r="M879" i="6"/>
  <c r="Z878" i="6"/>
  <c r="Y878" i="6"/>
  <c r="X878" i="6"/>
  <c r="W878" i="6"/>
  <c r="V878" i="6"/>
  <c r="U878" i="6"/>
  <c r="T878" i="6"/>
  <c r="S878" i="6"/>
  <c r="R878" i="6"/>
  <c r="Q878" i="6"/>
  <c r="P878" i="6"/>
  <c r="O878" i="6"/>
  <c r="N878" i="6"/>
  <c r="M878" i="6"/>
  <c r="Z877" i="6"/>
  <c r="Y877" i="6"/>
  <c r="X877" i="6"/>
  <c r="W877" i="6"/>
  <c r="V877" i="6"/>
  <c r="U877" i="6"/>
  <c r="T877" i="6"/>
  <c r="S877" i="6"/>
  <c r="R877" i="6"/>
  <c r="Q877" i="6"/>
  <c r="P877" i="6"/>
  <c r="O877" i="6"/>
  <c r="N877" i="6"/>
  <c r="M877" i="6"/>
  <c r="Z876" i="6"/>
  <c r="Y876" i="6"/>
  <c r="X876" i="6"/>
  <c r="W876" i="6"/>
  <c r="V876" i="6"/>
  <c r="U876" i="6"/>
  <c r="T876" i="6"/>
  <c r="S876" i="6"/>
  <c r="R876" i="6"/>
  <c r="Q876" i="6"/>
  <c r="P876" i="6"/>
  <c r="O876" i="6"/>
  <c r="N876" i="6"/>
  <c r="M876" i="6"/>
  <c r="Z875" i="6"/>
  <c r="Y875" i="6"/>
  <c r="X875" i="6"/>
  <c r="W875" i="6"/>
  <c r="V875" i="6"/>
  <c r="U875" i="6"/>
  <c r="T875" i="6"/>
  <c r="S875" i="6"/>
  <c r="R875" i="6"/>
  <c r="Q875" i="6"/>
  <c r="P875" i="6"/>
  <c r="O875" i="6"/>
  <c r="N875" i="6"/>
  <c r="M875" i="6"/>
  <c r="Z874" i="6"/>
  <c r="Y874" i="6"/>
  <c r="X874" i="6"/>
  <c r="W874" i="6"/>
  <c r="V874" i="6"/>
  <c r="U874" i="6"/>
  <c r="T874" i="6"/>
  <c r="S874" i="6"/>
  <c r="R874" i="6"/>
  <c r="Q874" i="6"/>
  <c r="P874" i="6"/>
  <c r="O874" i="6"/>
  <c r="N874" i="6"/>
  <c r="M874" i="6"/>
  <c r="Z873" i="6"/>
  <c r="Y873" i="6"/>
  <c r="X873" i="6"/>
  <c r="W873" i="6"/>
  <c r="V873" i="6"/>
  <c r="U873" i="6"/>
  <c r="T873" i="6"/>
  <c r="S873" i="6"/>
  <c r="R873" i="6"/>
  <c r="Q873" i="6"/>
  <c r="P873" i="6"/>
  <c r="O873" i="6"/>
  <c r="N873" i="6"/>
  <c r="M873" i="6"/>
  <c r="Z872" i="6"/>
  <c r="Y872" i="6"/>
  <c r="X872" i="6"/>
  <c r="W872" i="6"/>
  <c r="V872" i="6"/>
  <c r="U872" i="6"/>
  <c r="T872" i="6"/>
  <c r="S872" i="6"/>
  <c r="R872" i="6"/>
  <c r="Q872" i="6"/>
  <c r="P872" i="6"/>
  <c r="O872" i="6"/>
  <c r="N872" i="6"/>
  <c r="M872" i="6"/>
  <c r="Z871" i="6"/>
  <c r="Y871" i="6"/>
  <c r="X871" i="6"/>
  <c r="W871" i="6"/>
  <c r="V871" i="6"/>
  <c r="U871" i="6"/>
  <c r="T871" i="6"/>
  <c r="S871" i="6"/>
  <c r="R871" i="6"/>
  <c r="Q871" i="6"/>
  <c r="P871" i="6"/>
  <c r="O871" i="6"/>
  <c r="N871" i="6"/>
  <c r="M871" i="6"/>
  <c r="Z870" i="6"/>
  <c r="Y870" i="6"/>
  <c r="X870" i="6"/>
  <c r="W870" i="6"/>
  <c r="V870" i="6"/>
  <c r="U870" i="6"/>
  <c r="T870" i="6"/>
  <c r="S870" i="6"/>
  <c r="R870" i="6"/>
  <c r="Q870" i="6"/>
  <c r="P870" i="6"/>
  <c r="O870" i="6"/>
  <c r="N870" i="6"/>
  <c r="M870" i="6"/>
  <c r="Z869" i="6"/>
  <c r="Y869" i="6"/>
  <c r="X869" i="6"/>
  <c r="W869" i="6"/>
  <c r="V869" i="6"/>
  <c r="U869" i="6"/>
  <c r="T869" i="6"/>
  <c r="S869" i="6"/>
  <c r="R869" i="6"/>
  <c r="Q869" i="6"/>
  <c r="P869" i="6"/>
  <c r="O869" i="6"/>
  <c r="N869" i="6"/>
  <c r="M869" i="6"/>
  <c r="Z868" i="6"/>
  <c r="Y868" i="6"/>
  <c r="X868" i="6"/>
  <c r="W868" i="6"/>
  <c r="V868" i="6"/>
  <c r="U868" i="6"/>
  <c r="T868" i="6"/>
  <c r="S868" i="6"/>
  <c r="R868" i="6"/>
  <c r="Q868" i="6"/>
  <c r="P868" i="6"/>
  <c r="O868" i="6"/>
  <c r="N868" i="6"/>
  <c r="M868" i="6"/>
  <c r="Z867" i="6"/>
  <c r="Y867" i="6"/>
  <c r="X867" i="6"/>
  <c r="W867" i="6"/>
  <c r="V867" i="6"/>
  <c r="U867" i="6"/>
  <c r="T867" i="6"/>
  <c r="S867" i="6"/>
  <c r="R867" i="6"/>
  <c r="Q867" i="6"/>
  <c r="P867" i="6"/>
  <c r="O867" i="6"/>
  <c r="N867" i="6"/>
  <c r="M867" i="6"/>
  <c r="Z866" i="6"/>
  <c r="Y866" i="6"/>
  <c r="X866" i="6"/>
  <c r="W866" i="6"/>
  <c r="V866" i="6"/>
  <c r="U866" i="6"/>
  <c r="T866" i="6"/>
  <c r="S866" i="6"/>
  <c r="R866" i="6"/>
  <c r="Q866" i="6"/>
  <c r="P866" i="6"/>
  <c r="O866" i="6"/>
  <c r="N866" i="6"/>
  <c r="M866" i="6"/>
  <c r="Z865" i="6"/>
  <c r="Y865" i="6"/>
  <c r="X865" i="6"/>
  <c r="W865" i="6"/>
  <c r="V865" i="6"/>
  <c r="U865" i="6"/>
  <c r="T865" i="6"/>
  <c r="S865" i="6"/>
  <c r="R865" i="6"/>
  <c r="Q865" i="6"/>
  <c r="P865" i="6"/>
  <c r="O865" i="6"/>
  <c r="N865" i="6"/>
  <c r="M865" i="6"/>
  <c r="Z864" i="6"/>
  <c r="Y864" i="6"/>
  <c r="X864" i="6"/>
  <c r="W864" i="6"/>
  <c r="V864" i="6"/>
  <c r="U864" i="6"/>
  <c r="T864" i="6"/>
  <c r="S864" i="6"/>
  <c r="R864" i="6"/>
  <c r="Q864" i="6"/>
  <c r="P864" i="6"/>
  <c r="O864" i="6"/>
  <c r="N864" i="6"/>
  <c r="M864" i="6"/>
  <c r="Z863" i="6"/>
  <c r="Y863" i="6"/>
  <c r="X863" i="6"/>
  <c r="W863" i="6"/>
  <c r="V863" i="6"/>
  <c r="U863" i="6"/>
  <c r="T863" i="6"/>
  <c r="S863" i="6"/>
  <c r="R863" i="6"/>
  <c r="Q863" i="6"/>
  <c r="P863" i="6"/>
  <c r="O863" i="6"/>
  <c r="N863" i="6"/>
  <c r="M863" i="6"/>
  <c r="Z862" i="6"/>
  <c r="Y862" i="6"/>
  <c r="X862" i="6"/>
  <c r="W862" i="6"/>
  <c r="V862" i="6"/>
  <c r="U862" i="6"/>
  <c r="T862" i="6"/>
  <c r="S862" i="6"/>
  <c r="R862" i="6"/>
  <c r="Q862" i="6"/>
  <c r="P862" i="6"/>
  <c r="O862" i="6"/>
  <c r="N862" i="6"/>
  <c r="M862" i="6"/>
  <c r="Z861" i="6"/>
  <c r="Y861" i="6"/>
  <c r="X861" i="6"/>
  <c r="W861" i="6"/>
  <c r="V861" i="6"/>
  <c r="U861" i="6"/>
  <c r="T861" i="6"/>
  <c r="S861" i="6"/>
  <c r="R861" i="6"/>
  <c r="Q861" i="6"/>
  <c r="P861" i="6"/>
  <c r="O861" i="6"/>
  <c r="N861" i="6"/>
  <c r="M861" i="6"/>
  <c r="Z860" i="6"/>
  <c r="Y860" i="6"/>
  <c r="X860" i="6"/>
  <c r="W860" i="6"/>
  <c r="V860" i="6"/>
  <c r="U860" i="6"/>
  <c r="T860" i="6"/>
  <c r="S860" i="6"/>
  <c r="R860" i="6"/>
  <c r="Q860" i="6"/>
  <c r="P860" i="6"/>
  <c r="O860" i="6"/>
  <c r="N860" i="6"/>
  <c r="M860" i="6"/>
  <c r="Z859" i="6"/>
  <c r="Y859" i="6"/>
  <c r="X859" i="6"/>
  <c r="W859" i="6"/>
  <c r="V859" i="6"/>
  <c r="U859" i="6"/>
  <c r="T859" i="6"/>
  <c r="S859" i="6"/>
  <c r="R859" i="6"/>
  <c r="Q859" i="6"/>
  <c r="P859" i="6"/>
  <c r="O859" i="6"/>
  <c r="N859" i="6"/>
  <c r="M859" i="6"/>
  <c r="Z858" i="6"/>
  <c r="Y858" i="6"/>
  <c r="X858" i="6"/>
  <c r="W858" i="6"/>
  <c r="V858" i="6"/>
  <c r="U858" i="6"/>
  <c r="T858" i="6"/>
  <c r="S858" i="6"/>
  <c r="R858" i="6"/>
  <c r="Q858" i="6"/>
  <c r="P858" i="6"/>
  <c r="O858" i="6"/>
  <c r="N858" i="6"/>
  <c r="M858" i="6"/>
  <c r="Z857" i="6"/>
  <c r="Y857" i="6"/>
  <c r="X857" i="6"/>
  <c r="W857" i="6"/>
  <c r="V857" i="6"/>
  <c r="U857" i="6"/>
  <c r="T857" i="6"/>
  <c r="S857" i="6"/>
  <c r="R857" i="6"/>
  <c r="Q857" i="6"/>
  <c r="P857" i="6"/>
  <c r="O857" i="6"/>
  <c r="N857" i="6"/>
  <c r="M857" i="6"/>
  <c r="Z856" i="6"/>
  <c r="Y856" i="6"/>
  <c r="X856" i="6"/>
  <c r="W856" i="6"/>
  <c r="V856" i="6"/>
  <c r="U856" i="6"/>
  <c r="T856" i="6"/>
  <c r="S856" i="6"/>
  <c r="R856" i="6"/>
  <c r="Q856" i="6"/>
  <c r="P856" i="6"/>
  <c r="O856" i="6"/>
  <c r="N856" i="6"/>
  <c r="M856" i="6"/>
  <c r="Z855" i="6"/>
  <c r="Y855" i="6"/>
  <c r="X855" i="6"/>
  <c r="W855" i="6"/>
  <c r="V855" i="6"/>
  <c r="U855" i="6"/>
  <c r="T855" i="6"/>
  <c r="S855" i="6"/>
  <c r="R855" i="6"/>
  <c r="Q855" i="6"/>
  <c r="P855" i="6"/>
  <c r="O855" i="6"/>
  <c r="N855" i="6"/>
  <c r="M855" i="6"/>
  <c r="Z854" i="6"/>
  <c r="Y854" i="6"/>
  <c r="X854" i="6"/>
  <c r="W854" i="6"/>
  <c r="V854" i="6"/>
  <c r="U854" i="6"/>
  <c r="T854" i="6"/>
  <c r="S854" i="6"/>
  <c r="R854" i="6"/>
  <c r="Q854" i="6"/>
  <c r="P854" i="6"/>
  <c r="O854" i="6"/>
  <c r="N854" i="6"/>
  <c r="M854" i="6"/>
  <c r="Z853" i="6"/>
  <c r="Y853" i="6"/>
  <c r="X853" i="6"/>
  <c r="W853" i="6"/>
  <c r="V853" i="6"/>
  <c r="U853" i="6"/>
  <c r="T853" i="6"/>
  <c r="S853" i="6"/>
  <c r="R853" i="6"/>
  <c r="Q853" i="6"/>
  <c r="P853" i="6"/>
  <c r="O853" i="6"/>
  <c r="N853" i="6"/>
  <c r="M853" i="6"/>
  <c r="Z852" i="6"/>
  <c r="Y852" i="6"/>
  <c r="X852" i="6"/>
  <c r="W852" i="6"/>
  <c r="V852" i="6"/>
  <c r="U852" i="6"/>
  <c r="T852" i="6"/>
  <c r="S852" i="6"/>
  <c r="R852" i="6"/>
  <c r="Q852" i="6"/>
  <c r="P852" i="6"/>
  <c r="O852" i="6"/>
  <c r="N852" i="6"/>
  <c r="M852" i="6"/>
  <c r="Z851" i="6"/>
  <c r="Y851" i="6"/>
  <c r="X851" i="6"/>
  <c r="W851" i="6"/>
  <c r="V851" i="6"/>
  <c r="U851" i="6"/>
  <c r="T851" i="6"/>
  <c r="S851" i="6"/>
  <c r="R851" i="6"/>
  <c r="Q851" i="6"/>
  <c r="P851" i="6"/>
  <c r="O851" i="6"/>
  <c r="N851" i="6"/>
  <c r="M851" i="6"/>
  <c r="Z850" i="6"/>
  <c r="Y850" i="6"/>
  <c r="X850" i="6"/>
  <c r="W850" i="6"/>
  <c r="V850" i="6"/>
  <c r="U850" i="6"/>
  <c r="T850" i="6"/>
  <c r="S850" i="6"/>
  <c r="R850" i="6"/>
  <c r="Q850" i="6"/>
  <c r="P850" i="6"/>
  <c r="O850" i="6"/>
  <c r="N850" i="6"/>
  <c r="M850" i="6"/>
  <c r="Z849" i="6"/>
  <c r="Y849" i="6"/>
  <c r="X849" i="6"/>
  <c r="W849" i="6"/>
  <c r="V849" i="6"/>
  <c r="U849" i="6"/>
  <c r="T849" i="6"/>
  <c r="S849" i="6"/>
  <c r="R849" i="6"/>
  <c r="Q849" i="6"/>
  <c r="P849" i="6"/>
  <c r="O849" i="6"/>
  <c r="N849" i="6"/>
  <c r="M849" i="6"/>
  <c r="Z848" i="6"/>
  <c r="Y848" i="6"/>
  <c r="X848" i="6"/>
  <c r="W848" i="6"/>
  <c r="V848" i="6"/>
  <c r="U848" i="6"/>
  <c r="T848" i="6"/>
  <c r="S848" i="6"/>
  <c r="R848" i="6"/>
  <c r="Q848" i="6"/>
  <c r="P848" i="6"/>
  <c r="O848" i="6"/>
  <c r="N848" i="6"/>
  <c r="M848" i="6"/>
  <c r="Z847" i="6"/>
  <c r="Y847" i="6"/>
  <c r="X847" i="6"/>
  <c r="W847" i="6"/>
  <c r="V847" i="6"/>
  <c r="U847" i="6"/>
  <c r="T847" i="6"/>
  <c r="S847" i="6"/>
  <c r="R847" i="6"/>
  <c r="Q847" i="6"/>
  <c r="P847" i="6"/>
  <c r="O847" i="6"/>
  <c r="N847" i="6"/>
  <c r="M847" i="6"/>
  <c r="Z846" i="6"/>
  <c r="Y846" i="6"/>
  <c r="X846" i="6"/>
  <c r="W846" i="6"/>
  <c r="V846" i="6"/>
  <c r="U846" i="6"/>
  <c r="T846" i="6"/>
  <c r="S846" i="6"/>
  <c r="R846" i="6"/>
  <c r="Q846" i="6"/>
  <c r="P846" i="6"/>
  <c r="O846" i="6"/>
  <c r="N846" i="6"/>
  <c r="M846" i="6"/>
  <c r="Z845" i="6"/>
  <c r="Y845" i="6"/>
  <c r="X845" i="6"/>
  <c r="W845" i="6"/>
  <c r="V845" i="6"/>
  <c r="U845" i="6"/>
  <c r="T845" i="6"/>
  <c r="S845" i="6"/>
  <c r="R845" i="6"/>
  <c r="Q845" i="6"/>
  <c r="P845" i="6"/>
  <c r="O845" i="6"/>
  <c r="N845" i="6"/>
  <c r="M845" i="6"/>
  <c r="Z844" i="6"/>
  <c r="Y844" i="6"/>
  <c r="X844" i="6"/>
  <c r="W844" i="6"/>
  <c r="V844" i="6"/>
  <c r="U844" i="6"/>
  <c r="T844" i="6"/>
  <c r="S844" i="6"/>
  <c r="R844" i="6"/>
  <c r="Q844" i="6"/>
  <c r="P844" i="6"/>
  <c r="O844" i="6"/>
  <c r="N844" i="6"/>
  <c r="M844" i="6"/>
  <c r="Z843" i="6"/>
  <c r="Y843" i="6"/>
  <c r="X843" i="6"/>
  <c r="W843" i="6"/>
  <c r="V843" i="6"/>
  <c r="U843" i="6"/>
  <c r="T843" i="6"/>
  <c r="S843" i="6"/>
  <c r="R843" i="6"/>
  <c r="Q843" i="6"/>
  <c r="P843" i="6"/>
  <c r="O843" i="6"/>
  <c r="N843" i="6"/>
  <c r="M843" i="6"/>
  <c r="Z842" i="6"/>
  <c r="Y842" i="6"/>
  <c r="X842" i="6"/>
  <c r="W842" i="6"/>
  <c r="V842" i="6"/>
  <c r="U842" i="6"/>
  <c r="T842" i="6"/>
  <c r="S842" i="6"/>
  <c r="R842" i="6"/>
  <c r="Q842" i="6"/>
  <c r="P842" i="6"/>
  <c r="O842" i="6"/>
  <c r="N842" i="6"/>
  <c r="M842" i="6"/>
  <c r="Z841" i="6"/>
  <c r="Y841" i="6"/>
  <c r="X841" i="6"/>
  <c r="W841" i="6"/>
  <c r="V841" i="6"/>
  <c r="U841" i="6"/>
  <c r="T841" i="6"/>
  <c r="S841" i="6"/>
  <c r="R841" i="6"/>
  <c r="Q841" i="6"/>
  <c r="P841" i="6"/>
  <c r="O841" i="6"/>
  <c r="N841" i="6"/>
  <c r="M841" i="6"/>
  <c r="Z840" i="6"/>
  <c r="Y840" i="6"/>
  <c r="X840" i="6"/>
  <c r="W840" i="6"/>
  <c r="V840" i="6"/>
  <c r="U840" i="6"/>
  <c r="T840" i="6"/>
  <c r="S840" i="6"/>
  <c r="R840" i="6"/>
  <c r="Q840" i="6"/>
  <c r="P840" i="6"/>
  <c r="O840" i="6"/>
  <c r="N840" i="6"/>
  <c r="M840" i="6"/>
  <c r="Z839" i="6"/>
  <c r="Y839" i="6"/>
  <c r="X839" i="6"/>
  <c r="W839" i="6"/>
  <c r="V839" i="6"/>
  <c r="U839" i="6"/>
  <c r="T839" i="6"/>
  <c r="S839" i="6"/>
  <c r="R839" i="6"/>
  <c r="Q839" i="6"/>
  <c r="P839" i="6"/>
  <c r="O839" i="6"/>
  <c r="N839" i="6"/>
  <c r="M839" i="6"/>
  <c r="Z838" i="6"/>
  <c r="Y838" i="6"/>
  <c r="X838" i="6"/>
  <c r="W838" i="6"/>
  <c r="V838" i="6"/>
  <c r="U838" i="6"/>
  <c r="T838" i="6"/>
  <c r="S838" i="6"/>
  <c r="R838" i="6"/>
  <c r="Q838" i="6"/>
  <c r="P838" i="6"/>
  <c r="O838" i="6"/>
  <c r="N838" i="6"/>
  <c r="M838" i="6"/>
  <c r="Z837" i="6"/>
  <c r="Y837" i="6"/>
  <c r="X837" i="6"/>
  <c r="W837" i="6"/>
  <c r="V837" i="6"/>
  <c r="U837" i="6"/>
  <c r="T837" i="6"/>
  <c r="S837" i="6"/>
  <c r="R837" i="6"/>
  <c r="Q837" i="6"/>
  <c r="P837" i="6"/>
  <c r="O837" i="6"/>
  <c r="N837" i="6"/>
  <c r="M837" i="6"/>
  <c r="Z836" i="6"/>
  <c r="Y836" i="6"/>
  <c r="X836" i="6"/>
  <c r="W836" i="6"/>
  <c r="V836" i="6"/>
  <c r="U836" i="6"/>
  <c r="T836" i="6"/>
  <c r="S836" i="6"/>
  <c r="R836" i="6"/>
  <c r="Q836" i="6"/>
  <c r="P836" i="6"/>
  <c r="O836" i="6"/>
  <c r="N836" i="6"/>
  <c r="M836" i="6"/>
  <c r="Z835" i="6"/>
  <c r="Y835" i="6"/>
  <c r="X835" i="6"/>
  <c r="W835" i="6"/>
  <c r="V835" i="6"/>
  <c r="U835" i="6"/>
  <c r="T835" i="6"/>
  <c r="S835" i="6"/>
  <c r="R835" i="6"/>
  <c r="Q835" i="6"/>
  <c r="P835" i="6"/>
  <c r="O835" i="6"/>
  <c r="N835" i="6"/>
  <c r="M835" i="6"/>
  <c r="Z834" i="6"/>
  <c r="Y834" i="6"/>
  <c r="X834" i="6"/>
  <c r="W834" i="6"/>
  <c r="V834" i="6"/>
  <c r="U834" i="6"/>
  <c r="T834" i="6"/>
  <c r="S834" i="6"/>
  <c r="R834" i="6"/>
  <c r="Q834" i="6"/>
  <c r="P834" i="6"/>
  <c r="O834" i="6"/>
  <c r="N834" i="6"/>
  <c r="M834" i="6"/>
  <c r="Z833" i="6"/>
  <c r="Y833" i="6"/>
  <c r="X833" i="6"/>
  <c r="W833" i="6"/>
  <c r="V833" i="6"/>
  <c r="U833" i="6"/>
  <c r="T833" i="6"/>
  <c r="S833" i="6"/>
  <c r="R833" i="6"/>
  <c r="Q833" i="6"/>
  <c r="P833" i="6"/>
  <c r="O833" i="6"/>
  <c r="N833" i="6"/>
  <c r="M833" i="6"/>
  <c r="Z832" i="6"/>
  <c r="Y832" i="6"/>
  <c r="X832" i="6"/>
  <c r="W832" i="6"/>
  <c r="V832" i="6"/>
  <c r="U832" i="6"/>
  <c r="T832" i="6"/>
  <c r="S832" i="6"/>
  <c r="R832" i="6"/>
  <c r="Q832" i="6"/>
  <c r="P832" i="6"/>
  <c r="O832" i="6"/>
  <c r="N832" i="6"/>
  <c r="M832" i="6"/>
  <c r="Z831" i="6"/>
  <c r="Y831" i="6"/>
  <c r="X831" i="6"/>
  <c r="W831" i="6"/>
  <c r="V831" i="6"/>
  <c r="U831" i="6"/>
  <c r="T831" i="6"/>
  <c r="S831" i="6"/>
  <c r="R831" i="6"/>
  <c r="Q831" i="6"/>
  <c r="P831" i="6"/>
  <c r="O831" i="6"/>
  <c r="N831" i="6"/>
  <c r="M831" i="6"/>
  <c r="Z830" i="6"/>
  <c r="Y830" i="6"/>
  <c r="X830" i="6"/>
  <c r="W830" i="6"/>
  <c r="V830" i="6"/>
  <c r="U830" i="6"/>
  <c r="T830" i="6"/>
  <c r="S830" i="6"/>
  <c r="R830" i="6"/>
  <c r="Q830" i="6"/>
  <c r="P830" i="6"/>
  <c r="O830" i="6"/>
  <c r="N830" i="6"/>
  <c r="M830" i="6"/>
  <c r="Z829" i="6"/>
  <c r="Y829" i="6"/>
  <c r="X829" i="6"/>
  <c r="W829" i="6"/>
  <c r="V829" i="6"/>
  <c r="U829" i="6"/>
  <c r="T829" i="6"/>
  <c r="S829" i="6"/>
  <c r="R829" i="6"/>
  <c r="Q829" i="6"/>
  <c r="P829" i="6"/>
  <c r="O829" i="6"/>
  <c r="N829" i="6"/>
  <c r="M829" i="6"/>
  <c r="Z828" i="6"/>
  <c r="Y828" i="6"/>
  <c r="X828" i="6"/>
  <c r="W828" i="6"/>
  <c r="V828" i="6"/>
  <c r="U828" i="6"/>
  <c r="T828" i="6"/>
  <c r="S828" i="6"/>
  <c r="R828" i="6"/>
  <c r="Q828" i="6"/>
  <c r="P828" i="6"/>
  <c r="O828" i="6"/>
  <c r="N828" i="6"/>
  <c r="M828" i="6"/>
  <c r="Z827" i="6"/>
  <c r="Y827" i="6"/>
  <c r="X827" i="6"/>
  <c r="W827" i="6"/>
  <c r="V827" i="6"/>
  <c r="U827" i="6"/>
  <c r="T827" i="6"/>
  <c r="S827" i="6"/>
  <c r="R827" i="6"/>
  <c r="Q827" i="6"/>
  <c r="P827" i="6"/>
  <c r="O827" i="6"/>
  <c r="N827" i="6"/>
  <c r="M827" i="6"/>
  <c r="Z826" i="6"/>
  <c r="Y826" i="6"/>
  <c r="X826" i="6"/>
  <c r="W826" i="6"/>
  <c r="V826" i="6"/>
  <c r="U826" i="6"/>
  <c r="T826" i="6"/>
  <c r="S826" i="6"/>
  <c r="R826" i="6"/>
  <c r="Q826" i="6"/>
  <c r="P826" i="6"/>
  <c r="O826" i="6"/>
  <c r="N826" i="6"/>
  <c r="M826" i="6"/>
  <c r="Z825" i="6"/>
  <c r="Y825" i="6"/>
  <c r="X825" i="6"/>
  <c r="W825" i="6"/>
  <c r="V825" i="6"/>
  <c r="U825" i="6"/>
  <c r="T825" i="6"/>
  <c r="S825" i="6"/>
  <c r="R825" i="6"/>
  <c r="Q825" i="6"/>
  <c r="P825" i="6"/>
  <c r="O825" i="6"/>
  <c r="N825" i="6"/>
  <c r="M825" i="6"/>
  <c r="Z824" i="6"/>
  <c r="Y824" i="6"/>
  <c r="X824" i="6"/>
  <c r="W824" i="6"/>
  <c r="V824" i="6"/>
  <c r="U824" i="6"/>
  <c r="T824" i="6"/>
  <c r="S824" i="6"/>
  <c r="R824" i="6"/>
  <c r="Q824" i="6"/>
  <c r="P824" i="6"/>
  <c r="O824" i="6"/>
  <c r="N824" i="6"/>
  <c r="M824" i="6"/>
  <c r="Z823" i="6"/>
  <c r="Y823" i="6"/>
  <c r="X823" i="6"/>
  <c r="W823" i="6"/>
  <c r="V823" i="6"/>
  <c r="U823" i="6"/>
  <c r="T823" i="6"/>
  <c r="S823" i="6"/>
  <c r="R823" i="6"/>
  <c r="Q823" i="6"/>
  <c r="P823" i="6"/>
  <c r="O823" i="6"/>
  <c r="N823" i="6"/>
  <c r="M823" i="6"/>
  <c r="Z822" i="6"/>
  <c r="Y822" i="6"/>
  <c r="X822" i="6"/>
  <c r="W822" i="6"/>
  <c r="V822" i="6"/>
  <c r="U822" i="6"/>
  <c r="T822" i="6"/>
  <c r="S822" i="6"/>
  <c r="R822" i="6"/>
  <c r="Q822" i="6"/>
  <c r="P822" i="6"/>
  <c r="O822" i="6"/>
  <c r="N822" i="6"/>
  <c r="M822" i="6"/>
  <c r="Z821" i="6"/>
  <c r="Y821" i="6"/>
  <c r="X821" i="6"/>
  <c r="W821" i="6"/>
  <c r="V821" i="6"/>
  <c r="U821" i="6"/>
  <c r="T821" i="6"/>
  <c r="S821" i="6"/>
  <c r="R821" i="6"/>
  <c r="Q821" i="6"/>
  <c r="P821" i="6"/>
  <c r="O821" i="6"/>
  <c r="N821" i="6"/>
  <c r="M821" i="6"/>
  <c r="Z820" i="6"/>
  <c r="Y820" i="6"/>
  <c r="X820" i="6"/>
  <c r="W820" i="6"/>
  <c r="V820" i="6"/>
  <c r="U820" i="6"/>
  <c r="T820" i="6"/>
  <c r="S820" i="6"/>
  <c r="R820" i="6"/>
  <c r="Q820" i="6"/>
  <c r="P820" i="6"/>
  <c r="O820" i="6"/>
  <c r="N820" i="6"/>
  <c r="M820" i="6"/>
  <c r="Z819" i="6"/>
  <c r="Y819" i="6"/>
  <c r="X819" i="6"/>
  <c r="W819" i="6"/>
  <c r="V819" i="6"/>
  <c r="U819" i="6"/>
  <c r="T819" i="6"/>
  <c r="S819" i="6"/>
  <c r="R819" i="6"/>
  <c r="Q819" i="6"/>
  <c r="P819" i="6"/>
  <c r="O819" i="6"/>
  <c r="N819" i="6"/>
  <c r="M819" i="6"/>
  <c r="Z818" i="6"/>
  <c r="Y818" i="6"/>
  <c r="X818" i="6"/>
  <c r="W818" i="6"/>
  <c r="V818" i="6"/>
  <c r="U818" i="6"/>
  <c r="T818" i="6"/>
  <c r="S818" i="6"/>
  <c r="R818" i="6"/>
  <c r="Q818" i="6"/>
  <c r="P818" i="6"/>
  <c r="O818" i="6"/>
  <c r="N818" i="6"/>
  <c r="M818" i="6"/>
  <c r="Z817" i="6"/>
  <c r="Y817" i="6"/>
  <c r="X817" i="6"/>
  <c r="W817" i="6"/>
  <c r="V817" i="6"/>
  <c r="U817" i="6"/>
  <c r="T817" i="6"/>
  <c r="S817" i="6"/>
  <c r="R817" i="6"/>
  <c r="Q817" i="6"/>
  <c r="P817" i="6"/>
  <c r="O817" i="6"/>
  <c r="N817" i="6"/>
  <c r="M817" i="6"/>
  <c r="Z816" i="6"/>
  <c r="Y816" i="6"/>
  <c r="X816" i="6"/>
  <c r="W816" i="6"/>
  <c r="V816" i="6"/>
  <c r="U816" i="6"/>
  <c r="T816" i="6"/>
  <c r="S816" i="6"/>
  <c r="R816" i="6"/>
  <c r="Q816" i="6"/>
  <c r="P816" i="6"/>
  <c r="O816" i="6"/>
  <c r="N816" i="6"/>
  <c r="M816" i="6"/>
  <c r="Z815" i="6"/>
  <c r="Y815" i="6"/>
  <c r="X815" i="6"/>
  <c r="W815" i="6"/>
  <c r="V815" i="6"/>
  <c r="U815" i="6"/>
  <c r="T815" i="6"/>
  <c r="S815" i="6"/>
  <c r="R815" i="6"/>
  <c r="Q815" i="6"/>
  <c r="P815" i="6"/>
  <c r="O815" i="6"/>
  <c r="N815" i="6"/>
  <c r="M815" i="6"/>
  <c r="Z814" i="6"/>
  <c r="Y814" i="6"/>
  <c r="X814" i="6"/>
  <c r="W814" i="6"/>
  <c r="V814" i="6"/>
  <c r="U814" i="6"/>
  <c r="T814" i="6"/>
  <c r="S814" i="6"/>
  <c r="R814" i="6"/>
  <c r="Q814" i="6"/>
  <c r="P814" i="6"/>
  <c r="O814" i="6"/>
  <c r="N814" i="6"/>
  <c r="M814" i="6"/>
  <c r="Z813" i="6"/>
  <c r="Y813" i="6"/>
  <c r="X813" i="6"/>
  <c r="W813" i="6"/>
  <c r="V813" i="6"/>
  <c r="U813" i="6"/>
  <c r="T813" i="6"/>
  <c r="S813" i="6"/>
  <c r="R813" i="6"/>
  <c r="Q813" i="6"/>
  <c r="P813" i="6"/>
  <c r="O813" i="6"/>
  <c r="N813" i="6"/>
  <c r="M813" i="6"/>
  <c r="Z812" i="6"/>
  <c r="Y812" i="6"/>
  <c r="X812" i="6"/>
  <c r="W812" i="6"/>
  <c r="V812" i="6"/>
  <c r="U812" i="6"/>
  <c r="T812" i="6"/>
  <c r="S812" i="6"/>
  <c r="R812" i="6"/>
  <c r="Q812" i="6"/>
  <c r="P812" i="6"/>
  <c r="O812" i="6"/>
  <c r="N812" i="6"/>
  <c r="M812" i="6"/>
  <c r="Z811" i="6"/>
  <c r="Y811" i="6"/>
  <c r="X811" i="6"/>
  <c r="W811" i="6"/>
  <c r="V811" i="6"/>
  <c r="U811" i="6"/>
  <c r="T811" i="6"/>
  <c r="S811" i="6"/>
  <c r="R811" i="6"/>
  <c r="Q811" i="6"/>
  <c r="P811" i="6"/>
  <c r="O811" i="6"/>
  <c r="N811" i="6"/>
  <c r="M811" i="6"/>
  <c r="Z810" i="6"/>
  <c r="Y810" i="6"/>
  <c r="X810" i="6"/>
  <c r="W810" i="6"/>
  <c r="V810" i="6"/>
  <c r="U810" i="6"/>
  <c r="T810" i="6"/>
  <c r="S810" i="6"/>
  <c r="R810" i="6"/>
  <c r="Q810" i="6"/>
  <c r="P810" i="6"/>
  <c r="O810" i="6"/>
  <c r="N810" i="6"/>
  <c r="M810" i="6"/>
  <c r="Z809" i="6"/>
  <c r="Y809" i="6"/>
  <c r="X809" i="6"/>
  <c r="W809" i="6"/>
  <c r="V809" i="6"/>
  <c r="U809" i="6"/>
  <c r="T809" i="6"/>
  <c r="S809" i="6"/>
  <c r="R809" i="6"/>
  <c r="Q809" i="6"/>
  <c r="P809" i="6"/>
  <c r="O809" i="6"/>
  <c r="N809" i="6"/>
  <c r="M809" i="6"/>
  <c r="Z808" i="6"/>
  <c r="Y808" i="6"/>
  <c r="X808" i="6"/>
  <c r="W808" i="6"/>
  <c r="V808" i="6"/>
  <c r="U808" i="6"/>
  <c r="T808" i="6"/>
  <c r="S808" i="6"/>
  <c r="R808" i="6"/>
  <c r="Q808" i="6"/>
  <c r="P808" i="6"/>
  <c r="O808" i="6"/>
  <c r="N808" i="6"/>
  <c r="M808" i="6"/>
  <c r="Z807" i="6"/>
  <c r="Y807" i="6"/>
  <c r="X807" i="6"/>
  <c r="W807" i="6"/>
  <c r="V807" i="6"/>
  <c r="U807" i="6"/>
  <c r="T807" i="6"/>
  <c r="S807" i="6"/>
  <c r="R807" i="6"/>
  <c r="Q807" i="6"/>
  <c r="P807" i="6"/>
  <c r="O807" i="6"/>
  <c r="N807" i="6"/>
  <c r="M807" i="6"/>
  <c r="Z806" i="6"/>
  <c r="Y806" i="6"/>
  <c r="X806" i="6"/>
  <c r="W806" i="6"/>
  <c r="V806" i="6"/>
  <c r="U806" i="6"/>
  <c r="T806" i="6"/>
  <c r="S806" i="6"/>
  <c r="R806" i="6"/>
  <c r="Q806" i="6"/>
  <c r="P806" i="6"/>
  <c r="O806" i="6"/>
  <c r="N806" i="6"/>
  <c r="M806" i="6"/>
  <c r="Z805" i="6"/>
  <c r="Y805" i="6"/>
  <c r="X805" i="6"/>
  <c r="W805" i="6"/>
  <c r="V805" i="6"/>
  <c r="U805" i="6"/>
  <c r="T805" i="6"/>
  <c r="S805" i="6"/>
  <c r="R805" i="6"/>
  <c r="Q805" i="6"/>
  <c r="P805" i="6"/>
  <c r="O805" i="6"/>
  <c r="N805" i="6"/>
  <c r="M805" i="6"/>
  <c r="Z804" i="6"/>
  <c r="Y804" i="6"/>
  <c r="X804" i="6"/>
  <c r="W804" i="6"/>
  <c r="V804" i="6"/>
  <c r="U804" i="6"/>
  <c r="T804" i="6"/>
  <c r="S804" i="6"/>
  <c r="R804" i="6"/>
  <c r="Q804" i="6"/>
  <c r="P804" i="6"/>
  <c r="O804" i="6"/>
  <c r="N804" i="6"/>
  <c r="M804" i="6"/>
  <c r="Z803" i="6"/>
  <c r="Y803" i="6"/>
  <c r="X803" i="6"/>
  <c r="W803" i="6"/>
  <c r="V803" i="6"/>
  <c r="U803" i="6"/>
  <c r="T803" i="6"/>
  <c r="S803" i="6"/>
  <c r="R803" i="6"/>
  <c r="Q803" i="6"/>
  <c r="P803" i="6"/>
  <c r="O803" i="6"/>
  <c r="N803" i="6"/>
  <c r="M803" i="6"/>
  <c r="Z802" i="6"/>
  <c r="Y802" i="6"/>
  <c r="X802" i="6"/>
  <c r="W802" i="6"/>
  <c r="V802" i="6"/>
  <c r="U802" i="6"/>
  <c r="T802" i="6"/>
  <c r="S802" i="6"/>
  <c r="R802" i="6"/>
  <c r="Q802" i="6"/>
  <c r="P802" i="6"/>
  <c r="O802" i="6"/>
  <c r="N802" i="6"/>
  <c r="M802" i="6"/>
  <c r="Z801" i="6"/>
  <c r="Y801" i="6"/>
  <c r="X801" i="6"/>
  <c r="W801" i="6"/>
  <c r="V801" i="6"/>
  <c r="U801" i="6"/>
  <c r="T801" i="6"/>
  <c r="S801" i="6"/>
  <c r="R801" i="6"/>
  <c r="Q801" i="6"/>
  <c r="P801" i="6"/>
  <c r="O801" i="6"/>
  <c r="N801" i="6"/>
  <c r="M801" i="6"/>
  <c r="Z800" i="6"/>
  <c r="Y800" i="6"/>
  <c r="X800" i="6"/>
  <c r="W800" i="6"/>
  <c r="V800" i="6"/>
  <c r="U800" i="6"/>
  <c r="T800" i="6"/>
  <c r="S800" i="6"/>
  <c r="R800" i="6"/>
  <c r="Q800" i="6"/>
  <c r="P800" i="6"/>
  <c r="O800" i="6"/>
  <c r="N800" i="6"/>
  <c r="M800" i="6"/>
  <c r="Z799" i="6"/>
  <c r="Y799" i="6"/>
  <c r="X799" i="6"/>
  <c r="W799" i="6"/>
  <c r="V799" i="6"/>
  <c r="U799" i="6"/>
  <c r="T799" i="6"/>
  <c r="S799" i="6"/>
  <c r="R799" i="6"/>
  <c r="Q799" i="6"/>
  <c r="P799" i="6"/>
  <c r="O799" i="6"/>
  <c r="N799" i="6"/>
  <c r="M799" i="6"/>
  <c r="Z798" i="6"/>
  <c r="Y798" i="6"/>
  <c r="X798" i="6"/>
  <c r="W798" i="6"/>
  <c r="V798" i="6"/>
  <c r="U798" i="6"/>
  <c r="T798" i="6"/>
  <c r="S798" i="6"/>
  <c r="R798" i="6"/>
  <c r="Q798" i="6"/>
  <c r="P798" i="6"/>
  <c r="O798" i="6"/>
  <c r="N798" i="6"/>
  <c r="M798" i="6"/>
  <c r="Z797" i="6"/>
  <c r="Y797" i="6"/>
  <c r="X797" i="6"/>
  <c r="W797" i="6"/>
  <c r="V797" i="6"/>
  <c r="U797" i="6"/>
  <c r="T797" i="6"/>
  <c r="S797" i="6"/>
  <c r="R797" i="6"/>
  <c r="Q797" i="6"/>
  <c r="P797" i="6"/>
  <c r="O797" i="6"/>
  <c r="N797" i="6"/>
  <c r="M797" i="6"/>
  <c r="Z796" i="6"/>
  <c r="Y796" i="6"/>
  <c r="X796" i="6"/>
  <c r="W796" i="6"/>
  <c r="V796" i="6"/>
  <c r="U796" i="6"/>
  <c r="T796" i="6"/>
  <c r="S796" i="6"/>
  <c r="R796" i="6"/>
  <c r="Q796" i="6"/>
  <c r="P796" i="6"/>
  <c r="O796" i="6"/>
  <c r="N796" i="6"/>
  <c r="M796" i="6"/>
  <c r="Z795" i="6"/>
  <c r="Y795" i="6"/>
  <c r="X795" i="6"/>
  <c r="W795" i="6"/>
  <c r="V795" i="6"/>
  <c r="U795" i="6"/>
  <c r="T795" i="6"/>
  <c r="S795" i="6"/>
  <c r="R795" i="6"/>
  <c r="Q795" i="6"/>
  <c r="P795" i="6"/>
  <c r="O795" i="6"/>
  <c r="N795" i="6"/>
  <c r="M795" i="6"/>
  <c r="Z794" i="6"/>
  <c r="Y794" i="6"/>
  <c r="X794" i="6"/>
  <c r="W794" i="6"/>
  <c r="V794" i="6"/>
  <c r="U794" i="6"/>
  <c r="T794" i="6"/>
  <c r="S794" i="6"/>
  <c r="R794" i="6"/>
  <c r="Q794" i="6"/>
  <c r="P794" i="6"/>
  <c r="O794" i="6"/>
  <c r="N794" i="6"/>
  <c r="M794" i="6"/>
  <c r="Z793" i="6"/>
  <c r="Y793" i="6"/>
  <c r="X793" i="6"/>
  <c r="W793" i="6"/>
  <c r="V793" i="6"/>
  <c r="U793" i="6"/>
  <c r="T793" i="6"/>
  <c r="S793" i="6"/>
  <c r="R793" i="6"/>
  <c r="Q793" i="6"/>
  <c r="P793" i="6"/>
  <c r="O793" i="6"/>
  <c r="N793" i="6"/>
  <c r="M793" i="6"/>
  <c r="Z792" i="6"/>
  <c r="Y792" i="6"/>
  <c r="X792" i="6"/>
  <c r="W792" i="6"/>
  <c r="V792" i="6"/>
  <c r="U792" i="6"/>
  <c r="T792" i="6"/>
  <c r="S792" i="6"/>
  <c r="R792" i="6"/>
  <c r="Q792" i="6"/>
  <c r="P792" i="6"/>
  <c r="O792" i="6"/>
  <c r="N792" i="6"/>
  <c r="M792" i="6"/>
  <c r="Z791" i="6"/>
  <c r="Y791" i="6"/>
  <c r="X791" i="6"/>
  <c r="W791" i="6"/>
  <c r="V791" i="6"/>
  <c r="U791" i="6"/>
  <c r="T791" i="6"/>
  <c r="S791" i="6"/>
  <c r="R791" i="6"/>
  <c r="Q791" i="6"/>
  <c r="P791" i="6"/>
  <c r="O791" i="6"/>
  <c r="N791" i="6"/>
  <c r="M791" i="6"/>
  <c r="Z790" i="6"/>
  <c r="Y790" i="6"/>
  <c r="X790" i="6"/>
  <c r="W790" i="6"/>
  <c r="V790" i="6"/>
  <c r="U790" i="6"/>
  <c r="T790" i="6"/>
  <c r="S790" i="6"/>
  <c r="R790" i="6"/>
  <c r="Q790" i="6"/>
  <c r="P790" i="6"/>
  <c r="O790" i="6"/>
  <c r="N790" i="6"/>
  <c r="M790" i="6"/>
  <c r="Z789" i="6"/>
  <c r="Y789" i="6"/>
  <c r="X789" i="6"/>
  <c r="W789" i="6"/>
  <c r="V789" i="6"/>
  <c r="U789" i="6"/>
  <c r="T789" i="6"/>
  <c r="S789" i="6"/>
  <c r="R789" i="6"/>
  <c r="Q789" i="6"/>
  <c r="P789" i="6"/>
  <c r="O789" i="6"/>
  <c r="N789" i="6"/>
  <c r="M789" i="6"/>
  <c r="Z788" i="6"/>
  <c r="Y788" i="6"/>
  <c r="X788" i="6"/>
  <c r="W788" i="6"/>
  <c r="V788" i="6"/>
  <c r="U788" i="6"/>
  <c r="T788" i="6"/>
  <c r="S788" i="6"/>
  <c r="R788" i="6"/>
  <c r="Q788" i="6"/>
  <c r="P788" i="6"/>
  <c r="O788" i="6"/>
  <c r="N788" i="6"/>
  <c r="M788" i="6"/>
  <c r="Z787" i="6"/>
  <c r="Y787" i="6"/>
  <c r="X787" i="6"/>
  <c r="W787" i="6"/>
  <c r="V787" i="6"/>
  <c r="U787" i="6"/>
  <c r="T787" i="6"/>
  <c r="S787" i="6"/>
  <c r="R787" i="6"/>
  <c r="Q787" i="6"/>
  <c r="P787" i="6"/>
  <c r="O787" i="6"/>
  <c r="N787" i="6"/>
  <c r="M787" i="6"/>
  <c r="Z786" i="6"/>
  <c r="Y786" i="6"/>
  <c r="X786" i="6"/>
  <c r="W786" i="6"/>
  <c r="V786" i="6"/>
  <c r="U786" i="6"/>
  <c r="T786" i="6"/>
  <c r="S786" i="6"/>
  <c r="R786" i="6"/>
  <c r="Q786" i="6"/>
  <c r="P786" i="6"/>
  <c r="O786" i="6"/>
  <c r="N786" i="6"/>
  <c r="M786" i="6"/>
  <c r="Z785" i="6"/>
  <c r="Y785" i="6"/>
  <c r="X785" i="6"/>
  <c r="W785" i="6"/>
  <c r="V785" i="6"/>
  <c r="U785" i="6"/>
  <c r="T785" i="6"/>
  <c r="S785" i="6"/>
  <c r="R785" i="6"/>
  <c r="Q785" i="6"/>
  <c r="P785" i="6"/>
  <c r="O785" i="6"/>
  <c r="N785" i="6"/>
  <c r="M785" i="6"/>
  <c r="Z784" i="6"/>
  <c r="Y784" i="6"/>
  <c r="X784" i="6"/>
  <c r="W784" i="6"/>
  <c r="V784" i="6"/>
  <c r="U784" i="6"/>
  <c r="T784" i="6"/>
  <c r="S784" i="6"/>
  <c r="R784" i="6"/>
  <c r="Q784" i="6"/>
  <c r="P784" i="6"/>
  <c r="O784" i="6"/>
  <c r="N784" i="6"/>
  <c r="M784" i="6"/>
  <c r="Z783" i="6"/>
  <c r="Y783" i="6"/>
  <c r="X783" i="6"/>
  <c r="W783" i="6"/>
  <c r="V783" i="6"/>
  <c r="U783" i="6"/>
  <c r="T783" i="6"/>
  <c r="S783" i="6"/>
  <c r="R783" i="6"/>
  <c r="Q783" i="6"/>
  <c r="P783" i="6"/>
  <c r="O783" i="6"/>
  <c r="N783" i="6"/>
  <c r="M783" i="6"/>
  <c r="Z782" i="6"/>
  <c r="Y782" i="6"/>
  <c r="X782" i="6"/>
  <c r="W782" i="6"/>
  <c r="V782" i="6"/>
  <c r="U782" i="6"/>
  <c r="T782" i="6"/>
  <c r="S782" i="6"/>
  <c r="R782" i="6"/>
  <c r="Q782" i="6"/>
  <c r="P782" i="6"/>
  <c r="O782" i="6"/>
  <c r="N782" i="6"/>
  <c r="M782" i="6"/>
  <c r="Z781" i="6"/>
  <c r="Y781" i="6"/>
  <c r="X781" i="6"/>
  <c r="W781" i="6"/>
  <c r="V781" i="6"/>
  <c r="U781" i="6"/>
  <c r="T781" i="6"/>
  <c r="S781" i="6"/>
  <c r="R781" i="6"/>
  <c r="Q781" i="6"/>
  <c r="P781" i="6"/>
  <c r="O781" i="6"/>
  <c r="N781" i="6"/>
  <c r="M781" i="6"/>
  <c r="Z780" i="6"/>
  <c r="Y780" i="6"/>
  <c r="X780" i="6"/>
  <c r="W780" i="6"/>
  <c r="V780" i="6"/>
  <c r="U780" i="6"/>
  <c r="T780" i="6"/>
  <c r="S780" i="6"/>
  <c r="R780" i="6"/>
  <c r="Q780" i="6"/>
  <c r="P780" i="6"/>
  <c r="O780" i="6"/>
  <c r="N780" i="6"/>
  <c r="M780" i="6"/>
  <c r="Z779" i="6"/>
  <c r="Y779" i="6"/>
  <c r="X779" i="6"/>
  <c r="W779" i="6"/>
  <c r="V779" i="6"/>
  <c r="U779" i="6"/>
  <c r="T779" i="6"/>
  <c r="S779" i="6"/>
  <c r="R779" i="6"/>
  <c r="Q779" i="6"/>
  <c r="P779" i="6"/>
  <c r="O779" i="6"/>
  <c r="N779" i="6"/>
  <c r="M779" i="6"/>
  <c r="Z778" i="6"/>
  <c r="Y778" i="6"/>
  <c r="X778" i="6"/>
  <c r="W778" i="6"/>
  <c r="V778" i="6"/>
  <c r="U778" i="6"/>
  <c r="T778" i="6"/>
  <c r="S778" i="6"/>
  <c r="R778" i="6"/>
  <c r="Q778" i="6"/>
  <c r="P778" i="6"/>
  <c r="O778" i="6"/>
  <c r="N778" i="6"/>
  <c r="M778" i="6"/>
  <c r="Z777" i="6"/>
  <c r="Y777" i="6"/>
  <c r="X777" i="6"/>
  <c r="W777" i="6"/>
  <c r="V777" i="6"/>
  <c r="U777" i="6"/>
  <c r="T777" i="6"/>
  <c r="S777" i="6"/>
  <c r="R777" i="6"/>
  <c r="Q777" i="6"/>
  <c r="P777" i="6"/>
  <c r="O777" i="6"/>
  <c r="N777" i="6"/>
  <c r="M777" i="6"/>
  <c r="Z776" i="6"/>
  <c r="Y776" i="6"/>
  <c r="X776" i="6"/>
  <c r="W776" i="6"/>
  <c r="V776" i="6"/>
  <c r="U776" i="6"/>
  <c r="T776" i="6"/>
  <c r="S776" i="6"/>
  <c r="R776" i="6"/>
  <c r="Q776" i="6"/>
  <c r="P776" i="6"/>
  <c r="O776" i="6"/>
  <c r="N776" i="6"/>
  <c r="M776" i="6"/>
  <c r="Z775" i="6"/>
  <c r="Y775" i="6"/>
  <c r="X775" i="6"/>
  <c r="W775" i="6"/>
  <c r="V775" i="6"/>
  <c r="U775" i="6"/>
  <c r="T775" i="6"/>
  <c r="S775" i="6"/>
  <c r="R775" i="6"/>
  <c r="Q775" i="6"/>
  <c r="P775" i="6"/>
  <c r="O775" i="6"/>
  <c r="N775" i="6"/>
  <c r="M775" i="6"/>
  <c r="Z774" i="6"/>
  <c r="Y774" i="6"/>
  <c r="X774" i="6"/>
  <c r="W774" i="6"/>
  <c r="V774" i="6"/>
  <c r="U774" i="6"/>
  <c r="T774" i="6"/>
  <c r="S774" i="6"/>
  <c r="R774" i="6"/>
  <c r="Q774" i="6"/>
  <c r="P774" i="6"/>
  <c r="O774" i="6"/>
  <c r="N774" i="6"/>
  <c r="M774" i="6"/>
  <c r="Z773" i="6"/>
  <c r="Y773" i="6"/>
  <c r="X773" i="6"/>
  <c r="W773" i="6"/>
  <c r="V773" i="6"/>
  <c r="U773" i="6"/>
  <c r="T773" i="6"/>
  <c r="S773" i="6"/>
  <c r="R773" i="6"/>
  <c r="Q773" i="6"/>
  <c r="P773" i="6"/>
  <c r="O773" i="6"/>
  <c r="N773" i="6"/>
  <c r="M773" i="6"/>
  <c r="Z772" i="6"/>
  <c r="Y772" i="6"/>
  <c r="X772" i="6"/>
  <c r="W772" i="6"/>
  <c r="V772" i="6"/>
  <c r="U772" i="6"/>
  <c r="T772" i="6"/>
  <c r="S772" i="6"/>
  <c r="R772" i="6"/>
  <c r="Q772" i="6"/>
  <c r="P772" i="6"/>
  <c r="O772" i="6"/>
  <c r="N772" i="6"/>
  <c r="M772" i="6"/>
  <c r="Z771" i="6"/>
  <c r="Y771" i="6"/>
  <c r="X771" i="6"/>
  <c r="W771" i="6"/>
  <c r="V771" i="6"/>
  <c r="U771" i="6"/>
  <c r="T771" i="6"/>
  <c r="S771" i="6"/>
  <c r="R771" i="6"/>
  <c r="Q771" i="6"/>
  <c r="P771" i="6"/>
  <c r="O771" i="6"/>
  <c r="N771" i="6"/>
  <c r="M771" i="6"/>
  <c r="Z770" i="6"/>
  <c r="Y770" i="6"/>
  <c r="X770" i="6"/>
  <c r="W770" i="6"/>
  <c r="V770" i="6"/>
  <c r="U770" i="6"/>
  <c r="T770" i="6"/>
  <c r="S770" i="6"/>
  <c r="R770" i="6"/>
  <c r="Q770" i="6"/>
  <c r="P770" i="6"/>
  <c r="O770" i="6"/>
  <c r="N770" i="6"/>
  <c r="M770" i="6"/>
  <c r="Z769" i="6"/>
  <c r="Y769" i="6"/>
  <c r="X769" i="6"/>
  <c r="W769" i="6"/>
  <c r="V769" i="6"/>
  <c r="U769" i="6"/>
  <c r="T769" i="6"/>
  <c r="S769" i="6"/>
  <c r="R769" i="6"/>
  <c r="Q769" i="6"/>
  <c r="P769" i="6"/>
  <c r="O769" i="6"/>
  <c r="N769" i="6"/>
  <c r="M769" i="6"/>
  <c r="Z768" i="6"/>
  <c r="Y768" i="6"/>
  <c r="X768" i="6"/>
  <c r="W768" i="6"/>
  <c r="V768" i="6"/>
  <c r="U768" i="6"/>
  <c r="T768" i="6"/>
  <c r="S768" i="6"/>
  <c r="R768" i="6"/>
  <c r="Q768" i="6"/>
  <c r="P768" i="6"/>
  <c r="O768" i="6"/>
  <c r="N768" i="6"/>
  <c r="M768" i="6"/>
  <c r="Z767" i="6"/>
  <c r="Y767" i="6"/>
  <c r="X767" i="6"/>
  <c r="W767" i="6"/>
  <c r="V767" i="6"/>
  <c r="U767" i="6"/>
  <c r="T767" i="6"/>
  <c r="S767" i="6"/>
  <c r="R767" i="6"/>
  <c r="Q767" i="6"/>
  <c r="P767" i="6"/>
  <c r="O767" i="6"/>
  <c r="N767" i="6"/>
  <c r="M767" i="6"/>
  <c r="Z766" i="6"/>
  <c r="Y766" i="6"/>
  <c r="X766" i="6"/>
  <c r="W766" i="6"/>
  <c r="V766" i="6"/>
  <c r="U766" i="6"/>
  <c r="T766" i="6"/>
  <c r="S766" i="6"/>
  <c r="R766" i="6"/>
  <c r="Q766" i="6"/>
  <c r="P766" i="6"/>
  <c r="O766" i="6"/>
  <c r="N766" i="6"/>
  <c r="M766" i="6"/>
  <c r="Z765" i="6"/>
  <c r="Y765" i="6"/>
  <c r="X765" i="6"/>
  <c r="W765" i="6"/>
  <c r="V765" i="6"/>
  <c r="U765" i="6"/>
  <c r="T765" i="6"/>
  <c r="S765" i="6"/>
  <c r="R765" i="6"/>
  <c r="Q765" i="6"/>
  <c r="P765" i="6"/>
  <c r="O765" i="6"/>
  <c r="N765" i="6"/>
  <c r="M765" i="6"/>
  <c r="Z764" i="6"/>
  <c r="Y764" i="6"/>
  <c r="X764" i="6"/>
  <c r="W764" i="6"/>
  <c r="V764" i="6"/>
  <c r="U764" i="6"/>
  <c r="T764" i="6"/>
  <c r="S764" i="6"/>
  <c r="R764" i="6"/>
  <c r="Q764" i="6"/>
  <c r="P764" i="6"/>
  <c r="O764" i="6"/>
  <c r="N764" i="6"/>
  <c r="M764" i="6"/>
  <c r="Z763" i="6"/>
  <c r="Y763" i="6"/>
  <c r="X763" i="6"/>
  <c r="W763" i="6"/>
  <c r="V763" i="6"/>
  <c r="U763" i="6"/>
  <c r="T763" i="6"/>
  <c r="S763" i="6"/>
  <c r="R763" i="6"/>
  <c r="Q763" i="6"/>
  <c r="P763" i="6"/>
  <c r="O763" i="6"/>
  <c r="N763" i="6"/>
  <c r="M763" i="6"/>
  <c r="Z762" i="6"/>
  <c r="Y762" i="6"/>
  <c r="X762" i="6"/>
  <c r="W762" i="6"/>
  <c r="V762" i="6"/>
  <c r="U762" i="6"/>
  <c r="T762" i="6"/>
  <c r="S762" i="6"/>
  <c r="R762" i="6"/>
  <c r="Q762" i="6"/>
  <c r="P762" i="6"/>
  <c r="O762" i="6"/>
  <c r="N762" i="6"/>
  <c r="M762" i="6"/>
  <c r="Z761" i="6"/>
  <c r="Y761" i="6"/>
  <c r="X761" i="6"/>
  <c r="W761" i="6"/>
  <c r="V761" i="6"/>
  <c r="U761" i="6"/>
  <c r="T761" i="6"/>
  <c r="S761" i="6"/>
  <c r="R761" i="6"/>
  <c r="Q761" i="6"/>
  <c r="P761" i="6"/>
  <c r="O761" i="6"/>
  <c r="N761" i="6"/>
  <c r="M761" i="6"/>
  <c r="Z760" i="6"/>
  <c r="Y760" i="6"/>
  <c r="X760" i="6"/>
  <c r="W760" i="6"/>
  <c r="V760" i="6"/>
  <c r="U760" i="6"/>
  <c r="T760" i="6"/>
  <c r="S760" i="6"/>
  <c r="R760" i="6"/>
  <c r="Q760" i="6"/>
  <c r="P760" i="6"/>
  <c r="O760" i="6"/>
  <c r="N760" i="6"/>
  <c r="M760" i="6"/>
  <c r="Z759" i="6"/>
  <c r="Y759" i="6"/>
  <c r="X759" i="6"/>
  <c r="W759" i="6"/>
  <c r="V759" i="6"/>
  <c r="U759" i="6"/>
  <c r="T759" i="6"/>
  <c r="S759" i="6"/>
  <c r="R759" i="6"/>
  <c r="Q759" i="6"/>
  <c r="P759" i="6"/>
  <c r="O759" i="6"/>
  <c r="N759" i="6"/>
  <c r="M759" i="6"/>
  <c r="Z758" i="6"/>
  <c r="Y758" i="6"/>
  <c r="X758" i="6"/>
  <c r="W758" i="6"/>
  <c r="V758" i="6"/>
  <c r="U758" i="6"/>
  <c r="T758" i="6"/>
  <c r="S758" i="6"/>
  <c r="R758" i="6"/>
  <c r="Q758" i="6"/>
  <c r="P758" i="6"/>
  <c r="O758" i="6"/>
  <c r="N758" i="6"/>
  <c r="M758" i="6"/>
  <c r="Z757" i="6"/>
  <c r="Y757" i="6"/>
  <c r="X757" i="6"/>
  <c r="W757" i="6"/>
  <c r="V757" i="6"/>
  <c r="U757" i="6"/>
  <c r="T757" i="6"/>
  <c r="S757" i="6"/>
  <c r="R757" i="6"/>
  <c r="Q757" i="6"/>
  <c r="P757" i="6"/>
  <c r="O757" i="6"/>
  <c r="N757" i="6"/>
  <c r="M757" i="6"/>
  <c r="Z756" i="6"/>
  <c r="Y756" i="6"/>
  <c r="X756" i="6"/>
  <c r="W756" i="6"/>
  <c r="V756" i="6"/>
  <c r="U756" i="6"/>
  <c r="T756" i="6"/>
  <c r="S756" i="6"/>
  <c r="R756" i="6"/>
  <c r="Q756" i="6"/>
  <c r="P756" i="6"/>
  <c r="O756" i="6"/>
  <c r="N756" i="6"/>
  <c r="M756" i="6"/>
  <c r="Z755" i="6"/>
  <c r="Y755" i="6"/>
  <c r="X755" i="6"/>
  <c r="W755" i="6"/>
  <c r="V755" i="6"/>
  <c r="U755" i="6"/>
  <c r="T755" i="6"/>
  <c r="S755" i="6"/>
  <c r="R755" i="6"/>
  <c r="Q755" i="6"/>
  <c r="P755" i="6"/>
  <c r="O755" i="6"/>
  <c r="N755" i="6"/>
  <c r="M755" i="6"/>
  <c r="Z754" i="6"/>
  <c r="Y754" i="6"/>
  <c r="X754" i="6"/>
  <c r="W754" i="6"/>
  <c r="V754" i="6"/>
  <c r="U754" i="6"/>
  <c r="T754" i="6"/>
  <c r="S754" i="6"/>
  <c r="R754" i="6"/>
  <c r="Q754" i="6"/>
  <c r="P754" i="6"/>
  <c r="O754" i="6"/>
  <c r="N754" i="6"/>
  <c r="M754" i="6"/>
  <c r="Z753" i="6"/>
  <c r="Y753" i="6"/>
  <c r="X753" i="6"/>
  <c r="W753" i="6"/>
  <c r="V753" i="6"/>
  <c r="U753" i="6"/>
  <c r="T753" i="6"/>
  <c r="S753" i="6"/>
  <c r="R753" i="6"/>
  <c r="Q753" i="6"/>
  <c r="P753" i="6"/>
  <c r="O753" i="6"/>
  <c r="N753" i="6"/>
  <c r="M753" i="6"/>
  <c r="Z752" i="6"/>
  <c r="Y752" i="6"/>
  <c r="X752" i="6"/>
  <c r="W752" i="6"/>
  <c r="V752" i="6"/>
  <c r="U752" i="6"/>
  <c r="T752" i="6"/>
  <c r="S752" i="6"/>
  <c r="R752" i="6"/>
  <c r="Q752" i="6"/>
  <c r="P752" i="6"/>
  <c r="O752" i="6"/>
  <c r="N752" i="6"/>
  <c r="M752" i="6"/>
  <c r="Z751" i="6"/>
  <c r="Y751" i="6"/>
  <c r="X751" i="6"/>
  <c r="W751" i="6"/>
  <c r="V751" i="6"/>
  <c r="U751" i="6"/>
  <c r="T751" i="6"/>
  <c r="S751" i="6"/>
  <c r="R751" i="6"/>
  <c r="Q751" i="6"/>
  <c r="P751" i="6"/>
  <c r="O751" i="6"/>
  <c r="N751" i="6"/>
  <c r="M751" i="6"/>
  <c r="Z750" i="6"/>
  <c r="Y750" i="6"/>
  <c r="X750" i="6"/>
  <c r="W750" i="6"/>
  <c r="V750" i="6"/>
  <c r="U750" i="6"/>
  <c r="T750" i="6"/>
  <c r="S750" i="6"/>
  <c r="R750" i="6"/>
  <c r="Q750" i="6"/>
  <c r="P750" i="6"/>
  <c r="O750" i="6"/>
  <c r="N750" i="6"/>
  <c r="M750" i="6"/>
  <c r="Z749" i="6"/>
  <c r="Y749" i="6"/>
  <c r="X749" i="6"/>
  <c r="W749" i="6"/>
  <c r="V749" i="6"/>
  <c r="U749" i="6"/>
  <c r="T749" i="6"/>
  <c r="S749" i="6"/>
  <c r="R749" i="6"/>
  <c r="Q749" i="6"/>
  <c r="P749" i="6"/>
  <c r="O749" i="6"/>
  <c r="N749" i="6"/>
  <c r="M749" i="6"/>
  <c r="Z748" i="6"/>
  <c r="Y748" i="6"/>
  <c r="X748" i="6"/>
  <c r="W748" i="6"/>
  <c r="V748" i="6"/>
  <c r="U748" i="6"/>
  <c r="T748" i="6"/>
  <c r="S748" i="6"/>
  <c r="R748" i="6"/>
  <c r="Q748" i="6"/>
  <c r="P748" i="6"/>
  <c r="O748" i="6"/>
  <c r="N748" i="6"/>
  <c r="M748" i="6"/>
  <c r="Z747" i="6"/>
  <c r="Y747" i="6"/>
  <c r="X747" i="6"/>
  <c r="W747" i="6"/>
  <c r="V747" i="6"/>
  <c r="U747" i="6"/>
  <c r="T747" i="6"/>
  <c r="S747" i="6"/>
  <c r="R747" i="6"/>
  <c r="Q747" i="6"/>
  <c r="P747" i="6"/>
  <c r="O747" i="6"/>
  <c r="N747" i="6"/>
  <c r="M747" i="6"/>
  <c r="Z746" i="6"/>
  <c r="Y746" i="6"/>
  <c r="X746" i="6"/>
  <c r="W746" i="6"/>
  <c r="V746" i="6"/>
  <c r="U746" i="6"/>
  <c r="T746" i="6"/>
  <c r="S746" i="6"/>
  <c r="R746" i="6"/>
  <c r="Q746" i="6"/>
  <c r="P746" i="6"/>
  <c r="O746" i="6"/>
  <c r="N746" i="6"/>
  <c r="M746" i="6"/>
  <c r="Z745" i="6"/>
  <c r="Y745" i="6"/>
  <c r="X745" i="6"/>
  <c r="W745" i="6"/>
  <c r="V745" i="6"/>
  <c r="U745" i="6"/>
  <c r="T745" i="6"/>
  <c r="S745" i="6"/>
  <c r="R745" i="6"/>
  <c r="Q745" i="6"/>
  <c r="P745" i="6"/>
  <c r="O745" i="6"/>
  <c r="N745" i="6"/>
  <c r="M745" i="6"/>
  <c r="Z744" i="6"/>
  <c r="Y744" i="6"/>
  <c r="X744" i="6"/>
  <c r="W744" i="6"/>
  <c r="V744" i="6"/>
  <c r="U744" i="6"/>
  <c r="T744" i="6"/>
  <c r="S744" i="6"/>
  <c r="R744" i="6"/>
  <c r="Q744" i="6"/>
  <c r="P744" i="6"/>
  <c r="O744" i="6"/>
  <c r="N744" i="6"/>
  <c r="M744" i="6"/>
  <c r="Z743" i="6"/>
  <c r="Y743" i="6"/>
  <c r="X743" i="6"/>
  <c r="W743" i="6"/>
  <c r="V743" i="6"/>
  <c r="U743" i="6"/>
  <c r="T743" i="6"/>
  <c r="S743" i="6"/>
  <c r="R743" i="6"/>
  <c r="Q743" i="6"/>
  <c r="P743" i="6"/>
  <c r="O743" i="6"/>
  <c r="N743" i="6"/>
  <c r="M743" i="6"/>
  <c r="Z742" i="6"/>
  <c r="Y742" i="6"/>
  <c r="X742" i="6"/>
  <c r="W742" i="6"/>
  <c r="V742" i="6"/>
  <c r="U742" i="6"/>
  <c r="T742" i="6"/>
  <c r="S742" i="6"/>
  <c r="R742" i="6"/>
  <c r="Q742" i="6"/>
  <c r="P742" i="6"/>
  <c r="O742" i="6"/>
  <c r="N742" i="6"/>
  <c r="M742" i="6"/>
  <c r="Z741" i="6"/>
  <c r="Y741" i="6"/>
  <c r="X741" i="6"/>
  <c r="W741" i="6"/>
  <c r="V741" i="6"/>
  <c r="U741" i="6"/>
  <c r="T741" i="6"/>
  <c r="S741" i="6"/>
  <c r="R741" i="6"/>
  <c r="Q741" i="6"/>
  <c r="P741" i="6"/>
  <c r="O741" i="6"/>
  <c r="N741" i="6"/>
  <c r="M741" i="6"/>
  <c r="Z740" i="6"/>
  <c r="Y740" i="6"/>
  <c r="X740" i="6"/>
  <c r="W740" i="6"/>
  <c r="V740" i="6"/>
  <c r="U740" i="6"/>
  <c r="T740" i="6"/>
  <c r="S740" i="6"/>
  <c r="R740" i="6"/>
  <c r="Q740" i="6"/>
  <c r="P740" i="6"/>
  <c r="O740" i="6"/>
  <c r="N740" i="6"/>
  <c r="M740" i="6"/>
  <c r="Z739" i="6"/>
  <c r="Y739" i="6"/>
  <c r="X739" i="6"/>
  <c r="W739" i="6"/>
  <c r="V739" i="6"/>
  <c r="U739" i="6"/>
  <c r="T739" i="6"/>
  <c r="S739" i="6"/>
  <c r="R739" i="6"/>
  <c r="Q739" i="6"/>
  <c r="P739" i="6"/>
  <c r="O739" i="6"/>
  <c r="N739" i="6"/>
  <c r="M739" i="6"/>
  <c r="Z738" i="6"/>
  <c r="Y738" i="6"/>
  <c r="X738" i="6"/>
  <c r="W738" i="6"/>
  <c r="V738" i="6"/>
  <c r="U738" i="6"/>
  <c r="T738" i="6"/>
  <c r="S738" i="6"/>
  <c r="R738" i="6"/>
  <c r="Q738" i="6"/>
  <c r="P738" i="6"/>
  <c r="O738" i="6"/>
  <c r="N738" i="6"/>
  <c r="M738" i="6"/>
  <c r="Z737" i="6"/>
  <c r="Y737" i="6"/>
  <c r="X737" i="6"/>
  <c r="W737" i="6"/>
  <c r="V737" i="6"/>
  <c r="U737" i="6"/>
  <c r="T737" i="6"/>
  <c r="S737" i="6"/>
  <c r="R737" i="6"/>
  <c r="Q737" i="6"/>
  <c r="P737" i="6"/>
  <c r="O737" i="6"/>
  <c r="N737" i="6"/>
  <c r="M737" i="6"/>
  <c r="Z736" i="6"/>
  <c r="Y736" i="6"/>
  <c r="X736" i="6"/>
  <c r="W736" i="6"/>
  <c r="V736" i="6"/>
  <c r="U736" i="6"/>
  <c r="T736" i="6"/>
  <c r="S736" i="6"/>
  <c r="R736" i="6"/>
  <c r="Q736" i="6"/>
  <c r="P736" i="6"/>
  <c r="O736" i="6"/>
  <c r="N736" i="6"/>
  <c r="M736" i="6"/>
  <c r="Z735" i="6"/>
  <c r="Y735" i="6"/>
  <c r="X735" i="6"/>
  <c r="W735" i="6"/>
  <c r="V735" i="6"/>
  <c r="U735" i="6"/>
  <c r="T735" i="6"/>
  <c r="S735" i="6"/>
  <c r="R735" i="6"/>
  <c r="Q735" i="6"/>
  <c r="P735" i="6"/>
  <c r="O735" i="6"/>
  <c r="N735" i="6"/>
  <c r="M735" i="6"/>
  <c r="Z734" i="6"/>
  <c r="Y734" i="6"/>
  <c r="X734" i="6"/>
  <c r="W734" i="6"/>
  <c r="V734" i="6"/>
  <c r="U734" i="6"/>
  <c r="T734" i="6"/>
  <c r="S734" i="6"/>
  <c r="R734" i="6"/>
  <c r="Q734" i="6"/>
  <c r="P734" i="6"/>
  <c r="O734" i="6"/>
  <c r="N734" i="6"/>
  <c r="M734" i="6"/>
  <c r="Z733" i="6"/>
  <c r="Y733" i="6"/>
  <c r="X733" i="6"/>
  <c r="W733" i="6"/>
  <c r="V733" i="6"/>
  <c r="U733" i="6"/>
  <c r="T733" i="6"/>
  <c r="S733" i="6"/>
  <c r="R733" i="6"/>
  <c r="Q733" i="6"/>
  <c r="P733" i="6"/>
  <c r="O733" i="6"/>
  <c r="N733" i="6"/>
  <c r="M733" i="6"/>
  <c r="Z732" i="6"/>
  <c r="Y732" i="6"/>
  <c r="X732" i="6"/>
  <c r="W732" i="6"/>
  <c r="V732" i="6"/>
  <c r="U732" i="6"/>
  <c r="T732" i="6"/>
  <c r="S732" i="6"/>
  <c r="R732" i="6"/>
  <c r="Q732" i="6"/>
  <c r="P732" i="6"/>
  <c r="O732" i="6"/>
  <c r="N732" i="6"/>
  <c r="M732" i="6"/>
  <c r="Z731" i="6"/>
  <c r="Y731" i="6"/>
  <c r="X731" i="6"/>
  <c r="W731" i="6"/>
  <c r="V731" i="6"/>
  <c r="U731" i="6"/>
  <c r="T731" i="6"/>
  <c r="S731" i="6"/>
  <c r="R731" i="6"/>
  <c r="Q731" i="6"/>
  <c r="P731" i="6"/>
  <c r="O731" i="6"/>
  <c r="N731" i="6"/>
  <c r="M731" i="6"/>
  <c r="Z730" i="6"/>
  <c r="Y730" i="6"/>
  <c r="X730" i="6"/>
  <c r="W730" i="6"/>
  <c r="V730" i="6"/>
  <c r="U730" i="6"/>
  <c r="T730" i="6"/>
  <c r="S730" i="6"/>
  <c r="R730" i="6"/>
  <c r="Q730" i="6"/>
  <c r="P730" i="6"/>
  <c r="O730" i="6"/>
  <c r="N730" i="6"/>
  <c r="M730" i="6"/>
  <c r="Z729" i="6"/>
  <c r="Y729" i="6"/>
  <c r="X729" i="6"/>
  <c r="W729" i="6"/>
  <c r="V729" i="6"/>
  <c r="U729" i="6"/>
  <c r="T729" i="6"/>
  <c r="S729" i="6"/>
  <c r="R729" i="6"/>
  <c r="Q729" i="6"/>
  <c r="P729" i="6"/>
  <c r="O729" i="6"/>
  <c r="N729" i="6"/>
  <c r="M729" i="6"/>
  <c r="Z728" i="6"/>
  <c r="Y728" i="6"/>
  <c r="X728" i="6"/>
  <c r="W728" i="6"/>
  <c r="V728" i="6"/>
  <c r="U728" i="6"/>
  <c r="T728" i="6"/>
  <c r="S728" i="6"/>
  <c r="R728" i="6"/>
  <c r="Q728" i="6"/>
  <c r="P728" i="6"/>
  <c r="O728" i="6"/>
  <c r="N728" i="6"/>
  <c r="M728" i="6"/>
  <c r="Z727" i="6"/>
  <c r="Y727" i="6"/>
  <c r="X727" i="6"/>
  <c r="W727" i="6"/>
  <c r="V727" i="6"/>
  <c r="U727" i="6"/>
  <c r="T727" i="6"/>
  <c r="S727" i="6"/>
  <c r="R727" i="6"/>
  <c r="Q727" i="6"/>
  <c r="P727" i="6"/>
  <c r="O727" i="6"/>
  <c r="N727" i="6"/>
  <c r="M727" i="6"/>
  <c r="Z726" i="6"/>
  <c r="Y726" i="6"/>
  <c r="X726" i="6"/>
  <c r="W726" i="6"/>
  <c r="V726" i="6"/>
  <c r="U726" i="6"/>
  <c r="T726" i="6"/>
  <c r="S726" i="6"/>
  <c r="R726" i="6"/>
  <c r="Q726" i="6"/>
  <c r="P726" i="6"/>
  <c r="O726" i="6"/>
  <c r="N726" i="6"/>
  <c r="M726" i="6"/>
  <c r="Z725" i="6"/>
  <c r="Y725" i="6"/>
  <c r="X725" i="6"/>
  <c r="W725" i="6"/>
  <c r="V725" i="6"/>
  <c r="U725" i="6"/>
  <c r="T725" i="6"/>
  <c r="S725" i="6"/>
  <c r="R725" i="6"/>
  <c r="Q725" i="6"/>
  <c r="P725" i="6"/>
  <c r="O725" i="6"/>
  <c r="N725" i="6"/>
  <c r="M725" i="6"/>
  <c r="Z724" i="6"/>
  <c r="Y724" i="6"/>
  <c r="X724" i="6"/>
  <c r="W724" i="6"/>
  <c r="V724" i="6"/>
  <c r="U724" i="6"/>
  <c r="T724" i="6"/>
  <c r="S724" i="6"/>
  <c r="R724" i="6"/>
  <c r="Q724" i="6"/>
  <c r="P724" i="6"/>
  <c r="O724" i="6"/>
  <c r="N724" i="6"/>
  <c r="M724" i="6"/>
  <c r="Z723" i="6"/>
  <c r="Y723" i="6"/>
  <c r="X723" i="6"/>
  <c r="W723" i="6"/>
  <c r="V723" i="6"/>
  <c r="U723" i="6"/>
  <c r="T723" i="6"/>
  <c r="S723" i="6"/>
  <c r="R723" i="6"/>
  <c r="Q723" i="6"/>
  <c r="P723" i="6"/>
  <c r="O723" i="6"/>
  <c r="N723" i="6"/>
  <c r="M723" i="6"/>
  <c r="Z722" i="6"/>
  <c r="Y722" i="6"/>
  <c r="X722" i="6"/>
  <c r="W722" i="6"/>
  <c r="V722" i="6"/>
  <c r="U722" i="6"/>
  <c r="T722" i="6"/>
  <c r="S722" i="6"/>
  <c r="R722" i="6"/>
  <c r="Q722" i="6"/>
  <c r="P722" i="6"/>
  <c r="O722" i="6"/>
  <c r="N722" i="6"/>
  <c r="M722" i="6"/>
  <c r="Z721" i="6"/>
  <c r="Y721" i="6"/>
  <c r="X721" i="6"/>
  <c r="W721" i="6"/>
  <c r="V721" i="6"/>
  <c r="U721" i="6"/>
  <c r="T721" i="6"/>
  <c r="S721" i="6"/>
  <c r="R721" i="6"/>
  <c r="Q721" i="6"/>
  <c r="P721" i="6"/>
  <c r="O721" i="6"/>
  <c r="N721" i="6"/>
  <c r="M721" i="6"/>
  <c r="Z720" i="6"/>
  <c r="Y720" i="6"/>
  <c r="X720" i="6"/>
  <c r="W720" i="6"/>
  <c r="V720" i="6"/>
  <c r="U720" i="6"/>
  <c r="T720" i="6"/>
  <c r="S720" i="6"/>
  <c r="R720" i="6"/>
  <c r="Q720" i="6"/>
  <c r="P720" i="6"/>
  <c r="O720" i="6"/>
  <c r="N720" i="6"/>
  <c r="M720" i="6"/>
  <c r="Z719" i="6"/>
  <c r="Y719" i="6"/>
  <c r="X719" i="6"/>
  <c r="W719" i="6"/>
  <c r="V719" i="6"/>
  <c r="U719" i="6"/>
  <c r="T719" i="6"/>
  <c r="S719" i="6"/>
  <c r="R719" i="6"/>
  <c r="Q719" i="6"/>
  <c r="P719" i="6"/>
  <c r="O719" i="6"/>
  <c r="N719" i="6"/>
  <c r="M719" i="6"/>
  <c r="Z718" i="6"/>
  <c r="Y718" i="6"/>
  <c r="X718" i="6"/>
  <c r="W718" i="6"/>
  <c r="V718" i="6"/>
  <c r="U718" i="6"/>
  <c r="T718" i="6"/>
  <c r="S718" i="6"/>
  <c r="R718" i="6"/>
  <c r="Q718" i="6"/>
  <c r="P718" i="6"/>
  <c r="O718" i="6"/>
  <c r="N718" i="6"/>
  <c r="M718" i="6"/>
  <c r="Z717" i="6"/>
  <c r="Y717" i="6"/>
  <c r="X717" i="6"/>
  <c r="W717" i="6"/>
  <c r="V717" i="6"/>
  <c r="U717" i="6"/>
  <c r="T717" i="6"/>
  <c r="S717" i="6"/>
  <c r="R717" i="6"/>
  <c r="Q717" i="6"/>
  <c r="P717" i="6"/>
  <c r="O717" i="6"/>
  <c r="N717" i="6"/>
  <c r="M717" i="6"/>
  <c r="Z716" i="6"/>
  <c r="Y716" i="6"/>
  <c r="X716" i="6"/>
  <c r="W716" i="6"/>
  <c r="V716" i="6"/>
  <c r="U716" i="6"/>
  <c r="T716" i="6"/>
  <c r="S716" i="6"/>
  <c r="R716" i="6"/>
  <c r="Q716" i="6"/>
  <c r="P716" i="6"/>
  <c r="O716" i="6"/>
  <c r="N716" i="6"/>
  <c r="M716" i="6"/>
  <c r="Z715" i="6"/>
  <c r="Y715" i="6"/>
  <c r="X715" i="6"/>
  <c r="W715" i="6"/>
  <c r="V715" i="6"/>
  <c r="U715" i="6"/>
  <c r="T715" i="6"/>
  <c r="S715" i="6"/>
  <c r="R715" i="6"/>
  <c r="Q715" i="6"/>
  <c r="P715" i="6"/>
  <c r="O715" i="6"/>
  <c r="N715" i="6"/>
  <c r="M715" i="6"/>
  <c r="Z714" i="6"/>
  <c r="Y714" i="6"/>
  <c r="X714" i="6"/>
  <c r="W714" i="6"/>
  <c r="V714" i="6"/>
  <c r="U714" i="6"/>
  <c r="T714" i="6"/>
  <c r="S714" i="6"/>
  <c r="R714" i="6"/>
  <c r="Q714" i="6"/>
  <c r="P714" i="6"/>
  <c r="O714" i="6"/>
  <c r="N714" i="6"/>
  <c r="M714" i="6"/>
  <c r="Z713" i="6"/>
  <c r="Y713" i="6"/>
  <c r="X713" i="6"/>
  <c r="W713" i="6"/>
  <c r="V713" i="6"/>
  <c r="U713" i="6"/>
  <c r="T713" i="6"/>
  <c r="S713" i="6"/>
  <c r="R713" i="6"/>
  <c r="Q713" i="6"/>
  <c r="P713" i="6"/>
  <c r="O713" i="6"/>
  <c r="N713" i="6"/>
  <c r="M713" i="6"/>
  <c r="Z712" i="6"/>
  <c r="Y712" i="6"/>
  <c r="X712" i="6"/>
  <c r="W712" i="6"/>
  <c r="V712" i="6"/>
  <c r="U712" i="6"/>
  <c r="T712" i="6"/>
  <c r="S712" i="6"/>
  <c r="R712" i="6"/>
  <c r="Q712" i="6"/>
  <c r="P712" i="6"/>
  <c r="O712" i="6"/>
  <c r="N712" i="6"/>
  <c r="M712" i="6"/>
  <c r="Z711" i="6"/>
  <c r="Y711" i="6"/>
  <c r="X711" i="6"/>
  <c r="W711" i="6"/>
  <c r="V711" i="6"/>
  <c r="U711" i="6"/>
  <c r="T711" i="6"/>
  <c r="S711" i="6"/>
  <c r="R711" i="6"/>
  <c r="Q711" i="6"/>
  <c r="P711" i="6"/>
  <c r="O711" i="6"/>
  <c r="N711" i="6"/>
  <c r="M711" i="6"/>
  <c r="Z710" i="6"/>
  <c r="Y710" i="6"/>
  <c r="X710" i="6"/>
  <c r="W710" i="6"/>
  <c r="V710" i="6"/>
  <c r="U710" i="6"/>
  <c r="T710" i="6"/>
  <c r="S710" i="6"/>
  <c r="R710" i="6"/>
  <c r="Q710" i="6"/>
  <c r="P710" i="6"/>
  <c r="O710" i="6"/>
  <c r="N710" i="6"/>
  <c r="M710" i="6"/>
  <c r="Z709" i="6"/>
  <c r="Y709" i="6"/>
  <c r="X709" i="6"/>
  <c r="W709" i="6"/>
  <c r="V709" i="6"/>
  <c r="U709" i="6"/>
  <c r="T709" i="6"/>
  <c r="S709" i="6"/>
  <c r="R709" i="6"/>
  <c r="Q709" i="6"/>
  <c r="P709" i="6"/>
  <c r="O709" i="6"/>
  <c r="N709" i="6"/>
  <c r="M709" i="6"/>
  <c r="Z708" i="6"/>
  <c r="Y708" i="6"/>
  <c r="X708" i="6"/>
  <c r="W708" i="6"/>
  <c r="V708" i="6"/>
  <c r="U708" i="6"/>
  <c r="T708" i="6"/>
  <c r="S708" i="6"/>
  <c r="R708" i="6"/>
  <c r="Q708" i="6"/>
  <c r="P708" i="6"/>
  <c r="O708" i="6"/>
  <c r="N708" i="6"/>
  <c r="M708" i="6"/>
  <c r="Z707" i="6"/>
  <c r="Y707" i="6"/>
  <c r="X707" i="6"/>
  <c r="W707" i="6"/>
  <c r="V707" i="6"/>
  <c r="U707" i="6"/>
  <c r="T707" i="6"/>
  <c r="S707" i="6"/>
  <c r="R707" i="6"/>
  <c r="Q707" i="6"/>
  <c r="P707" i="6"/>
  <c r="O707" i="6"/>
  <c r="N707" i="6"/>
  <c r="M707" i="6"/>
  <c r="Z706" i="6"/>
  <c r="Y706" i="6"/>
  <c r="X706" i="6"/>
  <c r="W706" i="6"/>
  <c r="V706" i="6"/>
  <c r="U706" i="6"/>
  <c r="T706" i="6"/>
  <c r="S706" i="6"/>
  <c r="R706" i="6"/>
  <c r="Q706" i="6"/>
  <c r="P706" i="6"/>
  <c r="O706" i="6"/>
  <c r="N706" i="6"/>
  <c r="M706" i="6"/>
  <c r="Z705" i="6"/>
  <c r="Y705" i="6"/>
  <c r="X705" i="6"/>
  <c r="W705" i="6"/>
  <c r="V705" i="6"/>
  <c r="U705" i="6"/>
  <c r="T705" i="6"/>
  <c r="S705" i="6"/>
  <c r="R705" i="6"/>
  <c r="Q705" i="6"/>
  <c r="P705" i="6"/>
  <c r="O705" i="6"/>
  <c r="N705" i="6"/>
  <c r="M705" i="6"/>
  <c r="Z704" i="6"/>
  <c r="Y704" i="6"/>
  <c r="X704" i="6"/>
  <c r="W704" i="6"/>
  <c r="V704" i="6"/>
  <c r="U704" i="6"/>
  <c r="T704" i="6"/>
  <c r="S704" i="6"/>
  <c r="R704" i="6"/>
  <c r="Q704" i="6"/>
  <c r="P704" i="6"/>
  <c r="O704" i="6"/>
  <c r="N704" i="6"/>
  <c r="M704" i="6"/>
  <c r="Z703" i="6"/>
  <c r="Y703" i="6"/>
  <c r="X703" i="6"/>
  <c r="W703" i="6"/>
  <c r="V703" i="6"/>
  <c r="U703" i="6"/>
  <c r="T703" i="6"/>
  <c r="S703" i="6"/>
  <c r="R703" i="6"/>
  <c r="Q703" i="6"/>
  <c r="P703" i="6"/>
  <c r="O703" i="6"/>
  <c r="N703" i="6"/>
  <c r="M703" i="6"/>
  <c r="Z702" i="6"/>
  <c r="Y702" i="6"/>
  <c r="X702" i="6"/>
  <c r="W702" i="6"/>
  <c r="V702" i="6"/>
  <c r="U702" i="6"/>
  <c r="T702" i="6"/>
  <c r="S702" i="6"/>
  <c r="R702" i="6"/>
  <c r="Q702" i="6"/>
  <c r="P702" i="6"/>
  <c r="O702" i="6"/>
  <c r="N702" i="6"/>
  <c r="M702" i="6"/>
  <c r="Z701" i="6"/>
  <c r="Y701" i="6"/>
  <c r="X701" i="6"/>
  <c r="W701" i="6"/>
  <c r="V701" i="6"/>
  <c r="U701" i="6"/>
  <c r="T701" i="6"/>
  <c r="S701" i="6"/>
  <c r="R701" i="6"/>
  <c r="Q701" i="6"/>
  <c r="P701" i="6"/>
  <c r="O701" i="6"/>
  <c r="N701" i="6"/>
  <c r="M701" i="6"/>
  <c r="Z700" i="6"/>
  <c r="Y700" i="6"/>
  <c r="X700" i="6"/>
  <c r="W700" i="6"/>
  <c r="V700" i="6"/>
  <c r="U700" i="6"/>
  <c r="T700" i="6"/>
  <c r="S700" i="6"/>
  <c r="R700" i="6"/>
  <c r="Q700" i="6"/>
  <c r="P700" i="6"/>
  <c r="O700" i="6"/>
  <c r="N700" i="6"/>
  <c r="M700" i="6"/>
  <c r="Z699" i="6"/>
  <c r="Y699" i="6"/>
  <c r="X699" i="6"/>
  <c r="W699" i="6"/>
  <c r="V699" i="6"/>
  <c r="U699" i="6"/>
  <c r="T699" i="6"/>
  <c r="S699" i="6"/>
  <c r="R699" i="6"/>
  <c r="Q699" i="6"/>
  <c r="P699" i="6"/>
  <c r="O699" i="6"/>
  <c r="N699" i="6"/>
  <c r="M699" i="6"/>
  <c r="Z698" i="6"/>
  <c r="Y698" i="6"/>
  <c r="X698" i="6"/>
  <c r="W698" i="6"/>
  <c r="V698" i="6"/>
  <c r="U698" i="6"/>
  <c r="T698" i="6"/>
  <c r="S698" i="6"/>
  <c r="R698" i="6"/>
  <c r="Q698" i="6"/>
  <c r="P698" i="6"/>
  <c r="O698" i="6"/>
  <c r="N698" i="6"/>
  <c r="M698" i="6"/>
  <c r="Z697" i="6"/>
  <c r="Y697" i="6"/>
  <c r="X697" i="6"/>
  <c r="W697" i="6"/>
  <c r="V697" i="6"/>
  <c r="U697" i="6"/>
  <c r="T697" i="6"/>
  <c r="S697" i="6"/>
  <c r="R697" i="6"/>
  <c r="Q697" i="6"/>
  <c r="P697" i="6"/>
  <c r="O697" i="6"/>
  <c r="N697" i="6"/>
  <c r="M697" i="6"/>
  <c r="Z696" i="6"/>
  <c r="Y696" i="6"/>
  <c r="X696" i="6"/>
  <c r="W696" i="6"/>
  <c r="V696" i="6"/>
  <c r="U696" i="6"/>
  <c r="T696" i="6"/>
  <c r="S696" i="6"/>
  <c r="R696" i="6"/>
  <c r="Q696" i="6"/>
  <c r="P696" i="6"/>
  <c r="O696" i="6"/>
  <c r="N696" i="6"/>
  <c r="M696" i="6"/>
  <c r="Z695" i="6"/>
  <c r="Y695" i="6"/>
  <c r="X695" i="6"/>
  <c r="W695" i="6"/>
  <c r="V695" i="6"/>
  <c r="U695" i="6"/>
  <c r="T695" i="6"/>
  <c r="S695" i="6"/>
  <c r="R695" i="6"/>
  <c r="Q695" i="6"/>
  <c r="P695" i="6"/>
  <c r="O695" i="6"/>
  <c r="N695" i="6"/>
  <c r="M695" i="6"/>
  <c r="Z694" i="6"/>
  <c r="Y694" i="6"/>
  <c r="X694" i="6"/>
  <c r="W694" i="6"/>
  <c r="V694" i="6"/>
  <c r="U694" i="6"/>
  <c r="T694" i="6"/>
  <c r="S694" i="6"/>
  <c r="R694" i="6"/>
  <c r="Q694" i="6"/>
  <c r="P694" i="6"/>
  <c r="O694" i="6"/>
  <c r="N694" i="6"/>
  <c r="M694" i="6"/>
  <c r="Z693" i="6"/>
  <c r="Y693" i="6"/>
  <c r="X693" i="6"/>
  <c r="W693" i="6"/>
  <c r="V693" i="6"/>
  <c r="U693" i="6"/>
  <c r="T693" i="6"/>
  <c r="S693" i="6"/>
  <c r="R693" i="6"/>
  <c r="Q693" i="6"/>
  <c r="P693" i="6"/>
  <c r="O693" i="6"/>
  <c r="N693" i="6"/>
  <c r="M693" i="6"/>
  <c r="Z692" i="6"/>
  <c r="Y692" i="6"/>
  <c r="X692" i="6"/>
  <c r="W692" i="6"/>
  <c r="V692" i="6"/>
  <c r="U692" i="6"/>
  <c r="T692" i="6"/>
  <c r="S692" i="6"/>
  <c r="R692" i="6"/>
  <c r="Q692" i="6"/>
  <c r="P692" i="6"/>
  <c r="O692" i="6"/>
  <c r="N692" i="6"/>
  <c r="M692" i="6"/>
  <c r="Z691" i="6"/>
  <c r="Y691" i="6"/>
  <c r="X691" i="6"/>
  <c r="W691" i="6"/>
  <c r="V691" i="6"/>
  <c r="U691" i="6"/>
  <c r="T691" i="6"/>
  <c r="S691" i="6"/>
  <c r="R691" i="6"/>
  <c r="Q691" i="6"/>
  <c r="P691" i="6"/>
  <c r="O691" i="6"/>
  <c r="N691" i="6"/>
  <c r="M691" i="6"/>
  <c r="Z690" i="6"/>
  <c r="Y690" i="6"/>
  <c r="X690" i="6"/>
  <c r="W690" i="6"/>
  <c r="V690" i="6"/>
  <c r="U690" i="6"/>
  <c r="T690" i="6"/>
  <c r="S690" i="6"/>
  <c r="R690" i="6"/>
  <c r="Q690" i="6"/>
  <c r="P690" i="6"/>
  <c r="O690" i="6"/>
  <c r="N690" i="6"/>
  <c r="M690" i="6"/>
  <c r="Z689" i="6"/>
  <c r="Y689" i="6"/>
  <c r="X689" i="6"/>
  <c r="W689" i="6"/>
  <c r="V689" i="6"/>
  <c r="U689" i="6"/>
  <c r="T689" i="6"/>
  <c r="S689" i="6"/>
  <c r="R689" i="6"/>
  <c r="Q689" i="6"/>
  <c r="P689" i="6"/>
  <c r="O689" i="6"/>
  <c r="N689" i="6"/>
  <c r="M689" i="6"/>
  <c r="Z688" i="6"/>
  <c r="Y688" i="6"/>
  <c r="X688" i="6"/>
  <c r="W688" i="6"/>
  <c r="V688" i="6"/>
  <c r="U688" i="6"/>
  <c r="T688" i="6"/>
  <c r="S688" i="6"/>
  <c r="R688" i="6"/>
  <c r="Q688" i="6"/>
  <c r="P688" i="6"/>
  <c r="O688" i="6"/>
  <c r="N688" i="6"/>
  <c r="M688" i="6"/>
  <c r="Z687" i="6"/>
  <c r="Y687" i="6"/>
  <c r="X687" i="6"/>
  <c r="W687" i="6"/>
  <c r="V687" i="6"/>
  <c r="U687" i="6"/>
  <c r="T687" i="6"/>
  <c r="S687" i="6"/>
  <c r="R687" i="6"/>
  <c r="Q687" i="6"/>
  <c r="P687" i="6"/>
  <c r="O687" i="6"/>
  <c r="N687" i="6"/>
  <c r="M687" i="6"/>
  <c r="Z686" i="6"/>
  <c r="Y686" i="6"/>
  <c r="X686" i="6"/>
  <c r="W686" i="6"/>
  <c r="V686" i="6"/>
  <c r="U686" i="6"/>
  <c r="T686" i="6"/>
  <c r="S686" i="6"/>
  <c r="R686" i="6"/>
  <c r="Q686" i="6"/>
  <c r="P686" i="6"/>
  <c r="O686" i="6"/>
  <c r="N686" i="6"/>
  <c r="M686" i="6"/>
  <c r="Z685" i="6"/>
  <c r="Y685" i="6"/>
  <c r="X685" i="6"/>
  <c r="W685" i="6"/>
  <c r="V685" i="6"/>
  <c r="U685" i="6"/>
  <c r="T685" i="6"/>
  <c r="S685" i="6"/>
  <c r="R685" i="6"/>
  <c r="Q685" i="6"/>
  <c r="P685" i="6"/>
  <c r="O685" i="6"/>
  <c r="N685" i="6"/>
  <c r="M685" i="6"/>
  <c r="Z684" i="6"/>
  <c r="Y684" i="6"/>
  <c r="X684" i="6"/>
  <c r="W684" i="6"/>
  <c r="V684" i="6"/>
  <c r="U684" i="6"/>
  <c r="T684" i="6"/>
  <c r="S684" i="6"/>
  <c r="R684" i="6"/>
  <c r="Q684" i="6"/>
  <c r="P684" i="6"/>
  <c r="O684" i="6"/>
  <c r="N684" i="6"/>
  <c r="M684" i="6"/>
  <c r="Z683" i="6"/>
  <c r="Y683" i="6"/>
  <c r="X683" i="6"/>
  <c r="W683" i="6"/>
  <c r="V683" i="6"/>
  <c r="U683" i="6"/>
  <c r="T683" i="6"/>
  <c r="S683" i="6"/>
  <c r="R683" i="6"/>
  <c r="Q683" i="6"/>
  <c r="P683" i="6"/>
  <c r="O683" i="6"/>
  <c r="N683" i="6"/>
  <c r="M683" i="6"/>
  <c r="Z682" i="6"/>
  <c r="Y682" i="6"/>
  <c r="X682" i="6"/>
  <c r="W682" i="6"/>
  <c r="V682" i="6"/>
  <c r="U682" i="6"/>
  <c r="T682" i="6"/>
  <c r="S682" i="6"/>
  <c r="R682" i="6"/>
  <c r="Q682" i="6"/>
  <c r="P682" i="6"/>
  <c r="O682" i="6"/>
  <c r="N682" i="6"/>
  <c r="M682" i="6"/>
  <c r="Z681" i="6"/>
  <c r="Y681" i="6"/>
  <c r="X681" i="6"/>
  <c r="W681" i="6"/>
  <c r="V681" i="6"/>
  <c r="U681" i="6"/>
  <c r="T681" i="6"/>
  <c r="S681" i="6"/>
  <c r="R681" i="6"/>
  <c r="Q681" i="6"/>
  <c r="P681" i="6"/>
  <c r="O681" i="6"/>
  <c r="N681" i="6"/>
  <c r="M681" i="6"/>
  <c r="Z680" i="6"/>
  <c r="Y680" i="6"/>
  <c r="X680" i="6"/>
  <c r="W680" i="6"/>
  <c r="V680" i="6"/>
  <c r="U680" i="6"/>
  <c r="T680" i="6"/>
  <c r="S680" i="6"/>
  <c r="R680" i="6"/>
  <c r="Q680" i="6"/>
  <c r="P680" i="6"/>
  <c r="O680" i="6"/>
  <c r="N680" i="6"/>
  <c r="M680" i="6"/>
  <c r="Z679" i="6"/>
  <c r="Y679" i="6"/>
  <c r="X679" i="6"/>
  <c r="W679" i="6"/>
  <c r="V679" i="6"/>
  <c r="U679" i="6"/>
  <c r="T679" i="6"/>
  <c r="S679" i="6"/>
  <c r="R679" i="6"/>
  <c r="Q679" i="6"/>
  <c r="P679" i="6"/>
  <c r="O679" i="6"/>
  <c r="N679" i="6"/>
  <c r="M679" i="6"/>
  <c r="Z678" i="6"/>
  <c r="Y678" i="6"/>
  <c r="X678" i="6"/>
  <c r="W678" i="6"/>
  <c r="V678" i="6"/>
  <c r="U678" i="6"/>
  <c r="T678" i="6"/>
  <c r="S678" i="6"/>
  <c r="R678" i="6"/>
  <c r="Q678" i="6"/>
  <c r="P678" i="6"/>
  <c r="O678" i="6"/>
  <c r="N678" i="6"/>
  <c r="M678" i="6"/>
  <c r="Z677" i="6"/>
  <c r="Y677" i="6"/>
  <c r="X677" i="6"/>
  <c r="W677" i="6"/>
  <c r="V677" i="6"/>
  <c r="U677" i="6"/>
  <c r="T677" i="6"/>
  <c r="S677" i="6"/>
  <c r="R677" i="6"/>
  <c r="Q677" i="6"/>
  <c r="P677" i="6"/>
  <c r="O677" i="6"/>
  <c r="N677" i="6"/>
  <c r="M677" i="6"/>
  <c r="Z676" i="6"/>
  <c r="Y676" i="6"/>
  <c r="X676" i="6"/>
  <c r="W676" i="6"/>
  <c r="V676" i="6"/>
  <c r="U676" i="6"/>
  <c r="T676" i="6"/>
  <c r="S676" i="6"/>
  <c r="R676" i="6"/>
  <c r="Q676" i="6"/>
  <c r="P676" i="6"/>
  <c r="O676" i="6"/>
  <c r="N676" i="6"/>
  <c r="M676" i="6"/>
  <c r="Z675" i="6"/>
  <c r="Y675" i="6"/>
  <c r="X675" i="6"/>
  <c r="W675" i="6"/>
  <c r="V675" i="6"/>
  <c r="U675" i="6"/>
  <c r="T675" i="6"/>
  <c r="S675" i="6"/>
  <c r="R675" i="6"/>
  <c r="Q675" i="6"/>
  <c r="P675" i="6"/>
  <c r="O675" i="6"/>
  <c r="N675" i="6"/>
  <c r="M675" i="6"/>
  <c r="Z674" i="6"/>
  <c r="Y674" i="6"/>
  <c r="X674" i="6"/>
  <c r="W674" i="6"/>
  <c r="V674" i="6"/>
  <c r="U674" i="6"/>
  <c r="T674" i="6"/>
  <c r="S674" i="6"/>
  <c r="R674" i="6"/>
  <c r="Q674" i="6"/>
  <c r="P674" i="6"/>
  <c r="O674" i="6"/>
  <c r="N674" i="6"/>
  <c r="M674" i="6"/>
  <c r="Z673" i="6"/>
  <c r="Y673" i="6"/>
  <c r="X673" i="6"/>
  <c r="W673" i="6"/>
  <c r="V673" i="6"/>
  <c r="U673" i="6"/>
  <c r="T673" i="6"/>
  <c r="S673" i="6"/>
  <c r="R673" i="6"/>
  <c r="Q673" i="6"/>
  <c r="P673" i="6"/>
  <c r="O673" i="6"/>
  <c r="N673" i="6"/>
  <c r="M673" i="6"/>
  <c r="Z672" i="6"/>
  <c r="Y672" i="6"/>
  <c r="X672" i="6"/>
  <c r="W672" i="6"/>
  <c r="V672" i="6"/>
  <c r="U672" i="6"/>
  <c r="T672" i="6"/>
  <c r="S672" i="6"/>
  <c r="R672" i="6"/>
  <c r="Q672" i="6"/>
  <c r="P672" i="6"/>
  <c r="O672" i="6"/>
  <c r="N672" i="6"/>
  <c r="M672" i="6"/>
  <c r="Z671" i="6"/>
  <c r="Y671" i="6"/>
  <c r="X671" i="6"/>
  <c r="W671" i="6"/>
  <c r="V671" i="6"/>
  <c r="U671" i="6"/>
  <c r="T671" i="6"/>
  <c r="S671" i="6"/>
  <c r="R671" i="6"/>
  <c r="Q671" i="6"/>
  <c r="P671" i="6"/>
  <c r="O671" i="6"/>
  <c r="N671" i="6"/>
  <c r="M671" i="6"/>
  <c r="Z670" i="6"/>
  <c r="Y670" i="6"/>
  <c r="X670" i="6"/>
  <c r="W670" i="6"/>
  <c r="V670" i="6"/>
  <c r="U670" i="6"/>
  <c r="T670" i="6"/>
  <c r="S670" i="6"/>
  <c r="R670" i="6"/>
  <c r="Q670" i="6"/>
  <c r="P670" i="6"/>
  <c r="O670" i="6"/>
  <c r="N670" i="6"/>
  <c r="M670" i="6"/>
  <c r="Z669" i="6"/>
  <c r="Y669" i="6"/>
  <c r="X669" i="6"/>
  <c r="W669" i="6"/>
  <c r="V669" i="6"/>
  <c r="U669" i="6"/>
  <c r="T669" i="6"/>
  <c r="S669" i="6"/>
  <c r="R669" i="6"/>
  <c r="Q669" i="6"/>
  <c r="P669" i="6"/>
  <c r="O669" i="6"/>
  <c r="N669" i="6"/>
  <c r="M669" i="6"/>
  <c r="Z668" i="6"/>
  <c r="Y668" i="6"/>
  <c r="X668" i="6"/>
  <c r="W668" i="6"/>
  <c r="V668" i="6"/>
  <c r="U668" i="6"/>
  <c r="T668" i="6"/>
  <c r="S668" i="6"/>
  <c r="R668" i="6"/>
  <c r="Q668" i="6"/>
  <c r="P668" i="6"/>
  <c r="O668" i="6"/>
  <c r="N668" i="6"/>
  <c r="M668" i="6"/>
  <c r="Z667" i="6"/>
  <c r="Y667" i="6"/>
  <c r="X667" i="6"/>
  <c r="W667" i="6"/>
  <c r="V667" i="6"/>
  <c r="U667" i="6"/>
  <c r="T667" i="6"/>
  <c r="S667" i="6"/>
  <c r="R667" i="6"/>
  <c r="Q667" i="6"/>
  <c r="P667" i="6"/>
  <c r="O667" i="6"/>
  <c r="N667" i="6"/>
  <c r="M667" i="6"/>
  <c r="Z666" i="6"/>
  <c r="Y666" i="6"/>
  <c r="X666" i="6"/>
  <c r="W666" i="6"/>
  <c r="V666" i="6"/>
  <c r="U666" i="6"/>
  <c r="T666" i="6"/>
  <c r="S666" i="6"/>
  <c r="R666" i="6"/>
  <c r="Q666" i="6"/>
  <c r="P666" i="6"/>
  <c r="O666" i="6"/>
  <c r="N666" i="6"/>
  <c r="M666" i="6"/>
  <c r="Z665" i="6"/>
  <c r="Y665" i="6"/>
  <c r="X665" i="6"/>
  <c r="W665" i="6"/>
  <c r="V665" i="6"/>
  <c r="U665" i="6"/>
  <c r="T665" i="6"/>
  <c r="S665" i="6"/>
  <c r="R665" i="6"/>
  <c r="Q665" i="6"/>
  <c r="P665" i="6"/>
  <c r="O665" i="6"/>
  <c r="N665" i="6"/>
  <c r="M665" i="6"/>
  <c r="Z664" i="6"/>
  <c r="Y664" i="6"/>
  <c r="X664" i="6"/>
  <c r="W664" i="6"/>
  <c r="V664" i="6"/>
  <c r="U664" i="6"/>
  <c r="T664" i="6"/>
  <c r="S664" i="6"/>
  <c r="R664" i="6"/>
  <c r="Q664" i="6"/>
  <c r="P664" i="6"/>
  <c r="O664" i="6"/>
  <c r="N664" i="6"/>
  <c r="M664" i="6"/>
  <c r="Z663" i="6"/>
  <c r="Y663" i="6"/>
  <c r="X663" i="6"/>
  <c r="W663" i="6"/>
  <c r="V663" i="6"/>
  <c r="U663" i="6"/>
  <c r="T663" i="6"/>
  <c r="S663" i="6"/>
  <c r="R663" i="6"/>
  <c r="Q663" i="6"/>
  <c r="P663" i="6"/>
  <c r="O663" i="6"/>
  <c r="N663" i="6"/>
  <c r="M663" i="6"/>
  <c r="Z662" i="6"/>
  <c r="Y662" i="6"/>
  <c r="X662" i="6"/>
  <c r="W662" i="6"/>
  <c r="V662" i="6"/>
  <c r="U662" i="6"/>
  <c r="T662" i="6"/>
  <c r="S662" i="6"/>
  <c r="R662" i="6"/>
  <c r="Q662" i="6"/>
  <c r="P662" i="6"/>
  <c r="O662" i="6"/>
  <c r="N662" i="6"/>
  <c r="M662" i="6"/>
  <c r="Z661" i="6"/>
  <c r="Y661" i="6"/>
  <c r="X661" i="6"/>
  <c r="W661" i="6"/>
  <c r="V661" i="6"/>
  <c r="U661" i="6"/>
  <c r="T661" i="6"/>
  <c r="S661" i="6"/>
  <c r="R661" i="6"/>
  <c r="Q661" i="6"/>
  <c r="P661" i="6"/>
  <c r="O661" i="6"/>
  <c r="N661" i="6"/>
  <c r="M661" i="6"/>
  <c r="Z660" i="6"/>
  <c r="Y660" i="6"/>
  <c r="X660" i="6"/>
  <c r="W660" i="6"/>
  <c r="V660" i="6"/>
  <c r="U660" i="6"/>
  <c r="T660" i="6"/>
  <c r="S660" i="6"/>
  <c r="R660" i="6"/>
  <c r="Q660" i="6"/>
  <c r="P660" i="6"/>
  <c r="O660" i="6"/>
  <c r="N660" i="6"/>
  <c r="M660" i="6"/>
  <c r="Z659" i="6"/>
  <c r="Y659" i="6"/>
  <c r="X659" i="6"/>
  <c r="W659" i="6"/>
  <c r="V659" i="6"/>
  <c r="U659" i="6"/>
  <c r="T659" i="6"/>
  <c r="S659" i="6"/>
  <c r="R659" i="6"/>
  <c r="Q659" i="6"/>
  <c r="P659" i="6"/>
  <c r="O659" i="6"/>
  <c r="N659" i="6"/>
  <c r="M659" i="6"/>
  <c r="Z658" i="6"/>
  <c r="Y658" i="6"/>
  <c r="X658" i="6"/>
  <c r="W658" i="6"/>
  <c r="V658" i="6"/>
  <c r="U658" i="6"/>
  <c r="T658" i="6"/>
  <c r="S658" i="6"/>
  <c r="R658" i="6"/>
  <c r="Q658" i="6"/>
  <c r="P658" i="6"/>
  <c r="O658" i="6"/>
  <c r="N658" i="6"/>
  <c r="M658" i="6"/>
  <c r="Z657" i="6"/>
  <c r="Y657" i="6"/>
  <c r="X657" i="6"/>
  <c r="W657" i="6"/>
  <c r="V657" i="6"/>
  <c r="U657" i="6"/>
  <c r="T657" i="6"/>
  <c r="S657" i="6"/>
  <c r="R657" i="6"/>
  <c r="Q657" i="6"/>
  <c r="P657" i="6"/>
  <c r="O657" i="6"/>
  <c r="N657" i="6"/>
  <c r="M657" i="6"/>
  <c r="Z656" i="6"/>
  <c r="Y656" i="6"/>
  <c r="X656" i="6"/>
  <c r="W656" i="6"/>
  <c r="V656" i="6"/>
  <c r="U656" i="6"/>
  <c r="T656" i="6"/>
  <c r="S656" i="6"/>
  <c r="R656" i="6"/>
  <c r="Q656" i="6"/>
  <c r="P656" i="6"/>
  <c r="O656" i="6"/>
  <c r="N656" i="6"/>
  <c r="M656" i="6"/>
  <c r="Z655" i="6"/>
  <c r="Y655" i="6"/>
  <c r="X655" i="6"/>
  <c r="W655" i="6"/>
  <c r="V655" i="6"/>
  <c r="U655" i="6"/>
  <c r="T655" i="6"/>
  <c r="S655" i="6"/>
  <c r="R655" i="6"/>
  <c r="Q655" i="6"/>
  <c r="P655" i="6"/>
  <c r="O655" i="6"/>
  <c r="N655" i="6"/>
  <c r="M655" i="6"/>
  <c r="Z654" i="6"/>
  <c r="Y654" i="6"/>
  <c r="X654" i="6"/>
  <c r="W654" i="6"/>
  <c r="V654" i="6"/>
  <c r="U654" i="6"/>
  <c r="T654" i="6"/>
  <c r="S654" i="6"/>
  <c r="R654" i="6"/>
  <c r="Q654" i="6"/>
  <c r="P654" i="6"/>
  <c r="O654" i="6"/>
  <c r="N654" i="6"/>
  <c r="M654" i="6"/>
  <c r="Z653" i="6"/>
  <c r="Y653" i="6"/>
  <c r="X653" i="6"/>
  <c r="W653" i="6"/>
  <c r="V653" i="6"/>
  <c r="U653" i="6"/>
  <c r="T653" i="6"/>
  <c r="S653" i="6"/>
  <c r="R653" i="6"/>
  <c r="Q653" i="6"/>
  <c r="P653" i="6"/>
  <c r="O653" i="6"/>
  <c r="N653" i="6"/>
  <c r="M653" i="6"/>
  <c r="Z652" i="6"/>
  <c r="Y652" i="6"/>
  <c r="X652" i="6"/>
  <c r="W652" i="6"/>
  <c r="V652" i="6"/>
  <c r="U652" i="6"/>
  <c r="T652" i="6"/>
  <c r="S652" i="6"/>
  <c r="R652" i="6"/>
  <c r="Q652" i="6"/>
  <c r="P652" i="6"/>
  <c r="O652" i="6"/>
  <c r="N652" i="6"/>
  <c r="M652" i="6"/>
  <c r="Z651" i="6"/>
  <c r="Y651" i="6"/>
  <c r="X651" i="6"/>
  <c r="W651" i="6"/>
  <c r="V651" i="6"/>
  <c r="U651" i="6"/>
  <c r="T651" i="6"/>
  <c r="S651" i="6"/>
  <c r="R651" i="6"/>
  <c r="Q651" i="6"/>
  <c r="P651" i="6"/>
  <c r="O651" i="6"/>
  <c r="N651" i="6"/>
  <c r="M651" i="6"/>
  <c r="Z650" i="6"/>
  <c r="Y650" i="6"/>
  <c r="X650" i="6"/>
  <c r="W650" i="6"/>
  <c r="V650" i="6"/>
  <c r="U650" i="6"/>
  <c r="T650" i="6"/>
  <c r="S650" i="6"/>
  <c r="R650" i="6"/>
  <c r="Q650" i="6"/>
  <c r="P650" i="6"/>
  <c r="O650" i="6"/>
  <c r="N650" i="6"/>
  <c r="M650" i="6"/>
  <c r="Z649" i="6"/>
  <c r="Y649" i="6"/>
  <c r="X649" i="6"/>
  <c r="W649" i="6"/>
  <c r="V649" i="6"/>
  <c r="U649" i="6"/>
  <c r="T649" i="6"/>
  <c r="S649" i="6"/>
  <c r="R649" i="6"/>
  <c r="Q649" i="6"/>
  <c r="P649" i="6"/>
  <c r="O649" i="6"/>
  <c r="N649" i="6"/>
  <c r="M649" i="6"/>
  <c r="Z648" i="6"/>
  <c r="Y648" i="6"/>
  <c r="X648" i="6"/>
  <c r="W648" i="6"/>
  <c r="V648" i="6"/>
  <c r="U648" i="6"/>
  <c r="T648" i="6"/>
  <c r="S648" i="6"/>
  <c r="R648" i="6"/>
  <c r="Q648" i="6"/>
  <c r="P648" i="6"/>
  <c r="O648" i="6"/>
  <c r="N648" i="6"/>
  <c r="M648" i="6"/>
  <c r="Z647" i="6"/>
  <c r="Y647" i="6"/>
  <c r="X647" i="6"/>
  <c r="W647" i="6"/>
  <c r="V647" i="6"/>
  <c r="U647" i="6"/>
  <c r="T647" i="6"/>
  <c r="S647" i="6"/>
  <c r="R647" i="6"/>
  <c r="Q647" i="6"/>
  <c r="P647" i="6"/>
  <c r="O647" i="6"/>
  <c r="N647" i="6"/>
  <c r="M647" i="6"/>
  <c r="Z646" i="6"/>
  <c r="Y646" i="6"/>
  <c r="X646" i="6"/>
  <c r="W646" i="6"/>
  <c r="V646" i="6"/>
  <c r="U646" i="6"/>
  <c r="T646" i="6"/>
  <c r="S646" i="6"/>
  <c r="R646" i="6"/>
  <c r="Q646" i="6"/>
  <c r="P646" i="6"/>
  <c r="O646" i="6"/>
  <c r="N646" i="6"/>
  <c r="M646" i="6"/>
  <c r="Z645" i="6"/>
  <c r="Y645" i="6"/>
  <c r="X645" i="6"/>
  <c r="W645" i="6"/>
  <c r="V645" i="6"/>
  <c r="U645" i="6"/>
  <c r="T645" i="6"/>
  <c r="S645" i="6"/>
  <c r="R645" i="6"/>
  <c r="Q645" i="6"/>
  <c r="P645" i="6"/>
  <c r="O645" i="6"/>
  <c r="N645" i="6"/>
  <c r="M645" i="6"/>
  <c r="Z644" i="6"/>
  <c r="Y644" i="6"/>
  <c r="X644" i="6"/>
  <c r="W644" i="6"/>
  <c r="V644" i="6"/>
  <c r="U644" i="6"/>
  <c r="T644" i="6"/>
  <c r="S644" i="6"/>
  <c r="R644" i="6"/>
  <c r="Q644" i="6"/>
  <c r="P644" i="6"/>
  <c r="O644" i="6"/>
  <c r="N644" i="6"/>
  <c r="M644" i="6"/>
  <c r="Z643" i="6"/>
  <c r="Y643" i="6"/>
  <c r="X643" i="6"/>
  <c r="W643" i="6"/>
  <c r="V643" i="6"/>
  <c r="U643" i="6"/>
  <c r="T643" i="6"/>
  <c r="S643" i="6"/>
  <c r="R643" i="6"/>
  <c r="Q643" i="6"/>
  <c r="P643" i="6"/>
  <c r="O643" i="6"/>
  <c r="N643" i="6"/>
  <c r="M643" i="6"/>
  <c r="Z642" i="6"/>
  <c r="Y642" i="6"/>
  <c r="X642" i="6"/>
  <c r="W642" i="6"/>
  <c r="V642" i="6"/>
  <c r="U642" i="6"/>
  <c r="T642" i="6"/>
  <c r="S642" i="6"/>
  <c r="R642" i="6"/>
  <c r="Q642" i="6"/>
  <c r="P642" i="6"/>
  <c r="O642" i="6"/>
  <c r="N642" i="6"/>
  <c r="M642" i="6"/>
  <c r="Z641" i="6"/>
  <c r="Y641" i="6"/>
  <c r="X641" i="6"/>
  <c r="W641" i="6"/>
  <c r="V641" i="6"/>
  <c r="U641" i="6"/>
  <c r="T641" i="6"/>
  <c r="S641" i="6"/>
  <c r="R641" i="6"/>
  <c r="Q641" i="6"/>
  <c r="P641" i="6"/>
  <c r="O641" i="6"/>
  <c r="N641" i="6"/>
  <c r="M641" i="6"/>
  <c r="Z640" i="6"/>
  <c r="Y640" i="6"/>
  <c r="X640" i="6"/>
  <c r="W640" i="6"/>
  <c r="V640" i="6"/>
  <c r="U640" i="6"/>
  <c r="T640" i="6"/>
  <c r="S640" i="6"/>
  <c r="R640" i="6"/>
  <c r="Q640" i="6"/>
  <c r="P640" i="6"/>
  <c r="O640" i="6"/>
  <c r="N640" i="6"/>
  <c r="M640" i="6"/>
  <c r="Z639" i="6"/>
  <c r="Y639" i="6"/>
  <c r="X639" i="6"/>
  <c r="W639" i="6"/>
  <c r="V639" i="6"/>
  <c r="U639" i="6"/>
  <c r="T639" i="6"/>
  <c r="S639" i="6"/>
  <c r="R639" i="6"/>
  <c r="Q639" i="6"/>
  <c r="P639" i="6"/>
  <c r="O639" i="6"/>
  <c r="N639" i="6"/>
  <c r="M639" i="6"/>
  <c r="Z638" i="6"/>
  <c r="Y638" i="6"/>
  <c r="X638" i="6"/>
  <c r="W638" i="6"/>
  <c r="V638" i="6"/>
  <c r="U638" i="6"/>
  <c r="T638" i="6"/>
  <c r="S638" i="6"/>
  <c r="R638" i="6"/>
  <c r="Q638" i="6"/>
  <c r="P638" i="6"/>
  <c r="O638" i="6"/>
  <c r="N638" i="6"/>
  <c r="M638" i="6"/>
  <c r="Z637" i="6"/>
  <c r="Y637" i="6"/>
  <c r="X637" i="6"/>
  <c r="W637" i="6"/>
  <c r="V637" i="6"/>
  <c r="U637" i="6"/>
  <c r="T637" i="6"/>
  <c r="S637" i="6"/>
  <c r="R637" i="6"/>
  <c r="Q637" i="6"/>
  <c r="P637" i="6"/>
  <c r="O637" i="6"/>
  <c r="N637" i="6"/>
  <c r="M637" i="6"/>
  <c r="Z636" i="6"/>
  <c r="Y636" i="6"/>
  <c r="X636" i="6"/>
  <c r="W636" i="6"/>
  <c r="V636" i="6"/>
  <c r="U636" i="6"/>
  <c r="T636" i="6"/>
  <c r="S636" i="6"/>
  <c r="R636" i="6"/>
  <c r="Q636" i="6"/>
  <c r="P636" i="6"/>
  <c r="O636" i="6"/>
  <c r="N636" i="6"/>
  <c r="M636" i="6"/>
  <c r="Z635" i="6"/>
  <c r="Y635" i="6"/>
  <c r="X635" i="6"/>
  <c r="W635" i="6"/>
  <c r="V635" i="6"/>
  <c r="U635" i="6"/>
  <c r="T635" i="6"/>
  <c r="S635" i="6"/>
  <c r="R635" i="6"/>
  <c r="Q635" i="6"/>
  <c r="P635" i="6"/>
  <c r="O635" i="6"/>
  <c r="N635" i="6"/>
  <c r="M635" i="6"/>
  <c r="Z634" i="6"/>
  <c r="Y634" i="6"/>
  <c r="X634" i="6"/>
  <c r="W634" i="6"/>
  <c r="V634" i="6"/>
  <c r="U634" i="6"/>
  <c r="T634" i="6"/>
  <c r="S634" i="6"/>
  <c r="R634" i="6"/>
  <c r="Q634" i="6"/>
  <c r="P634" i="6"/>
  <c r="O634" i="6"/>
  <c r="N634" i="6"/>
  <c r="M634" i="6"/>
  <c r="Z633" i="6"/>
  <c r="Y633" i="6"/>
  <c r="X633" i="6"/>
  <c r="W633" i="6"/>
  <c r="V633" i="6"/>
  <c r="U633" i="6"/>
  <c r="T633" i="6"/>
  <c r="S633" i="6"/>
  <c r="R633" i="6"/>
  <c r="Q633" i="6"/>
  <c r="P633" i="6"/>
  <c r="O633" i="6"/>
  <c r="N633" i="6"/>
  <c r="M633" i="6"/>
  <c r="Z632" i="6"/>
  <c r="Y632" i="6"/>
  <c r="X632" i="6"/>
  <c r="W632" i="6"/>
  <c r="V632" i="6"/>
  <c r="U632" i="6"/>
  <c r="T632" i="6"/>
  <c r="S632" i="6"/>
  <c r="R632" i="6"/>
  <c r="Q632" i="6"/>
  <c r="P632" i="6"/>
  <c r="O632" i="6"/>
  <c r="N632" i="6"/>
  <c r="M632" i="6"/>
  <c r="Z631" i="6"/>
  <c r="Y631" i="6"/>
  <c r="X631" i="6"/>
  <c r="W631" i="6"/>
  <c r="V631" i="6"/>
  <c r="U631" i="6"/>
  <c r="T631" i="6"/>
  <c r="S631" i="6"/>
  <c r="R631" i="6"/>
  <c r="Q631" i="6"/>
  <c r="P631" i="6"/>
  <c r="O631" i="6"/>
  <c r="N631" i="6"/>
  <c r="M631" i="6"/>
  <c r="Z630" i="6"/>
  <c r="Y630" i="6"/>
  <c r="X630" i="6"/>
  <c r="W630" i="6"/>
  <c r="V630" i="6"/>
  <c r="U630" i="6"/>
  <c r="T630" i="6"/>
  <c r="S630" i="6"/>
  <c r="R630" i="6"/>
  <c r="Q630" i="6"/>
  <c r="P630" i="6"/>
  <c r="O630" i="6"/>
  <c r="N630" i="6"/>
  <c r="M630" i="6"/>
  <c r="Z629" i="6"/>
  <c r="Y629" i="6"/>
  <c r="X629" i="6"/>
  <c r="W629" i="6"/>
  <c r="V629" i="6"/>
  <c r="U629" i="6"/>
  <c r="T629" i="6"/>
  <c r="S629" i="6"/>
  <c r="R629" i="6"/>
  <c r="Q629" i="6"/>
  <c r="P629" i="6"/>
  <c r="O629" i="6"/>
  <c r="N629" i="6"/>
  <c r="M629" i="6"/>
  <c r="Z628" i="6"/>
  <c r="Y628" i="6"/>
  <c r="X628" i="6"/>
  <c r="W628" i="6"/>
  <c r="V628" i="6"/>
  <c r="U628" i="6"/>
  <c r="T628" i="6"/>
  <c r="S628" i="6"/>
  <c r="R628" i="6"/>
  <c r="Q628" i="6"/>
  <c r="P628" i="6"/>
  <c r="O628" i="6"/>
  <c r="N628" i="6"/>
  <c r="M628" i="6"/>
  <c r="Z627" i="6"/>
  <c r="Y627" i="6"/>
  <c r="X627" i="6"/>
  <c r="W627" i="6"/>
  <c r="V627" i="6"/>
  <c r="U627" i="6"/>
  <c r="T627" i="6"/>
  <c r="S627" i="6"/>
  <c r="R627" i="6"/>
  <c r="Q627" i="6"/>
  <c r="P627" i="6"/>
  <c r="O627" i="6"/>
  <c r="N627" i="6"/>
  <c r="M627" i="6"/>
  <c r="Z626" i="6"/>
  <c r="Y626" i="6"/>
  <c r="X626" i="6"/>
  <c r="W626" i="6"/>
  <c r="V626" i="6"/>
  <c r="U626" i="6"/>
  <c r="T626" i="6"/>
  <c r="S626" i="6"/>
  <c r="R626" i="6"/>
  <c r="Q626" i="6"/>
  <c r="P626" i="6"/>
  <c r="O626" i="6"/>
  <c r="N626" i="6"/>
  <c r="M626" i="6"/>
  <c r="Z625" i="6"/>
  <c r="Y625" i="6"/>
  <c r="X625" i="6"/>
  <c r="W625" i="6"/>
  <c r="V625" i="6"/>
  <c r="U625" i="6"/>
  <c r="T625" i="6"/>
  <c r="S625" i="6"/>
  <c r="R625" i="6"/>
  <c r="Q625" i="6"/>
  <c r="P625" i="6"/>
  <c r="O625" i="6"/>
  <c r="N625" i="6"/>
  <c r="M625" i="6"/>
  <c r="Z624" i="6"/>
  <c r="Y624" i="6"/>
  <c r="X624" i="6"/>
  <c r="W624" i="6"/>
  <c r="V624" i="6"/>
  <c r="U624" i="6"/>
  <c r="T624" i="6"/>
  <c r="S624" i="6"/>
  <c r="R624" i="6"/>
  <c r="Q624" i="6"/>
  <c r="P624" i="6"/>
  <c r="O624" i="6"/>
  <c r="N624" i="6"/>
  <c r="M624" i="6"/>
  <c r="Z623" i="6"/>
  <c r="Y623" i="6"/>
  <c r="X623" i="6"/>
  <c r="W623" i="6"/>
  <c r="V623" i="6"/>
  <c r="U623" i="6"/>
  <c r="T623" i="6"/>
  <c r="S623" i="6"/>
  <c r="R623" i="6"/>
  <c r="Q623" i="6"/>
  <c r="P623" i="6"/>
  <c r="O623" i="6"/>
  <c r="N623" i="6"/>
  <c r="M623" i="6"/>
  <c r="Z622" i="6"/>
  <c r="Y622" i="6"/>
  <c r="X622" i="6"/>
  <c r="W622" i="6"/>
  <c r="V622" i="6"/>
  <c r="U622" i="6"/>
  <c r="T622" i="6"/>
  <c r="S622" i="6"/>
  <c r="R622" i="6"/>
  <c r="Q622" i="6"/>
  <c r="P622" i="6"/>
  <c r="O622" i="6"/>
  <c r="N622" i="6"/>
  <c r="M622" i="6"/>
  <c r="Z621" i="6"/>
  <c r="Y621" i="6"/>
  <c r="X621" i="6"/>
  <c r="W621" i="6"/>
  <c r="V621" i="6"/>
  <c r="U621" i="6"/>
  <c r="T621" i="6"/>
  <c r="S621" i="6"/>
  <c r="R621" i="6"/>
  <c r="Q621" i="6"/>
  <c r="P621" i="6"/>
  <c r="O621" i="6"/>
  <c r="N621" i="6"/>
  <c r="M621" i="6"/>
  <c r="Z620" i="6"/>
  <c r="Y620" i="6"/>
  <c r="X620" i="6"/>
  <c r="W620" i="6"/>
  <c r="V620" i="6"/>
  <c r="U620" i="6"/>
  <c r="T620" i="6"/>
  <c r="S620" i="6"/>
  <c r="R620" i="6"/>
  <c r="Q620" i="6"/>
  <c r="P620" i="6"/>
  <c r="O620" i="6"/>
  <c r="N620" i="6"/>
  <c r="M620" i="6"/>
  <c r="Z619" i="6"/>
  <c r="Y619" i="6"/>
  <c r="X619" i="6"/>
  <c r="W619" i="6"/>
  <c r="V619" i="6"/>
  <c r="U619" i="6"/>
  <c r="T619" i="6"/>
  <c r="S619" i="6"/>
  <c r="R619" i="6"/>
  <c r="Q619" i="6"/>
  <c r="P619" i="6"/>
  <c r="O619" i="6"/>
  <c r="N619" i="6"/>
  <c r="M619" i="6"/>
  <c r="Z618" i="6"/>
  <c r="Y618" i="6"/>
  <c r="X618" i="6"/>
  <c r="W618" i="6"/>
  <c r="V618" i="6"/>
  <c r="U618" i="6"/>
  <c r="T618" i="6"/>
  <c r="S618" i="6"/>
  <c r="R618" i="6"/>
  <c r="Q618" i="6"/>
  <c r="P618" i="6"/>
  <c r="O618" i="6"/>
  <c r="N618" i="6"/>
  <c r="M618" i="6"/>
  <c r="Z617" i="6"/>
  <c r="Y617" i="6"/>
  <c r="X617" i="6"/>
  <c r="W617" i="6"/>
  <c r="V617" i="6"/>
  <c r="U617" i="6"/>
  <c r="T617" i="6"/>
  <c r="S617" i="6"/>
  <c r="R617" i="6"/>
  <c r="Q617" i="6"/>
  <c r="P617" i="6"/>
  <c r="O617" i="6"/>
  <c r="N617" i="6"/>
  <c r="M617" i="6"/>
  <c r="Z616" i="6"/>
  <c r="Y616" i="6"/>
  <c r="X616" i="6"/>
  <c r="W616" i="6"/>
  <c r="V616" i="6"/>
  <c r="U616" i="6"/>
  <c r="T616" i="6"/>
  <c r="S616" i="6"/>
  <c r="R616" i="6"/>
  <c r="Q616" i="6"/>
  <c r="P616" i="6"/>
  <c r="O616" i="6"/>
  <c r="N616" i="6"/>
  <c r="M616" i="6"/>
  <c r="Z615" i="6"/>
  <c r="Y615" i="6"/>
  <c r="X615" i="6"/>
  <c r="W615" i="6"/>
  <c r="V615" i="6"/>
  <c r="U615" i="6"/>
  <c r="T615" i="6"/>
  <c r="S615" i="6"/>
  <c r="R615" i="6"/>
  <c r="Q615" i="6"/>
  <c r="P615" i="6"/>
  <c r="O615" i="6"/>
  <c r="N615" i="6"/>
  <c r="M615" i="6"/>
  <c r="Z614" i="6"/>
  <c r="Y614" i="6"/>
  <c r="X614" i="6"/>
  <c r="W614" i="6"/>
  <c r="V614" i="6"/>
  <c r="U614" i="6"/>
  <c r="T614" i="6"/>
  <c r="S614" i="6"/>
  <c r="R614" i="6"/>
  <c r="Q614" i="6"/>
  <c r="P614" i="6"/>
  <c r="O614" i="6"/>
  <c r="N614" i="6"/>
  <c r="M614" i="6"/>
  <c r="Z613" i="6"/>
  <c r="Y613" i="6"/>
  <c r="X613" i="6"/>
  <c r="W613" i="6"/>
  <c r="V613" i="6"/>
  <c r="U613" i="6"/>
  <c r="T613" i="6"/>
  <c r="S613" i="6"/>
  <c r="R613" i="6"/>
  <c r="Q613" i="6"/>
  <c r="P613" i="6"/>
  <c r="O613" i="6"/>
  <c r="N613" i="6"/>
  <c r="M613" i="6"/>
  <c r="Z612" i="6"/>
  <c r="Y612" i="6"/>
  <c r="X612" i="6"/>
  <c r="W612" i="6"/>
  <c r="V612" i="6"/>
  <c r="U612" i="6"/>
  <c r="T612" i="6"/>
  <c r="S612" i="6"/>
  <c r="R612" i="6"/>
  <c r="Q612" i="6"/>
  <c r="P612" i="6"/>
  <c r="O612" i="6"/>
  <c r="N612" i="6"/>
  <c r="M612" i="6"/>
  <c r="Z611" i="6"/>
  <c r="Y611" i="6"/>
  <c r="X611" i="6"/>
  <c r="W611" i="6"/>
  <c r="V611" i="6"/>
  <c r="U611" i="6"/>
  <c r="T611" i="6"/>
  <c r="S611" i="6"/>
  <c r="R611" i="6"/>
  <c r="Q611" i="6"/>
  <c r="P611" i="6"/>
  <c r="O611" i="6"/>
  <c r="N611" i="6"/>
  <c r="M611" i="6"/>
  <c r="Z610" i="6"/>
  <c r="Y610" i="6"/>
  <c r="X610" i="6"/>
  <c r="W610" i="6"/>
  <c r="V610" i="6"/>
  <c r="U610" i="6"/>
  <c r="T610" i="6"/>
  <c r="S610" i="6"/>
  <c r="R610" i="6"/>
  <c r="Q610" i="6"/>
  <c r="P610" i="6"/>
  <c r="O610" i="6"/>
  <c r="N610" i="6"/>
  <c r="M610" i="6"/>
  <c r="Z609" i="6"/>
  <c r="Y609" i="6"/>
  <c r="X609" i="6"/>
  <c r="W609" i="6"/>
  <c r="V609" i="6"/>
  <c r="U609" i="6"/>
  <c r="T609" i="6"/>
  <c r="S609" i="6"/>
  <c r="R609" i="6"/>
  <c r="Q609" i="6"/>
  <c r="P609" i="6"/>
  <c r="O609" i="6"/>
  <c r="N609" i="6"/>
  <c r="M609" i="6"/>
  <c r="Z608" i="6"/>
  <c r="Y608" i="6"/>
  <c r="X608" i="6"/>
  <c r="W608" i="6"/>
  <c r="V608" i="6"/>
  <c r="U608" i="6"/>
  <c r="T608" i="6"/>
  <c r="S608" i="6"/>
  <c r="R608" i="6"/>
  <c r="Q608" i="6"/>
  <c r="P608" i="6"/>
  <c r="O608" i="6"/>
  <c r="N608" i="6"/>
  <c r="M608" i="6"/>
  <c r="Z607" i="6"/>
  <c r="Y607" i="6"/>
  <c r="X607" i="6"/>
  <c r="W607" i="6"/>
  <c r="V607" i="6"/>
  <c r="U607" i="6"/>
  <c r="T607" i="6"/>
  <c r="S607" i="6"/>
  <c r="R607" i="6"/>
  <c r="Q607" i="6"/>
  <c r="P607" i="6"/>
  <c r="O607" i="6"/>
  <c r="N607" i="6"/>
  <c r="M607" i="6"/>
  <c r="Z606" i="6"/>
  <c r="Y606" i="6"/>
  <c r="X606" i="6"/>
  <c r="W606" i="6"/>
  <c r="V606" i="6"/>
  <c r="U606" i="6"/>
  <c r="T606" i="6"/>
  <c r="S606" i="6"/>
  <c r="R606" i="6"/>
  <c r="Q606" i="6"/>
  <c r="P606" i="6"/>
  <c r="O606" i="6"/>
  <c r="N606" i="6"/>
  <c r="M606" i="6"/>
  <c r="Z605" i="6"/>
  <c r="Y605" i="6"/>
  <c r="X605" i="6"/>
  <c r="W605" i="6"/>
  <c r="V605" i="6"/>
  <c r="U605" i="6"/>
  <c r="T605" i="6"/>
  <c r="S605" i="6"/>
  <c r="R605" i="6"/>
  <c r="Q605" i="6"/>
  <c r="P605" i="6"/>
  <c r="O605" i="6"/>
  <c r="N605" i="6"/>
  <c r="M605" i="6"/>
  <c r="Z604" i="6"/>
  <c r="Y604" i="6"/>
  <c r="X604" i="6"/>
  <c r="W604" i="6"/>
  <c r="V604" i="6"/>
  <c r="U604" i="6"/>
  <c r="T604" i="6"/>
  <c r="S604" i="6"/>
  <c r="R604" i="6"/>
  <c r="Q604" i="6"/>
  <c r="P604" i="6"/>
  <c r="O604" i="6"/>
  <c r="N604" i="6"/>
  <c r="M604" i="6"/>
  <c r="Z603" i="6"/>
  <c r="Y603" i="6"/>
  <c r="X603" i="6"/>
  <c r="W603" i="6"/>
  <c r="V603" i="6"/>
  <c r="U603" i="6"/>
  <c r="T603" i="6"/>
  <c r="S603" i="6"/>
  <c r="R603" i="6"/>
  <c r="Q603" i="6"/>
  <c r="P603" i="6"/>
  <c r="O603" i="6"/>
  <c r="N603" i="6"/>
  <c r="M603" i="6"/>
  <c r="Z602" i="6"/>
  <c r="Y602" i="6"/>
  <c r="X602" i="6"/>
  <c r="W602" i="6"/>
  <c r="V602" i="6"/>
  <c r="U602" i="6"/>
  <c r="T602" i="6"/>
  <c r="S602" i="6"/>
  <c r="R602" i="6"/>
  <c r="Q602" i="6"/>
  <c r="P602" i="6"/>
  <c r="O602" i="6"/>
  <c r="N602" i="6"/>
  <c r="M602" i="6"/>
  <c r="Z601" i="6"/>
  <c r="Y601" i="6"/>
  <c r="X601" i="6"/>
  <c r="W601" i="6"/>
  <c r="V601" i="6"/>
  <c r="U601" i="6"/>
  <c r="T601" i="6"/>
  <c r="S601" i="6"/>
  <c r="R601" i="6"/>
  <c r="Q601" i="6"/>
  <c r="P601" i="6"/>
  <c r="O601" i="6"/>
  <c r="N601" i="6"/>
  <c r="M601" i="6"/>
  <c r="Z600" i="6"/>
  <c r="Y600" i="6"/>
  <c r="X600" i="6"/>
  <c r="W600" i="6"/>
  <c r="V600" i="6"/>
  <c r="U600" i="6"/>
  <c r="T600" i="6"/>
  <c r="S600" i="6"/>
  <c r="R600" i="6"/>
  <c r="Q600" i="6"/>
  <c r="P600" i="6"/>
  <c r="O600" i="6"/>
  <c r="N600" i="6"/>
  <c r="M600" i="6"/>
  <c r="Z599" i="6"/>
  <c r="Y599" i="6"/>
  <c r="X599" i="6"/>
  <c r="W599" i="6"/>
  <c r="V599" i="6"/>
  <c r="U599" i="6"/>
  <c r="T599" i="6"/>
  <c r="S599" i="6"/>
  <c r="R599" i="6"/>
  <c r="Q599" i="6"/>
  <c r="P599" i="6"/>
  <c r="O599" i="6"/>
  <c r="N599" i="6"/>
  <c r="M599" i="6"/>
  <c r="Z598" i="6"/>
  <c r="Y598" i="6"/>
  <c r="X598" i="6"/>
  <c r="W598" i="6"/>
  <c r="V598" i="6"/>
  <c r="U598" i="6"/>
  <c r="T598" i="6"/>
  <c r="S598" i="6"/>
  <c r="R598" i="6"/>
  <c r="Q598" i="6"/>
  <c r="P598" i="6"/>
  <c r="O598" i="6"/>
  <c r="N598" i="6"/>
  <c r="M598" i="6"/>
  <c r="Z597" i="6"/>
  <c r="Y597" i="6"/>
  <c r="X597" i="6"/>
  <c r="W597" i="6"/>
  <c r="V597" i="6"/>
  <c r="U597" i="6"/>
  <c r="T597" i="6"/>
  <c r="S597" i="6"/>
  <c r="R597" i="6"/>
  <c r="Q597" i="6"/>
  <c r="P597" i="6"/>
  <c r="O597" i="6"/>
  <c r="N597" i="6"/>
  <c r="M597" i="6"/>
  <c r="Z596" i="6"/>
  <c r="Y596" i="6"/>
  <c r="X596" i="6"/>
  <c r="W596" i="6"/>
  <c r="V596" i="6"/>
  <c r="U596" i="6"/>
  <c r="T596" i="6"/>
  <c r="S596" i="6"/>
  <c r="R596" i="6"/>
  <c r="Q596" i="6"/>
  <c r="P596" i="6"/>
  <c r="O596" i="6"/>
  <c r="N596" i="6"/>
  <c r="M596" i="6"/>
  <c r="Z595" i="6"/>
  <c r="Y595" i="6"/>
  <c r="X595" i="6"/>
  <c r="W595" i="6"/>
  <c r="V595" i="6"/>
  <c r="U595" i="6"/>
  <c r="T595" i="6"/>
  <c r="S595" i="6"/>
  <c r="R595" i="6"/>
  <c r="Q595" i="6"/>
  <c r="P595" i="6"/>
  <c r="O595" i="6"/>
  <c r="N595" i="6"/>
  <c r="M595" i="6"/>
  <c r="Z594" i="6"/>
  <c r="Y594" i="6"/>
  <c r="X594" i="6"/>
  <c r="W594" i="6"/>
  <c r="V594" i="6"/>
  <c r="U594" i="6"/>
  <c r="T594" i="6"/>
  <c r="S594" i="6"/>
  <c r="R594" i="6"/>
  <c r="Q594" i="6"/>
  <c r="P594" i="6"/>
  <c r="O594" i="6"/>
  <c r="N594" i="6"/>
  <c r="M594" i="6"/>
  <c r="Z593" i="6"/>
  <c r="Y593" i="6"/>
  <c r="X593" i="6"/>
  <c r="W593" i="6"/>
  <c r="V593" i="6"/>
  <c r="U593" i="6"/>
  <c r="T593" i="6"/>
  <c r="S593" i="6"/>
  <c r="R593" i="6"/>
  <c r="Q593" i="6"/>
  <c r="P593" i="6"/>
  <c r="O593" i="6"/>
  <c r="N593" i="6"/>
  <c r="M593" i="6"/>
  <c r="Z592" i="6"/>
  <c r="Y592" i="6"/>
  <c r="X592" i="6"/>
  <c r="W592" i="6"/>
  <c r="V592" i="6"/>
  <c r="U592" i="6"/>
  <c r="T592" i="6"/>
  <c r="S592" i="6"/>
  <c r="R592" i="6"/>
  <c r="Q592" i="6"/>
  <c r="P592" i="6"/>
  <c r="O592" i="6"/>
  <c r="N592" i="6"/>
  <c r="M592" i="6"/>
  <c r="Z591" i="6"/>
  <c r="Y591" i="6"/>
  <c r="X591" i="6"/>
  <c r="W591" i="6"/>
  <c r="V591" i="6"/>
  <c r="U591" i="6"/>
  <c r="T591" i="6"/>
  <c r="S591" i="6"/>
  <c r="R591" i="6"/>
  <c r="Q591" i="6"/>
  <c r="P591" i="6"/>
  <c r="O591" i="6"/>
  <c r="N591" i="6"/>
  <c r="M591" i="6"/>
  <c r="Z590" i="6"/>
  <c r="Y590" i="6"/>
  <c r="X590" i="6"/>
  <c r="W590" i="6"/>
  <c r="V590" i="6"/>
  <c r="U590" i="6"/>
  <c r="T590" i="6"/>
  <c r="S590" i="6"/>
  <c r="R590" i="6"/>
  <c r="Q590" i="6"/>
  <c r="P590" i="6"/>
  <c r="O590" i="6"/>
  <c r="N590" i="6"/>
  <c r="M590" i="6"/>
  <c r="Z589" i="6"/>
  <c r="Y589" i="6"/>
  <c r="X589" i="6"/>
  <c r="W589" i="6"/>
  <c r="V589" i="6"/>
  <c r="U589" i="6"/>
  <c r="T589" i="6"/>
  <c r="S589" i="6"/>
  <c r="R589" i="6"/>
  <c r="Q589" i="6"/>
  <c r="P589" i="6"/>
  <c r="O589" i="6"/>
  <c r="N589" i="6"/>
  <c r="M589" i="6"/>
  <c r="Z588" i="6"/>
  <c r="Y588" i="6"/>
  <c r="X588" i="6"/>
  <c r="W588" i="6"/>
  <c r="V588" i="6"/>
  <c r="U588" i="6"/>
  <c r="T588" i="6"/>
  <c r="S588" i="6"/>
  <c r="R588" i="6"/>
  <c r="Q588" i="6"/>
  <c r="P588" i="6"/>
  <c r="O588" i="6"/>
  <c r="N588" i="6"/>
  <c r="M588" i="6"/>
  <c r="Z587" i="6"/>
  <c r="Y587" i="6"/>
  <c r="X587" i="6"/>
  <c r="W587" i="6"/>
  <c r="V587" i="6"/>
  <c r="U587" i="6"/>
  <c r="T587" i="6"/>
  <c r="S587" i="6"/>
  <c r="R587" i="6"/>
  <c r="Q587" i="6"/>
  <c r="P587" i="6"/>
  <c r="O587" i="6"/>
  <c r="N587" i="6"/>
  <c r="M587" i="6"/>
  <c r="Z586" i="6"/>
  <c r="Y586" i="6"/>
  <c r="X586" i="6"/>
  <c r="W586" i="6"/>
  <c r="V586" i="6"/>
  <c r="U586" i="6"/>
  <c r="T586" i="6"/>
  <c r="S586" i="6"/>
  <c r="R586" i="6"/>
  <c r="Q586" i="6"/>
  <c r="P586" i="6"/>
  <c r="O586" i="6"/>
  <c r="N586" i="6"/>
  <c r="M586" i="6"/>
  <c r="Z585" i="6"/>
  <c r="Y585" i="6"/>
  <c r="X585" i="6"/>
  <c r="W585" i="6"/>
  <c r="V585" i="6"/>
  <c r="U585" i="6"/>
  <c r="T585" i="6"/>
  <c r="S585" i="6"/>
  <c r="R585" i="6"/>
  <c r="Q585" i="6"/>
  <c r="P585" i="6"/>
  <c r="O585" i="6"/>
  <c r="N585" i="6"/>
  <c r="M585" i="6"/>
  <c r="Z584" i="6"/>
  <c r="Y584" i="6"/>
  <c r="X584" i="6"/>
  <c r="W584" i="6"/>
  <c r="V584" i="6"/>
  <c r="U584" i="6"/>
  <c r="T584" i="6"/>
  <c r="S584" i="6"/>
  <c r="R584" i="6"/>
  <c r="Q584" i="6"/>
  <c r="P584" i="6"/>
  <c r="O584" i="6"/>
  <c r="N584" i="6"/>
  <c r="M584" i="6"/>
  <c r="Z583" i="6"/>
  <c r="Y583" i="6"/>
  <c r="X583" i="6"/>
  <c r="W583" i="6"/>
  <c r="V583" i="6"/>
  <c r="U583" i="6"/>
  <c r="T583" i="6"/>
  <c r="S583" i="6"/>
  <c r="R583" i="6"/>
  <c r="Q583" i="6"/>
  <c r="P583" i="6"/>
  <c r="O583" i="6"/>
  <c r="N583" i="6"/>
  <c r="M583" i="6"/>
  <c r="Z582" i="6"/>
  <c r="Y582" i="6"/>
  <c r="X582" i="6"/>
  <c r="W582" i="6"/>
  <c r="V582" i="6"/>
  <c r="U582" i="6"/>
  <c r="T582" i="6"/>
  <c r="S582" i="6"/>
  <c r="R582" i="6"/>
  <c r="Q582" i="6"/>
  <c r="P582" i="6"/>
  <c r="O582" i="6"/>
  <c r="N582" i="6"/>
  <c r="M582" i="6"/>
  <c r="Z581" i="6"/>
  <c r="Y581" i="6"/>
  <c r="X581" i="6"/>
  <c r="W581" i="6"/>
  <c r="V581" i="6"/>
  <c r="U581" i="6"/>
  <c r="T581" i="6"/>
  <c r="S581" i="6"/>
  <c r="R581" i="6"/>
  <c r="Q581" i="6"/>
  <c r="P581" i="6"/>
  <c r="O581" i="6"/>
  <c r="N581" i="6"/>
  <c r="M581" i="6"/>
  <c r="Z580" i="6"/>
  <c r="Y580" i="6"/>
  <c r="X580" i="6"/>
  <c r="W580" i="6"/>
  <c r="V580" i="6"/>
  <c r="U580" i="6"/>
  <c r="T580" i="6"/>
  <c r="S580" i="6"/>
  <c r="R580" i="6"/>
  <c r="Q580" i="6"/>
  <c r="P580" i="6"/>
  <c r="O580" i="6"/>
  <c r="N580" i="6"/>
  <c r="M580" i="6"/>
  <c r="Z579" i="6"/>
  <c r="Y579" i="6"/>
  <c r="X579" i="6"/>
  <c r="W579" i="6"/>
  <c r="V579" i="6"/>
  <c r="U579" i="6"/>
  <c r="T579" i="6"/>
  <c r="S579" i="6"/>
  <c r="R579" i="6"/>
  <c r="Q579" i="6"/>
  <c r="P579" i="6"/>
  <c r="O579" i="6"/>
  <c r="N579" i="6"/>
  <c r="M579" i="6"/>
  <c r="Z578" i="6"/>
  <c r="Y578" i="6"/>
  <c r="X578" i="6"/>
  <c r="W578" i="6"/>
  <c r="V578" i="6"/>
  <c r="U578" i="6"/>
  <c r="T578" i="6"/>
  <c r="S578" i="6"/>
  <c r="R578" i="6"/>
  <c r="Q578" i="6"/>
  <c r="P578" i="6"/>
  <c r="O578" i="6"/>
  <c r="N578" i="6"/>
  <c r="M578" i="6"/>
  <c r="Z577" i="6"/>
  <c r="Y577" i="6"/>
  <c r="X577" i="6"/>
  <c r="W577" i="6"/>
  <c r="V577" i="6"/>
  <c r="U577" i="6"/>
  <c r="T577" i="6"/>
  <c r="S577" i="6"/>
  <c r="R577" i="6"/>
  <c r="Q577" i="6"/>
  <c r="P577" i="6"/>
  <c r="O577" i="6"/>
  <c r="N577" i="6"/>
  <c r="M577" i="6"/>
  <c r="Z576" i="6"/>
  <c r="Y576" i="6"/>
  <c r="X576" i="6"/>
  <c r="W576" i="6"/>
  <c r="V576" i="6"/>
  <c r="U576" i="6"/>
  <c r="T576" i="6"/>
  <c r="S576" i="6"/>
  <c r="R576" i="6"/>
  <c r="Q576" i="6"/>
  <c r="P576" i="6"/>
  <c r="O576" i="6"/>
  <c r="N576" i="6"/>
  <c r="M576" i="6"/>
  <c r="Z575" i="6"/>
  <c r="Y575" i="6"/>
  <c r="X575" i="6"/>
  <c r="W575" i="6"/>
  <c r="V575" i="6"/>
  <c r="U575" i="6"/>
  <c r="T575" i="6"/>
  <c r="S575" i="6"/>
  <c r="R575" i="6"/>
  <c r="Q575" i="6"/>
  <c r="P575" i="6"/>
  <c r="O575" i="6"/>
  <c r="N575" i="6"/>
  <c r="M575" i="6"/>
  <c r="Z574" i="6"/>
  <c r="Y574" i="6"/>
  <c r="X574" i="6"/>
  <c r="W574" i="6"/>
  <c r="V574" i="6"/>
  <c r="U574" i="6"/>
  <c r="T574" i="6"/>
  <c r="S574" i="6"/>
  <c r="R574" i="6"/>
  <c r="Q574" i="6"/>
  <c r="P574" i="6"/>
  <c r="O574" i="6"/>
  <c r="N574" i="6"/>
  <c r="M574" i="6"/>
  <c r="Z573" i="6"/>
  <c r="Y573" i="6"/>
  <c r="X573" i="6"/>
  <c r="W573" i="6"/>
  <c r="V573" i="6"/>
  <c r="U573" i="6"/>
  <c r="T573" i="6"/>
  <c r="S573" i="6"/>
  <c r="R573" i="6"/>
  <c r="Q573" i="6"/>
  <c r="P573" i="6"/>
  <c r="O573" i="6"/>
  <c r="N573" i="6"/>
  <c r="M573" i="6"/>
  <c r="Z572" i="6"/>
  <c r="Y572" i="6"/>
  <c r="X572" i="6"/>
  <c r="W572" i="6"/>
  <c r="V572" i="6"/>
  <c r="U572" i="6"/>
  <c r="T572" i="6"/>
  <c r="S572" i="6"/>
  <c r="R572" i="6"/>
  <c r="Q572" i="6"/>
  <c r="P572" i="6"/>
  <c r="O572" i="6"/>
  <c r="N572" i="6"/>
  <c r="M572" i="6"/>
  <c r="Z571" i="6"/>
  <c r="Y571" i="6"/>
  <c r="X571" i="6"/>
  <c r="W571" i="6"/>
  <c r="V571" i="6"/>
  <c r="U571" i="6"/>
  <c r="T571" i="6"/>
  <c r="S571" i="6"/>
  <c r="R571" i="6"/>
  <c r="Q571" i="6"/>
  <c r="P571" i="6"/>
  <c r="O571" i="6"/>
  <c r="N571" i="6"/>
  <c r="M571" i="6"/>
  <c r="Z570" i="6"/>
  <c r="Y570" i="6"/>
  <c r="X570" i="6"/>
  <c r="W570" i="6"/>
  <c r="V570" i="6"/>
  <c r="U570" i="6"/>
  <c r="T570" i="6"/>
  <c r="S570" i="6"/>
  <c r="R570" i="6"/>
  <c r="Q570" i="6"/>
  <c r="P570" i="6"/>
  <c r="O570" i="6"/>
  <c r="N570" i="6"/>
  <c r="M570" i="6"/>
  <c r="Z569" i="6"/>
  <c r="Y569" i="6"/>
  <c r="X569" i="6"/>
  <c r="W569" i="6"/>
  <c r="V569" i="6"/>
  <c r="U569" i="6"/>
  <c r="T569" i="6"/>
  <c r="S569" i="6"/>
  <c r="R569" i="6"/>
  <c r="Q569" i="6"/>
  <c r="P569" i="6"/>
  <c r="O569" i="6"/>
  <c r="N569" i="6"/>
  <c r="M569" i="6"/>
  <c r="Z568" i="6"/>
  <c r="Y568" i="6"/>
  <c r="X568" i="6"/>
  <c r="W568" i="6"/>
  <c r="V568" i="6"/>
  <c r="U568" i="6"/>
  <c r="T568" i="6"/>
  <c r="S568" i="6"/>
  <c r="R568" i="6"/>
  <c r="Q568" i="6"/>
  <c r="P568" i="6"/>
  <c r="O568" i="6"/>
  <c r="N568" i="6"/>
  <c r="M568" i="6"/>
  <c r="Z567" i="6"/>
  <c r="Y567" i="6"/>
  <c r="X567" i="6"/>
  <c r="W567" i="6"/>
  <c r="V567" i="6"/>
  <c r="U567" i="6"/>
  <c r="T567" i="6"/>
  <c r="S567" i="6"/>
  <c r="R567" i="6"/>
  <c r="Q567" i="6"/>
  <c r="P567" i="6"/>
  <c r="O567" i="6"/>
  <c r="N567" i="6"/>
  <c r="M567" i="6"/>
  <c r="Z566" i="6"/>
  <c r="Y566" i="6"/>
  <c r="X566" i="6"/>
  <c r="W566" i="6"/>
  <c r="V566" i="6"/>
  <c r="U566" i="6"/>
  <c r="T566" i="6"/>
  <c r="S566" i="6"/>
  <c r="R566" i="6"/>
  <c r="Q566" i="6"/>
  <c r="P566" i="6"/>
  <c r="O566" i="6"/>
  <c r="N566" i="6"/>
  <c r="M566" i="6"/>
  <c r="Z565" i="6"/>
  <c r="Y565" i="6"/>
  <c r="X565" i="6"/>
  <c r="W565" i="6"/>
  <c r="V565" i="6"/>
  <c r="U565" i="6"/>
  <c r="T565" i="6"/>
  <c r="S565" i="6"/>
  <c r="R565" i="6"/>
  <c r="Q565" i="6"/>
  <c r="P565" i="6"/>
  <c r="O565" i="6"/>
  <c r="N565" i="6"/>
  <c r="M565" i="6"/>
  <c r="Z564" i="6"/>
  <c r="Y564" i="6"/>
  <c r="X564" i="6"/>
  <c r="W564" i="6"/>
  <c r="V564" i="6"/>
  <c r="U564" i="6"/>
  <c r="T564" i="6"/>
  <c r="S564" i="6"/>
  <c r="R564" i="6"/>
  <c r="Q564" i="6"/>
  <c r="P564" i="6"/>
  <c r="O564" i="6"/>
  <c r="N564" i="6"/>
  <c r="M564" i="6"/>
  <c r="Z563" i="6"/>
  <c r="Y563" i="6"/>
  <c r="X563" i="6"/>
  <c r="W563" i="6"/>
  <c r="V563" i="6"/>
  <c r="U563" i="6"/>
  <c r="T563" i="6"/>
  <c r="S563" i="6"/>
  <c r="R563" i="6"/>
  <c r="Q563" i="6"/>
  <c r="P563" i="6"/>
  <c r="O563" i="6"/>
  <c r="N563" i="6"/>
  <c r="M563" i="6"/>
  <c r="Z562" i="6"/>
  <c r="Y562" i="6"/>
  <c r="X562" i="6"/>
  <c r="W562" i="6"/>
  <c r="V562" i="6"/>
  <c r="U562" i="6"/>
  <c r="T562" i="6"/>
  <c r="S562" i="6"/>
  <c r="R562" i="6"/>
  <c r="Q562" i="6"/>
  <c r="P562" i="6"/>
  <c r="O562" i="6"/>
  <c r="N562" i="6"/>
  <c r="M562" i="6"/>
  <c r="Z561" i="6"/>
  <c r="Y561" i="6"/>
  <c r="X561" i="6"/>
  <c r="W561" i="6"/>
  <c r="V561" i="6"/>
  <c r="U561" i="6"/>
  <c r="T561" i="6"/>
  <c r="S561" i="6"/>
  <c r="R561" i="6"/>
  <c r="Q561" i="6"/>
  <c r="P561" i="6"/>
  <c r="O561" i="6"/>
  <c r="N561" i="6"/>
  <c r="M561" i="6"/>
  <c r="Z560" i="6"/>
  <c r="Y560" i="6"/>
  <c r="X560" i="6"/>
  <c r="W560" i="6"/>
  <c r="V560" i="6"/>
  <c r="U560" i="6"/>
  <c r="T560" i="6"/>
  <c r="S560" i="6"/>
  <c r="R560" i="6"/>
  <c r="Q560" i="6"/>
  <c r="P560" i="6"/>
  <c r="O560" i="6"/>
  <c r="N560" i="6"/>
  <c r="M560" i="6"/>
  <c r="Z559" i="6"/>
  <c r="Y559" i="6"/>
  <c r="X559" i="6"/>
  <c r="W559" i="6"/>
  <c r="V559" i="6"/>
  <c r="U559" i="6"/>
  <c r="T559" i="6"/>
  <c r="S559" i="6"/>
  <c r="R559" i="6"/>
  <c r="Q559" i="6"/>
  <c r="P559" i="6"/>
  <c r="O559" i="6"/>
  <c r="N559" i="6"/>
  <c r="M559" i="6"/>
  <c r="Z558" i="6"/>
  <c r="Y558" i="6"/>
  <c r="X558" i="6"/>
  <c r="W558" i="6"/>
  <c r="V558" i="6"/>
  <c r="U558" i="6"/>
  <c r="T558" i="6"/>
  <c r="S558" i="6"/>
  <c r="R558" i="6"/>
  <c r="Q558" i="6"/>
  <c r="P558" i="6"/>
  <c r="O558" i="6"/>
  <c r="N558" i="6"/>
  <c r="M558" i="6"/>
  <c r="Z557" i="6"/>
  <c r="Y557" i="6"/>
  <c r="X557" i="6"/>
  <c r="W557" i="6"/>
  <c r="V557" i="6"/>
  <c r="U557" i="6"/>
  <c r="T557" i="6"/>
  <c r="S557" i="6"/>
  <c r="R557" i="6"/>
  <c r="Q557" i="6"/>
  <c r="P557" i="6"/>
  <c r="O557" i="6"/>
  <c r="N557" i="6"/>
  <c r="M557" i="6"/>
  <c r="Z556" i="6"/>
  <c r="Y556" i="6"/>
  <c r="X556" i="6"/>
  <c r="W556" i="6"/>
  <c r="V556" i="6"/>
  <c r="U556" i="6"/>
  <c r="T556" i="6"/>
  <c r="S556" i="6"/>
  <c r="R556" i="6"/>
  <c r="Q556" i="6"/>
  <c r="P556" i="6"/>
  <c r="O556" i="6"/>
  <c r="N556" i="6"/>
  <c r="M556" i="6"/>
  <c r="Z555" i="6"/>
  <c r="Y555" i="6"/>
  <c r="X555" i="6"/>
  <c r="W555" i="6"/>
  <c r="V555" i="6"/>
  <c r="U555" i="6"/>
  <c r="T555" i="6"/>
  <c r="S555" i="6"/>
  <c r="R555" i="6"/>
  <c r="Q555" i="6"/>
  <c r="P555" i="6"/>
  <c r="O555" i="6"/>
  <c r="N555" i="6"/>
  <c r="M555" i="6"/>
  <c r="Z554" i="6"/>
  <c r="Y554" i="6"/>
  <c r="X554" i="6"/>
  <c r="W554" i="6"/>
  <c r="V554" i="6"/>
  <c r="U554" i="6"/>
  <c r="T554" i="6"/>
  <c r="S554" i="6"/>
  <c r="R554" i="6"/>
  <c r="Q554" i="6"/>
  <c r="P554" i="6"/>
  <c r="O554" i="6"/>
  <c r="N554" i="6"/>
  <c r="M554" i="6"/>
  <c r="Z553" i="6"/>
  <c r="Y553" i="6"/>
  <c r="X553" i="6"/>
  <c r="W553" i="6"/>
  <c r="V553" i="6"/>
  <c r="U553" i="6"/>
  <c r="T553" i="6"/>
  <c r="S553" i="6"/>
  <c r="R553" i="6"/>
  <c r="Q553" i="6"/>
  <c r="P553" i="6"/>
  <c r="O553" i="6"/>
  <c r="N553" i="6"/>
  <c r="M553" i="6"/>
  <c r="Z552" i="6"/>
  <c r="Y552" i="6"/>
  <c r="X552" i="6"/>
  <c r="W552" i="6"/>
  <c r="V552" i="6"/>
  <c r="U552" i="6"/>
  <c r="T552" i="6"/>
  <c r="S552" i="6"/>
  <c r="R552" i="6"/>
  <c r="Q552" i="6"/>
  <c r="P552" i="6"/>
  <c r="O552" i="6"/>
  <c r="N552" i="6"/>
  <c r="M552" i="6"/>
  <c r="Z551" i="6"/>
  <c r="Y551" i="6"/>
  <c r="X551" i="6"/>
  <c r="W551" i="6"/>
  <c r="V551" i="6"/>
  <c r="U551" i="6"/>
  <c r="T551" i="6"/>
  <c r="S551" i="6"/>
  <c r="R551" i="6"/>
  <c r="Q551" i="6"/>
  <c r="P551" i="6"/>
  <c r="O551" i="6"/>
  <c r="N551" i="6"/>
  <c r="M551" i="6"/>
  <c r="Z550" i="6"/>
  <c r="Y550" i="6"/>
  <c r="X550" i="6"/>
  <c r="W550" i="6"/>
  <c r="V550" i="6"/>
  <c r="U550" i="6"/>
  <c r="T550" i="6"/>
  <c r="S550" i="6"/>
  <c r="R550" i="6"/>
  <c r="Q550" i="6"/>
  <c r="P550" i="6"/>
  <c r="O550" i="6"/>
  <c r="N550" i="6"/>
  <c r="M550" i="6"/>
  <c r="Z549" i="6"/>
  <c r="Y549" i="6"/>
  <c r="X549" i="6"/>
  <c r="W549" i="6"/>
  <c r="V549" i="6"/>
  <c r="U549" i="6"/>
  <c r="T549" i="6"/>
  <c r="S549" i="6"/>
  <c r="R549" i="6"/>
  <c r="Q549" i="6"/>
  <c r="P549" i="6"/>
  <c r="O549" i="6"/>
  <c r="N549" i="6"/>
  <c r="M549" i="6"/>
  <c r="Z548" i="6"/>
  <c r="Y548" i="6"/>
  <c r="X548" i="6"/>
  <c r="W548" i="6"/>
  <c r="V548" i="6"/>
  <c r="U548" i="6"/>
  <c r="T548" i="6"/>
  <c r="S548" i="6"/>
  <c r="R548" i="6"/>
  <c r="Q548" i="6"/>
  <c r="P548" i="6"/>
  <c r="O548" i="6"/>
  <c r="N548" i="6"/>
  <c r="M548" i="6"/>
  <c r="Z547" i="6"/>
  <c r="Y547" i="6"/>
  <c r="X547" i="6"/>
  <c r="W547" i="6"/>
  <c r="V547" i="6"/>
  <c r="U547" i="6"/>
  <c r="T547" i="6"/>
  <c r="S547" i="6"/>
  <c r="R547" i="6"/>
  <c r="Q547" i="6"/>
  <c r="P547" i="6"/>
  <c r="O547" i="6"/>
  <c r="N547" i="6"/>
  <c r="M547" i="6"/>
  <c r="Z546" i="6"/>
  <c r="Y546" i="6"/>
  <c r="X546" i="6"/>
  <c r="W546" i="6"/>
  <c r="V546" i="6"/>
  <c r="U546" i="6"/>
  <c r="T546" i="6"/>
  <c r="S546" i="6"/>
  <c r="R546" i="6"/>
  <c r="Q546" i="6"/>
  <c r="P546" i="6"/>
  <c r="O546" i="6"/>
  <c r="N546" i="6"/>
  <c r="M546" i="6"/>
  <c r="Z545" i="6"/>
  <c r="Y545" i="6"/>
  <c r="X545" i="6"/>
  <c r="W545" i="6"/>
  <c r="V545" i="6"/>
  <c r="U545" i="6"/>
  <c r="T545" i="6"/>
  <c r="S545" i="6"/>
  <c r="R545" i="6"/>
  <c r="Q545" i="6"/>
  <c r="P545" i="6"/>
  <c r="O545" i="6"/>
  <c r="N545" i="6"/>
  <c r="M545" i="6"/>
  <c r="Z544" i="6"/>
  <c r="Y544" i="6"/>
  <c r="X544" i="6"/>
  <c r="W544" i="6"/>
  <c r="V544" i="6"/>
  <c r="U544" i="6"/>
  <c r="T544" i="6"/>
  <c r="S544" i="6"/>
  <c r="R544" i="6"/>
  <c r="Q544" i="6"/>
  <c r="P544" i="6"/>
  <c r="O544" i="6"/>
  <c r="N544" i="6"/>
  <c r="M544" i="6"/>
  <c r="Z543" i="6"/>
  <c r="Y543" i="6"/>
  <c r="X543" i="6"/>
  <c r="W543" i="6"/>
  <c r="V543" i="6"/>
  <c r="U543" i="6"/>
  <c r="T543" i="6"/>
  <c r="S543" i="6"/>
  <c r="R543" i="6"/>
  <c r="Q543" i="6"/>
  <c r="P543" i="6"/>
  <c r="O543" i="6"/>
  <c r="N543" i="6"/>
  <c r="M543" i="6"/>
  <c r="Z542" i="6"/>
  <c r="Y542" i="6"/>
  <c r="X542" i="6"/>
  <c r="W542" i="6"/>
  <c r="V542" i="6"/>
  <c r="U542" i="6"/>
  <c r="T542" i="6"/>
  <c r="S542" i="6"/>
  <c r="R542" i="6"/>
  <c r="Q542" i="6"/>
  <c r="P542" i="6"/>
  <c r="O542" i="6"/>
  <c r="N542" i="6"/>
  <c r="M542" i="6"/>
  <c r="Z541" i="6"/>
  <c r="Y541" i="6"/>
  <c r="X541" i="6"/>
  <c r="W541" i="6"/>
  <c r="V541" i="6"/>
  <c r="U541" i="6"/>
  <c r="T541" i="6"/>
  <c r="S541" i="6"/>
  <c r="R541" i="6"/>
  <c r="Q541" i="6"/>
  <c r="P541" i="6"/>
  <c r="O541" i="6"/>
  <c r="N541" i="6"/>
  <c r="M541" i="6"/>
  <c r="Z540" i="6"/>
  <c r="Y540" i="6"/>
  <c r="X540" i="6"/>
  <c r="W540" i="6"/>
  <c r="V540" i="6"/>
  <c r="U540" i="6"/>
  <c r="T540" i="6"/>
  <c r="S540" i="6"/>
  <c r="R540" i="6"/>
  <c r="Q540" i="6"/>
  <c r="P540" i="6"/>
  <c r="O540" i="6"/>
  <c r="N540" i="6"/>
  <c r="M540" i="6"/>
  <c r="Z539" i="6"/>
  <c r="Y539" i="6"/>
  <c r="X539" i="6"/>
  <c r="W539" i="6"/>
  <c r="V539" i="6"/>
  <c r="U539" i="6"/>
  <c r="T539" i="6"/>
  <c r="S539" i="6"/>
  <c r="R539" i="6"/>
  <c r="Q539" i="6"/>
  <c r="P539" i="6"/>
  <c r="O539" i="6"/>
  <c r="N539" i="6"/>
  <c r="M539" i="6"/>
  <c r="Z538" i="6"/>
  <c r="Y538" i="6"/>
  <c r="X538" i="6"/>
  <c r="W538" i="6"/>
  <c r="V538" i="6"/>
  <c r="U538" i="6"/>
  <c r="T538" i="6"/>
  <c r="S538" i="6"/>
  <c r="R538" i="6"/>
  <c r="Q538" i="6"/>
  <c r="P538" i="6"/>
  <c r="O538" i="6"/>
  <c r="N538" i="6"/>
  <c r="M538" i="6"/>
  <c r="Z537" i="6"/>
  <c r="Y537" i="6"/>
  <c r="X537" i="6"/>
  <c r="W537" i="6"/>
  <c r="V537" i="6"/>
  <c r="U537" i="6"/>
  <c r="T537" i="6"/>
  <c r="S537" i="6"/>
  <c r="R537" i="6"/>
  <c r="Q537" i="6"/>
  <c r="P537" i="6"/>
  <c r="O537" i="6"/>
  <c r="N537" i="6"/>
  <c r="M537" i="6"/>
  <c r="Z536" i="6"/>
  <c r="Y536" i="6"/>
  <c r="X536" i="6"/>
  <c r="W536" i="6"/>
  <c r="V536" i="6"/>
  <c r="U536" i="6"/>
  <c r="T536" i="6"/>
  <c r="S536" i="6"/>
  <c r="R536" i="6"/>
  <c r="Q536" i="6"/>
  <c r="P536" i="6"/>
  <c r="O536" i="6"/>
  <c r="N536" i="6"/>
  <c r="M536" i="6"/>
  <c r="Z535" i="6"/>
  <c r="Y535" i="6"/>
  <c r="X535" i="6"/>
  <c r="W535" i="6"/>
  <c r="V535" i="6"/>
  <c r="U535" i="6"/>
  <c r="T535" i="6"/>
  <c r="S535" i="6"/>
  <c r="R535" i="6"/>
  <c r="Q535" i="6"/>
  <c r="P535" i="6"/>
  <c r="O535" i="6"/>
  <c r="N535" i="6"/>
  <c r="M535" i="6"/>
  <c r="Z534" i="6"/>
  <c r="Y534" i="6"/>
  <c r="X534" i="6"/>
  <c r="W534" i="6"/>
  <c r="V534" i="6"/>
  <c r="U534" i="6"/>
  <c r="T534" i="6"/>
  <c r="S534" i="6"/>
  <c r="R534" i="6"/>
  <c r="Q534" i="6"/>
  <c r="P534" i="6"/>
  <c r="O534" i="6"/>
  <c r="N534" i="6"/>
  <c r="M534" i="6"/>
  <c r="Z533" i="6"/>
  <c r="Y533" i="6"/>
  <c r="X533" i="6"/>
  <c r="W533" i="6"/>
  <c r="V533" i="6"/>
  <c r="U533" i="6"/>
  <c r="T533" i="6"/>
  <c r="S533" i="6"/>
  <c r="R533" i="6"/>
  <c r="Q533" i="6"/>
  <c r="P533" i="6"/>
  <c r="O533" i="6"/>
  <c r="N533" i="6"/>
  <c r="M533" i="6"/>
  <c r="Z532" i="6"/>
  <c r="Y532" i="6"/>
  <c r="X532" i="6"/>
  <c r="W532" i="6"/>
  <c r="V532" i="6"/>
  <c r="U532" i="6"/>
  <c r="T532" i="6"/>
  <c r="S532" i="6"/>
  <c r="R532" i="6"/>
  <c r="Q532" i="6"/>
  <c r="P532" i="6"/>
  <c r="O532" i="6"/>
  <c r="N532" i="6"/>
  <c r="M532" i="6"/>
  <c r="Z531" i="6"/>
  <c r="Y531" i="6"/>
  <c r="X531" i="6"/>
  <c r="W531" i="6"/>
  <c r="V531" i="6"/>
  <c r="U531" i="6"/>
  <c r="T531" i="6"/>
  <c r="S531" i="6"/>
  <c r="R531" i="6"/>
  <c r="Q531" i="6"/>
  <c r="P531" i="6"/>
  <c r="O531" i="6"/>
  <c r="N531" i="6"/>
  <c r="M531" i="6"/>
  <c r="Z530" i="6"/>
  <c r="Y530" i="6"/>
  <c r="X530" i="6"/>
  <c r="W530" i="6"/>
  <c r="V530" i="6"/>
  <c r="U530" i="6"/>
  <c r="T530" i="6"/>
  <c r="S530" i="6"/>
  <c r="R530" i="6"/>
  <c r="Q530" i="6"/>
  <c r="P530" i="6"/>
  <c r="O530" i="6"/>
  <c r="N530" i="6"/>
  <c r="M530" i="6"/>
  <c r="Z529" i="6"/>
  <c r="Y529" i="6"/>
  <c r="X529" i="6"/>
  <c r="W529" i="6"/>
  <c r="V529" i="6"/>
  <c r="U529" i="6"/>
  <c r="T529" i="6"/>
  <c r="S529" i="6"/>
  <c r="R529" i="6"/>
  <c r="Q529" i="6"/>
  <c r="P529" i="6"/>
  <c r="O529" i="6"/>
  <c r="N529" i="6"/>
  <c r="M529" i="6"/>
  <c r="Z528" i="6"/>
  <c r="Y528" i="6"/>
  <c r="X528" i="6"/>
  <c r="W528" i="6"/>
  <c r="V528" i="6"/>
  <c r="U528" i="6"/>
  <c r="T528" i="6"/>
  <c r="S528" i="6"/>
  <c r="R528" i="6"/>
  <c r="Q528" i="6"/>
  <c r="P528" i="6"/>
  <c r="O528" i="6"/>
  <c r="N528" i="6"/>
  <c r="M528" i="6"/>
  <c r="Z527" i="6"/>
  <c r="Y527" i="6"/>
  <c r="X527" i="6"/>
  <c r="W527" i="6"/>
  <c r="V527" i="6"/>
  <c r="U527" i="6"/>
  <c r="T527" i="6"/>
  <c r="S527" i="6"/>
  <c r="R527" i="6"/>
  <c r="Q527" i="6"/>
  <c r="P527" i="6"/>
  <c r="O527" i="6"/>
  <c r="N527" i="6"/>
  <c r="M527" i="6"/>
  <c r="Z526" i="6"/>
  <c r="Y526" i="6"/>
  <c r="X526" i="6"/>
  <c r="W526" i="6"/>
  <c r="V526" i="6"/>
  <c r="U526" i="6"/>
  <c r="T526" i="6"/>
  <c r="S526" i="6"/>
  <c r="R526" i="6"/>
  <c r="Q526" i="6"/>
  <c r="P526" i="6"/>
  <c r="O526" i="6"/>
  <c r="N526" i="6"/>
  <c r="M526" i="6"/>
  <c r="Z525" i="6"/>
  <c r="Y525" i="6"/>
  <c r="X525" i="6"/>
  <c r="W525" i="6"/>
  <c r="V525" i="6"/>
  <c r="U525" i="6"/>
  <c r="T525" i="6"/>
  <c r="S525" i="6"/>
  <c r="R525" i="6"/>
  <c r="Q525" i="6"/>
  <c r="P525" i="6"/>
  <c r="O525" i="6"/>
  <c r="N525" i="6"/>
  <c r="M525" i="6"/>
  <c r="Z524" i="6"/>
  <c r="Y524" i="6"/>
  <c r="X524" i="6"/>
  <c r="W524" i="6"/>
  <c r="V524" i="6"/>
  <c r="U524" i="6"/>
  <c r="T524" i="6"/>
  <c r="S524" i="6"/>
  <c r="R524" i="6"/>
  <c r="Q524" i="6"/>
  <c r="P524" i="6"/>
  <c r="O524" i="6"/>
  <c r="N524" i="6"/>
  <c r="M524" i="6"/>
  <c r="Z523" i="6"/>
  <c r="Y523" i="6"/>
  <c r="X523" i="6"/>
  <c r="W523" i="6"/>
  <c r="V523" i="6"/>
  <c r="U523" i="6"/>
  <c r="T523" i="6"/>
  <c r="S523" i="6"/>
  <c r="R523" i="6"/>
  <c r="Q523" i="6"/>
  <c r="P523" i="6"/>
  <c r="O523" i="6"/>
  <c r="N523" i="6"/>
  <c r="M523" i="6"/>
  <c r="Z522" i="6"/>
  <c r="Y522" i="6"/>
  <c r="X522" i="6"/>
  <c r="W522" i="6"/>
  <c r="V522" i="6"/>
  <c r="U522" i="6"/>
  <c r="T522" i="6"/>
  <c r="S522" i="6"/>
  <c r="R522" i="6"/>
  <c r="Q522" i="6"/>
  <c r="P522" i="6"/>
  <c r="O522" i="6"/>
  <c r="N522" i="6"/>
  <c r="M522" i="6"/>
  <c r="Z521" i="6"/>
  <c r="Y521" i="6"/>
  <c r="X521" i="6"/>
  <c r="W521" i="6"/>
  <c r="V521" i="6"/>
  <c r="U521" i="6"/>
  <c r="T521" i="6"/>
  <c r="S521" i="6"/>
  <c r="R521" i="6"/>
  <c r="Q521" i="6"/>
  <c r="P521" i="6"/>
  <c r="O521" i="6"/>
  <c r="N521" i="6"/>
  <c r="M521" i="6"/>
  <c r="Z520" i="6"/>
  <c r="Y520" i="6"/>
  <c r="X520" i="6"/>
  <c r="W520" i="6"/>
  <c r="V520" i="6"/>
  <c r="U520" i="6"/>
  <c r="T520" i="6"/>
  <c r="S520" i="6"/>
  <c r="R520" i="6"/>
  <c r="Q520" i="6"/>
  <c r="P520" i="6"/>
  <c r="O520" i="6"/>
  <c r="N520" i="6"/>
  <c r="M520" i="6"/>
  <c r="Z519" i="6"/>
  <c r="Y519" i="6"/>
  <c r="X519" i="6"/>
  <c r="W519" i="6"/>
  <c r="V519" i="6"/>
  <c r="U519" i="6"/>
  <c r="T519" i="6"/>
  <c r="S519" i="6"/>
  <c r="R519" i="6"/>
  <c r="Q519" i="6"/>
  <c r="P519" i="6"/>
  <c r="O519" i="6"/>
  <c r="N519" i="6"/>
  <c r="M519" i="6"/>
  <c r="Z518" i="6"/>
  <c r="Y518" i="6"/>
  <c r="X518" i="6"/>
  <c r="W518" i="6"/>
  <c r="V518" i="6"/>
  <c r="U518" i="6"/>
  <c r="T518" i="6"/>
  <c r="S518" i="6"/>
  <c r="R518" i="6"/>
  <c r="Q518" i="6"/>
  <c r="P518" i="6"/>
  <c r="O518" i="6"/>
  <c r="N518" i="6"/>
  <c r="M518" i="6"/>
  <c r="Z517" i="6"/>
  <c r="Y517" i="6"/>
  <c r="X517" i="6"/>
  <c r="W517" i="6"/>
  <c r="V517" i="6"/>
  <c r="U517" i="6"/>
  <c r="T517" i="6"/>
  <c r="S517" i="6"/>
  <c r="R517" i="6"/>
  <c r="Q517" i="6"/>
  <c r="P517" i="6"/>
  <c r="O517" i="6"/>
  <c r="N517" i="6"/>
  <c r="M517" i="6"/>
  <c r="Z516" i="6"/>
  <c r="Y516" i="6"/>
  <c r="X516" i="6"/>
  <c r="W516" i="6"/>
  <c r="V516" i="6"/>
  <c r="U516" i="6"/>
  <c r="T516" i="6"/>
  <c r="S516" i="6"/>
  <c r="R516" i="6"/>
  <c r="Q516" i="6"/>
  <c r="P516" i="6"/>
  <c r="O516" i="6"/>
  <c r="N516" i="6"/>
  <c r="M516" i="6"/>
  <c r="Z515" i="6"/>
  <c r="Y515" i="6"/>
  <c r="X515" i="6"/>
  <c r="W515" i="6"/>
  <c r="V515" i="6"/>
  <c r="U515" i="6"/>
  <c r="T515" i="6"/>
  <c r="S515" i="6"/>
  <c r="R515" i="6"/>
  <c r="Q515" i="6"/>
  <c r="P515" i="6"/>
  <c r="O515" i="6"/>
  <c r="N515" i="6"/>
  <c r="M515" i="6"/>
  <c r="Z514" i="6"/>
  <c r="Y514" i="6"/>
  <c r="X514" i="6"/>
  <c r="W514" i="6"/>
  <c r="V514" i="6"/>
  <c r="U514" i="6"/>
  <c r="T514" i="6"/>
  <c r="S514" i="6"/>
  <c r="R514" i="6"/>
  <c r="Q514" i="6"/>
  <c r="P514" i="6"/>
  <c r="O514" i="6"/>
  <c r="N514" i="6"/>
  <c r="M514" i="6"/>
  <c r="Z513" i="6"/>
  <c r="Y513" i="6"/>
  <c r="X513" i="6"/>
  <c r="W513" i="6"/>
  <c r="V513" i="6"/>
  <c r="U513" i="6"/>
  <c r="T513" i="6"/>
  <c r="S513" i="6"/>
  <c r="R513" i="6"/>
  <c r="Q513" i="6"/>
  <c r="P513" i="6"/>
  <c r="O513" i="6"/>
  <c r="N513" i="6"/>
  <c r="M513" i="6"/>
  <c r="Z512" i="6"/>
  <c r="Y512" i="6"/>
  <c r="X512" i="6"/>
  <c r="W512" i="6"/>
  <c r="V512" i="6"/>
  <c r="U512" i="6"/>
  <c r="T512" i="6"/>
  <c r="S512" i="6"/>
  <c r="R512" i="6"/>
  <c r="Q512" i="6"/>
  <c r="P512" i="6"/>
  <c r="O512" i="6"/>
  <c r="N512" i="6"/>
  <c r="M512" i="6"/>
  <c r="Z511" i="6"/>
  <c r="Y511" i="6"/>
  <c r="X511" i="6"/>
  <c r="W511" i="6"/>
  <c r="V511" i="6"/>
  <c r="U511" i="6"/>
  <c r="T511" i="6"/>
  <c r="S511" i="6"/>
  <c r="R511" i="6"/>
  <c r="Q511" i="6"/>
  <c r="P511" i="6"/>
  <c r="O511" i="6"/>
  <c r="N511" i="6"/>
  <c r="M511" i="6"/>
  <c r="Z510" i="6"/>
  <c r="Y510" i="6"/>
  <c r="X510" i="6"/>
  <c r="W510" i="6"/>
  <c r="V510" i="6"/>
  <c r="U510" i="6"/>
  <c r="T510" i="6"/>
  <c r="S510" i="6"/>
  <c r="R510" i="6"/>
  <c r="Q510" i="6"/>
  <c r="P510" i="6"/>
  <c r="O510" i="6"/>
  <c r="N510" i="6"/>
  <c r="M510" i="6"/>
  <c r="Z509" i="6"/>
  <c r="Y509" i="6"/>
  <c r="X509" i="6"/>
  <c r="W509" i="6"/>
  <c r="V509" i="6"/>
  <c r="U509" i="6"/>
  <c r="T509" i="6"/>
  <c r="S509" i="6"/>
  <c r="R509" i="6"/>
  <c r="Q509" i="6"/>
  <c r="P509" i="6"/>
  <c r="O509" i="6"/>
  <c r="N509" i="6"/>
  <c r="M509" i="6"/>
  <c r="Z508" i="6"/>
  <c r="Y508" i="6"/>
  <c r="X508" i="6"/>
  <c r="W508" i="6"/>
  <c r="V508" i="6"/>
  <c r="U508" i="6"/>
  <c r="T508" i="6"/>
  <c r="S508" i="6"/>
  <c r="R508" i="6"/>
  <c r="Q508" i="6"/>
  <c r="P508" i="6"/>
  <c r="O508" i="6"/>
  <c r="N508" i="6"/>
  <c r="M508" i="6"/>
  <c r="Z507" i="6"/>
  <c r="Y507" i="6"/>
  <c r="X507" i="6"/>
  <c r="W507" i="6"/>
  <c r="V507" i="6"/>
  <c r="U507" i="6"/>
  <c r="T507" i="6"/>
  <c r="S507" i="6"/>
  <c r="R507" i="6"/>
  <c r="Q507" i="6"/>
  <c r="P507" i="6"/>
  <c r="O507" i="6"/>
  <c r="N507" i="6"/>
  <c r="M507" i="6"/>
  <c r="Z506" i="6"/>
  <c r="Y506" i="6"/>
  <c r="X506" i="6"/>
  <c r="W506" i="6"/>
  <c r="V506" i="6"/>
  <c r="U506" i="6"/>
  <c r="T506" i="6"/>
  <c r="S506" i="6"/>
  <c r="R506" i="6"/>
  <c r="Q506" i="6"/>
  <c r="P506" i="6"/>
  <c r="O506" i="6"/>
  <c r="N506" i="6"/>
  <c r="M506" i="6"/>
  <c r="Z505" i="6"/>
  <c r="Y505" i="6"/>
  <c r="X505" i="6"/>
  <c r="W505" i="6"/>
  <c r="V505" i="6"/>
  <c r="U505" i="6"/>
  <c r="T505" i="6"/>
  <c r="S505" i="6"/>
  <c r="R505" i="6"/>
  <c r="Q505" i="6"/>
  <c r="P505" i="6"/>
  <c r="O505" i="6"/>
  <c r="N505" i="6"/>
  <c r="M505" i="6"/>
  <c r="Z504" i="6"/>
  <c r="Y504" i="6"/>
  <c r="X504" i="6"/>
  <c r="W504" i="6"/>
  <c r="V504" i="6"/>
  <c r="U504" i="6"/>
  <c r="T504" i="6"/>
  <c r="S504" i="6"/>
  <c r="R504" i="6"/>
  <c r="Q504" i="6"/>
  <c r="P504" i="6"/>
  <c r="O504" i="6"/>
  <c r="N504" i="6"/>
  <c r="M504" i="6"/>
  <c r="Z503" i="6"/>
  <c r="Y503" i="6"/>
  <c r="X503" i="6"/>
  <c r="W503" i="6"/>
  <c r="V503" i="6"/>
  <c r="U503" i="6"/>
  <c r="T503" i="6"/>
  <c r="S503" i="6"/>
  <c r="R503" i="6"/>
  <c r="Q503" i="6"/>
  <c r="P503" i="6"/>
  <c r="O503" i="6"/>
  <c r="N503" i="6"/>
  <c r="M503" i="6"/>
  <c r="Z502" i="6"/>
  <c r="Y502" i="6"/>
  <c r="X502" i="6"/>
  <c r="W502" i="6"/>
  <c r="V502" i="6"/>
  <c r="U502" i="6"/>
  <c r="T502" i="6"/>
  <c r="S502" i="6"/>
  <c r="R502" i="6"/>
  <c r="Q502" i="6"/>
  <c r="P502" i="6"/>
  <c r="O502" i="6"/>
  <c r="N502" i="6"/>
  <c r="M502" i="6"/>
  <c r="Z501" i="6"/>
  <c r="Y501" i="6"/>
  <c r="X501" i="6"/>
  <c r="W501" i="6"/>
  <c r="V501" i="6"/>
  <c r="U501" i="6"/>
  <c r="T501" i="6"/>
  <c r="S501" i="6"/>
  <c r="R501" i="6"/>
  <c r="Q501" i="6"/>
  <c r="P501" i="6"/>
  <c r="O501" i="6"/>
  <c r="N501" i="6"/>
  <c r="M501" i="6"/>
  <c r="Z500" i="6"/>
  <c r="Y500" i="6"/>
  <c r="X500" i="6"/>
  <c r="W500" i="6"/>
  <c r="V500" i="6"/>
  <c r="U500" i="6"/>
  <c r="T500" i="6"/>
  <c r="S500" i="6"/>
  <c r="R500" i="6"/>
  <c r="Q500" i="6"/>
  <c r="P500" i="6"/>
  <c r="O500" i="6"/>
  <c r="N500" i="6"/>
  <c r="M500" i="6"/>
  <c r="Z499" i="6"/>
  <c r="Y499" i="6"/>
  <c r="X499" i="6"/>
  <c r="W499" i="6"/>
  <c r="V499" i="6"/>
  <c r="U499" i="6"/>
  <c r="T499" i="6"/>
  <c r="S499" i="6"/>
  <c r="R499" i="6"/>
  <c r="Q499" i="6"/>
  <c r="P499" i="6"/>
  <c r="O499" i="6"/>
  <c r="N499" i="6"/>
  <c r="M499" i="6"/>
  <c r="Z498" i="6"/>
  <c r="Y498" i="6"/>
  <c r="X498" i="6"/>
  <c r="W498" i="6"/>
  <c r="V498" i="6"/>
  <c r="U498" i="6"/>
  <c r="T498" i="6"/>
  <c r="S498" i="6"/>
  <c r="R498" i="6"/>
  <c r="Q498" i="6"/>
  <c r="P498" i="6"/>
  <c r="O498" i="6"/>
  <c r="N498" i="6"/>
  <c r="M498" i="6"/>
  <c r="Z497" i="6"/>
  <c r="Y497" i="6"/>
  <c r="X497" i="6"/>
  <c r="W497" i="6"/>
  <c r="V497" i="6"/>
  <c r="U497" i="6"/>
  <c r="T497" i="6"/>
  <c r="S497" i="6"/>
  <c r="R497" i="6"/>
  <c r="Q497" i="6"/>
  <c r="P497" i="6"/>
  <c r="O497" i="6"/>
  <c r="N497" i="6"/>
  <c r="M497" i="6"/>
  <c r="Z496" i="6"/>
  <c r="Y496" i="6"/>
  <c r="X496" i="6"/>
  <c r="W496" i="6"/>
  <c r="V496" i="6"/>
  <c r="U496" i="6"/>
  <c r="T496" i="6"/>
  <c r="S496" i="6"/>
  <c r="R496" i="6"/>
  <c r="Q496" i="6"/>
  <c r="P496" i="6"/>
  <c r="O496" i="6"/>
  <c r="N496" i="6"/>
  <c r="M496" i="6"/>
  <c r="Z495" i="6"/>
  <c r="Y495" i="6"/>
  <c r="X495" i="6"/>
  <c r="W495" i="6"/>
  <c r="V495" i="6"/>
  <c r="U495" i="6"/>
  <c r="T495" i="6"/>
  <c r="S495" i="6"/>
  <c r="R495" i="6"/>
  <c r="Q495" i="6"/>
  <c r="P495" i="6"/>
  <c r="O495" i="6"/>
  <c r="N495" i="6"/>
  <c r="M495" i="6"/>
  <c r="Z494" i="6"/>
  <c r="Y494" i="6"/>
  <c r="X494" i="6"/>
  <c r="W494" i="6"/>
  <c r="V494" i="6"/>
  <c r="U494" i="6"/>
  <c r="T494" i="6"/>
  <c r="S494" i="6"/>
  <c r="R494" i="6"/>
  <c r="Q494" i="6"/>
  <c r="P494" i="6"/>
  <c r="O494" i="6"/>
  <c r="N494" i="6"/>
  <c r="M494" i="6"/>
  <c r="Z493" i="6"/>
  <c r="Y493" i="6"/>
  <c r="X493" i="6"/>
  <c r="W493" i="6"/>
  <c r="V493" i="6"/>
  <c r="U493" i="6"/>
  <c r="T493" i="6"/>
  <c r="S493" i="6"/>
  <c r="R493" i="6"/>
  <c r="Q493" i="6"/>
  <c r="P493" i="6"/>
  <c r="O493" i="6"/>
  <c r="N493" i="6"/>
  <c r="M493" i="6"/>
  <c r="Z492" i="6"/>
  <c r="Y492" i="6"/>
  <c r="X492" i="6"/>
  <c r="W492" i="6"/>
  <c r="V492" i="6"/>
  <c r="U492" i="6"/>
  <c r="T492" i="6"/>
  <c r="S492" i="6"/>
  <c r="R492" i="6"/>
  <c r="Q492" i="6"/>
  <c r="P492" i="6"/>
  <c r="O492" i="6"/>
  <c r="N492" i="6"/>
  <c r="M492" i="6"/>
  <c r="Z491" i="6"/>
  <c r="Y491" i="6"/>
  <c r="X491" i="6"/>
  <c r="W491" i="6"/>
  <c r="V491" i="6"/>
  <c r="U491" i="6"/>
  <c r="T491" i="6"/>
  <c r="S491" i="6"/>
  <c r="R491" i="6"/>
  <c r="Q491" i="6"/>
  <c r="P491" i="6"/>
  <c r="O491" i="6"/>
  <c r="N491" i="6"/>
  <c r="M491" i="6"/>
  <c r="Z490" i="6"/>
  <c r="Y490" i="6"/>
  <c r="X490" i="6"/>
  <c r="W490" i="6"/>
  <c r="V490" i="6"/>
  <c r="U490" i="6"/>
  <c r="T490" i="6"/>
  <c r="S490" i="6"/>
  <c r="R490" i="6"/>
  <c r="Q490" i="6"/>
  <c r="P490" i="6"/>
  <c r="O490" i="6"/>
  <c r="N490" i="6"/>
  <c r="M490" i="6"/>
  <c r="Z489" i="6"/>
  <c r="Y489" i="6"/>
  <c r="X489" i="6"/>
  <c r="W489" i="6"/>
  <c r="V489" i="6"/>
  <c r="U489" i="6"/>
  <c r="T489" i="6"/>
  <c r="S489" i="6"/>
  <c r="R489" i="6"/>
  <c r="Q489" i="6"/>
  <c r="P489" i="6"/>
  <c r="O489" i="6"/>
  <c r="N489" i="6"/>
  <c r="M489" i="6"/>
  <c r="Z488" i="6"/>
  <c r="Y488" i="6"/>
  <c r="X488" i="6"/>
  <c r="W488" i="6"/>
  <c r="V488" i="6"/>
  <c r="U488" i="6"/>
  <c r="T488" i="6"/>
  <c r="S488" i="6"/>
  <c r="R488" i="6"/>
  <c r="Q488" i="6"/>
  <c r="P488" i="6"/>
  <c r="O488" i="6"/>
  <c r="N488" i="6"/>
  <c r="M488" i="6"/>
  <c r="Z487" i="6"/>
  <c r="Y487" i="6"/>
  <c r="X487" i="6"/>
  <c r="W487" i="6"/>
  <c r="V487" i="6"/>
  <c r="U487" i="6"/>
  <c r="T487" i="6"/>
  <c r="S487" i="6"/>
  <c r="R487" i="6"/>
  <c r="Q487" i="6"/>
  <c r="P487" i="6"/>
  <c r="O487" i="6"/>
  <c r="N487" i="6"/>
  <c r="M487" i="6"/>
  <c r="Z486" i="6"/>
  <c r="Y486" i="6"/>
  <c r="X486" i="6"/>
  <c r="W486" i="6"/>
  <c r="V486" i="6"/>
  <c r="U486" i="6"/>
  <c r="T486" i="6"/>
  <c r="S486" i="6"/>
  <c r="R486" i="6"/>
  <c r="Q486" i="6"/>
  <c r="P486" i="6"/>
  <c r="O486" i="6"/>
  <c r="N486" i="6"/>
  <c r="M486" i="6"/>
  <c r="Z485" i="6"/>
  <c r="Y485" i="6"/>
  <c r="X485" i="6"/>
  <c r="W485" i="6"/>
  <c r="V485" i="6"/>
  <c r="U485" i="6"/>
  <c r="T485" i="6"/>
  <c r="S485" i="6"/>
  <c r="R485" i="6"/>
  <c r="Q485" i="6"/>
  <c r="P485" i="6"/>
  <c r="O485" i="6"/>
  <c r="N485" i="6"/>
  <c r="M485" i="6"/>
  <c r="Z484" i="6"/>
  <c r="Y484" i="6"/>
  <c r="X484" i="6"/>
  <c r="W484" i="6"/>
  <c r="V484" i="6"/>
  <c r="U484" i="6"/>
  <c r="T484" i="6"/>
  <c r="S484" i="6"/>
  <c r="R484" i="6"/>
  <c r="Q484" i="6"/>
  <c r="P484" i="6"/>
  <c r="O484" i="6"/>
  <c r="N484" i="6"/>
  <c r="M484" i="6"/>
  <c r="Z483" i="6"/>
  <c r="Y483" i="6"/>
  <c r="X483" i="6"/>
  <c r="W483" i="6"/>
  <c r="V483" i="6"/>
  <c r="U483" i="6"/>
  <c r="T483" i="6"/>
  <c r="S483" i="6"/>
  <c r="R483" i="6"/>
  <c r="Q483" i="6"/>
  <c r="P483" i="6"/>
  <c r="O483" i="6"/>
  <c r="N483" i="6"/>
  <c r="M483" i="6"/>
  <c r="Z482" i="6"/>
  <c r="Y482" i="6"/>
  <c r="X482" i="6"/>
  <c r="W482" i="6"/>
  <c r="V482" i="6"/>
  <c r="U482" i="6"/>
  <c r="T482" i="6"/>
  <c r="S482" i="6"/>
  <c r="R482" i="6"/>
  <c r="Q482" i="6"/>
  <c r="P482" i="6"/>
  <c r="O482" i="6"/>
  <c r="N482" i="6"/>
  <c r="M482" i="6"/>
  <c r="Z481" i="6"/>
  <c r="Y481" i="6"/>
  <c r="X481" i="6"/>
  <c r="W481" i="6"/>
  <c r="V481" i="6"/>
  <c r="U481" i="6"/>
  <c r="T481" i="6"/>
  <c r="S481" i="6"/>
  <c r="R481" i="6"/>
  <c r="Q481" i="6"/>
  <c r="P481" i="6"/>
  <c r="O481" i="6"/>
  <c r="N481" i="6"/>
  <c r="M481" i="6"/>
  <c r="Z480" i="6"/>
  <c r="Y480" i="6"/>
  <c r="X480" i="6"/>
  <c r="W480" i="6"/>
  <c r="V480" i="6"/>
  <c r="U480" i="6"/>
  <c r="T480" i="6"/>
  <c r="S480" i="6"/>
  <c r="R480" i="6"/>
  <c r="Q480" i="6"/>
  <c r="P480" i="6"/>
  <c r="O480" i="6"/>
  <c r="N480" i="6"/>
  <c r="M480" i="6"/>
  <c r="Z479" i="6"/>
  <c r="Y479" i="6"/>
  <c r="X479" i="6"/>
  <c r="W479" i="6"/>
  <c r="V479" i="6"/>
  <c r="U479" i="6"/>
  <c r="T479" i="6"/>
  <c r="S479" i="6"/>
  <c r="R479" i="6"/>
  <c r="Q479" i="6"/>
  <c r="P479" i="6"/>
  <c r="O479" i="6"/>
  <c r="N479" i="6"/>
  <c r="M479" i="6"/>
  <c r="Z478" i="6"/>
  <c r="Y478" i="6"/>
  <c r="X478" i="6"/>
  <c r="W478" i="6"/>
  <c r="V478" i="6"/>
  <c r="U478" i="6"/>
  <c r="T478" i="6"/>
  <c r="S478" i="6"/>
  <c r="R478" i="6"/>
  <c r="Q478" i="6"/>
  <c r="P478" i="6"/>
  <c r="O478" i="6"/>
  <c r="N478" i="6"/>
  <c r="M478" i="6"/>
  <c r="Z477" i="6"/>
  <c r="Y477" i="6"/>
  <c r="X477" i="6"/>
  <c r="W477" i="6"/>
  <c r="V477" i="6"/>
  <c r="U477" i="6"/>
  <c r="T477" i="6"/>
  <c r="S477" i="6"/>
  <c r="R477" i="6"/>
  <c r="Q477" i="6"/>
  <c r="P477" i="6"/>
  <c r="O477" i="6"/>
  <c r="N477" i="6"/>
  <c r="M477" i="6"/>
  <c r="Z476" i="6"/>
  <c r="Y476" i="6"/>
  <c r="X476" i="6"/>
  <c r="W476" i="6"/>
  <c r="V476" i="6"/>
  <c r="U476" i="6"/>
  <c r="T476" i="6"/>
  <c r="S476" i="6"/>
  <c r="R476" i="6"/>
  <c r="Q476" i="6"/>
  <c r="P476" i="6"/>
  <c r="O476" i="6"/>
  <c r="N476" i="6"/>
  <c r="M476" i="6"/>
  <c r="Z475" i="6"/>
  <c r="Y475" i="6"/>
  <c r="X475" i="6"/>
  <c r="W475" i="6"/>
  <c r="V475" i="6"/>
  <c r="U475" i="6"/>
  <c r="T475" i="6"/>
  <c r="S475" i="6"/>
  <c r="R475" i="6"/>
  <c r="Q475" i="6"/>
  <c r="P475" i="6"/>
  <c r="O475" i="6"/>
  <c r="N475" i="6"/>
  <c r="M475" i="6"/>
  <c r="Z474" i="6"/>
  <c r="Y474" i="6"/>
  <c r="X474" i="6"/>
  <c r="W474" i="6"/>
  <c r="V474" i="6"/>
  <c r="U474" i="6"/>
  <c r="T474" i="6"/>
  <c r="S474" i="6"/>
  <c r="R474" i="6"/>
  <c r="Q474" i="6"/>
  <c r="P474" i="6"/>
  <c r="O474" i="6"/>
  <c r="N474" i="6"/>
  <c r="M474" i="6"/>
  <c r="Z473" i="6"/>
  <c r="Y473" i="6"/>
  <c r="X473" i="6"/>
  <c r="W473" i="6"/>
  <c r="V473" i="6"/>
  <c r="U473" i="6"/>
  <c r="T473" i="6"/>
  <c r="S473" i="6"/>
  <c r="R473" i="6"/>
  <c r="Q473" i="6"/>
  <c r="P473" i="6"/>
  <c r="O473" i="6"/>
  <c r="N473" i="6"/>
  <c r="M473" i="6"/>
  <c r="Z472" i="6"/>
  <c r="Y472" i="6"/>
  <c r="X472" i="6"/>
  <c r="W472" i="6"/>
  <c r="V472" i="6"/>
  <c r="U472" i="6"/>
  <c r="T472" i="6"/>
  <c r="S472" i="6"/>
  <c r="R472" i="6"/>
  <c r="Q472" i="6"/>
  <c r="P472" i="6"/>
  <c r="O472" i="6"/>
  <c r="N472" i="6"/>
  <c r="M472" i="6"/>
  <c r="Z471" i="6"/>
  <c r="Y471" i="6"/>
  <c r="X471" i="6"/>
  <c r="W471" i="6"/>
  <c r="V471" i="6"/>
  <c r="U471" i="6"/>
  <c r="T471" i="6"/>
  <c r="S471" i="6"/>
  <c r="R471" i="6"/>
  <c r="Q471" i="6"/>
  <c r="P471" i="6"/>
  <c r="O471" i="6"/>
  <c r="N471" i="6"/>
  <c r="M471" i="6"/>
  <c r="Z470" i="6"/>
  <c r="Y470" i="6"/>
  <c r="X470" i="6"/>
  <c r="W470" i="6"/>
  <c r="V470" i="6"/>
  <c r="U470" i="6"/>
  <c r="T470" i="6"/>
  <c r="S470" i="6"/>
  <c r="R470" i="6"/>
  <c r="Q470" i="6"/>
  <c r="P470" i="6"/>
  <c r="O470" i="6"/>
  <c r="N470" i="6"/>
  <c r="M470" i="6"/>
  <c r="Z469" i="6"/>
  <c r="Y469" i="6"/>
  <c r="X469" i="6"/>
  <c r="W469" i="6"/>
  <c r="V469" i="6"/>
  <c r="U469" i="6"/>
  <c r="T469" i="6"/>
  <c r="S469" i="6"/>
  <c r="R469" i="6"/>
  <c r="Q469" i="6"/>
  <c r="P469" i="6"/>
  <c r="O469" i="6"/>
  <c r="N469" i="6"/>
  <c r="M469" i="6"/>
  <c r="Z468" i="6"/>
  <c r="Y468" i="6"/>
  <c r="X468" i="6"/>
  <c r="W468" i="6"/>
  <c r="V468" i="6"/>
  <c r="U468" i="6"/>
  <c r="T468" i="6"/>
  <c r="S468" i="6"/>
  <c r="R468" i="6"/>
  <c r="Q468" i="6"/>
  <c r="P468" i="6"/>
  <c r="O468" i="6"/>
  <c r="N468" i="6"/>
  <c r="M468" i="6"/>
  <c r="Z467" i="6"/>
  <c r="Y467" i="6"/>
  <c r="X467" i="6"/>
  <c r="W467" i="6"/>
  <c r="V467" i="6"/>
  <c r="U467" i="6"/>
  <c r="T467" i="6"/>
  <c r="S467" i="6"/>
  <c r="R467" i="6"/>
  <c r="Q467" i="6"/>
  <c r="P467" i="6"/>
  <c r="O467" i="6"/>
  <c r="N467" i="6"/>
  <c r="M467" i="6"/>
  <c r="Z466" i="6"/>
  <c r="Y466" i="6"/>
  <c r="X466" i="6"/>
  <c r="W466" i="6"/>
  <c r="V466" i="6"/>
  <c r="U466" i="6"/>
  <c r="T466" i="6"/>
  <c r="S466" i="6"/>
  <c r="R466" i="6"/>
  <c r="Q466" i="6"/>
  <c r="P466" i="6"/>
  <c r="O466" i="6"/>
  <c r="N466" i="6"/>
  <c r="M466" i="6"/>
  <c r="Z465" i="6"/>
  <c r="Y465" i="6"/>
  <c r="X465" i="6"/>
  <c r="W465" i="6"/>
  <c r="V465" i="6"/>
  <c r="U465" i="6"/>
  <c r="T465" i="6"/>
  <c r="S465" i="6"/>
  <c r="R465" i="6"/>
  <c r="Q465" i="6"/>
  <c r="P465" i="6"/>
  <c r="O465" i="6"/>
  <c r="N465" i="6"/>
  <c r="M465" i="6"/>
  <c r="Z464" i="6"/>
  <c r="Y464" i="6"/>
  <c r="X464" i="6"/>
  <c r="W464" i="6"/>
  <c r="V464" i="6"/>
  <c r="U464" i="6"/>
  <c r="T464" i="6"/>
  <c r="S464" i="6"/>
  <c r="R464" i="6"/>
  <c r="Q464" i="6"/>
  <c r="P464" i="6"/>
  <c r="O464" i="6"/>
  <c r="N464" i="6"/>
  <c r="M464" i="6"/>
  <c r="Z463" i="6"/>
  <c r="Y463" i="6"/>
  <c r="X463" i="6"/>
  <c r="W463" i="6"/>
  <c r="V463" i="6"/>
  <c r="U463" i="6"/>
  <c r="T463" i="6"/>
  <c r="S463" i="6"/>
  <c r="R463" i="6"/>
  <c r="Q463" i="6"/>
  <c r="P463" i="6"/>
  <c r="O463" i="6"/>
  <c r="N463" i="6"/>
  <c r="M463" i="6"/>
  <c r="Z462" i="6"/>
  <c r="Y462" i="6"/>
  <c r="X462" i="6"/>
  <c r="W462" i="6"/>
  <c r="V462" i="6"/>
  <c r="U462" i="6"/>
  <c r="T462" i="6"/>
  <c r="S462" i="6"/>
  <c r="R462" i="6"/>
  <c r="Q462" i="6"/>
  <c r="P462" i="6"/>
  <c r="O462" i="6"/>
  <c r="N462" i="6"/>
  <c r="M462" i="6"/>
  <c r="Z461" i="6"/>
  <c r="Y461" i="6"/>
  <c r="X461" i="6"/>
  <c r="W461" i="6"/>
  <c r="V461" i="6"/>
  <c r="U461" i="6"/>
  <c r="T461" i="6"/>
  <c r="S461" i="6"/>
  <c r="R461" i="6"/>
  <c r="Q461" i="6"/>
  <c r="P461" i="6"/>
  <c r="O461" i="6"/>
  <c r="N461" i="6"/>
  <c r="M461" i="6"/>
  <c r="Z460" i="6"/>
  <c r="Y460" i="6"/>
  <c r="X460" i="6"/>
  <c r="W460" i="6"/>
  <c r="V460" i="6"/>
  <c r="U460" i="6"/>
  <c r="T460" i="6"/>
  <c r="S460" i="6"/>
  <c r="R460" i="6"/>
  <c r="Q460" i="6"/>
  <c r="P460" i="6"/>
  <c r="O460" i="6"/>
  <c r="N460" i="6"/>
  <c r="M460" i="6"/>
  <c r="Z459" i="6"/>
  <c r="Y459" i="6"/>
  <c r="X459" i="6"/>
  <c r="W459" i="6"/>
  <c r="V459" i="6"/>
  <c r="U459" i="6"/>
  <c r="T459" i="6"/>
  <c r="S459" i="6"/>
  <c r="R459" i="6"/>
  <c r="Q459" i="6"/>
  <c r="P459" i="6"/>
  <c r="O459" i="6"/>
  <c r="N459" i="6"/>
  <c r="M459" i="6"/>
  <c r="Z458" i="6"/>
  <c r="Y458" i="6"/>
  <c r="X458" i="6"/>
  <c r="W458" i="6"/>
  <c r="V458" i="6"/>
  <c r="U458" i="6"/>
  <c r="T458" i="6"/>
  <c r="S458" i="6"/>
  <c r="R458" i="6"/>
  <c r="Q458" i="6"/>
  <c r="P458" i="6"/>
  <c r="O458" i="6"/>
  <c r="N458" i="6"/>
  <c r="M458" i="6"/>
  <c r="Z457" i="6"/>
  <c r="Y457" i="6"/>
  <c r="X457" i="6"/>
  <c r="W457" i="6"/>
  <c r="V457" i="6"/>
  <c r="U457" i="6"/>
  <c r="T457" i="6"/>
  <c r="S457" i="6"/>
  <c r="R457" i="6"/>
  <c r="Q457" i="6"/>
  <c r="P457" i="6"/>
  <c r="O457" i="6"/>
  <c r="N457" i="6"/>
  <c r="M457" i="6"/>
  <c r="Z456" i="6"/>
  <c r="Y456" i="6"/>
  <c r="X456" i="6"/>
  <c r="W456" i="6"/>
  <c r="V456" i="6"/>
  <c r="U456" i="6"/>
  <c r="T456" i="6"/>
  <c r="S456" i="6"/>
  <c r="R456" i="6"/>
  <c r="Q456" i="6"/>
  <c r="P456" i="6"/>
  <c r="O456" i="6"/>
  <c r="N456" i="6"/>
  <c r="M456" i="6"/>
  <c r="Z455" i="6"/>
  <c r="Y455" i="6"/>
  <c r="X455" i="6"/>
  <c r="W455" i="6"/>
  <c r="V455" i="6"/>
  <c r="U455" i="6"/>
  <c r="T455" i="6"/>
  <c r="S455" i="6"/>
  <c r="R455" i="6"/>
  <c r="Q455" i="6"/>
  <c r="P455" i="6"/>
  <c r="O455" i="6"/>
  <c r="N455" i="6"/>
  <c r="M455" i="6"/>
  <c r="Z454" i="6"/>
  <c r="Y454" i="6"/>
  <c r="X454" i="6"/>
  <c r="W454" i="6"/>
  <c r="V454" i="6"/>
  <c r="U454" i="6"/>
  <c r="T454" i="6"/>
  <c r="S454" i="6"/>
  <c r="R454" i="6"/>
  <c r="Q454" i="6"/>
  <c r="P454" i="6"/>
  <c r="O454" i="6"/>
  <c r="N454" i="6"/>
  <c r="M454" i="6"/>
  <c r="Z453" i="6"/>
  <c r="Y453" i="6"/>
  <c r="X453" i="6"/>
  <c r="W453" i="6"/>
  <c r="V453" i="6"/>
  <c r="U453" i="6"/>
  <c r="T453" i="6"/>
  <c r="S453" i="6"/>
  <c r="R453" i="6"/>
  <c r="Q453" i="6"/>
  <c r="P453" i="6"/>
  <c r="O453" i="6"/>
  <c r="N453" i="6"/>
  <c r="M453" i="6"/>
  <c r="Z452" i="6"/>
  <c r="Y452" i="6"/>
  <c r="X452" i="6"/>
  <c r="W452" i="6"/>
  <c r="V452" i="6"/>
  <c r="U452" i="6"/>
  <c r="T452" i="6"/>
  <c r="S452" i="6"/>
  <c r="R452" i="6"/>
  <c r="Q452" i="6"/>
  <c r="P452" i="6"/>
  <c r="O452" i="6"/>
  <c r="N452" i="6"/>
  <c r="M452" i="6"/>
  <c r="Z451" i="6"/>
  <c r="Y451" i="6"/>
  <c r="X451" i="6"/>
  <c r="W451" i="6"/>
  <c r="V451" i="6"/>
  <c r="U451" i="6"/>
  <c r="T451" i="6"/>
  <c r="S451" i="6"/>
  <c r="R451" i="6"/>
  <c r="Q451" i="6"/>
  <c r="P451" i="6"/>
  <c r="O451" i="6"/>
  <c r="N451" i="6"/>
  <c r="M451" i="6"/>
  <c r="Z450" i="6"/>
  <c r="Y450" i="6"/>
  <c r="X450" i="6"/>
  <c r="W450" i="6"/>
  <c r="V450" i="6"/>
  <c r="U450" i="6"/>
  <c r="T450" i="6"/>
  <c r="S450" i="6"/>
  <c r="R450" i="6"/>
  <c r="Q450" i="6"/>
  <c r="P450" i="6"/>
  <c r="O450" i="6"/>
  <c r="N450" i="6"/>
  <c r="M450" i="6"/>
  <c r="Z449" i="6"/>
  <c r="Y449" i="6"/>
  <c r="X449" i="6"/>
  <c r="W449" i="6"/>
  <c r="V449" i="6"/>
  <c r="U449" i="6"/>
  <c r="T449" i="6"/>
  <c r="S449" i="6"/>
  <c r="R449" i="6"/>
  <c r="Q449" i="6"/>
  <c r="P449" i="6"/>
  <c r="O449" i="6"/>
  <c r="N449" i="6"/>
  <c r="M449" i="6"/>
  <c r="Z448" i="6"/>
  <c r="Y448" i="6"/>
  <c r="X448" i="6"/>
  <c r="W448" i="6"/>
  <c r="V448" i="6"/>
  <c r="U448" i="6"/>
  <c r="T448" i="6"/>
  <c r="S448" i="6"/>
  <c r="R448" i="6"/>
  <c r="Q448" i="6"/>
  <c r="P448" i="6"/>
  <c r="O448" i="6"/>
  <c r="N448" i="6"/>
  <c r="M448" i="6"/>
  <c r="Z447" i="6"/>
  <c r="Y447" i="6"/>
  <c r="X447" i="6"/>
  <c r="W447" i="6"/>
  <c r="V447" i="6"/>
  <c r="U447" i="6"/>
  <c r="T447" i="6"/>
  <c r="S447" i="6"/>
  <c r="R447" i="6"/>
  <c r="Q447" i="6"/>
  <c r="P447" i="6"/>
  <c r="O447" i="6"/>
  <c r="N447" i="6"/>
  <c r="M447" i="6"/>
  <c r="Z446" i="6"/>
  <c r="Y446" i="6"/>
  <c r="X446" i="6"/>
  <c r="W446" i="6"/>
  <c r="V446" i="6"/>
  <c r="U446" i="6"/>
  <c r="T446" i="6"/>
  <c r="S446" i="6"/>
  <c r="R446" i="6"/>
  <c r="Q446" i="6"/>
  <c r="P446" i="6"/>
  <c r="O446" i="6"/>
  <c r="N446" i="6"/>
  <c r="M446" i="6"/>
  <c r="Z445" i="6"/>
  <c r="Y445" i="6"/>
  <c r="X445" i="6"/>
  <c r="W445" i="6"/>
  <c r="V445" i="6"/>
  <c r="U445" i="6"/>
  <c r="T445" i="6"/>
  <c r="S445" i="6"/>
  <c r="R445" i="6"/>
  <c r="Q445" i="6"/>
  <c r="P445" i="6"/>
  <c r="O445" i="6"/>
  <c r="N445" i="6"/>
  <c r="M445" i="6"/>
  <c r="Z444" i="6"/>
  <c r="Y444" i="6"/>
  <c r="X444" i="6"/>
  <c r="W444" i="6"/>
  <c r="V444" i="6"/>
  <c r="U444" i="6"/>
  <c r="T444" i="6"/>
  <c r="S444" i="6"/>
  <c r="R444" i="6"/>
  <c r="Q444" i="6"/>
  <c r="P444" i="6"/>
  <c r="O444" i="6"/>
  <c r="N444" i="6"/>
  <c r="M444" i="6"/>
  <c r="Z443" i="6"/>
  <c r="Y443" i="6"/>
  <c r="X443" i="6"/>
  <c r="W443" i="6"/>
  <c r="V443" i="6"/>
  <c r="U443" i="6"/>
  <c r="T443" i="6"/>
  <c r="S443" i="6"/>
  <c r="R443" i="6"/>
  <c r="Q443" i="6"/>
  <c r="P443" i="6"/>
  <c r="O443" i="6"/>
  <c r="N443" i="6"/>
  <c r="M443" i="6"/>
  <c r="Z442" i="6"/>
  <c r="Y442" i="6"/>
  <c r="X442" i="6"/>
  <c r="W442" i="6"/>
  <c r="V442" i="6"/>
  <c r="U442" i="6"/>
  <c r="T442" i="6"/>
  <c r="S442" i="6"/>
  <c r="R442" i="6"/>
  <c r="Q442" i="6"/>
  <c r="P442" i="6"/>
  <c r="O442" i="6"/>
  <c r="N442" i="6"/>
  <c r="M442" i="6"/>
  <c r="Z441" i="6"/>
  <c r="Y441" i="6"/>
  <c r="X441" i="6"/>
  <c r="W441" i="6"/>
  <c r="V441" i="6"/>
  <c r="U441" i="6"/>
  <c r="T441" i="6"/>
  <c r="S441" i="6"/>
  <c r="R441" i="6"/>
  <c r="Q441" i="6"/>
  <c r="P441" i="6"/>
  <c r="O441" i="6"/>
  <c r="N441" i="6"/>
  <c r="M441" i="6"/>
  <c r="Z440" i="6"/>
  <c r="Y440" i="6"/>
  <c r="X440" i="6"/>
  <c r="W440" i="6"/>
  <c r="V440" i="6"/>
  <c r="U440" i="6"/>
  <c r="T440" i="6"/>
  <c r="S440" i="6"/>
  <c r="R440" i="6"/>
  <c r="Q440" i="6"/>
  <c r="P440" i="6"/>
  <c r="O440" i="6"/>
  <c r="N440" i="6"/>
  <c r="M440" i="6"/>
  <c r="Z439" i="6"/>
  <c r="Y439" i="6"/>
  <c r="X439" i="6"/>
  <c r="W439" i="6"/>
  <c r="V439" i="6"/>
  <c r="U439" i="6"/>
  <c r="T439" i="6"/>
  <c r="S439" i="6"/>
  <c r="R439" i="6"/>
  <c r="Q439" i="6"/>
  <c r="P439" i="6"/>
  <c r="O439" i="6"/>
  <c r="N439" i="6"/>
  <c r="M439" i="6"/>
  <c r="Z438" i="6"/>
  <c r="Y438" i="6"/>
  <c r="X438" i="6"/>
  <c r="W438" i="6"/>
  <c r="V438" i="6"/>
  <c r="U438" i="6"/>
  <c r="T438" i="6"/>
  <c r="S438" i="6"/>
  <c r="R438" i="6"/>
  <c r="Q438" i="6"/>
  <c r="P438" i="6"/>
  <c r="O438" i="6"/>
  <c r="N438" i="6"/>
  <c r="M438" i="6"/>
  <c r="Z437" i="6"/>
  <c r="Y437" i="6"/>
  <c r="X437" i="6"/>
  <c r="W437" i="6"/>
  <c r="V437" i="6"/>
  <c r="U437" i="6"/>
  <c r="T437" i="6"/>
  <c r="S437" i="6"/>
  <c r="R437" i="6"/>
  <c r="Q437" i="6"/>
  <c r="P437" i="6"/>
  <c r="O437" i="6"/>
  <c r="N437" i="6"/>
  <c r="M437" i="6"/>
  <c r="Z436" i="6"/>
  <c r="Y436" i="6"/>
  <c r="X436" i="6"/>
  <c r="W436" i="6"/>
  <c r="V436" i="6"/>
  <c r="U436" i="6"/>
  <c r="T436" i="6"/>
  <c r="S436" i="6"/>
  <c r="R436" i="6"/>
  <c r="Q436" i="6"/>
  <c r="P436" i="6"/>
  <c r="O436" i="6"/>
  <c r="N436" i="6"/>
  <c r="M436" i="6"/>
  <c r="Z435" i="6"/>
  <c r="Y435" i="6"/>
  <c r="X435" i="6"/>
  <c r="W435" i="6"/>
  <c r="V435" i="6"/>
  <c r="U435" i="6"/>
  <c r="T435" i="6"/>
  <c r="S435" i="6"/>
  <c r="R435" i="6"/>
  <c r="Q435" i="6"/>
  <c r="P435" i="6"/>
  <c r="O435" i="6"/>
  <c r="N435" i="6"/>
  <c r="M435" i="6"/>
  <c r="Z434" i="6"/>
  <c r="Y434" i="6"/>
  <c r="X434" i="6"/>
  <c r="W434" i="6"/>
  <c r="V434" i="6"/>
  <c r="U434" i="6"/>
  <c r="T434" i="6"/>
  <c r="S434" i="6"/>
  <c r="R434" i="6"/>
  <c r="Q434" i="6"/>
  <c r="P434" i="6"/>
  <c r="O434" i="6"/>
  <c r="N434" i="6"/>
  <c r="M434" i="6"/>
  <c r="Z433" i="6"/>
  <c r="Y433" i="6"/>
  <c r="X433" i="6"/>
  <c r="W433" i="6"/>
  <c r="V433" i="6"/>
  <c r="U433" i="6"/>
  <c r="T433" i="6"/>
  <c r="S433" i="6"/>
  <c r="R433" i="6"/>
  <c r="Q433" i="6"/>
  <c r="P433" i="6"/>
  <c r="O433" i="6"/>
  <c r="N433" i="6"/>
  <c r="M433" i="6"/>
  <c r="Z432" i="6"/>
  <c r="Y432" i="6"/>
  <c r="X432" i="6"/>
  <c r="W432" i="6"/>
  <c r="V432" i="6"/>
  <c r="U432" i="6"/>
  <c r="T432" i="6"/>
  <c r="S432" i="6"/>
  <c r="R432" i="6"/>
  <c r="Q432" i="6"/>
  <c r="P432" i="6"/>
  <c r="O432" i="6"/>
  <c r="N432" i="6"/>
  <c r="M432" i="6"/>
  <c r="Z431" i="6"/>
  <c r="Y431" i="6"/>
  <c r="X431" i="6"/>
  <c r="W431" i="6"/>
  <c r="V431" i="6"/>
  <c r="U431" i="6"/>
  <c r="T431" i="6"/>
  <c r="S431" i="6"/>
  <c r="R431" i="6"/>
  <c r="Q431" i="6"/>
  <c r="P431" i="6"/>
  <c r="O431" i="6"/>
  <c r="N431" i="6"/>
  <c r="M431" i="6"/>
  <c r="Z430" i="6"/>
  <c r="Y430" i="6"/>
  <c r="X430" i="6"/>
  <c r="W430" i="6"/>
  <c r="V430" i="6"/>
  <c r="U430" i="6"/>
  <c r="T430" i="6"/>
  <c r="S430" i="6"/>
  <c r="R430" i="6"/>
  <c r="Q430" i="6"/>
  <c r="P430" i="6"/>
  <c r="O430" i="6"/>
  <c r="N430" i="6"/>
  <c r="M430" i="6"/>
  <c r="Z429" i="6"/>
  <c r="Y429" i="6"/>
  <c r="X429" i="6"/>
  <c r="W429" i="6"/>
  <c r="V429" i="6"/>
  <c r="U429" i="6"/>
  <c r="T429" i="6"/>
  <c r="S429" i="6"/>
  <c r="R429" i="6"/>
  <c r="Q429" i="6"/>
  <c r="P429" i="6"/>
  <c r="O429" i="6"/>
  <c r="N429" i="6"/>
  <c r="M429" i="6"/>
  <c r="Z428" i="6"/>
  <c r="Y428" i="6"/>
  <c r="X428" i="6"/>
  <c r="W428" i="6"/>
  <c r="V428" i="6"/>
  <c r="U428" i="6"/>
  <c r="T428" i="6"/>
  <c r="S428" i="6"/>
  <c r="R428" i="6"/>
  <c r="Q428" i="6"/>
  <c r="P428" i="6"/>
  <c r="O428" i="6"/>
  <c r="N428" i="6"/>
  <c r="M428" i="6"/>
  <c r="Z427" i="6"/>
  <c r="Y427" i="6"/>
  <c r="X427" i="6"/>
  <c r="W427" i="6"/>
  <c r="V427" i="6"/>
  <c r="U427" i="6"/>
  <c r="T427" i="6"/>
  <c r="S427" i="6"/>
  <c r="R427" i="6"/>
  <c r="Q427" i="6"/>
  <c r="P427" i="6"/>
  <c r="O427" i="6"/>
  <c r="N427" i="6"/>
  <c r="M427" i="6"/>
  <c r="Z426" i="6"/>
  <c r="Y426" i="6"/>
  <c r="X426" i="6"/>
  <c r="W426" i="6"/>
  <c r="V426" i="6"/>
  <c r="U426" i="6"/>
  <c r="T426" i="6"/>
  <c r="S426" i="6"/>
  <c r="R426" i="6"/>
  <c r="Q426" i="6"/>
  <c r="P426" i="6"/>
  <c r="O426" i="6"/>
  <c r="N426" i="6"/>
  <c r="M426" i="6"/>
  <c r="Z425" i="6"/>
  <c r="Y425" i="6"/>
  <c r="X425" i="6"/>
  <c r="W425" i="6"/>
  <c r="V425" i="6"/>
  <c r="U425" i="6"/>
  <c r="T425" i="6"/>
  <c r="S425" i="6"/>
  <c r="R425" i="6"/>
  <c r="Q425" i="6"/>
  <c r="P425" i="6"/>
  <c r="O425" i="6"/>
  <c r="N425" i="6"/>
  <c r="M425" i="6"/>
  <c r="Z424" i="6"/>
  <c r="Y424" i="6"/>
  <c r="X424" i="6"/>
  <c r="W424" i="6"/>
  <c r="V424" i="6"/>
  <c r="U424" i="6"/>
  <c r="T424" i="6"/>
  <c r="S424" i="6"/>
  <c r="R424" i="6"/>
  <c r="Q424" i="6"/>
  <c r="P424" i="6"/>
  <c r="O424" i="6"/>
  <c r="N424" i="6"/>
  <c r="M424" i="6"/>
  <c r="Z423" i="6"/>
  <c r="Y423" i="6"/>
  <c r="X423" i="6"/>
  <c r="W423" i="6"/>
  <c r="V423" i="6"/>
  <c r="U423" i="6"/>
  <c r="T423" i="6"/>
  <c r="S423" i="6"/>
  <c r="R423" i="6"/>
  <c r="Q423" i="6"/>
  <c r="P423" i="6"/>
  <c r="O423" i="6"/>
  <c r="N423" i="6"/>
  <c r="M423" i="6"/>
  <c r="Z422" i="6"/>
  <c r="Y422" i="6"/>
  <c r="X422" i="6"/>
  <c r="W422" i="6"/>
  <c r="V422" i="6"/>
  <c r="U422" i="6"/>
  <c r="T422" i="6"/>
  <c r="S422" i="6"/>
  <c r="R422" i="6"/>
  <c r="Q422" i="6"/>
  <c r="P422" i="6"/>
  <c r="O422" i="6"/>
  <c r="N422" i="6"/>
  <c r="M422" i="6"/>
  <c r="Z421" i="6"/>
  <c r="Y421" i="6"/>
  <c r="X421" i="6"/>
  <c r="W421" i="6"/>
  <c r="V421" i="6"/>
  <c r="U421" i="6"/>
  <c r="T421" i="6"/>
  <c r="S421" i="6"/>
  <c r="R421" i="6"/>
  <c r="Q421" i="6"/>
  <c r="P421" i="6"/>
  <c r="O421" i="6"/>
  <c r="N421" i="6"/>
  <c r="M421" i="6"/>
  <c r="Z420" i="6"/>
  <c r="Y420" i="6"/>
  <c r="X420" i="6"/>
  <c r="W420" i="6"/>
  <c r="V420" i="6"/>
  <c r="U420" i="6"/>
  <c r="T420" i="6"/>
  <c r="S420" i="6"/>
  <c r="R420" i="6"/>
  <c r="Q420" i="6"/>
  <c r="P420" i="6"/>
  <c r="O420" i="6"/>
  <c r="N420" i="6"/>
  <c r="M420" i="6"/>
  <c r="Z419" i="6"/>
  <c r="Y419" i="6"/>
  <c r="X419" i="6"/>
  <c r="W419" i="6"/>
  <c r="V419" i="6"/>
  <c r="U419" i="6"/>
  <c r="T419" i="6"/>
  <c r="S419" i="6"/>
  <c r="R419" i="6"/>
  <c r="Q419" i="6"/>
  <c r="P419" i="6"/>
  <c r="O419" i="6"/>
  <c r="N419" i="6"/>
  <c r="M419" i="6"/>
  <c r="Z418" i="6"/>
  <c r="Y418" i="6"/>
  <c r="X418" i="6"/>
  <c r="W418" i="6"/>
  <c r="V418" i="6"/>
  <c r="U418" i="6"/>
  <c r="T418" i="6"/>
  <c r="S418" i="6"/>
  <c r="R418" i="6"/>
  <c r="Q418" i="6"/>
  <c r="P418" i="6"/>
  <c r="O418" i="6"/>
  <c r="N418" i="6"/>
  <c r="M418" i="6"/>
  <c r="Z417" i="6"/>
  <c r="Y417" i="6"/>
  <c r="X417" i="6"/>
  <c r="W417" i="6"/>
  <c r="V417" i="6"/>
  <c r="U417" i="6"/>
  <c r="T417" i="6"/>
  <c r="S417" i="6"/>
  <c r="R417" i="6"/>
  <c r="Q417" i="6"/>
  <c r="P417" i="6"/>
  <c r="O417" i="6"/>
  <c r="N417" i="6"/>
  <c r="M417" i="6"/>
  <c r="Z416" i="6"/>
  <c r="Y416" i="6"/>
  <c r="X416" i="6"/>
  <c r="W416" i="6"/>
  <c r="V416" i="6"/>
  <c r="U416" i="6"/>
  <c r="T416" i="6"/>
  <c r="S416" i="6"/>
  <c r="R416" i="6"/>
  <c r="Q416" i="6"/>
  <c r="P416" i="6"/>
  <c r="O416" i="6"/>
  <c r="N416" i="6"/>
  <c r="M416" i="6"/>
  <c r="Z415" i="6"/>
  <c r="Y415" i="6"/>
  <c r="X415" i="6"/>
  <c r="W415" i="6"/>
  <c r="V415" i="6"/>
  <c r="U415" i="6"/>
  <c r="T415" i="6"/>
  <c r="S415" i="6"/>
  <c r="R415" i="6"/>
  <c r="Q415" i="6"/>
  <c r="P415" i="6"/>
  <c r="O415" i="6"/>
  <c r="N415" i="6"/>
  <c r="M415" i="6"/>
  <c r="Z414" i="6"/>
  <c r="Y414" i="6"/>
  <c r="X414" i="6"/>
  <c r="W414" i="6"/>
  <c r="V414" i="6"/>
  <c r="U414" i="6"/>
  <c r="T414" i="6"/>
  <c r="S414" i="6"/>
  <c r="R414" i="6"/>
  <c r="Q414" i="6"/>
  <c r="P414" i="6"/>
  <c r="O414" i="6"/>
  <c r="N414" i="6"/>
  <c r="M414" i="6"/>
  <c r="Z413" i="6"/>
  <c r="Y413" i="6"/>
  <c r="X413" i="6"/>
  <c r="W413" i="6"/>
  <c r="V413" i="6"/>
  <c r="U413" i="6"/>
  <c r="T413" i="6"/>
  <c r="S413" i="6"/>
  <c r="R413" i="6"/>
  <c r="Q413" i="6"/>
  <c r="P413" i="6"/>
  <c r="O413" i="6"/>
  <c r="N413" i="6"/>
  <c r="M413" i="6"/>
  <c r="Z412" i="6"/>
  <c r="Y412" i="6"/>
  <c r="X412" i="6"/>
  <c r="W412" i="6"/>
  <c r="V412" i="6"/>
  <c r="U412" i="6"/>
  <c r="T412" i="6"/>
  <c r="S412" i="6"/>
  <c r="R412" i="6"/>
  <c r="Q412" i="6"/>
  <c r="P412" i="6"/>
  <c r="O412" i="6"/>
  <c r="N412" i="6"/>
  <c r="M412" i="6"/>
  <c r="Z411" i="6"/>
  <c r="Y411" i="6"/>
  <c r="X411" i="6"/>
  <c r="W411" i="6"/>
  <c r="V411" i="6"/>
  <c r="U411" i="6"/>
  <c r="T411" i="6"/>
  <c r="S411" i="6"/>
  <c r="R411" i="6"/>
  <c r="Q411" i="6"/>
  <c r="P411" i="6"/>
  <c r="O411" i="6"/>
  <c r="N411" i="6"/>
  <c r="M411" i="6"/>
  <c r="Z410" i="6"/>
  <c r="Y410" i="6"/>
  <c r="X410" i="6"/>
  <c r="W410" i="6"/>
  <c r="V410" i="6"/>
  <c r="U410" i="6"/>
  <c r="T410" i="6"/>
  <c r="S410" i="6"/>
  <c r="R410" i="6"/>
  <c r="Q410" i="6"/>
  <c r="P410" i="6"/>
  <c r="O410" i="6"/>
  <c r="N410" i="6"/>
  <c r="M410" i="6"/>
  <c r="Z409" i="6"/>
  <c r="Y409" i="6"/>
  <c r="X409" i="6"/>
  <c r="W409" i="6"/>
  <c r="V409" i="6"/>
  <c r="U409" i="6"/>
  <c r="T409" i="6"/>
  <c r="S409" i="6"/>
  <c r="R409" i="6"/>
  <c r="Q409" i="6"/>
  <c r="P409" i="6"/>
  <c r="O409" i="6"/>
  <c r="N409" i="6"/>
  <c r="M409" i="6"/>
  <c r="Z408" i="6"/>
  <c r="Y408" i="6"/>
  <c r="X408" i="6"/>
  <c r="W408" i="6"/>
  <c r="V408" i="6"/>
  <c r="U408" i="6"/>
  <c r="T408" i="6"/>
  <c r="S408" i="6"/>
  <c r="R408" i="6"/>
  <c r="Q408" i="6"/>
  <c r="P408" i="6"/>
  <c r="O408" i="6"/>
  <c r="N408" i="6"/>
  <c r="M408" i="6"/>
  <c r="Z407" i="6"/>
  <c r="Y407" i="6"/>
  <c r="X407" i="6"/>
  <c r="W407" i="6"/>
  <c r="V407" i="6"/>
  <c r="U407" i="6"/>
  <c r="T407" i="6"/>
  <c r="S407" i="6"/>
  <c r="R407" i="6"/>
  <c r="Q407" i="6"/>
  <c r="P407" i="6"/>
  <c r="O407" i="6"/>
  <c r="N407" i="6"/>
  <c r="M407" i="6"/>
  <c r="Z406" i="6"/>
  <c r="Y406" i="6"/>
  <c r="X406" i="6"/>
  <c r="W406" i="6"/>
  <c r="V406" i="6"/>
  <c r="U406" i="6"/>
  <c r="T406" i="6"/>
  <c r="S406" i="6"/>
  <c r="R406" i="6"/>
  <c r="Q406" i="6"/>
  <c r="P406" i="6"/>
  <c r="O406" i="6"/>
  <c r="N406" i="6"/>
  <c r="M406" i="6"/>
  <c r="Z405" i="6"/>
  <c r="Y405" i="6"/>
  <c r="X405" i="6"/>
  <c r="W405" i="6"/>
  <c r="V405" i="6"/>
  <c r="U405" i="6"/>
  <c r="T405" i="6"/>
  <c r="S405" i="6"/>
  <c r="R405" i="6"/>
  <c r="Q405" i="6"/>
  <c r="P405" i="6"/>
  <c r="O405" i="6"/>
  <c r="N405" i="6"/>
  <c r="M405" i="6"/>
  <c r="Z404" i="6"/>
  <c r="Y404" i="6"/>
  <c r="X404" i="6"/>
  <c r="W404" i="6"/>
  <c r="V404" i="6"/>
  <c r="U404" i="6"/>
  <c r="T404" i="6"/>
  <c r="S404" i="6"/>
  <c r="R404" i="6"/>
  <c r="Q404" i="6"/>
  <c r="P404" i="6"/>
  <c r="O404" i="6"/>
  <c r="N404" i="6"/>
  <c r="M404" i="6"/>
  <c r="Z403" i="6"/>
  <c r="Y403" i="6"/>
  <c r="X403" i="6"/>
  <c r="W403" i="6"/>
  <c r="V403" i="6"/>
  <c r="U403" i="6"/>
  <c r="T403" i="6"/>
  <c r="S403" i="6"/>
  <c r="R403" i="6"/>
  <c r="Q403" i="6"/>
  <c r="P403" i="6"/>
  <c r="O403" i="6"/>
  <c r="N403" i="6"/>
  <c r="M403" i="6"/>
  <c r="Z402" i="6"/>
  <c r="Y402" i="6"/>
  <c r="X402" i="6"/>
  <c r="W402" i="6"/>
  <c r="V402" i="6"/>
  <c r="U402" i="6"/>
  <c r="T402" i="6"/>
  <c r="S402" i="6"/>
  <c r="R402" i="6"/>
  <c r="Q402" i="6"/>
  <c r="P402" i="6"/>
  <c r="O402" i="6"/>
  <c r="N402" i="6"/>
  <c r="M402" i="6"/>
  <c r="Z401" i="6"/>
  <c r="Y401" i="6"/>
  <c r="X401" i="6"/>
  <c r="W401" i="6"/>
  <c r="V401" i="6"/>
  <c r="U401" i="6"/>
  <c r="T401" i="6"/>
  <c r="S401" i="6"/>
  <c r="R401" i="6"/>
  <c r="Q401" i="6"/>
  <c r="P401" i="6"/>
  <c r="O401" i="6"/>
  <c r="N401" i="6"/>
  <c r="M401" i="6"/>
  <c r="Z400" i="6"/>
  <c r="Y400" i="6"/>
  <c r="X400" i="6"/>
  <c r="W400" i="6"/>
  <c r="V400" i="6"/>
  <c r="U400" i="6"/>
  <c r="T400" i="6"/>
  <c r="S400" i="6"/>
  <c r="R400" i="6"/>
  <c r="Q400" i="6"/>
  <c r="P400" i="6"/>
  <c r="O400" i="6"/>
  <c r="N400" i="6"/>
  <c r="M400" i="6"/>
  <c r="Z399" i="6"/>
  <c r="Y399" i="6"/>
  <c r="X399" i="6"/>
  <c r="W399" i="6"/>
  <c r="V399" i="6"/>
  <c r="U399" i="6"/>
  <c r="T399" i="6"/>
  <c r="S399" i="6"/>
  <c r="R399" i="6"/>
  <c r="Q399" i="6"/>
  <c r="P399" i="6"/>
  <c r="O399" i="6"/>
  <c r="N399" i="6"/>
  <c r="M399" i="6"/>
  <c r="Z398" i="6"/>
  <c r="Y398" i="6"/>
  <c r="X398" i="6"/>
  <c r="W398" i="6"/>
  <c r="V398" i="6"/>
  <c r="U398" i="6"/>
  <c r="T398" i="6"/>
  <c r="S398" i="6"/>
  <c r="R398" i="6"/>
  <c r="Q398" i="6"/>
  <c r="P398" i="6"/>
  <c r="O398" i="6"/>
  <c r="N398" i="6"/>
  <c r="M398" i="6"/>
  <c r="Z397" i="6"/>
  <c r="Y397" i="6"/>
  <c r="X397" i="6"/>
  <c r="W397" i="6"/>
  <c r="V397" i="6"/>
  <c r="U397" i="6"/>
  <c r="T397" i="6"/>
  <c r="S397" i="6"/>
  <c r="R397" i="6"/>
  <c r="Q397" i="6"/>
  <c r="P397" i="6"/>
  <c r="O397" i="6"/>
  <c r="N397" i="6"/>
  <c r="M397" i="6"/>
  <c r="Z396" i="6"/>
  <c r="Y396" i="6"/>
  <c r="X396" i="6"/>
  <c r="W396" i="6"/>
  <c r="V396" i="6"/>
  <c r="U396" i="6"/>
  <c r="T396" i="6"/>
  <c r="S396" i="6"/>
  <c r="R396" i="6"/>
  <c r="Q396" i="6"/>
  <c r="P396" i="6"/>
  <c r="O396" i="6"/>
  <c r="N396" i="6"/>
  <c r="M396" i="6"/>
  <c r="Z395" i="6"/>
  <c r="Y395" i="6"/>
  <c r="X395" i="6"/>
  <c r="W395" i="6"/>
  <c r="V395" i="6"/>
  <c r="U395" i="6"/>
  <c r="T395" i="6"/>
  <c r="S395" i="6"/>
  <c r="R395" i="6"/>
  <c r="Q395" i="6"/>
  <c r="P395" i="6"/>
  <c r="O395" i="6"/>
  <c r="N395" i="6"/>
  <c r="M395" i="6"/>
  <c r="Z394" i="6"/>
  <c r="Y394" i="6"/>
  <c r="X394" i="6"/>
  <c r="W394" i="6"/>
  <c r="V394" i="6"/>
  <c r="U394" i="6"/>
  <c r="T394" i="6"/>
  <c r="S394" i="6"/>
  <c r="R394" i="6"/>
  <c r="Q394" i="6"/>
  <c r="P394" i="6"/>
  <c r="O394" i="6"/>
  <c r="N394" i="6"/>
  <c r="M394" i="6"/>
  <c r="Z393" i="6"/>
  <c r="Y393" i="6"/>
  <c r="X393" i="6"/>
  <c r="W393" i="6"/>
  <c r="V393" i="6"/>
  <c r="U393" i="6"/>
  <c r="T393" i="6"/>
  <c r="S393" i="6"/>
  <c r="R393" i="6"/>
  <c r="Q393" i="6"/>
  <c r="P393" i="6"/>
  <c r="O393" i="6"/>
  <c r="N393" i="6"/>
  <c r="M393" i="6"/>
  <c r="Z392" i="6"/>
  <c r="Y392" i="6"/>
  <c r="X392" i="6"/>
  <c r="W392" i="6"/>
  <c r="V392" i="6"/>
  <c r="U392" i="6"/>
  <c r="T392" i="6"/>
  <c r="S392" i="6"/>
  <c r="R392" i="6"/>
  <c r="Q392" i="6"/>
  <c r="P392" i="6"/>
  <c r="O392" i="6"/>
  <c r="N392" i="6"/>
  <c r="M392" i="6"/>
  <c r="Z391" i="6"/>
  <c r="Y391" i="6"/>
  <c r="X391" i="6"/>
  <c r="W391" i="6"/>
  <c r="V391" i="6"/>
  <c r="U391" i="6"/>
  <c r="T391" i="6"/>
  <c r="S391" i="6"/>
  <c r="R391" i="6"/>
  <c r="Q391" i="6"/>
  <c r="P391" i="6"/>
  <c r="O391" i="6"/>
  <c r="N391" i="6"/>
  <c r="M391" i="6"/>
  <c r="Z390" i="6"/>
  <c r="Y390" i="6"/>
  <c r="X390" i="6"/>
  <c r="W390" i="6"/>
  <c r="V390" i="6"/>
  <c r="U390" i="6"/>
  <c r="T390" i="6"/>
  <c r="S390" i="6"/>
  <c r="R390" i="6"/>
  <c r="Q390" i="6"/>
  <c r="P390" i="6"/>
  <c r="O390" i="6"/>
  <c r="N390" i="6"/>
  <c r="M390" i="6"/>
  <c r="Z389" i="6"/>
  <c r="Y389" i="6"/>
  <c r="X389" i="6"/>
  <c r="W389" i="6"/>
  <c r="V389" i="6"/>
  <c r="U389" i="6"/>
  <c r="T389" i="6"/>
  <c r="S389" i="6"/>
  <c r="R389" i="6"/>
  <c r="Q389" i="6"/>
  <c r="P389" i="6"/>
  <c r="O389" i="6"/>
  <c r="N389" i="6"/>
  <c r="M389" i="6"/>
  <c r="Z388" i="6"/>
  <c r="Y388" i="6"/>
  <c r="X388" i="6"/>
  <c r="W388" i="6"/>
  <c r="V388" i="6"/>
  <c r="U388" i="6"/>
  <c r="T388" i="6"/>
  <c r="S388" i="6"/>
  <c r="R388" i="6"/>
  <c r="Q388" i="6"/>
  <c r="P388" i="6"/>
  <c r="O388" i="6"/>
  <c r="N388" i="6"/>
  <c r="M388" i="6"/>
  <c r="Z387" i="6"/>
  <c r="Y387" i="6"/>
  <c r="X387" i="6"/>
  <c r="W387" i="6"/>
  <c r="V387" i="6"/>
  <c r="U387" i="6"/>
  <c r="T387" i="6"/>
  <c r="S387" i="6"/>
  <c r="R387" i="6"/>
  <c r="Q387" i="6"/>
  <c r="P387" i="6"/>
  <c r="O387" i="6"/>
  <c r="N387" i="6"/>
  <c r="M387" i="6"/>
  <c r="Z386" i="6"/>
  <c r="Y386" i="6"/>
  <c r="X386" i="6"/>
  <c r="W386" i="6"/>
  <c r="V386" i="6"/>
  <c r="U386" i="6"/>
  <c r="T386" i="6"/>
  <c r="S386" i="6"/>
  <c r="R386" i="6"/>
  <c r="Q386" i="6"/>
  <c r="P386" i="6"/>
  <c r="O386" i="6"/>
  <c r="N386" i="6"/>
  <c r="M386" i="6"/>
  <c r="Z385" i="6"/>
  <c r="Y385" i="6"/>
  <c r="X385" i="6"/>
  <c r="W385" i="6"/>
  <c r="V385" i="6"/>
  <c r="U385" i="6"/>
  <c r="T385" i="6"/>
  <c r="S385" i="6"/>
  <c r="R385" i="6"/>
  <c r="Q385" i="6"/>
  <c r="P385" i="6"/>
  <c r="O385" i="6"/>
  <c r="N385" i="6"/>
  <c r="M385" i="6"/>
  <c r="Z384" i="6"/>
  <c r="Y384" i="6"/>
  <c r="X384" i="6"/>
  <c r="W384" i="6"/>
  <c r="V384" i="6"/>
  <c r="U384" i="6"/>
  <c r="T384" i="6"/>
  <c r="S384" i="6"/>
  <c r="R384" i="6"/>
  <c r="Q384" i="6"/>
  <c r="P384" i="6"/>
  <c r="O384" i="6"/>
  <c r="N384" i="6"/>
  <c r="M384" i="6"/>
  <c r="Z383" i="6"/>
  <c r="Y383" i="6"/>
  <c r="X383" i="6"/>
  <c r="W383" i="6"/>
  <c r="V383" i="6"/>
  <c r="U383" i="6"/>
  <c r="T383" i="6"/>
  <c r="S383" i="6"/>
  <c r="R383" i="6"/>
  <c r="Q383" i="6"/>
  <c r="P383" i="6"/>
  <c r="O383" i="6"/>
  <c r="N383" i="6"/>
  <c r="M383" i="6"/>
  <c r="Z382" i="6"/>
  <c r="Y382" i="6"/>
  <c r="X382" i="6"/>
  <c r="W382" i="6"/>
  <c r="V382" i="6"/>
  <c r="U382" i="6"/>
  <c r="T382" i="6"/>
  <c r="S382" i="6"/>
  <c r="R382" i="6"/>
  <c r="Q382" i="6"/>
  <c r="P382" i="6"/>
  <c r="O382" i="6"/>
  <c r="N382" i="6"/>
  <c r="M382" i="6"/>
  <c r="Z381" i="6"/>
  <c r="Y381" i="6"/>
  <c r="X381" i="6"/>
  <c r="W381" i="6"/>
  <c r="V381" i="6"/>
  <c r="U381" i="6"/>
  <c r="T381" i="6"/>
  <c r="S381" i="6"/>
  <c r="R381" i="6"/>
  <c r="Q381" i="6"/>
  <c r="P381" i="6"/>
  <c r="O381" i="6"/>
  <c r="N381" i="6"/>
  <c r="M381" i="6"/>
  <c r="Z380" i="6"/>
  <c r="Y380" i="6"/>
  <c r="X380" i="6"/>
  <c r="W380" i="6"/>
  <c r="V380" i="6"/>
  <c r="U380" i="6"/>
  <c r="T380" i="6"/>
  <c r="S380" i="6"/>
  <c r="R380" i="6"/>
  <c r="Q380" i="6"/>
  <c r="P380" i="6"/>
  <c r="O380" i="6"/>
  <c r="N380" i="6"/>
  <c r="M380" i="6"/>
  <c r="Z379" i="6"/>
  <c r="Y379" i="6"/>
  <c r="X379" i="6"/>
  <c r="W379" i="6"/>
  <c r="V379" i="6"/>
  <c r="U379" i="6"/>
  <c r="T379" i="6"/>
  <c r="S379" i="6"/>
  <c r="R379" i="6"/>
  <c r="Q379" i="6"/>
  <c r="P379" i="6"/>
  <c r="O379" i="6"/>
  <c r="N379" i="6"/>
  <c r="M379" i="6"/>
  <c r="Z378" i="6"/>
  <c r="Y378" i="6"/>
  <c r="X378" i="6"/>
  <c r="W378" i="6"/>
  <c r="V378" i="6"/>
  <c r="U378" i="6"/>
  <c r="T378" i="6"/>
  <c r="S378" i="6"/>
  <c r="R378" i="6"/>
  <c r="Q378" i="6"/>
  <c r="P378" i="6"/>
  <c r="O378" i="6"/>
  <c r="N378" i="6"/>
  <c r="M378" i="6"/>
  <c r="Z377" i="6"/>
  <c r="Y377" i="6"/>
  <c r="X377" i="6"/>
  <c r="W377" i="6"/>
  <c r="V377" i="6"/>
  <c r="U377" i="6"/>
  <c r="T377" i="6"/>
  <c r="S377" i="6"/>
  <c r="R377" i="6"/>
  <c r="Q377" i="6"/>
  <c r="P377" i="6"/>
  <c r="O377" i="6"/>
  <c r="N377" i="6"/>
  <c r="M377" i="6"/>
  <c r="Z376" i="6"/>
  <c r="Y376" i="6"/>
  <c r="X376" i="6"/>
  <c r="W376" i="6"/>
  <c r="V376" i="6"/>
  <c r="U376" i="6"/>
  <c r="T376" i="6"/>
  <c r="S376" i="6"/>
  <c r="R376" i="6"/>
  <c r="Q376" i="6"/>
  <c r="P376" i="6"/>
  <c r="O376" i="6"/>
  <c r="N376" i="6"/>
  <c r="M376" i="6"/>
  <c r="Z375" i="6"/>
  <c r="Y375" i="6"/>
  <c r="X375" i="6"/>
  <c r="W375" i="6"/>
  <c r="V375" i="6"/>
  <c r="U375" i="6"/>
  <c r="T375" i="6"/>
  <c r="S375" i="6"/>
  <c r="R375" i="6"/>
  <c r="Q375" i="6"/>
  <c r="P375" i="6"/>
  <c r="O375" i="6"/>
  <c r="N375" i="6"/>
  <c r="M375" i="6"/>
  <c r="Z374" i="6"/>
  <c r="Y374" i="6"/>
  <c r="X374" i="6"/>
  <c r="W374" i="6"/>
  <c r="V374" i="6"/>
  <c r="U374" i="6"/>
  <c r="T374" i="6"/>
  <c r="S374" i="6"/>
  <c r="R374" i="6"/>
  <c r="Q374" i="6"/>
  <c r="P374" i="6"/>
  <c r="O374" i="6"/>
  <c r="N374" i="6"/>
  <c r="M374" i="6"/>
  <c r="Z373" i="6"/>
  <c r="Y373" i="6"/>
  <c r="X373" i="6"/>
  <c r="W373" i="6"/>
  <c r="V373" i="6"/>
  <c r="U373" i="6"/>
  <c r="T373" i="6"/>
  <c r="S373" i="6"/>
  <c r="R373" i="6"/>
  <c r="Q373" i="6"/>
  <c r="P373" i="6"/>
  <c r="O373" i="6"/>
  <c r="N373" i="6"/>
  <c r="M373" i="6"/>
  <c r="Z372" i="6"/>
  <c r="Y372" i="6"/>
  <c r="X372" i="6"/>
  <c r="W372" i="6"/>
  <c r="V372" i="6"/>
  <c r="U372" i="6"/>
  <c r="T372" i="6"/>
  <c r="S372" i="6"/>
  <c r="R372" i="6"/>
  <c r="Q372" i="6"/>
  <c r="P372" i="6"/>
  <c r="O372" i="6"/>
  <c r="N372" i="6"/>
  <c r="M372" i="6"/>
  <c r="Z371" i="6"/>
  <c r="Y371" i="6"/>
  <c r="X371" i="6"/>
  <c r="W371" i="6"/>
  <c r="V371" i="6"/>
  <c r="U371" i="6"/>
  <c r="T371" i="6"/>
  <c r="S371" i="6"/>
  <c r="R371" i="6"/>
  <c r="Q371" i="6"/>
  <c r="P371" i="6"/>
  <c r="O371" i="6"/>
  <c r="N371" i="6"/>
  <c r="M371" i="6"/>
  <c r="Z370" i="6"/>
  <c r="Y370" i="6"/>
  <c r="X370" i="6"/>
  <c r="W370" i="6"/>
  <c r="V370" i="6"/>
  <c r="U370" i="6"/>
  <c r="T370" i="6"/>
  <c r="S370" i="6"/>
  <c r="R370" i="6"/>
  <c r="Q370" i="6"/>
  <c r="P370" i="6"/>
  <c r="O370" i="6"/>
  <c r="N370" i="6"/>
  <c r="M370" i="6"/>
  <c r="Z369" i="6"/>
  <c r="Y369" i="6"/>
  <c r="X369" i="6"/>
  <c r="W369" i="6"/>
  <c r="V369" i="6"/>
  <c r="U369" i="6"/>
  <c r="T369" i="6"/>
  <c r="S369" i="6"/>
  <c r="R369" i="6"/>
  <c r="Q369" i="6"/>
  <c r="P369" i="6"/>
  <c r="O369" i="6"/>
  <c r="N369" i="6"/>
  <c r="M369" i="6"/>
  <c r="Z368" i="6"/>
  <c r="Y368" i="6"/>
  <c r="X368" i="6"/>
  <c r="W368" i="6"/>
  <c r="V368" i="6"/>
  <c r="U368" i="6"/>
  <c r="T368" i="6"/>
  <c r="S368" i="6"/>
  <c r="R368" i="6"/>
  <c r="Q368" i="6"/>
  <c r="P368" i="6"/>
  <c r="O368" i="6"/>
  <c r="N368" i="6"/>
  <c r="M368" i="6"/>
  <c r="Z367" i="6"/>
  <c r="Y367" i="6"/>
  <c r="X367" i="6"/>
  <c r="W367" i="6"/>
  <c r="V367" i="6"/>
  <c r="U367" i="6"/>
  <c r="T367" i="6"/>
  <c r="S367" i="6"/>
  <c r="R367" i="6"/>
  <c r="Q367" i="6"/>
  <c r="P367" i="6"/>
  <c r="O367" i="6"/>
  <c r="N367" i="6"/>
  <c r="M367" i="6"/>
  <c r="Z366" i="6"/>
  <c r="Y366" i="6"/>
  <c r="X366" i="6"/>
  <c r="W366" i="6"/>
  <c r="V366" i="6"/>
  <c r="U366" i="6"/>
  <c r="T366" i="6"/>
  <c r="S366" i="6"/>
  <c r="R366" i="6"/>
  <c r="Q366" i="6"/>
  <c r="P366" i="6"/>
  <c r="O366" i="6"/>
  <c r="N366" i="6"/>
  <c r="M366" i="6"/>
  <c r="Z365" i="6"/>
  <c r="Y365" i="6"/>
  <c r="X365" i="6"/>
  <c r="W365" i="6"/>
  <c r="V365" i="6"/>
  <c r="U365" i="6"/>
  <c r="T365" i="6"/>
  <c r="S365" i="6"/>
  <c r="R365" i="6"/>
  <c r="Q365" i="6"/>
  <c r="P365" i="6"/>
  <c r="O365" i="6"/>
  <c r="N365" i="6"/>
  <c r="M365" i="6"/>
  <c r="Z364" i="6"/>
  <c r="Y364" i="6"/>
  <c r="X364" i="6"/>
  <c r="W364" i="6"/>
  <c r="V364" i="6"/>
  <c r="U364" i="6"/>
  <c r="T364" i="6"/>
  <c r="S364" i="6"/>
  <c r="R364" i="6"/>
  <c r="Q364" i="6"/>
  <c r="P364" i="6"/>
  <c r="O364" i="6"/>
  <c r="N364" i="6"/>
  <c r="M364" i="6"/>
  <c r="Z363" i="6"/>
  <c r="Y363" i="6"/>
  <c r="X363" i="6"/>
  <c r="W363" i="6"/>
  <c r="V363" i="6"/>
  <c r="U363" i="6"/>
  <c r="T363" i="6"/>
  <c r="S363" i="6"/>
  <c r="R363" i="6"/>
  <c r="Q363" i="6"/>
  <c r="P363" i="6"/>
  <c r="O363" i="6"/>
  <c r="N363" i="6"/>
  <c r="M363" i="6"/>
  <c r="Z362" i="6"/>
  <c r="Y362" i="6"/>
  <c r="X362" i="6"/>
  <c r="W362" i="6"/>
  <c r="V362" i="6"/>
  <c r="U362" i="6"/>
  <c r="T362" i="6"/>
  <c r="S362" i="6"/>
  <c r="R362" i="6"/>
  <c r="Q362" i="6"/>
  <c r="P362" i="6"/>
  <c r="O362" i="6"/>
  <c r="N362" i="6"/>
  <c r="M362" i="6"/>
  <c r="Z361" i="6"/>
  <c r="Y361" i="6"/>
  <c r="X361" i="6"/>
  <c r="W361" i="6"/>
  <c r="V361" i="6"/>
  <c r="U361" i="6"/>
  <c r="T361" i="6"/>
  <c r="S361" i="6"/>
  <c r="R361" i="6"/>
  <c r="Q361" i="6"/>
  <c r="P361" i="6"/>
  <c r="O361" i="6"/>
  <c r="N361" i="6"/>
  <c r="M361" i="6"/>
  <c r="Z360" i="6"/>
  <c r="Y360" i="6"/>
  <c r="X360" i="6"/>
  <c r="W360" i="6"/>
  <c r="V360" i="6"/>
  <c r="U360" i="6"/>
  <c r="T360" i="6"/>
  <c r="S360" i="6"/>
  <c r="R360" i="6"/>
  <c r="Q360" i="6"/>
  <c r="P360" i="6"/>
  <c r="O360" i="6"/>
  <c r="N360" i="6"/>
  <c r="M360" i="6"/>
  <c r="Z359" i="6"/>
  <c r="Y359" i="6"/>
  <c r="X359" i="6"/>
  <c r="W359" i="6"/>
  <c r="V359" i="6"/>
  <c r="U359" i="6"/>
  <c r="T359" i="6"/>
  <c r="S359" i="6"/>
  <c r="R359" i="6"/>
  <c r="Q359" i="6"/>
  <c r="P359" i="6"/>
  <c r="O359" i="6"/>
  <c r="N359" i="6"/>
  <c r="M359" i="6"/>
  <c r="Z358" i="6"/>
  <c r="Y358" i="6"/>
  <c r="X358" i="6"/>
  <c r="W358" i="6"/>
  <c r="V358" i="6"/>
  <c r="U358" i="6"/>
  <c r="T358" i="6"/>
  <c r="S358" i="6"/>
  <c r="R358" i="6"/>
  <c r="Q358" i="6"/>
  <c r="P358" i="6"/>
  <c r="O358" i="6"/>
  <c r="N358" i="6"/>
  <c r="M358" i="6"/>
  <c r="Z357" i="6"/>
  <c r="Y357" i="6"/>
  <c r="X357" i="6"/>
  <c r="W357" i="6"/>
  <c r="V357" i="6"/>
  <c r="U357" i="6"/>
  <c r="T357" i="6"/>
  <c r="S357" i="6"/>
  <c r="R357" i="6"/>
  <c r="Q357" i="6"/>
  <c r="P357" i="6"/>
  <c r="O357" i="6"/>
  <c r="N357" i="6"/>
  <c r="M357" i="6"/>
  <c r="Z356" i="6"/>
  <c r="Y356" i="6"/>
  <c r="X356" i="6"/>
  <c r="W356" i="6"/>
  <c r="V356" i="6"/>
  <c r="U356" i="6"/>
  <c r="T356" i="6"/>
  <c r="S356" i="6"/>
  <c r="R356" i="6"/>
  <c r="Q356" i="6"/>
  <c r="P356" i="6"/>
  <c r="O356" i="6"/>
  <c r="N356" i="6"/>
  <c r="M356" i="6"/>
  <c r="Z355" i="6"/>
  <c r="Y355" i="6"/>
  <c r="X355" i="6"/>
  <c r="W355" i="6"/>
  <c r="V355" i="6"/>
  <c r="U355" i="6"/>
  <c r="T355" i="6"/>
  <c r="S355" i="6"/>
  <c r="R355" i="6"/>
  <c r="Q355" i="6"/>
  <c r="P355" i="6"/>
  <c r="O355" i="6"/>
  <c r="N355" i="6"/>
  <c r="M355" i="6"/>
  <c r="Z354" i="6"/>
  <c r="Y354" i="6"/>
  <c r="X354" i="6"/>
  <c r="W354" i="6"/>
  <c r="V354" i="6"/>
  <c r="U354" i="6"/>
  <c r="T354" i="6"/>
  <c r="S354" i="6"/>
  <c r="R354" i="6"/>
  <c r="Q354" i="6"/>
  <c r="P354" i="6"/>
  <c r="O354" i="6"/>
  <c r="N354" i="6"/>
  <c r="M354" i="6"/>
  <c r="Z353" i="6"/>
  <c r="Y353" i="6"/>
  <c r="X353" i="6"/>
  <c r="W353" i="6"/>
  <c r="V353" i="6"/>
  <c r="U353" i="6"/>
  <c r="T353" i="6"/>
  <c r="S353" i="6"/>
  <c r="R353" i="6"/>
  <c r="Q353" i="6"/>
  <c r="P353" i="6"/>
  <c r="O353" i="6"/>
  <c r="N353" i="6"/>
  <c r="M353" i="6"/>
  <c r="Z352" i="6"/>
  <c r="Y352" i="6"/>
  <c r="X352" i="6"/>
  <c r="W352" i="6"/>
  <c r="V352" i="6"/>
  <c r="U352" i="6"/>
  <c r="T352" i="6"/>
  <c r="S352" i="6"/>
  <c r="R352" i="6"/>
  <c r="Q352" i="6"/>
  <c r="P352" i="6"/>
  <c r="O352" i="6"/>
  <c r="N352" i="6"/>
  <c r="M352" i="6"/>
  <c r="Z351" i="6"/>
  <c r="Y351" i="6"/>
  <c r="X351" i="6"/>
  <c r="W351" i="6"/>
  <c r="V351" i="6"/>
  <c r="U351" i="6"/>
  <c r="T351" i="6"/>
  <c r="S351" i="6"/>
  <c r="R351" i="6"/>
  <c r="Q351" i="6"/>
  <c r="P351" i="6"/>
  <c r="O351" i="6"/>
  <c r="N351" i="6"/>
  <c r="M351" i="6"/>
  <c r="Z350" i="6"/>
  <c r="Y350" i="6"/>
  <c r="X350" i="6"/>
  <c r="W350" i="6"/>
  <c r="V350" i="6"/>
  <c r="U350" i="6"/>
  <c r="T350" i="6"/>
  <c r="S350" i="6"/>
  <c r="R350" i="6"/>
  <c r="Q350" i="6"/>
  <c r="P350" i="6"/>
  <c r="O350" i="6"/>
  <c r="N350" i="6"/>
  <c r="M350" i="6"/>
  <c r="Z349" i="6"/>
  <c r="Y349" i="6"/>
  <c r="X349" i="6"/>
  <c r="W349" i="6"/>
  <c r="V349" i="6"/>
  <c r="U349" i="6"/>
  <c r="T349" i="6"/>
  <c r="S349" i="6"/>
  <c r="R349" i="6"/>
  <c r="Q349" i="6"/>
  <c r="P349" i="6"/>
  <c r="O349" i="6"/>
  <c r="N349" i="6"/>
  <c r="M349" i="6"/>
  <c r="Z348" i="6"/>
  <c r="Y348" i="6"/>
  <c r="X348" i="6"/>
  <c r="W348" i="6"/>
  <c r="V348" i="6"/>
  <c r="U348" i="6"/>
  <c r="T348" i="6"/>
  <c r="S348" i="6"/>
  <c r="R348" i="6"/>
  <c r="Q348" i="6"/>
  <c r="P348" i="6"/>
  <c r="O348" i="6"/>
  <c r="N348" i="6"/>
  <c r="M348" i="6"/>
  <c r="Z347" i="6"/>
  <c r="Y347" i="6"/>
  <c r="X347" i="6"/>
  <c r="W347" i="6"/>
  <c r="V347" i="6"/>
  <c r="U347" i="6"/>
  <c r="T347" i="6"/>
  <c r="S347" i="6"/>
  <c r="R347" i="6"/>
  <c r="Q347" i="6"/>
  <c r="P347" i="6"/>
  <c r="O347" i="6"/>
  <c r="N347" i="6"/>
  <c r="M347" i="6"/>
  <c r="Z346" i="6"/>
  <c r="Y346" i="6"/>
  <c r="X346" i="6"/>
  <c r="W346" i="6"/>
  <c r="V346" i="6"/>
  <c r="U346" i="6"/>
  <c r="T346" i="6"/>
  <c r="S346" i="6"/>
  <c r="R346" i="6"/>
  <c r="Q346" i="6"/>
  <c r="P346" i="6"/>
  <c r="O346" i="6"/>
  <c r="N346" i="6"/>
  <c r="M346" i="6"/>
  <c r="Z345" i="6"/>
  <c r="Y345" i="6"/>
  <c r="X345" i="6"/>
  <c r="W345" i="6"/>
  <c r="V345" i="6"/>
  <c r="U345" i="6"/>
  <c r="T345" i="6"/>
  <c r="S345" i="6"/>
  <c r="R345" i="6"/>
  <c r="Q345" i="6"/>
  <c r="P345" i="6"/>
  <c r="O345" i="6"/>
  <c r="N345" i="6"/>
  <c r="M345" i="6"/>
  <c r="Z344" i="6"/>
  <c r="Y344" i="6"/>
  <c r="X344" i="6"/>
  <c r="W344" i="6"/>
  <c r="V344" i="6"/>
  <c r="U344" i="6"/>
  <c r="T344" i="6"/>
  <c r="S344" i="6"/>
  <c r="R344" i="6"/>
  <c r="Q344" i="6"/>
  <c r="P344" i="6"/>
  <c r="O344" i="6"/>
  <c r="N344" i="6"/>
  <c r="M344" i="6"/>
  <c r="Z343" i="6"/>
  <c r="Y343" i="6"/>
  <c r="X343" i="6"/>
  <c r="W343" i="6"/>
  <c r="V343" i="6"/>
  <c r="U343" i="6"/>
  <c r="T343" i="6"/>
  <c r="S343" i="6"/>
  <c r="R343" i="6"/>
  <c r="Q343" i="6"/>
  <c r="P343" i="6"/>
  <c r="O343" i="6"/>
  <c r="N343" i="6"/>
  <c r="M343" i="6"/>
  <c r="Z342" i="6"/>
  <c r="Y342" i="6"/>
  <c r="X342" i="6"/>
  <c r="W342" i="6"/>
  <c r="V342" i="6"/>
  <c r="U342" i="6"/>
  <c r="T342" i="6"/>
  <c r="S342" i="6"/>
  <c r="R342" i="6"/>
  <c r="Q342" i="6"/>
  <c r="P342" i="6"/>
  <c r="O342" i="6"/>
  <c r="N342" i="6"/>
  <c r="M342" i="6"/>
  <c r="Z341" i="6"/>
  <c r="Y341" i="6"/>
  <c r="X341" i="6"/>
  <c r="W341" i="6"/>
  <c r="V341" i="6"/>
  <c r="U341" i="6"/>
  <c r="T341" i="6"/>
  <c r="S341" i="6"/>
  <c r="R341" i="6"/>
  <c r="Q341" i="6"/>
  <c r="P341" i="6"/>
  <c r="O341" i="6"/>
  <c r="N341" i="6"/>
  <c r="M341" i="6"/>
  <c r="Z340" i="6"/>
  <c r="Y340" i="6"/>
  <c r="X340" i="6"/>
  <c r="W340" i="6"/>
  <c r="V340" i="6"/>
  <c r="U340" i="6"/>
  <c r="T340" i="6"/>
  <c r="S340" i="6"/>
  <c r="R340" i="6"/>
  <c r="Q340" i="6"/>
  <c r="P340" i="6"/>
  <c r="O340" i="6"/>
  <c r="N340" i="6"/>
  <c r="M340" i="6"/>
  <c r="Z339" i="6"/>
  <c r="Y339" i="6"/>
  <c r="X339" i="6"/>
  <c r="W339" i="6"/>
  <c r="V339" i="6"/>
  <c r="U339" i="6"/>
  <c r="T339" i="6"/>
  <c r="S339" i="6"/>
  <c r="R339" i="6"/>
  <c r="Q339" i="6"/>
  <c r="P339" i="6"/>
  <c r="O339" i="6"/>
  <c r="N339" i="6"/>
  <c r="M339" i="6"/>
  <c r="Z338" i="6"/>
  <c r="Y338" i="6"/>
  <c r="X338" i="6"/>
  <c r="W338" i="6"/>
  <c r="V338" i="6"/>
  <c r="U338" i="6"/>
  <c r="T338" i="6"/>
  <c r="S338" i="6"/>
  <c r="R338" i="6"/>
  <c r="Q338" i="6"/>
  <c r="P338" i="6"/>
  <c r="O338" i="6"/>
  <c r="N338" i="6"/>
  <c r="M338" i="6"/>
  <c r="Z337" i="6"/>
  <c r="Y337" i="6"/>
  <c r="X337" i="6"/>
  <c r="W337" i="6"/>
  <c r="V337" i="6"/>
  <c r="U337" i="6"/>
  <c r="T337" i="6"/>
  <c r="S337" i="6"/>
  <c r="R337" i="6"/>
  <c r="Q337" i="6"/>
  <c r="P337" i="6"/>
  <c r="O337" i="6"/>
  <c r="N337" i="6"/>
  <c r="M337" i="6"/>
  <c r="Z336" i="6"/>
  <c r="Y336" i="6"/>
  <c r="X336" i="6"/>
  <c r="W336" i="6"/>
  <c r="V336" i="6"/>
  <c r="U336" i="6"/>
  <c r="T336" i="6"/>
  <c r="S336" i="6"/>
  <c r="R336" i="6"/>
  <c r="Q336" i="6"/>
  <c r="P336" i="6"/>
  <c r="O336" i="6"/>
  <c r="N336" i="6"/>
  <c r="M336" i="6"/>
  <c r="Z335" i="6"/>
  <c r="Y335" i="6"/>
  <c r="X335" i="6"/>
  <c r="W335" i="6"/>
  <c r="V335" i="6"/>
  <c r="U335" i="6"/>
  <c r="T335" i="6"/>
  <c r="S335" i="6"/>
  <c r="R335" i="6"/>
  <c r="Q335" i="6"/>
  <c r="P335" i="6"/>
  <c r="O335" i="6"/>
  <c r="N335" i="6"/>
  <c r="M335" i="6"/>
  <c r="Z334" i="6"/>
  <c r="Y334" i="6"/>
  <c r="X334" i="6"/>
  <c r="W334" i="6"/>
  <c r="V334" i="6"/>
  <c r="U334" i="6"/>
  <c r="T334" i="6"/>
  <c r="S334" i="6"/>
  <c r="R334" i="6"/>
  <c r="Q334" i="6"/>
  <c r="P334" i="6"/>
  <c r="O334" i="6"/>
  <c r="N334" i="6"/>
  <c r="M334" i="6"/>
  <c r="Z333" i="6"/>
  <c r="Y333" i="6"/>
  <c r="X333" i="6"/>
  <c r="W333" i="6"/>
  <c r="V333" i="6"/>
  <c r="U333" i="6"/>
  <c r="T333" i="6"/>
  <c r="S333" i="6"/>
  <c r="R333" i="6"/>
  <c r="Q333" i="6"/>
  <c r="P333" i="6"/>
  <c r="O333" i="6"/>
  <c r="N333" i="6"/>
  <c r="M333" i="6"/>
  <c r="Z332" i="6"/>
  <c r="Y332" i="6"/>
  <c r="X332" i="6"/>
  <c r="W332" i="6"/>
  <c r="V332" i="6"/>
  <c r="U332" i="6"/>
  <c r="T332" i="6"/>
  <c r="S332" i="6"/>
  <c r="R332" i="6"/>
  <c r="Q332" i="6"/>
  <c r="P332" i="6"/>
  <c r="O332" i="6"/>
  <c r="N332" i="6"/>
  <c r="M332" i="6"/>
  <c r="Z331" i="6"/>
  <c r="Y331" i="6"/>
  <c r="X331" i="6"/>
  <c r="W331" i="6"/>
  <c r="V331" i="6"/>
  <c r="U331" i="6"/>
  <c r="T331" i="6"/>
  <c r="S331" i="6"/>
  <c r="R331" i="6"/>
  <c r="Q331" i="6"/>
  <c r="P331" i="6"/>
  <c r="O331" i="6"/>
  <c r="N331" i="6"/>
  <c r="M331" i="6"/>
  <c r="Z330" i="6"/>
  <c r="Y330" i="6"/>
  <c r="X330" i="6"/>
  <c r="W330" i="6"/>
  <c r="V330" i="6"/>
  <c r="U330" i="6"/>
  <c r="T330" i="6"/>
  <c r="S330" i="6"/>
  <c r="R330" i="6"/>
  <c r="Q330" i="6"/>
  <c r="P330" i="6"/>
  <c r="O330" i="6"/>
  <c r="N330" i="6"/>
  <c r="M330" i="6"/>
  <c r="Z329" i="6"/>
  <c r="Y329" i="6"/>
  <c r="X329" i="6"/>
  <c r="W329" i="6"/>
  <c r="V329" i="6"/>
  <c r="U329" i="6"/>
  <c r="T329" i="6"/>
  <c r="S329" i="6"/>
  <c r="R329" i="6"/>
  <c r="Q329" i="6"/>
  <c r="P329" i="6"/>
  <c r="O329" i="6"/>
  <c r="N329" i="6"/>
  <c r="M329" i="6"/>
  <c r="Z328" i="6"/>
  <c r="Y328" i="6"/>
  <c r="X328" i="6"/>
  <c r="W328" i="6"/>
  <c r="V328" i="6"/>
  <c r="U328" i="6"/>
  <c r="T328" i="6"/>
  <c r="S328" i="6"/>
  <c r="R328" i="6"/>
  <c r="Q328" i="6"/>
  <c r="P328" i="6"/>
  <c r="O328" i="6"/>
  <c r="N328" i="6"/>
  <c r="M328" i="6"/>
  <c r="Z327" i="6"/>
  <c r="Y327" i="6"/>
  <c r="X327" i="6"/>
  <c r="W327" i="6"/>
  <c r="V327" i="6"/>
  <c r="U327" i="6"/>
  <c r="T327" i="6"/>
  <c r="S327" i="6"/>
  <c r="R327" i="6"/>
  <c r="Q327" i="6"/>
  <c r="P327" i="6"/>
  <c r="O327" i="6"/>
  <c r="N327" i="6"/>
  <c r="M327" i="6"/>
  <c r="Z326" i="6"/>
  <c r="Y326" i="6"/>
  <c r="X326" i="6"/>
  <c r="W326" i="6"/>
  <c r="V326" i="6"/>
  <c r="U326" i="6"/>
  <c r="T326" i="6"/>
  <c r="S326" i="6"/>
  <c r="R326" i="6"/>
  <c r="Q326" i="6"/>
  <c r="P326" i="6"/>
  <c r="O326" i="6"/>
  <c r="N326" i="6"/>
  <c r="M326" i="6"/>
  <c r="Z325" i="6"/>
  <c r="Y325" i="6"/>
  <c r="X325" i="6"/>
  <c r="W325" i="6"/>
  <c r="V325" i="6"/>
  <c r="U325" i="6"/>
  <c r="T325" i="6"/>
  <c r="S325" i="6"/>
  <c r="R325" i="6"/>
  <c r="Q325" i="6"/>
  <c r="P325" i="6"/>
  <c r="O325" i="6"/>
  <c r="N325" i="6"/>
  <c r="M325" i="6"/>
  <c r="Z324" i="6"/>
  <c r="Y324" i="6"/>
  <c r="X324" i="6"/>
  <c r="W324" i="6"/>
  <c r="V324" i="6"/>
  <c r="U324" i="6"/>
  <c r="T324" i="6"/>
  <c r="S324" i="6"/>
  <c r="R324" i="6"/>
  <c r="Q324" i="6"/>
  <c r="P324" i="6"/>
  <c r="O324" i="6"/>
  <c r="N324" i="6"/>
  <c r="M324" i="6"/>
  <c r="Z323" i="6"/>
  <c r="Y323" i="6"/>
  <c r="X323" i="6"/>
  <c r="W323" i="6"/>
  <c r="V323" i="6"/>
  <c r="U323" i="6"/>
  <c r="T323" i="6"/>
  <c r="S323" i="6"/>
  <c r="R323" i="6"/>
  <c r="Q323" i="6"/>
  <c r="P323" i="6"/>
  <c r="O323" i="6"/>
  <c r="N323" i="6"/>
  <c r="M323" i="6"/>
  <c r="Z322" i="6"/>
  <c r="Y322" i="6"/>
  <c r="X322" i="6"/>
  <c r="W322" i="6"/>
  <c r="V322" i="6"/>
  <c r="U322" i="6"/>
  <c r="T322" i="6"/>
  <c r="S322" i="6"/>
  <c r="R322" i="6"/>
  <c r="Q322" i="6"/>
  <c r="P322" i="6"/>
  <c r="O322" i="6"/>
  <c r="N322" i="6"/>
  <c r="M322" i="6"/>
  <c r="Z321" i="6"/>
  <c r="Y321" i="6"/>
  <c r="X321" i="6"/>
  <c r="W321" i="6"/>
  <c r="V321" i="6"/>
  <c r="U321" i="6"/>
  <c r="T321" i="6"/>
  <c r="S321" i="6"/>
  <c r="R321" i="6"/>
  <c r="Q321" i="6"/>
  <c r="P321" i="6"/>
  <c r="O321" i="6"/>
  <c r="N321" i="6"/>
  <c r="M321" i="6"/>
  <c r="Z320" i="6"/>
  <c r="Y320" i="6"/>
  <c r="X320" i="6"/>
  <c r="W320" i="6"/>
  <c r="V320" i="6"/>
  <c r="U320" i="6"/>
  <c r="T320" i="6"/>
  <c r="S320" i="6"/>
  <c r="R320" i="6"/>
  <c r="Q320" i="6"/>
  <c r="P320" i="6"/>
  <c r="O320" i="6"/>
  <c r="N320" i="6"/>
  <c r="M320" i="6"/>
  <c r="Z319" i="6"/>
  <c r="Y319" i="6"/>
  <c r="X319" i="6"/>
  <c r="W319" i="6"/>
  <c r="V319" i="6"/>
  <c r="U319" i="6"/>
  <c r="T319" i="6"/>
  <c r="S319" i="6"/>
  <c r="R319" i="6"/>
  <c r="Q319" i="6"/>
  <c r="P319" i="6"/>
  <c r="O319" i="6"/>
  <c r="N319" i="6"/>
  <c r="M319" i="6"/>
  <c r="Z318" i="6"/>
  <c r="Y318" i="6"/>
  <c r="X318" i="6"/>
  <c r="W318" i="6"/>
  <c r="V318" i="6"/>
  <c r="U318" i="6"/>
  <c r="T318" i="6"/>
  <c r="S318" i="6"/>
  <c r="R318" i="6"/>
  <c r="Q318" i="6"/>
  <c r="P318" i="6"/>
  <c r="O318" i="6"/>
  <c r="N318" i="6"/>
  <c r="M318" i="6"/>
  <c r="Z317" i="6"/>
  <c r="Y317" i="6"/>
  <c r="X317" i="6"/>
  <c r="W317" i="6"/>
  <c r="V317" i="6"/>
  <c r="U317" i="6"/>
  <c r="T317" i="6"/>
  <c r="S317" i="6"/>
  <c r="R317" i="6"/>
  <c r="Q317" i="6"/>
  <c r="P317" i="6"/>
  <c r="O317" i="6"/>
  <c r="N317" i="6"/>
  <c r="M317" i="6"/>
  <c r="Z316" i="6"/>
  <c r="Y316" i="6"/>
  <c r="X316" i="6"/>
  <c r="W316" i="6"/>
  <c r="V316" i="6"/>
  <c r="U316" i="6"/>
  <c r="T316" i="6"/>
  <c r="S316" i="6"/>
  <c r="R316" i="6"/>
  <c r="Q316" i="6"/>
  <c r="P316" i="6"/>
  <c r="O316" i="6"/>
  <c r="N316" i="6"/>
  <c r="M316" i="6"/>
  <c r="Z315" i="6"/>
  <c r="Y315" i="6"/>
  <c r="X315" i="6"/>
  <c r="W315" i="6"/>
  <c r="V315" i="6"/>
  <c r="U315" i="6"/>
  <c r="T315" i="6"/>
  <c r="S315" i="6"/>
  <c r="R315" i="6"/>
  <c r="Q315" i="6"/>
  <c r="P315" i="6"/>
  <c r="O315" i="6"/>
  <c r="N315" i="6"/>
  <c r="M315" i="6"/>
  <c r="Z314" i="6"/>
  <c r="Y314" i="6"/>
  <c r="X314" i="6"/>
  <c r="W314" i="6"/>
  <c r="V314" i="6"/>
  <c r="U314" i="6"/>
  <c r="T314" i="6"/>
  <c r="S314" i="6"/>
  <c r="R314" i="6"/>
  <c r="Q314" i="6"/>
  <c r="P314" i="6"/>
  <c r="O314" i="6"/>
  <c r="N314" i="6"/>
  <c r="M314" i="6"/>
  <c r="Z313" i="6"/>
  <c r="Y313" i="6"/>
  <c r="X313" i="6"/>
  <c r="W313" i="6"/>
  <c r="V313" i="6"/>
  <c r="U313" i="6"/>
  <c r="T313" i="6"/>
  <c r="S313" i="6"/>
  <c r="R313" i="6"/>
  <c r="Q313" i="6"/>
  <c r="P313" i="6"/>
  <c r="O313" i="6"/>
  <c r="N313" i="6"/>
  <c r="M313" i="6"/>
  <c r="Z312" i="6"/>
  <c r="Y312" i="6"/>
  <c r="X312" i="6"/>
  <c r="W312" i="6"/>
  <c r="V312" i="6"/>
  <c r="U312" i="6"/>
  <c r="T312" i="6"/>
  <c r="S312" i="6"/>
  <c r="R312" i="6"/>
  <c r="Q312" i="6"/>
  <c r="P312" i="6"/>
  <c r="O312" i="6"/>
  <c r="N312" i="6"/>
  <c r="M312" i="6"/>
  <c r="Z311" i="6"/>
  <c r="Y311" i="6"/>
  <c r="X311" i="6"/>
  <c r="W311" i="6"/>
  <c r="V311" i="6"/>
  <c r="U311" i="6"/>
  <c r="T311" i="6"/>
  <c r="S311" i="6"/>
  <c r="R311" i="6"/>
  <c r="Q311" i="6"/>
  <c r="P311" i="6"/>
  <c r="O311" i="6"/>
  <c r="N311" i="6"/>
  <c r="M311" i="6"/>
  <c r="Z310" i="6"/>
  <c r="Y310" i="6"/>
  <c r="X310" i="6"/>
  <c r="W310" i="6"/>
  <c r="V310" i="6"/>
  <c r="U310" i="6"/>
  <c r="T310" i="6"/>
  <c r="S310" i="6"/>
  <c r="R310" i="6"/>
  <c r="Q310" i="6"/>
  <c r="P310" i="6"/>
  <c r="O310" i="6"/>
  <c r="N310" i="6"/>
  <c r="M310" i="6"/>
  <c r="Z309" i="6"/>
  <c r="Y309" i="6"/>
  <c r="X309" i="6"/>
  <c r="W309" i="6"/>
  <c r="V309" i="6"/>
  <c r="U309" i="6"/>
  <c r="T309" i="6"/>
  <c r="S309" i="6"/>
  <c r="R309" i="6"/>
  <c r="Q309" i="6"/>
  <c r="P309" i="6"/>
  <c r="O309" i="6"/>
  <c r="N309" i="6"/>
  <c r="M309" i="6"/>
  <c r="Z308" i="6"/>
  <c r="Y308" i="6"/>
  <c r="X308" i="6"/>
  <c r="W308" i="6"/>
  <c r="V308" i="6"/>
  <c r="U308" i="6"/>
  <c r="T308" i="6"/>
  <c r="S308" i="6"/>
  <c r="R308" i="6"/>
  <c r="Q308" i="6"/>
  <c r="P308" i="6"/>
  <c r="O308" i="6"/>
  <c r="N308" i="6"/>
  <c r="M308" i="6"/>
  <c r="Z307" i="6"/>
  <c r="Y307" i="6"/>
  <c r="X307" i="6"/>
  <c r="W307" i="6"/>
  <c r="V307" i="6"/>
  <c r="U307" i="6"/>
  <c r="T307" i="6"/>
  <c r="S307" i="6"/>
  <c r="R307" i="6"/>
  <c r="Q307" i="6"/>
  <c r="P307" i="6"/>
  <c r="O307" i="6"/>
  <c r="N307" i="6"/>
  <c r="M307" i="6"/>
  <c r="Z306" i="6"/>
  <c r="Y306" i="6"/>
  <c r="X306" i="6"/>
  <c r="W306" i="6"/>
  <c r="V306" i="6"/>
  <c r="U306" i="6"/>
  <c r="T306" i="6"/>
  <c r="S306" i="6"/>
  <c r="R306" i="6"/>
  <c r="Q306" i="6"/>
  <c r="P306" i="6"/>
  <c r="O306" i="6"/>
  <c r="N306" i="6"/>
  <c r="M306" i="6"/>
  <c r="Z305" i="6"/>
  <c r="Y305" i="6"/>
  <c r="X305" i="6"/>
  <c r="W305" i="6"/>
  <c r="V305" i="6"/>
  <c r="U305" i="6"/>
  <c r="T305" i="6"/>
  <c r="S305" i="6"/>
  <c r="R305" i="6"/>
  <c r="Q305" i="6"/>
  <c r="P305" i="6"/>
  <c r="O305" i="6"/>
  <c r="N305" i="6"/>
  <c r="M305" i="6"/>
  <c r="Z304" i="6"/>
  <c r="Y304" i="6"/>
  <c r="X304" i="6"/>
  <c r="W304" i="6"/>
  <c r="V304" i="6"/>
  <c r="U304" i="6"/>
  <c r="T304" i="6"/>
  <c r="S304" i="6"/>
  <c r="R304" i="6"/>
  <c r="Q304" i="6"/>
  <c r="P304" i="6"/>
  <c r="O304" i="6"/>
  <c r="N304" i="6"/>
  <c r="M304" i="6"/>
  <c r="Z303" i="6"/>
  <c r="Y303" i="6"/>
  <c r="X303" i="6"/>
  <c r="W303" i="6"/>
  <c r="V303" i="6"/>
  <c r="U303" i="6"/>
  <c r="T303" i="6"/>
  <c r="S303" i="6"/>
  <c r="R303" i="6"/>
  <c r="Q303" i="6"/>
  <c r="P303" i="6"/>
  <c r="O303" i="6"/>
  <c r="N303" i="6"/>
  <c r="M303" i="6"/>
  <c r="Z302" i="6"/>
  <c r="Y302" i="6"/>
  <c r="X302" i="6"/>
  <c r="W302" i="6"/>
  <c r="V302" i="6"/>
  <c r="U302" i="6"/>
  <c r="T302" i="6"/>
  <c r="S302" i="6"/>
  <c r="R302" i="6"/>
  <c r="Q302" i="6"/>
  <c r="P302" i="6"/>
  <c r="O302" i="6"/>
  <c r="N302" i="6"/>
  <c r="M302" i="6"/>
  <c r="Z301" i="6"/>
  <c r="Y301" i="6"/>
  <c r="X301" i="6"/>
  <c r="W301" i="6"/>
  <c r="V301" i="6"/>
  <c r="U301" i="6"/>
  <c r="T301" i="6"/>
  <c r="S301" i="6"/>
  <c r="R301" i="6"/>
  <c r="Q301" i="6"/>
  <c r="P301" i="6"/>
  <c r="O301" i="6"/>
  <c r="N301" i="6"/>
  <c r="M301" i="6"/>
  <c r="Z300" i="6"/>
  <c r="Y300" i="6"/>
  <c r="X300" i="6"/>
  <c r="W300" i="6"/>
  <c r="V300" i="6"/>
  <c r="U300" i="6"/>
  <c r="T300" i="6"/>
  <c r="S300" i="6"/>
  <c r="R300" i="6"/>
  <c r="Q300" i="6"/>
  <c r="P300" i="6"/>
  <c r="O300" i="6"/>
  <c r="N300" i="6"/>
  <c r="M300" i="6"/>
  <c r="Z299" i="6"/>
  <c r="Y299" i="6"/>
  <c r="X299" i="6"/>
  <c r="W299" i="6"/>
  <c r="V299" i="6"/>
  <c r="U299" i="6"/>
  <c r="T299" i="6"/>
  <c r="S299" i="6"/>
  <c r="R299" i="6"/>
  <c r="Q299" i="6"/>
  <c r="P299" i="6"/>
  <c r="O299" i="6"/>
  <c r="N299" i="6"/>
  <c r="M299" i="6"/>
  <c r="Z298" i="6"/>
  <c r="Y298" i="6"/>
  <c r="X298" i="6"/>
  <c r="W298" i="6"/>
  <c r="V298" i="6"/>
  <c r="U298" i="6"/>
  <c r="T298" i="6"/>
  <c r="S298" i="6"/>
  <c r="R298" i="6"/>
  <c r="Q298" i="6"/>
  <c r="P298" i="6"/>
  <c r="O298" i="6"/>
  <c r="N298" i="6"/>
  <c r="M298" i="6"/>
  <c r="Z297" i="6"/>
  <c r="Y297" i="6"/>
  <c r="X297" i="6"/>
  <c r="W297" i="6"/>
  <c r="V297" i="6"/>
  <c r="U297" i="6"/>
  <c r="T297" i="6"/>
  <c r="S297" i="6"/>
  <c r="R297" i="6"/>
  <c r="Q297" i="6"/>
  <c r="P297" i="6"/>
  <c r="O297" i="6"/>
  <c r="N297" i="6"/>
  <c r="M297" i="6"/>
  <c r="Z296" i="6"/>
  <c r="Y296" i="6"/>
  <c r="X296" i="6"/>
  <c r="W296" i="6"/>
  <c r="V296" i="6"/>
  <c r="U296" i="6"/>
  <c r="T296" i="6"/>
  <c r="S296" i="6"/>
  <c r="R296" i="6"/>
  <c r="Q296" i="6"/>
  <c r="P296" i="6"/>
  <c r="O296" i="6"/>
  <c r="N296" i="6"/>
  <c r="M296" i="6"/>
  <c r="Z295" i="6"/>
  <c r="Y295" i="6"/>
  <c r="X295" i="6"/>
  <c r="W295" i="6"/>
  <c r="V295" i="6"/>
  <c r="U295" i="6"/>
  <c r="T295" i="6"/>
  <c r="S295" i="6"/>
  <c r="R295" i="6"/>
  <c r="Q295" i="6"/>
  <c r="P295" i="6"/>
  <c r="O295" i="6"/>
  <c r="N295" i="6"/>
  <c r="M295" i="6"/>
  <c r="Z294" i="6"/>
  <c r="Y294" i="6"/>
  <c r="X294" i="6"/>
  <c r="W294" i="6"/>
  <c r="V294" i="6"/>
  <c r="U294" i="6"/>
  <c r="T294" i="6"/>
  <c r="S294" i="6"/>
  <c r="R294" i="6"/>
  <c r="Q294" i="6"/>
  <c r="P294" i="6"/>
  <c r="O294" i="6"/>
  <c r="N294" i="6"/>
  <c r="M294" i="6"/>
  <c r="Z293" i="6"/>
  <c r="Y293" i="6"/>
  <c r="X293" i="6"/>
  <c r="W293" i="6"/>
  <c r="V293" i="6"/>
  <c r="U293" i="6"/>
  <c r="T293" i="6"/>
  <c r="S293" i="6"/>
  <c r="R293" i="6"/>
  <c r="Q293" i="6"/>
  <c r="P293" i="6"/>
  <c r="O293" i="6"/>
  <c r="N293" i="6"/>
  <c r="M293" i="6"/>
  <c r="Z292" i="6"/>
  <c r="Y292" i="6"/>
  <c r="X292" i="6"/>
  <c r="W292" i="6"/>
  <c r="V292" i="6"/>
  <c r="U292" i="6"/>
  <c r="T292" i="6"/>
  <c r="S292" i="6"/>
  <c r="R292" i="6"/>
  <c r="Q292" i="6"/>
  <c r="P292" i="6"/>
  <c r="O292" i="6"/>
  <c r="N292" i="6"/>
  <c r="M292" i="6"/>
  <c r="Z291" i="6"/>
  <c r="Y291" i="6"/>
  <c r="X291" i="6"/>
  <c r="W291" i="6"/>
  <c r="V291" i="6"/>
  <c r="U291" i="6"/>
  <c r="T291" i="6"/>
  <c r="S291" i="6"/>
  <c r="R291" i="6"/>
  <c r="Q291" i="6"/>
  <c r="P291" i="6"/>
  <c r="O291" i="6"/>
  <c r="N291" i="6"/>
  <c r="M291" i="6"/>
  <c r="Z290" i="6"/>
  <c r="Y290" i="6"/>
  <c r="X290" i="6"/>
  <c r="W290" i="6"/>
  <c r="V290" i="6"/>
  <c r="U290" i="6"/>
  <c r="T290" i="6"/>
  <c r="S290" i="6"/>
  <c r="R290" i="6"/>
  <c r="Q290" i="6"/>
  <c r="P290" i="6"/>
  <c r="O290" i="6"/>
  <c r="N290" i="6"/>
  <c r="M290" i="6"/>
  <c r="Z289" i="6"/>
  <c r="Y289" i="6"/>
  <c r="X289" i="6"/>
  <c r="W289" i="6"/>
  <c r="V289" i="6"/>
  <c r="U289" i="6"/>
  <c r="T289" i="6"/>
  <c r="S289" i="6"/>
  <c r="R289" i="6"/>
  <c r="Q289" i="6"/>
  <c r="P289" i="6"/>
  <c r="O289" i="6"/>
  <c r="N289" i="6"/>
  <c r="M289" i="6"/>
  <c r="Z288" i="6"/>
  <c r="Y288" i="6"/>
  <c r="X288" i="6"/>
  <c r="W288" i="6"/>
  <c r="V288" i="6"/>
  <c r="U288" i="6"/>
  <c r="T288" i="6"/>
  <c r="S288" i="6"/>
  <c r="R288" i="6"/>
  <c r="Q288" i="6"/>
  <c r="P288" i="6"/>
  <c r="O288" i="6"/>
  <c r="N288" i="6"/>
  <c r="M288" i="6"/>
  <c r="Z287" i="6"/>
  <c r="Y287" i="6"/>
  <c r="X287" i="6"/>
  <c r="W287" i="6"/>
  <c r="V287" i="6"/>
  <c r="U287" i="6"/>
  <c r="T287" i="6"/>
  <c r="S287" i="6"/>
  <c r="R287" i="6"/>
  <c r="Q287" i="6"/>
  <c r="P287" i="6"/>
  <c r="O287" i="6"/>
  <c r="N287" i="6"/>
  <c r="M287" i="6"/>
  <c r="Z286" i="6"/>
  <c r="Y286" i="6"/>
  <c r="X286" i="6"/>
  <c r="W286" i="6"/>
  <c r="V286" i="6"/>
  <c r="U286" i="6"/>
  <c r="T286" i="6"/>
  <c r="S286" i="6"/>
  <c r="R286" i="6"/>
  <c r="Q286" i="6"/>
  <c r="P286" i="6"/>
  <c r="O286" i="6"/>
  <c r="N286" i="6"/>
  <c r="M286" i="6"/>
  <c r="Z285" i="6"/>
  <c r="Y285" i="6"/>
  <c r="X285" i="6"/>
  <c r="W285" i="6"/>
  <c r="V285" i="6"/>
  <c r="U285" i="6"/>
  <c r="T285" i="6"/>
  <c r="S285" i="6"/>
  <c r="R285" i="6"/>
  <c r="Q285" i="6"/>
  <c r="P285" i="6"/>
  <c r="O285" i="6"/>
  <c r="N285" i="6"/>
  <c r="M285" i="6"/>
  <c r="Z284" i="6"/>
  <c r="Y284" i="6"/>
  <c r="X284" i="6"/>
  <c r="W284" i="6"/>
  <c r="V284" i="6"/>
  <c r="U284" i="6"/>
  <c r="T284" i="6"/>
  <c r="S284" i="6"/>
  <c r="R284" i="6"/>
  <c r="Q284" i="6"/>
  <c r="P284" i="6"/>
  <c r="O284" i="6"/>
  <c r="N284" i="6"/>
  <c r="M284" i="6"/>
  <c r="Z283" i="6"/>
  <c r="Y283" i="6"/>
  <c r="X283" i="6"/>
  <c r="W283" i="6"/>
  <c r="V283" i="6"/>
  <c r="U283" i="6"/>
  <c r="T283" i="6"/>
  <c r="S283" i="6"/>
  <c r="R283" i="6"/>
  <c r="Q283" i="6"/>
  <c r="P283" i="6"/>
  <c r="O283" i="6"/>
  <c r="N283" i="6"/>
  <c r="M283" i="6"/>
  <c r="Z282" i="6"/>
  <c r="Y282" i="6"/>
  <c r="X282" i="6"/>
  <c r="W282" i="6"/>
  <c r="V282" i="6"/>
  <c r="U282" i="6"/>
  <c r="T282" i="6"/>
  <c r="S282" i="6"/>
  <c r="R282" i="6"/>
  <c r="Q282" i="6"/>
  <c r="P282" i="6"/>
  <c r="O282" i="6"/>
  <c r="N282" i="6"/>
  <c r="M282" i="6"/>
  <c r="Z281" i="6"/>
  <c r="Y281" i="6"/>
  <c r="X281" i="6"/>
  <c r="W281" i="6"/>
  <c r="V281" i="6"/>
  <c r="U281" i="6"/>
  <c r="T281" i="6"/>
  <c r="S281" i="6"/>
  <c r="R281" i="6"/>
  <c r="Q281" i="6"/>
  <c r="P281" i="6"/>
  <c r="O281" i="6"/>
  <c r="N281" i="6"/>
  <c r="M281" i="6"/>
  <c r="Z280" i="6"/>
  <c r="Y280" i="6"/>
  <c r="X280" i="6"/>
  <c r="W280" i="6"/>
  <c r="V280" i="6"/>
  <c r="U280" i="6"/>
  <c r="T280" i="6"/>
  <c r="S280" i="6"/>
  <c r="R280" i="6"/>
  <c r="Q280" i="6"/>
  <c r="P280" i="6"/>
  <c r="O280" i="6"/>
  <c r="N280" i="6"/>
  <c r="M280" i="6"/>
  <c r="Z279" i="6"/>
  <c r="Y279" i="6"/>
  <c r="X279" i="6"/>
  <c r="W279" i="6"/>
  <c r="V279" i="6"/>
  <c r="U279" i="6"/>
  <c r="T279" i="6"/>
  <c r="S279" i="6"/>
  <c r="R279" i="6"/>
  <c r="Q279" i="6"/>
  <c r="P279" i="6"/>
  <c r="O279" i="6"/>
  <c r="N279" i="6"/>
  <c r="M279" i="6"/>
  <c r="Z278" i="6"/>
  <c r="Y278" i="6"/>
  <c r="X278" i="6"/>
  <c r="W278" i="6"/>
  <c r="V278" i="6"/>
  <c r="U278" i="6"/>
  <c r="T278" i="6"/>
  <c r="S278" i="6"/>
  <c r="R278" i="6"/>
  <c r="Q278" i="6"/>
  <c r="P278" i="6"/>
  <c r="O278" i="6"/>
  <c r="N278" i="6"/>
  <c r="M278" i="6"/>
  <c r="Z277" i="6"/>
  <c r="Y277" i="6"/>
  <c r="X277" i="6"/>
  <c r="W277" i="6"/>
  <c r="V277" i="6"/>
  <c r="U277" i="6"/>
  <c r="T277" i="6"/>
  <c r="S277" i="6"/>
  <c r="R277" i="6"/>
  <c r="Q277" i="6"/>
  <c r="P277" i="6"/>
  <c r="O277" i="6"/>
  <c r="N277" i="6"/>
  <c r="M277" i="6"/>
  <c r="Z276" i="6"/>
  <c r="Y276" i="6"/>
  <c r="X276" i="6"/>
  <c r="W276" i="6"/>
  <c r="V276" i="6"/>
  <c r="U276" i="6"/>
  <c r="T276" i="6"/>
  <c r="S276" i="6"/>
  <c r="R276" i="6"/>
  <c r="Q276" i="6"/>
  <c r="P276" i="6"/>
  <c r="O276" i="6"/>
  <c r="N276" i="6"/>
  <c r="M276" i="6"/>
  <c r="Z275" i="6"/>
  <c r="Y275" i="6"/>
  <c r="X275" i="6"/>
  <c r="W275" i="6"/>
  <c r="V275" i="6"/>
  <c r="U275" i="6"/>
  <c r="T275" i="6"/>
  <c r="S275" i="6"/>
  <c r="R275" i="6"/>
  <c r="Q275" i="6"/>
  <c r="P275" i="6"/>
  <c r="O275" i="6"/>
  <c r="N275" i="6"/>
  <c r="M275" i="6"/>
  <c r="Z274" i="6"/>
  <c r="Y274" i="6"/>
  <c r="X274" i="6"/>
  <c r="W274" i="6"/>
  <c r="V274" i="6"/>
  <c r="U274" i="6"/>
  <c r="T274" i="6"/>
  <c r="S274" i="6"/>
  <c r="R274" i="6"/>
  <c r="Q274" i="6"/>
  <c r="P274" i="6"/>
  <c r="O274" i="6"/>
  <c r="N274" i="6"/>
  <c r="M274" i="6"/>
  <c r="Z273" i="6"/>
  <c r="Y273" i="6"/>
  <c r="X273" i="6"/>
  <c r="W273" i="6"/>
  <c r="V273" i="6"/>
  <c r="U273" i="6"/>
  <c r="T273" i="6"/>
  <c r="S273" i="6"/>
  <c r="R273" i="6"/>
  <c r="Q273" i="6"/>
  <c r="P273" i="6"/>
  <c r="O273" i="6"/>
  <c r="N273" i="6"/>
  <c r="M273" i="6"/>
  <c r="Z272" i="6"/>
  <c r="Y272" i="6"/>
  <c r="X272" i="6"/>
  <c r="W272" i="6"/>
  <c r="V272" i="6"/>
  <c r="U272" i="6"/>
  <c r="T272" i="6"/>
  <c r="S272" i="6"/>
  <c r="R272" i="6"/>
  <c r="Q272" i="6"/>
  <c r="P272" i="6"/>
  <c r="O272" i="6"/>
  <c r="N272" i="6"/>
  <c r="M272" i="6"/>
  <c r="Z271" i="6"/>
  <c r="Y271" i="6"/>
  <c r="X271" i="6"/>
  <c r="W271" i="6"/>
  <c r="V271" i="6"/>
  <c r="U271" i="6"/>
  <c r="T271" i="6"/>
  <c r="S271" i="6"/>
  <c r="R271" i="6"/>
  <c r="Q271" i="6"/>
  <c r="P271" i="6"/>
  <c r="O271" i="6"/>
  <c r="N271" i="6"/>
  <c r="M271" i="6"/>
  <c r="Z270" i="6"/>
  <c r="Y270" i="6"/>
  <c r="X270" i="6"/>
  <c r="W270" i="6"/>
  <c r="V270" i="6"/>
  <c r="U270" i="6"/>
  <c r="T270" i="6"/>
  <c r="S270" i="6"/>
  <c r="R270" i="6"/>
  <c r="Q270" i="6"/>
  <c r="P270" i="6"/>
  <c r="O270" i="6"/>
  <c r="N270" i="6"/>
  <c r="M270" i="6"/>
  <c r="Z269" i="6"/>
  <c r="Y269" i="6"/>
  <c r="X269" i="6"/>
  <c r="W269" i="6"/>
  <c r="V269" i="6"/>
  <c r="U269" i="6"/>
  <c r="T269" i="6"/>
  <c r="S269" i="6"/>
  <c r="R269" i="6"/>
  <c r="Q269" i="6"/>
  <c r="P269" i="6"/>
  <c r="O269" i="6"/>
  <c r="N269" i="6"/>
  <c r="M269" i="6"/>
  <c r="Z268" i="6"/>
  <c r="Y268" i="6"/>
  <c r="X268" i="6"/>
  <c r="W268" i="6"/>
  <c r="V268" i="6"/>
  <c r="U268" i="6"/>
  <c r="T268" i="6"/>
  <c r="S268" i="6"/>
  <c r="R268" i="6"/>
  <c r="Q268" i="6"/>
  <c r="P268" i="6"/>
  <c r="O268" i="6"/>
  <c r="N268" i="6"/>
  <c r="M268" i="6"/>
  <c r="Z267" i="6"/>
  <c r="Y267" i="6"/>
  <c r="X267" i="6"/>
  <c r="W267" i="6"/>
  <c r="V267" i="6"/>
  <c r="U267" i="6"/>
  <c r="T267" i="6"/>
  <c r="S267" i="6"/>
  <c r="R267" i="6"/>
  <c r="Q267" i="6"/>
  <c r="P267" i="6"/>
  <c r="O267" i="6"/>
  <c r="N267" i="6"/>
  <c r="M267" i="6"/>
  <c r="Z266" i="6"/>
  <c r="Y266" i="6"/>
  <c r="X266" i="6"/>
  <c r="W266" i="6"/>
  <c r="V266" i="6"/>
  <c r="U266" i="6"/>
  <c r="T266" i="6"/>
  <c r="S266" i="6"/>
  <c r="R266" i="6"/>
  <c r="Q266" i="6"/>
  <c r="P266" i="6"/>
  <c r="O266" i="6"/>
  <c r="N266" i="6"/>
  <c r="M266" i="6"/>
  <c r="Z265" i="6"/>
  <c r="Y265" i="6"/>
  <c r="X265" i="6"/>
  <c r="W265" i="6"/>
  <c r="V265" i="6"/>
  <c r="U265" i="6"/>
  <c r="T265" i="6"/>
  <c r="S265" i="6"/>
  <c r="R265" i="6"/>
  <c r="Q265" i="6"/>
  <c r="P265" i="6"/>
  <c r="O265" i="6"/>
  <c r="N265" i="6"/>
  <c r="M265" i="6"/>
  <c r="Z264" i="6"/>
  <c r="Y264" i="6"/>
  <c r="X264" i="6"/>
  <c r="W264" i="6"/>
  <c r="V264" i="6"/>
  <c r="U264" i="6"/>
  <c r="T264" i="6"/>
  <c r="S264" i="6"/>
  <c r="R264" i="6"/>
  <c r="Q264" i="6"/>
  <c r="P264" i="6"/>
  <c r="O264" i="6"/>
  <c r="N264" i="6"/>
  <c r="M264" i="6"/>
  <c r="Z263" i="6"/>
  <c r="Y263" i="6"/>
  <c r="X263" i="6"/>
  <c r="W263" i="6"/>
  <c r="V263" i="6"/>
  <c r="U263" i="6"/>
  <c r="T263" i="6"/>
  <c r="S263" i="6"/>
  <c r="R263" i="6"/>
  <c r="Q263" i="6"/>
  <c r="P263" i="6"/>
  <c r="O263" i="6"/>
  <c r="N263" i="6"/>
  <c r="M263" i="6"/>
  <c r="Z262" i="6"/>
  <c r="Y262" i="6"/>
  <c r="X262" i="6"/>
  <c r="W262" i="6"/>
  <c r="V262" i="6"/>
  <c r="U262" i="6"/>
  <c r="T262" i="6"/>
  <c r="S262" i="6"/>
  <c r="R262" i="6"/>
  <c r="Q262" i="6"/>
  <c r="P262" i="6"/>
  <c r="O262" i="6"/>
  <c r="N262" i="6"/>
  <c r="M262" i="6"/>
  <c r="Z261" i="6"/>
  <c r="Y261" i="6"/>
  <c r="X261" i="6"/>
  <c r="W261" i="6"/>
  <c r="V261" i="6"/>
  <c r="U261" i="6"/>
  <c r="T261" i="6"/>
  <c r="S261" i="6"/>
  <c r="R261" i="6"/>
  <c r="Q261" i="6"/>
  <c r="P261" i="6"/>
  <c r="O261" i="6"/>
  <c r="N261" i="6"/>
  <c r="M261" i="6"/>
  <c r="Z260" i="6"/>
  <c r="Y260" i="6"/>
  <c r="X260" i="6"/>
  <c r="W260" i="6"/>
  <c r="V260" i="6"/>
  <c r="U260" i="6"/>
  <c r="T260" i="6"/>
  <c r="S260" i="6"/>
  <c r="R260" i="6"/>
  <c r="Q260" i="6"/>
  <c r="P260" i="6"/>
  <c r="O260" i="6"/>
  <c r="N260" i="6"/>
  <c r="M260" i="6"/>
  <c r="Z259" i="6"/>
  <c r="Y259" i="6"/>
  <c r="X259" i="6"/>
  <c r="W259" i="6"/>
  <c r="V259" i="6"/>
  <c r="U259" i="6"/>
  <c r="T259" i="6"/>
  <c r="S259" i="6"/>
  <c r="R259" i="6"/>
  <c r="Q259" i="6"/>
  <c r="P259" i="6"/>
  <c r="O259" i="6"/>
  <c r="N259" i="6"/>
  <c r="M259" i="6"/>
  <c r="Z258" i="6"/>
  <c r="Y258" i="6"/>
  <c r="X258" i="6"/>
  <c r="W258" i="6"/>
  <c r="V258" i="6"/>
  <c r="U258" i="6"/>
  <c r="T258" i="6"/>
  <c r="S258" i="6"/>
  <c r="R258" i="6"/>
  <c r="Q258" i="6"/>
  <c r="P258" i="6"/>
  <c r="O258" i="6"/>
  <c r="N258" i="6"/>
  <c r="M258" i="6"/>
  <c r="Z257" i="6"/>
  <c r="Y257" i="6"/>
  <c r="X257" i="6"/>
  <c r="W257" i="6"/>
  <c r="V257" i="6"/>
  <c r="U257" i="6"/>
  <c r="T257" i="6"/>
  <c r="S257" i="6"/>
  <c r="R257" i="6"/>
  <c r="Q257" i="6"/>
  <c r="P257" i="6"/>
  <c r="O257" i="6"/>
  <c r="N257" i="6"/>
  <c r="M257" i="6"/>
  <c r="Z256" i="6"/>
  <c r="Y256" i="6"/>
  <c r="X256" i="6"/>
  <c r="W256" i="6"/>
  <c r="V256" i="6"/>
  <c r="U256" i="6"/>
  <c r="T256" i="6"/>
  <c r="S256" i="6"/>
  <c r="R256" i="6"/>
  <c r="Q256" i="6"/>
  <c r="P256" i="6"/>
  <c r="O256" i="6"/>
  <c r="N256" i="6"/>
  <c r="M256" i="6"/>
  <c r="Z255" i="6"/>
  <c r="Y255" i="6"/>
  <c r="X255" i="6"/>
  <c r="W255" i="6"/>
  <c r="V255" i="6"/>
  <c r="U255" i="6"/>
  <c r="T255" i="6"/>
  <c r="S255" i="6"/>
  <c r="R255" i="6"/>
  <c r="Q255" i="6"/>
  <c r="P255" i="6"/>
  <c r="O255" i="6"/>
  <c r="N255" i="6"/>
  <c r="M255" i="6"/>
  <c r="Z254" i="6"/>
  <c r="Y254" i="6"/>
  <c r="X254" i="6"/>
  <c r="W254" i="6"/>
  <c r="V254" i="6"/>
  <c r="U254" i="6"/>
  <c r="T254" i="6"/>
  <c r="S254" i="6"/>
  <c r="R254" i="6"/>
  <c r="Q254" i="6"/>
  <c r="P254" i="6"/>
  <c r="O254" i="6"/>
  <c r="N254" i="6"/>
  <c r="M254" i="6"/>
  <c r="Z253" i="6"/>
  <c r="Y253" i="6"/>
  <c r="X253" i="6"/>
  <c r="W253" i="6"/>
  <c r="V253" i="6"/>
  <c r="U253" i="6"/>
  <c r="T253" i="6"/>
  <c r="S253" i="6"/>
  <c r="R253" i="6"/>
  <c r="Q253" i="6"/>
  <c r="P253" i="6"/>
  <c r="O253" i="6"/>
  <c r="N253" i="6"/>
  <c r="M253" i="6"/>
  <c r="Z252" i="6"/>
  <c r="Y252" i="6"/>
  <c r="X252" i="6"/>
  <c r="W252" i="6"/>
  <c r="V252" i="6"/>
  <c r="U252" i="6"/>
  <c r="T252" i="6"/>
  <c r="S252" i="6"/>
  <c r="R252" i="6"/>
  <c r="Q252" i="6"/>
  <c r="P252" i="6"/>
  <c r="O252" i="6"/>
  <c r="N252" i="6"/>
  <c r="M252" i="6"/>
  <c r="Z251" i="6"/>
  <c r="Y251" i="6"/>
  <c r="X251" i="6"/>
  <c r="W251" i="6"/>
  <c r="V251" i="6"/>
  <c r="U251" i="6"/>
  <c r="T251" i="6"/>
  <c r="S251" i="6"/>
  <c r="R251" i="6"/>
  <c r="Q251" i="6"/>
  <c r="P251" i="6"/>
  <c r="O251" i="6"/>
  <c r="N251" i="6"/>
  <c r="M251" i="6"/>
  <c r="Z250" i="6"/>
  <c r="Y250" i="6"/>
  <c r="X250" i="6"/>
  <c r="W250" i="6"/>
  <c r="V250" i="6"/>
  <c r="U250" i="6"/>
  <c r="T250" i="6"/>
  <c r="S250" i="6"/>
  <c r="R250" i="6"/>
  <c r="Q250" i="6"/>
  <c r="P250" i="6"/>
  <c r="O250" i="6"/>
  <c r="N250" i="6"/>
  <c r="M250" i="6"/>
  <c r="Z249" i="6"/>
  <c r="Y249" i="6"/>
  <c r="X249" i="6"/>
  <c r="W249" i="6"/>
  <c r="V249" i="6"/>
  <c r="U249" i="6"/>
  <c r="T249" i="6"/>
  <c r="S249" i="6"/>
  <c r="R249" i="6"/>
  <c r="Q249" i="6"/>
  <c r="P249" i="6"/>
  <c r="O249" i="6"/>
  <c r="N249" i="6"/>
  <c r="M249" i="6"/>
  <c r="Z248" i="6"/>
  <c r="Y248" i="6"/>
  <c r="X248" i="6"/>
  <c r="W248" i="6"/>
  <c r="V248" i="6"/>
  <c r="U248" i="6"/>
  <c r="T248" i="6"/>
  <c r="S248" i="6"/>
  <c r="R248" i="6"/>
  <c r="Q248" i="6"/>
  <c r="P248" i="6"/>
  <c r="O248" i="6"/>
  <c r="N248" i="6"/>
  <c r="M248" i="6"/>
  <c r="Z247" i="6"/>
  <c r="Y247" i="6"/>
  <c r="X247" i="6"/>
  <c r="W247" i="6"/>
  <c r="V247" i="6"/>
  <c r="U247" i="6"/>
  <c r="T247" i="6"/>
  <c r="S247" i="6"/>
  <c r="R247" i="6"/>
  <c r="Q247" i="6"/>
  <c r="P247" i="6"/>
  <c r="O247" i="6"/>
  <c r="N247" i="6"/>
  <c r="M247" i="6"/>
  <c r="Z246" i="6"/>
  <c r="Y246" i="6"/>
  <c r="X246" i="6"/>
  <c r="W246" i="6"/>
  <c r="V246" i="6"/>
  <c r="U246" i="6"/>
  <c r="T246" i="6"/>
  <c r="S246" i="6"/>
  <c r="R246" i="6"/>
  <c r="Q246" i="6"/>
  <c r="P246" i="6"/>
  <c r="O246" i="6"/>
  <c r="N246" i="6"/>
  <c r="M246" i="6"/>
  <c r="Z245" i="6"/>
  <c r="Y245" i="6"/>
  <c r="X245" i="6"/>
  <c r="W245" i="6"/>
  <c r="V245" i="6"/>
  <c r="U245" i="6"/>
  <c r="T245" i="6"/>
  <c r="S245" i="6"/>
  <c r="R245" i="6"/>
  <c r="Q245" i="6"/>
  <c r="P245" i="6"/>
  <c r="O245" i="6"/>
  <c r="N245" i="6"/>
  <c r="M245" i="6"/>
  <c r="Z244" i="6"/>
  <c r="Y244" i="6"/>
  <c r="X244" i="6"/>
  <c r="W244" i="6"/>
  <c r="V244" i="6"/>
  <c r="U244" i="6"/>
  <c r="T244" i="6"/>
  <c r="S244" i="6"/>
  <c r="R244" i="6"/>
  <c r="Q244" i="6"/>
  <c r="P244" i="6"/>
  <c r="O244" i="6"/>
  <c r="N244" i="6"/>
  <c r="M244" i="6"/>
  <c r="Z243" i="6"/>
  <c r="Y243" i="6"/>
  <c r="X243" i="6"/>
  <c r="W243" i="6"/>
  <c r="V243" i="6"/>
  <c r="U243" i="6"/>
  <c r="T243" i="6"/>
  <c r="S243" i="6"/>
  <c r="R243" i="6"/>
  <c r="Q243" i="6"/>
  <c r="P243" i="6"/>
  <c r="O243" i="6"/>
  <c r="N243" i="6"/>
  <c r="M243" i="6"/>
  <c r="Z242" i="6"/>
  <c r="Y242" i="6"/>
  <c r="X242" i="6"/>
  <c r="W242" i="6"/>
  <c r="V242" i="6"/>
  <c r="U242" i="6"/>
  <c r="T242" i="6"/>
  <c r="S242" i="6"/>
  <c r="R242" i="6"/>
  <c r="Q242" i="6"/>
  <c r="P242" i="6"/>
  <c r="O242" i="6"/>
  <c r="N242" i="6"/>
  <c r="M242" i="6"/>
  <c r="Z241" i="6"/>
  <c r="Y241" i="6"/>
  <c r="X241" i="6"/>
  <c r="W241" i="6"/>
  <c r="V241" i="6"/>
  <c r="U241" i="6"/>
  <c r="T241" i="6"/>
  <c r="S241" i="6"/>
  <c r="R241" i="6"/>
  <c r="Q241" i="6"/>
  <c r="P241" i="6"/>
  <c r="O241" i="6"/>
  <c r="N241" i="6"/>
  <c r="M241" i="6"/>
  <c r="Z240" i="6"/>
  <c r="Y240" i="6"/>
  <c r="X240" i="6"/>
  <c r="W240" i="6"/>
  <c r="V240" i="6"/>
  <c r="U240" i="6"/>
  <c r="T240" i="6"/>
  <c r="S240" i="6"/>
  <c r="R240" i="6"/>
  <c r="Q240" i="6"/>
  <c r="P240" i="6"/>
  <c r="O240" i="6"/>
  <c r="N240" i="6"/>
  <c r="M240" i="6"/>
  <c r="Z239" i="6"/>
  <c r="Y239" i="6"/>
  <c r="X239" i="6"/>
  <c r="W239" i="6"/>
  <c r="V239" i="6"/>
  <c r="U239" i="6"/>
  <c r="T239" i="6"/>
  <c r="S239" i="6"/>
  <c r="R239" i="6"/>
  <c r="Q239" i="6"/>
  <c r="P239" i="6"/>
  <c r="O239" i="6"/>
  <c r="N239" i="6"/>
  <c r="M239" i="6"/>
  <c r="Z238" i="6"/>
  <c r="Y238" i="6"/>
  <c r="X238" i="6"/>
  <c r="W238" i="6"/>
  <c r="V238" i="6"/>
  <c r="U238" i="6"/>
  <c r="T238" i="6"/>
  <c r="S238" i="6"/>
  <c r="R238" i="6"/>
  <c r="Q238" i="6"/>
  <c r="P238" i="6"/>
  <c r="O238" i="6"/>
  <c r="N238" i="6"/>
  <c r="M238" i="6"/>
  <c r="Z237" i="6"/>
  <c r="Y237" i="6"/>
  <c r="X237" i="6"/>
  <c r="W237" i="6"/>
  <c r="V237" i="6"/>
  <c r="U237" i="6"/>
  <c r="T237" i="6"/>
  <c r="S237" i="6"/>
  <c r="R237" i="6"/>
  <c r="Q237" i="6"/>
  <c r="P237" i="6"/>
  <c r="O237" i="6"/>
  <c r="N237" i="6"/>
  <c r="M237" i="6"/>
  <c r="Z236" i="6"/>
  <c r="Y236" i="6"/>
  <c r="X236" i="6"/>
  <c r="W236" i="6"/>
  <c r="V236" i="6"/>
  <c r="U236" i="6"/>
  <c r="T236" i="6"/>
  <c r="S236" i="6"/>
  <c r="R236" i="6"/>
  <c r="Q236" i="6"/>
  <c r="P236" i="6"/>
  <c r="O236" i="6"/>
  <c r="N236" i="6"/>
  <c r="M236" i="6"/>
  <c r="Z235" i="6"/>
  <c r="Y235" i="6"/>
  <c r="X235" i="6"/>
  <c r="W235" i="6"/>
  <c r="V235" i="6"/>
  <c r="U235" i="6"/>
  <c r="T235" i="6"/>
  <c r="S235" i="6"/>
  <c r="R235" i="6"/>
  <c r="Q235" i="6"/>
  <c r="P235" i="6"/>
  <c r="O235" i="6"/>
  <c r="N235" i="6"/>
  <c r="M235" i="6"/>
  <c r="Z234" i="6"/>
  <c r="Y234" i="6"/>
  <c r="X234" i="6"/>
  <c r="W234" i="6"/>
  <c r="V234" i="6"/>
  <c r="U234" i="6"/>
  <c r="T234" i="6"/>
  <c r="S234" i="6"/>
  <c r="R234" i="6"/>
  <c r="Q234" i="6"/>
  <c r="P234" i="6"/>
  <c r="O234" i="6"/>
  <c r="N234" i="6"/>
  <c r="M234" i="6"/>
  <c r="Z233" i="6"/>
  <c r="Y233" i="6"/>
  <c r="X233" i="6"/>
  <c r="W233" i="6"/>
  <c r="V233" i="6"/>
  <c r="U233" i="6"/>
  <c r="T233" i="6"/>
  <c r="S233" i="6"/>
  <c r="R233" i="6"/>
  <c r="Q233" i="6"/>
  <c r="P233" i="6"/>
  <c r="O233" i="6"/>
  <c r="N233" i="6"/>
  <c r="M233" i="6"/>
  <c r="Z232" i="6"/>
  <c r="Y232" i="6"/>
  <c r="X232" i="6"/>
  <c r="W232" i="6"/>
  <c r="V232" i="6"/>
  <c r="U232" i="6"/>
  <c r="T232" i="6"/>
  <c r="S232" i="6"/>
  <c r="R232" i="6"/>
  <c r="Q232" i="6"/>
  <c r="P232" i="6"/>
  <c r="O232" i="6"/>
  <c r="N232" i="6"/>
  <c r="M232" i="6"/>
  <c r="Z231" i="6"/>
  <c r="Y231" i="6"/>
  <c r="X231" i="6"/>
  <c r="W231" i="6"/>
  <c r="V231" i="6"/>
  <c r="U231" i="6"/>
  <c r="T231" i="6"/>
  <c r="S231" i="6"/>
  <c r="R231" i="6"/>
  <c r="Q231" i="6"/>
  <c r="P231" i="6"/>
  <c r="O231" i="6"/>
  <c r="N231" i="6"/>
  <c r="M231" i="6"/>
  <c r="Z230" i="6"/>
  <c r="Y230" i="6"/>
  <c r="X230" i="6"/>
  <c r="W230" i="6"/>
  <c r="V230" i="6"/>
  <c r="U230" i="6"/>
  <c r="T230" i="6"/>
  <c r="S230" i="6"/>
  <c r="R230" i="6"/>
  <c r="Q230" i="6"/>
  <c r="P230" i="6"/>
  <c r="O230" i="6"/>
  <c r="N230" i="6"/>
  <c r="M230" i="6"/>
  <c r="Z229" i="6"/>
  <c r="Y229" i="6"/>
  <c r="X229" i="6"/>
  <c r="W229" i="6"/>
  <c r="V229" i="6"/>
  <c r="U229" i="6"/>
  <c r="T229" i="6"/>
  <c r="S229" i="6"/>
  <c r="R229" i="6"/>
  <c r="Q229" i="6"/>
  <c r="P229" i="6"/>
  <c r="O229" i="6"/>
  <c r="N229" i="6"/>
  <c r="M229" i="6"/>
  <c r="Z228" i="6"/>
  <c r="Y228" i="6"/>
  <c r="X228" i="6"/>
  <c r="W228" i="6"/>
  <c r="V228" i="6"/>
  <c r="U228" i="6"/>
  <c r="T228" i="6"/>
  <c r="S228" i="6"/>
  <c r="R228" i="6"/>
  <c r="Q228" i="6"/>
  <c r="P228" i="6"/>
  <c r="O228" i="6"/>
  <c r="N228" i="6"/>
  <c r="M228" i="6"/>
  <c r="Z227" i="6"/>
  <c r="Y227" i="6"/>
  <c r="X227" i="6"/>
  <c r="W227" i="6"/>
  <c r="V227" i="6"/>
  <c r="U227" i="6"/>
  <c r="T227" i="6"/>
  <c r="S227" i="6"/>
  <c r="R227" i="6"/>
  <c r="Q227" i="6"/>
  <c r="P227" i="6"/>
  <c r="O227" i="6"/>
  <c r="N227" i="6"/>
  <c r="M227" i="6"/>
  <c r="Z226" i="6"/>
  <c r="Y226" i="6"/>
  <c r="X226" i="6"/>
  <c r="W226" i="6"/>
  <c r="V226" i="6"/>
  <c r="U226" i="6"/>
  <c r="T226" i="6"/>
  <c r="S226" i="6"/>
  <c r="R226" i="6"/>
  <c r="Q226" i="6"/>
  <c r="P226" i="6"/>
  <c r="O226" i="6"/>
  <c r="N226" i="6"/>
  <c r="M226" i="6"/>
  <c r="Z225" i="6"/>
  <c r="Y225" i="6"/>
  <c r="X225" i="6"/>
  <c r="W225" i="6"/>
  <c r="V225" i="6"/>
  <c r="U225" i="6"/>
  <c r="T225" i="6"/>
  <c r="S225" i="6"/>
  <c r="R225" i="6"/>
  <c r="Q225" i="6"/>
  <c r="P225" i="6"/>
  <c r="O225" i="6"/>
  <c r="N225" i="6"/>
  <c r="M225" i="6"/>
  <c r="Z224" i="6"/>
  <c r="Y224" i="6"/>
  <c r="X224" i="6"/>
  <c r="W224" i="6"/>
  <c r="V224" i="6"/>
  <c r="U224" i="6"/>
  <c r="T224" i="6"/>
  <c r="S224" i="6"/>
  <c r="R224" i="6"/>
  <c r="Q224" i="6"/>
  <c r="P224" i="6"/>
  <c r="O224" i="6"/>
  <c r="N224" i="6"/>
  <c r="M224" i="6"/>
  <c r="Z223" i="6"/>
  <c r="Y223" i="6"/>
  <c r="X223" i="6"/>
  <c r="W223" i="6"/>
  <c r="V223" i="6"/>
  <c r="U223" i="6"/>
  <c r="T223" i="6"/>
  <c r="S223" i="6"/>
  <c r="R223" i="6"/>
  <c r="Q223" i="6"/>
  <c r="P223" i="6"/>
  <c r="O223" i="6"/>
  <c r="N223" i="6"/>
  <c r="M223" i="6"/>
  <c r="Z222" i="6"/>
  <c r="Y222" i="6"/>
  <c r="X222" i="6"/>
  <c r="W222" i="6"/>
  <c r="V222" i="6"/>
  <c r="U222" i="6"/>
  <c r="T222" i="6"/>
  <c r="S222" i="6"/>
  <c r="R222" i="6"/>
  <c r="Q222" i="6"/>
  <c r="P222" i="6"/>
  <c r="O222" i="6"/>
  <c r="N222" i="6"/>
  <c r="M222" i="6"/>
  <c r="Z221" i="6"/>
  <c r="Y221" i="6"/>
  <c r="X221" i="6"/>
  <c r="W221" i="6"/>
  <c r="V221" i="6"/>
  <c r="U221" i="6"/>
  <c r="T221" i="6"/>
  <c r="S221" i="6"/>
  <c r="R221" i="6"/>
  <c r="Q221" i="6"/>
  <c r="P221" i="6"/>
  <c r="O221" i="6"/>
  <c r="N221" i="6"/>
  <c r="M221" i="6"/>
  <c r="Z220" i="6"/>
  <c r="Y220" i="6"/>
  <c r="X220" i="6"/>
  <c r="W220" i="6"/>
  <c r="V220" i="6"/>
  <c r="U220" i="6"/>
  <c r="T220" i="6"/>
  <c r="S220" i="6"/>
  <c r="R220" i="6"/>
  <c r="Q220" i="6"/>
  <c r="P220" i="6"/>
  <c r="O220" i="6"/>
  <c r="N220" i="6"/>
  <c r="M220" i="6"/>
  <c r="Z219" i="6"/>
  <c r="Y219" i="6"/>
  <c r="X219" i="6"/>
  <c r="W219" i="6"/>
  <c r="V219" i="6"/>
  <c r="U219" i="6"/>
  <c r="T219" i="6"/>
  <c r="S219" i="6"/>
  <c r="R219" i="6"/>
  <c r="Q219" i="6"/>
  <c r="P219" i="6"/>
  <c r="O219" i="6"/>
  <c r="N219" i="6"/>
  <c r="M219" i="6"/>
  <c r="Z218" i="6"/>
  <c r="Y218" i="6"/>
  <c r="X218" i="6"/>
  <c r="W218" i="6"/>
  <c r="V218" i="6"/>
  <c r="U218" i="6"/>
  <c r="T218" i="6"/>
  <c r="S218" i="6"/>
  <c r="R218" i="6"/>
  <c r="Q218" i="6"/>
  <c r="P218" i="6"/>
  <c r="O218" i="6"/>
  <c r="N218" i="6"/>
  <c r="M218" i="6"/>
  <c r="Z217" i="6"/>
  <c r="Y217" i="6"/>
  <c r="X217" i="6"/>
  <c r="W217" i="6"/>
  <c r="V217" i="6"/>
  <c r="U217" i="6"/>
  <c r="T217" i="6"/>
  <c r="S217" i="6"/>
  <c r="R217" i="6"/>
  <c r="Q217" i="6"/>
  <c r="P217" i="6"/>
  <c r="O217" i="6"/>
  <c r="N217" i="6"/>
  <c r="M217" i="6"/>
  <c r="Z216" i="6"/>
  <c r="Y216" i="6"/>
  <c r="X216" i="6"/>
  <c r="W216" i="6"/>
  <c r="V216" i="6"/>
  <c r="U216" i="6"/>
  <c r="T216" i="6"/>
  <c r="S216" i="6"/>
  <c r="R216" i="6"/>
  <c r="Q216" i="6"/>
  <c r="P216" i="6"/>
  <c r="O216" i="6"/>
  <c r="N216" i="6"/>
  <c r="M216" i="6"/>
  <c r="Z215" i="6"/>
  <c r="Y215" i="6"/>
  <c r="X215" i="6"/>
  <c r="W215" i="6"/>
  <c r="V215" i="6"/>
  <c r="U215" i="6"/>
  <c r="T215" i="6"/>
  <c r="S215" i="6"/>
  <c r="R215" i="6"/>
  <c r="Q215" i="6"/>
  <c r="P215" i="6"/>
  <c r="O215" i="6"/>
  <c r="N215" i="6"/>
  <c r="M215" i="6"/>
  <c r="Z214" i="6"/>
  <c r="Y214" i="6"/>
  <c r="X214" i="6"/>
  <c r="W214" i="6"/>
  <c r="V214" i="6"/>
  <c r="U214" i="6"/>
  <c r="T214" i="6"/>
  <c r="S214" i="6"/>
  <c r="R214" i="6"/>
  <c r="Q214" i="6"/>
  <c r="P214" i="6"/>
  <c r="O214" i="6"/>
  <c r="N214" i="6"/>
  <c r="M214" i="6"/>
  <c r="Z213" i="6"/>
  <c r="Y213" i="6"/>
  <c r="X213" i="6"/>
  <c r="W213" i="6"/>
  <c r="V213" i="6"/>
  <c r="U213" i="6"/>
  <c r="T213" i="6"/>
  <c r="S213" i="6"/>
  <c r="R213" i="6"/>
  <c r="Q213" i="6"/>
  <c r="P213" i="6"/>
  <c r="O213" i="6"/>
  <c r="N213" i="6"/>
  <c r="M213" i="6"/>
  <c r="Z212" i="6"/>
  <c r="Y212" i="6"/>
  <c r="X212" i="6"/>
  <c r="W212" i="6"/>
  <c r="V212" i="6"/>
  <c r="U212" i="6"/>
  <c r="T212" i="6"/>
  <c r="S212" i="6"/>
  <c r="R212" i="6"/>
  <c r="Q212" i="6"/>
  <c r="P212" i="6"/>
  <c r="O212" i="6"/>
  <c r="N212" i="6"/>
  <c r="M212" i="6"/>
  <c r="Z211" i="6"/>
  <c r="Y211" i="6"/>
  <c r="X211" i="6"/>
  <c r="W211" i="6"/>
  <c r="V211" i="6"/>
  <c r="U211" i="6"/>
  <c r="T211" i="6"/>
  <c r="S211" i="6"/>
  <c r="R211" i="6"/>
  <c r="Q211" i="6"/>
  <c r="P211" i="6"/>
  <c r="O211" i="6"/>
  <c r="N211" i="6"/>
  <c r="M211" i="6"/>
  <c r="Z210" i="6"/>
  <c r="Y210" i="6"/>
  <c r="X210" i="6"/>
  <c r="W210" i="6"/>
  <c r="V210" i="6"/>
  <c r="U210" i="6"/>
  <c r="T210" i="6"/>
  <c r="S210" i="6"/>
  <c r="R210" i="6"/>
  <c r="Q210" i="6"/>
  <c r="P210" i="6"/>
  <c r="O210" i="6"/>
  <c r="N210" i="6"/>
  <c r="M210" i="6"/>
  <c r="Z209" i="6"/>
  <c r="Y209" i="6"/>
  <c r="X209" i="6"/>
  <c r="W209" i="6"/>
  <c r="V209" i="6"/>
  <c r="U209" i="6"/>
  <c r="T209" i="6"/>
  <c r="S209" i="6"/>
  <c r="R209" i="6"/>
  <c r="Q209" i="6"/>
  <c r="P209" i="6"/>
  <c r="O209" i="6"/>
  <c r="N209" i="6"/>
  <c r="M209" i="6"/>
  <c r="Z208" i="6"/>
  <c r="Y208" i="6"/>
  <c r="X208" i="6"/>
  <c r="W208" i="6"/>
  <c r="V208" i="6"/>
  <c r="U208" i="6"/>
  <c r="T208" i="6"/>
  <c r="S208" i="6"/>
  <c r="R208" i="6"/>
  <c r="Q208" i="6"/>
  <c r="P208" i="6"/>
  <c r="O208" i="6"/>
  <c r="N208" i="6"/>
  <c r="M208" i="6"/>
  <c r="Z207" i="6"/>
  <c r="Y207" i="6"/>
  <c r="X207" i="6"/>
  <c r="W207" i="6"/>
  <c r="V207" i="6"/>
  <c r="U207" i="6"/>
  <c r="T207" i="6"/>
  <c r="S207" i="6"/>
  <c r="R207" i="6"/>
  <c r="Q207" i="6"/>
  <c r="P207" i="6"/>
  <c r="O207" i="6"/>
  <c r="N207" i="6"/>
  <c r="M207" i="6"/>
  <c r="Z206" i="6"/>
  <c r="Y206" i="6"/>
  <c r="X206" i="6"/>
  <c r="W206" i="6"/>
  <c r="V206" i="6"/>
  <c r="U206" i="6"/>
  <c r="T206" i="6"/>
  <c r="S206" i="6"/>
  <c r="R206" i="6"/>
  <c r="Q206" i="6"/>
  <c r="P206" i="6"/>
  <c r="O206" i="6"/>
  <c r="N206" i="6"/>
  <c r="M206" i="6"/>
  <c r="Z205" i="6"/>
  <c r="Y205" i="6"/>
  <c r="X205" i="6"/>
  <c r="W205" i="6"/>
  <c r="V205" i="6"/>
  <c r="U205" i="6"/>
  <c r="T205" i="6"/>
  <c r="S205" i="6"/>
  <c r="R205" i="6"/>
  <c r="Q205" i="6"/>
  <c r="P205" i="6"/>
  <c r="O205" i="6"/>
  <c r="N205" i="6"/>
  <c r="M205" i="6"/>
  <c r="Z204" i="6"/>
  <c r="Y204" i="6"/>
  <c r="X204" i="6"/>
  <c r="W204" i="6"/>
  <c r="V204" i="6"/>
  <c r="U204" i="6"/>
  <c r="T204" i="6"/>
  <c r="S204" i="6"/>
  <c r="R204" i="6"/>
  <c r="Q204" i="6"/>
  <c r="P204" i="6"/>
  <c r="O204" i="6"/>
  <c r="N204" i="6"/>
  <c r="M204" i="6"/>
  <c r="Z203" i="6"/>
  <c r="Y203" i="6"/>
  <c r="X203" i="6"/>
  <c r="W203" i="6"/>
  <c r="V203" i="6"/>
  <c r="U203" i="6"/>
  <c r="T203" i="6"/>
  <c r="S203" i="6"/>
  <c r="R203" i="6"/>
  <c r="Q203" i="6"/>
  <c r="P203" i="6"/>
  <c r="O203" i="6"/>
  <c r="N203" i="6"/>
  <c r="M203" i="6"/>
  <c r="Z202" i="6"/>
  <c r="Y202" i="6"/>
  <c r="X202" i="6"/>
  <c r="W202" i="6"/>
  <c r="V202" i="6"/>
  <c r="U202" i="6"/>
  <c r="T202" i="6"/>
  <c r="S202" i="6"/>
  <c r="R202" i="6"/>
  <c r="Q202" i="6"/>
  <c r="P202" i="6"/>
  <c r="O202" i="6"/>
  <c r="N202" i="6"/>
  <c r="M202" i="6"/>
  <c r="Z201" i="6"/>
  <c r="Y201" i="6"/>
  <c r="X201" i="6"/>
  <c r="W201" i="6"/>
  <c r="V201" i="6"/>
  <c r="U201" i="6"/>
  <c r="T201" i="6"/>
  <c r="S201" i="6"/>
  <c r="R201" i="6"/>
  <c r="Q201" i="6"/>
  <c r="P201" i="6"/>
  <c r="O201" i="6"/>
  <c r="N201" i="6"/>
  <c r="M201" i="6"/>
  <c r="Z200" i="6"/>
  <c r="Y200" i="6"/>
  <c r="X200" i="6"/>
  <c r="W200" i="6"/>
  <c r="V200" i="6"/>
  <c r="U200" i="6"/>
  <c r="T200" i="6"/>
  <c r="S200" i="6"/>
  <c r="R200" i="6"/>
  <c r="Q200" i="6"/>
  <c r="P200" i="6"/>
  <c r="O200" i="6"/>
  <c r="N200" i="6"/>
  <c r="M200" i="6"/>
  <c r="Z199" i="6"/>
  <c r="Y199" i="6"/>
  <c r="X199" i="6"/>
  <c r="W199" i="6"/>
  <c r="V199" i="6"/>
  <c r="U199" i="6"/>
  <c r="T199" i="6"/>
  <c r="S199" i="6"/>
  <c r="R199" i="6"/>
  <c r="Q199" i="6"/>
  <c r="P199" i="6"/>
  <c r="O199" i="6"/>
  <c r="N199" i="6"/>
  <c r="M199" i="6"/>
  <c r="Z198" i="6"/>
  <c r="Y198" i="6"/>
  <c r="X198" i="6"/>
  <c r="W198" i="6"/>
  <c r="V198" i="6"/>
  <c r="U198" i="6"/>
  <c r="T198" i="6"/>
  <c r="S198" i="6"/>
  <c r="R198" i="6"/>
  <c r="Q198" i="6"/>
  <c r="P198" i="6"/>
  <c r="O198" i="6"/>
  <c r="N198" i="6"/>
  <c r="M198" i="6"/>
  <c r="Z197" i="6"/>
  <c r="Y197" i="6"/>
  <c r="X197" i="6"/>
  <c r="W197" i="6"/>
  <c r="V197" i="6"/>
  <c r="U197" i="6"/>
  <c r="T197" i="6"/>
  <c r="S197" i="6"/>
  <c r="R197" i="6"/>
  <c r="Q197" i="6"/>
  <c r="P197" i="6"/>
  <c r="O197" i="6"/>
  <c r="N197" i="6"/>
  <c r="M197" i="6"/>
  <c r="Z196" i="6"/>
  <c r="Y196" i="6"/>
  <c r="X196" i="6"/>
  <c r="W196" i="6"/>
  <c r="V196" i="6"/>
  <c r="U196" i="6"/>
  <c r="T196" i="6"/>
  <c r="S196" i="6"/>
  <c r="R196" i="6"/>
  <c r="Q196" i="6"/>
  <c r="P196" i="6"/>
  <c r="O196" i="6"/>
  <c r="N196" i="6"/>
  <c r="M196" i="6"/>
  <c r="Z195" i="6"/>
  <c r="Y195" i="6"/>
  <c r="X195" i="6"/>
  <c r="W195" i="6"/>
  <c r="V195" i="6"/>
  <c r="U195" i="6"/>
  <c r="T195" i="6"/>
  <c r="S195" i="6"/>
  <c r="R195" i="6"/>
  <c r="Q195" i="6"/>
  <c r="P195" i="6"/>
  <c r="O195" i="6"/>
  <c r="N195" i="6"/>
  <c r="M195" i="6"/>
  <c r="Z194" i="6"/>
  <c r="Y194" i="6"/>
  <c r="X194" i="6"/>
  <c r="W194" i="6"/>
  <c r="V194" i="6"/>
  <c r="U194" i="6"/>
  <c r="T194" i="6"/>
  <c r="S194" i="6"/>
  <c r="R194" i="6"/>
  <c r="Q194" i="6"/>
  <c r="P194" i="6"/>
  <c r="O194" i="6"/>
  <c r="N194" i="6"/>
  <c r="M194" i="6"/>
  <c r="Z193" i="6"/>
  <c r="Y193" i="6"/>
  <c r="X193" i="6"/>
  <c r="W193" i="6"/>
  <c r="V193" i="6"/>
  <c r="U193" i="6"/>
  <c r="T193" i="6"/>
  <c r="S193" i="6"/>
  <c r="R193" i="6"/>
  <c r="Q193" i="6"/>
  <c r="P193" i="6"/>
  <c r="O193" i="6"/>
  <c r="N193" i="6"/>
  <c r="M193" i="6"/>
  <c r="Z192" i="6"/>
  <c r="Y192" i="6"/>
  <c r="X192" i="6"/>
  <c r="W192" i="6"/>
  <c r="V192" i="6"/>
  <c r="U192" i="6"/>
  <c r="T192" i="6"/>
  <c r="S192" i="6"/>
  <c r="R192" i="6"/>
  <c r="Q192" i="6"/>
  <c r="P192" i="6"/>
  <c r="O192" i="6"/>
  <c r="N192" i="6"/>
  <c r="M192" i="6"/>
  <c r="Z191" i="6"/>
  <c r="Y191" i="6"/>
  <c r="X191" i="6"/>
  <c r="W191" i="6"/>
  <c r="V191" i="6"/>
  <c r="U191" i="6"/>
  <c r="T191" i="6"/>
  <c r="S191" i="6"/>
  <c r="R191" i="6"/>
  <c r="Q191" i="6"/>
  <c r="P191" i="6"/>
  <c r="O191" i="6"/>
  <c r="N191" i="6"/>
  <c r="M191" i="6"/>
  <c r="Z190" i="6"/>
  <c r="Y190" i="6"/>
  <c r="X190" i="6"/>
  <c r="W190" i="6"/>
  <c r="V190" i="6"/>
  <c r="U190" i="6"/>
  <c r="T190" i="6"/>
  <c r="S190" i="6"/>
  <c r="R190" i="6"/>
  <c r="Q190" i="6"/>
  <c r="P190" i="6"/>
  <c r="O190" i="6"/>
  <c r="N190" i="6"/>
  <c r="M190" i="6"/>
  <c r="Z189" i="6"/>
  <c r="Y189" i="6"/>
  <c r="X189" i="6"/>
  <c r="W189" i="6"/>
  <c r="V189" i="6"/>
  <c r="U189" i="6"/>
  <c r="T189" i="6"/>
  <c r="S189" i="6"/>
  <c r="R189" i="6"/>
  <c r="Q189" i="6"/>
  <c r="P189" i="6"/>
  <c r="O189" i="6"/>
  <c r="N189" i="6"/>
  <c r="M189" i="6"/>
  <c r="Z188" i="6"/>
  <c r="Y188" i="6"/>
  <c r="X188" i="6"/>
  <c r="W188" i="6"/>
  <c r="V188" i="6"/>
  <c r="U188" i="6"/>
  <c r="T188" i="6"/>
  <c r="S188" i="6"/>
  <c r="R188" i="6"/>
  <c r="Q188" i="6"/>
  <c r="P188" i="6"/>
  <c r="O188" i="6"/>
  <c r="N188" i="6"/>
  <c r="M188" i="6"/>
  <c r="Z187" i="6"/>
  <c r="Y187" i="6"/>
  <c r="X187" i="6"/>
  <c r="W187" i="6"/>
  <c r="V187" i="6"/>
  <c r="U187" i="6"/>
  <c r="T187" i="6"/>
  <c r="S187" i="6"/>
  <c r="R187" i="6"/>
  <c r="Q187" i="6"/>
  <c r="P187" i="6"/>
  <c r="O187" i="6"/>
  <c r="N187" i="6"/>
  <c r="M187" i="6"/>
  <c r="Z186" i="6"/>
  <c r="Y186" i="6"/>
  <c r="X186" i="6"/>
  <c r="W186" i="6"/>
  <c r="V186" i="6"/>
  <c r="U186" i="6"/>
  <c r="T186" i="6"/>
  <c r="S186" i="6"/>
  <c r="R186" i="6"/>
  <c r="Q186" i="6"/>
  <c r="P186" i="6"/>
  <c r="O186" i="6"/>
  <c r="N186" i="6"/>
  <c r="M186" i="6"/>
  <c r="Z185" i="6"/>
  <c r="Y185" i="6"/>
  <c r="X185" i="6"/>
  <c r="W185" i="6"/>
  <c r="V185" i="6"/>
  <c r="U185" i="6"/>
  <c r="T185" i="6"/>
  <c r="S185" i="6"/>
  <c r="R185" i="6"/>
  <c r="Q185" i="6"/>
  <c r="P185" i="6"/>
  <c r="O185" i="6"/>
  <c r="N185" i="6"/>
  <c r="M185" i="6"/>
  <c r="Z184" i="6"/>
  <c r="Y184" i="6"/>
  <c r="X184" i="6"/>
  <c r="W184" i="6"/>
  <c r="V184" i="6"/>
  <c r="U184" i="6"/>
  <c r="T184" i="6"/>
  <c r="S184" i="6"/>
  <c r="R184" i="6"/>
  <c r="Q184" i="6"/>
  <c r="P184" i="6"/>
  <c r="O184" i="6"/>
  <c r="N184" i="6"/>
  <c r="M184" i="6"/>
  <c r="Z183" i="6"/>
  <c r="Y183" i="6"/>
  <c r="X183" i="6"/>
  <c r="W183" i="6"/>
  <c r="V183" i="6"/>
  <c r="U183" i="6"/>
  <c r="T183" i="6"/>
  <c r="S183" i="6"/>
  <c r="R183" i="6"/>
  <c r="Q183" i="6"/>
  <c r="P183" i="6"/>
  <c r="O183" i="6"/>
  <c r="N183" i="6"/>
  <c r="M183" i="6"/>
  <c r="Z182" i="6"/>
  <c r="Y182" i="6"/>
  <c r="X182" i="6"/>
  <c r="W182" i="6"/>
  <c r="V182" i="6"/>
  <c r="U182" i="6"/>
  <c r="T182" i="6"/>
  <c r="S182" i="6"/>
  <c r="R182" i="6"/>
  <c r="Q182" i="6"/>
  <c r="P182" i="6"/>
  <c r="O182" i="6"/>
  <c r="N182" i="6"/>
  <c r="M182" i="6"/>
  <c r="Z181" i="6"/>
  <c r="Y181" i="6"/>
  <c r="X181" i="6"/>
  <c r="W181" i="6"/>
  <c r="V181" i="6"/>
  <c r="U181" i="6"/>
  <c r="T181" i="6"/>
  <c r="S181" i="6"/>
  <c r="R181" i="6"/>
  <c r="Q181" i="6"/>
  <c r="P181" i="6"/>
  <c r="O181" i="6"/>
  <c r="N181" i="6"/>
  <c r="M181" i="6"/>
  <c r="Z180" i="6"/>
  <c r="Y180" i="6"/>
  <c r="X180" i="6"/>
  <c r="W180" i="6"/>
  <c r="V180" i="6"/>
  <c r="U180" i="6"/>
  <c r="T180" i="6"/>
  <c r="S180" i="6"/>
  <c r="R180" i="6"/>
  <c r="Q180" i="6"/>
  <c r="P180" i="6"/>
  <c r="O180" i="6"/>
  <c r="N180" i="6"/>
  <c r="M180" i="6"/>
  <c r="Z179" i="6"/>
  <c r="Y179" i="6"/>
  <c r="X179" i="6"/>
  <c r="W179" i="6"/>
  <c r="V179" i="6"/>
  <c r="U179" i="6"/>
  <c r="T179" i="6"/>
  <c r="S179" i="6"/>
  <c r="R179" i="6"/>
  <c r="Q179" i="6"/>
  <c r="P179" i="6"/>
  <c r="O179" i="6"/>
  <c r="N179" i="6"/>
  <c r="M179" i="6"/>
  <c r="Z178" i="6"/>
  <c r="Y178" i="6"/>
  <c r="X178" i="6"/>
  <c r="W178" i="6"/>
  <c r="V178" i="6"/>
  <c r="U178" i="6"/>
  <c r="T178" i="6"/>
  <c r="S178" i="6"/>
  <c r="R178" i="6"/>
  <c r="Q178" i="6"/>
  <c r="P178" i="6"/>
  <c r="O178" i="6"/>
  <c r="N178" i="6"/>
  <c r="M178" i="6"/>
  <c r="Z177" i="6"/>
  <c r="Y177" i="6"/>
  <c r="X177" i="6"/>
  <c r="W177" i="6"/>
  <c r="V177" i="6"/>
  <c r="U177" i="6"/>
  <c r="T177" i="6"/>
  <c r="S177" i="6"/>
  <c r="R177" i="6"/>
  <c r="Q177" i="6"/>
  <c r="P177" i="6"/>
  <c r="O177" i="6"/>
  <c r="N177" i="6"/>
  <c r="M177" i="6"/>
  <c r="Z176" i="6"/>
  <c r="Y176" i="6"/>
  <c r="X176" i="6"/>
  <c r="W176" i="6"/>
  <c r="V176" i="6"/>
  <c r="U176" i="6"/>
  <c r="T176" i="6"/>
  <c r="S176" i="6"/>
  <c r="R176" i="6"/>
  <c r="Q176" i="6"/>
  <c r="P176" i="6"/>
  <c r="O176" i="6"/>
  <c r="N176" i="6"/>
  <c r="M176" i="6"/>
  <c r="Z175" i="6"/>
  <c r="Y175" i="6"/>
  <c r="X175" i="6"/>
  <c r="W175" i="6"/>
  <c r="V175" i="6"/>
  <c r="U175" i="6"/>
  <c r="T175" i="6"/>
  <c r="S175" i="6"/>
  <c r="R175" i="6"/>
  <c r="Q175" i="6"/>
  <c r="P175" i="6"/>
  <c r="O175" i="6"/>
  <c r="N175" i="6"/>
  <c r="M175" i="6"/>
  <c r="Z174" i="6"/>
  <c r="Y174" i="6"/>
  <c r="X174" i="6"/>
  <c r="W174" i="6"/>
  <c r="V174" i="6"/>
  <c r="U174" i="6"/>
  <c r="T174" i="6"/>
  <c r="S174" i="6"/>
  <c r="R174" i="6"/>
  <c r="Q174" i="6"/>
  <c r="P174" i="6"/>
  <c r="O174" i="6"/>
  <c r="N174" i="6"/>
  <c r="M174" i="6"/>
  <c r="Z173" i="6"/>
  <c r="Y173" i="6"/>
  <c r="X173" i="6"/>
  <c r="W173" i="6"/>
  <c r="V173" i="6"/>
  <c r="U173" i="6"/>
  <c r="T173" i="6"/>
  <c r="S173" i="6"/>
  <c r="R173" i="6"/>
  <c r="Q173" i="6"/>
  <c r="P173" i="6"/>
  <c r="O173" i="6"/>
  <c r="N173" i="6"/>
  <c r="M173" i="6"/>
  <c r="Z172" i="6"/>
  <c r="Y172" i="6"/>
  <c r="X172" i="6"/>
  <c r="W172" i="6"/>
  <c r="V172" i="6"/>
  <c r="U172" i="6"/>
  <c r="T172" i="6"/>
  <c r="S172" i="6"/>
  <c r="R172" i="6"/>
  <c r="Q172" i="6"/>
  <c r="P172" i="6"/>
  <c r="O172" i="6"/>
  <c r="N172" i="6"/>
  <c r="M172" i="6"/>
  <c r="Z171" i="6"/>
  <c r="Y171" i="6"/>
  <c r="X171" i="6"/>
  <c r="W171" i="6"/>
  <c r="V171" i="6"/>
  <c r="U171" i="6"/>
  <c r="T171" i="6"/>
  <c r="S171" i="6"/>
  <c r="R171" i="6"/>
  <c r="Q171" i="6"/>
  <c r="P171" i="6"/>
  <c r="O171" i="6"/>
  <c r="N171" i="6"/>
  <c r="M171" i="6"/>
  <c r="Z170" i="6"/>
  <c r="Y170" i="6"/>
  <c r="X170" i="6"/>
  <c r="W170" i="6"/>
  <c r="V170" i="6"/>
  <c r="U170" i="6"/>
  <c r="T170" i="6"/>
  <c r="S170" i="6"/>
  <c r="R170" i="6"/>
  <c r="Q170" i="6"/>
  <c r="P170" i="6"/>
  <c r="O170" i="6"/>
  <c r="N170" i="6"/>
  <c r="M170" i="6"/>
  <c r="Z169" i="6"/>
  <c r="Y169" i="6"/>
  <c r="X169" i="6"/>
  <c r="W169" i="6"/>
  <c r="V169" i="6"/>
  <c r="U169" i="6"/>
  <c r="T169" i="6"/>
  <c r="S169" i="6"/>
  <c r="R169" i="6"/>
  <c r="Q169" i="6"/>
  <c r="P169" i="6"/>
  <c r="O169" i="6"/>
  <c r="N169" i="6"/>
  <c r="M169" i="6"/>
  <c r="Z168" i="6"/>
  <c r="Y168" i="6"/>
  <c r="X168" i="6"/>
  <c r="W168" i="6"/>
  <c r="V168" i="6"/>
  <c r="U168" i="6"/>
  <c r="T168" i="6"/>
  <c r="S168" i="6"/>
  <c r="R168" i="6"/>
  <c r="Q168" i="6"/>
  <c r="P168" i="6"/>
  <c r="O168" i="6"/>
  <c r="N168" i="6"/>
  <c r="M168" i="6"/>
  <c r="Z167" i="6"/>
  <c r="Y167" i="6"/>
  <c r="X167" i="6"/>
  <c r="W167" i="6"/>
  <c r="V167" i="6"/>
  <c r="U167" i="6"/>
  <c r="T167" i="6"/>
  <c r="S167" i="6"/>
  <c r="R167" i="6"/>
  <c r="Q167" i="6"/>
  <c r="P167" i="6"/>
  <c r="O167" i="6"/>
  <c r="N167" i="6"/>
  <c r="M167" i="6"/>
  <c r="Z166" i="6"/>
  <c r="Y166" i="6"/>
  <c r="X166" i="6"/>
  <c r="W166" i="6"/>
  <c r="V166" i="6"/>
  <c r="U166" i="6"/>
  <c r="T166" i="6"/>
  <c r="S166" i="6"/>
  <c r="R166" i="6"/>
  <c r="Q166" i="6"/>
  <c r="P166" i="6"/>
  <c r="O166" i="6"/>
  <c r="N166" i="6"/>
  <c r="M166" i="6"/>
  <c r="Z165" i="6"/>
  <c r="Y165" i="6"/>
  <c r="X165" i="6"/>
  <c r="W165" i="6"/>
  <c r="V165" i="6"/>
  <c r="U165" i="6"/>
  <c r="T165" i="6"/>
  <c r="S165" i="6"/>
  <c r="R165" i="6"/>
  <c r="Q165" i="6"/>
  <c r="P165" i="6"/>
  <c r="O165" i="6"/>
  <c r="N165" i="6"/>
  <c r="M165" i="6"/>
  <c r="Z164" i="6"/>
  <c r="Y164" i="6"/>
  <c r="X164" i="6"/>
  <c r="W164" i="6"/>
  <c r="V164" i="6"/>
  <c r="U164" i="6"/>
  <c r="T164" i="6"/>
  <c r="S164" i="6"/>
  <c r="R164" i="6"/>
  <c r="Q164" i="6"/>
  <c r="P164" i="6"/>
  <c r="O164" i="6"/>
  <c r="N164" i="6"/>
  <c r="M164" i="6"/>
  <c r="Z163" i="6"/>
  <c r="Y163" i="6"/>
  <c r="X163" i="6"/>
  <c r="W163" i="6"/>
  <c r="V163" i="6"/>
  <c r="U163" i="6"/>
  <c r="T163" i="6"/>
  <c r="S163" i="6"/>
  <c r="R163" i="6"/>
  <c r="Q163" i="6"/>
  <c r="P163" i="6"/>
  <c r="O163" i="6"/>
  <c r="N163" i="6"/>
  <c r="M163" i="6"/>
  <c r="Z162" i="6"/>
  <c r="Y162" i="6"/>
  <c r="X162" i="6"/>
  <c r="W162" i="6"/>
  <c r="V162" i="6"/>
  <c r="U162" i="6"/>
  <c r="T162" i="6"/>
  <c r="S162" i="6"/>
  <c r="R162" i="6"/>
  <c r="Q162" i="6"/>
  <c r="P162" i="6"/>
  <c r="O162" i="6"/>
  <c r="N162" i="6"/>
  <c r="M162" i="6"/>
  <c r="Z161" i="6"/>
  <c r="Y161" i="6"/>
  <c r="X161" i="6"/>
  <c r="W161" i="6"/>
  <c r="V161" i="6"/>
  <c r="U161" i="6"/>
  <c r="T161" i="6"/>
  <c r="S161" i="6"/>
  <c r="R161" i="6"/>
  <c r="Q161" i="6"/>
  <c r="P161" i="6"/>
  <c r="O161" i="6"/>
  <c r="N161" i="6"/>
  <c r="M161" i="6"/>
  <c r="Z160" i="6"/>
  <c r="Y160" i="6"/>
  <c r="X160" i="6"/>
  <c r="W160" i="6"/>
  <c r="V160" i="6"/>
  <c r="U160" i="6"/>
  <c r="T160" i="6"/>
  <c r="S160" i="6"/>
  <c r="R160" i="6"/>
  <c r="Q160" i="6"/>
  <c r="P160" i="6"/>
  <c r="O160" i="6"/>
  <c r="N160" i="6"/>
  <c r="M160" i="6"/>
  <c r="Z159" i="6"/>
  <c r="Y159" i="6"/>
  <c r="X159" i="6"/>
  <c r="W159" i="6"/>
  <c r="V159" i="6"/>
  <c r="U159" i="6"/>
  <c r="T159" i="6"/>
  <c r="S159" i="6"/>
  <c r="R159" i="6"/>
  <c r="Q159" i="6"/>
  <c r="P159" i="6"/>
  <c r="O159" i="6"/>
  <c r="N159" i="6"/>
  <c r="M159" i="6"/>
  <c r="Z158" i="6"/>
  <c r="Y158" i="6"/>
  <c r="X158" i="6"/>
  <c r="W158" i="6"/>
  <c r="V158" i="6"/>
  <c r="U158" i="6"/>
  <c r="T158" i="6"/>
  <c r="S158" i="6"/>
  <c r="R158" i="6"/>
  <c r="Q158" i="6"/>
  <c r="P158" i="6"/>
  <c r="O158" i="6"/>
  <c r="N158" i="6"/>
  <c r="M158" i="6"/>
  <c r="Z157" i="6"/>
  <c r="Y157" i="6"/>
  <c r="X157" i="6"/>
  <c r="W157" i="6"/>
  <c r="V157" i="6"/>
  <c r="U157" i="6"/>
  <c r="T157" i="6"/>
  <c r="S157" i="6"/>
  <c r="R157" i="6"/>
  <c r="Q157" i="6"/>
  <c r="P157" i="6"/>
  <c r="O157" i="6"/>
  <c r="N157" i="6"/>
  <c r="M157" i="6"/>
  <c r="Z156" i="6"/>
  <c r="Y156" i="6"/>
  <c r="X156" i="6"/>
  <c r="W156" i="6"/>
  <c r="V156" i="6"/>
  <c r="U156" i="6"/>
  <c r="T156" i="6"/>
  <c r="S156" i="6"/>
  <c r="R156" i="6"/>
  <c r="Q156" i="6"/>
  <c r="P156" i="6"/>
  <c r="O156" i="6"/>
  <c r="N156" i="6"/>
  <c r="M156" i="6"/>
  <c r="Z155" i="6"/>
  <c r="Y155" i="6"/>
  <c r="X155" i="6"/>
  <c r="W155" i="6"/>
  <c r="V155" i="6"/>
  <c r="U155" i="6"/>
  <c r="T155" i="6"/>
  <c r="S155" i="6"/>
  <c r="R155" i="6"/>
  <c r="Q155" i="6"/>
  <c r="P155" i="6"/>
  <c r="O155" i="6"/>
  <c r="N155" i="6"/>
  <c r="M155" i="6"/>
  <c r="Z154" i="6"/>
  <c r="Y154" i="6"/>
  <c r="X154" i="6"/>
  <c r="W154" i="6"/>
  <c r="V154" i="6"/>
  <c r="U154" i="6"/>
  <c r="T154" i="6"/>
  <c r="S154" i="6"/>
  <c r="R154" i="6"/>
  <c r="Q154" i="6"/>
  <c r="P154" i="6"/>
  <c r="O154" i="6"/>
  <c r="N154" i="6"/>
  <c r="M154" i="6"/>
  <c r="Z153" i="6"/>
  <c r="Y153" i="6"/>
  <c r="X153" i="6"/>
  <c r="W153" i="6"/>
  <c r="V153" i="6"/>
  <c r="U153" i="6"/>
  <c r="T153" i="6"/>
  <c r="S153" i="6"/>
  <c r="R153" i="6"/>
  <c r="Q153" i="6"/>
  <c r="P153" i="6"/>
  <c r="O153" i="6"/>
  <c r="N153" i="6"/>
  <c r="M153" i="6"/>
  <c r="Z152" i="6"/>
  <c r="Y152" i="6"/>
  <c r="X152" i="6"/>
  <c r="W152" i="6"/>
  <c r="V152" i="6"/>
  <c r="U152" i="6"/>
  <c r="T152" i="6"/>
  <c r="S152" i="6"/>
  <c r="R152" i="6"/>
  <c r="Q152" i="6"/>
  <c r="P152" i="6"/>
  <c r="O152" i="6"/>
  <c r="N152" i="6"/>
  <c r="M152" i="6"/>
  <c r="Z151" i="6"/>
  <c r="Y151" i="6"/>
  <c r="X151" i="6"/>
  <c r="W151" i="6"/>
  <c r="V151" i="6"/>
  <c r="U151" i="6"/>
  <c r="T151" i="6"/>
  <c r="S151" i="6"/>
  <c r="R151" i="6"/>
  <c r="Q151" i="6"/>
  <c r="P151" i="6"/>
  <c r="O151" i="6"/>
  <c r="N151" i="6"/>
  <c r="M151" i="6"/>
  <c r="Z150" i="6"/>
  <c r="Y150" i="6"/>
  <c r="X150" i="6"/>
  <c r="W150" i="6"/>
  <c r="V150" i="6"/>
  <c r="U150" i="6"/>
  <c r="T150" i="6"/>
  <c r="S150" i="6"/>
  <c r="R150" i="6"/>
  <c r="Q150" i="6"/>
  <c r="P150" i="6"/>
  <c r="O150" i="6"/>
  <c r="N150" i="6"/>
  <c r="M150" i="6"/>
  <c r="Z149" i="6"/>
  <c r="Y149" i="6"/>
  <c r="X149" i="6"/>
  <c r="W149" i="6"/>
  <c r="V149" i="6"/>
  <c r="U149" i="6"/>
  <c r="T149" i="6"/>
  <c r="S149" i="6"/>
  <c r="R149" i="6"/>
  <c r="Q149" i="6"/>
  <c r="P149" i="6"/>
  <c r="O149" i="6"/>
  <c r="N149" i="6"/>
  <c r="M149" i="6"/>
  <c r="Z148" i="6"/>
  <c r="Y148" i="6"/>
  <c r="X148" i="6"/>
  <c r="W148" i="6"/>
  <c r="V148" i="6"/>
  <c r="U148" i="6"/>
  <c r="T148" i="6"/>
  <c r="S148" i="6"/>
  <c r="R148" i="6"/>
  <c r="Q148" i="6"/>
  <c r="P148" i="6"/>
  <c r="O148" i="6"/>
  <c r="N148" i="6"/>
  <c r="M148" i="6"/>
  <c r="Z147" i="6"/>
  <c r="Y147" i="6"/>
  <c r="X147" i="6"/>
  <c r="W147" i="6"/>
  <c r="V147" i="6"/>
  <c r="U147" i="6"/>
  <c r="T147" i="6"/>
  <c r="S147" i="6"/>
  <c r="R147" i="6"/>
  <c r="Q147" i="6"/>
  <c r="P147" i="6"/>
  <c r="O147" i="6"/>
  <c r="N147" i="6"/>
  <c r="M147" i="6"/>
  <c r="Z146" i="6"/>
  <c r="Y146" i="6"/>
  <c r="X146" i="6"/>
  <c r="W146" i="6"/>
  <c r="V146" i="6"/>
  <c r="U146" i="6"/>
  <c r="T146" i="6"/>
  <c r="S146" i="6"/>
  <c r="R146" i="6"/>
  <c r="Q146" i="6"/>
  <c r="P146" i="6"/>
  <c r="O146" i="6"/>
  <c r="N146" i="6"/>
  <c r="M146" i="6"/>
  <c r="Z145" i="6"/>
  <c r="Y145" i="6"/>
  <c r="X145" i="6"/>
  <c r="W145" i="6"/>
  <c r="V145" i="6"/>
  <c r="U145" i="6"/>
  <c r="T145" i="6"/>
  <c r="S145" i="6"/>
  <c r="R145" i="6"/>
  <c r="Q145" i="6"/>
  <c r="P145" i="6"/>
  <c r="O145" i="6"/>
  <c r="N145" i="6"/>
  <c r="M145" i="6"/>
  <c r="Z144" i="6"/>
  <c r="Y144" i="6"/>
  <c r="X144" i="6"/>
  <c r="W144" i="6"/>
  <c r="V144" i="6"/>
  <c r="U144" i="6"/>
  <c r="T144" i="6"/>
  <c r="S144" i="6"/>
  <c r="R144" i="6"/>
  <c r="Q144" i="6"/>
  <c r="P144" i="6"/>
  <c r="O144" i="6"/>
  <c r="N144" i="6"/>
  <c r="M144" i="6"/>
  <c r="Z143" i="6"/>
  <c r="Y143" i="6"/>
  <c r="X143" i="6"/>
  <c r="W143" i="6"/>
  <c r="V143" i="6"/>
  <c r="U143" i="6"/>
  <c r="T143" i="6"/>
  <c r="S143" i="6"/>
  <c r="R143" i="6"/>
  <c r="Q143" i="6"/>
  <c r="P143" i="6"/>
  <c r="O143" i="6"/>
  <c r="N143" i="6"/>
  <c r="M143" i="6"/>
  <c r="Z142" i="6"/>
  <c r="Y142" i="6"/>
  <c r="X142" i="6"/>
  <c r="W142" i="6"/>
  <c r="V142" i="6"/>
  <c r="U142" i="6"/>
  <c r="T142" i="6"/>
  <c r="S142" i="6"/>
  <c r="R142" i="6"/>
  <c r="Q142" i="6"/>
  <c r="P142" i="6"/>
  <c r="O142" i="6"/>
  <c r="N142" i="6"/>
  <c r="M142" i="6"/>
  <c r="Z141" i="6"/>
  <c r="Y141" i="6"/>
  <c r="X141" i="6"/>
  <c r="W141" i="6"/>
  <c r="V141" i="6"/>
  <c r="U141" i="6"/>
  <c r="T141" i="6"/>
  <c r="S141" i="6"/>
  <c r="R141" i="6"/>
  <c r="Q141" i="6"/>
  <c r="P141" i="6"/>
  <c r="O141" i="6"/>
  <c r="N141" i="6"/>
  <c r="M141" i="6"/>
  <c r="Z140" i="6"/>
  <c r="Y140" i="6"/>
  <c r="X140" i="6"/>
  <c r="W140" i="6"/>
  <c r="V140" i="6"/>
  <c r="U140" i="6"/>
  <c r="T140" i="6"/>
  <c r="S140" i="6"/>
  <c r="R140" i="6"/>
  <c r="Q140" i="6"/>
  <c r="P140" i="6"/>
  <c r="O140" i="6"/>
  <c r="N140" i="6"/>
  <c r="M140" i="6"/>
  <c r="Z139" i="6"/>
  <c r="Y139" i="6"/>
  <c r="X139" i="6"/>
  <c r="W139" i="6"/>
  <c r="V139" i="6"/>
  <c r="U139" i="6"/>
  <c r="T139" i="6"/>
  <c r="S139" i="6"/>
  <c r="R139" i="6"/>
  <c r="Q139" i="6"/>
  <c r="P139" i="6"/>
  <c r="O139" i="6"/>
  <c r="N139" i="6"/>
  <c r="M139" i="6"/>
  <c r="Z138" i="6"/>
  <c r="Y138" i="6"/>
  <c r="X138" i="6"/>
  <c r="W138" i="6"/>
  <c r="V138" i="6"/>
  <c r="U138" i="6"/>
  <c r="T138" i="6"/>
  <c r="S138" i="6"/>
  <c r="R138" i="6"/>
  <c r="Q138" i="6"/>
  <c r="P138" i="6"/>
  <c r="O138" i="6"/>
  <c r="N138" i="6"/>
  <c r="M138" i="6"/>
  <c r="Z137" i="6"/>
  <c r="Y137" i="6"/>
  <c r="X137" i="6"/>
  <c r="W137" i="6"/>
  <c r="V137" i="6"/>
  <c r="U137" i="6"/>
  <c r="T137" i="6"/>
  <c r="S137" i="6"/>
  <c r="R137" i="6"/>
  <c r="Q137" i="6"/>
  <c r="P137" i="6"/>
  <c r="O137" i="6"/>
  <c r="N137" i="6"/>
  <c r="M137" i="6"/>
  <c r="Z136" i="6"/>
  <c r="Y136" i="6"/>
  <c r="X136" i="6"/>
  <c r="W136" i="6"/>
  <c r="V136" i="6"/>
  <c r="U136" i="6"/>
  <c r="T136" i="6"/>
  <c r="S136" i="6"/>
  <c r="R136" i="6"/>
  <c r="Q136" i="6"/>
  <c r="P136" i="6"/>
  <c r="O136" i="6"/>
  <c r="N136" i="6"/>
  <c r="M136" i="6"/>
  <c r="Z135" i="6"/>
  <c r="Y135" i="6"/>
  <c r="X135" i="6"/>
  <c r="W135" i="6"/>
  <c r="V135" i="6"/>
  <c r="U135" i="6"/>
  <c r="T135" i="6"/>
  <c r="S135" i="6"/>
  <c r="R135" i="6"/>
  <c r="Q135" i="6"/>
  <c r="P135" i="6"/>
  <c r="O135" i="6"/>
  <c r="N135" i="6"/>
  <c r="M135" i="6"/>
  <c r="Z134" i="6"/>
  <c r="Y134" i="6"/>
  <c r="X134" i="6"/>
  <c r="W134" i="6"/>
  <c r="V134" i="6"/>
  <c r="U134" i="6"/>
  <c r="T134" i="6"/>
  <c r="S134" i="6"/>
  <c r="R134" i="6"/>
  <c r="Q134" i="6"/>
  <c r="P134" i="6"/>
  <c r="O134" i="6"/>
  <c r="N134" i="6"/>
  <c r="M134" i="6"/>
  <c r="Z133" i="6"/>
  <c r="Y133" i="6"/>
  <c r="X133" i="6"/>
  <c r="W133" i="6"/>
  <c r="V133" i="6"/>
  <c r="U133" i="6"/>
  <c r="T133" i="6"/>
  <c r="S133" i="6"/>
  <c r="R133" i="6"/>
  <c r="Q133" i="6"/>
  <c r="P133" i="6"/>
  <c r="O133" i="6"/>
  <c r="N133" i="6"/>
  <c r="M133" i="6"/>
  <c r="Z132" i="6"/>
  <c r="Y132" i="6"/>
  <c r="X132" i="6"/>
  <c r="W132" i="6"/>
  <c r="V132" i="6"/>
  <c r="U132" i="6"/>
  <c r="T132" i="6"/>
  <c r="S132" i="6"/>
  <c r="R132" i="6"/>
  <c r="Q132" i="6"/>
  <c r="P132" i="6"/>
  <c r="O132" i="6"/>
  <c r="N132" i="6"/>
  <c r="M132" i="6"/>
  <c r="Z131" i="6"/>
  <c r="Y131" i="6"/>
  <c r="X131" i="6"/>
  <c r="W131" i="6"/>
  <c r="V131" i="6"/>
  <c r="U131" i="6"/>
  <c r="T131" i="6"/>
  <c r="S131" i="6"/>
  <c r="R131" i="6"/>
  <c r="Q131" i="6"/>
  <c r="P131" i="6"/>
  <c r="O131" i="6"/>
  <c r="N131" i="6"/>
  <c r="M131" i="6"/>
  <c r="Z130" i="6"/>
  <c r="Y130" i="6"/>
  <c r="X130" i="6"/>
  <c r="W130" i="6"/>
  <c r="V130" i="6"/>
  <c r="U130" i="6"/>
  <c r="T130" i="6"/>
  <c r="S130" i="6"/>
  <c r="R130" i="6"/>
  <c r="Q130" i="6"/>
  <c r="P130" i="6"/>
  <c r="O130" i="6"/>
  <c r="N130" i="6"/>
  <c r="M130" i="6"/>
  <c r="Z129" i="6"/>
  <c r="Y129" i="6"/>
  <c r="X129" i="6"/>
  <c r="W129" i="6"/>
  <c r="V129" i="6"/>
  <c r="U129" i="6"/>
  <c r="T129" i="6"/>
  <c r="S129" i="6"/>
  <c r="R129" i="6"/>
  <c r="Q129" i="6"/>
  <c r="P129" i="6"/>
  <c r="O129" i="6"/>
  <c r="N129" i="6"/>
  <c r="M129" i="6"/>
  <c r="Z128" i="6"/>
  <c r="Y128" i="6"/>
  <c r="X128" i="6"/>
  <c r="W128" i="6"/>
  <c r="V128" i="6"/>
  <c r="U128" i="6"/>
  <c r="T128" i="6"/>
  <c r="S128" i="6"/>
  <c r="R128" i="6"/>
  <c r="Q128" i="6"/>
  <c r="P128" i="6"/>
  <c r="O128" i="6"/>
  <c r="N128" i="6"/>
  <c r="M128" i="6"/>
  <c r="Z127" i="6"/>
  <c r="Y127" i="6"/>
  <c r="X127" i="6"/>
  <c r="W127" i="6"/>
  <c r="V127" i="6"/>
  <c r="U127" i="6"/>
  <c r="T127" i="6"/>
  <c r="S127" i="6"/>
  <c r="R127" i="6"/>
  <c r="Q127" i="6"/>
  <c r="P127" i="6"/>
  <c r="O127" i="6"/>
  <c r="N127" i="6"/>
  <c r="M127" i="6"/>
  <c r="Z126" i="6"/>
  <c r="Y126" i="6"/>
  <c r="X126" i="6"/>
  <c r="W126" i="6"/>
  <c r="V126" i="6"/>
  <c r="U126" i="6"/>
  <c r="T126" i="6"/>
  <c r="S126" i="6"/>
  <c r="R126" i="6"/>
  <c r="Q126" i="6"/>
  <c r="P126" i="6"/>
  <c r="O126" i="6"/>
  <c r="N126" i="6"/>
  <c r="M126" i="6"/>
  <c r="Z125" i="6"/>
  <c r="Y125" i="6"/>
  <c r="X125" i="6"/>
  <c r="W125" i="6"/>
  <c r="V125" i="6"/>
  <c r="U125" i="6"/>
  <c r="T125" i="6"/>
  <c r="S125" i="6"/>
  <c r="R125" i="6"/>
  <c r="Q125" i="6"/>
  <c r="P125" i="6"/>
  <c r="O125" i="6"/>
  <c r="N125" i="6"/>
  <c r="M125" i="6"/>
  <c r="Z124" i="6"/>
  <c r="Y124" i="6"/>
  <c r="X124" i="6"/>
  <c r="W124" i="6"/>
  <c r="V124" i="6"/>
  <c r="U124" i="6"/>
  <c r="T124" i="6"/>
  <c r="S124" i="6"/>
  <c r="R124" i="6"/>
  <c r="Q124" i="6"/>
  <c r="P124" i="6"/>
  <c r="O124" i="6"/>
  <c r="N124" i="6"/>
  <c r="M124" i="6"/>
  <c r="Z123" i="6"/>
  <c r="Y123" i="6"/>
  <c r="X123" i="6"/>
  <c r="W123" i="6"/>
  <c r="V123" i="6"/>
  <c r="U123" i="6"/>
  <c r="T123" i="6"/>
  <c r="S123" i="6"/>
  <c r="R123" i="6"/>
  <c r="Q123" i="6"/>
  <c r="P123" i="6"/>
  <c r="O123" i="6"/>
  <c r="N123" i="6"/>
  <c r="M123" i="6"/>
  <c r="Z122" i="6"/>
  <c r="Y122" i="6"/>
  <c r="X122" i="6"/>
  <c r="W122" i="6"/>
  <c r="V122" i="6"/>
  <c r="U122" i="6"/>
  <c r="T122" i="6"/>
  <c r="S122" i="6"/>
  <c r="R122" i="6"/>
  <c r="Q122" i="6"/>
  <c r="P122" i="6"/>
  <c r="O122" i="6"/>
  <c r="N122" i="6"/>
  <c r="M122" i="6"/>
  <c r="Z121" i="6"/>
  <c r="Y121" i="6"/>
  <c r="X121" i="6"/>
  <c r="W121" i="6"/>
  <c r="V121" i="6"/>
  <c r="U121" i="6"/>
  <c r="T121" i="6"/>
  <c r="S121" i="6"/>
  <c r="R121" i="6"/>
  <c r="Q121" i="6"/>
  <c r="P121" i="6"/>
  <c r="O121" i="6"/>
  <c r="N121" i="6"/>
  <c r="M121" i="6"/>
  <c r="Z120" i="6"/>
  <c r="Y120" i="6"/>
  <c r="X120" i="6"/>
  <c r="W120" i="6"/>
  <c r="V120" i="6"/>
  <c r="U120" i="6"/>
  <c r="T120" i="6"/>
  <c r="S120" i="6"/>
  <c r="R120" i="6"/>
  <c r="Q120" i="6"/>
  <c r="P120" i="6"/>
  <c r="O120" i="6"/>
  <c r="N120" i="6"/>
  <c r="M120" i="6"/>
  <c r="Z119" i="6"/>
  <c r="Y119" i="6"/>
  <c r="X119" i="6"/>
  <c r="W119" i="6"/>
  <c r="V119" i="6"/>
  <c r="U119" i="6"/>
  <c r="T119" i="6"/>
  <c r="S119" i="6"/>
  <c r="R119" i="6"/>
  <c r="Q119" i="6"/>
  <c r="P119" i="6"/>
  <c r="O119" i="6"/>
  <c r="N119" i="6"/>
  <c r="M119" i="6"/>
  <c r="Z118" i="6"/>
  <c r="Y118" i="6"/>
  <c r="X118" i="6"/>
  <c r="W118" i="6"/>
  <c r="V118" i="6"/>
  <c r="U118" i="6"/>
  <c r="T118" i="6"/>
  <c r="S118" i="6"/>
  <c r="R118" i="6"/>
  <c r="Q118" i="6"/>
  <c r="P118" i="6"/>
  <c r="O118" i="6"/>
  <c r="N118" i="6"/>
  <c r="M118" i="6"/>
  <c r="Z117" i="6"/>
  <c r="Y117" i="6"/>
  <c r="X117" i="6"/>
  <c r="W117" i="6"/>
  <c r="V117" i="6"/>
  <c r="U117" i="6"/>
  <c r="T117" i="6"/>
  <c r="S117" i="6"/>
  <c r="R117" i="6"/>
  <c r="Q117" i="6"/>
  <c r="P117" i="6"/>
  <c r="O117" i="6"/>
  <c r="N117" i="6"/>
  <c r="M117" i="6"/>
  <c r="Z116" i="6"/>
  <c r="Y116" i="6"/>
  <c r="X116" i="6"/>
  <c r="W116" i="6"/>
  <c r="V116" i="6"/>
  <c r="U116" i="6"/>
  <c r="T116" i="6"/>
  <c r="S116" i="6"/>
  <c r="R116" i="6"/>
  <c r="Q116" i="6"/>
  <c r="P116" i="6"/>
  <c r="O116" i="6"/>
  <c r="N116" i="6"/>
  <c r="M116" i="6"/>
  <c r="Z115" i="6"/>
  <c r="Y115" i="6"/>
  <c r="X115" i="6"/>
  <c r="W115" i="6"/>
  <c r="V115" i="6"/>
  <c r="U115" i="6"/>
  <c r="T115" i="6"/>
  <c r="S115" i="6"/>
  <c r="R115" i="6"/>
  <c r="Q115" i="6"/>
  <c r="P115" i="6"/>
  <c r="O115" i="6"/>
  <c r="N115" i="6"/>
  <c r="M115" i="6"/>
  <c r="Z114" i="6"/>
  <c r="Y114" i="6"/>
  <c r="X114" i="6"/>
  <c r="W114" i="6"/>
  <c r="V114" i="6"/>
  <c r="U114" i="6"/>
  <c r="T114" i="6"/>
  <c r="S114" i="6"/>
  <c r="R114" i="6"/>
  <c r="Q114" i="6"/>
  <c r="P114" i="6"/>
  <c r="O114" i="6"/>
  <c r="N114" i="6"/>
  <c r="M114" i="6"/>
  <c r="Z113" i="6"/>
  <c r="Y113" i="6"/>
  <c r="X113" i="6"/>
  <c r="W113" i="6"/>
  <c r="V113" i="6"/>
  <c r="U113" i="6"/>
  <c r="T113" i="6"/>
  <c r="S113" i="6"/>
  <c r="R113" i="6"/>
  <c r="Q113" i="6"/>
  <c r="P113" i="6"/>
  <c r="O113" i="6"/>
  <c r="N113" i="6"/>
  <c r="M113" i="6"/>
  <c r="Z112" i="6"/>
  <c r="Y112" i="6"/>
  <c r="X112" i="6"/>
  <c r="W112" i="6"/>
  <c r="V112" i="6"/>
  <c r="U112" i="6"/>
  <c r="T112" i="6"/>
  <c r="S112" i="6"/>
  <c r="R112" i="6"/>
  <c r="Q112" i="6"/>
  <c r="P112" i="6"/>
  <c r="O112" i="6"/>
  <c r="N112" i="6"/>
  <c r="M112" i="6"/>
  <c r="Z111" i="6"/>
  <c r="Y111" i="6"/>
  <c r="X111" i="6"/>
  <c r="W111" i="6"/>
  <c r="V111" i="6"/>
  <c r="U111" i="6"/>
  <c r="T111" i="6"/>
  <c r="S111" i="6"/>
  <c r="R111" i="6"/>
  <c r="Q111" i="6"/>
  <c r="P111" i="6"/>
  <c r="O111" i="6"/>
  <c r="N111" i="6"/>
  <c r="M111" i="6"/>
  <c r="Z110" i="6"/>
  <c r="Y110" i="6"/>
  <c r="X110" i="6"/>
  <c r="W110" i="6"/>
  <c r="V110" i="6"/>
  <c r="U110" i="6"/>
  <c r="T110" i="6"/>
  <c r="S110" i="6"/>
  <c r="R110" i="6"/>
  <c r="Q110" i="6"/>
  <c r="P110" i="6"/>
  <c r="O110" i="6"/>
  <c r="N110" i="6"/>
  <c r="M110" i="6"/>
  <c r="Z109" i="6"/>
  <c r="Y109" i="6"/>
  <c r="X109" i="6"/>
  <c r="W109" i="6"/>
  <c r="V109" i="6"/>
  <c r="U109" i="6"/>
  <c r="T109" i="6"/>
  <c r="S109" i="6"/>
  <c r="R109" i="6"/>
  <c r="Q109" i="6"/>
  <c r="P109" i="6"/>
  <c r="O109" i="6"/>
  <c r="N109" i="6"/>
  <c r="M109" i="6"/>
  <c r="Z108" i="6"/>
  <c r="Y108" i="6"/>
  <c r="X108" i="6"/>
  <c r="W108" i="6"/>
  <c r="V108" i="6"/>
  <c r="U108" i="6"/>
  <c r="T108" i="6"/>
  <c r="S108" i="6"/>
  <c r="R108" i="6"/>
  <c r="Q108" i="6"/>
  <c r="P108" i="6"/>
  <c r="O108" i="6"/>
  <c r="N108" i="6"/>
  <c r="M108" i="6"/>
  <c r="Z107" i="6"/>
  <c r="Y107" i="6"/>
  <c r="X107" i="6"/>
  <c r="W107" i="6"/>
  <c r="V107" i="6"/>
  <c r="U107" i="6"/>
  <c r="T107" i="6"/>
  <c r="S107" i="6"/>
  <c r="R107" i="6"/>
  <c r="Q107" i="6"/>
  <c r="P107" i="6"/>
  <c r="O107" i="6"/>
  <c r="N107" i="6"/>
  <c r="M107" i="6"/>
  <c r="Z106" i="6"/>
  <c r="Y106" i="6"/>
  <c r="X106" i="6"/>
  <c r="W106" i="6"/>
  <c r="V106" i="6"/>
  <c r="U106" i="6"/>
  <c r="T106" i="6"/>
  <c r="S106" i="6"/>
  <c r="R106" i="6"/>
  <c r="Q106" i="6"/>
  <c r="P106" i="6"/>
  <c r="O106" i="6"/>
  <c r="N106" i="6"/>
  <c r="M106" i="6"/>
  <c r="Z105" i="6"/>
  <c r="Y105" i="6"/>
  <c r="X105" i="6"/>
  <c r="W105" i="6"/>
  <c r="V105" i="6"/>
  <c r="U105" i="6"/>
  <c r="T105" i="6"/>
  <c r="S105" i="6"/>
  <c r="R105" i="6"/>
  <c r="Q105" i="6"/>
  <c r="P105" i="6"/>
  <c r="O105" i="6"/>
  <c r="N105" i="6"/>
  <c r="M105" i="6"/>
  <c r="Z104" i="6"/>
  <c r="Y104" i="6"/>
  <c r="X104" i="6"/>
  <c r="W104" i="6"/>
  <c r="V104" i="6"/>
  <c r="U104" i="6"/>
  <c r="T104" i="6"/>
  <c r="S104" i="6"/>
  <c r="R104" i="6"/>
  <c r="Q104" i="6"/>
  <c r="P104" i="6"/>
  <c r="O104" i="6"/>
  <c r="N104" i="6"/>
  <c r="M104" i="6"/>
  <c r="Z103" i="6"/>
  <c r="Y103" i="6"/>
  <c r="X103" i="6"/>
  <c r="W103" i="6"/>
  <c r="V103" i="6"/>
  <c r="U103" i="6"/>
  <c r="T103" i="6"/>
  <c r="S103" i="6"/>
  <c r="R103" i="6"/>
  <c r="Q103" i="6"/>
  <c r="P103" i="6"/>
  <c r="O103" i="6"/>
  <c r="N103" i="6"/>
  <c r="M103" i="6"/>
  <c r="Z102" i="6"/>
  <c r="Y102" i="6"/>
  <c r="X102" i="6"/>
  <c r="W102" i="6"/>
  <c r="V102" i="6"/>
  <c r="U102" i="6"/>
  <c r="T102" i="6"/>
  <c r="S102" i="6"/>
  <c r="R102" i="6"/>
  <c r="Q102" i="6"/>
  <c r="P102" i="6"/>
  <c r="O102" i="6"/>
  <c r="N102" i="6"/>
  <c r="M102" i="6"/>
  <c r="Z101" i="6"/>
  <c r="Y101" i="6"/>
  <c r="X101" i="6"/>
  <c r="W101" i="6"/>
  <c r="V101" i="6"/>
  <c r="U101" i="6"/>
  <c r="T101" i="6"/>
  <c r="S101" i="6"/>
  <c r="R101" i="6"/>
  <c r="Q101" i="6"/>
  <c r="P101" i="6"/>
  <c r="O101" i="6"/>
  <c r="N101" i="6"/>
  <c r="M101" i="6"/>
  <c r="Z100" i="6"/>
  <c r="Y100" i="6"/>
  <c r="X100" i="6"/>
  <c r="W100" i="6"/>
  <c r="V100" i="6"/>
  <c r="U100" i="6"/>
  <c r="T100" i="6"/>
  <c r="S100" i="6"/>
  <c r="R100" i="6"/>
  <c r="Q100" i="6"/>
  <c r="P100" i="6"/>
  <c r="O100" i="6"/>
  <c r="N100" i="6"/>
  <c r="M100" i="6"/>
  <c r="Z99" i="6"/>
  <c r="Y99" i="6"/>
  <c r="X99" i="6"/>
  <c r="W99" i="6"/>
  <c r="V99" i="6"/>
  <c r="U99" i="6"/>
  <c r="T99" i="6"/>
  <c r="S99" i="6"/>
  <c r="R99" i="6"/>
  <c r="Q99" i="6"/>
  <c r="P99" i="6"/>
  <c r="O99" i="6"/>
  <c r="N99" i="6"/>
  <c r="M99" i="6"/>
  <c r="Z98" i="6"/>
  <c r="Y98" i="6"/>
  <c r="X98" i="6"/>
  <c r="W98" i="6"/>
  <c r="V98" i="6"/>
  <c r="U98" i="6"/>
  <c r="T98" i="6"/>
  <c r="S98" i="6"/>
  <c r="R98" i="6"/>
  <c r="Q98" i="6"/>
  <c r="P98" i="6"/>
  <c r="O98" i="6"/>
  <c r="N98" i="6"/>
  <c r="M98" i="6"/>
  <c r="Z97" i="6"/>
  <c r="Y97" i="6"/>
  <c r="X97" i="6"/>
  <c r="W97" i="6"/>
  <c r="V97" i="6"/>
  <c r="U97" i="6"/>
  <c r="T97" i="6"/>
  <c r="S97" i="6"/>
  <c r="R97" i="6"/>
  <c r="Q97" i="6"/>
  <c r="P97" i="6"/>
  <c r="O97" i="6"/>
  <c r="N97" i="6"/>
  <c r="M97" i="6"/>
  <c r="Z96" i="6"/>
  <c r="Y96" i="6"/>
  <c r="X96" i="6"/>
  <c r="W96" i="6"/>
  <c r="V96" i="6"/>
  <c r="U96" i="6"/>
  <c r="T96" i="6"/>
  <c r="S96" i="6"/>
  <c r="R96" i="6"/>
  <c r="Q96" i="6"/>
  <c r="P96" i="6"/>
  <c r="O96" i="6"/>
  <c r="N96" i="6"/>
  <c r="M96" i="6"/>
  <c r="Z95" i="6"/>
  <c r="Y95" i="6"/>
  <c r="X95" i="6"/>
  <c r="W95" i="6"/>
  <c r="V95" i="6"/>
  <c r="U95" i="6"/>
  <c r="T95" i="6"/>
  <c r="S95" i="6"/>
  <c r="R95" i="6"/>
  <c r="Q95" i="6"/>
  <c r="P95" i="6"/>
  <c r="O95" i="6"/>
  <c r="N95" i="6"/>
  <c r="M95" i="6"/>
  <c r="Z94" i="6"/>
  <c r="Y94" i="6"/>
  <c r="X94" i="6"/>
  <c r="W94" i="6"/>
  <c r="V94" i="6"/>
  <c r="U94" i="6"/>
  <c r="T94" i="6"/>
  <c r="S94" i="6"/>
  <c r="R94" i="6"/>
  <c r="Q94" i="6"/>
  <c r="P94" i="6"/>
  <c r="O94" i="6"/>
  <c r="N94" i="6"/>
  <c r="M94" i="6"/>
  <c r="Z93" i="6"/>
  <c r="Y93" i="6"/>
  <c r="X93" i="6"/>
  <c r="W93" i="6"/>
  <c r="V93" i="6"/>
  <c r="U93" i="6"/>
  <c r="T93" i="6"/>
  <c r="S93" i="6"/>
  <c r="R93" i="6"/>
  <c r="Q93" i="6"/>
  <c r="P93" i="6"/>
  <c r="O93" i="6"/>
  <c r="N93" i="6"/>
  <c r="M93" i="6"/>
  <c r="Z92" i="6"/>
  <c r="Y92" i="6"/>
  <c r="X92" i="6"/>
  <c r="W92" i="6"/>
  <c r="V92" i="6"/>
  <c r="U92" i="6"/>
  <c r="T92" i="6"/>
  <c r="S92" i="6"/>
  <c r="R92" i="6"/>
  <c r="Q92" i="6"/>
  <c r="P92" i="6"/>
  <c r="O92" i="6"/>
  <c r="N92" i="6"/>
  <c r="M92" i="6"/>
  <c r="Z91" i="6"/>
  <c r="Y91" i="6"/>
  <c r="X91" i="6"/>
  <c r="W91" i="6"/>
  <c r="V91" i="6"/>
  <c r="U91" i="6"/>
  <c r="T91" i="6"/>
  <c r="S91" i="6"/>
  <c r="R91" i="6"/>
  <c r="Q91" i="6"/>
  <c r="P91" i="6"/>
  <c r="O91" i="6"/>
  <c r="N91" i="6"/>
  <c r="M91" i="6"/>
  <c r="Z90" i="6"/>
  <c r="Y90" i="6"/>
  <c r="X90" i="6"/>
  <c r="W90" i="6"/>
  <c r="V90" i="6"/>
  <c r="U90" i="6"/>
  <c r="T90" i="6"/>
  <c r="S90" i="6"/>
  <c r="R90" i="6"/>
  <c r="Q90" i="6"/>
  <c r="P90" i="6"/>
  <c r="O90" i="6"/>
  <c r="N90" i="6"/>
  <c r="M90" i="6"/>
  <c r="Z89" i="6"/>
  <c r="Y89" i="6"/>
  <c r="X89" i="6"/>
  <c r="W89" i="6"/>
  <c r="V89" i="6"/>
  <c r="U89" i="6"/>
  <c r="T89" i="6"/>
  <c r="S89" i="6"/>
  <c r="R89" i="6"/>
  <c r="Q89" i="6"/>
  <c r="P89" i="6"/>
  <c r="O89" i="6"/>
  <c r="N89" i="6"/>
  <c r="M89" i="6"/>
  <c r="Z88" i="6"/>
  <c r="Y88" i="6"/>
  <c r="X88" i="6"/>
  <c r="W88" i="6"/>
  <c r="V88" i="6"/>
  <c r="U88" i="6"/>
  <c r="T88" i="6"/>
  <c r="S88" i="6"/>
  <c r="R88" i="6"/>
  <c r="Q88" i="6"/>
  <c r="P88" i="6"/>
  <c r="O88" i="6"/>
  <c r="N88" i="6"/>
  <c r="M88" i="6"/>
  <c r="Z87" i="6"/>
  <c r="Y87" i="6"/>
  <c r="X87" i="6"/>
  <c r="W87" i="6"/>
  <c r="V87" i="6"/>
  <c r="U87" i="6"/>
  <c r="T87" i="6"/>
  <c r="S87" i="6"/>
  <c r="R87" i="6"/>
  <c r="Q87" i="6"/>
  <c r="P87" i="6"/>
  <c r="O87" i="6"/>
  <c r="N87" i="6"/>
  <c r="M87" i="6"/>
  <c r="Z86" i="6"/>
  <c r="Y86" i="6"/>
  <c r="X86" i="6"/>
  <c r="W86" i="6"/>
  <c r="V86" i="6"/>
  <c r="U86" i="6"/>
  <c r="T86" i="6"/>
  <c r="S86" i="6"/>
  <c r="R86" i="6"/>
  <c r="Q86" i="6"/>
  <c r="P86" i="6"/>
  <c r="O86" i="6"/>
  <c r="N86" i="6"/>
  <c r="M86" i="6"/>
  <c r="Z85" i="6"/>
  <c r="Y85" i="6"/>
  <c r="X85" i="6"/>
  <c r="W85" i="6"/>
  <c r="V85" i="6"/>
  <c r="U85" i="6"/>
  <c r="T85" i="6"/>
  <c r="S85" i="6"/>
  <c r="R85" i="6"/>
  <c r="Q85" i="6"/>
  <c r="P85" i="6"/>
  <c r="O85" i="6"/>
  <c r="N85" i="6"/>
  <c r="M85" i="6"/>
  <c r="Z84" i="6"/>
  <c r="Y84" i="6"/>
  <c r="X84" i="6"/>
  <c r="W84" i="6"/>
  <c r="V84" i="6"/>
  <c r="U84" i="6"/>
  <c r="T84" i="6"/>
  <c r="S84" i="6"/>
  <c r="R84" i="6"/>
  <c r="Q84" i="6"/>
  <c r="P84" i="6"/>
  <c r="O84" i="6"/>
  <c r="N84" i="6"/>
  <c r="M84" i="6"/>
  <c r="Z83" i="6"/>
  <c r="Y83" i="6"/>
  <c r="X83" i="6"/>
  <c r="W83" i="6"/>
  <c r="V83" i="6"/>
  <c r="U83" i="6"/>
  <c r="T83" i="6"/>
  <c r="S83" i="6"/>
  <c r="R83" i="6"/>
  <c r="Q83" i="6"/>
  <c r="P83" i="6"/>
  <c r="O83" i="6"/>
  <c r="N83" i="6"/>
  <c r="M83" i="6"/>
  <c r="Z82" i="6"/>
  <c r="Y82" i="6"/>
  <c r="X82" i="6"/>
  <c r="W82" i="6"/>
  <c r="V82" i="6"/>
  <c r="U82" i="6"/>
  <c r="T82" i="6"/>
  <c r="S82" i="6"/>
  <c r="R82" i="6"/>
  <c r="Q82" i="6"/>
  <c r="P82" i="6"/>
  <c r="O82" i="6"/>
  <c r="N82" i="6"/>
  <c r="M82" i="6"/>
  <c r="Z81" i="6"/>
  <c r="Y81" i="6"/>
  <c r="X81" i="6"/>
  <c r="W81" i="6"/>
  <c r="V81" i="6"/>
  <c r="U81" i="6"/>
  <c r="T81" i="6"/>
  <c r="S81" i="6"/>
  <c r="R81" i="6"/>
  <c r="Q81" i="6"/>
  <c r="P81" i="6"/>
  <c r="O81" i="6"/>
  <c r="N81" i="6"/>
  <c r="M81" i="6"/>
  <c r="Z80" i="6"/>
  <c r="Y80" i="6"/>
  <c r="X80" i="6"/>
  <c r="W80" i="6"/>
  <c r="V80" i="6"/>
  <c r="U80" i="6"/>
  <c r="T80" i="6"/>
  <c r="S80" i="6"/>
  <c r="R80" i="6"/>
  <c r="Q80" i="6"/>
  <c r="P80" i="6"/>
  <c r="O80" i="6"/>
  <c r="N80" i="6"/>
  <c r="M80" i="6"/>
  <c r="Z79" i="6"/>
  <c r="Y79" i="6"/>
  <c r="X79" i="6"/>
  <c r="W79" i="6"/>
  <c r="V79" i="6"/>
  <c r="U79" i="6"/>
  <c r="T79" i="6"/>
  <c r="S79" i="6"/>
  <c r="R79" i="6"/>
  <c r="Q79" i="6"/>
  <c r="P79" i="6"/>
  <c r="O79" i="6"/>
  <c r="N79" i="6"/>
  <c r="M79" i="6"/>
  <c r="Z78" i="6"/>
  <c r="Y78" i="6"/>
  <c r="X78" i="6"/>
  <c r="W78" i="6"/>
  <c r="V78" i="6"/>
  <c r="U78" i="6"/>
  <c r="T78" i="6"/>
  <c r="S78" i="6"/>
  <c r="R78" i="6"/>
  <c r="Q78" i="6"/>
  <c r="P78" i="6"/>
  <c r="O78" i="6"/>
  <c r="N78" i="6"/>
  <c r="M78" i="6"/>
  <c r="Z77" i="6"/>
  <c r="Y77" i="6"/>
  <c r="X77" i="6"/>
  <c r="W77" i="6"/>
  <c r="V77" i="6"/>
  <c r="U77" i="6"/>
  <c r="T77" i="6"/>
  <c r="S77" i="6"/>
  <c r="R77" i="6"/>
  <c r="Q77" i="6"/>
  <c r="P77" i="6"/>
  <c r="O77" i="6"/>
  <c r="N77" i="6"/>
  <c r="M77" i="6"/>
  <c r="Z76" i="6"/>
  <c r="Y76" i="6"/>
  <c r="X76" i="6"/>
  <c r="W76" i="6"/>
  <c r="V76" i="6"/>
  <c r="U76" i="6"/>
  <c r="T76" i="6"/>
  <c r="S76" i="6"/>
  <c r="R76" i="6"/>
  <c r="Q76" i="6"/>
  <c r="P76" i="6"/>
  <c r="O76" i="6"/>
  <c r="N76" i="6"/>
  <c r="M76" i="6"/>
  <c r="Z75" i="6"/>
  <c r="Y75" i="6"/>
  <c r="X75" i="6"/>
  <c r="W75" i="6"/>
  <c r="V75" i="6"/>
  <c r="U75" i="6"/>
  <c r="T75" i="6"/>
  <c r="S75" i="6"/>
  <c r="R75" i="6"/>
  <c r="Q75" i="6"/>
  <c r="P75" i="6"/>
  <c r="O75" i="6"/>
  <c r="N75" i="6"/>
  <c r="M75" i="6"/>
  <c r="Z74" i="6"/>
  <c r="Y74" i="6"/>
  <c r="X74" i="6"/>
  <c r="W74" i="6"/>
  <c r="V74" i="6"/>
  <c r="U74" i="6"/>
  <c r="T74" i="6"/>
  <c r="S74" i="6"/>
  <c r="R74" i="6"/>
  <c r="Q74" i="6"/>
  <c r="P74" i="6"/>
  <c r="O74" i="6"/>
  <c r="N74" i="6"/>
  <c r="M74" i="6"/>
  <c r="Z73" i="6"/>
  <c r="Y73" i="6"/>
  <c r="X73" i="6"/>
  <c r="W73" i="6"/>
  <c r="V73" i="6"/>
  <c r="U73" i="6"/>
  <c r="T73" i="6"/>
  <c r="S73" i="6"/>
  <c r="R73" i="6"/>
  <c r="Q73" i="6"/>
  <c r="P73" i="6"/>
  <c r="O73" i="6"/>
  <c r="N73" i="6"/>
  <c r="M73" i="6"/>
  <c r="Z72" i="6"/>
  <c r="Y72" i="6"/>
  <c r="X72" i="6"/>
  <c r="W72" i="6"/>
  <c r="V72" i="6"/>
  <c r="U72" i="6"/>
  <c r="T72" i="6"/>
  <c r="S72" i="6"/>
  <c r="R72" i="6"/>
  <c r="Q72" i="6"/>
  <c r="P72" i="6"/>
  <c r="O72" i="6"/>
  <c r="N72" i="6"/>
  <c r="M72" i="6"/>
  <c r="Z71" i="6"/>
  <c r="Y71" i="6"/>
  <c r="X71" i="6"/>
  <c r="W71" i="6"/>
  <c r="V71" i="6"/>
  <c r="U71" i="6"/>
  <c r="T71" i="6"/>
  <c r="S71" i="6"/>
  <c r="R71" i="6"/>
  <c r="Q71" i="6"/>
  <c r="P71" i="6"/>
  <c r="O71" i="6"/>
  <c r="N71" i="6"/>
  <c r="M71" i="6"/>
  <c r="Z70" i="6"/>
  <c r="Y70" i="6"/>
  <c r="X70" i="6"/>
  <c r="W70" i="6"/>
  <c r="V70" i="6"/>
  <c r="U70" i="6"/>
  <c r="T70" i="6"/>
  <c r="S70" i="6"/>
  <c r="R70" i="6"/>
  <c r="Q70" i="6"/>
  <c r="P70" i="6"/>
  <c r="O70" i="6"/>
  <c r="N70" i="6"/>
  <c r="M70" i="6"/>
  <c r="Z69" i="6"/>
  <c r="Y69" i="6"/>
  <c r="X69" i="6"/>
  <c r="W69" i="6"/>
  <c r="V69" i="6"/>
  <c r="U69" i="6"/>
  <c r="T69" i="6"/>
  <c r="S69" i="6"/>
  <c r="R69" i="6"/>
  <c r="Q69" i="6"/>
  <c r="P69" i="6"/>
  <c r="O69" i="6"/>
  <c r="N69" i="6"/>
  <c r="M69" i="6"/>
  <c r="Z68" i="6"/>
  <c r="Y68" i="6"/>
  <c r="X68" i="6"/>
  <c r="W68" i="6"/>
  <c r="V68" i="6"/>
  <c r="U68" i="6"/>
  <c r="T68" i="6"/>
  <c r="S68" i="6"/>
  <c r="R68" i="6"/>
  <c r="Q68" i="6"/>
  <c r="P68" i="6"/>
  <c r="O68" i="6"/>
  <c r="N68" i="6"/>
  <c r="M68" i="6"/>
  <c r="Z67" i="6"/>
  <c r="Y67" i="6"/>
  <c r="X67" i="6"/>
  <c r="W67" i="6"/>
  <c r="V67" i="6"/>
  <c r="U67" i="6"/>
  <c r="T67" i="6"/>
  <c r="S67" i="6"/>
  <c r="R67" i="6"/>
  <c r="Q67" i="6"/>
  <c r="P67" i="6"/>
  <c r="O67" i="6"/>
  <c r="N67" i="6"/>
  <c r="M67" i="6"/>
  <c r="Z66" i="6"/>
  <c r="Y66" i="6"/>
  <c r="X66" i="6"/>
  <c r="W66" i="6"/>
  <c r="V66" i="6"/>
  <c r="U66" i="6"/>
  <c r="T66" i="6"/>
  <c r="S66" i="6"/>
  <c r="R66" i="6"/>
  <c r="Q66" i="6"/>
  <c r="P66" i="6"/>
  <c r="O66" i="6"/>
  <c r="N66" i="6"/>
  <c r="M66" i="6"/>
  <c r="Z65" i="6"/>
  <c r="Y65" i="6"/>
  <c r="X65" i="6"/>
  <c r="W65" i="6"/>
  <c r="V65" i="6"/>
  <c r="U65" i="6"/>
  <c r="T65" i="6"/>
  <c r="S65" i="6"/>
  <c r="R65" i="6"/>
  <c r="Q65" i="6"/>
  <c r="P65" i="6"/>
  <c r="O65" i="6"/>
  <c r="N65" i="6"/>
  <c r="M65" i="6"/>
  <c r="Z64" i="6"/>
  <c r="Y64" i="6"/>
  <c r="X64" i="6"/>
  <c r="W64" i="6"/>
  <c r="V64" i="6"/>
  <c r="U64" i="6"/>
  <c r="T64" i="6"/>
  <c r="S64" i="6"/>
  <c r="R64" i="6"/>
  <c r="Q64" i="6"/>
  <c r="P64" i="6"/>
  <c r="O64" i="6"/>
  <c r="N64" i="6"/>
  <c r="M64" i="6"/>
  <c r="Z63" i="6"/>
  <c r="Y63" i="6"/>
  <c r="X63" i="6"/>
  <c r="W63" i="6"/>
  <c r="V63" i="6"/>
  <c r="U63" i="6"/>
  <c r="T63" i="6"/>
  <c r="S63" i="6"/>
  <c r="R63" i="6"/>
  <c r="Q63" i="6"/>
  <c r="P63" i="6"/>
  <c r="O63" i="6"/>
  <c r="N63" i="6"/>
  <c r="M63" i="6"/>
  <c r="Z62" i="6"/>
  <c r="Y62" i="6"/>
  <c r="X62" i="6"/>
  <c r="W62" i="6"/>
  <c r="V62" i="6"/>
  <c r="U62" i="6"/>
  <c r="T62" i="6"/>
  <c r="S62" i="6"/>
  <c r="R62" i="6"/>
  <c r="Q62" i="6"/>
  <c r="P62" i="6"/>
  <c r="O62" i="6"/>
  <c r="N62" i="6"/>
  <c r="M62" i="6"/>
  <c r="Z61" i="6"/>
  <c r="Y61" i="6"/>
  <c r="X61" i="6"/>
  <c r="W61" i="6"/>
  <c r="V61" i="6"/>
  <c r="U61" i="6"/>
  <c r="T61" i="6"/>
  <c r="S61" i="6"/>
  <c r="R61" i="6"/>
  <c r="Q61" i="6"/>
  <c r="P61" i="6"/>
  <c r="O61" i="6"/>
  <c r="N61" i="6"/>
  <c r="M61" i="6"/>
  <c r="Z60" i="6"/>
  <c r="Y60" i="6"/>
  <c r="X60" i="6"/>
  <c r="W60" i="6"/>
  <c r="V60" i="6"/>
  <c r="U60" i="6"/>
  <c r="T60" i="6"/>
  <c r="S60" i="6"/>
  <c r="R60" i="6"/>
  <c r="Q60" i="6"/>
  <c r="P60" i="6"/>
  <c r="O60" i="6"/>
  <c r="N60" i="6"/>
  <c r="M60" i="6"/>
  <c r="Z59" i="6"/>
  <c r="Y59" i="6"/>
  <c r="X59" i="6"/>
  <c r="W59" i="6"/>
  <c r="V59" i="6"/>
  <c r="U59" i="6"/>
  <c r="T59" i="6"/>
  <c r="S59" i="6"/>
  <c r="R59" i="6"/>
  <c r="Q59" i="6"/>
  <c r="P59" i="6"/>
  <c r="O59" i="6"/>
  <c r="N59" i="6"/>
  <c r="M59" i="6"/>
  <c r="Z58" i="6"/>
  <c r="Y58" i="6"/>
  <c r="X58" i="6"/>
  <c r="W58" i="6"/>
  <c r="V58" i="6"/>
  <c r="U58" i="6"/>
  <c r="T58" i="6"/>
  <c r="S58" i="6"/>
  <c r="R58" i="6"/>
  <c r="Q58" i="6"/>
  <c r="P58" i="6"/>
  <c r="O58" i="6"/>
  <c r="N58" i="6"/>
  <c r="M58" i="6"/>
  <c r="Z57" i="6"/>
  <c r="Y57" i="6"/>
  <c r="X57" i="6"/>
  <c r="W57" i="6"/>
  <c r="V57" i="6"/>
  <c r="U57" i="6"/>
  <c r="T57" i="6"/>
  <c r="S57" i="6"/>
  <c r="R57" i="6"/>
  <c r="Q57" i="6"/>
  <c r="P57" i="6"/>
  <c r="O57" i="6"/>
  <c r="N57" i="6"/>
  <c r="M57" i="6"/>
  <c r="Z56" i="6"/>
  <c r="Y56" i="6"/>
  <c r="X56" i="6"/>
  <c r="W56" i="6"/>
  <c r="V56" i="6"/>
  <c r="U56" i="6"/>
  <c r="T56" i="6"/>
  <c r="S56" i="6"/>
  <c r="R56" i="6"/>
  <c r="Q56" i="6"/>
  <c r="P56" i="6"/>
  <c r="O56" i="6"/>
  <c r="N56" i="6"/>
  <c r="M56" i="6"/>
  <c r="Z55" i="6"/>
  <c r="Y55" i="6"/>
  <c r="X55" i="6"/>
  <c r="W55" i="6"/>
  <c r="V55" i="6"/>
  <c r="U55" i="6"/>
  <c r="T55" i="6"/>
  <c r="S55" i="6"/>
  <c r="R55" i="6"/>
  <c r="Q55" i="6"/>
  <c r="P55" i="6"/>
  <c r="O55" i="6"/>
  <c r="N55" i="6"/>
  <c r="M55" i="6"/>
  <c r="Z54" i="6"/>
  <c r="Y54" i="6"/>
  <c r="X54" i="6"/>
  <c r="W54" i="6"/>
  <c r="V54" i="6"/>
  <c r="U54" i="6"/>
  <c r="T54" i="6"/>
  <c r="S54" i="6"/>
  <c r="R54" i="6"/>
  <c r="Q54" i="6"/>
  <c r="P54" i="6"/>
  <c r="O54" i="6"/>
  <c r="N54" i="6"/>
  <c r="M54" i="6"/>
  <c r="Z53" i="6"/>
  <c r="Y53" i="6"/>
  <c r="X53" i="6"/>
  <c r="W53" i="6"/>
  <c r="V53" i="6"/>
  <c r="U53" i="6"/>
  <c r="T53" i="6"/>
  <c r="S53" i="6"/>
  <c r="R53" i="6"/>
  <c r="Q53" i="6"/>
  <c r="P53" i="6"/>
  <c r="O53" i="6"/>
  <c r="N53" i="6"/>
  <c r="M53" i="6"/>
  <c r="Z52" i="6"/>
  <c r="Y52" i="6"/>
  <c r="X52" i="6"/>
  <c r="W52" i="6"/>
  <c r="V52" i="6"/>
  <c r="U52" i="6"/>
  <c r="T52" i="6"/>
  <c r="S52" i="6"/>
  <c r="R52" i="6"/>
  <c r="Q52" i="6"/>
  <c r="P52" i="6"/>
  <c r="O52" i="6"/>
  <c r="N52" i="6"/>
  <c r="M52" i="6"/>
  <c r="Z51" i="6"/>
  <c r="Y51" i="6"/>
  <c r="X51" i="6"/>
  <c r="W51" i="6"/>
  <c r="V51" i="6"/>
  <c r="U51" i="6"/>
  <c r="T51" i="6"/>
  <c r="S51" i="6"/>
  <c r="R51" i="6"/>
  <c r="Q51" i="6"/>
  <c r="P51" i="6"/>
  <c r="O51" i="6"/>
  <c r="N51" i="6"/>
  <c r="M51" i="6"/>
  <c r="Z50" i="6"/>
  <c r="Y50" i="6"/>
  <c r="X50" i="6"/>
  <c r="W50" i="6"/>
  <c r="V50" i="6"/>
  <c r="U50" i="6"/>
  <c r="T50" i="6"/>
  <c r="S50" i="6"/>
  <c r="R50" i="6"/>
  <c r="Q50" i="6"/>
  <c r="P50" i="6"/>
  <c r="O50" i="6"/>
  <c r="N50" i="6"/>
  <c r="M50" i="6"/>
  <c r="Z49" i="6"/>
  <c r="Y49" i="6"/>
  <c r="X49" i="6"/>
  <c r="W49" i="6"/>
  <c r="V49" i="6"/>
  <c r="U49" i="6"/>
  <c r="T49" i="6"/>
  <c r="S49" i="6"/>
  <c r="R49" i="6"/>
  <c r="Q49" i="6"/>
  <c r="P49" i="6"/>
  <c r="O49" i="6"/>
  <c r="N49" i="6"/>
  <c r="M49" i="6"/>
  <c r="Z48" i="6"/>
  <c r="Y48" i="6"/>
  <c r="X48" i="6"/>
  <c r="W48" i="6"/>
  <c r="V48" i="6"/>
  <c r="U48" i="6"/>
  <c r="T48" i="6"/>
  <c r="S48" i="6"/>
  <c r="R48" i="6"/>
  <c r="Q48" i="6"/>
  <c r="P48" i="6"/>
  <c r="O48" i="6"/>
  <c r="N48" i="6"/>
  <c r="M48" i="6"/>
  <c r="Z47" i="6"/>
  <c r="Y47" i="6"/>
  <c r="X47" i="6"/>
  <c r="W47" i="6"/>
  <c r="V47" i="6"/>
  <c r="U47" i="6"/>
  <c r="T47" i="6"/>
  <c r="S47" i="6"/>
  <c r="R47" i="6"/>
  <c r="Q47" i="6"/>
  <c r="P47" i="6"/>
  <c r="O47" i="6"/>
  <c r="N47" i="6"/>
  <c r="M47" i="6"/>
  <c r="Z46" i="6"/>
  <c r="Y46" i="6"/>
  <c r="X46" i="6"/>
  <c r="W46" i="6"/>
  <c r="V46" i="6"/>
  <c r="U46" i="6"/>
  <c r="T46" i="6"/>
  <c r="S46" i="6"/>
  <c r="R46" i="6"/>
  <c r="Q46" i="6"/>
  <c r="P46" i="6"/>
  <c r="O46" i="6"/>
  <c r="N46" i="6"/>
  <c r="M46" i="6"/>
  <c r="Z45" i="6"/>
  <c r="Y45" i="6"/>
  <c r="X45" i="6"/>
  <c r="W45" i="6"/>
  <c r="V45" i="6"/>
  <c r="U45" i="6"/>
  <c r="T45" i="6"/>
  <c r="S45" i="6"/>
  <c r="R45" i="6"/>
  <c r="Q45" i="6"/>
  <c r="P45" i="6"/>
  <c r="O45" i="6"/>
  <c r="N45" i="6"/>
  <c r="M45" i="6"/>
  <c r="Z44" i="6"/>
  <c r="Y44" i="6"/>
  <c r="X44" i="6"/>
  <c r="W44" i="6"/>
  <c r="V44" i="6"/>
  <c r="U44" i="6"/>
  <c r="T44" i="6"/>
  <c r="S44" i="6"/>
  <c r="R44" i="6"/>
  <c r="Q44" i="6"/>
  <c r="P44" i="6"/>
  <c r="O44" i="6"/>
  <c r="N44" i="6"/>
  <c r="M44" i="6"/>
  <c r="Z43" i="6"/>
  <c r="Y43" i="6"/>
  <c r="X43" i="6"/>
  <c r="W43" i="6"/>
  <c r="V43" i="6"/>
  <c r="U43" i="6"/>
  <c r="T43" i="6"/>
  <c r="S43" i="6"/>
  <c r="R43" i="6"/>
  <c r="Q43" i="6"/>
  <c r="P43" i="6"/>
  <c r="O43" i="6"/>
  <c r="N43" i="6"/>
  <c r="M43" i="6"/>
  <c r="Z42" i="6"/>
  <c r="Y42" i="6"/>
  <c r="X42" i="6"/>
  <c r="W42" i="6"/>
  <c r="V42" i="6"/>
  <c r="U42" i="6"/>
  <c r="T42" i="6"/>
  <c r="S42" i="6"/>
  <c r="R42" i="6"/>
  <c r="Q42" i="6"/>
  <c r="P42" i="6"/>
  <c r="O42" i="6"/>
  <c r="N42" i="6"/>
  <c r="M42" i="6"/>
  <c r="Z41" i="6"/>
  <c r="Y41" i="6"/>
  <c r="X41" i="6"/>
  <c r="W41" i="6"/>
  <c r="V41" i="6"/>
  <c r="U41" i="6"/>
  <c r="T41" i="6"/>
  <c r="S41" i="6"/>
  <c r="R41" i="6"/>
  <c r="Q41" i="6"/>
  <c r="P41" i="6"/>
  <c r="O41" i="6"/>
  <c r="N41" i="6"/>
  <c r="M41" i="6"/>
  <c r="Z40" i="6"/>
  <c r="Y40" i="6"/>
  <c r="X40" i="6"/>
  <c r="W40" i="6"/>
  <c r="V40" i="6"/>
  <c r="U40" i="6"/>
  <c r="T40" i="6"/>
  <c r="S40" i="6"/>
  <c r="R40" i="6"/>
  <c r="Q40" i="6"/>
  <c r="P40" i="6"/>
  <c r="O40" i="6"/>
  <c r="N40" i="6"/>
  <c r="M40" i="6"/>
  <c r="Z39" i="6"/>
  <c r="Y39" i="6"/>
  <c r="X39" i="6"/>
  <c r="W39" i="6"/>
  <c r="V39" i="6"/>
  <c r="U39" i="6"/>
  <c r="T39" i="6"/>
  <c r="S39" i="6"/>
  <c r="R39" i="6"/>
  <c r="Q39" i="6"/>
  <c r="P39" i="6"/>
  <c r="O39" i="6"/>
  <c r="N39" i="6"/>
  <c r="M39" i="6"/>
  <c r="Z38" i="6"/>
  <c r="Y38" i="6"/>
  <c r="X38" i="6"/>
  <c r="W38" i="6"/>
  <c r="V38" i="6"/>
  <c r="U38" i="6"/>
  <c r="T38" i="6"/>
  <c r="S38" i="6"/>
  <c r="R38" i="6"/>
  <c r="Q38" i="6"/>
  <c r="P38" i="6"/>
  <c r="O38" i="6"/>
  <c r="N38" i="6"/>
  <c r="M38" i="6"/>
  <c r="Z37" i="6"/>
  <c r="Y37" i="6"/>
  <c r="X37" i="6"/>
  <c r="W37" i="6"/>
  <c r="V37" i="6"/>
  <c r="U37" i="6"/>
  <c r="T37" i="6"/>
  <c r="S37" i="6"/>
  <c r="R37" i="6"/>
  <c r="Q37" i="6"/>
  <c r="P37" i="6"/>
  <c r="O37" i="6"/>
  <c r="N37" i="6"/>
  <c r="M37" i="6"/>
  <c r="Z36" i="6"/>
  <c r="Y36" i="6"/>
  <c r="X36" i="6"/>
  <c r="W36" i="6"/>
  <c r="V36" i="6"/>
  <c r="U36" i="6"/>
  <c r="T36" i="6"/>
  <c r="S36" i="6"/>
  <c r="R36" i="6"/>
  <c r="Q36" i="6"/>
  <c r="P36" i="6"/>
  <c r="O36" i="6"/>
  <c r="N36" i="6"/>
  <c r="M36" i="6"/>
  <c r="Z35" i="6"/>
  <c r="Y35" i="6"/>
  <c r="X35" i="6"/>
  <c r="W35" i="6"/>
  <c r="V35" i="6"/>
  <c r="U35" i="6"/>
  <c r="T35" i="6"/>
  <c r="S35" i="6"/>
  <c r="R35" i="6"/>
  <c r="Q35" i="6"/>
  <c r="P35" i="6"/>
  <c r="O35" i="6"/>
  <c r="N35" i="6"/>
  <c r="M35" i="6"/>
  <c r="Z34" i="6"/>
  <c r="Y34" i="6"/>
  <c r="X34" i="6"/>
  <c r="W34" i="6"/>
  <c r="V34" i="6"/>
  <c r="U34" i="6"/>
  <c r="T34" i="6"/>
  <c r="S34" i="6"/>
  <c r="R34" i="6"/>
  <c r="Q34" i="6"/>
  <c r="P34" i="6"/>
  <c r="O34" i="6"/>
  <c r="N34" i="6"/>
  <c r="M34" i="6"/>
  <c r="Z33" i="6"/>
  <c r="Y33" i="6"/>
  <c r="X33" i="6"/>
  <c r="W33" i="6"/>
  <c r="V33" i="6"/>
  <c r="U33" i="6"/>
  <c r="T33" i="6"/>
  <c r="S33" i="6"/>
  <c r="R33" i="6"/>
  <c r="Q33" i="6"/>
  <c r="P33" i="6"/>
  <c r="O33" i="6"/>
  <c r="N33" i="6"/>
  <c r="M33" i="6"/>
  <c r="Z32" i="6"/>
  <c r="Y32" i="6"/>
  <c r="X32" i="6"/>
  <c r="W32" i="6"/>
  <c r="V32" i="6"/>
  <c r="U32" i="6"/>
  <c r="T32" i="6"/>
  <c r="S32" i="6"/>
  <c r="R32" i="6"/>
  <c r="Q32" i="6"/>
  <c r="P32" i="6"/>
  <c r="O32" i="6"/>
  <c r="N32" i="6"/>
  <c r="M32" i="6"/>
  <c r="Z31" i="6"/>
  <c r="Y31" i="6"/>
  <c r="X31" i="6"/>
  <c r="W31" i="6"/>
  <c r="V31" i="6"/>
  <c r="U31" i="6"/>
  <c r="T31" i="6"/>
  <c r="S31" i="6"/>
  <c r="R31" i="6"/>
  <c r="Q31" i="6"/>
  <c r="P31" i="6"/>
  <c r="O31" i="6"/>
  <c r="N31" i="6"/>
  <c r="M31" i="6"/>
  <c r="Z30" i="6"/>
  <c r="Y30" i="6"/>
  <c r="X30" i="6"/>
  <c r="W30" i="6"/>
  <c r="V30" i="6"/>
  <c r="U30" i="6"/>
  <c r="T30" i="6"/>
  <c r="S30" i="6"/>
  <c r="R30" i="6"/>
  <c r="Q30" i="6"/>
  <c r="P30" i="6"/>
  <c r="O30" i="6"/>
  <c r="N30" i="6"/>
  <c r="M30" i="6"/>
  <c r="Z29" i="6"/>
  <c r="Y29" i="6"/>
  <c r="X29" i="6"/>
  <c r="W29" i="6"/>
  <c r="V29" i="6"/>
  <c r="U29" i="6"/>
  <c r="T29" i="6"/>
  <c r="S29" i="6"/>
  <c r="R29" i="6"/>
  <c r="Q29" i="6"/>
  <c r="P29" i="6"/>
  <c r="O29" i="6"/>
  <c r="N29" i="6"/>
  <c r="M29" i="6"/>
  <c r="Z28" i="6"/>
  <c r="Y28" i="6"/>
  <c r="X28" i="6"/>
  <c r="W28" i="6"/>
  <c r="V28" i="6"/>
  <c r="U28" i="6"/>
  <c r="T28" i="6"/>
  <c r="S28" i="6"/>
  <c r="R28" i="6"/>
  <c r="Q28" i="6"/>
  <c r="P28" i="6"/>
  <c r="O28" i="6"/>
  <c r="N28" i="6"/>
  <c r="M28" i="6"/>
  <c r="Z27" i="6"/>
  <c r="Y27" i="6"/>
  <c r="X27" i="6"/>
  <c r="W27" i="6"/>
  <c r="V27" i="6"/>
  <c r="U27" i="6"/>
  <c r="T27" i="6"/>
  <c r="S27" i="6"/>
  <c r="R27" i="6"/>
  <c r="Q27" i="6"/>
  <c r="P27" i="6"/>
  <c r="O27" i="6"/>
  <c r="N27" i="6"/>
  <c r="M27" i="6"/>
  <c r="Z26" i="6"/>
  <c r="Y26" i="6"/>
  <c r="X26" i="6"/>
  <c r="W26" i="6"/>
  <c r="V26" i="6"/>
  <c r="U26" i="6"/>
  <c r="T26" i="6"/>
  <c r="S26" i="6"/>
  <c r="R26" i="6"/>
  <c r="Q26" i="6"/>
  <c r="P26" i="6"/>
  <c r="O26" i="6"/>
  <c r="N26" i="6"/>
  <c r="M26" i="6"/>
  <c r="Z25" i="6"/>
  <c r="Y25" i="6"/>
  <c r="X25" i="6"/>
  <c r="W25" i="6"/>
  <c r="V25" i="6"/>
  <c r="U25" i="6"/>
  <c r="T25" i="6"/>
  <c r="S25" i="6"/>
  <c r="R25" i="6"/>
  <c r="Q25" i="6"/>
  <c r="P25" i="6"/>
  <c r="O25" i="6"/>
  <c r="N25" i="6"/>
  <c r="M25" i="6"/>
  <c r="Z24" i="6"/>
  <c r="Y24" i="6"/>
  <c r="X24" i="6"/>
  <c r="W24" i="6"/>
  <c r="V24" i="6"/>
  <c r="U24" i="6"/>
  <c r="T24" i="6"/>
  <c r="S24" i="6"/>
  <c r="R24" i="6"/>
  <c r="Q24" i="6"/>
  <c r="P24" i="6"/>
  <c r="O24" i="6"/>
  <c r="N24" i="6"/>
  <c r="M24" i="6"/>
  <c r="Z23" i="6"/>
  <c r="Y23" i="6"/>
  <c r="X23" i="6"/>
  <c r="W23" i="6"/>
  <c r="V23" i="6"/>
  <c r="U23" i="6"/>
  <c r="T23" i="6"/>
  <c r="S23" i="6"/>
  <c r="R23" i="6"/>
  <c r="Q23" i="6"/>
  <c r="P23" i="6"/>
  <c r="O23" i="6"/>
  <c r="N23" i="6"/>
  <c r="M23" i="6"/>
  <c r="Z22" i="6"/>
  <c r="Y22" i="6"/>
  <c r="X22" i="6"/>
  <c r="W22" i="6"/>
  <c r="V22" i="6"/>
  <c r="U22" i="6"/>
  <c r="T22" i="6"/>
  <c r="S22" i="6"/>
  <c r="R22" i="6"/>
  <c r="Q22" i="6"/>
  <c r="P22" i="6"/>
  <c r="O22" i="6"/>
  <c r="N22" i="6"/>
  <c r="M22" i="6"/>
  <c r="Z21" i="6"/>
  <c r="Y21" i="6"/>
  <c r="X21" i="6"/>
  <c r="W21" i="6"/>
  <c r="V21" i="6"/>
  <c r="U21" i="6"/>
  <c r="T21" i="6"/>
  <c r="S21" i="6"/>
  <c r="R21" i="6"/>
  <c r="Q21" i="6"/>
  <c r="P21" i="6"/>
  <c r="O21" i="6"/>
  <c r="N21" i="6"/>
  <c r="M21" i="6"/>
  <c r="Z20" i="6"/>
  <c r="Y20" i="6"/>
  <c r="X20" i="6"/>
  <c r="W20" i="6"/>
  <c r="V20" i="6"/>
  <c r="U20" i="6"/>
  <c r="T20" i="6"/>
  <c r="S20" i="6"/>
  <c r="R20" i="6"/>
  <c r="Q20" i="6"/>
  <c r="P20" i="6"/>
  <c r="O20" i="6"/>
  <c r="N20" i="6"/>
  <c r="M20" i="6"/>
  <c r="Z19" i="6"/>
  <c r="Y19" i="6"/>
  <c r="X19" i="6"/>
  <c r="W19" i="6"/>
  <c r="V19" i="6"/>
  <c r="U19" i="6"/>
  <c r="T19" i="6"/>
  <c r="S19" i="6"/>
  <c r="R19" i="6"/>
  <c r="Q19" i="6"/>
  <c r="P19" i="6"/>
  <c r="O19" i="6"/>
  <c r="N19" i="6"/>
  <c r="M19" i="6"/>
  <c r="Z18" i="6"/>
  <c r="Y18" i="6"/>
  <c r="X18" i="6"/>
  <c r="W18" i="6"/>
  <c r="V18" i="6"/>
  <c r="U18" i="6"/>
  <c r="T18" i="6"/>
  <c r="S18" i="6"/>
  <c r="R18" i="6"/>
  <c r="Q18" i="6"/>
  <c r="P18" i="6"/>
  <c r="O18" i="6"/>
  <c r="N18" i="6"/>
  <c r="M18" i="6"/>
  <c r="Z17" i="6"/>
  <c r="Y17" i="6"/>
  <c r="X17" i="6"/>
  <c r="W17" i="6"/>
  <c r="V17" i="6"/>
  <c r="U17" i="6"/>
  <c r="T17" i="6"/>
  <c r="S17" i="6"/>
  <c r="R17" i="6"/>
  <c r="Q17" i="6"/>
  <c r="P17" i="6"/>
  <c r="O17" i="6"/>
  <c r="N17" i="6"/>
  <c r="M17" i="6"/>
  <c r="Z16" i="6"/>
  <c r="Y16" i="6"/>
  <c r="X16" i="6"/>
  <c r="W16" i="6"/>
  <c r="V16" i="6"/>
  <c r="U16" i="6"/>
  <c r="T16" i="6"/>
  <c r="S16" i="6"/>
  <c r="R16" i="6"/>
  <c r="Q16" i="6"/>
  <c r="P16" i="6"/>
  <c r="O16" i="6"/>
  <c r="N16" i="6"/>
  <c r="M16" i="6"/>
  <c r="Z15" i="6"/>
  <c r="Y15" i="6"/>
  <c r="X15" i="6"/>
  <c r="W15" i="6"/>
  <c r="V15" i="6"/>
  <c r="U15" i="6"/>
  <c r="T15" i="6"/>
  <c r="S15" i="6"/>
  <c r="R15" i="6"/>
  <c r="Q15" i="6"/>
  <c r="P15" i="6"/>
  <c r="O15" i="6"/>
  <c r="N15" i="6"/>
  <c r="M15" i="6"/>
  <c r="Z14" i="6"/>
  <c r="Y14" i="6"/>
  <c r="X14" i="6"/>
  <c r="W14" i="6"/>
  <c r="V14" i="6"/>
  <c r="U14" i="6"/>
  <c r="T14" i="6"/>
  <c r="S14" i="6"/>
  <c r="R14" i="6"/>
  <c r="Q14" i="6"/>
  <c r="P14" i="6"/>
  <c r="O14" i="6"/>
  <c r="N14" i="6"/>
  <c r="M14" i="6"/>
  <c r="Z13" i="6"/>
  <c r="Y13" i="6"/>
  <c r="X13" i="6"/>
  <c r="W13" i="6"/>
  <c r="V13" i="6"/>
  <c r="U13" i="6"/>
  <c r="T13" i="6"/>
  <c r="S13" i="6"/>
  <c r="R13" i="6"/>
  <c r="Q13" i="6"/>
  <c r="P13" i="6"/>
  <c r="O13" i="6"/>
  <c r="N13" i="6"/>
  <c r="M13" i="6"/>
  <c r="Z12" i="6"/>
  <c r="Y12" i="6"/>
  <c r="X12" i="6"/>
  <c r="W12" i="6"/>
  <c r="V12" i="6"/>
  <c r="U12" i="6"/>
  <c r="T12" i="6"/>
  <c r="S12" i="6"/>
  <c r="R12" i="6"/>
  <c r="Q12" i="6"/>
  <c r="P12" i="6"/>
  <c r="O12" i="6"/>
  <c r="N12" i="6"/>
  <c r="M12" i="6"/>
  <c r="Z11" i="6"/>
  <c r="Y11" i="6"/>
  <c r="X11" i="6"/>
  <c r="W11" i="6"/>
  <c r="V11" i="6"/>
  <c r="U11" i="6"/>
  <c r="T11" i="6"/>
  <c r="S11" i="6"/>
  <c r="R11" i="6"/>
  <c r="Q11" i="6"/>
  <c r="P11" i="6"/>
  <c r="O11" i="6"/>
  <c r="N11" i="6"/>
  <c r="M11" i="6"/>
  <c r="Z10" i="6"/>
  <c r="Y10" i="6"/>
  <c r="X10" i="6"/>
  <c r="W10" i="6"/>
  <c r="V10" i="6"/>
  <c r="U10" i="6"/>
  <c r="T10" i="6"/>
  <c r="S10" i="6"/>
  <c r="R10" i="6"/>
  <c r="Q10" i="6"/>
  <c r="P10" i="6"/>
  <c r="O10" i="6"/>
  <c r="N10" i="6"/>
  <c r="M10" i="6"/>
  <c r="Z9" i="6"/>
  <c r="Y9" i="6"/>
  <c r="X9" i="6"/>
  <c r="W9" i="6"/>
  <c r="V9" i="6"/>
  <c r="U9" i="6"/>
  <c r="T9" i="6"/>
  <c r="S9" i="6"/>
  <c r="R9" i="6"/>
  <c r="Q9" i="6"/>
  <c r="P9" i="6"/>
  <c r="O9" i="6"/>
  <c r="N9" i="6"/>
  <c r="M9" i="6"/>
  <c r="Z8" i="6"/>
  <c r="Y8" i="6"/>
  <c r="X8" i="6"/>
  <c r="W8" i="6"/>
  <c r="V8" i="6"/>
  <c r="U8" i="6"/>
  <c r="T8" i="6"/>
  <c r="S8" i="6"/>
  <c r="R8" i="6"/>
  <c r="Q8" i="6"/>
  <c r="P8" i="6"/>
  <c r="O8" i="6"/>
  <c r="N8" i="6"/>
  <c r="M8" i="6"/>
  <c r="Z7" i="6"/>
  <c r="Y7" i="6"/>
  <c r="X7" i="6"/>
  <c r="W7" i="6"/>
  <c r="V7" i="6"/>
  <c r="U7" i="6"/>
  <c r="T7" i="6"/>
  <c r="S7" i="6"/>
  <c r="R7" i="6"/>
  <c r="Q7" i="6"/>
  <c r="P7" i="6"/>
  <c r="O7" i="6"/>
  <c r="N7" i="6"/>
  <c r="M7" i="6"/>
  <c r="Z6" i="6"/>
  <c r="Y6" i="6"/>
  <c r="X6" i="6"/>
  <c r="W6" i="6"/>
  <c r="V6" i="6"/>
  <c r="U6" i="6"/>
  <c r="T6" i="6"/>
  <c r="S6" i="6"/>
  <c r="R6" i="6"/>
  <c r="Q6" i="6"/>
  <c r="P6" i="6"/>
  <c r="O6" i="6"/>
  <c r="N6" i="6"/>
  <c r="M6" i="6"/>
  <c r="Z5" i="6"/>
  <c r="Y5" i="6"/>
  <c r="X5" i="6"/>
  <c r="W5" i="6"/>
  <c r="V5" i="6"/>
  <c r="U5" i="6"/>
  <c r="T5" i="6"/>
  <c r="S5" i="6"/>
  <c r="R5" i="6"/>
  <c r="Q5" i="6"/>
  <c r="P5" i="6"/>
  <c r="O5" i="6"/>
  <c r="N5" i="6"/>
  <c r="M5" i="6"/>
  <c r="Z4" i="6"/>
  <c r="Y4" i="6"/>
  <c r="X4" i="6"/>
  <c r="W4" i="6"/>
  <c r="V4" i="6"/>
  <c r="U4" i="6"/>
  <c r="T4" i="6"/>
  <c r="S4" i="6"/>
  <c r="R4" i="6"/>
  <c r="Q4" i="6"/>
  <c r="P4" i="6"/>
  <c r="O4" i="6"/>
  <c r="N4" i="6"/>
  <c r="M4" i="6"/>
  <c r="Z3" i="6"/>
  <c r="Y3" i="6"/>
  <c r="X3" i="6"/>
  <c r="W3" i="6"/>
  <c r="V3" i="6"/>
  <c r="U3" i="6"/>
  <c r="T3" i="6"/>
  <c r="S3" i="6"/>
  <c r="R3" i="6"/>
  <c r="Q3" i="6"/>
  <c r="P3" i="6"/>
  <c r="O3" i="6"/>
  <c r="N3" i="6"/>
  <c r="M3" i="6"/>
  <c r="Z2" i="6"/>
  <c r="Y2" i="6"/>
  <c r="X2" i="6"/>
  <c r="W2" i="6"/>
  <c r="V2" i="6"/>
  <c r="U2" i="6"/>
  <c r="T2" i="6"/>
  <c r="S2" i="6"/>
  <c r="R2" i="6"/>
  <c r="Q2" i="6"/>
  <c r="P2" i="6"/>
  <c r="O2" i="6"/>
  <c r="N2" i="6"/>
  <c r="M2" i="6"/>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3" i="5"/>
  <c r="Q4" i="5"/>
  <c r="Q5" i="5"/>
  <c r="Q2" i="5"/>
  <c r="O63" i="5"/>
  <c r="O64" i="5"/>
  <c r="O65" i="5"/>
  <c r="O66" i="5"/>
  <c r="O67" i="5"/>
  <c r="O68" i="5"/>
  <c r="O69" i="5"/>
  <c r="O70" i="5"/>
  <c r="O71" i="5"/>
  <c r="O72" i="5"/>
  <c r="O73" i="5"/>
  <c r="B64" i="5"/>
  <c r="B65" i="5"/>
  <c r="B66" i="5"/>
  <c r="B67" i="5"/>
  <c r="B68" i="5"/>
  <c r="B69" i="5"/>
  <c r="B70" i="5"/>
  <c r="B71" i="5"/>
  <c r="B72" i="5"/>
  <c r="B73" i="5"/>
  <c r="B63"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2" i="5"/>
  <c r="G1173" i="4"/>
  <c r="G1172" i="4"/>
  <c r="G1171" i="4"/>
  <c r="G1170" i="4"/>
  <c r="G1169" i="4"/>
  <c r="G1168" i="4"/>
  <c r="G1167" i="4"/>
  <c r="G1166" i="4"/>
  <c r="G1165" i="4"/>
  <c r="G1164"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P1173" i="4"/>
  <c r="P1172" i="4"/>
  <c r="P1171" i="4"/>
  <c r="P1170" i="4"/>
  <c r="P1169" i="4"/>
  <c r="P1168" i="4"/>
  <c r="P1167" i="4"/>
  <c r="P1166" i="4"/>
  <c r="P1165" i="4"/>
  <c r="P1164" i="4"/>
  <c r="G1163" i="4"/>
  <c r="G1162" i="4"/>
  <c r="G1161" i="4"/>
  <c r="G1160" i="4"/>
  <c r="G1159" i="4"/>
  <c r="G1158" i="4"/>
  <c r="G1157" i="4"/>
  <c r="G1156" i="4"/>
  <c r="G1155" i="4"/>
  <c r="G563" i="4"/>
  <c r="G562" i="4"/>
  <c r="G561" i="4"/>
  <c r="G560" i="4"/>
  <c r="G559" i="4"/>
  <c r="G558" i="4"/>
  <c r="G557" i="4"/>
  <c r="G556" i="4"/>
  <c r="G555" i="4"/>
  <c r="G554" i="4"/>
  <c r="G553" i="4"/>
  <c r="G552" i="4"/>
  <c r="G551" i="4"/>
  <c r="G550" i="4"/>
  <c r="G549" i="4"/>
  <c r="G548" i="4"/>
  <c r="G547" i="4"/>
  <c r="G546" i="4"/>
  <c r="P1163" i="4"/>
  <c r="P1162" i="4"/>
  <c r="P1161" i="4"/>
  <c r="P1160" i="4"/>
  <c r="P1159" i="4"/>
  <c r="P1158" i="4"/>
  <c r="P1157" i="4"/>
  <c r="P1156" i="4"/>
  <c r="P1155" i="4"/>
  <c r="P1149" i="4"/>
  <c r="G1154" i="4"/>
  <c r="G1153" i="4"/>
  <c r="G1152" i="4"/>
  <c r="G1151" i="4"/>
  <c r="G1150" i="4"/>
  <c r="G1149" i="4"/>
  <c r="G1148" i="4"/>
  <c r="G1147" i="4"/>
  <c r="G1146" i="4"/>
  <c r="G1145" i="4"/>
  <c r="G1144"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P1154" i="4"/>
  <c r="P1153" i="4"/>
  <c r="P1152" i="4"/>
  <c r="P1151" i="4"/>
  <c r="P1150" i="4"/>
  <c r="P1148" i="4"/>
  <c r="P1147" i="4"/>
  <c r="P1146" i="4"/>
  <c r="P1145" i="4"/>
  <c r="P1144" i="4"/>
  <c r="L27" i="12"/>
  <c r="L3" i="12"/>
  <c r="L4" i="12"/>
  <c r="L5" i="12"/>
  <c r="L6" i="12"/>
  <c r="L7" i="12"/>
  <c r="L8" i="12"/>
  <c r="L9" i="12"/>
  <c r="L10" i="12"/>
  <c r="L11" i="12"/>
  <c r="L12" i="12"/>
  <c r="L13" i="12"/>
  <c r="L14" i="12"/>
  <c r="L15" i="12"/>
  <c r="L16" i="12"/>
  <c r="L17" i="12"/>
  <c r="L18" i="12"/>
  <c r="L19" i="12"/>
  <c r="L20" i="12"/>
  <c r="L21" i="12"/>
  <c r="L22" i="12"/>
  <c r="L23" i="12"/>
  <c r="L24" i="12"/>
  <c r="L25" i="12"/>
  <c r="L26" i="12"/>
  <c r="L2" i="12"/>
  <c r="P359" i="4"/>
  <c r="P360" i="4"/>
  <c r="P361" i="4"/>
  <c r="G69" i="4"/>
  <c r="G80" i="4"/>
  <c r="G81" i="4"/>
  <c r="G82" i="4"/>
  <c r="G202" i="4"/>
  <c r="G203" i="4"/>
  <c r="G204" i="4"/>
  <c r="G205" i="4"/>
  <c r="G206" i="4"/>
  <c r="G207" i="4"/>
  <c r="G208" i="4"/>
  <c r="G209" i="4"/>
  <c r="G210" i="4"/>
  <c r="G211" i="4"/>
  <c r="G352" i="4"/>
  <c r="G353" i="4"/>
  <c r="G354" i="4"/>
  <c r="G355" i="4"/>
  <c r="G356" i="4"/>
  <c r="G357" i="4"/>
  <c r="G358" i="4"/>
  <c r="G359" i="4"/>
  <c r="G360" i="4"/>
  <c r="G361" i="4"/>
  <c r="P358" i="4"/>
  <c r="P357" i="4"/>
  <c r="P356" i="4"/>
  <c r="P355" i="4"/>
  <c r="P354" i="4"/>
  <c r="P353" i="4"/>
  <c r="P352" i="4"/>
  <c r="P211" i="4"/>
  <c r="P210" i="4"/>
  <c r="P209" i="4"/>
  <c r="P208" i="4"/>
  <c r="P207" i="4"/>
  <c r="P206" i="4"/>
  <c r="P205" i="4"/>
  <c r="P204" i="4"/>
  <c r="P203" i="4"/>
  <c r="P202" i="4"/>
  <c r="P82" i="4"/>
  <c r="P81" i="4"/>
  <c r="P80" i="4"/>
  <c r="P79" i="4"/>
  <c r="P78" i="4"/>
  <c r="P77" i="4"/>
  <c r="P76" i="4"/>
  <c r="P75" i="4"/>
  <c r="P411" i="4"/>
  <c r="P410" i="4"/>
  <c r="P409" i="4"/>
  <c r="P408" i="4"/>
  <c r="P407" i="4"/>
  <c r="P406" i="4"/>
  <c r="P405" i="4"/>
  <c r="P404" i="4"/>
  <c r="P403" i="4"/>
  <c r="P402" i="4"/>
  <c r="P613" i="4"/>
  <c r="P612" i="4"/>
  <c r="P611" i="4"/>
  <c r="P610" i="4"/>
  <c r="P609" i="4"/>
  <c r="P608" i="4"/>
  <c r="P607" i="4"/>
  <c r="P606" i="4"/>
  <c r="P605" i="4"/>
  <c r="P604" i="4"/>
  <c r="P1143" i="4"/>
  <c r="P1142" i="4"/>
  <c r="P1141" i="4"/>
  <c r="P1140" i="4"/>
  <c r="P1139" i="4"/>
  <c r="P1138" i="4"/>
  <c r="P1137" i="4"/>
  <c r="P1136" i="4"/>
  <c r="P1135" i="4"/>
  <c r="P1134" i="4"/>
  <c r="P683" i="4"/>
  <c r="P682" i="4"/>
  <c r="P681" i="4"/>
  <c r="P680" i="4"/>
  <c r="P679" i="4"/>
  <c r="P678" i="4"/>
  <c r="P677" i="4"/>
  <c r="P676" i="4"/>
  <c r="P675" i="4"/>
  <c r="P674" i="4"/>
  <c r="P970" i="4"/>
  <c r="P969" i="4"/>
  <c r="P977" i="4"/>
  <c r="P974" i="4"/>
  <c r="P972" i="4"/>
  <c r="P973" i="4"/>
  <c r="P976" i="4"/>
  <c r="P971" i="4"/>
  <c r="P978" i="4"/>
  <c r="P975" i="4"/>
  <c r="P865" i="4"/>
  <c r="P862" i="4"/>
  <c r="P863" i="4"/>
  <c r="P869" i="4"/>
  <c r="P864" i="4"/>
  <c r="P871" i="4"/>
  <c r="P868" i="4"/>
  <c r="P870" i="4"/>
  <c r="P867" i="4"/>
  <c r="P866" i="4"/>
  <c r="P118" i="4"/>
  <c r="P117" i="4"/>
  <c r="P116" i="4"/>
  <c r="P115" i="4"/>
  <c r="P114" i="4"/>
  <c r="P119" i="4"/>
  <c r="P120" i="4"/>
  <c r="P113" i="4"/>
  <c r="P112" i="4"/>
  <c r="P121" i="4"/>
  <c r="P1000" i="4"/>
  <c r="P1001" i="4"/>
  <c r="P999" i="4"/>
  <c r="P1003" i="4"/>
  <c r="P1002" i="4"/>
  <c r="P1008" i="4"/>
  <c r="P1006" i="4"/>
  <c r="P1005" i="4"/>
  <c r="P1004" i="4"/>
  <c r="G79" i="4"/>
  <c r="G78" i="4"/>
  <c r="G77" i="4"/>
  <c r="G76" i="4"/>
  <c r="G75" i="4"/>
  <c r="G411" i="4"/>
  <c r="G410" i="4"/>
  <c r="G409" i="4"/>
  <c r="G408" i="4"/>
  <c r="G407" i="4"/>
  <c r="G406" i="4"/>
  <c r="G405" i="4"/>
  <c r="G404" i="4"/>
  <c r="G403" i="4"/>
  <c r="G402" i="4"/>
  <c r="G613" i="4"/>
  <c r="G612" i="4"/>
  <c r="G611" i="4"/>
  <c r="G610" i="4"/>
  <c r="G609" i="4"/>
  <c r="G608" i="4"/>
  <c r="G607" i="4"/>
  <c r="G606" i="4"/>
  <c r="G605" i="4"/>
  <c r="G604" i="4"/>
  <c r="G1143" i="4"/>
  <c r="G1142" i="4"/>
  <c r="G1141" i="4"/>
  <c r="G1140" i="4"/>
  <c r="G1139" i="4"/>
  <c r="G1138" i="4"/>
  <c r="G1137" i="4"/>
  <c r="G1136" i="4"/>
  <c r="G1135" i="4"/>
  <c r="G1134" i="4"/>
  <c r="G683" i="4"/>
  <c r="G682" i="4"/>
  <c r="G681" i="4"/>
  <c r="G680" i="4"/>
  <c r="G679" i="4"/>
  <c r="G678" i="4"/>
  <c r="G677" i="4"/>
  <c r="G676" i="4"/>
  <c r="G675" i="4"/>
  <c r="G674" i="4"/>
  <c r="G970" i="4"/>
  <c r="G969" i="4"/>
  <c r="G977" i="4"/>
  <c r="G974" i="4"/>
  <c r="G972" i="4"/>
  <c r="G973" i="4"/>
  <c r="G976" i="4"/>
  <c r="G971" i="4"/>
  <c r="G978" i="4"/>
  <c r="G975" i="4"/>
  <c r="G865" i="4"/>
  <c r="G862" i="4"/>
  <c r="G863" i="4"/>
  <c r="G869" i="4"/>
  <c r="G864" i="4"/>
  <c r="G871" i="4"/>
  <c r="G868" i="4"/>
  <c r="G870" i="4"/>
  <c r="G867" i="4"/>
  <c r="G866" i="4"/>
  <c r="G118" i="4"/>
  <c r="G117" i="4"/>
  <c r="G116" i="4"/>
  <c r="G115" i="4"/>
  <c r="G114" i="4"/>
  <c r="G119" i="4"/>
  <c r="G120" i="4"/>
  <c r="G113" i="4"/>
  <c r="G112" i="4"/>
  <c r="G121" i="4"/>
  <c r="G1000" i="4"/>
  <c r="G1001" i="4"/>
  <c r="G999" i="4"/>
  <c r="G1003" i="4"/>
  <c r="G1002" i="4"/>
  <c r="G1008" i="4"/>
  <c r="G1006" i="4"/>
  <c r="G1005" i="4"/>
  <c r="G1004" i="4"/>
  <c r="P900" i="4"/>
  <c r="P899" i="4"/>
  <c r="P896" i="4"/>
  <c r="P893" i="4"/>
  <c r="P898" i="4"/>
  <c r="P897" i="4"/>
  <c r="P895" i="4"/>
  <c r="P894" i="4"/>
  <c r="P901" i="4"/>
  <c r="P892" i="4"/>
  <c r="G900" i="4"/>
  <c r="G899" i="4"/>
  <c r="G896" i="4"/>
  <c r="G893" i="4"/>
  <c r="G898" i="4"/>
  <c r="G897" i="4"/>
  <c r="G895" i="4"/>
  <c r="G894" i="4"/>
  <c r="G901" i="4"/>
  <c r="G892" i="4"/>
  <c r="P1077" i="4"/>
  <c r="P1074" i="4"/>
  <c r="P1073" i="4"/>
  <c r="P1072" i="4"/>
  <c r="P1076" i="4"/>
  <c r="P1075" i="4"/>
  <c r="P1071" i="4"/>
  <c r="P1069" i="4"/>
  <c r="P1070" i="4"/>
  <c r="P1078" i="4"/>
  <c r="G1077" i="4"/>
  <c r="G1074" i="4"/>
  <c r="G1073" i="4"/>
  <c r="G1072" i="4"/>
  <c r="G1076" i="4"/>
  <c r="G1075" i="4"/>
  <c r="G1071" i="4"/>
  <c r="G1069" i="4"/>
  <c r="G1070" i="4"/>
  <c r="G1078" i="4"/>
  <c r="P655" i="4"/>
  <c r="P659" i="4"/>
  <c r="P662" i="4"/>
  <c r="P658" i="4"/>
  <c r="P661" i="4"/>
  <c r="P663" i="4"/>
  <c r="P654" i="4"/>
  <c r="P660" i="4"/>
  <c r="P657" i="4"/>
  <c r="P656" i="4"/>
  <c r="G655" i="4"/>
  <c r="G659" i="4"/>
  <c r="G662" i="4"/>
  <c r="G658" i="4"/>
  <c r="G661" i="4"/>
  <c r="G663" i="4"/>
  <c r="G654" i="4"/>
  <c r="G660" i="4"/>
  <c r="G657" i="4"/>
  <c r="G656" i="4"/>
  <c r="P1007" i="4"/>
  <c r="G1007" i="4"/>
  <c r="P724" i="4"/>
  <c r="P725" i="4"/>
  <c r="P726" i="4"/>
  <c r="P727" i="4"/>
  <c r="P728" i="4"/>
  <c r="P729" i="4"/>
  <c r="P730" i="4"/>
  <c r="P731" i="4"/>
  <c r="P732" i="4"/>
  <c r="P733" i="4"/>
  <c r="G724" i="4"/>
  <c r="G725" i="4"/>
  <c r="G726" i="4"/>
  <c r="G727" i="4"/>
  <c r="G728" i="4"/>
  <c r="G729" i="4"/>
  <c r="G730" i="4"/>
  <c r="G731" i="4"/>
  <c r="G732" i="4"/>
  <c r="G733" i="4"/>
  <c r="P492" i="4"/>
  <c r="P493" i="4"/>
  <c r="P494" i="4"/>
  <c r="P495" i="4"/>
  <c r="P496" i="4"/>
  <c r="P497" i="4"/>
  <c r="P498" i="4"/>
  <c r="P499" i="4"/>
  <c r="P500" i="4"/>
  <c r="P501" i="4"/>
  <c r="G501" i="4"/>
  <c r="G492" i="4"/>
  <c r="G493" i="4"/>
  <c r="G494" i="4"/>
  <c r="G495" i="4"/>
  <c r="G496" i="4"/>
  <c r="G497" i="4"/>
  <c r="G498" i="4"/>
  <c r="G499" i="4"/>
  <c r="G500" i="4"/>
  <c r="P432" i="4"/>
  <c r="P433" i="4"/>
  <c r="P434" i="4"/>
  <c r="P435" i="4"/>
  <c r="P436" i="4"/>
  <c r="P437" i="4"/>
  <c r="P438" i="4"/>
  <c r="P439" i="4"/>
  <c r="P440" i="4"/>
  <c r="P441" i="4"/>
  <c r="G432" i="4"/>
  <c r="G433" i="4"/>
  <c r="G434" i="4"/>
  <c r="G435" i="4"/>
  <c r="G436" i="4"/>
  <c r="G437" i="4"/>
  <c r="G439" i="4"/>
  <c r="G440" i="4"/>
  <c r="G441" i="4"/>
  <c r="P772" i="4"/>
  <c r="P773" i="4"/>
  <c r="P774" i="4"/>
  <c r="P775" i="4"/>
  <c r="P776" i="4"/>
  <c r="P777" i="4"/>
  <c r="P778" i="4"/>
  <c r="P779" i="4"/>
  <c r="P780" i="4"/>
  <c r="P781" i="4"/>
  <c r="G772" i="4"/>
  <c r="G773" i="4"/>
  <c r="G774" i="4"/>
  <c r="G775" i="4"/>
  <c r="G776" i="4"/>
  <c r="G777" i="4"/>
  <c r="G778" i="4"/>
  <c r="G779" i="4"/>
  <c r="G780" i="4"/>
  <c r="G781" i="4"/>
  <c r="P1039" i="4"/>
  <c r="P1040" i="4"/>
  <c r="P1041" i="4"/>
  <c r="P1042" i="4"/>
  <c r="P1043" i="4"/>
  <c r="P1044" i="4"/>
  <c r="P1045" i="4"/>
  <c r="P1046" i="4"/>
  <c r="P1047" i="4"/>
  <c r="P1048" i="4"/>
  <c r="G1039" i="4"/>
  <c r="G1040" i="4"/>
  <c r="G1041" i="4"/>
  <c r="G1042" i="4"/>
  <c r="G1043" i="4"/>
  <c r="G1044" i="4"/>
  <c r="G1045" i="4"/>
  <c r="G1046" i="4"/>
  <c r="G1047" i="4"/>
  <c r="G1048" i="4"/>
  <c r="P302" i="4"/>
  <c r="P303" i="4"/>
  <c r="P304" i="4"/>
  <c r="P305" i="4"/>
  <c r="P306" i="4"/>
  <c r="P307" i="4"/>
  <c r="P308" i="4"/>
  <c r="P309" i="4"/>
  <c r="P310" i="4"/>
  <c r="P311" i="4"/>
  <c r="G302" i="4"/>
  <c r="G303" i="4"/>
  <c r="G304" i="4"/>
  <c r="G305" i="4"/>
  <c r="G306" i="4"/>
  <c r="G307" i="4"/>
  <c r="G308" i="4"/>
  <c r="G309" i="4"/>
  <c r="G310" i="4"/>
  <c r="G311" i="4"/>
  <c r="P252" i="4"/>
  <c r="P253" i="4"/>
  <c r="P254" i="4"/>
  <c r="P255" i="4"/>
  <c r="P256" i="4"/>
  <c r="P257" i="4"/>
  <c r="P258" i="4"/>
  <c r="P259" i="4"/>
  <c r="P260" i="4"/>
  <c r="P261" i="4"/>
  <c r="G252" i="4"/>
  <c r="G253" i="4"/>
  <c r="G254" i="4"/>
  <c r="G255" i="4"/>
  <c r="G256" i="4"/>
  <c r="G257" i="4"/>
  <c r="G258" i="4"/>
  <c r="G259" i="4"/>
  <c r="G260" i="4"/>
  <c r="G261" i="4"/>
  <c r="P42" i="4"/>
  <c r="P43" i="4"/>
  <c r="P45" i="4"/>
  <c r="P48" i="4"/>
  <c r="P50" i="4"/>
  <c r="P41" i="4"/>
  <c r="P47" i="4"/>
  <c r="P44" i="4"/>
  <c r="P49" i="4"/>
  <c r="P46" i="4"/>
  <c r="G42" i="4"/>
  <c r="G43" i="4"/>
  <c r="G45" i="4"/>
  <c r="G48" i="4"/>
  <c r="G50" i="4"/>
  <c r="G41" i="4"/>
  <c r="G47" i="4"/>
  <c r="G44" i="4"/>
  <c r="G49" i="4"/>
  <c r="G46" i="4"/>
  <c r="F633" i="6"/>
  <c r="P171" i="4"/>
  <c r="P170" i="4"/>
  <c r="P169" i="4"/>
  <c r="P168" i="4"/>
  <c r="P167" i="4"/>
  <c r="P166" i="4"/>
  <c r="P165" i="4"/>
  <c r="P164" i="4"/>
  <c r="P163" i="4"/>
  <c r="P162" i="4"/>
  <c r="P545" i="4"/>
  <c r="P544" i="4"/>
  <c r="P543" i="4"/>
  <c r="P542" i="4"/>
  <c r="P541" i="4"/>
  <c r="P540" i="4"/>
  <c r="P539" i="4"/>
  <c r="P538" i="4"/>
  <c r="P537" i="4"/>
  <c r="P536" i="4"/>
  <c r="P535" i="4"/>
  <c r="P563" i="4"/>
  <c r="P562" i="4"/>
  <c r="P561" i="4"/>
  <c r="P560" i="4"/>
  <c r="P559" i="4"/>
  <c r="P558" i="4"/>
  <c r="P557" i="4"/>
  <c r="P556" i="4"/>
  <c r="P555" i="4"/>
  <c r="G633" i="6" l="1"/>
  <c r="P1133" i="4"/>
  <c r="G1133" i="4"/>
  <c r="P1132" i="4"/>
  <c r="G1132" i="4"/>
  <c r="P1131" i="4"/>
  <c r="G1131" i="4"/>
  <c r="P1130" i="4"/>
  <c r="G1130" i="4"/>
  <c r="G1129" i="4"/>
  <c r="P1128" i="4"/>
  <c r="G1128" i="4"/>
  <c r="P1127" i="4"/>
  <c r="G1127" i="4"/>
  <c r="P1126" i="4"/>
  <c r="G1126" i="4"/>
  <c r="P1125" i="4"/>
  <c r="G1125" i="4"/>
  <c r="P1124" i="4"/>
  <c r="G1124" i="4"/>
  <c r="G667" i="4"/>
  <c r="G670" i="4"/>
  <c r="G672" i="4"/>
  <c r="G671" i="4"/>
  <c r="G668" i="4"/>
  <c r="G664" i="4"/>
  <c r="G669" i="4"/>
  <c r="G673" i="4"/>
  <c r="G666" i="4"/>
  <c r="G665" i="4"/>
  <c r="P74" i="4"/>
  <c r="G74" i="4"/>
  <c r="P73" i="4"/>
  <c r="G73" i="4"/>
  <c r="P72" i="4"/>
  <c r="G72" i="4"/>
  <c r="P71" i="4"/>
  <c r="G71" i="4"/>
  <c r="P70" i="4"/>
  <c r="G70" i="4"/>
  <c r="P69" i="4"/>
  <c r="P68" i="4"/>
  <c r="G68" i="4"/>
  <c r="P67" i="4"/>
  <c r="G67" i="4"/>
  <c r="P401" i="4"/>
  <c r="G401" i="4"/>
  <c r="P400" i="4"/>
  <c r="G400" i="4"/>
  <c r="P399" i="4"/>
  <c r="G399" i="4"/>
  <c r="P398" i="4"/>
  <c r="G398" i="4"/>
  <c r="P397" i="4"/>
  <c r="G397" i="4"/>
  <c r="P396" i="4"/>
  <c r="G396" i="4"/>
  <c r="P395" i="4"/>
  <c r="G395" i="4"/>
  <c r="P394" i="4"/>
  <c r="G394" i="4"/>
  <c r="P393" i="4"/>
  <c r="G393" i="4"/>
  <c r="P392" i="4"/>
  <c r="G392" i="4"/>
  <c r="G412" i="4"/>
  <c r="P412" i="4"/>
  <c r="G413" i="4"/>
  <c r="P413" i="4"/>
  <c r="G414" i="4"/>
  <c r="P414" i="4"/>
  <c r="G415" i="4"/>
  <c r="P415" i="4"/>
  <c r="G416" i="4"/>
  <c r="P416" i="4"/>
  <c r="G417" i="4"/>
  <c r="P417" i="4"/>
  <c r="G418" i="4"/>
  <c r="P418" i="4"/>
  <c r="G419" i="4"/>
  <c r="P419" i="4"/>
  <c r="G420" i="4"/>
  <c r="P420" i="4"/>
  <c r="G421" i="4"/>
  <c r="P421" i="4"/>
  <c r="P653" i="4"/>
  <c r="G653" i="4"/>
  <c r="P652" i="4"/>
  <c r="G652" i="4"/>
  <c r="P651" i="4"/>
  <c r="G651" i="4"/>
  <c r="P650" i="4"/>
  <c r="G650" i="4"/>
  <c r="P649" i="4"/>
  <c r="G649" i="4"/>
  <c r="P648" i="4"/>
  <c r="G648" i="4"/>
  <c r="P647" i="4"/>
  <c r="G647" i="4"/>
  <c r="P646" i="4"/>
  <c r="G646" i="4"/>
  <c r="P645" i="4"/>
  <c r="G645" i="4"/>
  <c r="P644" i="4"/>
  <c r="G644" i="4"/>
  <c r="G959" i="4"/>
  <c r="P968" i="4"/>
  <c r="G968" i="4"/>
  <c r="P967" i="4"/>
  <c r="G967" i="4"/>
  <c r="P966" i="4"/>
  <c r="G966" i="4"/>
  <c r="P965" i="4"/>
  <c r="G965" i="4"/>
  <c r="P964" i="4"/>
  <c r="G964" i="4"/>
  <c r="P963" i="4"/>
  <c r="G963" i="4"/>
  <c r="P962" i="4"/>
  <c r="G962" i="4"/>
  <c r="P961" i="4"/>
  <c r="G961" i="4"/>
  <c r="P960" i="4"/>
  <c r="G960" i="4"/>
  <c r="P959" i="4"/>
  <c r="P958" i="4"/>
  <c r="G958" i="4"/>
  <c r="P957" i="4"/>
  <c r="G957" i="4"/>
  <c r="P201" i="4"/>
  <c r="G201" i="4"/>
  <c r="P200" i="4"/>
  <c r="G200" i="4"/>
  <c r="P199" i="4"/>
  <c r="G199" i="4"/>
  <c r="P198" i="4"/>
  <c r="G198" i="4"/>
  <c r="P197" i="4"/>
  <c r="G197" i="4"/>
  <c r="P196" i="4"/>
  <c r="G196" i="4"/>
  <c r="P195" i="4"/>
  <c r="G195" i="4"/>
  <c r="P194" i="4"/>
  <c r="G194" i="4"/>
  <c r="P193" i="4"/>
  <c r="G193" i="4"/>
  <c r="P192" i="4"/>
  <c r="G192" i="4"/>
  <c r="P603" i="4"/>
  <c r="G603" i="4"/>
  <c r="P602" i="4"/>
  <c r="G602" i="4"/>
  <c r="P601" i="4"/>
  <c r="G601" i="4"/>
  <c r="P600" i="4"/>
  <c r="G600" i="4"/>
  <c r="P599" i="4"/>
  <c r="G599" i="4"/>
  <c r="P598" i="4"/>
  <c r="G598" i="4"/>
  <c r="P597" i="4"/>
  <c r="G597" i="4"/>
  <c r="P596" i="4"/>
  <c r="G596" i="4"/>
  <c r="P595" i="4"/>
  <c r="G595" i="4"/>
  <c r="P594" i="4"/>
  <c r="G594" i="4"/>
  <c r="P111" i="4"/>
  <c r="G111" i="4"/>
  <c r="P110" i="4"/>
  <c r="G110" i="4"/>
  <c r="P109" i="4"/>
  <c r="G109" i="4"/>
  <c r="P108" i="4"/>
  <c r="G108" i="4"/>
  <c r="P107" i="4"/>
  <c r="G107" i="4"/>
  <c r="P106" i="4"/>
  <c r="G106" i="4"/>
  <c r="P105" i="4"/>
  <c r="G105" i="4"/>
  <c r="P104" i="4"/>
  <c r="G104" i="4"/>
  <c r="P103" i="4"/>
  <c r="G103" i="4"/>
  <c r="P102" i="4"/>
  <c r="G102" i="4"/>
  <c r="P1063" i="4"/>
  <c r="G1063" i="4"/>
  <c r="P1062" i="4"/>
  <c r="G1062" i="4"/>
  <c r="P1061" i="4"/>
  <c r="G1061" i="4"/>
  <c r="P1059" i="4"/>
  <c r="G1059" i="4"/>
  <c r="P1068" i="4"/>
  <c r="G1068" i="4"/>
  <c r="P1067" i="4"/>
  <c r="G1067" i="4"/>
  <c r="P1066" i="4"/>
  <c r="G1066" i="4"/>
  <c r="P1065" i="4"/>
  <c r="G1065" i="4"/>
  <c r="P1064" i="4"/>
  <c r="G1064" i="4"/>
  <c r="P1060" i="4"/>
  <c r="G1060" i="4"/>
  <c r="P861" i="4"/>
  <c r="G861" i="4"/>
  <c r="P860" i="4"/>
  <c r="G860" i="4"/>
  <c r="P859" i="4"/>
  <c r="G859" i="4"/>
  <c r="P858" i="4"/>
  <c r="G858" i="4"/>
  <c r="P857" i="4"/>
  <c r="G857" i="4"/>
  <c r="P856" i="4"/>
  <c r="G856" i="4"/>
  <c r="P855" i="4"/>
  <c r="G855" i="4"/>
  <c r="P854" i="4"/>
  <c r="G854" i="4"/>
  <c r="P853" i="4"/>
  <c r="G853" i="4"/>
  <c r="P852" i="4"/>
  <c r="G852" i="4"/>
  <c r="G345" i="4"/>
  <c r="G344" i="4"/>
  <c r="G351" i="4"/>
  <c r="G350" i="4"/>
  <c r="G343" i="4"/>
  <c r="G342" i="4"/>
  <c r="G346" i="4"/>
  <c r="G349" i="4"/>
  <c r="G348" i="4"/>
  <c r="G347" i="4"/>
  <c r="G300" i="4"/>
  <c r="G299" i="4"/>
  <c r="G292" i="4"/>
  <c r="G296" i="4"/>
  <c r="G297" i="4"/>
  <c r="G298" i="4"/>
  <c r="G301" i="4"/>
  <c r="G295" i="4"/>
  <c r="G294" i="4"/>
  <c r="G293" i="4"/>
  <c r="P667" i="4"/>
  <c r="P670" i="4"/>
  <c r="P672" i="4"/>
  <c r="P671" i="4"/>
  <c r="P668" i="4"/>
  <c r="P664" i="4"/>
  <c r="P669" i="4"/>
  <c r="P673" i="4"/>
  <c r="P666" i="4"/>
  <c r="P665" i="4"/>
  <c r="P345" i="4"/>
  <c r="P344" i="4"/>
  <c r="P351" i="4"/>
  <c r="P350" i="4"/>
  <c r="P343" i="4"/>
  <c r="P342" i="4"/>
  <c r="P346" i="4"/>
  <c r="P349" i="4"/>
  <c r="P348" i="4"/>
  <c r="P347" i="4"/>
  <c r="P300" i="4"/>
  <c r="P299" i="4"/>
  <c r="P292" i="4"/>
  <c r="P296" i="4"/>
  <c r="P297" i="4"/>
  <c r="P298" i="4"/>
  <c r="P301" i="4"/>
  <c r="P295" i="4"/>
  <c r="P294" i="4"/>
  <c r="P293" i="4"/>
  <c r="P250" i="4"/>
  <c r="G250" i="4"/>
  <c r="G249" i="4"/>
  <c r="P248" i="4"/>
  <c r="G248" i="4"/>
  <c r="P251" i="4"/>
  <c r="G251" i="4"/>
  <c r="P246" i="4"/>
  <c r="G246" i="4"/>
  <c r="P245" i="4"/>
  <c r="G245" i="4"/>
  <c r="G247" i="4"/>
  <c r="G243" i="4"/>
  <c r="G244" i="4"/>
  <c r="G242" i="4"/>
  <c r="G884" i="4"/>
  <c r="G885" i="4"/>
  <c r="G886" i="4"/>
  <c r="G887" i="4"/>
  <c r="G888" i="4"/>
  <c r="G889" i="4"/>
  <c r="G890" i="4"/>
  <c r="G891" i="4"/>
  <c r="G883" i="4"/>
  <c r="P884" i="4"/>
  <c r="P885" i="4"/>
  <c r="P886" i="4"/>
  <c r="P887" i="4"/>
  <c r="P888" i="4"/>
  <c r="P889" i="4"/>
  <c r="P890" i="4"/>
  <c r="P891" i="4"/>
  <c r="P883" i="4"/>
  <c r="P882" i="4"/>
  <c r="G882" i="4"/>
  <c r="P1029" i="4"/>
  <c r="P1030" i="4"/>
  <c r="P1031" i="4"/>
  <c r="P1038" i="4"/>
  <c r="P1034" i="4"/>
  <c r="P1035" i="4"/>
  <c r="P1033" i="4"/>
  <c r="P1036" i="4"/>
  <c r="P1037" i="4"/>
  <c r="P1032" i="4"/>
  <c r="G1029" i="4"/>
  <c r="G1030" i="4"/>
  <c r="G1031" i="4"/>
  <c r="G1038" i="4"/>
  <c r="G1034" i="4"/>
  <c r="G1035" i="4"/>
  <c r="G1033" i="4"/>
  <c r="G1036" i="4"/>
  <c r="G1037" i="4"/>
  <c r="G1032" i="4"/>
  <c r="P763" i="4"/>
  <c r="P771" i="4"/>
  <c r="P764" i="4"/>
  <c r="P769" i="4"/>
  <c r="P765" i="4"/>
  <c r="P766" i="4"/>
  <c r="P767" i="4"/>
  <c r="P768" i="4"/>
  <c r="P770" i="4"/>
  <c r="P762" i="4"/>
  <c r="G763" i="4"/>
  <c r="G771" i="4"/>
  <c r="G764" i="4"/>
  <c r="G769" i="4"/>
  <c r="G765" i="4"/>
  <c r="G766" i="4"/>
  <c r="G767" i="4"/>
  <c r="G768" i="4"/>
  <c r="G770" i="4"/>
  <c r="G762" i="4"/>
  <c r="P33" i="4" l="1"/>
  <c r="P31" i="4"/>
  <c r="P40" i="4"/>
  <c r="P34" i="4"/>
  <c r="P35" i="4"/>
  <c r="P36" i="4"/>
  <c r="P37" i="4"/>
  <c r="P38" i="4"/>
  <c r="P39" i="4"/>
  <c r="P32" i="4"/>
  <c r="G33" i="4"/>
  <c r="G31" i="4"/>
  <c r="G40" i="4"/>
  <c r="G34" i="4"/>
  <c r="G35" i="4"/>
  <c r="G36" i="4"/>
  <c r="G37" i="4"/>
  <c r="G38" i="4"/>
  <c r="G39" i="4"/>
  <c r="G32" i="4"/>
  <c r="P715" i="4" l="1"/>
  <c r="P716" i="4"/>
  <c r="P717" i="4"/>
  <c r="P718" i="4"/>
  <c r="P719" i="4"/>
  <c r="P720" i="4"/>
  <c r="P721" i="4"/>
  <c r="P722" i="4"/>
  <c r="P723" i="4"/>
  <c r="G715" i="4"/>
  <c r="G716" i="4"/>
  <c r="G717" i="4"/>
  <c r="G718" i="4"/>
  <c r="G719" i="4"/>
  <c r="G720" i="4"/>
  <c r="G721" i="4"/>
  <c r="G722" i="4"/>
  <c r="G723" i="4"/>
  <c r="P714" i="4"/>
  <c r="G714" i="4"/>
  <c r="P424" i="4"/>
  <c r="P425" i="4"/>
  <c r="P426" i="4"/>
  <c r="P427" i="4"/>
  <c r="P428" i="4"/>
  <c r="P429" i="4"/>
  <c r="P430" i="4"/>
  <c r="P431" i="4"/>
  <c r="P423" i="4"/>
  <c r="P422" i="4"/>
  <c r="G424" i="4"/>
  <c r="G425" i="4"/>
  <c r="G426" i="4"/>
  <c r="G427" i="4"/>
  <c r="G428" i="4"/>
  <c r="G429" i="4"/>
  <c r="G430" i="4"/>
  <c r="G431" i="4"/>
  <c r="G423" i="4"/>
  <c r="G422" i="4"/>
  <c r="P989" i="4"/>
  <c r="P992" i="4"/>
  <c r="P993" i="4"/>
  <c r="P994" i="4"/>
  <c r="P995" i="4"/>
  <c r="P996" i="4"/>
  <c r="P997" i="4"/>
  <c r="P998" i="4"/>
  <c r="P990" i="4"/>
  <c r="P991" i="4"/>
  <c r="G991" i="4"/>
  <c r="G992" i="4"/>
  <c r="G993" i="4"/>
  <c r="G994" i="4"/>
  <c r="G995" i="4"/>
  <c r="G996" i="4"/>
  <c r="G997" i="4"/>
  <c r="G998" i="4"/>
  <c r="G990" i="4"/>
  <c r="G989" i="4"/>
  <c r="P483" i="4" l="1"/>
  <c r="P484" i="4"/>
  <c r="P485" i="4"/>
  <c r="P486" i="4"/>
  <c r="P487" i="4"/>
  <c r="P488" i="4"/>
  <c r="P489" i="4"/>
  <c r="P482" i="4"/>
  <c r="G483" i="4"/>
  <c r="G484" i="4"/>
  <c r="G485" i="4"/>
  <c r="G486" i="4"/>
  <c r="G487" i="4"/>
  <c r="G488" i="4"/>
  <c r="G489" i="4"/>
  <c r="G482" i="4"/>
  <c r="N13" i="5" l="1"/>
  <c r="G809" i="5" l="1"/>
  <c r="P546" i="4" l="1"/>
  <c r="P547" i="4"/>
  <c r="P548" i="4"/>
  <c r="P549" i="4"/>
  <c r="P550" i="4"/>
  <c r="P551" i="4"/>
  <c r="P552" i="4"/>
  <c r="P553" i="4"/>
  <c r="P554" i="4"/>
  <c r="P152" i="4"/>
  <c r="P153" i="4"/>
  <c r="P154" i="4"/>
  <c r="P155" i="4"/>
  <c r="P156" i="4"/>
  <c r="P157" i="4"/>
  <c r="P158" i="4"/>
  <c r="P159" i="4"/>
  <c r="P160" i="4"/>
  <c r="P161" i="4"/>
  <c r="P524" i="4"/>
  <c r="P525" i="4"/>
  <c r="P526" i="4"/>
  <c r="P527" i="4"/>
  <c r="P528" i="4"/>
  <c r="P529" i="4"/>
  <c r="P530" i="4"/>
  <c r="P531" i="4"/>
  <c r="P532" i="4"/>
  <c r="P533" i="4"/>
  <c r="P534" i="4"/>
  <c r="P247" i="4"/>
  <c r="P243" i="4"/>
  <c r="P244" i="4"/>
  <c r="P242" i="4"/>
  <c r="P183" i="4"/>
  <c r="P182" i="4"/>
  <c r="P184" i="4"/>
  <c r="P191" i="4"/>
  <c r="P189" i="4"/>
  <c r="P188" i="4"/>
  <c r="P185" i="4"/>
  <c r="P187" i="4"/>
  <c r="P186" i="4"/>
  <c r="P190" i="4"/>
  <c r="P337" i="4"/>
  <c r="P336" i="4"/>
  <c r="P341" i="4"/>
  <c r="P340" i="4"/>
  <c r="P333" i="4"/>
  <c r="P332" i="4"/>
  <c r="P338" i="4"/>
  <c r="P334" i="4"/>
  <c r="P339" i="4"/>
  <c r="G183" i="4"/>
  <c r="G182" i="4"/>
  <c r="G184" i="4"/>
  <c r="G191" i="4"/>
  <c r="G189" i="4"/>
  <c r="G188" i="4"/>
  <c r="G185" i="4"/>
  <c r="G187" i="4"/>
  <c r="G186" i="4"/>
  <c r="G190" i="4"/>
  <c r="G337" i="4"/>
  <c r="G336" i="4"/>
  <c r="G341" i="4"/>
  <c r="G340" i="4"/>
  <c r="G333" i="4"/>
  <c r="G332" i="4"/>
  <c r="G338" i="4"/>
  <c r="G334" i="4"/>
  <c r="G339" i="4"/>
  <c r="P881" i="4"/>
  <c r="P335" i="4"/>
  <c r="P873" i="4"/>
  <c r="P880" i="4"/>
  <c r="P879" i="4"/>
  <c r="P878" i="4"/>
  <c r="P877" i="4"/>
  <c r="P876" i="4"/>
  <c r="P875" i="4"/>
  <c r="P874" i="4"/>
  <c r="P872" i="4"/>
  <c r="P980" i="4"/>
  <c r="P988" i="4"/>
  <c r="P987" i="4"/>
  <c r="P986" i="4"/>
  <c r="P985" i="4"/>
  <c r="P984" i="4"/>
  <c r="P983" i="4"/>
  <c r="P982" i="4"/>
  <c r="P981" i="4"/>
  <c r="P979" i="4"/>
  <c r="G335" i="4"/>
  <c r="G873" i="4"/>
  <c r="G881" i="4"/>
  <c r="G880" i="4"/>
  <c r="G879" i="4"/>
  <c r="G878" i="4"/>
  <c r="G877" i="4"/>
  <c r="G876" i="4"/>
  <c r="G875" i="4"/>
  <c r="G874" i="4"/>
  <c r="G872" i="4"/>
  <c r="G980" i="4"/>
  <c r="G988" i="4"/>
  <c r="G987" i="4"/>
  <c r="G986" i="4"/>
  <c r="G985" i="4"/>
  <c r="G984" i="4"/>
  <c r="G983" i="4"/>
  <c r="G982" i="4"/>
  <c r="G981" i="4"/>
  <c r="G979" i="4"/>
  <c r="P1081" i="4"/>
  <c r="P1088" i="4"/>
  <c r="P1087" i="4"/>
  <c r="P1086" i="4"/>
  <c r="P1079" i="4"/>
  <c r="P1084" i="4"/>
  <c r="P1085" i="4"/>
  <c r="P1083" i="4"/>
  <c r="P1082" i="4"/>
  <c r="P1080" i="4"/>
  <c r="P956" i="4"/>
  <c r="P955" i="4"/>
  <c r="P954" i="4"/>
  <c r="P953" i="4"/>
  <c r="P952" i="4"/>
  <c r="P951" i="4"/>
  <c r="P950" i="4"/>
  <c r="P949" i="4"/>
  <c r="P948" i="4"/>
  <c r="P947" i="4"/>
  <c r="P946" i="4"/>
  <c r="P945" i="4"/>
  <c r="P944" i="4"/>
  <c r="G1081" i="4"/>
  <c r="G1088" i="4"/>
  <c r="G1087" i="4"/>
  <c r="G1086" i="4"/>
  <c r="G1079" i="4"/>
  <c r="G1084" i="4"/>
  <c r="G1085" i="4"/>
  <c r="G1083" i="4"/>
  <c r="G1082" i="4"/>
  <c r="G1080" i="4"/>
  <c r="G956" i="4"/>
  <c r="G955" i="4"/>
  <c r="G954" i="4"/>
  <c r="G953" i="4"/>
  <c r="G952" i="4"/>
  <c r="G951" i="4"/>
  <c r="G950" i="4"/>
  <c r="G949" i="4"/>
  <c r="G948" i="4"/>
  <c r="G947" i="4"/>
  <c r="G946" i="4"/>
  <c r="G945" i="4"/>
  <c r="G944" i="4"/>
  <c r="P851" i="4"/>
  <c r="P850" i="4"/>
  <c r="P849" i="4"/>
  <c r="P848" i="4"/>
  <c r="P847" i="4"/>
  <c r="P846" i="4"/>
  <c r="P845" i="4"/>
  <c r="P844" i="4"/>
  <c r="P843" i="4"/>
  <c r="P842" i="4"/>
  <c r="G851" i="4"/>
  <c r="G850" i="4"/>
  <c r="G849" i="4"/>
  <c r="G848" i="4"/>
  <c r="G847" i="4"/>
  <c r="G846" i="4"/>
  <c r="G845" i="4"/>
  <c r="G844" i="4"/>
  <c r="G843" i="4"/>
  <c r="G842" i="4"/>
  <c r="P643" i="4"/>
  <c r="P642" i="4"/>
  <c r="P641" i="4"/>
  <c r="P640" i="4"/>
  <c r="P639" i="4"/>
  <c r="P638" i="4"/>
  <c r="P637" i="4"/>
  <c r="P636" i="4"/>
  <c r="P635" i="4"/>
  <c r="P634" i="4"/>
  <c r="G643" i="4"/>
  <c r="G642" i="4"/>
  <c r="G641" i="4"/>
  <c r="G640" i="4"/>
  <c r="G639" i="4"/>
  <c r="G638" i="4"/>
  <c r="G637" i="4"/>
  <c r="G636" i="4"/>
  <c r="G635" i="4"/>
  <c r="G634" i="4"/>
  <c r="P391" i="4"/>
  <c r="P390" i="4"/>
  <c r="P389" i="4"/>
  <c r="P388" i="4"/>
  <c r="P387" i="4"/>
  <c r="P386" i="4"/>
  <c r="P385" i="4"/>
  <c r="P384" i="4"/>
  <c r="P383" i="4"/>
  <c r="P382" i="4"/>
  <c r="G391" i="4"/>
  <c r="G390" i="4"/>
  <c r="G389" i="4"/>
  <c r="G388" i="4"/>
  <c r="G387" i="4"/>
  <c r="G386" i="4"/>
  <c r="G385" i="4"/>
  <c r="G384" i="4"/>
  <c r="G383" i="4"/>
  <c r="G382" i="4"/>
  <c r="P66" i="4"/>
  <c r="P65" i="4"/>
  <c r="P64" i="4"/>
  <c r="P63" i="4"/>
  <c r="P62" i="4"/>
  <c r="P61" i="4"/>
  <c r="P60" i="4"/>
  <c r="P59" i="4"/>
  <c r="G66" i="4"/>
  <c r="G65" i="4"/>
  <c r="G64" i="4"/>
  <c r="G63" i="4"/>
  <c r="G62" i="4"/>
  <c r="G61" i="4"/>
  <c r="G60" i="4"/>
  <c r="G59" i="4"/>
  <c r="P29" i="4"/>
  <c r="P28" i="4"/>
  <c r="P27" i="4"/>
  <c r="P26" i="4"/>
  <c r="P25" i="4"/>
  <c r="P24" i="4"/>
  <c r="P30" i="4"/>
  <c r="P23" i="4"/>
  <c r="P491" i="4"/>
  <c r="P490" i="4"/>
  <c r="G29" i="4"/>
  <c r="G28" i="4"/>
  <c r="G27" i="4"/>
  <c r="G26" i="4"/>
  <c r="G25" i="4"/>
  <c r="G24" i="4"/>
  <c r="G30" i="4"/>
  <c r="G23" i="4"/>
  <c r="G491" i="4"/>
  <c r="G490" i="4"/>
  <c r="P1050" i="4"/>
  <c r="P1058" i="4"/>
  <c r="P1057" i="4"/>
  <c r="P1056" i="4"/>
  <c r="P1055" i="4"/>
  <c r="P1054" i="4"/>
  <c r="P1053" i="4"/>
  <c r="P1052" i="4"/>
  <c r="P1051" i="4"/>
  <c r="P1049" i="4"/>
  <c r="G1050" i="4"/>
  <c r="G1058" i="4"/>
  <c r="G1057" i="4"/>
  <c r="G1056" i="4"/>
  <c r="G1055" i="4"/>
  <c r="G1054" i="4"/>
  <c r="G1053" i="4"/>
  <c r="G1052" i="4"/>
  <c r="G1051" i="4"/>
  <c r="G1049" i="4"/>
  <c r="P240" i="4"/>
  <c r="P239" i="4"/>
  <c r="P238" i="4"/>
  <c r="P237" i="4"/>
  <c r="P236" i="4"/>
  <c r="P235" i="4"/>
  <c r="P241" i="4"/>
  <c r="P233" i="4"/>
  <c r="P234" i="4"/>
  <c r="P232" i="4"/>
  <c r="G240" i="4"/>
  <c r="G239" i="4"/>
  <c r="G238" i="4"/>
  <c r="G237" i="4"/>
  <c r="G236" i="4"/>
  <c r="G235" i="4"/>
  <c r="G241" i="4"/>
  <c r="G233" i="4"/>
  <c r="G234" i="4"/>
  <c r="G232" i="4"/>
  <c r="P290" i="4"/>
  <c r="P289" i="4"/>
  <c r="P288" i="4"/>
  <c r="P287" i="4"/>
  <c r="P291" i="4"/>
  <c r="P285" i="4"/>
  <c r="P284" i="4"/>
  <c r="P283" i="4"/>
  <c r="P282" i="4"/>
  <c r="G290" i="4"/>
  <c r="G289" i="4"/>
  <c r="G286" i="4"/>
  <c r="G288" i="4"/>
  <c r="G287" i="4"/>
  <c r="G291" i="4"/>
  <c r="G285" i="4"/>
  <c r="G284" i="4"/>
  <c r="G283" i="4"/>
  <c r="G282" i="4"/>
  <c r="P1022" i="4"/>
  <c r="P1019" i="4"/>
  <c r="P1020" i="4"/>
  <c r="P1021" i="4"/>
  <c r="P1028" i="4"/>
  <c r="P1024" i="4"/>
  <c r="P1025" i="4"/>
  <c r="P1023" i="4"/>
  <c r="P1026" i="4"/>
  <c r="G1022" i="4"/>
  <c r="G1019" i="4"/>
  <c r="G1020" i="4"/>
  <c r="G1021" i="4"/>
  <c r="G1028" i="4"/>
  <c r="G1024" i="4"/>
  <c r="G1025" i="4"/>
  <c r="G1023" i="4"/>
  <c r="G1026" i="4"/>
  <c r="P752" i="4"/>
  <c r="P753" i="4"/>
  <c r="P761" i="4"/>
  <c r="P754" i="4"/>
  <c r="P759" i="4"/>
  <c r="P755" i="4"/>
  <c r="P756" i="4"/>
  <c r="P757" i="4"/>
  <c r="P758" i="4"/>
  <c r="P760" i="4"/>
  <c r="G752" i="4"/>
  <c r="G753" i="4"/>
  <c r="G761" i="4"/>
  <c r="G754" i="4"/>
  <c r="G759" i="4"/>
  <c r="G755" i="4"/>
  <c r="G756" i="4"/>
  <c r="G757" i="4"/>
  <c r="G758" i="4"/>
  <c r="G760" i="4"/>
  <c r="P584" i="4"/>
  <c r="P585" i="4"/>
  <c r="P586" i="4"/>
  <c r="P587" i="4"/>
  <c r="P588" i="4"/>
  <c r="P593" i="4"/>
  <c r="P590" i="4"/>
  <c r="P589" i="4"/>
  <c r="P591" i="4"/>
  <c r="P592" i="4"/>
  <c r="G584" i="4"/>
  <c r="G585" i="4"/>
  <c r="G586" i="4"/>
  <c r="G587" i="4"/>
  <c r="G588" i="4"/>
  <c r="G593" i="4"/>
  <c r="G590" i="4"/>
  <c r="G589" i="4"/>
  <c r="G591" i="4"/>
  <c r="G592" i="4"/>
  <c r="P1117" i="4"/>
  <c r="P1115" i="4"/>
  <c r="P1116" i="4"/>
  <c r="P1118" i="4"/>
  <c r="P1119" i="4"/>
  <c r="P1120" i="4"/>
  <c r="P1121" i="4"/>
  <c r="P1122" i="4"/>
  <c r="P1123" i="4"/>
  <c r="P1114" i="4"/>
  <c r="G1117" i="4"/>
  <c r="G1115" i="4"/>
  <c r="G1116" i="4"/>
  <c r="G1118" i="4"/>
  <c r="G1119" i="4"/>
  <c r="G1120" i="4"/>
  <c r="G1121" i="4"/>
  <c r="G1122" i="4"/>
  <c r="G1123" i="4"/>
  <c r="G1114" i="4"/>
  <c r="G1104" i="4"/>
  <c r="P92" i="4"/>
  <c r="P101" i="4"/>
  <c r="P100" i="4"/>
  <c r="P99" i="4"/>
  <c r="P98" i="4"/>
  <c r="P97" i="4"/>
  <c r="P96" i="4"/>
  <c r="P95" i="4"/>
  <c r="P94" i="4"/>
  <c r="G93" i="4"/>
  <c r="G94" i="4"/>
  <c r="G95" i="4"/>
  <c r="G96" i="4"/>
  <c r="G97" i="4"/>
  <c r="G98" i="4"/>
  <c r="G99" i="4"/>
  <c r="G100" i="4"/>
  <c r="G101" i="4"/>
  <c r="G92" i="4"/>
  <c r="P93" i="4"/>
  <c r="P705" i="4"/>
  <c r="P706" i="4"/>
  <c r="P707" i="4"/>
  <c r="P708" i="4"/>
  <c r="P709" i="4"/>
  <c r="P710" i="4"/>
  <c r="P711" i="4"/>
  <c r="P712" i="4"/>
  <c r="P713" i="4"/>
  <c r="P704" i="4"/>
  <c r="G705" i="4"/>
  <c r="G706" i="4"/>
  <c r="G707" i="4"/>
  <c r="G708" i="4"/>
  <c r="G709" i="4"/>
  <c r="G710" i="4"/>
  <c r="G711" i="4"/>
  <c r="G712" i="4"/>
  <c r="G713" i="4"/>
  <c r="G704" i="4"/>
  <c r="P473" i="4"/>
  <c r="P474" i="4"/>
  <c r="P475" i="4"/>
  <c r="P476" i="4"/>
  <c r="P477" i="4"/>
  <c r="P478" i="4"/>
  <c r="P479" i="4"/>
  <c r="P480" i="4"/>
  <c r="P481" i="4"/>
  <c r="G473" i="4"/>
  <c r="G474" i="4"/>
  <c r="G475" i="4"/>
  <c r="G476" i="4"/>
  <c r="G477" i="4"/>
  <c r="G478" i="4"/>
  <c r="G479" i="4"/>
  <c r="G480" i="4"/>
  <c r="G481" i="4"/>
  <c r="P472" i="4"/>
  <c r="G472" i="4"/>
  <c r="N25" i="5"/>
  <c r="N28" i="5"/>
  <c r="N32" i="5"/>
  <c r="N42" i="5"/>
  <c r="N43" i="5"/>
  <c r="N44" i="5"/>
  <c r="N47" i="5"/>
  <c r="N3" i="5"/>
  <c r="N4" i="5"/>
  <c r="N9" i="5"/>
  <c r="N10" i="5"/>
  <c r="N2" i="5"/>
  <c r="P3" i="4"/>
  <c r="P5" i="4"/>
  <c r="P4" i="4"/>
  <c r="P12" i="4"/>
  <c r="P8" i="4"/>
  <c r="P11" i="4"/>
  <c r="P10" i="4"/>
  <c r="P9" i="4"/>
  <c r="P7" i="4"/>
  <c r="P6" i="4"/>
  <c r="G3" i="4"/>
  <c r="G5" i="4"/>
  <c r="G4" i="4"/>
  <c r="G12" i="4"/>
  <c r="G8" i="4"/>
  <c r="G11" i="4"/>
  <c r="G10" i="4"/>
  <c r="G9" i="4"/>
  <c r="G7" i="4"/>
  <c r="G6" i="4"/>
  <c r="P219" i="4"/>
  <c r="P212" i="4"/>
  <c r="P213" i="4"/>
  <c r="P220" i="4"/>
  <c r="P214" i="4"/>
  <c r="P218" i="4"/>
  <c r="P217" i="4"/>
  <c r="P221" i="4"/>
  <c r="P216" i="4"/>
  <c r="P215" i="4"/>
  <c r="G219" i="4"/>
  <c r="G212" i="4"/>
  <c r="G213" i="4"/>
  <c r="G220" i="4"/>
  <c r="G214" i="4"/>
  <c r="G218" i="4"/>
  <c r="G217" i="4"/>
  <c r="G221" i="4"/>
  <c r="G216" i="4"/>
  <c r="G215" i="4"/>
  <c r="G1109" i="4"/>
  <c r="G793" i="4"/>
  <c r="G795" i="4"/>
  <c r="G796" i="4"/>
  <c r="G797" i="4"/>
  <c r="G798" i="4"/>
  <c r="G799" i="4"/>
  <c r="G800" i="4"/>
  <c r="G801" i="4"/>
  <c r="G783" i="4"/>
  <c r="G784" i="4"/>
  <c r="G785" i="4"/>
  <c r="G786" i="4"/>
  <c r="G787" i="4"/>
  <c r="G788" i="4"/>
  <c r="G789" i="4"/>
  <c r="G790" i="4"/>
  <c r="G791" i="4"/>
  <c r="G792" i="4"/>
  <c r="G794" i="4"/>
  <c r="G802" i="4"/>
  <c r="G813" i="4"/>
  <c r="G815" i="4"/>
  <c r="G817" i="4"/>
  <c r="G806" i="4"/>
  <c r="G811" i="4"/>
  <c r="G818" i="4"/>
  <c r="G809" i="4"/>
  <c r="G816" i="4"/>
  <c r="G819" i="4"/>
  <c r="G807" i="4"/>
  <c r="G808" i="4"/>
  <c r="G812" i="4"/>
  <c r="G820" i="4"/>
  <c r="G810" i="4"/>
  <c r="G814" i="4"/>
  <c r="G803" i="4"/>
  <c r="G821" i="4"/>
  <c r="G804" i="4"/>
  <c r="G805" i="4"/>
  <c r="G822" i="4"/>
  <c r="G833" i="4"/>
  <c r="G835" i="4"/>
  <c r="G837" i="4"/>
  <c r="G826" i="4"/>
  <c r="G831" i="4"/>
  <c r="G838" i="4"/>
  <c r="G829" i="4"/>
  <c r="G836" i="4"/>
  <c r="G839" i="4"/>
  <c r="G827" i="4"/>
  <c r="G828" i="4"/>
  <c r="G832" i="4"/>
  <c r="G840" i="4"/>
  <c r="G830" i="4"/>
  <c r="G834" i="4"/>
  <c r="G823" i="4"/>
  <c r="G841" i="4"/>
  <c r="G824" i="4"/>
  <c r="G825" i="4"/>
  <c r="G462" i="4"/>
  <c r="G464" i="4"/>
  <c r="G465" i="4"/>
  <c r="G466" i="4"/>
  <c r="G467" i="4"/>
  <c r="G468" i="4"/>
  <c r="G469" i="4"/>
  <c r="G470" i="4"/>
  <c r="G471" i="4"/>
  <c r="G463" i="4"/>
  <c r="G694" i="4"/>
  <c r="G696" i="4"/>
  <c r="G697" i="4"/>
  <c r="G698" i="4"/>
  <c r="G699" i="4"/>
  <c r="G700" i="4"/>
  <c r="G701" i="4"/>
  <c r="G702" i="4"/>
  <c r="G703" i="4"/>
  <c r="G695" i="4"/>
  <c r="G624" i="4"/>
  <c r="G626" i="4"/>
  <c r="G627" i="4"/>
  <c r="G628" i="4"/>
  <c r="G629" i="4"/>
  <c r="G630" i="4"/>
  <c r="G631" i="4"/>
  <c r="G632" i="4"/>
  <c r="G633" i="4"/>
  <c r="G625" i="4"/>
  <c r="G939" i="4"/>
  <c r="G932" i="4"/>
  <c r="G938" i="4"/>
  <c r="G940" i="4"/>
  <c r="G941" i="4"/>
  <c r="G933" i="4"/>
  <c r="G935" i="4"/>
  <c r="G937" i="4"/>
  <c r="G934" i="4"/>
  <c r="G936" i="4"/>
  <c r="G942" i="4"/>
  <c r="G930" i="4"/>
  <c r="G931" i="4"/>
  <c r="G122" i="4"/>
  <c r="G124" i="4"/>
  <c r="G125" i="4"/>
  <c r="G126" i="4"/>
  <c r="G127" i="4"/>
  <c r="G128" i="4"/>
  <c r="G129" i="4"/>
  <c r="G130" i="4"/>
  <c r="G131" i="4"/>
  <c r="G123" i="4"/>
  <c r="G442" i="4"/>
  <c r="G447" i="4"/>
  <c r="G448" i="4"/>
  <c r="G450" i="4"/>
  <c r="G443" i="4"/>
  <c r="G444" i="4"/>
  <c r="G445" i="4"/>
  <c r="G446" i="4"/>
  <c r="G451" i="4"/>
  <c r="G449" i="4"/>
  <c r="G902" i="4"/>
  <c r="G908" i="4"/>
  <c r="G909" i="4"/>
  <c r="G910" i="4"/>
  <c r="G911" i="4"/>
  <c r="G912" i="4"/>
  <c r="G913" i="4"/>
  <c r="G914" i="4"/>
  <c r="G915" i="4"/>
  <c r="G903" i="4"/>
  <c r="G904" i="4"/>
  <c r="G905" i="4"/>
  <c r="G906" i="4"/>
  <c r="G907" i="4"/>
  <c r="G452" i="4"/>
  <c r="G454" i="4"/>
  <c r="G455" i="4"/>
  <c r="G456" i="4"/>
  <c r="G457" i="4"/>
  <c r="G458" i="4"/>
  <c r="G459" i="4"/>
  <c r="G460" i="4"/>
  <c r="G461" i="4"/>
  <c r="G453" i="4"/>
  <c r="G684" i="4"/>
  <c r="G686" i="4"/>
  <c r="G687" i="4"/>
  <c r="G688" i="4"/>
  <c r="G689" i="4"/>
  <c r="G690" i="4"/>
  <c r="G691" i="4"/>
  <c r="G692" i="4"/>
  <c r="G693" i="4"/>
  <c r="G685" i="4"/>
  <c r="G614" i="4"/>
  <c r="G616" i="4"/>
  <c r="G617" i="4"/>
  <c r="G618" i="4"/>
  <c r="G619" i="4"/>
  <c r="G620" i="4"/>
  <c r="G621" i="4"/>
  <c r="G622" i="4"/>
  <c r="G623" i="4"/>
  <c r="G615" i="4"/>
  <c r="G502" i="4"/>
  <c r="G505" i="4"/>
  <c r="G506" i="4"/>
  <c r="G507" i="4"/>
  <c r="G508" i="4"/>
  <c r="G509" i="4"/>
  <c r="G510" i="4"/>
  <c r="G511" i="4"/>
  <c r="G512" i="4"/>
  <c r="G503" i="4"/>
  <c r="G504" i="4"/>
  <c r="G925" i="4"/>
  <c r="G929" i="4"/>
  <c r="G918" i="4"/>
  <c r="G924" i="4"/>
  <c r="G926" i="4"/>
  <c r="G927" i="4"/>
  <c r="G919" i="4"/>
  <c r="G921" i="4"/>
  <c r="G923" i="4"/>
  <c r="G920" i="4"/>
  <c r="G922" i="4"/>
  <c r="G928" i="4"/>
  <c r="G916" i="4"/>
  <c r="G917" i="4"/>
  <c r="G132" i="4"/>
  <c r="G134" i="4"/>
  <c r="G135" i="4"/>
  <c r="G136" i="4"/>
  <c r="G137" i="4"/>
  <c r="G138" i="4"/>
  <c r="G139" i="4"/>
  <c r="G140" i="4"/>
  <c r="G141" i="4"/>
  <c r="G133" i="4"/>
  <c r="G375" i="4"/>
  <c r="G376" i="4"/>
  <c r="G377" i="4"/>
  <c r="G380" i="4"/>
  <c r="G372" i="4"/>
  <c r="G373" i="4"/>
  <c r="G374" i="4"/>
  <c r="G381" i="4"/>
  <c r="G378" i="4"/>
  <c r="G379" i="4"/>
  <c r="G89" i="4"/>
  <c r="G90" i="4"/>
  <c r="G91" i="4"/>
  <c r="G83" i="4"/>
  <c r="G84" i="4"/>
  <c r="G85" i="4"/>
  <c r="G86" i="4"/>
  <c r="G87" i="4"/>
  <c r="G88" i="4"/>
  <c r="G328" i="4"/>
  <c r="G329" i="4"/>
  <c r="G326" i="4"/>
  <c r="G327" i="4"/>
  <c r="G324" i="4"/>
  <c r="G322" i="4"/>
  <c r="G331" i="4"/>
  <c r="G330" i="4"/>
  <c r="G323" i="4"/>
  <c r="G325" i="4"/>
  <c r="G1112" i="4"/>
  <c r="G1113" i="4"/>
  <c r="G1110" i="4"/>
  <c r="G1111" i="4"/>
  <c r="G1105" i="4"/>
  <c r="G1106" i="4"/>
  <c r="G1107" i="4"/>
  <c r="G1108" i="4"/>
  <c r="G222" i="4"/>
  <c r="G230" i="4"/>
  <c r="G224" i="4"/>
  <c r="G223" i="4"/>
  <c r="G231" i="4"/>
  <c r="G226" i="4"/>
  <c r="G228" i="4"/>
  <c r="G229" i="4"/>
  <c r="G225" i="4"/>
  <c r="G227" i="4"/>
  <c r="G15" i="4"/>
  <c r="G14" i="4"/>
  <c r="G22" i="4"/>
  <c r="G19" i="4"/>
  <c r="G20" i="4"/>
  <c r="G17" i="4"/>
  <c r="G16" i="4"/>
  <c r="G21" i="4"/>
  <c r="G18" i="4"/>
  <c r="G13" i="4"/>
  <c r="G1011" i="4"/>
  <c r="G1009" i="4"/>
  <c r="G1012" i="4"/>
  <c r="G1010" i="4"/>
  <c r="G1014" i="4"/>
  <c r="G1018" i="4"/>
  <c r="G1013" i="4"/>
  <c r="G1015" i="4"/>
  <c r="G1017" i="4"/>
  <c r="G1016" i="4"/>
  <c r="G747" i="4"/>
  <c r="G748" i="4"/>
  <c r="G745" i="4"/>
  <c r="G746" i="4"/>
  <c r="G743" i="4"/>
  <c r="G750" i="4"/>
  <c r="G744" i="4"/>
  <c r="G742" i="4"/>
  <c r="G751" i="4"/>
  <c r="G749" i="4"/>
  <c r="G280" i="4"/>
  <c r="G281" i="4"/>
  <c r="G276" i="4"/>
  <c r="G278" i="4"/>
  <c r="G277" i="4"/>
  <c r="G279" i="4"/>
  <c r="G274" i="4"/>
  <c r="G275" i="4"/>
  <c r="G272" i="4"/>
  <c r="G273" i="4"/>
  <c r="G578" i="4"/>
  <c r="G577" i="4"/>
  <c r="G581" i="4"/>
  <c r="G582" i="4"/>
  <c r="G575" i="4"/>
  <c r="G580" i="4"/>
  <c r="G576" i="4"/>
  <c r="G574" i="4"/>
  <c r="G579" i="4"/>
  <c r="G583" i="4"/>
  <c r="G51" i="4"/>
  <c r="G52" i="4"/>
  <c r="G53" i="4"/>
  <c r="G54" i="4"/>
  <c r="G55" i="4"/>
  <c r="G56" i="4"/>
  <c r="G57" i="4"/>
  <c r="G58" i="4"/>
  <c r="G365" i="4"/>
  <c r="G366" i="4"/>
  <c r="G367" i="4"/>
  <c r="G368" i="4"/>
  <c r="G369" i="4"/>
  <c r="G370" i="4"/>
  <c r="G371" i="4"/>
  <c r="G363" i="4"/>
  <c r="G364" i="4"/>
  <c r="G362" i="4"/>
  <c r="G1100" i="4"/>
  <c r="G1102" i="4"/>
  <c r="G1103" i="4"/>
  <c r="G1097" i="4"/>
  <c r="G1098" i="4"/>
  <c r="G1094" i="4"/>
  <c r="G1101" i="4"/>
  <c r="G1099" i="4"/>
  <c r="G1096" i="4"/>
  <c r="G1095" i="4"/>
  <c r="G568" i="4"/>
  <c r="G566" i="4"/>
  <c r="G567" i="4"/>
  <c r="G564" i="4"/>
  <c r="G565" i="4"/>
  <c r="G571" i="4"/>
  <c r="G572" i="4"/>
  <c r="G570" i="4"/>
  <c r="G573" i="4"/>
  <c r="G569" i="4"/>
  <c r="G312" i="4"/>
  <c r="G313" i="4"/>
  <c r="G319" i="4"/>
  <c r="G316" i="4"/>
  <c r="G320" i="4"/>
  <c r="G321" i="4"/>
  <c r="G317" i="4"/>
  <c r="G314" i="4"/>
  <c r="G318" i="4"/>
  <c r="G315" i="4"/>
  <c r="G262" i="4"/>
  <c r="G265" i="4"/>
  <c r="G264" i="4"/>
  <c r="G267" i="4"/>
  <c r="G266" i="4"/>
  <c r="G263" i="4"/>
  <c r="G268" i="4"/>
  <c r="G270" i="4"/>
  <c r="G271" i="4"/>
  <c r="G269" i="4"/>
  <c r="G176" i="4"/>
  <c r="G177" i="4"/>
  <c r="G172" i="4"/>
  <c r="G173" i="4"/>
  <c r="G174" i="4"/>
  <c r="G178" i="4"/>
  <c r="G175" i="4"/>
  <c r="G180" i="4"/>
  <c r="G181" i="4"/>
  <c r="G179" i="4"/>
  <c r="G1092" i="4"/>
  <c r="G1093" i="4"/>
  <c r="G1090" i="4"/>
  <c r="G1091" i="4"/>
  <c r="G1089" i="4"/>
  <c r="G734" i="4"/>
  <c r="G735" i="4"/>
  <c r="G737" i="4"/>
  <c r="G736" i="4"/>
  <c r="G738" i="4"/>
  <c r="G741" i="4"/>
  <c r="G740" i="4"/>
  <c r="G739" i="4"/>
  <c r="G782" i="4"/>
  <c r="P802" i="4"/>
  <c r="P813" i="4"/>
  <c r="P815" i="4"/>
  <c r="P817" i="4"/>
  <c r="P806" i="4"/>
  <c r="P811" i="4"/>
  <c r="P818" i="4"/>
  <c r="P809" i="4"/>
  <c r="P816" i="4"/>
  <c r="P819" i="4"/>
  <c r="P807" i="4"/>
  <c r="P808" i="4"/>
  <c r="P812" i="4"/>
  <c r="P820" i="4"/>
  <c r="P810" i="4"/>
  <c r="P814" i="4"/>
  <c r="P803" i="4"/>
  <c r="P821" i="4"/>
  <c r="P804" i="4"/>
  <c r="P805" i="4"/>
  <c r="P822" i="4"/>
  <c r="P833" i="4"/>
  <c r="P835" i="4"/>
  <c r="P837" i="4"/>
  <c r="P826" i="4"/>
  <c r="P831" i="4"/>
  <c r="P838" i="4"/>
  <c r="P829" i="4"/>
  <c r="P836" i="4"/>
  <c r="P839" i="4"/>
  <c r="P827" i="4"/>
  <c r="P828" i="4"/>
  <c r="P832" i="4"/>
  <c r="P840" i="4"/>
  <c r="P830" i="4"/>
  <c r="P834" i="4"/>
  <c r="P823" i="4"/>
  <c r="P841" i="4"/>
  <c r="P824" i="4"/>
  <c r="P825" i="4"/>
  <c r="P462" i="4"/>
  <c r="P464" i="4"/>
  <c r="P465" i="4"/>
  <c r="P466" i="4"/>
  <c r="P467" i="4"/>
  <c r="P468" i="4"/>
  <c r="P469" i="4"/>
  <c r="P470" i="4"/>
  <c r="P471" i="4"/>
  <c r="P463" i="4"/>
  <c r="P694" i="4"/>
  <c r="P696" i="4"/>
  <c r="P697" i="4"/>
  <c r="P698" i="4"/>
  <c r="P699" i="4"/>
  <c r="P700" i="4"/>
  <c r="P701" i="4"/>
  <c r="P702" i="4"/>
  <c r="P703" i="4"/>
  <c r="P695" i="4"/>
  <c r="P624" i="4"/>
  <c r="P626" i="4"/>
  <c r="P627" i="4"/>
  <c r="P628" i="4"/>
  <c r="P629" i="4"/>
  <c r="P630" i="4"/>
  <c r="P631" i="4"/>
  <c r="P632" i="4"/>
  <c r="P633" i="4"/>
  <c r="P625" i="4"/>
  <c r="P939" i="4"/>
  <c r="P932" i="4"/>
  <c r="P938" i="4"/>
  <c r="P940" i="4"/>
  <c r="P941" i="4"/>
  <c r="P933" i="4"/>
  <c r="P935" i="4"/>
  <c r="P937" i="4"/>
  <c r="P934" i="4"/>
  <c r="P936" i="4"/>
  <c r="P942" i="4"/>
  <c r="P930" i="4"/>
  <c r="P931" i="4"/>
  <c r="P122" i="4"/>
  <c r="P124" i="4"/>
  <c r="P125" i="4"/>
  <c r="P126" i="4"/>
  <c r="P127" i="4"/>
  <c r="P128" i="4"/>
  <c r="P129" i="4"/>
  <c r="P130" i="4"/>
  <c r="P123" i="4"/>
  <c r="P442" i="4"/>
  <c r="P447" i="4"/>
  <c r="P448" i="4"/>
  <c r="P450" i="4"/>
  <c r="P443" i="4"/>
  <c r="P444" i="4"/>
  <c r="P445" i="4"/>
  <c r="P446" i="4"/>
  <c r="P451" i="4"/>
  <c r="P449" i="4"/>
  <c r="P902" i="4"/>
  <c r="P908" i="4"/>
  <c r="P909" i="4"/>
  <c r="P910" i="4"/>
  <c r="P911" i="4"/>
  <c r="P912" i="4"/>
  <c r="P913" i="4"/>
  <c r="P914" i="4"/>
  <c r="P915" i="4"/>
  <c r="P903" i="4"/>
  <c r="P904" i="4"/>
  <c r="P905" i="4"/>
  <c r="P906" i="4"/>
  <c r="P907" i="4"/>
  <c r="P452" i="4"/>
  <c r="P454" i="4"/>
  <c r="P455" i="4"/>
  <c r="P456" i="4"/>
  <c r="P457" i="4"/>
  <c r="P458" i="4"/>
  <c r="P459" i="4"/>
  <c r="P460" i="4"/>
  <c r="P461" i="4"/>
  <c r="P453" i="4"/>
  <c r="P684" i="4"/>
  <c r="P686" i="4"/>
  <c r="P687" i="4"/>
  <c r="P688" i="4"/>
  <c r="P689" i="4"/>
  <c r="P690" i="4"/>
  <c r="P691" i="4"/>
  <c r="P692" i="4"/>
  <c r="P693" i="4"/>
  <c r="P685" i="4"/>
  <c r="P614" i="4"/>
  <c r="P616" i="4"/>
  <c r="P617" i="4"/>
  <c r="P618" i="4"/>
  <c r="P619" i="4"/>
  <c r="P620" i="4"/>
  <c r="P621" i="4"/>
  <c r="P622" i="4"/>
  <c r="P623" i="4"/>
  <c r="P615" i="4"/>
  <c r="P502" i="4"/>
  <c r="P505" i="4"/>
  <c r="P506" i="4"/>
  <c r="P507" i="4"/>
  <c r="P508" i="4"/>
  <c r="P509" i="4"/>
  <c r="P510" i="4"/>
  <c r="P511" i="4"/>
  <c r="P512" i="4"/>
  <c r="P503" i="4"/>
  <c r="P504" i="4"/>
  <c r="P925" i="4"/>
  <c r="P929" i="4"/>
  <c r="P918" i="4"/>
  <c r="P924" i="4"/>
  <c r="P926" i="4"/>
  <c r="P927" i="4"/>
  <c r="P919" i="4"/>
  <c r="P921" i="4"/>
  <c r="P923" i="4"/>
  <c r="P920" i="4"/>
  <c r="P922" i="4"/>
  <c r="P928" i="4"/>
  <c r="P916" i="4"/>
  <c r="P917" i="4"/>
  <c r="P132" i="4"/>
  <c r="P134" i="4"/>
  <c r="P135" i="4"/>
  <c r="P136" i="4"/>
  <c r="P137" i="4"/>
  <c r="P138" i="4"/>
  <c r="P139" i="4"/>
  <c r="P140" i="4"/>
  <c r="P141" i="4"/>
  <c r="P133" i="4"/>
  <c r="P375" i="4"/>
  <c r="P376" i="4"/>
  <c r="P377" i="4"/>
  <c r="P380" i="4"/>
  <c r="P372" i="4"/>
  <c r="P373" i="4"/>
  <c r="P374" i="4"/>
  <c r="P381" i="4"/>
  <c r="P378" i="4"/>
  <c r="P379" i="4"/>
  <c r="P89" i="4"/>
  <c r="P90" i="4"/>
  <c r="P91" i="4"/>
  <c r="P83" i="4"/>
  <c r="P84" i="4"/>
  <c r="P85" i="4"/>
  <c r="P86" i="4"/>
  <c r="P87" i="4"/>
  <c r="P88" i="4"/>
  <c r="P328" i="4"/>
  <c r="P329" i="4"/>
  <c r="P326" i="4"/>
  <c r="P327" i="4"/>
  <c r="P324" i="4"/>
  <c r="P322" i="4"/>
  <c r="P331" i="4"/>
  <c r="P330" i="4"/>
  <c r="P323" i="4"/>
  <c r="P325" i="4"/>
  <c r="P1112" i="4"/>
  <c r="P1113" i="4"/>
  <c r="P1110" i="4"/>
  <c r="P1111" i="4"/>
  <c r="P1105" i="4"/>
  <c r="P1106" i="4"/>
  <c r="P1104" i="4"/>
  <c r="P1107" i="4"/>
  <c r="P1108" i="4"/>
  <c r="P1109" i="4"/>
  <c r="P222" i="4"/>
  <c r="P230" i="4"/>
  <c r="P224" i="4"/>
  <c r="P223" i="4"/>
  <c r="P231" i="4"/>
  <c r="P226" i="4"/>
  <c r="P228" i="4"/>
  <c r="P229" i="4"/>
  <c r="P225" i="4"/>
  <c r="P227" i="4"/>
  <c r="P15" i="4"/>
  <c r="P14" i="4"/>
  <c r="P22" i="4"/>
  <c r="P19" i="4"/>
  <c r="P20" i="4"/>
  <c r="P17" i="4"/>
  <c r="P16" i="4"/>
  <c r="P21" i="4"/>
  <c r="P18" i="4"/>
  <c r="P13" i="4"/>
  <c r="P1011" i="4"/>
  <c r="P1009" i="4"/>
  <c r="P1012" i="4"/>
  <c r="P1010" i="4"/>
  <c r="P1014" i="4"/>
  <c r="P1018" i="4"/>
  <c r="P1013" i="4"/>
  <c r="P1015" i="4"/>
  <c r="P1017" i="4"/>
  <c r="P1016" i="4"/>
  <c r="P747" i="4"/>
  <c r="P748" i="4"/>
  <c r="P745" i="4"/>
  <c r="P746" i="4"/>
  <c r="P743" i="4"/>
  <c r="P750" i="4"/>
  <c r="P744" i="4"/>
  <c r="P742" i="4"/>
  <c r="P751" i="4"/>
  <c r="P749" i="4"/>
  <c r="P280" i="4"/>
  <c r="P281" i="4"/>
  <c r="P276" i="4"/>
  <c r="P278" i="4"/>
  <c r="P277" i="4"/>
  <c r="P279" i="4"/>
  <c r="P274" i="4"/>
  <c r="P275" i="4"/>
  <c r="P272" i="4"/>
  <c r="P273" i="4"/>
  <c r="P578" i="4"/>
  <c r="P577" i="4"/>
  <c r="P581" i="4"/>
  <c r="P582" i="4"/>
  <c r="P575" i="4"/>
  <c r="P580" i="4"/>
  <c r="P576" i="4"/>
  <c r="P574" i="4"/>
  <c r="P579" i="4"/>
  <c r="P583" i="4"/>
  <c r="P51" i="4"/>
  <c r="P52" i="4"/>
  <c r="P53" i="4"/>
  <c r="P54" i="4"/>
  <c r="P55" i="4"/>
  <c r="P56" i="4"/>
  <c r="P57" i="4"/>
  <c r="P58" i="4"/>
  <c r="P365" i="4"/>
  <c r="P366" i="4"/>
  <c r="P367" i="4"/>
  <c r="P368" i="4"/>
  <c r="P369" i="4"/>
  <c r="P370" i="4"/>
  <c r="P371" i="4"/>
  <c r="P363" i="4"/>
  <c r="P364" i="4"/>
  <c r="P362" i="4"/>
  <c r="P1100" i="4"/>
  <c r="P1102" i="4"/>
  <c r="P1103" i="4"/>
  <c r="P1097" i="4"/>
  <c r="P1098" i="4"/>
  <c r="P1094" i="4"/>
  <c r="P1101" i="4"/>
  <c r="P1099" i="4"/>
  <c r="P1096" i="4"/>
  <c r="P1095" i="4"/>
  <c r="P568" i="4"/>
  <c r="P566" i="4"/>
  <c r="P567" i="4"/>
  <c r="P564" i="4"/>
  <c r="P565" i="4"/>
  <c r="P571" i="4"/>
  <c r="P572" i="4"/>
  <c r="P570" i="4"/>
  <c r="P573" i="4"/>
  <c r="P569" i="4"/>
  <c r="P312" i="4"/>
  <c r="P313" i="4"/>
  <c r="P319" i="4"/>
  <c r="P316" i="4"/>
  <c r="P320" i="4"/>
  <c r="P321" i="4"/>
  <c r="P317" i="4"/>
  <c r="P314" i="4"/>
  <c r="P318" i="4"/>
  <c r="P315" i="4"/>
  <c r="P262" i="4"/>
  <c r="P265" i="4"/>
  <c r="P264" i="4"/>
  <c r="P267" i="4"/>
  <c r="P266" i="4"/>
  <c r="P263" i="4"/>
  <c r="P268" i="4"/>
  <c r="P270" i="4"/>
  <c r="P271" i="4"/>
  <c r="P269" i="4"/>
  <c r="P176" i="4"/>
  <c r="P177" i="4"/>
  <c r="P172" i="4"/>
  <c r="P173" i="4"/>
  <c r="P174" i="4"/>
  <c r="P178" i="4"/>
  <c r="P175" i="4"/>
  <c r="P180" i="4"/>
  <c r="P181" i="4"/>
  <c r="P179" i="4"/>
  <c r="P1092" i="4"/>
  <c r="P1093" i="4"/>
  <c r="P1090" i="4"/>
  <c r="P1091" i="4"/>
  <c r="P1089" i="4"/>
  <c r="P734" i="4"/>
  <c r="P735" i="4"/>
  <c r="P737" i="4"/>
  <c r="P736" i="4"/>
  <c r="P738" i="4"/>
  <c r="P741" i="4"/>
  <c r="P740" i="4"/>
  <c r="P739" i="4"/>
  <c r="P793" i="4"/>
  <c r="P795" i="4"/>
  <c r="P796" i="4"/>
  <c r="P797" i="4"/>
  <c r="P798" i="4"/>
  <c r="P799" i="4"/>
  <c r="P800" i="4"/>
  <c r="P801" i="4"/>
  <c r="P783" i="4"/>
  <c r="P784" i="4"/>
  <c r="P785" i="4"/>
  <c r="P786" i="4"/>
  <c r="P787" i="4"/>
  <c r="P788" i="4"/>
  <c r="P789" i="4"/>
  <c r="P790" i="4"/>
  <c r="P791" i="4"/>
  <c r="P792" i="4"/>
  <c r="P794" i="4"/>
  <c r="P782" i="4"/>
</calcChain>
</file>

<file path=xl/sharedStrings.xml><?xml version="1.0" encoding="utf-8"?>
<sst xmlns="http://schemas.openxmlformats.org/spreadsheetml/2006/main" count="22577" uniqueCount="2168">
  <si>
    <t>Region</t>
  </si>
  <si>
    <t>Kommune</t>
  </si>
  <si>
    <t>Lokalitet</t>
  </si>
  <si>
    <t>Naturtype</t>
  </si>
  <si>
    <t>Naturtype.tekst</t>
  </si>
  <si>
    <t>Skjøtsel</t>
  </si>
  <si>
    <t>SKJØTSEL - Statsforvalterens oversikt</t>
  </si>
  <si>
    <t>Periode</t>
  </si>
  <si>
    <t>NaturbaseID</t>
  </si>
  <si>
    <t>Merknad</t>
  </si>
  <si>
    <t>Hadeland</t>
  </si>
  <si>
    <t>Gran</t>
  </si>
  <si>
    <t>Gjefsen</t>
  </si>
  <si>
    <t>T32-C-17</t>
  </si>
  <si>
    <t>Sterkt kalkrik tørreng med mindre hevdpreg</t>
  </si>
  <si>
    <t xml:space="preserve">Spor av brann - merkepinner og stubber har tydelige brannspor. Glissen vegetasjon, særlig på ryggen og ned mot veien. Vegetasjonen mot åkeren bærer preg av rydding (ryddesag? stubber, noe oppslag) mellom 2020 og 2021. </t>
  </si>
  <si>
    <t>-</t>
  </si>
  <si>
    <t>BN00093751</t>
  </si>
  <si>
    <t>Gjefsen øvre. Småbiotoper</t>
  </si>
  <si>
    <t>Gran sykehjem</t>
  </si>
  <si>
    <t>T32-C-18</t>
  </si>
  <si>
    <t>Sterkt kalkrik tørreng med klart hevdpreg</t>
  </si>
  <si>
    <t>Blir slått sent, etter frøspredning, sjekk kommunen</t>
  </si>
  <si>
    <t xml:space="preserve">Engslått </t>
  </si>
  <si>
    <t>2011-21</t>
  </si>
  <si>
    <t>BN00093686
NINFP1910003807</t>
  </si>
  <si>
    <t>Vår polygon dekker nedre del av naturbasepolygon</t>
  </si>
  <si>
    <t>Falang</t>
  </si>
  <si>
    <t>T32-C-21</t>
  </si>
  <si>
    <t>Svakt kalkrik eng med svakt preg av gjødsling</t>
  </si>
  <si>
    <t>Slår/rydder kratt årlig. Dels ryddesag, dels kantklipper. Prøver å holde buskas nede og hundekjeks unna</t>
  </si>
  <si>
    <t>Rydding</t>
  </si>
  <si>
    <t>BN00093706</t>
  </si>
  <si>
    <t>Lik avgrensing. Inngår i Larsen mfl. 2018</t>
  </si>
  <si>
    <t>Grindaker</t>
  </si>
  <si>
    <t>T32-C-15</t>
  </si>
  <si>
    <t>Svakt kalkrik tørreng med mindre hevdpreg</t>
  </si>
  <si>
    <t xml:space="preserve">Ingen skjøtsel, gikk dyr her inntil for 10 år siden. </t>
  </si>
  <si>
    <t>BN00093745</t>
  </si>
  <si>
    <t xml:space="preserve">Grindaker nordre. Småbiotoper. Liten del av denne. </t>
  </si>
  <si>
    <t>Jevnaker</t>
  </si>
  <si>
    <t>Aslaksrud</t>
  </si>
  <si>
    <t>T32-C-7</t>
  </si>
  <si>
    <t>Sterkt kalkrik eng med mindre hevdpreg</t>
  </si>
  <si>
    <t>Nei</t>
  </si>
  <si>
    <t>BN00093808</t>
  </si>
  <si>
    <t>Småbiotoper. Ligger ved siden av BN00101941 Åpen kalkmark Aslaksrud SV</t>
  </si>
  <si>
    <t>Oslo</t>
  </si>
  <si>
    <t>Asker</t>
  </si>
  <si>
    <t>Vendelenga</t>
  </si>
  <si>
    <t>T2-C7|8</t>
  </si>
  <si>
    <t>Åpen grunnlendt sterkt kalkrik lyng- og lavmark</t>
  </si>
  <si>
    <t>Høstslått, krattrydding</t>
  </si>
  <si>
    <t>nei, men se Karoline Bredlands mail</t>
  </si>
  <si>
    <t>BN00077939</t>
  </si>
  <si>
    <t>Vendelveien-Ostsundveien, Åpen grunnlendt kalkmark</t>
  </si>
  <si>
    <t>Spireodden</t>
  </si>
  <si>
    <t>T2-C-7</t>
  </si>
  <si>
    <t>Åpen sterkt kalkrik grunnlendt lyngmark</t>
  </si>
  <si>
    <t>Krattrydding, slått</t>
  </si>
  <si>
    <t>Bekjempelse, rydding</t>
  </si>
  <si>
    <t>2013, 2014, 2015, 2016, 2017, 2018, 2019, 2020</t>
  </si>
  <si>
    <t>BN00077036</t>
  </si>
  <si>
    <t>Viernbukta</t>
  </si>
  <si>
    <t>Åpen sterkt kalkrik grunnlendt lyng- og lavmark</t>
  </si>
  <si>
    <t>Deler av lokaliteten slått som plen</t>
  </si>
  <si>
    <t>BN00084516</t>
  </si>
  <si>
    <t>Overlapper ikke med NB-polygon og verneområde for GRUK, men med BN00084516 Strandeng og strandsump</t>
  </si>
  <si>
    <t>Bærum</t>
  </si>
  <si>
    <t>Kalvøya</t>
  </si>
  <si>
    <t>T2-C-7|8</t>
  </si>
  <si>
    <t>Åpen sterkt kalkrik grunnlendt mark</t>
  </si>
  <si>
    <t>Noe rydding av trær og kratt</t>
  </si>
  <si>
    <t>BN00046074</t>
  </si>
  <si>
    <t xml:space="preserve">Kalvøya, Båtbukta sør. Liten del av. </t>
  </si>
  <si>
    <t>Møllerenga</t>
  </si>
  <si>
    <t>Det har ikke vært foretatt skjøtsel her siden sist, og det er i ferd med å komme opp noe kratt, særlig i kanten mot sør</t>
  </si>
  <si>
    <t>BN00100190</t>
  </si>
  <si>
    <t xml:space="preserve">Møllerenga S. Slåttemark. </t>
  </si>
  <si>
    <t>Storøykilen</t>
  </si>
  <si>
    <t>T2-C7</t>
  </si>
  <si>
    <t>Åpen sterkt kalkrik grunnlendt lyngmark, noe lavmark innimellom</t>
  </si>
  <si>
    <t>Antar noe skjøtsel?</t>
  </si>
  <si>
    <t>BN00083487</t>
  </si>
  <si>
    <t xml:space="preserve">Storøykilen, kolle. </t>
  </si>
  <si>
    <t>Telenor</t>
  </si>
  <si>
    <t>T32</t>
  </si>
  <si>
    <t>Kulturmarkseng</t>
  </si>
  <si>
    <t>Tror ikke det skjøttes på fast basis, "øy" mellom veier, går et par stier gjennom. Ser ut som det har vært fjernet noen småtrær på et tidspunkt. Og det virker som om det gjøres småskala forsøk med fjerning av fremmede arter (men ikke innenfor våre ruter)</t>
  </si>
  <si>
    <t>BN00100175</t>
  </si>
  <si>
    <t xml:space="preserve">Fornebuveien 80, slåttemark. Deler av. </t>
  </si>
  <si>
    <t>Frogn</t>
  </si>
  <si>
    <t>Horgen</t>
  </si>
  <si>
    <t>T32-C-20</t>
  </si>
  <si>
    <t>Svakt kalkrik eng med klart hevdpreg</t>
  </si>
  <si>
    <t>Fjerning av noen trær i kanten mot jordet, ellers ingen skjøtsel.</t>
  </si>
  <si>
    <t>BN00050246</t>
  </si>
  <si>
    <t>Horgen. Småbiotoper</t>
  </si>
  <si>
    <t>Svartorseter</t>
  </si>
  <si>
    <t>T32-C-8</t>
  </si>
  <si>
    <t>Sterkt kalkrik eng med klart hevdpreg</t>
  </si>
  <si>
    <t>Slått på sensommeren, med fjerning av gras</t>
  </si>
  <si>
    <t>Engslått, rydding</t>
  </si>
  <si>
    <t>BN00064391</t>
  </si>
  <si>
    <t>Ekebergskråningen</t>
  </si>
  <si>
    <t>Noe krattrydding</t>
  </si>
  <si>
    <t>2011, 2018, 2019</t>
  </si>
  <si>
    <t>BN00065028</t>
  </si>
  <si>
    <t>Vår polygon dekker deler av NR</t>
  </si>
  <si>
    <t>Hovedøya</t>
  </si>
  <si>
    <t>Antakelig ikke beite, gjerde oppe, men ingen spor etter dyr. En einer felt ved rute H8.</t>
  </si>
  <si>
    <t>2011 - 2021</t>
  </si>
  <si>
    <t>BN00064356</t>
  </si>
  <si>
    <t>Vår polygon dekker deler av naturbasepolygon</t>
  </si>
  <si>
    <t>Hovedøya V</t>
  </si>
  <si>
    <t>Enkelte stubber. Eng/kantslått</t>
  </si>
  <si>
    <t xml:space="preserve">	BN00064337</t>
  </si>
  <si>
    <t>Heggholmen</t>
  </si>
  <si>
    <t xml:space="preserve">Krattrydding. Noe gåsebeite. </t>
  </si>
  <si>
    <t>Bekjempelse</t>
  </si>
  <si>
    <t>BN00064341</t>
  </si>
  <si>
    <t>Lik avgrensing</t>
  </si>
  <si>
    <t>Ringerike</t>
  </si>
  <si>
    <t>Hole</t>
  </si>
  <si>
    <t>Hurumåsen</t>
  </si>
  <si>
    <t>BN00106430</t>
  </si>
  <si>
    <t xml:space="preserve">Lik avgrensing. Bestemt til naturbeitemark, og med navn "Hurumgrenda" i Naturbase. Viken botaniske forening. </t>
  </si>
  <si>
    <t>Auren</t>
  </si>
  <si>
    <t>Kantslått</t>
  </si>
  <si>
    <t>2012-2021</t>
  </si>
  <si>
    <t>ikke i NB</t>
  </si>
  <si>
    <t>Statens veiveisen</t>
  </si>
  <si>
    <t>Haugsbygd, vestvendt vegskråning</t>
  </si>
  <si>
    <t>T32-C5</t>
  </si>
  <si>
    <t>Svakt kalkrik eng med mindre hevdpreg</t>
  </si>
  <si>
    <t>Eier har tidligere fortalt at han slår på sensommeren (i bevaringsøyemed)</t>
  </si>
  <si>
    <t>BN00106427</t>
  </si>
  <si>
    <t>Bølgenhøgda er navnet i Naturbase. Naturbeitemark</t>
  </si>
  <si>
    <t>Buss-stopp</t>
  </si>
  <si>
    <t>Stedvis noe krattrydding, ellers ingen</t>
  </si>
  <si>
    <t>2012 - 2021</t>
  </si>
  <si>
    <t>BN00106425</t>
  </si>
  <si>
    <t>Åsaveien nord er navnet i Naturbase. Småbiotoper. Vår polygon er en liten del av dette. I SFs fil heter den Tolpinrudsvingen, kantslått av Statens vegvesen</t>
  </si>
  <si>
    <t>Åsaporten NØ</t>
  </si>
  <si>
    <t>BN00084311</t>
  </si>
  <si>
    <t xml:space="preserve">Skjørvoll (Åsa-porten NØ). Bitteliten del av Naturbase-polygon, registrert som slåttemark. </t>
  </si>
  <si>
    <t>Nordre Ultvet</t>
  </si>
  <si>
    <t>Ingen, beite opphørt for lenge siden</t>
  </si>
  <si>
    <t>Ultvet SØ</t>
  </si>
  <si>
    <t>Lyngstad Vestre</t>
  </si>
  <si>
    <t>Ikke slått eller ryddet i senere tid. Tørt, litt gjødselspåvirket</t>
  </si>
  <si>
    <t>ScientificName</t>
  </si>
  <si>
    <t>LatinskNavnID</t>
  </si>
  <si>
    <t>TaksonID</t>
  </si>
  <si>
    <t>Kingdom</t>
  </si>
  <si>
    <t>Phylum</t>
  </si>
  <si>
    <t>Class</t>
  </si>
  <si>
    <t>Order</t>
  </si>
  <si>
    <t>Family</t>
  </si>
  <si>
    <t>Genus</t>
  </si>
  <si>
    <t>Species</t>
  </si>
  <si>
    <t>Subspecies</t>
  </si>
  <si>
    <t>Author</t>
  </si>
  <si>
    <t>NorskNavn</t>
  </si>
  <si>
    <t>Kommentar</t>
  </si>
  <si>
    <t>Veronica spicata</t>
  </si>
  <si>
    <t>102575</t>
  </si>
  <si>
    <t>144891</t>
  </si>
  <si>
    <t>Plantae</t>
  </si>
  <si>
    <t>Magnoliophyta</t>
  </si>
  <si>
    <t>Eudicots</t>
  </si>
  <si>
    <t>Lamiales</t>
  </si>
  <si>
    <t>Plantaginaceae</t>
  </si>
  <si>
    <t>Veronica</t>
  </si>
  <si>
    <t>spicata</t>
  </si>
  <si>
    <t>L.</t>
  </si>
  <si>
    <t>aksveronika</t>
  </si>
  <si>
    <t>Fraxinus excelsior</t>
  </si>
  <si>
    <t>102409</t>
  </si>
  <si>
    <t>62369</t>
  </si>
  <si>
    <t>Oleaceae</t>
  </si>
  <si>
    <t>Fraxinus</t>
  </si>
  <si>
    <t>excelsior</t>
  </si>
  <si>
    <t>ask</t>
  </si>
  <si>
    <t>Gentianella campestris</t>
  </si>
  <si>
    <t>102188</t>
  </si>
  <si>
    <t>133432</t>
  </si>
  <si>
    <t>Gentianales</t>
  </si>
  <si>
    <t>Gentianaceae</t>
  </si>
  <si>
    <t>Gentianella</t>
  </si>
  <si>
    <t>campestris</t>
  </si>
  <si>
    <t>(L.) Börner</t>
  </si>
  <si>
    <t>bakkesøte</t>
  </si>
  <si>
    <t>Berberis vulgaris</t>
  </si>
  <si>
    <t>102996</t>
  </si>
  <si>
    <t>62956</t>
  </si>
  <si>
    <t>Ranunculales</t>
  </si>
  <si>
    <t>Berberidaceae</t>
  </si>
  <si>
    <t>Berberis</t>
  </si>
  <si>
    <t>vulgaris</t>
  </si>
  <si>
    <t>berberis</t>
  </si>
  <si>
    <t>Betula pendula</t>
  </si>
  <si>
    <t>102139</t>
  </si>
  <si>
    <t>144015</t>
  </si>
  <si>
    <t>Fagales</t>
  </si>
  <si>
    <t>Betulaceae</t>
  </si>
  <si>
    <t>Betula</t>
  </si>
  <si>
    <t>pendula</t>
  </si>
  <si>
    <t>Roth</t>
  </si>
  <si>
    <t>hengebjørk</t>
  </si>
  <si>
    <t>Rubus idaeus</t>
  </si>
  <si>
    <t>103427</t>
  </si>
  <si>
    <t>63387</t>
  </si>
  <si>
    <t>Rosales</t>
  </si>
  <si>
    <t>Rosaceae</t>
  </si>
  <si>
    <t>Rubus</t>
  </si>
  <si>
    <t>idaeus</t>
  </si>
  <si>
    <t>bringebær</t>
  </si>
  <si>
    <t>Dracocephalum ruyschiana</t>
  </si>
  <si>
    <t>102285</t>
  </si>
  <si>
    <t>62245</t>
  </si>
  <si>
    <t>Lamiaceae</t>
  </si>
  <si>
    <t>Dracocephalum</t>
  </si>
  <si>
    <t>ruyschiana</t>
  </si>
  <si>
    <t>dragehode</t>
  </si>
  <si>
    <t>Myosotis stricta</t>
  </si>
  <si>
    <t>101032</t>
  </si>
  <si>
    <t>134739</t>
  </si>
  <si>
    <t>Boraginales</t>
  </si>
  <si>
    <t>Boraginaceae</t>
  </si>
  <si>
    <t>Myosotis</t>
  </si>
  <si>
    <t>stricta</t>
  </si>
  <si>
    <t>Link ex Roem. &amp; Schult.</t>
  </si>
  <si>
    <t>dvergforglemmegei</t>
  </si>
  <si>
    <t>Cotoneaster integerrimus</t>
  </si>
  <si>
    <t>103276</t>
  </si>
  <si>
    <t>132025</t>
  </si>
  <si>
    <t>Cotoneaster</t>
  </si>
  <si>
    <t>integerrimus</t>
  </si>
  <si>
    <t>Medik.</t>
  </si>
  <si>
    <t>dvergmispel</t>
  </si>
  <si>
    <t>Quercus robur</t>
  </si>
  <si>
    <t>102156</t>
  </si>
  <si>
    <t>136135</t>
  </si>
  <si>
    <t>Fagaceae</t>
  </si>
  <si>
    <t>Quercus</t>
  </si>
  <si>
    <t>robur</t>
  </si>
  <si>
    <t>sommereik</t>
  </si>
  <si>
    <t>Juniperus communis</t>
  </si>
  <si>
    <t>103785</t>
  </si>
  <si>
    <t>63745</t>
  </si>
  <si>
    <t>Pinophyta</t>
  </si>
  <si>
    <t>Pinopsida</t>
  </si>
  <si>
    <t>Pinales</t>
  </si>
  <si>
    <t>Cupressaceae</t>
  </si>
  <si>
    <t>Juniperus</t>
  </si>
  <si>
    <t>communis</t>
  </si>
  <si>
    <t>einer</t>
  </si>
  <si>
    <t>Crepis praemorsa</t>
  </si>
  <si>
    <t>100541</t>
  </si>
  <si>
    <t>60501</t>
  </si>
  <si>
    <t>Asterales</t>
  </si>
  <si>
    <t>Asteraceae</t>
  </si>
  <si>
    <t>Crepis</t>
  </si>
  <si>
    <t>praemorsa</t>
  </si>
  <si>
    <t>(L.) Walther</t>
  </si>
  <si>
    <t>enghaukeskjegg</t>
  </si>
  <si>
    <t>Pinus sylvestris</t>
  </si>
  <si>
    <t>103825</t>
  </si>
  <si>
    <t>135419</t>
  </si>
  <si>
    <t>Pinaceae</t>
  </si>
  <si>
    <t>Pinus</t>
  </si>
  <si>
    <t>sylvestris</t>
  </si>
  <si>
    <t>furu</t>
  </si>
  <si>
    <t>Rhamnus cathartica</t>
  </si>
  <si>
    <t>141635</t>
  </si>
  <si>
    <t>100403</t>
  </si>
  <si>
    <t>Rhamnaceae</t>
  </si>
  <si>
    <t>Rhamnus</t>
  </si>
  <si>
    <t>cathartica</t>
  </si>
  <si>
    <t>geitved</t>
  </si>
  <si>
    <t>Cota tinctoria</t>
  </si>
  <si>
    <t>100530</t>
  </si>
  <si>
    <t>60490</t>
  </si>
  <si>
    <t>Cota</t>
  </si>
  <si>
    <t>tinctoria</t>
  </si>
  <si>
    <t>(L.) J.Gay</t>
  </si>
  <si>
    <t>gul gåseblom</t>
  </si>
  <si>
    <t>Prunus padus</t>
  </si>
  <si>
    <t>103375</t>
  </si>
  <si>
    <t>135924</t>
  </si>
  <si>
    <t>Prunus</t>
  </si>
  <si>
    <t>padus</t>
  </si>
  <si>
    <t>hegg</t>
  </si>
  <si>
    <t>Dactylis glomerata</t>
  </si>
  <si>
    <t>99983</t>
  </si>
  <si>
    <t>145000</t>
  </si>
  <si>
    <t>Monocots</t>
  </si>
  <si>
    <t>Poales</t>
  </si>
  <si>
    <t>Poaceae</t>
  </si>
  <si>
    <t>Dactylis</t>
  </si>
  <si>
    <t>glomerata</t>
  </si>
  <si>
    <t>hundegras</t>
  </si>
  <si>
    <t>Rosa majalis</t>
  </si>
  <si>
    <t>103393</t>
  </si>
  <si>
    <t>145339</t>
  </si>
  <si>
    <t>Rosa</t>
  </si>
  <si>
    <t>majalis</t>
  </si>
  <si>
    <t>Herrm.</t>
  </si>
  <si>
    <t>kanelrose</t>
  </si>
  <si>
    <t>Prunus cerasus</t>
  </si>
  <si>
    <t>103370</t>
  </si>
  <si>
    <t>135919</t>
  </si>
  <si>
    <t>cerasus</t>
  </si>
  <si>
    <t>kirsebær</t>
  </si>
  <si>
    <t>Filipendula vulgaris</t>
  </si>
  <si>
    <t>103311</t>
  </si>
  <si>
    <t>133275</t>
  </si>
  <si>
    <t>Filipendula</t>
  </si>
  <si>
    <t>Moench</t>
  </si>
  <si>
    <t>knollmjødurt</t>
  </si>
  <si>
    <t>Inula salicina</t>
  </si>
  <si>
    <t>100715</t>
  </si>
  <si>
    <t>60675</t>
  </si>
  <si>
    <t>Inula</t>
  </si>
  <si>
    <t>salicina</t>
  </si>
  <si>
    <t>krattalant</t>
  </si>
  <si>
    <t>Ranunculus polyanthemos</t>
  </si>
  <si>
    <t>103162</t>
  </si>
  <si>
    <t>136513</t>
  </si>
  <si>
    <t>Ranunculaceae</t>
  </si>
  <si>
    <t>Ranunculus</t>
  </si>
  <si>
    <t>polyanthemos</t>
  </si>
  <si>
    <t>krattsoleie</t>
  </si>
  <si>
    <t>Viburnum opulus</t>
  </si>
  <si>
    <t>101706</t>
  </si>
  <si>
    <t>61666</t>
  </si>
  <si>
    <t>Dipsacales</t>
  </si>
  <si>
    <t>Adoxaceae</t>
  </si>
  <si>
    <t>Viburnum</t>
  </si>
  <si>
    <t>opulus</t>
  </si>
  <si>
    <t>korsved</t>
  </si>
  <si>
    <t>Acer platanoides</t>
  </si>
  <si>
    <t>103559</t>
  </si>
  <si>
    <t>63519</t>
  </si>
  <si>
    <t>Sapindales</t>
  </si>
  <si>
    <t>Sapindaceae</t>
  </si>
  <si>
    <t>Acer</t>
  </si>
  <si>
    <t>platanoides</t>
  </si>
  <si>
    <t>spisslønn</t>
  </si>
  <si>
    <t>Cotoneaster sp.</t>
  </si>
  <si>
    <t>103268</t>
  </si>
  <si>
    <t>63228</t>
  </si>
  <si>
    <t>mispelslekta</t>
  </si>
  <si>
    <t>Filipendula ulmaria</t>
  </si>
  <si>
    <t>103310</t>
  </si>
  <si>
    <t>133272</t>
  </si>
  <si>
    <t>ulmaria</t>
  </si>
  <si>
    <t>(L.) Maxim.</t>
  </si>
  <si>
    <t>mjødurt</t>
  </si>
  <si>
    <t>Silene nutans</t>
  </si>
  <si>
    <t>101565</t>
  </si>
  <si>
    <t>61525</t>
  </si>
  <si>
    <t>Caryophyllales</t>
  </si>
  <si>
    <t>Caryophyllaceae</t>
  </si>
  <si>
    <t>Silene</t>
  </si>
  <si>
    <t>nutans</t>
  </si>
  <si>
    <t>nikkesmelle</t>
  </si>
  <si>
    <t>Populus tremula</t>
  </si>
  <si>
    <t>102641</t>
  </si>
  <si>
    <t>62601</t>
  </si>
  <si>
    <t>Malpighiales</t>
  </si>
  <si>
    <t>Salicaceae</t>
  </si>
  <si>
    <t>Populus</t>
  </si>
  <si>
    <t>tremula</t>
  </si>
  <si>
    <t>osp</t>
  </si>
  <si>
    <t>Sorbus aucuparia</t>
  </si>
  <si>
    <t>103483</t>
  </si>
  <si>
    <t>137885</t>
  </si>
  <si>
    <t>Sorbus</t>
  </si>
  <si>
    <t>aucuparia</t>
  </si>
  <si>
    <t>rogn</t>
  </si>
  <si>
    <t>Sorbus hybrida</t>
  </si>
  <si>
    <t>103486</t>
  </si>
  <si>
    <t>137899</t>
  </si>
  <si>
    <t>hybrida</t>
  </si>
  <si>
    <t>rognasal</t>
  </si>
  <si>
    <t>Rosa sp.</t>
  </si>
  <si>
    <t>103384</t>
  </si>
  <si>
    <t>63344</t>
  </si>
  <si>
    <t>Calluna vulgaris</t>
  </si>
  <si>
    <t>101775</t>
  </si>
  <si>
    <t>139068</t>
  </si>
  <si>
    <t>Ericales</t>
  </si>
  <si>
    <t>Ericaceae</t>
  </si>
  <si>
    <t>Calluna</t>
  </si>
  <si>
    <t>(L.) Hull</t>
  </si>
  <si>
    <t>røsslyng</t>
  </si>
  <si>
    <t>Salix caprea</t>
  </si>
  <si>
    <t>102659</t>
  </si>
  <si>
    <t>62619</t>
  </si>
  <si>
    <t>Salix</t>
  </si>
  <si>
    <t>caprea</t>
  </si>
  <si>
    <t>selje</t>
  </si>
  <si>
    <t>Geranium sylvaticum</t>
  </si>
  <si>
    <t>102260</t>
  </si>
  <si>
    <t>146105</t>
  </si>
  <si>
    <t>Geraniales</t>
  </si>
  <si>
    <t>Geraniaceae</t>
  </si>
  <si>
    <t>Geranium</t>
  </si>
  <si>
    <t>sylvaticum</t>
  </si>
  <si>
    <t>skogstorkenebb</t>
  </si>
  <si>
    <t>Prunus spinosa</t>
  </si>
  <si>
    <t>103380</t>
  </si>
  <si>
    <t>63340</t>
  </si>
  <si>
    <t>spinosa</t>
  </si>
  <si>
    <t>slåpetorn</t>
  </si>
  <si>
    <t>103188</t>
  </si>
  <si>
    <t>63148</t>
  </si>
  <si>
    <t>Thalictrum</t>
  </si>
  <si>
    <t>simplex</t>
  </si>
  <si>
    <t>Phleum phleoides</t>
  </si>
  <si>
    <t>100127</t>
  </si>
  <si>
    <t>135320</t>
  </si>
  <si>
    <t>Phleum</t>
  </si>
  <si>
    <t>phleoides</t>
  </si>
  <si>
    <t>(L.) H.Karst.</t>
  </si>
  <si>
    <t>smaltimotei</t>
  </si>
  <si>
    <t>Androsace septentrionalis</t>
  </si>
  <si>
    <t>101869</t>
  </si>
  <si>
    <t>130316</t>
  </si>
  <si>
    <t>Primulaceae</t>
  </si>
  <si>
    <t>Androsace</t>
  </si>
  <si>
    <t>septentrionalis</t>
  </si>
  <si>
    <t>smånøkkel</t>
  </si>
  <si>
    <t>Carlina vulgaris</t>
  </si>
  <si>
    <t>100474</t>
  </si>
  <si>
    <t>60434</t>
  </si>
  <si>
    <t>Carlina</t>
  </si>
  <si>
    <t>stjernetistel</t>
  </si>
  <si>
    <t>Syringa vulgaris</t>
  </si>
  <si>
    <t>102416</t>
  </si>
  <si>
    <t>62376</t>
  </si>
  <si>
    <t>Syringa</t>
  </si>
  <si>
    <t>syrin</t>
  </si>
  <si>
    <t>Rubus saxatilis</t>
  </si>
  <si>
    <t>103450</t>
  </si>
  <si>
    <t>63410</t>
  </si>
  <si>
    <t>saxatilis</t>
  </si>
  <si>
    <t>teiebær</t>
  </si>
  <si>
    <t>Potentilla thuringiaca</t>
  </si>
  <si>
    <t>103366</t>
  </si>
  <si>
    <t>135877</t>
  </si>
  <si>
    <t>Potentilla</t>
  </si>
  <si>
    <t>thuringiaca</t>
  </si>
  <si>
    <t>Bernh.</t>
  </si>
  <si>
    <t>tysk mure</t>
  </si>
  <si>
    <t>Noccaea caerulescens</t>
  </si>
  <si>
    <t>101278</t>
  </si>
  <si>
    <t>144118</t>
  </si>
  <si>
    <t>Brassicales</t>
  </si>
  <si>
    <t>Brassicaceae</t>
  </si>
  <si>
    <t>Noccaea</t>
  </si>
  <si>
    <t>caerulescens</t>
  </si>
  <si>
    <t>(J.Presl &amp; C.Presl) F.K.Mey.</t>
  </si>
  <si>
    <t>vårpengeurt</t>
  </si>
  <si>
    <t>Variabel - skjøtsel</t>
  </si>
  <si>
    <t>Skjøtsel_binær</t>
  </si>
  <si>
    <t>Ja/nei</t>
  </si>
  <si>
    <t>Krattrydding_binær</t>
  </si>
  <si>
    <t>Krattrydding_frekvens</t>
  </si>
  <si>
    <t>3 = flere ganger årlig, 2 = årlig, 1 = med noen års mellomrom</t>
  </si>
  <si>
    <t>Krattrydding_intensitet</t>
  </si>
  <si>
    <t>2 = hele lokaliteten, 1 = spredt</t>
  </si>
  <si>
    <t>Slått_binær</t>
  </si>
  <si>
    <t>Slått_frekvens</t>
  </si>
  <si>
    <t>Slått_intensitet</t>
  </si>
  <si>
    <t>Slått_biomassefjerning</t>
  </si>
  <si>
    <t>1 = fjerning av biomasse, 0 = uten fjerning av biomasse</t>
  </si>
  <si>
    <t>Beite_binær</t>
  </si>
  <si>
    <t>Beite_beitedyr</t>
  </si>
  <si>
    <t>Ku, sau, geit, hest</t>
  </si>
  <si>
    <t>Beite_lengde_beitesesong</t>
  </si>
  <si>
    <t>1 = vår, 2 = sommer, 3 = høst, 4 = flere</t>
  </si>
  <si>
    <t>Beite_tetthet_av_dyr</t>
  </si>
  <si>
    <t xml:space="preserve">Antall dyr per ha. </t>
  </si>
  <si>
    <t>Fjerning_FA_binær</t>
  </si>
  <si>
    <t>Fjerning_art</t>
  </si>
  <si>
    <t>Artsnavn</t>
  </si>
  <si>
    <t>Fjerning_frekvens</t>
  </si>
  <si>
    <t>Fjerning_intensitet</t>
  </si>
  <si>
    <t>Brenning_binær</t>
  </si>
  <si>
    <t>Brenning_frekvens</t>
  </si>
  <si>
    <t>Brenning_intensitet</t>
  </si>
  <si>
    <t>År</t>
  </si>
  <si>
    <t>Dato</t>
  </si>
  <si>
    <t>Inventør</t>
  </si>
  <si>
    <t>Design</t>
  </si>
  <si>
    <t>Lokalitetsbredde</t>
  </si>
  <si>
    <t>Beskrivelse midt</t>
  </si>
  <si>
    <t>MK</t>
  </si>
  <si>
    <t>Rose</t>
  </si>
  <si>
    <t>Stolpe</t>
  </si>
  <si>
    <t>NA</t>
  </si>
  <si>
    <t>OES, MKB</t>
  </si>
  <si>
    <t>OES, ME</t>
  </si>
  <si>
    <t>Stolpe, ekstra bilder tatt 2020</t>
  </si>
  <si>
    <t xml:space="preserve">Mye sauegjerde i bakken og vanskelig å finne rør med metalldetektor. Satt ned noen gule pinner. </t>
  </si>
  <si>
    <t>ME, SLO</t>
  </si>
  <si>
    <t>OES, MK</t>
  </si>
  <si>
    <t>Inngjerdet tresatt beitemark ved nullpunktet, men ikke beite 2019</t>
  </si>
  <si>
    <t>Linje</t>
  </si>
  <si>
    <t>1 m innafor gjerdet rundt beite, 40 cm fra dragehodeindivid "rett ovenfor husene", se rute 0</t>
  </si>
  <si>
    <t>T32 i overgang mot T40 nærmest veien. Vi fant bare 3 ruter med dragehode, og "fanget disse" ved å legge et transekt med kurs 238 °</t>
  </si>
  <si>
    <t xml:space="preserve">En del gjengroing i veiskråningen i 2020, men fant alle rutene. </t>
  </si>
  <si>
    <t>OES, LV</t>
  </si>
  <si>
    <t xml:space="preserve">Transektet følger et gjerde med strøm, men så ikke noen dyr i år heller. </t>
  </si>
  <si>
    <t>Stein Vest for furu og 2 bjørker</t>
  </si>
  <si>
    <t>T32 i gjenvoksning på kalkrygg, åskammen furuskog og åker nedafor</t>
  </si>
  <si>
    <t>Ja</t>
  </si>
  <si>
    <t>OES, SLO</t>
  </si>
  <si>
    <t>Her var det bare lagt ut ni ruter i 2019, så vi la ut en ny rute i 2020</t>
  </si>
  <si>
    <t>LV, OES</t>
  </si>
  <si>
    <t>ME, OS</t>
  </si>
  <si>
    <t>Kratt- og trerydding de seneste årene</t>
  </si>
  <si>
    <t>Startpunkt: stor furu med løse steiner ved foten</t>
  </si>
  <si>
    <t>Stor og sammensatt lokaliteter, flere NiN-typer, hovedinntrykket er T2-C-7|8, men innslag av nakent berg T1-C6,8 og skogsmark T4-C15-16.</t>
  </si>
  <si>
    <t>Usikker</t>
  </si>
  <si>
    <t>OS</t>
  </si>
  <si>
    <t> </t>
  </si>
  <si>
    <t>Spor av krattrydding (ikke helt ferske)</t>
  </si>
  <si>
    <t>Noe krattrydding i kant av vei</t>
  </si>
  <si>
    <t>Triangulering av midtpunkt: 58 grader, 3,80 m mot ask tre m høy, 146 grader, 6,30 m mot ask 5 m</t>
  </si>
  <si>
    <t xml:space="preserve">Lagt ut ruter på nytt, da vi har gjort flere forgjeves forsøk på å relokalisere rutene fra 2018. </t>
  </si>
  <si>
    <t>ME, LV</t>
  </si>
  <si>
    <t>Alt av trær var borte, og vi slet med å finne midtpunktet. Ca. 3 m fra rogn i vest. Bilde MIDT kl. 16.02 mot SV1 med midt foran</t>
  </si>
  <si>
    <t>Snakket med grunneier i 2021</t>
  </si>
  <si>
    <t xml:space="preserve">Stein </t>
  </si>
  <si>
    <t>OES, OS</t>
  </si>
  <si>
    <t>OS, OES</t>
  </si>
  <si>
    <t xml:space="preserve">Origo dårlig merket, er nå merket med liggende rør og spiker i et lite mosefelt. Det er veldig grunt her. Bilde tatt. </t>
  </si>
  <si>
    <t>Ser ut som om rute SV3 mangler fra 2020-datasettet</t>
  </si>
  <si>
    <t xml:space="preserve">Slått august. Da vi var der 26/8 lå slått gress på lokaliteten. Usikker på om det fjernes. </t>
  </si>
  <si>
    <t>De to siste rutene tatt 26/8-21 av OS og ME</t>
  </si>
  <si>
    <t>Valgt midtpunkt for å fange opp dragehode</t>
  </si>
  <si>
    <t>OES, ??</t>
  </si>
  <si>
    <t>ME, OES</t>
  </si>
  <si>
    <t xml:space="preserve">Ingen god beskrivelse av midtpunkt. Rutene ligger tett og er vanskelige å finne. </t>
  </si>
  <si>
    <t>Hyggelig grunneier, kan tanke seg både brenning og rydding</t>
  </si>
  <si>
    <t xml:space="preserve">Ingen god beskrivelse av midtpunkt, men tatt nye bilder i 2021. </t>
  </si>
  <si>
    <t>Rutene her er ikke merket godt med GPS og feltkartet er dårlig. Gikk greit å finne rutene i 2021, men et bedre oversiktskart vil hjelpe</t>
  </si>
  <si>
    <t>Bjørk</t>
  </si>
  <si>
    <t>Grunneier fortalte at han slår området årlig, seint påsommeren</t>
  </si>
  <si>
    <t>Bjørk med flere stammer</t>
  </si>
  <si>
    <t>SLO</t>
  </si>
  <si>
    <t xml:space="preserve">Kanskje noe rydding av kratt iblant (men ser ut til å være lenge siden nå), ellers ingen ting. Noe gåsebeite. </t>
  </si>
  <si>
    <t>Liten, flerstammet rogn</t>
  </si>
  <si>
    <t xml:space="preserve">Mye jordrotter --&gt; er redd at rør kan forsvinne… Burde kanskje utvidet polygonet mot NØ og inkludert kollen med flaggstanga og "plenen" nedenfor huset, men det er en overgangssone der med mye bringebær etc., så nåværende avgrensning virker naturlig. </t>
  </si>
  <si>
    <t>Krattrydding. Noe gåsebeite.</t>
  </si>
  <si>
    <r>
      <rPr>
        <sz val="11"/>
        <color rgb="FFFF0000"/>
        <rFont val="Calibri"/>
        <family val="2"/>
        <scheme val="minor"/>
      </rPr>
      <t xml:space="preserve">NB! Har skissert ny avgrensning for lokaliteten i feltkart-mappa! </t>
    </r>
    <r>
      <rPr>
        <sz val="11"/>
        <rFont val="Calibri"/>
        <family val="2"/>
        <scheme val="minor"/>
      </rPr>
      <t xml:space="preserve">Mye jordrotter, men det gikk greit å finne igjen rutene. </t>
    </r>
  </si>
  <si>
    <t>SLO, OS</t>
  </si>
  <si>
    <t xml:space="preserve">Liten ask </t>
  </si>
  <si>
    <t>Minimalt</t>
  </si>
  <si>
    <t>Veldig tørt</t>
  </si>
  <si>
    <t>Ingen</t>
  </si>
  <si>
    <r>
      <t xml:space="preserve">Grunnlendte partier svært påvirket av fjorårets tørkesommer. Mye strø. Mye engtjæreblom og stemorsblomst. </t>
    </r>
    <r>
      <rPr>
        <sz val="11"/>
        <color rgb="FFFF0000"/>
        <rFont val="Calibri"/>
        <family val="2"/>
        <scheme val="minor"/>
      </rPr>
      <t xml:space="preserve">NB! Dette året ble det talt antall skudd istedenfor antall individer av dragehode. Det må korrigeres for i beregningene. </t>
    </r>
  </si>
  <si>
    <r>
      <t xml:space="preserve">Fremdeles tydelige spor av tørken i 2018 i form av tykke strølag. Årets sommer har også vært tørr, og dragehode bærer preg av det. </t>
    </r>
    <r>
      <rPr>
        <sz val="11"/>
        <color rgb="FFFF0000"/>
        <rFont val="Calibri"/>
        <family val="2"/>
        <scheme val="minor"/>
      </rPr>
      <t xml:space="preserve">NB! Dette året ble det talt antall skudd istedenfor antall individer av dragehode. Det må korrigeres for i beregningene. </t>
    </r>
  </si>
  <si>
    <r>
      <rPr>
        <sz val="11"/>
        <color rgb="FFFF0000"/>
        <rFont val="Calibri"/>
        <family val="2"/>
        <scheme val="minor"/>
      </rPr>
      <t xml:space="preserve">NB! Har skissert ny avgrensning for lokaliteten i feltkart-mappa! </t>
    </r>
    <r>
      <rPr>
        <sz val="11"/>
        <color theme="1"/>
        <rFont val="Calibri"/>
        <family val="2"/>
        <scheme val="minor"/>
      </rPr>
      <t xml:space="preserve">Fremdeles tydelige spor av tørken i 2018 i form av tykke strølag, men vedplantene er på full fart tilbake. Fin blomstring av dragehode. </t>
    </r>
  </si>
  <si>
    <t>OS, SLO, ME, OES, MK</t>
  </si>
  <si>
    <t>Sauebeite på midten av lokaliteten, dragehode stort sett i kanten (kantkratt, gjenvoksing)</t>
  </si>
  <si>
    <t>Liten naken knaus med en lønn, en ask og en mispel, rett S for stien</t>
  </si>
  <si>
    <t>Midt i lokaliteten</t>
  </si>
  <si>
    <t>sau</t>
  </si>
  <si>
    <t>Ikke beite, fortsatt tråkk langs stier, men mye mindre slitasje enn 2018 (også frodigere enn tørkesommeren 2018)</t>
  </si>
  <si>
    <t>Betydelig friskere enn 2018, og enda mer gjengrodd langs stier siden 2019. Fant få hjørnemerker, men bilder til god hjelp.</t>
  </si>
  <si>
    <t>Tostammet geitved, 5m fra sving i stien, ut mot kanten av skrenten, mellom to store furuer m/oransje merkepinner</t>
  </si>
  <si>
    <t>Sammensatt og variert lokalitet, med nakne kalkberg-skrenter, grunnlendte kalkrygger og overganger mot skog, eng og endret mark (ruiner, tun). Pragmatisk avgrenet ved at transektene ender der det blir betydelig avstand til neste habitatflekk (&gt;10m).</t>
  </si>
  <si>
    <t>Liten haug/tust</t>
  </si>
  <si>
    <t>Kjentmann fortalte at hele åsen var "snau" i hans barndom</t>
  </si>
  <si>
    <t xml:space="preserve">Mye frodigere enn i fjor, dragehodene frodige. Fant noen småplanter, men jeg tviler på om de er lenge. Grunneier fortalte at hele åsen var beitet i hans barndom (60-åra?) og nesten treløs. Hadde ingen forklaring på at denne flekken fortsatt er åpen bortsett fra at jordsmonnet er veldig tynt. </t>
  </si>
  <si>
    <t xml:space="preserve">Liten bergsprekk i berghylle ned mot grunnlendt knaus. </t>
  </si>
  <si>
    <t>Midt i populasjonen</t>
  </si>
  <si>
    <t>ME</t>
  </si>
  <si>
    <t xml:space="preserve">NBNB må lage felthefte på nytt, flere feile bilder. </t>
  </si>
  <si>
    <t xml:space="preserve">Denne er vanskelig. Vi tråkker ned mye dragehode. Rutene ligger tett og dels vanskelig tilgjengelig (brattkanter). Siktepunktene er ikke helt gode. </t>
  </si>
  <si>
    <t>Stor stein på ca. 1 m2. Ingen ruter på 0 m, bare stein</t>
  </si>
  <si>
    <t xml:space="preserve">Avgrenset rundt den store populasjonen. Noen spredte individer andre steder. </t>
  </si>
  <si>
    <t>SLO, OES</t>
  </si>
  <si>
    <t>Krattrydding og høstslått i forbindelse med golfbanedrift på hele arealet med unntak av "tarmen" lengst vest</t>
  </si>
  <si>
    <t xml:space="preserve">Midt på stien, på det høyeste punktet. Markert med spiker. Ingen ytterligere landemerker. </t>
  </si>
  <si>
    <t>Tørt</t>
  </si>
  <si>
    <t xml:space="preserve">I fjor fortalte golfbanemedarbeiderne at de rydder kratt og slår området om høsten (med unntak av "tarmen" lengst vest). Usikkert hvorvidt det ble gjort i fjor, da det er noe oppslag av kratt. </t>
  </si>
  <si>
    <r>
      <t xml:space="preserve">Tørt. </t>
    </r>
    <r>
      <rPr>
        <sz val="11"/>
        <color rgb="FFFF0000"/>
        <rFont val="Calibri"/>
        <family val="2"/>
        <scheme val="minor"/>
      </rPr>
      <t xml:space="preserve">NB! Dette året ble det talt antall skudd istedenfor antall individer av dragehode. Det må korrigeres for i beregningene. </t>
    </r>
  </si>
  <si>
    <r>
      <t xml:space="preserve">Årets sommer har vært tørr, og dragehode bærer preg av det. </t>
    </r>
    <r>
      <rPr>
        <sz val="11"/>
        <color rgb="FFFF0000"/>
        <rFont val="Calibri"/>
        <family val="2"/>
        <scheme val="minor"/>
      </rPr>
      <t xml:space="preserve">NB! Dette året ble det talt antall skudd istedenfor antall individer av dragehode. Det må korrigeres for i beregningene. </t>
    </r>
  </si>
  <si>
    <t>Det har ikke vært foretatt skjøtsel her siden sist, og det er i ferd med å komme opp en del kratt, særlig i kanten mot sør</t>
  </si>
  <si>
    <t xml:space="preserve">Har kopiert inn skjøtselsregimet fra tidligere, men tror ikke noen ting er gjort i år. </t>
  </si>
  <si>
    <t>Nedre Røykenvik</t>
  </si>
  <si>
    <t xml:space="preserve">Ask </t>
  </si>
  <si>
    <t>T32 i tidlig gjengroingsfase</t>
  </si>
  <si>
    <t>Himmelretningene stemmer ikke helt, men rutene lar seg gjenfinne likevel basert på bildene</t>
  </si>
  <si>
    <t xml:space="preserve">Husk å justere lokalitetsavgrensingen så det vestre punktet også inkluderes. </t>
  </si>
  <si>
    <t>OS, SLO, ME</t>
  </si>
  <si>
    <t>Slått på områdene nærmest hytta, krattryddig på resten av lokaliteten</t>
  </si>
  <si>
    <t>Furu med parabolantenne</t>
  </si>
  <si>
    <t>Tre runder med datainnsamling: 2/6, 27/6 og 23 + 25/8</t>
  </si>
  <si>
    <t>Tørt, mindre blomstring enn i fjor.</t>
  </si>
  <si>
    <t>ME, MOK</t>
  </si>
  <si>
    <t>Redusert antall ruter til 10 ved å trekke 5 med og 5 uten tilfeldig fra 2019-datasettet. Fjernet gamle/ubrukte rør og spikere</t>
  </si>
  <si>
    <t>Vi droppet grundige registreringer langs transekter, var for tidkrevende</t>
  </si>
  <si>
    <t>SLO, ME</t>
  </si>
  <si>
    <t xml:space="preserve">Antar noe skjøtsel? Deler er tråkkpåvirket. </t>
  </si>
  <si>
    <t>Liten stein med hvit skorpelav ca. 2.5 m fra kant av sti</t>
  </si>
  <si>
    <t xml:space="preserve">Skjøtselsplan fra 2008 anbefaler kanalisering av ferdsel og luking av kanadagullris. Sau/ku går på utsiden, men ikke på selve lok. Ser ikke ut som tiltak utføres.  </t>
  </si>
  <si>
    <t>Antar noe skjøtsel? Deler er tråkkpåvirket. Mindre slitasje i 2021 enn i 2020.</t>
  </si>
  <si>
    <t>Stort rognetre</t>
  </si>
  <si>
    <t>Sv11 fra 2017 er feil - skal være NV4 ikke V10.</t>
  </si>
  <si>
    <t xml:space="preserve">SV9 utgår. Transektet er lagt feil, lagt mot selje på slåttemarka mellom her og huset, ikke slik opprinnelig tenkt. Rute 4 (SV11) beholdes, men resten av transektet droppes. </t>
  </si>
  <si>
    <t>Slått på sensommeren (ruddesag med trekantblad), med fjerning av gras</t>
  </si>
  <si>
    <t xml:space="preserve">Droppet rute SØ 0 = SV8. Tråkket i stykker, og vi har mange nok ruter her. </t>
  </si>
  <si>
    <t>Tror ikke det skjøttes, "øy" mellom veier, går et par stier</t>
  </si>
  <si>
    <t>2,5 m nv for stein</t>
  </si>
  <si>
    <t xml:space="preserve">Vegkant/område mellom flere veier. En del gjengroing med næringskrevende arter i kantene, pluss en del trær og busker i øvre del. </t>
  </si>
  <si>
    <t>Tror ikke det skjøttes på fast basis, "øy" mellom veier, går et par stier gjennom. Ser ut som det har vært fjernet noen småtrær på et tidspunkt. Og det virker som om det gjøres småskala forsøk med fjerning av fremmede arter (men ikke innenfor våre ruter).</t>
  </si>
  <si>
    <t xml:space="preserve">Vegkant/område mellom flere veier. En del gjengroing med næringskrevende arter og fremmede arter i kantene, pluss en del trær og busker i øvre del. </t>
  </si>
  <si>
    <t>gravbergknapp</t>
  </si>
  <si>
    <t>Ask ved strømstolpe</t>
  </si>
  <si>
    <t>Fant bare 9 ruter! SU.V7 mangler, og det er noe rot med bildene…</t>
  </si>
  <si>
    <t>Har lagt ut ny rute på SU.V7</t>
  </si>
  <si>
    <t>Stubbe av nedkuttet busk</t>
  </si>
  <si>
    <t xml:space="preserve">Grunneier Ole Martin Steien, tatt over hytta for tre år siden. Skjøtselsplan utarbeidet av Biofokus, for litt større område enn avgrenset her. Rydding av mispler (kryp, blank), noe syrin + plan om  hogst av noen trær. Noe luking av gravbergknapp. Slått m ljå om høsten. Dragehode konsentrert i NØ del av lokaliteten, midtpunktet forskjøvet dit. </t>
  </si>
  <si>
    <t xml:space="preserve">Gravbergknapp, blankmispel, krypmispel </t>
  </si>
  <si>
    <t>T2-C-8</t>
  </si>
  <si>
    <t>Åpen sterkt kalkrik grunnlendt lavmark</t>
  </si>
  <si>
    <t>Slått som plen</t>
  </si>
  <si>
    <t>Ikke etablert som lokalitet, fant ingen dragehodeplanter.</t>
  </si>
  <si>
    <t xml:space="preserve">Liten bar stein ved siden av stor. </t>
  </si>
  <si>
    <t>Øvre Røykenvik</t>
  </si>
  <si>
    <t>Hasseltre</t>
  </si>
  <si>
    <t>Stein med skorpelav</t>
  </si>
  <si>
    <t>Store greiner lagt i haug over vestre del av lokaliteten --&gt; dekker flere ruter</t>
  </si>
  <si>
    <t>Sti ser ut til å gro litt igjen</t>
  </si>
  <si>
    <t>Gamle spor av krattrydding</t>
  </si>
  <si>
    <t>Stiler. En del søppel.</t>
  </si>
  <si>
    <t>Transekt</t>
  </si>
  <si>
    <t xml:space="preserve">Lengde </t>
  </si>
  <si>
    <t>Dragehode</t>
  </si>
  <si>
    <t xml:space="preserve">Siktepunkt </t>
  </si>
  <si>
    <t>Forekomst dragehode (m)</t>
  </si>
  <si>
    <t>N</t>
  </si>
  <si>
    <t>Høyre ende av stor rogn</t>
  </si>
  <si>
    <t>0,1</t>
  </si>
  <si>
    <t>NØ</t>
  </si>
  <si>
    <t>0,1,2,3,4,5</t>
  </si>
  <si>
    <t>Ø</t>
  </si>
  <si>
    <t>Estimert fra kart</t>
  </si>
  <si>
    <t>SØ</t>
  </si>
  <si>
    <t>S</t>
  </si>
  <si>
    <t>SV</t>
  </si>
  <si>
    <t>18,23,24,27,49</t>
  </si>
  <si>
    <t>V</t>
  </si>
  <si>
    <t>Stor bjørk</t>
  </si>
  <si>
    <t>NV</t>
  </si>
  <si>
    <t>gått opp på nytt</t>
  </si>
  <si>
    <t>Sikte osp ved siden av stor furu</t>
  </si>
  <si>
    <t>1,3</t>
  </si>
  <si>
    <t>Rosekratt</t>
  </si>
  <si>
    <t>ingen</t>
  </si>
  <si>
    <t>Einerbusk, stammen</t>
  </si>
  <si>
    <t>0,1,2,3,4</t>
  </si>
  <si>
    <t>Glemte å ta siktepunkt. 85 m er feil</t>
  </si>
  <si>
    <t>Slank furu bak kratt på andre siden av "enga"</t>
  </si>
  <si>
    <r>
      <t xml:space="preserve">Høyre ende av stor rogn, </t>
    </r>
    <r>
      <rPr>
        <sz val="11"/>
        <color rgb="FFFF0000"/>
        <rFont val="Calibri"/>
        <family val="2"/>
        <scheme val="minor"/>
      </rPr>
      <t>foto tatt 16.04 (det andre)</t>
    </r>
  </si>
  <si>
    <r>
      <t xml:space="preserve">Til venstre for stor einer, </t>
    </r>
    <r>
      <rPr>
        <sz val="11"/>
        <color rgb="FFFF0000"/>
        <rFont val="Calibri"/>
        <family val="2"/>
        <scheme val="minor"/>
      </rPr>
      <t>foto tatt 16.04 (det første)</t>
    </r>
  </si>
  <si>
    <t>Mot neste gjerdestolpe</t>
  </si>
  <si>
    <t>Har oppdatert transektlengden til 2 m</t>
  </si>
  <si>
    <r>
      <t>Slank furu (</t>
    </r>
    <r>
      <rPr>
        <sz val="11"/>
        <color rgb="FFFF0000"/>
        <rFont val="Calibri"/>
        <family val="2"/>
        <scheme val="minor"/>
      </rPr>
      <t>eller var det en gran?</t>
    </r>
    <r>
      <rPr>
        <sz val="11"/>
        <color theme="1"/>
        <rFont val="Calibri"/>
        <family val="2"/>
        <scheme val="minor"/>
      </rPr>
      <t>) bak kratt på andre siden av "enga"</t>
    </r>
  </si>
  <si>
    <r>
      <t>Mot lyktestolpe i svingen. Alle ruter på dette transektet gjennom minipopulasjonen, med kurs 238</t>
    </r>
    <r>
      <rPr>
        <sz val="11"/>
        <color theme="1"/>
        <rFont val="Calibri"/>
        <family val="2"/>
      </rPr>
      <t>°</t>
    </r>
  </si>
  <si>
    <t>0,4,7</t>
  </si>
  <si>
    <t>mot bjørk like V f tvillingfuru</t>
  </si>
  <si>
    <t>like V f rognasalkratt</t>
  </si>
  <si>
    <t>7,8</t>
  </si>
  <si>
    <t>trafikkskilt på S-siden av veien</t>
  </si>
  <si>
    <t>mot grønn topp på liten geitvedbusk på 5,5 m</t>
  </si>
  <si>
    <t>Trekkes gjennom mangestammet rogn</t>
  </si>
  <si>
    <t>3,4,5,15,16,17,18,20,23,24,25</t>
  </si>
  <si>
    <t xml:space="preserve">Mot tynn furu ca 7 m unna </t>
  </si>
  <si>
    <t>mellom bjørk og furu, mot lita bjørk nede i lia</t>
  </si>
  <si>
    <t>mot stor osp nede i lia</t>
  </si>
  <si>
    <t>Like V f rognasalkratt</t>
  </si>
  <si>
    <t>Trafikkskilt på S-siden av veien</t>
  </si>
  <si>
    <t>Mot grønn topp på liten geitvedbusk på 5,5 m</t>
  </si>
  <si>
    <t>Mellom bjørk og furu, mot lita bjørk nede i lia</t>
  </si>
  <si>
    <t>Mot stor osp nede i lia</t>
  </si>
  <si>
    <t>Trekkes gjennom mangestammet asal</t>
  </si>
  <si>
    <t>2,4,5,16,17,18,20,21,23,24,25</t>
  </si>
  <si>
    <t>Stoppet ved 281, antakelig noen m til med dragehode før 300 m</t>
  </si>
  <si>
    <t>30,32,33,77,78,79,80,96,97,106,107,110,111,112,115,135,136,137,138,139,140,141,142,143,144,145,146,147,148,150,155,206,208,210,221,226,227,228,229,231,232,233,234,235,278,280,281</t>
  </si>
  <si>
    <t>30,32,33,77,78,79,80,96,97,107,110,111,112,113,115,135,136,137,138,139,140,141,142,143,144,145,146,147,148,150,155,206,208,210,221,226,227,228,229,231,232,233,234,278,280,281</t>
  </si>
  <si>
    <t>30,32,33,78,79,80,96,97,106,107,110,111,112,115,135,136,137,138,139,140,141,142,143,144,145,146,147,148,150,155,206,208,210,221,226,227,228,229,231,232,233,235,277,278,280,281</t>
  </si>
  <si>
    <t>30,32,33,78,79,80,97,106,107,110,111,112,115,135,136,137,138,139,140,141,142,143,144,145,146,147,148,150,155,206,208,210,221,226,227,228,229,231,232,233,234,277,278,279,280,281</t>
  </si>
  <si>
    <t>0,1,8,9,10</t>
  </si>
  <si>
    <t>stort rognetre midt på</t>
  </si>
  <si>
    <t>Mot høyeste punkt på trollhegg</t>
  </si>
  <si>
    <t>Skjev liten ask under rogn</t>
  </si>
  <si>
    <t>3,6</t>
  </si>
  <si>
    <t>Slank rognestamme</t>
  </si>
  <si>
    <t>Ytterste lille pinne under 3 m ask</t>
  </si>
  <si>
    <t>Til venstre for ask, mot stammen på andre</t>
  </si>
  <si>
    <t>0,1,2,3,5,6,10</t>
  </si>
  <si>
    <t>Liten betongting på S-siden av veien</t>
  </si>
  <si>
    <t>0,1,2</t>
  </si>
  <si>
    <t>Mot gran borte på tunet</t>
  </si>
  <si>
    <t>Mot basis av einer</t>
  </si>
  <si>
    <t>0,1,2,4,5,6,10</t>
  </si>
  <si>
    <t>Mot løvtre borte på tunet</t>
  </si>
  <si>
    <t>Rett mot busk</t>
  </si>
  <si>
    <t>Venstre bjørk</t>
  </si>
  <si>
    <t>Vindu imellom dører</t>
  </si>
  <si>
    <t>Strømstolpe ved kryss</t>
  </si>
  <si>
    <t>1,2,3,4</t>
  </si>
  <si>
    <t>Lysstolpe</t>
  </si>
  <si>
    <t>3,2</t>
  </si>
  <si>
    <t>Mellom trær over åker</t>
  </si>
  <si>
    <t>1,2,3</t>
  </si>
  <si>
    <t>Rett mot busk (busken er kuttet, stubber/oppslag)</t>
  </si>
  <si>
    <t>Toppen av det grønneste treet i treklyngen langt unna</t>
  </si>
  <si>
    <t>Midt i einerbusk under tre</t>
  </si>
  <si>
    <t>En meter til venstre for lykt</t>
  </si>
  <si>
    <t>Rett til høyre for einerbusk</t>
  </si>
  <si>
    <t>0,3</t>
  </si>
  <si>
    <t>Til venstre for einerbusk til venstre stein under rogn</t>
  </si>
  <si>
    <t>0,2,3,5</t>
  </si>
  <si>
    <t>Ende av terrasse på hvitt hus</t>
  </si>
  <si>
    <t>Til høyre av gress ot asfalt</t>
  </si>
  <si>
    <t>Stubbe</t>
  </si>
  <si>
    <t>0,1,5</t>
  </si>
  <si>
    <t>OBS feil i datafil, står som N</t>
  </si>
  <si>
    <t>0,5</t>
  </si>
  <si>
    <t>Vanskelig å se dragehode, nyslått og sent</t>
  </si>
  <si>
    <t>Til høyre for rogn</t>
  </si>
  <si>
    <t>Seljetre</t>
  </si>
  <si>
    <t>Høy bjørk</t>
  </si>
  <si>
    <t>Flaggstang</t>
  </si>
  <si>
    <t>Rogn</t>
  </si>
  <si>
    <t>Mot hvitstammet bjørk til høyre for rogn</t>
  </si>
  <si>
    <t xml:space="preserve">Er bare 4 m langt. </t>
  </si>
  <si>
    <t>0,1,3</t>
  </si>
  <si>
    <t>De var store, ble nok glemt i 2018</t>
  </si>
  <si>
    <t>Ytterste del av selja, spjoten bjørk i bakgrunnen</t>
  </si>
  <si>
    <t xml:space="preserve">Høy bjørk på andre siden av jordet. </t>
  </si>
  <si>
    <t>0,1,2,3</t>
  </si>
  <si>
    <t>Osp med Xanthoria på</t>
  </si>
  <si>
    <t>Stor gran på tunet</t>
  </si>
  <si>
    <t>Rød bygning?</t>
  </si>
  <si>
    <t>0,1,2,3,4,6</t>
  </si>
  <si>
    <t>0,1,3,4,5</t>
  </si>
  <si>
    <t>Stor furu</t>
  </si>
  <si>
    <t>Stor bjørk på andre siden av grusvei</t>
  </si>
  <si>
    <t>Takspiss på rødt hus</t>
  </si>
  <si>
    <t>Tre på andre siden av stor vei</t>
  </si>
  <si>
    <t>1,4</t>
  </si>
  <si>
    <t>Rett til venstre for stor bjørk, mot gran på andre siden av vegen. Til liljekonvall</t>
  </si>
  <si>
    <t>Mot stor furu/trapp på hus</t>
  </si>
  <si>
    <t>Til stibbe. Stor bjørk på gårdsplass</t>
  </si>
  <si>
    <t>1,2,4,5</t>
  </si>
  <si>
    <t>Slank, hvitstammet bjørk</t>
  </si>
  <si>
    <t>Tre på andre siden av stor vei, nær refleksstolpe</t>
  </si>
  <si>
    <t>1,2,3,4,5</t>
  </si>
  <si>
    <t>Slank, hvitstammet bjørk, den søndre, rett ved liten furu</t>
  </si>
  <si>
    <t>Gult hus på Lindøya. Transektet stopper ved kanten av skrenten.</t>
  </si>
  <si>
    <t>0,1,2,3,4,5,6,12</t>
  </si>
  <si>
    <t>Strømstolpe ved stien</t>
  </si>
  <si>
    <t>0,1,2,3,4,5,6,7,8</t>
  </si>
  <si>
    <t>Strømstolpe på Gressholmen</t>
  </si>
  <si>
    <t>Har endret transektlengden fra 31 til 34 m pga. krattrydding</t>
  </si>
  <si>
    <t>Strømstolpe ved stranda</t>
  </si>
  <si>
    <t>To små trær på Jakteskjær</t>
  </si>
  <si>
    <t>Osp ved huset</t>
  </si>
  <si>
    <t>0,1,2,5</t>
  </si>
  <si>
    <t xml:space="preserve">Hjørnet på huset. Transektet stopper ved stien. </t>
  </si>
  <si>
    <t xml:space="preserve">Til høyre for berberis. </t>
  </si>
  <si>
    <t xml:space="preserve">Heggholmen </t>
  </si>
  <si>
    <t>0,1,2,4,5,6</t>
  </si>
  <si>
    <t>Enden av transektet er ganske tett på huset…</t>
  </si>
  <si>
    <t>Stor rogn</t>
  </si>
  <si>
    <t>Den midterste av tre rogner, den nederst mot jordet</t>
  </si>
  <si>
    <t>Stor osp ute på jordet</t>
  </si>
  <si>
    <t>Gult hus  på andre siden av jordet</t>
  </si>
  <si>
    <t xml:space="preserve">Først mot liten eik, deretter til høyre for eik med dobbel stamme </t>
  </si>
  <si>
    <t>Halvstor eik</t>
  </si>
  <si>
    <t xml:space="preserve">Stor stein </t>
  </si>
  <si>
    <t xml:space="preserve">Rett til høyre for stor eik </t>
  </si>
  <si>
    <t>4,5</t>
  </si>
  <si>
    <t>5,6,7,8</t>
  </si>
  <si>
    <t>0,6,7,8</t>
  </si>
  <si>
    <t>3,7</t>
  </si>
  <si>
    <t>5,6,7</t>
  </si>
  <si>
    <t>2,1</t>
  </si>
  <si>
    <t xml:space="preserve">Opprinnelig stor rogn. Denne er nå hogd. Nytt siktepunkt er til høyre for kirken. </t>
  </si>
  <si>
    <t>Opprinnelig den midterste av tre rogner, den nederst mot jordet. Den er nå hogd. Nytt siktepunkt er 1 m til venstre for gjenstående rogner, mellom to små eiker</t>
  </si>
  <si>
    <t xml:space="preserve">Opprinnelig stor osp ute på jordet. Den er nå hogd. Nytt siktepunkt er til høyre for gjenstående osp. </t>
  </si>
  <si>
    <t>6,7,8</t>
  </si>
  <si>
    <t>1,2</t>
  </si>
  <si>
    <t>Har endret transektlengden fra 21 til 17 m</t>
  </si>
  <si>
    <t>Har endret transektlengden fra 14 til 12 m</t>
  </si>
  <si>
    <t>5,6,8</t>
  </si>
  <si>
    <t xml:space="preserve">Først mot liten eik, deretter til høyre for eik med dobbel stamme, og så mot stor eik borte ved bikubene. </t>
  </si>
  <si>
    <t xml:space="preserve">Har endret transektlengden fra 88 til 83 m. Bør trolig kuttes ned til 71 m. </t>
  </si>
  <si>
    <t>Har endret transektlengden fra 22 til 17 m</t>
  </si>
  <si>
    <t>Stor einer, stopper ved einer (på venstre side)</t>
  </si>
  <si>
    <t>1) Høy Y-formet ask, 2) venstre kant av bergknaus utenfor gjerdet, ask rett i bakkant.</t>
  </si>
  <si>
    <t>Ung, høy og slang ask utenfor gjerdet. Trekkes ut til skrenten over A-hakk i berget.</t>
  </si>
  <si>
    <t>1) til venstre for liten ask i glenne, 2) ca. 2 m til høyre for ask med Y-formet greit. Stopp der stor kransmose begynner.</t>
  </si>
  <si>
    <t>Ask nede ved stranda</t>
  </si>
  <si>
    <t>Pent lite flerstammet almetre nedenfor veien.</t>
  </si>
  <si>
    <t>1) mellom 2 geitved, 18 m, 2) ask ved plen, stor. Transektet går langs stien i del 2.</t>
  </si>
  <si>
    <t>20,26,28</t>
  </si>
  <si>
    <t>1) gjerdestolpe foran ask til høyre for morelltre, stopper ved skrent mot utedo.</t>
  </si>
  <si>
    <t>16,17,18</t>
  </si>
  <si>
    <t>16,17,18,19,20</t>
  </si>
  <si>
    <t>Aker brygge, båthavna; endepunkt: ask S for sti</t>
  </si>
  <si>
    <t>Alm</t>
  </si>
  <si>
    <t>Furu m/oransje merkepinne; endepunkt: ask bak rad av furuer</t>
  </si>
  <si>
    <t>Flerstammet rogn (10m fra midt), sti; endepunkt: tostammet ask SØ for stikryss</t>
  </si>
  <si>
    <t>To-stammet ask bak maurtue; endepunkt: to-stammet ask</t>
  </si>
  <si>
    <t>Slank ask mellom furuer; endepunkt: slank ask</t>
  </si>
  <si>
    <t>Kirke på Bygdøy; endepunkt: slank furu</t>
  </si>
  <si>
    <t>Frognerkilen, Dronningen, rutete høyblokk; endepunkt: seljekratt v/strand</t>
  </si>
  <si>
    <t>Liten tust nedenfor einer</t>
  </si>
  <si>
    <t>Einerbusk</t>
  </si>
  <si>
    <t>Like til høyre for einer</t>
  </si>
  <si>
    <t>Nordvesthjørnet av våningshus</t>
  </si>
  <si>
    <t>Til rosekratt: mellom to høye busker</t>
  </si>
  <si>
    <t>Til heggbusker</t>
  </si>
  <si>
    <t>Til midten av berberis</t>
  </si>
  <si>
    <t>Rett til venstre for lønn</t>
  </si>
  <si>
    <t>Til rosekratt mellom to høye busker</t>
  </si>
  <si>
    <t>Til midten av berberis i skogkanten</t>
  </si>
  <si>
    <t>3,4,5,6</t>
  </si>
  <si>
    <t>1,2,3,4,5,6</t>
  </si>
  <si>
    <t>Hvit villa med funkis under. Båndet går til odden.</t>
  </si>
  <si>
    <t>Askestubbe ved veien. Transektet stopper ved almekratt</t>
  </si>
  <si>
    <t>Høy slank furu foran furu på skrå. 10-12 m er vei, er ikke inkludert.</t>
  </si>
  <si>
    <t>Hasselbusk til venstre for stor furu.</t>
  </si>
  <si>
    <t>Liten bjørk 4 m foran geitved, 3 m til venstre for ask, ved slåpetornkratt</t>
  </si>
  <si>
    <r>
      <t>Gult uthus på andre siden av sundet. Stopp ved stup.</t>
    </r>
    <r>
      <rPr>
        <sz val="11"/>
        <color rgb="FFFF0000"/>
        <rFont val="Calibri"/>
        <family val="2"/>
        <scheme val="minor"/>
      </rPr>
      <t xml:space="preserve"> </t>
    </r>
  </si>
  <si>
    <t>Flaggstang utenfor stort hvitt hus på andre siden av sundet.</t>
  </si>
  <si>
    <t>0,1,2,3,5,6,7,8</t>
  </si>
  <si>
    <t>Treklynge N for Kjørbo, midt mellom hvit søyle og E18.</t>
  </si>
  <si>
    <r>
      <t>Gult uthus på andre siden av sundet. Stopp ved stup.</t>
    </r>
    <r>
      <rPr>
        <sz val="11"/>
        <color rgb="FFFF0000"/>
        <rFont val="Calibri"/>
        <family val="2"/>
        <scheme val="minor"/>
      </rPr>
      <t xml:space="preserve"> Uthus er revet. Bruk nybygg som siktepunkt.</t>
    </r>
  </si>
  <si>
    <t>0,1,2,3,5</t>
  </si>
  <si>
    <t>0,1,2,4,6,7,8</t>
  </si>
  <si>
    <t>høyre for liten osp</t>
  </si>
  <si>
    <t>3,4,5,6,7,8,9,10</t>
  </si>
  <si>
    <t>rett til høyre for steinen, til rosekratt</t>
  </si>
  <si>
    <t>1,3,7</t>
  </si>
  <si>
    <t>1 m ovenfor stor stein, ved einerkratt (høyre for rogn)</t>
  </si>
  <si>
    <t>1,5,8,9,10,12,14,16</t>
  </si>
  <si>
    <t>Søkket på andre siden av veien</t>
  </si>
  <si>
    <t>Høyre for åpning i jordet</t>
  </si>
  <si>
    <t>Hvit bjørk i horisont</t>
  </si>
  <si>
    <t>Venstre for rogn</t>
  </si>
  <si>
    <t>Mellom to furuer og en gran på den andre siden av golfbanen</t>
  </si>
  <si>
    <t>1,2,3,4,5,6,7,8,9,10</t>
  </si>
  <si>
    <t xml:space="preserve">Ask med to stammer på den andre siden av golfbanen, bak utslaget </t>
  </si>
  <si>
    <t>9,10,11,14,15,16,17,18,19,20</t>
  </si>
  <si>
    <t>Busk på skrå i kanten mot golfbanen og stor bjørk på den andre siden av golfbanen</t>
  </si>
  <si>
    <t>2,4,8</t>
  </si>
  <si>
    <t xml:space="preserve">Stor bjørk (den høyre av to) bak "hekken" mot golfbanen </t>
  </si>
  <si>
    <t>3,4</t>
  </si>
  <si>
    <t>Stor einer, stammen lengst til venstre</t>
  </si>
  <si>
    <t>2,3,4,10,14</t>
  </si>
  <si>
    <t>Først mot lav geitved-busk på den andre siden av stien, deretter til venstre for trestammet ask i skogkanten mot hytta</t>
  </si>
  <si>
    <t>Osp som står rett foran en annen osp</t>
  </si>
  <si>
    <t>2,3,4,5,6,7,8,9,10,11,12,13,14,15,16</t>
  </si>
  <si>
    <t xml:space="preserve">Den fremste av tre graner på den andre siden av golfbanen </t>
  </si>
  <si>
    <t>1,2,3,4,5,6,7,8</t>
  </si>
  <si>
    <t>1,2,3,4,5,6,7,8,9,10,11,12</t>
  </si>
  <si>
    <t>7,9,10,11,14,15,16,17,18,19,20</t>
  </si>
  <si>
    <t>2,3,4,5</t>
  </si>
  <si>
    <t>1,2,3,4,6,7,10,14,15,17</t>
  </si>
  <si>
    <t>1,2,3,4,5,6,7,8,9,10,11,12,13,14,15,16</t>
  </si>
  <si>
    <t>1,2,3,4,5,6,7,8,9</t>
  </si>
  <si>
    <t>2,7,10,11,13,14,15,16,17,18,19</t>
  </si>
  <si>
    <t>3,8,9</t>
  </si>
  <si>
    <t>2,3,4,5,10,17</t>
  </si>
  <si>
    <t xml:space="preserve">Opprinnelig den fremste av tre graner på den andre siden av golfbanen. Den ene grana er nå hogd, så sikt mot grana lengst til høyre. </t>
  </si>
  <si>
    <t>1,2,3,4,5,6,7,8,9,11</t>
  </si>
  <si>
    <t xml:space="preserve">Møllerenga </t>
  </si>
  <si>
    <t>7,10,11,13,15,16,17,18,19</t>
  </si>
  <si>
    <t xml:space="preserve">Bør vurdere å kutte transektet på 11 m pga. tett slåpetorn kratt - men da mister vi også den ene ruta… </t>
  </si>
  <si>
    <t>2,3,4,5,6,10,17</t>
  </si>
  <si>
    <t>Har endret transektlengden fra 18 til 17 m</t>
  </si>
  <si>
    <r>
      <t xml:space="preserve">Opprinnelig den fremste av tre graner på den andre siden av golfbanen. </t>
    </r>
    <r>
      <rPr>
        <sz val="11"/>
        <color rgb="FFFF0000"/>
        <rFont val="Calibri"/>
        <family val="2"/>
        <scheme val="minor"/>
      </rPr>
      <t xml:space="preserve">Her er flere trær hogd, så sikt midt mellom bjørk og furu ute på golfbanen. </t>
    </r>
  </si>
  <si>
    <t>0,1,2,3,4,5,6,7,8,9,10</t>
  </si>
  <si>
    <t>Dødt tre ved rogn</t>
  </si>
  <si>
    <t>Vestre vindu på blått hus</t>
  </si>
  <si>
    <t>Ende av hvitt trehus venstre side</t>
  </si>
  <si>
    <t>1,7</t>
  </si>
  <si>
    <t>3,4,6,7,8,9,11,12,13,14,15,16,17,18</t>
  </si>
  <si>
    <t>8,9</t>
  </si>
  <si>
    <t>Mot død einer</t>
  </si>
  <si>
    <t>Mot traktorvei på andre siden av jordet</t>
  </si>
  <si>
    <t>2,3,4,5,6,7,8,9,11,12,13,14,15,16,17,18,19</t>
  </si>
  <si>
    <t>Mellom rødhyll og rose</t>
  </si>
  <si>
    <t>Gjennom berberis-kratt</t>
  </si>
  <si>
    <t>Rett til høyre for rosekratt på ca. 4 m</t>
  </si>
  <si>
    <t>8,9,10</t>
  </si>
  <si>
    <t>Mot stolpe på andre siden av jordet</t>
  </si>
  <si>
    <t>Mot rødhyll</t>
  </si>
  <si>
    <t>Mot lønn</t>
  </si>
  <si>
    <t>2,3,4,5,6,7,8,9,10,11,12,13,14,15,16,17,18</t>
  </si>
  <si>
    <t>4,6,7,8,9,10</t>
  </si>
  <si>
    <t>8,9,10,11,12</t>
  </si>
  <si>
    <t>Har endret transektlengde fra 1 til 2 m</t>
  </si>
  <si>
    <t>Furu ved siden av gadd</t>
  </si>
  <si>
    <t>Gul hytte med hvit pipe</t>
  </si>
  <si>
    <t>29,32,33,34,35,36,37,38,39,40,41,42,51</t>
  </si>
  <si>
    <t>Blokkene på Nesodden. Transektet ender ved store steiner ved verneskilt.</t>
  </si>
  <si>
    <t>27,28,29,30,31,38,39,40,41,42</t>
  </si>
  <si>
    <t>Gul hytte i strandkanten på andre siden av vannet</t>
  </si>
  <si>
    <t>7,8,9,19,20,21,22,23,24,27</t>
  </si>
  <si>
    <t>To furuer til venstre for eik</t>
  </si>
  <si>
    <t>Kraftig, men liten eik. Transektet går på høyre side av eika og ender i gjerdet</t>
  </si>
  <si>
    <t>18,20,23,24,25,26,27,28,30,34,51,52,53,54,62,63</t>
  </si>
  <si>
    <t>Trær med huske. Transektet går bare fram til den slåtte delen av plenen (hagen)</t>
  </si>
  <si>
    <r>
      <t xml:space="preserve">Einerbusk (den er kuttet, men stammen står). </t>
    </r>
    <r>
      <rPr>
        <sz val="11"/>
        <color rgb="FFFF0000"/>
        <rFont val="Calibri"/>
        <family val="2"/>
        <scheme val="minor"/>
      </rPr>
      <t>Armert brygge/plattform mellom to asker, på andre siden av bukta</t>
    </r>
    <r>
      <rPr>
        <sz val="11"/>
        <color theme="1"/>
        <rFont val="Calibri"/>
        <family val="2"/>
        <scheme val="minor"/>
      </rPr>
      <t xml:space="preserve">. M </t>
    </r>
    <r>
      <rPr>
        <sz val="11"/>
        <color rgb="FFFF0000"/>
        <rFont val="Calibri"/>
        <family val="2"/>
        <scheme val="minor"/>
      </rPr>
      <t>12</t>
    </r>
    <r>
      <rPr>
        <sz val="11"/>
        <color theme="1"/>
        <rFont val="Calibri"/>
        <family val="2"/>
        <scheme val="minor"/>
      </rPr>
      <t>-29 er slått som plen og utgår</t>
    </r>
  </si>
  <si>
    <t>29,33,34,35,37,38,39,40,41,42,43,44,45,49</t>
  </si>
  <si>
    <t>24,25,27,28,29,39,40,41,42</t>
  </si>
  <si>
    <t>7,8,9,20,21,22,23,32</t>
  </si>
  <si>
    <t>7,8,9,20,21,22,23,24</t>
  </si>
  <si>
    <t>29,30,33,34,35,36,37,38,39,40,41,42,43,44,45,71</t>
  </si>
  <si>
    <t>27,28,29,38,39,40,41,42</t>
  </si>
  <si>
    <t>28,31,54,64,67</t>
  </si>
  <si>
    <r>
      <t xml:space="preserve">Einerbusk (den er kuttet, men stammen står). </t>
    </r>
    <r>
      <rPr>
        <sz val="11"/>
        <color rgb="FFFF0000"/>
        <rFont val="Calibri"/>
        <family val="2"/>
        <scheme val="minor"/>
      </rPr>
      <t>Armert brygge/plattform mellom to asker, på andre siden av bukta</t>
    </r>
    <r>
      <rPr>
        <sz val="11"/>
        <color theme="1"/>
        <rFont val="Calibri"/>
        <family val="2"/>
        <scheme val="minor"/>
      </rPr>
      <t xml:space="preserve">. M </t>
    </r>
    <r>
      <rPr>
        <sz val="11"/>
        <color rgb="FFFF0000"/>
        <rFont val="Calibri"/>
        <family val="2"/>
        <scheme val="minor"/>
      </rPr>
      <t>18</t>
    </r>
    <r>
      <rPr>
        <sz val="11"/>
        <color theme="1"/>
        <rFont val="Calibri"/>
        <family val="2"/>
        <scheme val="minor"/>
      </rPr>
      <t>-29 er slått som plen og utgår</t>
    </r>
  </si>
  <si>
    <t>29,30,31,32,33,34,35,36,37,38,39,40,41,42,43</t>
  </si>
  <si>
    <t>21,24,25,29,30,39,41,42</t>
  </si>
  <si>
    <t>7,8,9,10,20,21,22,23,24</t>
  </si>
  <si>
    <t>14,18,23,24,25,28,30,53,54</t>
  </si>
  <si>
    <t>28,29,30,33,34,35,36,37,38,39,40,41,42,43,44</t>
  </si>
  <si>
    <t>24,25,27,28,29,39,41</t>
  </si>
  <si>
    <t>7,8,22,23</t>
  </si>
  <si>
    <t>13,16,18,21,24,29,50,52,53,54,63</t>
  </si>
  <si>
    <t>Stort tre på andre siden av grusvei</t>
  </si>
  <si>
    <t>3,4,5,8,9,10,11,12,13,15,16,33</t>
  </si>
  <si>
    <t>Kant av berg, til v for død ask</t>
  </si>
  <si>
    <t>Til v for berberis</t>
  </si>
  <si>
    <t>Stort tre med slank stamme på andre siden av grusvei, maurtue</t>
  </si>
  <si>
    <t>8,7,13</t>
  </si>
  <si>
    <t>Klynge av bjørk</t>
  </si>
  <si>
    <t>5,9,10,16,17,18,19,20,21,22</t>
  </si>
  <si>
    <t>Ved kant av rød hytte</t>
  </si>
  <si>
    <t>1,2,3,6,8,9,10,11,13,14,16,17,18,19,20,22</t>
  </si>
  <si>
    <t>Til høyre for ytterste eika</t>
  </si>
  <si>
    <t>1,2,3,4,5,6,7,8,9,10,11,12,13,14,15,16,17,18,19</t>
  </si>
  <si>
    <t>Stor lind, ca. stammebasis</t>
  </si>
  <si>
    <t>4,5,6,7,8,9,10,11</t>
  </si>
  <si>
    <t>3,4,7,9,10,11,12,13,16,17,18,19,30,33</t>
  </si>
  <si>
    <t>7,8,13</t>
  </si>
  <si>
    <t>5,6,9,10,11,13,17,18,19,20,21,22,23,24</t>
  </si>
  <si>
    <t>Har endret transektlengden fra 24 til 25 m</t>
  </si>
  <si>
    <t>1,2,3,4,5,6,7,8,9,10,11,12,13,14,15,16,17,18,19,20,21,22</t>
  </si>
  <si>
    <t>2,3,4,5,6,7,8,9,10,11,12,13,14,15,17,18,19,20</t>
  </si>
  <si>
    <t>Har endret transektlengden fra 11 til 12 m</t>
  </si>
  <si>
    <t>Hvit bjørk mot skogkant på andre siden av veien</t>
  </si>
  <si>
    <t>Mot tostammet selje</t>
  </si>
  <si>
    <t>Gammel gren på rogn rett på andre siden av gjerdestolpen</t>
  </si>
  <si>
    <t>1 m N for gjerdestolpe, mot rødhyllkratt</t>
  </si>
  <si>
    <t>Lønn</t>
  </si>
  <si>
    <t>6,7,8,9</t>
  </si>
  <si>
    <t>7,9</t>
  </si>
  <si>
    <t>Rogn rett til venstre for seljeklynge</t>
  </si>
  <si>
    <r>
      <t>Den høyeste gjerdestolpen, mot selje på andre siden</t>
    </r>
    <r>
      <rPr>
        <sz val="11"/>
        <color rgb="FFFF0000"/>
        <rFont val="Calibri"/>
        <family val="2"/>
        <scheme val="minor"/>
      </rPr>
      <t xml:space="preserve"> NB dette transektet er lagt feil, lagt mot selje på slåttemarka mellom her og huset. Se bilde. Behold rute 4, men dropp resten av transektet. </t>
    </r>
  </si>
  <si>
    <t>7,8,9,10</t>
  </si>
  <si>
    <t>6,8,9,11</t>
  </si>
  <si>
    <t>4,6,8,9,11</t>
  </si>
  <si>
    <t>17,18,19</t>
  </si>
  <si>
    <t>3,8,9,10,11</t>
  </si>
  <si>
    <t xml:space="preserve">Mot liten ask </t>
  </si>
  <si>
    <t>Mot furu, stopper v kanten av hullet</t>
  </si>
  <si>
    <t>2,5,6</t>
  </si>
  <si>
    <t>Mot fotgjengerfelt</t>
  </si>
  <si>
    <t>Midt under "bua" dannet av grein på lind, stopper i stormaureeng</t>
  </si>
  <si>
    <t>Mot svartor, stopper i stormaureeng v sti</t>
  </si>
  <si>
    <t>4,5,13</t>
  </si>
  <si>
    <t>Mot blankmispel, stopper ved stein i kvisthaug</t>
  </si>
  <si>
    <t>Utkant av rosebusk</t>
  </si>
  <si>
    <t>Mot liten ask på toppen av haugen</t>
  </si>
  <si>
    <t>0,1,2,3,5,6</t>
  </si>
  <si>
    <t xml:space="preserve">Her var det registrert dragehode i fjor. Den ble ikke gjenfunnet i år. </t>
  </si>
  <si>
    <t>mot vestre kant av stort tre</t>
  </si>
  <si>
    <t>1,5,6</t>
  </si>
  <si>
    <t>0,4,5,6</t>
  </si>
  <si>
    <t>mot lysløype</t>
  </si>
  <si>
    <t>2 m nord for jernstolpe</t>
  </si>
  <si>
    <t>Til høyre for strømstolpe</t>
  </si>
  <si>
    <t>Foto mangler pga. noe usikker plassering</t>
  </si>
  <si>
    <t>Mot hengende askegrein</t>
  </si>
  <si>
    <t>Mot liten ask litt inne i skogen</t>
  </si>
  <si>
    <t>Mot rosekratt litt inne i skogen</t>
  </si>
  <si>
    <t>Til venstre for stor ask</t>
  </si>
  <si>
    <t>Mot strømstolpe</t>
  </si>
  <si>
    <t>Mot rosekratt på andre siden av veien</t>
  </si>
  <si>
    <t>Lengde på transekt NV er ekskludert grusveien</t>
  </si>
  <si>
    <t>Har endret transktlengden fra 7 til 10 m</t>
  </si>
  <si>
    <t>0,3,4</t>
  </si>
  <si>
    <t>0,1,4,5,6</t>
  </si>
  <si>
    <t>Liten, nedkuttet gran</t>
  </si>
  <si>
    <t>0,1,3,4</t>
  </si>
  <si>
    <t>Furu</t>
  </si>
  <si>
    <t>Vedstabel, 1 m til h for maurtue</t>
  </si>
  <si>
    <t>"Liten" furu</t>
  </si>
  <si>
    <t>Mot lønn til v for furu. Lite rogneskudd ved stor stein. Gå til h for stubbe</t>
  </si>
  <si>
    <t>Syrintre ved vei, mellom syrin og einer</t>
  </si>
  <si>
    <t>Nedkutta mispel foran slank rogn</t>
  </si>
  <si>
    <t>Liten mispel foran stor berberis</t>
  </si>
  <si>
    <t>Gjerdestolpe ved vannet på andre siden</t>
  </si>
  <si>
    <t>Spissen på odden på andre siden av bukta</t>
  </si>
  <si>
    <t>Midt på brygga</t>
  </si>
  <si>
    <t>Liten pipe på taket på hytta</t>
  </si>
  <si>
    <t>Svartor</t>
  </si>
  <si>
    <t>Pipa</t>
  </si>
  <si>
    <t>0,1,2,3,5,6,7,8,9,10,12,13,14,15,16</t>
  </si>
  <si>
    <t>Gjerdestolpe i kant av strandeng</t>
  </si>
  <si>
    <t>0,1,2,7</t>
  </si>
  <si>
    <t>Stein og rogn</t>
  </si>
  <si>
    <t>Stein</t>
  </si>
  <si>
    <t>Sikte høyre topp på haug</t>
  </si>
  <si>
    <t>Lønnetre</t>
  </si>
  <si>
    <t>Høyspentledning</t>
  </si>
  <si>
    <t>Tre</t>
  </si>
  <si>
    <t>Ca. 1,5 m til venstre for furu</t>
  </si>
  <si>
    <t>Til venstre for busstoppskiltet</t>
  </si>
  <si>
    <t>Den mindtre av tre furuer</t>
  </si>
  <si>
    <t>Mot bjørk ved veien</t>
  </si>
  <si>
    <t>Mot stor hasselbusk</t>
  </si>
  <si>
    <t>Furu (stor)</t>
  </si>
  <si>
    <t>Høyspentmast</t>
  </si>
  <si>
    <t>Ca. 1,5 m til høyre for furu</t>
  </si>
  <si>
    <t>RuteID</t>
  </si>
  <si>
    <t>Retn</t>
  </si>
  <si>
    <t>Avst</t>
  </si>
  <si>
    <t>Ant.DR</t>
  </si>
  <si>
    <t>Småplanter</t>
  </si>
  <si>
    <t>Veg.planter</t>
  </si>
  <si>
    <t>Fert.planter</t>
  </si>
  <si>
    <t>Feltsjikt</t>
  </si>
  <si>
    <t>Bunnsjikt</t>
  </si>
  <si>
    <t>Vedplanter i feltsjikt</t>
  </si>
  <si>
    <t>Busksjikt</t>
  </si>
  <si>
    <t>Tresjikt</t>
  </si>
  <si>
    <t>Veg.høyde</t>
  </si>
  <si>
    <t>Vh1</t>
  </si>
  <si>
    <t>Vh2</t>
  </si>
  <si>
    <t>Vh3</t>
  </si>
  <si>
    <t>Vh4</t>
  </si>
  <si>
    <t>RL.ant</t>
  </si>
  <si>
    <t>RL.dekn</t>
  </si>
  <si>
    <t>Vedpl.ant</t>
  </si>
  <si>
    <t>Vedpl.dekn</t>
  </si>
  <si>
    <t>Gjengr.ant</t>
  </si>
  <si>
    <t>Gjengr.dekn</t>
  </si>
  <si>
    <t>FA.ant</t>
  </si>
  <si>
    <t>FA.dekn</t>
  </si>
  <si>
    <t>Skjøtsel_rute</t>
  </si>
  <si>
    <t>Tråkk_rute</t>
  </si>
  <si>
    <t>Skjøtsel.komm</t>
  </si>
  <si>
    <t>Alternativ telling av dragehode (skudd istedenfor individer) til bruk i korrigeringer (kun SLO)</t>
  </si>
  <si>
    <t>AS.NV3</t>
  </si>
  <si>
    <t>sti, trakk</t>
  </si>
  <si>
    <t>AS.NØ1</t>
  </si>
  <si>
    <t>AS.NØ5</t>
  </si>
  <si>
    <t>AS.V0</t>
  </si>
  <si>
    <t>AS.V1</t>
  </si>
  <si>
    <t>AS.V11</t>
  </si>
  <si>
    <t>AS.V3</t>
  </si>
  <si>
    <t>sti, traakk</t>
  </si>
  <si>
    <t>AS.V6</t>
  </si>
  <si>
    <t>AS.V9</t>
  </si>
  <si>
    <t>AS.Ø2</t>
  </si>
  <si>
    <t>dumpet kvist</t>
  </si>
  <si>
    <t>Vegkant</t>
  </si>
  <si>
    <t>Dragehode rett utafor NV-hjørnet</t>
  </si>
  <si>
    <t>Fant ingen hjørner. Høy vegetasjon og nedgravd gjerde</t>
  </si>
  <si>
    <t>gammel driftsvei hvor bestanden er knyttet til gammelt nedfalt gjerde. Gjør metalldetektor umulig/vanskelig</t>
  </si>
  <si>
    <t>Vei</t>
  </si>
  <si>
    <t>nullpunktet var lett å finne</t>
  </si>
  <si>
    <t>Veg</t>
  </si>
  <si>
    <t>rydningsrøys like V f</t>
  </si>
  <si>
    <t>11.4 - 12.4 fra båndet . Øverst på skjema står "fant ikke disse"?</t>
  </si>
  <si>
    <t>hjulspor diagonalt i ruta</t>
  </si>
  <si>
    <t xml:space="preserve">båndet viser egentlig 3.5 m </t>
  </si>
  <si>
    <t>6,5-7.5 m på bånd</t>
  </si>
  <si>
    <t>gravd i N-kant</t>
  </si>
  <si>
    <t>9.4 - 10.4 fra båndet . Øverst på skjema står "fant ikke disse"?</t>
  </si>
  <si>
    <t>Fant ett rør på 2.5 m La ruta til 3.5 m</t>
  </si>
  <si>
    <t>Kant av gammel vei</t>
  </si>
  <si>
    <t>Antydning til beite (elg?)</t>
  </si>
  <si>
    <t>Satte to nye rør langs målebåndet. Egentlig ikke habitat. Steinur i NV hjørne</t>
  </si>
  <si>
    <t>Slitt sti i gammel vei</t>
  </si>
  <si>
    <t>Satt ned nye rør. Strengt tatt ikke habitat.</t>
  </si>
  <si>
    <t xml:space="preserve">Står SV2 i skjemaet. Fant ikke rørene, merket med gule pinner. </t>
  </si>
  <si>
    <t>Litt slitasje pga. stikant. Foto 15.36.</t>
  </si>
  <si>
    <t>Foto 15.49</t>
  </si>
  <si>
    <t>Foto 15.34x2</t>
  </si>
  <si>
    <t xml:space="preserve">Mange dragehodeindivider helt i kanten av ruta -&gt; litt vanskelig å vite hvilke som er inni og utenfor. Foto 15.07. </t>
  </si>
  <si>
    <t>Ruta ligger delvis i stien - slitasje pga. tråkk. Foto 15.20.</t>
  </si>
  <si>
    <t>Foto 15.16x2</t>
  </si>
  <si>
    <t>Slitasje (sti) ca. 30 %. Foto 15.21.</t>
  </si>
  <si>
    <t>Foto 15.08x2</t>
  </si>
  <si>
    <t>Foto 15.14x2</t>
  </si>
  <si>
    <t>Står igjen gule pinner. Foto 15.49x1.</t>
  </si>
  <si>
    <t>AU.1</t>
  </si>
  <si>
    <t>beitemark, men ikke i år?</t>
  </si>
  <si>
    <t>AU.2</t>
  </si>
  <si>
    <t>beitemark, men utenfor gjerde i dag</t>
  </si>
  <si>
    <t>AU.3</t>
  </si>
  <si>
    <t>vegkant</t>
  </si>
  <si>
    <t>AU.4</t>
  </si>
  <si>
    <t>beitemark</t>
  </si>
  <si>
    <t>AU.5</t>
  </si>
  <si>
    <t>AU.6</t>
  </si>
  <si>
    <t>AU.7</t>
  </si>
  <si>
    <t>AU.8</t>
  </si>
  <si>
    <t>Vegkant, nesten grøft</t>
  </si>
  <si>
    <t>Er inngjerdet, evt. beite, men ikke dyr nå</t>
  </si>
  <si>
    <t>BS.NØ8</t>
  </si>
  <si>
    <t>BS.S14</t>
  </si>
  <si>
    <t>BS.S20</t>
  </si>
  <si>
    <t>BS.S22</t>
  </si>
  <si>
    <t>BS.S24</t>
  </si>
  <si>
    <t>BS.S25</t>
  </si>
  <si>
    <t>Ingen, mye forstyrrelse rundt lok.</t>
  </si>
  <si>
    <t>BS.SØ3</t>
  </si>
  <si>
    <t>BS.SØ5</t>
  </si>
  <si>
    <t>gml. Nesten død geitved midt i ruta brukes som siktepunkt fopr transektet</t>
  </si>
  <si>
    <t>BS.V1</t>
  </si>
  <si>
    <t>BS.N5</t>
  </si>
  <si>
    <t xml:space="preserve">Ny rute lagt ut i 2020. </t>
  </si>
  <si>
    <t xml:space="preserve">Den "gamle" dragehodeplanta fra 2019 ble dømt ut. </t>
  </si>
  <si>
    <t>Krattrydding?</t>
  </si>
  <si>
    <t>Krattrydding</t>
  </si>
  <si>
    <t>EK1</t>
  </si>
  <si>
    <t xml:space="preserve">Rett nedenfir bergknaus med enslig furu, ovenfor akeleie-eng. Åpen glenne, sti gjennom. Ryddet kratt rundt, men ikke i ruta. </t>
  </si>
  <si>
    <t>EK10</t>
  </si>
  <si>
    <t>EK2</t>
  </si>
  <si>
    <t>Rett under krossved?? Stor busk, i rosekratt med slåpetorn. Har vært kuttet busker, men er kommet tilbake.</t>
  </si>
  <si>
    <t>EK3</t>
  </si>
  <si>
    <t xml:space="preserve">Kuttet furu. </t>
  </si>
  <si>
    <t>EK4</t>
  </si>
  <si>
    <t xml:space="preserve">I bratt berg/bergskrent. Dragehode rundt. </t>
  </si>
  <si>
    <t>EK5</t>
  </si>
  <si>
    <t>EK6</t>
  </si>
  <si>
    <t>Under stor furu</t>
  </si>
  <si>
    <t>EK7</t>
  </si>
  <si>
    <t>I nedkant av ospekratt. Merket med 3 rør/spikere</t>
  </si>
  <si>
    <t>EK8</t>
  </si>
  <si>
    <t xml:space="preserve">Rett nedenfor osp, over brattkant. Kappet busk et par m unna. </t>
  </si>
  <si>
    <t>EK9</t>
  </si>
  <si>
    <t>Vissent. Tråkk, sti i kant av ruta.</t>
  </si>
  <si>
    <t xml:space="preserve">Mange visne. </t>
  </si>
  <si>
    <t>Sti i kant</t>
  </si>
  <si>
    <t>Tråkk (sti)</t>
  </si>
  <si>
    <t>Noe krattrydding like ved</t>
  </si>
  <si>
    <t>Mye strø</t>
  </si>
  <si>
    <t>Visne. Tråkk i kant.</t>
  </si>
  <si>
    <t>små stubber 2m NV for ruta</t>
  </si>
  <si>
    <t>Tråkk/sti</t>
  </si>
  <si>
    <t>einer beskåret 2m V for ruta</t>
  </si>
  <si>
    <t>død osp</t>
  </si>
  <si>
    <t>Sti</t>
  </si>
  <si>
    <t>Død furu</t>
  </si>
  <si>
    <t>Vh3 og Vh4 målt på furu, bart under</t>
  </si>
  <si>
    <t>FA.N0</t>
  </si>
  <si>
    <t>FA.N1</t>
  </si>
  <si>
    <t>FA.N5</t>
  </si>
  <si>
    <t>FA.NV4</t>
  </si>
  <si>
    <t>FA.S0</t>
  </si>
  <si>
    <t>FA.S1</t>
  </si>
  <si>
    <t>FA.SV1</t>
  </si>
  <si>
    <t>FA.SØ2</t>
  </si>
  <si>
    <t>FA.V0</t>
  </si>
  <si>
    <t>FA.V1</t>
  </si>
  <si>
    <t>merket med spiker i alle 4 hj</t>
  </si>
  <si>
    <t>FA.N4</t>
  </si>
  <si>
    <t>3 spiere, på 4 m langs båndet og 2 på andre siden</t>
  </si>
  <si>
    <t>FA.NØ3</t>
  </si>
  <si>
    <t>FA.S10</t>
  </si>
  <si>
    <t>Rør langs båndet, spiker på andre siden</t>
  </si>
  <si>
    <t>FA.S11</t>
  </si>
  <si>
    <t>FA.S3</t>
  </si>
  <si>
    <t xml:space="preserve">merket med spiker. En stor kladeis med dragehode som er vanskelig å telle individer av. </t>
  </si>
  <si>
    <t>FA.SV2</t>
  </si>
  <si>
    <t>FA.SØ4</t>
  </si>
  <si>
    <t>Satt ned nye spikere</t>
  </si>
  <si>
    <t>GJ.N2</t>
  </si>
  <si>
    <t>GJ.NV0</t>
  </si>
  <si>
    <t>GJ.NØ2</t>
  </si>
  <si>
    <t>GJ.S2</t>
  </si>
  <si>
    <t>GJ.S3</t>
  </si>
  <si>
    <t>GJ.SØ1</t>
  </si>
  <si>
    <t>GJ.SØ4</t>
  </si>
  <si>
    <t>GJ.SØ5</t>
  </si>
  <si>
    <t>GJ.V7</t>
  </si>
  <si>
    <t>GJ.Ø0</t>
  </si>
  <si>
    <t>så rådyr noen m unna</t>
  </si>
  <si>
    <t>Ingen (brent?)</t>
  </si>
  <si>
    <t>nesten vegkant</t>
  </si>
  <si>
    <t>mot kant av grusvei</t>
  </si>
  <si>
    <t>fant gul pinne som var delvis brent</t>
  </si>
  <si>
    <t>Tidlig slått, rydding</t>
  </si>
  <si>
    <t>Brent</t>
  </si>
  <si>
    <t xml:space="preserve">Brent </t>
  </si>
  <si>
    <t>Brent. Tidlig slått, rydding?</t>
  </si>
  <si>
    <t>Brent + 75 % kantslått</t>
  </si>
  <si>
    <t>Mot veien</t>
  </si>
  <si>
    <t>Usikker brent. Noe rydding</t>
  </si>
  <si>
    <t>GS.N2</t>
  </si>
  <si>
    <t>mulig slått</t>
  </si>
  <si>
    <t>GS.NØ0</t>
  </si>
  <si>
    <t>GS.NØ1</t>
  </si>
  <si>
    <t>GS.NØ2</t>
  </si>
  <si>
    <t>GS.SV3</t>
  </si>
  <si>
    <t>GS.SØ13</t>
  </si>
  <si>
    <t>GS.SØ5</t>
  </si>
  <si>
    <t>GS.V2</t>
  </si>
  <si>
    <t>GS.V5</t>
  </si>
  <si>
    <t>GS.Ø3</t>
  </si>
  <si>
    <t>Slått (park, vet ikke når slåtten gjøres, sannsynligvis i kommunal regi)</t>
  </si>
  <si>
    <t>slås seint</t>
  </si>
  <si>
    <t>Slått</t>
  </si>
  <si>
    <t>Nyslått!!</t>
  </si>
  <si>
    <t>GR.N0</t>
  </si>
  <si>
    <t>brent</t>
  </si>
  <si>
    <t>GR.N3</t>
  </si>
  <si>
    <t>GR.N7</t>
  </si>
  <si>
    <t>GR.NØ3</t>
  </si>
  <si>
    <t>GR.S1</t>
  </si>
  <si>
    <t>GR.S9</t>
  </si>
  <si>
    <t>GR.SV1</t>
  </si>
  <si>
    <t>GR.SØ1</t>
  </si>
  <si>
    <t>GR.V0</t>
  </si>
  <si>
    <t>GR.V2</t>
  </si>
  <si>
    <t>satte ned gule pinner i østkant, fant ikke rør her. Midtpunktet er ca. 1.5 m SØ for blåhegg</t>
  </si>
  <si>
    <t>Ingen, men brannspor. Mye forstyrrelse rundt lok.</t>
  </si>
  <si>
    <t>fant ingen hjørner, tok den på øyemål</t>
  </si>
  <si>
    <t>fant ikke ruta, merka ny med 2 gule pinner: 9m på båndet og diag.</t>
  </si>
  <si>
    <t>bare 90 cm fra øst-vest</t>
  </si>
  <si>
    <t>satte ned liten gul pinne merket Midt i origo</t>
  </si>
  <si>
    <t>fant rør i 3m og diagonalen for denne</t>
  </si>
  <si>
    <t>Vi satte ned nye spikre plassert på basis av foto</t>
  </si>
  <si>
    <t>Satte ned nye rør, definert på basis av bilde</t>
  </si>
  <si>
    <t>vi satte ned spikre i de to hjørnene bort fra målebånd</t>
  </si>
  <si>
    <t>Rådyrbeite?</t>
  </si>
  <si>
    <t>VV.N10</t>
  </si>
  <si>
    <t>slått ifølge eier</t>
  </si>
  <si>
    <t>VV.NV4</t>
  </si>
  <si>
    <t>VV.NV8</t>
  </si>
  <si>
    <t>VV.S0</t>
  </si>
  <si>
    <t>VV.S2</t>
  </si>
  <si>
    <t>VV.S5</t>
  </si>
  <si>
    <t>VV.SV2</t>
  </si>
  <si>
    <t>VV.SV4</t>
  </si>
  <si>
    <t>VV.V1</t>
  </si>
  <si>
    <t>VV.V4</t>
  </si>
  <si>
    <t>Eier slår området tidlig om våren og seint på høsten hvert år, obs på dragehode</t>
  </si>
  <si>
    <t>Eier slår området tidlig om våren og seint på høsten hvert år, obs på dragehode. Helt ute i veien, klipt i fjor</t>
  </si>
  <si>
    <t>1. hjørne er i grusveg, mangler spiker. Eier slår området tidlig om våren og seint på høsten hvert år, obs på dragehode</t>
  </si>
  <si>
    <t>stort sett naken grus</t>
  </si>
  <si>
    <t>Rett foran sittebenk. småplantene virker ikke unge</t>
  </si>
  <si>
    <t>Kantrute, usikker på i hvor stor grad den slås</t>
  </si>
  <si>
    <t>under bjørk</t>
  </si>
  <si>
    <t>Slås</t>
  </si>
  <si>
    <t>Veikant, slås</t>
  </si>
  <si>
    <t>Slått?</t>
  </si>
  <si>
    <t>HE1</t>
  </si>
  <si>
    <t>HE10</t>
  </si>
  <si>
    <t xml:space="preserve">Rør i 3 hjørner, spiker i 1 hjørne. Mye spor etter jordrotter. </t>
  </si>
  <si>
    <t>HE2</t>
  </si>
  <si>
    <t>Dragehode rett utenfor ruta på flere sider</t>
  </si>
  <si>
    <t>HE3</t>
  </si>
  <si>
    <t>Ruta ligger til venstre for nesten død berberis</t>
  </si>
  <si>
    <t>HE4</t>
  </si>
  <si>
    <t>Ruta ligger over stien. Dekning av feltsjikt er inkludert vegetasjonen i stien</t>
  </si>
  <si>
    <t>HE5</t>
  </si>
  <si>
    <t>Ruta ligger i gravbergknapp-matte ved furu</t>
  </si>
  <si>
    <t>HE6</t>
  </si>
  <si>
    <t>Ruta ligger til venstre for stien</t>
  </si>
  <si>
    <t>HE7</t>
  </si>
  <si>
    <t>Mye strø og bar jord</t>
  </si>
  <si>
    <t>HE8</t>
  </si>
  <si>
    <t>En del bar jord</t>
  </si>
  <si>
    <t>HE9</t>
  </si>
  <si>
    <t>Rør i 2 hjørner, spiker i 2 hjørner. Mye bar grus/berg.</t>
  </si>
  <si>
    <t>13 småplanter, 29 vegetative, 23 fertile</t>
  </si>
  <si>
    <t>4 småplanter, 28 vegetative, 7 fertile</t>
  </si>
  <si>
    <t>7 småplanter, 30 vegetative, 15 fertile</t>
  </si>
  <si>
    <t>Ruta ligger i stien</t>
  </si>
  <si>
    <t>7 småplanter, 28 vegetative, 3 fertile</t>
  </si>
  <si>
    <t>HO1</t>
  </si>
  <si>
    <t>Tett, vanskelig å telle fertile</t>
  </si>
  <si>
    <t>HO10</t>
  </si>
  <si>
    <t>HO2</t>
  </si>
  <si>
    <t>HO3</t>
  </si>
  <si>
    <t>HO4</t>
  </si>
  <si>
    <t>HO5</t>
  </si>
  <si>
    <t>HO6</t>
  </si>
  <si>
    <t>HO7</t>
  </si>
  <si>
    <t>HO8</t>
  </si>
  <si>
    <t>HO9</t>
  </si>
  <si>
    <t xml:space="preserve">Alle dragehodeplanter tørket helt ut. Bringebær også tørket ut og kanskje døde? </t>
  </si>
  <si>
    <t>Fant 3 av 4 rør</t>
  </si>
  <si>
    <t>Fant bare de 2 rørene lengst til høyre. Mye strø.</t>
  </si>
  <si>
    <t>Fant bare de 2 nedre rørene. Mye strø</t>
  </si>
  <si>
    <t>Mye døde blader på eika --&gt; dekker lite</t>
  </si>
  <si>
    <t xml:space="preserve">Fant bare de 2 øverste rørene; de andre ligger for dypt. </t>
  </si>
  <si>
    <t>Mye strø.</t>
  </si>
  <si>
    <t>En god del strø.</t>
  </si>
  <si>
    <t>MYE strø.</t>
  </si>
  <si>
    <t xml:space="preserve">En del bar jord. </t>
  </si>
  <si>
    <t>8 småplanter, 12 vegetative, 16 fertile</t>
  </si>
  <si>
    <t>0 småplanter, 0 vegetative, 5 fertile</t>
  </si>
  <si>
    <t>H1</t>
  </si>
  <si>
    <t>Tråkk, sti gjennom ruta.</t>
  </si>
  <si>
    <t>H10</t>
  </si>
  <si>
    <t>Sti i hjørnet av ruta.</t>
  </si>
  <si>
    <t>H11</t>
  </si>
  <si>
    <t>Sti gjennom halve ruten.</t>
  </si>
  <si>
    <t>H2</t>
  </si>
  <si>
    <t>Sti gjennom</t>
  </si>
  <si>
    <t>H3</t>
  </si>
  <si>
    <t>H4</t>
  </si>
  <si>
    <t>H5</t>
  </si>
  <si>
    <t>H6</t>
  </si>
  <si>
    <t>H7</t>
  </si>
  <si>
    <t>H8</t>
  </si>
  <si>
    <t>I stikryss. Markert med spiker</t>
  </si>
  <si>
    <t>H9</t>
  </si>
  <si>
    <t>Høyden er målt på busker</t>
  </si>
  <si>
    <t>Fant plassering i fht stein på foto, ingen merker</t>
  </si>
  <si>
    <t>Trær/busker over ruta, ca 2m høye</t>
  </si>
  <si>
    <t>Einer felt 3m N for ruta</t>
  </si>
  <si>
    <t>Beite opphørt, lite tråkk</t>
  </si>
  <si>
    <t>Krattrydding. Ask v. hjørne av ruta klippet</t>
  </si>
  <si>
    <t>Krattrydding rundt. Lønn midtpunkt klippet</t>
  </si>
  <si>
    <t>Kraftig krattrydding</t>
  </si>
  <si>
    <t>HV1</t>
  </si>
  <si>
    <t>HV2</t>
  </si>
  <si>
    <t>tråkk, sti krysser hjørnet</t>
  </si>
  <si>
    <t>HV3</t>
  </si>
  <si>
    <t>HV4</t>
  </si>
  <si>
    <t>HV5</t>
  </si>
  <si>
    <t>HV6</t>
  </si>
  <si>
    <t>HV7</t>
  </si>
  <si>
    <t>Dumpet hageavfall?</t>
  </si>
  <si>
    <t>HV8</t>
  </si>
  <si>
    <t>HV9</t>
  </si>
  <si>
    <t>Gammel liten stubbe</t>
  </si>
  <si>
    <t>Busker høyere</t>
  </si>
  <si>
    <t>HU.N4</t>
  </si>
  <si>
    <t>HU.N5</t>
  </si>
  <si>
    <t>HU.NV11</t>
  </si>
  <si>
    <t>stor einer hogd 50</t>
  </si>
  <si>
    <t>HU.NV12</t>
  </si>
  <si>
    <t>HU.NV3</t>
  </si>
  <si>
    <t>HU.SV1</t>
  </si>
  <si>
    <t>HU.SV9</t>
  </si>
  <si>
    <t>HU.V2</t>
  </si>
  <si>
    <t>HU.V3</t>
  </si>
  <si>
    <t>hogd einer like ved 10</t>
  </si>
  <si>
    <t>HU.Ø4</t>
  </si>
  <si>
    <t>100% hogd einer</t>
  </si>
  <si>
    <t>2 hveteplanter i ruta :)</t>
  </si>
  <si>
    <t>det står SV1 i 2018</t>
  </si>
  <si>
    <t>HU.SØ1</t>
  </si>
  <si>
    <t xml:space="preserve">NB! Himmelretning rettet opp. </t>
  </si>
  <si>
    <t>KA1</t>
  </si>
  <si>
    <t>KA10</t>
  </si>
  <si>
    <t>Gammel krattrydding</t>
  </si>
  <si>
    <t>KA2</t>
  </si>
  <si>
    <t>Slitasje, tråkk. Alurør og spiker på 6 m, ingen merking på 5 m</t>
  </si>
  <si>
    <t>KA3</t>
  </si>
  <si>
    <t>Slitasje. Rør langs båndet, ikke på andre siden.</t>
  </si>
  <si>
    <t>KA4</t>
  </si>
  <si>
    <t>Sti i overkant</t>
  </si>
  <si>
    <t>KA5</t>
  </si>
  <si>
    <t>Slitasje, ligger i kant av sti. Usikker på bilde.</t>
  </si>
  <si>
    <t>KA6</t>
  </si>
  <si>
    <t>KA7</t>
  </si>
  <si>
    <t>Ryddet trær rett utenfor ruten</t>
  </si>
  <si>
    <t>KA8</t>
  </si>
  <si>
    <t>Slitasje</t>
  </si>
  <si>
    <t>KA9</t>
  </si>
  <si>
    <t>Nakent berg, furu høyt oppe</t>
  </si>
  <si>
    <t>Tråkkslitasje</t>
  </si>
  <si>
    <t>Furu er borte</t>
  </si>
  <si>
    <t>Utkant av sti, slitasje</t>
  </si>
  <si>
    <t>Tråkk, plenaktig</t>
  </si>
  <si>
    <t>Fant rør med detektor. Bilde er feil</t>
  </si>
  <si>
    <t>Satt ned spiker i tre hjørner</t>
  </si>
  <si>
    <t>under furu</t>
  </si>
  <si>
    <t>Målt i feltsjikt</t>
  </si>
  <si>
    <t>MØ1</t>
  </si>
  <si>
    <t>Spiker i to hjørner</t>
  </si>
  <si>
    <t>MØ10</t>
  </si>
  <si>
    <t>MØ2</t>
  </si>
  <si>
    <t>Busk-/tresjikt utgjøres av slåpetorn som henger inn i ruta</t>
  </si>
  <si>
    <t>MØ3</t>
  </si>
  <si>
    <t>Rose sp. henger inn</t>
  </si>
  <si>
    <t>MØ4</t>
  </si>
  <si>
    <t>MØ5</t>
  </si>
  <si>
    <t>I sti, helt nedtråkket</t>
  </si>
  <si>
    <t>MØ6</t>
  </si>
  <si>
    <t>MØ7</t>
  </si>
  <si>
    <t>MØ8</t>
  </si>
  <si>
    <t>MØ9</t>
  </si>
  <si>
    <t xml:space="preserve">Fant bare de 2 rørene lengst unna midtpunktet. </t>
  </si>
  <si>
    <t xml:space="preserve">Busksjikt utgjøres av slåpetorn som henger inn i ruta. </t>
  </si>
  <si>
    <t>I sti, holdes åpent</t>
  </si>
  <si>
    <t>Fant 3 av 4 spiker</t>
  </si>
  <si>
    <t>Fant de 2 rørene lengst unna midtpunktet</t>
  </si>
  <si>
    <t>Fant alle rørene!</t>
  </si>
  <si>
    <t>Fant de 2 spikerne nærmest midtpunktet</t>
  </si>
  <si>
    <t>Fant de 2 spikerne nærmest transektet</t>
  </si>
  <si>
    <t xml:space="preserve">Fant 2 rør. Deler av ruta er forstyrret. </t>
  </si>
  <si>
    <t>Fant 3 rør.</t>
  </si>
  <si>
    <t xml:space="preserve">Fant 1 rør. Busksjikt utgjøres av slåpetorn som henger inn i ruta. </t>
  </si>
  <si>
    <t>Fant 4 rør.</t>
  </si>
  <si>
    <t xml:space="preserve">Holder på å gro igjen. Vanskelig å finne. </t>
  </si>
  <si>
    <t>I sti, men virker i ferd med å gro til.</t>
  </si>
  <si>
    <t>2 småplanter, 14 vegetative, 8 fertile</t>
  </si>
  <si>
    <t>1 småplanter, 33 vegetative, 40 fertile</t>
  </si>
  <si>
    <t>0 småplanter, 3 vegetative, 2 fertile</t>
  </si>
  <si>
    <t xml:space="preserve">Denne ruta ligger nå inne i et tett slåpetornkratt som er nesten umulig å komme inn i, langt mindre få lagt ned en rute. Dekningsdataene vil derfor være unøyaktige. Det er heller ikke tatt noe nytt bilde av ruta; bruk fjorårets. Vi bør vurdere å kutte ut denne. </t>
  </si>
  <si>
    <t>Ruta ligger i stien, helt nedtråkket</t>
  </si>
  <si>
    <t>0 småplanter, 0 vegetative, 1 fertile</t>
  </si>
  <si>
    <t>NR.NV1</t>
  </si>
  <si>
    <t>NR.NV7</t>
  </si>
  <si>
    <t>NR.S0</t>
  </si>
  <si>
    <t>NR.S1</t>
  </si>
  <si>
    <t>NR.SV0</t>
  </si>
  <si>
    <t>NR.SØ2</t>
  </si>
  <si>
    <t>Mye jordrotter:foto:1900</t>
  </si>
  <si>
    <t>NR.V1</t>
  </si>
  <si>
    <t>NR.Ø5</t>
  </si>
  <si>
    <t>NU.NØ7</t>
  </si>
  <si>
    <t>Tidligere beite, nå i tidlig gjengroing</t>
  </si>
  <si>
    <t>NU.NØ8</t>
  </si>
  <si>
    <t>NU.S9</t>
  </si>
  <si>
    <t>NU.SV10</t>
  </si>
  <si>
    <t>NU.SV18</t>
  </si>
  <si>
    <t>NU.SV8</t>
  </si>
  <si>
    <t>NU.SV9</t>
  </si>
  <si>
    <t>NU.SØ4</t>
  </si>
  <si>
    <t>Litt av berberisbusken går inn i NØ-hjørnet av ruta</t>
  </si>
  <si>
    <t>NU.V3</t>
  </si>
  <si>
    <t>kvisthaug ved siden av</t>
  </si>
  <si>
    <t>NU.Ø1</t>
  </si>
  <si>
    <t>Berberis fyller det ene hjørnet av ruta</t>
  </si>
  <si>
    <t>Mye dragehode i kanten av ruta --&gt; vanskelig å si hvilke som er inni og utenfor. Foto 9.50 (de to første)</t>
  </si>
  <si>
    <t>Foto 9.51x2</t>
  </si>
  <si>
    <t>Foto 10.59</t>
  </si>
  <si>
    <t>Foto 10.31</t>
  </si>
  <si>
    <t>Foto 10.40x2</t>
  </si>
  <si>
    <t>Foto 10.18</t>
  </si>
  <si>
    <t>Foto 10.19</t>
  </si>
  <si>
    <t>Foto 11.14  3</t>
  </si>
  <si>
    <t>Spor av brann (søppel). Foto 11.22x2</t>
  </si>
  <si>
    <t xml:space="preserve">Høy tresjiktsdekning, men solfylt. Foto 10.52x2. </t>
  </si>
  <si>
    <t>SP1</t>
  </si>
  <si>
    <t>SP10</t>
  </si>
  <si>
    <t xml:space="preserve">Midt mellom furu og furu til venstre for to store furuer og høyre for steiner. </t>
  </si>
  <si>
    <t>SP11</t>
  </si>
  <si>
    <t>Krattrydding 1 m S for ruta - påvirker lysforhold</t>
  </si>
  <si>
    <t>SP12</t>
  </si>
  <si>
    <t>SP13</t>
  </si>
  <si>
    <t>Krattrydding, sporadisk slått</t>
  </si>
  <si>
    <t>SP14</t>
  </si>
  <si>
    <t>Sporadisk krattrydding - sprøyting?</t>
  </si>
  <si>
    <t>SP15</t>
  </si>
  <si>
    <t>Einer i ene enden av ruta -&gt; høy vegetasjon</t>
  </si>
  <si>
    <t>SP16</t>
  </si>
  <si>
    <t xml:space="preserve">Sporadisk krattrydding. </t>
  </si>
  <si>
    <t>Osp og einer -&gt; høy vegetasjon</t>
  </si>
  <si>
    <t>SP17</t>
  </si>
  <si>
    <t>Sporadisk krattrydding - sprøyting av syrin?</t>
  </si>
  <si>
    <t>SP18</t>
  </si>
  <si>
    <t>Sporadisk slått/rydding</t>
  </si>
  <si>
    <t>SP19</t>
  </si>
  <si>
    <t>En del beite på dragehode - brunsnegler?</t>
  </si>
  <si>
    <t>SP2</t>
  </si>
  <si>
    <t>1 rør, 3 spikre</t>
  </si>
  <si>
    <t>SP20</t>
  </si>
  <si>
    <t>Sprøyting av syrin? Ved siden av ruta</t>
  </si>
  <si>
    <t>SP3</t>
  </si>
  <si>
    <t>Knaus, SV for skilt. I kant av stien, klipt einer.</t>
  </si>
  <si>
    <t>SP4</t>
  </si>
  <si>
    <t>Høyt furutre</t>
  </si>
  <si>
    <t>SP5</t>
  </si>
  <si>
    <r>
      <t xml:space="preserve">Høyt furutre. </t>
    </r>
    <r>
      <rPr>
        <sz val="11"/>
        <color rgb="FFFF0000"/>
        <rFont val="Calibri"/>
        <family val="2"/>
        <scheme val="minor"/>
      </rPr>
      <t xml:space="preserve">Feilbestemt hvitmaure, ikke dragehode i ruta. </t>
    </r>
  </si>
  <si>
    <t>SP6</t>
  </si>
  <si>
    <t xml:space="preserve">Utenfor ryddet område. Mye strø. Ask henger inn. </t>
  </si>
  <si>
    <t>SP7</t>
  </si>
  <si>
    <t>Ved stien mot brygge/uteplass. Mye strø</t>
  </si>
  <si>
    <t>SP8</t>
  </si>
  <si>
    <t xml:space="preserve">Ved stien. Ser ut til at syrin er bekjempet - død syrin i ruta. </t>
  </si>
  <si>
    <t>SP9</t>
  </si>
  <si>
    <t>Einer midt i ruta, ca. 160 cm høy. Målt høyden på feltsjikt. Kappet grener pp furu. FANT 1 SMÅPLANTE 23/8 - SÅ BEHOLDER 4 I DATASETTET</t>
  </si>
  <si>
    <t xml:space="preserve">Ny sti gjennom ruta. </t>
  </si>
  <si>
    <t>Noe ryddet?</t>
  </si>
  <si>
    <t>Flere beitede/slåtte planter. En stor klump (se bilde) tatt skjønnsmessig til 2 ind.</t>
  </si>
  <si>
    <t>Død dvergmispel</t>
  </si>
  <si>
    <t>Under tre, buskdekning 15</t>
  </si>
  <si>
    <t>Slått, i utkant av plen</t>
  </si>
  <si>
    <t>Død, sprøytet berberis</t>
  </si>
  <si>
    <t>Dragehodeplantene var beitet på.</t>
  </si>
  <si>
    <t>Krattrydding, men lenge siden</t>
  </si>
  <si>
    <t xml:space="preserve">Slått </t>
  </si>
  <si>
    <t>Sti gjennom ruta</t>
  </si>
  <si>
    <t>Død einer</t>
  </si>
  <si>
    <t>Fant ikke rør, la etter bilde</t>
  </si>
  <si>
    <t>30 % av buskdekningen er rot i selve ruta</t>
  </si>
  <si>
    <t>Fant bare ett rør</t>
  </si>
  <si>
    <t>To nye skudd av syrin</t>
  </si>
  <si>
    <t>Målt høyde i feltsjikt</t>
  </si>
  <si>
    <t>ST1</t>
  </si>
  <si>
    <t>Mye tråkk i hele ruta</t>
  </si>
  <si>
    <t>ST10</t>
  </si>
  <si>
    <t>I stien</t>
  </si>
  <si>
    <t>ST2</t>
  </si>
  <si>
    <t>Mye tråkk</t>
  </si>
  <si>
    <t>ST3</t>
  </si>
  <si>
    <t>ST4</t>
  </si>
  <si>
    <t>En del tråkk</t>
  </si>
  <si>
    <t>5 småplanter, 5 vegetative, 3 fertile</t>
  </si>
  <si>
    <t>ST5</t>
  </si>
  <si>
    <t>Noe tråkk</t>
  </si>
  <si>
    <t>9 småplanter, 10 vegetative, 14 fertile</t>
  </si>
  <si>
    <t>ST6</t>
  </si>
  <si>
    <t>84 småplanter, 112 vegetative, 25 fertile</t>
  </si>
  <si>
    <t>ST7</t>
  </si>
  <si>
    <t>86 småplanter, 59 vegetative, 20 fertile</t>
  </si>
  <si>
    <t>ST8</t>
  </si>
  <si>
    <t>30 småplanter, 37 vegetative, 12 fertile</t>
  </si>
  <si>
    <t>ST9</t>
  </si>
  <si>
    <t>slitasje fra ferdsel</t>
  </si>
  <si>
    <t>sti gjennom ruta</t>
  </si>
  <si>
    <t>to spiker i stikant</t>
  </si>
  <si>
    <t>noe slitasje fra ferdsel</t>
  </si>
  <si>
    <t>spiker i 2 hjørner</t>
  </si>
  <si>
    <t>lavmark, mye lav i bunn</t>
  </si>
  <si>
    <t>SV1</t>
  </si>
  <si>
    <t>SV10</t>
  </si>
  <si>
    <t>MANGLER KOORDINATFESTING</t>
  </si>
  <si>
    <t>SV11</t>
  </si>
  <si>
    <t>Utplanting av dragehoder vår 2016, spirt inne vinter 2015/16. Mangler foto.</t>
  </si>
  <si>
    <t>SV12</t>
  </si>
  <si>
    <t>SV13</t>
  </si>
  <si>
    <t>SV14</t>
  </si>
  <si>
    <t>Vanskelig å telle nøyaktig</t>
  </si>
  <si>
    <t>SV2</t>
  </si>
  <si>
    <t>SV3</t>
  </si>
  <si>
    <t>SV4</t>
  </si>
  <si>
    <t>SV5</t>
  </si>
  <si>
    <t>SV6</t>
  </si>
  <si>
    <t>Frøplante. På berg i dagen. Dragehode rett utenfor.</t>
  </si>
  <si>
    <t>SV7</t>
  </si>
  <si>
    <t>SV8</t>
  </si>
  <si>
    <t>Ved midtpunkt. Kartet litt misvisende</t>
  </si>
  <si>
    <t>SV9</t>
  </si>
  <si>
    <t>1 m fra midtpunkt. Kartet litt misvisende</t>
  </si>
  <si>
    <t>Fertile rett utenfor. I såfeltet til R. Svartor</t>
  </si>
  <si>
    <t>Sjekk krattsoleie fra 2017 - er det denne ruta?</t>
  </si>
  <si>
    <t>Ballblom og primula</t>
  </si>
  <si>
    <t>Primula</t>
  </si>
  <si>
    <t>Vanskelig å skille individer</t>
  </si>
  <si>
    <t>Slått? (utkant av enga)</t>
  </si>
  <si>
    <t>Ikke målt. Se kommentar på transektskjema</t>
  </si>
  <si>
    <t>Bjørk 50</t>
  </si>
  <si>
    <t>Rogn 50</t>
  </si>
  <si>
    <t>under selje</t>
  </si>
  <si>
    <t>Usikker på om slås</t>
  </si>
  <si>
    <t xml:space="preserve">Rotet opp, stor tørr flekk. </t>
  </si>
  <si>
    <t>Rogn 60</t>
  </si>
  <si>
    <t>usikker på om slås</t>
  </si>
  <si>
    <t>Ett kjempestort individ</t>
  </si>
  <si>
    <t>TE1</t>
  </si>
  <si>
    <t>Furu midt i ruta hogget ned</t>
  </si>
  <si>
    <t>TE10</t>
  </si>
  <si>
    <t>TE2</t>
  </si>
  <si>
    <t>TE3</t>
  </si>
  <si>
    <t>TE4</t>
  </si>
  <si>
    <t>TE5</t>
  </si>
  <si>
    <t>TE6</t>
  </si>
  <si>
    <t>TE7</t>
  </si>
  <si>
    <t>TE8</t>
  </si>
  <si>
    <t>TE9</t>
  </si>
  <si>
    <t>Gammel hogst (stubbe på 8.8 m)</t>
  </si>
  <si>
    <t>Har vært ryddet kratt, men det er lenge siden</t>
  </si>
  <si>
    <t>2 småplanter, 0 vegetative, 0 fertile</t>
  </si>
  <si>
    <t>3 småplanter, 1 vegetativ, 4 fertile</t>
  </si>
  <si>
    <t>1 småplanter, 4 vegetative, 9 fertile</t>
  </si>
  <si>
    <t>6 småplanter, 5 vegetative, 1 fertile</t>
  </si>
  <si>
    <t>Dragehode står helt i kanten av ruta - vanskelig å vite hvilke som er innenfor og utenfor</t>
  </si>
  <si>
    <t>2 småplanter, 16 vegetative, 11 fertile</t>
  </si>
  <si>
    <t>Mye tråkk i ruta - vanskelig å anslå dekning</t>
  </si>
  <si>
    <t>En del tråkk i ruta</t>
  </si>
  <si>
    <t>SU.NV0</t>
  </si>
  <si>
    <t>SU.NV19</t>
  </si>
  <si>
    <t>andre siden av veien, like S f rosebusk, ca 5 m fra sprøytet åker</t>
  </si>
  <si>
    <t>SU.NV7</t>
  </si>
  <si>
    <t>SU.NØ2</t>
  </si>
  <si>
    <t>SU.SV20</t>
  </si>
  <si>
    <t>SU.SØ0</t>
  </si>
  <si>
    <t>SU.SØ5</t>
  </si>
  <si>
    <t>SU.V1</t>
  </si>
  <si>
    <t>Ask henger inn</t>
  </si>
  <si>
    <t>SU.V7</t>
  </si>
  <si>
    <t>SU.Ø7</t>
  </si>
  <si>
    <t>Klarte ikke å finne denne!</t>
  </si>
  <si>
    <t>Foto 12.25x2</t>
  </si>
  <si>
    <t>Foto 12.37x2</t>
  </si>
  <si>
    <t>Foto 12.33x2</t>
  </si>
  <si>
    <t>Foto 13.07x2</t>
  </si>
  <si>
    <t>Foto 13.03</t>
  </si>
  <si>
    <t>Foto 12.24</t>
  </si>
  <si>
    <t>Foto 12.43</t>
  </si>
  <si>
    <t>Foto 13.23</t>
  </si>
  <si>
    <t>NB! Lagt ut nye rør; fant ikke i 2020. Foto 13.32.</t>
  </si>
  <si>
    <t>Foto 13.40</t>
  </si>
  <si>
    <t>VE10</t>
  </si>
  <si>
    <t>VE5</t>
  </si>
  <si>
    <t>Lav dekker 10 %</t>
  </si>
  <si>
    <t>VE6</t>
  </si>
  <si>
    <t>VE7</t>
  </si>
  <si>
    <t>VE8</t>
  </si>
  <si>
    <t>VE9</t>
  </si>
  <si>
    <t>Lav dekker 5 %</t>
  </si>
  <si>
    <t>VE1</t>
  </si>
  <si>
    <t>VE2</t>
  </si>
  <si>
    <t>VE3</t>
  </si>
  <si>
    <t>3 SPIKER, 1 RØR. Lavdekker 30% i bunnsjikt. Småplante står akkurat ved hjørnestolpe</t>
  </si>
  <si>
    <t>VE4</t>
  </si>
  <si>
    <t>Lav dekker 25 %</t>
  </si>
  <si>
    <t>Lav dekker 20 %</t>
  </si>
  <si>
    <t>V6</t>
  </si>
  <si>
    <t>Gressklipper</t>
  </si>
  <si>
    <t>Spiker i alle hjørner</t>
  </si>
  <si>
    <t>VI1</t>
  </si>
  <si>
    <t>Ett rør og to spiker</t>
  </si>
  <si>
    <t>VI10</t>
  </si>
  <si>
    <t>4 rør</t>
  </si>
  <si>
    <t>VI2</t>
  </si>
  <si>
    <t>i skygge av tre</t>
  </si>
  <si>
    <t>VI3</t>
  </si>
  <si>
    <t>VI4</t>
  </si>
  <si>
    <t>Halve ruta klippet (diagonal). Spiker i plenen, rør i de tre andre</t>
  </si>
  <si>
    <t>VI5</t>
  </si>
  <si>
    <t>VI7</t>
  </si>
  <si>
    <t>Spiker i alle hjørner. Vanskelig å skille småplanter og vegetative pga. klipping og små planter</t>
  </si>
  <si>
    <t>VI8</t>
  </si>
  <si>
    <t>Spiker i alle hjørner. Mye dragehode utenfor ruta, langs linja.</t>
  </si>
  <si>
    <t>VI9</t>
  </si>
  <si>
    <t xml:space="preserve">I kant, 80 % slått, 20 % uslått. </t>
  </si>
  <si>
    <t>ØR.N2</t>
  </si>
  <si>
    <t>sterkt beitet</t>
  </si>
  <si>
    <t>ØR.SV6</t>
  </si>
  <si>
    <t>ØR.SØ1</t>
  </si>
  <si>
    <t>ØR.V0</t>
  </si>
  <si>
    <t>ØR.V4</t>
  </si>
  <si>
    <t>ÅS.N1</t>
  </si>
  <si>
    <t>ÅS.NV1</t>
  </si>
  <si>
    <t>ÅS.NV4</t>
  </si>
  <si>
    <t>ÅS.NØ0</t>
  </si>
  <si>
    <t>ÅS.SV4</t>
  </si>
  <si>
    <t>Elgbeite</t>
  </si>
  <si>
    <t>ÅS.SV6</t>
  </si>
  <si>
    <t>ÅS.V0</t>
  </si>
  <si>
    <t>ÅS.V1</t>
  </si>
  <si>
    <t>ÅS.V2</t>
  </si>
  <si>
    <t>ÅS.V4</t>
  </si>
  <si>
    <t>ruta er noe over 2m til høyre for furu (ikke 1.5)</t>
  </si>
  <si>
    <t>mye naken jord, slitt</t>
  </si>
  <si>
    <t>litt langt inne i buskene, knapt habitat. Hassel og geitved henger over</t>
  </si>
  <si>
    <t>mye lav</t>
  </si>
  <si>
    <t>Påvirket av deponert furukvist</t>
  </si>
  <si>
    <t>Busk-/tresjikt utgjøres av arter som henger inn i ruta</t>
  </si>
  <si>
    <t xml:space="preserve">Furugreiner ligger over ruta. Mye strø. </t>
  </si>
  <si>
    <t>Sterkt påvirket av deponert furukvist</t>
  </si>
  <si>
    <t>LY.NV18</t>
  </si>
  <si>
    <t>LY.NV20</t>
  </si>
  <si>
    <t>LY.Ø4</t>
  </si>
  <si>
    <t>LY.S7</t>
  </si>
  <si>
    <t>LY.N10</t>
  </si>
  <si>
    <t>LY.NØ1</t>
  </si>
  <si>
    <t>LY.Ø1</t>
  </si>
  <si>
    <t>LY.Ø3</t>
  </si>
  <si>
    <t>LY.V7</t>
  </si>
  <si>
    <t>LY.NV7</t>
  </si>
  <si>
    <t>Rute</t>
  </si>
  <si>
    <t>Art</t>
  </si>
  <si>
    <t>Dekning</t>
  </si>
  <si>
    <t>RL</t>
  </si>
  <si>
    <t>FA</t>
  </si>
  <si>
    <t>Vedplante</t>
  </si>
  <si>
    <t>Vedplante i feltsjikt (NY)</t>
  </si>
  <si>
    <t>Busk i busksjikt (NY)</t>
  </si>
  <si>
    <t>Gjengroing</t>
  </si>
  <si>
    <t>Dvergmispel</t>
  </si>
  <si>
    <t>Kirsebær</t>
  </si>
  <si>
    <t>Knollmjødurt</t>
  </si>
  <si>
    <t>Korsved</t>
  </si>
  <si>
    <t>Krattalant</t>
  </si>
  <si>
    <t>Osp</t>
  </si>
  <si>
    <t>Rose sp.</t>
  </si>
  <si>
    <t>Furu høyt over</t>
  </si>
  <si>
    <t>Røsslyng</t>
  </si>
  <si>
    <t>Slåpetorn</t>
  </si>
  <si>
    <t>Bringebær</t>
  </si>
  <si>
    <t>Sommereik</t>
  </si>
  <si>
    <t>Ask</t>
  </si>
  <si>
    <t>Einer</t>
  </si>
  <si>
    <t>Geitved</t>
  </si>
  <si>
    <t>Hengebjørk</t>
  </si>
  <si>
    <t>Stor futu i ruta</t>
  </si>
  <si>
    <t>Henger over</t>
  </si>
  <si>
    <t>Stjernetistel</t>
  </si>
  <si>
    <t>Bakkesøte</t>
  </si>
  <si>
    <t>Enghaukeskjegg</t>
  </si>
  <si>
    <t>Hegg</t>
  </si>
  <si>
    <t>Krattsoleie</t>
  </si>
  <si>
    <t>Mjødurt</t>
  </si>
  <si>
    <t xml:space="preserve">Høyt over </t>
  </si>
  <si>
    <t>Skogstorkenebb</t>
  </si>
  <si>
    <t>Vårpengeurt</t>
  </si>
  <si>
    <t>Henger inn</t>
  </si>
  <si>
    <t>Mindre enn 1 %</t>
  </si>
  <si>
    <t>Kanelrose</t>
  </si>
  <si>
    <t>Haugsbygd</t>
  </si>
  <si>
    <t>Teiebær</t>
  </si>
  <si>
    <t>Tyttebær</t>
  </si>
  <si>
    <t>Nikkesmelle</t>
  </si>
  <si>
    <t>Smaltimotei</t>
  </si>
  <si>
    <t>Spisslønn</t>
  </si>
  <si>
    <t>Tysk mure</t>
  </si>
  <si>
    <t>Over 50</t>
  </si>
  <si>
    <t>Inngår i feltsjiktet</t>
  </si>
  <si>
    <t>Hassel</t>
  </si>
  <si>
    <t>Gul gåseblom</t>
  </si>
  <si>
    <t>Selje</t>
  </si>
  <si>
    <t>Rognasal</t>
  </si>
  <si>
    <t>Ek7</t>
  </si>
  <si>
    <t>Aksveronika</t>
  </si>
  <si>
    <t>Ek6</t>
  </si>
  <si>
    <t>Ek9</t>
  </si>
  <si>
    <t>Ek3</t>
  </si>
  <si>
    <t>Ek5</t>
  </si>
  <si>
    <t>Ek8</t>
  </si>
  <si>
    <t>Smalfrøstjerne</t>
  </si>
  <si>
    <t>Over</t>
  </si>
  <si>
    <t>Dvergforglemmegei</t>
  </si>
  <si>
    <t>Smånøkkel</t>
  </si>
  <si>
    <t>Hundegras</t>
  </si>
  <si>
    <t>Syrin</t>
  </si>
  <si>
    <t>Åsaporten</t>
  </si>
  <si>
    <t>Vinterkarse</t>
  </si>
  <si>
    <t>Blankmispel</t>
  </si>
  <si>
    <t>Bustnype</t>
  </si>
  <si>
    <t>Melbær</t>
  </si>
  <si>
    <t>Filtkorsved</t>
  </si>
  <si>
    <t>Morell?</t>
  </si>
  <si>
    <t>Gravbergknapp</t>
  </si>
  <si>
    <t>Russesvalerot</t>
  </si>
  <si>
    <t>Snøbær</t>
  </si>
  <si>
    <t>Trollhegg</t>
  </si>
  <si>
    <t>HU.Ø3</t>
  </si>
  <si>
    <t>VI6</t>
  </si>
  <si>
    <t>Oppgitt som "lyng" - ombestemt til tyttebær på foto av ruta (kan være melbær også)</t>
  </si>
  <si>
    <t>Svartmispel</t>
  </si>
  <si>
    <t>Sibirertebusk</t>
  </si>
  <si>
    <t>K2</t>
  </si>
  <si>
    <t>K1</t>
  </si>
  <si>
    <t>K7</t>
  </si>
  <si>
    <t>K5</t>
  </si>
  <si>
    <t>K8</t>
  </si>
  <si>
    <t>K4</t>
  </si>
  <si>
    <t>K10</t>
  </si>
  <si>
    <t>K6</t>
  </si>
  <si>
    <t>Sprikemispel</t>
  </si>
  <si>
    <t>Snau bergskrinneblom</t>
  </si>
  <si>
    <t>Bulkemispel</t>
  </si>
  <si>
    <t>Takløk</t>
  </si>
  <si>
    <t>Sum of Ant.DR</t>
  </si>
  <si>
    <t>Column Labels</t>
  </si>
  <si>
    <t>Row Labels</t>
  </si>
  <si>
    <t>Grand Total</t>
  </si>
  <si>
    <t>RL.2015</t>
  </si>
  <si>
    <t>FA.2018</t>
  </si>
  <si>
    <t>Artsgruppe</t>
  </si>
  <si>
    <t>Cotoneaster lucidus</t>
  </si>
  <si>
    <t>blankmispel</t>
  </si>
  <si>
    <t>Rosa mollis</t>
  </si>
  <si>
    <t>bustnype</t>
  </si>
  <si>
    <t>Caragana sp.</t>
  </si>
  <si>
    <t>ertebuskslekta</t>
  </si>
  <si>
    <t>Phedimus spurius</t>
  </si>
  <si>
    <t>Corylus avellana</t>
  </si>
  <si>
    <t>hassel</t>
  </si>
  <si>
    <t>Arctostaphylos uva-ursi</t>
  </si>
  <si>
    <t>melbær</t>
  </si>
  <si>
    <t>Vincetoxicum rossicum</t>
  </si>
  <si>
    <t>russesvalerot</t>
  </si>
  <si>
    <t>smalfrøstjerne</t>
  </si>
  <si>
    <t>Vaccinium vitis-idaea</t>
  </si>
  <si>
    <t>tyttebær</t>
  </si>
  <si>
    <t>Barbarea vulgaris</t>
  </si>
  <si>
    <t>vinterkarse</t>
  </si>
  <si>
    <t>UTM</t>
  </si>
  <si>
    <t>x</t>
  </si>
  <si>
    <t>y</t>
  </si>
  <si>
    <t>OPPDATERTE KOORDINATER PER 2021-02-04 - ALLE I UTM33</t>
  </si>
  <si>
    <t>Midt</t>
  </si>
  <si>
    <t>32V</t>
  </si>
  <si>
    <t>POINT_X</t>
  </si>
  <si>
    <t>POINT_Y</t>
  </si>
  <si>
    <t>UTGÅR, lagt ut på nytt</t>
  </si>
  <si>
    <t>150m</t>
  </si>
  <si>
    <t>200m</t>
  </si>
  <si>
    <t>250m</t>
  </si>
  <si>
    <t>50m</t>
  </si>
  <si>
    <t>95m</t>
  </si>
  <si>
    <t>slutt</t>
  </si>
  <si>
    <t>start</t>
  </si>
  <si>
    <t>Ny 2021 - men ligger denne riktig…??</t>
  </si>
  <si>
    <t>Hurum?sen</t>
  </si>
  <si>
    <t>NB, må oppdateres med nye koordinater</t>
  </si>
  <si>
    <t>kan legges inn - men dobbeltsjekk at posisjonen stemmer</t>
  </si>
  <si>
    <t>Oppdatert 2021</t>
  </si>
  <si>
    <t>33V</t>
  </si>
  <si>
    <t>Mariannes GPS</t>
  </si>
  <si>
    <t>mangler??</t>
  </si>
  <si>
    <t>OPPDATERTE KOORDINATER PER 2021-03-04 - ALLE I UTM33</t>
  </si>
  <si>
    <t>Aslakrud</t>
  </si>
  <si>
    <t>Busstopp</t>
  </si>
  <si>
    <t>HU.O4</t>
  </si>
  <si>
    <t>Mø1</t>
  </si>
  <si>
    <t>Mø2</t>
  </si>
  <si>
    <t>Mø3</t>
  </si>
  <si>
    <t>Mø4</t>
  </si>
  <si>
    <t>Mø5</t>
  </si>
  <si>
    <t>Mø6</t>
  </si>
  <si>
    <t>Mø7</t>
  </si>
  <si>
    <t>Mø8</t>
  </si>
  <si>
    <t>Mø9</t>
  </si>
  <si>
    <t>Mø10</t>
  </si>
  <si>
    <t>Nordre Ultvedt</t>
  </si>
  <si>
    <t>VE1.2</t>
  </si>
  <si>
    <t>VE2.2</t>
  </si>
  <si>
    <t>VE3.2</t>
  </si>
  <si>
    <t>VE4.2</t>
  </si>
  <si>
    <t>VE5.2</t>
  </si>
  <si>
    <t>VE6.2</t>
  </si>
  <si>
    <t>VE7.2</t>
  </si>
  <si>
    <t>VE8.2</t>
  </si>
  <si>
    <t>VE9.2</t>
  </si>
  <si>
    <t>VE10.2</t>
  </si>
  <si>
    <t>VI1.2</t>
  </si>
  <si>
    <t>VI2.2</t>
  </si>
  <si>
    <t>VI3.2</t>
  </si>
  <si>
    <t>VI5.2</t>
  </si>
  <si>
    <t>VI4.2</t>
  </si>
  <si>
    <t>V6.2</t>
  </si>
  <si>
    <t>VI7.2</t>
  </si>
  <si>
    <t>VI8.2</t>
  </si>
  <si>
    <t>VI9.2</t>
  </si>
  <si>
    <t>VI10.2</t>
  </si>
  <si>
    <t>rose sp.</t>
  </si>
  <si>
    <t>trollhegg</t>
  </si>
  <si>
    <t>103282</t>
  </si>
  <si>
    <t>160576</t>
  </si>
  <si>
    <t>niger</t>
  </si>
  <si>
    <t>(Wahlb.) Fr.</t>
  </si>
  <si>
    <t>Frangunla alnus</t>
  </si>
  <si>
    <t>Frangula</t>
  </si>
  <si>
    <t>alnus</t>
  </si>
  <si>
    <t>Mill.</t>
  </si>
  <si>
    <t>Cotoneaster niger</t>
  </si>
  <si>
    <t>Caragana arborescens</t>
  </si>
  <si>
    <t>Cotoneaster divaricatus</t>
  </si>
  <si>
    <t>Arabis wahlenbergii</t>
  </si>
  <si>
    <t>Cotoneaster bullatus</t>
  </si>
  <si>
    <t>Sempervivum tectorum</t>
  </si>
  <si>
    <t>Viburnum lantana</t>
  </si>
  <si>
    <t>VU</t>
  </si>
  <si>
    <t>LY.NO1</t>
  </si>
  <si>
    <t>LY.O1</t>
  </si>
  <si>
    <t>LY.O3</t>
  </si>
  <si>
    <t>LY.O4</t>
  </si>
  <si>
    <t>Utplanta individ i 2021</t>
  </si>
  <si>
    <t>Utplanta individ i SØ6 i 2021</t>
  </si>
  <si>
    <t>Slått med trekantsag/ryddesag høst 2020. Oppformert individer fra frø - utplanta i 2021, 3 stk, hvorav 1 i rute SØ6</t>
  </si>
  <si>
    <t xml:space="preserve">RR, SLO </t>
  </si>
  <si>
    <t xml:space="preserve">Nei. Kun tråkk på sti som går gjennom lokaliteten. </t>
  </si>
  <si>
    <t>0,1,2,3,6</t>
  </si>
  <si>
    <t xml:space="preserve">Mange dragehodeindivider helt i kanten av ruta -&gt; litt vanskelig å telle nøyaktig </t>
  </si>
  <si>
    <t xml:space="preserve">Mange dragehodeindivider helt i kanten av ruta -&gt; vanskelig å telle nøyaktig </t>
  </si>
  <si>
    <t>Store deler av ruta ligger i stien (ca. 80 %)</t>
  </si>
  <si>
    <t>Usikker på om veg.høyde skal måles med eller uten busksjikt: uten busk 33 cm, med busk 115 cm</t>
  </si>
  <si>
    <t>Sti midt i ruta</t>
  </si>
  <si>
    <t xml:space="preserve">Mulig at deler av lokaliteten blir slått (eller brent?); vedplantene virker unge. Den delen som ligger ut mot jordet blir slått (med forhøster e.l.)? </t>
  </si>
  <si>
    <t>?</t>
  </si>
  <si>
    <t>Usikker på skjøtselsregimet</t>
  </si>
  <si>
    <t>Slått med beitepusser?</t>
  </si>
  <si>
    <t>Her er det både nakkebær og markjordbær i ruta --&gt; kan ha feilestimert dekning av nakkebær</t>
  </si>
  <si>
    <t>Nakkebær</t>
  </si>
  <si>
    <t>Enghavre</t>
  </si>
  <si>
    <t>Marianøkleblom</t>
  </si>
  <si>
    <t>Flekkgrisøre</t>
  </si>
  <si>
    <t>0,1,5,6</t>
  </si>
  <si>
    <t>Til venstre for stor einer</t>
  </si>
  <si>
    <t>Slank furu (eller var det en gran?) bak kratt på andre siden av "enga"</t>
  </si>
  <si>
    <r>
      <rPr>
        <sz val="11"/>
        <color rgb="FFFF0000"/>
        <rFont val="Calibri"/>
        <family val="2"/>
        <scheme val="minor"/>
      </rPr>
      <t xml:space="preserve">Lykt er fjernet. </t>
    </r>
    <r>
      <rPr>
        <sz val="11"/>
        <color theme="1"/>
        <rFont val="Calibri"/>
        <family val="2"/>
        <scheme val="minor"/>
      </rPr>
      <t>Venstre kant av stor einer</t>
    </r>
  </si>
  <si>
    <t xml:space="preserve">Teller teiebær som vedplante? Den er inkludert nå. </t>
  </si>
  <si>
    <t>Regnes teiebær som vedplante?</t>
  </si>
  <si>
    <t>NB, plotter var litt ødelagt pga. tråkk</t>
  </si>
  <si>
    <t>Kanskje kantslått?</t>
  </si>
  <si>
    <t>Estimater for dekning av rødlistearter mangler</t>
  </si>
  <si>
    <t>Mangler estimat på dekning</t>
  </si>
  <si>
    <t>2,3,4,5,6,7,8,9,10,11,12,13,14,15,16,17,18,19</t>
  </si>
  <si>
    <t>6,7,8,9,10,11</t>
  </si>
  <si>
    <t>0,8,9,10,12</t>
  </si>
  <si>
    <t xml:space="preserve">Her skulle det trolig vært registrert nakkebær istedenfor markjordbær --&gt; dobbeltsjekk neste år! </t>
  </si>
  <si>
    <t>Dobbeltsjekk for nakkebær neste år</t>
  </si>
  <si>
    <t>Brent / søppel og kvister</t>
  </si>
  <si>
    <t>UJ, SLO</t>
  </si>
  <si>
    <t>0,1,2,3,4,5,6,7,8,9</t>
  </si>
  <si>
    <t>0,1,2,5,6</t>
  </si>
  <si>
    <t>Sti går gjennom ruta. Gåsebeite ca. 20 %</t>
  </si>
  <si>
    <t>Gåsebeite 2 %</t>
  </si>
  <si>
    <t xml:space="preserve">Tre hogd. </t>
  </si>
  <si>
    <t>Gåsebeite 0,1 %</t>
  </si>
  <si>
    <t>Bakketimian</t>
  </si>
  <si>
    <t>Hjorterot</t>
  </si>
  <si>
    <t>Matkarse sp.</t>
  </si>
  <si>
    <t>Stankkarse eller markkarse</t>
  </si>
  <si>
    <t>Rett til høyre for stor eik + til høyre for liten og mellomstor ask</t>
  </si>
  <si>
    <t xml:space="preserve">Mye strø. Småplanter ser syke ut. </t>
  </si>
  <si>
    <t>Ruta ligger rundt liten eik</t>
  </si>
  <si>
    <t>2,7,10,11,15,16,17,18,19</t>
  </si>
  <si>
    <t>2,3,4,5,6</t>
  </si>
  <si>
    <t>2,3,4,5,6,10,14,17</t>
  </si>
  <si>
    <t xml:space="preserve">Opprinnelig den fremste av tre graner på den andre siden av golfbanen. Her er flere trær hogd, så sikt midt mellom bjørk og furu ute på golfbanen. </t>
  </si>
  <si>
    <t>0,2,3,4,5,6,7,8,9,10,11,12,13,14,15,16</t>
  </si>
  <si>
    <t>Hele ruta ligger i stien og er nedtråkket</t>
  </si>
  <si>
    <t xml:space="preserve">Denne ruta ligger nå inne i et tett slåpetornkratt som er nesten umulig å komme inn i, langt mindre få lagt ned en rute. Dekningsdataene vil derfor være unøyaktige. Det er heller ikke tatt noe nytt bilde av ruta; bruk bilde fra tidligere år. Vi bør vurdere å kutte ut denne. </t>
  </si>
  <si>
    <t>Rødt uthus ved strand på andre siden av sundet</t>
  </si>
  <si>
    <t>0,1,2,3,4,5,6,7</t>
  </si>
  <si>
    <t>Hjertegras</t>
  </si>
  <si>
    <t>i KANT AV TRÅKK</t>
  </si>
  <si>
    <t>Tråkk i hjørnet (ca. 5 %)</t>
  </si>
  <si>
    <t>Litt</t>
  </si>
  <si>
    <t>Tidsbruk (timer), uten reise</t>
  </si>
  <si>
    <t>Utplantet individer i m4 og m7</t>
  </si>
  <si>
    <t>Sibirbergknapp</t>
  </si>
  <si>
    <t xml:space="preserve">VE1 </t>
  </si>
  <si>
    <t>RR, ME</t>
  </si>
  <si>
    <t>Kuttet en del trær i nedkant, kyr på utsiden. Se skjøtselslogg i Erics dokumenter</t>
  </si>
  <si>
    <t>Må oppdateres i 2022!!</t>
  </si>
  <si>
    <t>3,4,7,10,11,12,13,16,17,18,19,33</t>
  </si>
  <si>
    <t>7,8,12,13</t>
  </si>
  <si>
    <t>5,6,7,10,11,12,17,18,19,20,21,22,23,24,25</t>
  </si>
  <si>
    <t>1,2,3,4,5,6,7,8,9,10,11,12,13,14,15,17,18,19,20,21,22</t>
  </si>
  <si>
    <t>1,2,3,5,6,7,8,9,10,11,12,13,14,15,16,17,18</t>
  </si>
  <si>
    <t xml:space="preserve">S </t>
  </si>
  <si>
    <t>1/3 AV RUTA I STI</t>
  </si>
  <si>
    <t>Biofokus slår denne lokaliteten, sjekk Erics logg</t>
  </si>
  <si>
    <r>
      <t xml:space="preserve">2,5 m nv for stein. </t>
    </r>
    <r>
      <rPr>
        <sz val="11"/>
        <color rgb="FFFF0000"/>
        <rFont val="Calibri"/>
        <family val="2"/>
        <scheme val="minor"/>
      </rPr>
      <t xml:space="preserve">Steinen er nede på sletta. Tatt to nye bilder. </t>
    </r>
  </si>
  <si>
    <t>2,3,5,6,7</t>
  </si>
  <si>
    <t>4,12</t>
  </si>
  <si>
    <t>(blank)</t>
  </si>
  <si>
    <t>LV, YB</t>
  </si>
  <si>
    <t>3,4,5,6,15,16,17,18,19,21,22,23,24,25,26</t>
  </si>
  <si>
    <t>Skog</t>
  </si>
  <si>
    <t>ME, MG</t>
  </si>
  <si>
    <r>
      <t xml:space="preserve">To furuer til venstre for eik, </t>
    </r>
    <r>
      <rPr>
        <sz val="11"/>
        <color rgb="FFFF0000"/>
        <rFont val="Calibri"/>
        <family val="2"/>
        <scheme val="minor"/>
      </rPr>
      <t>transektet går mellom furuene</t>
    </r>
  </si>
  <si>
    <t>Einerbusk (den er kuttet, men stammen står). Armert brygge/plattform mellom to asker, på andre siden av bukta. M 18-29 er slått som plen og utgår</t>
  </si>
  <si>
    <t>29,30,33,34,35,36,37,38,39,40,43,44,66,67,68,69,70</t>
  </si>
  <si>
    <t>7,8,9,20,21,22,23,24,25</t>
  </si>
  <si>
    <t>14,15</t>
  </si>
  <si>
    <t>14,16,17,18,19,20,21,23,24,25,26,27,28,29,31,49,50,53,54</t>
  </si>
  <si>
    <t>ME, UJ</t>
  </si>
  <si>
    <t>Slått på sensommeren (ryddesag med trekantblad), med fjerning av gras</t>
  </si>
  <si>
    <t xml:space="preserve">Vi gikk NV-transektet (det riktige), selv om SV4 ikke ligger på det. Vi droppet rute SV7, sånn at vi nå har totatl 10 ruter her også. </t>
  </si>
  <si>
    <r>
      <t>Den høyeste gjerdestolpen, mot selje på andre siden</t>
    </r>
    <r>
      <rPr>
        <sz val="11"/>
        <color rgb="FFFF0000"/>
        <rFont val="Calibri"/>
        <family val="2"/>
        <scheme val="minor"/>
      </rPr>
      <t>. Rute 4 ligger ikke på transektet, men vi gjorde forekomst-fravær likevel</t>
    </r>
  </si>
  <si>
    <t>18,19</t>
  </si>
  <si>
    <t>Usikker på grunnen til at jeg kom til så mange færre i år.</t>
  </si>
  <si>
    <t>2,3,4,5,6,7,8,9,10,11</t>
  </si>
  <si>
    <t>1,3,7,8</t>
  </si>
  <si>
    <t>1,2,3,5,6,7,8,9,10,11,15,16,17</t>
  </si>
  <si>
    <r>
      <t xml:space="preserve">Søkket på andre siden av veien, </t>
    </r>
    <r>
      <rPr>
        <sz val="11"/>
        <color rgb="FFFF0000"/>
        <rFont val="Calibri"/>
        <family val="2"/>
        <scheme val="minor"/>
      </rPr>
      <t>over flat stein ca. 5 m ut</t>
    </r>
  </si>
  <si>
    <t>3,4,5</t>
  </si>
  <si>
    <t>Ser ut som om det er ryddet skog siden sist</t>
  </si>
  <si>
    <t>ryddet skog?</t>
  </si>
  <si>
    <t>Ryddet skog? Slitasje 20 %</t>
  </si>
  <si>
    <t>Ryddet skog, kvisthaug 100 %</t>
  </si>
  <si>
    <t>2,3,4,3,6</t>
  </si>
  <si>
    <t>2,3</t>
  </si>
  <si>
    <t>0,1,2,3,4,5,9</t>
  </si>
  <si>
    <t>0,2</t>
  </si>
  <si>
    <t>1,2,3,4,7</t>
  </si>
  <si>
    <t>24,25,26,27,32,29,40,41,42</t>
  </si>
  <si>
    <t>Anlagt grusvei som har fjernet en rute på transekt N</t>
  </si>
  <si>
    <t>Til stubbe. Stor bjørk på gårdsplass</t>
  </si>
  <si>
    <t>4,6</t>
  </si>
  <si>
    <t>Notert som slått i 2022</t>
  </si>
  <si>
    <t>Blåbær</t>
  </si>
  <si>
    <t>nb TROR IKKE TYTTEBÆR OG BLÅBÆR ER REGNET TIDLIGERE ÅR. SJEKK OGSÅ ANDRE RUTER</t>
  </si>
  <si>
    <t>Grusvei dekker 15 %</t>
  </si>
  <si>
    <t>Raskant dekker 50 %</t>
  </si>
  <si>
    <t>100% GRUSVEI</t>
  </si>
  <si>
    <t>TAS UT AV DATASETTET??</t>
  </si>
  <si>
    <r>
      <t xml:space="preserve">Stor furu. </t>
    </r>
    <r>
      <rPr>
        <sz val="11"/>
        <color rgb="FFFF0000"/>
        <rFont val="Calibri"/>
        <family val="2"/>
        <scheme val="minor"/>
      </rPr>
      <t>Anlagt grusvei på slutten av transektet</t>
    </r>
    <r>
      <rPr>
        <sz val="11"/>
        <color theme="1"/>
        <rFont val="Calibri"/>
        <family val="2"/>
        <scheme val="minor"/>
      </rPr>
      <t>.</t>
    </r>
    <r>
      <rPr>
        <sz val="11"/>
        <color rgb="FFFF0000"/>
        <rFont val="Calibri"/>
        <family val="2"/>
        <scheme val="minor"/>
      </rPr>
      <t xml:space="preserve"> En rute utgår</t>
    </r>
  </si>
  <si>
    <t>0,2,3,4,7</t>
  </si>
  <si>
    <t>Fant bare to hjørner (innenfor gjerdet), satte ett nytt rør utenfor (øvre hjørnet)</t>
  </si>
  <si>
    <t>Beite? 80 %</t>
  </si>
  <si>
    <t xml:space="preserve">Usikker </t>
  </si>
  <si>
    <t xml:space="preserve">Beite?  </t>
  </si>
  <si>
    <t>Sannsynligvis noe beite på de innerste rutene, veikantslått på de ytterste</t>
  </si>
  <si>
    <t xml:space="preserve">Satte ned nytt metallrør på midtpunkt og tok flere bilder. </t>
  </si>
  <si>
    <t>0,2,3,6</t>
  </si>
  <si>
    <t>0,1,2,3,4,5,6,7,10</t>
  </si>
  <si>
    <t>0,1,2,7,8</t>
  </si>
  <si>
    <t>Ingen tegn til skjøtsel i år</t>
  </si>
  <si>
    <t>Ett svært skuddrikt individ, småskudd rundt</t>
  </si>
  <si>
    <t>Ingen tegn til skjøtsel i år, ganske gjengrodd</t>
  </si>
  <si>
    <t>0,1,2,3,4,5,6</t>
  </si>
  <si>
    <t>0,1,2,4</t>
  </si>
  <si>
    <t>Sitter litt feil. Flyttet i 2020 eller 202 - litt skjeiv i forhold til transektet</t>
  </si>
  <si>
    <t xml:space="preserve">Her var det ved en feil punchet masse dragehode. Dette er rettet opp 22.08.2022. </t>
  </si>
  <si>
    <t xml:space="preserve">Mye strø. </t>
  </si>
  <si>
    <t>103278</t>
  </si>
  <si>
    <t>132028</t>
  </si>
  <si>
    <t>lucidus</t>
  </si>
  <si>
    <t>Schltdl.</t>
  </si>
  <si>
    <t>103396</t>
  </si>
  <si>
    <t>136949</t>
  </si>
  <si>
    <t>mollis</t>
  </si>
  <si>
    <t>Sm.</t>
  </si>
  <si>
    <t>101906</t>
  </si>
  <si>
    <t>61866</t>
  </si>
  <si>
    <t>Fabales</t>
  </si>
  <si>
    <t>Fabaceae</t>
  </si>
  <si>
    <t>Caragana</t>
  </si>
  <si>
    <t>Fabr.</t>
  </si>
  <si>
    <t>103590</t>
  </si>
  <si>
    <t>135286</t>
  </si>
  <si>
    <t>Saxifragales</t>
  </si>
  <si>
    <t>Crassulaceae</t>
  </si>
  <si>
    <t>Phedimus</t>
  </si>
  <si>
    <t>spurius</t>
  </si>
  <si>
    <t>(M.Bieb.) t Hart</t>
  </si>
  <si>
    <t>102150</t>
  </si>
  <si>
    <t>62110</t>
  </si>
  <si>
    <t>Corylus</t>
  </si>
  <si>
    <t>avellana</t>
  </si>
  <si>
    <t>101771</t>
  </si>
  <si>
    <t>144370</t>
  </si>
  <si>
    <t>Arctostaphylos</t>
  </si>
  <si>
    <t>uva-ursi</t>
  </si>
  <si>
    <t>(L.) Spreng.</t>
  </si>
  <si>
    <t>102170</t>
  </si>
  <si>
    <t>138770</t>
  </si>
  <si>
    <t>Apocynaceae</t>
  </si>
  <si>
    <t>Vincetoxicum</t>
  </si>
  <si>
    <t>rossicum</t>
  </si>
  <si>
    <t>(Kleopow) Barbar.</t>
  </si>
  <si>
    <t>101829</t>
  </si>
  <si>
    <t>138643</t>
  </si>
  <si>
    <t>Vaccinium</t>
  </si>
  <si>
    <t>vitis-idaea</t>
  </si>
  <si>
    <t>101103</t>
  </si>
  <si>
    <t>130915</t>
  </si>
  <si>
    <t>Barbarea</t>
  </si>
  <si>
    <t>W.T.Aiton</t>
  </si>
  <si>
    <t>101907</t>
  </si>
  <si>
    <t>61867</t>
  </si>
  <si>
    <t>arborescens</t>
  </si>
  <si>
    <t>Lam.</t>
  </si>
  <si>
    <t>103273</t>
  </si>
  <si>
    <t>132022</t>
  </si>
  <si>
    <t>divaricatus</t>
  </si>
  <si>
    <t>Rehder &amp; E.H.Wilson</t>
  </si>
  <si>
    <t>141653</t>
  </si>
  <si>
    <t>144043</t>
  </si>
  <si>
    <t>Arabis</t>
  </si>
  <si>
    <t>wahlenbergii</t>
  </si>
  <si>
    <t>Jord.</t>
  </si>
  <si>
    <t>103270</t>
  </si>
  <si>
    <t>132020</t>
  </si>
  <si>
    <t>bullatus</t>
  </si>
  <si>
    <t>Bois</t>
  </si>
  <si>
    <t>103606</t>
  </si>
  <si>
    <t>63566</t>
  </si>
  <si>
    <t>Sempervivum</t>
  </si>
  <si>
    <t>tectorum</t>
  </si>
  <si>
    <t>101705</t>
  </si>
  <si>
    <t>61665</t>
  </si>
  <si>
    <t>lantana</t>
  </si>
  <si>
    <t>Tiltak</t>
  </si>
  <si>
    <t>BN00093702</t>
  </si>
  <si>
    <t>Oversikten til SF viser beite, men det stemmer ikke.</t>
  </si>
  <si>
    <r>
      <t xml:space="preserve">Ny avgrensning ble skissert i fjor (ligger i Feltkart-mappa), men årets kart er ikke oppdatert! Har hogd ned en furu og ryddet noe kratt siden i fjor. Noe gåsebeite. Mye jordrotter. </t>
    </r>
    <r>
      <rPr>
        <sz val="11"/>
        <rFont val="Calibri"/>
        <family val="2"/>
        <scheme val="minor"/>
      </rPr>
      <t>Kartet er oppdatert 2.1.23</t>
    </r>
  </si>
  <si>
    <r>
      <t xml:space="preserve">Ny avgrensning ble skissert i fjor (ligger i Feltkart-mappa), men årets kart er ikke oppdatert! NB, dobbeltsjekk punching av antall dragehode i HO8 og HO9 i 2021 --&gt; her er det ikke dragehode…  </t>
    </r>
    <r>
      <rPr>
        <sz val="11"/>
        <rFont val="Calibri"/>
        <family val="2"/>
        <scheme val="minor"/>
      </rPr>
      <t xml:space="preserve">GIS-fila virker å representere feltkartet. </t>
    </r>
  </si>
  <si>
    <t xml:space="preserve">Området ble ryddet for kratt i fjor (?), noen busker er på rask vei tilbake (spes. mispler - sprikemispel?). Dragehode observert mellom transektene Ø og NØ, ca. 20 m fra midtpunktet (foto 15.6.22). Stier utenfor gjerdet gror sakte igjen. </t>
  </si>
  <si>
    <t>Ryddet for kratt i fjor?</t>
  </si>
  <si>
    <t>24,25</t>
  </si>
  <si>
    <t>Tidl. krattrydding. Gammel sauemøkk</t>
  </si>
  <si>
    <t xml:space="preserve">Tidl. krattrydding. </t>
  </si>
  <si>
    <t xml:space="preserve">Frisk vegetasjon, stien ser ut til å gro sakte igjen. Vrient å finne merkerør (fjernet?), bør vurdere å merke på nytt. </t>
  </si>
  <si>
    <t>3,5</t>
  </si>
  <si>
    <t>16,17</t>
  </si>
  <si>
    <t>Leddved</t>
  </si>
  <si>
    <t>Kant av sti</t>
  </si>
  <si>
    <t>Litt krattrydding (osp) i nord, ved bålplass/benk (nær rute 9 og 10)</t>
  </si>
  <si>
    <t>Osp ryddet (bruk til grillspyd?)</t>
  </si>
  <si>
    <t>30,32,33,78,79,80,97,102,103,108,109,110,111,112,113,115,135,136,137,138,139,140,141,142,143,144,145,146,147,148,150,155,156,204,206,208,210,221,226,227,228,229,230,231,232,233,234,277,278,279,280</t>
  </si>
  <si>
    <t>Morell</t>
  </si>
  <si>
    <t>RL.2021</t>
  </si>
  <si>
    <t>Ulmaceae</t>
  </si>
  <si>
    <t>Ulmus</t>
  </si>
  <si>
    <t>glabra</t>
  </si>
  <si>
    <t>Huds.</t>
  </si>
  <si>
    <t>alm</t>
  </si>
  <si>
    <t>Ulmus glabra</t>
  </si>
  <si>
    <t>Thalictrum simplex subsp. simplex</t>
  </si>
  <si>
    <t>Villkornell ?</t>
  </si>
  <si>
    <t>Ertebuskslekta</t>
  </si>
  <si>
    <t>myrtillus</t>
  </si>
  <si>
    <t>Avenula</t>
  </si>
  <si>
    <t>pratensis</t>
  </si>
  <si>
    <t>(L.) Dumort.</t>
  </si>
  <si>
    <t>Hypochaeris</t>
  </si>
  <si>
    <t>maculata</t>
  </si>
  <si>
    <t>Apiales</t>
  </si>
  <si>
    <t>Apiaceae</t>
  </si>
  <si>
    <t>Seseli</t>
  </si>
  <si>
    <t>libanotis</t>
  </si>
  <si>
    <t>(L.) W.D.J.Koch</t>
  </si>
  <si>
    <t>scandinavicus</t>
  </si>
  <si>
    <t>B.Hylmö</t>
  </si>
  <si>
    <t>Caprifoliaceae</t>
  </si>
  <si>
    <t>Lonicera</t>
  </si>
  <si>
    <t>xylosteum</t>
  </si>
  <si>
    <t>Fragaria</t>
  </si>
  <si>
    <t>viridis</t>
  </si>
  <si>
    <t>Weston</t>
  </si>
  <si>
    <t>Symphoricarpos</t>
  </si>
  <si>
    <t>albus</t>
  </si>
  <si>
    <t>(L.) S.F.Blake</t>
  </si>
  <si>
    <t>veris</t>
  </si>
  <si>
    <t>Matkarseslekta</t>
  </si>
  <si>
    <t>Thymus</t>
  </si>
  <si>
    <t>pulegioides</t>
  </si>
  <si>
    <t>avium</t>
  </si>
  <si>
    <t>(L.) L.</t>
  </si>
  <si>
    <t>Lepidium</t>
  </si>
  <si>
    <t>Briza</t>
  </si>
  <si>
    <t>media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</si>
</sst>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1"/>
      <color theme="1"/>
      <name val="Calibri"/>
      <family val="2"/>
    </font>
    <font>
      <sz val="11"/>
      <color theme="0" tint="-0.34998626667073579"/>
      <name val="Calibri"/>
      <family val="2"/>
      <scheme val="minor"/>
    </font>
    <font>
      <sz val="8"/>
      <name val="Calibri"/>
      <family val="2"/>
      <scheme val="minor"/>
    </font>
    <font>
      <sz val="11"/>
      <color rgb="FF000000"/>
      <name val="Calibri"/>
      <family val="2"/>
    </font>
    <font>
      <sz val="11"/>
      <color rgb="FFA6A6A6"/>
      <name val="Calibri"/>
      <family val="2"/>
    </font>
    <font>
      <sz val="11"/>
      <color theme="6"/>
      <name val="Calibri"/>
      <family val="2"/>
      <scheme val="minor"/>
    </font>
    <font>
      <sz val="11"/>
      <color theme="0" tint="-0.249977111117893"/>
      <name val="Calibri"/>
      <family val="2"/>
      <scheme val="minor"/>
    </font>
    <font>
      <sz val="11"/>
      <color rgb="FF9C0006"/>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C7CE"/>
      </patternFill>
    </fill>
    <fill>
      <patternFill patternType="solid">
        <fgColor rgb="FFFF000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2">
    <xf numFmtId="0" fontId="0" fillId="0" borderId="0"/>
    <xf numFmtId="0" fontId="11" fillId="3" borderId="0" applyNumberFormat="0" applyBorder="0" applyAlignment="0" applyProtection="0"/>
  </cellStyleXfs>
  <cellXfs count="80">
    <xf numFmtId="0" fontId="0" fillId="0" borderId="0" xfId="0"/>
    <xf numFmtId="0" fontId="2" fillId="0" borderId="0" xfId="0" applyFont="1"/>
    <xf numFmtId="0" fontId="3" fillId="0" borderId="0" xfId="0" applyFont="1"/>
    <xf numFmtId="0" fontId="1" fillId="0" borderId="0" xfId="0" applyFont="1"/>
    <xf numFmtId="49" fontId="0" fillId="0" borderId="0" xfId="0" applyNumberFormat="1" applyAlignment="1">
      <alignment horizontal="right"/>
    </xf>
    <xf numFmtId="49" fontId="5" fillId="0" borderId="0" xfId="0" applyNumberFormat="1" applyFont="1" applyAlignment="1">
      <alignment horizontal="right"/>
    </xf>
    <xf numFmtId="49" fontId="0" fillId="0" borderId="0" xfId="0" applyNumberFormat="1"/>
    <xf numFmtId="49" fontId="5" fillId="0" borderId="0" xfId="0" applyNumberFormat="1" applyFont="1"/>
    <xf numFmtId="0" fontId="5" fillId="0" borderId="0" xfId="0" applyFont="1"/>
    <xf numFmtId="164" fontId="0" fillId="0" borderId="0" xfId="0" applyNumberFormat="1"/>
    <xf numFmtId="0" fontId="0" fillId="0" borderId="0" xfId="0" applyAlignment="1">
      <alignment horizontal="left"/>
    </xf>
    <xf numFmtId="14" fontId="0" fillId="0" borderId="0" xfId="0" applyNumberFormat="1"/>
    <xf numFmtId="0" fontId="0" fillId="0" borderId="0" xfId="0" pivotButton="1"/>
    <xf numFmtId="0" fontId="0" fillId="0" borderId="0" xfId="0" applyAlignment="1">
      <alignment wrapText="1"/>
    </xf>
    <xf numFmtId="0" fontId="0" fillId="2" borderId="0" xfId="0" applyFill="1"/>
    <xf numFmtId="0" fontId="2" fillId="2" borderId="0" xfId="0" applyFont="1" applyFill="1"/>
    <xf numFmtId="0" fontId="2" fillId="0" borderId="0" xfId="0" applyFont="1" applyAlignment="1">
      <alignment wrapText="1"/>
    </xf>
    <xf numFmtId="0" fontId="7" fillId="0" borderId="0" xfId="0" applyFont="1" applyAlignment="1">
      <alignment wrapText="1"/>
    </xf>
    <xf numFmtId="14" fontId="0" fillId="0" borderId="0" xfId="0" applyNumberFormat="1" applyAlignment="1">
      <alignment wrapText="1"/>
    </xf>
    <xf numFmtId="14" fontId="7" fillId="0" borderId="0" xfId="0" applyNumberFormat="1" applyFont="1" applyAlignment="1">
      <alignment wrapText="1"/>
    </xf>
    <xf numFmtId="0" fontId="8" fillId="0" borderId="0" xfId="0" applyFont="1" applyAlignment="1">
      <alignment wrapText="1"/>
    </xf>
    <xf numFmtId="0" fontId="7" fillId="0" borderId="0" xfId="0" applyFont="1"/>
    <xf numFmtId="0" fontId="0" fillId="0" borderId="1" xfId="0" applyBorder="1" applyAlignment="1">
      <alignment vertical="center" wrapText="1"/>
    </xf>
    <xf numFmtId="0" fontId="0" fillId="0" borderId="1" xfId="0" applyBorder="1" applyAlignment="1">
      <alignment vertical="center"/>
    </xf>
    <xf numFmtId="0" fontId="2" fillId="0" borderId="1" xfId="0" applyFont="1" applyBorder="1" applyAlignment="1">
      <alignment vertical="center"/>
    </xf>
    <xf numFmtId="0" fontId="2" fillId="0" borderId="1" xfId="0" applyFont="1" applyBorder="1" applyAlignment="1">
      <alignment vertical="center" wrapText="1"/>
    </xf>
    <xf numFmtId="0" fontId="9" fillId="0" borderId="0" xfId="0" applyFont="1"/>
    <xf numFmtId="0" fontId="1" fillId="0" borderId="1" xfId="0" applyFont="1" applyBorder="1" applyAlignment="1">
      <alignment vertical="center" wrapText="1"/>
    </xf>
    <xf numFmtId="0" fontId="1" fillId="2" borderId="0" xfId="0" applyFont="1" applyFill="1"/>
    <xf numFmtId="0" fontId="0" fillId="0" borderId="2" xfId="0" applyBorder="1" applyAlignment="1">
      <alignment vertical="center"/>
    </xf>
    <xf numFmtId="0" fontId="0" fillId="0" borderId="2" xfId="0" applyBorder="1" applyAlignment="1">
      <alignment vertical="center" wrapText="1"/>
    </xf>
    <xf numFmtId="0" fontId="2" fillId="0" borderId="0" xfId="0" applyFont="1" applyAlignment="1">
      <alignment horizontal="left"/>
    </xf>
    <xf numFmtId="0" fontId="7" fillId="0" borderId="0" xfId="0" applyFont="1" applyAlignment="1">
      <alignment horizontal="left"/>
    </xf>
    <xf numFmtId="0" fontId="7" fillId="0" borderId="0" xfId="0" applyFont="1" applyAlignment="1">
      <alignment horizontal="left" wrapText="1"/>
    </xf>
    <xf numFmtId="0" fontId="0" fillId="0" borderId="0" xfId="0" applyAlignment="1">
      <alignment horizontal="left" wrapText="1"/>
    </xf>
    <xf numFmtId="49" fontId="0" fillId="0" borderId="0" xfId="0" applyNumberFormat="1" applyAlignment="1">
      <alignment horizontal="left"/>
    </xf>
    <xf numFmtId="0" fontId="10" fillId="0" borderId="0" xfId="0" applyFont="1"/>
    <xf numFmtId="0" fontId="7" fillId="2" borderId="0" xfId="0" applyFont="1" applyFill="1" applyAlignment="1">
      <alignment wrapText="1"/>
    </xf>
    <xf numFmtId="14" fontId="0" fillId="2" borderId="0" xfId="0" applyNumberFormat="1" applyFill="1"/>
    <xf numFmtId="0" fontId="0" fillId="4" borderId="0" xfId="0" applyFill="1"/>
    <xf numFmtId="0" fontId="7" fillId="2" borderId="0" xfId="0" applyFont="1" applyFill="1"/>
    <xf numFmtId="0" fontId="0" fillId="0" borderId="2" xfId="0" applyFill="1" applyBorder="1" applyAlignment="1">
      <alignment vertical="center"/>
    </xf>
    <xf numFmtId="0" fontId="0" fillId="0" borderId="2" xfId="0" applyFill="1" applyBorder="1" applyAlignment="1">
      <alignment vertical="center" wrapText="1"/>
    </xf>
    <xf numFmtId="0" fontId="0" fillId="0" borderId="0" xfId="0" applyFont="1"/>
    <xf numFmtId="14" fontId="0" fillId="0" borderId="0" xfId="0" applyNumberFormat="1" applyFont="1"/>
    <xf numFmtId="0" fontId="0" fillId="0" borderId="0" xfId="0" applyFill="1"/>
    <xf numFmtId="9" fontId="0" fillId="0" borderId="0" xfId="0" applyNumberFormat="1"/>
    <xf numFmtId="14" fontId="1" fillId="0" borderId="0" xfId="0" applyNumberFormat="1" applyFont="1"/>
    <xf numFmtId="0" fontId="0" fillId="0" borderId="0" xfId="0" applyNumberFormat="1"/>
    <xf numFmtId="164" fontId="1" fillId="0" borderId="0" xfId="0" applyNumberFormat="1" applyFont="1"/>
    <xf numFmtId="0" fontId="3" fillId="0" borderId="0" xfId="0" applyFont="1" applyFill="1"/>
    <xf numFmtId="0" fontId="7" fillId="0" borderId="0" xfId="0" applyFont="1" applyFill="1" applyAlignment="1">
      <alignment wrapText="1"/>
    </xf>
    <xf numFmtId="14" fontId="7" fillId="0" borderId="0" xfId="0" applyNumberFormat="1" applyFont="1" applyFill="1" applyAlignment="1">
      <alignment wrapText="1"/>
    </xf>
    <xf numFmtId="0" fontId="0" fillId="0" borderId="0" xfId="0" applyFill="1" applyAlignment="1">
      <alignment wrapText="1"/>
    </xf>
    <xf numFmtId="14" fontId="0" fillId="0" borderId="0" xfId="0" applyNumberFormat="1" applyFill="1"/>
    <xf numFmtId="0" fontId="7" fillId="0" borderId="0" xfId="0" applyFont="1" applyFill="1" applyAlignment="1">
      <alignment horizontal="left" wrapText="1"/>
    </xf>
    <xf numFmtId="0" fontId="0" fillId="0" borderId="0" xfId="0" applyFill="1" applyAlignment="1">
      <alignment horizontal="left" wrapText="1"/>
    </xf>
    <xf numFmtId="164" fontId="0" fillId="0" borderId="0" xfId="0" applyNumberFormat="1" applyFill="1"/>
    <xf numFmtId="0" fontId="7" fillId="0" borderId="0" xfId="0" applyFont="1" applyFill="1"/>
    <xf numFmtId="0" fontId="7" fillId="0" borderId="0" xfId="0" applyFont="1" applyFill="1" applyAlignment="1"/>
    <xf numFmtId="14" fontId="7" fillId="0" borderId="0" xfId="0" applyNumberFormat="1" applyFont="1" applyFill="1" applyAlignment="1"/>
    <xf numFmtId="0" fontId="0" fillId="0" borderId="0" xfId="0" applyFill="1" applyAlignment="1"/>
    <xf numFmtId="164" fontId="0" fillId="0" borderId="0" xfId="0" applyNumberFormat="1" applyFill="1" applyAlignment="1"/>
    <xf numFmtId="0" fontId="8" fillId="0" borderId="0" xfId="0" applyFont="1" applyFill="1" applyAlignment="1"/>
    <xf numFmtId="0" fontId="2" fillId="0" borderId="0" xfId="0" applyFont="1" applyAlignment="1"/>
    <xf numFmtId="0" fontId="0" fillId="0" borderId="0" xfId="0" applyAlignment="1"/>
    <xf numFmtId="14" fontId="0" fillId="0" borderId="0" xfId="0" applyNumberFormat="1" applyAlignment="1"/>
    <xf numFmtId="0" fontId="7" fillId="0" borderId="0" xfId="0" applyFont="1" applyAlignment="1"/>
    <xf numFmtId="0" fontId="3" fillId="0" borderId="0" xfId="0" applyFont="1" applyAlignment="1"/>
    <xf numFmtId="0" fontId="1" fillId="0" borderId="0" xfId="0" applyFont="1" applyFill="1" applyAlignment="1"/>
    <xf numFmtId="0" fontId="1" fillId="2" borderId="0" xfId="0" applyFont="1" applyFill="1" applyAlignment="1"/>
    <xf numFmtId="0" fontId="1" fillId="0" borderId="0" xfId="0" applyFont="1" applyAlignment="1"/>
    <xf numFmtId="0" fontId="0" fillId="0" borderId="0" xfId="0" applyFont="1" applyAlignment="1"/>
    <xf numFmtId="14" fontId="1" fillId="0" borderId="0" xfId="0" applyNumberFormat="1" applyFont="1" applyAlignment="1"/>
    <xf numFmtId="0" fontId="7" fillId="0" borderId="0" xfId="0" applyFont="1" applyFill="1" applyAlignment="1">
      <alignment horizontal="left"/>
    </xf>
    <xf numFmtId="0" fontId="11" fillId="0" borderId="0" xfId="1" applyFill="1" applyBorder="1" applyAlignment="1">
      <alignment wrapText="1"/>
    </xf>
    <xf numFmtId="14" fontId="0" fillId="2" borderId="0" xfId="0" applyNumberFormat="1" applyFill="1" applyAlignment="1"/>
    <xf numFmtId="0" fontId="3" fillId="2" borderId="0" xfId="0" applyFont="1" applyFill="1"/>
    <xf numFmtId="14" fontId="1" fillId="2" borderId="0" xfId="0" applyNumberFormat="1" applyFont="1" applyFill="1" applyAlignment="1"/>
    <xf numFmtId="14" fontId="1" fillId="2" borderId="0" xfId="0" applyNumberFormat="1" applyFont="1" applyFill="1"/>
  </cellXfs>
  <cellStyles count="2">
    <cellStyle name="Bad"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ianne.evju/OneDrive%20-%20NINA/0%20Prosjekter/Rodlista2015_karplante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nina-my.sharepoint.com/personal/marianne_evju_nina_no/Documents/0%20Prosjekter/R&#248;dlista%20for%20karplanter%20i%20Norge%20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arianne.evju/OneDrive%20-%20NINA/0%20Prosjekter/fremmedarter_karplante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dlista2015_karplanter"/>
    </sheetNames>
    <sheetDataSet>
      <sheetData sheetId="0" refreshError="1">
        <row r="1">
          <cell r="C1" t="str">
            <v>Norsk navn</v>
          </cell>
          <cell r="D1" t="str">
            <v>Kategori</v>
          </cell>
        </row>
        <row r="2">
          <cell r="C2" t="str">
            <v>hageselleri</v>
          </cell>
          <cell r="D2" t="str">
            <v>NA</v>
          </cell>
        </row>
        <row r="3">
          <cell r="C3" t="str">
            <v>kransveronika</v>
          </cell>
          <cell r="D3" t="str">
            <v>NA</v>
          </cell>
        </row>
        <row r="4">
          <cell r="C4" t="str">
            <v>tornamarant</v>
          </cell>
          <cell r="D4" t="str">
            <v>NA</v>
          </cell>
        </row>
        <row r="5">
          <cell r="C5" t="str">
            <v>middelhavssumak</v>
          </cell>
          <cell r="D5" t="str">
            <v>NA</v>
          </cell>
        </row>
        <row r="6">
          <cell r="C6" t="str">
            <v>skogranke</v>
          </cell>
          <cell r="D6" t="str">
            <v>NT</v>
          </cell>
        </row>
        <row r="7">
          <cell r="C7" t="str">
            <v>korsmaure</v>
          </cell>
          <cell r="D7" t="str">
            <v>NA</v>
          </cell>
        </row>
        <row r="8">
          <cell r="C8" t="str">
            <v>sanddodre</v>
          </cell>
          <cell r="D8" t="str">
            <v>NA</v>
          </cell>
        </row>
        <row r="9">
          <cell r="C9" t="str">
            <v>bittersøte</v>
          </cell>
          <cell r="D9" t="str">
            <v>LC</v>
          </cell>
        </row>
        <row r="10">
          <cell r="C10" t="str">
            <v>myrsnelle</v>
          </cell>
          <cell r="D10" t="str">
            <v>LC</v>
          </cell>
        </row>
        <row r="11">
          <cell r="C11" t="str">
            <v>ugraspersille</v>
          </cell>
          <cell r="D11" t="str">
            <v>LC</v>
          </cell>
        </row>
        <row r="12">
          <cell r="C12" t="str">
            <v>vårkarse</v>
          </cell>
          <cell r="D12" t="str">
            <v>NA</v>
          </cell>
        </row>
        <row r="13">
          <cell r="C13" t="str">
            <v>hybridlerk</v>
          </cell>
          <cell r="D13" t="str">
            <v>NA</v>
          </cell>
        </row>
        <row r="14">
          <cell r="C14" t="str">
            <v>tranehals</v>
          </cell>
          <cell r="D14" t="str">
            <v>LC</v>
          </cell>
        </row>
        <row r="15">
          <cell r="C15" t="str">
            <v>moskustranehals</v>
          </cell>
          <cell r="D15" t="str">
            <v>NA</v>
          </cell>
        </row>
        <row r="16">
          <cell r="C16" t="str">
            <v>vingetobakk</v>
          </cell>
          <cell r="D16" t="str">
            <v>NA</v>
          </cell>
        </row>
        <row r="17">
          <cell r="C17" t="str">
            <v>blåtopp</v>
          </cell>
          <cell r="D17" t="str">
            <v>LC</v>
          </cell>
        </row>
        <row r="18">
          <cell r="C18" t="str">
            <v>rynkesyre</v>
          </cell>
          <cell r="D18" t="str">
            <v>NA</v>
          </cell>
        </row>
        <row r="19">
          <cell r="C19" t="str">
            <v>norsk mure</v>
          </cell>
          <cell r="D19" t="str">
            <v>LC</v>
          </cell>
        </row>
        <row r="20">
          <cell r="D20" t="str">
            <v>NA</v>
          </cell>
        </row>
        <row r="21">
          <cell r="C21" t="str">
            <v>saltstarr</v>
          </cell>
          <cell r="D21" t="str">
            <v>LC</v>
          </cell>
        </row>
        <row r="22">
          <cell r="C22" t="str">
            <v>sanikel</v>
          </cell>
          <cell r="D22" t="str">
            <v>LC</v>
          </cell>
        </row>
        <row r="23">
          <cell r="C23" t="str">
            <v>fjærekrypkvein</v>
          </cell>
          <cell r="D23" t="str">
            <v>LC</v>
          </cell>
        </row>
        <row r="24">
          <cell r="C24" t="str">
            <v>sveltull</v>
          </cell>
          <cell r="D24" t="str">
            <v>LC</v>
          </cell>
        </row>
        <row r="25">
          <cell r="C25" t="str">
            <v>smågeitskjegg</v>
          </cell>
          <cell r="D25" t="str">
            <v>LC</v>
          </cell>
        </row>
        <row r="26">
          <cell r="C26" t="str">
            <v>anis</v>
          </cell>
          <cell r="D26" t="str">
            <v>NA</v>
          </cell>
        </row>
        <row r="27">
          <cell r="C27" t="str">
            <v>knollkjeks</v>
          </cell>
          <cell r="D27" t="str">
            <v>NA</v>
          </cell>
        </row>
        <row r="28">
          <cell r="C28" t="str">
            <v>blankstorkenebb</v>
          </cell>
          <cell r="D28" t="str">
            <v>LC</v>
          </cell>
        </row>
        <row r="29">
          <cell r="C29" t="str">
            <v>honningkarse</v>
          </cell>
          <cell r="D29" t="str">
            <v>NA</v>
          </cell>
        </row>
        <row r="30">
          <cell r="C30" t="str">
            <v>myske</v>
          </cell>
          <cell r="D30" t="str">
            <v>LC</v>
          </cell>
        </row>
        <row r="31">
          <cell r="C31" t="str">
            <v>fagerklokke</v>
          </cell>
          <cell r="D31" t="str">
            <v>LC</v>
          </cell>
        </row>
        <row r="32">
          <cell r="C32" t="str">
            <v>buksbom</v>
          </cell>
          <cell r="D32" t="str">
            <v>NA</v>
          </cell>
        </row>
        <row r="33">
          <cell r="D33" t="str">
            <v>NA</v>
          </cell>
        </row>
        <row r="34">
          <cell r="C34" t="str">
            <v>pepperrot</v>
          </cell>
          <cell r="D34" t="str">
            <v>NA</v>
          </cell>
        </row>
        <row r="35">
          <cell r="C35" t="str">
            <v>buttpilblad</v>
          </cell>
          <cell r="D35" t="str">
            <v>NA</v>
          </cell>
        </row>
        <row r="36">
          <cell r="C36" t="str">
            <v>svartburkne</v>
          </cell>
          <cell r="D36" t="str">
            <v>LC</v>
          </cell>
        </row>
        <row r="37">
          <cell r="C37" t="str">
            <v>fjellsoleie</v>
          </cell>
          <cell r="D37" t="str">
            <v>LC</v>
          </cell>
        </row>
        <row r="38">
          <cell r="C38" t="str">
            <v>sandtimotei</v>
          </cell>
          <cell r="D38" t="str">
            <v>CR</v>
          </cell>
        </row>
        <row r="39">
          <cell r="C39" t="str">
            <v>russevier</v>
          </cell>
          <cell r="D39" t="str">
            <v>LC</v>
          </cell>
        </row>
        <row r="40">
          <cell r="C40" t="str">
            <v>høstfloks</v>
          </cell>
          <cell r="D40" t="str">
            <v>NA</v>
          </cell>
        </row>
        <row r="41">
          <cell r="C41" t="str">
            <v>trepoppelrose</v>
          </cell>
          <cell r="D41" t="str">
            <v>NA</v>
          </cell>
        </row>
        <row r="42">
          <cell r="C42" t="str">
            <v>prydmure</v>
          </cell>
          <cell r="D42" t="str">
            <v>NA</v>
          </cell>
        </row>
        <row r="43">
          <cell r="C43" t="str">
            <v>lerkearve</v>
          </cell>
          <cell r="D43" t="str">
            <v>NA</v>
          </cell>
        </row>
        <row r="44">
          <cell r="C44" t="str">
            <v>markrapp</v>
          </cell>
          <cell r="D44" t="str">
            <v>LC</v>
          </cell>
        </row>
        <row r="45">
          <cell r="C45" t="str">
            <v>engbakkesøte</v>
          </cell>
          <cell r="D45" t="str">
            <v>NT</v>
          </cell>
        </row>
        <row r="46">
          <cell r="C46" t="str">
            <v>skjermsløyfe</v>
          </cell>
          <cell r="D46" t="str">
            <v>NA</v>
          </cell>
        </row>
        <row r="47">
          <cell r="C47" t="str">
            <v>linsevikke</v>
          </cell>
          <cell r="D47" t="str">
            <v>NA</v>
          </cell>
        </row>
        <row r="48">
          <cell r="C48" t="str">
            <v>stormarimjelle</v>
          </cell>
          <cell r="D48" t="str">
            <v>LC</v>
          </cell>
        </row>
        <row r="49">
          <cell r="C49" t="str">
            <v>vrang busthirse</v>
          </cell>
          <cell r="D49" t="str">
            <v>NA</v>
          </cell>
        </row>
        <row r="50">
          <cell r="C50" t="str">
            <v>snøklokke</v>
          </cell>
          <cell r="D50" t="str">
            <v>NA</v>
          </cell>
        </row>
        <row r="51">
          <cell r="C51" t="str">
            <v>fôrkløver</v>
          </cell>
          <cell r="D51" t="str">
            <v>LC</v>
          </cell>
        </row>
        <row r="52">
          <cell r="C52" t="str">
            <v>bleikveronika</v>
          </cell>
          <cell r="D52" t="str">
            <v>LC</v>
          </cell>
        </row>
        <row r="53">
          <cell r="D53" t="str">
            <v>LC</v>
          </cell>
        </row>
        <row r="54">
          <cell r="C54" t="str">
            <v>skoghagtorn</v>
          </cell>
          <cell r="D54" t="str">
            <v>LC</v>
          </cell>
        </row>
        <row r="55">
          <cell r="C55" t="str">
            <v>krøll-lilje</v>
          </cell>
          <cell r="D55" t="str">
            <v>NA</v>
          </cell>
        </row>
        <row r="56">
          <cell r="C56" t="str">
            <v>hvitveis</v>
          </cell>
          <cell r="D56" t="str">
            <v>LC</v>
          </cell>
        </row>
        <row r="57">
          <cell r="C57" t="str">
            <v>kystmarikåpe</v>
          </cell>
          <cell r="D57" t="str">
            <v>EN</v>
          </cell>
        </row>
        <row r="58">
          <cell r="C58" t="str">
            <v>douglasgran</v>
          </cell>
          <cell r="D58" t="str">
            <v>NA</v>
          </cell>
        </row>
        <row r="59">
          <cell r="C59" t="str">
            <v>mjødurt</v>
          </cell>
          <cell r="D59" t="str">
            <v>LC</v>
          </cell>
        </row>
        <row r="60">
          <cell r="C60" t="str">
            <v>kanelrose</v>
          </cell>
          <cell r="D60" t="str">
            <v>LC</v>
          </cell>
        </row>
        <row r="61">
          <cell r="D61" t="str">
            <v>NA</v>
          </cell>
        </row>
        <row r="62">
          <cell r="C62" t="str">
            <v>hønsekjeks</v>
          </cell>
          <cell r="D62" t="str">
            <v>NA</v>
          </cell>
        </row>
        <row r="63">
          <cell r="C63" t="str">
            <v>veikveronika</v>
          </cell>
          <cell r="D63" t="str">
            <v>LC</v>
          </cell>
        </row>
        <row r="64">
          <cell r="C64" t="str">
            <v>timotei</v>
          </cell>
          <cell r="D64" t="str">
            <v>LC</v>
          </cell>
        </row>
        <row r="65">
          <cell r="C65" t="str">
            <v>ullvier</v>
          </cell>
          <cell r="D65" t="str">
            <v>LC</v>
          </cell>
        </row>
        <row r="66">
          <cell r="C66" t="str">
            <v>hagesalat</v>
          </cell>
          <cell r="D66" t="str">
            <v>NA</v>
          </cell>
        </row>
        <row r="67">
          <cell r="C67" t="str">
            <v>rød bispelue</v>
          </cell>
          <cell r="D67" t="str">
            <v>NA</v>
          </cell>
        </row>
        <row r="68">
          <cell r="C68" t="str">
            <v>strandtomtegras</v>
          </cell>
          <cell r="D68" t="str">
            <v>LC</v>
          </cell>
        </row>
        <row r="69">
          <cell r="C69" t="str">
            <v>myk sisselrot</v>
          </cell>
          <cell r="D69" t="str">
            <v>VU</v>
          </cell>
        </row>
        <row r="70">
          <cell r="C70" t="str">
            <v>tusenstråle</v>
          </cell>
          <cell r="D70" t="str">
            <v>NA</v>
          </cell>
        </row>
        <row r="71">
          <cell r="C71" t="str">
            <v>kolavier</v>
          </cell>
          <cell r="D71" t="str">
            <v>LC</v>
          </cell>
        </row>
        <row r="72">
          <cell r="C72" t="str">
            <v>svaleurt</v>
          </cell>
          <cell r="D72" t="str">
            <v>LC</v>
          </cell>
        </row>
        <row r="73">
          <cell r="C73" t="str">
            <v>grynsildre</v>
          </cell>
          <cell r="D73" t="str">
            <v>NT</v>
          </cell>
        </row>
        <row r="74">
          <cell r="C74" t="str">
            <v>engbrudespore</v>
          </cell>
          <cell r="D74" t="str">
            <v>LC</v>
          </cell>
        </row>
        <row r="75">
          <cell r="C75" t="str">
            <v>kysteinstape</v>
          </cell>
          <cell r="D75" t="str">
            <v>LC</v>
          </cell>
        </row>
        <row r="76">
          <cell r="C76" t="str">
            <v>krattfiol</v>
          </cell>
          <cell r="D76" t="str">
            <v>LC</v>
          </cell>
        </row>
        <row r="77">
          <cell r="C77" t="str">
            <v>storklokke</v>
          </cell>
          <cell r="D77" t="str">
            <v>LC</v>
          </cell>
        </row>
        <row r="78">
          <cell r="C78" t="str">
            <v>hvitsoleie</v>
          </cell>
          <cell r="D78" t="str">
            <v>LC</v>
          </cell>
        </row>
        <row r="79">
          <cell r="C79" t="str">
            <v>myrtevier</v>
          </cell>
          <cell r="D79" t="str">
            <v>LC</v>
          </cell>
        </row>
        <row r="80">
          <cell r="C80" t="str">
            <v>frynsekløver</v>
          </cell>
          <cell r="D80" t="str">
            <v>NA</v>
          </cell>
        </row>
        <row r="81">
          <cell r="C81" t="str">
            <v>dvergmaure</v>
          </cell>
          <cell r="D81" t="str">
            <v>LC</v>
          </cell>
        </row>
        <row r="82">
          <cell r="C82" t="str">
            <v>gresk amarant</v>
          </cell>
          <cell r="D82" t="str">
            <v>NA</v>
          </cell>
        </row>
        <row r="83">
          <cell r="C83" t="str">
            <v>blårapp</v>
          </cell>
          <cell r="D83" t="str">
            <v>LC</v>
          </cell>
        </row>
        <row r="84">
          <cell r="C84" t="str">
            <v>skjoldblad</v>
          </cell>
          <cell r="D84" t="str">
            <v>NT</v>
          </cell>
        </row>
        <row r="85">
          <cell r="C85" t="str">
            <v>trikolorvikke</v>
          </cell>
          <cell r="D85" t="str">
            <v>NA</v>
          </cell>
        </row>
        <row r="86">
          <cell r="C86" t="str">
            <v>åkergull</v>
          </cell>
          <cell r="D86" t="str">
            <v>LC</v>
          </cell>
        </row>
        <row r="87">
          <cell r="C87" t="str">
            <v>steinnype</v>
          </cell>
          <cell r="D87" t="str">
            <v>LC</v>
          </cell>
        </row>
        <row r="88">
          <cell r="C88" t="str">
            <v>skoghøymol</v>
          </cell>
          <cell r="D88" t="str">
            <v>CR</v>
          </cell>
        </row>
        <row r="89">
          <cell r="C89" t="str">
            <v>trådstarr</v>
          </cell>
          <cell r="D89" t="str">
            <v>LC</v>
          </cell>
        </row>
        <row r="90">
          <cell r="C90" t="str">
            <v>fugleklo</v>
          </cell>
          <cell r="D90" t="str">
            <v>NA</v>
          </cell>
        </row>
        <row r="91">
          <cell r="D91" t="str">
            <v>NA</v>
          </cell>
        </row>
        <row r="92">
          <cell r="C92" t="str">
            <v>mølletistel</v>
          </cell>
          <cell r="D92" t="str">
            <v>NA</v>
          </cell>
        </row>
        <row r="93">
          <cell r="C93" t="str">
            <v>myrkrypkvein</v>
          </cell>
          <cell r="D93" t="str">
            <v>LC</v>
          </cell>
        </row>
        <row r="94">
          <cell r="C94" t="str">
            <v>hagesymre</v>
          </cell>
          <cell r="D94" t="str">
            <v>NA</v>
          </cell>
        </row>
        <row r="95">
          <cell r="C95" t="str">
            <v>ugrasbingel</v>
          </cell>
          <cell r="D95" t="str">
            <v>NA</v>
          </cell>
        </row>
        <row r="96">
          <cell r="C96" t="str">
            <v>pengeurt</v>
          </cell>
          <cell r="D96" t="str">
            <v>LC</v>
          </cell>
        </row>
        <row r="97">
          <cell r="C97" t="str">
            <v>rosekattost</v>
          </cell>
          <cell r="D97" t="str">
            <v>NA</v>
          </cell>
        </row>
        <row r="98">
          <cell r="C98" t="str">
            <v>asklønn</v>
          </cell>
          <cell r="D98" t="str">
            <v>NA</v>
          </cell>
        </row>
        <row r="99">
          <cell r="C99" t="str">
            <v>morell</v>
          </cell>
          <cell r="D99" t="str">
            <v>LC</v>
          </cell>
        </row>
        <row r="100">
          <cell r="C100" t="str">
            <v>duskamarant</v>
          </cell>
          <cell r="D100" t="str">
            <v>NA</v>
          </cell>
        </row>
        <row r="101">
          <cell r="C101" t="str">
            <v>bittergrønn</v>
          </cell>
          <cell r="D101" t="str">
            <v>EN</v>
          </cell>
        </row>
        <row r="102">
          <cell r="C102" t="str">
            <v>høstblåhegg</v>
          </cell>
          <cell r="D102" t="str">
            <v>NA</v>
          </cell>
        </row>
        <row r="103">
          <cell r="C103" t="str">
            <v>taggbregne</v>
          </cell>
          <cell r="D103" t="str">
            <v>LC</v>
          </cell>
        </row>
        <row r="104">
          <cell r="C104" t="str">
            <v>peppermynte</v>
          </cell>
          <cell r="D104" t="str">
            <v>NA</v>
          </cell>
        </row>
        <row r="105">
          <cell r="C105" t="str">
            <v>skogarve</v>
          </cell>
          <cell r="D105" t="str">
            <v>LC</v>
          </cell>
        </row>
        <row r="106">
          <cell r="C106" t="str">
            <v>spelt</v>
          </cell>
          <cell r="D106" t="str">
            <v>NA</v>
          </cell>
        </row>
        <row r="107">
          <cell r="C107" t="str">
            <v>kanadakveve</v>
          </cell>
          <cell r="D107" t="str">
            <v>NA</v>
          </cell>
        </row>
        <row r="108">
          <cell r="C108" t="str">
            <v>stivraigras</v>
          </cell>
          <cell r="D108" t="str">
            <v>NA</v>
          </cell>
        </row>
        <row r="109">
          <cell r="C109" t="str">
            <v>rosebær</v>
          </cell>
          <cell r="D109" t="str">
            <v>NA</v>
          </cell>
        </row>
        <row r="110">
          <cell r="D110" t="str">
            <v>NA</v>
          </cell>
        </row>
        <row r="111">
          <cell r="C111" t="str">
            <v>greinsalturt</v>
          </cell>
          <cell r="D111" t="str">
            <v>NA</v>
          </cell>
        </row>
        <row r="112">
          <cell r="C112" t="str">
            <v>grårublom</v>
          </cell>
          <cell r="D112" t="str">
            <v>NT</v>
          </cell>
        </row>
        <row r="113">
          <cell r="C113" t="str">
            <v>tannstikke</v>
          </cell>
          <cell r="D113" t="str">
            <v>NA</v>
          </cell>
        </row>
        <row r="114">
          <cell r="C114" t="str">
            <v>vintersløyfe</v>
          </cell>
          <cell r="D114" t="str">
            <v>NA</v>
          </cell>
        </row>
        <row r="115">
          <cell r="C115" t="str">
            <v>lappøyentrøst</v>
          </cell>
          <cell r="D115" t="str">
            <v>LC</v>
          </cell>
        </row>
        <row r="116">
          <cell r="C116" t="str">
            <v>småblærerot</v>
          </cell>
          <cell r="D116" t="str">
            <v>LC</v>
          </cell>
        </row>
        <row r="117">
          <cell r="C117" t="str">
            <v>salturt</v>
          </cell>
          <cell r="D117" t="str">
            <v>LC</v>
          </cell>
        </row>
        <row r="118">
          <cell r="C118" t="str">
            <v>kanadagullris</v>
          </cell>
          <cell r="D118" t="str">
            <v>NA</v>
          </cell>
        </row>
        <row r="119">
          <cell r="C119" t="str">
            <v>nordnattlys</v>
          </cell>
          <cell r="D119" t="str">
            <v>NA</v>
          </cell>
        </row>
        <row r="120">
          <cell r="C120" t="str">
            <v>valnøtt</v>
          </cell>
          <cell r="D120" t="str">
            <v>NA</v>
          </cell>
        </row>
        <row r="121">
          <cell r="C121" t="str">
            <v>sibirportulakk</v>
          </cell>
          <cell r="D121" t="str">
            <v>NA</v>
          </cell>
        </row>
        <row r="122">
          <cell r="C122" t="str">
            <v>sjøsivaks</v>
          </cell>
          <cell r="D122" t="str">
            <v>LC</v>
          </cell>
        </row>
        <row r="123">
          <cell r="C123" t="str">
            <v>lodden steinnype</v>
          </cell>
          <cell r="D123" t="str">
            <v>LC</v>
          </cell>
        </row>
        <row r="124">
          <cell r="C124" t="str">
            <v>søtmalurt</v>
          </cell>
          <cell r="D124" t="str">
            <v>NA</v>
          </cell>
        </row>
        <row r="125">
          <cell r="C125" t="str">
            <v>kornstarr</v>
          </cell>
          <cell r="D125" t="str">
            <v>LC</v>
          </cell>
        </row>
        <row r="126">
          <cell r="C126" t="str">
            <v>snyltetråd</v>
          </cell>
          <cell r="D126" t="str">
            <v>LC</v>
          </cell>
        </row>
        <row r="127">
          <cell r="C127" t="str">
            <v>begersøtvier</v>
          </cell>
          <cell r="D127" t="str">
            <v>NA</v>
          </cell>
        </row>
        <row r="128">
          <cell r="C128" t="str">
            <v>kappgjøkesyre</v>
          </cell>
          <cell r="D128" t="str">
            <v>NA</v>
          </cell>
        </row>
        <row r="129">
          <cell r="C129" t="str">
            <v>møllemure</v>
          </cell>
          <cell r="D129" t="str">
            <v>NA</v>
          </cell>
        </row>
        <row r="130">
          <cell r="C130" t="str">
            <v>rundbelg</v>
          </cell>
          <cell r="D130" t="str">
            <v>LC</v>
          </cell>
        </row>
        <row r="131">
          <cell r="C131" t="str">
            <v>lappvier</v>
          </cell>
          <cell r="D131" t="str">
            <v>LC</v>
          </cell>
        </row>
        <row r="132">
          <cell r="C132" t="str">
            <v>ballastkløver</v>
          </cell>
          <cell r="D132" t="str">
            <v>NA</v>
          </cell>
        </row>
        <row r="133">
          <cell r="C133" t="str">
            <v>dysiv</v>
          </cell>
          <cell r="D133" t="str">
            <v>LC</v>
          </cell>
        </row>
        <row r="134">
          <cell r="C134" t="str">
            <v>russedragehode</v>
          </cell>
          <cell r="D134" t="str">
            <v>NA</v>
          </cell>
        </row>
        <row r="135">
          <cell r="C135" t="str">
            <v>hundehøymol</v>
          </cell>
          <cell r="D135" t="str">
            <v>NA</v>
          </cell>
        </row>
        <row r="136">
          <cell r="D136" t="str">
            <v>NA</v>
          </cell>
        </row>
        <row r="137">
          <cell r="C137" t="str">
            <v>bleikflatbelg</v>
          </cell>
          <cell r="D137" t="str">
            <v>NA</v>
          </cell>
        </row>
        <row r="138">
          <cell r="C138" t="str">
            <v>hvit gåseblom</v>
          </cell>
          <cell r="D138" t="str">
            <v>LC</v>
          </cell>
        </row>
        <row r="139">
          <cell r="C139" t="str">
            <v>harefaks</v>
          </cell>
          <cell r="D139" t="str">
            <v>NA</v>
          </cell>
        </row>
        <row r="140">
          <cell r="C140" t="str">
            <v>sisselrot</v>
          </cell>
          <cell r="D140" t="str">
            <v>LC</v>
          </cell>
        </row>
        <row r="141">
          <cell r="D141" t="str">
            <v>NA</v>
          </cell>
        </row>
        <row r="142">
          <cell r="C142" t="str">
            <v>kongsbregne</v>
          </cell>
          <cell r="D142" t="str">
            <v>NT</v>
          </cell>
        </row>
        <row r="143">
          <cell r="C143" t="str">
            <v>risbjørk</v>
          </cell>
          <cell r="D143" t="str">
            <v>LC</v>
          </cell>
        </row>
        <row r="144">
          <cell r="C144" t="str">
            <v>duftskjærsmin</v>
          </cell>
          <cell r="D144" t="str">
            <v>NA</v>
          </cell>
        </row>
        <row r="145">
          <cell r="C145" t="str">
            <v>småhundekveke</v>
          </cell>
          <cell r="D145" t="str">
            <v>NT</v>
          </cell>
        </row>
        <row r="146">
          <cell r="C146" t="str">
            <v>småhavgras</v>
          </cell>
          <cell r="D146" t="str">
            <v>LC</v>
          </cell>
        </row>
        <row r="147">
          <cell r="D147" t="str">
            <v>NA</v>
          </cell>
        </row>
        <row r="148">
          <cell r="C148" t="str">
            <v>kystrose</v>
          </cell>
          <cell r="D148" t="str">
            <v>VU</v>
          </cell>
        </row>
        <row r="149">
          <cell r="C149" t="str">
            <v>kamgras</v>
          </cell>
          <cell r="D149" t="str">
            <v>LC</v>
          </cell>
        </row>
        <row r="150">
          <cell r="C150" t="str">
            <v>broddamarant</v>
          </cell>
          <cell r="D150" t="str">
            <v>NA</v>
          </cell>
        </row>
        <row r="151">
          <cell r="C151" t="str">
            <v>elvebunke</v>
          </cell>
          <cell r="D151" t="str">
            <v>VU</v>
          </cell>
        </row>
        <row r="152">
          <cell r="C152" t="str">
            <v>snømure</v>
          </cell>
          <cell r="D152" t="str">
            <v>LC</v>
          </cell>
        </row>
        <row r="153">
          <cell r="C153" t="str">
            <v>vårmure</v>
          </cell>
          <cell r="D153" t="str">
            <v>NT</v>
          </cell>
        </row>
        <row r="154">
          <cell r="C154" t="str">
            <v>heistarr</v>
          </cell>
          <cell r="D154" t="str">
            <v>LC</v>
          </cell>
        </row>
        <row r="155">
          <cell r="C155" t="str">
            <v>åkersteinfrø</v>
          </cell>
          <cell r="D155" t="str">
            <v>CR</v>
          </cell>
        </row>
        <row r="156">
          <cell r="C156" t="str">
            <v>jordbærkløver</v>
          </cell>
          <cell r="D156" t="str">
            <v>VU</v>
          </cell>
        </row>
        <row r="157">
          <cell r="C157" t="str">
            <v>fjordskjørbuksurt</v>
          </cell>
          <cell r="D157" t="str">
            <v>LC</v>
          </cell>
        </row>
        <row r="158">
          <cell r="C158" t="str">
            <v>bustegras</v>
          </cell>
          <cell r="D158" t="str">
            <v>NA</v>
          </cell>
        </row>
        <row r="159">
          <cell r="C159" t="str">
            <v>parkhagtorn</v>
          </cell>
          <cell r="D159" t="str">
            <v>NA</v>
          </cell>
        </row>
        <row r="160">
          <cell r="C160" t="str">
            <v>knegras</v>
          </cell>
          <cell r="D160" t="str">
            <v>LC</v>
          </cell>
        </row>
        <row r="161">
          <cell r="C161" t="str">
            <v>yunnanballblom</v>
          </cell>
          <cell r="D161" t="str">
            <v>NA</v>
          </cell>
        </row>
        <row r="162">
          <cell r="C162" t="str">
            <v>fransk ullurt</v>
          </cell>
          <cell r="D162" t="str">
            <v>NA</v>
          </cell>
        </row>
        <row r="163">
          <cell r="C163" t="str">
            <v>lintorskemunn</v>
          </cell>
          <cell r="D163" t="str">
            <v>LC</v>
          </cell>
        </row>
        <row r="164">
          <cell r="C164" t="str">
            <v>mandarinrose</v>
          </cell>
          <cell r="D164" t="str">
            <v>NA</v>
          </cell>
        </row>
        <row r="165">
          <cell r="C165" t="str">
            <v>ballastvikke</v>
          </cell>
          <cell r="D165" t="str">
            <v>NA</v>
          </cell>
        </row>
        <row r="166">
          <cell r="C166" t="str">
            <v>smalamarant</v>
          </cell>
          <cell r="D166" t="str">
            <v>NA</v>
          </cell>
        </row>
        <row r="167">
          <cell r="C167" t="str">
            <v>åkerforglemmegei</v>
          </cell>
          <cell r="D167" t="str">
            <v>LC</v>
          </cell>
        </row>
        <row r="168">
          <cell r="C168" t="str">
            <v>snørhododendron</v>
          </cell>
          <cell r="D168" t="str">
            <v>NA</v>
          </cell>
        </row>
        <row r="169">
          <cell r="C169" t="str">
            <v>blygsennep</v>
          </cell>
          <cell r="D169" t="str">
            <v>NA</v>
          </cell>
        </row>
        <row r="170">
          <cell r="C170" t="str">
            <v>setermjelt</v>
          </cell>
          <cell r="D170" t="str">
            <v>LC</v>
          </cell>
        </row>
        <row r="171">
          <cell r="C171" t="str">
            <v>alm</v>
          </cell>
          <cell r="D171" t="str">
            <v>VU</v>
          </cell>
        </row>
        <row r="172">
          <cell r="C172" t="str">
            <v>tuesildre</v>
          </cell>
          <cell r="D172" t="str">
            <v>LC</v>
          </cell>
        </row>
        <row r="173">
          <cell r="C173" t="str">
            <v>okerkløver</v>
          </cell>
          <cell r="D173" t="str">
            <v>NA</v>
          </cell>
        </row>
        <row r="174">
          <cell r="C174" t="str">
            <v>grønnpil</v>
          </cell>
          <cell r="D174" t="str">
            <v>NA</v>
          </cell>
        </row>
        <row r="175">
          <cell r="C175" t="str">
            <v>åkervindel</v>
          </cell>
          <cell r="D175" t="str">
            <v>LC</v>
          </cell>
        </row>
        <row r="176">
          <cell r="C176" t="str">
            <v>brekkavier</v>
          </cell>
          <cell r="D176" t="str">
            <v>NA</v>
          </cell>
        </row>
        <row r="177">
          <cell r="C177" t="str">
            <v>norsk malurt</v>
          </cell>
          <cell r="D177" t="str">
            <v>NT</v>
          </cell>
        </row>
        <row r="178">
          <cell r="C178" t="str">
            <v>skjoldbærer</v>
          </cell>
          <cell r="D178" t="str">
            <v>LC</v>
          </cell>
        </row>
        <row r="179">
          <cell r="C179" t="str">
            <v>legestokkrose</v>
          </cell>
          <cell r="D179" t="str">
            <v>NA</v>
          </cell>
        </row>
        <row r="180">
          <cell r="C180" t="str">
            <v>rypefot</v>
          </cell>
          <cell r="D180" t="str">
            <v>LC</v>
          </cell>
        </row>
        <row r="181">
          <cell r="C181" t="str">
            <v>parkfrytle</v>
          </cell>
          <cell r="D181" t="str">
            <v>NA</v>
          </cell>
        </row>
        <row r="182">
          <cell r="C182" t="str">
            <v>vingekjeks</v>
          </cell>
          <cell r="D182" t="str">
            <v>NA</v>
          </cell>
        </row>
        <row r="183">
          <cell r="C183" t="str">
            <v>svarttopp</v>
          </cell>
          <cell r="D183" t="str">
            <v>LC</v>
          </cell>
        </row>
        <row r="184">
          <cell r="C184" t="str">
            <v>stripetorskemunn</v>
          </cell>
          <cell r="D184" t="str">
            <v>NA</v>
          </cell>
        </row>
        <row r="185">
          <cell r="C185" t="str">
            <v>karpatspirea</v>
          </cell>
          <cell r="D185" t="str">
            <v>NA</v>
          </cell>
        </row>
        <row r="186">
          <cell r="C186" t="str">
            <v>strandreverumpe</v>
          </cell>
          <cell r="D186" t="str">
            <v>LC</v>
          </cell>
        </row>
        <row r="187">
          <cell r="C187" t="str">
            <v>hvit jonsokblom</v>
          </cell>
          <cell r="D187" t="str">
            <v>LC</v>
          </cell>
        </row>
        <row r="188">
          <cell r="C188" t="str">
            <v>storkrekling</v>
          </cell>
          <cell r="D188" t="str">
            <v>LC</v>
          </cell>
        </row>
        <row r="189">
          <cell r="C189" t="str">
            <v>russemjelt</v>
          </cell>
          <cell r="D189" t="str">
            <v>LC</v>
          </cell>
        </row>
        <row r="190">
          <cell r="C190" t="str">
            <v>stripekløver</v>
          </cell>
          <cell r="D190" t="str">
            <v>NA</v>
          </cell>
        </row>
        <row r="191">
          <cell r="C191" t="str">
            <v>grusnattlys</v>
          </cell>
          <cell r="D191" t="str">
            <v>NA</v>
          </cell>
        </row>
        <row r="192">
          <cell r="C192" t="str">
            <v>lundforglemmegei</v>
          </cell>
          <cell r="D192" t="str">
            <v>NE</v>
          </cell>
        </row>
        <row r="193">
          <cell r="C193" t="str">
            <v>hybridslirekne</v>
          </cell>
          <cell r="D193" t="str">
            <v>NA</v>
          </cell>
        </row>
        <row r="194">
          <cell r="C194" t="str">
            <v>pære</v>
          </cell>
          <cell r="D194" t="str">
            <v>NA</v>
          </cell>
        </row>
        <row r="195">
          <cell r="C195" t="str">
            <v>veivalmue</v>
          </cell>
          <cell r="D195" t="str">
            <v>NA</v>
          </cell>
        </row>
        <row r="196">
          <cell r="C196" t="str">
            <v>klubbevalmue</v>
          </cell>
          <cell r="D196" t="str">
            <v>NA</v>
          </cell>
        </row>
        <row r="197">
          <cell r="C197" t="str">
            <v>engfrytle</v>
          </cell>
          <cell r="D197" t="str">
            <v>LC</v>
          </cell>
        </row>
        <row r="198">
          <cell r="D198" t="str">
            <v>CR</v>
          </cell>
        </row>
        <row r="199">
          <cell r="C199" t="str">
            <v>veiarve</v>
          </cell>
          <cell r="D199" t="str">
            <v>LC</v>
          </cell>
        </row>
        <row r="200">
          <cell r="C200" t="str">
            <v>tomatillo</v>
          </cell>
          <cell r="D200" t="str">
            <v>NA</v>
          </cell>
        </row>
        <row r="201">
          <cell r="C201" t="str">
            <v>sandstarr</v>
          </cell>
          <cell r="D201" t="str">
            <v>LC</v>
          </cell>
        </row>
        <row r="202">
          <cell r="C202" t="str">
            <v>kjempeedelgran</v>
          </cell>
          <cell r="D202" t="str">
            <v>NA</v>
          </cell>
        </row>
        <row r="203">
          <cell r="C203" t="str">
            <v>olavsskjegg</v>
          </cell>
          <cell r="D203" t="str">
            <v>LC</v>
          </cell>
        </row>
        <row r="204">
          <cell r="C204" t="str">
            <v>stortrollurt</v>
          </cell>
          <cell r="D204" t="str">
            <v>VU</v>
          </cell>
        </row>
        <row r="205">
          <cell r="C205" t="str">
            <v>engtoppklokke</v>
          </cell>
          <cell r="D205" t="str">
            <v>NA</v>
          </cell>
        </row>
        <row r="206">
          <cell r="C206" t="str">
            <v>viftejamne</v>
          </cell>
          <cell r="D206" t="str">
            <v>LC</v>
          </cell>
        </row>
        <row r="207">
          <cell r="C207" t="str">
            <v>fjellarve</v>
          </cell>
          <cell r="D207" t="str">
            <v>LC</v>
          </cell>
        </row>
        <row r="208">
          <cell r="C208" t="str">
            <v>åkerstemorsblom</v>
          </cell>
          <cell r="D208" t="str">
            <v>LC</v>
          </cell>
        </row>
        <row r="209">
          <cell r="C209" t="str">
            <v>vårbendel</v>
          </cell>
          <cell r="D209" t="str">
            <v>LC</v>
          </cell>
        </row>
        <row r="210">
          <cell r="C210" t="str">
            <v>prydbringebær</v>
          </cell>
          <cell r="D210" t="str">
            <v>NA</v>
          </cell>
        </row>
        <row r="211">
          <cell r="C211" t="str">
            <v>kryptepperot</v>
          </cell>
          <cell r="D211" t="str">
            <v>NA</v>
          </cell>
        </row>
        <row r="212">
          <cell r="C212" t="str">
            <v>doggbjørnebær</v>
          </cell>
          <cell r="D212" t="str">
            <v>LC</v>
          </cell>
        </row>
        <row r="213">
          <cell r="C213" t="str">
            <v>skyggeborre</v>
          </cell>
          <cell r="D213" t="str">
            <v>LC</v>
          </cell>
        </row>
        <row r="214">
          <cell r="C214" t="str">
            <v>soleigro</v>
          </cell>
          <cell r="D214" t="str">
            <v>EN</v>
          </cell>
        </row>
        <row r="215">
          <cell r="C215" t="str">
            <v>sylblad</v>
          </cell>
          <cell r="D215" t="str">
            <v>LC</v>
          </cell>
        </row>
        <row r="216">
          <cell r="C216" t="str">
            <v>spadebergblom</v>
          </cell>
          <cell r="D216" t="str">
            <v>NA</v>
          </cell>
        </row>
        <row r="217">
          <cell r="C217" t="str">
            <v>bjarkøyspirea</v>
          </cell>
          <cell r="D217" t="str">
            <v>NA</v>
          </cell>
        </row>
        <row r="218">
          <cell r="C218" t="str">
            <v>sommertorskemunn</v>
          </cell>
          <cell r="D218" t="str">
            <v>NA</v>
          </cell>
        </row>
        <row r="219">
          <cell r="C219" t="str">
            <v>hvitsennep</v>
          </cell>
          <cell r="D219" t="str">
            <v>NA</v>
          </cell>
        </row>
        <row r="220">
          <cell r="C220" t="str">
            <v>myrhårstarr</v>
          </cell>
          <cell r="D220" t="str">
            <v>LC</v>
          </cell>
        </row>
        <row r="221">
          <cell r="C221" t="str">
            <v>stortranebær</v>
          </cell>
          <cell r="D221" t="str">
            <v>LC</v>
          </cell>
        </row>
        <row r="222">
          <cell r="C222" t="str">
            <v>tundrasoleie</v>
          </cell>
          <cell r="D222" t="str">
            <v>VU</v>
          </cell>
        </row>
        <row r="223">
          <cell r="C223" t="str">
            <v>grønlandsstarr</v>
          </cell>
          <cell r="D223" t="str">
            <v>NT</v>
          </cell>
        </row>
        <row r="224">
          <cell r="C224" t="str">
            <v>smalstarr</v>
          </cell>
          <cell r="D224" t="str">
            <v>NT</v>
          </cell>
        </row>
        <row r="225">
          <cell r="C225" t="str">
            <v>fagerrogn</v>
          </cell>
          <cell r="D225" t="str">
            <v>NT</v>
          </cell>
        </row>
        <row r="226">
          <cell r="C226" t="str">
            <v>skunkkala</v>
          </cell>
          <cell r="D226" t="str">
            <v>NA</v>
          </cell>
        </row>
        <row r="227">
          <cell r="C227" t="str">
            <v>smånøkkel</v>
          </cell>
          <cell r="D227" t="str">
            <v>NT</v>
          </cell>
        </row>
        <row r="228">
          <cell r="C228" t="str">
            <v>sibirlønn</v>
          </cell>
          <cell r="D228" t="str">
            <v>NA</v>
          </cell>
        </row>
        <row r="229">
          <cell r="C229" t="str">
            <v>taggkål</v>
          </cell>
          <cell r="D229" t="str">
            <v>NA</v>
          </cell>
        </row>
        <row r="230">
          <cell r="C230" t="str">
            <v>hengefrytle</v>
          </cell>
          <cell r="D230" t="str">
            <v>LC</v>
          </cell>
        </row>
        <row r="231">
          <cell r="C231" t="str">
            <v>bokhvete</v>
          </cell>
          <cell r="D231" t="str">
            <v>NA</v>
          </cell>
        </row>
        <row r="232">
          <cell r="C232" t="str">
            <v>raspknoppurt</v>
          </cell>
          <cell r="D232" t="str">
            <v>NA</v>
          </cell>
        </row>
        <row r="233">
          <cell r="C233" t="str">
            <v>vintermispel</v>
          </cell>
          <cell r="D233" t="str">
            <v>NA</v>
          </cell>
        </row>
        <row r="234">
          <cell r="C234" t="str">
            <v>mesterrot</v>
          </cell>
          <cell r="D234" t="str">
            <v>NT</v>
          </cell>
        </row>
        <row r="235">
          <cell r="C235" t="str">
            <v>poppelrose</v>
          </cell>
          <cell r="D235" t="str">
            <v>NA</v>
          </cell>
        </row>
        <row r="236">
          <cell r="C236" t="str">
            <v>lindodre</v>
          </cell>
          <cell r="D236" t="str">
            <v>NA</v>
          </cell>
        </row>
        <row r="237">
          <cell r="C237" t="str">
            <v>firblad</v>
          </cell>
          <cell r="D237" t="str">
            <v>LC</v>
          </cell>
        </row>
        <row r="238">
          <cell r="C238" t="str">
            <v>sumpgladiolus</v>
          </cell>
          <cell r="D238" t="str">
            <v>NA</v>
          </cell>
        </row>
        <row r="239">
          <cell r="C239" t="str">
            <v>sølvmelde</v>
          </cell>
          <cell r="D239" t="str">
            <v>LC</v>
          </cell>
        </row>
        <row r="240">
          <cell r="C240" t="str">
            <v>sigdkløver</v>
          </cell>
          <cell r="D240" t="str">
            <v>NA</v>
          </cell>
        </row>
        <row r="241">
          <cell r="C241" t="str">
            <v>revestarr</v>
          </cell>
          <cell r="D241" t="str">
            <v>NA</v>
          </cell>
        </row>
        <row r="242">
          <cell r="C242" t="str">
            <v>svartaks</v>
          </cell>
          <cell r="D242" t="str">
            <v>LC</v>
          </cell>
        </row>
        <row r="243">
          <cell r="C243" t="str">
            <v>trollhegg</v>
          </cell>
          <cell r="D243" t="str">
            <v>LC</v>
          </cell>
        </row>
        <row r="244">
          <cell r="C244" t="str">
            <v>sørlig gjerdevikke</v>
          </cell>
          <cell r="D244" t="str">
            <v>LC</v>
          </cell>
        </row>
        <row r="245">
          <cell r="C245" t="str">
            <v>småkattost</v>
          </cell>
          <cell r="D245" t="str">
            <v>LC</v>
          </cell>
        </row>
        <row r="246">
          <cell r="C246" t="str">
            <v>krypmjølke</v>
          </cell>
          <cell r="D246" t="str">
            <v>NA</v>
          </cell>
        </row>
        <row r="247">
          <cell r="C247" t="str">
            <v>saltsteinkløver</v>
          </cell>
          <cell r="D247" t="str">
            <v>NA</v>
          </cell>
        </row>
        <row r="248">
          <cell r="D248" t="str">
            <v>NA</v>
          </cell>
        </row>
        <row r="249">
          <cell r="C249" t="str">
            <v>hestekastanje</v>
          </cell>
          <cell r="D249" t="str">
            <v>NA</v>
          </cell>
        </row>
        <row r="250">
          <cell r="C250" t="str">
            <v>vaid</v>
          </cell>
          <cell r="D250" t="str">
            <v>LC</v>
          </cell>
        </row>
        <row r="251">
          <cell r="C251" t="str">
            <v>engsmelle</v>
          </cell>
          <cell r="D251" t="str">
            <v>LC</v>
          </cell>
        </row>
        <row r="252">
          <cell r="C252" t="str">
            <v>krustjernaks</v>
          </cell>
          <cell r="D252" t="str">
            <v>LC</v>
          </cell>
        </row>
        <row r="253">
          <cell r="C253" t="str">
            <v>stikkelsbær</v>
          </cell>
          <cell r="D253" t="str">
            <v>NA</v>
          </cell>
        </row>
        <row r="254">
          <cell r="C254" t="str">
            <v>myntesvinerot</v>
          </cell>
          <cell r="D254" t="str">
            <v>NA</v>
          </cell>
        </row>
        <row r="255">
          <cell r="C255" t="str">
            <v>smalålegras</v>
          </cell>
          <cell r="D255" t="str">
            <v>LC</v>
          </cell>
        </row>
        <row r="256">
          <cell r="C256" t="str">
            <v>beitemarikåpe</v>
          </cell>
          <cell r="D256" t="str">
            <v>LC</v>
          </cell>
        </row>
        <row r="257">
          <cell r="C257" t="str">
            <v>havburkne</v>
          </cell>
          <cell r="D257" t="str">
            <v>NT</v>
          </cell>
        </row>
        <row r="258">
          <cell r="C258" t="str">
            <v>greinknoppurt</v>
          </cell>
          <cell r="D258" t="str">
            <v>NA</v>
          </cell>
        </row>
        <row r="259">
          <cell r="C259" t="str">
            <v>bakkerapp</v>
          </cell>
          <cell r="D259" t="str">
            <v>LC</v>
          </cell>
        </row>
        <row r="260">
          <cell r="C260" t="str">
            <v>tatarturt</v>
          </cell>
          <cell r="D260" t="str">
            <v>NA</v>
          </cell>
        </row>
        <row r="261">
          <cell r="C261" t="str">
            <v>brei veivortemelk</v>
          </cell>
          <cell r="D261" t="str">
            <v>NA</v>
          </cell>
        </row>
        <row r="262">
          <cell r="C262" t="str">
            <v>sandfaks</v>
          </cell>
          <cell r="D262" t="str">
            <v>CR</v>
          </cell>
        </row>
        <row r="263">
          <cell r="C263" t="str">
            <v>pyramideullurt</v>
          </cell>
          <cell r="D263" t="str">
            <v>NA</v>
          </cell>
        </row>
        <row r="264">
          <cell r="C264" t="str">
            <v>fjellsolblom</v>
          </cell>
          <cell r="D264" t="str">
            <v>LC</v>
          </cell>
        </row>
        <row r="265">
          <cell r="C265" t="str">
            <v>glattmarikåpe</v>
          </cell>
          <cell r="D265" t="str">
            <v>LC</v>
          </cell>
        </row>
        <row r="266">
          <cell r="D266" t="str">
            <v>NA</v>
          </cell>
        </row>
        <row r="267">
          <cell r="C267" t="str">
            <v>smal dunkjevle</v>
          </cell>
          <cell r="D267" t="str">
            <v>LC</v>
          </cell>
        </row>
        <row r="268">
          <cell r="C268" t="str">
            <v>mariatistel</v>
          </cell>
          <cell r="D268" t="str">
            <v>NA</v>
          </cell>
        </row>
        <row r="269">
          <cell r="C269" t="str">
            <v>kjempegullkurv</v>
          </cell>
          <cell r="D269" t="str">
            <v>NA</v>
          </cell>
        </row>
        <row r="270">
          <cell r="C270" t="str">
            <v>tiggerbrønsle</v>
          </cell>
          <cell r="D270" t="str">
            <v>NA</v>
          </cell>
        </row>
        <row r="271">
          <cell r="C271" t="str">
            <v>jærsiv</v>
          </cell>
          <cell r="D271" t="str">
            <v>VU</v>
          </cell>
        </row>
        <row r="272">
          <cell r="C272" t="str">
            <v>setervier</v>
          </cell>
          <cell r="D272" t="str">
            <v>LC</v>
          </cell>
        </row>
        <row r="273">
          <cell r="C273" t="str">
            <v>solsikke</v>
          </cell>
          <cell r="D273" t="str">
            <v>NA</v>
          </cell>
        </row>
        <row r="274">
          <cell r="C274" t="str">
            <v>sibirstorkenebb</v>
          </cell>
          <cell r="D274" t="str">
            <v>NA</v>
          </cell>
        </row>
        <row r="275">
          <cell r="C275" t="str">
            <v>klokkevintergrønn</v>
          </cell>
          <cell r="D275" t="str">
            <v>LC</v>
          </cell>
        </row>
        <row r="276">
          <cell r="C276" t="str">
            <v>atlasvalmue</v>
          </cell>
          <cell r="D276" t="str">
            <v>NA</v>
          </cell>
        </row>
        <row r="277">
          <cell r="C277" t="str">
            <v>blodkløver</v>
          </cell>
          <cell r="D277" t="str">
            <v>NA</v>
          </cell>
        </row>
        <row r="278">
          <cell r="C278" t="str">
            <v>russeteppesaltgras</v>
          </cell>
          <cell r="D278" t="str">
            <v>LC</v>
          </cell>
        </row>
        <row r="279">
          <cell r="C279" t="str">
            <v>storvassoleie</v>
          </cell>
          <cell r="D279" t="str">
            <v>LC</v>
          </cell>
        </row>
        <row r="280">
          <cell r="C280" t="str">
            <v>smalstikle</v>
          </cell>
          <cell r="D280" t="str">
            <v>NA</v>
          </cell>
        </row>
        <row r="281">
          <cell r="C281" t="str">
            <v>purpursurbær</v>
          </cell>
          <cell r="D281" t="str">
            <v>NA</v>
          </cell>
        </row>
        <row r="282">
          <cell r="C282" t="str">
            <v>rosekarse</v>
          </cell>
          <cell r="D282" t="str">
            <v>LC</v>
          </cell>
        </row>
        <row r="283">
          <cell r="C283" t="str">
            <v>finnmarksreverumpe</v>
          </cell>
          <cell r="D283" t="str">
            <v>NT</v>
          </cell>
        </row>
        <row r="284">
          <cell r="C284" t="str">
            <v>skredmjelt</v>
          </cell>
          <cell r="D284" t="str">
            <v>EN</v>
          </cell>
        </row>
        <row r="285">
          <cell r="C285" t="str">
            <v>filtkorsved</v>
          </cell>
          <cell r="D285" t="str">
            <v>NA</v>
          </cell>
        </row>
        <row r="286">
          <cell r="C286" t="str">
            <v>karpatrublom</v>
          </cell>
          <cell r="D286" t="str">
            <v>NA</v>
          </cell>
        </row>
        <row r="287">
          <cell r="C287" t="str">
            <v>ålegras</v>
          </cell>
          <cell r="D287" t="str">
            <v>LC</v>
          </cell>
        </row>
        <row r="288">
          <cell r="C288" t="str">
            <v>madridfaks</v>
          </cell>
          <cell r="D288" t="str">
            <v>NA</v>
          </cell>
        </row>
        <row r="289">
          <cell r="C289" t="str">
            <v>svalerot</v>
          </cell>
          <cell r="D289" t="str">
            <v>RE</v>
          </cell>
        </row>
        <row r="290">
          <cell r="C290" t="str">
            <v>klokkehonningurt</v>
          </cell>
          <cell r="D290" t="str">
            <v>NA</v>
          </cell>
        </row>
        <row r="291">
          <cell r="C291" t="str">
            <v>prydstorklokke</v>
          </cell>
          <cell r="D291" t="str">
            <v>NA</v>
          </cell>
        </row>
        <row r="292">
          <cell r="C292" t="str">
            <v>mosesildre</v>
          </cell>
          <cell r="D292" t="str">
            <v>EN</v>
          </cell>
        </row>
        <row r="293">
          <cell r="C293" t="str">
            <v>steppesteinkløver</v>
          </cell>
          <cell r="D293" t="str">
            <v>NA</v>
          </cell>
        </row>
        <row r="294">
          <cell r="C294" t="str">
            <v>sjuhornmarikåpe</v>
          </cell>
          <cell r="D294" t="str">
            <v>NA</v>
          </cell>
        </row>
        <row r="295">
          <cell r="C295" t="str">
            <v>krattslirekne</v>
          </cell>
          <cell r="D295" t="str">
            <v>LC</v>
          </cell>
        </row>
        <row r="296">
          <cell r="C296" t="str">
            <v>østersurt</v>
          </cell>
          <cell r="D296" t="str">
            <v>LC</v>
          </cell>
        </row>
        <row r="297">
          <cell r="C297" t="str">
            <v>gulkrokus</v>
          </cell>
          <cell r="D297" t="str">
            <v>NA</v>
          </cell>
        </row>
        <row r="298">
          <cell r="C298" t="str">
            <v>dagfiol</v>
          </cell>
          <cell r="D298" t="str">
            <v>NA</v>
          </cell>
        </row>
        <row r="299">
          <cell r="C299" t="str">
            <v>småhjertegras</v>
          </cell>
          <cell r="D299" t="str">
            <v>NA</v>
          </cell>
        </row>
        <row r="300">
          <cell r="C300" t="str">
            <v>læstadiusvalmue</v>
          </cell>
          <cell r="D300" t="str">
            <v>EN</v>
          </cell>
        </row>
        <row r="301">
          <cell r="C301" t="str">
            <v>bakkefrytle</v>
          </cell>
          <cell r="D301" t="str">
            <v>LC</v>
          </cell>
        </row>
        <row r="302">
          <cell r="C302" t="str">
            <v>stemorsblom</v>
          </cell>
          <cell r="D302" t="str">
            <v>LC</v>
          </cell>
        </row>
        <row r="303">
          <cell r="C303" t="str">
            <v>trillingstarr</v>
          </cell>
          <cell r="D303" t="str">
            <v>NT</v>
          </cell>
        </row>
        <row r="304">
          <cell r="C304" t="str">
            <v>russekongslys</v>
          </cell>
          <cell r="D304" t="str">
            <v>NA</v>
          </cell>
        </row>
        <row r="305">
          <cell r="C305" t="str">
            <v>kransmynte</v>
          </cell>
          <cell r="D305" t="str">
            <v>LC</v>
          </cell>
        </row>
        <row r="306">
          <cell r="C306" t="str">
            <v>melkerot</v>
          </cell>
          <cell r="D306" t="str">
            <v>LC</v>
          </cell>
        </row>
        <row r="307">
          <cell r="C307" t="str">
            <v>bakkesøte</v>
          </cell>
          <cell r="D307" t="str">
            <v>NT</v>
          </cell>
        </row>
        <row r="308">
          <cell r="C308" t="str">
            <v>aronstav</v>
          </cell>
          <cell r="D308" t="str">
            <v>NA</v>
          </cell>
        </row>
        <row r="309">
          <cell r="C309" t="str">
            <v>fôrvikke</v>
          </cell>
          <cell r="D309" t="str">
            <v>NA</v>
          </cell>
        </row>
        <row r="310">
          <cell r="C310" t="str">
            <v>gul ungarskvikke</v>
          </cell>
          <cell r="D310" t="str">
            <v>NA</v>
          </cell>
        </row>
        <row r="311">
          <cell r="C311" t="str">
            <v>storbrønsle</v>
          </cell>
          <cell r="D311" t="str">
            <v>NA</v>
          </cell>
        </row>
        <row r="312">
          <cell r="C312" t="str">
            <v>prydrevebjelle</v>
          </cell>
          <cell r="D312" t="str">
            <v>NA</v>
          </cell>
        </row>
        <row r="313">
          <cell r="C313" t="str">
            <v>virginiatobakk</v>
          </cell>
          <cell r="D313" t="str">
            <v>NA</v>
          </cell>
        </row>
        <row r="314">
          <cell r="C314" t="str">
            <v>skjermgullris</v>
          </cell>
          <cell r="D314" t="str">
            <v>NA</v>
          </cell>
        </row>
        <row r="315">
          <cell r="C315" t="str">
            <v>blystarr</v>
          </cell>
          <cell r="D315" t="str">
            <v>LC</v>
          </cell>
        </row>
        <row r="316">
          <cell r="C316" t="str">
            <v>vassrørkvein</v>
          </cell>
          <cell r="D316" t="str">
            <v>LC</v>
          </cell>
        </row>
        <row r="317">
          <cell r="C317" t="str">
            <v>alpeslirekne</v>
          </cell>
          <cell r="D317" t="str">
            <v>NA</v>
          </cell>
        </row>
        <row r="318">
          <cell r="C318" t="str">
            <v>brunskjene</v>
          </cell>
          <cell r="D318" t="str">
            <v>VU</v>
          </cell>
        </row>
        <row r="319">
          <cell r="C319" t="str">
            <v>amerikablidnesle</v>
          </cell>
          <cell r="D319" t="str">
            <v>NA</v>
          </cell>
        </row>
        <row r="320">
          <cell r="C320" t="str">
            <v>hårstarr</v>
          </cell>
          <cell r="D320" t="str">
            <v>LC</v>
          </cell>
        </row>
        <row r="321">
          <cell r="D321" t="str">
            <v>NA</v>
          </cell>
        </row>
        <row r="322">
          <cell r="C322" t="str">
            <v>akstusenblad</v>
          </cell>
          <cell r="D322" t="str">
            <v>LC</v>
          </cell>
        </row>
        <row r="323">
          <cell r="C323" t="str">
            <v>skogfiol</v>
          </cell>
          <cell r="D323" t="str">
            <v>LC</v>
          </cell>
        </row>
        <row r="324">
          <cell r="C324" t="str">
            <v>tromsmarikåpe</v>
          </cell>
          <cell r="D324" t="str">
            <v>LC</v>
          </cell>
        </row>
        <row r="325">
          <cell r="C325" t="str">
            <v>skogsøtgras</v>
          </cell>
          <cell r="D325" t="str">
            <v>VU</v>
          </cell>
        </row>
        <row r="326">
          <cell r="C326" t="str">
            <v>bleikvalurt</v>
          </cell>
          <cell r="D326" t="str">
            <v>NA</v>
          </cell>
        </row>
        <row r="327">
          <cell r="C327" t="str">
            <v>rundmynte</v>
          </cell>
          <cell r="D327" t="str">
            <v>NA</v>
          </cell>
        </row>
        <row r="328">
          <cell r="C328" t="str">
            <v>vinterblom</v>
          </cell>
          <cell r="D328" t="str">
            <v>NA</v>
          </cell>
        </row>
        <row r="329">
          <cell r="C329" t="str">
            <v>russeknollkjeks</v>
          </cell>
          <cell r="D329" t="str">
            <v>NA</v>
          </cell>
        </row>
        <row r="330">
          <cell r="D330" t="str">
            <v>NA</v>
          </cell>
        </row>
        <row r="331">
          <cell r="D331" t="str">
            <v>NA</v>
          </cell>
        </row>
        <row r="332">
          <cell r="C332" t="str">
            <v>mørk ungarskvikke</v>
          </cell>
          <cell r="D332" t="str">
            <v>NA</v>
          </cell>
        </row>
        <row r="333">
          <cell r="C333" t="str">
            <v>heitepperot</v>
          </cell>
          <cell r="D333" t="str">
            <v>NT</v>
          </cell>
        </row>
        <row r="334">
          <cell r="C334" t="str">
            <v>flekkmure</v>
          </cell>
          <cell r="D334" t="str">
            <v>LC</v>
          </cell>
        </row>
        <row r="335">
          <cell r="C335" t="str">
            <v>villkrapp</v>
          </cell>
          <cell r="D335" t="str">
            <v>NA</v>
          </cell>
        </row>
        <row r="336">
          <cell r="C336" t="str">
            <v>musesvingel</v>
          </cell>
          <cell r="D336" t="str">
            <v>NA</v>
          </cell>
        </row>
        <row r="337">
          <cell r="C337" t="str">
            <v>steinstorkenebb</v>
          </cell>
          <cell r="D337" t="str">
            <v>NT</v>
          </cell>
        </row>
        <row r="338">
          <cell r="C338" t="str">
            <v>knortetjernaks</v>
          </cell>
          <cell r="D338" t="str">
            <v>EN</v>
          </cell>
        </row>
        <row r="339">
          <cell r="C339" t="str">
            <v>bruskmelde</v>
          </cell>
          <cell r="D339" t="str">
            <v>LC</v>
          </cell>
        </row>
        <row r="340">
          <cell r="C340" t="str">
            <v>sommersoleie</v>
          </cell>
          <cell r="D340" t="str">
            <v>NA</v>
          </cell>
        </row>
        <row r="341">
          <cell r="C341" t="str">
            <v>myrkongle</v>
          </cell>
          <cell r="D341" t="str">
            <v>LC</v>
          </cell>
        </row>
        <row r="342">
          <cell r="C342" t="str">
            <v>lutzgran</v>
          </cell>
          <cell r="D342" t="str">
            <v>NA</v>
          </cell>
        </row>
        <row r="343">
          <cell r="C343" t="str">
            <v>dvergkattost</v>
          </cell>
          <cell r="D343" t="str">
            <v>NA</v>
          </cell>
        </row>
        <row r="344">
          <cell r="C344" t="str">
            <v>alpestikle</v>
          </cell>
          <cell r="D344" t="str">
            <v>NA</v>
          </cell>
        </row>
        <row r="345">
          <cell r="C345" t="str">
            <v>gjerdeforglemmegei</v>
          </cell>
          <cell r="D345" t="str">
            <v>NA</v>
          </cell>
        </row>
        <row r="346">
          <cell r="C346" t="str">
            <v>månefiol</v>
          </cell>
          <cell r="D346" t="str">
            <v>NA</v>
          </cell>
        </row>
        <row r="347">
          <cell r="C347" t="str">
            <v>storblærerot</v>
          </cell>
          <cell r="D347" t="str">
            <v>LC</v>
          </cell>
        </row>
        <row r="348">
          <cell r="C348" t="str">
            <v>kystsandarve</v>
          </cell>
          <cell r="D348" t="str">
            <v>VU</v>
          </cell>
        </row>
        <row r="349">
          <cell r="C349" t="str">
            <v>trippelvier</v>
          </cell>
          <cell r="D349" t="str">
            <v>NT</v>
          </cell>
        </row>
        <row r="350">
          <cell r="C350" t="str">
            <v>japanlykt</v>
          </cell>
          <cell r="D350" t="str">
            <v>NA</v>
          </cell>
        </row>
        <row r="351">
          <cell r="C351" t="str">
            <v>hjulmarikåpe</v>
          </cell>
          <cell r="D351" t="str">
            <v>LC</v>
          </cell>
        </row>
        <row r="352">
          <cell r="C352" t="str">
            <v>argentinakarse</v>
          </cell>
          <cell r="D352" t="str">
            <v>NA</v>
          </cell>
        </row>
        <row r="353">
          <cell r="C353" t="str">
            <v>sandarve</v>
          </cell>
          <cell r="D353" t="str">
            <v>LC</v>
          </cell>
        </row>
        <row r="354">
          <cell r="C354" t="str">
            <v>sandmalurt</v>
          </cell>
          <cell r="D354" t="str">
            <v>NA</v>
          </cell>
        </row>
        <row r="355">
          <cell r="C355" t="str">
            <v>filtrose</v>
          </cell>
          <cell r="D355" t="str">
            <v>LC</v>
          </cell>
        </row>
        <row r="356">
          <cell r="C356" t="str">
            <v>sommervikke</v>
          </cell>
          <cell r="D356" t="str">
            <v>LC</v>
          </cell>
        </row>
        <row r="357">
          <cell r="C357" t="str">
            <v>hunderot</v>
          </cell>
          <cell r="D357" t="str">
            <v>NA</v>
          </cell>
        </row>
        <row r="358">
          <cell r="C358" t="str">
            <v>veitistel</v>
          </cell>
          <cell r="D358" t="str">
            <v>LC</v>
          </cell>
        </row>
        <row r="359">
          <cell r="C359" t="str">
            <v>høstgull</v>
          </cell>
          <cell r="D359" t="str">
            <v>NA</v>
          </cell>
        </row>
        <row r="360">
          <cell r="C360" t="str">
            <v>gråor</v>
          </cell>
          <cell r="D360" t="str">
            <v>LC</v>
          </cell>
        </row>
        <row r="361">
          <cell r="C361" t="str">
            <v>kjempehøymol</v>
          </cell>
          <cell r="D361" t="str">
            <v>NTº</v>
          </cell>
        </row>
        <row r="362">
          <cell r="C362" t="str">
            <v>vårfloks</v>
          </cell>
          <cell r="D362" t="str">
            <v>NA</v>
          </cell>
        </row>
        <row r="363">
          <cell r="C363" t="str">
            <v>nøstekløver</v>
          </cell>
          <cell r="D363" t="str">
            <v>NA</v>
          </cell>
        </row>
        <row r="364">
          <cell r="C364" t="str">
            <v>finnmarksjonsokblom</v>
          </cell>
          <cell r="D364" t="str">
            <v>VU</v>
          </cell>
        </row>
        <row r="365">
          <cell r="C365" t="str">
            <v>firtann</v>
          </cell>
          <cell r="D365" t="str">
            <v>LC</v>
          </cell>
        </row>
        <row r="366">
          <cell r="C366" t="str">
            <v>lundkarse</v>
          </cell>
          <cell r="D366" t="str">
            <v>LC</v>
          </cell>
        </row>
        <row r="367">
          <cell r="C367" t="str">
            <v>blåtorskemunn</v>
          </cell>
          <cell r="D367" t="str">
            <v>NA</v>
          </cell>
        </row>
        <row r="368">
          <cell r="C368" t="str">
            <v>heimyrklegg</v>
          </cell>
          <cell r="D368" t="str">
            <v>LC</v>
          </cell>
        </row>
        <row r="369">
          <cell r="C369" t="str">
            <v>kanadablåhegg</v>
          </cell>
          <cell r="D369" t="str">
            <v>NA</v>
          </cell>
        </row>
        <row r="370">
          <cell r="C370" t="str">
            <v>kystsoleie</v>
          </cell>
          <cell r="D370" t="str">
            <v>LC</v>
          </cell>
        </row>
        <row r="371">
          <cell r="C371" t="str">
            <v>granntungras</v>
          </cell>
          <cell r="D371" t="str">
            <v>NA</v>
          </cell>
        </row>
        <row r="372">
          <cell r="C372" t="str">
            <v>svartsiv</v>
          </cell>
          <cell r="D372" t="str">
            <v>VU</v>
          </cell>
        </row>
        <row r="373">
          <cell r="C373" t="str">
            <v>enggullstjerne</v>
          </cell>
          <cell r="D373" t="str">
            <v>NA</v>
          </cell>
        </row>
        <row r="374">
          <cell r="C374" t="str">
            <v>sibirfuru</v>
          </cell>
          <cell r="D374" t="str">
            <v>NA</v>
          </cell>
        </row>
        <row r="375">
          <cell r="C375" t="str">
            <v>oreganotorskemunn</v>
          </cell>
          <cell r="D375" t="str">
            <v>NA</v>
          </cell>
        </row>
        <row r="376">
          <cell r="C376" t="str">
            <v>duftvikke</v>
          </cell>
          <cell r="D376" t="str">
            <v>NA</v>
          </cell>
        </row>
        <row r="377">
          <cell r="C377" t="str">
            <v>fransk gulltorn</v>
          </cell>
          <cell r="D377" t="str">
            <v>NA</v>
          </cell>
        </row>
        <row r="378">
          <cell r="C378" t="str">
            <v>musebygg</v>
          </cell>
          <cell r="D378" t="str">
            <v>NA</v>
          </cell>
        </row>
        <row r="379">
          <cell r="C379" t="str">
            <v>maigull</v>
          </cell>
          <cell r="D379" t="str">
            <v>LC</v>
          </cell>
        </row>
        <row r="380">
          <cell r="C380" t="str">
            <v>svarterteknapp</v>
          </cell>
          <cell r="D380" t="str">
            <v>LC</v>
          </cell>
        </row>
        <row r="381">
          <cell r="C381" t="str">
            <v>klovasshår</v>
          </cell>
          <cell r="D381" t="str">
            <v>LC</v>
          </cell>
        </row>
        <row r="382">
          <cell r="C382" t="str">
            <v>lundnøkleblom</v>
          </cell>
          <cell r="D382" t="str">
            <v>NA</v>
          </cell>
        </row>
        <row r="383">
          <cell r="C383" t="str">
            <v>piggurt</v>
          </cell>
          <cell r="D383" t="str">
            <v>NA</v>
          </cell>
        </row>
        <row r="384">
          <cell r="C384" t="str">
            <v>sørlig tinderublom</v>
          </cell>
          <cell r="D384" t="str">
            <v>EN</v>
          </cell>
        </row>
        <row r="385">
          <cell r="C385" t="str">
            <v>bendeltjernaks</v>
          </cell>
          <cell r="D385" t="str">
            <v>EN</v>
          </cell>
        </row>
        <row r="386">
          <cell r="C386" t="str">
            <v>mosaikkgullurt</v>
          </cell>
          <cell r="D386" t="str">
            <v>NA</v>
          </cell>
        </row>
        <row r="387">
          <cell r="C387" t="str">
            <v>klaseklarkia</v>
          </cell>
          <cell r="D387" t="str">
            <v>NA</v>
          </cell>
        </row>
        <row r="388">
          <cell r="C388" t="str">
            <v>rynkevier</v>
          </cell>
          <cell r="D388" t="str">
            <v>LC</v>
          </cell>
        </row>
        <row r="389">
          <cell r="C389" t="str">
            <v>rosettkarse</v>
          </cell>
          <cell r="D389" t="str">
            <v>LC</v>
          </cell>
        </row>
        <row r="390">
          <cell r="C390" t="str">
            <v>ullbakkestjerne</v>
          </cell>
          <cell r="D390" t="str">
            <v>NT</v>
          </cell>
        </row>
        <row r="391">
          <cell r="C391" t="str">
            <v>matgulrot</v>
          </cell>
          <cell r="D391" t="str">
            <v>NA</v>
          </cell>
        </row>
        <row r="392">
          <cell r="C392" t="str">
            <v>klasespirea</v>
          </cell>
          <cell r="D392" t="str">
            <v>NA</v>
          </cell>
        </row>
        <row r="393">
          <cell r="C393" t="str">
            <v>kanadamånefrø</v>
          </cell>
          <cell r="D393" t="str">
            <v>NA</v>
          </cell>
        </row>
        <row r="394">
          <cell r="C394" t="str">
            <v>praktkall</v>
          </cell>
          <cell r="D394" t="str">
            <v>LC</v>
          </cell>
        </row>
        <row r="395">
          <cell r="C395" t="str">
            <v>skjørbuksurt</v>
          </cell>
          <cell r="D395" t="str">
            <v>LC</v>
          </cell>
        </row>
        <row r="396">
          <cell r="C396" t="str">
            <v>jøkelstarr</v>
          </cell>
          <cell r="D396" t="str">
            <v>VU</v>
          </cell>
        </row>
        <row r="397">
          <cell r="C397" t="str">
            <v>stankstorkenebb</v>
          </cell>
          <cell r="D397" t="str">
            <v>LC</v>
          </cell>
        </row>
        <row r="398">
          <cell r="C398" t="str">
            <v>handmarinøkkel</v>
          </cell>
          <cell r="D398" t="str">
            <v>VU</v>
          </cell>
        </row>
        <row r="399">
          <cell r="D399" t="str">
            <v>NA</v>
          </cell>
        </row>
        <row r="400">
          <cell r="C400" t="str">
            <v>sumpsoleie</v>
          </cell>
          <cell r="D400" t="str">
            <v>LC</v>
          </cell>
        </row>
        <row r="401">
          <cell r="C401" t="str">
            <v>hvitmaure</v>
          </cell>
          <cell r="D401" t="str">
            <v>LC</v>
          </cell>
        </row>
        <row r="402">
          <cell r="C402" t="str">
            <v>engstorkenebb</v>
          </cell>
          <cell r="D402" t="str">
            <v>LC</v>
          </cell>
        </row>
        <row r="403">
          <cell r="C403" t="str">
            <v>finnmarkspors</v>
          </cell>
          <cell r="D403" t="str">
            <v>LC</v>
          </cell>
        </row>
        <row r="404">
          <cell r="C404" t="str">
            <v>orientkrokhals</v>
          </cell>
          <cell r="D404" t="str">
            <v>NA</v>
          </cell>
        </row>
        <row r="405">
          <cell r="C405" t="str">
            <v>bleikmyrklegg</v>
          </cell>
          <cell r="D405" t="str">
            <v>LC</v>
          </cell>
        </row>
        <row r="406">
          <cell r="C406" t="str">
            <v>vrangblærerot</v>
          </cell>
          <cell r="D406" t="str">
            <v>VU</v>
          </cell>
        </row>
        <row r="407">
          <cell r="C407" t="str">
            <v>orienthøymol</v>
          </cell>
          <cell r="D407" t="str">
            <v>NA</v>
          </cell>
        </row>
        <row r="408">
          <cell r="C408" t="str">
            <v>durra</v>
          </cell>
          <cell r="D408" t="str">
            <v>NA</v>
          </cell>
        </row>
        <row r="409">
          <cell r="C409" t="str">
            <v>hagestikle</v>
          </cell>
          <cell r="D409" t="str">
            <v>NA</v>
          </cell>
        </row>
        <row r="410">
          <cell r="C410" t="str">
            <v>junkerbregne</v>
          </cell>
          <cell r="D410" t="str">
            <v>LC</v>
          </cell>
        </row>
        <row r="411">
          <cell r="C411" t="str">
            <v>englodnegras</v>
          </cell>
          <cell r="D411" t="str">
            <v>LC</v>
          </cell>
        </row>
        <row r="412">
          <cell r="C412" t="str">
            <v>soyasenna</v>
          </cell>
          <cell r="D412" t="str">
            <v>NA</v>
          </cell>
        </row>
        <row r="413">
          <cell r="C413" t="str">
            <v>sørlig bergjunker</v>
          </cell>
          <cell r="D413" t="str">
            <v>NT</v>
          </cell>
        </row>
        <row r="414">
          <cell r="C414" t="str">
            <v>gulmyrull</v>
          </cell>
          <cell r="D414" t="str">
            <v>VU</v>
          </cell>
        </row>
        <row r="415">
          <cell r="C415" t="str">
            <v>filtskjærsmin</v>
          </cell>
          <cell r="D415" t="str">
            <v>NA</v>
          </cell>
        </row>
        <row r="416">
          <cell r="C416" t="str">
            <v>skogkråkefot</v>
          </cell>
          <cell r="D416" t="str">
            <v>LC</v>
          </cell>
        </row>
        <row r="417">
          <cell r="C417" t="str">
            <v>jernurt</v>
          </cell>
          <cell r="D417" t="str">
            <v>NA</v>
          </cell>
        </row>
        <row r="418">
          <cell r="C418" t="str">
            <v>smalasal</v>
          </cell>
          <cell r="D418" t="str">
            <v>CR</v>
          </cell>
        </row>
        <row r="419">
          <cell r="C419" t="str">
            <v>kyståkermåne</v>
          </cell>
          <cell r="D419" t="str">
            <v>LC</v>
          </cell>
        </row>
        <row r="420">
          <cell r="C420" t="str">
            <v>åkermåne</v>
          </cell>
          <cell r="D420" t="str">
            <v>LC</v>
          </cell>
        </row>
        <row r="421">
          <cell r="D421" t="str">
            <v>NA</v>
          </cell>
        </row>
        <row r="422">
          <cell r="C422" t="str">
            <v>kjempebjørnekjeks</v>
          </cell>
          <cell r="D422" t="str">
            <v>NA</v>
          </cell>
        </row>
        <row r="423">
          <cell r="C423" t="str">
            <v>reinfrytle</v>
          </cell>
          <cell r="D423" t="str">
            <v>LC</v>
          </cell>
        </row>
        <row r="424">
          <cell r="C424" t="str">
            <v>skjermkrage</v>
          </cell>
          <cell r="D424" t="str">
            <v>NA</v>
          </cell>
        </row>
        <row r="425">
          <cell r="C425" t="str">
            <v>gulaks</v>
          </cell>
          <cell r="D425" t="str">
            <v>LC</v>
          </cell>
        </row>
        <row r="426">
          <cell r="C426" t="str">
            <v>fjellbakkestjerne</v>
          </cell>
          <cell r="D426" t="str">
            <v>LC</v>
          </cell>
        </row>
        <row r="427">
          <cell r="C427" t="str">
            <v>smørtelg</v>
          </cell>
          <cell r="D427" t="str">
            <v>LC</v>
          </cell>
        </row>
        <row r="428">
          <cell r="C428" t="str">
            <v>skarmarikåpe</v>
          </cell>
          <cell r="D428" t="str">
            <v>LC</v>
          </cell>
        </row>
        <row r="429">
          <cell r="C429" t="str">
            <v>busksinnia</v>
          </cell>
          <cell r="D429" t="str">
            <v>NA</v>
          </cell>
        </row>
        <row r="430">
          <cell r="C430" t="str">
            <v>gjetertaske</v>
          </cell>
          <cell r="D430" t="str">
            <v>LC</v>
          </cell>
        </row>
        <row r="431">
          <cell r="C431" t="str">
            <v>sommerasters</v>
          </cell>
          <cell r="D431" t="str">
            <v>NA</v>
          </cell>
        </row>
        <row r="432">
          <cell r="C432" t="str">
            <v>vill bergmynte</v>
          </cell>
          <cell r="D432" t="str">
            <v>LC</v>
          </cell>
        </row>
        <row r="433">
          <cell r="C433" t="str">
            <v>kinapoppel</v>
          </cell>
          <cell r="D433" t="str">
            <v>NA</v>
          </cell>
        </row>
        <row r="434">
          <cell r="C434" t="str">
            <v>fjærereddik</v>
          </cell>
          <cell r="D434" t="str">
            <v>LC</v>
          </cell>
        </row>
        <row r="435">
          <cell r="C435" t="str">
            <v>murburkne</v>
          </cell>
          <cell r="D435" t="str">
            <v>LC</v>
          </cell>
        </row>
        <row r="436">
          <cell r="C436" t="str">
            <v>stor myrfiol</v>
          </cell>
          <cell r="D436" t="str">
            <v>LC</v>
          </cell>
        </row>
        <row r="437">
          <cell r="C437" t="str">
            <v>veirapp</v>
          </cell>
          <cell r="D437" t="str">
            <v>NA</v>
          </cell>
        </row>
        <row r="438">
          <cell r="C438" t="str">
            <v>svartbakkestjerne</v>
          </cell>
          <cell r="D438" t="str">
            <v>NT</v>
          </cell>
        </row>
        <row r="439">
          <cell r="C439" t="str">
            <v>amarantmelde</v>
          </cell>
          <cell r="D439" t="str">
            <v>NA</v>
          </cell>
        </row>
        <row r="440">
          <cell r="C440" t="str">
            <v>grønn busthirse</v>
          </cell>
          <cell r="D440" t="str">
            <v>NT</v>
          </cell>
        </row>
        <row r="441">
          <cell r="C441" t="str">
            <v>klokkebusk</v>
          </cell>
          <cell r="D441" t="str">
            <v>NA</v>
          </cell>
        </row>
        <row r="442">
          <cell r="C442" t="str">
            <v>kamkveke</v>
          </cell>
          <cell r="D442" t="str">
            <v>NA</v>
          </cell>
        </row>
        <row r="443">
          <cell r="C443" t="str">
            <v>vassgro</v>
          </cell>
          <cell r="D443" t="str">
            <v>LC</v>
          </cell>
        </row>
        <row r="444">
          <cell r="C444" t="str">
            <v>kaprifol</v>
          </cell>
          <cell r="D444" t="str">
            <v>NA</v>
          </cell>
        </row>
        <row r="445">
          <cell r="C445" t="str">
            <v>vårrublom</v>
          </cell>
          <cell r="D445" t="str">
            <v>LC</v>
          </cell>
        </row>
        <row r="446">
          <cell r="C446" t="str">
            <v>rosespirea</v>
          </cell>
          <cell r="D446" t="str">
            <v>NA</v>
          </cell>
        </row>
        <row r="447">
          <cell r="C447" t="str">
            <v>småbergknapp</v>
          </cell>
          <cell r="D447" t="str">
            <v>LC</v>
          </cell>
        </row>
        <row r="448">
          <cell r="C448" t="str">
            <v>fjellhegg</v>
          </cell>
          <cell r="D448" t="str">
            <v>LC</v>
          </cell>
        </row>
        <row r="449">
          <cell r="C449" t="str">
            <v>bekkesildre</v>
          </cell>
          <cell r="D449" t="str">
            <v>LC</v>
          </cell>
        </row>
        <row r="450">
          <cell r="C450" t="str">
            <v>fiken</v>
          </cell>
          <cell r="D450" t="str">
            <v>NA</v>
          </cell>
        </row>
        <row r="451">
          <cell r="C451" t="str">
            <v>pilblad</v>
          </cell>
          <cell r="D451" t="str">
            <v>LC</v>
          </cell>
        </row>
        <row r="452">
          <cell r="C452" t="str">
            <v>myrblankstarr</v>
          </cell>
          <cell r="D452" t="str">
            <v>LC</v>
          </cell>
        </row>
        <row r="453">
          <cell r="C453" t="str">
            <v>polarmyrsildre</v>
          </cell>
          <cell r="D453" t="str">
            <v>RE</v>
          </cell>
        </row>
        <row r="454">
          <cell r="C454" t="str">
            <v>jemtlandsstarr</v>
          </cell>
          <cell r="D454" t="str">
            <v>VU</v>
          </cell>
        </row>
        <row r="455">
          <cell r="C455" t="str">
            <v>tårnsennep</v>
          </cell>
          <cell r="D455" t="str">
            <v>NA</v>
          </cell>
        </row>
        <row r="456">
          <cell r="C456" t="str">
            <v>knollkarve</v>
          </cell>
          <cell r="D456" t="str">
            <v>NA</v>
          </cell>
        </row>
        <row r="457">
          <cell r="C457" t="str">
            <v>bergflettesnylterot</v>
          </cell>
          <cell r="D457" t="str">
            <v>NA</v>
          </cell>
        </row>
        <row r="458">
          <cell r="C458" t="str">
            <v>hagebergfrue</v>
          </cell>
          <cell r="D458" t="str">
            <v>NA</v>
          </cell>
        </row>
        <row r="459">
          <cell r="C459" t="str">
            <v>tiggersoleie</v>
          </cell>
          <cell r="D459" t="str">
            <v>LC</v>
          </cell>
        </row>
        <row r="460">
          <cell r="C460" t="str">
            <v>andemat</v>
          </cell>
          <cell r="D460" t="str">
            <v>LC</v>
          </cell>
        </row>
        <row r="461">
          <cell r="C461" t="str">
            <v>nyseryllik</v>
          </cell>
          <cell r="D461" t="str">
            <v>LC</v>
          </cell>
        </row>
        <row r="462">
          <cell r="C462" t="str">
            <v>stavklokke</v>
          </cell>
          <cell r="D462" t="str">
            <v>NT</v>
          </cell>
        </row>
        <row r="463">
          <cell r="C463" t="str">
            <v>kystraggtelg</v>
          </cell>
          <cell r="D463" t="str">
            <v>LC</v>
          </cell>
        </row>
        <row r="464">
          <cell r="C464" t="str">
            <v>heksehirse</v>
          </cell>
          <cell r="D464" t="str">
            <v>NA</v>
          </cell>
        </row>
        <row r="465">
          <cell r="C465" t="str">
            <v>slyngsøtvier</v>
          </cell>
          <cell r="D465" t="str">
            <v>LC</v>
          </cell>
        </row>
        <row r="466">
          <cell r="C466" t="str">
            <v>bleiksøte</v>
          </cell>
          <cell r="D466" t="str">
            <v>LC</v>
          </cell>
        </row>
        <row r="467">
          <cell r="C467" t="str">
            <v>kransveikurt</v>
          </cell>
          <cell r="D467" t="str">
            <v>NA</v>
          </cell>
        </row>
        <row r="468">
          <cell r="C468" t="str">
            <v>sprikeknoppurt</v>
          </cell>
          <cell r="D468" t="str">
            <v>NA</v>
          </cell>
        </row>
        <row r="469">
          <cell r="C469" t="str">
            <v>frynsevinterkarse</v>
          </cell>
          <cell r="D469" t="str">
            <v>NA</v>
          </cell>
        </row>
        <row r="470">
          <cell r="C470" t="str">
            <v>gyllenbær</v>
          </cell>
          <cell r="D470" t="str">
            <v>NA</v>
          </cell>
        </row>
        <row r="471">
          <cell r="C471" t="str">
            <v>skogvadderot</v>
          </cell>
          <cell r="D471" t="str">
            <v>LC</v>
          </cell>
        </row>
        <row r="472">
          <cell r="C472" t="str">
            <v>gruvesneglebelg</v>
          </cell>
          <cell r="D472" t="str">
            <v>NA</v>
          </cell>
        </row>
        <row r="473">
          <cell r="C473" t="str">
            <v>hjortetunge</v>
          </cell>
          <cell r="D473" t="str">
            <v>NT</v>
          </cell>
        </row>
        <row r="474">
          <cell r="C474" t="str">
            <v>småsyre</v>
          </cell>
          <cell r="D474" t="str">
            <v>LC</v>
          </cell>
        </row>
        <row r="475">
          <cell r="C475" t="str">
            <v>stivsildre</v>
          </cell>
          <cell r="D475" t="str">
            <v>EN</v>
          </cell>
        </row>
        <row r="476">
          <cell r="D476" t="str">
            <v>NA</v>
          </cell>
        </row>
        <row r="477">
          <cell r="C477" t="str">
            <v>selsnepe</v>
          </cell>
          <cell r="D477" t="str">
            <v>LC</v>
          </cell>
        </row>
        <row r="478">
          <cell r="C478" t="str">
            <v>dvergnattlys</v>
          </cell>
          <cell r="D478" t="str">
            <v>NA</v>
          </cell>
        </row>
        <row r="479">
          <cell r="C479" t="str">
            <v>rynkekarse</v>
          </cell>
          <cell r="D479" t="str">
            <v>NA</v>
          </cell>
        </row>
        <row r="480">
          <cell r="C480" t="str">
            <v>myk kråkefot</v>
          </cell>
          <cell r="D480" t="str">
            <v>LC</v>
          </cell>
        </row>
        <row r="481">
          <cell r="C481" t="str">
            <v>rypebunke</v>
          </cell>
          <cell r="D481" t="str">
            <v>LC</v>
          </cell>
        </row>
        <row r="482">
          <cell r="C482" t="str">
            <v>stor strandkjempe</v>
          </cell>
          <cell r="D482" t="str">
            <v>LC</v>
          </cell>
        </row>
        <row r="483">
          <cell r="C483" t="str">
            <v>reverumpe</v>
          </cell>
          <cell r="D483" t="str">
            <v>LC</v>
          </cell>
        </row>
        <row r="484">
          <cell r="C484" t="str">
            <v>blankmispel</v>
          </cell>
          <cell r="D484" t="str">
            <v>NA</v>
          </cell>
        </row>
        <row r="485">
          <cell r="C485" t="str">
            <v>åkermarikåpe</v>
          </cell>
          <cell r="D485" t="str">
            <v>NA</v>
          </cell>
        </row>
        <row r="486">
          <cell r="C486" t="str">
            <v>bærmelde</v>
          </cell>
          <cell r="D486" t="str">
            <v>NA</v>
          </cell>
        </row>
        <row r="487">
          <cell r="C487" t="str">
            <v>rakbergknapp</v>
          </cell>
          <cell r="D487" t="str">
            <v>NA</v>
          </cell>
        </row>
        <row r="488">
          <cell r="C488" t="str">
            <v>steppesalvie</v>
          </cell>
          <cell r="D488" t="str">
            <v>NA</v>
          </cell>
        </row>
        <row r="489">
          <cell r="C489" t="str">
            <v>agurk</v>
          </cell>
          <cell r="D489" t="str">
            <v>NA</v>
          </cell>
        </row>
        <row r="490">
          <cell r="C490" t="str">
            <v>elvesnelle</v>
          </cell>
          <cell r="D490" t="str">
            <v>LC</v>
          </cell>
        </row>
        <row r="491">
          <cell r="C491" t="str">
            <v>vinvalmue</v>
          </cell>
          <cell r="D491" t="str">
            <v>NA</v>
          </cell>
        </row>
        <row r="492">
          <cell r="C492" t="str">
            <v>kristtorn</v>
          </cell>
          <cell r="D492" t="str">
            <v>LC</v>
          </cell>
        </row>
        <row r="493">
          <cell r="C493" t="str">
            <v>grønnstarr</v>
          </cell>
          <cell r="D493" t="str">
            <v>LC</v>
          </cell>
        </row>
        <row r="494">
          <cell r="C494" t="str">
            <v>eseltistel</v>
          </cell>
          <cell r="D494" t="str">
            <v>EN</v>
          </cell>
        </row>
        <row r="495">
          <cell r="C495" t="str">
            <v>skogsnelle</v>
          </cell>
          <cell r="D495" t="str">
            <v>LC</v>
          </cell>
        </row>
        <row r="496">
          <cell r="D496" t="str">
            <v>NA</v>
          </cell>
        </row>
        <row r="497">
          <cell r="C497" t="str">
            <v>wienersennep</v>
          </cell>
          <cell r="D497" t="str">
            <v>NA</v>
          </cell>
        </row>
        <row r="498">
          <cell r="C498" t="str">
            <v>jøkelsmåarve</v>
          </cell>
          <cell r="D498" t="str">
            <v>LC</v>
          </cell>
        </row>
        <row r="499">
          <cell r="C499" t="str">
            <v>snauskjoldblom</v>
          </cell>
          <cell r="D499" t="str">
            <v>NA</v>
          </cell>
        </row>
        <row r="500">
          <cell r="C500" t="str">
            <v>lodnerublom</v>
          </cell>
          <cell r="D500" t="str">
            <v>LC</v>
          </cell>
        </row>
        <row r="501">
          <cell r="C501" t="str">
            <v>rustjerneblom</v>
          </cell>
          <cell r="D501" t="str">
            <v>LC</v>
          </cell>
        </row>
        <row r="502">
          <cell r="C502" t="str">
            <v>fjellrogn</v>
          </cell>
          <cell r="D502" t="str">
            <v>LC</v>
          </cell>
        </row>
        <row r="503">
          <cell r="C503" t="str">
            <v>kubbhvete</v>
          </cell>
          <cell r="D503" t="str">
            <v>NA</v>
          </cell>
        </row>
        <row r="504">
          <cell r="C504" t="str">
            <v>hagesplittblom</v>
          </cell>
          <cell r="D504" t="str">
            <v>NA</v>
          </cell>
        </row>
        <row r="505">
          <cell r="C505" t="str">
            <v>skogsalat</v>
          </cell>
          <cell r="D505" t="str">
            <v>LC</v>
          </cell>
        </row>
        <row r="506">
          <cell r="C506" t="str">
            <v>nålesivaks</v>
          </cell>
          <cell r="D506" t="str">
            <v>LC</v>
          </cell>
        </row>
        <row r="507">
          <cell r="C507" t="str">
            <v>sprikesnøgras</v>
          </cell>
          <cell r="D507" t="str">
            <v>VU</v>
          </cell>
        </row>
        <row r="508">
          <cell r="C508" t="str">
            <v>lavendel</v>
          </cell>
          <cell r="D508" t="str">
            <v>NA</v>
          </cell>
        </row>
        <row r="509">
          <cell r="C509" t="str">
            <v>storvikke</v>
          </cell>
          <cell r="D509" t="str">
            <v>NA</v>
          </cell>
        </row>
        <row r="510">
          <cell r="C510" t="str">
            <v>lundstjerneblom</v>
          </cell>
          <cell r="D510" t="str">
            <v>LC</v>
          </cell>
        </row>
        <row r="511">
          <cell r="C511" t="str">
            <v>tusengylden</v>
          </cell>
          <cell r="D511" t="str">
            <v>VU</v>
          </cell>
        </row>
        <row r="512">
          <cell r="C512" t="str">
            <v>lundalm</v>
          </cell>
          <cell r="D512" t="str">
            <v>NA</v>
          </cell>
        </row>
        <row r="513">
          <cell r="C513" t="str">
            <v>kjevlestarr</v>
          </cell>
          <cell r="D513" t="str">
            <v>LC</v>
          </cell>
        </row>
        <row r="514">
          <cell r="C514" t="str">
            <v>dikeforglemmegei</v>
          </cell>
          <cell r="D514" t="str">
            <v>LC</v>
          </cell>
        </row>
        <row r="515">
          <cell r="C515" t="str">
            <v>nesleklokke</v>
          </cell>
          <cell r="D515" t="str">
            <v>LC</v>
          </cell>
        </row>
        <row r="516">
          <cell r="C516" t="str">
            <v>raggtelg</v>
          </cell>
          <cell r="D516" t="str">
            <v>LC</v>
          </cell>
        </row>
        <row r="517">
          <cell r="C517" t="str">
            <v>myksivaks</v>
          </cell>
          <cell r="D517" t="str">
            <v>LC</v>
          </cell>
        </row>
        <row r="518">
          <cell r="C518" t="str">
            <v>lodnesoleie</v>
          </cell>
          <cell r="D518" t="str">
            <v>NA</v>
          </cell>
        </row>
        <row r="519">
          <cell r="C519" t="str">
            <v>takrør</v>
          </cell>
          <cell r="D519" t="str">
            <v>LC</v>
          </cell>
        </row>
        <row r="520">
          <cell r="C520" t="str">
            <v>skogskjegg</v>
          </cell>
          <cell r="D520" t="str">
            <v>NA</v>
          </cell>
        </row>
        <row r="521">
          <cell r="C521" t="str">
            <v>linsnyltetråd</v>
          </cell>
          <cell r="D521" t="str">
            <v>NA</v>
          </cell>
        </row>
        <row r="522">
          <cell r="C522" t="str">
            <v>lungeurt</v>
          </cell>
          <cell r="D522" t="str">
            <v>NA</v>
          </cell>
        </row>
        <row r="523">
          <cell r="C523" t="str">
            <v>sigdbjørnebær</v>
          </cell>
          <cell r="D523" t="str">
            <v>VU</v>
          </cell>
        </row>
        <row r="524">
          <cell r="C524" t="str">
            <v>nikkesmelle</v>
          </cell>
          <cell r="D524" t="str">
            <v>NT</v>
          </cell>
        </row>
        <row r="525">
          <cell r="C525" t="str">
            <v>småasal</v>
          </cell>
          <cell r="D525" t="str">
            <v>NT</v>
          </cell>
        </row>
        <row r="526">
          <cell r="C526" t="str">
            <v>fjellpryd</v>
          </cell>
          <cell r="D526" t="str">
            <v>LC</v>
          </cell>
        </row>
        <row r="527">
          <cell r="C527" t="str">
            <v>tunsmåarve</v>
          </cell>
          <cell r="D527" t="str">
            <v>LC</v>
          </cell>
        </row>
        <row r="528">
          <cell r="C528" t="str">
            <v>daddelpalme</v>
          </cell>
          <cell r="D528" t="str">
            <v>NA</v>
          </cell>
        </row>
        <row r="529">
          <cell r="C529" t="str">
            <v>syrin</v>
          </cell>
          <cell r="D529" t="str">
            <v>NA</v>
          </cell>
        </row>
        <row r="530">
          <cell r="C530" t="str">
            <v>pyntekurv</v>
          </cell>
          <cell r="D530" t="str">
            <v>NA</v>
          </cell>
        </row>
        <row r="531">
          <cell r="C531" t="str">
            <v>breimispel</v>
          </cell>
          <cell r="D531" t="str">
            <v>NA</v>
          </cell>
        </row>
        <row r="532">
          <cell r="C532" t="str">
            <v>hvitmjølke</v>
          </cell>
          <cell r="D532" t="str">
            <v>LC</v>
          </cell>
        </row>
        <row r="533">
          <cell r="C533" t="str">
            <v>trollnype</v>
          </cell>
          <cell r="D533" t="str">
            <v>VU</v>
          </cell>
        </row>
        <row r="534">
          <cell r="C534" t="str">
            <v>strandbrunrot</v>
          </cell>
          <cell r="D534" t="str">
            <v>NA</v>
          </cell>
        </row>
        <row r="535">
          <cell r="C535" t="str">
            <v>havre</v>
          </cell>
          <cell r="D535" t="str">
            <v>NA</v>
          </cell>
        </row>
        <row r="536">
          <cell r="C536" t="str">
            <v>vårstarr</v>
          </cell>
          <cell r="D536" t="str">
            <v>LC</v>
          </cell>
        </row>
        <row r="537">
          <cell r="C537" t="str">
            <v>møllearve</v>
          </cell>
          <cell r="D537" t="str">
            <v>NA</v>
          </cell>
        </row>
        <row r="538">
          <cell r="C538" t="str">
            <v>gullbergknapp</v>
          </cell>
          <cell r="D538" t="str">
            <v>NA</v>
          </cell>
        </row>
        <row r="539">
          <cell r="C539" t="str">
            <v>sumpsivaks</v>
          </cell>
          <cell r="D539" t="str">
            <v>LC</v>
          </cell>
        </row>
        <row r="540">
          <cell r="C540" t="str">
            <v>rødflangre</v>
          </cell>
          <cell r="D540" t="str">
            <v>LC</v>
          </cell>
        </row>
        <row r="541">
          <cell r="C541" t="str">
            <v>rød hestekastanje</v>
          </cell>
          <cell r="D541" t="str">
            <v>NA</v>
          </cell>
        </row>
        <row r="542">
          <cell r="C542" t="str">
            <v>lyngøyentrøst</v>
          </cell>
          <cell r="D542" t="str">
            <v>LC</v>
          </cell>
        </row>
        <row r="543">
          <cell r="C543" t="str">
            <v>rypebær</v>
          </cell>
          <cell r="D543" t="str">
            <v>LC</v>
          </cell>
        </row>
        <row r="544">
          <cell r="C544" t="str">
            <v>taigasoleie</v>
          </cell>
          <cell r="D544" t="str">
            <v>LC</v>
          </cell>
        </row>
        <row r="545">
          <cell r="D545" t="str">
            <v>NE</v>
          </cell>
        </row>
        <row r="546">
          <cell r="C546" t="str">
            <v>blankstarr</v>
          </cell>
          <cell r="D546" t="str">
            <v>LC</v>
          </cell>
        </row>
        <row r="547">
          <cell r="C547" t="str">
            <v>hvitrogn</v>
          </cell>
          <cell r="D547" t="str">
            <v>NA</v>
          </cell>
        </row>
        <row r="548">
          <cell r="C548" t="str">
            <v>dvergrublom</v>
          </cell>
          <cell r="D548" t="str">
            <v>EN</v>
          </cell>
        </row>
        <row r="549">
          <cell r="C549" t="str">
            <v>nordlandsmarikåpe</v>
          </cell>
          <cell r="D549" t="str">
            <v>NT</v>
          </cell>
        </row>
        <row r="550">
          <cell r="C550" t="str">
            <v>smågullstjerne</v>
          </cell>
          <cell r="D550" t="str">
            <v>NA</v>
          </cell>
        </row>
        <row r="551">
          <cell r="C551" t="str">
            <v>strandvortemelk</v>
          </cell>
          <cell r="D551" t="str">
            <v>LC</v>
          </cell>
        </row>
        <row r="552">
          <cell r="C552" t="str">
            <v>spedarve</v>
          </cell>
          <cell r="D552" t="str">
            <v>NA</v>
          </cell>
        </row>
        <row r="553">
          <cell r="C553" t="str">
            <v>legepestrot</v>
          </cell>
          <cell r="D553" t="str">
            <v>NA</v>
          </cell>
        </row>
        <row r="554">
          <cell r="C554" t="str">
            <v>dvergmispel</v>
          </cell>
          <cell r="D554" t="str">
            <v>LC</v>
          </cell>
        </row>
        <row r="555">
          <cell r="C555" t="str">
            <v>molte</v>
          </cell>
          <cell r="D555" t="str">
            <v>LC</v>
          </cell>
        </row>
        <row r="556">
          <cell r="C556" t="str">
            <v>hagekryptimian</v>
          </cell>
          <cell r="D556" t="str">
            <v>NA</v>
          </cell>
        </row>
        <row r="557">
          <cell r="C557" t="str">
            <v>vrangtorskemunn</v>
          </cell>
          <cell r="D557" t="str">
            <v>NA</v>
          </cell>
        </row>
        <row r="558">
          <cell r="C558" t="str">
            <v>krystallblad</v>
          </cell>
          <cell r="D558" t="str">
            <v>NA</v>
          </cell>
        </row>
        <row r="559">
          <cell r="C559" t="str">
            <v>åkermynte</v>
          </cell>
          <cell r="D559" t="str">
            <v>LC</v>
          </cell>
        </row>
        <row r="560">
          <cell r="C560" t="str">
            <v>hesterumpe</v>
          </cell>
          <cell r="D560" t="str">
            <v>LC</v>
          </cell>
        </row>
        <row r="561">
          <cell r="C561" t="str">
            <v>evjesoleie</v>
          </cell>
          <cell r="D561" t="str">
            <v>LC</v>
          </cell>
        </row>
        <row r="562">
          <cell r="C562" t="str">
            <v>bueflatbelg</v>
          </cell>
          <cell r="D562" t="str">
            <v>NA</v>
          </cell>
        </row>
        <row r="563">
          <cell r="C563" t="str">
            <v>fuglevikke</v>
          </cell>
          <cell r="D563" t="str">
            <v>LC</v>
          </cell>
        </row>
        <row r="564">
          <cell r="C564" t="str">
            <v>saronnellik</v>
          </cell>
          <cell r="D564" t="str">
            <v>CR</v>
          </cell>
        </row>
        <row r="565">
          <cell r="D565" t="str">
            <v>NA</v>
          </cell>
        </row>
        <row r="566">
          <cell r="C566" t="str">
            <v>møllesmelle</v>
          </cell>
          <cell r="D566" t="str">
            <v>NA</v>
          </cell>
        </row>
        <row r="567">
          <cell r="C567" t="str">
            <v>vollkarse</v>
          </cell>
          <cell r="D567" t="str">
            <v>NA</v>
          </cell>
        </row>
        <row r="568">
          <cell r="C568" t="str">
            <v>oktoberbergknapp</v>
          </cell>
          <cell r="D568" t="str">
            <v>NA</v>
          </cell>
        </row>
        <row r="569">
          <cell r="C569" t="str">
            <v>blodvalmue</v>
          </cell>
          <cell r="D569" t="str">
            <v>NA</v>
          </cell>
        </row>
        <row r="570">
          <cell r="C570" t="str">
            <v>steingras</v>
          </cell>
          <cell r="D570" t="str">
            <v>NA</v>
          </cell>
        </row>
        <row r="571">
          <cell r="C571" t="str">
            <v>hvitmorbær</v>
          </cell>
          <cell r="D571" t="str">
            <v>NA</v>
          </cell>
        </row>
        <row r="572">
          <cell r="C572" t="str">
            <v>lodnepraktvindel</v>
          </cell>
          <cell r="D572" t="str">
            <v>NA</v>
          </cell>
        </row>
        <row r="573">
          <cell r="C573" t="str">
            <v>tuerapp</v>
          </cell>
          <cell r="D573" t="str">
            <v>VU</v>
          </cell>
        </row>
        <row r="574">
          <cell r="C574" t="str">
            <v>kanadablodtopp</v>
          </cell>
          <cell r="D574" t="str">
            <v>NA</v>
          </cell>
        </row>
        <row r="575">
          <cell r="C575" t="str">
            <v>praktgullkurv</v>
          </cell>
          <cell r="D575" t="str">
            <v>NA</v>
          </cell>
        </row>
        <row r="576">
          <cell r="C576" t="str">
            <v>gulmaure</v>
          </cell>
          <cell r="D576" t="str">
            <v>LC</v>
          </cell>
        </row>
        <row r="577">
          <cell r="C577" t="str">
            <v>søylenøkketunge</v>
          </cell>
          <cell r="D577" t="str">
            <v>NA</v>
          </cell>
        </row>
        <row r="578">
          <cell r="C578" t="str">
            <v>sibirmuregull</v>
          </cell>
          <cell r="D578" t="str">
            <v>NA</v>
          </cell>
        </row>
        <row r="579">
          <cell r="C579" t="str">
            <v>kystmyrklegg</v>
          </cell>
          <cell r="D579" t="str">
            <v>LC</v>
          </cell>
        </row>
        <row r="580">
          <cell r="C580" t="str">
            <v>tatarsmelle</v>
          </cell>
          <cell r="D580" t="str">
            <v>CR</v>
          </cell>
        </row>
        <row r="581">
          <cell r="C581" t="str">
            <v>altaihaukeskjegg</v>
          </cell>
          <cell r="D581" t="str">
            <v>VU</v>
          </cell>
        </row>
        <row r="582">
          <cell r="D582" t="str">
            <v>NA</v>
          </cell>
        </row>
        <row r="583">
          <cell r="C583" t="str">
            <v>dvergbjørk</v>
          </cell>
          <cell r="D583" t="str">
            <v>LC</v>
          </cell>
        </row>
        <row r="584">
          <cell r="C584" t="str">
            <v>ballastsneglebelg</v>
          </cell>
          <cell r="D584" t="str">
            <v>NA</v>
          </cell>
        </row>
        <row r="585">
          <cell r="D585" t="str">
            <v>NA</v>
          </cell>
        </row>
        <row r="586">
          <cell r="C586" t="str">
            <v>rankfrøstjerne</v>
          </cell>
          <cell r="D586" t="str">
            <v>NT</v>
          </cell>
        </row>
        <row r="587">
          <cell r="C587" t="str">
            <v>flogmure</v>
          </cell>
          <cell r="D587" t="str">
            <v>NT</v>
          </cell>
        </row>
        <row r="588">
          <cell r="C588" t="str">
            <v>hvitsteinkløver</v>
          </cell>
          <cell r="D588" t="str">
            <v>NA</v>
          </cell>
        </row>
        <row r="589">
          <cell r="C589" t="str">
            <v>ringblom</v>
          </cell>
          <cell r="D589" t="str">
            <v>NA</v>
          </cell>
        </row>
        <row r="590">
          <cell r="C590" t="str">
            <v>tusenfryd</v>
          </cell>
          <cell r="D590" t="str">
            <v>LC</v>
          </cell>
        </row>
        <row r="591">
          <cell r="C591" t="str">
            <v>påskelilje</v>
          </cell>
          <cell r="D591" t="str">
            <v>NA</v>
          </cell>
        </row>
        <row r="592">
          <cell r="C592" t="str">
            <v>hjulstorkenebb</v>
          </cell>
          <cell r="D592" t="str">
            <v>NA</v>
          </cell>
        </row>
        <row r="593">
          <cell r="C593" t="str">
            <v>rakfaks</v>
          </cell>
          <cell r="D593" t="str">
            <v>NA</v>
          </cell>
        </row>
        <row r="594">
          <cell r="C594" t="str">
            <v>steindodre</v>
          </cell>
          <cell r="D594" t="str">
            <v>NA</v>
          </cell>
        </row>
        <row r="595">
          <cell r="C595" t="str">
            <v>fjellrødsvingel</v>
          </cell>
          <cell r="D595" t="str">
            <v>LC</v>
          </cell>
        </row>
        <row r="596">
          <cell r="C596" t="str">
            <v>jonsokkoll</v>
          </cell>
          <cell r="D596" t="str">
            <v>LC</v>
          </cell>
        </row>
        <row r="597">
          <cell r="C597" t="str">
            <v>nordlig knoppsmåarve</v>
          </cell>
          <cell r="D597" t="str">
            <v>LC</v>
          </cell>
        </row>
        <row r="598">
          <cell r="C598" t="str">
            <v>dverglodnebregne</v>
          </cell>
          <cell r="D598" t="str">
            <v>LC</v>
          </cell>
        </row>
        <row r="599">
          <cell r="C599" t="str">
            <v>snøsøte</v>
          </cell>
          <cell r="D599" t="str">
            <v>LC</v>
          </cell>
        </row>
        <row r="600">
          <cell r="C600" t="str">
            <v>storsyre</v>
          </cell>
          <cell r="D600" t="str">
            <v>LC</v>
          </cell>
        </row>
        <row r="601">
          <cell r="C601" t="str">
            <v>kryddersalvie</v>
          </cell>
          <cell r="D601" t="str">
            <v>NA</v>
          </cell>
        </row>
        <row r="602">
          <cell r="C602" t="str">
            <v>fuglestarr</v>
          </cell>
          <cell r="D602" t="str">
            <v>LC</v>
          </cell>
        </row>
        <row r="603">
          <cell r="C603" t="str">
            <v>lakrismjelt</v>
          </cell>
          <cell r="D603" t="str">
            <v>LC</v>
          </cell>
        </row>
        <row r="604">
          <cell r="C604" t="str">
            <v>sølvbusk</v>
          </cell>
          <cell r="D604" t="str">
            <v>NA</v>
          </cell>
        </row>
        <row r="605">
          <cell r="C605" t="str">
            <v>temynte</v>
          </cell>
          <cell r="D605" t="str">
            <v>LC</v>
          </cell>
        </row>
        <row r="606">
          <cell r="C606" t="str">
            <v>lammeøre</v>
          </cell>
          <cell r="D606" t="str">
            <v>NA</v>
          </cell>
        </row>
        <row r="607">
          <cell r="C607" t="str">
            <v>italiaklematis</v>
          </cell>
          <cell r="D607" t="str">
            <v>NA</v>
          </cell>
        </row>
        <row r="608">
          <cell r="C608" t="str">
            <v>gruvearve</v>
          </cell>
          <cell r="D608" t="str">
            <v>NA</v>
          </cell>
        </row>
        <row r="609">
          <cell r="C609" t="str">
            <v>blåmyske</v>
          </cell>
          <cell r="D609" t="str">
            <v>NA</v>
          </cell>
        </row>
        <row r="610">
          <cell r="C610" t="str">
            <v>kildeurt</v>
          </cell>
          <cell r="D610" t="str">
            <v>LC</v>
          </cell>
        </row>
        <row r="611">
          <cell r="C611" t="str">
            <v>mølleflatbelg</v>
          </cell>
          <cell r="D611" t="str">
            <v>NA</v>
          </cell>
        </row>
        <row r="612">
          <cell r="C612" t="str">
            <v>prydblåhegg</v>
          </cell>
          <cell r="D612" t="str">
            <v>NA</v>
          </cell>
        </row>
        <row r="613">
          <cell r="C613" t="str">
            <v>ugrasgroblad</v>
          </cell>
          <cell r="D613" t="str">
            <v>LC</v>
          </cell>
        </row>
        <row r="614">
          <cell r="C614" t="str">
            <v>bergmynte</v>
          </cell>
          <cell r="D614" t="str">
            <v>LC</v>
          </cell>
        </row>
        <row r="615">
          <cell r="C615" t="str">
            <v>engmarihand</v>
          </cell>
          <cell r="D615" t="str">
            <v>LC</v>
          </cell>
        </row>
        <row r="616">
          <cell r="C616" t="str">
            <v>kløverert</v>
          </cell>
          <cell r="D616" t="str">
            <v>NA</v>
          </cell>
        </row>
        <row r="617">
          <cell r="C617" t="str">
            <v>krekling</v>
          </cell>
          <cell r="D617" t="str">
            <v>LC</v>
          </cell>
        </row>
        <row r="618">
          <cell r="C618" t="str">
            <v>grønnmynte</v>
          </cell>
          <cell r="D618" t="str">
            <v>NA</v>
          </cell>
        </row>
        <row r="619">
          <cell r="C619" t="str">
            <v>engfaks</v>
          </cell>
          <cell r="D619" t="str">
            <v>NA</v>
          </cell>
        </row>
        <row r="620">
          <cell r="C620" t="str">
            <v>veikstarr</v>
          </cell>
          <cell r="D620" t="str">
            <v>NT</v>
          </cell>
        </row>
        <row r="621">
          <cell r="C621" t="str">
            <v>vintereik</v>
          </cell>
          <cell r="D621" t="str">
            <v>LC</v>
          </cell>
        </row>
        <row r="622">
          <cell r="C622" t="str">
            <v>gudetre</v>
          </cell>
          <cell r="D622" t="str">
            <v>NA</v>
          </cell>
        </row>
        <row r="623">
          <cell r="C623" t="str">
            <v>vårkrokus</v>
          </cell>
          <cell r="D623" t="str">
            <v>NA</v>
          </cell>
        </row>
        <row r="624">
          <cell r="C624" t="str">
            <v>nikkebrønsle</v>
          </cell>
          <cell r="D624" t="str">
            <v>VU</v>
          </cell>
        </row>
        <row r="625">
          <cell r="C625" t="str">
            <v>fôrtiriltunge</v>
          </cell>
          <cell r="D625" t="str">
            <v>NA</v>
          </cell>
        </row>
        <row r="626">
          <cell r="C626" t="str">
            <v>stortveblad</v>
          </cell>
          <cell r="D626" t="str">
            <v>LC</v>
          </cell>
        </row>
        <row r="627">
          <cell r="C627" t="str">
            <v>boersvineblom</v>
          </cell>
          <cell r="D627" t="str">
            <v>NA</v>
          </cell>
        </row>
        <row r="628">
          <cell r="C628" t="str">
            <v>bleikdå</v>
          </cell>
          <cell r="D628" t="str">
            <v>NA</v>
          </cell>
        </row>
        <row r="629">
          <cell r="C629" t="str">
            <v>liten stjernetistel</v>
          </cell>
          <cell r="D629" t="str">
            <v>NT</v>
          </cell>
        </row>
        <row r="630">
          <cell r="C630" t="str">
            <v>orientsmelle</v>
          </cell>
          <cell r="D630" t="str">
            <v>NA</v>
          </cell>
        </row>
        <row r="631">
          <cell r="C631" t="str">
            <v>hengeblodtopp</v>
          </cell>
          <cell r="D631" t="str">
            <v>NA</v>
          </cell>
        </row>
        <row r="632">
          <cell r="C632" t="str">
            <v>stor pipeurt</v>
          </cell>
          <cell r="D632" t="str">
            <v>NA</v>
          </cell>
        </row>
        <row r="633">
          <cell r="C633" t="str">
            <v>betonie</v>
          </cell>
          <cell r="D633" t="str">
            <v>NA</v>
          </cell>
        </row>
        <row r="634">
          <cell r="C634" t="str">
            <v>lappfuru</v>
          </cell>
          <cell r="D634" t="str">
            <v>LC</v>
          </cell>
        </row>
        <row r="635">
          <cell r="C635" t="str">
            <v>krusetistel</v>
          </cell>
          <cell r="D635" t="str">
            <v>LC</v>
          </cell>
        </row>
        <row r="636">
          <cell r="C636" t="str">
            <v>fjellsmelle</v>
          </cell>
          <cell r="D636" t="str">
            <v>LC</v>
          </cell>
        </row>
        <row r="637">
          <cell r="C637" t="str">
            <v>åkervortemelk</v>
          </cell>
          <cell r="D637" t="str">
            <v>LC</v>
          </cell>
        </row>
        <row r="638">
          <cell r="C638" t="str">
            <v>ert</v>
          </cell>
          <cell r="D638" t="str">
            <v>NA</v>
          </cell>
        </row>
        <row r="639">
          <cell r="C639" t="str">
            <v>sandvier</v>
          </cell>
          <cell r="D639" t="str">
            <v>LC</v>
          </cell>
        </row>
        <row r="640">
          <cell r="C640" t="str">
            <v>småstarr</v>
          </cell>
          <cell r="D640" t="str">
            <v>LC</v>
          </cell>
        </row>
        <row r="641">
          <cell r="C641" t="str">
            <v>åkersteinkløver</v>
          </cell>
          <cell r="D641" t="str">
            <v>NA</v>
          </cell>
        </row>
        <row r="642">
          <cell r="C642" t="str">
            <v>saftmelde</v>
          </cell>
          <cell r="D642" t="str">
            <v>LC</v>
          </cell>
        </row>
        <row r="643">
          <cell r="C643" t="str">
            <v>fjellnøkleblom</v>
          </cell>
          <cell r="D643" t="str">
            <v>LC</v>
          </cell>
        </row>
        <row r="644">
          <cell r="C644" t="str">
            <v>sandsiv</v>
          </cell>
          <cell r="D644" t="str">
            <v>LC</v>
          </cell>
        </row>
        <row r="645">
          <cell r="C645" t="str">
            <v>skogforglemmegei</v>
          </cell>
          <cell r="D645" t="str">
            <v>NA</v>
          </cell>
        </row>
        <row r="646">
          <cell r="C646" t="str">
            <v>hestehamp</v>
          </cell>
          <cell r="D646" t="str">
            <v>NA</v>
          </cell>
        </row>
        <row r="647">
          <cell r="C647" t="str">
            <v>klisterurt</v>
          </cell>
          <cell r="D647" t="str">
            <v>NA</v>
          </cell>
        </row>
        <row r="648">
          <cell r="C648" t="str">
            <v>bakkefiol</v>
          </cell>
          <cell r="D648" t="str">
            <v>LC</v>
          </cell>
        </row>
        <row r="649">
          <cell r="C649" t="str">
            <v>kystfrøstjerne</v>
          </cell>
          <cell r="D649" t="str">
            <v>VU</v>
          </cell>
        </row>
        <row r="650">
          <cell r="C650" t="str">
            <v>strandsvineblom</v>
          </cell>
          <cell r="D650" t="str">
            <v>NA</v>
          </cell>
        </row>
        <row r="651">
          <cell r="C651" t="str">
            <v>fjellblåklokke</v>
          </cell>
          <cell r="D651" t="str">
            <v>LC</v>
          </cell>
        </row>
        <row r="652">
          <cell r="C652" t="str">
            <v>vannmelon</v>
          </cell>
          <cell r="D652" t="str">
            <v>NA</v>
          </cell>
        </row>
        <row r="653">
          <cell r="C653" t="str">
            <v>bakkeknavel</v>
          </cell>
          <cell r="D653" t="str">
            <v>LC</v>
          </cell>
        </row>
        <row r="654">
          <cell r="C654" t="str">
            <v>kanadamynte</v>
          </cell>
          <cell r="D654" t="str">
            <v>NA</v>
          </cell>
        </row>
        <row r="655">
          <cell r="C655" t="str">
            <v>snaudylle</v>
          </cell>
          <cell r="D655" t="str">
            <v>LC</v>
          </cell>
        </row>
        <row r="656">
          <cell r="C656" t="str">
            <v>kronvikke</v>
          </cell>
          <cell r="D656" t="str">
            <v>NA</v>
          </cell>
        </row>
        <row r="657">
          <cell r="C657" t="str">
            <v>møllekattehale</v>
          </cell>
          <cell r="D657" t="str">
            <v>NA</v>
          </cell>
        </row>
        <row r="658">
          <cell r="C658" t="str">
            <v>hengebjørk</v>
          </cell>
          <cell r="D658" t="str">
            <v>LC</v>
          </cell>
        </row>
        <row r="659">
          <cell r="C659" t="str">
            <v>tromsøpalme</v>
          </cell>
          <cell r="D659" t="str">
            <v>NA</v>
          </cell>
        </row>
        <row r="660">
          <cell r="C660" t="str">
            <v>tettegras</v>
          </cell>
          <cell r="D660" t="str">
            <v>LC</v>
          </cell>
        </row>
        <row r="661">
          <cell r="C661" t="str">
            <v>flerårsknavel</v>
          </cell>
          <cell r="D661" t="str">
            <v>LC</v>
          </cell>
        </row>
        <row r="662">
          <cell r="C662" t="str">
            <v>melkongslys</v>
          </cell>
          <cell r="D662" t="str">
            <v>NA</v>
          </cell>
        </row>
        <row r="663">
          <cell r="C663" t="str">
            <v>barlind</v>
          </cell>
          <cell r="D663" t="str">
            <v>VU</v>
          </cell>
        </row>
        <row r="664">
          <cell r="C664" t="str">
            <v>prydhøymol</v>
          </cell>
          <cell r="D664" t="str">
            <v>NA</v>
          </cell>
        </row>
        <row r="665">
          <cell r="C665" t="str">
            <v>vrangalm</v>
          </cell>
          <cell r="D665" t="str">
            <v>NA</v>
          </cell>
        </row>
        <row r="666">
          <cell r="C666" t="str">
            <v>småvortemelk</v>
          </cell>
          <cell r="D666" t="str">
            <v>NA</v>
          </cell>
        </row>
        <row r="667">
          <cell r="C667" t="str">
            <v>filtmure</v>
          </cell>
          <cell r="D667" t="str">
            <v>NA</v>
          </cell>
        </row>
        <row r="668">
          <cell r="C668" t="str">
            <v>japanspir</v>
          </cell>
          <cell r="D668" t="str">
            <v>NA</v>
          </cell>
        </row>
        <row r="669">
          <cell r="C669" t="str">
            <v>bergkvein</v>
          </cell>
          <cell r="D669" t="str">
            <v>LC</v>
          </cell>
        </row>
        <row r="670">
          <cell r="C670" t="str">
            <v>knutestorkenebb</v>
          </cell>
          <cell r="D670" t="str">
            <v>NA</v>
          </cell>
        </row>
        <row r="671">
          <cell r="C671" t="str">
            <v>honningurt</v>
          </cell>
          <cell r="D671" t="str">
            <v>NA</v>
          </cell>
        </row>
        <row r="672">
          <cell r="C672" t="str">
            <v>lodnestarr</v>
          </cell>
          <cell r="D672" t="str">
            <v>LC</v>
          </cell>
        </row>
        <row r="673">
          <cell r="C673" t="str">
            <v>smårør</v>
          </cell>
          <cell r="D673" t="str">
            <v>NA</v>
          </cell>
        </row>
        <row r="674">
          <cell r="C674" t="str">
            <v>østveronika</v>
          </cell>
          <cell r="D674" t="str">
            <v>NA</v>
          </cell>
        </row>
        <row r="675">
          <cell r="C675" t="str">
            <v>strandtorn</v>
          </cell>
          <cell r="D675" t="str">
            <v>EN</v>
          </cell>
        </row>
        <row r="676">
          <cell r="D676" t="str">
            <v>NA</v>
          </cell>
        </row>
        <row r="677">
          <cell r="C677" t="str">
            <v>skjermgjøkesyre</v>
          </cell>
          <cell r="D677" t="str">
            <v>NA</v>
          </cell>
        </row>
        <row r="678">
          <cell r="C678" t="str">
            <v>gul hornvalmue</v>
          </cell>
          <cell r="D678" t="str">
            <v>VUº</v>
          </cell>
        </row>
        <row r="679">
          <cell r="C679" t="str">
            <v>skoggullris</v>
          </cell>
          <cell r="D679" t="str">
            <v>LC</v>
          </cell>
        </row>
        <row r="680">
          <cell r="C680" t="str">
            <v>kengurusøtvier</v>
          </cell>
          <cell r="D680" t="str">
            <v>NA</v>
          </cell>
        </row>
        <row r="681">
          <cell r="C681" t="str">
            <v>gulrot</v>
          </cell>
          <cell r="D681" t="str">
            <v>NA</v>
          </cell>
        </row>
        <row r="682">
          <cell r="C682" t="str">
            <v>tysbast</v>
          </cell>
          <cell r="D682" t="str">
            <v>LC</v>
          </cell>
        </row>
        <row r="683">
          <cell r="C683" t="str">
            <v>mølledodre</v>
          </cell>
          <cell r="D683" t="str">
            <v>NA</v>
          </cell>
        </row>
        <row r="684">
          <cell r="C684" t="str">
            <v>fuglenebb</v>
          </cell>
          <cell r="D684" t="str">
            <v>NA</v>
          </cell>
        </row>
        <row r="685">
          <cell r="C685" t="str">
            <v>virginiakarse</v>
          </cell>
          <cell r="D685" t="str">
            <v>NA</v>
          </cell>
        </row>
        <row r="686">
          <cell r="C686" t="str">
            <v>sandstråblom</v>
          </cell>
          <cell r="D686" t="str">
            <v>NA</v>
          </cell>
        </row>
        <row r="687">
          <cell r="C687" t="str">
            <v>spansk kjørvel</v>
          </cell>
          <cell r="D687" t="str">
            <v>NA</v>
          </cell>
        </row>
        <row r="688">
          <cell r="C688" t="str">
            <v>blågran</v>
          </cell>
          <cell r="D688" t="str">
            <v>NA</v>
          </cell>
        </row>
        <row r="689">
          <cell r="C689" t="str">
            <v>kunellik</v>
          </cell>
          <cell r="D689" t="str">
            <v>NA</v>
          </cell>
        </row>
        <row r="690">
          <cell r="C690" t="str">
            <v>krattalant</v>
          </cell>
          <cell r="D690" t="str">
            <v>LC</v>
          </cell>
        </row>
        <row r="691">
          <cell r="C691" t="str">
            <v>sandvortemelk</v>
          </cell>
          <cell r="D691" t="str">
            <v>NA</v>
          </cell>
        </row>
        <row r="692">
          <cell r="C692" t="str">
            <v>vassveronika</v>
          </cell>
          <cell r="D692" t="str">
            <v>VU</v>
          </cell>
        </row>
        <row r="693">
          <cell r="C693" t="str">
            <v>reinmjelt</v>
          </cell>
          <cell r="D693" t="str">
            <v>LC</v>
          </cell>
        </row>
        <row r="694">
          <cell r="C694" t="str">
            <v>sibirhagtorn</v>
          </cell>
          <cell r="D694" t="str">
            <v>NA</v>
          </cell>
        </row>
        <row r="695">
          <cell r="C695" t="str">
            <v>bleikrublom</v>
          </cell>
          <cell r="D695" t="str">
            <v>LC</v>
          </cell>
        </row>
        <row r="696">
          <cell r="C696" t="str">
            <v>fujirhododendron</v>
          </cell>
          <cell r="D696" t="str">
            <v>NA</v>
          </cell>
        </row>
        <row r="697">
          <cell r="C697" t="str">
            <v>kjempesoleie</v>
          </cell>
          <cell r="D697" t="str">
            <v>EN</v>
          </cell>
        </row>
        <row r="698">
          <cell r="C698" t="str">
            <v>kanariblomkarse</v>
          </cell>
          <cell r="D698" t="str">
            <v>NA</v>
          </cell>
        </row>
        <row r="699">
          <cell r="C699" t="str">
            <v>stjernemelde</v>
          </cell>
          <cell r="D699" t="str">
            <v>NA</v>
          </cell>
        </row>
        <row r="700">
          <cell r="C700" t="str">
            <v>atlasklarkia</v>
          </cell>
          <cell r="D700" t="str">
            <v>NA</v>
          </cell>
        </row>
        <row r="701">
          <cell r="C701" t="str">
            <v>finnmarksfrøstjerne</v>
          </cell>
          <cell r="D701" t="str">
            <v>VU</v>
          </cell>
        </row>
        <row r="702">
          <cell r="C702" t="str">
            <v>blodnellik</v>
          </cell>
          <cell r="D702" t="str">
            <v>NA</v>
          </cell>
        </row>
        <row r="703">
          <cell r="C703" t="str">
            <v>hagenellik</v>
          </cell>
          <cell r="D703" t="str">
            <v>NA</v>
          </cell>
        </row>
        <row r="704">
          <cell r="C704" t="str">
            <v>trollbær</v>
          </cell>
          <cell r="D704" t="str">
            <v>LC</v>
          </cell>
        </row>
        <row r="705">
          <cell r="C705" t="str">
            <v>kystbjørnekjeks</v>
          </cell>
          <cell r="D705" t="str">
            <v>LC</v>
          </cell>
        </row>
        <row r="706">
          <cell r="C706" t="str">
            <v>tannkløver</v>
          </cell>
          <cell r="D706" t="str">
            <v>NA</v>
          </cell>
        </row>
        <row r="707">
          <cell r="C707" t="str">
            <v>praktperikum</v>
          </cell>
          <cell r="D707" t="str">
            <v>NA</v>
          </cell>
        </row>
        <row r="708">
          <cell r="C708" t="str">
            <v>sprikemispel</v>
          </cell>
          <cell r="D708" t="str">
            <v>NA</v>
          </cell>
        </row>
        <row r="709">
          <cell r="C709" t="str">
            <v>blåvier</v>
          </cell>
          <cell r="D709" t="str">
            <v>LC</v>
          </cell>
        </row>
        <row r="710">
          <cell r="C710" t="str">
            <v>bakkemaure</v>
          </cell>
          <cell r="D710" t="str">
            <v>NT</v>
          </cell>
        </row>
        <row r="711">
          <cell r="C711" t="str">
            <v>geitvikke</v>
          </cell>
          <cell r="D711" t="str">
            <v>NA</v>
          </cell>
        </row>
        <row r="712">
          <cell r="C712" t="str">
            <v>koloradoedelgran</v>
          </cell>
          <cell r="D712" t="str">
            <v>NA</v>
          </cell>
        </row>
        <row r="713">
          <cell r="C713" t="str">
            <v>åkertistel</v>
          </cell>
          <cell r="D713" t="str">
            <v>LC</v>
          </cell>
        </row>
        <row r="714">
          <cell r="C714" t="str">
            <v>bjørnekam</v>
          </cell>
          <cell r="D714" t="str">
            <v>LC</v>
          </cell>
        </row>
        <row r="715">
          <cell r="C715" t="str">
            <v>gullris</v>
          </cell>
          <cell r="D715" t="str">
            <v>LC</v>
          </cell>
        </row>
        <row r="716">
          <cell r="C716" t="str">
            <v>kamsoleie</v>
          </cell>
          <cell r="D716" t="str">
            <v>NA</v>
          </cell>
        </row>
        <row r="717">
          <cell r="D717" t="str">
            <v>NT</v>
          </cell>
        </row>
        <row r="718">
          <cell r="C718" t="str">
            <v>mørkveronika</v>
          </cell>
          <cell r="D718" t="str">
            <v>NA</v>
          </cell>
        </row>
        <row r="719">
          <cell r="C719" t="str">
            <v>berglin</v>
          </cell>
          <cell r="D719" t="str">
            <v>NA</v>
          </cell>
        </row>
        <row r="720">
          <cell r="D720" t="str">
            <v>NA</v>
          </cell>
        </row>
        <row r="721">
          <cell r="C721" t="str">
            <v>leddved</v>
          </cell>
          <cell r="D721" t="str">
            <v>LC</v>
          </cell>
        </row>
        <row r="722">
          <cell r="C722" t="str">
            <v>rundsoldogg</v>
          </cell>
          <cell r="D722" t="str">
            <v>LC</v>
          </cell>
        </row>
        <row r="723">
          <cell r="C723" t="str">
            <v>agnbøk</v>
          </cell>
          <cell r="D723" t="str">
            <v>NA</v>
          </cell>
        </row>
        <row r="724">
          <cell r="C724" t="str">
            <v>klatrevillvin</v>
          </cell>
          <cell r="D724" t="str">
            <v>NA</v>
          </cell>
        </row>
        <row r="725">
          <cell r="C725" t="str">
            <v>dunrips</v>
          </cell>
          <cell r="D725" t="str">
            <v>LC</v>
          </cell>
        </row>
        <row r="726">
          <cell r="C726" t="str">
            <v>engmarigras</v>
          </cell>
          <cell r="D726" t="str">
            <v>LC</v>
          </cell>
        </row>
        <row r="727">
          <cell r="C727" t="str">
            <v>skjegghavre</v>
          </cell>
          <cell r="D727" t="str">
            <v>NA</v>
          </cell>
        </row>
        <row r="728">
          <cell r="C728" t="str">
            <v>griffelstarr</v>
          </cell>
          <cell r="D728" t="str">
            <v>EN</v>
          </cell>
        </row>
        <row r="729">
          <cell r="C729" t="str">
            <v>nikkevintergrønn</v>
          </cell>
          <cell r="D729" t="str">
            <v>LC</v>
          </cell>
        </row>
        <row r="730">
          <cell r="C730" t="str">
            <v>fjellbleikvier</v>
          </cell>
          <cell r="D730" t="str">
            <v>LC</v>
          </cell>
        </row>
        <row r="731">
          <cell r="C731" t="str">
            <v>hagefrøstjerne</v>
          </cell>
          <cell r="D731" t="str">
            <v>NA</v>
          </cell>
        </row>
        <row r="732">
          <cell r="C732" t="str">
            <v>pilemispel</v>
          </cell>
          <cell r="D732" t="str">
            <v>NA</v>
          </cell>
        </row>
        <row r="733">
          <cell r="C733" t="str">
            <v>stor kubjelle</v>
          </cell>
          <cell r="D733" t="str">
            <v>NA</v>
          </cell>
        </row>
        <row r="734">
          <cell r="C734" t="str">
            <v>myrtistel</v>
          </cell>
          <cell r="D734" t="str">
            <v>LC</v>
          </cell>
        </row>
        <row r="735">
          <cell r="D735" t="str">
            <v>NA</v>
          </cell>
        </row>
        <row r="736">
          <cell r="C736" t="str">
            <v>arménbjørnebær</v>
          </cell>
          <cell r="D736" t="str">
            <v>NA</v>
          </cell>
        </row>
        <row r="737">
          <cell r="C737" t="str">
            <v>vårbrunrot</v>
          </cell>
          <cell r="D737" t="str">
            <v>NA</v>
          </cell>
        </row>
        <row r="738">
          <cell r="C738" t="str">
            <v>markrødsvingel</v>
          </cell>
          <cell r="D738" t="str">
            <v>LC</v>
          </cell>
        </row>
        <row r="739">
          <cell r="C739" t="str">
            <v>bergsvartburkne</v>
          </cell>
          <cell r="D739" t="str">
            <v>LC</v>
          </cell>
        </row>
        <row r="740">
          <cell r="C740" t="str">
            <v>ørevier</v>
          </cell>
          <cell r="D740" t="str">
            <v>LC</v>
          </cell>
        </row>
        <row r="741">
          <cell r="C741" t="str">
            <v>solrose</v>
          </cell>
          <cell r="D741" t="str">
            <v>CR</v>
          </cell>
        </row>
        <row r="742">
          <cell r="D742" t="str">
            <v>NA</v>
          </cell>
        </row>
        <row r="743">
          <cell r="C743" t="str">
            <v>bukkekorn</v>
          </cell>
          <cell r="D743" t="str">
            <v>NA</v>
          </cell>
        </row>
        <row r="744">
          <cell r="C744" t="str">
            <v>lapplandsbjørk</v>
          </cell>
          <cell r="D744" t="str">
            <v>LC</v>
          </cell>
        </row>
        <row r="745">
          <cell r="C745" t="str">
            <v>småvasshår</v>
          </cell>
          <cell r="D745" t="str">
            <v>LC</v>
          </cell>
        </row>
        <row r="746">
          <cell r="C746" t="str">
            <v>frynsestarr</v>
          </cell>
          <cell r="D746" t="str">
            <v>LC</v>
          </cell>
        </row>
        <row r="747">
          <cell r="C747" t="str">
            <v>nattlys</v>
          </cell>
          <cell r="D747" t="str">
            <v>NA</v>
          </cell>
        </row>
        <row r="748">
          <cell r="C748" t="str">
            <v>ramtillablom</v>
          </cell>
          <cell r="D748" t="str">
            <v>NA</v>
          </cell>
        </row>
        <row r="749">
          <cell r="C749" t="str">
            <v>blankburkne</v>
          </cell>
          <cell r="D749" t="str">
            <v>LC</v>
          </cell>
        </row>
        <row r="750">
          <cell r="C750" t="str">
            <v>sølvvier</v>
          </cell>
          <cell r="D750" t="str">
            <v>LC</v>
          </cell>
        </row>
        <row r="751">
          <cell r="C751" t="str">
            <v>raggarve</v>
          </cell>
          <cell r="D751" t="str">
            <v>CR</v>
          </cell>
        </row>
        <row r="752">
          <cell r="C752" t="str">
            <v>sibirbergknapp</v>
          </cell>
          <cell r="D752" t="str">
            <v>NA</v>
          </cell>
        </row>
        <row r="753">
          <cell r="C753" t="str">
            <v>snøveronika</v>
          </cell>
          <cell r="D753" t="str">
            <v>LC</v>
          </cell>
        </row>
        <row r="754">
          <cell r="C754" t="str">
            <v>gyllenlakk</v>
          </cell>
          <cell r="D754" t="str">
            <v>NA</v>
          </cell>
        </row>
        <row r="755">
          <cell r="C755" t="str">
            <v>ugrasportulakk</v>
          </cell>
          <cell r="D755" t="str">
            <v>NA</v>
          </cell>
        </row>
        <row r="756">
          <cell r="C756" t="str">
            <v>oljedodre</v>
          </cell>
          <cell r="D756" t="str">
            <v>NA</v>
          </cell>
        </row>
        <row r="757">
          <cell r="C757" t="str">
            <v>bakkestemorsblom</v>
          </cell>
          <cell r="D757" t="str">
            <v>LC</v>
          </cell>
        </row>
        <row r="758">
          <cell r="C758" t="str">
            <v>prestekrage</v>
          </cell>
          <cell r="D758" t="str">
            <v>LC</v>
          </cell>
        </row>
        <row r="759">
          <cell r="C759" t="str">
            <v>stormure</v>
          </cell>
          <cell r="D759" t="str">
            <v>NA</v>
          </cell>
        </row>
        <row r="760">
          <cell r="C760" t="str">
            <v>fjellpestrot</v>
          </cell>
          <cell r="D760" t="str">
            <v>LC</v>
          </cell>
        </row>
        <row r="761">
          <cell r="D761" t="str">
            <v>NA</v>
          </cell>
        </row>
        <row r="762">
          <cell r="C762" t="str">
            <v>møllekløver</v>
          </cell>
          <cell r="D762" t="str">
            <v>NA</v>
          </cell>
        </row>
        <row r="763">
          <cell r="C763" t="str">
            <v>ugrasbokhvete</v>
          </cell>
          <cell r="D763" t="str">
            <v>NA</v>
          </cell>
        </row>
        <row r="764">
          <cell r="C764" t="str">
            <v>fjæreknapp</v>
          </cell>
          <cell r="D764" t="str">
            <v>NA</v>
          </cell>
        </row>
        <row r="765">
          <cell r="C765" t="str">
            <v>russemure</v>
          </cell>
          <cell r="D765" t="str">
            <v>NA</v>
          </cell>
        </row>
        <row r="766">
          <cell r="C766" t="str">
            <v>fjellbakkesøte</v>
          </cell>
          <cell r="D766" t="str">
            <v>NT</v>
          </cell>
        </row>
        <row r="767">
          <cell r="C767" t="str">
            <v>kirsebær</v>
          </cell>
          <cell r="D767" t="str">
            <v>NA</v>
          </cell>
        </row>
        <row r="768">
          <cell r="C768" t="str">
            <v>peruskjellfrø</v>
          </cell>
          <cell r="D768" t="str">
            <v>NA</v>
          </cell>
        </row>
        <row r="769">
          <cell r="C769" t="str">
            <v>tatarleddved</v>
          </cell>
          <cell r="D769" t="str">
            <v>NA</v>
          </cell>
        </row>
        <row r="770">
          <cell r="C770" t="str">
            <v>villdurra</v>
          </cell>
          <cell r="D770" t="str">
            <v>NA</v>
          </cell>
        </row>
        <row r="771">
          <cell r="C771" t="str">
            <v>kalkarve</v>
          </cell>
          <cell r="D771" t="str">
            <v>NT</v>
          </cell>
        </row>
        <row r="772">
          <cell r="C772" t="str">
            <v>froskebitt</v>
          </cell>
          <cell r="D772" t="str">
            <v>EN</v>
          </cell>
        </row>
        <row r="773">
          <cell r="C773" t="str">
            <v>lodnegyvel</v>
          </cell>
          <cell r="D773" t="str">
            <v>NA</v>
          </cell>
        </row>
        <row r="774">
          <cell r="C774" t="str">
            <v>nålearve</v>
          </cell>
          <cell r="D774" t="str">
            <v>LC</v>
          </cell>
        </row>
        <row r="775">
          <cell r="C775" t="str">
            <v>sveltflatbelg</v>
          </cell>
          <cell r="D775" t="str">
            <v>NA</v>
          </cell>
        </row>
        <row r="776">
          <cell r="C776" t="str">
            <v>timiansnyltetråd</v>
          </cell>
          <cell r="D776" t="str">
            <v>NA</v>
          </cell>
        </row>
        <row r="777">
          <cell r="C777" t="str">
            <v>bergfrue</v>
          </cell>
          <cell r="D777" t="str">
            <v>LC</v>
          </cell>
        </row>
        <row r="778">
          <cell r="C778" t="str">
            <v>bukketorn</v>
          </cell>
          <cell r="D778" t="str">
            <v>NA</v>
          </cell>
        </row>
        <row r="779">
          <cell r="C779" t="str">
            <v>storkvein</v>
          </cell>
          <cell r="D779" t="str">
            <v>LC</v>
          </cell>
        </row>
        <row r="780">
          <cell r="C780" t="str">
            <v>småvoksurt</v>
          </cell>
          <cell r="D780" t="str">
            <v>NA</v>
          </cell>
        </row>
        <row r="781">
          <cell r="C781" t="str">
            <v>fløyelsselje</v>
          </cell>
          <cell r="D781" t="str">
            <v>NA</v>
          </cell>
        </row>
        <row r="782">
          <cell r="C782" t="str">
            <v>smalaksstarr</v>
          </cell>
          <cell r="D782" t="str">
            <v>NA</v>
          </cell>
        </row>
        <row r="783">
          <cell r="C783" t="str">
            <v>pimpernell</v>
          </cell>
          <cell r="D783" t="str">
            <v>NA</v>
          </cell>
        </row>
        <row r="784">
          <cell r="C784" t="str">
            <v>nordlig evjeblom</v>
          </cell>
          <cell r="D784" t="str">
            <v>NT</v>
          </cell>
        </row>
        <row r="785">
          <cell r="C785" t="str">
            <v>skogflatbelg</v>
          </cell>
          <cell r="D785" t="str">
            <v>LC</v>
          </cell>
        </row>
        <row r="786">
          <cell r="C786" t="str">
            <v>lakseroljeplante</v>
          </cell>
          <cell r="D786" t="str">
            <v>NA</v>
          </cell>
        </row>
        <row r="787">
          <cell r="C787" t="str">
            <v>bjørnerot</v>
          </cell>
          <cell r="D787" t="str">
            <v>VU</v>
          </cell>
        </row>
        <row r="788">
          <cell r="C788" t="str">
            <v>ugrashamp</v>
          </cell>
          <cell r="D788" t="str">
            <v>NA</v>
          </cell>
        </row>
        <row r="789">
          <cell r="C789" t="str">
            <v>tysk klematis</v>
          </cell>
          <cell r="D789" t="str">
            <v>NA</v>
          </cell>
        </row>
        <row r="790">
          <cell r="C790" t="str">
            <v>svimling</v>
          </cell>
          <cell r="D790" t="str">
            <v>NA</v>
          </cell>
        </row>
        <row r="791">
          <cell r="C791" t="str">
            <v>vinbringebær</v>
          </cell>
          <cell r="D791" t="str">
            <v>NA</v>
          </cell>
        </row>
        <row r="792">
          <cell r="C792" t="str">
            <v>svensk skrinneblom</v>
          </cell>
          <cell r="D792" t="str">
            <v>NA</v>
          </cell>
        </row>
        <row r="793">
          <cell r="C793" t="str">
            <v>stor vasshøymol</v>
          </cell>
          <cell r="D793" t="str">
            <v>LC</v>
          </cell>
        </row>
        <row r="794">
          <cell r="C794" t="str">
            <v>busttjernaks</v>
          </cell>
          <cell r="D794" t="str">
            <v>LC</v>
          </cell>
        </row>
        <row r="795">
          <cell r="C795" t="str">
            <v>brunsivaks</v>
          </cell>
          <cell r="D795" t="str">
            <v>LC</v>
          </cell>
        </row>
        <row r="796">
          <cell r="C796" t="str">
            <v>skaftspeil</v>
          </cell>
          <cell r="D796" t="str">
            <v>NA</v>
          </cell>
        </row>
        <row r="797">
          <cell r="C797" t="str">
            <v>reddik</v>
          </cell>
          <cell r="D797" t="str">
            <v>NA</v>
          </cell>
        </row>
        <row r="798">
          <cell r="C798" t="str">
            <v>sprikesøtgras</v>
          </cell>
          <cell r="D798" t="str">
            <v>CR</v>
          </cell>
        </row>
        <row r="799">
          <cell r="C799" t="str">
            <v>tannhinnebregne</v>
          </cell>
          <cell r="D799" t="str">
            <v>NE</v>
          </cell>
        </row>
        <row r="800">
          <cell r="C800" t="str">
            <v>perlevintergrønn</v>
          </cell>
          <cell r="D800" t="str">
            <v>LC</v>
          </cell>
        </row>
        <row r="801">
          <cell r="C801" t="str">
            <v>hybridgrannjamne</v>
          </cell>
          <cell r="D801" t="str">
            <v>VU</v>
          </cell>
        </row>
        <row r="802">
          <cell r="C802" t="str">
            <v>slottsgullkurv</v>
          </cell>
          <cell r="D802" t="str">
            <v>NA</v>
          </cell>
        </row>
        <row r="803">
          <cell r="C803" t="str">
            <v>svartvadderot</v>
          </cell>
          <cell r="D803" t="str">
            <v>NA</v>
          </cell>
        </row>
        <row r="804">
          <cell r="C804" t="str">
            <v>akssalturt</v>
          </cell>
          <cell r="D804" t="str">
            <v>NA</v>
          </cell>
        </row>
        <row r="805">
          <cell r="C805" t="str">
            <v>parkslirekne</v>
          </cell>
          <cell r="D805" t="str">
            <v>NA</v>
          </cell>
        </row>
        <row r="806">
          <cell r="C806" t="str">
            <v>kattefot</v>
          </cell>
          <cell r="D806" t="str">
            <v>LC</v>
          </cell>
        </row>
        <row r="807">
          <cell r="C807" t="str">
            <v>nøstehøymol</v>
          </cell>
          <cell r="D807" t="str">
            <v>NA</v>
          </cell>
        </row>
        <row r="808">
          <cell r="C808" t="str">
            <v>praktgullbusk</v>
          </cell>
          <cell r="D808" t="str">
            <v>NA</v>
          </cell>
        </row>
        <row r="809">
          <cell r="C809" t="str">
            <v>hjertegras</v>
          </cell>
          <cell r="D809" t="str">
            <v>LC</v>
          </cell>
        </row>
        <row r="810">
          <cell r="C810" t="str">
            <v>markmjelt</v>
          </cell>
          <cell r="D810" t="str">
            <v>LC</v>
          </cell>
        </row>
        <row r="811">
          <cell r="C811" t="str">
            <v>ullborre</v>
          </cell>
          <cell r="D811" t="str">
            <v>NA</v>
          </cell>
        </row>
        <row r="812">
          <cell r="C812" t="str">
            <v>strigullris</v>
          </cell>
          <cell r="D812" t="str">
            <v>NA</v>
          </cell>
        </row>
        <row r="813">
          <cell r="C813" t="str">
            <v>kjerteldylle</v>
          </cell>
          <cell r="D813" t="str">
            <v>LC</v>
          </cell>
        </row>
        <row r="814">
          <cell r="C814" t="str">
            <v>koriander</v>
          </cell>
          <cell r="D814" t="str">
            <v>NA</v>
          </cell>
        </row>
        <row r="815">
          <cell r="C815" t="str">
            <v>nikkeøstersurt</v>
          </cell>
          <cell r="D815" t="str">
            <v>NA</v>
          </cell>
        </row>
        <row r="816">
          <cell r="C816" t="str">
            <v>blålyng</v>
          </cell>
          <cell r="D816" t="str">
            <v>LC</v>
          </cell>
        </row>
        <row r="817">
          <cell r="C817" t="str">
            <v>hornfiol</v>
          </cell>
          <cell r="D817" t="str">
            <v>NA</v>
          </cell>
        </row>
        <row r="818">
          <cell r="C818" t="str">
            <v>blanksennep</v>
          </cell>
          <cell r="D818" t="str">
            <v>NA</v>
          </cell>
        </row>
        <row r="819">
          <cell r="C819" t="str">
            <v>dvergmarinøkkel</v>
          </cell>
          <cell r="D819" t="str">
            <v>EN</v>
          </cell>
        </row>
        <row r="820">
          <cell r="C820" t="str">
            <v>sumpsiv</v>
          </cell>
          <cell r="D820" t="str">
            <v>LC</v>
          </cell>
        </row>
        <row r="821">
          <cell r="C821" t="str">
            <v>hvitgran</v>
          </cell>
          <cell r="D821" t="str">
            <v>NA</v>
          </cell>
        </row>
        <row r="822">
          <cell r="C822" t="str">
            <v>nordsjøreddik</v>
          </cell>
          <cell r="D822" t="str">
            <v>LC</v>
          </cell>
        </row>
        <row r="823">
          <cell r="C823" t="str">
            <v>sørlandsraggtelg</v>
          </cell>
          <cell r="D823" t="str">
            <v>LC</v>
          </cell>
        </row>
        <row r="824">
          <cell r="C824" t="str">
            <v>åkeradonis</v>
          </cell>
          <cell r="D824" t="str">
            <v>NA</v>
          </cell>
        </row>
        <row r="825">
          <cell r="C825" t="str">
            <v>hundekvein</v>
          </cell>
          <cell r="D825" t="str">
            <v>LC</v>
          </cell>
        </row>
        <row r="826">
          <cell r="C826" t="str">
            <v>buntsivaks</v>
          </cell>
          <cell r="D826" t="str">
            <v>LC</v>
          </cell>
        </row>
        <row r="827">
          <cell r="C827" t="str">
            <v>broddtelg</v>
          </cell>
          <cell r="D827" t="str">
            <v>LC</v>
          </cell>
        </row>
        <row r="828">
          <cell r="C828" t="str">
            <v>romermalurt</v>
          </cell>
          <cell r="D828" t="str">
            <v>NA</v>
          </cell>
        </row>
        <row r="829">
          <cell r="C829" t="str">
            <v>ugrasklokke</v>
          </cell>
          <cell r="D829" t="str">
            <v>NA</v>
          </cell>
        </row>
        <row r="830">
          <cell r="D830" t="str">
            <v>NA</v>
          </cell>
        </row>
        <row r="831">
          <cell r="C831" t="str">
            <v>muserumpe</v>
          </cell>
          <cell r="D831" t="str">
            <v>VU</v>
          </cell>
        </row>
        <row r="832">
          <cell r="C832" t="str">
            <v>skjørpil</v>
          </cell>
          <cell r="D832" t="str">
            <v>NA</v>
          </cell>
        </row>
        <row r="833">
          <cell r="C833" t="str">
            <v>hybridsalvie</v>
          </cell>
          <cell r="D833" t="str">
            <v>NA</v>
          </cell>
        </row>
        <row r="834">
          <cell r="C834" t="str">
            <v>fjellkveke</v>
          </cell>
          <cell r="D834" t="str">
            <v>LC</v>
          </cell>
        </row>
        <row r="835">
          <cell r="C835" t="str">
            <v>meldeamarant</v>
          </cell>
          <cell r="D835" t="str">
            <v>NA</v>
          </cell>
        </row>
        <row r="836">
          <cell r="C836" t="str">
            <v>fjellmarigras</v>
          </cell>
          <cell r="D836" t="str">
            <v>LC</v>
          </cell>
        </row>
        <row r="837">
          <cell r="C837" t="str">
            <v>gullhavre</v>
          </cell>
          <cell r="D837" t="str">
            <v>NA</v>
          </cell>
        </row>
        <row r="838">
          <cell r="C838" t="str">
            <v>galnebær</v>
          </cell>
          <cell r="D838" t="str">
            <v>NA</v>
          </cell>
        </row>
        <row r="839">
          <cell r="C839" t="str">
            <v>soløye</v>
          </cell>
          <cell r="D839" t="str">
            <v>NA</v>
          </cell>
        </row>
        <row r="840">
          <cell r="C840" t="str">
            <v>marianøkleblom</v>
          </cell>
          <cell r="D840" t="str">
            <v>LC</v>
          </cell>
        </row>
        <row r="841">
          <cell r="C841" t="str">
            <v>klengemaure</v>
          </cell>
          <cell r="D841" t="str">
            <v>LC</v>
          </cell>
        </row>
        <row r="842">
          <cell r="C842" t="str">
            <v>skogselje</v>
          </cell>
          <cell r="D842" t="str">
            <v>LC</v>
          </cell>
        </row>
        <row r="843">
          <cell r="C843" t="str">
            <v>sprikefaks</v>
          </cell>
          <cell r="D843" t="str">
            <v>NA</v>
          </cell>
        </row>
        <row r="844">
          <cell r="C844" t="str">
            <v>hybridveivortemelk</v>
          </cell>
          <cell r="D844" t="str">
            <v>NA</v>
          </cell>
        </row>
        <row r="845">
          <cell r="C845" t="str">
            <v>toppslirekne</v>
          </cell>
          <cell r="D845" t="str">
            <v>NA</v>
          </cell>
        </row>
        <row r="846">
          <cell r="C846" t="str">
            <v>småtimian</v>
          </cell>
          <cell r="D846" t="str">
            <v>LC</v>
          </cell>
        </row>
        <row r="847">
          <cell r="C847" t="str">
            <v>blåklokke</v>
          </cell>
          <cell r="D847" t="str">
            <v>LC</v>
          </cell>
        </row>
        <row r="848">
          <cell r="C848" t="str">
            <v>bitterblåfjær</v>
          </cell>
          <cell r="D848" t="str">
            <v>LC</v>
          </cell>
        </row>
        <row r="849">
          <cell r="C849" t="str">
            <v>skvallerkål</v>
          </cell>
          <cell r="D849" t="str">
            <v>LC</v>
          </cell>
        </row>
        <row r="850">
          <cell r="C850" t="str">
            <v>snøgras</v>
          </cell>
          <cell r="D850" t="str">
            <v>VU</v>
          </cell>
        </row>
        <row r="851">
          <cell r="C851" t="str">
            <v>jordflatbelg</v>
          </cell>
          <cell r="D851" t="str">
            <v>NA</v>
          </cell>
        </row>
        <row r="852">
          <cell r="C852" t="str">
            <v>sibiredelgran</v>
          </cell>
          <cell r="D852" t="str">
            <v>NA</v>
          </cell>
        </row>
        <row r="853">
          <cell r="C853" t="str">
            <v>gjøglerblom</v>
          </cell>
          <cell r="D853" t="str">
            <v>NA</v>
          </cell>
        </row>
        <row r="854">
          <cell r="C854" t="str">
            <v>skogalm</v>
          </cell>
          <cell r="D854" t="str">
            <v>VU</v>
          </cell>
        </row>
        <row r="855">
          <cell r="C855" t="str">
            <v>kveinhavre</v>
          </cell>
          <cell r="D855" t="str">
            <v>EN</v>
          </cell>
        </row>
        <row r="856">
          <cell r="C856" t="str">
            <v>granntjernaks</v>
          </cell>
          <cell r="D856" t="str">
            <v>EN</v>
          </cell>
        </row>
        <row r="857">
          <cell r="C857" t="str">
            <v>vardefrytle</v>
          </cell>
          <cell r="D857" t="str">
            <v>LC</v>
          </cell>
        </row>
        <row r="858">
          <cell r="C858" t="str">
            <v>rankkål</v>
          </cell>
          <cell r="D858" t="str">
            <v>NA</v>
          </cell>
        </row>
        <row r="859">
          <cell r="C859" t="str">
            <v>groblad</v>
          </cell>
          <cell r="D859" t="str">
            <v>LC</v>
          </cell>
        </row>
        <row r="860">
          <cell r="C860" t="str">
            <v>trådrapp</v>
          </cell>
          <cell r="D860" t="str">
            <v>LC</v>
          </cell>
        </row>
        <row r="861">
          <cell r="C861" t="str">
            <v>tvillingsiv</v>
          </cell>
          <cell r="D861" t="str">
            <v>LC</v>
          </cell>
        </row>
        <row r="862">
          <cell r="C862" t="str">
            <v>dynesvingel</v>
          </cell>
          <cell r="D862" t="str">
            <v>LC</v>
          </cell>
        </row>
        <row r="863">
          <cell r="C863" t="str">
            <v>ballastmaure</v>
          </cell>
          <cell r="D863" t="str">
            <v>NA</v>
          </cell>
        </row>
        <row r="864">
          <cell r="C864" t="str">
            <v>prydstorkenebb</v>
          </cell>
          <cell r="D864" t="str">
            <v>NA</v>
          </cell>
        </row>
        <row r="865">
          <cell r="C865" t="str">
            <v>stivranke</v>
          </cell>
          <cell r="D865" t="str">
            <v>NA</v>
          </cell>
        </row>
        <row r="866">
          <cell r="C866" t="str">
            <v>kaliforniavalmue</v>
          </cell>
          <cell r="D866" t="str">
            <v>NA</v>
          </cell>
        </row>
        <row r="867">
          <cell r="C867" t="str">
            <v>strandrug</v>
          </cell>
          <cell r="D867" t="str">
            <v>LC</v>
          </cell>
        </row>
        <row r="868">
          <cell r="C868" t="str">
            <v>byfriergras</v>
          </cell>
          <cell r="D868" t="str">
            <v>NA</v>
          </cell>
        </row>
        <row r="869">
          <cell r="C869" t="str">
            <v>vill-lin</v>
          </cell>
          <cell r="D869" t="str">
            <v>LC</v>
          </cell>
        </row>
        <row r="870">
          <cell r="C870" t="str">
            <v>blodtopp</v>
          </cell>
          <cell r="D870" t="str">
            <v>LC</v>
          </cell>
        </row>
        <row r="871">
          <cell r="C871" t="str">
            <v>hvitpraktvindel</v>
          </cell>
          <cell r="D871" t="str">
            <v>NA</v>
          </cell>
        </row>
        <row r="872">
          <cell r="C872" t="str">
            <v>engsnelle</v>
          </cell>
          <cell r="D872" t="str">
            <v>LC</v>
          </cell>
        </row>
        <row r="873">
          <cell r="C873" t="str">
            <v>hønsebelg</v>
          </cell>
          <cell r="D873" t="str">
            <v>NA</v>
          </cell>
        </row>
        <row r="874">
          <cell r="C874" t="str">
            <v>fliktvetann</v>
          </cell>
          <cell r="D874" t="str">
            <v>LC</v>
          </cell>
        </row>
        <row r="875">
          <cell r="C875" t="str">
            <v>stivtistel</v>
          </cell>
          <cell r="D875" t="str">
            <v>NA</v>
          </cell>
        </row>
        <row r="876">
          <cell r="C876" t="str">
            <v>sumpblærerot</v>
          </cell>
          <cell r="D876" t="str">
            <v>LC</v>
          </cell>
        </row>
        <row r="877">
          <cell r="C877" t="str">
            <v>myrstorkenebb</v>
          </cell>
          <cell r="D877" t="str">
            <v>NA</v>
          </cell>
        </row>
        <row r="878">
          <cell r="C878" t="str">
            <v>hundepersille</v>
          </cell>
          <cell r="D878" t="str">
            <v>LC</v>
          </cell>
        </row>
        <row r="879">
          <cell r="C879" t="str">
            <v>engforglemmegei</v>
          </cell>
          <cell r="D879" t="str">
            <v>LC</v>
          </cell>
        </row>
        <row r="880">
          <cell r="C880" t="str">
            <v>grov nattfiol</v>
          </cell>
          <cell r="D880" t="str">
            <v>LC</v>
          </cell>
        </row>
        <row r="881">
          <cell r="C881" t="str">
            <v>lodden mellomnype</v>
          </cell>
          <cell r="D881" t="str">
            <v>LC</v>
          </cell>
        </row>
        <row r="882">
          <cell r="C882" t="str">
            <v>slesvikbjørnebær</v>
          </cell>
          <cell r="D882" t="str">
            <v>NA</v>
          </cell>
        </row>
        <row r="883">
          <cell r="C883" t="str">
            <v>russevindbukk</v>
          </cell>
          <cell r="D883" t="str">
            <v>NA</v>
          </cell>
        </row>
        <row r="884">
          <cell r="C884" t="str">
            <v>knollstorkenebb</v>
          </cell>
          <cell r="D884" t="str">
            <v>NA</v>
          </cell>
        </row>
        <row r="885">
          <cell r="C885" t="str">
            <v>sørlandsbjørnebær</v>
          </cell>
          <cell r="D885" t="str">
            <v>CR</v>
          </cell>
        </row>
        <row r="886">
          <cell r="C886" t="str">
            <v>dvergsoleie</v>
          </cell>
          <cell r="D886" t="str">
            <v>LC</v>
          </cell>
        </row>
        <row r="887">
          <cell r="C887" t="str">
            <v>bakketiriltunge</v>
          </cell>
          <cell r="D887" t="str">
            <v>LC</v>
          </cell>
        </row>
        <row r="888">
          <cell r="D888" t="str">
            <v>NA</v>
          </cell>
        </row>
        <row r="889">
          <cell r="C889" t="str">
            <v>hønsehirse</v>
          </cell>
          <cell r="D889" t="str">
            <v>NA</v>
          </cell>
        </row>
        <row r="890">
          <cell r="C890" t="str">
            <v>busthaukeskjegg</v>
          </cell>
          <cell r="D890" t="str">
            <v>NA</v>
          </cell>
        </row>
        <row r="891">
          <cell r="C891" t="str">
            <v>tuearve</v>
          </cell>
          <cell r="D891" t="str">
            <v>LC</v>
          </cell>
        </row>
        <row r="892">
          <cell r="D892" t="str">
            <v>LC</v>
          </cell>
        </row>
        <row r="893">
          <cell r="C893" t="str">
            <v>hagerips</v>
          </cell>
          <cell r="D893" t="str">
            <v>NA</v>
          </cell>
        </row>
        <row r="894">
          <cell r="C894" t="str">
            <v>hårtiriltunge</v>
          </cell>
          <cell r="D894" t="str">
            <v>NA</v>
          </cell>
        </row>
        <row r="895">
          <cell r="C895" t="str">
            <v>nøkketjernaks</v>
          </cell>
          <cell r="D895" t="str">
            <v>LC</v>
          </cell>
        </row>
        <row r="896">
          <cell r="C896" t="str">
            <v>myrmaure</v>
          </cell>
          <cell r="D896" t="str">
            <v>LC</v>
          </cell>
        </row>
        <row r="897">
          <cell r="C897" t="str">
            <v>kubjelle</v>
          </cell>
          <cell r="D897" t="str">
            <v>NT</v>
          </cell>
        </row>
        <row r="898">
          <cell r="C898" t="str">
            <v>såpeblom</v>
          </cell>
          <cell r="D898" t="str">
            <v>NA</v>
          </cell>
        </row>
        <row r="899">
          <cell r="D899" t="str">
            <v>NA</v>
          </cell>
        </row>
        <row r="900">
          <cell r="C900" t="str">
            <v>hybridgullregn</v>
          </cell>
          <cell r="D900" t="str">
            <v>NA</v>
          </cell>
        </row>
        <row r="901">
          <cell r="C901" t="str">
            <v>ormetunge</v>
          </cell>
          <cell r="D901" t="str">
            <v>VU</v>
          </cell>
        </row>
        <row r="902">
          <cell r="C902" t="str">
            <v>fingerstarr</v>
          </cell>
          <cell r="D902" t="str">
            <v>LC</v>
          </cell>
        </row>
        <row r="903">
          <cell r="C903" t="str">
            <v>japanhønsehirse</v>
          </cell>
          <cell r="D903" t="str">
            <v>NA</v>
          </cell>
        </row>
        <row r="904">
          <cell r="C904" t="str">
            <v>knottblom</v>
          </cell>
          <cell r="D904" t="str">
            <v>EN</v>
          </cell>
        </row>
        <row r="905">
          <cell r="C905" t="str">
            <v>dikevasshår</v>
          </cell>
          <cell r="D905" t="str">
            <v>LC</v>
          </cell>
        </row>
        <row r="906">
          <cell r="C906" t="str">
            <v>strandsmelle</v>
          </cell>
          <cell r="D906" t="str">
            <v>LC</v>
          </cell>
        </row>
        <row r="907">
          <cell r="C907" t="str">
            <v>vedbeinurt</v>
          </cell>
          <cell r="D907" t="str">
            <v>EN</v>
          </cell>
        </row>
        <row r="908">
          <cell r="C908" t="str">
            <v>rødpil</v>
          </cell>
          <cell r="D908" t="str">
            <v>NA</v>
          </cell>
        </row>
        <row r="909">
          <cell r="C909" t="str">
            <v>bekkeveronika</v>
          </cell>
          <cell r="D909" t="str">
            <v>LC</v>
          </cell>
        </row>
        <row r="910">
          <cell r="C910" t="str">
            <v>krattlodnegras</v>
          </cell>
          <cell r="D910" t="str">
            <v>LC</v>
          </cell>
        </row>
        <row r="911">
          <cell r="C911" t="str">
            <v>aksveronika</v>
          </cell>
          <cell r="D911" t="str">
            <v>VU</v>
          </cell>
        </row>
        <row r="912">
          <cell r="C912" t="str">
            <v>sumpmaure</v>
          </cell>
          <cell r="D912" t="str">
            <v>LC</v>
          </cell>
        </row>
        <row r="913">
          <cell r="C913" t="str">
            <v>tigerlilje</v>
          </cell>
          <cell r="D913" t="str">
            <v>NA</v>
          </cell>
        </row>
        <row r="914">
          <cell r="C914" t="str">
            <v>stivsennep</v>
          </cell>
          <cell r="D914" t="str">
            <v>NA</v>
          </cell>
        </row>
        <row r="915">
          <cell r="C915" t="str">
            <v>plenborre</v>
          </cell>
          <cell r="D915" t="str">
            <v>NA</v>
          </cell>
        </row>
        <row r="916">
          <cell r="C916" t="str">
            <v>skjørlok</v>
          </cell>
          <cell r="D916" t="str">
            <v>LC</v>
          </cell>
        </row>
        <row r="917">
          <cell r="C917" t="str">
            <v>løpstikke</v>
          </cell>
          <cell r="D917" t="str">
            <v>NA</v>
          </cell>
        </row>
        <row r="918">
          <cell r="C918" t="str">
            <v>spiss-siv</v>
          </cell>
          <cell r="D918" t="str">
            <v>CR</v>
          </cell>
        </row>
        <row r="919">
          <cell r="D919" t="str">
            <v>NA</v>
          </cell>
        </row>
        <row r="920">
          <cell r="D920" t="str">
            <v>NA</v>
          </cell>
        </row>
        <row r="921">
          <cell r="C921" t="str">
            <v>breifaks</v>
          </cell>
          <cell r="D921" t="str">
            <v>NA</v>
          </cell>
        </row>
        <row r="922">
          <cell r="C922" t="str">
            <v>krypkattost</v>
          </cell>
          <cell r="D922" t="str">
            <v>NA</v>
          </cell>
        </row>
        <row r="923">
          <cell r="C923" t="str">
            <v>kammarimjelle</v>
          </cell>
          <cell r="D923" t="str">
            <v>EN</v>
          </cell>
        </row>
        <row r="924">
          <cell r="C924" t="str">
            <v>matrem</v>
          </cell>
          <cell r="D924" t="str">
            <v>NA</v>
          </cell>
        </row>
        <row r="925">
          <cell r="C925" t="str">
            <v>spinat</v>
          </cell>
          <cell r="D925" t="str">
            <v>NA</v>
          </cell>
        </row>
        <row r="926">
          <cell r="C926" t="str">
            <v>kranssvinerot</v>
          </cell>
          <cell r="D926" t="str">
            <v>NA</v>
          </cell>
        </row>
        <row r="927">
          <cell r="C927" t="str">
            <v>fjellbekkeblom</v>
          </cell>
          <cell r="D927" t="str">
            <v>LC</v>
          </cell>
        </row>
        <row r="928">
          <cell r="C928" t="str">
            <v>naverlønn</v>
          </cell>
          <cell r="D928" t="str">
            <v>NA</v>
          </cell>
        </row>
        <row r="929">
          <cell r="C929" t="str">
            <v>amerikastorkenebb</v>
          </cell>
          <cell r="D929" t="str">
            <v>NA</v>
          </cell>
        </row>
        <row r="930">
          <cell r="C930" t="str">
            <v>blåveis</v>
          </cell>
          <cell r="D930" t="str">
            <v>LC</v>
          </cell>
        </row>
        <row r="931">
          <cell r="C931" t="str">
            <v>argentinamelde</v>
          </cell>
          <cell r="D931" t="str">
            <v>NA</v>
          </cell>
        </row>
        <row r="932">
          <cell r="C932" t="str">
            <v>halvkulerublom</v>
          </cell>
          <cell r="D932" t="str">
            <v>CR</v>
          </cell>
        </row>
        <row r="933">
          <cell r="C933" t="str">
            <v>møllerankkål</v>
          </cell>
          <cell r="D933" t="str">
            <v>NA</v>
          </cell>
        </row>
        <row r="934">
          <cell r="C934" t="str">
            <v>taggsalat</v>
          </cell>
          <cell r="D934" t="str">
            <v>NA</v>
          </cell>
        </row>
        <row r="935">
          <cell r="C935" t="str">
            <v>tepperot</v>
          </cell>
          <cell r="D935" t="str">
            <v>LC</v>
          </cell>
        </row>
        <row r="936">
          <cell r="C936" t="str">
            <v>breiasal</v>
          </cell>
          <cell r="D936" t="str">
            <v>NA</v>
          </cell>
        </row>
        <row r="937">
          <cell r="C937" t="str">
            <v>krypvier</v>
          </cell>
          <cell r="D937" t="str">
            <v>LC</v>
          </cell>
        </row>
        <row r="938">
          <cell r="C938" t="str">
            <v>tannhirse</v>
          </cell>
          <cell r="D938" t="str">
            <v>NA</v>
          </cell>
        </row>
        <row r="939">
          <cell r="C939" t="str">
            <v>stor hjortetrøst</v>
          </cell>
          <cell r="D939" t="str">
            <v>NA</v>
          </cell>
        </row>
        <row r="940">
          <cell r="C940" t="str">
            <v>burot</v>
          </cell>
          <cell r="D940" t="str">
            <v>LC</v>
          </cell>
        </row>
        <row r="941">
          <cell r="C941" t="str">
            <v>hvit nøkkerose</v>
          </cell>
          <cell r="D941" t="str">
            <v>LC</v>
          </cell>
        </row>
        <row r="942">
          <cell r="C942" t="str">
            <v>parkrhododendron</v>
          </cell>
          <cell r="D942" t="str">
            <v>NA</v>
          </cell>
        </row>
        <row r="943">
          <cell r="C943" t="str">
            <v>strandøstersurt</v>
          </cell>
          <cell r="D943" t="str">
            <v>LC</v>
          </cell>
        </row>
        <row r="944">
          <cell r="C944" t="str">
            <v>sanktpeterskjerm</v>
          </cell>
          <cell r="D944" t="str">
            <v>NA</v>
          </cell>
        </row>
        <row r="945">
          <cell r="C945" t="str">
            <v>piggeple</v>
          </cell>
          <cell r="D945" t="str">
            <v>NA</v>
          </cell>
        </row>
        <row r="946">
          <cell r="C946" t="str">
            <v>virginiavassblad</v>
          </cell>
          <cell r="D946" t="str">
            <v>NA</v>
          </cell>
        </row>
        <row r="947">
          <cell r="C947" t="str">
            <v>rosekrage</v>
          </cell>
          <cell r="D947" t="str">
            <v>NA</v>
          </cell>
        </row>
        <row r="948">
          <cell r="C948" t="str">
            <v>blåvadderot</v>
          </cell>
          <cell r="D948" t="str">
            <v>NA</v>
          </cell>
        </row>
        <row r="949">
          <cell r="C949" t="str">
            <v>sauetelg</v>
          </cell>
          <cell r="D949" t="str">
            <v>LC</v>
          </cell>
        </row>
        <row r="950">
          <cell r="C950" t="str">
            <v>balkansymre</v>
          </cell>
          <cell r="D950" t="str">
            <v>NA</v>
          </cell>
        </row>
        <row r="951">
          <cell r="C951" t="str">
            <v>lodnemyrklegg</v>
          </cell>
          <cell r="D951" t="str">
            <v>NT</v>
          </cell>
        </row>
        <row r="952">
          <cell r="C952" t="str">
            <v>hvit buskmure</v>
          </cell>
          <cell r="D952" t="str">
            <v>NA</v>
          </cell>
        </row>
        <row r="953">
          <cell r="C953" t="str">
            <v>småtorskemunn</v>
          </cell>
          <cell r="D953" t="str">
            <v>NA</v>
          </cell>
        </row>
        <row r="954">
          <cell r="C954" t="str">
            <v>trefingersildre</v>
          </cell>
          <cell r="D954" t="str">
            <v>LC</v>
          </cell>
        </row>
        <row r="955">
          <cell r="C955" t="str">
            <v>hagepastinakk</v>
          </cell>
          <cell r="D955" t="str">
            <v>NA</v>
          </cell>
        </row>
        <row r="956">
          <cell r="C956" t="str">
            <v>bakkerundbelg</v>
          </cell>
          <cell r="D956" t="str">
            <v>LC</v>
          </cell>
        </row>
        <row r="957">
          <cell r="C957" t="str">
            <v>kolamelde</v>
          </cell>
          <cell r="D957" t="str">
            <v>NT</v>
          </cell>
        </row>
        <row r="958">
          <cell r="C958" t="str">
            <v>sprikevasshår</v>
          </cell>
          <cell r="D958" t="str">
            <v>LC</v>
          </cell>
        </row>
        <row r="959">
          <cell r="C959" t="str">
            <v>ugrasbendel</v>
          </cell>
          <cell r="D959" t="str">
            <v>NT</v>
          </cell>
        </row>
        <row r="960">
          <cell r="C960" t="str">
            <v>balderbrå</v>
          </cell>
          <cell r="D960" t="str">
            <v>LC</v>
          </cell>
        </row>
        <row r="961">
          <cell r="C961" t="str">
            <v>småbjørneskjegg</v>
          </cell>
          <cell r="D961" t="str">
            <v>LC</v>
          </cell>
        </row>
        <row r="962">
          <cell r="C962" t="str">
            <v>plommepil</v>
          </cell>
          <cell r="D962" t="str">
            <v>NA</v>
          </cell>
        </row>
        <row r="963">
          <cell r="C963" t="str">
            <v>krattbjørnebær</v>
          </cell>
          <cell r="D963" t="str">
            <v>VU</v>
          </cell>
        </row>
        <row r="964">
          <cell r="C964" t="str">
            <v>olavsstake</v>
          </cell>
          <cell r="D964" t="str">
            <v>LC</v>
          </cell>
        </row>
        <row r="965">
          <cell r="C965" t="str">
            <v>vasstelg</v>
          </cell>
          <cell r="D965" t="str">
            <v>EN</v>
          </cell>
        </row>
        <row r="966">
          <cell r="D966" t="str">
            <v>NA</v>
          </cell>
        </row>
        <row r="967">
          <cell r="D967" t="str">
            <v>EN</v>
          </cell>
        </row>
        <row r="968">
          <cell r="C968" t="str">
            <v>kalkbleikvier</v>
          </cell>
          <cell r="D968" t="str">
            <v>NT</v>
          </cell>
        </row>
        <row r="969">
          <cell r="C969" t="str">
            <v>berggull</v>
          </cell>
          <cell r="D969" t="str">
            <v>LC</v>
          </cell>
        </row>
        <row r="970">
          <cell r="C970" t="str">
            <v>osloøyentrøst</v>
          </cell>
          <cell r="D970" t="str">
            <v>NE</v>
          </cell>
        </row>
        <row r="971">
          <cell r="C971" t="str">
            <v>kratthumleblom</v>
          </cell>
          <cell r="D971" t="str">
            <v>LC</v>
          </cell>
        </row>
        <row r="972">
          <cell r="C972" t="str">
            <v>soyahønsegras</v>
          </cell>
          <cell r="D972" t="str">
            <v>NA</v>
          </cell>
        </row>
        <row r="973">
          <cell r="C973" t="str">
            <v>møllesennep</v>
          </cell>
          <cell r="D973" t="str">
            <v>NA</v>
          </cell>
        </row>
        <row r="974">
          <cell r="C974" t="str">
            <v>setersoleie</v>
          </cell>
          <cell r="D974" t="str">
            <v>LC</v>
          </cell>
        </row>
        <row r="975">
          <cell r="C975" t="str">
            <v>tidløs</v>
          </cell>
          <cell r="D975" t="str">
            <v>NA</v>
          </cell>
        </row>
        <row r="976">
          <cell r="C976" t="str">
            <v>fjellforglemmegei</v>
          </cell>
          <cell r="D976" t="str">
            <v>LC</v>
          </cell>
        </row>
        <row r="977">
          <cell r="D977" t="str">
            <v>NA</v>
          </cell>
        </row>
        <row r="978">
          <cell r="C978" t="str">
            <v>kryptimian</v>
          </cell>
          <cell r="D978" t="str">
            <v>VU</v>
          </cell>
        </row>
        <row r="979">
          <cell r="D979" t="str">
            <v>NA</v>
          </cell>
        </row>
        <row r="980">
          <cell r="C980" t="str">
            <v>finnmarksrørkvein</v>
          </cell>
          <cell r="D980" t="str">
            <v>LC</v>
          </cell>
        </row>
        <row r="981">
          <cell r="C981" t="str">
            <v>præriemjødurt</v>
          </cell>
          <cell r="D981" t="str">
            <v>NA</v>
          </cell>
        </row>
        <row r="982">
          <cell r="C982" t="str">
            <v>mattestarr</v>
          </cell>
          <cell r="D982" t="str">
            <v>LC</v>
          </cell>
        </row>
        <row r="983">
          <cell r="C983" t="str">
            <v>fugletelg</v>
          </cell>
          <cell r="D983" t="str">
            <v>LC</v>
          </cell>
        </row>
        <row r="984">
          <cell r="C984" t="str">
            <v>myrhøymol</v>
          </cell>
          <cell r="D984" t="str">
            <v>NA</v>
          </cell>
        </row>
        <row r="985">
          <cell r="C985" t="str">
            <v>kvitsjøsalturt</v>
          </cell>
          <cell r="D985" t="str">
            <v>NT</v>
          </cell>
        </row>
        <row r="986">
          <cell r="C986" t="str">
            <v>breispirea</v>
          </cell>
          <cell r="D986" t="str">
            <v>NA</v>
          </cell>
        </row>
        <row r="987">
          <cell r="C987" t="str">
            <v>hageridderspore</v>
          </cell>
          <cell r="D987" t="str">
            <v>NA</v>
          </cell>
        </row>
        <row r="988">
          <cell r="C988" t="str">
            <v>legesteinkløver</v>
          </cell>
          <cell r="D988" t="str">
            <v>NA</v>
          </cell>
        </row>
        <row r="989">
          <cell r="C989" t="str">
            <v>norsk bjørnebær</v>
          </cell>
          <cell r="D989" t="str">
            <v>LC</v>
          </cell>
        </row>
        <row r="990">
          <cell r="C990" t="str">
            <v>skogeinstape</v>
          </cell>
          <cell r="D990" t="str">
            <v>LC</v>
          </cell>
        </row>
        <row r="991">
          <cell r="C991" t="str">
            <v>brunburkne</v>
          </cell>
          <cell r="D991" t="str">
            <v>VU</v>
          </cell>
        </row>
        <row r="992">
          <cell r="C992" t="str">
            <v>ishavsstjerneblom</v>
          </cell>
          <cell r="D992" t="str">
            <v>LC</v>
          </cell>
        </row>
        <row r="993">
          <cell r="C993" t="str">
            <v>ishavsreddik</v>
          </cell>
          <cell r="D993" t="str">
            <v>LC</v>
          </cell>
        </row>
        <row r="994">
          <cell r="C994" t="str">
            <v>lodden kjøttnype</v>
          </cell>
          <cell r="D994" t="str">
            <v>LC</v>
          </cell>
        </row>
        <row r="995">
          <cell r="C995" t="str">
            <v>strandrisp</v>
          </cell>
          <cell r="D995" t="str">
            <v>LC</v>
          </cell>
        </row>
        <row r="996">
          <cell r="C996" t="str">
            <v>damkarse</v>
          </cell>
          <cell r="D996" t="str">
            <v>NA</v>
          </cell>
        </row>
        <row r="997">
          <cell r="C997" t="str">
            <v>vendekløver</v>
          </cell>
          <cell r="D997" t="str">
            <v>NA</v>
          </cell>
        </row>
        <row r="998">
          <cell r="C998" t="str">
            <v>ostekløver</v>
          </cell>
          <cell r="D998" t="str">
            <v>NA</v>
          </cell>
        </row>
        <row r="999">
          <cell r="C999" t="str">
            <v>kjempepoppel</v>
          </cell>
          <cell r="D999" t="str">
            <v>NA</v>
          </cell>
        </row>
        <row r="1000">
          <cell r="C1000" t="str">
            <v>myrhatt</v>
          </cell>
          <cell r="D1000" t="str">
            <v>LC</v>
          </cell>
        </row>
        <row r="1001">
          <cell r="C1001" t="str">
            <v>prydtobakk</v>
          </cell>
          <cell r="D1001" t="str">
            <v>NA</v>
          </cell>
        </row>
        <row r="1002">
          <cell r="C1002" t="str">
            <v>amerikasnyltetråd</v>
          </cell>
          <cell r="D1002" t="str">
            <v>NA</v>
          </cell>
        </row>
        <row r="1003">
          <cell r="C1003" t="str">
            <v>tomtegras</v>
          </cell>
          <cell r="D1003" t="str">
            <v>LC</v>
          </cell>
        </row>
        <row r="1004">
          <cell r="C1004" t="str">
            <v>blankmelde</v>
          </cell>
          <cell r="D1004" t="str">
            <v>NA</v>
          </cell>
        </row>
        <row r="1005">
          <cell r="C1005" t="str">
            <v>parykksnyltetråd</v>
          </cell>
          <cell r="D1005" t="str">
            <v>NA</v>
          </cell>
        </row>
        <row r="1006">
          <cell r="C1006" t="str">
            <v>villeple</v>
          </cell>
          <cell r="D1006" t="str">
            <v>VU</v>
          </cell>
        </row>
        <row r="1007">
          <cell r="C1007" t="str">
            <v>hamp</v>
          </cell>
          <cell r="D1007" t="str">
            <v>NA</v>
          </cell>
        </row>
        <row r="1008">
          <cell r="C1008" t="str">
            <v>marisko</v>
          </cell>
          <cell r="D1008" t="str">
            <v>NT</v>
          </cell>
        </row>
        <row r="1009">
          <cell r="C1009" t="str">
            <v>høyfjellsklokke</v>
          </cell>
          <cell r="D1009" t="str">
            <v>LC</v>
          </cell>
        </row>
        <row r="1010">
          <cell r="C1010" t="str">
            <v>bergalm</v>
          </cell>
          <cell r="D1010" t="str">
            <v>VU</v>
          </cell>
        </row>
        <row r="1011">
          <cell r="C1011" t="str">
            <v>skognattfiol</v>
          </cell>
          <cell r="D1011" t="str">
            <v>LC</v>
          </cell>
        </row>
        <row r="1012">
          <cell r="C1012" t="str">
            <v>møllekattost</v>
          </cell>
          <cell r="D1012" t="str">
            <v>NA</v>
          </cell>
        </row>
        <row r="1013">
          <cell r="C1013" t="str">
            <v>mellomblærerot</v>
          </cell>
          <cell r="D1013" t="str">
            <v>LC</v>
          </cell>
        </row>
        <row r="1014">
          <cell r="C1014" t="str">
            <v>nålebjørnebær</v>
          </cell>
          <cell r="D1014" t="str">
            <v>LC</v>
          </cell>
        </row>
        <row r="1015">
          <cell r="C1015" t="str">
            <v>moskusgjøglerblom</v>
          </cell>
          <cell r="D1015" t="str">
            <v>NA</v>
          </cell>
        </row>
        <row r="1016">
          <cell r="C1016" t="str">
            <v>skrotehøymol</v>
          </cell>
          <cell r="D1016" t="str">
            <v>LC</v>
          </cell>
        </row>
        <row r="1017">
          <cell r="C1017" t="str">
            <v>rubjørnebær</v>
          </cell>
          <cell r="D1017" t="str">
            <v>NA</v>
          </cell>
        </row>
        <row r="1018">
          <cell r="C1018" t="str">
            <v>orientsennep</v>
          </cell>
          <cell r="D1018" t="str">
            <v>NA</v>
          </cell>
        </row>
        <row r="1019">
          <cell r="C1019" t="str">
            <v>taggblåhegg</v>
          </cell>
          <cell r="D1019" t="str">
            <v>NA</v>
          </cell>
        </row>
        <row r="1020">
          <cell r="C1020" t="str">
            <v>høstvasshår</v>
          </cell>
          <cell r="D1020" t="str">
            <v>NT</v>
          </cell>
        </row>
        <row r="1021">
          <cell r="C1021" t="str">
            <v>strandsteinkløver</v>
          </cell>
          <cell r="D1021" t="str">
            <v>NA</v>
          </cell>
        </row>
        <row r="1022">
          <cell r="C1022" t="str">
            <v>taigastarr</v>
          </cell>
          <cell r="D1022" t="str">
            <v>LC</v>
          </cell>
        </row>
        <row r="1023">
          <cell r="C1023" t="str">
            <v>leirsoleie</v>
          </cell>
          <cell r="D1023" t="str">
            <v>NA</v>
          </cell>
        </row>
        <row r="1024">
          <cell r="C1024" t="str">
            <v>vingesmelle</v>
          </cell>
          <cell r="D1024" t="str">
            <v>NA</v>
          </cell>
        </row>
        <row r="1025">
          <cell r="C1025" t="str">
            <v>maurarve</v>
          </cell>
          <cell r="D1025" t="str">
            <v>LC</v>
          </cell>
        </row>
        <row r="1026">
          <cell r="C1026" t="str">
            <v>strandkål</v>
          </cell>
          <cell r="D1026" t="str">
            <v>LC</v>
          </cell>
        </row>
        <row r="1027">
          <cell r="C1027" t="str">
            <v>legesvinerot</v>
          </cell>
          <cell r="D1027" t="str">
            <v>NA</v>
          </cell>
        </row>
        <row r="1028">
          <cell r="C1028" t="str">
            <v>ballastknoppurt</v>
          </cell>
          <cell r="D1028" t="str">
            <v>NA</v>
          </cell>
        </row>
        <row r="1029">
          <cell r="C1029" t="str">
            <v>høstberberis</v>
          </cell>
          <cell r="D1029" t="str">
            <v>NA</v>
          </cell>
        </row>
        <row r="1030">
          <cell r="C1030" t="str">
            <v>fjellkvein</v>
          </cell>
          <cell r="D1030" t="str">
            <v>LC</v>
          </cell>
        </row>
        <row r="1031">
          <cell r="C1031" t="str">
            <v>osp</v>
          </cell>
          <cell r="D1031" t="str">
            <v>LC</v>
          </cell>
        </row>
        <row r="1032">
          <cell r="C1032" t="str">
            <v>alpeasal</v>
          </cell>
          <cell r="D1032" t="str">
            <v>NA</v>
          </cell>
        </row>
        <row r="1033">
          <cell r="C1033" t="str">
            <v>donaumalurt</v>
          </cell>
          <cell r="D1033" t="str">
            <v>NA</v>
          </cell>
        </row>
        <row r="1034">
          <cell r="C1034" t="str">
            <v>vinterportulakk</v>
          </cell>
          <cell r="D1034" t="str">
            <v>NA</v>
          </cell>
        </row>
        <row r="1035">
          <cell r="C1035" t="str">
            <v>hengeving</v>
          </cell>
          <cell r="D1035" t="str">
            <v>LC</v>
          </cell>
        </row>
        <row r="1036">
          <cell r="C1036" t="str">
            <v>gulltorn</v>
          </cell>
          <cell r="D1036" t="str">
            <v>NA</v>
          </cell>
        </row>
        <row r="1037">
          <cell r="C1037" t="str">
            <v>hvitfrytle</v>
          </cell>
          <cell r="D1037" t="str">
            <v>NA</v>
          </cell>
        </row>
        <row r="1038">
          <cell r="C1038" t="str">
            <v>russesvalerot</v>
          </cell>
          <cell r="D1038" t="str">
            <v>NA</v>
          </cell>
        </row>
        <row r="1039">
          <cell r="C1039" t="str">
            <v>filtkongslys</v>
          </cell>
          <cell r="D1039" t="str">
            <v>LC</v>
          </cell>
        </row>
        <row r="1040">
          <cell r="C1040" t="str">
            <v>hjerteasters</v>
          </cell>
          <cell r="D1040" t="str">
            <v>NA</v>
          </cell>
        </row>
        <row r="1041">
          <cell r="C1041" t="str">
            <v>munkerabarbra</v>
          </cell>
          <cell r="D1041" t="str">
            <v>RE</v>
          </cell>
        </row>
        <row r="1042">
          <cell r="C1042" t="str">
            <v>blodamarant</v>
          </cell>
          <cell r="D1042" t="str">
            <v>NA</v>
          </cell>
        </row>
        <row r="1043">
          <cell r="C1043" t="str">
            <v>bitterblom</v>
          </cell>
          <cell r="D1043" t="str">
            <v>NA</v>
          </cell>
        </row>
        <row r="1044">
          <cell r="C1044" t="str">
            <v>småflatbelg</v>
          </cell>
          <cell r="D1044" t="str">
            <v>NA</v>
          </cell>
        </row>
        <row r="1045">
          <cell r="C1045" t="str">
            <v>sølvpoppel</v>
          </cell>
          <cell r="D1045" t="str">
            <v>NA</v>
          </cell>
        </row>
        <row r="1046">
          <cell r="C1046" t="str">
            <v>mølleløvehale</v>
          </cell>
          <cell r="D1046" t="str">
            <v>NA</v>
          </cell>
        </row>
        <row r="1047">
          <cell r="C1047" t="str">
            <v>elverørkvein</v>
          </cell>
          <cell r="D1047" t="str">
            <v>NA</v>
          </cell>
        </row>
        <row r="1048">
          <cell r="C1048" t="str">
            <v>oppdalssildre</v>
          </cell>
          <cell r="D1048" t="str">
            <v>EN</v>
          </cell>
        </row>
        <row r="1049">
          <cell r="C1049" t="str">
            <v>reinrose</v>
          </cell>
          <cell r="D1049" t="str">
            <v>LC</v>
          </cell>
        </row>
        <row r="1050">
          <cell r="C1050" t="str">
            <v>sumpkarse</v>
          </cell>
          <cell r="D1050" t="str">
            <v>LC</v>
          </cell>
        </row>
        <row r="1051">
          <cell r="C1051" t="str">
            <v>stor bekkeblom</v>
          </cell>
          <cell r="D1051" t="str">
            <v>LC</v>
          </cell>
        </row>
        <row r="1052">
          <cell r="C1052" t="str">
            <v>møllefaks</v>
          </cell>
          <cell r="D1052" t="str">
            <v>NA</v>
          </cell>
        </row>
        <row r="1053">
          <cell r="C1053" t="str">
            <v>roseeple</v>
          </cell>
          <cell r="D1053" t="str">
            <v>NA</v>
          </cell>
        </row>
        <row r="1054">
          <cell r="D1054" t="str">
            <v>NA</v>
          </cell>
        </row>
        <row r="1055">
          <cell r="C1055" t="str">
            <v>hasselurt</v>
          </cell>
          <cell r="D1055" t="str">
            <v>VU</v>
          </cell>
        </row>
        <row r="1056">
          <cell r="C1056" t="str">
            <v>krypgjøkesyre</v>
          </cell>
          <cell r="D1056" t="str">
            <v>NA</v>
          </cell>
        </row>
        <row r="1057">
          <cell r="C1057" t="str">
            <v>skogperlevintergrønn</v>
          </cell>
          <cell r="D1057" t="str">
            <v>LC</v>
          </cell>
        </row>
        <row r="1058">
          <cell r="C1058" t="str">
            <v>fjærsøtvier</v>
          </cell>
          <cell r="D1058" t="str">
            <v>NA</v>
          </cell>
        </row>
        <row r="1059">
          <cell r="C1059" t="str">
            <v>fjellgulaks</v>
          </cell>
          <cell r="D1059" t="str">
            <v>LC</v>
          </cell>
        </row>
        <row r="1060">
          <cell r="C1060" t="str">
            <v>blåhegg</v>
          </cell>
          <cell r="D1060" t="str">
            <v>NA</v>
          </cell>
        </row>
        <row r="1061">
          <cell r="C1061" t="str">
            <v>narregulrot</v>
          </cell>
          <cell r="D1061" t="str">
            <v>NA</v>
          </cell>
        </row>
        <row r="1062">
          <cell r="C1062" t="str">
            <v>dielsmispel</v>
          </cell>
          <cell r="D1062" t="str">
            <v>NA</v>
          </cell>
        </row>
        <row r="1063">
          <cell r="C1063" t="str">
            <v>høymol</v>
          </cell>
          <cell r="D1063" t="str">
            <v>LC</v>
          </cell>
        </row>
        <row r="1064">
          <cell r="C1064" t="str">
            <v>dragehode</v>
          </cell>
          <cell r="D1064" t="str">
            <v>VU</v>
          </cell>
        </row>
        <row r="1065">
          <cell r="C1065" t="str">
            <v>svartstarr</v>
          </cell>
          <cell r="D1065" t="str">
            <v>LC</v>
          </cell>
        </row>
        <row r="1066">
          <cell r="C1066" t="str">
            <v>kantløk</v>
          </cell>
          <cell r="D1066" t="str">
            <v>EN</v>
          </cell>
        </row>
        <row r="1067">
          <cell r="C1067" t="str">
            <v>svartskjene</v>
          </cell>
          <cell r="D1067" t="str">
            <v>NE</v>
          </cell>
        </row>
        <row r="1068">
          <cell r="C1068" t="str">
            <v>svinesennep</v>
          </cell>
          <cell r="D1068" t="str">
            <v>NA</v>
          </cell>
        </row>
        <row r="1069">
          <cell r="C1069" t="str">
            <v>ettårsknavel</v>
          </cell>
          <cell r="D1069" t="str">
            <v>LC</v>
          </cell>
        </row>
        <row r="1070">
          <cell r="C1070" t="str">
            <v>stivdylle</v>
          </cell>
          <cell r="D1070" t="str">
            <v>LC</v>
          </cell>
        </row>
        <row r="1071">
          <cell r="C1071" t="str">
            <v>åkerbær</v>
          </cell>
          <cell r="D1071" t="str">
            <v>LC</v>
          </cell>
        </row>
        <row r="1072">
          <cell r="C1072" t="str">
            <v>hybridfinntelg</v>
          </cell>
          <cell r="D1072" t="str">
            <v>NA</v>
          </cell>
        </row>
        <row r="1073">
          <cell r="D1073" t="str">
            <v>NA</v>
          </cell>
        </row>
        <row r="1074">
          <cell r="C1074" t="str">
            <v>agderstarr</v>
          </cell>
          <cell r="D1074" t="str">
            <v>LC</v>
          </cell>
        </row>
        <row r="1075">
          <cell r="C1075" t="str">
            <v>klosterklokke</v>
          </cell>
          <cell r="D1075" t="str">
            <v>NA</v>
          </cell>
        </row>
        <row r="1076">
          <cell r="C1076" t="str">
            <v>dunbjørk</v>
          </cell>
          <cell r="D1076" t="str">
            <v>LC</v>
          </cell>
        </row>
        <row r="1077">
          <cell r="C1077" t="str">
            <v>blankbakkestjerne</v>
          </cell>
          <cell r="D1077" t="str">
            <v>LC</v>
          </cell>
        </row>
        <row r="1078">
          <cell r="C1078" t="str">
            <v>sandnattlys</v>
          </cell>
          <cell r="D1078" t="str">
            <v>VUº</v>
          </cell>
        </row>
        <row r="1079">
          <cell r="C1079" t="str">
            <v>flerårslin</v>
          </cell>
          <cell r="D1079" t="str">
            <v>NA</v>
          </cell>
        </row>
        <row r="1080">
          <cell r="C1080" t="str">
            <v>vindskjeggstarr</v>
          </cell>
          <cell r="D1080" t="str">
            <v>LC</v>
          </cell>
        </row>
        <row r="1081">
          <cell r="C1081" t="str">
            <v>fjellkvann</v>
          </cell>
          <cell r="D1081" t="str">
            <v>LC</v>
          </cell>
        </row>
        <row r="1082">
          <cell r="C1082" t="str">
            <v>stjerneknoppurt</v>
          </cell>
          <cell r="D1082" t="str">
            <v>NA</v>
          </cell>
        </row>
        <row r="1083">
          <cell r="C1083" t="str">
            <v>fjellføllblom</v>
          </cell>
          <cell r="D1083" t="str">
            <v>LC</v>
          </cell>
        </row>
        <row r="1084">
          <cell r="C1084" t="str">
            <v>gulvikke</v>
          </cell>
          <cell r="D1084" t="str">
            <v>NA</v>
          </cell>
        </row>
        <row r="1085">
          <cell r="C1085" t="str">
            <v>rynkerose</v>
          </cell>
          <cell r="D1085" t="str">
            <v>NA</v>
          </cell>
        </row>
        <row r="1086">
          <cell r="C1086" t="str">
            <v>prydkongslys</v>
          </cell>
          <cell r="D1086" t="str">
            <v>NA</v>
          </cell>
        </row>
        <row r="1087">
          <cell r="C1087" t="str">
            <v>skogjamne</v>
          </cell>
          <cell r="D1087" t="str">
            <v>LC</v>
          </cell>
        </row>
        <row r="1088">
          <cell r="C1088" t="str">
            <v>solblom</v>
          </cell>
          <cell r="D1088" t="str">
            <v>VU</v>
          </cell>
        </row>
        <row r="1089">
          <cell r="C1089" t="str">
            <v>russefrøstjerne</v>
          </cell>
          <cell r="D1089" t="str">
            <v>VU</v>
          </cell>
        </row>
        <row r="1090">
          <cell r="C1090" t="str">
            <v>dverglin</v>
          </cell>
          <cell r="D1090" t="str">
            <v>EN</v>
          </cell>
        </row>
        <row r="1091">
          <cell r="C1091" t="str">
            <v>bergfjærekoll</v>
          </cell>
          <cell r="D1091" t="str">
            <v>LC</v>
          </cell>
        </row>
        <row r="1092">
          <cell r="C1092" t="str">
            <v>greinkall</v>
          </cell>
          <cell r="D1092" t="str">
            <v>LC</v>
          </cell>
        </row>
        <row r="1093">
          <cell r="D1093" t="str">
            <v>NA</v>
          </cell>
        </row>
        <row r="1094">
          <cell r="C1094" t="str">
            <v>brannlilje</v>
          </cell>
          <cell r="D1094" t="str">
            <v>NA</v>
          </cell>
        </row>
        <row r="1095">
          <cell r="C1095" t="str">
            <v>grassyre</v>
          </cell>
          <cell r="D1095" t="str">
            <v>LC</v>
          </cell>
        </row>
        <row r="1096">
          <cell r="C1096" t="str">
            <v>bartegras</v>
          </cell>
          <cell r="D1096" t="str">
            <v>NA</v>
          </cell>
        </row>
        <row r="1097">
          <cell r="C1097" t="str">
            <v>gulstarr</v>
          </cell>
          <cell r="D1097" t="str">
            <v>LC</v>
          </cell>
        </row>
        <row r="1098">
          <cell r="C1098" t="str">
            <v>linmjølke</v>
          </cell>
          <cell r="D1098" t="str">
            <v>LC</v>
          </cell>
        </row>
        <row r="1099">
          <cell r="C1099" t="str">
            <v>abrodd</v>
          </cell>
          <cell r="D1099" t="str">
            <v>NA</v>
          </cell>
        </row>
        <row r="1100">
          <cell r="C1100" t="str">
            <v>blodmure</v>
          </cell>
          <cell r="D1100" t="str">
            <v>NA</v>
          </cell>
        </row>
        <row r="1101">
          <cell r="C1101" t="str">
            <v>gravmyrt</v>
          </cell>
          <cell r="D1101" t="str">
            <v>NA</v>
          </cell>
        </row>
        <row r="1102">
          <cell r="C1102" t="str">
            <v>leddvikke</v>
          </cell>
          <cell r="D1102" t="str">
            <v>NA</v>
          </cell>
        </row>
        <row r="1103">
          <cell r="C1103" t="str">
            <v>vårkjærminne</v>
          </cell>
          <cell r="D1103" t="str">
            <v>NA</v>
          </cell>
        </row>
        <row r="1104">
          <cell r="C1104" t="str">
            <v>melon</v>
          </cell>
          <cell r="D1104" t="str">
            <v>NA</v>
          </cell>
        </row>
        <row r="1105">
          <cell r="C1105" t="str">
            <v>polarkarse</v>
          </cell>
          <cell r="D1105" t="str">
            <v>LC</v>
          </cell>
        </row>
        <row r="1106">
          <cell r="C1106" t="str">
            <v>kalktelg</v>
          </cell>
          <cell r="D1106" t="str">
            <v>LC</v>
          </cell>
        </row>
        <row r="1107">
          <cell r="C1107" t="str">
            <v>russehumleblom</v>
          </cell>
          <cell r="D1107" t="str">
            <v>NA</v>
          </cell>
        </row>
        <row r="1108">
          <cell r="C1108" t="str">
            <v>svartpoppel</v>
          </cell>
          <cell r="D1108" t="str">
            <v>NA</v>
          </cell>
        </row>
        <row r="1109">
          <cell r="C1109" t="str">
            <v>dvergmaigull</v>
          </cell>
          <cell r="D1109" t="str">
            <v>LC</v>
          </cell>
        </row>
        <row r="1110">
          <cell r="C1110" t="str">
            <v>purpurlyng</v>
          </cell>
          <cell r="D1110" t="str">
            <v>LC</v>
          </cell>
        </row>
        <row r="1111">
          <cell r="C1111" t="str">
            <v>gråøyentrøst</v>
          </cell>
          <cell r="D1111" t="str">
            <v>LC</v>
          </cell>
        </row>
        <row r="1112">
          <cell r="C1112" t="str">
            <v>markjordbær</v>
          </cell>
          <cell r="D1112" t="str">
            <v>LC</v>
          </cell>
        </row>
        <row r="1113">
          <cell r="C1113" t="str">
            <v>firkantperikum</v>
          </cell>
          <cell r="D1113" t="str">
            <v>LC</v>
          </cell>
        </row>
        <row r="1114">
          <cell r="C1114" t="str">
            <v>sølvfrytle</v>
          </cell>
          <cell r="D1114" t="str">
            <v>NA</v>
          </cell>
        </row>
        <row r="1115">
          <cell r="C1115" t="str">
            <v>vasspepper</v>
          </cell>
          <cell r="D1115" t="str">
            <v>LC</v>
          </cell>
        </row>
        <row r="1116">
          <cell r="C1116" t="str">
            <v>finnmarksvier</v>
          </cell>
          <cell r="D1116" t="str">
            <v>LC</v>
          </cell>
        </row>
        <row r="1117">
          <cell r="C1117" t="str">
            <v>ballasthamp</v>
          </cell>
          <cell r="D1117" t="str">
            <v>NA</v>
          </cell>
        </row>
        <row r="1118">
          <cell r="C1118" t="str">
            <v>snipestarr</v>
          </cell>
          <cell r="D1118" t="str">
            <v>LC</v>
          </cell>
        </row>
        <row r="1119">
          <cell r="C1119" t="str">
            <v>takfaks</v>
          </cell>
          <cell r="D1119" t="str">
            <v>EN</v>
          </cell>
        </row>
        <row r="1120">
          <cell r="C1120" t="str">
            <v>kusymre</v>
          </cell>
          <cell r="D1120" t="str">
            <v>LC</v>
          </cell>
        </row>
        <row r="1121">
          <cell r="C1121" t="str">
            <v>storjonsokkoll</v>
          </cell>
          <cell r="D1121" t="str">
            <v>NA</v>
          </cell>
        </row>
        <row r="1122">
          <cell r="C1122" t="str">
            <v>raspbjørnebær</v>
          </cell>
          <cell r="D1122" t="str">
            <v>LC</v>
          </cell>
        </row>
        <row r="1123">
          <cell r="C1123" t="str">
            <v>krattvikke</v>
          </cell>
          <cell r="D1123" t="str">
            <v>NA</v>
          </cell>
        </row>
        <row r="1124">
          <cell r="C1124" t="str">
            <v>ballastveronika</v>
          </cell>
          <cell r="D1124" t="str">
            <v>NA</v>
          </cell>
        </row>
        <row r="1125">
          <cell r="C1125" t="str">
            <v>smyle</v>
          </cell>
          <cell r="D1125" t="str">
            <v>LC</v>
          </cell>
        </row>
        <row r="1126">
          <cell r="C1126" t="str">
            <v>gul revebjelle</v>
          </cell>
          <cell r="D1126" t="str">
            <v>NA</v>
          </cell>
        </row>
        <row r="1127">
          <cell r="C1127" t="str">
            <v>tromsøyentrøst</v>
          </cell>
          <cell r="D1127" t="str">
            <v>LC</v>
          </cell>
        </row>
        <row r="1128">
          <cell r="C1128" t="str">
            <v>stor åkergull</v>
          </cell>
          <cell r="D1128" t="str">
            <v>NE</v>
          </cell>
        </row>
        <row r="1129">
          <cell r="C1129" t="str">
            <v>rabbestarr</v>
          </cell>
          <cell r="D1129" t="str">
            <v>LC</v>
          </cell>
        </row>
        <row r="1130">
          <cell r="C1130" t="str">
            <v>rukorsmaure</v>
          </cell>
          <cell r="D1130" t="str">
            <v>NA</v>
          </cell>
        </row>
        <row r="1131">
          <cell r="C1131" t="str">
            <v>stor myrtust</v>
          </cell>
          <cell r="D1131" t="str">
            <v>LC</v>
          </cell>
        </row>
        <row r="1132">
          <cell r="C1132" t="str">
            <v>nordlandsrørkvein</v>
          </cell>
          <cell r="D1132" t="str">
            <v>LC</v>
          </cell>
        </row>
        <row r="1133">
          <cell r="C1133" t="str">
            <v>setergråurt</v>
          </cell>
          <cell r="D1133" t="str">
            <v>LC</v>
          </cell>
        </row>
        <row r="1134">
          <cell r="C1134" t="str">
            <v>lodnebregne</v>
          </cell>
          <cell r="D1134" t="str">
            <v>LC</v>
          </cell>
        </row>
        <row r="1135">
          <cell r="C1135" t="str">
            <v>bakketimian</v>
          </cell>
          <cell r="D1135" t="str">
            <v>LC</v>
          </cell>
        </row>
        <row r="1136">
          <cell r="C1136" t="str">
            <v>brunkrokfrø</v>
          </cell>
          <cell r="D1136" t="str">
            <v>NA</v>
          </cell>
        </row>
        <row r="1137">
          <cell r="C1137" t="str">
            <v>småsøte</v>
          </cell>
          <cell r="D1137" t="str">
            <v>NT</v>
          </cell>
        </row>
        <row r="1138">
          <cell r="C1138" t="str">
            <v>smalkløver</v>
          </cell>
          <cell r="D1138" t="str">
            <v>NA</v>
          </cell>
        </row>
        <row r="1139">
          <cell r="C1139" t="str">
            <v>nutkasypress</v>
          </cell>
          <cell r="D1139" t="str">
            <v>NA</v>
          </cell>
        </row>
        <row r="1140">
          <cell r="C1140" t="str">
            <v>tranestarr</v>
          </cell>
          <cell r="D1140" t="str">
            <v>LC</v>
          </cell>
        </row>
        <row r="1141">
          <cell r="C1141" t="str">
            <v>kjertelhønsegras</v>
          </cell>
          <cell r="D1141" t="str">
            <v>LC</v>
          </cell>
        </row>
        <row r="1142">
          <cell r="C1142" t="str">
            <v>blankveronika</v>
          </cell>
          <cell r="D1142" t="str">
            <v>NA</v>
          </cell>
        </row>
        <row r="1143">
          <cell r="C1143" t="str">
            <v>myrflangre</v>
          </cell>
          <cell r="D1143" t="str">
            <v>EN</v>
          </cell>
        </row>
        <row r="1144">
          <cell r="C1144" t="str">
            <v>pølstarr</v>
          </cell>
          <cell r="D1144" t="str">
            <v>LC</v>
          </cell>
        </row>
        <row r="1145">
          <cell r="C1145" t="str">
            <v>hasselbjørnebær</v>
          </cell>
          <cell r="D1145" t="str">
            <v>LC</v>
          </cell>
        </row>
        <row r="1146">
          <cell r="C1146" t="str">
            <v>smalmarihand</v>
          </cell>
          <cell r="D1146" t="str">
            <v>VU</v>
          </cell>
        </row>
        <row r="1147">
          <cell r="C1147" t="str">
            <v>snømyrull</v>
          </cell>
          <cell r="D1147" t="str">
            <v>LC</v>
          </cell>
        </row>
        <row r="1148">
          <cell r="C1148" t="str">
            <v>lodnebjørnebær</v>
          </cell>
          <cell r="D1148" t="str">
            <v>VU</v>
          </cell>
        </row>
        <row r="1149">
          <cell r="C1149" t="str">
            <v>hønsepiggfrø</v>
          </cell>
          <cell r="D1149" t="str">
            <v>NA</v>
          </cell>
        </row>
        <row r="1150">
          <cell r="C1150" t="str">
            <v>villpastinakk</v>
          </cell>
          <cell r="D1150" t="str">
            <v>NA</v>
          </cell>
        </row>
        <row r="1151">
          <cell r="C1151" t="str">
            <v>sommerfloks</v>
          </cell>
          <cell r="D1151" t="str">
            <v>NA</v>
          </cell>
        </row>
        <row r="1152">
          <cell r="C1152" t="str">
            <v>egyptkløver</v>
          </cell>
          <cell r="D1152" t="str">
            <v>NA</v>
          </cell>
        </row>
        <row r="1153">
          <cell r="C1153" t="str">
            <v>vollmarikåpe</v>
          </cell>
          <cell r="D1153" t="str">
            <v>VU</v>
          </cell>
        </row>
        <row r="1154">
          <cell r="D1154" t="str">
            <v>NA</v>
          </cell>
        </row>
        <row r="1155">
          <cell r="C1155" t="str">
            <v>sølvsivaks</v>
          </cell>
          <cell r="D1155" t="str">
            <v>LC</v>
          </cell>
        </row>
        <row r="1156">
          <cell r="C1156" t="str">
            <v>fløyelsvier</v>
          </cell>
          <cell r="D1156" t="str">
            <v>NA</v>
          </cell>
        </row>
        <row r="1157">
          <cell r="C1157" t="str">
            <v>engbygg</v>
          </cell>
          <cell r="D1157" t="str">
            <v>NA</v>
          </cell>
        </row>
        <row r="1158">
          <cell r="C1158" t="str">
            <v>virginiahegg</v>
          </cell>
          <cell r="D1158" t="str">
            <v>NA</v>
          </cell>
        </row>
        <row r="1159">
          <cell r="C1159" t="str">
            <v>bukkeblad</v>
          </cell>
          <cell r="D1159" t="str">
            <v>LC</v>
          </cell>
        </row>
        <row r="1160">
          <cell r="C1160" t="str">
            <v>småeple</v>
          </cell>
          <cell r="D1160" t="str">
            <v>NA</v>
          </cell>
        </row>
        <row r="1161">
          <cell r="C1161" t="str">
            <v>russell-lupin</v>
          </cell>
          <cell r="D1161" t="str">
            <v>NA</v>
          </cell>
        </row>
        <row r="1162">
          <cell r="C1162" t="str">
            <v>barbadoslykt</v>
          </cell>
          <cell r="D1162" t="str">
            <v>NA</v>
          </cell>
        </row>
        <row r="1163">
          <cell r="C1163" t="str">
            <v>åkerfaks</v>
          </cell>
          <cell r="D1163" t="str">
            <v>NA</v>
          </cell>
        </row>
        <row r="1164">
          <cell r="D1164" t="str">
            <v>NA</v>
          </cell>
        </row>
        <row r="1165">
          <cell r="C1165" t="str">
            <v>hundekjeks</v>
          </cell>
          <cell r="D1165" t="str">
            <v>LC</v>
          </cell>
        </row>
        <row r="1166">
          <cell r="C1166" t="str">
            <v>rabbestivstarr</v>
          </cell>
          <cell r="D1166" t="str">
            <v>LC</v>
          </cell>
        </row>
        <row r="1167">
          <cell r="C1167" t="str">
            <v>mauresnylterot</v>
          </cell>
          <cell r="D1167" t="str">
            <v>NA</v>
          </cell>
        </row>
        <row r="1168">
          <cell r="C1168" t="str">
            <v>hengesmelle</v>
          </cell>
          <cell r="D1168" t="str">
            <v>NA</v>
          </cell>
        </row>
        <row r="1169">
          <cell r="C1169" t="str">
            <v>hollandrips</v>
          </cell>
          <cell r="D1169" t="str">
            <v>NA</v>
          </cell>
        </row>
        <row r="1170">
          <cell r="C1170" t="str">
            <v>nyresildre</v>
          </cell>
          <cell r="D1170" t="str">
            <v>LC</v>
          </cell>
        </row>
        <row r="1171">
          <cell r="C1171" t="str">
            <v>fjellstarr</v>
          </cell>
          <cell r="D1171" t="str">
            <v>LC</v>
          </cell>
        </row>
        <row r="1172">
          <cell r="C1172" t="str">
            <v>kysttjernaks</v>
          </cell>
          <cell r="D1172" t="str">
            <v>LC</v>
          </cell>
        </row>
        <row r="1173">
          <cell r="C1173" t="str">
            <v>purpurmarihand</v>
          </cell>
          <cell r="D1173" t="str">
            <v>EN</v>
          </cell>
        </row>
        <row r="1174">
          <cell r="C1174" t="str">
            <v>møllemelde</v>
          </cell>
          <cell r="D1174" t="str">
            <v>NA</v>
          </cell>
        </row>
        <row r="1175">
          <cell r="C1175" t="str">
            <v>småtveblad</v>
          </cell>
          <cell r="D1175" t="str">
            <v>LC</v>
          </cell>
        </row>
        <row r="1176">
          <cell r="C1176" t="str">
            <v>sumpseterstarr</v>
          </cell>
          <cell r="D1176" t="str">
            <v>LC</v>
          </cell>
        </row>
        <row r="1177">
          <cell r="C1177" t="str">
            <v>hesteambrosia</v>
          </cell>
          <cell r="D1177" t="str">
            <v>NA</v>
          </cell>
        </row>
        <row r="1178">
          <cell r="C1178" t="str">
            <v>brunkløver</v>
          </cell>
          <cell r="D1178" t="str">
            <v>NA</v>
          </cell>
        </row>
        <row r="1179">
          <cell r="C1179" t="str">
            <v>vårsvineblom</v>
          </cell>
          <cell r="D1179" t="str">
            <v>NA</v>
          </cell>
        </row>
        <row r="1180">
          <cell r="C1180" t="str">
            <v>dikesoldogg</v>
          </cell>
          <cell r="D1180" t="str">
            <v>LC</v>
          </cell>
        </row>
        <row r="1181">
          <cell r="C1181" t="str">
            <v>åkersvinerot</v>
          </cell>
          <cell r="D1181" t="str">
            <v>LC</v>
          </cell>
        </row>
        <row r="1182">
          <cell r="C1182" t="str">
            <v>toppdragehode</v>
          </cell>
          <cell r="D1182" t="str">
            <v>NA</v>
          </cell>
        </row>
        <row r="1183">
          <cell r="C1183" t="str">
            <v>fjæresøte</v>
          </cell>
          <cell r="D1183" t="str">
            <v>LC</v>
          </cell>
        </row>
        <row r="1184">
          <cell r="C1184" t="str">
            <v>praktmarikåpe</v>
          </cell>
          <cell r="D1184" t="str">
            <v>NA</v>
          </cell>
        </row>
        <row r="1185">
          <cell r="C1185" t="str">
            <v>strandbygg</v>
          </cell>
          <cell r="D1185" t="str">
            <v>NA</v>
          </cell>
        </row>
        <row r="1186">
          <cell r="C1186" t="str">
            <v>fjellburkne</v>
          </cell>
          <cell r="D1186" t="str">
            <v>LC</v>
          </cell>
        </row>
        <row r="1187">
          <cell r="C1187" t="str">
            <v>gulsøtvier</v>
          </cell>
          <cell r="D1187" t="str">
            <v>NA</v>
          </cell>
        </row>
        <row r="1188">
          <cell r="C1188" t="str">
            <v>ungarsk syrin</v>
          </cell>
          <cell r="D1188" t="str">
            <v>NA</v>
          </cell>
        </row>
        <row r="1189">
          <cell r="C1189" t="str">
            <v>engnellik</v>
          </cell>
          <cell r="D1189" t="str">
            <v>LC</v>
          </cell>
        </row>
        <row r="1190">
          <cell r="C1190" t="str">
            <v>skjeggknoppurt</v>
          </cell>
          <cell r="D1190" t="str">
            <v>CR</v>
          </cell>
        </row>
        <row r="1191">
          <cell r="C1191" t="str">
            <v>engklokke</v>
          </cell>
          <cell r="D1191" t="str">
            <v>NA</v>
          </cell>
        </row>
        <row r="1192">
          <cell r="C1192" t="str">
            <v>stor skogsiv</v>
          </cell>
          <cell r="D1192" t="str">
            <v>LC</v>
          </cell>
        </row>
        <row r="1193">
          <cell r="D1193" t="str">
            <v>VU</v>
          </cell>
        </row>
        <row r="1194">
          <cell r="C1194" t="str">
            <v>flikkjempe</v>
          </cell>
          <cell r="D1194" t="str">
            <v>NA</v>
          </cell>
        </row>
        <row r="1195">
          <cell r="C1195" t="str">
            <v>finnmarkskveke</v>
          </cell>
          <cell r="D1195" t="str">
            <v>LC</v>
          </cell>
        </row>
        <row r="1196">
          <cell r="C1196" t="str">
            <v>sprikestorkenebb</v>
          </cell>
          <cell r="D1196" t="str">
            <v>NA</v>
          </cell>
        </row>
        <row r="1197">
          <cell r="C1197" t="str">
            <v>særbustarr</v>
          </cell>
          <cell r="D1197" t="str">
            <v>LC</v>
          </cell>
        </row>
        <row r="1198">
          <cell r="C1198" t="str">
            <v>georgine</v>
          </cell>
          <cell r="D1198" t="str">
            <v>NA</v>
          </cell>
        </row>
        <row r="1199">
          <cell r="C1199" t="str">
            <v>gullrips</v>
          </cell>
          <cell r="D1199" t="str">
            <v>NA</v>
          </cell>
        </row>
        <row r="1200">
          <cell r="C1200" t="str">
            <v>plomme</v>
          </cell>
          <cell r="D1200" t="str">
            <v>LC</v>
          </cell>
        </row>
        <row r="1201">
          <cell r="C1201" t="str">
            <v>gråbakkestjerne</v>
          </cell>
          <cell r="D1201" t="str">
            <v>LC</v>
          </cell>
        </row>
        <row r="1202">
          <cell r="C1202" t="str">
            <v>småpimpernell</v>
          </cell>
          <cell r="D1202" t="str">
            <v>NA</v>
          </cell>
        </row>
        <row r="1203">
          <cell r="C1203" t="str">
            <v>berlinerpoppel</v>
          </cell>
          <cell r="D1203" t="str">
            <v>NA</v>
          </cell>
        </row>
        <row r="1204">
          <cell r="C1204" t="str">
            <v>smågullkurv</v>
          </cell>
          <cell r="D1204" t="str">
            <v>NA</v>
          </cell>
        </row>
        <row r="1205">
          <cell r="C1205" t="str">
            <v>nesleskjellfrø</v>
          </cell>
          <cell r="D1205" t="str">
            <v>NA</v>
          </cell>
        </row>
        <row r="1206">
          <cell r="C1206" t="str">
            <v>klisterslør</v>
          </cell>
          <cell r="D1206" t="str">
            <v>NA</v>
          </cell>
        </row>
        <row r="1207">
          <cell r="C1207" t="str">
            <v>alpegullregn</v>
          </cell>
          <cell r="D1207" t="str">
            <v>NA</v>
          </cell>
        </row>
        <row r="1208">
          <cell r="C1208" t="str">
            <v>harekløver</v>
          </cell>
          <cell r="D1208" t="str">
            <v>LC</v>
          </cell>
        </row>
        <row r="1209">
          <cell r="C1209" t="str">
            <v>heifrytle</v>
          </cell>
          <cell r="D1209" t="str">
            <v>LC</v>
          </cell>
        </row>
        <row r="1210">
          <cell r="C1210" t="str">
            <v>jomfruskjærsmin</v>
          </cell>
          <cell r="D1210" t="str">
            <v>NA</v>
          </cell>
        </row>
        <row r="1211">
          <cell r="C1211" t="str">
            <v>smaldå</v>
          </cell>
          <cell r="D1211" t="str">
            <v>NA</v>
          </cell>
        </row>
        <row r="1212">
          <cell r="D1212" t="str">
            <v>EN</v>
          </cell>
        </row>
        <row r="1213">
          <cell r="C1213" t="str">
            <v>vårkål</v>
          </cell>
          <cell r="D1213" t="str">
            <v>LC</v>
          </cell>
        </row>
        <row r="1214">
          <cell r="C1214" t="str">
            <v>guldå</v>
          </cell>
          <cell r="D1214" t="str">
            <v>LC</v>
          </cell>
        </row>
        <row r="1215">
          <cell r="C1215" t="str">
            <v>vårskrinneblom</v>
          </cell>
          <cell r="D1215" t="str">
            <v>LC</v>
          </cell>
        </row>
        <row r="1216">
          <cell r="D1216" t="str">
            <v>NA</v>
          </cell>
        </row>
        <row r="1217">
          <cell r="C1217" t="str">
            <v>moskussildre</v>
          </cell>
          <cell r="D1217" t="str">
            <v>NA</v>
          </cell>
        </row>
        <row r="1218">
          <cell r="C1218" t="str">
            <v>knollsoleie</v>
          </cell>
          <cell r="D1218" t="str">
            <v>VU</v>
          </cell>
        </row>
        <row r="1219">
          <cell r="C1219" t="str">
            <v>surbjørnebær</v>
          </cell>
          <cell r="D1219" t="str">
            <v>LC</v>
          </cell>
        </row>
        <row r="1220">
          <cell r="C1220" t="str">
            <v>purpurflatbelg</v>
          </cell>
          <cell r="D1220" t="str">
            <v>NA</v>
          </cell>
        </row>
        <row r="1221">
          <cell r="C1221" t="str">
            <v>engsvingel</v>
          </cell>
          <cell r="D1221" t="str">
            <v>LC</v>
          </cell>
        </row>
        <row r="1222">
          <cell r="C1222" t="str">
            <v>vingesøtvier</v>
          </cell>
          <cell r="D1222" t="str">
            <v>NA</v>
          </cell>
        </row>
        <row r="1223">
          <cell r="C1223" t="str">
            <v>skogburkne</v>
          </cell>
          <cell r="D1223" t="str">
            <v>LC</v>
          </cell>
        </row>
        <row r="1224">
          <cell r="C1224" t="str">
            <v>kjempestikle</v>
          </cell>
          <cell r="D1224" t="str">
            <v>NA</v>
          </cell>
        </row>
        <row r="1225">
          <cell r="C1225" t="str">
            <v>kystsnøbær</v>
          </cell>
          <cell r="D1225" t="str">
            <v>NA</v>
          </cell>
        </row>
        <row r="1226">
          <cell r="C1226" t="str">
            <v>damsivaks</v>
          </cell>
          <cell r="D1226" t="str">
            <v>LC</v>
          </cell>
        </row>
        <row r="1227">
          <cell r="C1227" t="str">
            <v>villrips</v>
          </cell>
          <cell r="D1227" t="str">
            <v>LC</v>
          </cell>
        </row>
        <row r="1228">
          <cell r="C1228" t="str">
            <v>russeburkne</v>
          </cell>
          <cell r="D1228" t="str">
            <v>VU</v>
          </cell>
        </row>
        <row r="1229">
          <cell r="C1229" t="str">
            <v>strandstjerne</v>
          </cell>
          <cell r="D1229" t="str">
            <v>LC</v>
          </cell>
        </row>
        <row r="1230">
          <cell r="C1230" t="str">
            <v>fjellskrinneblom</v>
          </cell>
          <cell r="D1230" t="str">
            <v>LC</v>
          </cell>
        </row>
        <row r="1231">
          <cell r="C1231" t="str">
            <v>russetorskemunn</v>
          </cell>
          <cell r="D1231" t="str">
            <v>NA</v>
          </cell>
        </row>
        <row r="1232">
          <cell r="C1232" t="str">
            <v>setersyre</v>
          </cell>
          <cell r="D1232" t="str">
            <v>LC</v>
          </cell>
        </row>
        <row r="1233">
          <cell r="C1233" t="str">
            <v>jervrapp</v>
          </cell>
          <cell r="D1233" t="str">
            <v>LC</v>
          </cell>
        </row>
        <row r="1234">
          <cell r="C1234" t="str">
            <v>strandvindel</v>
          </cell>
          <cell r="D1234" t="str">
            <v>LC</v>
          </cell>
        </row>
        <row r="1235">
          <cell r="C1235" t="str">
            <v>ormetelg</v>
          </cell>
          <cell r="D1235" t="str">
            <v>LC</v>
          </cell>
        </row>
        <row r="1236">
          <cell r="C1236" t="str">
            <v>dvergperikum</v>
          </cell>
          <cell r="D1236" t="str">
            <v>NA</v>
          </cell>
        </row>
        <row r="1237">
          <cell r="C1237" t="str">
            <v>ask</v>
          </cell>
          <cell r="D1237" t="str">
            <v>VU</v>
          </cell>
        </row>
        <row r="1238">
          <cell r="C1238" t="str">
            <v>fjelltiriltunge</v>
          </cell>
          <cell r="D1238" t="str">
            <v>LC</v>
          </cell>
        </row>
        <row r="1239">
          <cell r="C1239" t="str">
            <v>vasslirekne</v>
          </cell>
          <cell r="D1239" t="str">
            <v>LC</v>
          </cell>
        </row>
        <row r="1240">
          <cell r="C1240" t="str">
            <v>møllesolsikke</v>
          </cell>
          <cell r="D1240" t="str">
            <v>NA</v>
          </cell>
        </row>
        <row r="1241">
          <cell r="C1241" t="str">
            <v>skogmarihand</v>
          </cell>
          <cell r="D1241" t="str">
            <v>LC</v>
          </cell>
        </row>
        <row r="1242">
          <cell r="C1242" t="str">
            <v>brønnkarse</v>
          </cell>
          <cell r="D1242" t="str">
            <v>LC</v>
          </cell>
        </row>
        <row r="1243">
          <cell r="D1243" t="str">
            <v>NA</v>
          </cell>
        </row>
        <row r="1244">
          <cell r="C1244" t="str">
            <v>venuskam</v>
          </cell>
          <cell r="D1244" t="str">
            <v>NA</v>
          </cell>
        </row>
        <row r="1245">
          <cell r="C1245" t="str">
            <v>rypestarr</v>
          </cell>
          <cell r="D1245" t="str">
            <v>LC</v>
          </cell>
        </row>
        <row r="1246">
          <cell r="C1246" t="str">
            <v>perlelungeurt</v>
          </cell>
          <cell r="D1246" t="str">
            <v>NA</v>
          </cell>
        </row>
        <row r="1247">
          <cell r="C1247" t="str">
            <v>oksetunge</v>
          </cell>
          <cell r="D1247" t="str">
            <v>LC</v>
          </cell>
        </row>
        <row r="1248">
          <cell r="C1248" t="str">
            <v>geitrams</v>
          </cell>
          <cell r="D1248" t="str">
            <v>LC</v>
          </cell>
        </row>
        <row r="1249">
          <cell r="C1249" t="str">
            <v>bakkesandarve</v>
          </cell>
          <cell r="D1249" t="str">
            <v>LC</v>
          </cell>
        </row>
        <row r="1250">
          <cell r="C1250" t="str">
            <v>grusstarr</v>
          </cell>
          <cell r="D1250" t="str">
            <v>LC</v>
          </cell>
        </row>
        <row r="1251">
          <cell r="C1251" t="str">
            <v>flikbjørnebær</v>
          </cell>
          <cell r="D1251" t="str">
            <v>NA</v>
          </cell>
        </row>
        <row r="1252">
          <cell r="C1252" t="str">
            <v>eskimomure</v>
          </cell>
          <cell r="D1252" t="str">
            <v>LC</v>
          </cell>
        </row>
        <row r="1253">
          <cell r="C1253" t="str">
            <v>tyttebærmispel</v>
          </cell>
          <cell r="D1253" t="str">
            <v>NA</v>
          </cell>
        </row>
        <row r="1254">
          <cell r="C1254" t="str">
            <v>texasmelde</v>
          </cell>
          <cell r="D1254" t="str">
            <v>NA</v>
          </cell>
        </row>
        <row r="1255">
          <cell r="C1255" t="str">
            <v>rundkarse</v>
          </cell>
          <cell r="D1255" t="str">
            <v>NA</v>
          </cell>
        </row>
        <row r="1256">
          <cell r="C1256" t="str">
            <v>sembrafuru</v>
          </cell>
          <cell r="D1256" t="str">
            <v>NA</v>
          </cell>
        </row>
        <row r="1257">
          <cell r="C1257" t="str">
            <v>bondekål</v>
          </cell>
          <cell r="D1257" t="str">
            <v>LC</v>
          </cell>
        </row>
        <row r="1258">
          <cell r="C1258" t="str">
            <v>knerot</v>
          </cell>
          <cell r="D1258" t="str">
            <v>LC</v>
          </cell>
        </row>
        <row r="1259">
          <cell r="C1259" t="str">
            <v>tistelknoppurt</v>
          </cell>
          <cell r="D1259" t="str">
            <v>NA</v>
          </cell>
        </row>
        <row r="1260">
          <cell r="C1260" t="str">
            <v>kvasslobelia</v>
          </cell>
          <cell r="D1260" t="str">
            <v>NA</v>
          </cell>
        </row>
        <row r="1261">
          <cell r="C1261" t="str">
            <v>myrsvineblom</v>
          </cell>
          <cell r="D1261" t="str">
            <v>NA</v>
          </cell>
        </row>
        <row r="1262">
          <cell r="C1262" t="str">
            <v>sargenteple</v>
          </cell>
          <cell r="D1262" t="str">
            <v>NA</v>
          </cell>
        </row>
        <row r="1263">
          <cell r="C1263" t="str">
            <v>flikvalmue</v>
          </cell>
          <cell r="D1263" t="str">
            <v>NA</v>
          </cell>
        </row>
        <row r="1264">
          <cell r="C1264" t="str">
            <v>reinfann</v>
          </cell>
          <cell r="D1264" t="str">
            <v>LC</v>
          </cell>
        </row>
        <row r="1265">
          <cell r="C1265" t="str">
            <v>rødsmelle</v>
          </cell>
          <cell r="D1265" t="str">
            <v>NT</v>
          </cell>
        </row>
        <row r="1266">
          <cell r="C1266" t="str">
            <v>skarlagenlimfrø</v>
          </cell>
          <cell r="D1266" t="str">
            <v>NA</v>
          </cell>
        </row>
        <row r="1267">
          <cell r="C1267" t="str">
            <v>høstkall</v>
          </cell>
          <cell r="D1267" t="str">
            <v>LC</v>
          </cell>
        </row>
        <row r="1268">
          <cell r="C1268" t="str">
            <v>fjelløyentrøst</v>
          </cell>
          <cell r="D1268" t="str">
            <v>LC</v>
          </cell>
        </row>
        <row r="1269">
          <cell r="C1269" t="str">
            <v>blåmunke</v>
          </cell>
          <cell r="D1269" t="str">
            <v>LC</v>
          </cell>
        </row>
        <row r="1270">
          <cell r="C1270" t="str">
            <v>orientknoppurt</v>
          </cell>
          <cell r="D1270" t="str">
            <v>NA</v>
          </cell>
        </row>
        <row r="1271">
          <cell r="C1271" t="str">
            <v>brakkhesterumpe</v>
          </cell>
          <cell r="D1271" t="str">
            <v>NT</v>
          </cell>
        </row>
        <row r="1272">
          <cell r="C1272" t="str">
            <v>tunhunderot</v>
          </cell>
          <cell r="D1272" t="str">
            <v>NA</v>
          </cell>
        </row>
        <row r="1273">
          <cell r="C1273" t="str">
            <v>seterstarr</v>
          </cell>
          <cell r="D1273" t="str">
            <v>LC</v>
          </cell>
        </row>
        <row r="1274">
          <cell r="C1274" t="str">
            <v>finnmarkssaltgras</v>
          </cell>
          <cell r="D1274" t="str">
            <v>NT</v>
          </cell>
        </row>
        <row r="1275">
          <cell r="C1275" t="str">
            <v>kronskjegg</v>
          </cell>
          <cell r="D1275" t="str">
            <v>NA</v>
          </cell>
        </row>
        <row r="1276">
          <cell r="C1276" t="str">
            <v>lappmarihand</v>
          </cell>
          <cell r="D1276" t="str">
            <v>LC</v>
          </cell>
        </row>
        <row r="1277">
          <cell r="C1277" t="str">
            <v>flatsivaks</v>
          </cell>
          <cell r="D1277" t="str">
            <v>EN</v>
          </cell>
        </row>
        <row r="1278">
          <cell r="C1278" t="str">
            <v>russekveke</v>
          </cell>
          <cell r="D1278" t="str">
            <v>EN</v>
          </cell>
        </row>
        <row r="1279">
          <cell r="C1279" t="str">
            <v>kjempenattlys</v>
          </cell>
          <cell r="D1279" t="str">
            <v>NA</v>
          </cell>
        </row>
        <row r="1280">
          <cell r="C1280" t="str">
            <v>fjærnellik</v>
          </cell>
          <cell r="D1280" t="str">
            <v>NA</v>
          </cell>
        </row>
        <row r="1281">
          <cell r="C1281" t="str">
            <v>nyrevindel</v>
          </cell>
          <cell r="D1281" t="str">
            <v>NA</v>
          </cell>
        </row>
        <row r="1282">
          <cell r="C1282" t="str">
            <v>judaspenger</v>
          </cell>
          <cell r="D1282" t="str">
            <v>NA</v>
          </cell>
        </row>
        <row r="1283">
          <cell r="C1283" t="str">
            <v>engelsktistel</v>
          </cell>
          <cell r="D1283" t="str">
            <v>NA</v>
          </cell>
        </row>
        <row r="1284">
          <cell r="C1284" t="str">
            <v>bakkeblåklokke</v>
          </cell>
          <cell r="D1284" t="str">
            <v>LC</v>
          </cell>
        </row>
        <row r="1285">
          <cell r="D1285" t="str">
            <v>NA</v>
          </cell>
        </row>
        <row r="1286">
          <cell r="C1286" t="str">
            <v>virginiajordbær</v>
          </cell>
          <cell r="D1286" t="str">
            <v>NA</v>
          </cell>
        </row>
        <row r="1287">
          <cell r="C1287" t="str">
            <v>svensk bjørnebær</v>
          </cell>
          <cell r="D1287" t="str">
            <v>EN</v>
          </cell>
        </row>
        <row r="1288">
          <cell r="C1288" t="str">
            <v>busthavre</v>
          </cell>
          <cell r="D1288" t="str">
            <v>NA</v>
          </cell>
        </row>
        <row r="1289">
          <cell r="C1289" t="str">
            <v>sibirvier</v>
          </cell>
          <cell r="D1289" t="str">
            <v>NA</v>
          </cell>
        </row>
        <row r="1290">
          <cell r="C1290" t="str">
            <v>orientridderspore</v>
          </cell>
          <cell r="D1290" t="str">
            <v>NA</v>
          </cell>
        </row>
        <row r="1291">
          <cell r="C1291" t="str">
            <v>flytegro</v>
          </cell>
          <cell r="D1291" t="str">
            <v>EN</v>
          </cell>
        </row>
        <row r="1292">
          <cell r="C1292" t="str">
            <v>narrmarihand</v>
          </cell>
          <cell r="D1292" t="str">
            <v>EN</v>
          </cell>
        </row>
        <row r="1293">
          <cell r="C1293" t="str">
            <v>skyggesildre</v>
          </cell>
          <cell r="D1293" t="str">
            <v>NA</v>
          </cell>
        </row>
        <row r="1294">
          <cell r="C1294" t="str">
            <v>teppesaltgras</v>
          </cell>
          <cell r="D1294" t="str">
            <v>LC</v>
          </cell>
        </row>
        <row r="1295">
          <cell r="C1295" t="str">
            <v>sneglebelg</v>
          </cell>
          <cell r="D1295" t="str">
            <v>LC</v>
          </cell>
        </row>
        <row r="1296">
          <cell r="C1296" t="str">
            <v>fagerbusk</v>
          </cell>
          <cell r="D1296" t="str">
            <v>NA</v>
          </cell>
        </row>
        <row r="1297">
          <cell r="C1297" t="str">
            <v>søtbjørnebær</v>
          </cell>
          <cell r="D1297" t="str">
            <v>LC</v>
          </cell>
        </row>
        <row r="1298">
          <cell r="C1298" t="str">
            <v>brakkvalmue</v>
          </cell>
          <cell r="D1298" t="str">
            <v>NA</v>
          </cell>
        </row>
        <row r="1299">
          <cell r="C1299" t="str">
            <v>blærespirea</v>
          </cell>
          <cell r="D1299" t="str">
            <v>NA</v>
          </cell>
        </row>
        <row r="1300">
          <cell r="D1300" t="str">
            <v>NA</v>
          </cell>
        </row>
        <row r="1301">
          <cell r="C1301" t="str">
            <v>småvassoleie</v>
          </cell>
          <cell r="D1301" t="str">
            <v>LC</v>
          </cell>
        </row>
        <row r="1302">
          <cell r="C1302" t="str">
            <v>moselyng</v>
          </cell>
          <cell r="D1302" t="str">
            <v>LC</v>
          </cell>
        </row>
        <row r="1303">
          <cell r="C1303" t="str">
            <v>kanadasymre</v>
          </cell>
          <cell r="D1303" t="str">
            <v>NA</v>
          </cell>
        </row>
        <row r="1304">
          <cell r="C1304" t="str">
            <v>bleikstarr</v>
          </cell>
          <cell r="D1304" t="str">
            <v>LC</v>
          </cell>
        </row>
        <row r="1305">
          <cell r="C1305" t="str">
            <v>flisenonsblom</v>
          </cell>
          <cell r="D1305" t="str">
            <v>NA</v>
          </cell>
        </row>
        <row r="1306">
          <cell r="C1306" t="str">
            <v>busknellik</v>
          </cell>
          <cell r="D1306" t="str">
            <v>NA</v>
          </cell>
        </row>
        <row r="1307">
          <cell r="C1307" t="str">
            <v>kransøye</v>
          </cell>
          <cell r="D1307" t="str">
            <v>NA</v>
          </cell>
        </row>
        <row r="1308">
          <cell r="C1308" t="str">
            <v>kildemjølke</v>
          </cell>
          <cell r="D1308" t="str">
            <v>LC</v>
          </cell>
        </row>
        <row r="1309">
          <cell r="C1309" t="str">
            <v>snauveronika</v>
          </cell>
          <cell r="D1309" t="str">
            <v>LC</v>
          </cell>
        </row>
        <row r="1310">
          <cell r="C1310" t="str">
            <v>hundegras</v>
          </cell>
          <cell r="D1310" t="str">
            <v>LC</v>
          </cell>
        </row>
        <row r="1311">
          <cell r="C1311" t="str">
            <v>bleik piggstarr</v>
          </cell>
          <cell r="D1311" t="str">
            <v>VU</v>
          </cell>
        </row>
        <row r="1312">
          <cell r="C1312" t="str">
            <v>oslosildre</v>
          </cell>
          <cell r="D1312" t="str">
            <v>NT</v>
          </cell>
        </row>
        <row r="1313">
          <cell r="C1313" t="str">
            <v>ballasthunderot</v>
          </cell>
          <cell r="D1313" t="str">
            <v>NA</v>
          </cell>
        </row>
        <row r="1314">
          <cell r="C1314" t="str">
            <v>kjerteløyentrøst</v>
          </cell>
          <cell r="D1314" t="str">
            <v>LC</v>
          </cell>
        </row>
        <row r="1315">
          <cell r="C1315" t="str">
            <v>havneamarant</v>
          </cell>
          <cell r="D1315" t="str">
            <v>NA</v>
          </cell>
        </row>
        <row r="1316">
          <cell r="C1316" t="str">
            <v>forglemmegeisøster</v>
          </cell>
          <cell r="D1316" t="str">
            <v>NA</v>
          </cell>
        </row>
        <row r="1317">
          <cell r="C1317" t="str">
            <v>sandkarse</v>
          </cell>
          <cell r="D1317" t="str">
            <v>LC</v>
          </cell>
        </row>
        <row r="1318">
          <cell r="C1318" t="str">
            <v>flekkgrisøre</v>
          </cell>
          <cell r="D1318" t="str">
            <v>LC</v>
          </cell>
        </row>
        <row r="1319">
          <cell r="C1319" t="str">
            <v>sylmelde</v>
          </cell>
          <cell r="D1319" t="str">
            <v>NA</v>
          </cell>
        </row>
        <row r="1320">
          <cell r="C1320" t="str">
            <v>olymptistel</v>
          </cell>
          <cell r="D1320" t="str">
            <v>NA</v>
          </cell>
        </row>
        <row r="1321">
          <cell r="C1321" t="str">
            <v>melkeklokke</v>
          </cell>
          <cell r="D1321" t="str">
            <v>NA</v>
          </cell>
        </row>
        <row r="1322">
          <cell r="C1322" t="str">
            <v>praktpetunia</v>
          </cell>
          <cell r="D1322" t="str">
            <v>NA</v>
          </cell>
        </row>
        <row r="1323">
          <cell r="C1323" t="str">
            <v>sibirrørkvein</v>
          </cell>
          <cell r="D1323" t="str">
            <v>LC</v>
          </cell>
        </row>
        <row r="1324">
          <cell r="C1324" t="str">
            <v>myrsauløk</v>
          </cell>
          <cell r="D1324" t="str">
            <v>LC</v>
          </cell>
        </row>
        <row r="1325">
          <cell r="C1325" t="str">
            <v>sølvasal</v>
          </cell>
          <cell r="D1325" t="str">
            <v>NT</v>
          </cell>
        </row>
        <row r="1326">
          <cell r="C1326" t="str">
            <v>norsk timian</v>
          </cell>
          <cell r="D1326" t="str">
            <v>VU</v>
          </cell>
        </row>
        <row r="1327">
          <cell r="C1327" t="str">
            <v>ugrasknapp</v>
          </cell>
          <cell r="D1327" t="str">
            <v>NA</v>
          </cell>
        </row>
        <row r="1328">
          <cell r="C1328" t="str">
            <v>saltsiv</v>
          </cell>
          <cell r="D1328" t="str">
            <v>LC</v>
          </cell>
        </row>
        <row r="1329">
          <cell r="C1329" t="str">
            <v>gullværhane</v>
          </cell>
          <cell r="D1329" t="str">
            <v>NA</v>
          </cell>
        </row>
        <row r="1330">
          <cell r="C1330" t="str">
            <v>svartleddved</v>
          </cell>
          <cell r="D1330" t="str">
            <v>NA</v>
          </cell>
        </row>
        <row r="1331">
          <cell r="C1331" t="str">
            <v>blokkebær</v>
          </cell>
          <cell r="D1331" t="str">
            <v>LC</v>
          </cell>
        </row>
        <row r="1332">
          <cell r="C1332" t="str">
            <v>blodalunrot</v>
          </cell>
          <cell r="D1332" t="str">
            <v>NA</v>
          </cell>
        </row>
        <row r="1333">
          <cell r="C1333" t="str">
            <v>vortenattlys</v>
          </cell>
          <cell r="D1333" t="str">
            <v>NA</v>
          </cell>
        </row>
        <row r="1334">
          <cell r="C1334" t="str">
            <v>rødeik</v>
          </cell>
          <cell r="D1334" t="str">
            <v>NA</v>
          </cell>
        </row>
        <row r="1335">
          <cell r="C1335" t="str">
            <v>drøbakbakkestjerne</v>
          </cell>
          <cell r="D1335" t="str">
            <v>NT</v>
          </cell>
        </row>
        <row r="1336">
          <cell r="C1336" t="str">
            <v>sandskjegg</v>
          </cell>
          <cell r="D1336" t="str">
            <v>EN</v>
          </cell>
        </row>
        <row r="1337">
          <cell r="C1337" t="str">
            <v>kantnøkkerose</v>
          </cell>
          <cell r="D1337" t="str">
            <v>LC</v>
          </cell>
        </row>
        <row r="1338">
          <cell r="D1338" t="str">
            <v>NA</v>
          </cell>
        </row>
        <row r="1339">
          <cell r="D1339" t="str">
            <v>NE</v>
          </cell>
        </row>
        <row r="1340">
          <cell r="C1340" t="str">
            <v>ballastsiv</v>
          </cell>
          <cell r="D1340" t="str">
            <v>NA</v>
          </cell>
        </row>
        <row r="1341">
          <cell r="C1341" t="str">
            <v>mørkkongslys</v>
          </cell>
          <cell r="D1341" t="str">
            <v>LC</v>
          </cell>
        </row>
        <row r="1342">
          <cell r="C1342" t="str">
            <v>tettkarse</v>
          </cell>
          <cell r="D1342" t="str">
            <v>NA</v>
          </cell>
        </row>
        <row r="1343">
          <cell r="C1343" t="str">
            <v>ugrasarve</v>
          </cell>
          <cell r="D1343" t="str">
            <v>LC</v>
          </cell>
        </row>
        <row r="1344">
          <cell r="C1344" t="str">
            <v>flikhasselbjørnebær</v>
          </cell>
          <cell r="D1344" t="str">
            <v>LC</v>
          </cell>
        </row>
        <row r="1345">
          <cell r="C1345" t="str">
            <v>heiøyentrøst</v>
          </cell>
          <cell r="D1345" t="str">
            <v>EN</v>
          </cell>
        </row>
        <row r="1346">
          <cell r="C1346" t="str">
            <v>jærflangre</v>
          </cell>
          <cell r="D1346" t="str">
            <v>EN</v>
          </cell>
        </row>
        <row r="1347">
          <cell r="C1347" t="str">
            <v>blankbjørnebær</v>
          </cell>
          <cell r="D1347" t="str">
            <v>NT</v>
          </cell>
        </row>
        <row r="1348">
          <cell r="D1348" t="str">
            <v>NA</v>
          </cell>
        </row>
        <row r="1349">
          <cell r="C1349" t="str">
            <v>musøre</v>
          </cell>
          <cell r="D1349" t="str">
            <v>LC</v>
          </cell>
        </row>
        <row r="1350">
          <cell r="C1350" t="str">
            <v>storbendel</v>
          </cell>
          <cell r="D1350" t="str">
            <v>RE</v>
          </cell>
        </row>
        <row r="1351">
          <cell r="C1351" t="str">
            <v>hyasintridderspore</v>
          </cell>
          <cell r="D1351" t="str">
            <v>NA</v>
          </cell>
        </row>
        <row r="1352">
          <cell r="D1352" t="str">
            <v>NA</v>
          </cell>
        </row>
        <row r="1353">
          <cell r="C1353" t="str">
            <v>skaftblankstarr</v>
          </cell>
          <cell r="D1353" t="str">
            <v>LC</v>
          </cell>
        </row>
        <row r="1354">
          <cell r="C1354" t="str">
            <v>matterapp</v>
          </cell>
          <cell r="D1354" t="str">
            <v>LC</v>
          </cell>
        </row>
        <row r="1355">
          <cell r="D1355" t="str">
            <v>NA</v>
          </cell>
        </row>
        <row r="1356">
          <cell r="C1356" t="str">
            <v>mariaklokke</v>
          </cell>
          <cell r="D1356" t="str">
            <v>NA</v>
          </cell>
        </row>
        <row r="1357">
          <cell r="C1357" t="str">
            <v>rødsvingel</v>
          </cell>
          <cell r="D1357" t="str">
            <v>LC</v>
          </cell>
        </row>
        <row r="1358">
          <cell r="C1358" t="str">
            <v>fjellbjørk</v>
          </cell>
          <cell r="D1358" t="str">
            <v>LC</v>
          </cell>
        </row>
        <row r="1359">
          <cell r="C1359" t="str">
            <v>trollurt</v>
          </cell>
          <cell r="D1359" t="str">
            <v>LC</v>
          </cell>
        </row>
        <row r="1360">
          <cell r="C1360" t="str">
            <v>gultopp</v>
          </cell>
          <cell r="D1360" t="str">
            <v>NA</v>
          </cell>
        </row>
        <row r="1361">
          <cell r="C1361" t="str">
            <v>silkenellik</v>
          </cell>
          <cell r="D1361" t="str">
            <v>LC</v>
          </cell>
        </row>
        <row r="1362">
          <cell r="C1362" t="str">
            <v>alpespolebusk</v>
          </cell>
          <cell r="D1362" t="str">
            <v>NA</v>
          </cell>
        </row>
        <row r="1363">
          <cell r="C1363" t="str">
            <v>trefelt evjeblom</v>
          </cell>
          <cell r="D1363" t="str">
            <v>NT</v>
          </cell>
        </row>
        <row r="1364">
          <cell r="D1364" t="str">
            <v>NA</v>
          </cell>
        </row>
        <row r="1365">
          <cell r="C1365" t="str">
            <v>tyttebær</v>
          </cell>
          <cell r="D1365" t="str">
            <v>LC</v>
          </cell>
        </row>
        <row r="1366">
          <cell r="C1366" t="str">
            <v>polarvier</v>
          </cell>
          <cell r="D1366" t="str">
            <v>LC</v>
          </cell>
        </row>
        <row r="1367">
          <cell r="C1367" t="str">
            <v>knollmjødurt</v>
          </cell>
          <cell r="D1367" t="str">
            <v>NT</v>
          </cell>
        </row>
        <row r="1368">
          <cell r="C1368" t="str">
            <v>stordragehode</v>
          </cell>
          <cell r="D1368" t="str">
            <v>NA</v>
          </cell>
        </row>
        <row r="1369">
          <cell r="C1369" t="str">
            <v>maltaknoppurt</v>
          </cell>
          <cell r="D1369" t="str">
            <v>NA</v>
          </cell>
        </row>
        <row r="1370">
          <cell r="D1370" t="str">
            <v>NA</v>
          </cell>
        </row>
        <row r="1371">
          <cell r="C1371" t="str">
            <v>rød jonsokblom</v>
          </cell>
          <cell r="D1371" t="str">
            <v>LC</v>
          </cell>
        </row>
        <row r="1372">
          <cell r="D1372" t="str">
            <v>NA</v>
          </cell>
        </row>
        <row r="1373">
          <cell r="C1373" t="str">
            <v>kystmaigull</v>
          </cell>
          <cell r="D1373" t="str">
            <v>LC</v>
          </cell>
        </row>
        <row r="1374">
          <cell r="C1374" t="str">
            <v>kalkgrønnaks</v>
          </cell>
          <cell r="D1374" t="str">
            <v>LC</v>
          </cell>
        </row>
        <row r="1375">
          <cell r="C1375" t="str">
            <v>svovelnellik</v>
          </cell>
          <cell r="D1375" t="str">
            <v>NA</v>
          </cell>
        </row>
        <row r="1376">
          <cell r="C1376" t="str">
            <v>greintungras</v>
          </cell>
          <cell r="D1376" t="str">
            <v>LC</v>
          </cell>
        </row>
        <row r="1377">
          <cell r="C1377" t="str">
            <v>snøstjerneblom</v>
          </cell>
          <cell r="D1377" t="str">
            <v>EN</v>
          </cell>
        </row>
        <row r="1378">
          <cell r="C1378" t="str">
            <v>aksnøkketunge</v>
          </cell>
          <cell r="D1378" t="str">
            <v>NA</v>
          </cell>
        </row>
        <row r="1379">
          <cell r="C1379" t="str">
            <v>gullkløver</v>
          </cell>
          <cell r="D1379" t="str">
            <v>LC</v>
          </cell>
        </row>
        <row r="1380">
          <cell r="C1380" t="str">
            <v>begerhagtorn</v>
          </cell>
          <cell r="D1380" t="str">
            <v>LC</v>
          </cell>
        </row>
        <row r="1381">
          <cell r="D1381" t="str">
            <v>NA</v>
          </cell>
        </row>
        <row r="1382">
          <cell r="C1382" t="str">
            <v>smalsoldogg</v>
          </cell>
          <cell r="D1382" t="str">
            <v>LC</v>
          </cell>
        </row>
        <row r="1383">
          <cell r="C1383" t="str">
            <v>alaskamjølke</v>
          </cell>
          <cell r="D1383" t="str">
            <v>NA</v>
          </cell>
        </row>
        <row r="1384">
          <cell r="D1384" t="str">
            <v>NA</v>
          </cell>
        </row>
        <row r="1385">
          <cell r="C1385" t="str">
            <v>blåbringebær</v>
          </cell>
          <cell r="D1385" t="str">
            <v>NT</v>
          </cell>
        </row>
        <row r="1386">
          <cell r="C1386" t="str">
            <v>veitiriltunge</v>
          </cell>
          <cell r="D1386" t="str">
            <v>NA</v>
          </cell>
        </row>
        <row r="1387">
          <cell r="C1387" t="str">
            <v>italiaraigras</v>
          </cell>
          <cell r="D1387" t="str">
            <v>NA</v>
          </cell>
        </row>
        <row r="1388">
          <cell r="C1388" t="str">
            <v>snau vaniljerot</v>
          </cell>
          <cell r="D1388" t="str">
            <v>NT</v>
          </cell>
        </row>
        <row r="1389">
          <cell r="C1389" t="str">
            <v>ballblom</v>
          </cell>
          <cell r="D1389" t="str">
            <v>LC</v>
          </cell>
        </row>
        <row r="1390">
          <cell r="C1390" t="str">
            <v>svartehavskål</v>
          </cell>
          <cell r="D1390" t="str">
            <v>NA</v>
          </cell>
        </row>
        <row r="1391">
          <cell r="C1391" t="str">
            <v>bitteragurk</v>
          </cell>
          <cell r="D1391" t="str">
            <v>NA</v>
          </cell>
        </row>
        <row r="1392">
          <cell r="C1392" t="str">
            <v>kalmusrot</v>
          </cell>
          <cell r="D1392" t="str">
            <v>LC</v>
          </cell>
        </row>
        <row r="1393">
          <cell r="C1393" t="str">
            <v>smaltistel</v>
          </cell>
          <cell r="D1393" t="str">
            <v>NA</v>
          </cell>
        </row>
        <row r="1394">
          <cell r="C1394" t="str">
            <v>greinmjølke</v>
          </cell>
          <cell r="D1394" t="str">
            <v>NA</v>
          </cell>
        </row>
        <row r="1395">
          <cell r="C1395" t="str">
            <v>myskemaure</v>
          </cell>
          <cell r="D1395" t="str">
            <v>LC</v>
          </cell>
        </row>
        <row r="1396">
          <cell r="D1396" t="str">
            <v>NA</v>
          </cell>
        </row>
        <row r="1397">
          <cell r="D1397" t="str">
            <v>NA</v>
          </cell>
        </row>
        <row r="1398">
          <cell r="C1398" t="str">
            <v>glansmarikåpe</v>
          </cell>
          <cell r="D1398" t="str">
            <v>LC</v>
          </cell>
        </row>
        <row r="1399">
          <cell r="C1399" t="str">
            <v>grønnamarant</v>
          </cell>
          <cell r="D1399" t="str">
            <v>NA</v>
          </cell>
        </row>
        <row r="1400">
          <cell r="C1400" t="str">
            <v>høyfjellskarse</v>
          </cell>
          <cell r="D1400" t="str">
            <v>LC</v>
          </cell>
        </row>
        <row r="1401">
          <cell r="C1401" t="str">
            <v>korsved</v>
          </cell>
          <cell r="D1401" t="str">
            <v>LC</v>
          </cell>
        </row>
        <row r="1402">
          <cell r="C1402" t="str">
            <v>botnegras</v>
          </cell>
          <cell r="D1402" t="str">
            <v>LC</v>
          </cell>
        </row>
        <row r="1403">
          <cell r="C1403" t="str">
            <v>møllerør</v>
          </cell>
          <cell r="D1403" t="str">
            <v>NA</v>
          </cell>
        </row>
        <row r="1404">
          <cell r="C1404" t="str">
            <v>kjempesennep</v>
          </cell>
          <cell r="D1404" t="str">
            <v>NA</v>
          </cell>
        </row>
        <row r="1405">
          <cell r="D1405" t="str">
            <v>NA</v>
          </cell>
        </row>
        <row r="1406">
          <cell r="C1406" t="str">
            <v>tysk asal</v>
          </cell>
          <cell r="D1406" t="str">
            <v>NA</v>
          </cell>
        </row>
        <row r="1407">
          <cell r="C1407" t="str">
            <v>enghaukeskjegg</v>
          </cell>
          <cell r="D1407" t="str">
            <v>NT</v>
          </cell>
        </row>
        <row r="1408">
          <cell r="D1408" t="str">
            <v>NA</v>
          </cell>
        </row>
        <row r="1409">
          <cell r="C1409" t="str">
            <v>lappsoleie</v>
          </cell>
          <cell r="D1409" t="str">
            <v>VU</v>
          </cell>
        </row>
        <row r="1410">
          <cell r="C1410" t="str">
            <v>åkergråurt</v>
          </cell>
          <cell r="D1410" t="str">
            <v>LC</v>
          </cell>
        </row>
        <row r="1411">
          <cell r="D1411" t="str">
            <v>NA</v>
          </cell>
        </row>
        <row r="1412">
          <cell r="C1412" t="str">
            <v>hestehov</v>
          </cell>
          <cell r="D1412" t="str">
            <v>LC</v>
          </cell>
        </row>
        <row r="1413">
          <cell r="C1413" t="str">
            <v>sprikebjørnebær</v>
          </cell>
          <cell r="D1413" t="str">
            <v>NA</v>
          </cell>
        </row>
        <row r="1414">
          <cell r="D1414" t="str">
            <v>NA</v>
          </cell>
        </row>
        <row r="1415">
          <cell r="C1415" t="str">
            <v>linklengemaure</v>
          </cell>
          <cell r="D1415" t="str">
            <v>NA</v>
          </cell>
        </row>
        <row r="1416">
          <cell r="C1416" t="str">
            <v>kuletistel</v>
          </cell>
          <cell r="D1416" t="str">
            <v>NA</v>
          </cell>
        </row>
        <row r="1417">
          <cell r="D1417" t="str">
            <v>NA</v>
          </cell>
        </row>
        <row r="1418">
          <cell r="C1418" t="str">
            <v>hagehundetunge</v>
          </cell>
          <cell r="D1418" t="str">
            <v>NA</v>
          </cell>
        </row>
        <row r="1419">
          <cell r="C1419" t="str">
            <v>hjertekarse</v>
          </cell>
          <cell r="D1419" t="str">
            <v>NA</v>
          </cell>
        </row>
        <row r="1420">
          <cell r="C1420" t="str">
            <v>tunsaltgras</v>
          </cell>
          <cell r="D1420" t="str">
            <v>LC</v>
          </cell>
        </row>
        <row r="1421">
          <cell r="C1421" t="str">
            <v>kinamispel</v>
          </cell>
          <cell r="D1421" t="str">
            <v>NA</v>
          </cell>
        </row>
        <row r="1422">
          <cell r="C1422" t="str">
            <v>nebbstarr</v>
          </cell>
          <cell r="D1422" t="str">
            <v>NT</v>
          </cell>
        </row>
        <row r="1423">
          <cell r="C1423" t="str">
            <v>krypsoleie</v>
          </cell>
          <cell r="D1423" t="str">
            <v>LC</v>
          </cell>
        </row>
        <row r="1424">
          <cell r="D1424" t="str">
            <v>NA</v>
          </cell>
        </row>
        <row r="1425">
          <cell r="C1425" t="str">
            <v>blå nonsblom</v>
          </cell>
          <cell r="D1425" t="str">
            <v>NA</v>
          </cell>
        </row>
        <row r="1426">
          <cell r="D1426" t="str">
            <v>NA</v>
          </cell>
        </row>
        <row r="1427">
          <cell r="C1427" t="str">
            <v>knoppvårkål</v>
          </cell>
          <cell r="D1427" t="str">
            <v>LC</v>
          </cell>
        </row>
        <row r="1428">
          <cell r="C1428" t="str">
            <v>klengekjeks</v>
          </cell>
          <cell r="D1428" t="str">
            <v>NA</v>
          </cell>
        </row>
        <row r="1429">
          <cell r="D1429" t="str">
            <v>NA</v>
          </cell>
        </row>
        <row r="1430">
          <cell r="C1430" t="str">
            <v>stor stjernetistel</v>
          </cell>
          <cell r="D1430" t="str">
            <v>NT</v>
          </cell>
        </row>
        <row r="1431">
          <cell r="C1431" t="str">
            <v>vrangmyrull</v>
          </cell>
          <cell r="D1431" t="str">
            <v>VU</v>
          </cell>
        </row>
        <row r="1432">
          <cell r="D1432" t="str">
            <v>NA</v>
          </cell>
        </row>
        <row r="1433">
          <cell r="C1433" t="str">
            <v>slørfriergras</v>
          </cell>
          <cell r="D1433" t="str">
            <v>NA</v>
          </cell>
        </row>
        <row r="1434">
          <cell r="C1434" t="str">
            <v>gul frøstjerne</v>
          </cell>
          <cell r="D1434" t="str">
            <v>LC</v>
          </cell>
        </row>
        <row r="1435">
          <cell r="C1435" t="str">
            <v>skredarve</v>
          </cell>
          <cell r="D1435" t="str">
            <v>LC</v>
          </cell>
        </row>
        <row r="1436">
          <cell r="C1436" t="str">
            <v>stor åkersnelle</v>
          </cell>
          <cell r="D1436" t="str">
            <v>LC</v>
          </cell>
        </row>
        <row r="1437">
          <cell r="D1437" t="str">
            <v>NA</v>
          </cell>
        </row>
        <row r="1438">
          <cell r="C1438" t="str">
            <v>midtnorsk sivaks</v>
          </cell>
          <cell r="D1438" t="str">
            <v>LC</v>
          </cell>
        </row>
        <row r="1439">
          <cell r="C1439" t="str">
            <v>kinasyrin</v>
          </cell>
          <cell r="D1439" t="str">
            <v>NA</v>
          </cell>
        </row>
        <row r="1440">
          <cell r="C1440" t="str">
            <v>takløk</v>
          </cell>
          <cell r="D1440" t="str">
            <v>NA</v>
          </cell>
        </row>
        <row r="1441">
          <cell r="C1441" t="str">
            <v>sibirvalmue</v>
          </cell>
          <cell r="D1441" t="str">
            <v>NA</v>
          </cell>
        </row>
        <row r="1442">
          <cell r="D1442" t="str">
            <v>NA</v>
          </cell>
        </row>
        <row r="1443">
          <cell r="C1443" t="str">
            <v>bergasters</v>
          </cell>
          <cell r="D1443" t="str">
            <v>NA</v>
          </cell>
        </row>
        <row r="1444">
          <cell r="D1444" t="str">
            <v>NA</v>
          </cell>
        </row>
        <row r="1445">
          <cell r="C1445" t="str">
            <v>bergjunker</v>
          </cell>
          <cell r="D1445" t="str">
            <v>EN</v>
          </cell>
        </row>
        <row r="1446">
          <cell r="D1446" t="str">
            <v>NA</v>
          </cell>
        </row>
        <row r="1447">
          <cell r="C1447" t="str">
            <v>stor kattemynte</v>
          </cell>
          <cell r="D1447" t="str">
            <v>NA</v>
          </cell>
        </row>
        <row r="1448">
          <cell r="C1448" t="str">
            <v>korsknapp</v>
          </cell>
          <cell r="D1448" t="str">
            <v>LC</v>
          </cell>
        </row>
        <row r="1449">
          <cell r="C1449" t="str">
            <v>knoppsildre</v>
          </cell>
          <cell r="D1449" t="str">
            <v>LC</v>
          </cell>
        </row>
        <row r="1450">
          <cell r="C1450" t="str">
            <v>vårvikke</v>
          </cell>
          <cell r="D1450" t="str">
            <v>EN</v>
          </cell>
        </row>
        <row r="1451">
          <cell r="C1451" t="str">
            <v>fjæresivaks</v>
          </cell>
          <cell r="D1451" t="str">
            <v>LC</v>
          </cell>
        </row>
        <row r="1452">
          <cell r="C1452" t="str">
            <v>polarblokkebær</v>
          </cell>
          <cell r="D1452" t="str">
            <v>LC</v>
          </cell>
        </row>
        <row r="1453">
          <cell r="C1453" t="str">
            <v>rød hornvalmue</v>
          </cell>
          <cell r="D1453" t="str">
            <v>NA</v>
          </cell>
        </row>
        <row r="1454">
          <cell r="D1454" t="str">
            <v>NA</v>
          </cell>
        </row>
        <row r="1455">
          <cell r="C1455" t="str">
            <v>bråtestarr</v>
          </cell>
          <cell r="D1455" t="str">
            <v>LC</v>
          </cell>
        </row>
        <row r="1456">
          <cell r="D1456" t="str">
            <v>NA</v>
          </cell>
        </row>
        <row r="1457">
          <cell r="C1457" t="str">
            <v>saltsoleie</v>
          </cell>
          <cell r="D1457" t="str">
            <v>NA</v>
          </cell>
        </row>
        <row r="1458">
          <cell r="C1458" t="str">
            <v>storgullkurv</v>
          </cell>
          <cell r="D1458" t="str">
            <v>NA</v>
          </cell>
        </row>
        <row r="1459">
          <cell r="C1459" t="str">
            <v>sibirkoll</v>
          </cell>
          <cell r="D1459" t="str">
            <v>LC</v>
          </cell>
        </row>
        <row r="1460">
          <cell r="D1460" t="str">
            <v>NA</v>
          </cell>
        </row>
        <row r="1461">
          <cell r="C1461" t="str">
            <v>vegamaure</v>
          </cell>
          <cell r="D1461" t="str">
            <v>VU</v>
          </cell>
        </row>
        <row r="1462">
          <cell r="C1462" t="str">
            <v>småsvinerot</v>
          </cell>
          <cell r="D1462" t="str">
            <v>NA</v>
          </cell>
        </row>
        <row r="1463">
          <cell r="C1463" t="str">
            <v>tellima</v>
          </cell>
          <cell r="D1463" t="str">
            <v>NA</v>
          </cell>
        </row>
        <row r="1464">
          <cell r="C1464" t="str">
            <v>strandkjempe</v>
          </cell>
          <cell r="D1464" t="str">
            <v>LC</v>
          </cell>
        </row>
        <row r="1465">
          <cell r="C1465" t="str">
            <v>orientgeitvikke</v>
          </cell>
          <cell r="D1465" t="str">
            <v>NA</v>
          </cell>
        </row>
        <row r="1466">
          <cell r="C1466" t="str">
            <v>klubbestarr</v>
          </cell>
          <cell r="D1466" t="str">
            <v>LC</v>
          </cell>
        </row>
        <row r="1467">
          <cell r="D1467" t="str">
            <v>NA</v>
          </cell>
        </row>
        <row r="1468">
          <cell r="C1468" t="str">
            <v>nordlig strandbalderbrå</v>
          </cell>
          <cell r="D1468" t="str">
            <v>LC</v>
          </cell>
        </row>
        <row r="1469">
          <cell r="D1469" t="str">
            <v>NA</v>
          </cell>
        </row>
        <row r="1470">
          <cell r="C1470" t="str">
            <v>fontenepil</v>
          </cell>
          <cell r="D1470" t="str">
            <v>NA</v>
          </cell>
        </row>
        <row r="1471">
          <cell r="C1471" t="str">
            <v>fjellstjerneblom</v>
          </cell>
          <cell r="D1471" t="str">
            <v>LC</v>
          </cell>
        </row>
        <row r="1472">
          <cell r="C1472" t="str">
            <v>rognasal</v>
          </cell>
          <cell r="D1472" t="str">
            <v>LC</v>
          </cell>
        </row>
        <row r="1473">
          <cell r="C1473" t="str">
            <v>sitronmelisse</v>
          </cell>
          <cell r="D1473" t="str">
            <v>NA</v>
          </cell>
        </row>
        <row r="1474">
          <cell r="C1474" t="str">
            <v>kamaks</v>
          </cell>
          <cell r="D1474" t="str">
            <v>NA</v>
          </cell>
        </row>
        <row r="1475">
          <cell r="C1475" t="str">
            <v>gullklematis</v>
          </cell>
          <cell r="D1475" t="str">
            <v>NA</v>
          </cell>
        </row>
        <row r="1476">
          <cell r="C1476" t="str">
            <v>hjertetjernaks</v>
          </cell>
          <cell r="D1476" t="str">
            <v>LC</v>
          </cell>
        </row>
        <row r="1477">
          <cell r="C1477" t="str">
            <v>knudrebjørnebær</v>
          </cell>
          <cell r="D1477" t="str">
            <v>NA</v>
          </cell>
        </row>
        <row r="1478">
          <cell r="D1478" t="str">
            <v>NA</v>
          </cell>
        </row>
        <row r="1479">
          <cell r="C1479" t="str">
            <v>gullstjerne</v>
          </cell>
          <cell r="D1479" t="str">
            <v>LC</v>
          </cell>
        </row>
        <row r="1480">
          <cell r="C1480" t="str">
            <v>byvortemelk</v>
          </cell>
          <cell r="D1480" t="str">
            <v>NA</v>
          </cell>
        </row>
        <row r="1481">
          <cell r="C1481" t="str">
            <v>grønnkurle</v>
          </cell>
          <cell r="D1481" t="str">
            <v>LC</v>
          </cell>
        </row>
        <row r="1482">
          <cell r="C1482" t="str">
            <v>myskegras</v>
          </cell>
          <cell r="D1482" t="str">
            <v>LC</v>
          </cell>
        </row>
        <row r="1483">
          <cell r="C1483" t="str">
            <v>bergrørkvein</v>
          </cell>
          <cell r="D1483" t="str">
            <v>LC</v>
          </cell>
        </row>
        <row r="1484">
          <cell r="D1484" t="str">
            <v>NA</v>
          </cell>
        </row>
        <row r="1485">
          <cell r="C1485" t="str">
            <v>lodnefiol</v>
          </cell>
          <cell r="D1485" t="str">
            <v>EN</v>
          </cell>
        </row>
        <row r="1486">
          <cell r="C1486" t="str">
            <v>strandrør</v>
          </cell>
          <cell r="D1486" t="str">
            <v>LC</v>
          </cell>
        </row>
        <row r="1487">
          <cell r="C1487" t="str">
            <v>rosemelde</v>
          </cell>
          <cell r="D1487" t="str">
            <v>NA</v>
          </cell>
        </row>
        <row r="1488">
          <cell r="D1488" t="str">
            <v>NA</v>
          </cell>
        </row>
        <row r="1489">
          <cell r="C1489" t="str">
            <v>balsampoppel</v>
          </cell>
          <cell r="D1489" t="str">
            <v>NA</v>
          </cell>
        </row>
        <row r="1490">
          <cell r="D1490" t="str">
            <v>NA</v>
          </cell>
        </row>
        <row r="1491">
          <cell r="D1491" t="str">
            <v>NA</v>
          </cell>
        </row>
        <row r="1492">
          <cell r="C1492" t="str">
            <v>glisnebjørnebær</v>
          </cell>
          <cell r="D1492" t="str">
            <v>VU</v>
          </cell>
        </row>
        <row r="1493">
          <cell r="C1493" t="str">
            <v>einstape</v>
          </cell>
          <cell r="D1493" t="str">
            <v>LC</v>
          </cell>
        </row>
        <row r="1494">
          <cell r="C1494" t="str">
            <v>sypressvortemelk</v>
          </cell>
          <cell r="D1494" t="str">
            <v>NA</v>
          </cell>
        </row>
        <row r="1495">
          <cell r="C1495" t="str">
            <v>ballastsoleie</v>
          </cell>
          <cell r="D1495" t="str">
            <v>NA</v>
          </cell>
        </row>
        <row r="1496">
          <cell r="D1496" t="str">
            <v>NA</v>
          </cell>
        </row>
        <row r="1497">
          <cell r="C1497" t="str">
            <v>pipeurt</v>
          </cell>
          <cell r="D1497" t="str">
            <v>NA</v>
          </cell>
        </row>
        <row r="1498">
          <cell r="C1498" t="str">
            <v>skogslirestarr</v>
          </cell>
          <cell r="D1498" t="str">
            <v>LC</v>
          </cell>
        </row>
        <row r="1499">
          <cell r="D1499" t="str">
            <v>NA</v>
          </cell>
        </row>
        <row r="1500">
          <cell r="C1500" t="str">
            <v>bakkeeiner</v>
          </cell>
          <cell r="D1500" t="str">
            <v>LC</v>
          </cell>
        </row>
        <row r="1501">
          <cell r="C1501" t="str">
            <v>tysk mure</v>
          </cell>
          <cell r="D1501" t="str">
            <v>NA</v>
          </cell>
        </row>
        <row r="1502">
          <cell r="D1502" t="str">
            <v>NA</v>
          </cell>
        </row>
        <row r="1503">
          <cell r="D1503" t="str">
            <v>VU</v>
          </cell>
        </row>
        <row r="1504">
          <cell r="C1504" t="str">
            <v>blåbær</v>
          </cell>
          <cell r="D1504" t="str">
            <v>LC</v>
          </cell>
        </row>
        <row r="1505">
          <cell r="C1505" t="str">
            <v>vinterraggtelg</v>
          </cell>
          <cell r="D1505" t="str">
            <v>LC</v>
          </cell>
        </row>
        <row r="1506">
          <cell r="D1506" t="str">
            <v>NA</v>
          </cell>
        </row>
        <row r="1507">
          <cell r="C1507" t="str">
            <v>snerphundekveke</v>
          </cell>
          <cell r="D1507" t="str">
            <v>LC</v>
          </cell>
        </row>
        <row r="1508">
          <cell r="D1508" t="str">
            <v>NA</v>
          </cell>
        </row>
        <row r="1509">
          <cell r="C1509" t="str">
            <v>nyreklokke</v>
          </cell>
          <cell r="D1509" t="str">
            <v>NA</v>
          </cell>
        </row>
        <row r="1510">
          <cell r="D1510" t="str">
            <v>NA</v>
          </cell>
        </row>
        <row r="1511">
          <cell r="C1511" t="str">
            <v>hagesyre</v>
          </cell>
          <cell r="D1511" t="str">
            <v>NA</v>
          </cell>
        </row>
        <row r="1512">
          <cell r="D1512" t="str">
            <v>NA</v>
          </cell>
        </row>
        <row r="1513">
          <cell r="C1513" t="str">
            <v>bekkekarse</v>
          </cell>
          <cell r="D1513" t="str">
            <v>LC</v>
          </cell>
        </row>
        <row r="1514">
          <cell r="C1514" t="str">
            <v>ugraskveke</v>
          </cell>
          <cell r="D1514" t="str">
            <v>LC</v>
          </cell>
        </row>
        <row r="1515">
          <cell r="C1515" t="str">
            <v>kystbjørnebær</v>
          </cell>
          <cell r="D1515" t="str">
            <v>LC</v>
          </cell>
        </row>
        <row r="1516">
          <cell r="C1516" t="str">
            <v>narresennep</v>
          </cell>
          <cell r="D1516" t="str">
            <v>NA</v>
          </cell>
        </row>
        <row r="1517">
          <cell r="C1517" t="str">
            <v>smårapp</v>
          </cell>
          <cell r="D1517" t="str">
            <v>LC</v>
          </cell>
        </row>
        <row r="1518">
          <cell r="C1518" t="str">
            <v>russehøymol</v>
          </cell>
          <cell r="D1518" t="str">
            <v>NA</v>
          </cell>
        </row>
        <row r="1519">
          <cell r="D1519" t="str">
            <v>NA</v>
          </cell>
        </row>
        <row r="1520">
          <cell r="C1520" t="str">
            <v>småtiriltunge</v>
          </cell>
          <cell r="D1520" t="str">
            <v>NA</v>
          </cell>
        </row>
        <row r="1521">
          <cell r="C1521" t="str">
            <v>barkbjørnebær</v>
          </cell>
          <cell r="D1521" t="str">
            <v>NA</v>
          </cell>
        </row>
        <row r="1522">
          <cell r="D1522" t="str">
            <v>NA</v>
          </cell>
        </row>
        <row r="1523">
          <cell r="D1523" t="str">
            <v>NA</v>
          </cell>
        </row>
        <row r="1524">
          <cell r="C1524" t="str">
            <v>bregnehonningurt</v>
          </cell>
          <cell r="D1524" t="str">
            <v>NA</v>
          </cell>
        </row>
        <row r="1525">
          <cell r="C1525" t="str">
            <v>duskbjørnebær</v>
          </cell>
          <cell r="D1525" t="str">
            <v>LC</v>
          </cell>
        </row>
        <row r="1526">
          <cell r="C1526" t="str">
            <v>østersjørør</v>
          </cell>
          <cell r="D1526" t="str">
            <v>NA</v>
          </cell>
        </row>
        <row r="1527">
          <cell r="D1527" t="str">
            <v>NA</v>
          </cell>
        </row>
        <row r="1528">
          <cell r="C1528" t="str">
            <v>nøkkesiv</v>
          </cell>
          <cell r="D1528" t="str">
            <v>LC</v>
          </cell>
        </row>
        <row r="1529">
          <cell r="D1529" t="str">
            <v>NA</v>
          </cell>
        </row>
        <row r="1530">
          <cell r="C1530" t="str">
            <v>valurt</v>
          </cell>
          <cell r="D1530" t="str">
            <v>NA</v>
          </cell>
        </row>
        <row r="1531">
          <cell r="C1531" t="str">
            <v>bruntelg</v>
          </cell>
          <cell r="D1531" t="str">
            <v>VU</v>
          </cell>
        </row>
        <row r="1532">
          <cell r="C1532" t="str">
            <v>mykrapp</v>
          </cell>
          <cell r="D1532" t="str">
            <v>LC</v>
          </cell>
        </row>
        <row r="1533">
          <cell r="C1533" t="str">
            <v>kaukasusnøkleblom</v>
          </cell>
          <cell r="D1533" t="str">
            <v>NA</v>
          </cell>
        </row>
        <row r="1534">
          <cell r="D1534" t="str">
            <v>NA</v>
          </cell>
        </row>
        <row r="1535">
          <cell r="C1535" t="str">
            <v>mørkmispel</v>
          </cell>
          <cell r="D1535" t="str">
            <v>NA</v>
          </cell>
        </row>
        <row r="1536">
          <cell r="C1536" t="str">
            <v>parykknoppurt</v>
          </cell>
          <cell r="D1536" t="str">
            <v>CR</v>
          </cell>
        </row>
        <row r="1537">
          <cell r="C1537" t="str">
            <v>kildemarikåpe</v>
          </cell>
          <cell r="D1537" t="str">
            <v>LC</v>
          </cell>
        </row>
        <row r="1538">
          <cell r="C1538" t="str">
            <v>huldrenøkkel</v>
          </cell>
          <cell r="D1538" t="str">
            <v>CR</v>
          </cell>
        </row>
        <row r="1539">
          <cell r="C1539" t="str">
            <v>smågulltorn</v>
          </cell>
          <cell r="D1539" t="str">
            <v>NA</v>
          </cell>
        </row>
        <row r="1540">
          <cell r="C1540" t="str">
            <v>stankkarse</v>
          </cell>
          <cell r="D1540" t="str">
            <v>NA</v>
          </cell>
        </row>
        <row r="1541">
          <cell r="C1541" t="str">
            <v>skorpionurt</v>
          </cell>
          <cell r="D1541" t="str">
            <v>NA</v>
          </cell>
        </row>
        <row r="1542">
          <cell r="C1542" t="str">
            <v>buskmure</v>
          </cell>
          <cell r="D1542" t="str">
            <v>NA</v>
          </cell>
        </row>
        <row r="1543">
          <cell r="D1543" t="str">
            <v>NA</v>
          </cell>
        </row>
        <row r="1544">
          <cell r="D1544" t="str">
            <v>NA</v>
          </cell>
        </row>
        <row r="1545">
          <cell r="C1545" t="str">
            <v>blærestarr</v>
          </cell>
          <cell r="D1545" t="str">
            <v>VU</v>
          </cell>
        </row>
        <row r="1546">
          <cell r="C1546" t="str">
            <v>stor gjeldkarve</v>
          </cell>
          <cell r="D1546" t="str">
            <v>NA</v>
          </cell>
        </row>
        <row r="1547">
          <cell r="C1547" t="str">
            <v>bergmjølke</v>
          </cell>
          <cell r="D1547" t="str">
            <v>LC</v>
          </cell>
        </row>
        <row r="1548">
          <cell r="C1548" t="str">
            <v>svartkurle</v>
          </cell>
          <cell r="D1548" t="str">
            <v>EN</v>
          </cell>
        </row>
        <row r="1549">
          <cell r="C1549" t="str">
            <v>isop</v>
          </cell>
          <cell r="D1549" t="str">
            <v>VU</v>
          </cell>
        </row>
        <row r="1550">
          <cell r="C1550" t="str">
            <v>mellomlusern</v>
          </cell>
          <cell r="D1550" t="str">
            <v>NA</v>
          </cell>
        </row>
        <row r="1551">
          <cell r="C1551" t="str">
            <v>falkbregne</v>
          </cell>
          <cell r="D1551" t="str">
            <v>LC</v>
          </cell>
        </row>
        <row r="1552">
          <cell r="D1552" t="str">
            <v>NA</v>
          </cell>
        </row>
        <row r="1553">
          <cell r="D1553" t="str">
            <v>NA</v>
          </cell>
        </row>
        <row r="1554">
          <cell r="C1554" t="str">
            <v>kjempemelde</v>
          </cell>
          <cell r="D1554" t="str">
            <v>NA</v>
          </cell>
        </row>
        <row r="1555">
          <cell r="C1555" t="str">
            <v>linkjærminne</v>
          </cell>
          <cell r="D1555" t="str">
            <v>NA</v>
          </cell>
        </row>
        <row r="1556">
          <cell r="C1556" t="str">
            <v>fjellmarinøkkel</v>
          </cell>
          <cell r="D1556" t="str">
            <v>LC</v>
          </cell>
        </row>
        <row r="1557">
          <cell r="C1557" t="str">
            <v>ugrasalant</v>
          </cell>
          <cell r="D1557" t="str">
            <v>NA</v>
          </cell>
        </row>
        <row r="1558">
          <cell r="D1558" t="str">
            <v>NA</v>
          </cell>
        </row>
        <row r="1559">
          <cell r="C1559" t="str">
            <v>rødkløver</v>
          </cell>
          <cell r="D1559" t="str">
            <v>LC</v>
          </cell>
        </row>
        <row r="1560">
          <cell r="C1560" t="str">
            <v>bete</v>
          </cell>
          <cell r="D1560" t="str">
            <v>VU</v>
          </cell>
        </row>
        <row r="1561">
          <cell r="C1561" t="str">
            <v>prærienattlys</v>
          </cell>
          <cell r="D1561" t="str">
            <v>NA</v>
          </cell>
        </row>
        <row r="1562">
          <cell r="C1562" t="str">
            <v>japanandemat</v>
          </cell>
          <cell r="D1562" t="str">
            <v>NE</v>
          </cell>
        </row>
        <row r="1563">
          <cell r="C1563" t="str">
            <v>ullmynte</v>
          </cell>
          <cell r="D1563" t="str">
            <v>NA</v>
          </cell>
        </row>
        <row r="1564">
          <cell r="C1564" t="str">
            <v>orienttvetann</v>
          </cell>
          <cell r="D1564" t="str">
            <v>NA</v>
          </cell>
        </row>
        <row r="1565">
          <cell r="C1565" t="str">
            <v>skjeggklokke</v>
          </cell>
          <cell r="D1565" t="str">
            <v>NT</v>
          </cell>
        </row>
        <row r="1566">
          <cell r="C1566" t="str">
            <v>tistelkrokfrø</v>
          </cell>
          <cell r="D1566" t="str">
            <v>NA</v>
          </cell>
        </row>
        <row r="1567">
          <cell r="C1567" t="str">
            <v>lyssiv</v>
          </cell>
          <cell r="D1567" t="str">
            <v>LC</v>
          </cell>
        </row>
        <row r="1568">
          <cell r="D1568" t="str">
            <v>NA</v>
          </cell>
        </row>
        <row r="1569">
          <cell r="C1569" t="str">
            <v>spolebusk</v>
          </cell>
          <cell r="D1569" t="str">
            <v>NA</v>
          </cell>
        </row>
        <row r="1570">
          <cell r="C1570" t="str">
            <v>engelmannsgran</v>
          </cell>
          <cell r="D1570" t="str">
            <v>NA</v>
          </cell>
        </row>
        <row r="1571">
          <cell r="C1571" t="str">
            <v>dvergjamne</v>
          </cell>
          <cell r="D1571" t="str">
            <v>LC</v>
          </cell>
        </row>
        <row r="1572">
          <cell r="C1572" t="str">
            <v>musestarr</v>
          </cell>
          <cell r="D1572" t="str">
            <v>LC</v>
          </cell>
        </row>
        <row r="1573">
          <cell r="C1573" t="str">
            <v>snøsløyfe</v>
          </cell>
          <cell r="D1573" t="str">
            <v>NA</v>
          </cell>
        </row>
        <row r="1574">
          <cell r="D1574" t="str">
            <v>NA</v>
          </cell>
        </row>
        <row r="1575">
          <cell r="C1575" t="str">
            <v>chilesnyltetråd</v>
          </cell>
          <cell r="D1575" t="str">
            <v>NA</v>
          </cell>
        </row>
        <row r="1576">
          <cell r="C1576" t="str">
            <v>gullkrage</v>
          </cell>
          <cell r="D1576" t="str">
            <v>LC</v>
          </cell>
        </row>
        <row r="1577">
          <cell r="D1577" t="str">
            <v>NA</v>
          </cell>
        </row>
        <row r="1578">
          <cell r="C1578" t="str">
            <v>mahaleb</v>
          </cell>
          <cell r="D1578" t="str">
            <v>NA</v>
          </cell>
        </row>
        <row r="1579">
          <cell r="C1579" t="str">
            <v>åkerkall</v>
          </cell>
          <cell r="D1579" t="str">
            <v>RE</v>
          </cell>
        </row>
        <row r="1580">
          <cell r="C1580" t="str">
            <v>kattehale</v>
          </cell>
          <cell r="D1580" t="str">
            <v>LC</v>
          </cell>
        </row>
        <row r="1581">
          <cell r="C1581" t="str">
            <v>skoggulltvetann</v>
          </cell>
          <cell r="D1581" t="str">
            <v>CR</v>
          </cell>
        </row>
        <row r="1582">
          <cell r="C1582" t="str">
            <v>gullblad</v>
          </cell>
          <cell r="D1582" t="str">
            <v>NA</v>
          </cell>
        </row>
        <row r="1583">
          <cell r="C1583" t="str">
            <v>fjellsnelle</v>
          </cell>
          <cell r="D1583" t="str">
            <v>LC</v>
          </cell>
        </row>
        <row r="1584">
          <cell r="C1584" t="str">
            <v>krypbergknapp</v>
          </cell>
          <cell r="D1584" t="str">
            <v>NA</v>
          </cell>
        </row>
        <row r="1585">
          <cell r="C1585" t="str">
            <v>paradiseple</v>
          </cell>
          <cell r="D1585" t="str">
            <v>NA</v>
          </cell>
        </row>
        <row r="1586">
          <cell r="D1586" t="str">
            <v>NA</v>
          </cell>
        </row>
        <row r="1587">
          <cell r="C1587" t="str">
            <v>skognesle</v>
          </cell>
          <cell r="D1587" t="str">
            <v>LC</v>
          </cell>
        </row>
        <row r="1588">
          <cell r="C1588" t="str">
            <v>korsevjeblom</v>
          </cell>
          <cell r="D1588" t="str">
            <v>NT</v>
          </cell>
        </row>
        <row r="1589">
          <cell r="C1589" t="str">
            <v>karve</v>
          </cell>
          <cell r="D1589" t="str">
            <v>LC</v>
          </cell>
        </row>
        <row r="1590">
          <cell r="D1590" t="str">
            <v>NA</v>
          </cell>
        </row>
        <row r="1591">
          <cell r="C1591" t="str">
            <v>storblodtopp</v>
          </cell>
          <cell r="D1591" t="str">
            <v>NA</v>
          </cell>
        </row>
        <row r="1592">
          <cell r="C1592" t="str">
            <v>blåmaure</v>
          </cell>
          <cell r="D1592" t="str">
            <v>RE</v>
          </cell>
        </row>
        <row r="1593">
          <cell r="C1593" t="str">
            <v>mykt havfruegras</v>
          </cell>
          <cell r="D1593" t="str">
            <v>EN</v>
          </cell>
        </row>
        <row r="1594">
          <cell r="C1594" t="str">
            <v>hengepiggfrø</v>
          </cell>
          <cell r="D1594" t="str">
            <v>NT</v>
          </cell>
        </row>
        <row r="1595">
          <cell r="C1595" t="str">
            <v>klåved</v>
          </cell>
          <cell r="D1595" t="str">
            <v>NT</v>
          </cell>
        </row>
        <row r="1596">
          <cell r="D1596" t="str">
            <v>NA</v>
          </cell>
        </row>
        <row r="1597">
          <cell r="C1597" t="str">
            <v>fjell-lusegras</v>
          </cell>
          <cell r="D1597" t="str">
            <v>LC</v>
          </cell>
        </row>
        <row r="1598">
          <cell r="C1598" t="str">
            <v>tannmynte</v>
          </cell>
          <cell r="D1598" t="str">
            <v>NA</v>
          </cell>
        </row>
        <row r="1599">
          <cell r="D1599" t="str">
            <v>NA</v>
          </cell>
        </row>
        <row r="1600">
          <cell r="C1600" t="str">
            <v>stormjølke</v>
          </cell>
          <cell r="D1600" t="str">
            <v>NA</v>
          </cell>
        </row>
        <row r="1601">
          <cell r="C1601" t="str">
            <v>fjell-lok</v>
          </cell>
          <cell r="D1601" t="str">
            <v>LC</v>
          </cell>
        </row>
        <row r="1602">
          <cell r="C1602" t="str">
            <v>myrklegg</v>
          </cell>
          <cell r="D1602" t="str">
            <v>LC</v>
          </cell>
        </row>
        <row r="1603">
          <cell r="D1603" t="str">
            <v>NA</v>
          </cell>
        </row>
        <row r="1604">
          <cell r="C1604" t="str">
            <v>gyvel</v>
          </cell>
          <cell r="D1604" t="str">
            <v>LC</v>
          </cell>
        </row>
        <row r="1605">
          <cell r="C1605" t="str">
            <v>hanekam</v>
          </cell>
          <cell r="D1605" t="str">
            <v>LC</v>
          </cell>
        </row>
        <row r="1606">
          <cell r="C1606" t="str">
            <v>kløverbregne</v>
          </cell>
          <cell r="D1606" t="str">
            <v>NA</v>
          </cell>
        </row>
        <row r="1607">
          <cell r="D1607" t="str">
            <v>VU</v>
          </cell>
        </row>
        <row r="1608">
          <cell r="D1608" t="str">
            <v>NA</v>
          </cell>
        </row>
        <row r="1609">
          <cell r="C1609" t="str">
            <v>bleikslør</v>
          </cell>
          <cell r="D1609" t="str">
            <v>NA</v>
          </cell>
        </row>
        <row r="1610">
          <cell r="C1610" t="str">
            <v>endivie</v>
          </cell>
          <cell r="D1610" t="str">
            <v>NA</v>
          </cell>
        </row>
        <row r="1611">
          <cell r="C1611" t="str">
            <v>algerieknoppurt</v>
          </cell>
          <cell r="D1611" t="str">
            <v>NA</v>
          </cell>
        </row>
        <row r="1612">
          <cell r="C1612" t="str">
            <v>fersken</v>
          </cell>
          <cell r="D1612" t="str">
            <v>NA</v>
          </cell>
        </row>
        <row r="1613">
          <cell r="D1613" t="str">
            <v>NA</v>
          </cell>
        </row>
        <row r="1614">
          <cell r="D1614" t="str">
            <v>NA</v>
          </cell>
        </row>
        <row r="1615">
          <cell r="D1615" t="str">
            <v>NA</v>
          </cell>
        </row>
        <row r="1616">
          <cell r="C1616" t="str">
            <v>hvitlyng</v>
          </cell>
          <cell r="D1616" t="str">
            <v>LC</v>
          </cell>
        </row>
        <row r="1617">
          <cell r="C1617" t="str">
            <v>dvergiris</v>
          </cell>
          <cell r="D1617" t="str">
            <v>NA</v>
          </cell>
        </row>
        <row r="1618">
          <cell r="D1618" t="str">
            <v>NE</v>
          </cell>
        </row>
        <row r="1619">
          <cell r="C1619" t="str">
            <v>skjermsivaks</v>
          </cell>
          <cell r="D1619" t="str">
            <v>NA</v>
          </cell>
        </row>
        <row r="1620">
          <cell r="C1620" t="str">
            <v>firtannveronika</v>
          </cell>
          <cell r="D1620" t="str">
            <v>NA</v>
          </cell>
        </row>
        <row r="1621">
          <cell r="C1621" t="str">
            <v>beitestarr</v>
          </cell>
          <cell r="D1621" t="str">
            <v>LC</v>
          </cell>
        </row>
        <row r="1622">
          <cell r="C1622" t="str">
            <v>huldreblom</v>
          </cell>
          <cell r="D1622" t="str">
            <v>VU</v>
          </cell>
        </row>
        <row r="1623">
          <cell r="C1623" t="str">
            <v>skoghegg</v>
          </cell>
          <cell r="D1623" t="str">
            <v>LC</v>
          </cell>
        </row>
        <row r="1624">
          <cell r="C1624" t="str">
            <v>vasskarse</v>
          </cell>
          <cell r="D1624" t="str">
            <v>NA</v>
          </cell>
        </row>
        <row r="1625">
          <cell r="C1625" t="str">
            <v>rundsildre</v>
          </cell>
          <cell r="D1625" t="str">
            <v>NA</v>
          </cell>
        </row>
        <row r="1626">
          <cell r="D1626" t="str">
            <v>LC</v>
          </cell>
        </row>
        <row r="1627">
          <cell r="D1627" t="str">
            <v>NA</v>
          </cell>
        </row>
        <row r="1628">
          <cell r="C1628" t="str">
            <v>bueforglemmegei</v>
          </cell>
          <cell r="D1628" t="str">
            <v>LC</v>
          </cell>
        </row>
        <row r="1629">
          <cell r="C1629" t="str">
            <v>myrtust</v>
          </cell>
          <cell r="D1629" t="str">
            <v>LC</v>
          </cell>
        </row>
        <row r="1630">
          <cell r="C1630" t="str">
            <v>ishavsstarr</v>
          </cell>
          <cell r="D1630" t="str">
            <v>LC</v>
          </cell>
        </row>
        <row r="1631">
          <cell r="C1631" t="str">
            <v>sibirstjerne</v>
          </cell>
          <cell r="D1631" t="str">
            <v>CR</v>
          </cell>
        </row>
        <row r="1632">
          <cell r="C1632" t="str">
            <v>grå fjellarve</v>
          </cell>
          <cell r="D1632" t="str">
            <v>LC</v>
          </cell>
        </row>
        <row r="1633">
          <cell r="D1633" t="str">
            <v>NA</v>
          </cell>
        </row>
        <row r="1634">
          <cell r="C1634" t="str">
            <v>asiaskjoldblad</v>
          </cell>
          <cell r="D1634" t="str">
            <v>NA</v>
          </cell>
        </row>
        <row r="1635">
          <cell r="C1635" t="str">
            <v>krypkvein</v>
          </cell>
          <cell r="D1635" t="str">
            <v>LC</v>
          </cell>
        </row>
        <row r="1636">
          <cell r="C1636" t="str">
            <v>grønnvier</v>
          </cell>
          <cell r="D1636" t="str">
            <v>LC</v>
          </cell>
        </row>
        <row r="1637">
          <cell r="D1637" t="str">
            <v>NA</v>
          </cell>
        </row>
        <row r="1638">
          <cell r="D1638" t="str">
            <v>NA</v>
          </cell>
        </row>
        <row r="1639">
          <cell r="C1639" t="str">
            <v>namdalspil</v>
          </cell>
          <cell r="D1639" t="str">
            <v>NA</v>
          </cell>
        </row>
        <row r="1640">
          <cell r="C1640" t="str">
            <v>lappbleikvier</v>
          </cell>
          <cell r="D1640" t="str">
            <v>LC</v>
          </cell>
        </row>
        <row r="1641">
          <cell r="C1641" t="str">
            <v>spisslønn</v>
          </cell>
          <cell r="D1641" t="str">
            <v>LC</v>
          </cell>
        </row>
        <row r="1642">
          <cell r="D1642" t="str">
            <v>NA</v>
          </cell>
        </row>
        <row r="1643">
          <cell r="C1643" t="str">
            <v>sibirertebusk</v>
          </cell>
          <cell r="D1643" t="str">
            <v>NA</v>
          </cell>
        </row>
        <row r="1644">
          <cell r="C1644" t="str">
            <v>fjæresaltgras</v>
          </cell>
          <cell r="D1644" t="str">
            <v>LC</v>
          </cell>
        </row>
        <row r="1645">
          <cell r="C1645" t="str">
            <v>bjørnekjeks</v>
          </cell>
          <cell r="D1645" t="str">
            <v>LC</v>
          </cell>
        </row>
        <row r="1646">
          <cell r="C1646" t="str">
            <v>ekornsvingel</v>
          </cell>
          <cell r="D1646" t="str">
            <v>CR</v>
          </cell>
        </row>
        <row r="1647">
          <cell r="D1647" t="str">
            <v>NA</v>
          </cell>
        </row>
        <row r="1648">
          <cell r="C1648" t="str">
            <v>kystbergknapp</v>
          </cell>
          <cell r="D1648" t="str">
            <v>LC</v>
          </cell>
        </row>
        <row r="1649">
          <cell r="C1649" t="str">
            <v>vasskjeks</v>
          </cell>
          <cell r="D1649" t="str">
            <v>VU</v>
          </cell>
        </row>
        <row r="1650">
          <cell r="C1650" t="str">
            <v>alperips</v>
          </cell>
          <cell r="D1650" t="str">
            <v>LC</v>
          </cell>
        </row>
        <row r="1651">
          <cell r="C1651" t="str">
            <v>piggvalmue</v>
          </cell>
          <cell r="D1651" t="str">
            <v>NA</v>
          </cell>
        </row>
        <row r="1652">
          <cell r="D1652" t="str">
            <v>NA</v>
          </cell>
        </row>
        <row r="1653">
          <cell r="C1653" t="str">
            <v>nordmannsedelgran</v>
          </cell>
          <cell r="D1653" t="str">
            <v>NA</v>
          </cell>
        </row>
        <row r="1654">
          <cell r="C1654" t="str">
            <v>klinte</v>
          </cell>
          <cell r="D1654" t="str">
            <v>NA</v>
          </cell>
        </row>
        <row r="1655">
          <cell r="D1655" t="str">
            <v>NA</v>
          </cell>
        </row>
        <row r="1656">
          <cell r="D1656" t="str">
            <v>NA</v>
          </cell>
        </row>
        <row r="1657">
          <cell r="C1657" t="str">
            <v>hvitkløver</v>
          </cell>
          <cell r="D1657" t="str">
            <v>LC</v>
          </cell>
        </row>
        <row r="1658">
          <cell r="C1658" t="str">
            <v>heivier</v>
          </cell>
          <cell r="D1658" t="str">
            <v>LC</v>
          </cell>
        </row>
        <row r="1659">
          <cell r="C1659" t="str">
            <v>havbendel</v>
          </cell>
          <cell r="D1659" t="str">
            <v>LC</v>
          </cell>
        </row>
        <row r="1660">
          <cell r="C1660" t="str">
            <v>krypsiv</v>
          </cell>
          <cell r="D1660" t="str">
            <v>LC</v>
          </cell>
        </row>
        <row r="1661">
          <cell r="C1661" t="str">
            <v>dansk sandslirekne</v>
          </cell>
          <cell r="D1661" t="str">
            <v>NA</v>
          </cell>
        </row>
        <row r="1662">
          <cell r="C1662" t="str">
            <v>kamfaks</v>
          </cell>
          <cell r="D1662" t="str">
            <v>NA</v>
          </cell>
        </row>
        <row r="1663">
          <cell r="C1663" t="str">
            <v>narrebær</v>
          </cell>
          <cell r="D1663" t="str">
            <v>NA</v>
          </cell>
        </row>
        <row r="1664">
          <cell r="C1664" t="str">
            <v>vestlandsvikke</v>
          </cell>
          <cell r="D1664" t="str">
            <v>NT</v>
          </cell>
        </row>
        <row r="1665">
          <cell r="C1665" t="str">
            <v>gjøkesyre</v>
          </cell>
          <cell r="D1665" t="str">
            <v>LC</v>
          </cell>
        </row>
        <row r="1666">
          <cell r="C1666" t="str">
            <v>linbendel</v>
          </cell>
          <cell r="D1666" t="str">
            <v>LC</v>
          </cell>
        </row>
        <row r="1667">
          <cell r="C1667" t="str">
            <v>marehalm</v>
          </cell>
          <cell r="D1667" t="str">
            <v>LC</v>
          </cell>
        </row>
        <row r="1668">
          <cell r="C1668" t="str">
            <v>sareptasennep</v>
          </cell>
          <cell r="D1668" t="str">
            <v>NA</v>
          </cell>
        </row>
        <row r="1669">
          <cell r="C1669" t="str">
            <v>gresk bergmynte</v>
          </cell>
          <cell r="D1669" t="str">
            <v>NA</v>
          </cell>
        </row>
        <row r="1670">
          <cell r="C1670" t="str">
            <v>smalsøte</v>
          </cell>
          <cell r="D1670" t="str">
            <v>EN</v>
          </cell>
        </row>
        <row r="1671">
          <cell r="C1671" t="str">
            <v>kverngull</v>
          </cell>
          <cell r="D1671" t="str">
            <v>NA</v>
          </cell>
        </row>
        <row r="1672">
          <cell r="C1672" t="str">
            <v>østersjøreddik</v>
          </cell>
          <cell r="D1672" t="str">
            <v>LC</v>
          </cell>
        </row>
        <row r="1673">
          <cell r="C1673" t="str">
            <v>prydbetonie</v>
          </cell>
          <cell r="D1673" t="str">
            <v>NA</v>
          </cell>
        </row>
        <row r="1674">
          <cell r="C1674" t="str">
            <v>krypmispel</v>
          </cell>
          <cell r="D1674" t="str">
            <v>NA</v>
          </cell>
        </row>
        <row r="1675">
          <cell r="C1675" t="str">
            <v>engreverumpe</v>
          </cell>
          <cell r="D1675" t="str">
            <v>LC</v>
          </cell>
        </row>
        <row r="1676">
          <cell r="C1676" t="str">
            <v>rødhyll</v>
          </cell>
          <cell r="D1676" t="str">
            <v>NA</v>
          </cell>
        </row>
        <row r="1677">
          <cell r="C1677" t="str">
            <v>åkertvetann</v>
          </cell>
          <cell r="D1677" t="str">
            <v>LC</v>
          </cell>
        </row>
        <row r="1678">
          <cell r="C1678" t="str">
            <v>tyrkerdragehode</v>
          </cell>
          <cell r="D1678" t="str">
            <v>NA</v>
          </cell>
        </row>
        <row r="1679">
          <cell r="D1679" t="str">
            <v>NA</v>
          </cell>
        </row>
        <row r="1680">
          <cell r="C1680" t="str">
            <v>sommerstokkrose</v>
          </cell>
          <cell r="D1680" t="str">
            <v>NA</v>
          </cell>
        </row>
        <row r="1681">
          <cell r="C1681" t="str">
            <v>småvier</v>
          </cell>
          <cell r="D1681" t="str">
            <v>LC</v>
          </cell>
        </row>
        <row r="1682">
          <cell r="C1682" t="str">
            <v>bondevikke</v>
          </cell>
          <cell r="D1682" t="str">
            <v>LC</v>
          </cell>
        </row>
        <row r="1683">
          <cell r="C1683" t="str">
            <v>linse</v>
          </cell>
          <cell r="D1683" t="str">
            <v>NA</v>
          </cell>
        </row>
        <row r="1684">
          <cell r="C1684" t="str">
            <v>bergsvineblom</v>
          </cell>
          <cell r="D1684" t="str">
            <v>LC</v>
          </cell>
        </row>
        <row r="1685">
          <cell r="C1685" t="str">
            <v>bleiktorskemunn</v>
          </cell>
          <cell r="D1685" t="str">
            <v>NA</v>
          </cell>
        </row>
        <row r="1686">
          <cell r="C1686" t="str">
            <v>nikkeselleri</v>
          </cell>
          <cell r="D1686" t="str">
            <v>NA</v>
          </cell>
        </row>
        <row r="1687">
          <cell r="C1687" t="str">
            <v>blå kuletistel</v>
          </cell>
          <cell r="D1687" t="str">
            <v>NA</v>
          </cell>
        </row>
        <row r="1688">
          <cell r="C1688" t="str">
            <v>ugrasmure</v>
          </cell>
          <cell r="D1688" t="str">
            <v>LC</v>
          </cell>
        </row>
        <row r="1689">
          <cell r="C1689" t="str">
            <v>alpeasters</v>
          </cell>
          <cell r="D1689" t="str">
            <v>NA</v>
          </cell>
        </row>
        <row r="1690">
          <cell r="C1690" t="str">
            <v>oljemarikåpe</v>
          </cell>
          <cell r="D1690" t="str">
            <v>NT</v>
          </cell>
        </row>
        <row r="1691">
          <cell r="C1691" t="str">
            <v>fagerbjørnebær</v>
          </cell>
          <cell r="D1691" t="str">
            <v>LC</v>
          </cell>
        </row>
        <row r="1692">
          <cell r="C1692" t="str">
            <v>musekløver</v>
          </cell>
          <cell r="D1692" t="str">
            <v>LC</v>
          </cell>
        </row>
        <row r="1693">
          <cell r="C1693" t="str">
            <v>kalklok</v>
          </cell>
          <cell r="D1693" t="str">
            <v>NT</v>
          </cell>
        </row>
        <row r="1694">
          <cell r="C1694" t="str">
            <v>sølvgråurt</v>
          </cell>
          <cell r="D1694" t="str">
            <v>NA</v>
          </cell>
        </row>
        <row r="1695">
          <cell r="C1695" t="str">
            <v>kvassbunke</v>
          </cell>
          <cell r="D1695" t="str">
            <v>LC</v>
          </cell>
        </row>
        <row r="1696">
          <cell r="C1696" t="str">
            <v>robinia</v>
          </cell>
          <cell r="D1696" t="str">
            <v>NA</v>
          </cell>
        </row>
        <row r="1697">
          <cell r="C1697" t="str">
            <v>hagejordbær</v>
          </cell>
          <cell r="D1697" t="str">
            <v>NA</v>
          </cell>
        </row>
        <row r="1698">
          <cell r="C1698" t="str">
            <v>korallhagtorn</v>
          </cell>
          <cell r="D1698" t="str">
            <v>LC</v>
          </cell>
        </row>
        <row r="1699">
          <cell r="C1699" t="str">
            <v>svartfuru</v>
          </cell>
          <cell r="D1699" t="str">
            <v>NA</v>
          </cell>
        </row>
        <row r="1700">
          <cell r="C1700" t="str">
            <v>prydstrandvindel</v>
          </cell>
          <cell r="D1700" t="str">
            <v>NA</v>
          </cell>
        </row>
        <row r="1701">
          <cell r="C1701" t="str">
            <v>kairopraktvindel</v>
          </cell>
          <cell r="D1701" t="str">
            <v>NA</v>
          </cell>
        </row>
        <row r="1702">
          <cell r="C1702" t="str">
            <v>lapprose</v>
          </cell>
          <cell r="D1702" t="str">
            <v>LC</v>
          </cell>
        </row>
        <row r="1703">
          <cell r="C1703" t="str">
            <v>edelgran</v>
          </cell>
          <cell r="D1703" t="str">
            <v>NA</v>
          </cell>
        </row>
        <row r="1704">
          <cell r="C1704" t="str">
            <v>muslingblom</v>
          </cell>
          <cell r="D1704" t="str">
            <v>NA</v>
          </cell>
        </row>
        <row r="1705">
          <cell r="C1705" t="str">
            <v>møllenattlys</v>
          </cell>
          <cell r="D1705" t="str">
            <v>NA</v>
          </cell>
        </row>
        <row r="1706">
          <cell r="C1706" t="str">
            <v>rynkemarikåpe</v>
          </cell>
          <cell r="D1706" t="str">
            <v>LC</v>
          </cell>
        </row>
        <row r="1707">
          <cell r="C1707" t="str">
            <v>fjellbunke</v>
          </cell>
          <cell r="D1707" t="str">
            <v>LC</v>
          </cell>
        </row>
        <row r="1708">
          <cell r="C1708" t="str">
            <v>kystvassoleie</v>
          </cell>
          <cell r="D1708" t="str">
            <v>LC</v>
          </cell>
        </row>
        <row r="1709">
          <cell r="C1709" t="str">
            <v>gullstav</v>
          </cell>
          <cell r="D1709" t="str">
            <v>NA</v>
          </cell>
        </row>
        <row r="1710">
          <cell r="C1710" t="str">
            <v>gulltvetann</v>
          </cell>
          <cell r="D1710" t="str">
            <v>CR</v>
          </cell>
        </row>
        <row r="1711">
          <cell r="C1711" t="str">
            <v>krypslør</v>
          </cell>
          <cell r="D1711" t="str">
            <v>NA</v>
          </cell>
        </row>
        <row r="1712">
          <cell r="C1712" t="str">
            <v>spansk reddik</v>
          </cell>
          <cell r="D1712" t="str">
            <v>NA</v>
          </cell>
        </row>
        <row r="1713">
          <cell r="C1713" t="str">
            <v>orienthagesyre</v>
          </cell>
          <cell r="D1713" t="str">
            <v>NA</v>
          </cell>
        </row>
        <row r="1714">
          <cell r="C1714" t="str">
            <v>murrublom</v>
          </cell>
          <cell r="D1714" t="str">
            <v>EN</v>
          </cell>
        </row>
        <row r="1715">
          <cell r="C1715" t="str">
            <v>tatarlønn</v>
          </cell>
          <cell r="D1715" t="str">
            <v>NA</v>
          </cell>
        </row>
        <row r="1716">
          <cell r="C1716" t="str">
            <v>bakkesyre</v>
          </cell>
          <cell r="D1716" t="str">
            <v>LC</v>
          </cell>
        </row>
        <row r="1717">
          <cell r="C1717" t="str">
            <v>ryllsiv</v>
          </cell>
          <cell r="D1717" t="str">
            <v>LC</v>
          </cell>
        </row>
        <row r="1718">
          <cell r="C1718" t="str">
            <v>dvergforglemmegei</v>
          </cell>
          <cell r="D1718" t="str">
            <v>NT</v>
          </cell>
        </row>
        <row r="1719">
          <cell r="C1719" t="str">
            <v>purpurkarse</v>
          </cell>
          <cell r="D1719" t="str">
            <v>EN</v>
          </cell>
        </row>
        <row r="1720">
          <cell r="C1720" t="str">
            <v>risslirekne</v>
          </cell>
          <cell r="D1720" t="str">
            <v>NA</v>
          </cell>
        </row>
        <row r="1721">
          <cell r="C1721" t="str">
            <v>ildblomkarse</v>
          </cell>
          <cell r="D1721" t="str">
            <v>NA</v>
          </cell>
        </row>
        <row r="1722">
          <cell r="C1722" t="str">
            <v>blåmarimjelle</v>
          </cell>
          <cell r="D1722" t="str">
            <v>NA</v>
          </cell>
        </row>
        <row r="1723">
          <cell r="C1723" t="str">
            <v>kjempesøtgras</v>
          </cell>
          <cell r="D1723" t="str">
            <v>NA</v>
          </cell>
        </row>
        <row r="1724">
          <cell r="C1724" t="str">
            <v>parksoleie</v>
          </cell>
          <cell r="D1724" t="str">
            <v>NA</v>
          </cell>
        </row>
        <row r="1725">
          <cell r="C1725" t="str">
            <v>orientvikke</v>
          </cell>
          <cell r="D1725" t="str">
            <v>NA</v>
          </cell>
        </row>
        <row r="1726">
          <cell r="C1726" t="str">
            <v>kurvpil</v>
          </cell>
          <cell r="D1726" t="str">
            <v>NA</v>
          </cell>
        </row>
        <row r="1727">
          <cell r="C1727" t="str">
            <v>dvergspolebusk</v>
          </cell>
          <cell r="D1727" t="str">
            <v>NA</v>
          </cell>
        </row>
        <row r="1728">
          <cell r="C1728" t="str">
            <v>hjertekongslys</v>
          </cell>
          <cell r="D1728" t="str">
            <v>NA</v>
          </cell>
        </row>
        <row r="1729">
          <cell r="C1729" t="str">
            <v>einer</v>
          </cell>
          <cell r="D1729" t="str">
            <v>LC</v>
          </cell>
        </row>
        <row r="1730">
          <cell r="C1730" t="str">
            <v>møllehøymol</v>
          </cell>
          <cell r="D1730" t="str">
            <v>NA</v>
          </cell>
        </row>
        <row r="1731">
          <cell r="C1731" t="str">
            <v>sølvarve</v>
          </cell>
          <cell r="D1731" t="str">
            <v>NA</v>
          </cell>
        </row>
        <row r="1732">
          <cell r="C1732" t="str">
            <v>purpurkløver</v>
          </cell>
          <cell r="D1732" t="str">
            <v>NA</v>
          </cell>
        </row>
        <row r="1733">
          <cell r="C1733" t="str">
            <v>blodsnylterot</v>
          </cell>
          <cell r="D1733" t="str">
            <v>NA</v>
          </cell>
        </row>
        <row r="1734">
          <cell r="C1734" t="str">
            <v>havnedodre</v>
          </cell>
          <cell r="D1734" t="str">
            <v>NA</v>
          </cell>
        </row>
        <row r="1735">
          <cell r="C1735" t="str">
            <v>amerikahumleblom</v>
          </cell>
          <cell r="D1735" t="str">
            <v>NA</v>
          </cell>
        </row>
        <row r="1736">
          <cell r="C1736" t="str">
            <v>hestespreng</v>
          </cell>
          <cell r="D1736" t="str">
            <v>LC</v>
          </cell>
        </row>
        <row r="1737">
          <cell r="C1737" t="str">
            <v>mørebjørnebær</v>
          </cell>
          <cell r="D1737" t="str">
            <v>NA</v>
          </cell>
        </row>
        <row r="1738">
          <cell r="C1738" t="str">
            <v>strandkvann</v>
          </cell>
          <cell r="D1738" t="str">
            <v>LC</v>
          </cell>
        </row>
        <row r="1739">
          <cell r="C1739" t="str">
            <v>stortyttebær</v>
          </cell>
          <cell r="D1739" t="str">
            <v>LC</v>
          </cell>
        </row>
        <row r="1740">
          <cell r="C1740" t="str">
            <v>legeveronika</v>
          </cell>
          <cell r="D1740" t="str">
            <v>LC</v>
          </cell>
        </row>
        <row r="1741">
          <cell r="D1741" t="str">
            <v>NE</v>
          </cell>
        </row>
        <row r="1742">
          <cell r="C1742" t="str">
            <v>laurbærpoppel</v>
          </cell>
          <cell r="D1742" t="str">
            <v>NA</v>
          </cell>
        </row>
        <row r="1743">
          <cell r="C1743" t="str">
            <v>beiteøyentrøst</v>
          </cell>
          <cell r="D1743" t="str">
            <v>NE</v>
          </cell>
        </row>
        <row r="1744">
          <cell r="C1744" t="str">
            <v>nattfiol</v>
          </cell>
          <cell r="D1744" t="str">
            <v>LC</v>
          </cell>
        </row>
        <row r="1745">
          <cell r="D1745" t="str">
            <v>NA</v>
          </cell>
        </row>
        <row r="1746">
          <cell r="C1746" t="str">
            <v>finnmarksnyserot</v>
          </cell>
          <cell r="D1746" t="str">
            <v>LC</v>
          </cell>
        </row>
        <row r="1747">
          <cell r="C1747" t="str">
            <v>skoghundegras</v>
          </cell>
          <cell r="D1747" t="str">
            <v>NA</v>
          </cell>
        </row>
        <row r="1748">
          <cell r="C1748" t="str">
            <v>rådhusvillvin</v>
          </cell>
          <cell r="D1748" t="str">
            <v>NA</v>
          </cell>
        </row>
        <row r="1749">
          <cell r="C1749" t="str">
            <v>skorem</v>
          </cell>
          <cell r="D1749" t="str">
            <v>NA</v>
          </cell>
        </row>
        <row r="1750">
          <cell r="C1750" t="str">
            <v>ribbepimpernell</v>
          </cell>
          <cell r="D1750" t="str">
            <v>NA</v>
          </cell>
        </row>
        <row r="1751">
          <cell r="C1751" t="str">
            <v>amerikamjølke</v>
          </cell>
          <cell r="D1751" t="str">
            <v>NA</v>
          </cell>
        </row>
        <row r="1752">
          <cell r="C1752" t="str">
            <v>salamancaknoppurt</v>
          </cell>
          <cell r="D1752" t="str">
            <v>NA</v>
          </cell>
        </row>
        <row r="1753">
          <cell r="C1753" t="str">
            <v>blodstorkenebb</v>
          </cell>
          <cell r="D1753" t="str">
            <v>LC</v>
          </cell>
        </row>
        <row r="1754">
          <cell r="C1754" t="str">
            <v>duftkjeks</v>
          </cell>
          <cell r="D1754" t="str">
            <v>NA</v>
          </cell>
        </row>
        <row r="1755">
          <cell r="C1755" t="str">
            <v>møllestorkenebb</v>
          </cell>
          <cell r="D1755" t="str">
            <v>NA</v>
          </cell>
        </row>
        <row r="1756">
          <cell r="C1756" t="str">
            <v>nordlig bergjunker</v>
          </cell>
          <cell r="D1756" t="str">
            <v>VU</v>
          </cell>
        </row>
        <row r="1757">
          <cell r="C1757" t="str">
            <v>peanøtt</v>
          </cell>
          <cell r="D1757" t="str">
            <v>NA</v>
          </cell>
        </row>
        <row r="1758">
          <cell r="C1758" t="str">
            <v>gråstarr</v>
          </cell>
          <cell r="D1758" t="str">
            <v>LC</v>
          </cell>
        </row>
        <row r="1759">
          <cell r="C1759" t="str">
            <v>pyramidebjørnebær</v>
          </cell>
          <cell r="D1759" t="str">
            <v>NA</v>
          </cell>
        </row>
        <row r="1760">
          <cell r="C1760" t="str">
            <v>vossakvann</v>
          </cell>
          <cell r="D1760" t="str">
            <v>CR</v>
          </cell>
        </row>
        <row r="1761">
          <cell r="C1761" t="str">
            <v>bunkestarr</v>
          </cell>
          <cell r="D1761" t="str">
            <v>VU</v>
          </cell>
        </row>
        <row r="1762">
          <cell r="C1762" t="str">
            <v>prydløvemunn</v>
          </cell>
          <cell r="D1762" t="str">
            <v>NA</v>
          </cell>
        </row>
        <row r="1763">
          <cell r="C1763" t="str">
            <v>kranstjernaks</v>
          </cell>
          <cell r="D1763" t="str">
            <v>NA</v>
          </cell>
        </row>
        <row r="1764">
          <cell r="C1764" t="str">
            <v>stor skjoldbærer</v>
          </cell>
          <cell r="D1764" t="str">
            <v>NA</v>
          </cell>
        </row>
        <row r="1765">
          <cell r="C1765" t="str">
            <v>torskemunnveronika</v>
          </cell>
          <cell r="D1765" t="str">
            <v>NA</v>
          </cell>
        </row>
        <row r="1766">
          <cell r="C1766" t="str">
            <v>japanspirea</v>
          </cell>
          <cell r="D1766" t="str">
            <v>NA</v>
          </cell>
        </row>
        <row r="1767">
          <cell r="C1767" t="str">
            <v>søterot</v>
          </cell>
          <cell r="D1767" t="str">
            <v>LC</v>
          </cell>
        </row>
        <row r="1768">
          <cell r="C1768" t="str">
            <v>hassel</v>
          </cell>
          <cell r="D1768" t="str">
            <v>LC</v>
          </cell>
        </row>
        <row r="1769">
          <cell r="C1769" t="str">
            <v>kretavikke</v>
          </cell>
          <cell r="D1769" t="str">
            <v>NA</v>
          </cell>
        </row>
        <row r="1770">
          <cell r="C1770" t="str">
            <v>slåttekall</v>
          </cell>
          <cell r="D1770" t="str">
            <v>LC</v>
          </cell>
        </row>
        <row r="1771">
          <cell r="C1771" t="str">
            <v>skjermstarr</v>
          </cell>
          <cell r="D1771" t="str">
            <v>NA</v>
          </cell>
        </row>
        <row r="1772">
          <cell r="C1772" t="str">
            <v>bukkemelde</v>
          </cell>
          <cell r="D1772" t="str">
            <v>NA</v>
          </cell>
        </row>
        <row r="1773">
          <cell r="C1773" t="str">
            <v>sommerkongslys</v>
          </cell>
          <cell r="D1773" t="str">
            <v>NA</v>
          </cell>
        </row>
        <row r="1774">
          <cell r="C1774" t="str">
            <v>grønn kambunke</v>
          </cell>
          <cell r="D1774" t="str">
            <v>NA</v>
          </cell>
        </row>
        <row r="1775">
          <cell r="C1775" t="str">
            <v>mandelpil</v>
          </cell>
          <cell r="D1775" t="str">
            <v>NT</v>
          </cell>
        </row>
        <row r="1776">
          <cell r="C1776" t="str">
            <v>rundmaure</v>
          </cell>
          <cell r="D1776" t="str">
            <v>NA</v>
          </cell>
        </row>
        <row r="1777">
          <cell r="D1777" t="str">
            <v>LC</v>
          </cell>
        </row>
        <row r="1778">
          <cell r="C1778" t="str">
            <v>hengemispel</v>
          </cell>
          <cell r="D1778" t="str">
            <v>NA</v>
          </cell>
        </row>
        <row r="1779">
          <cell r="C1779" t="str">
            <v>småtyttebær</v>
          </cell>
          <cell r="D1779" t="str">
            <v>LC</v>
          </cell>
        </row>
        <row r="1780">
          <cell r="C1780" t="str">
            <v>knollsivaks</v>
          </cell>
          <cell r="D1780" t="str">
            <v>NA</v>
          </cell>
        </row>
        <row r="1781">
          <cell r="C1781" t="str">
            <v>rankstarr</v>
          </cell>
          <cell r="D1781" t="str">
            <v>VU</v>
          </cell>
        </row>
        <row r="1782">
          <cell r="C1782" t="str">
            <v>snau skogarve</v>
          </cell>
          <cell r="D1782" t="str">
            <v>NE</v>
          </cell>
        </row>
        <row r="1783">
          <cell r="D1783" t="str">
            <v>NT</v>
          </cell>
        </row>
        <row r="1784">
          <cell r="C1784" t="str">
            <v>ballasthønsegras</v>
          </cell>
          <cell r="D1784" t="str">
            <v>NA</v>
          </cell>
        </row>
        <row r="1785">
          <cell r="C1785" t="str">
            <v>jemtlandsrapp</v>
          </cell>
          <cell r="D1785" t="str">
            <v>NT</v>
          </cell>
        </row>
        <row r="1786">
          <cell r="C1786" t="str">
            <v>åkerkvein</v>
          </cell>
          <cell r="D1786" t="str">
            <v>NA</v>
          </cell>
        </row>
        <row r="1787">
          <cell r="C1787" t="str">
            <v>grenmarasal</v>
          </cell>
          <cell r="D1787" t="str">
            <v>NT</v>
          </cell>
        </row>
        <row r="1788">
          <cell r="C1788" t="str">
            <v>bøk</v>
          </cell>
          <cell r="D1788" t="str">
            <v>LC</v>
          </cell>
        </row>
        <row r="1789">
          <cell r="C1789" t="str">
            <v>hageasters</v>
          </cell>
          <cell r="D1789" t="str">
            <v>NA</v>
          </cell>
        </row>
        <row r="1790">
          <cell r="C1790" t="str">
            <v>humle</v>
          </cell>
          <cell r="D1790" t="str">
            <v>LC</v>
          </cell>
        </row>
        <row r="1791">
          <cell r="C1791" t="str">
            <v>klobjørnebær</v>
          </cell>
          <cell r="D1791" t="str">
            <v>LC</v>
          </cell>
        </row>
        <row r="1792">
          <cell r="C1792" t="str">
            <v>engmarikåpe</v>
          </cell>
          <cell r="D1792" t="str">
            <v>LC</v>
          </cell>
        </row>
        <row r="1793">
          <cell r="C1793" t="str">
            <v>blanktjernaks</v>
          </cell>
          <cell r="D1793" t="str">
            <v>VU</v>
          </cell>
        </row>
        <row r="1794">
          <cell r="C1794" t="str">
            <v>hvitrot</v>
          </cell>
          <cell r="D1794" t="str">
            <v>VU</v>
          </cell>
        </row>
        <row r="1795">
          <cell r="C1795" t="str">
            <v>nordlandsasal</v>
          </cell>
          <cell r="D1795" t="str">
            <v>EN</v>
          </cell>
        </row>
        <row r="1796">
          <cell r="C1796" t="str">
            <v>baltermarikåpe</v>
          </cell>
          <cell r="D1796" t="str">
            <v>DD</v>
          </cell>
        </row>
        <row r="1797">
          <cell r="C1797" t="str">
            <v>elvepil</v>
          </cell>
          <cell r="D1797" t="str">
            <v>NA</v>
          </cell>
        </row>
        <row r="1798">
          <cell r="C1798" t="str">
            <v>finnmarkssiv</v>
          </cell>
          <cell r="D1798" t="str">
            <v>LC</v>
          </cell>
        </row>
        <row r="1799">
          <cell r="C1799" t="str">
            <v>brusknype</v>
          </cell>
          <cell r="D1799" t="str">
            <v>LC</v>
          </cell>
        </row>
        <row r="1800">
          <cell r="C1800" t="str">
            <v>engbittersøte</v>
          </cell>
          <cell r="D1800" t="str">
            <v>LC</v>
          </cell>
        </row>
        <row r="1801">
          <cell r="C1801" t="str">
            <v>pors</v>
          </cell>
          <cell r="D1801" t="str">
            <v>LC</v>
          </cell>
        </row>
        <row r="1802">
          <cell r="C1802" t="str">
            <v>broddbergknapp</v>
          </cell>
          <cell r="D1802" t="str">
            <v>LC</v>
          </cell>
        </row>
        <row r="1803">
          <cell r="C1803" t="str">
            <v>nakkebær</v>
          </cell>
          <cell r="D1803" t="str">
            <v>LC</v>
          </cell>
        </row>
        <row r="1804">
          <cell r="C1804" t="str">
            <v>åkerklengemaure</v>
          </cell>
          <cell r="D1804" t="str">
            <v>LC</v>
          </cell>
        </row>
        <row r="1805">
          <cell r="D1805" t="str">
            <v>NA</v>
          </cell>
        </row>
        <row r="1806">
          <cell r="C1806" t="str">
            <v>hvitpestrot</v>
          </cell>
          <cell r="D1806" t="str">
            <v>NT</v>
          </cell>
        </row>
        <row r="1807">
          <cell r="C1807" t="str">
            <v>kjøttnype</v>
          </cell>
          <cell r="D1807" t="str">
            <v>LC</v>
          </cell>
        </row>
        <row r="1808">
          <cell r="C1808" t="str">
            <v>rosesolvinge</v>
          </cell>
          <cell r="D1808" t="str">
            <v>NA</v>
          </cell>
        </row>
        <row r="1809">
          <cell r="C1809" t="str">
            <v>kjempespringfrø</v>
          </cell>
          <cell r="D1809" t="str">
            <v>NA</v>
          </cell>
        </row>
        <row r="1810">
          <cell r="C1810" t="str">
            <v>rabberørkvein</v>
          </cell>
          <cell r="D1810" t="str">
            <v>LC</v>
          </cell>
        </row>
        <row r="1811">
          <cell r="C1811" t="str">
            <v>sarmatmarikåpe</v>
          </cell>
          <cell r="D1811" t="str">
            <v>NA</v>
          </cell>
        </row>
        <row r="1812">
          <cell r="C1812" t="str">
            <v>vinrute</v>
          </cell>
          <cell r="D1812" t="str">
            <v>NA</v>
          </cell>
        </row>
        <row r="1813">
          <cell r="C1813" t="str">
            <v>markmalurt</v>
          </cell>
          <cell r="D1813" t="str">
            <v>LC</v>
          </cell>
        </row>
        <row r="1814">
          <cell r="C1814" t="str">
            <v>hornblad</v>
          </cell>
          <cell r="D1814" t="str">
            <v>LC</v>
          </cell>
        </row>
        <row r="1815">
          <cell r="C1815" t="str">
            <v>hybrideik</v>
          </cell>
          <cell r="D1815" t="str">
            <v>NA</v>
          </cell>
        </row>
        <row r="1816">
          <cell r="C1816" t="str">
            <v>orientmyske</v>
          </cell>
          <cell r="D1816" t="str">
            <v>NA</v>
          </cell>
        </row>
        <row r="1817">
          <cell r="C1817" t="str">
            <v>polarblåklokke</v>
          </cell>
          <cell r="D1817" t="str">
            <v>LC</v>
          </cell>
        </row>
        <row r="1818">
          <cell r="C1818" t="str">
            <v>engknoppurt</v>
          </cell>
          <cell r="D1818" t="str">
            <v>LC</v>
          </cell>
        </row>
        <row r="1819">
          <cell r="C1819" t="str">
            <v>toppklokke</v>
          </cell>
          <cell r="D1819" t="str">
            <v>NA</v>
          </cell>
        </row>
        <row r="1820">
          <cell r="C1820" t="str">
            <v>torvmyrull</v>
          </cell>
          <cell r="D1820" t="str">
            <v>LC</v>
          </cell>
        </row>
        <row r="1821">
          <cell r="C1821" t="str">
            <v>kjempekrage</v>
          </cell>
          <cell r="D1821" t="str">
            <v>NA</v>
          </cell>
        </row>
        <row r="1822">
          <cell r="C1822" t="str">
            <v>håret myrflatbelg</v>
          </cell>
          <cell r="D1822" t="str">
            <v>VU</v>
          </cell>
        </row>
        <row r="1823">
          <cell r="C1823" t="str">
            <v>praktryllik</v>
          </cell>
          <cell r="D1823" t="str">
            <v>NA</v>
          </cell>
        </row>
        <row r="1824">
          <cell r="C1824" t="str">
            <v>bjørk</v>
          </cell>
          <cell r="D1824" t="str">
            <v>LC</v>
          </cell>
        </row>
        <row r="1825">
          <cell r="C1825" t="str">
            <v>kamtsjatkarose</v>
          </cell>
          <cell r="D1825" t="str">
            <v>NA</v>
          </cell>
        </row>
        <row r="1826">
          <cell r="C1826" t="str">
            <v>gullmyrklegg</v>
          </cell>
          <cell r="D1826" t="str">
            <v>LC</v>
          </cell>
        </row>
        <row r="1827">
          <cell r="C1827" t="str">
            <v>finnskjegg</v>
          </cell>
          <cell r="D1827" t="str">
            <v>LC</v>
          </cell>
        </row>
        <row r="1828">
          <cell r="C1828" t="str">
            <v>engrødsvingel</v>
          </cell>
          <cell r="D1828" t="str">
            <v>NA</v>
          </cell>
        </row>
        <row r="1829">
          <cell r="C1829" t="str">
            <v>bulmeurt</v>
          </cell>
          <cell r="D1829" t="str">
            <v>EN</v>
          </cell>
        </row>
        <row r="1830">
          <cell r="C1830" t="str">
            <v>hageplomme</v>
          </cell>
          <cell r="D1830" t="str">
            <v>LC</v>
          </cell>
        </row>
        <row r="1831">
          <cell r="C1831" t="str">
            <v>stor myrsildre</v>
          </cell>
          <cell r="D1831" t="str">
            <v>EN</v>
          </cell>
        </row>
        <row r="1832">
          <cell r="C1832" t="str">
            <v>pyramidehamp</v>
          </cell>
          <cell r="D1832" t="str">
            <v>NA</v>
          </cell>
        </row>
        <row r="1833">
          <cell r="C1833" t="str">
            <v>polarrørkvein</v>
          </cell>
          <cell r="D1833" t="str">
            <v>LC</v>
          </cell>
        </row>
        <row r="1834">
          <cell r="C1834" t="str">
            <v>ugrasknavel</v>
          </cell>
          <cell r="D1834" t="str">
            <v>NA</v>
          </cell>
        </row>
        <row r="1835">
          <cell r="C1835" t="str">
            <v>fløyelsmarikåpe</v>
          </cell>
          <cell r="D1835" t="str">
            <v>LC</v>
          </cell>
        </row>
        <row r="1836">
          <cell r="C1836" t="str">
            <v>vinranke</v>
          </cell>
          <cell r="D1836" t="str">
            <v>NA</v>
          </cell>
        </row>
        <row r="1837">
          <cell r="C1837" t="str">
            <v>spraglegilia</v>
          </cell>
          <cell r="D1837" t="str">
            <v>NA</v>
          </cell>
        </row>
        <row r="1838">
          <cell r="C1838" t="str">
            <v>sumpbrønnkarse</v>
          </cell>
          <cell r="D1838" t="str">
            <v>LC</v>
          </cell>
        </row>
        <row r="1839">
          <cell r="C1839" t="str">
            <v>misteltein</v>
          </cell>
          <cell r="D1839" t="str">
            <v>LC</v>
          </cell>
        </row>
        <row r="1840">
          <cell r="C1840" t="str">
            <v>småklengemaure</v>
          </cell>
          <cell r="D1840" t="str">
            <v>LC</v>
          </cell>
        </row>
        <row r="1841">
          <cell r="C1841" t="str">
            <v>kantlungeurt</v>
          </cell>
          <cell r="D1841" t="str">
            <v>NA</v>
          </cell>
        </row>
        <row r="1842">
          <cell r="C1842" t="str">
            <v>stripeføllblom</v>
          </cell>
          <cell r="D1842" t="str">
            <v>NA</v>
          </cell>
        </row>
        <row r="1843">
          <cell r="C1843" t="str">
            <v>margeritt</v>
          </cell>
          <cell r="D1843" t="str">
            <v>NA</v>
          </cell>
        </row>
        <row r="1844">
          <cell r="C1844" t="str">
            <v>sølvtvetann</v>
          </cell>
          <cell r="D1844" t="str">
            <v>NA</v>
          </cell>
        </row>
        <row r="1845">
          <cell r="C1845" t="str">
            <v>hageklarkia</v>
          </cell>
          <cell r="D1845" t="str">
            <v>NA</v>
          </cell>
        </row>
        <row r="1846">
          <cell r="C1846" t="str">
            <v>bergflette</v>
          </cell>
          <cell r="D1846" t="str">
            <v>LC</v>
          </cell>
        </row>
        <row r="1847">
          <cell r="C1847" t="str">
            <v>amursennep</v>
          </cell>
          <cell r="D1847" t="str">
            <v>NA</v>
          </cell>
        </row>
        <row r="1848">
          <cell r="C1848" t="str">
            <v>knappsiv</v>
          </cell>
          <cell r="D1848" t="str">
            <v>LC</v>
          </cell>
        </row>
        <row r="1849">
          <cell r="C1849" t="str">
            <v>kildeskjørbuksurt</v>
          </cell>
          <cell r="D1849" t="str">
            <v>LC</v>
          </cell>
        </row>
        <row r="1850">
          <cell r="C1850" t="str">
            <v>tomat</v>
          </cell>
          <cell r="D1850" t="str">
            <v>NA</v>
          </cell>
        </row>
        <row r="1851">
          <cell r="C1851" t="str">
            <v>douglasspirea</v>
          </cell>
          <cell r="D1851" t="str">
            <v>NA</v>
          </cell>
        </row>
        <row r="1852">
          <cell r="C1852" t="str">
            <v>bitterbergknapp</v>
          </cell>
          <cell r="D1852" t="str">
            <v>LC</v>
          </cell>
        </row>
        <row r="1853">
          <cell r="D1853" t="str">
            <v>NA</v>
          </cell>
        </row>
        <row r="1854">
          <cell r="C1854" t="str">
            <v>fjellsyre</v>
          </cell>
          <cell r="D1854" t="str">
            <v>LC</v>
          </cell>
        </row>
        <row r="1855">
          <cell r="C1855" t="str">
            <v>roselyng</v>
          </cell>
          <cell r="D1855" t="str">
            <v>NA</v>
          </cell>
        </row>
        <row r="1856">
          <cell r="C1856" t="str">
            <v>amerikamure</v>
          </cell>
          <cell r="D1856" t="str">
            <v>NA</v>
          </cell>
        </row>
        <row r="1857">
          <cell r="C1857" t="str">
            <v>svartstikkelsbær</v>
          </cell>
          <cell r="D1857" t="str">
            <v>NA</v>
          </cell>
        </row>
        <row r="1858">
          <cell r="C1858" t="str">
            <v>hengeskrinneblom</v>
          </cell>
          <cell r="D1858" t="str">
            <v>NA</v>
          </cell>
        </row>
        <row r="1859">
          <cell r="C1859" t="str">
            <v>geittelg</v>
          </cell>
          <cell r="D1859" t="str">
            <v>LC</v>
          </cell>
        </row>
        <row r="1860">
          <cell r="C1860" t="str">
            <v>småborre</v>
          </cell>
          <cell r="D1860" t="str">
            <v>LC</v>
          </cell>
        </row>
        <row r="1861">
          <cell r="C1861" t="str">
            <v>dundå</v>
          </cell>
          <cell r="D1861" t="str">
            <v>EN</v>
          </cell>
        </row>
        <row r="1862">
          <cell r="C1862" t="str">
            <v>sildemelde</v>
          </cell>
          <cell r="D1862" t="str">
            <v>NA</v>
          </cell>
        </row>
        <row r="1863">
          <cell r="C1863" t="str">
            <v>kalksvartburkne</v>
          </cell>
          <cell r="D1863" t="str">
            <v>LC</v>
          </cell>
        </row>
        <row r="1864">
          <cell r="C1864" t="str">
            <v>engsoleie</v>
          </cell>
          <cell r="D1864" t="str">
            <v>LC</v>
          </cell>
        </row>
        <row r="1865">
          <cell r="C1865" t="str">
            <v>sølvmure</v>
          </cell>
          <cell r="D1865" t="str">
            <v>LC</v>
          </cell>
        </row>
        <row r="1866">
          <cell r="C1866" t="str">
            <v>barneøye</v>
          </cell>
          <cell r="D1866" t="str">
            <v>NA</v>
          </cell>
        </row>
        <row r="1867">
          <cell r="C1867" t="str">
            <v>buttnattlys</v>
          </cell>
          <cell r="D1867" t="str">
            <v>NA</v>
          </cell>
        </row>
        <row r="1868">
          <cell r="C1868" t="str">
            <v>grå sølvmure</v>
          </cell>
          <cell r="D1868" t="str">
            <v>LC</v>
          </cell>
        </row>
        <row r="1869">
          <cell r="D1869" t="str">
            <v>NA</v>
          </cell>
        </row>
        <row r="1870">
          <cell r="C1870" t="str">
            <v>sodaurt</v>
          </cell>
          <cell r="D1870" t="str">
            <v>VUº</v>
          </cell>
        </row>
        <row r="1871">
          <cell r="C1871" t="str">
            <v>slirestarr</v>
          </cell>
          <cell r="D1871" t="str">
            <v>LC</v>
          </cell>
        </row>
        <row r="1872">
          <cell r="C1872" t="str">
            <v>blyamarant</v>
          </cell>
          <cell r="D1872" t="str">
            <v>NA</v>
          </cell>
        </row>
        <row r="1873">
          <cell r="C1873" t="str">
            <v>grannsildre</v>
          </cell>
          <cell r="D1873" t="str">
            <v>NT</v>
          </cell>
        </row>
        <row r="1874">
          <cell r="C1874" t="str">
            <v>spissasters</v>
          </cell>
          <cell r="D1874" t="str">
            <v>NA</v>
          </cell>
        </row>
        <row r="1875">
          <cell r="C1875" t="str">
            <v>vrangbjørnebær</v>
          </cell>
          <cell r="D1875" t="str">
            <v>NT</v>
          </cell>
        </row>
        <row r="1876">
          <cell r="C1876" t="str">
            <v>storkrage</v>
          </cell>
          <cell r="D1876" t="str">
            <v>NA</v>
          </cell>
        </row>
        <row r="1877">
          <cell r="C1877" t="str">
            <v>fagerknoppurt</v>
          </cell>
          <cell r="D1877" t="str">
            <v>LC</v>
          </cell>
        </row>
        <row r="1878">
          <cell r="C1878" t="str">
            <v>dikesvineblom</v>
          </cell>
          <cell r="D1878" t="str">
            <v>LC</v>
          </cell>
        </row>
        <row r="1879">
          <cell r="C1879" t="str">
            <v>japanpestrot</v>
          </cell>
          <cell r="D1879" t="str">
            <v>NA</v>
          </cell>
        </row>
        <row r="1880">
          <cell r="C1880" t="str">
            <v>smalsvineblom</v>
          </cell>
          <cell r="D1880" t="str">
            <v>NA</v>
          </cell>
        </row>
        <row r="1881">
          <cell r="C1881" t="str">
            <v>vinterliguster</v>
          </cell>
          <cell r="D1881" t="str">
            <v>NA</v>
          </cell>
        </row>
        <row r="1882">
          <cell r="C1882" t="str">
            <v>jordbærmelde</v>
          </cell>
          <cell r="D1882" t="str">
            <v>NA</v>
          </cell>
        </row>
        <row r="1883">
          <cell r="C1883" t="str">
            <v>estragon</v>
          </cell>
          <cell r="D1883" t="str">
            <v>NA</v>
          </cell>
        </row>
        <row r="1884">
          <cell r="C1884" t="str">
            <v>villkornell</v>
          </cell>
          <cell r="D1884" t="str">
            <v>NT</v>
          </cell>
        </row>
        <row r="1885">
          <cell r="C1885" t="str">
            <v>glanstjernaks</v>
          </cell>
          <cell r="D1885" t="str">
            <v>NA</v>
          </cell>
        </row>
        <row r="1886">
          <cell r="C1886" t="str">
            <v>russesoda</v>
          </cell>
          <cell r="D1886" t="str">
            <v>NA</v>
          </cell>
        </row>
        <row r="1887">
          <cell r="C1887" t="str">
            <v>spraglestarr</v>
          </cell>
          <cell r="D1887" t="str">
            <v>LC</v>
          </cell>
        </row>
        <row r="1888">
          <cell r="C1888" t="str">
            <v>asparges</v>
          </cell>
          <cell r="D1888" t="str">
            <v>NA</v>
          </cell>
        </row>
        <row r="1889">
          <cell r="C1889" t="str">
            <v>afrikamelde</v>
          </cell>
          <cell r="D1889" t="str">
            <v>NA</v>
          </cell>
        </row>
        <row r="1890">
          <cell r="C1890" t="str">
            <v>svinekløver</v>
          </cell>
          <cell r="D1890" t="str">
            <v>NA</v>
          </cell>
        </row>
        <row r="1891">
          <cell r="D1891" t="str">
            <v>NA</v>
          </cell>
        </row>
        <row r="1892">
          <cell r="C1892" t="str">
            <v>prakthjelm</v>
          </cell>
          <cell r="D1892" t="str">
            <v>NA</v>
          </cell>
        </row>
        <row r="1893">
          <cell r="C1893" t="str">
            <v>stolt henrik</v>
          </cell>
          <cell r="D1893" t="str">
            <v>NT</v>
          </cell>
        </row>
        <row r="1894">
          <cell r="C1894" t="str">
            <v>småløvemunn</v>
          </cell>
          <cell r="D1894" t="str">
            <v>NA</v>
          </cell>
        </row>
        <row r="1895">
          <cell r="C1895" t="str">
            <v>sølvsvineblom</v>
          </cell>
          <cell r="D1895" t="str">
            <v>NA</v>
          </cell>
        </row>
        <row r="1896">
          <cell r="C1896" t="str">
            <v>ugrastøffel</v>
          </cell>
          <cell r="D1896" t="str">
            <v>NA</v>
          </cell>
        </row>
        <row r="1897">
          <cell r="C1897" t="str">
            <v>nobelgran</v>
          </cell>
          <cell r="D1897" t="str">
            <v>NA</v>
          </cell>
        </row>
        <row r="1898">
          <cell r="C1898" t="str">
            <v>ullmelde</v>
          </cell>
          <cell r="D1898" t="str">
            <v>NA</v>
          </cell>
        </row>
        <row r="1899">
          <cell r="C1899" t="str">
            <v>tornbeinurt</v>
          </cell>
          <cell r="D1899" t="str">
            <v>NA</v>
          </cell>
        </row>
        <row r="1900">
          <cell r="C1900" t="str">
            <v>evjestarr</v>
          </cell>
          <cell r="D1900" t="str">
            <v>VU</v>
          </cell>
        </row>
        <row r="1901">
          <cell r="C1901" t="str">
            <v>amerikahjertemelde</v>
          </cell>
          <cell r="D1901" t="str">
            <v>NA</v>
          </cell>
        </row>
        <row r="1902">
          <cell r="D1902" t="str">
            <v>NA</v>
          </cell>
        </row>
        <row r="1903">
          <cell r="C1903" t="str">
            <v>potet</v>
          </cell>
          <cell r="D1903" t="str">
            <v>NA</v>
          </cell>
        </row>
        <row r="1904">
          <cell r="D1904" t="str">
            <v>NA</v>
          </cell>
        </row>
        <row r="1905">
          <cell r="C1905" t="str">
            <v>gullupin</v>
          </cell>
          <cell r="D1905" t="str">
            <v>NA</v>
          </cell>
        </row>
        <row r="1906">
          <cell r="C1906" t="str">
            <v>bergrublom</v>
          </cell>
          <cell r="D1906" t="str">
            <v>LC</v>
          </cell>
        </row>
        <row r="1907">
          <cell r="C1907" t="str">
            <v>strandsnyltetråd</v>
          </cell>
          <cell r="D1907" t="str">
            <v>LC</v>
          </cell>
        </row>
        <row r="1908">
          <cell r="C1908" t="str">
            <v>hjertemelde</v>
          </cell>
          <cell r="D1908" t="str">
            <v>NA</v>
          </cell>
        </row>
        <row r="1909">
          <cell r="C1909" t="str">
            <v>bymelde</v>
          </cell>
          <cell r="D1909" t="str">
            <v>NA</v>
          </cell>
        </row>
        <row r="1910">
          <cell r="C1910" t="str">
            <v>fløyelsknoppurt</v>
          </cell>
          <cell r="D1910" t="str">
            <v>NA</v>
          </cell>
        </row>
        <row r="1911">
          <cell r="C1911" t="str">
            <v>ugraskostmelde</v>
          </cell>
          <cell r="D1911" t="str">
            <v>NA</v>
          </cell>
        </row>
        <row r="1912">
          <cell r="C1912" t="str">
            <v>villtimotei</v>
          </cell>
          <cell r="D1912" t="str">
            <v>LC</v>
          </cell>
        </row>
        <row r="1913">
          <cell r="D1913" t="str">
            <v>NA</v>
          </cell>
        </row>
        <row r="1914">
          <cell r="D1914" t="str">
            <v>LC</v>
          </cell>
        </row>
        <row r="1915">
          <cell r="C1915" t="str">
            <v>silkefuru</v>
          </cell>
          <cell r="D1915" t="str">
            <v>NA</v>
          </cell>
        </row>
        <row r="1916">
          <cell r="D1916" t="str">
            <v>NA</v>
          </cell>
        </row>
        <row r="1917">
          <cell r="C1917" t="str">
            <v>flekktvetann</v>
          </cell>
          <cell r="D1917" t="str">
            <v>NA</v>
          </cell>
        </row>
        <row r="1918">
          <cell r="C1918" t="str">
            <v>møllebendel</v>
          </cell>
          <cell r="D1918" t="str">
            <v>NA</v>
          </cell>
        </row>
        <row r="1919">
          <cell r="C1919" t="str">
            <v>smal bladlilje</v>
          </cell>
          <cell r="D1919" t="str">
            <v>NA</v>
          </cell>
        </row>
        <row r="1920">
          <cell r="C1920" t="str">
            <v>fjellmarikåpe</v>
          </cell>
          <cell r="D1920" t="str">
            <v>LC</v>
          </cell>
        </row>
        <row r="1921">
          <cell r="D1921" t="str">
            <v>EN</v>
          </cell>
        </row>
        <row r="1922">
          <cell r="C1922" t="str">
            <v>hagegeitvikke</v>
          </cell>
          <cell r="D1922" t="str">
            <v>NA</v>
          </cell>
        </row>
        <row r="1923">
          <cell r="C1923" t="str">
            <v>honningblom</v>
          </cell>
          <cell r="D1923" t="str">
            <v>CR</v>
          </cell>
        </row>
        <row r="1924">
          <cell r="C1924" t="str">
            <v>ullurt</v>
          </cell>
          <cell r="D1924" t="str">
            <v>NT</v>
          </cell>
        </row>
        <row r="1925">
          <cell r="C1925" t="str">
            <v>veimåne</v>
          </cell>
          <cell r="D1925" t="str">
            <v>NA</v>
          </cell>
        </row>
        <row r="1926">
          <cell r="C1926" t="str">
            <v>hjertesvineblom</v>
          </cell>
          <cell r="D1926" t="str">
            <v>NA</v>
          </cell>
        </row>
        <row r="1927">
          <cell r="C1927" t="str">
            <v>eikemelde</v>
          </cell>
          <cell r="D1927" t="str">
            <v>NA</v>
          </cell>
        </row>
        <row r="1928">
          <cell r="C1928" t="str">
            <v>prydsløyfe</v>
          </cell>
          <cell r="D1928" t="str">
            <v>NA</v>
          </cell>
        </row>
        <row r="1929">
          <cell r="C1929" t="str">
            <v>vrangsaltgras</v>
          </cell>
          <cell r="D1929" t="str">
            <v>LC</v>
          </cell>
        </row>
        <row r="1930">
          <cell r="C1930" t="str">
            <v>småsandlilje</v>
          </cell>
          <cell r="D1930" t="str">
            <v>RE</v>
          </cell>
        </row>
        <row r="1931">
          <cell r="C1931" t="str">
            <v>åkerkrokhals</v>
          </cell>
          <cell r="D1931" t="str">
            <v>NT</v>
          </cell>
        </row>
        <row r="1932">
          <cell r="C1932" t="str">
            <v>kartusianernellik</v>
          </cell>
          <cell r="D1932" t="str">
            <v>NA</v>
          </cell>
        </row>
        <row r="1933">
          <cell r="C1933" t="str">
            <v>strandkjeks</v>
          </cell>
          <cell r="D1933" t="str">
            <v>LC</v>
          </cell>
        </row>
        <row r="1934">
          <cell r="D1934" t="str">
            <v>NA</v>
          </cell>
        </row>
        <row r="1935">
          <cell r="C1935" t="str">
            <v>grønt hønsegras</v>
          </cell>
          <cell r="D1935" t="str">
            <v>LC</v>
          </cell>
        </row>
        <row r="1936">
          <cell r="C1936" t="str">
            <v>sitronmelde</v>
          </cell>
          <cell r="D1936" t="str">
            <v>NA</v>
          </cell>
        </row>
        <row r="1937">
          <cell r="C1937" t="str">
            <v>hjorterot</v>
          </cell>
          <cell r="D1937" t="str">
            <v>LC</v>
          </cell>
        </row>
        <row r="1938">
          <cell r="C1938" t="str">
            <v>vill-løk</v>
          </cell>
          <cell r="D1938" t="str">
            <v>LC</v>
          </cell>
        </row>
        <row r="1939">
          <cell r="C1939" t="str">
            <v>fliksvineblom</v>
          </cell>
          <cell r="D1939" t="str">
            <v>NA</v>
          </cell>
        </row>
        <row r="1940">
          <cell r="C1940" t="str">
            <v>bleikfiol</v>
          </cell>
          <cell r="D1940" t="str">
            <v>VU</v>
          </cell>
        </row>
        <row r="1941">
          <cell r="C1941" t="str">
            <v>pomorstjerneblom</v>
          </cell>
          <cell r="D1941" t="str">
            <v>VU</v>
          </cell>
        </row>
        <row r="1942">
          <cell r="C1942" t="str">
            <v>hagevortemelk</v>
          </cell>
          <cell r="D1942" t="str">
            <v>NA</v>
          </cell>
        </row>
        <row r="1943">
          <cell r="C1943" t="str">
            <v>landøyda</v>
          </cell>
          <cell r="D1943" t="str">
            <v>LC</v>
          </cell>
        </row>
        <row r="1944">
          <cell r="C1944" t="str">
            <v>fôrbendel</v>
          </cell>
          <cell r="D1944" t="str">
            <v>LC</v>
          </cell>
        </row>
        <row r="1945">
          <cell r="C1945" t="str">
            <v>kornblom</v>
          </cell>
          <cell r="D1945" t="str">
            <v>NA</v>
          </cell>
        </row>
        <row r="1946">
          <cell r="C1946" t="str">
            <v>sandstemorsblom</v>
          </cell>
          <cell r="D1946" t="str">
            <v>LC</v>
          </cell>
        </row>
        <row r="1947">
          <cell r="C1947" t="str">
            <v>ungarskvikke</v>
          </cell>
          <cell r="D1947" t="str">
            <v>NA</v>
          </cell>
        </row>
        <row r="1948">
          <cell r="C1948" t="str">
            <v>vårmarihand</v>
          </cell>
          <cell r="D1948" t="str">
            <v>LC</v>
          </cell>
        </row>
        <row r="1949">
          <cell r="C1949" t="str">
            <v>dvergmelde</v>
          </cell>
          <cell r="D1949" t="str">
            <v>NA</v>
          </cell>
        </row>
        <row r="1950">
          <cell r="C1950" t="str">
            <v>normanssmåarve</v>
          </cell>
          <cell r="D1950" t="str">
            <v>LC</v>
          </cell>
        </row>
        <row r="1951">
          <cell r="C1951" t="str">
            <v>stor myrmaure</v>
          </cell>
          <cell r="D1951" t="str">
            <v>LC</v>
          </cell>
        </row>
        <row r="1952">
          <cell r="C1952" t="str">
            <v>engmynte</v>
          </cell>
          <cell r="D1952" t="str">
            <v>NA</v>
          </cell>
        </row>
        <row r="1953">
          <cell r="D1953" t="str">
            <v>NA</v>
          </cell>
        </row>
        <row r="1954">
          <cell r="C1954" t="str">
            <v>bleikstokkrose</v>
          </cell>
          <cell r="D1954" t="str">
            <v>NA</v>
          </cell>
        </row>
        <row r="1955">
          <cell r="D1955" t="str">
            <v>NA</v>
          </cell>
        </row>
        <row r="1956">
          <cell r="C1956" t="str">
            <v>honningknoppurt</v>
          </cell>
          <cell r="D1956" t="str">
            <v>NA</v>
          </cell>
        </row>
        <row r="1957">
          <cell r="C1957" t="str">
            <v>frømelde</v>
          </cell>
          <cell r="D1957" t="str">
            <v>NA</v>
          </cell>
        </row>
        <row r="1958">
          <cell r="C1958" t="str">
            <v>kepaløk</v>
          </cell>
          <cell r="D1958" t="str">
            <v>NA</v>
          </cell>
        </row>
        <row r="1959">
          <cell r="C1959" t="str">
            <v>huldrestarr</v>
          </cell>
          <cell r="D1959" t="str">
            <v>NT</v>
          </cell>
        </row>
        <row r="1960">
          <cell r="C1960" t="str">
            <v>ramkarse</v>
          </cell>
          <cell r="D1960" t="str">
            <v>NA</v>
          </cell>
        </row>
        <row r="1961">
          <cell r="C1961" t="str">
            <v>tjerngras</v>
          </cell>
          <cell r="D1961" t="str">
            <v>LC</v>
          </cell>
        </row>
        <row r="1962">
          <cell r="C1962" t="str">
            <v>børstenattlys</v>
          </cell>
          <cell r="D1962" t="str">
            <v>NA</v>
          </cell>
        </row>
        <row r="1963">
          <cell r="C1963" t="str">
            <v>lundgullstjerne</v>
          </cell>
          <cell r="D1963" t="str">
            <v>NA</v>
          </cell>
        </row>
        <row r="1964">
          <cell r="C1964" t="str">
            <v>møllekveke</v>
          </cell>
          <cell r="D1964" t="str">
            <v>NA</v>
          </cell>
        </row>
        <row r="1965">
          <cell r="D1965" t="str">
            <v>NA</v>
          </cell>
        </row>
        <row r="1966">
          <cell r="C1966" t="str">
            <v>skogsvingel</v>
          </cell>
          <cell r="D1966" t="str">
            <v>LC</v>
          </cell>
        </row>
        <row r="1967">
          <cell r="C1967" t="str">
            <v>sandvindel</v>
          </cell>
          <cell r="D1967" t="str">
            <v>NA</v>
          </cell>
        </row>
        <row r="1968">
          <cell r="C1968" t="str">
            <v>kranstusenblad</v>
          </cell>
          <cell r="D1968" t="str">
            <v>VU</v>
          </cell>
        </row>
        <row r="1969">
          <cell r="C1969" t="str">
            <v>kråkekarse</v>
          </cell>
          <cell r="D1969" t="str">
            <v>NA</v>
          </cell>
        </row>
        <row r="1970">
          <cell r="C1970" t="str">
            <v>bondetobakk</v>
          </cell>
          <cell r="D1970" t="str">
            <v>NA</v>
          </cell>
        </row>
        <row r="1971">
          <cell r="C1971" t="str">
            <v>mølleveronika</v>
          </cell>
          <cell r="D1971" t="str">
            <v>NA</v>
          </cell>
        </row>
        <row r="1972">
          <cell r="C1972" t="str">
            <v>gatemelde</v>
          </cell>
          <cell r="D1972" t="str">
            <v>NA</v>
          </cell>
        </row>
        <row r="1973">
          <cell r="C1973" t="str">
            <v>lappmjølke</v>
          </cell>
          <cell r="D1973" t="str">
            <v>EN</v>
          </cell>
        </row>
        <row r="1974">
          <cell r="C1974" t="str">
            <v>krukkeperleblom</v>
          </cell>
          <cell r="D1974" t="str">
            <v>NA</v>
          </cell>
        </row>
        <row r="1975">
          <cell r="C1975" t="str">
            <v>tyrkerkornblom</v>
          </cell>
          <cell r="D1975" t="str">
            <v>NA</v>
          </cell>
        </row>
        <row r="1976">
          <cell r="C1976" t="str">
            <v>shetlandsøyentrøst</v>
          </cell>
          <cell r="D1976" t="str">
            <v>LC</v>
          </cell>
        </row>
        <row r="1977">
          <cell r="C1977" t="str">
            <v>polarsoleie</v>
          </cell>
          <cell r="D1977" t="str">
            <v>VU</v>
          </cell>
        </row>
        <row r="1978">
          <cell r="C1978" t="str">
            <v>korshesterumpe</v>
          </cell>
          <cell r="D1978" t="str">
            <v>VU</v>
          </cell>
        </row>
        <row r="1979">
          <cell r="C1979" t="str">
            <v>mattesvingel</v>
          </cell>
          <cell r="D1979" t="str">
            <v>NA</v>
          </cell>
        </row>
        <row r="1980">
          <cell r="C1980" t="str">
            <v>blodmarihand</v>
          </cell>
          <cell r="D1980" t="str">
            <v>LC</v>
          </cell>
        </row>
        <row r="1981">
          <cell r="C1981" t="str">
            <v>lakksennep</v>
          </cell>
          <cell r="D1981" t="str">
            <v>NA</v>
          </cell>
        </row>
        <row r="1982">
          <cell r="C1982" t="str">
            <v>ullarve</v>
          </cell>
          <cell r="D1982" t="str">
            <v>LC</v>
          </cell>
        </row>
        <row r="1983">
          <cell r="C1983" t="str">
            <v>rødmelde</v>
          </cell>
          <cell r="D1983" t="str">
            <v>NA</v>
          </cell>
        </row>
        <row r="1984">
          <cell r="C1984" t="str">
            <v>bergfletteveronika</v>
          </cell>
          <cell r="D1984" t="str">
            <v>NA</v>
          </cell>
        </row>
        <row r="1985">
          <cell r="C1985" t="str">
            <v>sildrespir</v>
          </cell>
          <cell r="D1985" t="str">
            <v>NA</v>
          </cell>
        </row>
        <row r="1986">
          <cell r="C1986" t="str">
            <v>myrfiol</v>
          </cell>
          <cell r="D1986" t="str">
            <v>LC</v>
          </cell>
        </row>
        <row r="1987">
          <cell r="C1987" t="str">
            <v>trampeknapp</v>
          </cell>
          <cell r="D1987" t="str">
            <v>NA</v>
          </cell>
        </row>
        <row r="1988">
          <cell r="C1988" t="str">
            <v>piggtistel</v>
          </cell>
          <cell r="D1988" t="str">
            <v>NA</v>
          </cell>
        </row>
        <row r="1989">
          <cell r="C1989" t="str">
            <v>filtknoppurt</v>
          </cell>
          <cell r="D1989" t="str">
            <v>NA</v>
          </cell>
        </row>
        <row r="1990">
          <cell r="C1990" t="str">
            <v>jåblom</v>
          </cell>
          <cell r="D1990" t="str">
            <v>LC</v>
          </cell>
        </row>
        <row r="1991">
          <cell r="C1991" t="str">
            <v>svensk asal</v>
          </cell>
          <cell r="D1991" t="str">
            <v>NA</v>
          </cell>
        </row>
        <row r="1992">
          <cell r="C1992" t="str">
            <v>atlantisbrunrot</v>
          </cell>
          <cell r="D1992" t="str">
            <v>NA</v>
          </cell>
        </row>
        <row r="1993">
          <cell r="C1993" t="str">
            <v>buestarr</v>
          </cell>
          <cell r="D1993" t="str">
            <v>LC</v>
          </cell>
        </row>
        <row r="1994">
          <cell r="C1994" t="str">
            <v>eplerose</v>
          </cell>
          <cell r="D1994" t="str">
            <v>NT</v>
          </cell>
        </row>
        <row r="1995">
          <cell r="C1995" t="str">
            <v>liten kystfrøstjerne</v>
          </cell>
          <cell r="D1995" t="str">
            <v>VU</v>
          </cell>
        </row>
        <row r="1996">
          <cell r="C1996" t="str">
            <v>lawsonsypress</v>
          </cell>
          <cell r="D1996" t="str">
            <v>NA</v>
          </cell>
        </row>
        <row r="1997">
          <cell r="C1997" t="str">
            <v>tusenblad</v>
          </cell>
          <cell r="D1997" t="str">
            <v>LC</v>
          </cell>
        </row>
        <row r="1998">
          <cell r="C1998" t="str">
            <v>skaftmelde</v>
          </cell>
          <cell r="D1998" t="str">
            <v>EN</v>
          </cell>
        </row>
        <row r="1999">
          <cell r="C1999" t="str">
            <v>vårpryd</v>
          </cell>
          <cell r="D1999" t="str">
            <v>NA</v>
          </cell>
        </row>
        <row r="2000">
          <cell r="C2000" t="str">
            <v>grannsvingel</v>
          </cell>
          <cell r="D2000" t="str">
            <v>NA</v>
          </cell>
        </row>
        <row r="2001">
          <cell r="C2001" t="str">
            <v>ballastgreinkjempe</v>
          </cell>
          <cell r="D2001" t="str">
            <v>NA</v>
          </cell>
        </row>
        <row r="2002">
          <cell r="C2002" t="str">
            <v>skogrogn</v>
          </cell>
          <cell r="D2002" t="str">
            <v>LC</v>
          </cell>
        </row>
        <row r="2003">
          <cell r="C2003" t="str">
            <v>lodnefaks</v>
          </cell>
          <cell r="D2003" t="str">
            <v>LC</v>
          </cell>
        </row>
        <row r="2004">
          <cell r="C2004" t="str">
            <v>fikenmelde</v>
          </cell>
          <cell r="D2004" t="str">
            <v>NA</v>
          </cell>
        </row>
        <row r="2005">
          <cell r="C2005" t="str">
            <v>snøfrytle</v>
          </cell>
          <cell r="D2005" t="str">
            <v>EN</v>
          </cell>
        </row>
        <row r="2006">
          <cell r="C2006" t="str">
            <v>snøstjerne</v>
          </cell>
          <cell r="D2006" t="str">
            <v>NA</v>
          </cell>
        </row>
        <row r="2007">
          <cell r="C2007" t="str">
            <v>kolagråor</v>
          </cell>
          <cell r="D2007" t="str">
            <v>LC</v>
          </cell>
        </row>
        <row r="2008">
          <cell r="C2008" t="str">
            <v>grønnkattefot</v>
          </cell>
          <cell r="D2008" t="str">
            <v>VU</v>
          </cell>
        </row>
        <row r="2009">
          <cell r="C2009" t="str">
            <v>krokhals</v>
          </cell>
          <cell r="D2009" t="str">
            <v>NT</v>
          </cell>
        </row>
        <row r="2010">
          <cell r="C2010" t="str">
            <v>vassmynte</v>
          </cell>
          <cell r="D2010" t="str">
            <v>LC</v>
          </cell>
        </row>
        <row r="2011">
          <cell r="C2011" t="str">
            <v>ryllik</v>
          </cell>
          <cell r="D2011" t="str">
            <v>LC</v>
          </cell>
        </row>
        <row r="2012">
          <cell r="C2012" t="str">
            <v>løkasfodill</v>
          </cell>
          <cell r="D2012" t="str">
            <v>NA</v>
          </cell>
        </row>
        <row r="2013">
          <cell r="C2013" t="str">
            <v>bakkeløk</v>
          </cell>
          <cell r="D2013" t="str">
            <v>NT</v>
          </cell>
        </row>
        <row r="2014">
          <cell r="D2014" t="str">
            <v>NA</v>
          </cell>
        </row>
        <row r="2015">
          <cell r="C2015" t="str">
            <v>spraglesalvie</v>
          </cell>
          <cell r="D2015" t="str">
            <v>NA</v>
          </cell>
        </row>
        <row r="2016">
          <cell r="C2016" t="str">
            <v>flikmelde</v>
          </cell>
          <cell r="D2016" t="str">
            <v>EN</v>
          </cell>
        </row>
        <row r="2017">
          <cell r="C2017" t="str">
            <v>fôrkål</v>
          </cell>
          <cell r="D2017" t="str">
            <v>NA</v>
          </cell>
        </row>
        <row r="2018">
          <cell r="C2018" t="str">
            <v>betlehemstjerne</v>
          </cell>
          <cell r="D2018" t="str">
            <v>NA</v>
          </cell>
        </row>
        <row r="2019">
          <cell r="C2019" t="str">
            <v>bruskbeger</v>
          </cell>
          <cell r="D2019" t="str">
            <v>NA</v>
          </cell>
        </row>
        <row r="2020">
          <cell r="C2020" t="str">
            <v>storspirea</v>
          </cell>
          <cell r="D2020" t="str">
            <v>NA</v>
          </cell>
        </row>
        <row r="2021">
          <cell r="C2021" t="str">
            <v>blomsterert</v>
          </cell>
          <cell r="D2021" t="str">
            <v>NA</v>
          </cell>
        </row>
        <row r="2022">
          <cell r="C2022" t="str">
            <v>blårør</v>
          </cell>
          <cell r="D2022" t="str">
            <v>NA</v>
          </cell>
        </row>
        <row r="2023">
          <cell r="C2023" t="str">
            <v>salviesvinerot</v>
          </cell>
          <cell r="D2023" t="str">
            <v>NA</v>
          </cell>
        </row>
        <row r="2024">
          <cell r="C2024" t="str">
            <v>storvendelrot</v>
          </cell>
          <cell r="D2024" t="str">
            <v>LC</v>
          </cell>
        </row>
        <row r="2025">
          <cell r="C2025" t="str">
            <v>paprika</v>
          </cell>
          <cell r="D2025" t="str">
            <v>NA</v>
          </cell>
        </row>
        <row r="2026">
          <cell r="C2026" t="str">
            <v>filtryllik</v>
          </cell>
          <cell r="D2026" t="str">
            <v>NA</v>
          </cell>
        </row>
        <row r="2027">
          <cell r="C2027" t="str">
            <v>nordlandsstarr</v>
          </cell>
          <cell r="D2027" t="str">
            <v>LC</v>
          </cell>
        </row>
        <row r="2028">
          <cell r="C2028" t="str">
            <v>finnmarksnøkleblom</v>
          </cell>
          <cell r="D2028" t="str">
            <v>VU</v>
          </cell>
        </row>
        <row r="2029">
          <cell r="C2029" t="str">
            <v>bjørneskjegg</v>
          </cell>
          <cell r="D2029" t="str">
            <v>LC</v>
          </cell>
        </row>
        <row r="2030">
          <cell r="C2030" t="str">
            <v>russeblåstjerne</v>
          </cell>
          <cell r="D2030" t="str">
            <v>NA</v>
          </cell>
        </row>
        <row r="2031">
          <cell r="D2031" t="str">
            <v>NA</v>
          </cell>
        </row>
        <row r="2032">
          <cell r="C2032" t="str">
            <v>skoggråurt</v>
          </cell>
          <cell r="D2032" t="str">
            <v>LC</v>
          </cell>
        </row>
        <row r="2033">
          <cell r="C2033" t="str">
            <v>vindbukk</v>
          </cell>
          <cell r="D2033" t="str">
            <v>NA</v>
          </cell>
        </row>
        <row r="2034">
          <cell r="C2034" t="str">
            <v>salatsennep</v>
          </cell>
          <cell r="D2034" t="str">
            <v>NA</v>
          </cell>
        </row>
        <row r="2035">
          <cell r="C2035" t="str">
            <v>hagemelde</v>
          </cell>
          <cell r="D2035" t="str">
            <v>NA</v>
          </cell>
        </row>
        <row r="2036">
          <cell r="C2036" t="str">
            <v>alpefuru</v>
          </cell>
          <cell r="D2036" t="str">
            <v>NA</v>
          </cell>
        </row>
        <row r="2037">
          <cell r="C2037" t="str">
            <v>engsyre</v>
          </cell>
          <cell r="D2037" t="str">
            <v>LC</v>
          </cell>
        </row>
        <row r="2038">
          <cell r="C2038" t="str">
            <v>spansk klokkeblåstjerne</v>
          </cell>
          <cell r="D2038" t="str">
            <v>NA</v>
          </cell>
        </row>
        <row r="2039">
          <cell r="C2039" t="str">
            <v>gresskar</v>
          </cell>
          <cell r="D2039" t="str">
            <v>NA</v>
          </cell>
        </row>
        <row r="2040">
          <cell r="C2040" t="str">
            <v>møllekattemynte</v>
          </cell>
          <cell r="D2040" t="str">
            <v>NA</v>
          </cell>
        </row>
        <row r="2041">
          <cell r="C2041" t="str">
            <v>bakkeforglemmegei</v>
          </cell>
          <cell r="D2041" t="str">
            <v>LC</v>
          </cell>
        </row>
        <row r="2042">
          <cell r="C2042" t="str">
            <v>sveltkløver</v>
          </cell>
          <cell r="D2042" t="str">
            <v>NA</v>
          </cell>
        </row>
        <row r="2043">
          <cell r="C2043" t="str">
            <v>selje</v>
          </cell>
          <cell r="D2043" t="str">
            <v>LC</v>
          </cell>
        </row>
        <row r="2044">
          <cell r="C2044" t="str">
            <v>steinmuregull</v>
          </cell>
          <cell r="D2044" t="str">
            <v>NA</v>
          </cell>
        </row>
        <row r="2045">
          <cell r="C2045" t="str">
            <v>løvehale</v>
          </cell>
          <cell r="D2045" t="str">
            <v>NA</v>
          </cell>
        </row>
        <row r="2046">
          <cell r="D2046" t="str">
            <v>NA</v>
          </cell>
        </row>
        <row r="2047">
          <cell r="C2047" t="str">
            <v>kjertelsøtvier</v>
          </cell>
          <cell r="D2047" t="str">
            <v>NA</v>
          </cell>
        </row>
        <row r="2048">
          <cell r="C2048" t="str">
            <v>alaskakornell</v>
          </cell>
          <cell r="D2048" t="str">
            <v>NA</v>
          </cell>
        </row>
        <row r="2049">
          <cell r="C2049" t="str">
            <v>italiensk klokkeblåstjerne</v>
          </cell>
          <cell r="D2049" t="str">
            <v>NA</v>
          </cell>
        </row>
        <row r="2050">
          <cell r="C2050" t="str">
            <v>skogbjørnebær</v>
          </cell>
          <cell r="D2050" t="str">
            <v>LC</v>
          </cell>
        </row>
        <row r="2051">
          <cell r="C2051" t="str">
            <v>håret bergskrinneblom</v>
          </cell>
          <cell r="D2051" t="str">
            <v>LC</v>
          </cell>
        </row>
        <row r="2052">
          <cell r="C2052" t="str">
            <v>småmarimjelle</v>
          </cell>
          <cell r="D2052" t="str">
            <v>LC</v>
          </cell>
        </row>
        <row r="2053">
          <cell r="C2053" t="str">
            <v>brun daglilje</v>
          </cell>
          <cell r="D2053" t="str">
            <v>NA</v>
          </cell>
        </row>
        <row r="2054">
          <cell r="C2054" t="str">
            <v>skjellrot</v>
          </cell>
          <cell r="D2054" t="str">
            <v>LC</v>
          </cell>
        </row>
        <row r="2055">
          <cell r="C2055" t="str">
            <v>bergfuru</v>
          </cell>
          <cell r="D2055" t="str">
            <v>NA</v>
          </cell>
        </row>
        <row r="2056">
          <cell r="C2056" t="str">
            <v>prydhavre</v>
          </cell>
          <cell r="D2056" t="str">
            <v>NA</v>
          </cell>
        </row>
        <row r="2057">
          <cell r="C2057" t="str">
            <v>saftstjerneblom</v>
          </cell>
          <cell r="D2057" t="str">
            <v>LC</v>
          </cell>
        </row>
        <row r="2058">
          <cell r="C2058" t="str">
            <v>gråpoppel</v>
          </cell>
          <cell r="D2058" t="str">
            <v>NA</v>
          </cell>
        </row>
        <row r="2059">
          <cell r="C2059" t="str">
            <v>dvergmjølke</v>
          </cell>
          <cell r="D2059" t="str">
            <v>LC</v>
          </cell>
        </row>
        <row r="2060">
          <cell r="C2060" t="str">
            <v>hønsegras</v>
          </cell>
          <cell r="D2060" t="str">
            <v>LC</v>
          </cell>
        </row>
        <row r="2061">
          <cell r="C2061" t="str">
            <v>springfrø</v>
          </cell>
          <cell r="D2061" t="str">
            <v>LC</v>
          </cell>
        </row>
        <row r="2062">
          <cell r="C2062" t="str">
            <v>tyrkerblåstjerne</v>
          </cell>
          <cell r="D2062" t="str">
            <v>NA</v>
          </cell>
        </row>
        <row r="2063">
          <cell r="C2063" t="str">
            <v>strandsnelle</v>
          </cell>
          <cell r="D2063" t="str">
            <v>LC</v>
          </cell>
        </row>
        <row r="2064">
          <cell r="C2064" t="str">
            <v>vinmarikåpe</v>
          </cell>
          <cell r="D2064" t="str">
            <v>LC</v>
          </cell>
        </row>
        <row r="2065">
          <cell r="C2065" t="str">
            <v>alpeforglemmegei</v>
          </cell>
          <cell r="D2065" t="str">
            <v>NA</v>
          </cell>
        </row>
        <row r="2066">
          <cell r="C2066" t="str">
            <v>klokkeblåstjerne</v>
          </cell>
          <cell r="D2066" t="str">
            <v>NA</v>
          </cell>
        </row>
        <row r="2067">
          <cell r="C2067" t="str">
            <v>filtspirea</v>
          </cell>
          <cell r="D2067" t="str">
            <v>NA</v>
          </cell>
        </row>
        <row r="2068">
          <cell r="C2068" t="str">
            <v>mongolspringfrø</v>
          </cell>
          <cell r="D2068" t="str">
            <v>NA</v>
          </cell>
        </row>
        <row r="2069">
          <cell r="C2069" t="str">
            <v>sibirkornell</v>
          </cell>
          <cell r="D2069" t="str">
            <v>NA</v>
          </cell>
        </row>
        <row r="2070">
          <cell r="C2070" t="str">
            <v>lundkrattsoleie</v>
          </cell>
          <cell r="D2070" t="str">
            <v>NA</v>
          </cell>
        </row>
        <row r="2071">
          <cell r="C2071" t="str">
            <v>orientgaffelmure</v>
          </cell>
          <cell r="D2071" t="str">
            <v>NA</v>
          </cell>
        </row>
        <row r="2072">
          <cell r="C2072" t="str">
            <v>svartsøtvier</v>
          </cell>
          <cell r="D2072" t="str">
            <v>LC</v>
          </cell>
        </row>
        <row r="2073">
          <cell r="C2073" t="str">
            <v>skogrørkvein</v>
          </cell>
          <cell r="D2073" t="str">
            <v>LC</v>
          </cell>
        </row>
        <row r="2074">
          <cell r="C2074" t="str">
            <v>orientsvinerot</v>
          </cell>
          <cell r="D2074" t="str">
            <v>NA</v>
          </cell>
        </row>
        <row r="2075">
          <cell r="C2075" t="str">
            <v>krattsoleie</v>
          </cell>
          <cell r="D2075" t="str">
            <v>NT</v>
          </cell>
        </row>
        <row r="2076">
          <cell r="C2076" t="str">
            <v>blåfjær</v>
          </cell>
          <cell r="D2076" t="str">
            <v>LC</v>
          </cell>
        </row>
        <row r="2077">
          <cell r="C2077" t="str">
            <v>engkarse</v>
          </cell>
          <cell r="D2077" t="str">
            <v>LC</v>
          </cell>
        </row>
        <row r="2078">
          <cell r="C2078" t="str">
            <v>gran</v>
          </cell>
          <cell r="D2078" t="str">
            <v>LC</v>
          </cell>
        </row>
        <row r="2079">
          <cell r="C2079" t="str">
            <v>hvitløk</v>
          </cell>
          <cell r="D2079" t="str">
            <v>NA</v>
          </cell>
        </row>
        <row r="2080">
          <cell r="C2080" t="str">
            <v>mariesedelgran</v>
          </cell>
          <cell r="D2080" t="str">
            <v>NA</v>
          </cell>
        </row>
        <row r="2081">
          <cell r="C2081" t="str">
            <v>sølvlønn</v>
          </cell>
          <cell r="D2081" t="str">
            <v>NA</v>
          </cell>
        </row>
        <row r="2082">
          <cell r="C2082" t="str">
            <v>japanlønn</v>
          </cell>
          <cell r="D2082" t="str">
            <v>NA</v>
          </cell>
        </row>
        <row r="2083">
          <cell r="C2083" t="str">
            <v>montpellierlønn</v>
          </cell>
          <cell r="D2083" t="str">
            <v>NA</v>
          </cell>
        </row>
        <row r="2084">
          <cell r="C2084" t="str">
            <v>bysildre</v>
          </cell>
          <cell r="D2084" t="str">
            <v>NA</v>
          </cell>
        </row>
        <row r="2085">
          <cell r="C2085" t="str">
            <v>strandgroblad</v>
          </cell>
          <cell r="D2085" t="str">
            <v>LC</v>
          </cell>
        </row>
        <row r="2086">
          <cell r="C2086" t="str">
            <v>åkerbete</v>
          </cell>
          <cell r="D2086" t="str">
            <v>NA</v>
          </cell>
        </row>
        <row r="2087">
          <cell r="C2087" t="str">
            <v>purpurspirea</v>
          </cell>
          <cell r="D2087" t="str">
            <v>NA</v>
          </cell>
        </row>
        <row r="2088">
          <cell r="C2088" t="str">
            <v>koreansk edelgran</v>
          </cell>
          <cell r="D2088" t="str">
            <v>NA</v>
          </cell>
        </row>
        <row r="2089">
          <cell r="C2089" t="str">
            <v>perleblom</v>
          </cell>
          <cell r="D2089" t="str">
            <v>NA</v>
          </cell>
        </row>
        <row r="2090">
          <cell r="C2090" t="str">
            <v>blomstermispel</v>
          </cell>
          <cell r="D2090" t="str">
            <v>NA</v>
          </cell>
        </row>
        <row r="2091">
          <cell r="C2091" t="str">
            <v>sukkerlønn</v>
          </cell>
          <cell r="D2091" t="str">
            <v>NA</v>
          </cell>
        </row>
        <row r="2092">
          <cell r="C2092" t="str">
            <v>krypbeinurt</v>
          </cell>
          <cell r="D2092" t="str">
            <v>EN</v>
          </cell>
        </row>
        <row r="2093">
          <cell r="C2093" t="str">
            <v>kåltistel</v>
          </cell>
          <cell r="D2093" t="str">
            <v>NT</v>
          </cell>
        </row>
        <row r="2094">
          <cell r="C2094" t="str">
            <v>glissen plensveve</v>
          </cell>
          <cell r="D2094" t="str">
            <v>NA</v>
          </cell>
        </row>
        <row r="2095">
          <cell r="C2095" t="str">
            <v>gråbergknapp</v>
          </cell>
          <cell r="D2095" t="str">
            <v>NA</v>
          </cell>
        </row>
        <row r="2096">
          <cell r="C2096" t="str">
            <v>skruehavgras</v>
          </cell>
          <cell r="D2096" t="str">
            <v>LC</v>
          </cell>
        </row>
        <row r="2097">
          <cell r="C2097" t="str">
            <v>puterublom</v>
          </cell>
          <cell r="D2097" t="str">
            <v>RE</v>
          </cell>
        </row>
        <row r="2098">
          <cell r="C2098" t="str">
            <v>nikkoedelgran</v>
          </cell>
          <cell r="D2098" t="str">
            <v>NA</v>
          </cell>
        </row>
        <row r="2099">
          <cell r="C2099" t="str">
            <v>gulflatbelg</v>
          </cell>
          <cell r="D2099" t="str">
            <v>LC</v>
          </cell>
        </row>
        <row r="2100">
          <cell r="C2100" t="str">
            <v>østersjømarihand</v>
          </cell>
          <cell r="D2100" t="str">
            <v>NA</v>
          </cell>
        </row>
        <row r="2101">
          <cell r="C2101" t="str">
            <v>praktedelgran</v>
          </cell>
          <cell r="D2101" t="str">
            <v>NA</v>
          </cell>
        </row>
        <row r="2102">
          <cell r="C2102" t="str">
            <v>seiersløk</v>
          </cell>
          <cell r="D2102" t="str">
            <v>NA</v>
          </cell>
        </row>
        <row r="2103">
          <cell r="C2103" t="str">
            <v>sakhalinedelgran</v>
          </cell>
          <cell r="D2103" t="str">
            <v>NA</v>
          </cell>
        </row>
        <row r="2104">
          <cell r="C2104" t="str">
            <v>ishavskjempe</v>
          </cell>
          <cell r="D2104" t="str">
            <v>LC</v>
          </cell>
        </row>
        <row r="2105">
          <cell r="C2105" t="str">
            <v>løkrapp</v>
          </cell>
          <cell r="D2105" t="str">
            <v>VU</v>
          </cell>
        </row>
        <row r="2106">
          <cell r="C2106" t="str">
            <v>stillehavsedelgran</v>
          </cell>
          <cell r="D2106" t="str">
            <v>NA</v>
          </cell>
        </row>
        <row r="2107">
          <cell r="C2107" t="str">
            <v>skogpersille</v>
          </cell>
          <cell r="D2107" t="str">
            <v>VU</v>
          </cell>
        </row>
        <row r="2108">
          <cell r="D2108" t="str">
            <v>LC</v>
          </cell>
        </row>
        <row r="2109">
          <cell r="C2109" t="str">
            <v>safrantistel</v>
          </cell>
          <cell r="D2109" t="str">
            <v>NA</v>
          </cell>
        </row>
        <row r="2110">
          <cell r="C2110" t="str">
            <v>rundstarr</v>
          </cell>
          <cell r="D2110" t="str">
            <v>LC</v>
          </cell>
        </row>
        <row r="2111">
          <cell r="C2111" t="str">
            <v>smaltimian</v>
          </cell>
          <cell r="D2111" t="str">
            <v>CR</v>
          </cell>
        </row>
        <row r="2112">
          <cell r="C2112" t="str">
            <v>møllepersille</v>
          </cell>
          <cell r="D2112" t="str">
            <v>NA</v>
          </cell>
        </row>
        <row r="2113">
          <cell r="D2113" t="str">
            <v>NA</v>
          </cell>
        </row>
        <row r="2114">
          <cell r="C2114" t="str">
            <v>storvoksurt</v>
          </cell>
          <cell r="D2114" t="str">
            <v>NA</v>
          </cell>
        </row>
        <row r="2115">
          <cell r="C2115" t="str">
            <v>rug</v>
          </cell>
          <cell r="D2115" t="str">
            <v>NA</v>
          </cell>
        </row>
        <row r="2116">
          <cell r="C2116" t="str">
            <v>hjertesolsikke</v>
          </cell>
          <cell r="D2116" t="str">
            <v>NA</v>
          </cell>
        </row>
        <row r="2117">
          <cell r="C2117" t="str">
            <v>glanskattost</v>
          </cell>
          <cell r="D2117" t="str">
            <v>NA</v>
          </cell>
        </row>
        <row r="2118">
          <cell r="C2118" t="str">
            <v>krushøymol</v>
          </cell>
          <cell r="D2118" t="str">
            <v>LC</v>
          </cell>
        </row>
        <row r="2119">
          <cell r="D2119" t="str">
            <v>NA</v>
          </cell>
        </row>
        <row r="2120">
          <cell r="C2120" t="str">
            <v>prydløk</v>
          </cell>
          <cell r="D2120" t="str">
            <v>NA</v>
          </cell>
        </row>
        <row r="2121">
          <cell r="C2121" t="str">
            <v>grøftesoleie</v>
          </cell>
          <cell r="D2121" t="str">
            <v>LC</v>
          </cell>
        </row>
        <row r="2122">
          <cell r="C2122" t="str">
            <v>volgasennep</v>
          </cell>
          <cell r="D2122" t="str">
            <v>NA</v>
          </cell>
        </row>
        <row r="2123">
          <cell r="C2123" t="str">
            <v>skaftblåmelde</v>
          </cell>
          <cell r="D2123" t="str">
            <v>NA</v>
          </cell>
        </row>
        <row r="2124">
          <cell r="C2124" t="str">
            <v>kjempeturt</v>
          </cell>
          <cell r="D2124" t="str">
            <v>NA</v>
          </cell>
        </row>
        <row r="2125">
          <cell r="C2125" t="str">
            <v>fjelltettegras</v>
          </cell>
          <cell r="D2125" t="str">
            <v>LC</v>
          </cell>
        </row>
        <row r="2126">
          <cell r="C2126" t="str">
            <v>fjellvalmue</v>
          </cell>
          <cell r="D2126" t="str">
            <v>LC</v>
          </cell>
        </row>
        <row r="2127">
          <cell r="C2127" t="str">
            <v>korsandemat</v>
          </cell>
          <cell r="D2127" t="str">
            <v>NT</v>
          </cell>
        </row>
        <row r="2128">
          <cell r="C2128" t="str">
            <v>indiahirse</v>
          </cell>
          <cell r="D2128" t="str">
            <v>NA</v>
          </cell>
        </row>
        <row r="2129">
          <cell r="C2129" t="str">
            <v>strandløk</v>
          </cell>
          <cell r="D2129" t="str">
            <v>LC</v>
          </cell>
        </row>
        <row r="2130">
          <cell r="C2130" t="str">
            <v>dovrerublom</v>
          </cell>
          <cell r="D2130" t="str">
            <v>LC</v>
          </cell>
        </row>
        <row r="2131">
          <cell r="C2131" t="str">
            <v>orientsteinkløver</v>
          </cell>
          <cell r="D2131" t="str">
            <v>NA</v>
          </cell>
        </row>
        <row r="2132">
          <cell r="D2132" t="str">
            <v>NA</v>
          </cell>
        </row>
        <row r="2133">
          <cell r="D2133" t="str">
            <v>NA</v>
          </cell>
        </row>
        <row r="2134">
          <cell r="C2134" t="str">
            <v>småslirekne</v>
          </cell>
          <cell r="D2134" t="str">
            <v>LC</v>
          </cell>
        </row>
        <row r="2135">
          <cell r="C2135" t="str">
            <v>gul daglilje</v>
          </cell>
          <cell r="D2135" t="str">
            <v>NA</v>
          </cell>
        </row>
        <row r="2136">
          <cell r="D2136" t="str">
            <v>LC</v>
          </cell>
        </row>
        <row r="2137">
          <cell r="C2137" t="str">
            <v>slåttestarr</v>
          </cell>
          <cell r="D2137" t="str">
            <v>LC</v>
          </cell>
        </row>
        <row r="2138">
          <cell r="C2138" t="str">
            <v>snøarve</v>
          </cell>
          <cell r="D2138" t="str">
            <v>NT</v>
          </cell>
        </row>
        <row r="2139">
          <cell r="C2139" t="str">
            <v>kjertelvier</v>
          </cell>
          <cell r="D2139" t="str">
            <v>NT</v>
          </cell>
        </row>
        <row r="2140">
          <cell r="C2140" t="str">
            <v>purpursalat</v>
          </cell>
          <cell r="D2140" t="str">
            <v>NA</v>
          </cell>
        </row>
        <row r="2141">
          <cell r="C2141" t="str">
            <v>markfrytle</v>
          </cell>
          <cell r="D2141" t="str">
            <v>LC</v>
          </cell>
        </row>
        <row r="2142">
          <cell r="C2142" t="str">
            <v>fjellullvier</v>
          </cell>
          <cell r="D2142" t="str">
            <v>LC</v>
          </cell>
        </row>
        <row r="2143">
          <cell r="C2143" t="str">
            <v>kystgrisøre</v>
          </cell>
          <cell r="D2143" t="str">
            <v>LC</v>
          </cell>
        </row>
        <row r="2144">
          <cell r="C2144" t="str">
            <v>stristokkrose</v>
          </cell>
          <cell r="D2144" t="str">
            <v>NA</v>
          </cell>
        </row>
        <row r="2145">
          <cell r="C2145" t="str">
            <v>argentinajernurt</v>
          </cell>
          <cell r="D2145" t="str">
            <v>NA</v>
          </cell>
        </row>
        <row r="2146">
          <cell r="C2146" t="str">
            <v>sandkveke</v>
          </cell>
          <cell r="D2146" t="str">
            <v>LC</v>
          </cell>
        </row>
        <row r="2147">
          <cell r="C2147" t="str">
            <v>slåpetorn</v>
          </cell>
          <cell r="D2147" t="str">
            <v>LC</v>
          </cell>
        </row>
        <row r="2148">
          <cell r="C2148" t="str">
            <v>vaniljerot</v>
          </cell>
          <cell r="D2148" t="str">
            <v>LC</v>
          </cell>
        </row>
        <row r="2149">
          <cell r="C2149" t="str">
            <v>søtvortemelk</v>
          </cell>
          <cell r="D2149" t="str">
            <v>NA</v>
          </cell>
        </row>
        <row r="2150">
          <cell r="C2150" t="str">
            <v>småildkvede</v>
          </cell>
          <cell r="D2150" t="str">
            <v>NA</v>
          </cell>
        </row>
        <row r="2151">
          <cell r="C2151" t="str">
            <v>kantsøtvier</v>
          </cell>
          <cell r="D2151" t="str">
            <v>NA</v>
          </cell>
        </row>
        <row r="2152">
          <cell r="C2152" t="str">
            <v>hvit skunkkala</v>
          </cell>
          <cell r="D2152" t="str">
            <v>NA</v>
          </cell>
        </row>
        <row r="2153">
          <cell r="C2153" t="str">
            <v>snauarve</v>
          </cell>
          <cell r="D2153" t="str">
            <v>LC</v>
          </cell>
        </row>
        <row r="2154">
          <cell r="C2154" t="str">
            <v>fjærbørstegras</v>
          </cell>
          <cell r="D2154" t="str">
            <v>NA</v>
          </cell>
        </row>
        <row r="2155">
          <cell r="C2155" t="str">
            <v>stolpestarr</v>
          </cell>
          <cell r="D2155" t="str">
            <v>LC</v>
          </cell>
        </row>
        <row r="2156">
          <cell r="D2156" t="str">
            <v>NA</v>
          </cell>
        </row>
        <row r="2157">
          <cell r="C2157" t="str">
            <v>skogstorklokke</v>
          </cell>
          <cell r="D2157" t="str">
            <v>LC</v>
          </cell>
        </row>
        <row r="2158">
          <cell r="C2158" t="str">
            <v>murslør</v>
          </cell>
          <cell r="D2158" t="str">
            <v>NA</v>
          </cell>
        </row>
        <row r="2159">
          <cell r="C2159" t="str">
            <v>kolavalmue</v>
          </cell>
          <cell r="D2159" t="str">
            <v>EN</v>
          </cell>
        </row>
        <row r="2160">
          <cell r="C2160" t="str">
            <v>kiwi</v>
          </cell>
          <cell r="D2160" t="str">
            <v>NA</v>
          </cell>
        </row>
        <row r="2161">
          <cell r="C2161" t="str">
            <v>gulrose</v>
          </cell>
          <cell r="D2161" t="str">
            <v>NA</v>
          </cell>
        </row>
        <row r="2162">
          <cell r="C2162" t="str">
            <v>ugrasgullurt</v>
          </cell>
          <cell r="D2162" t="str">
            <v>NA</v>
          </cell>
        </row>
        <row r="2163">
          <cell r="C2163" t="str">
            <v>balsamedelgran</v>
          </cell>
          <cell r="D2163" t="str">
            <v>NA</v>
          </cell>
        </row>
        <row r="2164">
          <cell r="C2164" t="str">
            <v>klatrehortenisa</v>
          </cell>
          <cell r="D2164" t="str">
            <v>NA</v>
          </cell>
        </row>
        <row r="2165">
          <cell r="C2165" t="str">
            <v>gaffelsveve</v>
          </cell>
          <cell r="D2165" t="str">
            <v>EN</v>
          </cell>
        </row>
        <row r="2166">
          <cell r="C2166" t="str">
            <v>hestemynte</v>
          </cell>
          <cell r="D2166" t="str">
            <v>NA</v>
          </cell>
        </row>
        <row r="2167">
          <cell r="C2167" t="str">
            <v>slåttesveve</v>
          </cell>
          <cell r="D2167" t="str">
            <v>NT</v>
          </cell>
        </row>
        <row r="2168">
          <cell r="C2168" t="str">
            <v>møllesyre</v>
          </cell>
          <cell r="D2168" t="str">
            <v>NA</v>
          </cell>
        </row>
        <row r="2169">
          <cell r="C2169" t="str">
            <v>møllevikke</v>
          </cell>
          <cell r="D2169" t="str">
            <v>NA</v>
          </cell>
        </row>
        <row r="2170">
          <cell r="C2170" t="str">
            <v>aurikkelsveve</v>
          </cell>
          <cell r="D2170" t="str">
            <v>LC</v>
          </cell>
        </row>
        <row r="2171">
          <cell r="C2171" t="str">
            <v>varangerhøymol</v>
          </cell>
          <cell r="D2171" t="str">
            <v>VU</v>
          </cell>
        </row>
        <row r="2172">
          <cell r="C2172" t="str">
            <v>stor snøstjerne</v>
          </cell>
          <cell r="D2172" t="str">
            <v>NA</v>
          </cell>
        </row>
        <row r="2173">
          <cell r="C2173" t="str">
            <v>praktkongslys</v>
          </cell>
          <cell r="D2173" t="str">
            <v>NA</v>
          </cell>
        </row>
        <row r="2174">
          <cell r="C2174" t="str">
            <v>nordlandssveve</v>
          </cell>
          <cell r="D2174" t="str">
            <v>NT</v>
          </cell>
        </row>
        <row r="2175">
          <cell r="C2175" t="str">
            <v>rørhestemynte</v>
          </cell>
          <cell r="D2175" t="str">
            <v>NA</v>
          </cell>
        </row>
        <row r="2176">
          <cell r="C2176" t="str">
            <v>dalfiol</v>
          </cell>
          <cell r="D2176" t="str">
            <v>VU</v>
          </cell>
        </row>
        <row r="2177">
          <cell r="C2177" t="str">
            <v>hårsveve</v>
          </cell>
          <cell r="D2177" t="str">
            <v>LC</v>
          </cell>
        </row>
        <row r="2178">
          <cell r="C2178" t="str">
            <v>gulsildre</v>
          </cell>
          <cell r="D2178" t="str">
            <v>LC</v>
          </cell>
        </row>
        <row r="2179">
          <cell r="C2179" t="str">
            <v>purpursolhatt</v>
          </cell>
          <cell r="D2179" t="str">
            <v>NA</v>
          </cell>
        </row>
        <row r="2180">
          <cell r="C2180" t="str">
            <v>klatreslirekne</v>
          </cell>
          <cell r="D2180" t="str">
            <v>NA</v>
          </cell>
        </row>
        <row r="2181">
          <cell r="C2181" t="str">
            <v>klaseskumblom</v>
          </cell>
          <cell r="D2181" t="str">
            <v>NA</v>
          </cell>
        </row>
        <row r="2182">
          <cell r="C2182" t="str">
            <v>amurkorktre</v>
          </cell>
          <cell r="D2182" t="str">
            <v>NA</v>
          </cell>
        </row>
        <row r="2183">
          <cell r="C2183" t="str">
            <v>vrangsveve</v>
          </cell>
          <cell r="D2183" t="str">
            <v>LC</v>
          </cell>
        </row>
        <row r="2184">
          <cell r="C2184" t="str">
            <v>veisveve</v>
          </cell>
          <cell r="D2184" t="str">
            <v>LC</v>
          </cell>
        </row>
        <row r="2185">
          <cell r="C2185" t="str">
            <v>hagekattehale</v>
          </cell>
          <cell r="D2185" t="str">
            <v>NA</v>
          </cell>
        </row>
        <row r="2186">
          <cell r="C2186" t="str">
            <v>bladfaks</v>
          </cell>
          <cell r="D2186" t="str">
            <v>NA</v>
          </cell>
        </row>
        <row r="2187">
          <cell r="C2187" t="str">
            <v>grenmarsveve</v>
          </cell>
          <cell r="D2187" t="str">
            <v>EN</v>
          </cell>
        </row>
        <row r="2188">
          <cell r="C2188" t="str">
            <v>sibirsk hagenøkleblom</v>
          </cell>
          <cell r="D2188" t="str">
            <v>NA</v>
          </cell>
        </row>
        <row r="2189">
          <cell r="C2189" t="str">
            <v>høyfjellsveronika</v>
          </cell>
          <cell r="D2189" t="str">
            <v>NT</v>
          </cell>
        </row>
        <row r="2190">
          <cell r="C2190" t="str">
            <v>lundbjørnebær</v>
          </cell>
          <cell r="D2190" t="str">
            <v>VU</v>
          </cell>
        </row>
        <row r="2191">
          <cell r="C2191" t="str">
            <v>dvergfugleklo</v>
          </cell>
          <cell r="D2191" t="str">
            <v>NA</v>
          </cell>
        </row>
        <row r="2192">
          <cell r="C2192" t="str">
            <v>blyttsveve</v>
          </cell>
          <cell r="D2192" t="str">
            <v>NT</v>
          </cell>
        </row>
        <row r="2193">
          <cell r="C2193" t="str">
            <v>pipeløk</v>
          </cell>
          <cell r="D2193" t="str">
            <v>CR</v>
          </cell>
        </row>
        <row r="2194">
          <cell r="C2194" t="str">
            <v>bleikfrytle</v>
          </cell>
          <cell r="D2194" t="str">
            <v>LC</v>
          </cell>
        </row>
        <row r="2195">
          <cell r="C2195" t="str">
            <v>rødkattebusk</v>
          </cell>
          <cell r="D2195" t="str">
            <v>NA</v>
          </cell>
        </row>
        <row r="2196">
          <cell r="C2196" t="str">
            <v>kvastsveve</v>
          </cell>
          <cell r="D2196" t="str">
            <v>LC</v>
          </cell>
        </row>
        <row r="2197">
          <cell r="C2197" t="str">
            <v>svartsurbær</v>
          </cell>
          <cell r="D2197" t="str">
            <v>NA</v>
          </cell>
        </row>
        <row r="2198">
          <cell r="C2198" t="str">
            <v>seterfrytle</v>
          </cell>
          <cell r="D2198" t="str">
            <v>LC</v>
          </cell>
        </row>
        <row r="2199">
          <cell r="C2199" t="str">
            <v>parkgulltvetann</v>
          </cell>
          <cell r="D2199" t="str">
            <v>NA</v>
          </cell>
        </row>
        <row r="2200">
          <cell r="C2200" t="str">
            <v>mattesveve</v>
          </cell>
          <cell r="D2200" t="str">
            <v>LC</v>
          </cell>
        </row>
        <row r="2201">
          <cell r="C2201" t="str">
            <v>franskvikke</v>
          </cell>
          <cell r="D2201" t="str">
            <v>NA</v>
          </cell>
        </row>
        <row r="2202">
          <cell r="C2202" t="str">
            <v>dikeveronika</v>
          </cell>
          <cell r="D2202" t="str">
            <v>NA</v>
          </cell>
        </row>
        <row r="2203">
          <cell r="C2203" t="str">
            <v>hortensia</v>
          </cell>
          <cell r="D2203" t="str">
            <v>NA</v>
          </cell>
        </row>
        <row r="2204">
          <cell r="C2204" t="str">
            <v>syrinslirekne</v>
          </cell>
          <cell r="D2204" t="str">
            <v>NA</v>
          </cell>
        </row>
        <row r="2205">
          <cell r="C2205" t="str">
            <v>småtranebær</v>
          </cell>
          <cell r="D2205" t="str">
            <v>LC</v>
          </cell>
        </row>
        <row r="2206">
          <cell r="C2206" t="str">
            <v>ramsløk</v>
          </cell>
          <cell r="D2206" t="str">
            <v>LC</v>
          </cell>
        </row>
        <row r="2207">
          <cell r="C2207" t="str">
            <v>vinterglans</v>
          </cell>
          <cell r="D2207" t="str">
            <v>NA</v>
          </cell>
        </row>
        <row r="2208">
          <cell r="C2208" t="str">
            <v>setersveve</v>
          </cell>
          <cell r="D2208" t="str">
            <v>LC</v>
          </cell>
        </row>
        <row r="2209">
          <cell r="C2209" t="str">
            <v>fjellkråkefot</v>
          </cell>
          <cell r="D2209" t="str">
            <v>LC</v>
          </cell>
        </row>
        <row r="2210">
          <cell r="C2210" t="str">
            <v>prydleddved</v>
          </cell>
          <cell r="D2210" t="str">
            <v>NA</v>
          </cell>
        </row>
        <row r="2211">
          <cell r="C2211" t="str">
            <v>bleiksveve</v>
          </cell>
          <cell r="D2211" t="str">
            <v>NE</v>
          </cell>
        </row>
        <row r="2212">
          <cell r="D2212" t="str">
            <v>NA</v>
          </cell>
        </row>
        <row r="2213">
          <cell r="C2213" t="str">
            <v>stor snøklokke</v>
          </cell>
          <cell r="D2213" t="str">
            <v>NA</v>
          </cell>
        </row>
        <row r="2214">
          <cell r="C2214" t="str">
            <v>norsk vintergrønn</v>
          </cell>
          <cell r="D2214" t="str">
            <v>LC</v>
          </cell>
        </row>
        <row r="2215">
          <cell r="C2215" t="str">
            <v>mørk piggstarr</v>
          </cell>
          <cell r="D2215" t="str">
            <v>LC</v>
          </cell>
        </row>
        <row r="2216">
          <cell r="C2216" t="str">
            <v>lappstarr</v>
          </cell>
          <cell r="D2216" t="str">
            <v>VU</v>
          </cell>
        </row>
        <row r="2217">
          <cell r="C2217" t="str">
            <v>greinsveve</v>
          </cell>
          <cell r="D2217" t="str">
            <v>LC</v>
          </cell>
        </row>
        <row r="2218">
          <cell r="C2218" t="str">
            <v>japanpieris</v>
          </cell>
          <cell r="D2218" t="str">
            <v>NA</v>
          </cell>
        </row>
        <row r="2219">
          <cell r="C2219" t="str">
            <v>nikkestjerne</v>
          </cell>
          <cell r="D2219" t="str">
            <v>NA</v>
          </cell>
        </row>
        <row r="2220">
          <cell r="C2220" t="str">
            <v>flitting lise</v>
          </cell>
          <cell r="D2220" t="str">
            <v>NA</v>
          </cell>
        </row>
        <row r="2221">
          <cell r="C2221" t="str">
            <v>ildsveve</v>
          </cell>
          <cell r="D2221" t="str">
            <v>VU</v>
          </cell>
        </row>
        <row r="2222">
          <cell r="C2222" t="str">
            <v>japankaprifol</v>
          </cell>
          <cell r="D2222" t="str">
            <v>NA</v>
          </cell>
        </row>
        <row r="2223">
          <cell r="C2223" t="str">
            <v>smalnattlys</v>
          </cell>
          <cell r="D2223" t="str">
            <v>NA</v>
          </cell>
        </row>
        <row r="2224">
          <cell r="C2224" t="str">
            <v>hageormehode</v>
          </cell>
          <cell r="D2224" t="str">
            <v>NA</v>
          </cell>
        </row>
        <row r="2225">
          <cell r="C2225" t="str">
            <v>hekkspirea</v>
          </cell>
          <cell r="D2225" t="str">
            <v>NA</v>
          </cell>
        </row>
        <row r="2226">
          <cell r="C2226" t="str">
            <v>perleforglemmegei</v>
          </cell>
          <cell r="D2226" t="str">
            <v>EN</v>
          </cell>
        </row>
        <row r="2227">
          <cell r="C2227" t="str">
            <v>kalifornialeddved</v>
          </cell>
          <cell r="D2227" t="str">
            <v>NA</v>
          </cell>
        </row>
        <row r="2228">
          <cell r="C2228" t="str">
            <v>engsveve</v>
          </cell>
          <cell r="D2228" t="str">
            <v>LC</v>
          </cell>
        </row>
        <row r="2229">
          <cell r="C2229" t="str">
            <v>jomfrugrønn</v>
          </cell>
          <cell r="D2229" t="str">
            <v>NA</v>
          </cell>
        </row>
        <row r="2230">
          <cell r="C2230" t="str">
            <v>mokråkefot</v>
          </cell>
          <cell r="D2230" t="str">
            <v>LC</v>
          </cell>
        </row>
        <row r="2231">
          <cell r="C2231" t="str">
            <v>masimjelt</v>
          </cell>
          <cell r="D2231" t="str">
            <v>VU</v>
          </cell>
        </row>
        <row r="2232">
          <cell r="C2232" t="str">
            <v>islandsgrønnkurle</v>
          </cell>
          <cell r="D2232" t="str">
            <v>EN</v>
          </cell>
        </row>
        <row r="2233">
          <cell r="C2233" t="str">
            <v>østersjøsøte</v>
          </cell>
          <cell r="D2233" t="str">
            <v>RE</v>
          </cell>
        </row>
        <row r="2234">
          <cell r="C2234" t="str">
            <v>bakkesveve</v>
          </cell>
          <cell r="D2234" t="str">
            <v>EN</v>
          </cell>
        </row>
        <row r="2235">
          <cell r="C2235" t="str">
            <v>roseløk</v>
          </cell>
          <cell r="D2235" t="str">
            <v>NA</v>
          </cell>
        </row>
        <row r="2236">
          <cell r="C2236" t="str">
            <v>sommerfuglbusk</v>
          </cell>
          <cell r="D2236" t="str">
            <v>NA</v>
          </cell>
        </row>
        <row r="2237">
          <cell r="C2237" t="str">
            <v>rødsveve</v>
          </cell>
          <cell r="D2237" t="str">
            <v>LC</v>
          </cell>
        </row>
        <row r="2238">
          <cell r="C2238" t="str">
            <v>alpehøymol</v>
          </cell>
          <cell r="D2238" t="str">
            <v>NA</v>
          </cell>
        </row>
        <row r="2239">
          <cell r="C2239" t="str">
            <v>åkerringblom</v>
          </cell>
          <cell r="D2239" t="str">
            <v>NA</v>
          </cell>
        </row>
        <row r="2240">
          <cell r="C2240" t="str">
            <v>flettepil</v>
          </cell>
          <cell r="D2240" t="str">
            <v>NA</v>
          </cell>
        </row>
        <row r="2241">
          <cell r="C2241" t="str">
            <v>fagervier</v>
          </cell>
          <cell r="D2241" t="str">
            <v>NA</v>
          </cell>
        </row>
        <row r="2242">
          <cell r="C2242" t="str">
            <v>rome</v>
          </cell>
          <cell r="D2242" t="str">
            <v>LC</v>
          </cell>
        </row>
        <row r="2243">
          <cell r="C2243" t="str">
            <v>skyggebjørnebær</v>
          </cell>
          <cell r="D2243" t="str">
            <v>NA</v>
          </cell>
        </row>
        <row r="2244">
          <cell r="C2244" t="str">
            <v>blåkurv</v>
          </cell>
          <cell r="D2244" t="str">
            <v>NA</v>
          </cell>
        </row>
        <row r="2245">
          <cell r="C2245" t="str">
            <v>gunnieukalyptus</v>
          </cell>
          <cell r="D2245" t="str">
            <v>NA</v>
          </cell>
        </row>
        <row r="2246">
          <cell r="C2246" t="str">
            <v>agnorstarr</v>
          </cell>
          <cell r="D2246" t="str">
            <v>LC</v>
          </cell>
        </row>
        <row r="2247">
          <cell r="C2247" t="str">
            <v>grasløk</v>
          </cell>
          <cell r="D2247" t="str">
            <v>LC</v>
          </cell>
        </row>
        <row r="2248">
          <cell r="C2248" t="str">
            <v>lappmattesveve</v>
          </cell>
          <cell r="D2248" t="str">
            <v>VU</v>
          </cell>
        </row>
        <row r="2249">
          <cell r="C2249" t="str">
            <v>heisiv</v>
          </cell>
          <cell r="D2249" t="str">
            <v>LC</v>
          </cell>
        </row>
        <row r="2250">
          <cell r="C2250" t="str">
            <v>knoppurtsnylterot</v>
          </cell>
          <cell r="D2250" t="str">
            <v>NA</v>
          </cell>
        </row>
        <row r="2251">
          <cell r="C2251" t="str">
            <v>smalkjempe</v>
          </cell>
          <cell r="D2251" t="str">
            <v>LC</v>
          </cell>
        </row>
        <row r="2252">
          <cell r="C2252" t="str">
            <v>hagesveve</v>
          </cell>
          <cell r="D2252" t="str">
            <v>NA</v>
          </cell>
        </row>
        <row r="2253">
          <cell r="C2253" t="str">
            <v>dvergarve</v>
          </cell>
          <cell r="D2253" t="str">
            <v>EN</v>
          </cell>
        </row>
        <row r="2254">
          <cell r="C2254" t="str">
            <v>legevendelrot</v>
          </cell>
          <cell r="D2254" t="str">
            <v>NT</v>
          </cell>
        </row>
        <row r="2255">
          <cell r="C2255" t="str">
            <v>kjertelmattesveve</v>
          </cell>
          <cell r="D2255" t="str">
            <v>NE</v>
          </cell>
        </row>
        <row r="2256">
          <cell r="C2256" t="str">
            <v>hundetann</v>
          </cell>
          <cell r="D2256" t="str">
            <v>NA</v>
          </cell>
        </row>
        <row r="2257">
          <cell r="C2257" t="str">
            <v>kildegras</v>
          </cell>
          <cell r="D2257" t="str">
            <v>NT</v>
          </cell>
        </row>
        <row r="2258">
          <cell r="C2258" t="str">
            <v>kulekarse</v>
          </cell>
          <cell r="D2258" t="str">
            <v>NA</v>
          </cell>
        </row>
        <row r="2259">
          <cell r="C2259" t="str">
            <v>breibjørnebær</v>
          </cell>
          <cell r="D2259" t="str">
            <v>NA</v>
          </cell>
        </row>
        <row r="2260">
          <cell r="C2260" t="str">
            <v>vill rødsveve</v>
          </cell>
          <cell r="D2260" t="str">
            <v>LC</v>
          </cell>
        </row>
        <row r="2261">
          <cell r="C2261" t="str">
            <v>kronsymre</v>
          </cell>
          <cell r="D2261" t="str">
            <v>NA</v>
          </cell>
        </row>
        <row r="2262">
          <cell r="C2262" t="str">
            <v>bleik snausveve</v>
          </cell>
          <cell r="D2262" t="str">
            <v>NA</v>
          </cell>
        </row>
        <row r="2263">
          <cell r="C2263" t="str">
            <v>skogkløver</v>
          </cell>
          <cell r="D2263" t="str">
            <v>LC</v>
          </cell>
        </row>
        <row r="2264">
          <cell r="C2264" t="str">
            <v>brannsveve</v>
          </cell>
          <cell r="D2264" t="str">
            <v>NT</v>
          </cell>
        </row>
        <row r="2265">
          <cell r="C2265" t="str">
            <v>taggbegersalat</v>
          </cell>
          <cell r="D2265" t="str">
            <v>NA</v>
          </cell>
        </row>
        <row r="2266">
          <cell r="C2266" t="str">
            <v>bakkemattesveve</v>
          </cell>
          <cell r="D2266" t="str">
            <v>LC</v>
          </cell>
        </row>
        <row r="2267">
          <cell r="C2267" t="str">
            <v>basilikum</v>
          </cell>
          <cell r="D2267" t="str">
            <v>NA</v>
          </cell>
        </row>
        <row r="2268">
          <cell r="C2268" t="str">
            <v>finnmarksbalderbrå</v>
          </cell>
          <cell r="D2268" t="str">
            <v>LC</v>
          </cell>
        </row>
        <row r="2269">
          <cell r="C2269" t="str">
            <v>knollhestehavre</v>
          </cell>
          <cell r="D2269" t="str">
            <v>NA</v>
          </cell>
        </row>
        <row r="2270">
          <cell r="C2270" t="str">
            <v>blodormerot</v>
          </cell>
          <cell r="D2270" t="str">
            <v>NA</v>
          </cell>
        </row>
        <row r="2271">
          <cell r="C2271" t="str">
            <v>duehode</v>
          </cell>
          <cell r="D2271" t="str">
            <v>NA</v>
          </cell>
        </row>
        <row r="2272">
          <cell r="C2272" t="str">
            <v>savoysvever</v>
          </cell>
          <cell r="D2272" t="str">
            <v>NE</v>
          </cell>
        </row>
        <row r="2273">
          <cell r="C2273" t="str">
            <v>fagerfredløs</v>
          </cell>
          <cell r="D2273" t="str">
            <v>NA</v>
          </cell>
        </row>
        <row r="2274">
          <cell r="C2274" t="str">
            <v>bergperikum</v>
          </cell>
          <cell r="D2274" t="str">
            <v>LC</v>
          </cell>
        </row>
        <row r="2275">
          <cell r="C2275" t="str">
            <v>mellomvalurt</v>
          </cell>
          <cell r="D2275" t="str">
            <v>NA</v>
          </cell>
        </row>
        <row r="2276">
          <cell r="C2276" t="str">
            <v>lemenstarr</v>
          </cell>
          <cell r="D2276" t="str">
            <v>LC</v>
          </cell>
        </row>
        <row r="2277">
          <cell r="C2277" t="str">
            <v>dovresvever</v>
          </cell>
          <cell r="D2277" t="str">
            <v>NE</v>
          </cell>
        </row>
        <row r="2278">
          <cell r="C2278" t="str">
            <v>frøvårkål</v>
          </cell>
          <cell r="D2278" t="str">
            <v>LC</v>
          </cell>
        </row>
        <row r="2279">
          <cell r="C2279" t="str">
            <v>kaliforniakløver</v>
          </cell>
          <cell r="D2279" t="str">
            <v>NA</v>
          </cell>
        </row>
        <row r="2280">
          <cell r="C2280" t="str">
            <v>rosettbergsvever</v>
          </cell>
          <cell r="D2280" t="str">
            <v>NE</v>
          </cell>
        </row>
        <row r="2281">
          <cell r="C2281" t="str">
            <v>raigras</v>
          </cell>
          <cell r="D2281" t="str">
            <v>LC</v>
          </cell>
        </row>
        <row r="2282">
          <cell r="C2282" t="str">
            <v>mørkbergsvever</v>
          </cell>
          <cell r="D2282" t="str">
            <v>NE</v>
          </cell>
        </row>
        <row r="2283">
          <cell r="C2283" t="str">
            <v>storildkvede</v>
          </cell>
          <cell r="D2283" t="str">
            <v>NA</v>
          </cell>
        </row>
        <row r="2284">
          <cell r="C2284" t="str">
            <v>smalbergsvever</v>
          </cell>
          <cell r="D2284" t="str">
            <v>NE</v>
          </cell>
        </row>
        <row r="2285">
          <cell r="C2285" t="str">
            <v>puslingkrage</v>
          </cell>
          <cell r="D2285" t="str">
            <v>NA</v>
          </cell>
        </row>
        <row r="2286">
          <cell r="C2286" t="str">
            <v>himmelblom</v>
          </cell>
          <cell r="D2286" t="str">
            <v>NA</v>
          </cell>
        </row>
        <row r="2287">
          <cell r="C2287" t="str">
            <v>linderose</v>
          </cell>
          <cell r="D2287" t="str">
            <v>NA</v>
          </cell>
        </row>
        <row r="2288">
          <cell r="C2288" t="str">
            <v>kranskonvall</v>
          </cell>
          <cell r="D2288" t="str">
            <v>LC</v>
          </cell>
        </row>
        <row r="2289">
          <cell r="C2289" t="str">
            <v>pasjonsfrukt</v>
          </cell>
          <cell r="D2289" t="str">
            <v>NA</v>
          </cell>
        </row>
        <row r="2290">
          <cell r="C2290" t="str">
            <v>mørkfjellsvever</v>
          </cell>
          <cell r="D2290" t="str">
            <v>NE</v>
          </cell>
        </row>
        <row r="2291">
          <cell r="C2291" t="str">
            <v>hvitamarant</v>
          </cell>
          <cell r="D2291" t="str">
            <v>NA</v>
          </cell>
        </row>
        <row r="2292">
          <cell r="C2292" t="str">
            <v>fjellkrekling</v>
          </cell>
          <cell r="D2292" t="str">
            <v>LC</v>
          </cell>
        </row>
        <row r="2293">
          <cell r="C2293" t="str">
            <v>tannbladsvever</v>
          </cell>
          <cell r="D2293" t="str">
            <v>NE</v>
          </cell>
        </row>
        <row r="2294">
          <cell r="C2294" t="str">
            <v>rosenvindel</v>
          </cell>
          <cell r="D2294" t="str">
            <v>NA</v>
          </cell>
        </row>
        <row r="2295">
          <cell r="C2295" t="str">
            <v>skåresildre</v>
          </cell>
          <cell r="D2295" t="str">
            <v>LC</v>
          </cell>
        </row>
        <row r="2296">
          <cell r="C2296" t="str">
            <v>praktbakkestjerne</v>
          </cell>
          <cell r="D2296" t="str">
            <v>NA</v>
          </cell>
        </row>
        <row r="2297">
          <cell r="C2297" t="str">
            <v>lansettbergsvever</v>
          </cell>
          <cell r="D2297" t="str">
            <v>NE</v>
          </cell>
        </row>
        <row r="2298">
          <cell r="C2298" t="str">
            <v>lyngdalsbjørnebær</v>
          </cell>
          <cell r="D2298" t="str">
            <v>CR</v>
          </cell>
        </row>
        <row r="2299">
          <cell r="C2299" t="str">
            <v>evjebrodd</v>
          </cell>
          <cell r="D2299" t="str">
            <v>LC</v>
          </cell>
        </row>
        <row r="2300">
          <cell r="C2300" t="str">
            <v>finntelg</v>
          </cell>
          <cell r="D2300" t="str">
            <v>NT</v>
          </cell>
        </row>
        <row r="2301">
          <cell r="C2301" t="str">
            <v>russisk rot</v>
          </cell>
          <cell r="D2301" t="str">
            <v>NA</v>
          </cell>
        </row>
        <row r="2302">
          <cell r="C2302" t="str">
            <v>vårerteknapp</v>
          </cell>
          <cell r="D2302" t="str">
            <v>LC</v>
          </cell>
        </row>
        <row r="2303">
          <cell r="C2303" t="str">
            <v>mykdå</v>
          </cell>
          <cell r="D2303" t="str">
            <v>NA</v>
          </cell>
        </row>
        <row r="2304">
          <cell r="C2304" t="str">
            <v>orientkarse</v>
          </cell>
          <cell r="D2304" t="str">
            <v>NA</v>
          </cell>
        </row>
        <row r="2305">
          <cell r="C2305" t="str">
            <v>høstkrokus</v>
          </cell>
          <cell r="D2305" t="str">
            <v>NA</v>
          </cell>
        </row>
        <row r="2306">
          <cell r="C2306" t="str">
            <v>småpiggknopp</v>
          </cell>
          <cell r="D2306" t="str">
            <v>LC</v>
          </cell>
        </row>
        <row r="2307">
          <cell r="C2307" t="str">
            <v>hagegladiolus</v>
          </cell>
          <cell r="D2307" t="str">
            <v>NA</v>
          </cell>
        </row>
        <row r="2308">
          <cell r="C2308" t="str">
            <v>edelkastanje</v>
          </cell>
          <cell r="D2308" t="str">
            <v>NA</v>
          </cell>
        </row>
        <row r="2309">
          <cell r="C2309" t="str">
            <v>blåstråle</v>
          </cell>
          <cell r="D2309" t="str">
            <v>NA</v>
          </cell>
        </row>
        <row r="2310">
          <cell r="C2310" t="str">
            <v>bergrose</v>
          </cell>
          <cell r="D2310" t="str">
            <v>NA</v>
          </cell>
        </row>
        <row r="2311">
          <cell r="C2311" t="str">
            <v>nellikflokk</v>
          </cell>
          <cell r="D2311" t="str">
            <v>NA</v>
          </cell>
        </row>
        <row r="2312">
          <cell r="C2312" t="str">
            <v>kalkfiol</v>
          </cell>
          <cell r="D2312" t="str">
            <v>LC</v>
          </cell>
        </row>
        <row r="2313">
          <cell r="D2313" t="str">
            <v>NA</v>
          </cell>
        </row>
        <row r="2314">
          <cell r="C2314" t="str">
            <v>svartsvever</v>
          </cell>
          <cell r="D2314" t="str">
            <v>NE</v>
          </cell>
        </row>
        <row r="2315">
          <cell r="C2315" t="str">
            <v>vassblink</v>
          </cell>
          <cell r="D2315" t="str">
            <v>NA</v>
          </cell>
        </row>
        <row r="2316">
          <cell r="C2316" t="str">
            <v>maiblom</v>
          </cell>
          <cell r="D2316" t="str">
            <v>LC</v>
          </cell>
        </row>
        <row r="2317">
          <cell r="C2317" t="str">
            <v>kornvalmue</v>
          </cell>
          <cell r="D2317" t="str">
            <v>NA</v>
          </cell>
        </row>
        <row r="2318">
          <cell r="C2318" t="str">
            <v>norsk sandslirekne</v>
          </cell>
          <cell r="D2318" t="str">
            <v>LC</v>
          </cell>
        </row>
        <row r="2319">
          <cell r="C2319" t="str">
            <v>buesivaks</v>
          </cell>
          <cell r="D2319" t="str">
            <v>LC</v>
          </cell>
        </row>
        <row r="2320">
          <cell r="C2320" t="str">
            <v>legekattost</v>
          </cell>
          <cell r="D2320" t="str">
            <v>NA</v>
          </cell>
        </row>
        <row r="2321">
          <cell r="C2321" t="str">
            <v>salatsvever</v>
          </cell>
          <cell r="D2321" t="str">
            <v>NE</v>
          </cell>
        </row>
        <row r="2322">
          <cell r="C2322" t="str">
            <v>kjempebergflette</v>
          </cell>
          <cell r="D2322" t="str">
            <v>NA</v>
          </cell>
        </row>
        <row r="2323">
          <cell r="C2323" t="str">
            <v>fjellperlevintergrønn</v>
          </cell>
          <cell r="D2323" t="str">
            <v>LC</v>
          </cell>
        </row>
        <row r="2324">
          <cell r="C2324" t="str">
            <v>fjellflokk</v>
          </cell>
          <cell r="D2324" t="str">
            <v>LC</v>
          </cell>
        </row>
        <row r="2325">
          <cell r="C2325" t="str">
            <v>rankpiggknopp</v>
          </cell>
          <cell r="D2325" t="str">
            <v>LC</v>
          </cell>
        </row>
        <row r="2326">
          <cell r="C2326" t="str">
            <v>vranggåseblom</v>
          </cell>
          <cell r="D2326" t="str">
            <v>NA</v>
          </cell>
        </row>
        <row r="2327">
          <cell r="C2327" t="str">
            <v>toppsalatsvever</v>
          </cell>
          <cell r="D2327" t="str">
            <v>NE</v>
          </cell>
        </row>
        <row r="2328">
          <cell r="C2328" t="str">
            <v>kinahundetunge</v>
          </cell>
          <cell r="D2328" t="str">
            <v>NA</v>
          </cell>
        </row>
        <row r="2329">
          <cell r="C2329" t="str">
            <v>filtsymre</v>
          </cell>
          <cell r="D2329" t="str">
            <v>NA</v>
          </cell>
        </row>
        <row r="2330">
          <cell r="C2330" t="str">
            <v>skogtobakk</v>
          </cell>
          <cell r="D2330" t="str">
            <v>NA</v>
          </cell>
        </row>
        <row r="2331">
          <cell r="C2331" t="str">
            <v>myrøyentrøst</v>
          </cell>
          <cell r="D2331" t="str">
            <v>LC</v>
          </cell>
        </row>
        <row r="2332">
          <cell r="C2332" t="str">
            <v>bleikskogsvever</v>
          </cell>
          <cell r="D2332" t="str">
            <v>NE</v>
          </cell>
        </row>
        <row r="2333">
          <cell r="C2333" t="str">
            <v>gulldusk</v>
          </cell>
          <cell r="D2333" t="str">
            <v>LC</v>
          </cell>
        </row>
        <row r="2334">
          <cell r="C2334" t="str">
            <v>ugrasheliotrop</v>
          </cell>
          <cell r="D2334" t="str">
            <v>NA</v>
          </cell>
        </row>
        <row r="2335">
          <cell r="C2335" t="str">
            <v>skyggesvingel</v>
          </cell>
          <cell r="D2335" t="str">
            <v>NA</v>
          </cell>
        </row>
        <row r="2336">
          <cell r="C2336" t="str">
            <v>steinsvineblom</v>
          </cell>
          <cell r="D2336" t="str">
            <v>NA</v>
          </cell>
        </row>
        <row r="2337">
          <cell r="C2337" t="str">
            <v>grusfiol</v>
          </cell>
          <cell r="D2337" t="str">
            <v>LC</v>
          </cell>
        </row>
        <row r="2338">
          <cell r="C2338" t="str">
            <v>smådovresvever</v>
          </cell>
          <cell r="D2338" t="str">
            <v>NE</v>
          </cell>
        </row>
        <row r="2339">
          <cell r="C2339" t="str">
            <v>brokkurt</v>
          </cell>
          <cell r="D2339" t="str">
            <v>NA</v>
          </cell>
        </row>
        <row r="2340">
          <cell r="C2340" t="str">
            <v>doggrose</v>
          </cell>
          <cell r="D2340" t="str">
            <v>NA</v>
          </cell>
        </row>
        <row r="2341">
          <cell r="C2341" t="str">
            <v>mølleselleri</v>
          </cell>
          <cell r="D2341" t="str">
            <v>NA</v>
          </cell>
        </row>
        <row r="2342">
          <cell r="C2342" t="str">
            <v>sommerlys</v>
          </cell>
          <cell r="D2342" t="str">
            <v>NA</v>
          </cell>
        </row>
        <row r="2343">
          <cell r="C2343" t="str">
            <v>byfaks</v>
          </cell>
          <cell r="D2343" t="str">
            <v>NA</v>
          </cell>
        </row>
        <row r="2344">
          <cell r="C2344" t="str">
            <v>stråleiris</v>
          </cell>
          <cell r="D2344" t="str">
            <v>NA</v>
          </cell>
        </row>
        <row r="2345">
          <cell r="C2345" t="str">
            <v>sølvbunke</v>
          </cell>
          <cell r="D2345" t="str">
            <v>LC</v>
          </cell>
        </row>
        <row r="2346">
          <cell r="C2346" t="str">
            <v>serbergran</v>
          </cell>
          <cell r="D2346" t="str">
            <v>NA</v>
          </cell>
        </row>
        <row r="2347">
          <cell r="C2347" t="str">
            <v>gullknapp</v>
          </cell>
          <cell r="D2347" t="str">
            <v>NA</v>
          </cell>
        </row>
        <row r="2348">
          <cell r="C2348" t="str">
            <v>hagegull</v>
          </cell>
          <cell r="D2348" t="str">
            <v>NA</v>
          </cell>
        </row>
        <row r="2349">
          <cell r="C2349" t="str">
            <v>lappflokk</v>
          </cell>
          <cell r="D2349" t="str">
            <v>LC</v>
          </cell>
        </row>
        <row r="2350">
          <cell r="C2350" t="str">
            <v>kattemynte</v>
          </cell>
          <cell r="D2350" t="str">
            <v>NA</v>
          </cell>
        </row>
        <row r="2351">
          <cell r="C2351" t="str">
            <v>begerkrokus</v>
          </cell>
          <cell r="D2351" t="str">
            <v>NA</v>
          </cell>
        </row>
        <row r="2352">
          <cell r="C2352" t="str">
            <v>blankpil</v>
          </cell>
          <cell r="D2352" t="str">
            <v>NA</v>
          </cell>
        </row>
        <row r="2353">
          <cell r="C2353" t="str">
            <v>alpevalmue</v>
          </cell>
          <cell r="D2353" t="str">
            <v>NA</v>
          </cell>
        </row>
        <row r="2354">
          <cell r="C2354" t="str">
            <v>vadderot</v>
          </cell>
          <cell r="D2354" t="str">
            <v>LC</v>
          </cell>
        </row>
        <row r="2355">
          <cell r="C2355" t="str">
            <v>krypflokk</v>
          </cell>
          <cell r="D2355" t="str">
            <v>NA</v>
          </cell>
        </row>
        <row r="2356">
          <cell r="C2356" t="str">
            <v>sildrebergsvever</v>
          </cell>
          <cell r="D2356" t="str">
            <v>NE</v>
          </cell>
        </row>
        <row r="2357">
          <cell r="C2357" t="str">
            <v>svartola</v>
          </cell>
          <cell r="D2357" t="str">
            <v>NA</v>
          </cell>
        </row>
        <row r="2358">
          <cell r="C2358" t="str">
            <v>fjellpiggknopp</v>
          </cell>
          <cell r="D2358" t="str">
            <v>LC</v>
          </cell>
        </row>
        <row r="2359">
          <cell r="C2359" t="str">
            <v>løkurt</v>
          </cell>
          <cell r="D2359" t="str">
            <v>LC</v>
          </cell>
        </row>
        <row r="2360">
          <cell r="C2360" t="str">
            <v>doggbladlilje</v>
          </cell>
          <cell r="D2360" t="str">
            <v>NA</v>
          </cell>
        </row>
        <row r="2361">
          <cell r="D2361" t="str">
            <v>NA</v>
          </cell>
        </row>
        <row r="2362">
          <cell r="D2362" t="str">
            <v>NA</v>
          </cell>
        </row>
        <row r="2363">
          <cell r="C2363" t="str">
            <v>blåsvartsvever</v>
          </cell>
          <cell r="D2363" t="str">
            <v>NE</v>
          </cell>
        </row>
        <row r="2364">
          <cell r="C2364" t="str">
            <v>flaskestarr</v>
          </cell>
          <cell r="D2364" t="str">
            <v>LC</v>
          </cell>
        </row>
        <row r="2365">
          <cell r="C2365" t="str">
            <v>svartleddved</v>
          </cell>
          <cell r="D2365" t="str">
            <v>NA</v>
          </cell>
        </row>
        <row r="2366">
          <cell r="C2366" t="str">
            <v>jærlupin</v>
          </cell>
          <cell r="D2366" t="str">
            <v>NA</v>
          </cell>
        </row>
        <row r="2367">
          <cell r="C2367" t="str">
            <v>kystbergsvever</v>
          </cell>
          <cell r="D2367" t="str">
            <v>NE</v>
          </cell>
        </row>
        <row r="2368">
          <cell r="C2368" t="str">
            <v>sakhalinbeinved</v>
          </cell>
          <cell r="D2368" t="str">
            <v>NA</v>
          </cell>
        </row>
        <row r="2369">
          <cell r="C2369" t="str">
            <v>liljekonvall</v>
          </cell>
          <cell r="D2369" t="str">
            <v>LC</v>
          </cell>
        </row>
        <row r="2370">
          <cell r="C2370" t="str">
            <v>nordsjøsvever</v>
          </cell>
          <cell r="D2370" t="str">
            <v>NE</v>
          </cell>
        </row>
        <row r="2371">
          <cell r="C2371" t="str">
            <v>finnmyrt</v>
          </cell>
          <cell r="D2371" t="str">
            <v>NE</v>
          </cell>
        </row>
        <row r="2372">
          <cell r="C2372" t="str">
            <v>påskepil</v>
          </cell>
          <cell r="D2372" t="str">
            <v>VU</v>
          </cell>
        </row>
        <row r="2373">
          <cell r="C2373" t="str">
            <v>lodneambrosia</v>
          </cell>
          <cell r="D2373" t="str">
            <v>NA</v>
          </cell>
        </row>
        <row r="2374">
          <cell r="C2374" t="str">
            <v>banksfuru</v>
          </cell>
          <cell r="D2374" t="str">
            <v>NA</v>
          </cell>
        </row>
        <row r="2375">
          <cell r="C2375" t="str">
            <v>skogsvever</v>
          </cell>
          <cell r="D2375" t="str">
            <v>NE</v>
          </cell>
        </row>
        <row r="2376">
          <cell r="C2376" t="str">
            <v>bladdovresvever</v>
          </cell>
          <cell r="D2376" t="str">
            <v>NE</v>
          </cell>
        </row>
        <row r="2377">
          <cell r="C2377" t="str">
            <v>sliretjernaks</v>
          </cell>
          <cell r="D2377" t="str">
            <v>NT</v>
          </cell>
        </row>
        <row r="2378">
          <cell r="C2378" t="str">
            <v>spissbladsvever</v>
          </cell>
          <cell r="D2378" t="str">
            <v>NE</v>
          </cell>
        </row>
        <row r="2379">
          <cell r="C2379" t="str">
            <v>teff</v>
          </cell>
          <cell r="D2379" t="str">
            <v>NA</v>
          </cell>
        </row>
        <row r="2380">
          <cell r="C2380" t="str">
            <v>brudespirea</v>
          </cell>
          <cell r="D2380" t="str">
            <v>NA</v>
          </cell>
        </row>
        <row r="2381">
          <cell r="C2381" t="str">
            <v>blåsvever</v>
          </cell>
          <cell r="D2381" t="str">
            <v>NE</v>
          </cell>
        </row>
        <row r="2382">
          <cell r="C2382" t="str">
            <v>adventivsøtvier</v>
          </cell>
          <cell r="D2382" t="str">
            <v>NA</v>
          </cell>
        </row>
        <row r="2383">
          <cell r="C2383" t="str">
            <v>fjellsvever</v>
          </cell>
          <cell r="D2383" t="str">
            <v>NE</v>
          </cell>
        </row>
        <row r="2384">
          <cell r="C2384" t="str">
            <v>mojitomynte</v>
          </cell>
          <cell r="D2384" t="str">
            <v>NA</v>
          </cell>
        </row>
        <row r="2385">
          <cell r="C2385" t="str">
            <v>rankskogsvever</v>
          </cell>
          <cell r="D2385" t="str">
            <v>NE</v>
          </cell>
        </row>
        <row r="2386">
          <cell r="C2386" t="str">
            <v>strandsamel</v>
          </cell>
          <cell r="D2386" t="str">
            <v>NA</v>
          </cell>
        </row>
        <row r="2387">
          <cell r="C2387" t="str">
            <v>japanfrøbusk</v>
          </cell>
          <cell r="D2387" t="str">
            <v>NA</v>
          </cell>
        </row>
        <row r="2388">
          <cell r="C2388" t="str">
            <v>sibirnøkketunge</v>
          </cell>
          <cell r="D2388" t="str">
            <v>NA</v>
          </cell>
        </row>
        <row r="2389">
          <cell r="C2389" t="str">
            <v>sandvintergrønn</v>
          </cell>
          <cell r="D2389" t="str">
            <v>EN</v>
          </cell>
        </row>
        <row r="2390">
          <cell r="C2390" t="str">
            <v>vingesalatsvever</v>
          </cell>
          <cell r="D2390" t="str">
            <v>NE</v>
          </cell>
        </row>
        <row r="2391">
          <cell r="C2391" t="str">
            <v>parykkbusk</v>
          </cell>
          <cell r="D2391" t="str">
            <v>NA</v>
          </cell>
        </row>
        <row r="2392">
          <cell r="C2392" t="str">
            <v>fjelltistel</v>
          </cell>
          <cell r="D2392" t="str">
            <v>LC</v>
          </cell>
        </row>
        <row r="2393">
          <cell r="C2393" t="str">
            <v>madonnalilje</v>
          </cell>
          <cell r="D2393" t="str">
            <v>NA</v>
          </cell>
        </row>
        <row r="2394">
          <cell r="C2394" t="str">
            <v>kjertelsvever</v>
          </cell>
          <cell r="D2394" t="str">
            <v>NE</v>
          </cell>
        </row>
        <row r="2395">
          <cell r="C2395" t="str">
            <v>sibirlilje</v>
          </cell>
          <cell r="D2395" t="str">
            <v>NA</v>
          </cell>
        </row>
        <row r="2396">
          <cell r="C2396" t="str">
            <v>lewisskjærsmin</v>
          </cell>
          <cell r="D2396" t="str">
            <v>NA</v>
          </cell>
        </row>
        <row r="2397">
          <cell r="C2397" t="str">
            <v>virginiabær</v>
          </cell>
          <cell r="D2397" t="str">
            <v>NA</v>
          </cell>
        </row>
        <row r="2398">
          <cell r="C2398" t="str">
            <v>stjernekonvall</v>
          </cell>
          <cell r="D2398" t="str">
            <v>NA</v>
          </cell>
        </row>
        <row r="2399">
          <cell r="C2399" t="str">
            <v>gullurt</v>
          </cell>
          <cell r="D2399" t="str">
            <v>NA</v>
          </cell>
        </row>
        <row r="2400">
          <cell r="C2400" t="str">
            <v>brunrot</v>
          </cell>
          <cell r="D2400" t="str">
            <v>LC</v>
          </cell>
        </row>
        <row r="2401">
          <cell r="C2401" t="str">
            <v>kjertelbergsvever</v>
          </cell>
          <cell r="D2401" t="str">
            <v>NE</v>
          </cell>
        </row>
        <row r="2402">
          <cell r="C2402" t="str">
            <v>havsivaks</v>
          </cell>
          <cell r="D2402" t="str">
            <v>LC</v>
          </cell>
        </row>
        <row r="2403">
          <cell r="C2403" t="str">
            <v>edeltåre</v>
          </cell>
          <cell r="D2403" t="str">
            <v>NA</v>
          </cell>
        </row>
        <row r="2404">
          <cell r="C2404" t="str">
            <v>hagesildre</v>
          </cell>
          <cell r="D2404" t="str">
            <v>NA</v>
          </cell>
        </row>
        <row r="2405">
          <cell r="C2405" t="str">
            <v>storlind</v>
          </cell>
          <cell r="D2405" t="str">
            <v>NA</v>
          </cell>
        </row>
        <row r="2406">
          <cell r="C2406" t="str">
            <v>vingebergsvever</v>
          </cell>
          <cell r="D2406" t="str">
            <v>NE</v>
          </cell>
        </row>
        <row r="2407">
          <cell r="C2407" t="str">
            <v>japanliguster</v>
          </cell>
          <cell r="D2407" t="str">
            <v>NA</v>
          </cell>
        </row>
        <row r="2408">
          <cell r="C2408" t="str">
            <v>fargemyske</v>
          </cell>
          <cell r="D2408" t="str">
            <v>CR</v>
          </cell>
        </row>
        <row r="2409">
          <cell r="C2409" t="str">
            <v>brakksalat</v>
          </cell>
          <cell r="D2409" t="str">
            <v>NA</v>
          </cell>
        </row>
        <row r="2410">
          <cell r="C2410" t="str">
            <v>heiblåfjær</v>
          </cell>
          <cell r="D2410" t="str">
            <v>LC</v>
          </cell>
        </row>
        <row r="2411">
          <cell r="C2411" t="str">
            <v>spansk margeritt</v>
          </cell>
          <cell r="D2411" t="str">
            <v>NA</v>
          </cell>
        </row>
        <row r="2412">
          <cell r="C2412" t="str">
            <v>seterdovresvever</v>
          </cell>
          <cell r="D2412" t="str">
            <v>NE</v>
          </cell>
        </row>
        <row r="2413">
          <cell r="C2413" t="str">
            <v>krypsåpeurt</v>
          </cell>
          <cell r="D2413" t="str">
            <v>NA</v>
          </cell>
        </row>
        <row r="2414">
          <cell r="C2414" t="str">
            <v>hvitlupin</v>
          </cell>
          <cell r="D2414" t="str">
            <v>NA</v>
          </cell>
        </row>
        <row r="2415">
          <cell r="C2415" t="str">
            <v>høstbergknapp</v>
          </cell>
          <cell r="D2415" t="str">
            <v>NA</v>
          </cell>
        </row>
        <row r="2416">
          <cell r="C2416" t="str">
            <v>bondepion</v>
          </cell>
          <cell r="D2416" t="str">
            <v>NA</v>
          </cell>
        </row>
        <row r="2417">
          <cell r="C2417" t="str">
            <v>kystblåsvever</v>
          </cell>
          <cell r="D2417" t="str">
            <v>NE</v>
          </cell>
        </row>
        <row r="2418">
          <cell r="C2418" t="str">
            <v>syriaknapp</v>
          </cell>
          <cell r="D2418" t="str">
            <v>NA</v>
          </cell>
        </row>
        <row r="2419">
          <cell r="C2419" t="str">
            <v>kermesbær</v>
          </cell>
          <cell r="D2419" t="str">
            <v>NA</v>
          </cell>
        </row>
        <row r="2420">
          <cell r="C2420" t="str">
            <v>hagerødpil</v>
          </cell>
          <cell r="D2420" t="str">
            <v>NA</v>
          </cell>
        </row>
        <row r="2421">
          <cell r="C2421" t="str">
            <v>russisk sabellilje</v>
          </cell>
          <cell r="D2421" t="str">
            <v>NA</v>
          </cell>
        </row>
        <row r="2422">
          <cell r="C2422" t="str">
            <v>karolinasøtvier</v>
          </cell>
          <cell r="D2422" t="str">
            <v>NA</v>
          </cell>
        </row>
        <row r="2423">
          <cell r="C2423" t="str">
            <v>engbeitesvever</v>
          </cell>
          <cell r="D2423" t="str">
            <v>NE</v>
          </cell>
        </row>
        <row r="2424">
          <cell r="C2424" t="str">
            <v>ullsoleie</v>
          </cell>
          <cell r="D2424" t="str">
            <v>NA</v>
          </cell>
        </row>
        <row r="2425">
          <cell r="C2425" t="str">
            <v>grønnor</v>
          </cell>
          <cell r="D2425" t="str">
            <v>NA</v>
          </cell>
        </row>
        <row r="2426">
          <cell r="C2426" t="str">
            <v>lappkattefot</v>
          </cell>
          <cell r="D2426" t="str">
            <v>VU</v>
          </cell>
        </row>
        <row r="2427">
          <cell r="C2427" t="str">
            <v>skjermsveve</v>
          </cell>
          <cell r="D2427" t="str">
            <v>NE</v>
          </cell>
        </row>
        <row r="2428">
          <cell r="C2428" t="str">
            <v>blåknapp</v>
          </cell>
          <cell r="D2428" t="str">
            <v>LC</v>
          </cell>
        </row>
        <row r="2429">
          <cell r="C2429" t="str">
            <v>russesteinkløver</v>
          </cell>
          <cell r="D2429" t="str">
            <v>NA</v>
          </cell>
        </row>
        <row r="2430">
          <cell r="C2430" t="str">
            <v>stormarihand</v>
          </cell>
          <cell r="D2430" t="str">
            <v>LC</v>
          </cell>
        </row>
        <row r="2431">
          <cell r="C2431" t="str">
            <v>kjertelsalatsvever</v>
          </cell>
          <cell r="D2431" t="str">
            <v>NE</v>
          </cell>
        </row>
        <row r="2432">
          <cell r="C2432" t="str">
            <v>klatrebeinved</v>
          </cell>
          <cell r="D2432" t="str">
            <v>NA</v>
          </cell>
        </row>
        <row r="2433">
          <cell r="C2433" t="str">
            <v>sibiriris</v>
          </cell>
          <cell r="D2433" t="str">
            <v>NA</v>
          </cell>
        </row>
        <row r="2434">
          <cell r="C2434" t="str">
            <v>fjellknapp</v>
          </cell>
          <cell r="D2434" t="str">
            <v>NA</v>
          </cell>
        </row>
        <row r="2435">
          <cell r="C2435" t="str">
            <v>veivortemelk</v>
          </cell>
          <cell r="D2435" t="str">
            <v>NA</v>
          </cell>
        </row>
        <row r="2436">
          <cell r="C2436" t="str">
            <v>knutshørapp</v>
          </cell>
          <cell r="D2436" t="str">
            <v>EN</v>
          </cell>
        </row>
        <row r="2437">
          <cell r="C2437" t="str">
            <v>dalbeitesvever</v>
          </cell>
          <cell r="D2437" t="str">
            <v>NE</v>
          </cell>
        </row>
        <row r="2438">
          <cell r="D2438" t="str">
            <v>NA</v>
          </cell>
        </row>
        <row r="2439">
          <cell r="C2439" t="str">
            <v>snausveve</v>
          </cell>
          <cell r="D2439" t="str">
            <v>NA</v>
          </cell>
        </row>
        <row r="2440">
          <cell r="C2440" t="str">
            <v>brannmyrklegg</v>
          </cell>
          <cell r="D2440" t="str">
            <v>NT</v>
          </cell>
        </row>
        <row r="2441">
          <cell r="C2441" t="str">
            <v>flekkbergsvever</v>
          </cell>
          <cell r="D2441" t="str">
            <v>NE</v>
          </cell>
        </row>
        <row r="2442">
          <cell r="C2442" t="str">
            <v>prikk-klokke</v>
          </cell>
          <cell r="D2442" t="str">
            <v>NA</v>
          </cell>
        </row>
        <row r="2443">
          <cell r="C2443" t="str">
            <v>smålandsbeitesvever</v>
          </cell>
          <cell r="D2443" t="str">
            <v>NE</v>
          </cell>
        </row>
        <row r="2444">
          <cell r="C2444" t="str">
            <v>kantkonvall</v>
          </cell>
          <cell r="D2444" t="str">
            <v>LC</v>
          </cell>
        </row>
        <row r="2445">
          <cell r="C2445" t="str">
            <v>parkmaure</v>
          </cell>
          <cell r="D2445" t="str">
            <v>NA</v>
          </cell>
        </row>
        <row r="2446">
          <cell r="C2446" t="str">
            <v>stivsvever</v>
          </cell>
          <cell r="D2446" t="str">
            <v>NE</v>
          </cell>
        </row>
        <row r="2447">
          <cell r="C2447" t="str">
            <v>aurikkel</v>
          </cell>
          <cell r="D2447" t="str">
            <v>NA</v>
          </cell>
        </row>
        <row r="2448">
          <cell r="C2448" t="str">
            <v>toppspirea</v>
          </cell>
          <cell r="D2448" t="str">
            <v>NA</v>
          </cell>
        </row>
        <row r="2449">
          <cell r="C2449" t="str">
            <v>engløvetenner</v>
          </cell>
          <cell r="D2449" t="str">
            <v>NE</v>
          </cell>
        </row>
        <row r="2450">
          <cell r="C2450" t="str">
            <v>smånarsiss</v>
          </cell>
          <cell r="D2450" t="str">
            <v>NA</v>
          </cell>
        </row>
        <row r="2451">
          <cell r="C2451" t="str">
            <v>skogfredløs</v>
          </cell>
          <cell r="D2451" t="str">
            <v>NT</v>
          </cell>
        </row>
        <row r="2452">
          <cell r="D2452" t="str">
            <v>NA</v>
          </cell>
        </row>
        <row r="2453">
          <cell r="C2453" t="str">
            <v>dovreløvetann</v>
          </cell>
          <cell r="D2453" t="str">
            <v>EN</v>
          </cell>
        </row>
        <row r="2454">
          <cell r="C2454" t="str">
            <v>virginialeddblom</v>
          </cell>
          <cell r="D2454" t="str">
            <v>NA</v>
          </cell>
        </row>
        <row r="2455">
          <cell r="C2455" t="str">
            <v>prakttoppklokke</v>
          </cell>
          <cell r="D2455" t="str">
            <v>NA</v>
          </cell>
        </row>
        <row r="2456">
          <cell r="C2456" t="str">
            <v>mannaask</v>
          </cell>
          <cell r="D2456" t="str">
            <v>NA</v>
          </cell>
        </row>
        <row r="2457">
          <cell r="C2457" t="str">
            <v>nagleløvetann</v>
          </cell>
          <cell r="D2457" t="str">
            <v>NE</v>
          </cell>
        </row>
        <row r="2458">
          <cell r="C2458" t="str">
            <v>kardeborre</v>
          </cell>
          <cell r="D2458" t="str">
            <v>NA</v>
          </cell>
        </row>
        <row r="2459">
          <cell r="C2459" t="str">
            <v>kragepiggeple</v>
          </cell>
          <cell r="D2459" t="str">
            <v>NA</v>
          </cell>
        </row>
        <row r="2460">
          <cell r="C2460" t="str">
            <v>fjellkall</v>
          </cell>
          <cell r="D2460" t="str">
            <v>LC</v>
          </cell>
        </row>
        <row r="2461">
          <cell r="C2461" t="str">
            <v>mosejernurt</v>
          </cell>
          <cell r="D2461" t="str">
            <v>NA</v>
          </cell>
        </row>
        <row r="2462">
          <cell r="C2462" t="str">
            <v>legeblidnesle</v>
          </cell>
          <cell r="D2462" t="str">
            <v>NA</v>
          </cell>
        </row>
        <row r="2463">
          <cell r="C2463" t="str">
            <v>kvassdå</v>
          </cell>
          <cell r="D2463" t="str">
            <v>LC</v>
          </cell>
        </row>
        <row r="2464">
          <cell r="C2464" t="str">
            <v>aursundløvetann</v>
          </cell>
          <cell r="D2464" t="str">
            <v>EN</v>
          </cell>
        </row>
        <row r="2465">
          <cell r="C2465" t="str">
            <v>smalsandløvetenner</v>
          </cell>
          <cell r="D2465" t="str">
            <v>NE</v>
          </cell>
        </row>
        <row r="2466">
          <cell r="C2466" t="str">
            <v>storkonvall</v>
          </cell>
          <cell r="D2466" t="str">
            <v>LC</v>
          </cell>
        </row>
        <row r="2467">
          <cell r="C2467" t="str">
            <v>vårlyng</v>
          </cell>
          <cell r="D2467" t="str">
            <v>NA</v>
          </cell>
        </row>
        <row r="2468">
          <cell r="C2468" t="str">
            <v>smørøye</v>
          </cell>
          <cell r="D2468" t="str">
            <v>NA</v>
          </cell>
        </row>
        <row r="2469">
          <cell r="C2469" t="str">
            <v>vårsalat</v>
          </cell>
          <cell r="D2469" t="str">
            <v>NT</v>
          </cell>
        </row>
        <row r="2470">
          <cell r="C2470" t="str">
            <v>bergløvetann</v>
          </cell>
          <cell r="D2470" t="str">
            <v>LC</v>
          </cell>
        </row>
        <row r="2471">
          <cell r="C2471" t="str">
            <v>slyngkaprifol</v>
          </cell>
          <cell r="D2471" t="str">
            <v>NA</v>
          </cell>
        </row>
        <row r="2472">
          <cell r="C2472" t="str">
            <v>legesteinfrø</v>
          </cell>
          <cell r="D2472" t="str">
            <v>NT</v>
          </cell>
        </row>
        <row r="2473">
          <cell r="C2473" t="str">
            <v>ugrasløvetenner</v>
          </cell>
          <cell r="D2473" t="str">
            <v>NE</v>
          </cell>
        </row>
        <row r="2474">
          <cell r="C2474" t="str">
            <v>ramkløver</v>
          </cell>
          <cell r="D2474" t="str">
            <v>NA</v>
          </cell>
        </row>
        <row r="2475">
          <cell r="C2475" t="str">
            <v>ballastsalat</v>
          </cell>
          <cell r="D2475" t="str">
            <v>NA</v>
          </cell>
        </row>
        <row r="2476">
          <cell r="C2476" t="str">
            <v>sineraria</v>
          </cell>
          <cell r="D2476" t="str">
            <v>NA</v>
          </cell>
        </row>
        <row r="2477">
          <cell r="C2477" t="str">
            <v>krusfrø</v>
          </cell>
          <cell r="D2477" t="str">
            <v>NT</v>
          </cell>
        </row>
        <row r="2478">
          <cell r="C2478" t="str">
            <v>hårginst</v>
          </cell>
          <cell r="D2478" t="str">
            <v>NA</v>
          </cell>
        </row>
        <row r="2479">
          <cell r="C2479" t="str">
            <v>lapplandsløvetann</v>
          </cell>
          <cell r="D2479" t="str">
            <v>EN</v>
          </cell>
        </row>
        <row r="2480">
          <cell r="C2480" t="str">
            <v>brudelys</v>
          </cell>
          <cell r="D2480" t="str">
            <v>CR</v>
          </cell>
        </row>
        <row r="2481">
          <cell r="C2481" t="str">
            <v>hårsmåarve</v>
          </cell>
          <cell r="D2481" t="str">
            <v>NA</v>
          </cell>
        </row>
        <row r="2482">
          <cell r="D2482" t="str">
            <v>NA</v>
          </cell>
        </row>
        <row r="2483">
          <cell r="C2483" t="str">
            <v>atlanterhavsløvetenner</v>
          </cell>
          <cell r="D2483" t="str">
            <v>NE</v>
          </cell>
        </row>
        <row r="2484">
          <cell r="C2484" t="str">
            <v>kystblåstjerne</v>
          </cell>
          <cell r="D2484" t="str">
            <v>EN</v>
          </cell>
        </row>
        <row r="2485">
          <cell r="C2485" t="str">
            <v>butt kystløvetann</v>
          </cell>
          <cell r="D2485" t="str">
            <v>LC</v>
          </cell>
        </row>
        <row r="2486">
          <cell r="C2486" t="str">
            <v>koyamagran</v>
          </cell>
          <cell r="D2486" t="str">
            <v>NA</v>
          </cell>
        </row>
        <row r="2487">
          <cell r="C2487" t="str">
            <v>hornløvetann</v>
          </cell>
          <cell r="D2487" t="str">
            <v>LC</v>
          </cell>
        </row>
        <row r="2488">
          <cell r="C2488" t="str">
            <v>irsk myrklegg</v>
          </cell>
          <cell r="D2488" t="str">
            <v>VU</v>
          </cell>
        </row>
        <row r="2489">
          <cell r="C2489" t="str">
            <v>praktløvetann</v>
          </cell>
          <cell r="D2489" t="str">
            <v>LC</v>
          </cell>
        </row>
        <row r="2490">
          <cell r="C2490" t="str">
            <v>lundrapp</v>
          </cell>
          <cell r="D2490" t="str">
            <v>LC</v>
          </cell>
        </row>
        <row r="2491">
          <cell r="C2491" t="str">
            <v>jonsokklosterklokke</v>
          </cell>
          <cell r="D2491" t="str">
            <v>NA</v>
          </cell>
        </row>
        <row r="2492">
          <cell r="C2492" t="str">
            <v>strandmalurt</v>
          </cell>
          <cell r="D2492" t="str">
            <v>NTº</v>
          </cell>
        </row>
        <row r="2493">
          <cell r="C2493" t="str">
            <v>nordløvetenner</v>
          </cell>
          <cell r="D2493" t="str">
            <v>NE</v>
          </cell>
        </row>
        <row r="2494">
          <cell r="C2494" t="str">
            <v>gravbergknapp</v>
          </cell>
          <cell r="D2494" t="str">
            <v>NA</v>
          </cell>
        </row>
        <row r="2495">
          <cell r="C2495" t="str">
            <v>småvendelrot</v>
          </cell>
          <cell r="D2495" t="str">
            <v>RE</v>
          </cell>
        </row>
        <row r="2496">
          <cell r="C2496" t="str">
            <v>børstegyvel</v>
          </cell>
          <cell r="D2496" t="str">
            <v>NA</v>
          </cell>
        </row>
        <row r="2497">
          <cell r="C2497" t="str">
            <v>fargereseda</v>
          </cell>
          <cell r="D2497" t="str">
            <v>NA</v>
          </cell>
        </row>
        <row r="2498">
          <cell r="C2498" t="str">
            <v>fjelltjæreblom</v>
          </cell>
          <cell r="D2498" t="str">
            <v>LC</v>
          </cell>
        </row>
        <row r="2499">
          <cell r="C2499" t="str">
            <v>nordlandsløvetenner</v>
          </cell>
          <cell r="D2499" t="str">
            <v>NE</v>
          </cell>
        </row>
        <row r="2500">
          <cell r="C2500" t="str">
            <v>kambjørnebær</v>
          </cell>
          <cell r="D2500" t="str">
            <v>NA</v>
          </cell>
        </row>
        <row r="2501">
          <cell r="C2501" t="str">
            <v>teiebær</v>
          </cell>
          <cell r="D2501" t="str">
            <v>LC</v>
          </cell>
        </row>
        <row r="2502">
          <cell r="C2502" t="str">
            <v>strandreddik</v>
          </cell>
          <cell r="D2502" t="str">
            <v>LC</v>
          </cell>
        </row>
        <row r="2503">
          <cell r="C2503" t="str">
            <v>praktiris</v>
          </cell>
          <cell r="D2503" t="str">
            <v>NA</v>
          </cell>
        </row>
        <row r="2504">
          <cell r="C2504" t="str">
            <v>åkerridderspore</v>
          </cell>
          <cell r="D2504" t="str">
            <v>NA</v>
          </cell>
        </row>
        <row r="2505">
          <cell r="C2505" t="str">
            <v>resedavinranke</v>
          </cell>
          <cell r="D2505" t="str">
            <v>NA</v>
          </cell>
        </row>
        <row r="2506">
          <cell r="C2506" t="str">
            <v>bleiksandløvetenner</v>
          </cell>
          <cell r="D2506" t="str">
            <v>NE</v>
          </cell>
        </row>
        <row r="2507">
          <cell r="C2507" t="str">
            <v>atlasseder</v>
          </cell>
          <cell r="D2507" t="str">
            <v>NA</v>
          </cell>
        </row>
        <row r="2508">
          <cell r="C2508" t="str">
            <v>stripeløvetann</v>
          </cell>
          <cell r="D2508" t="str">
            <v>NE</v>
          </cell>
        </row>
        <row r="2509">
          <cell r="C2509" t="str">
            <v>portulakkmelde</v>
          </cell>
          <cell r="D2509" t="str">
            <v>NA</v>
          </cell>
        </row>
        <row r="2510">
          <cell r="C2510" t="str">
            <v>fjellmyrklegg</v>
          </cell>
          <cell r="D2510" t="str">
            <v>LC</v>
          </cell>
        </row>
        <row r="2511">
          <cell r="C2511" t="str">
            <v>åkersalat</v>
          </cell>
          <cell r="D2511" t="str">
            <v>NA</v>
          </cell>
        </row>
        <row r="2512">
          <cell r="C2512" t="str">
            <v>spiss kystløvetann</v>
          </cell>
          <cell r="D2512" t="str">
            <v>LC</v>
          </cell>
        </row>
        <row r="2513">
          <cell r="C2513" t="str">
            <v>sibirslirekne</v>
          </cell>
          <cell r="D2513" t="str">
            <v>NA</v>
          </cell>
        </row>
        <row r="2514">
          <cell r="C2514" t="str">
            <v>fjelløvetenner</v>
          </cell>
          <cell r="D2514" t="str">
            <v>NE</v>
          </cell>
        </row>
        <row r="2515">
          <cell r="C2515" t="str">
            <v>alperanke</v>
          </cell>
          <cell r="D2515" t="str">
            <v>NA</v>
          </cell>
        </row>
        <row r="2516">
          <cell r="C2516" t="str">
            <v>rød sporeblom</v>
          </cell>
          <cell r="D2516" t="str">
            <v>NA</v>
          </cell>
        </row>
        <row r="2517">
          <cell r="C2517" t="str">
            <v>finnmarksløvetann</v>
          </cell>
          <cell r="D2517" t="str">
            <v>EN</v>
          </cell>
        </row>
        <row r="2518">
          <cell r="C2518" t="str">
            <v>sitkagran</v>
          </cell>
          <cell r="D2518" t="str">
            <v>NA</v>
          </cell>
        </row>
        <row r="2519">
          <cell r="C2519" t="str">
            <v>englenderiris</v>
          </cell>
          <cell r="D2519" t="str">
            <v>NA</v>
          </cell>
        </row>
        <row r="2520">
          <cell r="C2520" t="str">
            <v>fredløs</v>
          </cell>
          <cell r="D2520" t="str">
            <v>LC</v>
          </cell>
        </row>
        <row r="2521">
          <cell r="C2521" t="str">
            <v>agurkurt</v>
          </cell>
          <cell r="D2521" t="str">
            <v>NA</v>
          </cell>
        </row>
        <row r="2522">
          <cell r="C2522" t="str">
            <v>bitterasters</v>
          </cell>
          <cell r="D2522" t="str">
            <v>NA</v>
          </cell>
        </row>
        <row r="2523">
          <cell r="C2523" t="str">
            <v>flekkløvetenner</v>
          </cell>
          <cell r="D2523" t="str">
            <v>NE</v>
          </cell>
        </row>
        <row r="2524">
          <cell r="C2524" t="str">
            <v>haresvans</v>
          </cell>
          <cell r="D2524" t="str">
            <v>NA</v>
          </cell>
        </row>
        <row r="2525">
          <cell r="C2525" t="str">
            <v>fagerfiol</v>
          </cell>
          <cell r="D2525" t="str">
            <v>NA</v>
          </cell>
        </row>
        <row r="2526">
          <cell r="C2526" t="str">
            <v>sandløvetenner</v>
          </cell>
          <cell r="D2526" t="str">
            <v>NE</v>
          </cell>
        </row>
        <row r="2527">
          <cell r="D2527" t="str">
            <v>NA</v>
          </cell>
        </row>
        <row r="2528">
          <cell r="C2528" t="str">
            <v>storvier</v>
          </cell>
          <cell r="D2528" t="str">
            <v>LC</v>
          </cell>
        </row>
        <row r="2529">
          <cell r="C2529" t="str">
            <v>saltbendel</v>
          </cell>
          <cell r="D2529" t="str">
            <v>LC</v>
          </cell>
        </row>
        <row r="2530">
          <cell r="C2530" t="str">
            <v>vindelklokke</v>
          </cell>
          <cell r="D2530" t="str">
            <v>NA</v>
          </cell>
        </row>
        <row r="2531">
          <cell r="C2531" t="str">
            <v>hvitsmyle</v>
          </cell>
          <cell r="D2531" t="str">
            <v>EN</v>
          </cell>
        </row>
        <row r="2532">
          <cell r="C2532" t="str">
            <v>vågåløvetann</v>
          </cell>
          <cell r="D2532" t="str">
            <v>VU</v>
          </cell>
        </row>
        <row r="2533">
          <cell r="C2533" t="str">
            <v>fjelljamne</v>
          </cell>
          <cell r="D2533" t="str">
            <v>LC</v>
          </cell>
        </row>
        <row r="2534">
          <cell r="C2534" t="str">
            <v>koreabronseblad</v>
          </cell>
          <cell r="D2534" t="str">
            <v>NA</v>
          </cell>
        </row>
        <row r="2535">
          <cell r="C2535" t="str">
            <v>gruveskrinneblom</v>
          </cell>
          <cell r="D2535" t="str">
            <v>NA</v>
          </cell>
        </row>
        <row r="2536">
          <cell r="C2536" t="str">
            <v>myrmjølke</v>
          </cell>
          <cell r="D2536" t="str">
            <v>LC</v>
          </cell>
        </row>
        <row r="2537">
          <cell r="C2537" t="str">
            <v>vestlig hvitfuru</v>
          </cell>
          <cell r="D2537" t="str">
            <v>NA</v>
          </cell>
        </row>
        <row r="2538">
          <cell r="C2538" t="str">
            <v>tunbalderbrå</v>
          </cell>
          <cell r="D2538" t="str">
            <v>NA</v>
          </cell>
        </row>
        <row r="2539">
          <cell r="C2539" t="str">
            <v>sylhagtorn</v>
          </cell>
          <cell r="D2539" t="str">
            <v>NA</v>
          </cell>
        </row>
        <row r="2540">
          <cell r="C2540" t="str">
            <v>kjempepiggknopp</v>
          </cell>
          <cell r="D2540" t="str">
            <v>LC</v>
          </cell>
        </row>
        <row r="2541">
          <cell r="C2541" t="str">
            <v>filtarve</v>
          </cell>
          <cell r="D2541" t="str">
            <v>NA</v>
          </cell>
        </row>
        <row r="2542">
          <cell r="C2542" t="str">
            <v>stor andemat</v>
          </cell>
          <cell r="D2542" t="str">
            <v>LC</v>
          </cell>
        </row>
        <row r="2543">
          <cell r="C2543" t="str">
            <v>mirakelblomst</v>
          </cell>
          <cell r="D2543" t="str">
            <v>NA</v>
          </cell>
        </row>
        <row r="2544">
          <cell r="C2544" t="str">
            <v>værøyslirekne</v>
          </cell>
          <cell r="D2544" t="str">
            <v>NA</v>
          </cell>
        </row>
        <row r="2545">
          <cell r="C2545" t="str">
            <v>nålesypress</v>
          </cell>
          <cell r="D2545" t="str">
            <v>NA</v>
          </cell>
        </row>
        <row r="2546">
          <cell r="C2546" t="str">
            <v>flotgras</v>
          </cell>
          <cell r="D2546" t="str">
            <v>LC</v>
          </cell>
        </row>
        <row r="2547">
          <cell r="C2547" t="str">
            <v>strandbete</v>
          </cell>
          <cell r="D2547" t="str">
            <v>VU</v>
          </cell>
        </row>
        <row r="2548">
          <cell r="C2548" t="str">
            <v>dvergsmyle</v>
          </cell>
          <cell r="D2548" t="str">
            <v>LC</v>
          </cell>
        </row>
        <row r="2549">
          <cell r="C2549" t="str">
            <v>revehalefuru</v>
          </cell>
          <cell r="D2549" t="str">
            <v>NA</v>
          </cell>
        </row>
        <row r="2550">
          <cell r="C2550" t="str">
            <v>knerisp</v>
          </cell>
          <cell r="D2550" t="str">
            <v>NA</v>
          </cell>
        </row>
        <row r="2551">
          <cell r="C2551" t="str">
            <v>lusegras</v>
          </cell>
          <cell r="D2551" t="str">
            <v>LC</v>
          </cell>
        </row>
        <row r="2552">
          <cell r="C2552" t="str">
            <v>prakthumleblom</v>
          </cell>
          <cell r="D2552" t="str">
            <v>NA</v>
          </cell>
        </row>
        <row r="2553">
          <cell r="C2553" t="str">
            <v>trådbregne</v>
          </cell>
          <cell r="D2553" t="str">
            <v>EN</v>
          </cell>
        </row>
        <row r="2554">
          <cell r="C2554" t="str">
            <v>krokfrø</v>
          </cell>
          <cell r="D2554" t="str">
            <v>NA</v>
          </cell>
        </row>
        <row r="2555">
          <cell r="C2555" t="str">
            <v>sverdlilje</v>
          </cell>
          <cell r="D2555" t="str">
            <v>LC</v>
          </cell>
        </row>
        <row r="2556">
          <cell r="C2556" t="str">
            <v>rusoløye</v>
          </cell>
          <cell r="D2556" t="str">
            <v>NA</v>
          </cell>
        </row>
        <row r="2557">
          <cell r="C2557" t="str">
            <v>alpeturt</v>
          </cell>
          <cell r="D2557" t="str">
            <v>NA</v>
          </cell>
        </row>
        <row r="2558">
          <cell r="C2558" t="str">
            <v>kinesisk dragegran</v>
          </cell>
          <cell r="D2558" t="str">
            <v>NA</v>
          </cell>
        </row>
        <row r="2559">
          <cell r="C2559" t="str">
            <v>klisterarve</v>
          </cell>
          <cell r="D2559" t="str">
            <v>VU</v>
          </cell>
        </row>
        <row r="2560">
          <cell r="C2560" t="str">
            <v>svibel</v>
          </cell>
          <cell r="D2560" t="str">
            <v>NA</v>
          </cell>
        </row>
        <row r="2561">
          <cell r="C2561" t="str">
            <v>storsandlilje</v>
          </cell>
          <cell r="D2561" t="str">
            <v>NA</v>
          </cell>
        </row>
        <row r="2562">
          <cell r="C2562" t="str">
            <v>huldodre</v>
          </cell>
          <cell r="D2562" t="str">
            <v>NA</v>
          </cell>
        </row>
        <row r="2563">
          <cell r="C2563" t="str">
            <v>toppkonvall</v>
          </cell>
          <cell r="D2563" t="str">
            <v>NA</v>
          </cell>
        </row>
        <row r="2564">
          <cell r="C2564" t="str">
            <v>kreke</v>
          </cell>
          <cell r="D2564" t="str">
            <v>NA</v>
          </cell>
        </row>
        <row r="2565">
          <cell r="C2565" t="str">
            <v>vierhortensia</v>
          </cell>
          <cell r="D2565" t="str">
            <v>NA</v>
          </cell>
        </row>
        <row r="2566">
          <cell r="C2566" t="str">
            <v>koreafuru</v>
          </cell>
          <cell r="D2566" t="str">
            <v>NA</v>
          </cell>
        </row>
        <row r="2567">
          <cell r="C2567" t="str">
            <v>hvit nyserot</v>
          </cell>
          <cell r="D2567" t="str">
            <v>NA</v>
          </cell>
        </row>
        <row r="2568">
          <cell r="C2568" t="str">
            <v>rødt hønsegras</v>
          </cell>
          <cell r="D2568" t="str">
            <v>LC</v>
          </cell>
        </row>
        <row r="2569">
          <cell r="C2569" t="str">
            <v>hagenøkleblom</v>
          </cell>
          <cell r="D2569" t="str">
            <v>NA</v>
          </cell>
        </row>
        <row r="2570">
          <cell r="C2570" t="str">
            <v>hvithundetann</v>
          </cell>
          <cell r="D2570" t="str">
            <v>NA</v>
          </cell>
        </row>
        <row r="2571">
          <cell r="C2571" t="str">
            <v>småtjernaks</v>
          </cell>
          <cell r="D2571" t="str">
            <v>LC</v>
          </cell>
        </row>
        <row r="2572">
          <cell r="C2572" t="str">
            <v>nordlig saltsiv</v>
          </cell>
          <cell r="D2572" t="str">
            <v>LC</v>
          </cell>
        </row>
        <row r="2573">
          <cell r="C2573" t="str">
            <v>prydkattemynte</v>
          </cell>
          <cell r="D2573" t="str">
            <v>NA</v>
          </cell>
        </row>
        <row r="2574">
          <cell r="C2574" t="str">
            <v>julianes berberis</v>
          </cell>
          <cell r="D2574" t="str">
            <v>NA</v>
          </cell>
        </row>
        <row r="2575">
          <cell r="C2575" t="str">
            <v>fjellkurle</v>
          </cell>
          <cell r="D2575" t="str">
            <v>LC</v>
          </cell>
        </row>
        <row r="2576">
          <cell r="C2576" t="str">
            <v>linnea</v>
          </cell>
          <cell r="D2576" t="str">
            <v>LC</v>
          </cell>
        </row>
        <row r="2577">
          <cell r="C2577" t="str">
            <v>lodnebergknapp</v>
          </cell>
          <cell r="D2577" t="str">
            <v>LC</v>
          </cell>
        </row>
        <row r="2578">
          <cell r="C2578" t="str">
            <v>smalsolsikke</v>
          </cell>
          <cell r="D2578" t="str">
            <v>NA</v>
          </cell>
        </row>
        <row r="2579">
          <cell r="D2579" t="str">
            <v>NA</v>
          </cell>
        </row>
        <row r="2580">
          <cell r="D2580" t="str">
            <v>LC</v>
          </cell>
        </row>
        <row r="2581">
          <cell r="C2581" t="str">
            <v>strandskjørbuksurt</v>
          </cell>
          <cell r="D2581" t="str">
            <v>LC</v>
          </cell>
        </row>
        <row r="2582">
          <cell r="C2582" t="str">
            <v>dverggylden</v>
          </cell>
          <cell r="D2582" t="str">
            <v>NT</v>
          </cell>
        </row>
        <row r="2583">
          <cell r="C2583" t="str">
            <v>frikartaster</v>
          </cell>
          <cell r="D2583" t="str">
            <v>NA</v>
          </cell>
        </row>
        <row r="2584">
          <cell r="C2584" t="str">
            <v>rødknapp</v>
          </cell>
          <cell r="D2584" t="str">
            <v>LC</v>
          </cell>
        </row>
        <row r="2585">
          <cell r="C2585" t="str">
            <v>bakkeføllblom</v>
          </cell>
          <cell r="D2585" t="str">
            <v>LC</v>
          </cell>
        </row>
        <row r="2586">
          <cell r="C2586" t="str">
            <v>moskusjordbær</v>
          </cell>
          <cell r="D2586" t="str">
            <v>NA</v>
          </cell>
        </row>
        <row r="2587">
          <cell r="C2587" t="str">
            <v>sukkerfuru</v>
          </cell>
          <cell r="D2587" t="str">
            <v>NA</v>
          </cell>
        </row>
        <row r="2588">
          <cell r="C2588" t="str">
            <v>fiolkongslys</v>
          </cell>
          <cell r="D2588" t="str">
            <v>NA</v>
          </cell>
        </row>
        <row r="2589">
          <cell r="C2589" t="str">
            <v>bakkestjerne</v>
          </cell>
          <cell r="D2589" t="str">
            <v>LC</v>
          </cell>
        </row>
        <row r="2590">
          <cell r="C2590" t="str">
            <v>kantlyng</v>
          </cell>
          <cell r="D2590" t="str">
            <v>LC</v>
          </cell>
        </row>
        <row r="2591">
          <cell r="C2591" t="str">
            <v>stivfaks</v>
          </cell>
          <cell r="D2591" t="str">
            <v>NA</v>
          </cell>
        </row>
        <row r="2592">
          <cell r="C2592" t="str">
            <v>kjempevalmue</v>
          </cell>
          <cell r="D2592" t="str">
            <v>NA</v>
          </cell>
        </row>
        <row r="2593">
          <cell r="C2593" t="str">
            <v>svartgran</v>
          </cell>
          <cell r="D2593" t="str">
            <v>NA</v>
          </cell>
        </row>
        <row r="2594">
          <cell r="C2594" t="str">
            <v>nikkefredløs</v>
          </cell>
          <cell r="D2594" t="str">
            <v>NA</v>
          </cell>
        </row>
        <row r="2595">
          <cell r="C2595" t="str">
            <v>svartvier</v>
          </cell>
          <cell r="D2595" t="str">
            <v>LC</v>
          </cell>
        </row>
        <row r="2596">
          <cell r="C2596" t="str">
            <v>småmelde</v>
          </cell>
          <cell r="D2596" t="str">
            <v>NA</v>
          </cell>
        </row>
        <row r="2597">
          <cell r="C2597" t="str">
            <v>himalayafuru</v>
          </cell>
          <cell r="D2597" t="str">
            <v>NA</v>
          </cell>
        </row>
        <row r="2598">
          <cell r="C2598" t="str">
            <v>kløverertebusk</v>
          </cell>
          <cell r="D2598" t="str">
            <v>NA</v>
          </cell>
        </row>
        <row r="2599">
          <cell r="C2599" t="str">
            <v>edelnarsiss</v>
          </cell>
          <cell r="D2599" t="str">
            <v>NA</v>
          </cell>
        </row>
        <row r="2600">
          <cell r="C2600" t="str">
            <v>orientgran</v>
          </cell>
          <cell r="D2600" t="str">
            <v>NA</v>
          </cell>
        </row>
        <row r="2601">
          <cell r="C2601" t="str">
            <v>marsfiol</v>
          </cell>
          <cell r="D2601" t="str">
            <v>NA</v>
          </cell>
        </row>
        <row r="2602">
          <cell r="C2602" t="str">
            <v>filtmispel</v>
          </cell>
          <cell r="D2602" t="str">
            <v>NA</v>
          </cell>
        </row>
        <row r="2603">
          <cell r="C2603" t="str">
            <v>krypfredløs</v>
          </cell>
          <cell r="D2603" t="str">
            <v>NA</v>
          </cell>
        </row>
        <row r="2604">
          <cell r="C2604" t="str">
            <v>natalgress</v>
          </cell>
          <cell r="D2604" t="str">
            <v>NA</v>
          </cell>
        </row>
        <row r="2605">
          <cell r="C2605" t="str">
            <v>filtbjørnebær</v>
          </cell>
          <cell r="D2605" t="str">
            <v>CR</v>
          </cell>
        </row>
        <row r="2606">
          <cell r="C2606" t="str">
            <v>våradonis</v>
          </cell>
          <cell r="D2606" t="str">
            <v>NA</v>
          </cell>
        </row>
        <row r="2607">
          <cell r="C2607" t="str">
            <v>japanhumle</v>
          </cell>
          <cell r="D2607" t="str">
            <v>NA</v>
          </cell>
        </row>
        <row r="2608">
          <cell r="C2608" t="str">
            <v>engrødtopp</v>
          </cell>
          <cell r="D2608" t="str">
            <v>NA</v>
          </cell>
        </row>
        <row r="2609">
          <cell r="C2609" t="str">
            <v>hvit lerkespore</v>
          </cell>
          <cell r="D2609" t="str">
            <v>NA</v>
          </cell>
        </row>
        <row r="2610">
          <cell r="C2610" t="str">
            <v>strandkarse</v>
          </cell>
          <cell r="D2610" t="str">
            <v>NA</v>
          </cell>
        </row>
        <row r="2611">
          <cell r="C2611" t="str">
            <v>saltbusk</v>
          </cell>
          <cell r="D2611" t="str">
            <v>NA</v>
          </cell>
        </row>
        <row r="2612">
          <cell r="C2612" t="str">
            <v>flekktranehals</v>
          </cell>
          <cell r="D2612" t="str">
            <v>NA</v>
          </cell>
        </row>
        <row r="2613">
          <cell r="C2613" t="str">
            <v>glattblåhegg</v>
          </cell>
          <cell r="D2613" t="str">
            <v>NA</v>
          </cell>
        </row>
        <row r="2614">
          <cell r="C2614" t="str">
            <v>bleikjordrøyk</v>
          </cell>
          <cell r="D2614" t="str">
            <v>NA</v>
          </cell>
        </row>
        <row r="2615">
          <cell r="C2615" t="str">
            <v>dverggras</v>
          </cell>
          <cell r="D2615" t="str">
            <v>NA</v>
          </cell>
        </row>
        <row r="2616">
          <cell r="C2616" t="str">
            <v>hinnebregne</v>
          </cell>
          <cell r="D2616" t="str">
            <v>LC</v>
          </cell>
        </row>
        <row r="2617">
          <cell r="C2617" t="str">
            <v>såpeurt</v>
          </cell>
          <cell r="D2617" t="str">
            <v>NA</v>
          </cell>
        </row>
        <row r="2618">
          <cell r="C2618" t="str">
            <v>hvitbergknapp</v>
          </cell>
          <cell r="D2618" t="str">
            <v>LC</v>
          </cell>
        </row>
        <row r="2619">
          <cell r="C2619" t="str">
            <v>japaniris</v>
          </cell>
          <cell r="D2619" t="str">
            <v>NA</v>
          </cell>
        </row>
        <row r="2620">
          <cell r="C2620" t="str">
            <v>sommerfuglgaukesyre</v>
          </cell>
          <cell r="D2620" t="str">
            <v>NA</v>
          </cell>
        </row>
        <row r="2621">
          <cell r="C2621" t="str">
            <v>issoleie</v>
          </cell>
          <cell r="D2621" t="str">
            <v>NT</v>
          </cell>
        </row>
        <row r="2622">
          <cell r="C2622" t="str">
            <v>dvergålegras</v>
          </cell>
          <cell r="D2622" t="str">
            <v>EN</v>
          </cell>
        </row>
        <row r="2623">
          <cell r="C2623" t="str">
            <v>skogskorn</v>
          </cell>
          <cell r="D2623" t="str">
            <v>NA</v>
          </cell>
        </row>
        <row r="2624">
          <cell r="C2624" t="str">
            <v>vierslirekne</v>
          </cell>
          <cell r="D2624" t="str">
            <v>NA</v>
          </cell>
        </row>
        <row r="2625">
          <cell r="C2625" t="str">
            <v>syrinhortensia</v>
          </cell>
          <cell r="D2625" t="str">
            <v>NA</v>
          </cell>
        </row>
        <row r="2626">
          <cell r="C2626" t="str">
            <v>sverdalant</v>
          </cell>
          <cell r="D2626" t="str">
            <v>NA</v>
          </cell>
        </row>
        <row r="2627">
          <cell r="C2627" t="str">
            <v>hvit jordrøyk</v>
          </cell>
          <cell r="D2627" t="str">
            <v>NA</v>
          </cell>
        </row>
        <row r="2628">
          <cell r="C2628" t="str">
            <v>linesle</v>
          </cell>
          <cell r="D2628" t="str">
            <v>LC</v>
          </cell>
        </row>
        <row r="2629">
          <cell r="C2629" t="str">
            <v>platanlønn</v>
          </cell>
          <cell r="D2629" t="str">
            <v>NA</v>
          </cell>
        </row>
        <row r="2630">
          <cell r="C2630" t="str">
            <v>skjermgran</v>
          </cell>
          <cell r="D2630" t="str">
            <v>NA</v>
          </cell>
        </row>
        <row r="2631">
          <cell r="D2631" t="str">
            <v>LC</v>
          </cell>
        </row>
        <row r="2632">
          <cell r="C2632" t="str">
            <v>skjesveve</v>
          </cell>
          <cell r="D2632" t="str">
            <v>RE</v>
          </cell>
        </row>
        <row r="2633">
          <cell r="C2633" t="str">
            <v>legevintergrønn</v>
          </cell>
          <cell r="D2633" t="str">
            <v>LC</v>
          </cell>
        </row>
        <row r="2634">
          <cell r="C2634" t="str">
            <v>gullfuru</v>
          </cell>
          <cell r="D2634" t="str">
            <v>NA</v>
          </cell>
        </row>
        <row r="2635">
          <cell r="C2635" t="str">
            <v>bustbjørnebær</v>
          </cell>
          <cell r="D2635" t="str">
            <v>CR</v>
          </cell>
        </row>
        <row r="2636">
          <cell r="C2636" t="str">
            <v>praktbrudespore</v>
          </cell>
          <cell r="D2636" t="str">
            <v>NE</v>
          </cell>
        </row>
        <row r="2637">
          <cell r="C2637" t="str">
            <v>flikbispelue</v>
          </cell>
          <cell r="D2637" t="str">
            <v>NA</v>
          </cell>
        </row>
        <row r="2638">
          <cell r="C2638" t="str">
            <v>snau bergskrinneblom</v>
          </cell>
          <cell r="D2638" t="str">
            <v>VU</v>
          </cell>
        </row>
        <row r="2639">
          <cell r="C2639" t="str">
            <v>grasstjerneblom</v>
          </cell>
          <cell r="D2639" t="str">
            <v>LC</v>
          </cell>
        </row>
        <row r="2640">
          <cell r="C2640" t="str">
            <v>begerjordrøyk</v>
          </cell>
          <cell r="D2640" t="str">
            <v>NA</v>
          </cell>
        </row>
        <row r="2641">
          <cell r="C2641" t="str">
            <v>mahognibregne</v>
          </cell>
          <cell r="D2641" t="str">
            <v>NA</v>
          </cell>
        </row>
        <row r="2642">
          <cell r="C2642" t="str">
            <v>blåkoll</v>
          </cell>
          <cell r="D2642" t="str">
            <v>LC</v>
          </cell>
        </row>
        <row r="2643">
          <cell r="C2643" t="str">
            <v>rislerkespore</v>
          </cell>
          <cell r="D2643" t="str">
            <v>NA</v>
          </cell>
        </row>
        <row r="2644">
          <cell r="C2644" t="str">
            <v>melbær</v>
          </cell>
          <cell r="D2644" t="str">
            <v>LC</v>
          </cell>
        </row>
        <row r="2645">
          <cell r="C2645" t="str">
            <v>åsstarr</v>
          </cell>
          <cell r="D2645" t="str">
            <v>NT</v>
          </cell>
        </row>
        <row r="2646">
          <cell r="C2646" t="str">
            <v>hagelerkespore</v>
          </cell>
          <cell r="D2646" t="str">
            <v>NA</v>
          </cell>
        </row>
        <row r="2647">
          <cell r="C2647" t="str">
            <v>ranklerkespore</v>
          </cell>
          <cell r="D2647" t="str">
            <v>NA</v>
          </cell>
        </row>
        <row r="2648">
          <cell r="C2648" t="str">
            <v>småhjerte</v>
          </cell>
          <cell r="D2648" t="str">
            <v>NA</v>
          </cell>
        </row>
        <row r="2649">
          <cell r="C2649" t="str">
            <v>hvit skogfrue</v>
          </cell>
          <cell r="D2649" t="str">
            <v>NT</v>
          </cell>
        </row>
        <row r="2650">
          <cell r="C2650" t="str">
            <v>fôrflatbelg</v>
          </cell>
          <cell r="D2650" t="str">
            <v>NA</v>
          </cell>
        </row>
        <row r="2651">
          <cell r="C2651" t="str">
            <v>bleiklerkespore</v>
          </cell>
          <cell r="D2651" t="str">
            <v>NA</v>
          </cell>
        </row>
        <row r="2652">
          <cell r="C2652" t="str">
            <v>dvergtistel</v>
          </cell>
          <cell r="D2652" t="str">
            <v>CR</v>
          </cell>
        </row>
        <row r="2653">
          <cell r="C2653" t="str">
            <v>lerkespore</v>
          </cell>
          <cell r="D2653" t="str">
            <v>LC</v>
          </cell>
        </row>
        <row r="2654">
          <cell r="C2654" t="str">
            <v>nebbslirekne</v>
          </cell>
          <cell r="D2654" t="str">
            <v>NA</v>
          </cell>
        </row>
        <row r="2655">
          <cell r="C2655" t="str">
            <v>hagelobelia</v>
          </cell>
          <cell r="D2655" t="str">
            <v>NA</v>
          </cell>
        </row>
        <row r="2656">
          <cell r="C2656" t="str">
            <v>flatrapp</v>
          </cell>
          <cell r="D2656" t="str">
            <v>LC</v>
          </cell>
        </row>
        <row r="2657">
          <cell r="C2657" t="str">
            <v>kjempemjødurt</v>
          </cell>
          <cell r="D2657" t="str">
            <v>NA</v>
          </cell>
        </row>
        <row r="2658">
          <cell r="C2658" t="str">
            <v>brei dunkjevle</v>
          </cell>
          <cell r="D2658" t="str">
            <v>LC</v>
          </cell>
        </row>
        <row r="2659">
          <cell r="C2659" t="str">
            <v>amerikalerkespore</v>
          </cell>
          <cell r="D2659" t="str">
            <v>NA</v>
          </cell>
        </row>
        <row r="2660">
          <cell r="C2660" t="str">
            <v>hvitmure</v>
          </cell>
          <cell r="D2660" t="str">
            <v>EN</v>
          </cell>
        </row>
        <row r="2661">
          <cell r="C2661" t="str">
            <v>shamahirse</v>
          </cell>
          <cell r="D2661" t="str">
            <v>NA</v>
          </cell>
        </row>
        <row r="2662">
          <cell r="C2662" t="str">
            <v>kosakkveronika</v>
          </cell>
          <cell r="D2662" t="str">
            <v>NA</v>
          </cell>
        </row>
        <row r="2663">
          <cell r="C2663" t="str">
            <v>strandkveke</v>
          </cell>
          <cell r="D2663" t="str">
            <v>LC</v>
          </cell>
        </row>
        <row r="2664">
          <cell r="C2664" t="str">
            <v>gruvekløver</v>
          </cell>
          <cell r="D2664" t="str">
            <v>NA</v>
          </cell>
        </row>
        <row r="2665">
          <cell r="C2665" t="str">
            <v>rødkjeks</v>
          </cell>
          <cell r="D2665" t="str">
            <v>LC</v>
          </cell>
        </row>
        <row r="2666">
          <cell r="C2666" t="str">
            <v>løytnantshjerte</v>
          </cell>
          <cell r="D2666" t="str">
            <v>NA</v>
          </cell>
        </row>
        <row r="2667">
          <cell r="C2667" t="str">
            <v>vassarve</v>
          </cell>
          <cell r="D2667" t="str">
            <v>LC</v>
          </cell>
        </row>
        <row r="2668">
          <cell r="C2668" t="str">
            <v>geitved</v>
          </cell>
          <cell r="D2668" t="str">
            <v>LC</v>
          </cell>
        </row>
        <row r="2669">
          <cell r="C2669" t="str">
            <v>andematbregne</v>
          </cell>
          <cell r="D2669" t="str">
            <v>NA</v>
          </cell>
        </row>
        <row r="2670">
          <cell r="C2670" t="str">
            <v>brun seterstarr</v>
          </cell>
          <cell r="D2670" t="str">
            <v>LC</v>
          </cell>
        </row>
        <row r="2671">
          <cell r="C2671" t="str">
            <v>moskusurt</v>
          </cell>
          <cell r="D2671" t="str">
            <v>LC</v>
          </cell>
        </row>
        <row r="2672">
          <cell r="C2672" t="str">
            <v>pyreneersildre</v>
          </cell>
          <cell r="D2672" t="str">
            <v>NA</v>
          </cell>
        </row>
        <row r="2673">
          <cell r="C2673" t="str">
            <v>hundekveke</v>
          </cell>
          <cell r="D2673" t="str">
            <v>LC</v>
          </cell>
        </row>
        <row r="2674">
          <cell r="C2674" t="str">
            <v>jordrøyk</v>
          </cell>
          <cell r="D2674" t="str">
            <v>LC</v>
          </cell>
        </row>
        <row r="2675">
          <cell r="C2675" t="str">
            <v>bakkemynte</v>
          </cell>
          <cell r="D2675" t="str">
            <v>LC</v>
          </cell>
        </row>
        <row r="2676">
          <cell r="C2676" t="str">
            <v>saltsmåarve</v>
          </cell>
          <cell r="D2676" t="str">
            <v>LC</v>
          </cell>
        </row>
        <row r="2677">
          <cell r="C2677" t="str">
            <v>dvergsnelle</v>
          </cell>
          <cell r="D2677" t="str">
            <v>LC</v>
          </cell>
        </row>
        <row r="2678">
          <cell r="C2678" t="str">
            <v>kransevjeblom</v>
          </cell>
          <cell r="D2678" t="str">
            <v>NA</v>
          </cell>
        </row>
        <row r="2679">
          <cell r="C2679" t="str">
            <v>bleikurt</v>
          </cell>
          <cell r="D2679" t="str">
            <v>NA</v>
          </cell>
        </row>
        <row r="2680">
          <cell r="C2680" t="str">
            <v>urtidstre</v>
          </cell>
          <cell r="D2680" t="str">
            <v>NA</v>
          </cell>
        </row>
        <row r="2681">
          <cell r="C2681" t="str">
            <v>bleikkløver</v>
          </cell>
          <cell r="D2681" t="str">
            <v>NA</v>
          </cell>
        </row>
        <row r="2682">
          <cell r="C2682" t="str">
            <v>akeleiefrøstjerne</v>
          </cell>
          <cell r="D2682" t="str">
            <v>NA</v>
          </cell>
        </row>
        <row r="2683">
          <cell r="C2683" t="str">
            <v>hageiris</v>
          </cell>
          <cell r="D2683" t="str">
            <v>NA</v>
          </cell>
        </row>
        <row r="2684">
          <cell r="C2684" t="str">
            <v>jærsøte</v>
          </cell>
          <cell r="D2684" t="str">
            <v>EN</v>
          </cell>
        </row>
        <row r="2685">
          <cell r="C2685" t="str">
            <v>storhjelm</v>
          </cell>
          <cell r="D2685" t="str">
            <v>NA</v>
          </cell>
        </row>
        <row r="2686">
          <cell r="C2686" t="str">
            <v>våriris</v>
          </cell>
          <cell r="D2686" t="str">
            <v>NA</v>
          </cell>
        </row>
        <row r="2687">
          <cell r="C2687" t="str">
            <v>vorteblad</v>
          </cell>
          <cell r="D2687" t="str">
            <v>NA</v>
          </cell>
        </row>
        <row r="2688">
          <cell r="C2688" t="str">
            <v>bakkegrønnkurle</v>
          </cell>
          <cell r="D2688" t="str">
            <v>LC</v>
          </cell>
        </row>
        <row r="2689">
          <cell r="C2689" t="str">
            <v>brakkhaukeskjegg</v>
          </cell>
          <cell r="D2689" t="str">
            <v>NA</v>
          </cell>
        </row>
        <row r="2690">
          <cell r="C2690" t="str">
            <v>hjertebjørnebær</v>
          </cell>
          <cell r="D2690" t="str">
            <v>NA</v>
          </cell>
        </row>
        <row r="2691">
          <cell r="C2691" t="str">
            <v>svartknoppurt</v>
          </cell>
          <cell r="D2691" t="str">
            <v>LC</v>
          </cell>
        </row>
        <row r="2692">
          <cell r="C2692" t="str">
            <v>sandlupin</v>
          </cell>
          <cell r="D2692" t="str">
            <v>NA</v>
          </cell>
        </row>
        <row r="2693">
          <cell r="C2693" t="str">
            <v>sibirlerkespore</v>
          </cell>
          <cell r="D2693" t="str">
            <v>NA</v>
          </cell>
        </row>
        <row r="2694">
          <cell r="C2694" t="str">
            <v>gentspirea</v>
          </cell>
          <cell r="D2694" t="str">
            <v>NA</v>
          </cell>
        </row>
        <row r="2695">
          <cell r="C2695" t="str">
            <v>sauesvingel</v>
          </cell>
          <cell r="D2695" t="str">
            <v>LC</v>
          </cell>
        </row>
        <row r="2696">
          <cell r="C2696" t="str">
            <v>vassaloe</v>
          </cell>
          <cell r="D2696" t="str">
            <v>NA</v>
          </cell>
        </row>
        <row r="2697">
          <cell r="C2697" t="str">
            <v>blålusern</v>
          </cell>
          <cell r="D2697" t="str">
            <v>NA</v>
          </cell>
        </row>
        <row r="2698">
          <cell r="C2698" t="str">
            <v>matportulakk</v>
          </cell>
          <cell r="D2698" t="str">
            <v>NA</v>
          </cell>
        </row>
        <row r="2699">
          <cell r="C2699" t="str">
            <v>fjellkattefot</v>
          </cell>
          <cell r="D2699" t="str">
            <v>LC</v>
          </cell>
        </row>
        <row r="2700">
          <cell r="C2700" t="str">
            <v>duskmyrull</v>
          </cell>
          <cell r="D2700" t="str">
            <v>LC</v>
          </cell>
        </row>
        <row r="2701">
          <cell r="C2701" t="str">
            <v>sibirgrasløk</v>
          </cell>
          <cell r="D2701" t="str">
            <v>LC</v>
          </cell>
        </row>
        <row r="2702">
          <cell r="C2702" t="str">
            <v>kystjordrøyk</v>
          </cell>
          <cell r="D2702" t="str">
            <v>LC</v>
          </cell>
        </row>
        <row r="2703">
          <cell r="C2703" t="str">
            <v>skogsvinerot</v>
          </cell>
          <cell r="D2703" t="str">
            <v>LC</v>
          </cell>
        </row>
        <row r="2704">
          <cell r="C2704" t="str">
            <v>stormaure</v>
          </cell>
          <cell r="D2704" t="str">
            <v>LC</v>
          </cell>
        </row>
        <row r="2705">
          <cell r="C2705" t="str">
            <v>tatarmelde</v>
          </cell>
          <cell r="D2705" t="str">
            <v>NA</v>
          </cell>
        </row>
        <row r="2706">
          <cell r="C2706" t="str">
            <v>vivendel</v>
          </cell>
          <cell r="D2706" t="str">
            <v>LC</v>
          </cell>
        </row>
        <row r="2707">
          <cell r="C2707" t="str">
            <v>sommereik</v>
          </cell>
          <cell r="D2707" t="str">
            <v>LC</v>
          </cell>
        </row>
        <row r="2708">
          <cell r="C2708" t="str">
            <v>vingefrøstjerne</v>
          </cell>
          <cell r="D2708" t="str">
            <v>NA</v>
          </cell>
        </row>
        <row r="2709">
          <cell r="C2709" t="str">
            <v>åkerrødtopp</v>
          </cell>
          <cell r="D2709" t="str">
            <v>CR</v>
          </cell>
        </row>
        <row r="2710">
          <cell r="C2710" t="str">
            <v>pinselilje</v>
          </cell>
          <cell r="D2710" t="str">
            <v>NA</v>
          </cell>
        </row>
        <row r="2711">
          <cell r="C2711" t="str">
            <v>fjellrapp</v>
          </cell>
          <cell r="D2711" t="str">
            <v>LC</v>
          </cell>
        </row>
        <row r="2712">
          <cell r="C2712" t="str">
            <v>tappgåseblom</v>
          </cell>
          <cell r="D2712" t="str">
            <v>NA</v>
          </cell>
        </row>
        <row r="2713">
          <cell r="C2713" t="str">
            <v>sørlig stormaure</v>
          </cell>
          <cell r="D2713" t="str">
            <v>NA</v>
          </cell>
        </row>
        <row r="2714">
          <cell r="C2714" t="str">
            <v>fingerlerkespore</v>
          </cell>
          <cell r="D2714" t="str">
            <v>LC</v>
          </cell>
        </row>
        <row r="2715">
          <cell r="D2715" t="str">
            <v>VU</v>
          </cell>
        </row>
        <row r="2716">
          <cell r="C2716" t="str">
            <v>småkokarde</v>
          </cell>
          <cell r="D2716" t="str">
            <v>NA</v>
          </cell>
        </row>
        <row r="2717">
          <cell r="C2717" t="str">
            <v>fjelleiner</v>
          </cell>
          <cell r="D2717" t="str">
            <v>LC</v>
          </cell>
        </row>
        <row r="2718">
          <cell r="C2718" t="str">
            <v>sandslirekne</v>
          </cell>
          <cell r="D2718" t="str">
            <v>LC</v>
          </cell>
        </row>
        <row r="2719">
          <cell r="C2719" t="str">
            <v>fjelltimotei</v>
          </cell>
          <cell r="D2719" t="str">
            <v>LC</v>
          </cell>
        </row>
        <row r="2720">
          <cell r="C2720" t="str">
            <v>grannmarikåpe</v>
          </cell>
          <cell r="D2720" t="str">
            <v>LC</v>
          </cell>
        </row>
        <row r="2721">
          <cell r="C2721" t="str">
            <v>flatfugleklo</v>
          </cell>
          <cell r="D2721" t="str">
            <v>NA</v>
          </cell>
        </row>
        <row r="2722">
          <cell r="C2722" t="str">
            <v>prydkattehale</v>
          </cell>
          <cell r="D2722" t="str">
            <v>NA</v>
          </cell>
        </row>
        <row r="2723">
          <cell r="C2723" t="str">
            <v>ertelupin</v>
          </cell>
          <cell r="D2723" t="str">
            <v>NA</v>
          </cell>
        </row>
        <row r="2724">
          <cell r="C2724" t="str">
            <v>tyrihjelm</v>
          </cell>
          <cell r="D2724" t="str">
            <v>LC</v>
          </cell>
        </row>
        <row r="2725">
          <cell r="C2725" t="str">
            <v>kløftstarr</v>
          </cell>
          <cell r="D2725" t="str">
            <v>VU</v>
          </cell>
        </row>
        <row r="2726">
          <cell r="C2726" t="str">
            <v>kjempeslirekne</v>
          </cell>
          <cell r="D2726" t="str">
            <v>NA</v>
          </cell>
        </row>
        <row r="2727">
          <cell r="C2727" t="str">
            <v>nepe</v>
          </cell>
          <cell r="D2727" t="str">
            <v>NA</v>
          </cell>
        </row>
        <row r="2728">
          <cell r="C2728" t="str">
            <v>lind</v>
          </cell>
          <cell r="D2728" t="str">
            <v>LC</v>
          </cell>
        </row>
        <row r="2729">
          <cell r="C2729" t="str">
            <v>klubbenattlys</v>
          </cell>
          <cell r="D2729" t="str">
            <v>NA</v>
          </cell>
        </row>
        <row r="2730">
          <cell r="C2730" t="str">
            <v>hornlevkøy</v>
          </cell>
          <cell r="D2730" t="str">
            <v>NA</v>
          </cell>
        </row>
        <row r="2731">
          <cell r="C2731" t="str">
            <v>flekkmarihand</v>
          </cell>
          <cell r="D2731" t="str">
            <v>LC</v>
          </cell>
        </row>
        <row r="2732">
          <cell r="C2732" t="str">
            <v>gullregn</v>
          </cell>
          <cell r="D2732" t="str">
            <v>NA</v>
          </cell>
        </row>
        <row r="2733">
          <cell r="C2733" t="str">
            <v>møllesøtgras</v>
          </cell>
          <cell r="D2733" t="str">
            <v>NA</v>
          </cell>
        </row>
        <row r="2734">
          <cell r="C2734" t="str">
            <v>sølvtistel</v>
          </cell>
          <cell r="D2734" t="str">
            <v>NA</v>
          </cell>
        </row>
        <row r="2735">
          <cell r="D2735" t="str">
            <v>NA</v>
          </cell>
        </row>
        <row r="2736">
          <cell r="C2736" t="str">
            <v>nikketistel</v>
          </cell>
          <cell r="D2736" t="str">
            <v>NA</v>
          </cell>
        </row>
        <row r="2737">
          <cell r="C2737" t="str">
            <v>skorsonerrot</v>
          </cell>
          <cell r="D2737" t="str">
            <v>NA</v>
          </cell>
        </row>
        <row r="2738">
          <cell r="C2738" t="str">
            <v>blåmelde</v>
          </cell>
          <cell r="D2738" t="str">
            <v>LC</v>
          </cell>
        </row>
        <row r="2739">
          <cell r="C2739" t="str">
            <v>heinattfiol</v>
          </cell>
          <cell r="D2739" t="str">
            <v>LC</v>
          </cell>
        </row>
        <row r="2740">
          <cell r="C2740" t="str">
            <v>teppesildre</v>
          </cell>
          <cell r="D2740" t="str">
            <v>NA</v>
          </cell>
        </row>
        <row r="2741">
          <cell r="C2741" t="str">
            <v>fjellslirestarr</v>
          </cell>
          <cell r="D2741" t="str">
            <v>LC</v>
          </cell>
        </row>
        <row r="2742">
          <cell r="D2742" t="str">
            <v>NA</v>
          </cell>
        </row>
        <row r="2743">
          <cell r="C2743" t="str">
            <v>mørk snausveve</v>
          </cell>
          <cell r="D2743" t="str">
            <v>NA</v>
          </cell>
        </row>
        <row r="2744">
          <cell r="C2744" t="str">
            <v>vrifuru</v>
          </cell>
          <cell r="D2744" t="str">
            <v>NA</v>
          </cell>
        </row>
        <row r="2745">
          <cell r="C2745" t="str">
            <v>purpurpil</v>
          </cell>
          <cell r="D2745" t="str">
            <v>NA</v>
          </cell>
        </row>
        <row r="2746">
          <cell r="D2746" t="str">
            <v>LC</v>
          </cell>
        </row>
        <row r="2747">
          <cell r="C2747" t="str">
            <v>knoppfjellrapp</v>
          </cell>
          <cell r="D2747" t="str">
            <v>LC</v>
          </cell>
        </row>
        <row r="2748">
          <cell r="C2748" t="str">
            <v>skredrublom</v>
          </cell>
          <cell r="D2748" t="str">
            <v>LC</v>
          </cell>
        </row>
        <row r="2749">
          <cell r="C2749" t="str">
            <v>kostmelde</v>
          </cell>
          <cell r="D2749" t="str">
            <v>NA</v>
          </cell>
        </row>
        <row r="2750">
          <cell r="C2750" t="str">
            <v>piggsoleie</v>
          </cell>
          <cell r="D2750" t="str">
            <v>NA</v>
          </cell>
        </row>
        <row r="2751">
          <cell r="C2751" t="str">
            <v>snøsoleie</v>
          </cell>
          <cell r="D2751" t="str">
            <v>NT</v>
          </cell>
        </row>
        <row r="2752">
          <cell r="C2752" t="str">
            <v>storrundstarr</v>
          </cell>
          <cell r="D2752" t="str">
            <v>LC</v>
          </cell>
        </row>
        <row r="2753">
          <cell r="C2753" t="str">
            <v>åkersnelle</v>
          </cell>
          <cell r="D2753" t="str">
            <v>LC</v>
          </cell>
        </row>
        <row r="2754">
          <cell r="C2754" t="str">
            <v>loppestarr</v>
          </cell>
          <cell r="D2754" t="str">
            <v>LC</v>
          </cell>
        </row>
        <row r="2755">
          <cell r="D2755" t="str">
            <v>NE</v>
          </cell>
        </row>
        <row r="2756">
          <cell r="C2756" t="str">
            <v>snøbær</v>
          </cell>
          <cell r="D2756" t="str">
            <v>NA</v>
          </cell>
        </row>
        <row r="2757">
          <cell r="C2757" t="str">
            <v>filtsøtvier</v>
          </cell>
          <cell r="D2757" t="str">
            <v>NA</v>
          </cell>
        </row>
        <row r="2758">
          <cell r="C2758" t="str">
            <v>sar</v>
          </cell>
          <cell r="D2758" t="str">
            <v>NA</v>
          </cell>
        </row>
        <row r="2759">
          <cell r="D2759" t="str">
            <v>LC</v>
          </cell>
        </row>
        <row r="2760">
          <cell r="C2760" t="str">
            <v>vårveronika</v>
          </cell>
          <cell r="D2760" t="str">
            <v>NT</v>
          </cell>
        </row>
        <row r="2761">
          <cell r="C2761" t="str">
            <v>klengelerkespore</v>
          </cell>
          <cell r="D2761" t="str">
            <v>EN</v>
          </cell>
        </row>
        <row r="2762">
          <cell r="C2762" t="str">
            <v>storveronika</v>
          </cell>
          <cell r="D2762" t="str">
            <v>LC</v>
          </cell>
        </row>
        <row r="2763">
          <cell r="C2763" t="str">
            <v>kulevadderot</v>
          </cell>
          <cell r="D2763" t="str">
            <v>NA</v>
          </cell>
        </row>
        <row r="2764">
          <cell r="C2764" t="str">
            <v>gul lerkespore</v>
          </cell>
          <cell r="D2764" t="str">
            <v>NA</v>
          </cell>
        </row>
        <row r="2765">
          <cell r="C2765" t="str">
            <v>bergjordrøyk</v>
          </cell>
          <cell r="D2765" t="str">
            <v>LC</v>
          </cell>
        </row>
        <row r="2766">
          <cell r="D2766" t="str">
            <v>LC</v>
          </cell>
        </row>
        <row r="2767">
          <cell r="C2767" t="str">
            <v>brennesle</v>
          </cell>
          <cell r="D2767" t="str">
            <v>LC</v>
          </cell>
        </row>
        <row r="2768">
          <cell r="D2768" t="str">
            <v>NA</v>
          </cell>
        </row>
        <row r="2769">
          <cell r="C2769" t="str">
            <v>kvann</v>
          </cell>
          <cell r="D2769" t="str">
            <v>LC</v>
          </cell>
        </row>
        <row r="2770">
          <cell r="C2770" t="str">
            <v>veirublom</v>
          </cell>
          <cell r="D2770" t="str">
            <v>NA</v>
          </cell>
        </row>
        <row r="2771">
          <cell r="C2771" t="str">
            <v>harestarr</v>
          </cell>
          <cell r="D2771" t="str">
            <v>LC</v>
          </cell>
        </row>
        <row r="2772">
          <cell r="C2772" t="str">
            <v>kirgisløk</v>
          </cell>
          <cell r="D2772" t="str">
            <v>NA</v>
          </cell>
        </row>
        <row r="2773">
          <cell r="C2773" t="str">
            <v>skjermtulipan</v>
          </cell>
          <cell r="D2773" t="str">
            <v>NA</v>
          </cell>
        </row>
        <row r="2774">
          <cell r="D2774" t="str">
            <v>LC</v>
          </cell>
        </row>
        <row r="2775">
          <cell r="C2775" t="str">
            <v>merian</v>
          </cell>
          <cell r="D2775" t="str">
            <v>NA</v>
          </cell>
        </row>
        <row r="2776">
          <cell r="C2776" t="str">
            <v>spissørevier</v>
          </cell>
          <cell r="D2776" t="str">
            <v>NA</v>
          </cell>
        </row>
        <row r="2777">
          <cell r="C2777" t="str">
            <v>slakkstarr</v>
          </cell>
          <cell r="D2777" t="str">
            <v>LC</v>
          </cell>
        </row>
        <row r="2778">
          <cell r="C2778" t="str">
            <v>norsk asal</v>
          </cell>
          <cell r="D2778" t="str">
            <v>LC</v>
          </cell>
        </row>
        <row r="2779">
          <cell r="C2779" t="str">
            <v>smalmalurt</v>
          </cell>
          <cell r="D2779" t="str">
            <v>NA</v>
          </cell>
        </row>
        <row r="2780">
          <cell r="C2780" t="str">
            <v>smallungeurt</v>
          </cell>
          <cell r="D2780" t="str">
            <v>NA</v>
          </cell>
        </row>
        <row r="2781">
          <cell r="C2781" t="str">
            <v>lasarusflatbelg</v>
          </cell>
          <cell r="D2781" t="str">
            <v>NA</v>
          </cell>
        </row>
        <row r="2782">
          <cell r="C2782" t="str">
            <v>kjempekonvall</v>
          </cell>
          <cell r="D2782" t="str">
            <v>NA</v>
          </cell>
        </row>
        <row r="2783">
          <cell r="C2783" t="str">
            <v>persisk syrin</v>
          </cell>
          <cell r="D2783" t="str">
            <v>NA</v>
          </cell>
        </row>
        <row r="2784">
          <cell r="C2784" t="str">
            <v>trådsiv</v>
          </cell>
          <cell r="D2784" t="str">
            <v>LC</v>
          </cell>
        </row>
        <row r="2785">
          <cell r="C2785" t="str">
            <v>alaskavier</v>
          </cell>
          <cell r="D2785" t="str">
            <v>NA</v>
          </cell>
        </row>
        <row r="2786">
          <cell r="C2786" t="str">
            <v>sibirspirea</v>
          </cell>
          <cell r="D2786" t="str">
            <v>NA</v>
          </cell>
        </row>
        <row r="2787">
          <cell r="C2787" t="str">
            <v>knereverumpe</v>
          </cell>
          <cell r="D2787" t="str">
            <v>LC</v>
          </cell>
        </row>
        <row r="2788">
          <cell r="C2788" t="str">
            <v>kulenøkleblom</v>
          </cell>
          <cell r="D2788" t="str">
            <v>NA</v>
          </cell>
        </row>
        <row r="2789">
          <cell r="C2789" t="str">
            <v>plensveve</v>
          </cell>
          <cell r="D2789" t="str">
            <v>NA</v>
          </cell>
        </row>
        <row r="2790">
          <cell r="C2790" t="str">
            <v>ildtorn</v>
          </cell>
          <cell r="D2790" t="str">
            <v>NA</v>
          </cell>
        </row>
        <row r="2791">
          <cell r="C2791" t="str">
            <v>stutthavre</v>
          </cell>
          <cell r="D2791" t="str">
            <v>NA</v>
          </cell>
        </row>
        <row r="2792">
          <cell r="C2792" t="str">
            <v>mahonie</v>
          </cell>
          <cell r="D2792" t="str">
            <v>NA</v>
          </cell>
        </row>
        <row r="2793">
          <cell r="C2793" t="str">
            <v>gråspirea</v>
          </cell>
          <cell r="D2793" t="str">
            <v>NA</v>
          </cell>
        </row>
        <row r="2794">
          <cell r="C2794" t="str">
            <v>amerikanesle</v>
          </cell>
          <cell r="D2794" t="str">
            <v>NA</v>
          </cell>
        </row>
        <row r="2795">
          <cell r="C2795" t="str">
            <v>møllekvein</v>
          </cell>
          <cell r="D2795" t="str">
            <v>NA</v>
          </cell>
        </row>
        <row r="2796">
          <cell r="C2796" t="str">
            <v>klourt</v>
          </cell>
          <cell r="D2796" t="str">
            <v>LC</v>
          </cell>
        </row>
        <row r="2797">
          <cell r="C2797" t="str">
            <v>hengestarr</v>
          </cell>
          <cell r="D2797" t="str">
            <v>NA</v>
          </cell>
        </row>
        <row r="2798">
          <cell r="C2798" t="str">
            <v>hollandbrannlilje</v>
          </cell>
          <cell r="D2798" t="str">
            <v>NA</v>
          </cell>
        </row>
        <row r="2799">
          <cell r="C2799" t="str">
            <v>strandsvingel</v>
          </cell>
          <cell r="D2799" t="str">
            <v>LC</v>
          </cell>
        </row>
        <row r="2800">
          <cell r="C2800" t="str">
            <v>pollsivaks</v>
          </cell>
          <cell r="D2800" t="str">
            <v>LC</v>
          </cell>
        </row>
        <row r="2801">
          <cell r="C2801" t="str">
            <v>alantrot</v>
          </cell>
          <cell r="D2801" t="str">
            <v>NA</v>
          </cell>
        </row>
        <row r="2802">
          <cell r="C2802" t="str">
            <v>hvitkurle</v>
          </cell>
          <cell r="D2802" t="str">
            <v>NT</v>
          </cell>
        </row>
        <row r="2803">
          <cell r="C2803" t="str">
            <v>åkerkål</v>
          </cell>
          <cell r="D2803" t="str">
            <v>LC</v>
          </cell>
        </row>
        <row r="2804">
          <cell r="C2804" t="str">
            <v>kinanellik</v>
          </cell>
          <cell r="D2804" t="str">
            <v>NA</v>
          </cell>
        </row>
        <row r="2805">
          <cell r="C2805" t="str">
            <v>purpurtorskemunn</v>
          </cell>
          <cell r="D2805" t="str">
            <v>NA</v>
          </cell>
        </row>
        <row r="2806">
          <cell r="C2806" t="str">
            <v>krageklokke</v>
          </cell>
          <cell r="D2806" t="str">
            <v>NA</v>
          </cell>
        </row>
        <row r="2807">
          <cell r="C2807" t="str">
            <v>lodnealant</v>
          </cell>
          <cell r="D2807" t="str">
            <v>NA</v>
          </cell>
        </row>
        <row r="2808">
          <cell r="D2808" t="str">
            <v>NA</v>
          </cell>
        </row>
        <row r="2809">
          <cell r="C2809" t="str">
            <v>hartmansstarr</v>
          </cell>
          <cell r="D2809" t="str">
            <v>VU</v>
          </cell>
        </row>
        <row r="2810">
          <cell r="C2810" t="str">
            <v>alpeleddved</v>
          </cell>
          <cell r="D2810" t="str">
            <v>NA</v>
          </cell>
        </row>
        <row r="2811">
          <cell r="C2811" t="str">
            <v>kantrisp</v>
          </cell>
          <cell r="D2811" t="str">
            <v>NA</v>
          </cell>
        </row>
        <row r="2812">
          <cell r="C2812" t="str">
            <v>sivlilje</v>
          </cell>
          <cell r="D2812" t="str">
            <v>NA</v>
          </cell>
        </row>
        <row r="2813">
          <cell r="C2813" t="str">
            <v>russestarr</v>
          </cell>
          <cell r="D2813" t="str">
            <v>NA</v>
          </cell>
        </row>
        <row r="2814">
          <cell r="C2814" t="str">
            <v>åkerreverumpe</v>
          </cell>
          <cell r="D2814" t="str">
            <v>NA</v>
          </cell>
        </row>
        <row r="2815">
          <cell r="C2815" t="str">
            <v>stor fjærekoll</v>
          </cell>
          <cell r="D2815" t="str">
            <v>LC</v>
          </cell>
        </row>
        <row r="2816">
          <cell r="D2816" t="str">
            <v>NA</v>
          </cell>
        </row>
        <row r="2817">
          <cell r="C2817" t="str">
            <v>kurvkløver</v>
          </cell>
          <cell r="D2817" t="str">
            <v>NA</v>
          </cell>
        </row>
        <row r="2818">
          <cell r="C2818" t="str">
            <v>bergveronika</v>
          </cell>
          <cell r="D2818" t="str">
            <v>LC</v>
          </cell>
        </row>
        <row r="2819">
          <cell r="C2819" t="str">
            <v>storak</v>
          </cell>
          <cell r="D2819" t="str">
            <v>EN</v>
          </cell>
        </row>
        <row r="2820">
          <cell r="C2820" t="str">
            <v>lapprublom</v>
          </cell>
          <cell r="D2820" t="str">
            <v>NT</v>
          </cell>
        </row>
        <row r="2821">
          <cell r="D2821" t="str">
            <v>LC</v>
          </cell>
        </row>
        <row r="2822">
          <cell r="C2822" t="str">
            <v>matgrasløk</v>
          </cell>
          <cell r="D2822" t="str">
            <v>NA</v>
          </cell>
        </row>
        <row r="2823">
          <cell r="C2823" t="str">
            <v>skaftstivstarr</v>
          </cell>
          <cell r="D2823" t="str">
            <v>LC</v>
          </cell>
        </row>
        <row r="2824">
          <cell r="C2824" t="str">
            <v>finnrose</v>
          </cell>
          <cell r="D2824" t="str">
            <v>NA</v>
          </cell>
        </row>
        <row r="2825">
          <cell r="C2825" t="str">
            <v>brasilsøtvier</v>
          </cell>
          <cell r="D2825" t="str">
            <v>NA</v>
          </cell>
        </row>
        <row r="2826">
          <cell r="C2826" t="str">
            <v>tomtehøymol</v>
          </cell>
          <cell r="D2826" t="str">
            <v>LC</v>
          </cell>
        </row>
        <row r="2827">
          <cell r="C2827" t="str">
            <v>brannmyrull</v>
          </cell>
          <cell r="D2827" t="str">
            <v>LC</v>
          </cell>
        </row>
        <row r="2828">
          <cell r="C2828" t="str">
            <v>hyllebrønsle</v>
          </cell>
          <cell r="D2828" t="str">
            <v>NA</v>
          </cell>
        </row>
        <row r="2829">
          <cell r="C2829" t="str">
            <v>laurbærhegg</v>
          </cell>
          <cell r="D2829" t="str">
            <v>NA</v>
          </cell>
        </row>
        <row r="2830">
          <cell r="C2830" t="str">
            <v>sandfiol</v>
          </cell>
          <cell r="D2830" t="str">
            <v>LC</v>
          </cell>
        </row>
        <row r="2831">
          <cell r="C2831" t="str">
            <v>humlebusk</v>
          </cell>
          <cell r="D2831" t="str">
            <v>NA</v>
          </cell>
        </row>
        <row r="2832">
          <cell r="C2832" t="str">
            <v>geitsvingel</v>
          </cell>
          <cell r="D2832" t="str">
            <v>LC</v>
          </cell>
        </row>
        <row r="2833">
          <cell r="C2833" t="str">
            <v>bergasal</v>
          </cell>
          <cell r="D2833" t="str">
            <v>LC</v>
          </cell>
        </row>
        <row r="2834">
          <cell r="C2834" t="str">
            <v>himalayasyrin</v>
          </cell>
          <cell r="D2834" t="str">
            <v>NA</v>
          </cell>
        </row>
        <row r="2835">
          <cell r="C2835" t="str">
            <v>vasspest</v>
          </cell>
          <cell r="D2835" t="str">
            <v>NA</v>
          </cell>
        </row>
        <row r="2836">
          <cell r="C2836" t="str">
            <v>nordlig tinderublom</v>
          </cell>
          <cell r="D2836" t="str">
            <v>EN</v>
          </cell>
        </row>
        <row r="2837">
          <cell r="C2837" t="str">
            <v>lydisk bergknapp</v>
          </cell>
          <cell r="D2837" t="str">
            <v>NA</v>
          </cell>
        </row>
        <row r="2838">
          <cell r="C2838" t="str">
            <v>strandvendelrot</v>
          </cell>
          <cell r="D2838" t="str">
            <v>LC</v>
          </cell>
        </row>
        <row r="2839">
          <cell r="C2839" t="str">
            <v>krypsolknapp</v>
          </cell>
          <cell r="D2839" t="str">
            <v>NA</v>
          </cell>
        </row>
        <row r="2840">
          <cell r="C2840" t="str">
            <v>albarose</v>
          </cell>
          <cell r="D2840" t="str">
            <v>NA</v>
          </cell>
        </row>
        <row r="2841">
          <cell r="D2841" t="str">
            <v>NA</v>
          </cell>
        </row>
        <row r="2842">
          <cell r="C2842" t="str">
            <v>myrflatbelg</v>
          </cell>
          <cell r="D2842" t="str">
            <v>EN</v>
          </cell>
        </row>
        <row r="2843">
          <cell r="C2843" t="str">
            <v>bergskrinneblom</v>
          </cell>
          <cell r="D2843" t="str">
            <v>LC</v>
          </cell>
        </row>
        <row r="2844">
          <cell r="C2844" t="str">
            <v>storbjørneskjegg</v>
          </cell>
          <cell r="D2844" t="str">
            <v>LC</v>
          </cell>
        </row>
        <row r="2845">
          <cell r="C2845" t="str">
            <v>tornaralia</v>
          </cell>
          <cell r="D2845" t="str">
            <v>NA</v>
          </cell>
        </row>
        <row r="2846">
          <cell r="C2846" t="str">
            <v>lodneflatbelg</v>
          </cell>
          <cell r="D2846" t="str">
            <v>NA</v>
          </cell>
        </row>
        <row r="2847">
          <cell r="C2847" t="str">
            <v>pastinakk</v>
          </cell>
          <cell r="D2847" t="str">
            <v>NA</v>
          </cell>
        </row>
        <row r="2848">
          <cell r="C2848" t="str">
            <v>vandreveronika</v>
          </cell>
          <cell r="D2848" t="str">
            <v>NA</v>
          </cell>
        </row>
        <row r="2849">
          <cell r="C2849" t="str">
            <v>islandsvalmue</v>
          </cell>
          <cell r="D2849" t="str">
            <v>LC</v>
          </cell>
        </row>
        <row r="2850">
          <cell r="C2850" t="str">
            <v>ormehode</v>
          </cell>
          <cell r="D2850" t="str">
            <v>NA</v>
          </cell>
        </row>
        <row r="2851">
          <cell r="C2851" t="str">
            <v>sivblom</v>
          </cell>
          <cell r="D2851" t="str">
            <v>LC</v>
          </cell>
        </row>
        <row r="2852">
          <cell r="C2852" t="str">
            <v>østerriksk asal</v>
          </cell>
          <cell r="D2852" t="str">
            <v>NA</v>
          </cell>
        </row>
        <row r="2853">
          <cell r="C2853" t="str">
            <v>berghøymol</v>
          </cell>
          <cell r="D2853" t="str">
            <v>VU</v>
          </cell>
        </row>
        <row r="2854">
          <cell r="C2854" t="str">
            <v>nebbpiggknopp</v>
          </cell>
          <cell r="D2854" t="str">
            <v>VU</v>
          </cell>
        </row>
        <row r="2855">
          <cell r="C2855" t="str">
            <v>flarkstarr</v>
          </cell>
          <cell r="D2855" t="str">
            <v>VU</v>
          </cell>
        </row>
        <row r="2856">
          <cell r="C2856" t="str">
            <v>korearogn</v>
          </cell>
          <cell r="D2856" t="str">
            <v>NA</v>
          </cell>
        </row>
        <row r="2857">
          <cell r="C2857" t="str">
            <v>stjernemarikåpe</v>
          </cell>
          <cell r="D2857" t="str">
            <v>LC</v>
          </cell>
        </row>
        <row r="2858">
          <cell r="C2858" t="str">
            <v>dokkerose</v>
          </cell>
          <cell r="D2858" t="str">
            <v>NA</v>
          </cell>
        </row>
        <row r="2859">
          <cell r="C2859" t="str">
            <v>sumpforglemmegei</v>
          </cell>
          <cell r="D2859" t="str">
            <v>LC</v>
          </cell>
        </row>
        <row r="2860">
          <cell r="C2860" t="str">
            <v>frynseeik</v>
          </cell>
          <cell r="D2860" t="str">
            <v>NA</v>
          </cell>
        </row>
        <row r="2861">
          <cell r="C2861" t="str">
            <v>opiumsvalmue</v>
          </cell>
          <cell r="D2861" t="str">
            <v>NA</v>
          </cell>
        </row>
        <row r="2862">
          <cell r="C2862" t="str">
            <v>blankpiggknopp</v>
          </cell>
          <cell r="D2862" t="str">
            <v>LC</v>
          </cell>
        </row>
        <row r="2863">
          <cell r="C2863" t="str">
            <v>fransk rose</v>
          </cell>
          <cell r="D2863" t="str">
            <v>NA</v>
          </cell>
        </row>
        <row r="2864">
          <cell r="D2864" t="str">
            <v>LC</v>
          </cell>
        </row>
        <row r="2865">
          <cell r="C2865" t="str">
            <v>sommerklinte</v>
          </cell>
          <cell r="D2865" t="str">
            <v>NA</v>
          </cell>
        </row>
        <row r="2866">
          <cell r="C2866" t="str">
            <v>lodden vaniljerot</v>
          </cell>
          <cell r="D2866" t="str">
            <v>LC</v>
          </cell>
        </row>
        <row r="2867">
          <cell r="C2867" t="str">
            <v>stjernetopp</v>
          </cell>
          <cell r="D2867" t="str">
            <v>NA</v>
          </cell>
        </row>
        <row r="2868">
          <cell r="C2868" t="str">
            <v>storhjertegras</v>
          </cell>
          <cell r="D2868" t="str">
            <v>NA</v>
          </cell>
        </row>
        <row r="2869">
          <cell r="C2869" t="str">
            <v>fjellgullris</v>
          </cell>
          <cell r="D2869" t="str">
            <v>LC</v>
          </cell>
        </row>
        <row r="2870">
          <cell r="C2870" t="str">
            <v>småkystjordrøyk</v>
          </cell>
          <cell r="D2870" t="str">
            <v>NA</v>
          </cell>
        </row>
        <row r="2871">
          <cell r="C2871" t="str">
            <v>hagekattemynte</v>
          </cell>
          <cell r="D2871" t="str">
            <v>NA</v>
          </cell>
        </row>
        <row r="2872">
          <cell r="C2872" t="str">
            <v>bakkesoleie</v>
          </cell>
          <cell r="D2872" t="str">
            <v>LC</v>
          </cell>
        </row>
        <row r="2873">
          <cell r="C2873" t="str">
            <v>smal vasspest</v>
          </cell>
          <cell r="D2873" t="str">
            <v>NA</v>
          </cell>
        </row>
        <row r="2874">
          <cell r="C2874" t="str">
            <v>gjeldkarve</v>
          </cell>
          <cell r="D2874" t="str">
            <v>LC</v>
          </cell>
        </row>
        <row r="2875">
          <cell r="C2875" t="str">
            <v>grasmarihand</v>
          </cell>
          <cell r="D2875" t="str">
            <v>LC</v>
          </cell>
        </row>
        <row r="2876">
          <cell r="C2876" t="str">
            <v>sotstarr</v>
          </cell>
          <cell r="D2876" t="str">
            <v>LC</v>
          </cell>
        </row>
        <row r="2877">
          <cell r="C2877" t="str">
            <v>amerikahyll</v>
          </cell>
          <cell r="D2877" t="str">
            <v>NA</v>
          </cell>
        </row>
        <row r="2878">
          <cell r="C2878" t="str">
            <v>silkepil</v>
          </cell>
          <cell r="D2878" t="str">
            <v>NA</v>
          </cell>
        </row>
        <row r="2879">
          <cell r="C2879" t="str">
            <v>hjortetrøst</v>
          </cell>
          <cell r="D2879" t="str">
            <v>LC</v>
          </cell>
        </row>
        <row r="2880">
          <cell r="C2880" t="str">
            <v>stor apotekerkattost</v>
          </cell>
          <cell r="D2880" t="str">
            <v>NA</v>
          </cell>
        </row>
        <row r="2881">
          <cell r="C2881" t="str">
            <v>hvit strandvindel</v>
          </cell>
          <cell r="D2881" t="str">
            <v>LC</v>
          </cell>
        </row>
        <row r="2882">
          <cell r="C2882" t="str">
            <v>hornkløver</v>
          </cell>
          <cell r="D2882" t="str">
            <v>NA</v>
          </cell>
        </row>
        <row r="2883">
          <cell r="C2883" t="str">
            <v>snøsildre</v>
          </cell>
          <cell r="D2883" t="str">
            <v>LC</v>
          </cell>
        </row>
        <row r="2884">
          <cell r="C2884" t="str">
            <v>sibirkurvpil</v>
          </cell>
          <cell r="D2884" t="str">
            <v>NA</v>
          </cell>
        </row>
        <row r="2885">
          <cell r="C2885" t="str">
            <v>lin</v>
          </cell>
          <cell r="D2885" t="str">
            <v>NA</v>
          </cell>
        </row>
        <row r="2886">
          <cell r="C2886" t="str">
            <v>rosemandel</v>
          </cell>
          <cell r="D2886" t="str">
            <v>NA</v>
          </cell>
        </row>
        <row r="2887">
          <cell r="C2887" t="str">
            <v>grønn bladlilje</v>
          </cell>
          <cell r="D2887" t="str">
            <v>NA</v>
          </cell>
        </row>
        <row r="2888">
          <cell r="D2888" t="str">
            <v>NA</v>
          </cell>
        </row>
        <row r="2889">
          <cell r="C2889" t="str">
            <v>alpeskjoldbærer</v>
          </cell>
          <cell r="D2889" t="str">
            <v>NA</v>
          </cell>
        </row>
        <row r="2890">
          <cell r="C2890" t="str">
            <v>snerprørkvein</v>
          </cell>
          <cell r="D2890" t="str">
            <v>LC</v>
          </cell>
        </row>
        <row r="2891">
          <cell r="C2891" t="str">
            <v>hirse</v>
          </cell>
          <cell r="D2891" t="str">
            <v>NA</v>
          </cell>
        </row>
        <row r="2892">
          <cell r="C2892" t="str">
            <v>japansk vingenøtt</v>
          </cell>
          <cell r="D2892" t="str">
            <v>NA</v>
          </cell>
        </row>
        <row r="2893">
          <cell r="C2893" t="str">
            <v>blodrips</v>
          </cell>
          <cell r="D2893" t="str">
            <v>NA</v>
          </cell>
        </row>
        <row r="2894">
          <cell r="C2894" t="str">
            <v>sogneasal</v>
          </cell>
          <cell r="D2894" t="str">
            <v>VU</v>
          </cell>
        </row>
        <row r="2895">
          <cell r="C2895" t="str">
            <v>kretakattost</v>
          </cell>
          <cell r="D2895" t="str">
            <v>NA</v>
          </cell>
        </row>
        <row r="2896">
          <cell r="C2896" t="str">
            <v>nipponspirea</v>
          </cell>
          <cell r="D2896" t="str">
            <v>NA</v>
          </cell>
        </row>
        <row r="2897">
          <cell r="C2897" t="str">
            <v>strengandemat</v>
          </cell>
          <cell r="D2897" t="str">
            <v>NE</v>
          </cell>
        </row>
        <row r="2898">
          <cell r="C2898" t="str">
            <v>småmyrull</v>
          </cell>
          <cell r="D2898" t="str">
            <v>EN</v>
          </cell>
        </row>
        <row r="2899">
          <cell r="C2899" t="str">
            <v>dvergmarikåpe</v>
          </cell>
          <cell r="D2899" t="str">
            <v>CR</v>
          </cell>
        </row>
        <row r="2900">
          <cell r="C2900" t="str">
            <v>svartgallebær</v>
          </cell>
          <cell r="D2900" t="str">
            <v>NA</v>
          </cell>
        </row>
        <row r="2901">
          <cell r="C2901" t="str">
            <v>mørklungeurt</v>
          </cell>
          <cell r="D2901" t="str">
            <v>NA</v>
          </cell>
        </row>
        <row r="2902">
          <cell r="C2902" t="str">
            <v>veihaukeskjegg</v>
          </cell>
          <cell r="D2902" t="str">
            <v>NA</v>
          </cell>
        </row>
        <row r="2903">
          <cell r="C2903" t="str">
            <v>grussnelle</v>
          </cell>
          <cell r="D2903" t="str">
            <v>LC</v>
          </cell>
        </row>
        <row r="2904">
          <cell r="C2904" t="str">
            <v>mandel</v>
          </cell>
          <cell r="D2904" t="str">
            <v>NA</v>
          </cell>
        </row>
        <row r="2905">
          <cell r="C2905" t="str">
            <v>virginiarose</v>
          </cell>
          <cell r="D2905" t="str">
            <v>NA</v>
          </cell>
        </row>
        <row r="2906">
          <cell r="C2906" t="str">
            <v>storblåkoll</v>
          </cell>
          <cell r="D2906" t="str">
            <v>NA</v>
          </cell>
        </row>
        <row r="2907">
          <cell r="C2907" t="str">
            <v>nyremarikåpe</v>
          </cell>
          <cell r="D2907" t="str">
            <v>LC</v>
          </cell>
        </row>
        <row r="2908">
          <cell r="C2908" t="str">
            <v>stillehavspil</v>
          </cell>
          <cell r="D2908" t="str">
            <v>NA</v>
          </cell>
        </row>
        <row r="2909">
          <cell r="C2909" t="str">
            <v>sibirbjørnekjeks</v>
          </cell>
          <cell r="D2909" t="str">
            <v>LC</v>
          </cell>
        </row>
        <row r="2910">
          <cell r="C2910" t="str">
            <v>bjørkebladspirea</v>
          </cell>
          <cell r="D2910" t="str">
            <v>NA</v>
          </cell>
        </row>
        <row r="2911">
          <cell r="C2911" t="str">
            <v>sørlig brusknype</v>
          </cell>
          <cell r="D2911" t="str">
            <v>LC</v>
          </cell>
        </row>
        <row r="2912">
          <cell r="C2912" t="str">
            <v>prydrabarbra</v>
          </cell>
          <cell r="D2912" t="str">
            <v>NA</v>
          </cell>
        </row>
        <row r="2913">
          <cell r="C2913" t="str">
            <v>lundgrønnaks</v>
          </cell>
          <cell r="D2913" t="str">
            <v>LC</v>
          </cell>
        </row>
        <row r="2914">
          <cell r="C2914" t="str">
            <v>byhøymol</v>
          </cell>
          <cell r="D2914" t="str">
            <v>LC</v>
          </cell>
        </row>
        <row r="2915">
          <cell r="C2915" t="str">
            <v>havreddik</v>
          </cell>
          <cell r="D2915" t="str">
            <v>NA</v>
          </cell>
        </row>
        <row r="2916">
          <cell r="C2916" t="str">
            <v>beskambrosia</v>
          </cell>
          <cell r="D2916" t="str">
            <v>NA</v>
          </cell>
        </row>
        <row r="2917">
          <cell r="C2917" t="str">
            <v>soleinøkkerose</v>
          </cell>
          <cell r="D2917" t="str">
            <v>LC</v>
          </cell>
        </row>
        <row r="2918">
          <cell r="C2918" t="str">
            <v>rød kusymre</v>
          </cell>
          <cell r="D2918" t="str">
            <v>NA</v>
          </cell>
        </row>
        <row r="2919">
          <cell r="C2919" t="str">
            <v>polarhårstarr</v>
          </cell>
          <cell r="D2919" t="str">
            <v>LC</v>
          </cell>
        </row>
        <row r="2920">
          <cell r="C2920" t="str">
            <v>gåsemure</v>
          </cell>
          <cell r="D2920" t="str">
            <v>LC</v>
          </cell>
        </row>
        <row r="2921">
          <cell r="C2921" t="str">
            <v>gul kusymre</v>
          </cell>
          <cell r="D2921" t="str">
            <v>LC</v>
          </cell>
        </row>
        <row r="2922">
          <cell r="C2922" t="str">
            <v>mattemure</v>
          </cell>
          <cell r="D2922" t="str">
            <v>LC</v>
          </cell>
        </row>
        <row r="2923">
          <cell r="C2923" t="str">
            <v>dvergsivaks</v>
          </cell>
          <cell r="D2923" t="str">
            <v>VU</v>
          </cell>
        </row>
        <row r="2924">
          <cell r="C2924" t="str">
            <v>prydfaks</v>
          </cell>
          <cell r="D2924" t="str">
            <v>NA</v>
          </cell>
        </row>
        <row r="2925">
          <cell r="C2925" t="str">
            <v>gulfiol</v>
          </cell>
          <cell r="D2925" t="str">
            <v>NA</v>
          </cell>
        </row>
        <row r="2926">
          <cell r="C2926" t="str">
            <v>tarmvriasal</v>
          </cell>
          <cell r="D2926" t="str">
            <v>NA</v>
          </cell>
        </row>
        <row r="2927">
          <cell r="C2927" t="str">
            <v>liguster</v>
          </cell>
          <cell r="D2927" t="str">
            <v>LC</v>
          </cell>
        </row>
        <row r="2928">
          <cell r="C2928" t="str">
            <v>durumhvete</v>
          </cell>
          <cell r="D2928" t="str">
            <v>NA</v>
          </cell>
        </row>
        <row r="2929">
          <cell r="C2929" t="str">
            <v>parksvineblom</v>
          </cell>
          <cell r="D2929" t="str">
            <v>NA</v>
          </cell>
        </row>
        <row r="2930">
          <cell r="C2930" t="str">
            <v>blankfrøstjerne</v>
          </cell>
          <cell r="D2930" t="str">
            <v>NA</v>
          </cell>
        </row>
        <row r="2931">
          <cell r="C2931" t="str">
            <v>kanadahemlokk</v>
          </cell>
          <cell r="D2931" t="str">
            <v>NA</v>
          </cell>
        </row>
        <row r="2932">
          <cell r="C2932" t="str">
            <v>aksjernurt</v>
          </cell>
          <cell r="D2932" t="str">
            <v>NA</v>
          </cell>
        </row>
        <row r="2933">
          <cell r="C2933" t="str">
            <v>jordkløver</v>
          </cell>
          <cell r="D2933" t="str">
            <v>NA</v>
          </cell>
        </row>
        <row r="2934">
          <cell r="C2934" t="str">
            <v>dvergsnøstjerne</v>
          </cell>
          <cell r="D2934" t="str">
            <v>NA</v>
          </cell>
        </row>
        <row r="2935">
          <cell r="C2935" t="str">
            <v>blåregn</v>
          </cell>
          <cell r="D2935" t="str">
            <v>NA</v>
          </cell>
        </row>
        <row r="2936">
          <cell r="C2936" t="str">
            <v>brasilgjøkesyre</v>
          </cell>
          <cell r="D2936" t="str">
            <v>NA</v>
          </cell>
        </row>
        <row r="2937">
          <cell r="C2937" t="str">
            <v>russekjeks</v>
          </cell>
          <cell r="D2937" t="str">
            <v>LC</v>
          </cell>
        </row>
        <row r="2938">
          <cell r="C2938" t="str">
            <v>berberis</v>
          </cell>
          <cell r="D2938" t="str">
            <v>LC</v>
          </cell>
        </row>
        <row r="2939">
          <cell r="C2939" t="str">
            <v>rosesnøbær</v>
          </cell>
          <cell r="D2939" t="str">
            <v>NA</v>
          </cell>
        </row>
        <row r="2940">
          <cell r="C2940" t="str">
            <v>jordbærmure</v>
          </cell>
          <cell r="D2940" t="str">
            <v>NA</v>
          </cell>
        </row>
        <row r="2941">
          <cell r="D2941" t="str">
            <v>NA</v>
          </cell>
        </row>
        <row r="2942">
          <cell r="C2942" t="str">
            <v>amerikabrønnkarse</v>
          </cell>
          <cell r="D2942" t="str">
            <v>NA</v>
          </cell>
        </row>
        <row r="2943">
          <cell r="C2943" t="str">
            <v>eremittrapp</v>
          </cell>
          <cell r="D2943" t="str">
            <v>NA</v>
          </cell>
        </row>
        <row r="2944">
          <cell r="C2944" t="str">
            <v>papirblom</v>
          </cell>
          <cell r="D2944" t="str">
            <v>NA</v>
          </cell>
        </row>
        <row r="2945">
          <cell r="C2945" t="str">
            <v>høstingefær</v>
          </cell>
          <cell r="D2945" t="str">
            <v>NA</v>
          </cell>
        </row>
        <row r="2946">
          <cell r="C2946" t="str">
            <v>gartnerveronika</v>
          </cell>
          <cell r="D2946" t="str">
            <v>NA</v>
          </cell>
        </row>
        <row r="2947">
          <cell r="C2947" t="str">
            <v>hybridbarlind</v>
          </cell>
          <cell r="D2947" t="str">
            <v>NA</v>
          </cell>
        </row>
        <row r="2948">
          <cell r="C2948" t="str">
            <v>tvillinghirse</v>
          </cell>
          <cell r="D2948" t="str">
            <v>NA</v>
          </cell>
        </row>
        <row r="2949">
          <cell r="C2949" t="str">
            <v>snøkrokus</v>
          </cell>
          <cell r="D2949" t="str">
            <v>NA</v>
          </cell>
        </row>
        <row r="2950">
          <cell r="C2950" t="str">
            <v>bøffelgras</v>
          </cell>
          <cell r="D2950" t="str">
            <v>NA</v>
          </cell>
        </row>
        <row r="2951">
          <cell r="C2951" t="str">
            <v>dill</v>
          </cell>
          <cell r="D2951" t="str">
            <v>NA</v>
          </cell>
        </row>
        <row r="2952">
          <cell r="C2952" t="str">
            <v>hageballblom</v>
          </cell>
          <cell r="D2952" t="str">
            <v>NA</v>
          </cell>
        </row>
        <row r="2953">
          <cell r="C2953" t="str">
            <v>gullvier</v>
          </cell>
          <cell r="D2953" t="str">
            <v>NA</v>
          </cell>
        </row>
        <row r="2954">
          <cell r="C2954" t="str">
            <v>sølvlind</v>
          </cell>
          <cell r="D2954" t="str">
            <v>NA</v>
          </cell>
        </row>
        <row r="2955">
          <cell r="C2955" t="str">
            <v>purpurøye</v>
          </cell>
          <cell r="D2955" t="str">
            <v>NA</v>
          </cell>
        </row>
        <row r="2956">
          <cell r="C2956" t="str">
            <v>nordlig strandarve</v>
          </cell>
          <cell r="D2956" t="str">
            <v>LC</v>
          </cell>
        </row>
        <row r="2957">
          <cell r="C2957" t="str">
            <v>sumpsypress</v>
          </cell>
          <cell r="D2957" t="str">
            <v>NA</v>
          </cell>
        </row>
        <row r="2958">
          <cell r="D2958" t="str">
            <v>NA</v>
          </cell>
        </row>
        <row r="2959">
          <cell r="C2959" t="str">
            <v>månemarikåpe</v>
          </cell>
          <cell r="D2959" t="str">
            <v>NA</v>
          </cell>
        </row>
        <row r="2960">
          <cell r="C2960" t="str">
            <v>fennikel</v>
          </cell>
          <cell r="D2960" t="str">
            <v>NA</v>
          </cell>
        </row>
        <row r="2961">
          <cell r="C2961" t="str">
            <v>reinsvingel</v>
          </cell>
          <cell r="D2961" t="str">
            <v>LC</v>
          </cell>
        </row>
        <row r="2962">
          <cell r="C2962" t="str">
            <v>marinøkkel</v>
          </cell>
          <cell r="D2962" t="str">
            <v>LC</v>
          </cell>
        </row>
        <row r="2963">
          <cell r="C2963" t="str">
            <v>matteveronika</v>
          </cell>
          <cell r="D2963" t="str">
            <v>NA</v>
          </cell>
        </row>
        <row r="2964">
          <cell r="C2964" t="str">
            <v>gaffelullurt</v>
          </cell>
          <cell r="D2964" t="str">
            <v>EN</v>
          </cell>
        </row>
        <row r="2965">
          <cell r="C2965" t="str">
            <v>brunstorkenebb</v>
          </cell>
          <cell r="D2965" t="str">
            <v>NA</v>
          </cell>
        </row>
        <row r="2966">
          <cell r="C2966" t="str">
            <v>hestehavre</v>
          </cell>
          <cell r="D2966" t="str">
            <v>LC</v>
          </cell>
        </row>
        <row r="2967">
          <cell r="C2967" t="str">
            <v>koreansk tuja</v>
          </cell>
          <cell r="D2967" t="str">
            <v>NA</v>
          </cell>
        </row>
        <row r="2968">
          <cell r="C2968" t="str">
            <v>mellomtrollurt</v>
          </cell>
          <cell r="D2968" t="str">
            <v>LC</v>
          </cell>
        </row>
        <row r="2969">
          <cell r="C2969" t="str">
            <v>vokstuja</v>
          </cell>
          <cell r="D2969" t="str">
            <v>NA</v>
          </cell>
        </row>
        <row r="2970">
          <cell r="C2970" t="str">
            <v>sørlandsasal</v>
          </cell>
          <cell r="D2970" t="str">
            <v>NT</v>
          </cell>
        </row>
        <row r="2971">
          <cell r="C2971" t="str">
            <v>bakkeøyentrøst</v>
          </cell>
          <cell r="D2971" t="str">
            <v>NE</v>
          </cell>
        </row>
        <row r="2972">
          <cell r="C2972" t="str">
            <v>donaugåseblom</v>
          </cell>
          <cell r="D2972" t="str">
            <v>NA</v>
          </cell>
        </row>
        <row r="2973">
          <cell r="C2973" t="str">
            <v>storfriergras</v>
          </cell>
          <cell r="D2973" t="str">
            <v>NA</v>
          </cell>
        </row>
        <row r="2974">
          <cell r="C2974" t="str">
            <v>tårnjernurt</v>
          </cell>
          <cell r="D2974" t="str">
            <v>NA</v>
          </cell>
        </row>
        <row r="2975">
          <cell r="C2975" t="str">
            <v>ugrasmjølke</v>
          </cell>
          <cell r="D2975" t="str">
            <v>NA</v>
          </cell>
        </row>
        <row r="2976">
          <cell r="C2976" t="str">
            <v>fliknattlys</v>
          </cell>
          <cell r="D2976" t="str">
            <v>NA</v>
          </cell>
        </row>
        <row r="2977">
          <cell r="C2977" t="str">
            <v>kantmjølke</v>
          </cell>
          <cell r="D2977" t="str">
            <v>NA</v>
          </cell>
        </row>
        <row r="2978">
          <cell r="C2978" t="str">
            <v>normansnøkleblom</v>
          </cell>
          <cell r="D2978" t="str">
            <v>EN</v>
          </cell>
        </row>
        <row r="2979">
          <cell r="C2979" t="str">
            <v>skogvikke</v>
          </cell>
          <cell r="D2979" t="str">
            <v>LC</v>
          </cell>
        </row>
        <row r="2980">
          <cell r="C2980" t="str">
            <v>linsvimling</v>
          </cell>
          <cell r="D2980" t="str">
            <v>NA</v>
          </cell>
        </row>
        <row r="2981">
          <cell r="C2981" t="str">
            <v>blidnesle</v>
          </cell>
          <cell r="D2981" t="str">
            <v>NA</v>
          </cell>
        </row>
        <row r="2982">
          <cell r="C2982" t="str">
            <v>snøbakkestjerne</v>
          </cell>
          <cell r="D2982" t="str">
            <v>LC</v>
          </cell>
        </row>
        <row r="2983">
          <cell r="C2983" t="str">
            <v>skogstarr</v>
          </cell>
          <cell r="D2983" t="str">
            <v>LC</v>
          </cell>
        </row>
        <row r="2984">
          <cell r="C2984" t="str">
            <v>skogsivaks</v>
          </cell>
          <cell r="D2984" t="str">
            <v>LC</v>
          </cell>
        </row>
        <row r="2985">
          <cell r="C2985" t="str">
            <v>blåmjelt</v>
          </cell>
          <cell r="D2985" t="str">
            <v>LC</v>
          </cell>
        </row>
        <row r="2986">
          <cell r="C2986" t="str">
            <v>sørlandsvikke</v>
          </cell>
          <cell r="D2986" t="str">
            <v>NT</v>
          </cell>
        </row>
        <row r="2987">
          <cell r="C2987" t="str">
            <v>nubbestarr</v>
          </cell>
          <cell r="D2987" t="str">
            <v>LC</v>
          </cell>
        </row>
        <row r="2988">
          <cell r="C2988" t="str">
            <v>snau myrflatbelg</v>
          </cell>
          <cell r="D2988" t="str">
            <v>EN</v>
          </cell>
        </row>
        <row r="2989">
          <cell r="C2989" t="str">
            <v>blå busthirse</v>
          </cell>
          <cell r="D2989" t="str">
            <v>NA</v>
          </cell>
        </row>
        <row r="2990">
          <cell r="C2990" t="str">
            <v>dagblom</v>
          </cell>
          <cell r="D2990" t="str">
            <v>NA</v>
          </cell>
        </row>
        <row r="2991">
          <cell r="C2991" t="str">
            <v>skogbingel</v>
          </cell>
          <cell r="D2991" t="str">
            <v>LC</v>
          </cell>
        </row>
        <row r="2992">
          <cell r="C2992" t="str">
            <v>engtjæreblom</v>
          </cell>
          <cell r="D2992" t="str">
            <v>LC</v>
          </cell>
        </row>
        <row r="2993">
          <cell r="C2993" t="str">
            <v>russedagfiol</v>
          </cell>
          <cell r="D2993" t="str">
            <v>NA</v>
          </cell>
        </row>
        <row r="2994">
          <cell r="C2994" t="str">
            <v>dansk bjørnebær</v>
          </cell>
          <cell r="D2994" t="str">
            <v>NA</v>
          </cell>
        </row>
        <row r="2995">
          <cell r="D2995" t="str">
            <v>NA</v>
          </cell>
        </row>
        <row r="2996">
          <cell r="C2996" t="str">
            <v>furu</v>
          </cell>
          <cell r="D2996" t="str">
            <v>LC</v>
          </cell>
        </row>
        <row r="2997">
          <cell r="C2997" t="str">
            <v>nettkløver</v>
          </cell>
          <cell r="D2997" t="str">
            <v>NA</v>
          </cell>
        </row>
        <row r="2998">
          <cell r="C2998" t="str">
            <v>firfrøvikke</v>
          </cell>
          <cell r="D2998" t="str">
            <v>LC</v>
          </cell>
        </row>
        <row r="2999">
          <cell r="C2999" t="str">
            <v>esparsett</v>
          </cell>
          <cell r="D2999" t="str">
            <v>NA</v>
          </cell>
        </row>
        <row r="3000">
          <cell r="C3000" t="str">
            <v>sørlig strandflatbelg</v>
          </cell>
          <cell r="D3000" t="str">
            <v>NE</v>
          </cell>
        </row>
        <row r="3001">
          <cell r="C3001" t="str">
            <v>sunnmørsmarikåpe</v>
          </cell>
          <cell r="D3001" t="str">
            <v>VU</v>
          </cell>
        </row>
        <row r="3002">
          <cell r="C3002" t="str">
            <v>dobbeltkoriander</v>
          </cell>
          <cell r="D3002" t="str">
            <v>NA</v>
          </cell>
        </row>
        <row r="3003">
          <cell r="C3003" t="str">
            <v>lavlandsbjørk</v>
          </cell>
          <cell r="D3003" t="str">
            <v>LC</v>
          </cell>
        </row>
        <row r="3004">
          <cell r="C3004" t="str">
            <v>fliseblad</v>
          </cell>
          <cell r="D3004" t="str">
            <v>NA</v>
          </cell>
        </row>
        <row r="3005">
          <cell r="C3005" t="str">
            <v>grushengeaks</v>
          </cell>
          <cell r="D3005" t="str">
            <v>NA</v>
          </cell>
        </row>
        <row r="3006">
          <cell r="C3006" t="str">
            <v>virginiavandrejøde</v>
          </cell>
          <cell r="D3006" t="str">
            <v>NA</v>
          </cell>
        </row>
        <row r="3007">
          <cell r="C3007" t="str">
            <v>lodnestorkenebb</v>
          </cell>
          <cell r="D3007" t="str">
            <v>LC</v>
          </cell>
        </row>
        <row r="3008">
          <cell r="D3008" t="str">
            <v>NA</v>
          </cell>
        </row>
        <row r="3009">
          <cell r="C3009" t="str">
            <v>smalsolblom</v>
          </cell>
          <cell r="D3009" t="str">
            <v>LC</v>
          </cell>
        </row>
        <row r="3010">
          <cell r="C3010" t="str">
            <v>gullbrunrot</v>
          </cell>
          <cell r="D3010" t="str">
            <v>NA</v>
          </cell>
        </row>
        <row r="3011">
          <cell r="C3011" t="str">
            <v>balkangullkurv</v>
          </cell>
          <cell r="D3011" t="str">
            <v>NA</v>
          </cell>
        </row>
        <row r="3012">
          <cell r="C3012" t="str">
            <v>lodnebygg</v>
          </cell>
          <cell r="D3012" t="str">
            <v>NA</v>
          </cell>
        </row>
        <row r="3013">
          <cell r="C3013" t="str">
            <v>hundetunge</v>
          </cell>
          <cell r="D3013" t="str">
            <v>LC</v>
          </cell>
        </row>
        <row r="3014">
          <cell r="C3014" t="str">
            <v>dvergbygg</v>
          </cell>
          <cell r="D3014" t="str">
            <v>NA</v>
          </cell>
        </row>
        <row r="3015">
          <cell r="C3015" t="str">
            <v>hagekjørvel</v>
          </cell>
          <cell r="D3015" t="str">
            <v>NA</v>
          </cell>
        </row>
        <row r="3016">
          <cell r="C3016" t="str">
            <v>giftkjeks</v>
          </cell>
          <cell r="D3016" t="str">
            <v>NA</v>
          </cell>
        </row>
        <row r="3017">
          <cell r="C3017" t="str">
            <v>tangbalderbrå</v>
          </cell>
          <cell r="D3017" t="str">
            <v>LC</v>
          </cell>
        </row>
        <row r="3018">
          <cell r="C3018" t="str">
            <v>myktvetann</v>
          </cell>
          <cell r="D3018" t="str">
            <v>LC</v>
          </cell>
        </row>
        <row r="3019">
          <cell r="C3019" t="str">
            <v>solbær</v>
          </cell>
          <cell r="D3019" t="str">
            <v>LC</v>
          </cell>
        </row>
        <row r="3020">
          <cell r="C3020" t="str">
            <v>tårnspeil</v>
          </cell>
          <cell r="D3020" t="str">
            <v>NA</v>
          </cell>
        </row>
        <row r="3021">
          <cell r="C3021" t="str">
            <v>froskesiv</v>
          </cell>
          <cell r="D3021" t="str">
            <v>LC</v>
          </cell>
        </row>
        <row r="3022">
          <cell r="C3022" t="str">
            <v>rutelilje</v>
          </cell>
          <cell r="D3022" t="str">
            <v>NA</v>
          </cell>
        </row>
        <row r="3023">
          <cell r="D3023" t="str">
            <v>NA</v>
          </cell>
        </row>
        <row r="3024">
          <cell r="C3024" t="str">
            <v>skaftevjeblom</v>
          </cell>
          <cell r="D3024" t="str">
            <v>NT</v>
          </cell>
        </row>
        <row r="3025">
          <cell r="C3025" t="str">
            <v>kuleullurt</v>
          </cell>
          <cell r="D3025" t="str">
            <v>NA</v>
          </cell>
        </row>
        <row r="3026">
          <cell r="C3026" t="str">
            <v>kinabusthirse</v>
          </cell>
          <cell r="D3026" t="str">
            <v>NA</v>
          </cell>
        </row>
        <row r="3027">
          <cell r="C3027" t="str">
            <v>enghumleblom</v>
          </cell>
          <cell r="D3027" t="str">
            <v>LC</v>
          </cell>
        </row>
        <row r="3028">
          <cell r="C3028" t="str">
            <v>elvemarigras</v>
          </cell>
          <cell r="D3028" t="str">
            <v>VU</v>
          </cell>
        </row>
        <row r="3029">
          <cell r="C3029" t="str">
            <v>gaffelsmelle</v>
          </cell>
          <cell r="D3029" t="str">
            <v>NA</v>
          </cell>
        </row>
        <row r="3030">
          <cell r="C3030" t="str">
            <v>dvergspeil</v>
          </cell>
          <cell r="D3030" t="str">
            <v>NA</v>
          </cell>
        </row>
        <row r="3031">
          <cell r="C3031" t="str">
            <v>myrrapp</v>
          </cell>
          <cell r="D3031" t="str">
            <v>LC</v>
          </cell>
        </row>
        <row r="3032">
          <cell r="C3032" t="str">
            <v>lappskogsiv</v>
          </cell>
          <cell r="D3032" t="str">
            <v>LC</v>
          </cell>
        </row>
        <row r="3033">
          <cell r="C3033" t="str">
            <v>ugrasnøkkel</v>
          </cell>
          <cell r="D3033" t="str">
            <v>NA</v>
          </cell>
        </row>
        <row r="3034">
          <cell r="C3034" t="str">
            <v>myrfrytle</v>
          </cell>
          <cell r="D3034" t="str">
            <v>LC</v>
          </cell>
        </row>
        <row r="3035">
          <cell r="C3035" t="str">
            <v>myrkråkefot</v>
          </cell>
          <cell r="D3035" t="str">
            <v>LC</v>
          </cell>
        </row>
        <row r="3036">
          <cell r="C3036" t="str">
            <v>ringkrage</v>
          </cell>
          <cell r="D3036" t="str">
            <v>NA</v>
          </cell>
        </row>
        <row r="3037">
          <cell r="C3037" t="str">
            <v>stornesle</v>
          </cell>
          <cell r="D3037" t="str">
            <v>LC</v>
          </cell>
        </row>
        <row r="3038">
          <cell r="C3038" t="str">
            <v>romhegg</v>
          </cell>
          <cell r="D3038" t="str">
            <v>NA</v>
          </cell>
        </row>
        <row r="3039">
          <cell r="C3039" t="str">
            <v>nonsblom</v>
          </cell>
          <cell r="D3039" t="str">
            <v>LC</v>
          </cell>
        </row>
        <row r="3040">
          <cell r="C3040" t="str">
            <v>engelsk skjørbuksurt</v>
          </cell>
          <cell r="D3040" t="str">
            <v>VU</v>
          </cell>
        </row>
        <row r="3041">
          <cell r="C3041" t="str">
            <v>fettblad</v>
          </cell>
          <cell r="D3041" t="str">
            <v>RE</v>
          </cell>
        </row>
        <row r="3042">
          <cell r="C3042" t="str">
            <v>åkervikke</v>
          </cell>
          <cell r="D3042" t="str">
            <v>NA</v>
          </cell>
        </row>
        <row r="3043">
          <cell r="C3043" t="str">
            <v>blyttsildre</v>
          </cell>
          <cell r="D3043" t="str">
            <v>NA</v>
          </cell>
        </row>
        <row r="3044">
          <cell r="C3044" t="str">
            <v>rustbjørnebær</v>
          </cell>
          <cell r="D3044" t="str">
            <v>NA</v>
          </cell>
        </row>
        <row r="3045">
          <cell r="C3045" t="str">
            <v>malmrør</v>
          </cell>
          <cell r="D3045" t="str">
            <v>NA</v>
          </cell>
        </row>
        <row r="3046">
          <cell r="C3046" t="str">
            <v>kveke</v>
          </cell>
          <cell r="D3046" t="str">
            <v>LC</v>
          </cell>
        </row>
        <row r="3047">
          <cell r="C3047" t="str">
            <v>vierasters</v>
          </cell>
          <cell r="D3047" t="str">
            <v>NA</v>
          </cell>
        </row>
        <row r="3048">
          <cell r="C3048" t="str">
            <v>skjermbambus</v>
          </cell>
          <cell r="D3048" t="str">
            <v>NA</v>
          </cell>
        </row>
        <row r="3049">
          <cell r="C3049" t="str">
            <v>hybridstjerneblom</v>
          </cell>
          <cell r="D3049" t="str">
            <v>LC</v>
          </cell>
        </row>
        <row r="3050">
          <cell r="C3050" t="str">
            <v>bleikvier</v>
          </cell>
          <cell r="D3050" t="str">
            <v>LC</v>
          </cell>
        </row>
        <row r="3051">
          <cell r="C3051" t="str">
            <v>purpurgyvel</v>
          </cell>
          <cell r="D3051" t="str">
            <v>NA</v>
          </cell>
        </row>
        <row r="3052">
          <cell r="C3052" t="str">
            <v>buskvikke</v>
          </cell>
          <cell r="D3052" t="str">
            <v>EN</v>
          </cell>
        </row>
        <row r="3053">
          <cell r="C3053" t="str">
            <v>tyrkerkongslys</v>
          </cell>
          <cell r="D3053" t="str">
            <v>NA</v>
          </cell>
        </row>
        <row r="3054">
          <cell r="C3054" t="str">
            <v>russeslirekne</v>
          </cell>
          <cell r="D3054" t="str">
            <v>NA</v>
          </cell>
        </row>
        <row r="3055">
          <cell r="C3055" t="str">
            <v>skogstjerne</v>
          </cell>
          <cell r="D3055" t="str">
            <v>LC</v>
          </cell>
        </row>
        <row r="3056">
          <cell r="C3056" t="str">
            <v>gravveronika</v>
          </cell>
          <cell r="D3056" t="str">
            <v>NA</v>
          </cell>
        </row>
        <row r="3057">
          <cell r="D3057" t="str">
            <v>NA</v>
          </cell>
        </row>
        <row r="3058">
          <cell r="C3058" t="str">
            <v>rød skogfrue</v>
          </cell>
          <cell r="D3058" t="str">
            <v>EN</v>
          </cell>
        </row>
        <row r="3059">
          <cell r="C3059" t="str">
            <v>kongsspir</v>
          </cell>
          <cell r="D3059" t="str">
            <v>LC</v>
          </cell>
        </row>
        <row r="3060">
          <cell r="C3060" t="str">
            <v>grannsiv</v>
          </cell>
          <cell r="D3060" t="str">
            <v>LC</v>
          </cell>
        </row>
        <row r="3061">
          <cell r="C3061" t="str">
            <v>stor myrklegg</v>
          </cell>
          <cell r="D3061" t="str">
            <v>LC</v>
          </cell>
        </row>
        <row r="3062">
          <cell r="C3062" t="str">
            <v>fløyelsbjørnebær</v>
          </cell>
          <cell r="D3062" t="str">
            <v>EN</v>
          </cell>
        </row>
        <row r="3063">
          <cell r="D3063" t="str">
            <v>NA</v>
          </cell>
        </row>
        <row r="3064">
          <cell r="C3064" t="str">
            <v>hodestarr</v>
          </cell>
          <cell r="D3064" t="str">
            <v>LC</v>
          </cell>
        </row>
        <row r="3065">
          <cell r="C3065" t="str">
            <v>hornstråle</v>
          </cell>
          <cell r="D3065" t="str">
            <v>NA</v>
          </cell>
        </row>
        <row r="3066">
          <cell r="C3066" t="str">
            <v>matkarse</v>
          </cell>
          <cell r="D3066" t="str">
            <v>NA</v>
          </cell>
        </row>
        <row r="3067">
          <cell r="C3067" t="str">
            <v>skjeggstarr</v>
          </cell>
          <cell r="D3067" t="str">
            <v>LC</v>
          </cell>
        </row>
        <row r="3068">
          <cell r="C3068" t="str">
            <v>rabbesiv</v>
          </cell>
          <cell r="D3068" t="str">
            <v>LC</v>
          </cell>
        </row>
        <row r="3069">
          <cell r="D3069" t="str">
            <v>NA</v>
          </cell>
        </row>
        <row r="3070">
          <cell r="C3070" t="str">
            <v>trollfaks</v>
          </cell>
          <cell r="D3070" t="str">
            <v>NA</v>
          </cell>
        </row>
        <row r="3071">
          <cell r="C3071" t="str">
            <v>gåsefot</v>
          </cell>
          <cell r="D3071" t="str">
            <v>EN</v>
          </cell>
        </row>
        <row r="3072">
          <cell r="C3072" t="str">
            <v>stivgjøkesyre</v>
          </cell>
          <cell r="D3072" t="str">
            <v>NA</v>
          </cell>
        </row>
        <row r="3073">
          <cell r="C3073" t="str">
            <v>ormerot</v>
          </cell>
          <cell r="D3073" t="str">
            <v>NA</v>
          </cell>
        </row>
        <row r="3074">
          <cell r="C3074" t="str">
            <v>markfrø</v>
          </cell>
          <cell r="D3074" t="str">
            <v>NA</v>
          </cell>
        </row>
        <row r="3075">
          <cell r="C3075" t="str">
            <v>tindved</v>
          </cell>
          <cell r="D3075" t="str">
            <v>LC</v>
          </cell>
        </row>
        <row r="3076">
          <cell r="C3076" t="str">
            <v>buefrytle</v>
          </cell>
          <cell r="D3076" t="str">
            <v>LC</v>
          </cell>
        </row>
        <row r="3077">
          <cell r="C3077" t="str">
            <v>stripesennep</v>
          </cell>
          <cell r="D3077" t="str">
            <v>NA</v>
          </cell>
        </row>
        <row r="3078">
          <cell r="C3078" t="str">
            <v>giftbær</v>
          </cell>
          <cell r="D3078" t="str">
            <v>NA</v>
          </cell>
        </row>
        <row r="3079">
          <cell r="C3079" t="str">
            <v>jærtistel</v>
          </cell>
          <cell r="D3079" t="str">
            <v>CR</v>
          </cell>
        </row>
        <row r="3080">
          <cell r="C3080" t="str">
            <v>purre</v>
          </cell>
          <cell r="D3080" t="str">
            <v>NA</v>
          </cell>
        </row>
        <row r="3081">
          <cell r="C3081" t="str">
            <v>strisolsikke</v>
          </cell>
          <cell r="D3081" t="str">
            <v>NA</v>
          </cell>
        </row>
        <row r="3082">
          <cell r="C3082" t="str">
            <v>småstorkenebb</v>
          </cell>
          <cell r="D3082" t="str">
            <v>LC</v>
          </cell>
        </row>
        <row r="3083">
          <cell r="C3083" t="str">
            <v>flatsiv</v>
          </cell>
          <cell r="D3083" t="str">
            <v>NA</v>
          </cell>
        </row>
        <row r="3084">
          <cell r="C3084" t="str">
            <v>tornbitterblom</v>
          </cell>
          <cell r="D3084" t="str">
            <v>NA</v>
          </cell>
        </row>
        <row r="3085">
          <cell r="C3085" t="str">
            <v>bleikhengeaks</v>
          </cell>
          <cell r="D3085" t="str">
            <v>NA</v>
          </cell>
        </row>
        <row r="3086">
          <cell r="C3086" t="str">
            <v>flekklungeurt</v>
          </cell>
          <cell r="D3086" t="str">
            <v>NA</v>
          </cell>
        </row>
        <row r="3087">
          <cell r="C3087" t="str">
            <v>møllehønsegras</v>
          </cell>
          <cell r="D3087" t="str">
            <v>NA</v>
          </cell>
        </row>
        <row r="3088">
          <cell r="C3088" t="str">
            <v>kålurt</v>
          </cell>
          <cell r="D3088" t="str">
            <v>NA</v>
          </cell>
        </row>
        <row r="3089">
          <cell r="C3089" t="str">
            <v>gytjeblærerot</v>
          </cell>
          <cell r="D3089" t="str">
            <v>LC</v>
          </cell>
        </row>
        <row r="3090">
          <cell r="C3090" t="str">
            <v>praktamarant</v>
          </cell>
          <cell r="D3090" t="str">
            <v>NA</v>
          </cell>
        </row>
        <row r="3091">
          <cell r="C3091" t="str">
            <v>lappmjelt</v>
          </cell>
          <cell r="D3091" t="str">
            <v>LC</v>
          </cell>
        </row>
        <row r="3092">
          <cell r="C3092" t="str">
            <v>stuttsmåarve</v>
          </cell>
          <cell r="D3092" t="str">
            <v>EN</v>
          </cell>
        </row>
        <row r="3093">
          <cell r="C3093" t="str">
            <v>grastjernaks</v>
          </cell>
          <cell r="D3093" t="str">
            <v>LC</v>
          </cell>
        </row>
        <row r="3094">
          <cell r="C3094" t="str">
            <v>kjevlebusthirse</v>
          </cell>
          <cell r="D3094" t="str">
            <v>NA</v>
          </cell>
        </row>
        <row r="3095">
          <cell r="C3095" t="str">
            <v>storarve</v>
          </cell>
          <cell r="D3095" t="str">
            <v>LC</v>
          </cell>
        </row>
        <row r="3096">
          <cell r="C3096" t="str">
            <v>toppamarant</v>
          </cell>
          <cell r="D3096" t="str">
            <v>NA</v>
          </cell>
        </row>
        <row r="3097">
          <cell r="C3097" t="str">
            <v>fjellmjelt</v>
          </cell>
          <cell r="D3097" t="str">
            <v>LC</v>
          </cell>
        </row>
        <row r="3098">
          <cell r="C3098" t="str">
            <v>sverdsiv</v>
          </cell>
          <cell r="D3098" t="str">
            <v>NA</v>
          </cell>
        </row>
        <row r="3099">
          <cell r="C3099" t="str">
            <v>klisterasters</v>
          </cell>
          <cell r="D3099" t="str">
            <v>NA</v>
          </cell>
        </row>
        <row r="3100">
          <cell r="C3100" t="str">
            <v>seterrapp</v>
          </cell>
          <cell r="D3100" t="str">
            <v>LC</v>
          </cell>
        </row>
        <row r="3101">
          <cell r="C3101" t="str">
            <v>fransk smelle</v>
          </cell>
          <cell r="D3101" t="str">
            <v>NA</v>
          </cell>
        </row>
        <row r="3102">
          <cell r="C3102" t="str">
            <v>griseblad</v>
          </cell>
          <cell r="D3102" t="str">
            <v>NT</v>
          </cell>
        </row>
        <row r="3103">
          <cell r="C3103" t="str">
            <v>åkersvineblom</v>
          </cell>
          <cell r="D3103" t="str">
            <v>LC</v>
          </cell>
        </row>
        <row r="3104">
          <cell r="C3104" t="str">
            <v>flytesivaks</v>
          </cell>
          <cell r="D3104" t="str">
            <v>EN</v>
          </cell>
        </row>
        <row r="3105">
          <cell r="C3105" t="str">
            <v>rundsolvinge</v>
          </cell>
          <cell r="D3105" t="str">
            <v>NA</v>
          </cell>
        </row>
        <row r="3106">
          <cell r="C3106" t="str">
            <v>dunkjempe</v>
          </cell>
          <cell r="D3106" t="str">
            <v>LC</v>
          </cell>
        </row>
        <row r="3107">
          <cell r="C3107" t="str">
            <v>klokkesøte</v>
          </cell>
          <cell r="D3107" t="str">
            <v>VU</v>
          </cell>
        </row>
        <row r="3108">
          <cell r="C3108" t="str">
            <v>prydveronika</v>
          </cell>
          <cell r="D3108" t="str">
            <v>NA</v>
          </cell>
        </row>
        <row r="3109">
          <cell r="C3109" t="str">
            <v>stripemelde</v>
          </cell>
          <cell r="D3109" t="str">
            <v>NA</v>
          </cell>
        </row>
        <row r="3110">
          <cell r="C3110" t="str">
            <v>rognspirea</v>
          </cell>
          <cell r="D3110" t="str">
            <v>NA</v>
          </cell>
        </row>
        <row r="3111">
          <cell r="C3111" t="str">
            <v>dauvnesle</v>
          </cell>
          <cell r="D3111" t="str">
            <v>LC</v>
          </cell>
        </row>
        <row r="3112">
          <cell r="C3112" t="str">
            <v>rabarbra</v>
          </cell>
          <cell r="D3112" t="str">
            <v>NA</v>
          </cell>
        </row>
        <row r="3113">
          <cell r="D3113" t="str">
            <v>NA</v>
          </cell>
        </row>
        <row r="3114">
          <cell r="C3114" t="str">
            <v>pusleblom</v>
          </cell>
          <cell r="D3114" t="str">
            <v>VU</v>
          </cell>
        </row>
        <row r="3115">
          <cell r="C3115" t="str">
            <v>balkankuletistel</v>
          </cell>
          <cell r="D3115" t="str">
            <v>NA</v>
          </cell>
        </row>
        <row r="3116">
          <cell r="C3116" t="str">
            <v>bleikrørkvein</v>
          </cell>
          <cell r="D3116" t="str">
            <v>LC</v>
          </cell>
        </row>
        <row r="3117">
          <cell r="D3117" t="str">
            <v>NA</v>
          </cell>
        </row>
        <row r="3118">
          <cell r="C3118" t="str">
            <v>skogkarse</v>
          </cell>
          <cell r="D3118" t="str">
            <v>LC</v>
          </cell>
        </row>
        <row r="3119">
          <cell r="C3119" t="str">
            <v>stivkveke</v>
          </cell>
          <cell r="D3119" t="str">
            <v>NA</v>
          </cell>
        </row>
        <row r="3120">
          <cell r="C3120" t="str">
            <v>skavgras</v>
          </cell>
          <cell r="D3120" t="str">
            <v>LC</v>
          </cell>
        </row>
        <row r="3121">
          <cell r="D3121" t="str">
            <v>NA</v>
          </cell>
        </row>
        <row r="3122">
          <cell r="C3122" t="str">
            <v>hestetunge</v>
          </cell>
          <cell r="D3122" t="str">
            <v>NA</v>
          </cell>
        </row>
        <row r="3123">
          <cell r="C3123" t="str">
            <v>buesøtgras</v>
          </cell>
          <cell r="D3123" t="str">
            <v>VU</v>
          </cell>
        </row>
        <row r="3124">
          <cell r="C3124" t="str">
            <v>bråtestorkenebb</v>
          </cell>
          <cell r="D3124" t="str">
            <v>NT</v>
          </cell>
        </row>
        <row r="3125">
          <cell r="C3125" t="str">
            <v>kamspringfrø</v>
          </cell>
          <cell r="D3125" t="str">
            <v>NA</v>
          </cell>
        </row>
        <row r="3126">
          <cell r="C3126" t="str">
            <v>fingerhirse</v>
          </cell>
          <cell r="D3126" t="str">
            <v>NA</v>
          </cell>
        </row>
        <row r="3127">
          <cell r="C3127" t="str">
            <v>beitesvever</v>
          </cell>
          <cell r="D3127" t="str">
            <v>NE</v>
          </cell>
        </row>
        <row r="3128">
          <cell r="C3128" t="str">
            <v>skjermbeitesvever</v>
          </cell>
          <cell r="D3128" t="str">
            <v>NE</v>
          </cell>
        </row>
        <row r="3129">
          <cell r="C3129" t="str">
            <v>harerug</v>
          </cell>
          <cell r="D3129" t="str">
            <v>LC</v>
          </cell>
        </row>
        <row r="3130">
          <cell r="D3130" t="str">
            <v>NE</v>
          </cell>
        </row>
        <row r="3131">
          <cell r="C3131" t="str">
            <v>krypmure</v>
          </cell>
          <cell r="D3131" t="str">
            <v>NA</v>
          </cell>
        </row>
        <row r="3132">
          <cell r="C3132" t="str">
            <v>stri kråkefot</v>
          </cell>
          <cell r="D3132" t="str">
            <v>LC</v>
          </cell>
        </row>
        <row r="3133">
          <cell r="C3133" t="str">
            <v>korallrot</v>
          </cell>
          <cell r="D3133" t="str">
            <v>LC</v>
          </cell>
        </row>
        <row r="3134">
          <cell r="C3134" t="str">
            <v>nøstepiggknopp</v>
          </cell>
          <cell r="D3134" t="str">
            <v>LC</v>
          </cell>
        </row>
        <row r="3135">
          <cell r="C3135" t="str">
            <v>skogstorkenebb</v>
          </cell>
          <cell r="D3135" t="str">
            <v>LC</v>
          </cell>
        </row>
        <row r="3136">
          <cell r="C3136" t="str">
            <v>meldestokk</v>
          </cell>
          <cell r="D3136" t="str">
            <v>LC</v>
          </cell>
        </row>
        <row r="3137">
          <cell r="C3137" t="str">
            <v>gulveis</v>
          </cell>
          <cell r="D3137" t="str">
            <v>LC</v>
          </cell>
        </row>
        <row r="3138">
          <cell r="C3138" t="str">
            <v>mellomnype</v>
          </cell>
          <cell r="D3138" t="str">
            <v>LC</v>
          </cell>
        </row>
        <row r="3139">
          <cell r="C3139" t="str">
            <v>hagereseda</v>
          </cell>
          <cell r="D3139" t="str">
            <v>NA</v>
          </cell>
        </row>
        <row r="3140">
          <cell r="C3140" t="str">
            <v>bysaltgras</v>
          </cell>
          <cell r="D3140" t="str">
            <v>NA</v>
          </cell>
        </row>
        <row r="3141">
          <cell r="C3141" t="str">
            <v>nåleginst</v>
          </cell>
          <cell r="D3141" t="str">
            <v>NA</v>
          </cell>
        </row>
        <row r="3142">
          <cell r="C3142" t="str">
            <v>frynsesivaks</v>
          </cell>
          <cell r="D3142" t="str">
            <v>NA</v>
          </cell>
        </row>
        <row r="3143">
          <cell r="C3143" t="str">
            <v>kranstopp</v>
          </cell>
          <cell r="D3143" t="str">
            <v>NA</v>
          </cell>
        </row>
        <row r="3144">
          <cell r="D3144" t="str">
            <v>NA</v>
          </cell>
        </row>
        <row r="3145">
          <cell r="C3145" t="str">
            <v>dunsøtvier</v>
          </cell>
          <cell r="D3145" t="str">
            <v>NA</v>
          </cell>
        </row>
        <row r="3146">
          <cell r="C3146" t="str">
            <v>krypbjørnebær</v>
          </cell>
          <cell r="D3146" t="str">
            <v>LC</v>
          </cell>
        </row>
        <row r="3147">
          <cell r="C3147" t="str">
            <v>mursennep</v>
          </cell>
          <cell r="D3147" t="str">
            <v>NA</v>
          </cell>
        </row>
        <row r="3148">
          <cell r="C3148" t="str">
            <v>stankfløyelsblom</v>
          </cell>
          <cell r="D3148" t="str">
            <v>NA</v>
          </cell>
        </row>
        <row r="3149">
          <cell r="D3149" t="str">
            <v>NA</v>
          </cell>
        </row>
        <row r="3150">
          <cell r="C3150" t="str">
            <v>lodneføllblom</v>
          </cell>
          <cell r="D3150" t="str">
            <v>EN</v>
          </cell>
        </row>
        <row r="3151">
          <cell r="C3151" t="str">
            <v>nøstegilia</v>
          </cell>
          <cell r="D3151" t="str">
            <v>NA</v>
          </cell>
        </row>
        <row r="3152">
          <cell r="C3152" t="str">
            <v>neslesnyltetråd</v>
          </cell>
          <cell r="D3152" t="str">
            <v>LC</v>
          </cell>
        </row>
        <row r="3153">
          <cell r="C3153" t="str">
            <v>krypsivaks</v>
          </cell>
          <cell r="D3153" t="str">
            <v>EN</v>
          </cell>
        </row>
        <row r="3154">
          <cell r="C3154" t="str">
            <v>japanlerk</v>
          </cell>
          <cell r="D3154" t="str">
            <v>NA</v>
          </cell>
        </row>
        <row r="3155">
          <cell r="C3155" t="str">
            <v>hvitbladtistel</v>
          </cell>
          <cell r="D3155" t="str">
            <v>LC</v>
          </cell>
        </row>
        <row r="3156">
          <cell r="C3156" t="str">
            <v>hagebergflette</v>
          </cell>
          <cell r="D3156" t="str">
            <v>NA</v>
          </cell>
        </row>
        <row r="3157">
          <cell r="C3157" t="str">
            <v>nutkabær</v>
          </cell>
          <cell r="D3157" t="str">
            <v>NA</v>
          </cell>
        </row>
        <row r="3158">
          <cell r="C3158" t="str">
            <v>småengkall</v>
          </cell>
          <cell r="D3158" t="str">
            <v>LC</v>
          </cell>
        </row>
        <row r="3159">
          <cell r="C3159" t="str">
            <v>dovrearve</v>
          </cell>
          <cell r="D3159" t="str">
            <v>CR</v>
          </cell>
        </row>
        <row r="3160">
          <cell r="C3160" t="str">
            <v>sprikepiggfrø</v>
          </cell>
          <cell r="D3160" t="str">
            <v>EN</v>
          </cell>
        </row>
        <row r="3161">
          <cell r="C3161" t="str">
            <v>fjellrundbelg</v>
          </cell>
          <cell r="D3161" t="str">
            <v>LC</v>
          </cell>
        </row>
        <row r="3162">
          <cell r="C3162" t="str">
            <v>fjell-lodnebregne</v>
          </cell>
          <cell r="D3162" t="str">
            <v>LC</v>
          </cell>
        </row>
        <row r="3163">
          <cell r="C3163" t="str">
            <v>kronkrage</v>
          </cell>
          <cell r="D3163" t="str">
            <v>NA</v>
          </cell>
        </row>
        <row r="3164">
          <cell r="C3164" t="str">
            <v>hagestemorsblom</v>
          </cell>
          <cell r="D3164" t="str">
            <v>NA</v>
          </cell>
        </row>
        <row r="3165">
          <cell r="C3165" t="str">
            <v>stilkvasshår</v>
          </cell>
          <cell r="D3165" t="str">
            <v>EN</v>
          </cell>
        </row>
        <row r="3166">
          <cell r="C3166" t="str">
            <v>sommerlupin</v>
          </cell>
          <cell r="D3166" t="str">
            <v>NA</v>
          </cell>
        </row>
        <row r="3167">
          <cell r="C3167" t="str">
            <v>strandloppeurt</v>
          </cell>
          <cell r="D3167" t="str">
            <v>NA</v>
          </cell>
        </row>
        <row r="3168">
          <cell r="C3168" t="str">
            <v>silkemure</v>
          </cell>
          <cell r="D3168" t="str">
            <v>NA</v>
          </cell>
        </row>
        <row r="3169">
          <cell r="C3169" t="str">
            <v>prydleddved</v>
          </cell>
          <cell r="D3169" t="str">
            <v>NA</v>
          </cell>
        </row>
        <row r="3170">
          <cell r="C3170" t="str">
            <v>dronningstarr</v>
          </cell>
          <cell r="D3170" t="str">
            <v>NT</v>
          </cell>
        </row>
        <row r="3171">
          <cell r="D3171" t="str">
            <v>NA</v>
          </cell>
        </row>
        <row r="3172">
          <cell r="C3172" t="str">
            <v>åkerstorkenebb</v>
          </cell>
          <cell r="D3172" t="str">
            <v>EN</v>
          </cell>
        </row>
        <row r="3173">
          <cell r="D3173" t="str">
            <v>NA</v>
          </cell>
        </row>
        <row r="3174">
          <cell r="C3174" t="str">
            <v>akssøyleblom</v>
          </cell>
          <cell r="D3174" t="str">
            <v>NA</v>
          </cell>
        </row>
        <row r="3175">
          <cell r="C3175" t="str">
            <v>grannarve</v>
          </cell>
          <cell r="D3175" t="str">
            <v>LC</v>
          </cell>
        </row>
        <row r="3176">
          <cell r="C3176" t="str">
            <v>furuvintergrønn</v>
          </cell>
          <cell r="D3176" t="str">
            <v>LC</v>
          </cell>
        </row>
        <row r="3177">
          <cell r="C3177" t="str">
            <v>dansk skjørbuksurt</v>
          </cell>
          <cell r="D3177" t="str">
            <v>LC</v>
          </cell>
        </row>
        <row r="3178">
          <cell r="C3178" t="str">
            <v>grønnkrokfrø</v>
          </cell>
          <cell r="D3178" t="str">
            <v>NA</v>
          </cell>
        </row>
        <row r="3179">
          <cell r="C3179" t="str">
            <v>tiggernøtt</v>
          </cell>
          <cell r="D3179" t="str">
            <v>NA</v>
          </cell>
        </row>
        <row r="3180">
          <cell r="C3180" t="str">
            <v>taresaltgras</v>
          </cell>
          <cell r="D3180" t="str">
            <v>LC</v>
          </cell>
        </row>
        <row r="3181">
          <cell r="C3181" t="str">
            <v>mannasøtgras</v>
          </cell>
          <cell r="D3181" t="str">
            <v>LC</v>
          </cell>
        </row>
        <row r="3182">
          <cell r="C3182" t="str">
            <v>lappveronika</v>
          </cell>
          <cell r="D3182" t="str">
            <v>NT</v>
          </cell>
        </row>
        <row r="3183">
          <cell r="C3183" t="str">
            <v>havstarr</v>
          </cell>
          <cell r="D3183" t="str">
            <v>LC</v>
          </cell>
        </row>
        <row r="3184">
          <cell r="C3184" t="str">
            <v>malurt</v>
          </cell>
          <cell r="D3184" t="str">
            <v>LC</v>
          </cell>
        </row>
        <row r="3185">
          <cell r="C3185" t="str">
            <v>revebjelle</v>
          </cell>
          <cell r="D3185" t="str">
            <v>LC</v>
          </cell>
        </row>
        <row r="3186">
          <cell r="C3186" t="str">
            <v>staudekokarde</v>
          </cell>
          <cell r="D3186" t="str">
            <v>NA</v>
          </cell>
        </row>
        <row r="3187">
          <cell r="C3187" t="str">
            <v>byreseda</v>
          </cell>
          <cell r="D3187" t="str">
            <v>NA</v>
          </cell>
        </row>
        <row r="3188">
          <cell r="C3188" t="str">
            <v>hegg</v>
          </cell>
          <cell r="D3188" t="str">
            <v>LC</v>
          </cell>
        </row>
        <row r="3189">
          <cell r="C3189" t="str">
            <v>småpengeurt</v>
          </cell>
          <cell r="D3189" t="str">
            <v>NA</v>
          </cell>
        </row>
        <row r="3190">
          <cell r="C3190" t="str">
            <v>vasskryp</v>
          </cell>
          <cell r="D3190" t="str">
            <v>VU</v>
          </cell>
        </row>
        <row r="3191">
          <cell r="C3191" t="str">
            <v>bekkestjerneblom</v>
          </cell>
          <cell r="D3191" t="str">
            <v>LC</v>
          </cell>
        </row>
        <row r="3192">
          <cell r="C3192" t="str">
            <v>storgeitskjegg</v>
          </cell>
          <cell r="D3192" t="str">
            <v>LC</v>
          </cell>
        </row>
        <row r="3193">
          <cell r="C3193" t="str">
            <v>blindurt</v>
          </cell>
          <cell r="D3193" t="str">
            <v>LC</v>
          </cell>
        </row>
        <row r="3194">
          <cell r="C3194" t="str">
            <v>hagelupin</v>
          </cell>
          <cell r="D3194" t="str">
            <v>NA</v>
          </cell>
        </row>
        <row r="3195">
          <cell r="C3195" t="str">
            <v>sennegras</v>
          </cell>
          <cell r="D3195" t="str">
            <v>LC</v>
          </cell>
        </row>
        <row r="3196">
          <cell r="C3196" t="str">
            <v>paddesiv</v>
          </cell>
          <cell r="D3196" t="str">
            <v>LC</v>
          </cell>
        </row>
        <row r="3197">
          <cell r="C3197" t="str">
            <v>frynsesøte</v>
          </cell>
          <cell r="D3197" t="str">
            <v>NA</v>
          </cell>
        </row>
        <row r="3198">
          <cell r="C3198" t="str">
            <v>møllekjeks</v>
          </cell>
          <cell r="D3198" t="str">
            <v>NA</v>
          </cell>
        </row>
        <row r="3199">
          <cell r="D3199" t="str">
            <v>NA</v>
          </cell>
        </row>
        <row r="3200">
          <cell r="C3200" t="str">
            <v>spydtorskemunn</v>
          </cell>
          <cell r="D3200" t="str">
            <v>NA</v>
          </cell>
        </row>
        <row r="3201">
          <cell r="C3201" t="str">
            <v>flueblom</v>
          </cell>
          <cell r="D3201" t="str">
            <v>NT</v>
          </cell>
        </row>
        <row r="3202">
          <cell r="C3202" t="str">
            <v>smyrnavikke</v>
          </cell>
          <cell r="D3202" t="str">
            <v>NA</v>
          </cell>
        </row>
        <row r="3203">
          <cell r="C3203" t="str">
            <v>tjernaks</v>
          </cell>
          <cell r="D3203" t="str">
            <v>LC</v>
          </cell>
        </row>
        <row r="3204">
          <cell r="C3204" t="str">
            <v>småsmelle</v>
          </cell>
          <cell r="D3204" t="str">
            <v>LC</v>
          </cell>
        </row>
        <row r="3205">
          <cell r="C3205" t="str">
            <v>jordnøtt</v>
          </cell>
          <cell r="D3205" t="str">
            <v>LC</v>
          </cell>
        </row>
        <row r="3206">
          <cell r="C3206" t="str">
            <v>døgnvalmue</v>
          </cell>
          <cell r="D3206" t="str">
            <v>NA</v>
          </cell>
        </row>
        <row r="3207">
          <cell r="C3207" t="str">
            <v>kanarigras</v>
          </cell>
          <cell r="D3207" t="str">
            <v>NA</v>
          </cell>
        </row>
        <row r="3208">
          <cell r="C3208" t="str">
            <v>gul gåseblom</v>
          </cell>
          <cell r="D3208" t="str">
            <v>LC</v>
          </cell>
        </row>
        <row r="3209">
          <cell r="C3209" t="str">
            <v>flôghavre</v>
          </cell>
          <cell r="D3209" t="str">
            <v>LC</v>
          </cell>
        </row>
        <row r="3210">
          <cell r="C3210" t="str">
            <v>vrangveronika</v>
          </cell>
          <cell r="D3210" t="str">
            <v>NA</v>
          </cell>
        </row>
        <row r="3211">
          <cell r="C3211" t="str">
            <v>hønsereddik</v>
          </cell>
          <cell r="D3211" t="str">
            <v>NA</v>
          </cell>
        </row>
        <row r="3212">
          <cell r="C3212" t="str">
            <v>kjertelkongslys</v>
          </cell>
          <cell r="D3212" t="str">
            <v>NA</v>
          </cell>
        </row>
        <row r="3213">
          <cell r="C3213" t="str">
            <v>prikkperikum</v>
          </cell>
          <cell r="D3213" t="str">
            <v>LC</v>
          </cell>
        </row>
        <row r="3214">
          <cell r="C3214" t="str">
            <v>flikbrønsle</v>
          </cell>
          <cell r="D3214" t="str">
            <v>LC</v>
          </cell>
        </row>
        <row r="3215">
          <cell r="C3215" t="str">
            <v>taglstarr</v>
          </cell>
          <cell r="D3215" t="str">
            <v>LC</v>
          </cell>
        </row>
        <row r="3216">
          <cell r="C3216" t="str">
            <v>smørbukk</v>
          </cell>
          <cell r="D3216" t="str">
            <v>LC</v>
          </cell>
        </row>
        <row r="3217">
          <cell r="C3217" t="str">
            <v>brunmyrak</v>
          </cell>
          <cell r="D3217" t="str">
            <v>LC</v>
          </cell>
        </row>
        <row r="3218">
          <cell r="C3218" t="str">
            <v>villtulipan</v>
          </cell>
          <cell r="D3218" t="str">
            <v>NA</v>
          </cell>
        </row>
        <row r="3219">
          <cell r="C3219" t="str">
            <v>persille</v>
          </cell>
          <cell r="D3219" t="str">
            <v>NA</v>
          </cell>
        </row>
        <row r="3220">
          <cell r="C3220" t="str">
            <v>åkerreddik</v>
          </cell>
          <cell r="D3220" t="str">
            <v>LC</v>
          </cell>
        </row>
        <row r="3221">
          <cell r="C3221" t="str">
            <v>hvitstarr</v>
          </cell>
          <cell r="D3221" t="str">
            <v>EN</v>
          </cell>
        </row>
        <row r="3222">
          <cell r="C3222" t="str">
            <v>storvintergrønn</v>
          </cell>
          <cell r="D3222" t="str">
            <v>LC</v>
          </cell>
        </row>
        <row r="3223">
          <cell r="C3223" t="str">
            <v>kålskrinneblom</v>
          </cell>
          <cell r="D3223" t="str">
            <v>NA</v>
          </cell>
        </row>
        <row r="3224">
          <cell r="C3224" t="str">
            <v>fôrvalurt</v>
          </cell>
          <cell r="D3224" t="str">
            <v>NA</v>
          </cell>
        </row>
        <row r="3225">
          <cell r="C3225" t="str">
            <v>myggblom</v>
          </cell>
          <cell r="D3225" t="str">
            <v>NT</v>
          </cell>
        </row>
        <row r="3226">
          <cell r="C3226" t="str">
            <v>bønnevikke</v>
          </cell>
          <cell r="D3226" t="str">
            <v>NA</v>
          </cell>
        </row>
        <row r="3227">
          <cell r="D3227" t="str">
            <v>NA</v>
          </cell>
        </row>
        <row r="3228">
          <cell r="C3228" t="str">
            <v>andeblom</v>
          </cell>
          <cell r="D3228" t="str">
            <v>NA</v>
          </cell>
        </row>
        <row r="3229">
          <cell r="C3229" t="str">
            <v>takhaukeskjegg</v>
          </cell>
          <cell r="D3229" t="str">
            <v>LC</v>
          </cell>
        </row>
        <row r="3230">
          <cell r="C3230" t="str">
            <v>hvitreseda</v>
          </cell>
          <cell r="D3230" t="str">
            <v>NA</v>
          </cell>
        </row>
        <row r="3231">
          <cell r="C3231" t="str">
            <v>silkebygg</v>
          </cell>
          <cell r="D3231" t="str">
            <v>NA</v>
          </cell>
        </row>
        <row r="3232">
          <cell r="C3232" t="str">
            <v>skogrips</v>
          </cell>
          <cell r="D3232" t="str">
            <v>LC</v>
          </cell>
        </row>
        <row r="3233">
          <cell r="C3233" t="str">
            <v>brennende kjærlighet</v>
          </cell>
          <cell r="D3233" t="str">
            <v>NA</v>
          </cell>
        </row>
        <row r="3234">
          <cell r="C3234" t="str">
            <v>timerose</v>
          </cell>
          <cell r="D3234" t="str">
            <v>NA</v>
          </cell>
        </row>
        <row r="3235">
          <cell r="C3235" t="str">
            <v>sørlig knoppsmåarve</v>
          </cell>
          <cell r="D3235" t="str">
            <v>LC</v>
          </cell>
        </row>
        <row r="3236">
          <cell r="C3236" t="str">
            <v>veikarse</v>
          </cell>
          <cell r="D3236" t="str">
            <v>LC</v>
          </cell>
        </row>
        <row r="3237">
          <cell r="C3237" t="str">
            <v>purpurpraktvindel</v>
          </cell>
          <cell r="D3237" t="str">
            <v>NA</v>
          </cell>
        </row>
        <row r="3238">
          <cell r="C3238" t="str">
            <v>smalbrønsle</v>
          </cell>
          <cell r="D3238" t="str">
            <v>NA</v>
          </cell>
        </row>
        <row r="3239">
          <cell r="C3239" t="str">
            <v>stripestrandvindel</v>
          </cell>
          <cell r="D3239" t="str">
            <v>LC</v>
          </cell>
        </row>
        <row r="3240">
          <cell r="C3240" t="str">
            <v>stor nøkketunge</v>
          </cell>
          <cell r="D3240" t="str">
            <v>NA</v>
          </cell>
        </row>
        <row r="3241">
          <cell r="C3241" t="str">
            <v>storengkall</v>
          </cell>
          <cell r="D3241" t="str">
            <v>LC</v>
          </cell>
        </row>
        <row r="3242">
          <cell r="C3242" t="str">
            <v>kanadapoppel</v>
          </cell>
          <cell r="D3242" t="str">
            <v>NA</v>
          </cell>
        </row>
        <row r="3243">
          <cell r="C3243" t="str">
            <v>tagg-gresskar</v>
          </cell>
          <cell r="D3243" t="str">
            <v>NA</v>
          </cell>
        </row>
        <row r="3244">
          <cell r="C3244" t="str">
            <v>sølvkattefot</v>
          </cell>
          <cell r="D3244" t="str">
            <v>VU</v>
          </cell>
        </row>
        <row r="3245">
          <cell r="C3245" t="str">
            <v>vårarve</v>
          </cell>
          <cell r="D3245" t="str">
            <v>LC</v>
          </cell>
        </row>
        <row r="3246">
          <cell r="C3246" t="str">
            <v>vårvortemelk</v>
          </cell>
          <cell r="D3246" t="str">
            <v>NA</v>
          </cell>
        </row>
        <row r="3247">
          <cell r="C3247" t="str">
            <v>purpurlerkeurt</v>
          </cell>
          <cell r="D3247" t="str">
            <v>NA</v>
          </cell>
        </row>
        <row r="3248">
          <cell r="C3248" t="str">
            <v>kjempegullris</v>
          </cell>
          <cell r="D3248" t="str">
            <v>NA</v>
          </cell>
        </row>
        <row r="3249">
          <cell r="C3249" t="str">
            <v>svarthyll</v>
          </cell>
          <cell r="D3249" t="str">
            <v>NA</v>
          </cell>
        </row>
        <row r="3250">
          <cell r="C3250" t="str">
            <v>fransk haukeskjegg</v>
          </cell>
          <cell r="D3250" t="str">
            <v>NA</v>
          </cell>
        </row>
        <row r="3251">
          <cell r="C3251" t="str">
            <v>rosenrot</v>
          </cell>
          <cell r="D3251" t="str">
            <v>LC</v>
          </cell>
        </row>
        <row r="3252">
          <cell r="C3252" t="str">
            <v>greinkjempe</v>
          </cell>
          <cell r="D3252" t="str">
            <v>NA</v>
          </cell>
        </row>
        <row r="3253">
          <cell r="C3253" t="str">
            <v>bakkekløver</v>
          </cell>
          <cell r="D3253" t="str">
            <v>VU</v>
          </cell>
        </row>
        <row r="3254">
          <cell r="C3254" t="str">
            <v>bustnype</v>
          </cell>
          <cell r="D3254" t="str">
            <v>LC</v>
          </cell>
        </row>
        <row r="3255">
          <cell r="D3255" t="str">
            <v>NA</v>
          </cell>
        </row>
        <row r="3256">
          <cell r="C3256" t="str">
            <v>finnskogsiv</v>
          </cell>
          <cell r="D3256" t="str">
            <v>NE</v>
          </cell>
        </row>
        <row r="3257">
          <cell r="C3257" t="str">
            <v>silkeselje</v>
          </cell>
          <cell r="D3257" t="str">
            <v>LC</v>
          </cell>
        </row>
        <row r="3258">
          <cell r="C3258" t="str">
            <v>bringebær</v>
          </cell>
          <cell r="D3258" t="str">
            <v>LC</v>
          </cell>
        </row>
        <row r="3259">
          <cell r="C3259" t="str">
            <v>stor kystfrøstjerne</v>
          </cell>
          <cell r="D3259" t="str">
            <v>NA</v>
          </cell>
        </row>
        <row r="3260">
          <cell r="C3260" t="str">
            <v>perleevigblom</v>
          </cell>
          <cell r="D3260" t="str">
            <v>NA</v>
          </cell>
        </row>
        <row r="3261">
          <cell r="C3261" t="str">
            <v>greinmelde</v>
          </cell>
          <cell r="D3261" t="str">
            <v>NA</v>
          </cell>
        </row>
        <row r="3262">
          <cell r="C3262" t="str">
            <v>sibirturt</v>
          </cell>
          <cell r="D3262" t="str">
            <v>LC</v>
          </cell>
        </row>
        <row r="3263">
          <cell r="C3263" t="str">
            <v>frøfjellrapp</v>
          </cell>
          <cell r="D3263" t="str">
            <v>LC</v>
          </cell>
        </row>
        <row r="3264">
          <cell r="C3264" t="str">
            <v>filtstarr</v>
          </cell>
          <cell r="D3264" t="str">
            <v>NA</v>
          </cell>
        </row>
        <row r="3265">
          <cell r="C3265" t="str">
            <v>svenskegras</v>
          </cell>
          <cell r="D3265" t="str">
            <v>CR</v>
          </cell>
        </row>
        <row r="3266">
          <cell r="C3266" t="str">
            <v>skroteveronika</v>
          </cell>
          <cell r="D3266" t="str">
            <v>NA</v>
          </cell>
        </row>
        <row r="3267">
          <cell r="C3267" t="str">
            <v>jordskokk</v>
          </cell>
          <cell r="D3267" t="str">
            <v>NA</v>
          </cell>
        </row>
        <row r="3268">
          <cell r="C3268" t="str">
            <v>lodnebrokkurt</v>
          </cell>
          <cell r="D3268" t="str">
            <v>NA</v>
          </cell>
        </row>
        <row r="3269">
          <cell r="C3269" t="str">
            <v>hagtorn</v>
          </cell>
          <cell r="D3269" t="str">
            <v>LC</v>
          </cell>
        </row>
        <row r="3270">
          <cell r="C3270" t="str">
            <v>vassbrunrot</v>
          </cell>
          <cell r="D3270" t="str">
            <v>NA</v>
          </cell>
        </row>
        <row r="3271">
          <cell r="C3271" t="str">
            <v>herjedalsrapp</v>
          </cell>
          <cell r="D3271" t="str">
            <v>NA</v>
          </cell>
        </row>
        <row r="3272">
          <cell r="C3272" t="str">
            <v>finnstjerneblom</v>
          </cell>
          <cell r="D3272" t="str">
            <v>EN</v>
          </cell>
        </row>
        <row r="3273">
          <cell r="C3273" t="str">
            <v>europalerk</v>
          </cell>
          <cell r="D3273" t="str">
            <v>NA</v>
          </cell>
        </row>
        <row r="3274">
          <cell r="C3274" t="str">
            <v>kystmispel</v>
          </cell>
          <cell r="D3274" t="str">
            <v>NA</v>
          </cell>
        </row>
        <row r="3275">
          <cell r="C3275" t="str">
            <v>dvergtettegras</v>
          </cell>
          <cell r="D3275" t="str">
            <v>LC</v>
          </cell>
        </row>
        <row r="3276">
          <cell r="C3276" t="str">
            <v>vierstarr</v>
          </cell>
          <cell r="D3276" t="str">
            <v>LC</v>
          </cell>
        </row>
        <row r="3277">
          <cell r="C3277" t="str">
            <v>tornsøtvier</v>
          </cell>
          <cell r="D3277" t="str">
            <v>NA</v>
          </cell>
        </row>
        <row r="3278">
          <cell r="C3278" t="str">
            <v>hengegras</v>
          </cell>
          <cell r="D3278" t="str">
            <v>CR</v>
          </cell>
        </row>
        <row r="3279">
          <cell r="C3279" t="str">
            <v>vårgyvel</v>
          </cell>
          <cell r="D3279" t="str">
            <v>NA</v>
          </cell>
        </row>
        <row r="3280">
          <cell r="C3280" t="str">
            <v>hvitspirea</v>
          </cell>
          <cell r="D3280" t="str">
            <v>NA</v>
          </cell>
        </row>
        <row r="3281">
          <cell r="C3281" t="str">
            <v>kveldsasters</v>
          </cell>
          <cell r="D3281" t="str">
            <v>NA</v>
          </cell>
        </row>
        <row r="3282">
          <cell r="C3282" t="str">
            <v>strisennep</v>
          </cell>
          <cell r="D3282" t="str">
            <v>NA</v>
          </cell>
        </row>
        <row r="3283">
          <cell r="C3283" t="str">
            <v>berberissnylterot</v>
          </cell>
          <cell r="D3283" t="str">
            <v>NA</v>
          </cell>
        </row>
        <row r="3284">
          <cell r="C3284" t="str">
            <v>spisskum</v>
          </cell>
          <cell r="D3284" t="str">
            <v>NA</v>
          </cell>
        </row>
        <row r="3285">
          <cell r="C3285" t="str">
            <v>svenskemelde</v>
          </cell>
          <cell r="D3285" t="str">
            <v>LC</v>
          </cell>
        </row>
        <row r="3286">
          <cell r="C3286" t="str">
            <v>strutseving</v>
          </cell>
          <cell r="D3286" t="str">
            <v>LC</v>
          </cell>
        </row>
        <row r="3287">
          <cell r="C3287" t="str">
            <v>mogop</v>
          </cell>
          <cell r="D3287" t="str">
            <v>LC</v>
          </cell>
        </row>
        <row r="3288">
          <cell r="D3288" t="str">
            <v>NA</v>
          </cell>
        </row>
        <row r="3289">
          <cell r="C3289" t="str">
            <v>strandflatbelg</v>
          </cell>
          <cell r="D3289" t="str">
            <v>LC</v>
          </cell>
        </row>
        <row r="3290">
          <cell r="C3290" t="str">
            <v>kinabukketorn</v>
          </cell>
          <cell r="D3290" t="str">
            <v>NA</v>
          </cell>
        </row>
        <row r="3291">
          <cell r="C3291" t="str">
            <v>finkefrø</v>
          </cell>
          <cell r="D3291" t="str">
            <v>NA</v>
          </cell>
        </row>
        <row r="3292">
          <cell r="C3292" t="str">
            <v>stjernestarr</v>
          </cell>
          <cell r="D3292" t="str">
            <v>LC</v>
          </cell>
        </row>
        <row r="3293">
          <cell r="C3293" t="str">
            <v>kystkall</v>
          </cell>
          <cell r="D3293" t="str">
            <v>NT</v>
          </cell>
        </row>
        <row r="3294">
          <cell r="C3294" t="str">
            <v>skogbreiflangre</v>
          </cell>
          <cell r="D3294" t="str">
            <v>LC</v>
          </cell>
        </row>
        <row r="3295">
          <cell r="C3295" t="str">
            <v>flekkmunkehette</v>
          </cell>
          <cell r="D3295" t="str">
            <v>NA</v>
          </cell>
        </row>
        <row r="3296">
          <cell r="C3296" t="str">
            <v>bustknoppurt</v>
          </cell>
          <cell r="D3296" t="str">
            <v>EN</v>
          </cell>
        </row>
        <row r="3297">
          <cell r="C3297" t="str">
            <v>grønnbrønsle</v>
          </cell>
          <cell r="D3297" t="str">
            <v>NA</v>
          </cell>
        </row>
        <row r="3298">
          <cell r="C3298" t="str">
            <v>bakkeveronika</v>
          </cell>
          <cell r="D3298" t="str">
            <v>LC</v>
          </cell>
        </row>
        <row r="3299">
          <cell r="C3299" t="str">
            <v>amerikaosp</v>
          </cell>
          <cell r="D3299" t="str">
            <v>NA</v>
          </cell>
        </row>
        <row r="3300">
          <cell r="C3300" t="str">
            <v>glisnesvineblom</v>
          </cell>
          <cell r="D3300" t="str">
            <v>NA</v>
          </cell>
        </row>
        <row r="3301">
          <cell r="C3301" t="str">
            <v>piggstarr</v>
          </cell>
          <cell r="D3301" t="str">
            <v>LC</v>
          </cell>
        </row>
        <row r="3302">
          <cell r="C3302" t="str">
            <v>orientveronika</v>
          </cell>
          <cell r="D3302" t="str">
            <v>NA</v>
          </cell>
        </row>
        <row r="3303">
          <cell r="C3303" t="str">
            <v>kystarve</v>
          </cell>
          <cell r="D3303" t="str">
            <v>LC</v>
          </cell>
        </row>
        <row r="3304">
          <cell r="C3304" t="str">
            <v>portulakk</v>
          </cell>
          <cell r="D3304" t="str">
            <v>NA</v>
          </cell>
        </row>
        <row r="3305">
          <cell r="C3305" t="str">
            <v>dvergvassoleie</v>
          </cell>
          <cell r="D3305" t="str">
            <v>LC</v>
          </cell>
        </row>
        <row r="3306">
          <cell r="C3306" t="str">
            <v>knoppsmåarve</v>
          </cell>
          <cell r="D3306" t="str">
            <v>LC</v>
          </cell>
        </row>
        <row r="3307">
          <cell r="C3307" t="str">
            <v>blålin</v>
          </cell>
          <cell r="D3307" t="str">
            <v>NA</v>
          </cell>
        </row>
        <row r="3308">
          <cell r="C3308" t="str">
            <v>rødsildre</v>
          </cell>
          <cell r="D3308" t="str">
            <v>LC</v>
          </cell>
        </row>
        <row r="3309">
          <cell r="C3309" t="str">
            <v>koreahestemynte</v>
          </cell>
          <cell r="D3309" t="str">
            <v>NA</v>
          </cell>
        </row>
        <row r="3310">
          <cell r="C3310" t="str">
            <v>fjærestarr</v>
          </cell>
          <cell r="D3310" t="str">
            <v>LC</v>
          </cell>
        </row>
        <row r="3311">
          <cell r="C3311" t="str">
            <v>reinstarr</v>
          </cell>
          <cell r="D3311" t="str">
            <v>LC</v>
          </cell>
        </row>
        <row r="3312">
          <cell r="C3312" t="str">
            <v>gullgras</v>
          </cell>
          <cell r="D3312" t="str">
            <v>NA</v>
          </cell>
        </row>
        <row r="3313">
          <cell r="C3313" t="str">
            <v>veisennep</v>
          </cell>
          <cell r="D3313" t="str">
            <v>LC</v>
          </cell>
        </row>
        <row r="3314">
          <cell r="C3314" t="str">
            <v>apotekerkattost</v>
          </cell>
          <cell r="D3314" t="str">
            <v>NA</v>
          </cell>
        </row>
        <row r="3315">
          <cell r="C3315" t="str">
            <v>gul nøkkerose</v>
          </cell>
          <cell r="D3315" t="str">
            <v>LC</v>
          </cell>
        </row>
        <row r="3316">
          <cell r="C3316" t="str">
            <v>dvergsyre</v>
          </cell>
          <cell r="D3316" t="str">
            <v>NT</v>
          </cell>
        </row>
        <row r="3317">
          <cell r="C3317" t="str">
            <v>sumphaukeskjegg</v>
          </cell>
          <cell r="D3317" t="str">
            <v>LC</v>
          </cell>
        </row>
        <row r="3318">
          <cell r="C3318" t="str">
            <v>markkarse</v>
          </cell>
          <cell r="D3318" t="str">
            <v>NA</v>
          </cell>
        </row>
        <row r="3319">
          <cell r="C3319" t="str">
            <v>narrekjeks</v>
          </cell>
          <cell r="D3319" t="str">
            <v>NA</v>
          </cell>
        </row>
        <row r="3320">
          <cell r="C3320" t="str">
            <v>hjertetre</v>
          </cell>
          <cell r="D3320" t="str">
            <v>NA</v>
          </cell>
        </row>
        <row r="3321">
          <cell r="C3321" t="str">
            <v>tveskjeggveronika</v>
          </cell>
          <cell r="D3321" t="str">
            <v>LC</v>
          </cell>
        </row>
        <row r="3322">
          <cell r="C3322" t="str">
            <v>vårpengeurt</v>
          </cell>
          <cell r="D3322" t="str">
            <v>NA</v>
          </cell>
        </row>
        <row r="3323">
          <cell r="C3323" t="str">
            <v>rødgallebær</v>
          </cell>
          <cell r="D3323" t="str">
            <v>NA</v>
          </cell>
        </row>
        <row r="3324">
          <cell r="C3324" t="str">
            <v>bronsepil</v>
          </cell>
          <cell r="D3324" t="str">
            <v>NA</v>
          </cell>
        </row>
        <row r="3325">
          <cell r="C3325" t="str">
            <v>trelupin</v>
          </cell>
          <cell r="D3325" t="str">
            <v>NA</v>
          </cell>
        </row>
        <row r="3326">
          <cell r="C3326" t="str">
            <v>fløyelsblad</v>
          </cell>
          <cell r="D3326" t="str">
            <v>NA</v>
          </cell>
        </row>
        <row r="3327">
          <cell r="C3327" t="str">
            <v>toradsbygg</v>
          </cell>
          <cell r="D3327" t="str">
            <v>NA</v>
          </cell>
        </row>
        <row r="3328">
          <cell r="C3328" t="str">
            <v>pasjonsblom</v>
          </cell>
          <cell r="D3328" t="str">
            <v>NA</v>
          </cell>
        </row>
        <row r="3329">
          <cell r="C3329" t="str">
            <v>småsneglebelg</v>
          </cell>
          <cell r="D3329" t="str">
            <v>NA</v>
          </cell>
        </row>
        <row r="3330">
          <cell r="C3330" t="str">
            <v>knebergknapp</v>
          </cell>
          <cell r="D3330" t="str">
            <v>NA</v>
          </cell>
        </row>
        <row r="3331">
          <cell r="C3331" t="str">
            <v>greinkarse</v>
          </cell>
          <cell r="D3331" t="str">
            <v>NA</v>
          </cell>
        </row>
        <row r="3332">
          <cell r="C3332" t="str">
            <v>fjellfiol</v>
          </cell>
          <cell r="D3332" t="str">
            <v>LC</v>
          </cell>
        </row>
        <row r="3333">
          <cell r="C3333" t="str">
            <v>nordlig strandflatbelg</v>
          </cell>
          <cell r="D3333" t="str">
            <v>NE</v>
          </cell>
        </row>
        <row r="3334">
          <cell r="C3334" t="str">
            <v>hagebønne</v>
          </cell>
          <cell r="D3334" t="str">
            <v>NA</v>
          </cell>
        </row>
        <row r="3335">
          <cell r="C3335" t="str">
            <v>haremat</v>
          </cell>
          <cell r="D3335" t="str">
            <v>LC</v>
          </cell>
        </row>
        <row r="3336">
          <cell r="C3336" t="str">
            <v>svimekjeks</v>
          </cell>
          <cell r="D3336" t="str">
            <v>NA</v>
          </cell>
        </row>
        <row r="3337">
          <cell r="C3337" t="str">
            <v>finnmarksstarr</v>
          </cell>
          <cell r="D3337" t="str">
            <v>NT</v>
          </cell>
        </row>
        <row r="3338">
          <cell r="C3338" t="str">
            <v>stivstarr</v>
          </cell>
          <cell r="D3338" t="str">
            <v>LC</v>
          </cell>
        </row>
        <row r="3339">
          <cell r="C3339" t="str">
            <v>steinsennep</v>
          </cell>
          <cell r="D3339" t="str">
            <v>NA</v>
          </cell>
        </row>
        <row r="3340">
          <cell r="C3340" t="str">
            <v>krabbekløver</v>
          </cell>
          <cell r="D3340" t="str">
            <v>NT</v>
          </cell>
        </row>
        <row r="3341">
          <cell r="C3341" t="str">
            <v>rabbesyre</v>
          </cell>
          <cell r="D3341" t="str">
            <v>LC</v>
          </cell>
        </row>
        <row r="3342">
          <cell r="C3342" t="str">
            <v>balsamkrage</v>
          </cell>
          <cell r="D3342" t="str">
            <v>NA</v>
          </cell>
        </row>
        <row r="3343">
          <cell r="C3343" t="str">
            <v>poleimynte</v>
          </cell>
          <cell r="D3343" t="str">
            <v>NA</v>
          </cell>
        </row>
        <row r="3344">
          <cell r="C3344" t="str">
            <v>fargeginst</v>
          </cell>
          <cell r="D3344" t="str">
            <v>NA</v>
          </cell>
        </row>
        <row r="3345">
          <cell r="C3345" t="str">
            <v>bygg</v>
          </cell>
          <cell r="D3345" t="str">
            <v>NA</v>
          </cell>
        </row>
        <row r="3346">
          <cell r="C3346" t="str">
            <v>engfiol</v>
          </cell>
          <cell r="D3346" t="str">
            <v>LC</v>
          </cell>
        </row>
        <row r="3347">
          <cell r="C3347" t="str">
            <v>sølvamarant</v>
          </cell>
          <cell r="D3347" t="str">
            <v>NA</v>
          </cell>
        </row>
        <row r="3348">
          <cell r="C3348" t="str">
            <v>haredylle</v>
          </cell>
          <cell r="D3348" t="str">
            <v>LC</v>
          </cell>
        </row>
        <row r="3349">
          <cell r="C3349" t="str">
            <v>dunvortemelk</v>
          </cell>
          <cell r="D3349" t="str">
            <v>NA</v>
          </cell>
        </row>
        <row r="3350">
          <cell r="C3350" t="str">
            <v>weymouthfuru</v>
          </cell>
          <cell r="D3350" t="str">
            <v>NA</v>
          </cell>
        </row>
        <row r="3351">
          <cell r="C3351" t="str">
            <v>skotsk øyentrøst</v>
          </cell>
          <cell r="D3351" t="str">
            <v>NT</v>
          </cell>
        </row>
        <row r="3352">
          <cell r="C3352" t="str">
            <v>tårnurt</v>
          </cell>
          <cell r="D3352" t="str">
            <v>LC</v>
          </cell>
        </row>
        <row r="3353">
          <cell r="C3353" t="str">
            <v>moskuskattost</v>
          </cell>
          <cell r="D3353" t="str">
            <v>NA</v>
          </cell>
        </row>
        <row r="3354">
          <cell r="C3354" t="str">
            <v>butt-tjernaks</v>
          </cell>
          <cell r="D3354" t="str">
            <v>LC</v>
          </cell>
        </row>
        <row r="3355">
          <cell r="C3355" t="str">
            <v>fjellrips</v>
          </cell>
          <cell r="D3355" t="str">
            <v>LC</v>
          </cell>
        </row>
        <row r="3356">
          <cell r="C3356" t="str">
            <v>stjernetistel</v>
          </cell>
          <cell r="D3356" t="str">
            <v>NT</v>
          </cell>
        </row>
        <row r="3357">
          <cell r="C3357" t="str">
            <v>bjørnebrodd</v>
          </cell>
          <cell r="D3357" t="str">
            <v>LC</v>
          </cell>
        </row>
        <row r="3358">
          <cell r="C3358" t="str">
            <v>kilesildre</v>
          </cell>
          <cell r="D3358" t="str">
            <v>NA</v>
          </cell>
        </row>
        <row r="3359">
          <cell r="D3359" t="str">
            <v>NA</v>
          </cell>
        </row>
        <row r="3360">
          <cell r="D3360" t="str">
            <v>NA</v>
          </cell>
        </row>
        <row r="3361">
          <cell r="C3361" t="str">
            <v>trillingsiv</v>
          </cell>
          <cell r="D3361" t="str">
            <v>LC</v>
          </cell>
        </row>
        <row r="3362">
          <cell r="C3362" t="str">
            <v>fjærehøymol</v>
          </cell>
          <cell r="D3362" t="str">
            <v>EN</v>
          </cell>
        </row>
        <row r="3363">
          <cell r="C3363" t="str">
            <v>sumphøymol</v>
          </cell>
          <cell r="D3363" t="str">
            <v>LC</v>
          </cell>
        </row>
        <row r="3364">
          <cell r="C3364" t="str">
            <v>vasskrans</v>
          </cell>
          <cell r="D3364" t="str">
            <v>VU</v>
          </cell>
        </row>
        <row r="3365">
          <cell r="D3365" t="str">
            <v>NA</v>
          </cell>
        </row>
        <row r="3366">
          <cell r="C3366" t="str">
            <v>nyresoleier</v>
          </cell>
          <cell r="D3366" t="str">
            <v>LC</v>
          </cell>
        </row>
        <row r="3367">
          <cell r="C3367" t="str">
            <v>rød lungeurt</v>
          </cell>
          <cell r="D3367" t="str">
            <v>NA</v>
          </cell>
        </row>
        <row r="3368">
          <cell r="C3368" t="str">
            <v>lundnyresoleie</v>
          </cell>
          <cell r="D3368" t="str">
            <v>NE</v>
          </cell>
        </row>
        <row r="3369">
          <cell r="C3369" t="str">
            <v>kastanjesiv</v>
          </cell>
          <cell r="D3369" t="str">
            <v>LC</v>
          </cell>
        </row>
        <row r="3370">
          <cell r="C3370" t="str">
            <v>skoggråor</v>
          </cell>
          <cell r="D3370" t="str">
            <v>LC</v>
          </cell>
        </row>
        <row r="3371">
          <cell r="C3371" t="str">
            <v>silkerødpil</v>
          </cell>
          <cell r="D3371" t="str">
            <v>NA</v>
          </cell>
        </row>
        <row r="3372">
          <cell r="C3372" t="str">
            <v>reveamarant</v>
          </cell>
          <cell r="D3372" t="str">
            <v>NA</v>
          </cell>
        </row>
        <row r="3373">
          <cell r="D3373" t="str">
            <v>NA</v>
          </cell>
        </row>
        <row r="3374">
          <cell r="C3374" t="str">
            <v>istervier</v>
          </cell>
          <cell r="D3374" t="str">
            <v>LC</v>
          </cell>
        </row>
        <row r="3375">
          <cell r="C3375" t="str">
            <v>breiflangre</v>
          </cell>
          <cell r="D3375" t="str">
            <v>LC</v>
          </cell>
        </row>
        <row r="3376">
          <cell r="C3376" t="str">
            <v>hønsemelde</v>
          </cell>
          <cell r="D3376" t="str">
            <v>NA</v>
          </cell>
        </row>
        <row r="3377">
          <cell r="C3377" t="str">
            <v>breiflatbelg</v>
          </cell>
          <cell r="D3377" t="str">
            <v>NA</v>
          </cell>
        </row>
        <row r="3378">
          <cell r="D3378" t="str">
            <v>NA</v>
          </cell>
        </row>
        <row r="3379">
          <cell r="C3379" t="str">
            <v>russesoleie</v>
          </cell>
          <cell r="D3379" t="str">
            <v>LC</v>
          </cell>
        </row>
        <row r="3380">
          <cell r="D3380" t="str">
            <v>NA</v>
          </cell>
        </row>
        <row r="3381">
          <cell r="C3381" t="str">
            <v>sprikehamp</v>
          </cell>
          <cell r="D3381" t="str">
            <v>NA</v>
          </cell>
        </row>
        <row r="3382">
          <cell r="C3382" t="str">
            <v>engrapp</v>
          </cell>
          <cell r="D3382" t="str">
            <v>LC</v>
          </cell>
        </row>
        <row r="3383">
          <cell r="C3383" t="str">
            <v>kikert</v>
          </cell>
          <cell r="D3383" t="str">
            <v>NA</v>
          </cell>
        </row>
        <row r="3384">
          <cell r="C3384" t="str">
            <v>granstarr</v>
          </cell>
          <cell r="D3384" t="str">
            <v>LC</v>
          </cell>
        </row>
        <row r="3385">
          <cell r="C3385" t="str">
            <v>kinaeiner</v>
          </cell>
          <cell r="D3385" t="str">
            <v>NA</v>
          </cell>
        </row>
        <row r="3386">
          <cell r="C3386" t="str">
            <v>hageblåpute</v>
          </cell>
          <cell r="D3386" t="str">
            <v>NA</v>
          </cell>
        </row>
        <row r="3387">
          <cell r="C3387" t="str">
            <v>snaugjøglerblom</v>
          </cell>
          <cell r="D3387" t="str">
            <v>NA</v>
          </cell>
        </row>
        <row r="3388">
          <cell r="C3388" t="str">
            <v>belladonnaurt</v>
          </cell>
          <cell r="D3388" t="str">
            <v>NA</v>
          </cell>
        </row>
        <row r="3389">
          <cell r="C3389" t="str">
            <v>kvass-starr</v>
          </cell>
          <cell r="D3389" t="str">
            <v>LC</v>
          </cell>
        </row>
        <row r="3390">
          <cell r="C3390" t="str">
            <v>tusenfrø</v>
          </cell>
          <cell r="D3390" t="str">
            <v>NA</v>
          </cell>
        </row>
        <row r="3391">
          <cell r="C3391" t="str">
            <v>blomkarse</v>
          </cell>
          <cell r="D3391" t="str">
            <v>NA</v>
          </cell>
        </row>
        <row r="3392">
          <cell r="C3392" t="str">
            <v>stjernepraktvindel</v>
          </cell>
          <cell r="D3392" t="str">
            <v>NA</v>
          </cell>
        </row>
        <row r="3393">
          <cell r="C3393" t="str">
            <v>festningsmaure</v>
          </cell>
          <cell r="D3393" t="str">
            <v>NA</v>
          </cell>
        </row>
        <row r="3394">
          <cell r="C3394" t="str">
            <v>møllemyrklegg</v>
          </cell>
          <cell r="D3394" t="str">
            <v>NA</v>
          </cell>
        </row>
        <row r="3395">
          <cell r="C3395" t="str">
            <v>myrtelg</v>
          </cell>
          <cell r="D3395" t="str">
            <v>VU</v>
          </cell>
        </row>
        <row r="3396">
          <cell r="C3396" t="str">
            <v>storfrytle</v>
          </cell>
          <cell r="D3396" t="str">
            <v>LC</v>
          </cell>
        </row>
        <row r="3397">
          <cell r="C3397" t="str">
            <v>sårmynte</v>
          </cell>
          <cell r="D3397" t="str">
            <v>NA</v>
          </cell>
        </row>
        <row r="3398">
          <cell r="C3398" t="str">
            <v>prikkstarr</v>
          </cell>
          <cell r="D3398" t="str">
            <v>NT</v>
          </cell>
        </row>
        <row r="3399">
          <cell r="C3399" t="str">
            <v>finnjamne</v>
          </cell>
          <cell r="D3399" t="str">
            <v>LC</v>
          </cell>
        </row>
        <row r="3400">
          <cell r="C3400" t="str">
            <v>fjellveronika</v>
          </cell>
          <cell r="D3400" t="str">
            <v>LC</v>
          </cell>
        </row>
        <row r="3401">
          <cell r="C3401" t="str">
            <v>skjermleddved</v>
          </cell>
          <cell r="D3401" t="str">
            <v>NA</v>
          </cell>
        </row>
        <row r="3402">
          <cell r="C3402" t="str">
            <v>kanadahasselurt</v>
          </cell>
          <cell r="D3402" t="str">
            <v>NA</v>
          </cell>
        </row>
        <row r="3403">
          <cell r="C3403" t="str">
            <v>breimyrull</v>
          </cell>
          <cell r="D3403" t="str">
            <v>LC</v>
          </cell>
        </row>
        <row r="3404">
          <cell r="C3404" t="str">
            <v>småsivaks</v>
          </cell>
          <cell r="D3404" t="str">
            <v>LC</v>
          </cell>
        </row>
        <row r="3405">
          <cell r="C3405" t="str">
            <v>lodneperikum</v>
          </cell>
          <cell r="D3405" t="str">
            <v>LC</v>
          </cell>
        </row>
        <row r="3406">
          <cell r="C3406" t="str">
            <v>bakkeknapp</v>
          </cell>
          <cell r="D3406" t="str">
            <v>EN</v>
          </cell>
        </row>
        <row r="3407">
          <cell r="C3407" t="str">
            <v>myrsildre</v>
          </cell>
          <cell r="D3407" t="str">
            <v>EN</v>
          </cell>
        </row>
        <row r="3408">
          <cell r="C3408" t="str">
            <v>araberlevkøy</v>
          </cell>
          <cell r="D3408" t="str">
            <v>NA</v>
          </cell>
        </row>
        <row r="3409">
          <cell r="C3409" t="str">
            <v>veifaks</v>
          </cell>
          <cell r="D3409" t="str">
            <v>NA</v>
          </cell>
        </row>
        <row r="3410">
          <cell r="C3410" t="str">
            <v>søstermarihand</v>
          </cell>
          <cell r="D3410" t="str">
            <v>VU</v>
          </cell>
        </row>
        <row r="3411">
          <cell r="C3411" t="str">
            <v>enghavre</v>
          </cell>
          <cell r="D3411" t="str">
            <v>LC</v>
          </cell>
        </row>
        <row r="3412">
          <cell r="C3412" t="str">
            <v>chilehumleblom</v>
          </cell>
          <cell r="D3412" t="str">
            <v>NA</v>
          </cell>
        </row>
        <row r="3413">
          <cell r="C3413" t="str">
            <v>sørlig saltsiv</v>
          </cell>
          <cell r="D3413" t="str">
            <v>LC</v>
          </cell>
        </row>
        <row r="3414">
          <cell r="C3414" t="str">
            <v>kammynte</v>
          </cell>
          <cell r="D3414" t="str">
            <v>NA</v>
          </cell>
        </row>
        <row r="3415">
          <cell r="C3415" t="str">
            <v>broddtjernaks</v>
          </cell>
          <cell r="D3415" t="str">
            <v>NT</v>
          </cell>
        </row>
        <row r="3416">
          <cell r="C3416" t="str">
            <v>hestekjørvel</v>
          </cell>
          <cell r="D3416" t="str">
            <v>CR</v>
          </cell>
        </row>
        <row r="3417">
          <cell r="C3417" t="str">
            <v>hvitmyrak</v>
          </cell>
          <cell r="D3417" t="str">
            <v>LC</v>
          </cell>
        </row>
        <row r="3418">
          <cell r="C3418" t="str">
            <v>klisterpetunia</v>
          </cell>
          <cell r="D3418" t="str">
            <v>NA</v>
          </cell>
        </row>
        <row r="3419">
          <cell r="C3419" t="str">
            <v>gul fugleklo</v>
          </cell>
          <cell r="D3419" t="str">
            <v>NA</v>
          </cell>
        </row>
        <row r="3420">
          <cell r="C3420" t="str">
            <v>snauasters</v>
          </cell>
          <cell r="D3420" t="str">
            <v>NA</v>
          </cell>
        </row>
        <row r="3421">
          <cell r="C3421" t="str">
            <v>hårfrytle</v>
          </cell>
          <cell r="D3421" t="str">
            <v>LC</v>
          </cell>
        </row>
        <row r="3422">
          <cell r="C3422" t="str">
            <v>finnmarkssvineblom</v>
          </cell>
          <cell r="D3422" t="str">
            <v>CR</v>
          </cell>
        </row>
        <row r="3423">
          <cell r="C3423" t="str">
            <v>konglebergknapp</v>
          </cell>
          <cell r="D3423" t="str">
            <v>NA</v>
          </cell>
        </row>
        <row r="3424">
          <cell r="C3424" t="str">
            <v>sudetlok</v>
          </cell>
          <cell r="D3424" t="str">
            <v>EN</v>
          </cell>
        </row>
        <row r="3425">
          <cell r="C3425" t="str">
            <v>steppedragehode</v>
          </cell>
          <cell r="D3425" t="str">
            <v>NA</v>
          </cell>
        </row>
        <row r="3426">
          <cell r="C3426" t="str">
            <v>bleikspirea</v>
          </cell>
          <cell r="D3426" t="str">
            <v>NA</v>
          </cell>
        </row>
        <row r="3427">
          <cell r="C3427" t="str">
            <v>prydsildre</v>
          </cell>
          <cell r="D3427" t="str">
            <v>NA</v>
          </cell>
        </row>
        <row r="3428">
          <cell r="C3428" t="str">
            <v>krattmjølke</v>
          </cell>
          <cell r="D3428" t="str">
            <v>LC</v>
          </cell>
        </row>
        <row r="3429">
          <cell r="C3429" t="str">
            <v>sjøpiggknopp</v>
          </cell>
          <cell r="D3429" t="str">
            <v>NT</v>
          </cell>
        </row>
        <row r="3430">
          <cell r="C3430" t="str">
            <v>rusttjernaks</v>
          </cell>
          <cell r="D3430" t="str">
            <v>LC</v>
          </cell>
        </row>
        <row r="3431">
          <cell r="C3431" t="str">
            <v>vrangtvetann</v>
          </cell>
          <cell r="D3431" t="str">
            <v>LC</v>
          </cell>
        </row>
        <row r="3432">
          <cell r="C3432" t="str">
            <v>kryddertimian</v>
          </cell>
          <cell r="D3432" t="str">
            <v>NA</v>
          </cell>
        </row>
        <row r="3433">
          <cell r="C3433" t="str">
            <v>kvassmarikåpe</v>
          </cell>
          <cell r="D3433" t="str">
            <v>VU</v>
          </cell>
        </row>
        <row r="3434">
          <cell r="C3434" t="str">
            <v>venusspeil</v>
          </cell>
          <cell r="D3434" t="str">
            <v>NA</v>
          </cell>
        </row>
        <row r="3435">
          <cell r="C3435" t="str">
            <v>fjelledelgran</v>
          </cell>
          <cell r="D3435" t="str">
            <v>NA</v>
          </cell>
        </row>
        <row r="3436">
          <cell r="C3436" t="str">
            <v>gjerdesolhatt</v>
          </cell>
          <cell r="D3436" t="str">
            <v>NA</v>
          </cell>
        </row>
        <row r="3437">
          <cell r="C3437" t="str">
            <v>firling</v>
          </cell>
          <cell r="D3437" t="str">
            <v>VU</v>
          </cell>
        </row>
        <row r="3438">
          <cell r="C3438" t="str">
            <v>bulkemispel</v>
          </cell>
          <cell r="D3438" t="str">
            <v>NA</v>
          </cell>
        </row>
        <row r="3439">
          <cell r="C3439" t="str">
            <v>russearve</v>
          </cell>
          <cell r="D3439" t="str">
            <v>VU</v>
          </cell>
        </row>
        <row r="3440">
          <cell r="C3440" t="str">
            <v>rabbetust</v>
          </cell>
          <cell r="D3440" t="str">
            <v>LC</v>
          </cell>
        </row>
        <row r="3441">
          <cell r="C3441" t="str">
            <v>stivt havfruegras</v>
          </cell>
          <cell r="D3441" t="str">
            <v>EN</v>
          </cell>
        </row>
        <row r="3442">
          <cell r="C3442" t="str">
            <v>islandskarse</v>
          </cell>
          <cell r="D3442" t="str">
            <v>EN</v>
          </cell>
        </row>
        <row r="3443">
          <cell r="C3443" t="str">
            <v>rød haukeskjegg</v>
          </cell>
          <cell r="D3443" t="str">
            <v>NA</v>
          </cell>
        </row>
        <row r="3444">
          <cell r="C3444" t="str">
            <v>stor busthirse</v>
          </cell>
          <cell r="D3444" t="str">
            <v>NA</v>
          </cell>
        </row>
        <row r="3445">
          <cell r="C3445" t="str">
            <v>bleikknoppurt</v>
          </cell>
          <cell r="D3445" t="str">
            <v>NA</v>
          </cell>
        </row>
        <row r="3446">
          <cell r="C3446" t="str">
            <v>møllegresskar</v>
          </cell>
          <cell r="D3446" t="str">
            <v>NA</v>
          </cell>
        </row>
        <row r="3447">
          <cell r="D3447" t="str">
            <v>NA</v>
          </cell>
        </row>
        <row r="3448">
          <cell r="C3448" t="str">
            <v>storrapp</v>
          </cell>
          <cell r="D3448" t="str">
            <v>LC</v>
          </cell>
        </row>
        <row r="3449">
          <cell r="C3449" t="str">
            <v>hengeaks</v>
          </cell>
          <cell r="D3449" t="str">
            <v>LC</v>
          </cell>
        </row>
        <row r="3450">
          <cell r="C3450" t="str">
            <v>fuglereir</v>
          </cell>
          <cell r="D3450" t="str">
            <v>LC</v>
          </cell>
        </row>
        <row r="3451">
          <cell r="C3451" t="str">
            <v>snørublom</v>
          </cell>
          <cell r="D3451" t="str">
            <v>LC</v>
          </cell>
        </row>
        <row r="3452">
          <cell r="C3452" t="str">
            <v>setersmåarve</v>
          </cell>
          <cell r="D3452" t="str">
            <v>LC</v>
          </cell>
        </row>
        <row r="3453">
          <cell r="C3453" t="str">
            <v>kranssalvie</v>
          </cell>
          <cell r="D3453" t="str">
            <v>NA</v>
          </cell>
        </row>
        <row r="3454">
          <cell r="C3454" t="str">
            <v>sylsmåarve</v>
          </cell>
          <cell r="D3454" t="str">
            <v>LC</v>
          </cell>
        </row>
        <row r="3455">
          <cell r="C3455" t="str">
            <v>tunbendel</v>
          </cell>
          <cell r="D3455" t="str">
            <v>NA</v>
          </cell>
        </row>
        <row r="3456">
          <cell r="C3456" t="str">
            <v>grannjamne</v>
          </cell>
          <cell r="D3456" t="str">
            <v>EN</v>
          </cell>
        </row>
        <row r="3457">
          <cell r="C3457" t="str">
            <v>alpebispelue</v>
          </cell>
          <cell r="D3457" t="str">
            <v>NA</v>
          </cell>
        </row>
        <row r="3458">
          <cell r="C3458" t="str">
            <v>smallupin</v>
          </cell>
          <cell r="D3458" t="str">
            <v>NA</v>
          </cell>
        </row>
        <row r="3459">
          <cell r="C3459" t="str">
            <v>edderkoppblom</v>
          </cell>
          <cell r="D3459" t="str">
            <v>NA</v>
          </cell>
        </row>
        <row r="3460">
          <cell r="C3460" t="str">
            <v>hareøre</v>
          </cell>
          <cell r="D3460" t="str">
            <v>NA</v>
          </cell>
        </row>
        <row r="3461">
          <cell r="C3461" t="str">
            <v>setermjølke</v>
          </cell>
          <cell r="D3461" t="str">
            <v>LC</v>
          </cell>
        </row>
        <row r="3462">
          <cell r="C3462" t="str">
            <v>sjøgull</v>
          </cell>
          <cell r="D3462" t="str">
            <v>NA</v>
          </cell>
        </row>
        <row r="3463">
          <cell r="C3463" t="str">
            <v>skumringsfiol</v>
          </cell>
          <cell r="D3463" t="str">
            <v>NA</v>
          </cell>
        </row>
        <row r="3464">
          <cell r="C3464" t="str">
            <v>rødtvetann</v>
          </cell>
          <cell r="D3464" t="str">
            <v>LC</v>
          </cell>
        </row>
        <row r="3465">
          <cell r="C3465" t="str">
            <v>kål</v>
          </cell>
          <cell r="D3465" t="str">
            <v>NA</v>
          </cell>
        </row>
        <row r="3466">
          <cell r="C3466" t="str">
            <v>rugfaks</v>
          </cell>
          <cell r="D3466" t="str">
            <v>NA</v>
          </cell>
        </row>
        <row r="3467">
          <cell r="C3467" t="str">
            <v>smånesle</v>
          </cell>
          <cell r="D3467" t="str">
            <v>VU</v>
          </cell>
        </row>
        <row r="3468">
          <cell r="C3468" t="str">
            <v>vestamerikansk hemlokk</v>
          </cell>
          <cell r="D3468" t="str">
            <v>NA</v>
          </cell>
        </row>
        <row r="3469">
          <cell r="C3469" t="str">
            <v>piggsyre</v>
          </cell>
          <cell r="D3469" t="str">
            <v>NA</v>
          </cell>
        </row>
        <row r="3470">
          <cell r="C3470" t="str">
            <v>smalfrøstjerne</v>
          </cell>
          <cell r="D3470" t="str">
            <v>NT</v>
          </cell>
        </row>
        <row r="3471">
          <cell r="C3471" t="str">
            <v>purpurklokkevindel</v>
          </cell>
          <cell r="D3471" t="str">
            <v>NA</v>
          </cell>
        </row>
        <row r="3472">
          <cell r="C3472" t="str">
            <v>soya</v>
          </cell>
          <cell r="D3472" t="str">
            <v>NA</v>
          </cell>
        </row>
        <row r="3473">
          <cell r="C3473" t="str">
            <v>rosesmelle</v>
          </cell>
          <cell r="D3473" t="str">
            <v>NA</v>
          </cell>
        </row>
        <row r="3474">
          <cell r="C3474" t="str">
            <v>smaltimotei</v>
          </cell>
          <cell r="D3474" t="str">
            <v>VU</v>
          </cell>
        </row>
        <row r="3475">
          <cell r="C3475" t="str">
            <v>vendelrot</v>
          </cell>
          <cell r="D3475" t="str">
            <v>LC</v>
          </cell>
        </row>
        <row r="3476">
          <cell r="C3476" t="str">
            <v>stivsvingel</v>
          </cell>
          <cell r="D3476" t="str">
            <v>NA</v>
          </cell>
        </row>
        <row r="3477">
          <cell r="C3477" t="str">
            <v>enghestehavre</v>
          </cell>
          <cell r="D3477" t="str">
            <v>LC</v>
          </cell>
        </row>
        <row r="3478">
          <cell r="C3478" t="str">
            <v>dvergvortemelk</v>
          </cell>
          <cell r="D3478" t="str">
            <v>NA</v>
          </cell>
        </row>
        <row r="3479">
          <cell r="C3479" t="str">
            <v>marrisp</v>
          </cell>
          <cell r="D3479" t="str">
            <v>VUº</v>
          </cell>
        </row>
        <row r="3480">
          <cell r="C3480" t="str">
            <v>filtslirekne</v>
          </cell>
          <cell r="D3480" t="str">
            <v>NA</v>
          </cell>
        </row>
        <row r="3481">
          <cell r="C3481" t="str">
            <v>glisnestarr</v>
          </cell>
          <cell r="D3481" t="str">
            <v>LC</v>
          </cell>
        </row>
        <row r="3482">
          <cell r="C3482" t="str">
            <v>dystarr</v>
          </cell>
          <cell r="D3482" t="str">
            <v>LC</v>
          </cell>
        </row>
        <row r="3483">
          <cell r="C3483" t="str">
            <v>småjonsokblom</v>
          </cell>
          <cell r="D3483" t="str">
            <v>VU</v>
          </cell>
        </row>
        <row r="3484">
          <cell r="C3484" t="str">
            <v>smal veivortemelk</v>
          </cell>
          <cell r="D3484" t="str">
            <v>NA</v>
          </cell>
        </row>
        <row r="3485">
          <cell r="C3485" t="str">
            <v>asiamelde</v>
          </cell>
          <cell r="D3485" t="str">
            <v>NA</v>
          </cell>
        </row>
        <row r="3486">
          <cell r="C3486" t="str">
            <v>strandlevkøy</v>
          </cell>
          <cell r="D3486" t="str">
            <v>NA</v>
          </cell>
        </row>
        <row r="3487">
          <cell r="C3487" t="str">
            <v>veirødsvingel</v>
          </cell>
          <cell r="D3487" t="str">
            <v>NA</v>
          </cell>
        </row>
        <row r="3488">
          <cell r="C3488" t="str">
            <v>russekål</v>
          </cell>
          <cell r="D3488" t="str">
            <v>NA</v>
          </cell>
        </row>
        <row r="3489">
          <cell r="C3489" t="str">
            <v>frankenia</v>
          </cell>
          <cell r="D3489" t="str">
            <v>NA</v>
          </cell>
        </row>
        <row r="3490">
          <cell r="C3490" t="str">
            <v>åkerveronika</v>
          </cell>
          <cell r="D3490" t="str">
            <v>LC</v>
          </cell>
        </row>
        <row r="3491">
          <cell r="C3491" t="str">
            <v>hjertegullkurv</v>
          </cell>
          <cell r="D3491" t="str">
            <v>NA</v>
          </cell>
        </row>
        <row r="3492">
          <cell r="C3492" t="str">
            <v>dunpil</v>
          </cell>
          <cell r="D3492" t="str">
            <v>NA</v>
          </cell>
        </row>
        <row r="3493">
          <cell r="C3493" t="str">
            <v>kamtusenblad</v>
          </cell>
          <cell r="D3493" t="str">
            <v>LC</v>
          </cell>
        </row>
        <row r="3494">
          <cell r="C3494" t="str">
            <v>hundesennep</v>
          </cell>
          <cell r="D3494" t="str">
            <v>LC</v>
          </cell>
        </row>
        <row r="3495">
          <cell r="C3495" t="str">
            <v>dunmjølke</v>
          </cell>
          <cell r="D3495" t="str">
            <v>NA</v>
          </cell>
        </row>
        <row r="3496">
          <cell r="C3496" t="str">
            <v>åkergrisøre</v>
          </cell>
          <cell r="D3496" t="str">
            <v>NA</v>
          </cell>
        </row>
        <row r="3497">
          <cell r="C3497" t="str">
            <v>præriesmelle</v>
          </cell>
          <cell r="D3497" t="str">
            <v>NA</v>
          </cell>
        </row>
        <row r="3498">
          <cell r="C3498" t="str">
            <v>evjeslirekne</v>
          </cell>
          <cell r="D3498" t="str">
            <v>EN</v>
          </cell>
        </row>
        <row r="3499">
          <cell r="C3499" t="str">
            <v>strandarve</v>
          </cell>
          <cell r="D3499" t="str">
            <v>LC</v>
          </cell>
        </row>
        <row r="3500">
          <cell r="D3500" t="str">
            <v>NA</v>
          </cell>
        </row>
        <row r="3501">
          <cell r="C3501" t="str">
            <v>møllerundbelg</v>
          </cell>
          <cell r="D3501" t="str">
            <v>NA</v>
          </cell>
        </row>
        <row r="3502">
          <cell r="C3502" t="str">
            <v>engstarr</v>
          </cell>
          <cell r="D3502" t="str">
            <v>LC</v>
          </cell>
        </row>
        <row r="3503">
          <cell r="C3503" t="str">
            <v>fjellfrøstjerne</v>
          </cell>
          <cell r="D3503" t="str">
            <v>LC</v>
          </cell>
        </row>
        <row r="3504">
          <cell r="C3504" t="str">
            <v>krypgyvel</v>
          </cell>
          <cell r="D3504" t="str">
            <v>NA</v>
          </cell>
        </row>
        <row r="3505">
          <cell r="C3505" t="str">
            <v>momiedelgran</v>
          </cell>
          <cell r="D3505" t="str">
            <v>NA</v>
          </cell>
        </row>
        <row r="3506">
          <cell r="C3506" t="str">
            <v>toppstarr</v>
          </cell>
          <cell r="D3506" t="str">
            <v>VU</v>
          </cell>
        </row>
        <row r="3507">
          <cell r="C3507" t="str">
            <v>tungras</v>
          </cell>
          <cell r="D3507" t="str">
            <v>LC</v>
          </cell>
        </row>
        <row r="3508">
          <cell r="C3508" t="str">
            <v>soyaamarant</v>
          </cell>
          <cell r="D3508" t="str">
            <v>NA</v>
          </cell>
        </row>
        <row r="3509">
          <cell r="C3509" t="str">
            <v>gråsiv</v>
          </cell>
          <cell r="D3509" t="str">
            <v>NA</v>
          </cell>
        </row>
        <row r="3510">
          <cell r="C3510" t="str">
            <v>kansassøtvier</v>
          </cell>
          <cell r="D3510" t="str">
            <v>NA</v>
          </cell>
        </row>
        <row r="3511">
          <cell r="C3511" t="str">
            <v>rukveke</v>
          </cell>
          <cell r="D3511" t="str">
            <v>NA</v>
          </cell>
        </row>
        <row r="3512">
          <cell r="C3512" t="str">
            <v>trådstjerne</v>
          </cell>
          <cell r="D3512" t="str">
            <v>NA</v>
          </cell>
        </row>
        <row r="3513">
          <cell r="C3513" t="str">
            <v>brudeslør</v>
          </cell>
          <cell r="D3513" t="str">
            <v>NA</v>
          </cell>
        </row>
        <row r="3514">
          <cell r="C3514" t="str">
            <v>smalsyre</v>
          </cell>
          <cell r="D3514" t="str">
            <v>LC</v>
          </cell>
        </row>
        <row r="3515">
          <cell r="C3515" t="str">
            <v>hagesmørbukk</v>
          </cell>
          <cell r="D3515" t="str">
            <v>NA</v>
          </cell>
        </row>
        <row r="3516">
          <cell r="C3516" t="str">
            <v>blåleddved</v>
          </cell>
          <cell r="D3516" t="str">
            <v>NA</v>
          </cell>
        </row>
        <row r="3517">
          <cell r="C3517" t="str">
            <v>nordlig tungras</v>
          </cell>
          <cell r="D3517" t="str">
            <v>LC</v>
          </cell>
        </row>
        <row r="3518">
          <cell r="C3518" t="str">
            <v>engtimotei</v>
          </cell>
          <cell r="D3518" t="str">
            <v>LC</v>
          </cell>
        </row>
        <row r="3519">
          <cell r="C3519" t="str">
            <v>veitchs edelgran</v>
          </cell>
          <cell r="D3519" t="str">
            <v>NA</v>
          </cell>
        </row>
        <row r="3520">
          <cell r="C3520" t="str">
            <v>kjempestarr</v>
          </cell>
          <cell r="D3520" t="str">
            <v>EN</v>
          </cell>
        </row>
        <row r="3521">
          <cell r="C3521" t="str">
            <v>aurskrinneblom</v>
          </cell>
          <cell r="D3521" t="str">
            <v>LC</v>
          </cell>
        </row>
        <row r="3522">
          <cell r="C3522" t="str">
            <v>plommenype</v>
          </cell>
          <cell r="D3522" t="str">
            <v>NA</v>
          </cell>
        </row>
        <row r="3523">
          <cell r="C3523" t="str">
            <v>sørlig strandarve</v>
          </cell>
          <cell r="D3523" t="str">
            <v>LC</v>
          </cell>
        </row>
        <row r="3524">
          <cell r="C3524" t="str">
            <v>tiggerstav</v>
          </cell>
          <cell r="D3524" t="str">
            <v>NA</v>
          </cell>
        </row>
        <row r="3525">
          <cell r="C3525" t="str">
            <v>villsenna</v>
          </cell>
          <cell r="D3525" t="str">
            <v>NA</v>
          </cell>
        </row>
        <row r="3526">
          <cell r="C3526" t="str">
            <v>duppesoleie</v>
          </cell>
          <cell r="D3526" t="str">
            <v>NA</v>
          </cell>
        </row>
        <row r="3527">
          <cell r="C3527" t="str">
            <v>gresk edelgran</v>
          </cell>
          <cell r="D3527" t="str">
            <v>NA</v>
          </cell>
        </row>
        <row r="3528">
          <cell r="C3528" t="str">
            <v>buttmarikåpe</v>
          </cell>
          <cell r="D3528" t="str">
            <v>NT</v>
          </cell>
        </row>
        <row r="3529">
          <cell r="C3529" t="str">
            <v>storborre</v>
          </cell>
          <cell r="D3529" t="str">
            <v>LC</v>
          </cell>
        </row>
        <row r="3530">
          <cell r="C3530" t="str">
            <v>krypforglemmegei</v>
          </cell>
          <cell r="D3530" t="str">
            <v>VU</v>
          </cell>
        </row>
        <row r="3531">
          <cell r="C3531" t="str">
            <v>italiaoksetunge</v>
          </cell>
          <cell r="D3531" t="str">
            <v>NA</v>
          </cell>
        </row>
        <row r="3532">
          <cell r="C3532" t="str">
            <v>mørkmjølke</v>
          </cell>
          <cell r="D3532" t="str">
            <v>NA</v>
          </cell>
        </row>
        <row r="3533">
          <cell r="C3533" t="str">
            <v>parklind</v>
          </cell>
          <cell r="D3533" t="str">
            <v>NA</v>
          </cell>
        </row>
        <row r="3534">
          <cell r="C3534" t="str">
            <v>mais</v>
          </cell>
          <cell r="D3534" t="str">
            <v>NA</v>
          </cell>
        </row>
        <row r="3535">
          <cell r="C3535" t="str">
            <v>klokkeøstersurt</v>
          </cell>
          <cell r="D3535" t="str">
            <v>NA</v>
          </cell>
        </row>
        <row r="3536">
          <cell r="C3536" t="str">
            <v>hjertebergblom</v>
          </cell>
          <cell r="D3536" t="str">
            <v>NA</v>
          </cell>
        </row>
        <row r="3537">
          <cell r="D3537" t="str">
            <v>NA</v>
          </cell>
        </row>
        <row r="3538">
          <cell r="C3538" t="str">
            <v>hagetulipan</v>
          </cell>
          <cell r="D3538" t="str">
            <v>NA</v>
          </cell>
        </row>
        <row r="3539">
          <cell r="C3539" t="str">
            <v>hvitpil</v>
          </cell>
          <cell r="D3539" t="str">
            <v>NA</v>
          </cell>
        </row>
        <row r="3540">
          <cell r="C3540" t="str">
            <v>englodnevikke</v>
          </cell>
          <cell r="D3540" t="str">
            <v>NA</v>
          </cell>
        </row>
        <row r="3541">
          <cell r="C3541" t="str">
            <v>krypslirekne</v>
          </cell>
          <cell r="D3541" t="str">
            <v>NA</v>
          </cell>
        </row>
        <row r="3542">
          <cell r="C3542" t="str">
            <v>spindelvevtakløk</v>
          </cell>
          <cell r="D3542" t="str">
            <v>NA</v>
          </cell>
        </row>
        <row r="3543">
          <cell r="C3543" t="str">
            <v>kaliforniaklokke</v>
          </cell>
          <cell r="D3543" t="str">
            <v>NA</v>
          </cell>
        </row>
        <row r="3544">
          <cell r="C3544" t="str">
            <v>vindelslirekne</v>
          </cell>
          <cell r="D3544" t="str">
            <v>LC</v>
          </cell>
        </row>
        <row r="3545">
          <cell r="D3545" t="str">
            <v>LC</v>
          </cell>
        </row>
        <row r="3546">
          <cell r="C3546" t="str">
            <v>nepalmure</v>
          </cell>
          <cell r="D3546" t="str">
            <v>NA</v>
          </cell>
        </row>
        <row r="3547">
          <cell r="C3547" t="str">
            <v>tunrapp</v>
          </cell>
          <cell r="D3547" t="str">
            <v>LC</v>
          </cell>
        </row>
        <row r="3548">
          <cell r="C3548" t="str">
            <v>polarlusegras</v>
          </cell>
          <cell r="D3548" t="str">
            <v>LC</v>
          </cell>
        </row>
        <row r="3549">
          <cell r="C3549" t="str">
            <v>kroksneglebelg</v>
          </cell>
          <cell r="D3549" t="str">
            <v>NA</v>
          </cell>
        </row>
        <row r="3550">
          <cell r="C3550" t="str">
            <v>hjortesumak</v>
          </cell>
          <cell r="D3550" t="str">
            <v>NA</v>
          </cell>
        </row>
        <row r="3551">
          <cell r="C3551" t="str">
            <v>kobberblad</v>
          </cell>
          <cell r="D3551" t="str">
            <v>NA</v>
          </cell>
        </row>
        <row r="3552">
          <cell r="C3552" t="str">
            <v>engkvein</v>
          </cell>
          <cell r="D3552" t="str">
            <v>LC</v>
          </cell>
        </row>
        <row r="3553">
          <cell r="C3553" t="str">
            <v>amerikamelde</v>
          </cell>
          <cell r="D3553" t="str">
            <v>NA</v>
          </cell>
        </row>
        <row r="3554">
          <cell r="C3554" t="str">
            <v>lodnekardeborre</v>
          </cell>
          <cell r="D3554" t="str">
            <v>NA</v>
          </cell>
        </row>
        <row r="3555">
          <cell r="C3555" t="str">
            <v>rødlin</v>
          </cell>
          <cell r="D3555" t="str">
            <v>NA</v>
          </cell>
        </row>
        <row r="3556">
          <cell r="C3556" t="str">
            <v>vestlandsraggtelg</v>
          </cell>
          <cell r="D3556" t="str">
            <v>LC</v>
          </cell>
        </row>
        <row r="3557">
          <cell r="C3557" t="str">
            <v>myrtemispel</v>
          </cell>
          <cell r="D3557" t="str">
            <v>NA</v>
          </cell>
        </row>
        <row r="3558">
          <cell r="C3558" t="str">
            <v>pyramidekongslys</v>
          </cell>
          <cell r="D3558" t="str">
            <v>NA</v>
          </cell>
        </row>
        <row r="3559">
          <cell r="C3559" t="str">
            <v>skrubbær</v>
          </cell>
          <cell r="D3559" t="str">
            <v>LC</v>
          </cell>
        </row>
        <row r="3560">
          <cell r="C3560" t="str">
            <v>bergfaks</v>
          </cell>
          <cell r="D3560" t="str">
            <v>LC</v>
          </cell>
        </row>
        <row r="3561">
          <cell r="C3561" t="str">
            <v>klaseormedrue</v>
          </cell>
          <cell r="D3561" t="str">
            <v>NA</v>
          </cell>
        </row>
        <row r="3562">
          <cell r="C3562" t="str">
            <v>skogstjerneblom</v>
          </cell>
          <cell r="D3562" t="str">
            <v>LC</v>
          </cell>
        </row>
        <row r="3563">
          <cell r="C3563" t="str">
            <v>kystmaure</v>
          </cell>
          <cell r="D3563" t="str">
            <v>LC</v>
          </cell>
        </row>
        <row r="3564">
          <cell r="C3564" t="str">
            <v>fuglestjerne</v>
          </cell>
          <cell r="D3564" t="str">
            <v>NA</v>
          </cell>
        </row>
        <row r="3565">
          <cell r="C3565" t="str">
            <v>kolastjerneblom</v>
          </cell>
          <cell r="D3565" t="str">
            <v>NA</v>
          </cell>
        </row>
        <row r="3566">
          <cell r="C3566" t="str">
            <v>middelhavstranehals</v>
          </cell>
          <cell r="D3566" t="str">
            <v>NA</v>
          </cell>
        </row>
        <row r="3567">
          <cell r="C3567" t="str">
            <v>vinterkarse</v>
          </cell>
          <cell r="D3567" t="str">
            <v>NA</v>
          </cell>
        </row>
        <row r="3568">
          <cell r="C3568" t="str">
            <v>trådtjernaks</v>
          </cell>
          <cell r="D3568" t="str">
            <v>LC</v>
          </cell>
        </row>
        <row r="3569">
          <cell r="D3569" t="str">
            <v>NA</v>
          </cell>
        </row>
        <row r="3570">
          <cell r="C3570" t="str">
            <v>hagekostmelde</v>
          </cell>
          <cell r="D3570" t="str">
            <v>NA</v>
          </cell>
        </row>
        <row r="3571">
          <cell r="C3571" t="str">
            <v>amerikatrollbær</v>
          </cell>
          <cell r="D3571" t="str">
            <v>NA</v>
          </cell>
        </row>
        <row r="3572">
          <cell r="C3572" t="str">
            <v>klistersvineblom</v>
          </cell>
          <cell r="D3572" t="str">
            <v>NA</v>
          </cell>
        </row>
        <row r="3573">
          <cell r="C3573" t="str">
            <v>bleikgullbusk</v>
          </cell>
          <cell r="D3573" t="str">
            <v>NA</v>
          </cell>
        </row>
        <row r="3574">
          <cell r="C3574" t="str">
            <v>myrstjerneblom</v>
          </cell>
          <cell r="D3574" t="str">
            <v>VU</v>
          </cell>
        </row>
        <row r="3575">
          <cell r="D3575" t="str">
            <v>NA</v>
          </cell>
        </row>
        <row r="3576">
          <cell r="C3576" t="str">
            <v>hestemynte</v>
          </cell>
          <cell r="D3576" t="str">
            <v>NA</v>
          </cell>
        </row>
        <row r="3577">
          <cell r="C3577" t="str">
            <v>fagerperikum</v>
          </cell>
          <cell r="D3577" t="str">
            <v>LC</v>
          </cell>
        </row>
        <row r="3578">
          <cell r="C3578" t="str">
            <v>fjærekoll</v>
          </cell>
          <cell r="D3578" t="str">
            <v>LC</v>
          </cell>
        </row>
        <row r="3579">
          <cell r="C3579" t="str">
            <v>staudearalia</v>
          </cell>
          <cell r="D3579" t="str">
            <v>NA</v>
          </cell>
        </row>
        <row r="3580">
          <cell r="C3580" t="str">
            <v>lodnevikke</v>
          </cell>
          <cell r="D3580" t="str">
            <v>NA</v>
          </cell>
        </row>
        <row r="3581">
          <cell r="C3581" t="str">
            <v>engelskkarse</v>
          </cell>
          <cell r="D3581" t="str">
            <v>NA</v>
          </cell>
        </row>
        <row r="3582">
          <cell r="C3582" t="str">
            <v>sprøarve</v>
          </cell>
          <cell r="D3582" t="str">
            <v>LC</v>
          </cell>
        </row>
        <row r="3583">
          <cell r="C3583" t="str">
            <v>parkrapp</v>
          </cell>
          <cell r="D3583" t="str">
            <v>NA</v>
          </cell>
        </row>
        <row r="3584">
          <cell r="C3584" t="str">
            <v>klumpandemat</v>
          </cell>
          <cell r="D3584" t="str">
            <v>NA</v>
          </cell>
        </row>
        <row r="3585">
          <cell r="C3585" t="str">
            <v>tinderublom</v>
          </cell>
          <cell r="D3585" t="str">
            <v>EN</v>
          </cell>
        </row>
        <row r="3586">
          <cell r="C3586" t="str">
            <v>småøyentrøst</v>
          </cell>
          <cell r="D3586" t="str">
            <v>LC</v>
          </cell>
        </row>
        <row r="3587">
          <cell r="C3587" t="str">
            <v>mathagesyre</v>
          </cell>
          <cell r="D3587" t="str">
            <v>NA</v>
          </cell>
        </row>
        <row r="3588">
          <cell r="C3588" t="str">
            <v>svartor</v>
          </cell>
          <cell r="D3588" t="str">
            <v>LC</v>
          </cell>
        </row>
        <row r="3589">
          <cell r="C3589" t="str">
            <v>piltorskemunn</v>
          </cell>
          <cell r="D3589" t="str">
            <v>NA</v>
          </cell>
        </row>
        <row r="3590">
          <cell r="C3590" t="str">
            <v>brunmjølke</v>
          </cell>
          <cell r="D3590" t="str">
            <v>NA</v>
          </cell>
        </row>
        <row r="3591">
          <cell r="C3591" t="str">
            <v>vassreverumpe</v>
          </cell>
          <cell r="D3591" t="str">
            <v>LC</v>
          </cell>
        </row>
        <row r="3592">
          <cell r="C3592" t="str">
            <v>krypkarse</v>
          </cell>
          <cell r="D3592" t="str">
            <v>NA</v>
          </cell>
        </row>
        <row r="3593">
          <cell r="C3593" t="str">
            <v>hybridkulekarse</v>
          </cell>
          <cell r="D3593" t="str">
            <v>NA</v>
          </cell>
        </row>
        <row r="3594">
          <cell r="C3594" t="str">
            <v>limfrø</v>
          </cell>
          <cell r="D3594" t="str">
            <v>NA</v>
          </cell>
        </row>
        <row r="3595">
          <cell r="C3595" t="str">
            <v>sveltstarr</v>
          </cell>
          <cell r="D3595" t="str">
            <v>LC</v>
          </cell>
        </row>
        <row r="3596">
          <cell r="C3596" t="str">
            <v>greplyng</v>
          </cell>
          <cell r="D3596" t="str">
            <v>LC</v>
          </cell>
        </row>
        <row r="3597">
          <cell r="C3597" t="str">
            <v>dunhavre</v>
          </cell>
          <cell r="D3597" t="str">
            <v>LC</v>
          </cell>
        </row>
        <row r="3598">
          <cell r="C3598" t="str">
            <v>fløyelsblom</v>
          </cell>
          <cell r="D3598" t="str">
            <v>NA</v>
          </cell>
        </row>
        <row r="3599">
          <cell r="C3599" t="str">
            <v>tannrot</v>
          </cell>
          <cell r="D3599" t="str">
            <v>LC</v>
          </cell>
        </row>
        <row r="3600">
          <cell r="C3600" t="str">
            <v>hvitdodre</v>
          </cell>
          <cell r="D3600" t="str">
            <v>NA</v>
          </cell>
        </row>
        <row r="3601">
          <cell r="C3601" t="str">
            <v>krypjonsokkoll</v>
          </cell>
          <cell r="D3601" t="str">
            <v>EN</v>
          </cell>
        </row>
        <row r="3602">
          <cell r="C3602" t="str">
            <v>fjellsnømyrull</v>
          </cell>
          <cell r="D3602" t="str">
            <v>LC</v>
          </cell>
        </row>
        <row r="3603">
          <cell r="C3603" t="str">
            <v>aksfrytle</v>
          </cell>
          <cell r="D3603" t="str">
            <v>LC</v>
          </cell>
        </row>
        <row r="3604">
          <cell r="C3604" t="str">
            <v>augustnøkleblom</v>
          </cell>
          <cell r="D3604" t="str">
            <v>NA</v>
          </cell>
        </row>
        <row r="3605">
          <cell r="C3605" t="str">
            <v>gul valmuesøster</v>
          </cell>
          <cell r="D3605" t="str">
            <v>NA</v>
          </cell>
        </row>
        <row r="3606">
          <cell r="C3606" t="str">
            <v>alperublom</v>
          </cell>
          <cell r="D3606" t="str">
            <v>LC</v>
          </cell>
        </row>
        <row r="3607">
          <cell r="C3607" t="str">
            <v>kveldsnattlys</v>
          </cell>
          <cell r="D3607" t="str">
            <v>NA</v>
          </cell>
        </row>
        <row r="3608">
          <cell r="C3608" t="str">
            <v>virginiaasters</v>
          </cell>
          <cell r="D3608" t="str">
            <v>NA</v>
          </cell>
        </row>
        <row r="3609">
          <cell r="C3609" t="str">
            <v>norsk marikåpe</v>
          </cell>
          <cell r="D3609" t="str">
            <v>LC</v>
          </cell>
        </row>
        <row r="3610">
          <cell r="C3610" t="str">
            <v>strandbalderbrå</v>
          </cell>
          <cell r="D3610" t="str">
            <v>LC</v>
          </cell>
        </row>
        <row r="3611">
          <cell r="C3611" t="str">
            <v>kaffemjelt</v>
          </cell>
          <cell r="D3611" t="str">
            <v>NA</v>
          </cell>
        </row>
        <row r="3612">
          <cell r="C3612" t="str">
            <v>stjernesildre</v>
          </cell>
          <cell r="D3612" t="str">
            <v>LC</v>
          </cell>
        </row>
        <row r="3613">
          <cell r="C3613" t="str">
            <v>sibirnattfiol</v>
          </cell>
          <cell r="D3613" t="str">
            <v>EN</v>
          </cell>
        </row>
        <row r="3614">
          <cell r="C3614" t="str">
            <v>blodhirse</v>
          </cell>
          <cell r="D3614" t="str">
            <v>NA</v>
          </cell>
        </row>
        <row r="3615">
          <cell r="C3615" t="str">
            <v>rankklokke</v>
          </cell>
          <cell r="D3615" t="str">
            <v>NA</v>
          </cell>
        </row>
        <row r="3616">
          <cell r="C3616" t="str">
            <v>tofrøvikke</v>
          </cell>
          <cell r="D3616" t="str">
            <v>LC</v>
          </cell>
        </row>
        <row r="3617">
          <cell r="C3617" t="str">
            <v>dvergslirekne</v>
          </cell>
          <cell r="D3617" t="str">
            <v>NA</v>
          </cell>
        </row>
        <row r="3618">
          <cell r="C3618" t="str">
            <v>møllemjelt</v>
          </cell>
          <cell r="D3618" t="str">
            <v>NA</v>
          </cell>
        </row>
        <row r="3619">
          <cell r="C3619" t="str">
            <v>gråselje</v>
          </cell>
          <cell r="D3619" t="str">
            <v>LC</v>
          </cell>
        </row>
        <row r="3620">
          <cell r="C3620" t="str">
            <v>eple</v>
          </cell>
          <cell r="D3620" t="str">
            <v>NA</v>
          </cell>
        </row>
        <row r="3621">
          <cell r="C3621" t="str">
            <v>strandkryp</v>
          </cell>
          <cell r="D3621" t="str">
            <v>LC</v>
          </cell>
        </row>
        <row r="3622">
          <cell r="C3622" t="str">
            <v>alaskablodtopp</v>
          </cell>
          <cell r="D3622" t="str">
            <v>NA</v>
          </cell>
        </row>
        <row r="3623">
          <cell r="C3623" t="str">
            <v>flikveronika</v>
          </cell>
          <cell r="D3623" t="str">
            <v>NA</v>
          </cell>
        </row>
        <row r="3624">
          <cell r="C3624" t="str">
            <v>askerstorkenebb</v>
          </cell>
          <cell r="D3624" t="str">
            <v>NA</v>
          </cell>
        </row>
        <row r="3625">
          <cell r="C3625" t="str">
            <v>stakekarse</v>
          </cell>
          <cell r="D3625" t="str">
            <v>LC</v>
          </cell>
        </row>
        <row r="3626">
          <cell r="C3626" t="str">
            <v>præriesolsikke</v>
          </cell>
          <cell r="D3626" t="str">
            <v>NA</v>
          </cell>
        </row>
        <row r="3627">
          <cell r="C3627" t="str">
            <v>middelhavsbrokkurt</v>
          </cell>
          <cell r="D3627" t="str">
            <v>NA</v>
          </cell>
        </row>
        <row r="3628">
          <cell r="D3628" t="str">
            <v>NA</v>
          </cell>
        </row>
        <row r="3629">
          <cell r="C3629" t="str">
            <v>silkedodre</v>
          </cell>
          <cell r="D3629" t="str">
            <v>NA</v>
          </cell>
        </row>
        <row r="3630">
          <cell r="C3630" t="str">
            <v>bukettspirea</v>
          </cell>
          <cell r="D3630" t="str">
            <v>NA</v>
          </cell>
        </row>
        <row r="3631">
          <cell r="C3631" t="str">
            <v>hønsegullurt</v>
          </cell>
          <cell r="D3631" t="str">
            <v>NA</v>
          </cell>
        </row>
        <row r="3632">
          <cell r="C3632" t="str">
            <v>skorpionklo</v>
          </cell>
          <cell r="D3632" t="str">
            <v>NA</v>
          </cell>
        </row>
        <row r="3633">
          <cell r="C3633" t="str">
            <v>grådodre</v>
          </cell>
          <cell r="D3633" t="str">
            <v>NA</v>
          </cell>
        </row>
        <row r="3634">
          <cell r="C3634" t="str">
            <v>bergstarr</v>
          </cell>
          <cell r="D3634" t="str">
            <v>LC</v>
          </cell>
        </row>
        <row r="3635">
          <cell r="C3635" t="str">
            <v>lodnesolhatt</v>
          </cell>
          <cell r="D3635" t="str">
            <v>NA</v>
          </cell>
        </row>
        <row r="3636">
          <cell r="C3636" t="str">
            <v>mykt brasmegras</v>
          </cell>
          <cell r="D3636" t="str">
            <v>LC</v>
          </cell>
        </row>
        <row r="3637">
          <cell r="C3637" t="str">
            <v>knortestarr</v>
          </cell>
          <cell r="D3637" t="str">
            <v>LC</v>
          </cell>
        </row>
        <row r="3638">
          <cell r="C3638" t="str">
            <v>myrmarigras</v>
          </cell>
          <cell r="D3638" t="str">
            <v>LC</v>
          </cell>
        </row>
        <row r="3639">
          <cell r="C3639" t="str">
            <v>stivtungras</v>
          </cell>
          <cell r="D3639" t="str">
            <v>LC</v>
          </cell>
        </row>
        <row r="3640">
          <cell r="C3640" t="str">
            <v>grann bergskrinneblom</v>
          </cell>
          <cell r="D3640" t="str">
            <v>LC</v>
          </cell>
        </row>
        <row r="3641">
          <cell r="C3641" t="str">
            <v>svartsennep</v>
          </cell>
          <cell r="D3641" t="str">
            <v>NA</v>
          </cell>
        </row>
        <row r="3642">
          <cell r="C3642" t="str">
            <v>murtorskemunn</v>
          </cell>
          <cell r="D3642" t="str">
            <v>NA</v>
          </cell>
        </row>
        <row r="3643">
          <cell r="C3643" t="str">
            <v>radgras</v>
          </cell>
          <cell r="D3643" t="str">
            <v>NA</v>
          </cell>
        </row>
        <row r="3644">
          <cell r="D3644" t="str">
            <v>NA</v>
          </cell>
        </row>
        <row r="3645">
          <cell r="C3645" t="str">
            <v>spissmispel</v>
          </cell>
          <cell r="D3645" t="str">
            <v>NA</v>
          </cell>
        </row>
        <row r="3646">
          <cell r="C3646" t="str">
            <v>alleghenybjørnebær</v>
          </cell>
          <cell r="D3646" t="str">
            <v>NA</v>
          </cell>
        </row>
        <row r="3647">
          <cell r="C3647" t="str">
            <v>gaissakattefot</v>
          </cell>
          <cell r="D3647" t="str">
            <v>EN</v>
          </cell>
        </row>
        <row r="3648">
          <cell r="C3648" t="str">
            <v>hageskrinneblom</v>
          </cell>
          <cell r="D3648" t="str">
            <v>NA</v>
          </cell>
        </row>
        <row r="3649">
          <cell r="C3649" t="str">
            <v>bakkestarr</v>
          </cell>
          <cell r="D3649" t="str">
            <v>LC</v>
          </cell>
        </row>
        <row r="3650">
          <cell r="C3650" t="str">
            <v>sørgepil</v>
          </cell>
          <cell r="D3650" t="str">
            <v>NA</v>
          </cell>
        </row>
        <row r="3651">
          <cell r="C3651" t="str">
            <v>kantbergknapp</v>
          </cell>
          <cell r="D3651" t="str">
            <v>NA</v>
          </cell>
        </row>
        <row r="3652">
          <cell r="C3652" t="str">
            <v>svartmispel</v>
          </cell>
          <cell r="D3652" t="str">
            <v>VU</v>
          </cell>
        </row>
        <row r="3653">
          <cell r="C3653" t="str">
            <v>spydsvineblom</v>
          </cell>
          <cell r="D3653" t="str">
            <v>NA</v>
          </cell>
        </row>
        <row r="3654">
          <cell r="C3654" t="str">
            <v>grønnburkne</v>
          </cell>
          <cell r="D3654" t="str">
            <v>LC</v>
          </cell>
        </row>
        <row r="3655">
          <cell r="C3655" t="str">
            <v>villreddik</v>
          </cell>
          <cell r="D3655" t="str">
            <v>LC</v>
          </cell>
        </row>
        <row r="3656">
          <cell r="C3656" t="str">
            <v>klokkelyng</v>
          </cell>
          <cell r="D3656" t="str">
            <v>LC</v>
          </cell>
        </row>
        <row r="3657">
          <cell r="C3657" t="str">
            <v>parklerkespore</v>
          </cell>
          <cell r="D3657" t="str">
            <v>NA</v>
          </cell>
        </row>
        <row r="3658">
          <cell r="C3658" t="str">
            <v>smårørkvein</v>
          </cell>
          <cell r="D3658" t="str">
            <v>LC</v>
          </cell>
        </row>
        <row r="3659">
          <cell r="C3659" t="str">
            <v>gulrisp</v>
          </cell>
          <cell r="D3659" t="str">
            <v>NA</v>
          </cell>
        </row>
        <row r="3660">
          <cell r="C3660" t="str">
            <v>hagetøffel</v>
          </cell>
          <cell r="D3660" t="str">
            <v>NA</v>
          </cell>
        </row>
        <row r="3661">
          <cell r="C3661" t="str">
            <v>huldregras</v>
          </cell>
          <cell r="D3661" t="str">
            <v>NT</v>
          </cell>
        </row>
        <row r="3662">
          <cell r="C3662" t="str">
            <v>villvin</v>
          </cell>
          <cell r="D3662" t="str">
            <v>NA</v>
          </cell>
        </row>
        <row r="3663">
          <cell r="C3663" t="str">
            <v>tiriltunge</v>
          </cell>
          <cell r="D3663" t="str">
            <v>LC</v>
          </cell>
        </row>
        <row r="3664">
          <cell r="C3664" t="str">
            <v>skogsiv</v>
          </cell>
          <cell r="D3664" t="str">
            <v>LC</v>
          </cell>
        </row>
        <row r="3665">
          <cell r="C3665" t="str">
            <v>fjæresalturt</v>
          </cell>
          <cell r="D3665" t="str">
            <v>LC</v>
          </cell>
        </row>
        <row r="3666">
          <cell r="C3666" t="str">
            <v>vårkornell</v>
          </cell>
          <cell r="D3666" t="str">
            <v>NA</v>
          </cell>
        </row>
        <row r="3667">
          <cell r="C3667" t="str">
            <v>kamilleblom</v>
          </cell>
          <cell r="D3667" t="str">
            <v>NA</v>
          </cell>
        </row>
        <row r="3668">
          <cell r="C3668" t="str">
            <v>strandmelde</v>
          </cell>
          <cell r="D3668" t="str">
            <v>LC</v>
          </cell>
        </row>
        <row r="3669">
          <cell r="C3669" t="str">
            <v>brudespore</v>
          </cell>
          <cell r="D3669" t="str">
            <v>LC</v>
          </cell>
        </row>
        <row r="3670">
          <cell r="C3670" t="str">
            <v>geitskjegg</v>
          </cell>
          <cell r="D3670" t="str">
            <v>LC</v>
          </cell>
        </row>
        <row r="3671">
          <cell r="C3671" t="str">
            <v>sløke</v>
          </cell>
          <cell r="D3671" t="str">
            <v>LC</v>
          </cell>
        </row>
        <row r="3672">
          <cell r="C3672" t="str">
            <v>fjæresauløk</v>
          </cell>
          <cell r="D3672" t="str">
            <v>LC</v>
          </cell>
        </row>
        <row r="3673">
          <cell r="C3673" t="str">
            <v>turt</v>
          </cell>
          <cell r="D3673" t="str">
            <v>LC</v>
          </cell>
        </row>
        <row r="3674">
          <cell r="C3674" t="str">
            <v>smalnøkleblom</v>
          </cell>
          <cell r="D3674" t="str">
            <v>LC</v>
          </cell>
        </row>
        <row r="3675">
          <cell r="C3675" t="str">
            <v>møllebrunrot</v>
          </cell>
          <cell r="D3675" t="str">
            <v>NA</v>
          </cell>
        </row>
        <row r="3676">
          <cell r="C3676" t="str">
            <v>polarflokk</v>
          </cell>
          <cell r="D3676" t="str">
            <v>VU</v>
          </cell>
        </row>
        <row r="3677">
          <cell r="C3677" t="str">
            <v>strandtiriltunge</v>
          </cell>
          <cell r="D3677" t="str">
            <v>NA</v>
          </cell>
        </row>
        <row r="3678">
          <cell r="C3678" t="str">
            <v>hvete</v>
          </cell>
          <cell r="D3678" t="str">
            <v>NA</v>
          </cell>
        </row>
        <row r="3679">
          <cell r="C3679" t="str">
            <v>vasshøymol</v>
          </cell>
          <cell r="D3679" t="str">
            <v>LC</v>
          </cell>
        </row>
        <row r="3680">
          <cell r="C3680" t="str">
            <v>stivt brasmegras</v>
          </cell>
          <cell r="D3680" t="str">
            <v>LC</v>
          </cell>
        </row>
        <row r="3681">
          <cell r="C3681" t="str">
            <v>parkalm</v>
          </cell>
          <cell r="D3681" t="str">
            <v>NA</v>
          </cell>
        </row>
        <row r="3682">
          <cell r="C3682" t="str">
            <v>gråmynte</v>
          </cell>
          <cell r="D3682" t="str">
            <v>NA</v>
          </cell>
        </row>
        <row r="3683">
          <cell r="C3683" t="str">
            <v>bustsivaks</v>
          </cell>
          <cell r="D3683" t="str">
            <v>EN</v>
          </cell>
        </row>
        <row r="3684">
          <cell r="C3684" t="str">
            <v>sikori</v>
          </cell>
          <cell r="D3684" t="str">
            <v>LC</v>
          </cell>
        </row>
        <row r="3685">
          <cell r="C3685" t="str">
            <v>lundhengeaks</v>
          </cell>
          <cell r="D3685" t="str">
            <v>LC</v>
          </cell>
        </row>
        <row r="3686">
          <cell r="C3686" t="str">
            <v>dvergasal</v>
          </cell>
          <cell r="D3686" t="str">
            <v>NA</v>
          </cell>
        </row>
        <row r="3687">
          <cell r="C3687" t="str">
            <v>chilejordbær</v>
          </cell>
          <cell r="D3687" t="str">
            <v>NA</v>
          </cell>
        </row>
        <row r="3688">
          <cell r="C3688" t="str">
            <v>kuleløk</v>
          </cell>
          <cell r="D3688" t="str">
            <v>NA</v>
          </cell>
        </row>
        <row r="3689">
          <cell r="C3689" t="str">
            <v>rustsivaks</v>
          </cell>
          <cell r="D3689" t="str">
            <v>LC</v>
          </cell>
        </row>
        <row r="3690">
          <cell r="C3690" t="str">
            <v>dverggråurt</v>
          </cell>
          <cell r="D3690" t="str">
            <v>LC</v>
          </cell>
        </row>
        <row r="3691">
          <cell r="C3691" t="str">
            <v>ertevikke</v>
          </cell>
          <cell r="D3691" t="str">
            <v>EN</v>
          </cell>
        </row>
        <row r="3692">
          <cell r="C3692" t="str">
            <v>afrikahirse</v>
          </cell>
          <cell r="D3692" t="str">
            <v>NA</v>
          </cell>
        </row>
        <row r="3693">
          <cell r="C3693" t="str">
            <v>kjempesvingel</v>
          </cell>
          <cell r="D3693" t="str">
            <v>LC</v>
          </cell>
        </row>
        <row r="3694">
          <cell r="C3694" t="str">
            <v>nattsmelle</v>
          </cell>
          <cell r="D3694" t="str">
            <v>EN</v>
          </cell>
        </row>
        <row r="3695">
          <cell r="C3695" t="str">
            <v>kranskattost</v>
          </cell>
          <cell r="D3695" t="str">
            <v>NA</v>
          </cell>
        </row>
        <row r="3696">
          <cell r="C3696" t="str">
            <v>bustsmyle</v>
          </cell>
          <cell r="D3696" t="str">
            <v>VU</v>
          </cell>
        </row>
        <row r="3697">
          <cell r="C3697" t="str">
            <v>kinaridderspore</v>
          </cell>
          <cell r="D3697" t="str">
            <v>NA</v>
          </cell>
        </row>
        <row r="3698">
          <cell r="C3698" t="str">
            <v>småklatrerose</v>
          </cell>
          <cell r="D3698" t="str">
            <v>NA</v>
          </cell>
        </row>
        <row r="3699">
          <cell r="C3699" t="str">
            <v>tuestarr</v>
          </cell>
          <cell r="D3699" t="str">
            <v>NT</v>
          </cell>
        </row>
        <row r="3700">
          <cell r="C3700" t="str">
            <v>stivtjernaks</v>
          </cell>
          <cell r="D3700" t="str">
            <v>NT</v>
          </cell>
        </row>
        <row r="3701">
          <cell r="C3701" t="str">
            <v>tundrastarr</v>
          </cell>
          <cell r="D3701" t="str">
            <v>LC</v>
          </cell>
        </row>
        <row r="3702">
          <cell r="C3702" t="str">
            <v>kirsebærplomme</v>
          </cell>
          <cell r="D3702" t="str">
            <v>NA</v>
          </cell>
        </row>
        <row r="3703">
          <cell r="C3703" t="str">
            <v>amerikahøymol</v>
          </cell>
          <cell r="D3703" t="str">
            <v>NA</v>
          </cell>
        </row>
        <row r="3704">
          <cell r="C3704" t="str">
            <v>arve</v>
          </cell>
          <cell r="D3704" t="str">
            <v>LC</v>
          </cell>
        </row>
        <row r="3705">
          <cell r="C3705" t="str">
            <v>sumpdylle</v>
          </cell>
          <cell r="D3705" t="str">
            <v>LC</v>
          </cell>
        </row>
        <row r="3706">
          <cell r="C3706" t="str">
            <v>føllblom</v>
          </cell>
          <cell r="D3706" t="str">
            <v>LC</v>
          </cell>
        </row>
        <row r="3707">
          <cell r="C3707" t="str">
            <v>krokkjørvel</v>
          </cell>
          <cell r="D3707" t="str">
            <v>NA</v>
          </cell>
        </row>
        <row r="3708">
          <cell r="C3708" t="str">
            <v>skotsk bjørnebær</v>
          </cell>
          <cell r="D3708" t="str">
            <v>LC</v>
          </cell>
        </row>
        <row r="3709">
          <cell r="C3709" t="str">
            <v>tanatimian</v>
          </cell>
          <cell r="D3709" t="str">
            <v>LC</v>
          </cell>
        </row>
        <row r="3710">
          <cell r="C3710" t="str">
            <v>dubbestarr</v>
          </cell>
          <cell r="D3710" t="str">
            <v>NT</v>
          </cell>
        </row>
        <row r="3711">
          <cell r="C3711" t="str">
            <v>strandrødtopp</v>
          </cell>
          <cell r="D3711" t="str">
            <v>NT</v>
          </cell>
        </row>
        <row r="3712">
          <cell r="C3712" t="str">
            <v>rosestorkenebb</v>
          </cell>
          <cell r="D3712" t="str">
            <v>NA</v>
          </cell>
        </row>
        <row r="3713">
          <cell r="C3713" t="str">
            <v>praktstokkrose</v>
          </cell>
          <cell r="D3713" t="str">
            <v>NA</v>
          </cell>
        </row>
        <row r="3714">
          <cell r="C3714" t="str">
            <v>marigras</v>
          </cell>
          <cell r="D3714" t="str">
            <v>LC</v>
          </cell>
        </row>
        <row r="3715">
          <cell r="C3715" t="str">
            <v>gullrublom</v>
          </cell>
          <cell r="D3715" t="str">
            <v>NT</v>
          </cell>
        </row>
        <row r="3716">
          <cell r="C3716" t="str">
            <v>stjerneskjerm</v>
          </cell>
          <cell r="D3716" t="str">
            <v>NA</v>
          </cell>
        </row>
        <row r="3717">
          <cell r="C3717" t="str">
            <v>ishavsmelde</v>
          </cell>
          <cell r="D3717" t="str">
            <v>LC</v>
          </cell>
        </row>
        <row r="3718">
          <cell r="D3718" t="str">
            <v>NA</v>
          </cell>
        </row>
        <row r="3719">
          <cell r="C3719" t="str">
            <v>vipestarr</v>
          </cell>
          <cell r="D3719" t="str">
            <v>VU</v>
          </cell>
        </row>
        <row r="3720">
          <cell r="C3720" t="str">
            <v>bukkebeinurt</v>
          </cell>
          <cell r="D3720" t="str">
            <v>NT</v>
          </cell>
        </row>
        <row r="3721">
          <cell r="C3721" t="str">
            <v>perleberberis</v>
          </cell>
          <cell r="D3721" t="str">
            <v>NA</v>
          </cell>
        </row>
        <row r="3722">
          <cell r="C3722" t="str">
            <v>villgulrot</v>
          </cell>
          <cell r="D3722" t="str">
            <v>NA</v>
          </cell>
        </row>
        <row r="3723">
          <cell r="C3723" t="str">
            <v>blokkevier</v>
          </cell>
          <cell r="D3723" t="str">
            <v>LC</v>
          </cell>
        </row>
        <row r="3724">
          <cell r="C3724" t="str">
            <v>gulmjelt</v>
          </cell>
          <cell r="D3724" t="str">
            <v>LC</v>
          </cell>
        </row>
        <row r="3725">
          <cell r="C3725" t="str">
            <v>ettårsgulaks</v>
          </cell>
          <cell r="D3725" t="str">
            <v>NA</v>
          </cell>
        </row>
        <row r="3726">
          <cell r="C3726" t="str">
            <v>kjempetuja</v>
          </cell>
          <cell r="D3726" t="str">
            <v>NA</v>
          </cell>
        </row>
        <row r="3727">
          <cell r="C3727" t="str">
            <v>engsalvie</v>
          </cell>
          <cell r="D3727" t="str">
            <v>NA</v>
          </cell>
        </row>
        <row r="3728">
          <cell r="D3728" t="str">
            <v>NA</v>
          </cell>
        </row>
        <row r="3729">
          <cell r="C3729" t="str">
            <v>storvasskrans</v>
          </cell>
          <cell r="D3729" t="str">
            <v>CR</v>
          </cell>
        </row>
        <row r="3730">
          <cell r="C3730" t="str">
            <v>alsikekløver</v>
          </cell>
          <cell r="D3730" t="str">
            <v>LC</v>
          </cell>
        </row>
        <row r="3731">
          <cell r="C3731" t="str">
            <v>strengstarr</v>
          </cell>
          <cell r="D3731" t="str">
            <v>LC</v>
          </cell>
        </row>
        <row r="3732">
          <cell r="C3732" t="str">
            <v>bukkehornkløver</v>
          </cell>
          <cell r="D3732" t="str">
            <v>NA</v>
          </cell>
        </row>
        <row r="3733">
          <cell r="C3733" t="str">
            <v>rogn</v>
          </cell>
          <cell r="D3733" t="str">
            <v>LC</v>
          </cell>
        </row>
        <row r="3734">
          <cell r="C3734" t="str">
            <v>karpatklokke</v>
          </cell>
          <cell r="D3734" t="str">
            <v>NA</v>
          </cell>
        </row>
        <row r="3735">
          <cell r="C3735" t="str">
            <v>gjerdevikke</v>
          </cell>
          <cell r="D3735" t="str">
            <v>LC</v>
          </cell>
        </row>
        <row r="3736">
          <cell r="C3736" t="str">
            <v>møllelusern</v>
          </cell>
          <cell r="D3736" t="str">
            <v>NA</v>
          </cell>
        </row>
        <row r="3737">
          <cell r="C3737" t="str">
            <v>viergyvel</v>
          </cell>
          <cell r="D3737" t="str">
            <v>NA</v>
          </cell>
        </row>
        <row r="3738">
          <cell r="C3738" t="str">
            <v>gul tyrihjelm</v>
          </cell>
          <cell r="D3738" t="str">
            <v>NA</v>
          </cell>
        </row>
        <row r="3739">
          <cell r="C3739" t="str">
            <v>åkersennep</v>
          </cell>
          <cell r="D3739" t="str">
            <v>LC</v>
          </cell>
        </row>
        <row r="3740">
          <cell r="C3740" t="str">
            <v>akeleie</v>
          </cell>
          <cell r="D3740" t="str">
            <v>LC</v>
          </cell>
        </row>
        <row r="3741">
          <cell r="C3741" t="str">
            <v>skogfaks</v>
          </cell>
          <cell r="D3741" t="str">
            <v>LC</v>
          </cell>
        </row>
        <row r="3742">
          <cell r="C3742" t="str">
            <v>spydmelde</v>
          </cell>
          <cell r="D3742" t="str">
            <v>NA</v>
          </cell>
        </row>
        <row r="3743">
          <cell r="C3743" t="str">
            <v>sibirlerk</v>
          </cell>
          <cell r="D3743" t="str">
            <v>NA</v>
          </cell>
        </row>
        <row r="3744">
          <cell r="C3744" t="str">
            <v>sandskrinneblom</v>
          </cell>
          <cell r="D3744" t="str">
            <v>NA</v>
          </cell>
        </row>
        <row r="3745">
          <cell r="D3745" t="str">
            <v>NA</v>
          </cell>
        </row>
        <row r="3746">
          <cell r="C3746" t="str">
            <v>gull-lusern</v>
          </cell>
          <cell r="D3746" t="str">
            <v>NA</v>
          </cell>
        </row>
        <row r="3747">
          <cell r="C3747" t="str">
            <v>kjertelstorkenebb</v>
          </cell>
          <cell r="D3747" t="str">
            <v>NA</v>
          </cell>
        </row>
        <row r="3748">
          <cell r="C3748" t="str">
            <v>fransk kongslys</v>
          </cell>
          <cell r="D3748" t="str">
            <v>NA</v>
          </cell>
        </row>
        <row r="3749">
          <cell r="C3749" t="str">
            <v>grånattlys</v>
          </cell>
          <cell r="D3749" t="str">
            <v>NA</v>
          </cell>
        </row>
        <row r="3750">
          <cell r="C3750" t="str">
            <v>purpurmjødurt</v>
          </cell>
          <cell r="D3750" t="str">
            <v>NA</v>
          </cell>
        </row>
        <row r="3751">
          <cell r="C3751" t="str">
            <v>tettstarr</v>
          </cell>
          <cell r="D3751" t="str">
            <v>LC</v>
          </cell>
        </row>
        <row r="3752">
          <cell r="C3752" t="str">
            <v>krypveronika</v>
          </cell>
          <cell r="D3752" t="str">
            <v>NA</v>
          </cell>
        </row>
        <row r="3753">
          <cell r="C3753" t="str">
            <v>høstmarinøkkel</v>
          </cell>
          <cell r="D3753" t="str">
            <v>VU</v>
          </cell>
        </row>
        <row r="3754">
          <cell r="C3754" t="str">
            <v>engryllik</v>
          </cell>
          <cell r="D3754" t="str">
            <v>NA</v>
          </cell>
        </row>
        <row r="3755">
          <cell r="C3755" t="str">
            <v>fôrrundbelg</v>
          </cell>
          <cell r="D3755" t="str">
            <v>NA</v>
          </cell>
        </row>
        <row r="3756">
          <cell r="C3756" t="str">
            <v>borremynte</v>
          </cell>
          <cell r="D3756" t="str">
            <v>NA</v>
          </cell>
        </row>
        <row r="3757">
          <cell r="C3757" t="str">
            <v>russegras</v>
          </cell>
          <cell r="D3757" t="str">
            <v>NT</v>
          </cell>
        </row>
        <row r="3758">
          <cell r="C3758" t="str">
            <v>åkerdylle</v>
          </cell>
          <cell r="D3758" t="str">
            <v>LC</v>
          </cell>
        </row>
        <row r="3759">
          <cell r="C3759" t="str">
            <v>fjellhvitkurle</v>
          </cell>
          <cell r="D3759" t="str">
            <v>LC</v>
          </cell>
        </row>
        <row r="3760">
          <cell r="C3760" t="str">
            <v>hårtorskemunn</v>
          </cell>
          <cell r="D3760" t="str">
            <v>NA</v>
          </cell>
        </row>
        <row r="3761">
          <cell r="C3761" t="str">
            <v>røsslyng</v>
          </cell>
          <cell r="D3761" t="str">
            <v>LC</v>
          </cell>
        </row>
        <row r="3762">
          <cell r="C3762" t="str">
            <v>duskstarr</v>
          </cell>
          <cell r="D3762" t="str">
            <v>LC</v>
          </cell>
        </row>
        <row r="3763">
          <cell r="C3763" t="str">
            <v>spyttkløver</v>
          </cell>
          <cell r="D3763" t="str">
            <v>NA</v>
          </cell>
        </row>
        <row r="3764">
          <cell r="C3764" t="str">
            <v>åkerbendel</v>
          </cell>
          <cell r="D3764" t="str">
            <v>NA</v>
          </cell>
        </row>
        <row r="3765">
          <cell r="C3765" t="str">
            <v>flekksneglebelg</v>
          </cell>
          <cell r="D3765" t="str">
            <v>NA</v>
          </cell>
        </row>
        <row r="3766">
          <cell r="C3766" t="str">
            <v>skogfuru</v>
          </cell>
          <cell r="D3766" t="str">
            <v>LC</v>
          </cell>
        </row>
        <row r="3767">
          <cell r="C3767" t="str">
            <v>tatarkveke</v>
          </cell>
          <cell r="D3767" t="str">
            <v>NA</v>
          </cell>
        </row>
        <row r="3768">
          <cell r="C3768" t="str">
            <v>harekarve</v>
          </cell>
          <cell r="D3768" t="str">
            <v>NA</v>
          </cell>
        </row>
        <row r="3769">
          <cell r="C3769" t="str">
            <v>tuja</v>
          </cell>
          <cell r="D3769" t="str">
            <v>NA</v>
          </cell>
        </row>
        <row r="3770">
          <cell r="C3770" t="str">
            <v>knollerteknapp</v>
          </cell>
          <cell r="D3770" t="str">
            <v>LC</v>
          </cell>
        </row>
        <row r="3771">
          <cell r="C3771" t="str">
            <v>trefingerurt</v>
          </cell>
          <cell r="D3771" t="str">
            <v>LC</v>
          </cell>
        </row>
        <row r="3772">
          <cell r="C3772" t="str">
            <v>vingeginst</v>
          </cell>
          <cell r="D3772" t="str">
            <v>NA</v>
          </cell>
        </row>
        <row r="3773">
          <cell r="C3773" t="str">
            <v>brearve</v>
          </cell>
          <cell r="D3773" t="str">
            <v>LC</v>
          </cell>
        </row>
        <row r="3774">
          <cell r="C3774" t="str">
            <v>blåstarr</v>
          </cell>
          <cell r="D3774" t="str">
            <v>LC</v>
          </cell>
        </row>
        <row r="3775">
          <cell r="C3775" t="str">
            <v>nordlig gjerdevikke</v>
          </cell>
          <cell r="D3775" t="str">
            <v>LC</v>
          </cell>
        </row>
        <row r="3776">
          <cell r="C3776" t="str">
            <v>vrangdå</v>
          </cell>
          <cell r="D3776" t="str">
            <v>LC</v>
          </cell>
        </row>
        <row r="3777">
          <cell r="C3777" t="str">
            <v>kalkkarse</v>
          </cell>
          <cell r="D3777" t="str">
            <v>CR</v>
          </cell>
        </row>
        <row r="3778">
          <cell r="C3778" t="str">
            <v>storblokkebær</v>
          </cell>
          <cell r="D3778" t="str">
            <v>LC</v>
          </cell>
        </row>
        <row r="3779">
          <cell r="C3779" t="str">
            <v>langstarr</v>
          </cell>
          <cell r="D3779" t="str">
            <v>LC</v>
          </cell>
        </row>
        <row r="3780">
          <cell r="C3780" t="str">
            <v>grannstarr</v>
          </cell>
          <cell r="D3780" t="str">
            <v>LC</v>
          </cell>
        </row>
        <row r="3781">
          <cell r="C3781" t="str">
            <v>polarsnelle</v>
          </cell>
          <cell r="D3781" t="str">
            <v>LC</v>
          </cell>
        </row>
        <row r="3782">
          <cell r="C3782" t="str">
            <v>bekkeblom</v>
          </cell>
          <cell r="D3782" t="str">
            <v>LC</v>
          </cell>
        </row>
        <row r="3783">
          <cell r="C3783" t="str">
            <v>myrvier</v>
          </cell>
          <cell r="D3783" t="str">
            <v>LC</v>
          </cell>
        </row>
        <row r="3784">
          <cell r="C3784" t="str">
            <v>hagejernurt</v>
          </cell>
          <cell r="D3784" t="str">
            <v>NA</v>
          </cell>
        </row>
        <row r="3785">
          <cell r="C3785" t="str">
            <v>narrerør</v>
          </cell>
          <cell r="D3785" t="str">
            <v>NA</v>
          </cell>
        </row>
        <row r="3786">
          <cell r="C3786" t="str">
            <v>svinemelde</v>
          </cell>
          <cell r="D3786" t="str">
            <v>LC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rderinger"/>
      <sheetName val="Feltnavn og beskrivelser"/>
      <sheetName val="Ekspertkomitéer"/>
      <sheetName val="Siteres som"/>
      <sheetName val="Rødlista for karplanter i Norge"/>
    </sheetNames>
    <sheetDataSet>
      <sheetData sheetId="0"/>
      <sheetData sheetId="1"/>
      <sheetData sheetId="2"/>
      <sheetData sheetId="3"/>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emmedarter_karplanter"/>
    </sheetNames>
    <sheetDataSet>
      <sheetData sheetId="0">
        <row r="1">
          <cell r="B1" t="str">
            <v>Vitenskapelig navn</v>
          </cell>
          <cell r="C1" t="str">
            <v>Author</v>
          </cell>
          <cell r="D1" t="str">
            <v>Populærnavn</v>
          </cell>
          <cell r="E1" t="str">
            <v>TaxonId</v>
          </cell>
          <cell r="F1" t="str">
            <v>ScientificNameId</v>
          </cell>
          <cell r="G1" t="str">
            <v>Ekspertgruppe id</v>
          </cell>
          <cell r="H1" t="str">
            <v>Ekspertgruppe</v>
          </cell>
          <cell r="I1" t="str">
            <v>Artsgruppe</v>
          </cell>
          <cell r="J1" t="str">
            <v>Definisjonsavgrensning</v>
          </cell>
          <cell r="K1" t="str">
            <v>Dørstokkart</v>
          </cell>
          <cell r="L1" t="str">
            <v>Regionalt fremmed art</v>
          </cell>
          <cell r="M1" t="str">
            <v>Utenfor definisjon</v>
          </cell>
          <cell r="N1" t="str">
            <v>Invasjonspotensiale, delkategori</v>
          </cell>
          <cell r="O1" t="str">
            <v>Invasjonspotensiale, usikkerhet ned</v>
          </cell>
          <cell r="P1" t="str">
            <v>Invasjonspotensiale, usikkerhet opp</v>
          </cell>
          <cell r="Q1" t="str">
            <v>Økologisk effekt, delkategori</v>
          </cell>
          <cell r="R1" t="str">
            <v>Økologisk effekt, usikkerhet ned</v>
          </cell>
          <cell r="S1" t="str">
            <v>Økologisk effekt, usikkerhet opp</v>
          </cell>
          <cell r="T1" t="str">
            <v>Risikonivå 2018</v>
          </cell>
          <cell r="U1" t="str">
            <v>Risikonivå 2018, 0-5</v>
          </cell>
          <cell r="V1" t="str">
            <v>Utslagsgivende kriterier 2018</v>
          </cell>
          <cell r="W1" t="str">
            <v>Risikovivå ved usikkerhet 2018</v>
          </cell>
          <cell r="X1" t="str">
            <v>Risikonivå 2012</v>
          </cell>
          <cell r="Y1" t="str">
            <v>Invasjonspotensial, delkategori 2012</v>
          </cell>
          <cell r="Z1" t="str">
            <v>Økologisk effekt, delkategori 2012</v>
          </cell>
          <cell r="AA1" t="str">
            <v>Først observert</v>
          </cell>
          <cell r="AB1" t="str">
            <v>Livsmiljø</v>
          </cell>
          <cell r="AC1" t="str">
            <v>Parasitt</v>
          </cell>
          <cell r="AD1" t="str">
            <v>Kom til vurderingsområdet fra</v>
          </cell>
          <cell r="AE1" t="str">
            <v>Tidligere økologisk risikovurdering i Norge</v>
          </cell>
          <cell r="AF1" t="str">
            <v>Tidligere økologisk riskiovurdering i anna land</v>
          </cell>
          <cell r="AG1" t="str">
            <v>Norsk bestand, år</v>
          </cell>
          <cell r="AH1" t="str">
            <v>Norsk bestand, sted</v>
          </cell>
          <cell r="AI1" t="str">
            <v>Generasjonstid, år</v>
          </cell>
          <cell r="AJ1" t="str">
            <v>Seksuell reproduksjon</v>
          </cell>
          <cell r="AK1" t="str">
            <v>Aseksuell reproduksjon</v>
          </cell>
          <cell r="AL1" t="str">
            <v>Import, antall veier</v>
          </cell>
          <cell r="AM1" t="str">
            <v>Import, hovedveier</v>
          </cell>
          <cell r="AN1" t="str">
            <v>Spredningsveier, antall veier</v>
          </cell>
          <cell r="AO1" t="str">
            <v>Spredningsveier, hovedveier</v>
          </cell>
          <cell r="AP1" t="str">
            <v>Arten finnes i følgende fylker/områder</v>
          </cell>
          <cell r="AQ1" t="str">
            <v>Forekomstareal, km²</v>
          </cell>
          <cell r="AR1" t="str">
            <v>Mørketall for forekomstområdet</v>
          </cell>
          <cell r="AS1" t="str">
            <v>Antatt forekomstareal. km²</v>
          </cell>
          <cell r="AT1" t="str">
            <v>Utbredelsesområde, km²</v>
          </cell>
          <cell r="AU1" t="str">
            <v>Potensielt forekomstareal, km²</v>
          </cell>
          <cell r="AV1" t="str">
            <v>Andel i sterkt endra natur (%)</v>
          </cell>
          <cell r="AW1" t="str">
            <v>Helseeffekter</v>
          </cell>
          <cell r="AX1" t="str">
            <v>Økonomiske effekter</v>
          </cell>
          <cell r="AY1" t="str">
            <v>Effekter på økosystemtjenester - Grunnleggende livsprosesser</v>
          </cell>
          <cell r="AZ1" t="str">
            <v>Effekter på økosystemtjenester - Forsynende tjenester</v>
          </cell>
          <cell r="BA1" t="str">
            <v>Effekter på økosystemtjenester - Regulerende tjenester</v>
          </cell>
          <cell r="BB1" t="str">
            <v>Effekter på økosystemtjenester - Opplevelses- og kunnskapstjenester</v>
          </cell>
          <cell r="BC1" t="str">
            <v>Positive økologiske effekter</v>
          </cell>
          <cell r="BD1" t="str">
            <v>Effekter på opphavsbestanden</v>
          </cell>
          <cell r="BE1" t="str">
            <v>Klimaeffekter, økologisk effekt</v>
          </cell>
          <cell r="BF1" t="str">
            <v>Klimaeffekter, invasjonspotensial</v>
          </cell>
          <cell r="BG1" t="str">
            <v>Geo. variasjon, reproduksjonsevne</v>
          </cell>
          <cell r="BH1" t="str">
            <v>Geo. variasjon, økologisk eff. begrensa til klimasoner</v>
          </cell>
          <cell r="BI1" t="str">
            <v>Geo. variasjon, økologisk eff. begrensa til naturtyper</v>
          </cell>
          <cell r="BJ1" t="str">
            <v>Geo. variasjon, økologisk eff. begrensa til stedegne arter</v>
          </cell>
          <cell r="BK1" t="str">
            <v>Naturlig utbredelse</v>
          </cell>
          <cell r="BL1" t="str">
            <v>Naturlig utbredelse, marint</v>
          </cell>
          <cell r="BM1" t="str">
            <v>Nåværende utbredelse</v>
          </cell>
          <cell r="BN1" t="str">
            <v>Nåværende utbredelse, marint</v>
          </cell>
          <cell r="BO1" t="str">
            <v>A, delkategori</v>
          </cell>
          <cell r="BP1" t="str">
            <v>A, usikkerhet opp</v>
          </cell>
          <cell r="BQ1" t="str">
            <v>A, usikkerhet ned</v>
          </cell>
          <cell r="BR1" t="str">
            <v>A, valgt metode</v>
          </cell>
          <cell r="BS1" t="str">
            <v>A, median levetid i år</v>
          </cell>
          <cell r="BT1" t="str">
            <v>B, delkategori</v>
          </cell>
          <cell r="BU1" t="str">
            <v>B, usikkerhet opp</v>
          </cell>
          <cell r="BV1" t="str">
            <v>B, usikkerhet ned</v>
          </cell>
          <cell r="BW1" t="str">
            <v>B, valgt metode</v>
          </cell>
          <cell r="BX1" t="str">
            <v>B, ekspansjonshastighet, m/år</v>
          </cell>
          <cell r="BY1" t="str">
            <v>C, delkategori</v>
          </cell>
          <cell r="BZ1" t="str">
            <v>C, usikkerhet opp</v>
          </cell>
          <cell r="CA1" t="str">
            <v>C, usikkerhet ned</v>
          </cell>
          <cell r="CB1" t="str">
            <v>C, koloniserte naturtyper</v>
          </cell>
          <cell r="CC1" t="str">
            <v>D, delkategori</v>
          </cell>
          <cell r="CD1" t="str">
            <v>D, usikkerhet opp</v>
          </cell>
          <cell r="CE1" t="str">
            <v>D, usikkerhet ned</v>
          </cell>
          <cell r="CF1" t="str">
            <v>D, trua arter/nøkkelarter</v>
          </cell>
          <cell r="CG1" t="str">
            <v>D, naturtyper</v>
          </cell>
          <cell r="CH1" t="str">
            <v>E, delkategori</v>
          </cell>
          <cell r="CI1" t="str">
            <v>E, usikkerhet opp</v>
          </cell>
          <cell r="CJ1" t="str">
            <v>E, usikkerhet ned</v>
          </cell>
          <cell r="CK1" t="str">
            <v>E, andre arter/nøkkelarter</v>
          </cell>
          <cell r="CL1" t="str">
            <v>E, naturtyper</v>
          </cell>
          <cell r="CM1" t="str">
            <v>F, delkategori</v>
          </cell>
          <cell r="CN1" t="str">
            <v>F, usikkerhet opp</v>
          </cell>
          <cell r="CO1" t="str">
            <v>F, usikkerhet ned</v>
          </cell>
          <cell r="CP1" t="str">
            <v>F, Truete/sjeldne naturtyper</v>
          </cell>
          <cell r="CQ1" t="str">
            <v>G, delkategori</v>
          </cell>
          <cell r="CR1" t="str">
            <v>G, usikkerhet opp</v>
          </cell>
          <cell r="CS1" t="str">
            <v>G, usikkerhet ned</v>
          </cell>
          <cell r="CT1" t="str">
            <v>G, Øvrige naturtyper</v>
          </cell>
          <cell r="CU1" t="str">
            <v>H, delkategori</v>
          </cell>
          <cell r="CV1" t="str">
            <v>H, usikkerhet opp</v>
          </cell>
          <cell r="CW1" t="str">
            <v>H, usikkerhet ned</v>
          </cell>
          <cell r="CX1" t="str">
            <v>H, overføring av genetisk materiale til stedegne arter, antall arter</v>
          </cell>
          <cell r="CY1" t="str">
            <v>I,</v>
          </cell>
          <cell r="CZ1" t="str">
            <v>I, usikkerhet opp</v>
          </cell>
          <cell r="DA1" t="str">
            <v>I, usikkerhet ned</v>
          </cell>
          <cell r="DB1" t="str">
            <v>I, Overføring av parasitter/patogener til stedegne arter, antall arter</v>
          </cell>
          <cell r="DC1" t="str">
            <v>Beskrivelse av arten</v>
          </cell>
          <cell r="DD1" t="str">
            <v>Utbredelse i Norge</v>
          </cell>
          <cell r="DE1" t="str">
            <v>Spredningsmåter</v>
          </cell>
          <cell r="DF1" t="str">
            <v>Invasjonspotensial</v>
          </cell>
          <cell r="DG1" t="str">
            <v>Økologisk effekt</v>
          </cell>
          <cell r="DH1" t="str">
            <v>Konklusjon</v>
          </cell>
          <cell r="DI1" t="str">
            <v>Referanser</v>
          </cell>
        </row>
        <row r="2">
          <cell r="B2" t="str">
            <v>Chenopodium album</v>
          </cell>
          <cell r="C2" t="str">
            <v>L.</v>
          </cell>
          <cell r="D2" t="str">
            <v>meldestokk</v>
          </cell>
          <cell r="E2">
            <v>145474</v>
          </cell>
          <cell r="F2">
            <v>101389</v>
          </cell>
          <cell r="G2" t="str">
            <v>ExpertGroups/Karplanter/S</v>
          </cell>
          <cell r="H2" t="str">
            <v>Karplanter (Svalbard)</v>
          </cell>
          <cell r="I2" t="str">
            <v>Karplanter (Svalbard)</v>
          </cell>
          <cell r="J2" t="str">
            <v>NotApplicable</v>
          </cell>
          <cell r="M2" t="str">
            <v>canNotEstablishWithin50years</v>
          </cell>
          <cell r="AA2">
            <v>1897</v>
          </cell>
          <cell r="AB2" t="str">
            <v>terrestrial</v>
          </cell>
          <cell r="AD2" t="str">
            <v>origin</v>
          </cell>
          <cell r="AE2" t="str">
            <v>yes</v>
          </cell>
          <cell r="AF2" t="str">
            <v>unknown</v>
          </cell>
          <cell r="AI2">
            <v>1</v>
          </cell>
          <cell r="AJ2" t="str">
            <v>V</v>
          </cell>
          <cell r="AW2" t="str">
            <v>Ingen kjent effekt</v>
          </cell>
          <cell r="AX2" t="str">
            <v>Ingen kjent effekt</v>
          </cell>
          <cell r="BC2" t="str">
            <v>Ingen kjent effekt</v>
          </cell>
          <cell r="BD2" t="str">
            <v>Ingen kjent effekt</v>
          </cell>
          <cell r="BK2" t="str">
            <v>temperate_nemoral:Europe,Asia|temperate_dry:Europe,Asia|subtropic_mediterranean:Europe,Asia,Africa</v>
          </cell>
          <cell r="BM2" t="str">
            <v>temperate_boreal:Europe,NorthAndCentralAmerica|temperate_nemoral:Europe,Asia,Oceania,NorthAndCentralAmerica|temperate_dry:Europe,Asia,NorthAndCentralAmerica|subtropic_mediterranean:Europe,Asia,Africa,Oceania,NorthAndCentralAmerica|subtropic_dry:Africa|subtropic_caperegion:Africa|subtropic_highlands:Asia,Africa</v>
          </cell>
          <cell r="DI2">
            <v>7</v>
          </cell>
        </row>
        <row r="3">
          <cell r="B3" t="str">
            <v>Festuca rubra megastachya</v>
          </cell>
          <cell r="C3" t="str">
            <v>(Gaudin) Piper</v>
          </cell>
          <cell r="D3" t="str">
            <v>engrødsvingel</v>
          </cell>
          <cell r="E3">
            <v>145036</v>
          </cell>
          <cell r="F3">
            <v>100050</v>
          </cell>
          <cell r="G3" t="str">
            <v>ExpertGroups/Karplanter/S</v>
          </cell>
          <cell r="H3" t="str">
            <v>Karplanter (Svalbard)</v>
          </cell>
          <cell r="I3" t="str">
            <v>Karplanter (Svalbard)</v>
          </cell>
          <cell r="J3" t="str">
            <v>NotApplicable</v>
          </cell>
          <cell r="M3" t="str">
            <v>canNotEstablishWithin50years</v>
          </cell>
          <cell r="AA3">
            <v>2008</v>
          </cell>
          <cell r="AB3" t="str">
            <v>terrestrial</v>
          </cell>
          <cell r="AD3" t="str">
            <v>unknown</v>
          </cell>
          <cell r="AE3" t="str">
            <v>yes</v>
          </cell>
          <cell r="AF3" t="str">
            <v>unknown</v>
          </cell>
          <cell r="AI3">
            <v>5</v>
          </cell>
          <cell r="AJ3" t="str">
            <v>V</v>
          </cell>
          <cell r="AW3" t="str">
            <v>Ingen kjent effekt</v>
          </cell>
          <cell r="AX3" t="str">
            <v>Ingen kjent effekt</v>
          </cell>
          <cell r="BC3" t="str">
            <v>Ingen kjent effekt</v>
          </cell>
          <cell r="BD3" t="str">
            <v>Ingen kjent effekt</v>
          </cell>
          <cell r="BK3" t="str">
            <v>temperate_nemoral:Europe|temperate_dry:Europe|subtropic_mediterranean:Europe</v>
          </cell>
          <cell r="BM3" t="str">
            <v>temperate_nemoral:Europe|temperate_dry:Europe|subtropic_mediterranean:Europe</v>
          </cell>
          <cell r="DI3">
            <v>1</v>
          </cell>
        </row>
        <row r="4">
          <cell r="B4" t="str">
            <v>Alopecurus geniculatus</v>
          </cell>
          <cell r="C4" t="str">
            <v>L.</v>
          </cell>
          <cell r="D4" t="str">
            <v>knereverumpe</v>
          </cell>
          <cell r="E4">
            <v>59842</v>
          </cell>
          <cell r="F4">
            <v>99882</v>
          </cell>
          <cell r="G4" t="str">
            <v>ExpertGroups/Karplanter/S</v>
          </cell>
          <cell r="H4" t="str">
            <v>Karplanter (Svalbard)</v>
          </cell>
          <cell r="I4" t="str">
            <v>Karplanter (Svalbard)</v>
          </cell>
          <cell r="J4" t="str">
            <v>NotApplicable</v>
          </cell>
          <cell r="M4" t="str">
            <v>canNotEstablishWithin50years</v>
          </cell>
          <cell r="AA4">
            <v>2013</v>
          </cell>
          <cell r="AB4" t="str">
            <v>terrestrial</v>
          </cell>
          <cell r="AD4" t="str">
            <v>origin</v>
          </cell>
          <cell r="AE4" t="str">
            <v>no</v>
          </cell>
          <cell r="AF4" t="str">
            <v>unknown</v>
          </cell>
          <cell r="AI4">
            <v>2</v>
          </cell>
          <cell r="AJ4" t="str">
            <v>V</v>
          </cell>
          <cell r="AW4" t="str">
            <v>Ingen kjent effekt</v>
          </cell>
          <cell r="AX4" t="str">
            <v>Ingen kjent effekt</v>
          </cell>
          <cell r="BC4" t="str">
            <v>Ingen kjent effekt</v>
          </cell>
          <cell r="BD4" t="str">
            <v>Ingen kjent effekt</v>
          </cell>
          <cell r="BK4" t="str">
            <v>temperate_boreal:Europe,Asia|temperate_nemoral:Europe,Asia</v>
          </cell>
          <cell r="BM4" t="str">
            <v>temperate_boreal:Europe,Asia,NorthAndCentralAmerica|temperate_nemoral:Europe,Asia,Oceania,NorthAndCentralAmerica,SouthAmerica</v>
          </cell>
          <cell r="DI4">
            <v>1</v>
          </cell>
        </row>
        <row r="5">
          <cell r="B5" t="str">
            <v>Alopecurus pratensis pratensis</v>
          </cell>
          <cell r="D5" t="str">
            <v>engreverumpe</v>
          </cell>
          <cell r="E5">
            <v>59846</v>
          </cell>
          <cell r="F5">
            <v>99886</v>
          </cell>
          <cell r="G5" t="str">
            <v>ExpertGroups/Karplanter/S</v>
          </cell>
          <cell r="H5" t="str">
            <v>Karplanter (Svalbard)</v>
          </cell>
          <cell r="I5" t="str">
            <v>Karplanter (Svalbard)</v>
          </cell>
          <cell r="J5" t="str">
            <v>NotApplicable</v>
          </cell>
          <cell r="M5" t="str">
            <v>canNotEstablishWithin50years</v>
          </cell>
          <cell r="AA5">
            <v>1939</v>
          </cell>
          <cell r="AB5" t="str">
            <v>terrestrial</v>
          </cell>
          <cell r="AD5" t="str">
            <v>origin,unknown</v>
          </cell>
          <cell r="AE5" t="str">
            <v>no</v>
          </cell>
          <cell r="AF5" t="str">
            <v>unknown</v>
          </cell>
          <cell r="AI5">
            <v>5</v>
          </cell>
          <cell r="AJ5" t="str">
            <v>V</v>
          </cell>
          <cell r="AW5" t="str">
            <v>Ingen kjent effekt</v>
          </cell>
          <cell r="AX5" t="str">
            <v>Ingen kjent effekt</v>
          </cell>
          <cell r="BC5" t="str">
            <v>Ingen kjent effekt</v>
          </cell>
          <cell r="BD5" t="str">
            <v>Ingen kjent effekt</v>
          </cell>
          <cell r="BK5" t="str">
            <v>temperate_boreal:Europe,Asia|temperate_nemoral:Europe,Asia</v>
          </cell>
          <cell r="BM5" t="str">
            <v>temperate_boreal:Europe,Asia,NorthAndCentralAmerica|temperate_nemoral:Europe,Asia,Oceania,NorthAndCentralAmerica</v>
          </cell>
          <cell r="DI5">
            <v>4</v>
          </cell>
        </row>
        <row r="6">
          <cell r="B6" t="str">
            <v>Atriplex hortensis</v>
          </cell>
          <cell r="C6" t="str">
            <v>L.</v>
          </cell>
          <cell r="D6" t="str">
            <v>hagemelde</v>
          </cell>
          <cell r="E6">
            <v>130833</v>
          </cell>
          <cell r="F6">
            <v>101361</v>
          </cell>
          <cell r="G6" t="str">
            <v>ExpertGroups/Karplanter/S</v>
          </cell>
          <cell r="H6" t="str">
            <v>Karplanter (Svalbard)</v>
          </cell>
          <cell r="I6" t="str">
            <v>Karplanter (Svalbard)</v>
          </cell>
          <cell r="J6" t="str">
            <v>NotApplicable</v>
          </cell>
          <cell r="M6" t="str">
            <v>canNotEstablishWithin50years</v>
          </cell>
          <cell r="AA6">
            <v>1992</v>
          </cell>
          <cell r="AB6" t="str">
            <v>terrestrial</v>
          </cell>
          <cell r="AD6" t="str">
            <v>unknown</v>
          </cell>
          <cell r="AE6" t="str">
            <v>no</v>
          </cell>
          <cell r="AF6" t="str">
            <v>unknown</v>
          </cell>
          <cell r="AI6">
            <v>1</v>
          </cell>
          <cell r="AJ6" t="str">
            <v>V</v>
          </cell>
          <cell r="AW6" t="str">
            <v>Ingen kjent effekt</v>
          </cell>
          <cell r="AX6" t="str">
            <v>Ingen kjent effekt</v>
          </cell>
          <cell r="BC6" t="str">
            <v>Ingen kjent effekt</v>
          </cell>
          <cell r="BD6" t="str">
            <v>Ingen kjent effekt</v>
          </cell>
          <cell r="BK6" t="str">
            <v>temperate_nemoral:Europe,Asia|temperate_dry:Europe,Asia|subtropic_mediterranean:Europe,Asia</v>
          </cell>
          <cell r="BM6" t="str">
            <v>temperate_nemoral:Europe,Asia,Oceania,NorthAndCentralAmerica|temperate_dry:Europe,Asia,NorthAndCentralAmerica|subtropic_mediterranean:Europe,Asia,Oceania,NorthAndCentralAmerica</v>
          </cell>
          <cell r="DI6">
            <v>0</v>
          </cell>
        </row>
        <row r="7">
          <cell r="B7" t="str">
            <v>Atriplex sagittata</v>
          </cell>
          <cell r="C7" t="str">
            <v>Borkh.</v>
          </cell>
          <cell r="D7" t="str">
            <v>blankmelde</v>
          </cell>
          <cell r="E7">
            <v>130862</v>
          </cell>
          <cell r="F7">
            <v>128835</v>
          </cell>
          <cell r="G7" t="str">
            <v>ExpertGroups/Karplanter/S</v>
          </cell>
          <cell r="H7" t="str">
            <v>Karplanter (Svalbard)</v>
          </cell>
          <cell r="I7" t="str">
            <v>Karplanter (Svalbard)</v>
          </cell>
          <cell r="J7" t="str">
            <v>NotApplicable</v>
          </cell>
          <cell r="M7" t="str">
            <v>canNotEstablishWithin50years</v>
          </cell>
          <cell r="AA7">
            <v>1988</v>
          </cell>
          <cell r="AB7" t="str">
            <v>terrestrial</v>
          </cell>
          <cell r="AD7" t="str">
            <v>origin</v>
          </cell>
          <cell r="AE7" t="str">
            <v>no</v>
          </cell>
          <cell r="AF7" t="str">
            <v>unknown</v>
          </cell>
          <cell r="AI7">
            <v>1</v>
          </cell>
          <cell r="AJ7" t="str">
            <v>V</v>
          </cell>
          <cell r="AW7" t="str">
            <v>Ingen kjent effekt</v>
          </cell>
          <cell r="AX7" t="str">
            <v>Ingen kjent effekt</v>
          </cell>
          <cell r="BC7" t="str">
            <v>Ingen kjent effekt</v>
          </cell>
          <cell r="BD7" t="str">
            <v>Ingen kjent effekt</v>
          </cell>
          <cell r="BK7" t="str">
            <v>temperate_nemoral:Europe,Asia|temperate_dry:Europe,Asia|subtropic_mediterranean:Europe,Asia</v>
          </cell>
          <cell r="BM7" t="str">
            <v>temperate_nemoral:Europe,Asia|temperate_dry:Europe,Asia|subtropic_mediterranean:Europe,Asia</v>
          </cell>
          <cell r="DI7">
            <v>1</v>
          </cell>
        </row>
        <row r="8">
          <cell r="B8" t="str">
            <v>Phleum pratense pratense</v>
          </cell>
          <cell r="D8" t="str">
            <v>engtimotei</v>
          </cell>
          <cell r="E8">
            <v>135326</v>
          </cell>
          <cell r="F8">
            <v>100130</v>
          </cell>
          <cell r="G8" t="str">
            <v>ExpertGroups/Karplanter/S</v>
          </cell>
          <cell r="H8" t="str">
            <v>Karplanter (Svalbard)</v>
          </cell>
          <cell r="I8" t="str">
            <v>Karplanter (Svalbard)</v>
          </cell>
          <cell r="J8" t="str">
            <v>NotApplicable</v>
          </cell>
          <cell r="M8" t="str">
            <v>canNotEstablishWithin50years</v>
          </cell>
          <cell r="AA8">
            <v>1928</v>
          </cell>
          <cell r="AB8" t="str">
            <v>terrestrial</v>
          </cell>
          <cell r="AD8" t="str">
            <v>other</v>
          </cell>
          <cell r="AE8" t="str">
            <v>no</v>
          </cell>
          <cell r="AF8" t="str">
            <v>unknown</v>
          </cell>
          <cell r="AI8">
            <v>5</v>
          </cell>
          <cell r="AJ8" t="str">
            <v>V</v>
          </cell>
          <cell r="AW8" t="str">
            <v>Ingen kjent effekt</v>
          </cell>
          <cell r="AX8" t="str">
            <v>Ingen kjent effekt</v>
          </cell>
          <cell r="BC8" t="str">
            <v>Ingen kjent effekt</v>
          </cell>
          <cell r="BD8" t="str">
            <v>Ingen kjent effekt</v>
          </cell>
          <cell r="BK8" t="str">
            <v>temperate_nemoral:Europe,Asia|temperate_dry:Europe,Asia|subtropic_mediterranean:Europe,Asia,Africa</v>
          </cell>
          <cell r="BM8" t="str">
            <v>temperate_boreal:Europe|temperate_nemoral:Europe,Asia,Oceania,NorthAndCentralAmerica|temperate_dry:Europe,Asia,NorthAndCentralAmerica|subtropic_mediterranean:Europe,Asia,Africa,NorthAndCentralAmerica</v>
          </cell>
          <cell r="DI8">
            <v>2</v>
          </cell>
        </row>
        <row r="9">
          <cell r="B9" t="str">
            <v>Sanguisorba officinalis</v>
          </cell>
          <cell r="C9" t="str">
            <v>L.</v>
          </cell>
          <cell r="D9" t="str">
            <v>blodtopp</v>
          </cell>
          <cell r="E9">
            <v>137391</v>
          </cell>
          <cell r="F9">
            <v>103473</v>
          </cell>
          <cell r="G9" t="str">
            <v>ExpertGroups/Karplanter/S</v>
          </cell>
          <cell r="H9" t="str">
            <v>Karplanter (Svalbard)</v>
          </cell>
          <cell r="I9" t="str">
            <v>Karplanter (Svalbard)</v>
          </cell>
          <cell r="J9" t="str">
            <v>NotApplicable</v>
          </cell>
          <cell r="M9" t="str">
            <v>canNotEstablishWithin50years</v>
          </cell>
          <cell r="AA9">
            <v>2014</v>
          </cell>
          <cell r="AB9" t="str">
            <v>terrestrial</v>
          </cell>
          <cell r="AD9" t="str">
            <v>unknown</v>
          </cell>
          <cell r="AE9" t="str">
            <v>no</v>
          </cell>
          <cell r="AF9" t="str">
            <v>unknown</v>
          </cell>
          <cell r="AI9">
            <v>5</v>
          </cell>
          <cell r="AJ9" t="str">
            <v>V</v>
          </cell>
          <cell r="AW9" t="str">
            <v>Ingen kjent effekt</v>
          </cell>
          <cell r="AX9" t="str">
            <v>Ingen kjent effekt</v>
          </cell>
          <cell r="BC9" t="str">
            <v>Ingen kjent effekt</v>
          </cell>
          <cell r="BD9" t="str">
            <v>Ingen kjent effekt</v>
          </cell>
          <cell r="BK9" t="str">
            <v>temperate_boreal:Europe,Asia,NorthAndCentralAmerica|temperate_nemoral:Europe,Asia,NorthAndCentralAmerica</v>
          </cell>
          <cell r="BM9" t="str">
            <v>temperate_boreal:Europe,Asia,NorthAndCentralAmerica|temperate_nemoral:Europe,Asia,NorthAndCentralAmerica</v>
          </cell>
          <cell r="DI9">
            <v>0</v>
          </cell>
        </row>
        <row r="10">
          <cell r="B10" t="str">
            <v>Ranunculus auricomus agg.</v>
          </cell>
          <cell r="D10" t="str">
            <v>nyresoleier</v>
          </cell>
          <cell r="E10">
            <v>112535</v>
          </cell>
          <cell r="F10">
            <v>151553</v>
          </cell>
          <cell r="G10" t="str">
            <v>ExpertGroups/Karplanter/S</v>
          </cell>
          <cell r="H10" t="str">
            <v>Karplanter (Svalbard)</v>
          </cell>
          <cell r="I10" t="str">
            <v>Karplanter (Svalbard)</v>
          </cell>
          <cell r="J10" t="str">
            <v>NotApplicable</v>
          </cell>
          <cell r="M10" t="str">
            <v>canNotEstablishWithin50years</v>
          </cell>
          <cell r="AA10">
            <v>1988</v>
          </cell>
          <cell r="AB10" t="str">
            <v>terrestrial</v>
          </cell>
          <cell r="AD10" t="str">
            <v>origin</v>
          </cell>
          <cell r="AE10" t="str">
            <v>no</v>
          </cell>
          <cell r="AF10" t="str">
            <v>unknown</v>
          </cell>
          <cell r="AI10">
            <v>5</v>
          </cell>
          <cell r="AK10" t="str">
            <v>V</v>
          </cell>
          <cell r="AW10" t="str">
            <v>Ingen kjent effekt</v>
          </cell>
          <cell r="AX10" t="str">
            <v>Ingen kjent effekt</v>
          </cell>
          <cell r="BC10" t="str">
            <v>Ingen kjent effekt</v>
          </cell>
          <cell r="BD10" t="str">
            <v>Ingen kjent effekt</v>
          </cell>
          <cell r="BK10" t="str">
            <v>polar:Europe,Asia,NorthAndCentralAmerica|temperate_boreal:Europe,Asia,NorthAndCentralAmerica|temperate_nemoral:Europe,Asia</v>
          </cell>
          <cell r="BM10" t="str">
            <v>polar:Europe,Asia,NorthAndCentralAmerica|temperate_boreal:Europe,Asia,NorthAndCentralAmerica|temperate_nemoral:Europe,Asia</v>
          </cell>
          <cell r="DI10">
            <v>0</v>
          </cell>
        </row>
        <row r="11">
          <cell r="B11" t="str">
            <v>Raphanus raphanistrum raphanistrum</v>
          </cell>
          <cell r="D11" t="str">
            <v>åkerreddik</v>
          </cell>
          <cell r="E11">
            <v>136748</v>
          </cell>
          <cell r="F11">
            <v>101283</v>
          </cell>
          <cell r="G11" t="str">
            <v>ExpertGroups/Karplanter/S</v>
          </cell>
          <cell r="H11" t="str">
            <v>Karplanter (Svalbard)</v>
          </cell>
          <cell r="I11" t="str">
            <v>Karplanter (Svalbard)</v>
          </cell>
          <cell r="J11" t="str">
            <v>NotApplicable</v>
          </cell>
          <cell r="M11" t="str">
            <v>canNotEstablishWithin50years</v>
          </cell>
          <cell r="AA11">
            <v>1928</v>
          </cell>
          <cell r="AB11" t="str">
            <v>terrestrial</v>
          </cell>
          <cell r="AD11" t="str">
            <v>other</v>
          </cell>
          <cell r="AE11" t="str">
            <v>no</v>
          </cell>
          <cell r="AF11" t="str">
            <v>unknown</v>
          </cell>
          <cell r="AI11">
            <v>1</v>
          </cell>
          <cell r="AJ11" t="str">
            <v>V</v>
          </cell>
          <cell r="AW11" t="str">
            <v>Ingen kjent effekt</v>
          </cell>
          <cell r="AX11" t="str">
            <v>Ingen kjent effekt</v>
          </cell>
          <cell r="BC11" t="str">
            <v>Ingen kjent effekt</v>
          </cell>
          <cell r="BD11" t="str">
            <v>Ingen kjent effekt</v>
          </cell>
          <cell r="BK11" t="str">
            <v>temperate_dry:Europe,Asia|subtropic_mediterranean:Europe,Asia,Africa</v>
          </cell>
          <cell r="BM11" t="str">
            <v>temperate_boreal:Europe,Asia,NorthAndCentralAmerica|temperate_nemoral:Europe,Asia,Oceania,NorthAndCentralAmerica,SouthAmerica|temperate_dry:Europe,Asia,NorthAndCentralAmerica|subtropic_unspecified:Oceania,NorthAndCentralAmerica,SouthAmerica|subtropic_mediterranean:Europe,Asia,Africa,Oceania,NorthAndCentralAmerica,SouthAmerica|subtropic_caperegion:Africa</v>
          </cell>
          <cell r="DI11">
            <v>2</v>
          </cell>
        </row>
        <row r="12">
          <cell r="B12" t="str">
            <v>Rumex acetosella</v>
          </cell>
          <cell r="C12" t="str">
            <v>L.</v>
          </cell>
          <cell r="D12" t="str">
            <v>småsyre</v>
          </cell>
          <cell r="E12">
            <v>62918</v>
          </cell>
          <cell r="F12">
            <v>102958</v>
          </cell>
          <cell r="G12" t="str">
            <v>ExpertGroups/Karplanter/S</v>
          </cell>
          <cell r="H12" t="str">
            <v>Karplanter (Svalbard)</v>
          </cell>
          <cell r="I12" t="str">
            <v>Karplanter (Svalbard)</v>
          </cell>
          <cell r="J12" t="str">
            <v>NotApplicable</v>
          </cell>
          <cell r="M12" t="str">
            <v>canNotEstablishWithin50years</v>
          </cell>
          <cell r="AA12">
            <v>1883</v>
          </cell>
          <cell r="AB12" t="str">
            <v>terrestrial</v>
          </cell>
          <cell r="AD12" t="str">
            <v>origin</v>
          </cell>
          <cell r="AE12" t="str">
            <v>no</v>
          </cell>
          <cell r="AF12" t="str">
            <v>unknown</v>
          </cell>
          <cell r="AI12">
            <v>3</v>
          </cell>
          <cell r="AJ12" t="str">
            <v>V</v>
          </cell>
          <cell r="AW12" t="str">
            <v>Ingen kjent effekt</v>
          </cell>
          <cell r="AX12" t="str">
            <v>Ingen kjent effekt</v>
          </cell>
          <cell r="BC12" t="str">
            <v>Ingen kjent effekt</v>
          </cell>
          <cell r="BD12" t="str">
            <v>Ingen kjent effekt</v>
          </cell>
          <cell r="BK12" t="str">
            <v>temperate_boreal:Europe,Asia|temperate_nemoral:Europe,Asia|temperate_dry:Europe,Asia|subtropic_unspecified:Europe,Asia|subtropic_mediterranean:Europe,Asia,Africa</v>
          </cell>
          <cell r="BM12" t="str">
            <v>polar:SouthAmerica|temperate_boreal:Europe,Asia,NorthAndCentralAmerica|temperate_nemoral:Europe,Asia,Oceania,NorthAndCentralAmerica,SouthAmerica|temperate_dry:Europe,Asia,NorthAndCentralAmerica|subtropic_unspecified:Europe,Asia,NorthAndCentralAmerica|subtropic_mediterranean:Europe,Asia,Africa,Oceania,NorthAndCentralAmerica|subtropic_highlands:SouthAmerica</v>
          </cell>
          <cell r="DI12">
            <v>6</v>
          </cell>
        </row>
        <row r="13">
          <cell r="B13" t="str">
            <v>Saussurea alpina</v>
          </cell>
          <cell r="C13" t="str">
            <v>(L.) DC.</v>
          </cell>
          <cell r="D13" t="str">
            <v>fjelltistel</v>
          </cell>
          <cell r="E13">
            <v>137394</v>
          </cell>
          <cell r="F13">
            <v>100783</v>
          </cell>
          <cell r="G13" t="str">
            <v>ExpertGroups/Karplanter/S</v>
          </cell>
          <cell r="H13" t="str">
            <v>Karplanter (Svalbard)</v>
          </cell>
          <cell r="I13" t="str">
            <v>Karplanter (Svalbard)</v>
          </cell>
          <cell r="J13" t="str">
            <v>NotApplicable</v>
          </cell>
          <cell r="M13" t="str">
            <v>canNotEstablishWithin50years</v>
          </cell>
          <cell r="AA13">
            <v>1954</v>
          </cell>
          <cell r="AB13" t="str">
            <v>terrestrial</v>
          </cell>
          <cell r="AD13" t="str">
            <v>origin</v>
          </cell>
          <cell r="AE13" t="str">
            <v>no</v>
          </cell>
          <cell r="AF13" t="str">
            <v>unknown</v>
          </cell>
          <cell r="AI13">
            <v>5</v>
          </cell>
          <cell r="AJ13" t="str">
            <v>V</v>
          </cell>
          <cell r="AW13" t="str">
            <v>Ingen kjent effekt</v>
          </cell>
          <cell r="AX13" t="str">
            <v>Ingen kjent effekt</v>
          </cell>
          <cell r="BC13" t="str">
            <v>Ingen kjent effekt</v>
          </cell>
          <cell r="BD13" t="str">
            <v>Ingen kjent effekt</v>
          </cell>
          <cell r="BK13" t="str">
            <v>polar:Europe|temperate_boreal:Europe|temperate_nemoral:Europe</v>
          </cell>
          <cell r="BM13" t="str">
            <v>polar:Europe|temperate_boreal:Europe|temperate_nemoral:Europe</v>
          </cell>
          <cell r="DI13">
            <v>0</v>
          </cell>
        </row>
        <row r="14">
          <cell r="B14" t="str">
            <v>Trifolium hybridum</v>
          </cell>
          <cell r="C14" t="str">
            <v>L.</v>
          </cell>
          <cell r="D14" t="str">
            <v>fôrkløver</v>
          </cell>
          <cell r="E14">
            <v>144400</v>
          </cell>
          <cell r="F14">
            <v>102054</v>
          </cell>
          <cell r="G14" t="str">
            <v>ExpertGroups/Karplanter/S</v>
          </cell>
          <cell r="H14" t="str">
            <v>Karplanter (Svalbard)</v>
          </cell>
          <cell r="I14" t="str">
            <v>Karplanter (Svalbard)</v>
          </cell>
          <cell r="J14" t="str">
            <v>NotApplicable</v>
          </cell>
          <cell r="M14" t="str">
            <v>canNotEstablishWithin50years</v>
          </cell>
          <cell r="AA14">
            <v>1928</v>
          </cell>
          <cell r="AB14" t="str">
            <v>terrestrial</v>
          </cell>
          <cell r="AD14" t="str">
            <v>unknown</v>
          </cell>
          <cell r="AE14" t="str">
            <v>no</v>
          </cell>
          <cell r="AF14" t="str">
            <v>unknown</v>
          </cell>
          <cell r="AI14">
            <v>3</v>
          </cell>
          <cell r="AJ14" t="str">
            <v>V</v>
          </cell>
          <cell r="AW14" t="str">
            <v>Ingen kjent effekt</v>
          </cell>
          <cell r="AX14" t="str">
            <v>Ingen kjent effekt</v>
          </cell>
          <cell r="BC14" t="str">
            <v>Ingen kjent effekt</v>
          </cell>
          <cell r="BD14" t="str">
            <v>Ingen kjent effekt</v>
          </cell>
          <cell r="BK14" t="str">
            <v>temperate_boreal:Europe,Asia|temperate_nemoral:Europe,Asia|subtropic_mediterranean:Europe,Asia,Africa</v>
          </cell>
          <cell r="BM14" t="str">
            <v>temperate_boreal:Europe,Asia,NorthAndCentralAmerica|temperate_nemoral:Europe,Asia,Oceania,NorthAndCentralAmerica,SouthAmerica|subtropic_mediterranean:Europe,Asia,Africa,Oceania,NorthAndCentralAmerica|subtropic_caperegion:Africa</v>
          </cell>
          <cell r="DI14">
            <v>2</v>
          </cell>
        </row>
        <row r="15">
          <cell r="B15" t="str">
            <v>Urtica dioica dioica</v>
          </cell>
          <cell r="D15" t="str">
            <v>brennesle</v>
          </cell>
          <cell r="E15">
            <v>138609</v>
          </cell>
          <cell r="F15">
            <v>103540</v>
          </cell>
          <cell r="G15" t="str">
            <v>ExpertGroups/Karplanter/S</v>
          </cell>
          <cell r="H15" t="str">
            <v>Karplanter (Svalbard)</v>
          </cell>
          <cell r="I15" t="str">
            <v>Karplanter (Svalbard)</v>
          </cell>
          <cell r="J15" t="str">
            <v>NotApplicable</v>
          </cell>
          <cell r="M15" t="str">
            <v>canNotEstablishWithin50years</v>
          </cell>
          <cell r="AA15">
            <v>1960</v>
          </cell>
          <cell r="AB15" t="str">
            <v>terrestrial</v>
          </cell>
          <cell r="AD15" t="str">
            <v>origin</v>
          </cell>
          <cell r="AE15" t="str">
            <v>no</v>
          </cell>
          <cell r="AF15" t="str">
            <v>unknown</v>
          </cell>
          <cell r="AI15">
            <v>5</v>
          </cell>
          <cell r="AJ15" t="str">
            <v>V</v>
          </cell>
          <cell r="AW15" t="str">
            <v>Ingen kjent effekt</v>
          </cell>
          <cell r="AX15" t="str">
            <v>Ingen kjent effekt</v>
          </cell>
          <cell r="BC15" t="str">
            <v>Ingen kjent effekt</v>
          </cell>
          <cell r="BD15" t="str">
            <v>Ingen kjent effekt</v>
          </cell>
          <cell r="BK15" t="str">
            <v>temperate_boreal:Europe,Asia|temperate_nemoral:Europe,Asia|temperate_dry:Europe,Asia|subtropic_mediterranean:Europe,Asia,Africa</v>
          </cell>
          <cell r="BM15" t="str">
            <v>temperate_boreal:Europe,Asia,NorthAndCentralAmerica|temperate_nemoral:Europe,Asia,Oceania,NorthAndCentralAmerica|temperate_dry:Europe,Asia,NorthAndCentralAmerica|subtropic_mediterranean:Europe,Asia,Africa,Oceania,NorthAndCentralAmerica|subtropic_caperegion:Africa</v>
          </cell>
          <cell r="DI15">
            <v>2</v>
          </cell>
        </row>
        <row r="16">
          <cell r="B16" t="str">
            <v>Rorippa sylvestris</v>
          </cell>
          <cell r="C16" t="str">
            <v>(L.) Besser</v>
          </cell>
          <cell r="D16" t="str">
            <v>veikarse</v>
          </cell>
          <cell r="E16">
            <v>136889</v>
          </cell>
          <cell r="F16">
            <v>101299</v>
          </cell>
          <cell r="G16" t="str">
            <v>ExpertGroups/Karplanter/S</v>
          </cell>
          <cell r="H16" t="str">
            <v>Karplanter (Svalbard)</v>
          </cell>
          <cell r="I16" t="str">
            <v>Karplanter (Svalbard)</v>
          </cell>
          <cell r="J16" t="str">
            <v>NotApplicable</v>
          </cell>
          <cell r="M16" t="str">
            <v>canNotEstablishWithin50years</v>
          </cell>
          <cell r="AA16">
            <v>1988</v>
          </cell>
          <cell r="AB16" t="str">
            <v>terrestrial</v>
          </cell>
          <cell r="AD16" t="str">
            <v>origin</v>
          </cell>
          <cell r="AE16" t="str">
            <v>yes</v>
          </cell>
          <cell r="AF16" t="str">
            <v>unknown</v>
          </cell>
          <cell r="AI16">
            <v>3</v>
          </cell>
          <cell r="AJ16" t="str">
            <v>V</v>
          </cell>
          <cell r="AW16" t="str">
            <v>Ingen kjent effekt</v>
          </cell>
          <cell r="AX16" t="str">
            <v>Ingen kjent effekt</v>
          </cell>
          <cell r="BC16" t="str">
            <v>Ingen kjent effekt</v>
          </cell>
          <cell r="BD16" t="str">
            <v>Ingen kjent effekt</v>
          </cell>
          <cell r="BK16" t="str">
            <v>temperate_nemoral:Europe,Asia|subtropic_unspecified:Europe,Asia|subtropic_mediterranean:Europe,Asia,Africa</v>
          </cell>
          <cell r="BM16" t="str">
            <v>temperate_nemoral:Europe,Asia,Oceania,NorthAndCentralAmerica|subtropic_unspecified:Europe,Asia,NorthAndCentralAmerica|subtropic_mediterranean:Europe,Asia,Africa,Oceania</v>
          </cell>
          <cell r="DI16">
            <v>1</v>
          </cell>
        </row>
        <row r="17">
          <cell r="B17" t="str">
            <v>Galeopsis tetrahit</v>
          </cell>
          <cell r="C17" t="str">
            <v>L.</v>
          </cell>
          <cell r="D17" t="str">
            <v>kvassdå</v>
          </cell>
          <cell r="E17">
            <v>62257</v>
          </cell>
          <cell r="F17">
            <v>102297</v>
          </cell>
          <cell r="G17" t="str">
            <v>ExpertGroups/Karplanter/S</v>
          </cell>
          <cell r="H17" t="str">
            <v>Karplanter (Svalbard)</v>
          </cell>
          <cell r="I17" t="str">
            <v>Karplanter (Svalbard)</v>
          </cell>
          <cell r="J17" t="str">
            <v>NotApplicable</v>
          </cell>
          <cell r="M17" t="str">
            <v>canNotEstablishWithin50years</v>
          </cell>
          <cell r="AA17">
            <v>1897</v>
          </cell>
          <cell r="AB17" t="str">
            <v>terrestrial</v>
          </cell>
          <cell r="AD17" t="str">
            <v>unknown</v>
          </cell>
          <cell r="AE17" t="str">
            <v>yes</v>
          </cell>
          <cell r="AF17" t="str">
            <v>unknown</v>
          </cell>
          <cell r="AI17">
            <v>1</v>
          </cell>
          <cell r="AJ17" t="str">
            <v>V</v>
          </cell>
          <cell r="AW17" t="str">
            <v>Ingen kjent effekt</v>
          </cell>
          <cell r="AX17" t="str">
            <v>Ingen kjent effekt</v>
          </cell>
          <cell r="BC17" t="str">
            <v>Ingen kjent effekt</v>
          </cell>
          <cell r="BD17" t="str">
            <v>Ingen kjent effekt</v>
          </cell>
          <cell r="BK17" t="str">
            <v>temperate_nemoral:Europe|temperate_dry:Europe|subtropic_mediterranean:Europe</v>
          </cell>
          <cell r="BM17" t="str">
            <v>temperate_nemoral:Europe,Asia,NorthAndCentralAmerica|temperate_dry:Europe,Asia,NorthAndCentralAmerica|subtropic_unspecified:Asia|subtropic_mediterranean:Europe,Asia,NorthAndCentralAmerica</v>
          </cell>
          <cell r="DI17">
            <v>5</v>
          </cell>
        </row>
        <row r="18">
          <cell r="B18" t="str">
            <v>Trifolium pratense</v>
          </cell>
          <cell r="C18" t="str">
            <v>L.</v>
          </cell>
          <cell r="D18" t="str">
            <v>rødkløver</v>
          </cell>
          <cell r="E18">
            <v>62023</v>
          </cell>
          <cell r="F18">
            <v>102063</v>
          </cell>
          <cell r="G18" t="str">
            <v>ExpertGroups/Karplanter/S</v>
          </cell>
          <cell r="H18" t="str">
            <v>Karplanter (Svalbard)</v>
          </cell>
          <cell r="I18" t="str">
            <v>Karplanter (Svalbard)</v>
          </cell>
          <cell r="J18" t="str">
            <v>NotApplicable</v>
          </cell>
          <cell r="M18" t="str">
            <v>canNotEstablishWithin50years</v>
          </cell>
          <cell r="AA18">
            <v>1928</v>
          </cell>
          <cell r="AB18" t="str">
            <v>terrestrial</v>
          </cell>
          <cell r="AD18" t="str">
            <v>origin</v>
          </cell>
          <cell r="AE18" t="str">
            <v>yes</v>
          </cell>
          <cell r="AF18" t="str">
            <v>unknown</v>
          </cell>
          <cell r="AI18">
            <v>5</v>
          </cell>
          <cell r="AJ18" t="str">
            <v>V</v>
          </cell>
          <cell r="AW18" t="str">
            <v>Ingen kjent effekt</v>
          </cell>
          <cell r="AX18" t="str">
            <v>Ingen kjent effekt</v>
          </cell>
          <cell r="BC18" t="str">
            <v>Ingen kjent effekt</v>
          </cell>
          <cell r="BD18" t="str">
            <v>Ingen kjent effekt</v>
          </cell>
          <cell r="BK18" t="str">
            <v>temperate_boreal:Europe,Asia|temperate_nemoral:Europe,Asia|subtropic_mediterranean:Europe,Asia,Africa</v>
          </cell>
          <cell r="BM18" t="str">
            <v>temperate_boreal:Europe,Asia,NorthAndCentralAmerica|temperate_nemoral:Europe,Asia,Oceania,NorthAndCentralAmerica,SouthAmerica|temperate_dry:NorthAndCentralAmerica|subtropic_mediterranean:Europe,Asia,Africa,Oceania,NorthAndCentralAmerica,SouthAmerica|subtropic_caperegion:Africa|subtropic_highlands:SouthAmerica</v>
          </cell>
          <cell r="DI18">
            <v>5</v>
          </cell>
        </row>
        <row r="19">
          <cell r="B19" t="str">
            <v>Rorippa palustris palustris</v>
          </cell>
          <cell r="D19" t="str">
            <v>sumpbrønnkarse</v>
          </cell>
          <cell r="E19">
            <v>136882</v>
          </cell>
          <cell r="F19">
            <v>101298</v>
          </cell>
          <cell r="G19" t="str">
            <v>ExpertGroups/Karplanter/S</v>
          </cell>
          <cell r="H19" t="str">
            <v>Karplanter (Svalbard)</v>
          </cell>
          <cell r="I19" t="str">
            <v>Karplanter (Svalbard)</v>
          </cell>
          <cell r="J19" t="str">
            <v>NotApplicable</v>
          </cell>
          <cell r="M19" t="str">
            <v>canNotEstablishWithin50years</v>
          </cell>
          <cell r="AA19">
            <v>1988</v>
          </cell>
          <cell r="AB19" t="str">
            <v>terrestrial</v>
          </cell>
          <cell r="AD19" t="str">
            <v>origin</v>
          </cell>
          <cell r="AE19" t="str">
            <v>yes</v>
          </cell>
          <cell r="AF19" t="str">
            <v>unknown</v>
          </cell>
          <cell r="AI19">
            <v>2</v>
          </cell>
          <cell r="AJ19" t="str">
            <v>V</v>
          </cell>
          <cell r="AW19" t="str">
            <v>Ingen kjent effekt</v>
          </cell>
          <cell r="AX19" t="str">
            <v>Ingen kjent effekt</v>
          </cell>
          <cell r="BC19" t="str">
            <v>Ingen kjent effekt</v>
          </cell>
          <cell r="BD19" t="str">
            <v>Ingen kjent effekt</v>
          </cell>
          <cell r="BK19" t="str">
            <v>temperate_boreal:Europe,Asia|temperate_nemoral:Europe,Asia|subtropic_unspecified:Europe,Asia|subtropic_mediterranean:Europe,Asia</v>
          </cell>
          <cell r="BM19" t="str">
            <v>temperate_boreal:Europe,Asia|temperate_nemoral:Europe,Asia,Oceania|subtropic_unspecified:Europe,Asia,Oceania|subtropic_mediterranean:Europe,Asia,Oceania</v>
          </cell>
          <cell r="DI19">
            <v>1</v>
          </cell>
        </row>
        <row r="20">
          <cell r="B20" t="str">
            <v>Alopecurus myosuroides</v>
          </cell>
          <cell r="C20" t="str">
            <v>Huds.</v>
          </cell>
          <cell r="D20" t="str">
            <v>åkerreverumpe</v>
          </cell>
          <cell r="E20">
            <v>130260</v>
          </cell>
          <cell r="F20">
            <v>99883</v>
          </cell>
          <cell r="G20" t="str">
            <v>ExpertGroups/Karplanter/S</v>
          </cell>
          <cell r="H20" t="str">
            <v>Karplanter (Svalbard)</v>
          </cell>
          <cell r="I20" t="str">
            <v>Karplanter (Svalbard)</v>
          </cell>
          <cell r="J20" t="str">
            <v>NotApplicable</v>
          </cell>
          <cell r="M20" t="str">
            <v>canNotEstablishWithin50years</v>
          </cell>
          <cell r="AA20">
            <v>1939</v>
          </cell>
          <cell r="AB20" t="str">
            <v>terrestrial</v>
          </cell>
          <cell r="AD20" t="str">
            <v>other</v>
          </cell>
          <cell r="AE20" t="str">
            <v>yes</v>
          </cell>
          <cell r="AF20" t="str">
            <v>unknown</v>
          </cell>
          <cell r="AI20">
            <v>1</v>
          </cell>
          <cell r="AJ20" t="str">
            <v>V</v>
          </cell>
          <cell r="AW20" t="str">
            <v>Ingen kjent effekt</v>
          </cell>
          <cell r="AX20" t="str">
            <v>Ingen kjent effekt</v>
          </cell>
          <cell r="BC20" t="str">
            <v>Ingen kjent effekt</v>
          </cell>
          <cell r="BD20" t="str">
            <v>Ingen kjent effekt</v>
          </cell>
          <cell r="BK20" t="str">
            <v>temperate_nemoral:Europe|subtropic_mediterranean:Europe</v>
          </cell>
          <cell r="BM20" t="str">
            <v>temperate_nemoral:Europe,Asia|temperate_dry:Europe,Asia,NorthAndCentralAmerica,SouthAmerica|subtropic_mediterranean:Europe,Asia,Africa,Oceania,NorthAndCentralAmerica,SouthAmerica|subtropic_dry:Oceania,NorthAndCentralAmerica,SouthAmerica</v>
          </cell>
          <cell r="DI20">
            <v>2</v>
          </cell>
        </row>
        <row r="21">
          <cell r="B21" t="str">
            <v>Buglossoides arvensis</v>
          </cell>
          <cell r="C21" t="str">
            <v>(L.) I.M.Johnst.</v>
          </cell>
          <cell r="D21" t="str">
            <v>åkersteinfrø</v>
          </cell>
          <cell r="E21">
            <v>138959</v>
          </cell>
          <cell r="F21">
            <v>100992</v>
          </cell>
          <cell r="G21" t="str">
            <v>ExpertGroups/Karplanter/S</v>
          </cell>
          <cell r="H21" t="str">
            <v>Karplanter (Svalbard)</v>
          </cell>
          <cell r="I21" t="str">
            <v>Karplanter (Svalbard)</v>
          </cell>
          <cell r="J21" t="str">
            <v>NotApplicable</v>
          </cell>
          <cell r="M21" t="str">
            <v>canNotEstablishWithin50years</v>
          </cell>
          <cell r="AA21">
            <v>1897</v>
          </cell>
          <cell r="AB21" t="str">
            <v>terrestrial</v>
          </cell>
          <cell r="AD21" t="str">
            <v>unknown</v>
          </cell>
          <cell r="AE21" t="str">
            <v>yes</v>
          </cell>
          <cell r="AF21" t="str">
            <v>unknown</v>
          </cell>
          <cell r="AI21">
            <v>1</v>
          </cell>
          <cell r="AJ21" t="str">
            <v>V</v>
          </cell>
          <cell r="AW21" t="str">
            <v>Ingen kjent effekt</v>
          </cell>
          <cell r="AX21" t="str">
            <v>Ingen kjent effekt</v>
          </cell>
          <cell r="BC21" t="str">
            <v>Ingen kjent effekt</v>
          </cell>
          <cell r="BD21" t="str">
            <v>Ingen kjent effekt</v>
          </cell>
          <cell r="BK21" t="str">
            <v>temperate_nemoral:Europe,Asia|temperate_dry:Europe,Asia|subtropic_mediterranean:Europe,Asia</v>
          </cell>
          <cell r="BM21" t="str">
            <v>temperate_nemoral:Europe,Asia,NorthAndCentralAmerica|temperate_dry:Europe,Asia,NorthAndCentralAmerica|subtropic_mediterranean:Europe,Asia,Africa,NorthAndCentralAmerica</v>
          </cell>
          <cell r="DI21">
            <v>1</v>
          </cell>
        </row>
        <row r="22">
          <cell r="B22" t="str">
            <v>Elytrigia repens repens</v>
          </cell>
          <cell r="C22" t="str">
            <v>(L.) Desv. ex B.D. Jackson</v>
          </cell>
          <cell r="D22" t="str">
            <v>ugraskveke</v>
          </cell>
          <cell r="E22">
            <v>145023</v>
          </cell>
          <cell r="F22">
            <v>100025</v>
          </cell>
          <cell r="G22" t="str">
            <v>ExpertGroups/Karplanter/S</v>
          </cell>
          <cell r="H22" t="str">
            <v>Karplanter (Svalbard)</v>
          </cell>
          <cell r="I22" t="str">
            <v>Karplanter (Svalbard)</v>
          </cell>
          <cell r="J22" t="str">
            <v>NotApplicable</v>
          </cell>
          <cell r="M22" t="str">
            <v>canNotEstablishWithin50years</v>
          </cell>
          <cell r="AA22">
            <v>2008</v>
          </cell>
          <cell r="AB22" t="str">
            <v>terrestrial</v>
          </cell>
          <cell r="AD22" t="str">
            <v>origin</v>
          </cell>
          <cell r="AE22" t="str">
            <v>yes</v>
          </cell>
          <cell r="AF22" t="str">
            <v>unknown</v>
          </cell>
          <cell r="AI22">
            <v>10</v>
          </cell>
          <cell r="AJ22" t="str">
            <v>V</v>
          </cell>
          <cell r="AW22" t="str">
            <v>Ingen kjent effekt</v>
          </cell>
          <cell r="AX22" t="str">
            <v>Ingen kjent effekt</v>
          </cell>
          <cell r="BC22" t="str">
            <v>Ingen kjent effekt</v>
          </cell>
          <cell r="BD22" t="str">
            <v>Ingen kjent effekt</v>
          </cell>
          <cell r="BK22" t="str">
            <v>temperate_boreal:Europe,Asia|temperate_nemoral:Europe,Asia|subtropic_mediterranean:Europe,Asia,Africa</v>
          </cell>
          <cell r="BM22" t="str">
            <v>temperate_boreal:Europe,Asia,NorthAndCentralAmerica|temperate_nemoral:Europe,Asia,NorthAndCentralAmerica|subtropic_mediterranean:Europe,Asia,Africa,NorthAndCentralAmerica</v>
          </cell>
          <cell r="DI22">
            <v>1</v>
          </cell>
        </row>
        <row r="23">
          <cell r="B23" t="str">
            <v>Erysimum virgatum</v>
          </cell>
          <cell r="C23" t="str">
            <v>Roth</v>
          </cell>
          <cell r="D23" t="str">
            <v>berggull</v>
          </cell>
          <cell r="E23">
            <v>144116</v>
          </cell>
          <cell r="F23">
            <v>156958</v>
          </cell>
          <cell r="G23" t="str">
            <v>ExpertGroups/Karplanter/S</v>
          </cell>
          <cell r="H23" t="str">
            <v>Karplanter (Svalbard)</v>
          </cell>
          <cell r="I23" t="str">
            <v>Karplanter (Svalbard)</v>
          </cell>
          <cell r="J23" t="str">
            <v>NotApplicable</v>
          </cell>
          <cell r="M23" t="str">
            <v>canNotEstablishWithin50years</v>
          </cell>
          <cell r="AA23">
            <v>1897</v>
          </cell>
          <cell r="AB23" t="str">
            <v>terrestrial</v>
          </cell>
          <cell r="AD23" t="str">
            <v>origin</v>
          </cell>
          <cell r="AE23" t="str">
            <v>yes</v>
          </cell>
          <cell r="AF23" t="str">
            <v>unknown</v>
          </cell>
          <cell r="AI23">
            <v>2</v>
          </cell>
          <cell r="AJ23" t="str">
            <v>V</v>
          </cell>
          <cell r="AW23" t="str">
            <v>Ingen kjent effekt</v>
          </cell>
          <cell r="AX23" t="str">
            <v>Ingen kjent effekt</v>
          </cell>
          <cell r="BC23" t="str">
            <v>Ingen kjent effekt</v>
          </cell>
          <cell r="BD23" t="str">
            <v>Ingen kjent effekt</v>
          </cell>
          <cell r="BK23" t="str">
            <v>temperate_boreal:Europe,Asia|temperate_nemoral:Europe,Asia|temperate_dry:Europe,Asia</v>
          </cell>
          <cell r="BM23" t="str">
            <v>temperate_boreal:Europe,Asia|temperate_nemoral:Europe,Asia|temperate_dry:Europe,Asia</v>
          </cell>
          <cell r="DI23">
            <v>1</v>
          </cell>
        </row>
        <row r="24">
          <cell r="B24" t="str">
            <v>Fagopyrum esculentum</v>
          </cell>
          <cell r="C24" t="str">
            <v>Moench</v>
          </cell>
          <cell r="D24" t="str">
            <v>bokhvete</v>
          </cell>
          <cell r="E24">
            <v>133164</v>
          </cell>
          <cell r="F24">
            <v>102906</v>
          </cell>
          <cell r="G24" t="str">
            <v>ExpertGroups/Karplanter/S</v>
          </cell>
          <cell r="H24" t="str">
            <v>Karplanter (Svalbard)</v>
          </cell>
          <cell r="I24" t="str">
            <v>Karplanter (Svalbard)</v>
          </cell>
          <cell r="J24" t="str">
            <v>NotApplicable</v>
          </cell>
          <cell r="M24" t="str">
            <v>canNotEstablishWithin50years</v>
          </cell>
          <cell r="AA24">
            <v>1897</v>
          </cell>
          <cell r="AB24" t="str">
            <v>terrestrial</v>
          </cell>
          <cell r="AD24" t="str">
            <v>unknown</v>
          </cell>
          <cell r="AE24" t="str">
            <v>yes</v>
          </cell>
          <cell r="AF24" t="str">
            <v>unknown</v>
          </cell>
          <cell r="AI24">
            <v>1</v>
          </cell>
          <cell r="AJ24" t="str">
            <v>V</v>
          </cell>
          <cell r="AW24" t="str">
            <v>Ingen kjent effekt</v>
          </cell>
          <cell r="AX24" t="str">
            <v>Ingen kjent effekt</v>
          </cell>
          <cell r="BC24" t="str">
            <v>Ingen kjent effekt</v>
          </cell>
          <cell r="BD24" t="str">
            <v>Ingen kjent effekt</v>
          </cell>
          <cell r="BK24" t="str">
            <v>temperate_nemoral:Asia|temperate_dry:Asia</v>
          </cell>
          <cell r="BM24" t="str">
            <v>temperate_nemoral:Europe,Asia,NorthAndCentralAmerica,SouthAmerica|temperate_dry:Europe,Asia,NorthAndCentralAmerica,SouthAmerica|subtropic_unspecified:SouthAmerica|subtropic_mediterranean:Europe,Asia,Africa,NorthAndCentralAmerica|subtropic_dry:Asia|subtropic_caperegion:Africa|subtropic_highlands:Asia,Africa,SouthAmerica</v>
          </cell>
          <cell r="DI24">
            <v>1</v>
          </cell>
        </row>
        <row r="25">
          <cell r="B25" t="str">
            <v>Juncus squarrosus</v>
          </cell>
          <cell r="C25" t="str">
            <v>L.</v>
          </cell>
          <cell r="D25" t="str">
            <v>heisiv</v>
          </cell>
          <cell r="E25">
            <v>59794</v>
          </cell>
          <cell r="F25">
            <v>99834</v>
          </cell>
          <cell r="G25" t="str">
            <v>ExpertGroups/Karplanter/S</v>
          </cell>
          <cell r="H25" t="str">
            <v>Karplanter (Svalbard)</v>
          </cell>
          <cell r="I25" t="str">
            <v>Karplanter (Svalbard)</v>
          </cell>
          <cell r="J25" t="str">
            <v>NotApplicable</v>
          </cell>
          <cell r="M25" t="str">
            <v>NotPresentInRegion</v>
          </cell>
          <cell r="AE25" t="str">
            <v>no</v>
          </cell>
          <cell r="AF25" t="str">
            <v>unknown</v>
          </cell>
          <cell r="DI25">
            <v>1</v>
          </cell>
        </row>
        <row r="26">
          <cell r="B26" t="str">
            <v>Lapsana communis</v>
          </cell>
          <cell r="C26" t="str">
            <v>L.</v>
          </cell>
          <cell r="D26" t="str">
            <v>haremat</v>
          </cell>
          <cell r="E26">
            <v>134032</v>
          </cell>
          <cell r="F26">
            <v>100722</v>
          </cell>
          <cell r="G26" t="str">
            <v>ExpertGroups/Karplanter/S</v>
          </cell>
          <cell r="H26" t="str">
            <v>Karplanter (Svalbard)</v>
          </cell>
          <cell r="I26" t="str">
            <v>Karplanter (Svalbard)</v>
          </cell>
          <cell r="J26" t="str">
            <v>NotApplicable</v>
          </cell>
          <cell r="M26" t="str">
            <v>canNotEstablishWithin50years</v>
          </cell>
          <cell r="AA26">
            <v>1939</v>
          </cell>
          <cell r="AB26" t="str">
            <v>terrestrial</v>
          </cell>
          <cell r="AD26" t="str">
            <v>origin</v>
          </cell>
          <cell r="AE26" t="str">
            <v>yes</v>
          </cell>
          <cell r="AF26" t="str">
            <v>unknown</v>
          </cell>
          <cell r="AI26">
            <v>1</v>
          </cell>
          <cell r="AJ26" t="str">
            <v>V</v>
          </cell>
          <cell r="AW26" t="str">
            <v>Ingen kjent effekt</v>
          </cell>
          <cell r="AX26" t="str">
            <v>Ingen kjent effekt</v>
          </cell>
          <cell r="BC26" t="str">
            <v>Ingen kjent effekt</v>
          </cell>
          <cell r="BD26" t="str">
            <v>Ingen kjent effekt</v>
          </cell>
          <cell r="BK26" t="str">
            <v>temperate_boreal:Europe,Asia|temperate_nemoral:Europe,Asia|subtropic_mediterranean:Europe,Asia,Africa</v>
          </cell>
          <cell r="BM26" t="str">
            <v>temperate_boreal:Europe,Asia|temperate_nemoral:Europe,Asia,NorthAndCentralAmerica|temperate_dry:NorthAndCentralAmerica|subtropic_unspecified:NorthAndCentralAmerica|subtropic_mediterranean:Europe,Asia,Africa</v>
          </cell>
          <cell r="DI26">
            <v>2</v>
          </cell>
        </row>
        <row r="27">
          <cell r="B27" t="str">
            <v>Poa angustifolia</v>
          </cell>
          <cell r="C27" t="str">
            <v>L.</v>
          </cell>
          <cell r="D27" t="str">
            <v>trådrapp</v>
          </cell>
          <cell r="E27">
            <v>145109</v>
          </cell>
          <cell r="F27">
            <v>159358</v>
          </cell>
          <cell r="G27" t="str">
            <v>ExpertGroups/Karplanter/S</v>
          </cell>
          <cell r="H27" t="str">
            <v>Karplanter (Svalbard)</v>
          </cell>
          <cell r="I27" t="str">
            <v>Karplanter (Svalbard)</v>
          </cell>
          <cell r="J27" t="str">
            <v>NotApplicable</v>
          </cell>
          <cell r="M27" t="str">
            <v>canNotEstablishWithin50years</v>
          </cell>
          <cell r="AA27">
            <v>2011</v>
          </cell>
          <cell r="AB27" t="str">
            <v>terrestrial</v>
          </cell>
          <cell r="AD27" t="str">
            <v>origin</v>
          </cell>
          <cell r="AE27" t="str">
            <v>yes</v>
          </cell>
          <cell r="AF27" t="str">
            <v>unknown</v>
          </cell>
          <cell r="AI27">
            <v>10</v>
          </cell>
          <cell r="AJ27" t="str">
            <v>V</v>
          </cell>
          <cell r="AK27" t="str">
            <v>V</v>
          </cell>
          <cell r="AW27" t="str">
            <v>Ingen kjent effekt</v>
          </cell>
          <cell r="AX27" t="str">
            <v>Ingen kjent effekt</v>
          </cell>
          <cell r="BC27" t="str">
            <v>Ingen kjent effekt</v>
          </cell>
          <cell r="BD27" t="str">
            <v>Ingen kjent effekt</v>
          </cell>
          <cell r="BK27" t="str">
            <v>temperate_boreal:Europe,Asia|temperate_nemoral:Europe,Asia|temperate_dry:Europe,Asia|subtropic_mediterranean:Europe,Asia</v>
          </cell>
          <cell r="BM27" t="str">
            <v>temperate_boreal:Europe,Asia|temperate_nemoral:Europe,Asia|temperate_dry:Europe,Asia|subtropic_mediterranean:Europe,Asia</v>
          </cell>
          <cell r="DI27">
            <v>1</v>
          </cell>
        </row>
        <row r="28">
          <cell r="B28" t="str">
            <v>Rumex crispus</v>
          </cell>
          <cell r="C28" t="str">
            <v>L.</v>
          </cell>
          <cell r="D28" t="str">
            <v>krushøymol</v>
          </cell>
          <cell r="E28">
            <v>137101</v>
          </cell>
          <cell r="F28">
            <v>102969</v>
          </cell>
          <cell r="G28" t="str">
            <v>ExpertGroups/Karplanter/S</v>
          </cell>
          <cell r="H28" t="str">
            <v>Karplanter (Svalbard)</v>
          </cell>
          <cell r="I28" t="str">
            <v>Karplanter (Svalbard)</v>
          </cell>
          <cell r="J28" t="str">
            <v>NotApplicable</v>
          </cell>
          <cell r="M28" t="str">
            <v>canNotEstablishWithin50years</v>
          </cell>
          <cell r="AA28">
            <v>2011</v>
          </cell>
          <cell r="AB28" t="str">
            <v>terrestrial</v>
          </cell>
          <cell r="AD28" t="str">
            <v>origin</v>
          </cell>
          <cell r="AE28" t="str">
            <v>yes</v>
          </cell>
          <cell r="AF28" t="str">
            <v>unknown</v>
          </cell>
          <cell r="AI28">
            <v>3</v>
          </cell>
          <cell r="AJ28" t="str">
            <v>V</v>
          </cell>
          <cell r="AW28" t="str">
            <v>Ingen kjent effekt</v>
          </cell>
          <cell r="AX28" t="str">
            <v>Ingen kjent effekt</v>
          </cell>
          <cell r="BC28" t="str">
            <v>Ingen kjent effekt</v>
          </cell>
          <cell r="BD28" t="str">
            <v>Ingen kjent effekt</v>
          </cell>
          <cell r="BK28" t="str">
            <v>temperate_boreal:Europe,Asia|temperate_nemoral:Europe,Asia|subtropic_mediterranean:Europe,Asia,Africa</v>
          </cell>
          <cell r="BM28" t="str">
            <v>temperate_boreal:Europe,Asia,NorthAndCentralAmerica|temperate_nemoral:Europe,Asia,Oceania,NorthAndCentralAmerica,SouthAmerica|temperate_dry:NorthAndCentralAmerica,SouthAmerica|subtropic_mediterranean:Europe,Asia,Africa,Oceania,NorthAndCentralAmerica,SouthAmerica|subtropic_caperegion:Africa|subtropic_highlands:SouthAmerica</v>
          </cell>
          <cell r="DI28">
            <v>1</v>
          </cell>
        </row>
        <row r="29">
          <cell r="B29" t="str">
            <v>Secale cereale</v>
          </cell>
          <cell r="C29" t="str">
            <v>L.</v>
          </cell>
          <cell r="D29" t="str">
            <v>rug</v>
          </cell>
          <cell r="E29">
            <v>60155</v>
          </cell>
          <cell r="F29">
            <v>100195</v>
          </cell>
          <cell r="G29" t="str">
            <v>ExpertGroups/Karplanter/S</v>
          </cell>
          <cell r="H29" t="str">
            <v>Karplanter (Svalbard)</v>
          </cell>
          <cell r="I29" t="str">
            <v>Karplanter (Svalbard)</v>
          </cell>
          <cell r="J29" t="str">
            <v>NotApplicable</v>
          </cell>
          <cell r="M29" t="str">
            <v>canNotEstablishWithin50years</v>
          </cell>
          <cell r="AA29">
            <v>1897</v>
          </cell>
          <cell r="AB29" t="str">
            <v>terrestrial</v>
          </cell>
          <cell r="AD29" t="str">
            <v>unknown</v>
          </cell>
          <cell r="AE29" t="str">
            <v>yes</v>
          </cell>
          <cell r="AF29" t="str">
            <v>unknown</v>
          </cell>
          <cell r="AI29">
            <v>1</v>
          </cell>
          <cell r="AJ29" t="str">
            <v>V</v>
          </cell>
          <cell r="AW29" t="str">
            <v>Ingen kjent effekt</v>
          </cell>
          <cell r="AX29" t="str">
            <v>Ingen kjent effekt</v>
          </cell>
          <cell r="BC29" t="str">
            <v>Ingen kjent effekt</v>
          </cell>
          <cell r="BD29" t="str">
            <v>Ingen kjent effekt</v>
          </cell>
          <cell r="BK29" t="str">
            <v>temperate_dry:Asia|subtropic_unspecified:Asia|subtropic_mediterranean:Asia</v>
          </cell>
          <cell r="BM29" t="str">
            <v>temperate_boreal:Europe,Asia,NorthAndCentralAmerica|temperate_nemoral:Europe,Asia,Oceania,NorthAndCentralAmerica,SouthAmerica|temperate_dry:Europe,Asia,NorthAndCentralAmerica|subtropic_unspecified:Europe,Asia,NorthAndCentralAmerica|subtropic_mediterranean:Europe,Asia,Africa,Oceania,NorthAndCentralAmerica,SouthAmerica|subtropic_highlands:SouthAmerica</v>
          </cell>
          <cell r="DI29">
            <v>2</v>
          </cell>
        </row>
        <row r="30">
          <cell r="B30" t="str">
            <v>Senecio vulgaris</v>
          </cell>
          <cell r="C30" t="str">
            <v>L.</v>
          </cell>
          <cell r="D30" t="str">
            <v>åkersvineblom</v>
          </cell>
          <cell r="E30">
            <v>60766</v>
          </cell>
          <cell r="F30">
            <v>100806</v>
          </cell>
          <cell r="G30" t="str">
            <v>ExpertGroups/Karplanter/S</v>
          </cell>
          <cell r="H30" t="str">
            <v>Karplanter (Svalbard)</v>
          </cell>
          <cell r="I30" t="str">
            <v>Karplanter (Svalbard)</v>
          </cell>
          <cell r="J30" t="str">
            <v>NotApplicable</v>
          </cell>
          <cell r="M30" t="str">
            <v>canNotEstablishWithin50years</v>
          </cell>
          <cell r="AA30">
            <v>1898</v>
          </cell>
          <cell r="AB30" t="str">
            <v>terrestrial</v>
          </cell>
          <cell r="AD30" t="str">
            <v>unknown</v>
          </cell>
          <cell r="AE30" t="str">
            <v>yes</v>
          </cell>
          <cell r="AF30" t="str">
            <v>unknown</v>
          </cell>
          <cell r="AI30">
            <v>1</v>
          </cell>
          <cell r="AJ30" t="str">
            <v>V</v>
          </cell>
          <cell r="AW30" t="str">
            <v>Ingen kjent effekt</v>
          </cell>
          <cell r="AX30" t="str">
            <v>Ingen kjent effekt</v>
          </cell>
          <cell r="BC30" t="str">
            <v>Ingen kjent effekt</v>
          </cell>
          <cell r="BD30" t="str">
            <v>Ingen kjent effekt</v>
          </cell>
          <cell r="BK30" t="str">
            <v>temperate_nemoral:Europe,Asia|temperate_dry:Europe,Asia|subtropic_mediterranean:Europe,Asia,Africa|subtropic_humid:Europe,Asia</v>
          </cell>
          <cell r="BM30" t="str">
            <v>temperate_boreal:Europe,Asia,NorthAndCentralAmerica|temperate_nemoral:Europe,Asia,Oceania,NorthAndCentralAmerica,SouthAmerica|temperate_dry:Europe,Asia,NorthAndCentralAmerica|subtropic_unspecified:NorthAndCentralAmerica|subtropic_mediterranean:Europe,Asia,Africa,Oceania,NorthAndCentralAmerica,SouthAmerica|subtropic_humid:Europe,Asia|subtropic_highlands:SouthAmerica</v>
          </cell>
          <cell r="DI30">
            <v>1</v>
          </cell>
        </row>
        <row r="31">
          <cell r="B31" t="str">
            <v>Sisymbrium altissimum</v>
          </cell>
          <cell r="C31" t="str">
            <v>L.</v>
          </cell>
          <cell r="D31" t="str">
            <v>kjempesennep</v>
          </cell>
          <cell r="E31">
            <v>137802</v>
          </cell>
          <cell r="F31">
            <v>101306</v>
          </cell>
          <cell r="G31" t="str">
            <v>ExpertGroups/Karplanter/S</v>
          </cell>
          <cell r="H31" t="str">
            <v>Karplanter (Svalbard)</v>
          </cell>
          <cell r="I31" t="str">
            <v>Karplanter (Svalbard)</v>
          </cell>
          <cell r="J31" t="str">
            <v>NotApplicable</v>
          </cell>
          <cell r="M31" t="str">
            <v>canNotEstablishWithin50years</v>
          </cell>
          <cell r="AA31">
            <v>1939</v>
          </cell>
          <cell r="AB31" t="str">
            <v>terrestrial</v>
          </cell>
          <cell r="AD31" t="str">
            <v>unknown</v>
          </cell>
          <cell r="AE31" t="str">
            <v>yes</v>
          </cell>
          <cell r="AF31" t="str">
            <v>unknown</v>
          </cell>
          <cell r="AI31">
            <v>1</v>
          </cell>
          <cell r="AJ31" t="str">
            <v>V</v>
          </cell>
          <cell r="AW31" t="str">
            <v>Ingen kjent effekt</v>
          </cell>
          <cell r="AX31" t="str">
            <v>Ingen kjent effekt</v>
          </cell>
          <cell r="BC31" t="str">
            <v>Ingen kjent effekt</v>
          </cell>
          <cell r="BD31" t="str">
            <v>Ingen kjent effekt</v>
          </cell>
          <cell r="BK31" t="str">
            <v>temperate_dry:Europe,Asia|subtropic_mediterranean:Europe,Asia|subtropic_dry:Asia</v>
          </cell>
          <cell r="BM31" t="str">
            <v>temperate_nemoral:Europe,Asia,Oceania,NorthAndCentralAmerica|temperate_dry:Europe,Asia,NorthAndCentralAmerica,SouthAmerica|subtropic_mediterranean:Europe,Asia,Oceania,NorthAndCentralAmerica|subtropic_dry:Asia|subtropic_highlands:Asia</v>
          </cell>
          <cell r="DI31">
            <v>2</v>
          </cell>
        </row>
        <row r="32">
          <cell r="B32" t="str">
            <v>Sonchus oleraceus</v>
          </cell>
          <cell r="C32" t="str">
            <v>L.</v>
          </cell>
          <cell r="D32" t="str">
            <v>haredylle</v>
          </cell>
          <cell r="E32">
            <v>60790</v>
          </cell>
          <cell r="F32">
            <v>100830</v>
          </cell>
          <cell r="G32" t="str">
            <v>ExpertGroups/Karplanter/S</v>
          </cell>
          <cell r="H32" t="str">
            <v>Karplanter (Svalbard)</v>
          </cell>
          <cell r="I32" t="str">
            <v>Karplanter (Svalbard)</v>
          </cell>
          <cell r="J32" t="str">
            <v>NotApplicable</v>
          </cell>
          <cell r="M32" t="str">
            <v>canNotEstablishWithin50years</v>
          </cell>
          <cell r="AA32">
            <v>1898</v>
          </cell>
          <cell r="AB32" t="str">
            <v>terrestrial</v>
          </cell>
          <cell r="AD32" t="str">
            <v>unknown</v>
          </cell>
          <cell r="AE32" t="str">
            <v>yes</v>
          </cell>
          <cell r="AF32" t="str">
            <v>unknown</v>
          </cell>
          <cell r="AI32">
            <v>1</v>
          </cell>
          <cell r="AJ32" t="str">
            <v>V</v>
          </cell>
          <cell r="AW32" t="str">
            <v>Ingen kjent effekt</v>
          </cell>
          <cell r="AX32" t="str">
            <v>Ingen kjent effekt</v>
          </cell>
          <cell r="BC32" t="str">
            <v>Ingen kjent effekt</v>
          </cell>
          <cell r="BD32" t="str">
            <v>Ingen kjent effekt</v>
          </cell>
          <cell r="BK32" t="str">
            <v>temperate_nemoral:Europe,Asia|temperate_dry:Europe,Asia|subtropic_mediterranean:Europe,Asia,Africa</v>
          </cell>
          <cell r="BM32" t="str">
            <v>temperate_boreal:Europe|temperate_nemoral:Europe,Asia,Oceania,NorthAndCentralAmerica|temperate_dry:Europe,Asia,NorthAndCentralAmerica|subtropic_mediterranean:Europe,Asia,Africa,Oceania,NorthAndCentralAmerica,SouthAmerica|subtropic_humid:Africa,NorthAndCentralAmerica,SouthAmerica|subtropic_dry:Asia,Africa,Oceania,NorthAndCentralAmerica,SouthAmerica|subtropic_caperegion:Africa|subtropic_highlands:Asia,Africa,SouthAmerica|tropic:Asia,Africa,Oceania,NorthAndCentralAmerica,SouthAmerica</v>
          </cell>
          <cell r="DI32">
            <v>1</v>
          </cell>
        </row>
        <row r="33">
          <cell r="B33" t="str">
            <v>Tanacetum vulgare</v>
          </cell>
          <cell r="C33" t="str">
            <v>L.</v>
          </cell>
          <cell r="D33" t="str">
            <v>reinfann</v>
          </cell>
          <cell r="E33">
            <v>143953</v>
          </cell>
          <cell r="F33">
            <v>100848</v>
          </cell>
          <cell r="G33" t="str">
            <v>ExpertGroups/Karplanter/S</v>
          </cell>
          <cell r="H33" t="str">
            <v>Karplanter (Svalbard)</v>
          </cell>
          <cell r="I33" t="str">
            <v>Karplanter (Svalbard)</v>
          </cell>
          <cell r="J33" t="str">
            <v>NotApplicable</v>
          </cell>
          <cell r="M33" t="str">
            <v>canNotEstablishWithin50years</v>
          </cell>
          <cell r="AA33">
            <v>2011</v>
          </cell>
          <cell r="AB33" t="str">
            <v>terrestrial</v>
          </cell>
          <cell r="AD33" t="str">
            <v>origin</v>
          </cell>
          <cell r="AE33" t="str">
            <v>yes</v>
          </cell>
          <cell r="AF33" t="str">
            <v>unknown</v>
          </cell>
          <cell r="AI33">
            <v>5</v>
          </cell>
          <cell r="AJ33" t="str">
            <v>V</v>
          </cell>
          <cell r="AW33" t="str">
            <v>Ingen kjent effekt</v>
          </cell>
          <cell r="AX33" t="str">
            <v>Ingen kjent effekt</v>
          </cell>
          <cell r="BC33" t="str">
            <v>Ingen kjent effekt</v>
          </cell>
          <cell r="BD33" t="str">
            <v>Ingen kjent effekt</v>
          </cell>
          <cell r="BK33" t="str">
            <v>temperate_boreal:Europe,Asia|temperate_nemoral:Europe,Asia|subtropic_mediterranean:Europe</v>
          </cell>
          <cell r="BM33" t="str">
            <v>temperate_boreal:Europe,Asia,NorthAndCentralAmerica|temperate_nemoral:Europe,Asia,Oceania,NorthAndCentralAmerica|subtropic_mediterranean:Europe,Oceania,NorthAndCentralAmerica</v>
          </cell>
          <cell r="DI33">
            <v>1</v>
          </cell>
        </row>
        <row r="34">
          <cell r="B34" t="str">
            <v>Veronica longifolia</v>
          </cell>
          <cell r="C34" t="str">
            <v>L.</v>
          </cell>
          <cell r="D34" t="str">
            <v>storveronika</v>
          </cell>
          <cell r="E34">
            <v>138703</v>
          </cell>
          <cell r="F34">
            <v>102562</v>
          </cell>
          <cell r="G34" t="str">
            <v>ExpertGroups/Karplanter/S</v>
          </cell>
          <cell r="H34" t="str">
            <v>Karplanter (Svalbard)</v>
          </cell>
          <cell r="I34" t="str">
            <v>Karplanter (Svalbard)</v>
          </cell>
          <cell r="J34" t="str">
            <v>NotApplicable</v>
          </cell>
          <cell r="M34" t="str">
            <v>canNotEstablishWithin50years</v>
          </cell>
          <cell r="AA34">
            <v>2008</v>
          </cell>
          <cell r="AB34" t="str">
            <v>terrestrial</v>
          </cell>
          <cell r="AD34" t="str">
            <v>origin</v>
          </cell>
          <cell r="AE34" t="str">
            <v>yes</v>
          </cell>
          <cell r="AF34" t="str">
            <v>unknown</v>
          </cell>
          <cell r="AI34">
            <v>10</v>
          </cell>
          <cell r="AJ34" t="str">
            <v>V</v>
          </cell>
          <cell r="AW34" t="str">
            <v>Ingen kjent effekt</v>
          </cell>
          <cell r="AX34" t="str">
            <v>Ingen kjent effekt</v>
          </cell>
          <cell r="BC34" t="str">
            <v>Ingen kjent effekt</v>
          </cell>
          <cell r="BD34" t="str">
            <v>Ingen kjent effekt</v>
          </cell>
          <cell r="BK34" t="str">
            <v>temperate_boreal:Europe,Asia|temperate_nemoral:Europe,Asia</v>
          </cell>
          <cell r="BM34" t="str">
            <v>temperate_boreal:Europe,Asia|temperate_nemoral:Europe,Asia,NorthAndCentralAmerica</v>
          </cell>
          <cell r="DI34">
            <v>1</v>
          </cell>
        </row>
        <row r="35">
          <cell r="B35" t="str">
            <v>Poa trivialis</v>
          </cell>
          <cell r="C35" t="str">
            <v>L.</v>
          </cell>
          <cell r="D35" t="str">
            <v>markrapp</v>
          </cell>
          <cell r="E35">
            <v>60129</v>
          </cell>
          <cell r="F35">
            <v>100169</v>
          </cell>
          <cell r="G35" t="str">
            <v>ExpertGroups/Karplanter/S</v>
          </cell>
          <cell r="H35" t="str">
            <v>Karplanter (Svalbard)</v>
          </cell>
          <cell r="I35" t="str">
            <v>Karplanter (Svalbard)</v>
          </cell>
          <cell r="J35" t="str">
            <v>NotApplicable</v>
          </cell>
          <cell r="M35" t="str">
            <v>canNotEstablishWithin50years</v>
          </cell>
          <cell r="AA35">
            <v>1939</v>
          </cell>
          <cell r="AB35" t="str">
            <v>terrestrial</v>
          </cell>
          <cell r="AD35" t="str">
            <v>origin</v>
          </cell>
          <cell r="AE35" t="str">
            <v>yes</v>
          </cell>
          <cell r="AF35" t="str">
            <v>unknown</v>
          </cell>
          <cell r="AI35">
            <v>5</v>
          </cell>
          <cell r="AJ35" t="str">
            <v>V</v>
          </cell>
          <cell r="AW35" t="str">
            <v>Ingen kjent effekt</v>
          </cell>
          <cell r="AX35" t="str">
            <v>Ingen kjent effekt</v>
          </cell>
          <cell r="BC35" t="str">
            <v>Ingen kjent effekt</v>
          </cell>
          <cell r="BD35" t="str">
            <v>Ingen kjent effekt</v>
          </cell>
          <cell r="BK35" t="str">
            <v>temperate_boreal:Europe,Asia|temperate_nemoral:Europe,Asia|temperate_dry:Europe,Asia|subtropic_mediterranean:Europe,Asia,Africa</v>
          </cell>
          <cell r="BM35" t="str">
            <v>temperate_boreal:Europe,Asia,NorthAndCentralAmerica|temperate_nemoral:Europe,Asia,Oceania,NorthAndCentralAmerica,SouthAmerica|temperate_dry:Europe,Asia|subtropic_mediterranean:Europe,Asia,Africa,Oceania,NorthAndCentralAmerica,SouthAmerica</v>
          </cell>
          <cell r="DI35">
            <v>2</v>
          </cell>
        </row>
        <row r="36">
          <cell r="B36" t="str">
            <v>Polygonum aviculare</v>
          </cell>
          <cell r="C36" t="str">
            <v>L.</v>
          </cell>
          <cell r="D36" t="str">
            <v>tungras</v>
          </cell>
          <cell r="E36">
            <v>62896</v>
          </cell>
          <cell r="F36">
            <v>102936</v>
          </cell>
          <cell r="G36" t="str">
            <v>ExpertGroups/Karplanter/S</v>
          </cell>
          <cell r="H36" t="str">
            <v>Karplanter (Svalbard)</v>
          </cell>
          <cell r="I36" t="str">
            <v>Karplanter (Svalbard)</v>
          </cell>
          <cell r="J36" t="str">
            <v>NotApplicable</v>
          </cell>
          <cell r="M36" t="str">
            <v>canNotEstablishWithin50years</v>
          </cell>
          <cell r="AA36">
            <v>1897</v>
          </cell>
          <cell r="AB36" t="str">
            <v>terrestrial</v>
          </cell>
          <cell r="AD36" t="str">
            <v>origin</v>
          </cell>
          <cell r="AE36" t="str">
            <v>yes</v>
          </cell>
          <cell r="AF36" t="str">
            <v>unknown</v>
          </cell>
          <cell r="AI36">
            <v>1</v>
          </cell>
          <cell r="AJ36" t="str">
            <v>V</v>
          </cell>
          <cell r="AW36" t="str">
            <v>Ingen kjent effekt</v>
          </cell>
          <cell r="AX36" t="str">
            <v>Ingen kjent effekt</v>
          </cell>
          <cell r="BC36" t="str">
            <v>Ingen kjent effekt</v>
          </cell>
          <cell r="BD36" t="str">
            <v>Ingen kjent effekt</v>
          </cell>
          <cell r="BK36" t="str">
            <v>temperate_boreal:Europe,Asia,NorthAndCentralAmerica|temperate_nemoral:Europe,Asia,NorthAndCentralAmerica|temperate_dry:Europe,Asia|subtropic_mediterranean:Europe,Asia</v>
          </cell>
          <cell r="BM36" t="str">
            <v>polar:NorthAndCentralAmerica,SouthAmerica|temperate_boreal:Europe,Asia,NorthAndCentralAmerica|temperate_nemoral:Europe,Asia,Oceania,NorthAndCentralAmerica,SouthAmerica|temperate_dry:Europe,Asia,NorthAndCentralAmerica,SouthAmerica|subtropic_unspecified:Asia,NorthAndCentralAmerica,SouthAmerica|subtropic_mediterranean:Europe,Asia,Africa,Oceania,NorthAndCentralAmerica,SouthAmerica|subtropic_humid:Asia,NorthAndCentralAmerica,SouthAmerica|subtropic_dry:Asia,Oceania,NorthAndCentralAmerica,SouthAmerica|subtropic_caperegion:Africa|subtropic_highlands:Asia,Africa,SouthAmerica|tropic:Asia</v>
          </cell>
          <cell r="DI36">
            <v>7</v>
          </cell>
        </row>
        <row r="37">
          <cell r="B37" t="str">
            <v>Rumex longifolius</v>
          </cell>
          <cell r="C37" t="str">
            <v>DC.</v>
          </cell>
          <cell r="D37" t="str">
            <v>høymol</v>
          </cell>
          <cell r="E37">
            <v>137110</v>
          </cell>
          <cell r="F37">
            <v>102972</v>
          </cell>
          <cell r="G37" t="str">
            <v>ExpertGroups/Karplanter/S</v>
          </cell>
          <cell r="H37" t="str">
            <v>Karplanter (Svalbard)</v>
          </cell>
          <cell r="I37" t="str">
            <v>Karplanter (Svalbard)</v>
          </cell>
          <cell r="J37" t="str">
            <v>NotApplicable</v>
          </cell>
          <cell r="M37" t="str">
            <v>canNotEstablishWithin50years</v>
          </cell>
          <cell r="AA37">
            <v>1928</v>
          </cell>
          <cell r="AB37" t="str">
            <v>terrestrial</v>
          </cell>
          <cell r="AD37" t="str">
            <v>origin</v>
          </cell>
          <cell r="AE37" t="str">
            <v>yes</v>
          </cell>
          <cell r="AF37" t="str">
            <v>unknown</v>
          </cell>
          <cell r="AI37">
            <v>5</v>
          </cell>
          <cell r="AJ37" t="str">
            <v>V</v>
          </cell>
          <cell r="AW37" t="str">
            <v>Ingen kjent effekt</v>
          </cell>
          <cell r="AX37" t="str">
            <v>Ingen kjent effekt</v>
          </cell>
          <cell r="BC37" t="str">
            <v>Ingen kjent effekt</v>
          </cell>
          <cell r="BD37" t="str">
            <v>Ingen kjent effekt</v>
          </cell>
          <cell r="BK37" t="str">
            <v>temperate_boreal:Europe,Asia|temperate_nemoral:Europe,Asia</v>
          </cell>
          <cell r="BM37" t="str">
            <v>temperate_boreal:Europe,Asia,NorthAndCentralAmerica|temperate_nemoral:Europe,Asia,NorthAndCentralAmerica</v>
          </cell>
          <cell r="DI37">
            <v>7</v>
          </cell>
        </row>
        <row r="38">
          <cell r="B38" t="str">
            <v>Sinapis arvensis</v>
          </cell>
          <cell r="C38" t="str">
            <v>L.</v>
          </cell>
          <cell r="D38" t="str">
            <v>åkersennep</v>
          </cell>
          <cell r="E38">
            <v>61262</v>
          </cell>
          <cell r="F38">
            <v>101302</v>
          </cell>
          <cell r="G38" t="str">
            <v>ExpertGroups/Karplanter/S</v>
          </cell>
          <cell r="H38" t="str">
            <v>Karplanter (Svalbard)</v>
          </cell>
          <cell r="I38" t="str">
            <v>Karplanter (Svalbard)</v>
          </cell>
          <cell r="J38" t="str">
            <v>NotApplicable</v>
          </cell>
          <cell r="M38" t="str">
            <v>canNotEstablishWithin50years</v>
          </cell>
          <cell r="AA38">
            <v>1928</v>
          </cell>
          <cell r="AB38" t="str">
            <v>terrestrial</v>
          </cell>
          <cell r="AD38" t="str">
            <v>unknown</v>
          </cell>
          <cell r="AE38" t="str">
            <v>yes</v>
          </cell>
          <cell r="AF38" t="str">
            <v>unknown</v>
          </cell>
          <cell r="AI38">
            <v>1</v>
          </cell>
          <cell r="AJ38" t="str">
            <v>V</v>
          </cell>
          <cell r="AW38" t="str">
            <v>Ingen kjent effekt</v>
          </cell>
          <cell r="AX38" t="str">
            <v>Ingen kjent effekt</v>
          </cell>
          <cell r="BC38" t="str">
            <v>Ingen kjent effekt</v>
          </cell>
          <cell r="BD38" t="str">
            <v>Ingen kjent effekt</v>
          </cell>
          <cell r="BK38" t="str">
            <v>temperate_dry:Europe,Asia|subtropic_mediterranean:Europe,Asia,Africa</v>
          </cell>
          <cell r="BM38" t="str">
            <v>temperate_boreal:Europe,NorthAndCentralAmerica|temperate_nemoral:Europe,Asia,Oceania,NorthAndCentralAmerica,SouthAmerica|temperate_dry:Europe,Asia,NorthAndCentralAmerica|subtropic_mediterranean:Europe,Asia,Africa,Oceania,NorthAndCentralAmerica,SouthAmerica|subtropic_caperegion:Africa|subtropic_highlands:Asia,SouthAmerica</v>
          </cell>
          <cell r="DI38">
            <v>3</v>
          </cell>
        </row>
        <row r="39">
          <cell r="B39" t="str">
            <v>Stellaria graminea</v>
          </cell>
          <cell r="C39" t="str">
            <v>L.</v>
          </cell>
          <cell r="D39" t="str">
            <v>grasstjerneblom</v>
          </cell>
          <cell r="E39">
            <v>61554</v>
          </cell>
          <cell r="F39">
            <v>101594</v>
          </cell>
          <cell r="G39" t="str">
            <v>ExpertGroups/Karplanter/S</v>
          </cell>
          <cell r="H39" t="str">
            <v>Karplanter (Svalbard)</v>
          </cell>
          <cell r="I39" t="str">
            <v>Karplanter (Svalbard)</v>
          </cell>
          <cell r="J39" t="str">
            <v>NotApplicable</v>
          </cell>
          <cell r="M39" t="str">
            <v>canNotEstablishWithin50years</v>
          </cell>
          <cell r="AA39">
            <v>1988</v>
          </cell>
          <cell r="AB39" t="str">
            <v>terrestrial</v>
          </cell>
          <cell r="AD39" t="str">
            <v>origin</v>
          </cell>
          <cell r="AE39" t="str">
            <v>yes</v>
          </cell>
          <cell r="AF39" t="str">
            <v>unknown</v>
          </cell>
          <cell r="AI39">
            <v>5</v>
          </cell>
          <cell r="AJ39" t="str">
            <v>V</v>
          </cell>
          <cell r="AW39" t="str">
            <v>Ingen kjent effekt</v>
          </cell>
          <cell r="AX39" t="str">
            <v>Ingen kjent effekt</v>
          </cell>
          <cell r="BC39" t="str">
            <v>Ingen kjent effekt</v>
          </cell>
          <cell r="BD39" t="str">
            <v>Ingen kjent effekt</v>
          </cell>
          <cell r="BK39" t="str">
            <v>temperate_boreal:Europe,Asia|temperate_nemoral:Europe,Asia|subtropic_mediterranean:Europe,Asia</v>
          </cell>
          <cell r="BM39" t="str">
            <v>temperate_boreal:Europe,Asia,NorthAndCentralAmerica|temperate_nemoral:Europe,Asia,Oceania,NorthAndCentralAmerica|subtropic_mediterranean:Europe,Asia,Oceania</v>
          </cell>
          <cell r="DI39">
            <v>2</v>
          </cell>
        </row>
        <row r="40">
          <cell r="B40" t="str">
            <v>Lappula squarrosa</v>
          </cell>
          <cell r="C40" t="str">
            <v>(Retz.) Dumort.</v>
          </cell>
          <cell r="D40" t="str">
            <v>sprikepiggfrø</v>
          </cell>
          <cell r="E40">
            <v>134031</v>
          </cell>
          <cell r="F40">
            <v>143495</v>
          </cell>
          <cell r="G40" t="str">
            <v>ExpertGroups/Karplanter/S</v>
          </cell>
          <cell r="H40" t="str">
            <v>Karplanter (Svalbard)</v>
          </cell>
          <cell r="I40" t="str">
            <v>Karplanter (Svalbard)</v>
          </cell>
          <cell r="J40" t="str">
            <v>NotApplicable</v>
          </cell>
          <cell r="M40" t="str">
            <v>canNotEstablishWithin50years</v>
          </cell>
          <cell r="AA40">
            <v>1928</v>
          </cell>
          <cell r="AB40" t="str">
            <v>terrestrial</v>
          </cell>
          <cell r="AD40" t="str">
            <v>unknown</v>
          </cell>
          <cell r="AE40" t="str">
            <v>yes</v>
          </cell>
          <cell r="AF40" t="str">
            <v>unknown</v>
          </cell>
          <cell r="AI40">
            <v>1</v>
          </cell>
          <cell r="AJ40" t="str">
            <v>V</v>
          </cell>
          <cell r="AW40" t="str">
            <v>Ingen kjent effekt</v>
          </cell>
          <cell r="AX40" t="str">
            <v>Ingen kjent effekt</v>
          </cell>
          <cell r="BC40" t="str">
            <v>Ingen kjent effekt</v>
          </cell>
          <cell r="BD40" t="str">
            <v>Ingen kjent effekt</v>
          </cell>
          <cell r="BK40" t="str">
            <v>temperate_nemoral:Europe,Asia|temperate_dry:Europe,Asia|subtropic_mediterranean:Europe,Asia</v>
          </cell>
          <cell r="BM40" t="str">
            <v>temperate_nemoral:Europe,Asia,NorthAndCentralAmerica|temperate_dry:Europe,Asia,NorthAndCentralAmerica|subtropic_unspecified:Asia,NorthAndCentralAmerica|subtropic_mediterranean:Europe,Asia,Africa|subtropic_caperegion:Africa</v>
          </cell>
          <cell r="DI40">
            <v>2</v>
          </cell>
        </row>
        <row r="41">
          <cell r="B41" t="str">
            <v>Medicago polymorpha</v>
          </cell>
          <cell r="C41" t="str">
            <v>L.</v>
          </cell>
          <cell r="D41" t="str">
            <v>kroksneglebelg</v>
          </cell>
          <cell r="E41">
            <v>134423</v>
          </cell>
          <cell r="F41">
            <v>101988</v>
          </cell>
          <cell r="G41" t="str">
            <v>ExpertGroups/Karplanter/S</v>
          </cell>
          <cell r="H41" t="str">
            <v>Karplanter (Svalbard)</v>
          </cell>
          <cell r="I41" t="str">
            <v>Karplanter (Svalbard)</v>
          </cell>
          <cell r="J41" t="str">
            <v>NotApplicable</v>
          </cell>
          <cell r="M41" t="str">
            <v>canNotEstablishWithin50years</v>
          </cell>
          <cell r="AA41">
            <v>1928</v>
          </cell>
          <cell r="AB41" t="str">
            <v>terrestrial</v>
          </cell>
          <cell r="AD41" t="str">
            <v>unknown</v>
          </cell>
          <cell r="AE41" t="str">
            <v>yes</v>
          </cell>
          <cell r="AF41" t="str">
            <v>unknown</v>
          </cell>
          <cell r="AI41">
            <v>1</v>
          </cell>
          <cell r="AJ41" t="str">
            <v>V</v>
          </cell>
          <cell r="AW41" t="str">
            <v>Ingen kjent effekt</v>
          </cell>
          <cell r="AX41" t="str">
            <v>Ingen kjent effekt</v>
          </cell>
          <cell r="BC41" t="str">
            <v>Ingen kjent effekt</v>
          </cell>
          <cell r="BD41" t="str">
            <v>Ingen kjent effekt</v>
          </cell>
          <cell r="BK41" t="str">
            <v>subtropic_mediterranean:Europe,Asia,Africa</v>
          </cell>
          <cell r="BM41" t="str">
            <v>temperate_nemoral:Europe,Asia,Oceania,NorthAndCentralAmerica|temperate_dry:Europe,Asia,NorthAndCentralAmerica|subtropic_unspecified:Europe,Asia,Africa,Oceania,NorthAndCentralAmerica,SouthAmerica|subtropic_mediterranean:Europe,Asia,Africa,Oceania,NorthAndCentralAmerica,SouthAmerica|subtropic_caperegion:Africa|subtropic_highlands:Africa|tropic:Asia,Oceania,SouthAmerica</v>
          </cell>
          <cell r="DI41">
            <v>1</v>
          </cell>
        </row>
        <row r="42">
          <cell r="B42" t="str">
            <v>Myosotis arvensis</v>
          </cell>
          <cell r="C42" t="str">
            <v>(L.) Hill</v>
          </cell>
          <cell r="D42" t="str">
            <v>åkerforglemmegei</v>
          </cell>
          <cell r="E42">
            <v>134710</v>
          </cell>
          <cell r="F42">
            <v>101021</v>
          </cell>
          <cell r="G42" t="str">
            <v>ExpertGroups/Karplanter/S</v>
          </cell>
          <cell r="H42" t="str">
            <v>Karplanter (Svalbard)</v>
          </cell>
          <cell r="I42" t="str">
            <v>Karplanter (Svalbard)</v>
          </cell>
          <cell r="J42" t="str">
            <v>NotApplicable</v>
          </cell>
          <cell r="M42" t="str">
            <v>canNotEstablishWithin50years</v>
          </cell>
          <cell r="AA42">
            <v>1883</v>
          </cell>
          <cell r="AB42" t="str">
            <v>terrestrial</v>
          </cell>
          <cell r="AD42" t="str">
            <v>origin</v>
          </cell>
          <cell r="AE42" t="str">
            <v>yes</v>
          </cell>
          <cell r="AF42" t="str">
            <v>unknown</v>
          </cell>
          <cell r="AI42">
            <v>2</v>
          </cell>
          <cell r="AJ42" t="str">
            <v>V</v>
          </cell>
          <cell r="AW42" t="str">
            <v>Ingen kjent effekt</v>
          </cell>
          <cell r="AX42" t="str">
            <v>Ingen kjent effekt</v>
          </cell>
          <cell r="BC42" t="str">
            <v>Ingen kjent effekt</v>
          </cell>
          <cell r="BD42" t="str">
            <v>Ingen kjent effekt</v>
          </cell>
          <cell r="BK42" t="str">
            <v>temperate_boreal:Europe|temperate_nemoral:Europe,Asia|temperate_dry:Europe,Asia|subtropic_unspecified:Asia|subtropic_mediterranean:Europe,Asia,Africa</v>
          </cell>
          <cell r="BM42" t="str">
            <v>temperate_boreal:Europe,NorthAndCentralAmerica|temperate_nemoral:Europe,Asia,NorthAndCentralAmerica|temperate_dry:Europe,Asia|subtropic_unspecified:Asia|subtropic_mediterranean:Europe,Asia,Africa</v>
          </cell>
          <cell r="DI42">
            <v>4</v>
          </cell>
        </row>
        <row r="43">
          <cell r="B43" t="str">
            <v>Pisum sativum</v>
          </cell>
          <cell r="C43" t="str">
            <v>L.</v>
          </cell>
          <cell r="D43" t="str">
            <v>ert</v>
          </cell>
          <cell r="E43">
            <v>144397</v>
          </cell>
          <cell r="F43">
            <v>102027</v>
          </cell>
          <cell r="G43" t="str">
            <v>ExpertGroups/Karplanter/S</v>
          </cell>
          <cell r="H43" t="str">
            <v>Karplanter (Svalbard)</v>
          </cell>
          <cell r="I43" t="str">
            <v>Karplanter (Svalbard)</v>
          </cell>
          <cell r="J43" t="str">
            <v>NotApplicable</v>
          </cell>
          <cell r="M43" t="str">
            <v>canNotEstablishWithin50years</v>
          </cell>
          <cell r="AA43">
            <v>1895</v>
          </cell>
          <cell r="AB43" t="str">
            <v>terrestrial</v>
          </cell>
          <cell r="AD43" t="str">
            <v>unknown</v>
          </cell>
          <cell r="AE43" t="str">
            <v>yes</v>
          </cell>
          <cell r="AF43" t="str">
            <v>unknown</v>
          </cell>
          <cell r="AI43">
            <v>1</v>
          </cell>
          <cell r="AJ43" t="str">
            <v>V</v>
          </cell>
          <cell r="AW43" t="str">
            <v>Ingen kjent effekt</v>
          </cell>
          <cell r="AX43" t="str">
            <v>Ingen kjent effekt</v>
          </cell>
          <cell r="BC43" t="str">
            <v>Ingen kjent effekt</v>
          </cell>
          <cell r="BD43" t="str">
            <v>Ingen kjent effekt</v>
          </cell>
          <cell r="BK43" t="str">
            <v>unknown:Europe,Asia</v>
          </cell>
          <cell r="BM43" t="str">
            <v>temperate_nemoral:Europe,Asia,NorthAndCentralAmerica|temperate_dry:Europe,Asia,NorthAndCentralAmerica|subtropic_unspecified:Europe,Asia,NorthAndCentralAmerica|subtropic_mediterranean:Europe,Asia,Africa,NorthAndCentralAmerica</v>
          </cell>
          <cell r="DI43">
            <v>3</v>
          </cell>
        </row>
        <row r="44">
          <cell r="B44" t="str">
            <v>Poa annua</v>
          </cell>
          <cell r="C44" t="str">
            <v>L.</v>
          </cell>
          <cell r="D44" t="str">
            <v>tunrapp</v>
          </cell>
          <cell r="E44">
            <v>60100</v>
          </cell>
          <cell r="F44">
            <v>100140</v>
          </cell>
          <cell r="G44" t="str">
            <v>ExpertGroups/Karplanter/S</v>
          </cell>
          <cell r="H44" t="str">
            <v>Karplanter (Svalbard)</v>
          </cell>
          <cell r="I44" t="str">
            <v>Karplanter (Svalbard)</v>
          </cell>
          <cell r="J44" t="str">
            <v>AlienSpecie</v>
          </cell>
          <cell r="N44">
            <v>1</v>
          </cell>
          <cell r="P44" t="str">
            <v>V</v>
          </cell>
          <cell r="Q44">
            <v>1</v>
          </cell>
          <cell r="T44" t="str">
            <v>NK</v>
          </cell>
          <cell r="U44">
            <v>1</v>
          </cell>
          <cell r="V44" t="str">
            <v>1,1</v>
          </cell>
          <cell r="W44" t="str">
            <v>LO</v>
          </cell>
          <cell r="X44">
            <v>1</v>
          </cell>
          <cell r="Y44">
            <v>1</v>
          </cell>
          <cell r="Z44">
            <v>1</v>
          </cell>
          <cell r="AA44">
            <v>1958</v>
          </cell>
          <cell r="AB44" t="str">
            <v>terrestrial</v>
          </cell>
          <cell r="AD44" t="str">
            <v>unknown</v>
          </cell>
          <cell r="AE44" t="str">
            <v>yes</v>
          </cell>
          <cell r="AF44" t="str">
            <v>unknown</v>
          </cell>
          <cell r="AG44">
            <v>1958</v>
          </cell>
          <cell r="AH44" t="str">
            <v>Kongsfjord: Sigridholmen</v>
          </cell>
          <cell r="AI44">
            <v>1</v>
          </cell>
          <cell r="AJ44" t="str">
            <v>V</v>
          </cell>
          <cell r="AN44">
            <v>3</v>
          </cell>
          <cell r="AO44" t="str">
            <v>introductionTransportpollution,introductionStowaway</v>
          </cell>
          <cell r="AP44" t="str">
            <v>Sv</v>
          </cell>
          <cell r="AQ44">
            <v>12</v>
          </cell>
          <cell r="AR44">
            <v>2</v>
          </cell>
          <cell r="AS44">
            <v>24</v>
          </cell>
          <cell r="AT44">
            <v>0</v>
          </cell>
          <cell r="AU44">
            <v>24</v>
          </cell>
          <cell r="AV44">
            <v>80</v>
          </cell>
          <cell r="AW44" t="str">
            <v>Ingen kjent effekt</v>
          </cell>
          <cell r="AX44" t="str">
            <v>Ingen kjent effekt</v>
          </cell>
          <cell r="BC44" t="str">
            <v>Ingen kjent effekt</v>
          </cell>
          <cell r="BD44" t="str">
            <v>Ingen kjent effekt</v>
          </cell>
          <cell r="BE44" t="str">
            <v>no</v>
          </cell>
          <cell r="BF44" t="str">
            <v>no</v>
          </cell>
          <cell r="BG44" t="str">
            <v>V</v>
          </cell>
          <cell r="BK44" t="str">
            <v>temperate_nemoral:Europe,Asia|temperate_dry:Europe,Asia|subtropic_mediterranean:Europe,Asia</v>
          </cell>
          <cell r="BM44" t="str">
            <v>polar:Europe,Asia,NorthAndCentralAmerica|temperate_boreal:Europe,Asia,NorthAndCentralAmerica|temperate_nemoral:Europe,Asia,Africa,Oceania,SouthAmerica|temperate_dry:Europe,Asia,NorthAndCentralAmerica,SouthAmerica|subtropic_mediterranean:Europe,Asia,Africa,Oceania,NorthAndCentralAmerica,SouthAmerica|subtropic_humid:Europe,Asia,Africa,Oceania,NorthAndCentralAmerica,SouthAmerica|subtropic_dry:Asia,Africa,Oceania,NorthAndCentralAmerica,SouthAmerica|subtropic_caperegion:Africa|subtropic_highlands:Asia,Africa,SouthAmerica</v>
          </cell>
          <cell r="BO44">
            <v>2</v>
          </cell>
          <cell r="BP44" t="str">
            <v>X</v>
          </cell>
          <cell r="BQ44" t="str">
            <v>X</v>
          </cell>
          <cell r="BR44" t="str">
            <v>RedListCategoryLevel</v>
          </cell>
          <cell r="BT44">
            <v>1</v>
          </cell>
          <cell r="BW44" t="str">
            <v>SpreadYearlyIncreaseCalculatedExpansionSpeed</v>
          </cell>
          <cell r="BX44">
            <v>15.59</v>
          </cell>
          <cell r="BY44">
            <v>1</v>
          </cell>
          <cell r="CB44" t="str">
            <v>T8,T35</v>
          </cell>
          <cell r="CC44">
            <v>1</v>
          </cell>
          <cell r="CH44">
            <v>1</v>
          </cell>
          <cell r="CL44" t="str">
            <v>T8</v>
          </cell>
          <cell r="CM44">
            <v>1</v>
          </cell>
          <cell r="CQ44">
            <v>1</v>
          </cell>
          <cell r="CU44">
            <v>1</v>
          </cell>
          <cell r="CX44">
            <v>0</v>
          </cell>
          <cell r="CY44">
            <v>1</v>
          </cell>
          <cell r="DB44">
            <v>0</v>
          </cell>
          <cell r="DC44" t="str">
            <v>Tunrapp &lt;i&gt;Poa annua&lt;/i&gt; er ettårig (eller svært kortlevd flerårig) med frøreproduksjon, og uten klonal vekst. Den er en hardfør, tetraploid art oppstått ved kromosomdobling fra to mye mindre hardføre diploide arter, den spinkle, ettårige middelhavsarten &lt;i&gt;P. infirma&lt;/i&gt;, og den flerårige østeuropeiske veirapp &lt;i&gt;P. supina&lt;/i&gt;. Arten kan ha oppstått i møtesone mellom foreldrene under eller rett etter siste istid, og tunrapp er blitt ett av verdens mest utbredte ugras, i alle tempererte, boreale og ikke for kalde arktiske og antarktiske strøk, og i tropiske fjellområder. Den er vesentlig knyttet til dyrket mark og skrotemark (sterkt endret fastmark), men går også i beiteområder, overalt hvor det er tråkk av dyr og folk, flyttes med alle transportmidler, og kan etablere seg på litt næringsrike steder langt vekk fra folk og dyr.</v>
          </cell>
          <cell r="DD44" t="str">
            <v>&lt;p&gt;Tunrapp ble funnet reproduserende på Sigridholmen i Kongsfjorden i 1958. Senere er den funnet i Barentsburg 1988 (med umoden frukt, Liska &amp; Sold&amp;#225:n 2004), 1993 (blomstrende, Elven &amp; Elvebakk 1996) og 2008 (vegetativ, Alsos et al. 2015), og vi antar at den har permanent bestand der. Den er også funnet på Hotellneset ved Longyearbyen i 2013 (i blomst, Alsos et al. 2015) og kan være permanent ved hestegården. Arten er trolig noe for varmekrevende til å reprodusere årvisst på Svalbard, men denne er en kandidat til å kunne bli reproduserende med bare litt temperaturøkning. Den er hardfør og reproduserer opp til mellomalpint belte i Skandinavia (til over 1300 m o.h.).&lt;/p&gt;</v>
          </cell>
          <cell r="DE44" t="str">
            <v>Kommet inn med ulike vektorer (folk, dyr, dyref&amp;#244:r) i Longyearbyen (Hotellneset) og Barentsburg. Forekomsten i 1958 på Sigridøya, en av Lov&amp;#233:nøyane i Kongsfjorden, er problematisk. Arten er ikke dokumentert fra Ny-Ålesund, bosetningen rett utafor Lov&amp;#233:nøyane. Lov&amp;#233:nøyane er sterkt beitet og gjødslet av fugl, spesielt kvitkinngås, som her har reirplasser rimelig trygge for polarrev. Arten kan ha kommet inn spontant med fugletrekket, spesielt fordi tunrapp er ytterst vanlig i de områdene på ytre Helgeland der kvitkinngåsa raster, myter og spiser seg opp på trekket nordover.</v>
          </cell>
          <cell r="DF44" t="str">
            <v>Knapt etablert på Svalbard, og med lite invasjonspotensiale. Forventet median levetid for dagens populasjon er i underkant av 60 år, kanskje under 10 år, men dette kan endre seg med endret klima. Arten har i dag små muligheter for å spre seg ut og etablere seg i mindre påvirkete naturtyper. De mest aktuelle i framtida er kanskje fuglegjødslete enger (både fuglefjell og fugleholmer).</v>
          </cell>
          <cell r="DG44" t="str">
            <v>Ingen kjent negativ økologisk effekt. Dersom arten etablerer seg i fuglegjødslet engvegetasjon, er det ikke trolig at den får noen større effekt: den har mange effektive, mer storvokste konkurrenter blant andre gras, også på Svalbard.</v>
          </cell>
          <cell r="DH44" t="str">
            <v>&lt;p&gt;Tunrapp kan være noe for varmekrevende til å reprodusere regelmessig og danne mer etablert bestand på Svalbard, men denne er en kandidat til å kunne bli mer effektivt reproduserende med noe temperaturøkning. Arten forventes ikke å få noen skadelig effekt på stedegen natur.&lt;/p&gt;</v>
          </cell>
          <cell r="DI44">
            <v>4</v>
          </cell>
        </row>
        <row r="45">
          <cell r="B45" t="str">
            <v>Poa palustris</v>
          </cell>
          <cell r="C45" t="str">
            <v>L.</v>
          </cell>
          <cell r="D45" t="str">
            <v>myrrapp</v>
          </cell>
          <cell r="E45">
            <v>135540</v>
          </cell>
          <cell r="F45">
            <v>100160</v>
          </cell>
          <cell r="G45" t="str">
            <v>ExpertGroups/Karplanter/S</v>
          </cell>
          <cell r="H45" t="str">
            <v>Karplanter (Svalbard)</v>
          </cell>
          <cell r="I45" t="str">
            <v>Karplanter (Svalbard)</v>
          </cell>
          <cell r="J45" t="str">
            <v>NotApplicable</v>
          </cell>
          <cell r="M45" t="str">
            <v>canNotEstablishWithin50years</v>
          </cell>
          <cell r="AA45">
            <v>1993</v>
          </cell>
          <cell r="AB45" t="str">
            <v>terrestrial</v>
          </cell>
          <cell r="AD45" t="str">
            <v>origin</v>
          </cell>
          <cell r="AE45" t="str">
            <v>yes</v>
          </cell>
          <cell r="AF45" t="str">
            <v>unknown</v>
          </cell>
          <cell r="AI45">
            <v>5</v>
          </cell>
          <cell r="AJ45" t="str">
            <v>V</v>
          </cell>
          <cell r="AK45" t="str">
            <v>V</v>
          </cell>
          <cell r="AW45" t="str">
            <v>Ingen kjent effekt</v>
          </cell>
          <cell r="AX45" t="str">
            <v>Ingen kjent effekt</v>
          </cell>
          <cell r="BC45" t="str">
            <v>Ingen kjent effekt</v>
          </cell>
          <cell r="BD45" t="str">
            <v>Ingen kjent effekt</v>
          </cell>
          <cell r="BK45" t="str">
            <v>temperate_boreal:Europe,Asia,NorthAndCentralAmerica|temperate_nemoral:Europe,Asia,NorthAndCentralAmerica|temperate_dry:Europe,Asia,NorthAndCentralAmerica|subtropic_mediterranean:Europe</v>
          </cell>
          <cell r="BM45" t="str">
            <v>temperate_boreal:Europe,Asia,NorthAndCentralAmerica|temperate_nemoral:Europe,Asia,NorthAndCentralAmerica|temperate_dry:Europe,Asia,NorthAndCentralAmerica|subtropic_mediterranean:Europe</v>
          </cell>
          <cell r="DI45">
            <v>1</v>
          </cell>
        </row>
        <row r="46">
          <cell r="B46" t="str">
            <v>Agrostis capillaris</v>
          </cell>
          <cell r="C46" t="str">
            <v>L.</v>
          </cell>
          <cell r="D46" t="str">
            <v>engkvein</v>
          </cell>
          <cell r="E46">
            <v>130092</v>
          </cell>
          <cell r="F46">
            <v>99867</v>
          </cell>
          <cell r="G46" t="str">
            <v>ExpertGroups/Karplanter/S</v>
          </cell>
          <cell r="H46" t="str">
            <v>Karplanter (Svalbard)</v>
          </cell>
          <cell r="I46" t="str">
            <v>Karplanter (Svalbard)</v>
          </cell>
          <cell r="J46" t="str">
            <v>NotApplicable</v>
          </cell>
          <cell r="M46" t="str">
            <v>canNotEstablishWithin50years</v>
          </cell>
          <cell r="AA46">
            <v>1983</v>
          </cell>
          <cell r="AB46" t="str">
            <v>terrestrial</v>
          </cell>
          <cell r="AD46" t="str">
            <v>origin</v>
          </cell>
          <cell r="AE46" t="str">
            <v>yes</v>
          </cell>
          <cell r="AF46" t="str">
            <v>unknown</v>
          </cell>
          <cell r="AI46">
            <v>10</v>
          </cell>
          <cell r="AJ46" t="str">
            <v>V</v>
          </cell>
          <cell r="AW46" t="str">
            <v>Ingen kjent effekt</v>
          </cell>
          <cell r="AX46" t="str">
            <v>Ingen kjent effekt</v>
          </cell>
          <cell r="BC46" t="str">
            <v>Ingen kjent effekt</v>
          </cell>
          <cell r="BD46" t="str">
            <v>Ingen kjent effekt</v>
          </cell>
          <cell r="BK46" t="str">
            <v>temperate_boreal:Europe,Asia|temperate_nemoral:Europe,Asia</v>
          </cell>
          <cell r="BM46" t="str">
            <v>temperate_boreal:Europe,Asia|temperate_nemoral:Europe,Asia</v>
          </cell>
          <cell r="DI46">
            <v>1</v>
          </cell>
        </row>
        <row r="47">
          <cell r="B47" t="str">
            <v>Avena sativa</v>
          </cell>
          <cell r="C47" t="str">
            <v>L.</v>
          </cell>
          <cell r="D47" t="str">
            <v>havre</v>
          </cell>
          <cell r="E47">
            <v>145691</v>
          </cell>
          <cell r="F47">
            <v>99914</v>
          </cell>
          <cell r="G47" t="str">
            <v>ExpertGroups/Karplanter/S</v>
          </cell>
          <cell r="H47" t="str">
            <v>Karplanter (Svalbard)</v>
          </cell>
          <cell r="I47" t="str">
            <v>Karplanter (Svalbard)</v>
          </cell>
          <cell r="J47" t="str">
            <v>NotApplicable</v>
          </cell>
          <cell r="M47" t="str">
            <v>canNotEstablishWithin50years</v>
          </cell>
          <cell r="AA47">
            <v>1928</v>
          </cell>
          <cell r="AB47" t="str">
            <v>terrestrial</v>
          </cell>
          <cell r="AD47" t="str">
            <v>unknown</v>
          </cell>
          <cell r="AE47" t="str">
            <v>yes</v>
          </cell>
          <cell r="AF47" t="str">
            <v>unknown</v>
          </cell>
          <cell r="AI47">
            <v>1</v>
          </cell>
          <cell r="AJ47" t="str">
            <v>V</v>
          </cell>
          <cell r="AW47" t="str">
            <v>Ingen kjent effekt</v>
          </cell>
          <cell r="AX47" t="str">
            <v>Ingen kjent effekt</v>
          </cell>
          <cell r="BC47" t="str">
            <v>Ingen kjent effekt</v>
          </cell>
          <cell r="BD47" t="str">
            <v>Ingen kjent effekt</v>
          </cell>
          <cell r="BK47" t="str">
            <v>temperate_dry:Asia|subtropic_dry:Asia</v>
          </cell>
          <cell r="BM47" t="str">
            <v>temperate_boreal:Europe,Asia,NorthAndCentralAmerica|temperate_nemoral:Europe,Asia,Africa,Oceania,NorthAndCentralAmerica,SouthAmerica|temperate_dry:Europe,Asia,NorthAndCentralAmerica,SouthAmerica|subtropic_mediterranean:Europe,Asia,Africa,Oceania,NorthAndCentralAmerica,SouthAmerica|subtropic_caperegion:Africa|subtropic_highlands:Asia,Africa,SouthAmerica</v>
          </cell>
          <cell r="DI47">
            <v>2</v>
          </cell>
        </row>
        <row r="48">
          <cell r="B48" t="str">
            <v>Thlaspi arvense</v>
          </cell>
          <cell r="C48" t="str">
            <v>L.</v>
          </cell>
          <cell r="D48" t="str">
            <v>pengeurt</v>
          </cell>
          <cell r="E48">
            <v>61281</v>
          </cell>
          <cell r="F48">
            <v>101321</v>
          </cell>
          <cell r="G48" t="str">
            <v>ExpertGroups/Karplanter/S</v>
          </cell>
          <cell r="H48" t="str">
            <v>Karplanter (Svalbard)</v>
          </cell>
          <cell r="I48" t="str">
            <v>Karplanter (Svalbard)</v>
          </cell>
          <cell r="J48" t="str">
            <v>NotApplicable</v>
          </cell>
          <cell r="M48" t="str">
            <v>canNotEstablishWithin50years</v>
          </cell>
          <cell r="AA48">
            <v>1897</v>
          </cell>
          <cell r="AB48" t="str">
            <v>terrestrial</v>
          </cell>
          <cell r="AD48" t="str">
            <v>unknown</v>
          </cell>
          <cell r="AE48" t="str">
            <v>yes</v>
          </cell>
          <cell r="AF48" t="str">
            <v>unknown</v>
          </cell>
          <cell r="AI48">
            <v>1</v>
          </cell>
          <cell r="AJ48" t="str">
            <v>V</v>
          </cell>
          <cell r="AW48" t="str">
            <v>Ingen kjent effekt</v>
          </cell>
          <cell r="AX48" t="str">
            <v>Ingen kjent effekt</v>
          </cell>
          <cell r="BC48" t="str">
            <v>Ingen kjent effekt</v>
          </cell>
          <cell r="BD48" t="str">
            <v>Ingen kjent effekt</v>
          </cell>
          <cell r="BK48" t="str">
            <v>temperate_boreal:Europe|temperate_nemoral:Europe,Asia|subtropic_mediterranean:Europe,Asia</v>
          </cell>
          <cell r="BM48" t="str">
            <v>temperate_boreal:Europe,NorthAndCentralAmerica|temperate_nemoral:Europe,Asia,Oceania,NorthAndCentralAmerica|temperate_dry:Europe,Asia,NorthAndCentralAmerica|subtropic_mediterranean:Europe,Asia,Oceania,NorthAndCentralAmerica</v>
          </cell>
          <cell r="DI48">
            <v>3</v>
          </cell>
        </row>
        <row r="49">
          <cell r="B49" t="str">
            <v>Conringia orientalis</v>
          </cell>
          <cell r="C49" t="str">
            <v>(L.) Dumort.</v>
          </cell>
          <cell r="D49" t="str">
            <v>kålurt</v>
          </cell>
          <cell r="E49">
            <v>61129</v>
          </cell>
          <cell r="F49">
            <v>101169</v>
          </cell>
          <cell r="G49" t="str">
            <v>ExpertGroups/Karplanter/S</v>
          </cell>
          <cell r="H49" t="str">
            <v>Karplanter (Svalbard)</v>
          </cell>
          <cell r="I49" t="str">
            <v>Karplanter (Svalbard)</v>
          </cell>
          <cell r="J49" t="str">
            <v>NotApplicable</v>
          </cell>
          <cell r="M49" t="str">
            <v>canNotEstablishWithin50years</v>
          </cell>
          <cell r="AA49">
            <v>1928</v>
          </cell>
          <cell r="AB49" t="str">
            <v>terrestrial</v>
          </cell>
          <cell r="AD49" t="str">
            <v>unknown</v>
          </cell>
          <cell r="AE49" t="str">
            <v>yes</v>
          </cell>
          <cell r="AF49" t="str">
            <v>unknown</v>
          </cell>
          <cell r="AI49">
            <v>1</v>
          </cell>
          <cell r="AJ49" t="str">
            <v>V</v>
          </cell>
          <cell r="AW49" t="str">
            <v>Ingen kjent effekt</v>
          </cell>
          <cell r="AX49" t="str">
            <v>Ingen kjent effekt</v>
          </cell>
          <cell r="BC49" t="str">
            <v>Ingen kjent effekt</v>
          </cell>
          <cell r="BD49" t="str">
            <v>Ingen kjent effekt</v>
          </cell>
          <cell r="BK49" t="str">
            <v>subtropic_mediterranean:Europe,Asia,Africa</v>
          </cell>
          <cell r="BM49" t="str">
            <v>temperate_nemoral:Europe,NorthAndCentralAmerica|temperate_dry:Europe,NorthAndCentralAmerica|subtropic_mediterranean:Europe,Asia,Africa,NorthAndCentralAmerica</v>
          </cell>
          <cell r="DI49">
            <v>1</v>
          </cell>
        </row>
        <row r="50">
          <cell r="B50" t="str">
            <v>Descurainia sophia</v>
          </cell>
          <cell r="C50" t="str">
            <v>(L.) Webb ex Prantl</v>
          </cell>
          <cell r="D50" t="str">
            <v>hundesennep</v>
          </cell>
          <cell r="E50">
            <v>132299</v>
          </cell>
          <cell r="F50">
            <v>101178</v>
          </cell>
          <cell r="G50" t="str">
            <v>ExpertGroups/Karplanter/S</v>
          </cell>
          <cell r="H50" t="str">
            <v>Karplanter (Svalbard)</v>
          </cell>
          <cell r="I50" t="str">
            <v>Karplanter (Svalbard)</v>
          </cell>
          <cell r="J50" t="str">
            <v>NotApplicable</v>
          </cell>
          <cell r="M50" t="str">
            <v>canNotEstablishWithin50years</v>
          </cell>
          <cell r="AA50">
            <v>1988</v>
          </cell>
          <cell r="AB50" t="str">
            <v>terrestrial</v>
          </cell>
          <cell r="AD50" t="str">
            <v>unknown</v>
          </cell>
          <cell r="AE50" t="str">
            <v>yes</v>
          </cell>
          <cell r="AF50" t="str">
            <v>unknown</v>
          </cell>
          <cell r="AI50">
            <v>1</v>
          </cell>
          <cell r="AJ50" t="str">
            <v>V</v>
          </cell>
          <cell r="AW50" t="str">
            <v>Ingen kjent effekt</v>
          </cell>
          <cell r="AX50" t="str">
            <v>Ingen kjent effekt</v>
          </cell>
          <cell r="BC50" t="str">
            <v>Ingen kjent effekt</v>
          </cell>
          <cell r="BD50" t="str">
            <v>Ingen kjent effekt</v>
          </cell>
          <cell r="BK50" t="str">
            <v>temperate_dry:Europe,Asia|subtropic_mediterranean:Europe,Asia</v>
          </cell>
          <cell r="BM50" t="str">
            <v>temperate_boreal:Europe,NorthAndCentralAmerica|temperate_nemoral:Europe,Asia,Africa,Oceania,NorthAndCentralAmerica|temperate_dry:Europe,Asia,NorthAndCentralAmerica|subtropic_unspecified:Oceania|subtropic_mediterranean:Europe,Asia,Africa,NorthAndCentralAmerica,SouthAmerica|subtropic_dry:Asia</v>
          </cell>
          <cell r="DI50">
            <v>1</v>
          </cell>
        </row>
        <row r="51">
          <cell r="B51" t="str">
            <v>Equisetum arvense arvense</v>
          </cell>
          <cell r="D51" t="str">
            <v>stor åkersnelle</v>
          </cell>
          <cell r="E51">
            <v>144356</v>
          </cell>
          <cell r="F51">
            <v>103956</v>
          </cell>
          <cell r="G51" t="str">
            <v>ExpertGroups/Karplanter/S</v>
          </cell>
          <cell r="H51" t="str">
            <v>Karplanter (Svalbard)</v>
          </cell>
          <cell r="I51" t="str">
            <v>Karplanter (Svalbard)</v>
          </cell>
          <cell r="J51" t="str">
            <v>NotApplicable</v>
          </cell>
          <cell r="M51" t="str">
            <v>NotPresentInRegion</v>
          </cell>
          <cell r="AE51" t="str">
            <v>no</v>
          </cell>
          <cell r="AF51" t="str">
            <v>unknown</v>
          </cell>
          <cell r="DI51">
            <v>0</v>
          </cell>
        </row>
        <row r="52">
          <cell r="B52" t="str">
            <v>Erysimum cheiranthoides</v>
          </cell>
          <cell r="C52" t="str">
            <v>L.</v>
          </cell>
          <cell r="D52" t="str">
            <v>åkergull</v>
          </cell>
          <cell r="E52">
            <v>133090</v>
          </cell>
          <cell r="F52">
            <v>101219</v>
          </cell>
          <cell r="G52" t="str">
            <v>ExpertGroups/Karplanter/S</v>
          </cell>
          <cell r="H52" t="str">
            <v>Karplanter (Svalbard)</v>
          </cell>
          <cell r="I52" t="str">
            <v>Karplanter (Svalbard)</v>
          </cell>
          <cell r="J52" t="str">
            <v>NotApplicable</v>
          </cell>
          <cell r="M52" t="str">
            <v>canNotEstablishWithin50years</v>
          </cell>
          <cell r="AA52">
            <v>1928</v>
          </cell>
          <cell r="AB52" t="str">
            <v>terrestrial</v>
          </cell>
          <cell r="AD52" t="str">
            <v>unknown</v>
          </cell>
          <cell r="AE52" t="str">
            <v>yes</v>
          </cell>
          <cell r="AF52" t="str">
            <v>unknown</v>
          </cell>
          <cell r="AI52">
            <v>1</v>
          </cell>
          <cell r="AJ52" t="str">
            <v>V</v>
          </cell>
          <cell r="AW52" t="str">
            <v>Ingen kjent effekt</v>
          </cell>
          <cell r="AX52" t="str">
            <v>Ingen kjent effekt</v>
          </cell>
          <cell r="BC52" t="str">
            <v>Ingen kjent effekt</v>
          </cell>
          <cell r="BD52" t="str">
            <v>Ingen kjent effekt</v>
          </cell>
          <cell r="BK52" t="str">
            <v>temperate_nemoral:Europe,Asia|temperate_dry:Europe,Asia|subtropic_mediterranean:Europe,Asia</v>
          </cell>
          <cell r="BM52" t="str">
            <v>temperate_boreal:Europe,Asia,NorthAndCentralAmerica|temperate_nemoral:Europe,Asia,NorthAndCentralAmerica|temperate_dry:Europe,Asia|subtropic_mediterranean:Europe,Asia,NorthAndCentralAmerica</v>
          </cell>
          <cell r="DI52">
            <v>2</v>
          </cell>
        </row>
        <row r="53">
          <cell r="B53" t="str">
            <v>Fallopia convolvulus</v>
          </cell>
          <cell r="C53" t="str">
            <v>(L.) Á.Löve</v>
          </cell>
          <cell r="D53" t="str">
            <v>vindelslirekne</v>
          </cell>
          <cell r="E53">
            <v>133184</v>
          </cell>
          <cell r="F53">
            <v>102911</v>
          </cell>
          <cell r="G53" t="str">
            <v>ExpertGroups/Karplanter/S</v>
          </cell>
          <cell r="H53" t="str">
            <v>Karplanter (Svalbard)</v>
          </cell>
          <cell r="I53" t="str">
            <v>Karplanter (Svalbard)</v>
          </cell>
          <cell r="J53" t="str">
            <v>NotApplicable</v>
          </cell>
          <cell r="M53" t="str">
            <v>canNotEstablishWithin50years</v>
          </cell>
          <cell r="AA53">
            <v>1928</v>
          </cell>
          <cell r="AB53" t="str">
            <v>terrestrial</v>
          </cell>
          <cell r="AD53" t="str">
            <v>unknown</v>
          </cell>
          <cell r="AE53" t="str">
            <v>yes</v>
          </cell>
          <cell r="AF53" t="str">
            <v>unknown</v>
          </cell>
          <cell r="AI53">
            <v>1</v>
          </cell>
          <cell r="AJ53" t="str">
            <v>V</v>
          </cell>
          <cell r="AW53" t="str">
            <v>Ingen kjent effekt</v>
          </cell>
          <cell r="AX53" t="str">
            <v>Ingen kjent effekt</v>
          </cell>
          <cell r="BC53" t="str">
            <v>Ingen kjent effekt</v>
          </cell>
          <cell r="BD53" t="str">
            <v>Ingen kjent effekt</v>
          </cell>
          <cell r="BK53" t="str">
            <v>temperate_nemoral:Europe,Asia|temperate_dry:Asia|subtropic_mediterranean:Europe,Asia,Africa</v>
          </cell>
          <cell r="BM53" t="str">
            <v>temperate_boreal:Europe,Asia,NorthAndCentralAmerica|temperate_nemoral:Europe,Asia,Oceania,NorthAndCentralAmerica,SouthAmerica|temperate_dry:Europe,Asia,NorthAndCentralAmerica,SouthAmerica|subtropic_unspecified:Oceania,SouthAmerica|subtropic_mediterranean:Europe,Asia,Africa,NorthAndCentralAmerica,SouthAmerica|subtropic_caperegion:Africa|subtropic_highlands:Asia</v>
          </cell>
          <cell r="DI53">
            <v>3</v>
          </cell>
        </row>
        <row r="54">
          <cell r="B54" t="str">
            <v>Artemisia absinthium</v>
          </cell>
          <cell r="C54" t="str">
            <v>L.</v>
          </cell>
          <cell r="D54" t="str">
            <v>malurt</v>
          </cell>
          <cell r="E54">
            <v>60393</v>
          </cell>
          <cell r="F54">
            <v>100433</v>
          </cell>
          <cell r="G54" t="str">
            <v>ExpertGroups/Karplanter/S</v>
          </cell>
          <cell r="H54" t="str">
            <v>Karplanter (Svalbard)</v>
          </cell>
          <cell r="I54" t="str">
            <v>Karplanter (Svalbard)</v>
          </cell>
          <cell r="J54" t="str">
            <v>NotApplicable</v>
          </cell>
          <cell r="M54" t="str">
            <v>canNotEstablishWithin50years</v>
          </cell>
          <cell r="AA54">
            <v>1988</v>
          </cell>
          <cell r="AB54" t="str">
            <v>terrestrial</v>
          </cell>
          <cell r="AD54" t="str">
            <v>unknown</v>
          </cell>
          <cell r="AE54" t="str">
            <v>yes</v>
          </cell>
          <cell r="AF54" t="str">
            <v>unknown</v>
          </cell>
          <cell r="AI54">
            <v>5</v>
          </cell>
          <cell r="AJ54" t="str">
            <v>V</v>
          </cell>
          <cell r="AW54" t="str">
            <v>Ingen kjent effekt</v>
          </cell>
          <cell r="AX54" t="str">
            <v>Ingen kjent effekt</v>
          </cell>
          <cell r="BC54" t="str">
            <v>Ingen kjent effekt</v>
          </cell>
          <cell r="BD54" t="str">
            <v>Ingen kjent effekt</v>
          </cell>
          <cell r="BK54" t="str">
            <v>temperate_nemoral:Europe,Asia|temperate_dry:Europe,Asia|subtropic_mediterranean:Europe,Asia,Africa</v>
          </cell>
          <cell r="BM54" t="str">
            <v>temperate_nemoral:Europe,Asia,NorthAndCentralAmerica|temperate_dry:Europe,Asia,NorthAndCentralAmerica|subtropic_mediterranean:Europe,Asia,Africa</v>
          </cell>
          <cell r="DI54">
            <v>1</v>
          </cell>
        </row>
        <row r="55">
          <cell r="B55" t="str">
            <v>Erodium cicutarium</v>
          </cell>
          <cell r="C55" t="str">
            <v>(L.) L'Hér.</v>
          </cell>
          <cell r="D55" t="str">
            <v>tranehals</v>
          </cell>
          <cell r="E55">
            <v>62194</v>
          </cell>
          <cell r="F55">
            <v>102234</v>
          </cell>
          <cell r="G55" t="str">
            <v>ExpertGroups/Karplanter/S</v>
          </cell>
          <cell r="H55" t="str">
            <v>Karplanter (Svalbard)</v>
          </cell>
          <cell r="I55" t="str">
            <v>Karplanter (Svalbard)</v>
          </cell>
          <cell r="J55" t="str">
            <v>NotApplicable</v>
          </cell>
          <cell r="M55" t="str">
            <v>canNotEstablishWithin50years</v>
          </cell>
          <cell r="AA55">
            <v>1988</v>
          </cell>
          <cell r="AB55" t="str">
            <v>terrestrial</v>
          </cell>
          <cell r="AD55" t="str">
            <v>unknown</v>
          </cell>
          <cell r="AE55" t="str">
            <v>yes</v>
          </cell>
          <cell r="AF55" t="str">
            <v>unknown</v>
          </cell>
          <cell r="AI55">
            <v>1</v>
          </cell>
          <cell r="AJ55" t="str">
            <v>V</v>
          </cell>
          <cell r="AW55" t="str">
            <v>Ingen kjent effekt</v>
          </cell>
          <cell r="AX55" t="str">
            <v>Ingen kjent effekt</v>
          </cell>
          <cell r="BC55" t="str">
            <v>Ingen kjent effekt</v>
          </cell>
          <cell r="BD55" t="str">
            <v>Ingen kjent effekt</v>
          </cell>
          <cell r="BK55" t="str">
            <v>temperate_dry:Europe,Asia|subtropic_mediterranean:Europe,Asia,Africa</v>
          </cell>
          <cell r="BM55" t="str">
            <v>temperate_boreal:Europe|temperate_nemoral:Europe,Asia,NorthAndCentralAmerica|temperate_dry:Europe,Asia,NorthAndCentralAmerica|subtropic_mediterranean:Europe,Asia,Africa,NorthAndCentralAmerica</v>
          </cell>
          <cell r="DI55">
            <v>1</v>
          </cell>
        </row>
        <row r="56">
          <cell r="B56" t="str">
            <v>Helianthus annuus</v>
          </cell>
          <cell r="C56" t="str">
            <v>L.</v>
          </cell>
          <cell r="D56" t="str">
            <v>solsikke</v>
          </cell>
          <cell r="E56">
            <v>60557</v>
          </cell>
          <cell r="F56">
            <v>100597</v>
          </cell>
          <cell r="G56" t="str">
            <v>ExpertGroups/Karplanter/S</v>
          </cell>
          <cell r="H56" t="str">
            <v>Karplanter (Svalbard)</v>
          </cell>
          <cell r="I56" t="str">
            <v>Karplanter (Svalbard)</v>
          </cell>
          <cell r="J56" t="str">
            <v>NotApplicable</v>
          </cell>
          <cell r="M56" t="str">
            <v>canNotEstablishWithin50years</v>
          </cell>
          <cell r="AA56">
            <v>1988</v>
          </cell>
          <cell r="AB56" t="str">
            <v>terrestrial</v>
          </cell>
          <cell r="AD56" t="str">
            <v>other</v>
          </cell>
          <cell r="AE56" t="str">
            <v>yes</v>
          </cell>
          <cell r="AF56" t="str">
            <v>unknown</v>
          </cell>
          <cell r="AI56">
            <v>1</v>
          </cell>
          <cell r="AJ56" t="str">
            <v>V</v>
          </cell>
          <cell r="AW56" t="str">
            <v>Ingen kjent effekt</v>
          </cell>
          <cell r="AX56" t="str">
            <v>Ingen kjent effekt</v>
          </cell>
          <cell r="BC56" t="str">
            <v>Ingen kjent effekt</v>
          </cell>
          <cell r="BD56" t="str">
            <v>Ingen kjent effekt</v>
          </cell>
          <cell r="BK56" t="str">
            <v>temperate_nemoral:NorthAndCentralAmerica|temperate_dry:NorthAndCentralAmerica|subtropic_unspecified:NorthAndCentralAmerica|subtropic_mediterranean:NorthAndCentralAmerica</v>
          </cell>
          <cell r="BM56" t="str">
            <v>temperate_nemoral:Europe,Asia,Africa,Oceania,NorthAndCentralAmerica,SouthAmerica|temperate_dry:Europe,Asia,NorthAndCentralAmerica,SouthAmerica|subtropic_unspecified:Europe,Asia,Africa,Oceania,NorthAndCentralAmerica,SouthAmerica|subtropic_mediterranean:Europe,Asia,Africa,NorthAndCentralAmerica,SouthAmerica|subtropic_caperegion:Africa|tropic:Asia,Africa,NorthAndCentralAmerica,SouthAmerica</v>
          </cell>
          <cell r="DI56">
            <v>1</v>
          </cell>
        </row>
        <row r="57">
          <cell r="B57" t="str">
            <v>Hordeum vulgare</v>
          </cell>
          <cell r="C57" t="str">
            <v>L.</v>
          </cell>
          <cell r="D57" t="str">
            <v>bygg</v>
          </cell>
          <cell r="E57">
            <v>133762</v>
          </cell>
          <cell r="F57">
            <v>100080</v>
          </cell>
          <cell r="G57" t="str">
            <v>ExpertGroups/Karplanter/S</v>
          </cell>
          <cell r="H57" t="str">
            <v>Karplanter (Svalbard)</v>
          </cell>
          <cell r="I57" t="str">
            <v>Karplanter (Svalbard)</v>
          </cell>
          <cell r="J57" t="str">
            <v>NotApplicable</v>
          </cell>
          <cell r="M57" t="str">
            <v>canNotEstablishWithin50years</v>
          </cell>
          <cell r="AA57">
            <v>1897</v>
          </cell>
          <cell r="AB57" t="str">
            <v>terrestrial</v>
          </cell>
          <cell r="AD57" t="str">
            <v>other</v>
          </cell>
          <cell r="AE57" t="str">
            <v>yes</v>
          </cell>
          <cell r="AF57" t="str">
            <v>unknown</v>
          </cell>
          <cell r="AI57">
            <v>1</v>
          </cell>
          <cell r="AJ57" t="str">
            <v>V</v>
          </cell>
          <cell r="AW57" t="str">
            <v>Ingen kjent effekt</v>
          </cell>
          <cell r="AX57" t="str">
            <v>Ingen kjent effekt</v>
          </cell>
          <cell r="BC57" t="str">
            <v>Ingen kjent effekt</v>
          </cell>
          <cell r="BD57" t="str">
            <v>Ingen kjent effekt</v>
          </cell>
          <cell r="BK57" t="str">
            <v>temperate_dry:Asia|subtropic_unspecified:Asia</v>
          </cell>
          <cell r="BM57" t="str">
            <v>temperate_nemoral:Europe,Asia,Africa,Oceania,NorthAndCentralAmerica,SouthAmerica|temperate_dry:Europe,Asia,NorthAndCentralAmerica|subtropic_unspecified:Europe,Asia,Africa,Oceania,NorthAndCentralAmerica,SouthAmerica</v>
          </cell>
          <cell r="DI57">
            <v>2</v>
          </cell>
        </row>
        <row r="58">
          <cell r="B58" t="str">
            <v>Medicago lupulina</v>
          </cell>
          <cell r="C58" t="str">
            <v>L.</v>
          </cell>
          <cell r="D58" t="str">
            <v>sneglebelg</v>
          </cell>
          <cell r="E58">
            <v>61946</v>
          </cell>
          <cell r="F58">
            <v>101986</v>
          </cell>
          <cell r="G58" t="str">
            <v>ExpertGroups/Karplanter/S</v>
          </cell>
          <cell r="H58" t="str">
            <v>Karplanter (Svalbard)</v>
          </cell>
          <cell r="I58" t="str">
            <v>Karplanter (Svalbard)</v>
          </cell>
          <cell r="J58" t="str">
            <v>NotApplicable</v>
          </cell>
          <cell r="M58" t="str">
            <v>canNotEstablishWithin50years</v>
          </cell>
          <cell r="AA58">
            <v>1988</v>
          </cell>
          <cell r="AB58" t="str">
            <v>terrestrial</v>
          </cell>
          <cell r="AD58" t="str">
            <v>unknown</v>
          </cell>
          <cell r="AE58" t="str">
            <v>yes</v>
          </cell>
          <cell r="AF58" t="str">
            <v>unknown</v>
          </cell>
          <cell r="AI58">
            <v>1</v>
          </cell>
          <cell r="AJ58" t="str">
            <v>V</v>
          </cell>
          <cell r="AW58" t="str">
            <v>Ingen kjent effekt</v>
          </cell>
          <cell r="AX58" t="str">
            <v>Ingen kjent effekt</v>
          </cell>
          <cell r="BC58" t="str">
            <v>Ingen kjent effekt</v>
          </cell>
          <cell r="BD58" t="str">
            <v>Ingen kjent effekt</v>
          </cell>
          <cell r="BK58" t="str">
            <v>temperate_nemoral:Europe,Asia|temperate_dry:Europe,Asia|subtropic_mediterranean:Europe,Asia,Africa</v>
          </cell>
          <cell r="BM58" t="str">
            <v>temperate_boreal:Europe|temperate_nemoral:Europe,Asia,Oceania,NorthAndCentralAmerica,SouthAmerica|temperate_dry:Europe,Asia,NorthAndCentralAmerica,SouthAmerica|subtropic_unspecified:Asia,Africa,Oceania,NorthAndCentralAmerica,SouthAmerica|subtropic_mediterranean:Europe,Asia,Africa,NorthAndCentralAmerica,SouthAmerica|subtropic_caperegion:Africa|subtropic_highlands:Asia</v>
          </cell>
          <cell r="DI58">
            <v>2</v>
          </cell>
        </row>
        <row r="59">
          <cell r="B59" t="str">
            <v>Lepidium densiflorum</v>
          </cell>
          <cell r="C59" t="str">
            <v>Schrad.</v>
          </cell>
          <cell r="D59" t="str">
            <v>tettkarse</v>
          </cell>
          <cell r="E59">
            <v>134100</v>
          </cell>
          <cell r="F59">
            <v>101249</v>
          </cell>
          <cell r="G59" t="str">
            <v>ExpertGroups/Karplanter/S</v>
          </cell>
          <cell r="H59" t="str">
            <v>Karplanter (Svalbard)</v>
          </cell>
          <cell r="I59" t="str">
            <v>Karplanter (Svalbard)</v>
          </cell>
          <cell r="J59" t="str">
            <v>NotApplicable</v>
          </cell>
          <cell r="M59" t="str">
            <v>canNotEstablishWithin50years</v>
          </cell>
          <cell r="AA59">
            <v>1988</v>
          </cell>
          <cell r="AB59" t="str">
            <v>terrestrial</v>
          </cell>
          <cell r="AD59" t="str">
            <v>other</v>
          </cell>
          <cell r="AE59" t="str">
            <v>yes</v>
          </cell>
          <cell r="AF59" t="str">
            <v>unknown</v>
          </cell>
          <cell r="AI59">
            <v>1</v>
          </cell>
          <cell r="AJ59" t="str">
            <v>V</v>
          </cell>
          <cell r="AW59" t="str">
            <v>Ingen kjent effekt</v>
          </cell>
          <cell r="AX59" t="str">
            <v>Ingen kjent effekt</v>
          </cell>
          <cell r="BC59" t="str">
            <v>Ingen kjent effekt</v>
          </cell>
          <cell r="BD59" t="str">
            <v>Ingen kjent effekt</v>
          </cell>
          <cell r="BK59" t="str">
            <v>temperate_boreal:NorthAndCentralAmerica|temperate_nemoral:NorthAndCentralAmerica|temperate_dry:NorthAndCentralAmerica|subtropic_unspecified:NorthAndCentralAmerica|subtropic_mediterranean:NorthAndCentralAmerica</v>
          </cell>
          <cell r="BM59" t="str">
            <v>temperate_boreal:Europe,NorthAndCentralAmerica|temperate_nemoral:Europe,Asia,NorthAndCentralAmerica|temperate_dry:Europe,Asia,NorthAndCentralAmerica|subtropic_unspecified:NorthAndCentralAmerica|subtropic_mediterranean:Europe,Asia,NorthAndCentralAmerica</v>
          </cell>
          <cell r="DI59">
            <v>1</v>
          </cell>
        </row>
        <row r="60">
          <cell r="B60" t="str">
            <v>Vicia sativa</v>
          </cell>
          <cell r="C60" t="str">
            <v>L.</v>
          </cell>
          <cell r="D60" t="str">
            <v>bondevikke</v>
          </cell>
          <cell r="E60">
            <v>62069</v>
          </cell>
          <cell r="F60">
            <v>102109</v>
          </cell>
          <cell r="G60" t="str">
            <v>ExpertGroups/Karplanter/S</v>
          </cell>
          <cell r="H60" t="str">
            <v>Karplanter (Svalbard)</v>
          </cell>
          <cell r="I60" t="str">
            <v>Karplanter (Svalbard)</v>
          </cell>
          <cell r="J60" t="str">
            <v>NotApplicable</v>
          </cell>
          <cell r="M60" t="str">
            <v>canNotEstablishWithin50years</v>
          </cell>
          <cell r="AA60">
            <v>1897</v>
          </cell>
          <cell r="AB60" t="str">
            <v>terrestrial</v>
          </cell>
          <cell r="AD60" t="str">
            <v>unknown</v>
          </cell>
          <cell r="AE60" t="str">
            <v>yes</v>
          </cell>
          <cell r="AF60" t="str">
            <v>unknown</v>
          </cell>
          <cell r="AI60">
            <v>1</v>
          </cell>
          <cell r="AJ60" t="str">
            <v>V</v>
          </cell>
          <cell r="AW60" t="str">
            <v>Ingen kjent effekt</v>
          </cell>
          <cell r="AX60" t="str">
            <v>Ingen kjent effekt</v>
          </cell>
          <cell r="BC60" t="str">
            <v>Ingen kjent effekt</v>
          </cell>
          <cell r="BD60" t="str">
            <v>Ingen kjent effekt</v>
          </cell>
          <cell r="BK60" t="str">
            <v>temperate_nemoral:Europe,Asia|temperate_dry:Europe,Asia|subtropic_mediterranean:Europe,Asia,Africa</v>
          </cell>
          <cell r="BM60" t="str">
            <v>temperate_nemoral:Europe,Asia,Africa,Oceania,NorthAndCentralAmerica|temperate_dry:Europe,Asia,NorthAndCentralAmerica|subtropic_mediterranean:Europe,Asia,Africa,Oceania,NorthAndCentralAmerica,SouthAmerica|subtropic_humid:Asia|subtropic_caperegion:Africa|subtropic_highlands:Asia,Africa,SouthAmerica</v>
          </cell>
          <cell r="DI60">
            <v>2</v>
          </cell>
        </row>
        <row r="61">
          <cell r="B61" t="str">
            <v>Dactylis glomerata</v>
          </cell>
          <cell r="C61" t="str">
            <v>L.</v>
          </cell>
          <cell r="D61" t="str">
            <v>hundegras</v>
          </cell>
          <cell r="E61">
            <v>145000</v>
          </cell>
          <cell r="F61">
            <v>99983</v>
          </cell>
          <cell r="G61" t="str">
            <v>ExpertGroups/Karplanter/S</v>
          </cell>
          <cell r="H61" t="str">
            <v>Karplanter (Svalbard)</v>
          </cell>
          <cell r="I61" t="str">
            <v>Karplanter (Svalbard)</v>
          </cell>
          <cell r="J61" t="str">
            <v>NotApplicable</v>
          </cell>
          <cell r="M61" t="str">
            <v>canNotEstablishWithin50years</v>
          </cell>
          <cell r="AA61">
            <v>2000</v>
          </cell>
          <cell r="AB61" t="str">
            <v>terrestrial</v>
          </cell>
          <cell r="AD61" t="str">
            <v>origin</v>
          </cell>
          <cell r="AE61" t="str">
            <v>yes</v>
          </cell>
          <cell r="AF61" t="str">
            <v>unknown</v>
          </cell>
          <cell r="AI61">
            <v>5</v>
          </cell>
          <cell r="AJ61" t="str">
            <v>V</v>
          </cell>
          <cell r="AW61" t="str">
            <v>Ingen kjent effekt</v>
          </cell>
          <cell r="AX61" t="str">
            <v>Ingen kjent effekt</v>
          </cell>
          <cell r="BC61" t="str">
            <v>Ingen kjent effekt</v>
          </cell>
          <cell r="BD61" t="str">
            <v>Ingen kjent effekt</v>
          </cell>
          <cell r="BK61" t="str">
            <v>temperate_nemoral:Europe,Asia|temperate_dry:Asia|subtropic_mediterranean:Europe,Asia,Africa</v>
          </cell>
          <cell r="BM61" t="str">
            <v>temperate_boreal:Europe,Asia,NorthAndCentralAmerica|temperate_nemoral:Europe,Asia,Oceania,NorthAndCentralAmerica|temperate_dry:Asia,NorthAndCentralAmerica|subtropic_mediterranean:Europe,Asia,Africa,Oceania,NorthAndCentralAmerica</v>
          </cell>
          <cell r="DI61">
            <v>1</v>
          </cell>
        </row>
        <row r="62">
          <cell r="B62" t="str">
            <v>Melilotus officinalis</v>
          </cell>
          <cell r="C62" t="str">
            <v>(L.) Lam.</v>
          </cell>
          <cell r="D62" t="str">
            <v>legesteinkløver</v>
          </cell>
          <cell r="E62">
            <v>134441</v>
          </cell>
          <cell r="F62">
            <v>102002</v>
          </cell>
          <cell r="G62" t="str">
            <v>ExpertGroups/Karplanter/S</v>
          </cell>
          <cell r="H62" t="str">
            <v>Karplanter (Svalbard)</v>
          </cell>
          <cell r="I62" t="str">
            <v>Karplanter (Svalbard)</v>
          </cell>
          <cell r="J62" t="str">
            <v>NotApplicable</v>
          </cell>
          <cell r="M62" t="str">
            <v>canNotEstablishWithin50years</v>
          </cell>
          <cell r="AA62">
            <v>1928</v>
          </cell>
          <cell r="AB62" t="str">
            <v>terrestrial</v>
          </cell>
          <cell r="AD62" t="str">
            <v>unknown</v>
          </cell>
          <cell r="AE62" t="str">
            <v>yes</v>
          </cell>
          <cell r="AF62" t="str">
            <v>unknown</v>
          </cell>
          <cell r="AI62">
            <v>1</v>
          </cell>
          <cell r="AJ62" t="str">
            <v>V</v>
          </cell>
          <cell r="AW62" t="str">
            <v>Ingen kjent effekt</v>
          </cell>
          <cell r="AX62" t="str">
            <v>Ingen kjent effekt</v>
          </cell>
          <cell r="BC62" t="str">
            <v>Ingen kjent effekt</v>
          </cell>
          <cell r="BD62" t="str">
            <v>Ingen kjent effekt</v>
          </cell>
          <cell r="BK62" t="str">
            <v>temperate_dry:Europe,Asia|subtropic_unspecified:Asia|subtropic_mediterranean:Europe,Asia,Africa</v>
          </cell>
          <cell r="BM62" t="str">
            <v>temperate_boreal:NorthAndCentralAmerica|temperate_nemoral:Oceania,NorthAndCentralAmerica|temperate_dry:Europe,Asia,NorthAndCentralAmerica|subtropic_unspecified:Asia,NorthAndCentralAmerica|subtropic_mediterranean:Europe,Asia,Africa,Oceania,NorthAndCentralAmerica</v>
          </cell>
          <cell r="DI62">
            <v>1</v>
          </cell>
        </row>
        <row r="63">
          <cell r="B63" t="str">
            <v>Prunus domestica domestica</v>
          </cell>
          <cell r="D63" t="str">
            <v>hageplomme</v>
          </cell>
          <cell r="E63">
            <v>63332</v>
          </cell>
          <cell r="F63">
            <v>103372</v>
          </cell>
          <cell r="G63" t="str">
            <v>ExpertGroups/Karplanter/S</v>
          </cell>
          <cell r="H63" t="str">
            <v>Karplanter (Svalbard)</v>
          </cell>
          <cell r="I63" t="str">
            <v>Karplanter (Svalbard)</v>
          </cell>
          <cell r="J63" t="str">
            <v>NotApplicable</v>
          </cell>
          <cell r="M63" t="str">
            <v>canNotEstablishWithin50years</v>
          </cell>
          <cell r="AA63">
            <v>2006</v>
          </cell>
          <cell r="AB63" t="str">
            <v>terrestrial</v>
          </cell>
          <cell r="AD63" t="str">
            <v>unknown</v>
          </cell>
          <cell r="AE63" t="str">
            <v>yes</v>
          </cell>
          <cell r="AF63" t="str">
            <v>unknown</v>
          </cell>
          <cell r="AI63">
            <v>15</v>
          </cell>
          <cell r="AJ63" t="str">
            <v>V</v>
          </cell>
          <cell r="AW63" t="str">
            <v>Ingen kjent effekt</v>
          </cell>
          <cell r="AX63" t="str">
            <v>Ingen kjent effekt</v>
          </cell>
          <cell r="BC63" t="str">
            <v>Ingen kjent effekt</v>
          </cell>
          <cell r="BD63" t="str">
            <v>Ingen kjent effekt</v>
          </cell>
          <cell r="BK63" t="str">
            <v>temperate_nemoral:Europe,Asia</v>
          </cell>
          <cell r="BM63" t="str">
            <v>temperate_boreal:Europe|temperate_nemoral:Europe,Asia,Oceania,NorthAndCentralAmerica</v>
          </cell>
          <cell r="DI63">
            <v>0</v>
          </cell>
        </row>
        <row r="64">
          <cell r="B64" t="str">
            <v>Galium aparine</v>
          </cell>
          <cell r="C64" t="str">
            <v>L.</v>
          </cell>
          <cell r="D64" t="str">
            <v>klengemaure</v>
          </cell>
          <cell r="E64">
            <v>62165</v>
          </cell>
          <cell r="F64">
            <v>102205</v>
          </cell>
          <cell r="G64" t="str">
            <v>ExpertGroups/Karplanter/S</v>
          </cell>
          <cell r="H64" t="str">
            <v>Karplanter (Svalbard)</v>
          </cell>
          <cell r="I64" t="str">
            <v>Karplanter (Svalbard)</v>
          </cell>
          <cell r="J64" t="str">
            <v>NotApplicable</v>
          </cell>
          <cell r="M64" t="str">
            <v>canNotEstablishWithin50years</v>
          </cell>
          <cell r="AA64">
            <v>1897</v>
          </cell>
          <cell r="AB64" t="str">
            <v>terrestrial</v>
          </cell>
          <cell r="AD64" t="str">
            <v>unknown</v>
          </cell>
          <cell r="AE64" t="str">
            <v>yes</v>
          </cell>
          <cell r="AF64" t="str">
            <v>unknown</v>
          </cell>
          <cell r="AI64">
            <v>1</v>
          </cell>
          <cell r="AJ64" t="str">
            <v>V</v>
          </cell>
          <cell r="AW64" t="str">
            <v>Ingen kjent effekt</v>
          </cell>
          <cell r="AX64" t="str">
            <v>Ingen kjent effekt</v>
          </cell>
          <cell r="BC64" t="str">
            <v>Ingen kjent effekt</v>
          </cell>
          <cell r="BD64" t="str">
            <v>Ingen kjent effekt</v>
          </cell>
          <cell r="BK64" t="str">
            <v>temperate_nemoral:Europe,Asia|temperate_dry:Europe,Asia|subtropic_mediterranean:Europe,Asia,Africa</v>
          </cell>
          <cell r="BM64" t="str">
            <v>temperate_boreal:Europe,NorthAndCentralAmerica|temperate_nemoral:Europe,Asia,Oceania,NorthAndCentralAmerica,SouthAmerica|temperate_dry:Europe,Asia,NorthAndCentralAmerica|subtropic_unspecified:Asia,Africa,Oceania,NorthAndCentralAmerica,SouthAmerica|subtropic_mediterranean:Europe,Asia,Africa|subtropic_caperegion:Africa</v>
          </cell>
          <cell r="DI64">
            <v>2</v>
          </cell>
        </row>
        <row r="65">
          <cell r="B65" t="str">
            <v>Plantago media</v>
          </cell>
          <cell r="C65" t="str">
            <v>L.</v>
          </cell>
          <cell r="D65" t="str">
            <v>dunkjempe</v>
          </cell>
          <cell r="E65">
            <v>62499</v>
          </cell>
          <cell r="F65">
            <v>102539</v>
          </cell>
          <cell r="G65" t="str">
            <v>ExpertGroups/Karplanter/S</v>
          </cell>
          <cell r="H65" t="str">
            <v>Karplanter (Svalbard)</v>
          </cell>
          <cell r="I65" t="str">
            <v>Karplanter (Svalbard)</v>
          </cell>
          <cell r="J65" t="str">
            <v>NotApplicable</v>
          </cell>
          <cell r="M65" t="str">
            <v>canNotEstablishWithin50years</v>
          </cell>
          <cell r="AA65">
            <v>1988</v>
          </cell>
          <cell r="AB65" t="str">
            <v>terrestrial</v>
          </cell>
          <cell r="AD65" t="str">
            <v>origin</v>
          </cell>
          <cell r="AE65" t="str">
            <v>yes</v>
          </cell>
          <cell r="AF65" t="str">
            <v>unknown</v>
          </cell>
          <cell r="AI65">
            <v>5</v>
          </cell>
          <cell r="AJ65" t="str">
            <v>V</v>
          </cell>
          <cell r="AW65" t="str">
            <v>Ingen kjent effekt</v>
          </cell>
          <cell r="AX65" t="str">
            <v>Ingen kjent effekt</v>
          </cell>
          <cell r="BC65" t="str">
            <v>Ingen kjent effekt</v>
          </cell>
          <cell r="BD65" t="str">
            <v>Ingen kjent effekt</v>
          </cell>
          <cell r="BK65" t="str">
            <v>temperate_nemoral:Europe,Asia|temperate_dry:Europe,Asia|subtropic_unspecified:Europe,Asia</v>
          </cell>
          <cell r="BM65" t="str">
            <v>temperate_boreal:Europe|temperate_nemoral:Europe,Asia,NorthAndCentralAmerica|temperate_dry:Europe,Asia|subtropic_unspecified:Europe,Asia,NorthAndCentralAmerica</v>
          </cell>
          <cell r="DI65">
            <v>2</v>
          </cell>
        </row>
        <row r="66">
          <cell r="B66" t="str">
            <v>Silene latifolia alba</v>
          </cell>
          <cell r="C66" t="str">
            <v>(Mill.) Greuter &amp; Burdet</v>
          </cell>
          <cell r="D66" t="str">
            <v>hvit jonsokblom</v>
          </cell>
          <cell r="E66">
            <v>137713</v>
          </cell>
          <cell r="F66">
            <v>101563</v>
          </cell>
          <cell r="G66" t="str">
            <v>ExpertGroups/Karplanter/S</v>
          </cell>
          <cell r="H66" t="str">
            <v>Karplanter (Svalbard)</v>
          </cell>
          <cell r="I66" t="str">
            <v>Karplanter (Svalbard)</v>
          </cell>
          <cell r="J66" t="str">
            <v>NotApplicable</v>
          </cell>
          <cell r="M66" t="str">
            <v>canNotEstablishWithin50years</v>
          </cell>
          <cell r="AA66">
            <v>1988</v>
          </cell>
          <cell r="AB66" t="str">
            <v>terrestrial</v>
          </cell>
          <cell r="AD66" t="str">
            <v>origin</v>
          </cell>
          <cell r="AE66" t="str">
            <v>yes</v>
          </cell>
          <cell r="AF66" t="str">
            <v>unknown</v>
          </cell>
          <cell r="AI66">
            <v>2</v>
          </cell>
          <cell r="AJ66" t="str">
            <v>V</v>
          </cell>
          <cell r="AW66" t="str">
            <v>Ingen kjent effekt</v>
          </cell>
          <cell r="AX66" t="str">
            <v>Ingen kjent effekt</v>
          </cell>
          <cell r="BC66" t="str">
            <v>Ingen kjent effekt</v>
          </cell>
          <cell r="BD66" t="str">
            <v>Ingen kjent effekt</v>
          </cell>
          <cell r="BK66" t="str">
            <v>temperate_nemoral:Europe|temperate_dry:Europe|subtropic_mediterranean:Europe</v>
          </cell>
          <cell r="BM66" t="str">
            <v>temperate_boreal:Europe,NorthAndCentralAmerica|temperate_nemoral:Europe,Oceania,NorthAndCentralAmerica|temperate_dry:Europe|subtropic_mediterranean:Europe,Oceania</v>
          </cell>
          <cell r="DI66">
            <v>1</v>
          </cell>
        </row>
        <row r="67">
          <cell r="B67" t="str">
            <v>Tussilago farfara</v>
          </cell>
          <cell r="C67" t="str">
            <v>L.</v>
          </cell>
          <cell r="D67" t="str">
            <v>hestehov</v>
          </cell>
          <cell r="E67">
            <v>60872</v>
          </cell>
          <cell r="F67">
            <v>100912</v>
          </cell>
          <cell r="G67" t="str">
            <v>ExpertGroups/Karplanter/S</v>
          </cell>
          <cell r="H67" t="str">
            <v>Karplanter (Svalbard)</v>
          </cell>
          <cell r="I67" t="str">
            <v>Karplanter (Svalbard)</v>
          </cell>
          <cell r="J67" t="str">
            <v>NotApplicable</v>
          </cell>
          <cell r="M67" t="str">
            <v>canNotEstablishWithin50years</v>
          </cell>
          <cell r="AA67">
            <v>1988</v>
          </cell>
          <cell r="AB67" t="str">
            <v>terrestrial</v>
          </cell>
          <cell r="AD67" t="str">
            <v>origin</v>
          </cell>
          <cell r="AE67" t="str">
            <v>yes</v>
          </cell>
          <cell r="AF67" t="str">
            <v>unknown</v>
          </cell>
          <cell r="AI67">
            <v>10</v>
          </cell>
          <cell r="AJ67" t="str">
            <v>V</v>
          </cell>
          <cell r="AW67" t="str">
            <v>Ingen kjent effekt</v>
          </cell>
          <cell r="AX67" t="str">
            <v>Ingen kjent effekt</v>
          </cell>
          <cell r="BC67" t="str">
            <v>Ingen kjent effekt</v>
          </cell>
          <cell r="BD67" t="str">
            <v>Ingen kjent effekt</v>
          </cell>
          <cell r="BK67" t="str">
            <v>temperate_boreal:Europe,Asia|temperate_nemoral:Europe,Asia|temperate_dry:Europe,Asia|subtropic_mediterranean:Europe,Asia,Africa</v>
          </cell>
          <cell r="BM67" t="str">
            <v>temperate_boreal:Europe,Asia|temperate_nemoral:Europe,Asia,NorthAndCentralAmerica|temperate_dry:Europe,Asia|subtropic_unspecified:Asia|subtropic_mediterranean:Europe,Asia,Africa</v>
          </cell>
          <cell r="DI67">
            <v>1</v>
          </cell>
        </row>
        <row r="68">
          <cell r="B68" t="str">
            <v>Achillea ptarmica</v>
          </cell>
          <cell r="C68" t="str">
            <v>L.</v>
          </cell>
          <cell r="D68" t="str">
            <v>nyseryllik</v>
          </cell>
          <cell r="E68">
            <v>129993</v>
          </cell>
          <cell r="F68">
            <v>100396</v>
          </cell>
          <cell r="G68" t="str">
            <v>ExpertGroups/Karplanter/S</v>
          </cell>
          <cell r="H68" t="str">
            <v>Karplanter (Svalbard)</v>
          </cell>
          <cell r="I68" t="str">
            <v>Karplanter (Svalbard)</v>
          </cell>
          <cell r="J68" t="str">
            <v>NotApplicable</v>
          </cell>
          <cell r="M68" t="str">
            <v>canNotEstablishWithin50years</v>
          </cell>
          <cell r="AA68">
            <v>1939</v>
          </cell>
          <cell r="AB68" t="str">
            <v>terrestrial</v>
          </cell>
          <cell r="AD68" t="str">
            <v>unknown</v>
          </cell>
          <cell r="AE68" t="str">
            <v>yes</v>
          </cell>
          <cell r="AF68" t="str">
            <v>unknown</v>
          </cell>
          <cell r="AI68">
            <v>5</v>
          </cell>
          <cell r="AJ68" t="str">
            <v>V</v>
          </cell>
          <cell r="AQ68">
            <v>0</v>
          </cell>
          <cell r="AR68">
            <v>1</v>
          </cell>
          <cell r="AS68">
            <v>0</v>
          </cell>
          <cell r="AT68">
            <v>0</v>
          </cell>
          <cell r="AW68" t="str">
            <v>Ingen kjent effekt</v>
          </cell>
          <cell r="AX68" t="str">
            <v>Ingen kjent effekt</v>
          </cell>
          <cell r="BC68" t="str">
            <v>Ingen kjent effekt</v>
          </cell>
          <cell r="BD68" t="str">
            <v>Ingen kjent effekt</v>
          </cell>
          <cell r="BK68" t="str">
            <v>temperate_boreal:Europe,Asia|temperate_nemoral:Europe,Asia</v>
          </cell>
          <cell r="BM68" t="str">
            <v>temperate_boreal:Europe,Asia|temperate_nemoral:Europe,Asia</v>
          </cell>
          <cell r="DI68">
            <v>2</v>
          </cell>
        </row>
        <row r="69">
          <cell r="B69" t="str">
            <v>Agrostemma githago</v>
          </cell>
          <cell r="C69" t="str">
            <v>L.</v>
          </cell>
          <cell r="D69" t="str">
            <v>klinte</v>
          </cell>
          <cell r="E69">
            <v>130084</v>
          </cell>
          <cell r="F69">
            <v>101443</v>
          </cell>
          <cell r="G69" t="str">
            <v>ExpertGroups/Karplanter/S</v>
          </cell>
          <cell r="H69" t="str">
            <v>Karplanter (Svalbard)</v>
          </cell>
          <cell r="I69" t="str">
            <v>Karplanter (Svalbard)</v>
          </cell>
          <cell r="J69" t="str">
            <v>NotApplicable</v>
          </cell>
          <cell r="M69" t="str">
            <v>canNotEstablishWithin50years</v>
          </cell>
          <cell r="AA69">
            <v>1897</v>
          </cell>
          <cell r="AB69" t="str">
            <v>terrestrial</v>
          </cell>
          <cell r="AD69" t="str">
            <v>unknown</v>
          </cell>
          <cell r="AE69" t="str">
            <v>yes</v>
          </cell>
          <cell r="AF69" t="str">
            <v>unknown</v>
          </cell>
          <cell r="AI69">
            <v>1</v>
          </cell>
          <cell r="AJ69" t="str">
            <v>V</v>
          </cell>
          <cell r="AW69" t="str">
            <v>Ingen kjent effekt</v>
          </cell>
          <cell r="AX69" t="str">
            <v>Ingen kjent effekt</v>
          </cell>
          <cell r="BC69" t="str">
            <v>Ingen kjent effekt</v>
          </cell>
          <cell r="BD69" t="str">
            <v>Ingen kjent effekt</v>
          </cell>
          <cell r="BK69" t="str">
            <v>temperate_nemoral:Europe,Asia</v>
          </cell>
          <cell r="BM69" t="str">
            <v>temperate_nemoral:Europe,Asia</v>
          </cell>
          <cell r="DI69">
            <v>1</v>
          </cell>
        </row>
        <row r="70">
          <cell r="B70" t="str">
            <v>Alchemilla wichurae</v>
          </cell>
          <cell r="C70" t="str">
            <v>(Buser) Stefansson</v>
          </cell>
          <cell r="D70" t="str">
            <v>skarmarikåpe</v>
          </cell>
          <cell r="E70">
            <v>130180</v>
          </cell>
          <cell r="F70">
            <v>103247</v>
          </cell>
          <cell r="G70" t="str">
            <v>ExpertGroups/Karplanter/S</v>
          </cell>
          <cell r="H70" t="str">
            <v>Karplanter (Svalbard)</v>
          </cell>
          <cell r="I70" t="str">
            <v>Karplanter (Svalbard)</v>
          </cell>
          <cell r="J70" t="str">
            <v>NotApplicable</v>
          </cell>
          <cell r="M70" t="str">
            <v>canNotEstablishWithin50years</v>
          </cell>
          <cell r="AA70">
            <v>1939</v>
          </cell>
          <cell r="AB70" t="str">
            <v>terrestrial</v>
          </cell>
          <cell r="AD70" t="str">
            <v>origin</v>
          </cell>
          <cell r="AE70" t="str">
            <v>yes</v>
          </cell>
          <cell r="AF70" t="str">
            <v>unknown</v>
          </cell>
          <cell r="AI70">
            <v>5</v>
          </cell>
          <cell r="AK70" t="str">
            <v>V</v>
          </cell>
          <cell r="AW70" t="str">
            <v>Ingen kjent effekt</v>
          </cell>
          <cell r="AX70" t="str">
            <v>Ingen kjent effekt</v>
          </cell>
          <cell r="BC70" t="str">
            <v>Ingen kjent effekt</v>
          </cell>
          <cell r="BD70" t="str">
            <v>Ingen kjent effekt</v>
          </cell>
          <cell r="BK70" t="str">
            <v>polar:Europe,NorthAndCentralAmerica|temperate_boreal:Europe,NorthAndCentralAmerica</v>
          </cell>
          <cell r="BM70" t="str">
            <v>polar:Europe,NorthAndCentralAmerica|temperate_boreal:Europe,NorthAndCentralAmerica</v>
          </cell>
          <cell r="DI70">
            <v>2</v>
          </cell>
        </row>
        <row r="71">
          <cell r="B71" t="str">
            <v>Allium cepa</v>
          </cell>
          <cell r="C71" t="str">
            <v>L.</v>
          </cell>
          <cell r="D71" t="str">
            <v>kepaløk</v>
          </cell>
          <cell r="E71">
            <v>59366</v>
          </cell>
          <cell r="F71">
            <v>99406</v>
          </cell>
          <cell r="G71" t="str">
            <v>ExpertGroups/Karplanter/S</v>
          </cell>
          <cell r="H71" t="str">
            <v>Karplanter (Svalbard)</v>
          </cell>
          <cell r="I71" t="str">
            <v>Karplanter (Svalbard)</v>
          </cell>
          <cell r="J71" t="str">
            <v>NotApplicable</v>
          </cell>
          <cell r="M71" t="str">
            <v>canNotEstablishWithin50years</v>
          </cell>
          <cell r="AA71">
            <v>2008</v>
          </cell>
          <cell r="AB71" t="str">
            <v>terrestrial</v>
          </cell>
          <cell r="AD71" t="str">
            <v>unknown</v>
          </cell>
          <cell r="AE71" t="str">
            <v>no</v>
          </cell>
          <cell r="AF71" t="str">
            <v>unknown</v>
          </cell>
          <cell r="AI71">
            <v>3</v>
          </cell>
          <cell r="AJ71" t="str">
            <v>V</v>
          </cell>
          <cell r="AK71" t="str">
            <v>V</v>
          </cell>
          <cell r="AW71" t="str">
            <v>Ingen kjent effekt</v>
          </cell>
          <cell r="AX71" t="str">
            <v>Ingen kjent effekt</v>
          </cell>
          <cell r="BC71" t="str">
            <v>Ingen kjent effekt</v>
          </cell>
          <cell r="BD71" t="str">
            <v>Ingen kjent effekt</v>
          </cell>
          <cell r="BK71" t="str">
            <v>temperate_dry:Asia</v>
          </cell>
          <cell r="BM71" t="str">
            <v>temperate_nemoral:Europe,Asia,Oceania,NorthAndCentralAmerica|temperate_dry:Europe,Asia,NorthAndCentralAmerica|subtropic_mediterranean:Europe,Asia,Africa,NorthAndCentralAmerica</v>
          </cell>
          <cell r="DI71">
            <v>1</v>
          </cell>
        </row>
        <row r="72">
          <cell r="B72" t="str">
            <v>Carum carvi</v>
          </cell>
          <cell r="C72" t="str">
            <v>L.</v>
          </cell>
          <cell r="D72" t="str">
            <v>karve</v>
          </cell>
          <cell r="E72">
            <v>60247</v>
          </cell>
          <cell r="F72">
            <v>100287</v>
          </cell>
          <cell r="G72" t="str">
            <v>ExpertGroups/Karplanter/S</v>
          </cell>
          <cell r="H72" t="str">
            <v>Karplanter (Svalbard)</v>
          </cell>
          <cell r="I72" t="str">
            <v>Karplanter (Svalbard)</v>
          </cell>
          <cell r="J72" t="str">
            <v>NotApplicable</v>
          </cell>
          <cell r="M72" t="str">
            <v>canNotEstablishWithin50years</v>
          </cell>
          <cell r="AA72">
            <v>1939</v>
          </cell>
          <cell r="AB72" t="str">
            <v>terrestrial</v>
          </cell>
          <cell r="AD72" t="str">
            <v>origin</v>
          </cell>
          <cell r="AE72" t="str">
            <v>yes</v>
          </cell>
          <cell r="AF72" t="str">
            <v>unknown</v>
          </cell>
          <cell r="AI72">
            <v>2</v>
          </cell>
          <cell r="AJ72" t="str">
            <v>V</v>
          </cell>
          <cell r="AW72" t="str">
            <v>Ingen kjent effekt</v>
          </cell>
          <cell r="AX72" t="str">
            <v>Ingen kjent effekt</v>
          </cell>
          <cell r="BC72" t="str">
            <v>Ingen kjent effekt</v>
          </cell>
          <cell r="BD72" t="str">
            <v>Ingen kjent effekt</v>
          </cell>
          <cell r="BK72" t="str">
            <v>temperate_boreal:Europe,Asia|temperate_nemoral:Europe,Asia|subtropic_mediterranean:Europe,Asia,Africa</v>
          </cell>
          <cell r="BM72" t="str">
            <v>temperate_boreal:Europe,Asia,NorthAndCentralAmerica|temperate_nemoral:Europe,Asia,NorthAndCentralAmerica|subtropic_mediterranean:Europe,Asia,Africa,NorthAndCentralAmerica</v>
          </cell>
          <cell r="DI72">
            <v>2</v>
          </cell>
        </row>
        <row r="73">
          <cell r="B73" t="str">
            <v>Galium album</v>
          </cell>
          <cell r="C73" t="str">
            <v>Mill.</v>
          </cell>
          <cell r="D73" t="str">
            <v>stormaure</v>
          </cell>
          <cell r="E73">
            <v>133349</v>
          </cell>
          <cell r="F73">
            <v>143481</v>
          </cell>
          <cell r="G73" t="str">
            <v>ExpertGroups/Karplanter/S</v>
          </cell>
          <cell r="H73" t="str">
            <v>Karplanter (Svalbard)</v>
          </cell>
          <cell r="I73" t="str">
            <v>Karplanter (Svalbard)</v>
          </cell>
          <cell r="J73" t="str">
            <v>NotApplicable</v>
          </cell>
          <cell r="M73" t="str">
            <v>canNotEstablishWithin50years</v>
          </cell>
          <cell r="AA73">
            <v>2008</v>
          </cell>
          <cell r="AB73" t="str">
            <v>terrestrial</v>
          </cell>
          <cell r="AD73" t="str">
            <v>origin</v>
          </cell>
          <cell r="AE73" t="str">
            <v>yes</v>
          </cell>
          <cell r="AF73" t="str">
            <v>unknown</v>
          </cell>
          <cell r="AI73">
            <v>5</v>
          </cell>
          <cell r="AJ73" t="str">
            <v>V</v>
          </cell>
          <cell r="AW73" t="str">
            <v>Ingen kjent effekt</v>
          </cell>
          <cell r="AX73" t="str">
            <v>Ingen kjent effekt</v>
          </cell>
          <cell r="BC73" t="str">
            <v>Ingen kjent effekt</v>
          </cell>
          <cell r="BD73" t="str">
            <v>Ingen kjent effekt</v>
          </cell>
          <cell r="BK73" t="str">
            <v>temperate_nemoral:Europe,Asia|temperate_dry:Europe,Asia|subtropic_unspecified:Asia|subtropic_mediterranean:Europe,Asia,Africa</v>
          </cell>
          <cell r="BM73" t="str">
            <v>temperate_boreal:Europe,NorthAndCentralAmerica|temperate_nemoral:Europe,Asia,Oceania|temperate_dry:Europe,Asia|subtropic_unspecified:Asia|subtropic_mediterranean:Europe,Asia,Africa</v>
          </cell>
          <cell r="DI73">
            <v>1</v>
          </cell>
        </row>
        <row r="74">
          <cell r="B74" t="str">
            <v>Tripleurospermum inodorum</v>
          </cell>
          <cell r="C74" t="str">
            <v>(L.) Sch.Bip.</v>
          </cell>
          <cell r="D74" t="str">
            <v>balderbrå</v>
          </cell>
          <cell r="E74">
            <v>138515</v>
          </cell>
          <cell r="F74">
            <v>100902</v>
          </cell>
          <cell r="G74" t="str">
            <v>ExpertGroups/Karplanter/S</v>
          </cell>
          <cell r="H74" t="str">
            <v>Karplanter (Svalbard)</v>
          </cell>
          <cell r="I74" t="str">
            <v>Karplanter (Svalbard)</v>
          </cell>
          <cell r="J74" t="str">
            <v>NotApplicable</v>
          </cell>
          <cell r="M74" t="str">
            <v>canNotEstablishWithin50years</v>
          </cell>
          <cell r="AA74">
            <v>1961</v>
          </cell>
          <cell r="AB74" t="str">
            <v>terrestrial</v>
          </cell>
          <cell r="AD74" t="str">
            <v>unknown</v>
          </cell>
          <cell r="AE74" t="str">
            <v>yes</v>
          </cell>
          <cell r="AF74" t="str">
            <v>unknown</v>
          </cell>
          <cell r="AI74">
            <v>1</v>
          </cell>
          <cell r="AJ74" t="str">
            <v>V</v>
          </cell>
          <cell r="AW74" t="str">
            <v>Ingen kjent effekt</v>
          </cell>
          <cell r="AX74" t="str">
            <v>Ingen kjent effekt</v>
          </cell>
          <cell r="BC74" t="str">
            <v>Ingen kjent effekt</v>
          </cell>
          <cell r="BD74" t="str">
            <v>Ingen kjent effekt</v>
          </cell>
          <cell r="BK74" t="str">
            <v>temperate_nemoral:Europe,Asia|temperate_dry:Europe,Asia|subtropic_mediterranean:Europe,Asia</v>
          </cell>
          <cell r="BM74" t="str">
            <v>temperate_nemoral:Europe,Asia,NorthAndCentralAmerica|temperate_dry:Europe,Asia,NorthAndCentralAmerica|subtropic_mediterranean:Europe,Asia</v>
          </cell>
          <cell r="DI74">
            <v>3</v>
          </cell>
        </row>
        <row r="75">
          <cell r="B75" t="str">
            <v>Barbarea stricta</v>
          </cell>
          <cell r="C75" t="str">
            <v>Andrz. ex Besser</v>
          </cell>
          <cell r="D75" t="str">
            <v>stakekarse</v>
          </cell>
          <cell r="E75">
            <v>130912</v>
          </cell>
          <cell r="F75">
            <v>101101</v>
          </cell>
          <cell r="G75" t="str">
            <v>ExpertGroups/Karplanter/S</v>
          </cell>
          <cell r="H75" t="str">
            <v>Karplanter (Svalbard)</v>
          </cell>
          <cell r="I75" t="str">
            <v>Karplanter (Svalbard)</v>
          </cell>
          <cell r="J75" t="str">
            <v>NotApplicable</v>
          </cell>
          <cell r="M75" t="str">
            <v>canNotEstablishWithin50years</v>
          </cell>
          <cell r="AA75">
            <v>2011</v>
          </cell>
          <cell r="AB75" t="str">
            <v>terrestrial</v>
          </cell>
          <cell r="AD75" t="str">
            <v>origin</v>
          </cell>
          <cell r="AE75" t="str">
            <v>yes</v>
          </cell>
          <cell r="AF75" t="str">
            <v>unknown</v>
          </cell>
          <cell r="AI75">
            <v>3</v>
          </cell>
          <cell r="AJ75" t="str">
            <v>V</v>
          </cell>
          <cell r="AW75" t="str">
            <v>Ingen kjent effekt</v>
          </cell>
          <cell r="AX75" t="str">
            <v>Ingen kjent effekt</v>
          </cell>
          <cell r="BC75" t="str">
            <v>Ingen kjent effekt</v>
          </cell>
          <cell r="BD75" t="str">
            <v>Ingen kjent effekt</v>
          </cell>
          <cell r="BK75" t="str">
            <v>temperate_boreal:Europe,Asia|temperate_nemoral:Europe,Asia</v>
          </cell>
          <cell r="BM75" t="str">
            <v>temperate_boreal:Europe,Asia|temperate_nemoral:Europe,Asia</v>
          </cell>
          <cell r="DI75">
            <v>1</v>
          </cell>
        </row>
        <row r="76">
          <cell r="B76" t="str">
            <v>Ranunculus acris acris</v>
          </cell>
          <cell r="D76" t="str">
            <v>engsoleie</v>
          </cell>
          <cell r="E76">
            <v>136149</v>
          </cell>
          <cell r="F76">
            <v>103139</v>
          </cell>
          <cell r="G76" t="str">
            <v>ExpertGroups/Karplanter/S</v>
          </cell>
          <cell r="H76" t="str">
            <v>Karplanter (Svalbard)</v>
          </cell>
          <cell r="I76" t="str">
            <v>Karplanter (Svalbard)</v>
          </cell>
          <cell r="J76" t="str">
            <v>NotApplicable</v>
          </cell>
          <cell r="M76" t="str">
            <v>canNotEstablishWithin50years</v>
          </cell>
          <cell r="AA76">
            <v>1939</v>
          </cell>
          <cell r="AB76" t="str">
            <v>terrestrial</v>
          </cell>
          <cell r="AD76" t="str">
            <v>origin</v>
          </cell>
          <cell r="AE76" t="str">
            <v>no</v>
          </cell>
          <cell r="AF76" t="str">
            <v>unknown</v>
          </cell>
          <cell r="AI76">
            <v>5</v>
          </cell>
          <cell r="AJ76" t="str">
            <v>V</v>
          </cell>
          <cell r="AW76" t="str">
            <v>Ingen kjent effekt</v>
          </cell>
          <cell r="AX76" t="str">
            <v>Ingen kjent effekt</v>
          </cell>
          <cell r="BC76" t="str">
            <v>Ingen kjent effekt</v>
          </cell>
          <cell r="BD76" t="str">
            <v>Ingen kjent effekt</v>
          </cell>
          <cell r="BK76" t="str">
            <v>temperate_boreal:Europe|temperate_nemoral:Europe,Asia|subtropic_mediterranean:Europe</v>
          </cell>
          <cell r="BM76" t="str">
            <v>temperate_boreal:Europe,NorthAndCentralAmerica|temperate_nemoral:Europe,Asia,Oceania,NorthAndCentralAmerica|subtropic_mediterranean:Europe</v>
          </cell>
          <cell r="DI76">
            <v>2</v>
          </cell>
        </row>
        <row r="77">
          <cell r="B77" t="str">
            <v>Cerastium fontanum vulgare</v>
          </cell>
          <cell r="C77" t="str">
            <v>(Hartm.) Greuter &amp; Burdet</v>
          </cell>
          <cell r="D77" t="str">
            <v>ugrasarve</v>
          </cell>
          <cell r="E77">
            <v>131673</v>
          </cell>
          <cell r="F77">
            <v>101472</v>
          </cell>
          <cell r="G77" t="str">
            <v>ExpertGroups/Karplanter/S</v>
          </cell>
          <cell r="H77" t="str">
            <v>Karplanter (Svalbard)</v>
          </cell>
          <cell r="I77" t="str">
            <v>Karplanter (Svalbard)</v>
          </cell>
          <cell r="J77" t="str">
            <v>NotApplicable</v>
          </cell>
          <cell r="M77" t="str">
            <v>canNotEstablishWithin50years</v>
          </cell>
          <cell r="AA77">
            <v>1897</v>
          </cell>
          <cell r="AB77" t="str">
            <v>terrestrial</v>
          </cell>
          <cell r="AD77" t="str">
            <v>origin</v>
          </cell>
          <cell r="AE77" t="str">
            <v>no</v>
          </cell>
          <cell r="AF77" t="str">
            <v>unknown</v>
          </cell>
          <cell r="AI77">
            <v>3</v>
          </cell>
          <cell r="AJ77" t="str">
            <v>V</v>
          </cell>
          <cell r="AW77" t="str">
            <v>Ingen kjent effekt</v>
          </cell>
          <cell r="AX77" t="str">
            <v>Ingen kjent effekt</v>
          </cell>
          <cell r="BC77" t="str">
            <v>Ingen kjent effekt</v>
          </cell>
          <cell r="BD77" t="str">
            <v>Ingen kjent effekt</v>
          </cell>
          <cell r="BK77" t="str">
            <v>temperate_boreal:Europe,Asia|temperate_nemoral:Europe,Asia|subtropic_mediterranean:Europe,Asia,Africa</v>
          </cell>
          <cell r="BM77" t="str">
            <v>temperate_boreal:Europe,Asia|temperate_nemoral:Europe,Asia|subtropic_mediterranean:Europe,Asia,Africa</v>
          </cell>
          <cell r="DI77">
            <v>3</v>
          </cell>
        </row>
        <row r="78">
          <cell r="B78" t="str">
            <v>Lathyrus pratensis</v>
          </cell>
          <cell r="C78" t="str">
            <v>L.</v>
          </cell>
          <cell r="D78" t="str">
            <v>gulflatbelg</v>
          </cell>
          <cell r="E78">
            <v>61920</v>
          </cell>
          <cell r="F78">
            <v>101960</v>
          </cell>
          <cell r="G78" t="str">
            <v>ExpertGroups/Karplanter/S</v>
          </cell>
          <cell r="H78" t="str">
            <v>Karplanter (Svalbard)</v>
          </cell>
          <cell r="I78" t="str">
            <v>Karplanter (Svalbard)</v>
          </cell>
          <cell r="J78" t="str">
            <v>NotApplicable</v>
          </cell>
          <cell r="M78" t="str">
            <v>canNotEstablishWithin50years</v>
          </cell>
          <cell r="AA78">
            <v>2011</v>
          </cell>
          <cell r="AB78" t="str">
            <v>terrestrial</v>
          </cell>
          <cell r="AD78" t="str">
            <v>origin</v>
          </cell>
          <cell r="AE78" t="str">
            <v>yes</v>
          </cell>
          <cell r="AF78" t="str">
            <v>unknown</v>
          </cell>
          <cell r="AI78">
            <v>5</v>
          </cell>
          <cell r="AJ78" t="str">
            <v>V</v>
          </cell>
          <cell r="AW78" t="str">
            <v>Ingen kjent effekt</v>
          </cell>
          <cell r="AX78" t="str">
            <v>Ingen kjent effekt</v>
          </cell>
          <cell r="BC78" t="str">
            <v>Ingen kjent effekt</v>
          </cell>
          <cell r="BD78" t="str">
            <v>Ingen kjent effekt</v>
          </cell>
          <cell r="BK78" t="str">
            <v>temperate_boreal:Europe,Asia|temperate_nemoral:Europe,Asia|subtropic_mediterranean:Europe,Asia,Africa</v>
          </cell>
          <cell r="BM78" t="str">
            <v>temperate_boreal:Europe,Asia,NorthAndCentralAmerica|temperate_nemoral:Europe,Asia,NorthAndCentralAmerica|subtropic_mediterranean:Europe,Asia,Africa</v>
          </cell>
          <cell r="DI78">
            <v>1</v>
          </cell>
        </row>
        <row r="79">
          <cell r="B79" t="str">
            <v>Plantago major major</v>
          </cell>
          <cell r="D79" t="str">
            <v>ugrasgroblad</v>
          </cell>
          <cell r="E79">
            <v>135441</v>
          </cell>
          <cell r="F79">
            <v>102535</v>
          </cell>
          <cell r="G79" t="str">
            <v>ExpertGroups/Karplanter/S</v>
          </cell>
          <cell r="H79" t="str">
            <v>Karplanter (Svalbard)</v>
          </cell>
          <cell r="I79" t="str">
            <v>Karplanter (Svalbard)</v>
          </cell>
          <cell r="J79" t="str">
            <v>NotApplicable</v>
          </cell>
          <cell r="M79" t="str">
            <v>canNotEstablishWithin50years</v>
          </cell>
          <cell r="AA79">
            <v>1928</v>
          </cell>
          <cell r="AB79" t="str">
            <v>terrestrial</v>
          </cell>
          <cell r="AD79" t="str">
            <v>unknown</v>
          </cell>
          <cell r="AE79" t="str">
            <v>no</v>
          </cell>
          <cell r="AF79" t="str">
            <v>unknown</v>
          </cell>
          <cell r="AI79">
            <v>3</v>
          </cell>
          <cell r="AJ79" t="str">
            <v>V</v>
          </cell>
          <cell r="AW79" t="str">
            <v>Ingen kjent effekt</v>
          </cell>
          <cell r="AX79" t="str">
            <v>Ingen kjent effekt</v>
          </cell>
          <cell r="BC79" t="str">
            <v>Ingen kjent effekt</v>
          </cell>
          <cell r="BD79" t="str">
            <v>Ingen kjent effekt</v>
          </cell>
          <cell r="BK79" t="str">
            <v>temperate_nemoral:Europe,Asia|temperate_dry:Europe,Asia|subtropic_unspecified:Europe,Asia|subtropic_mediterranean:Africa</v>
          </cell>
          <cell r="BM79" t="str">
            <v>temperate_boreal:Europe,Asia,NorthAndCentralAmerica|temperate_nemoral:Europe,Asia,Oceania,NorthAndCentralAmerica,SouthAmerica|temperate_dry:Europe,Asia,NorthAndCentralAmerica|subtropic_unspecified:Europe,Asia,NorthAndCentralAmerica,SouthAmerica|subtropic_mediterranean:Africa,Oceania,NorthAndCentralAmerica|subtropic_caperegion:Africa|subtropic_highlands:SouthAmerica</v>
          </cell>
          <cell r="DI79">
            <v>2</v>
          </cell>
        </row>
        <row r="80">
          <cell r="B80" t="str">
            <v>Ranunculus subborealis villosus</v>
          </cell>
          <cell r="C80" t="str">
            <v>(Drabble) Elven</v>
          </cell>
          <cell r="D80" t="str">
            <v>kystsoleie</v>
          </cell>
          <cell r="E80">
            <v>136653</v>
          </cell>
          <cell r="F80">
            <v>103175</v>
          </cell>
          <cell r="G80" t="str">
            <v>ExpertGroups/Karplanter/S</v>
          </cell>
          <cell r="H80" t="str">
            <v>Karplanter (Svalbard)</v>
          </cell>
          <cell r="I80" t="str">
            <v>Karplanter (Svalbard)</v>
          </cell>
          <cell r="J80" t="str">
            <v>DoorKnocker</v>
          </cell>
          <cell r="K80" t="str">
            <v>doRiskAssessment</v>
          </cell>
          <cell r="N80">
            <v>1</v>
          </cell>
          <cell r="Q80">
            <v>2</v>
          </cell>
          <cell r="T80" t="str">
            <v>LO</v>
          </cell>
          <cell r="U80">
            <v>2</v>
          </cell>
          <cell r="V80" t="str">
            <v>1,2D</v>
          </cell>
          <cell r="AA80">
            <v>1928</v>
          </cell>
          <cell r="AB80" t="str">
            <v>terrestrial</v>
          </cell>
          <cell r="AD80" t="str">
            <v>origin</v>
          </cell>
          <cell r="AE80" t="str">
            <v>no</v>
          </cell>
          <cell r="AF80" t="str">
            <v>unknown</v>
          </cell>
          <cell r="AI80">
            <v>5</v>
          </cell>
          <cell r="AJ80" t="str">
            <v>V</v>
          </cell>
          <cell r="AN80">
            <v>1</v>
          </cell>
          <cell r="AO80" t="str">
            <v>introductionTransportpollution</v>
          </cell>
          <cell r="AU80">
            <v>8</v>
          </cell>
          <cell r="AV80">
            <v>100</v>
          </cell>
          <cell r="AW80" t="str">
            <v>Ingen kjent effekt</v>
          </cell>
          <cell r="AX80" t="str">
            <v>Ingen kjent effekt</v>
          </cell>
          <cell r="BC80" t="str">
            <v>Ingen kjent effekt</v>
          </cell>
          <cell r="BD80" t="str">
            <v>Ingen kjent effekt</v>
          </cell>
          <cell r="BE80" t="str">
            <v>no</v>
          </cell>
          <cell r="BF80" t="str">
            <v>yes</v>
          </cell>
          <cell r="BG80" t="str">
            <v>V</v>
          </cell>
          <cell r="BK80" t="str">
            <v>temperate_boreal:Europe|temperate_nemoral:Europe</v>
          </cell>
          <cell r="BM80" t="str">
            <v>polar:Europe|temperate_boreal:Europe,NorthAndCentralAmerica|temperate_nemoral:Europe</v>
          </cell>
          <cell r="BO80">
            <v>1</v>
          </cell>
          <cell r="BR80" t="str">
            <v>RedListCategoryLevel</v>
          </cell>
          <cell r="BT80">
            <v>1</v>
          </cell>
          <cell r="BW80" t="str">
            <v>SpreadYearlyLiteratureData</v>
          </cell>
          <cell r="BX80">
            <v>31.9</v>
          </cell>
          <cell r="BY80">
            <v>1</v>
          </cell>
          <cell r="CB80" t="str">
            <v>T35,T8</v>
          </cell>
          <cell r="CC80">
            <v>2</v>
          </cell>
          <cell r="CG80" t="str">
            <v>T8</v>
          </cell>
          <cell r="CH80">
            <v>1</v>
          </cell>
          <cell r="CL80" t="str">
            <v>T8</v>
          </cell>
          <cell r="CM80">
            <v>1</v>
          </cell>
          <cell r="CQ80">
            <v>1</v>
          </cell>
          <cell r="CU80">
            <v>1</v>
          </cell>
          <cell r="CX80">
            <v>0</v>
          </cell>
          <cell r="CY80">
            <v>1</v>
          </cell>
          <cell r="DB80">
            <v>0</v>
          </cell>
          <cell r="DC80" t="str">
            <v>Kystsoleie &lt;i&gt;Ranunculus subborealis&lt;/i&gt; subsp. &lt;i&gt;villosus&lt;/i&gt; er en flerårig urt med frøformering og noe klonal vekst. Den kan holde seg lenge (flere årtier) etter etablering, uten å reprodusere. Den er en rase av en hardfør og vidt utbredt art i Vest- og Nord-Europa og Nordvest-Sibir. Vi har identifisert Svalbard-materialet til subsp. &lt;i&gt;villosus&lt;/i&gt;, som er den vanlige rasen i områdene i Norge der de fleste transporter til Svalbard har kommet fra (Vestlandet med Bergen, Midt-Norge med Trondheim, Nord-Norge med Bodø, Tromsø og Hammerfest). De to andre norske rasene av arten, russesoleie subsp. &lt;i&gt;subborealis&lt;/i&gt; og fjellsoleie subsp. &lt;i&gt;pumilis&lt;/i&gt; er enda mer hardføre enn subsp. &lt;i&gt;villosus&lt;/i&gt;, men de forekommer hovedsakelig i områder der det ikke skjer noen transporter til Svalbard.</v>
          </cell>
          <cell r="DD80" t="str">
            <v>Kystsoleie er funnet mange ganger på Svalbard: i Ny-Ålesund 1928 (Høeg &amp; Lid 1929), 1936 (E. Dahl, herb. O) og 1958 (O.I. Rønning &amp; O. Skifte, herb. TROM), på Hotellneset nær Longyearbyen i 1928 (Høeg &amp; Lid 1929), i sjølve Longyearbyen i 1928 (Høeg &amp; Lid 1929), 1939 (Hadac 1941) og 1960 (Sunding 1961), og på Bjørnøya ved Krillvasshytta i 1957 (Rønning 1959) og ved Tunheim i 1957, 1958, 1964 og 1967 (bl.a. Rønning 1959, Engelskjøn &amp; Schweitzer 1970). Arten har tydeligvis vært etablert på Bjørnøya og kanskje også på Spitsbergen, men det er ikke kjent funn etter 1960 (Spitsbergen) og 1967 (Bjørnøya).</v>
          </cell>
          <cell r="DE80" t="str">
            <v>Trolig kommet inn med dyref&amp;#244:r, kanskje også med andre vektorer. Ingen viderespredning på Svalbard, foreløpig.</v>
          </cell>
          <cell r="DF80" t="str">
            <v>Invasjonspotensialet er lite, med minste skår på både median levetid og ekspansjonshastighet (anslått for de kommende 50 år). Planten har vært etablert, eller i hvert fall stabil, på Bjørnøya i en periode, kanskje også i Longyearbyen og Ny-Ålesund, men er ikke kjent fra øyene i dag. Den har potensial for nyetablering, og vi anser den som en dørstokk-art. Den har også potensial for videre spredning fra etableringssteder. Diasporene (smånøtter med krok) spres med dyr (rein) og folk.</v>
          </cell>
          <cell r="DG80" t="str">
            <v>Planten er foreløpig trolig bare funnet på skrotemark (sterkt endret fastmark) på Spitsbergen: økologien på voksestedene på Bjørnøya er ikke nærmere kjent. Den har potensial for å etablere seg i urterik, noe gjødslet vegetasjon, spesielt i fuglefjell-enger dersom den kan spres dit. Det er ikke mulig å si noe om hvilken effekt den kan ha.</v>
          </cell>
          <cell r="DH80" t="str">
            <v>Kystsoleie har vært stabil og kan trolig etablere seg på ny på Svalbard, dersom den spres inn. Arten kan innta mindre påvirkete naturtyper, spesielt fuglegjødslete enger, men utgjør foreløpig ingen risiko.</v>
          </cell>
          <cell r="DI80">
            <v>5</v>
          </cell>
        </row>
        <row r="81">
          <cell r="B81" t="str">
            <v>Lepidotheca suaveolens</v>
          </cell>
          <cell r="C81" t="str">
            <v>(Pursh) Nutt.</v>
          </cell>
          <cell r="D81" t="str">
            <v>tunbalderbrå</v>
          </cell>
          <cell r="E81">
            <v>134111</v>
          </cell>
          <cell r="F81">
            <v>100727</v>
          </cell>
          <cell r="G81" t="str">
            <v>ExpertGroups/Karplanter/S</v>
          </cell>
          <cell r="H81" t="str">
            <v>Karplanter (Svalbard)</v>
          </cell>
          <cell r="I81" t="str">
            <v>Karplanter (Svalbard)</v>
          </cell>
          <cell r="J81" t="str">
            <v>DoorKnocker</v>
          </cell>
          <cell r="K81" t="str">
            <v>doRiskAssessment</v>
          </cell>
          <cell r="N81">
            <v>1</v>
          </cell>
          <cell r="Q81">
            <v>1</v>
          </cell>
          <cell r="T81" t="str">
            <v>NK</v>
          </cell>
          <cell r="U81">
            <v>1</v>
          </cell>
          <cell r="V81" t="str">
            <v>1,1</v>
          </cell>
          <cell r="AA81">
            <v>1965</v>
          </cell>
          <cell r="AB81" t="str">
            <v>terrestrial</v>
          </cell>
          <cell r="AD81" t="str">
            <v>other</v>
          </cell>
          <cell r="AE81" t="str">
            <v>yes</v>
          </cell>
          <cell r="AF81" t="str">
            <v>unknown</v>
          </cell>
          <cell r="AI81">
            <v>1</v>
          </cell>
          <cell r="AJ81" t="str">
            <v>V</v>
          </cell>
          <cell r="AN81">
            <v>2</v>
          </cell>
          <cell r="AO81" t="str">
            <v>introductionStowaway</v>
          </cell>
          <cell r="AU81">
            <v>8</v>
          </cell>
          <cell r="AW81" t="str">
            <v>Ingen kjent effekt</v>
          </cell>
          <cell r="AX81" t="str">
            <v>Ingen kjent effekt</v>
          </cell>
          <cell r="BC81" t="str">
            <v>Ingen kjent effekt</v>
          </cell>
          <cell r="BD81" t="str">
            <v>Ingen kjent effekt</v>
          </cell>
          <cell r="BE81" t="str">
            <v>no</v>
          </cell>
          <cell r="BF81" t="str">
            <v>yes</v>
          </cell>
          <cell r="BG81" t="str">
            <v>V</v>
          </cell>
          <cell r="BK81" t="str">
            <v>temperate_boreal:NorthAndCentralAmerica|temperate_nemoral:NorthAndCentralAmerica|temperate_dry:NorthAndCentralAmerica|subtropic_unspecified:NorthAndCentralAmerica|subtropic_mediterranean:NorthAndCentralAmerica</v>
          </cell>
          <cell r="BM81" t="str">
            <v>polar:NorthAndCentralAmerica|temperate_boreal:Europe,Asia,NorthAndCentralAmerica|temperate_nemoral:Europe,Asia,Oceania,NorthAndCentralAmerica|temperate_dry:Europe,Asia,NorthAndCentralAmerica|subtropic_unspecified:Europe,Asia,NorthAndCentralAmerica|subtropic_mediterranean:Europe,Asia,Africa,Oceania,NorthAndCentralAmerica</v>
          </cell>
          <cell r="BO81">
            <v>1</v>
          </cell>
          <cell r="BR81" t="str">
            <v>RedListCategoryLevel</v>
          </cell>
          <cell r="BT81">
            <v>1</v>
          </cell>
          <cell r="BW81" t="str">
            <v>SpreadYearlyLiteratureData</v>
          </cell>
          <cell r="BX81">
            <v>31.9</v>
          </cell>
          <cell r="BY81">
            <v>1</v>
          </cell>
          <cell r="CB81" t="str">
            <v>T35</v>
          </cell>
          <cell r="CC81">
            <v>1</v>
          </cell>
          <cell r="CH81">
            <v>1</v>
          </cell>
          <cell r="CM81">
            <v>1</v>
          </cell>
          <cell r="CQ81">
            <v>1</v>
          </cell>
          <cell r="CU81">
            <v>1</v>
          </cell>
          <cell r="CX81">
            <v>0</v>
          </cell>
          <cell r="CY81">
            <v>1</v>
          </cell>
          <cell r="DB81">
            <v>0</v>
          </cell>
          <cell r="DC81" t="str">
            <v>Tunbalderbrå &lt;i&gt;Lepidotheca suaveolens&lt;/i&gt; er en ettårig art med frøreproduksjon. Arten er sjøl-kompatibel (trenger ikke krysspollinering), kan sette enorme mengder frukter som blir noe klisne i fuktig vær og henger fast i alt som kan forflytte planten. Den er ekstremt spredningsdyktig og ytterst vanlig på fastlandet. Arten er knyttet til skrotemark (sterkt endret fastmark) og praktisk talt ikke funnet i mindre påvirkete naturtyper i Europa.</v>
          </cell>
          <cell r="DD81" t="str">
            <v>Funnet to ganger, med knopper i Ny-Ålesund i 1965 (O.I. Rønning, herb. TRH) og i blomst i Barentsburg i 1998 (Liska &amp; Sold&amp;#225:n 2004).</v>
          </cell>
          <cell r="DE81" t="str">
            <v>Kan introduseres med flere vektorer, men kanskje hovedsakelig som blindpassasjer.</v>
          </cell>
          <cell r="DF81" t="str">
            <v>Invasjonspotensialet, beregnet ut fra et estimert forekomstareal om 50 år på 8 km2, er lite, ut fra minste skår på både median levetid og ekspansjonshastighet. Arten kan etablere seg på Svalbard. Introduksjonspresset er trolig stort (kan følge med nesten alt som forflytter seg mellom fastlandet og Svalbard), men spiringen på Svalbard kan være et problem. Det er mulig, eller kanskje heller trolig, at arten kan etablere bestander på Svalbard i kommende tiår.</v>
          </cell>
          <cell r="DG81" t="str">
            <v>Ingen kjent negativ økologisk effekt. Arten er sterkt knyttet til forstyrret mark, også der den allerede finnes i Arktis (f.eks. på Grønland).</v>
          </cell>
          <cell r="DH81" t="str">
            <v>Tunbalderbrå behandles som en dørstokk-art fordi den er funnet blomstrende på Svalbard, og fordi den kan ha potensial for etablering ved noe varmere klima. Den vurderes ikke som en trussel mot natur på Svalbard.</v>
          </cell>
          <cell r="DI81">
            <v>1</v>
          </cell>
        </row>
        <row r="82">
          <cell r="B82" t="str">
            <v>Poa humilis</v>
          </cell>
          <cell r="C82" t="str">
            <v>Ehrh. ex Hoffm.</v>
          </cell>
          <cell r="D82" t="str">
            <v>smårapp</v>
          </cell>
          <cell r="E82">
            <v>145155</v>
          </cell>
          <cell r="F82">
            <v>159361</v>
          </cell>
          <cell r="G82" t="str">
            <v>ExpertGroups/Karplanter/S</v>
          </cell>
          <cell r="H82" t="str">
            <v>Karplanter (Svalbard)</v>
          </cell>
          <cell r="I82" t="str">
            <v>Karplanter (Svalbard)</v>
          </cell>
          <cell r="J82" t="str">
            <v>AlienSpecie</v>
          </cell>
          <cell r="N82">
            <v>1</v>
          </cell>
          <cell r="P82" t="str">
            <v>V</v>
          </cell>
          <cell r="Q82">
            <v>1</v>
          </cell>
          <cell r="T82" t="str">
            <v>NK</v>
          </cell>
          <cell r="U82">
            <v>1</v>
          </cell>
          <cell r="V82" t="str">
            <v>1,1</v>
          </cell>
          <cell r="W82" t="str">
            <v>LO</v>
          </cell>
          <cell r="AA82">
            <v>2009</v>
          </cell>
          <cell r="AB82" t="str">
            <v>terrestrial</v>
          </cell>
          <cell r="AD82" t="str">
            <v>origin</v>
          </cell>
          <cell r="AE82" t="str">
            <v>yes</v>
          </cell>
          <cell r="AF82" t="str">
            <v>unknown</v>
          </cell>
          <cell r="AI82">
            <v>10</v>
          </cell>
          <cell r="AJ82" t="str">
            <v>V</v>
          </cell>
          <cell r="AK82" t="str">
            <v>V</v>
          </cell>
          <cell r="AN82">
            <v>2</v>
          </cell>
          <cell r="AO82" t="str">
            <v>introductionReleased,spreadTransportpollution</v>
          </cell>
          <cell r="AP82" t="str">
            <v>Sv</v>
          </cell>
          <cell r="AQ82">
            <v>8</v>
          </cell>
          <cell r="AR82">
            <v>1</v>
          </cell>
          <cell r="AS82">
            <v>8</v>
          </cell>
          <cell r="AT82">
            <v>1</v>
          </cell>
          <cell r="AU82">
            <v>8</v>
          </cell>
          <cell r="AV82">
            <v>100</v>
          </cell>
          <cell r="AW82" t="str">
            <v>Ingen kjent effekt</v>
          </cell>
          <cell r="AX82" t="str">
            <v>Ingen kjent effekt</v>
          </cell>
          <cell r="BC82" t="str">
            <v>Ingen kjent effekt</v>
          </cell>
          <cell r="BD82" t="str">
            <v>Ingen kjent effekt</v>
          </cell>
          <cell r="BE82" t="str">
            <v>no</v>
          </cell>
          <cell r="BF82" t="str">
            <v>no</v>
          </cell>
          <cell r="BG82" t="str">
            <v>V</v>
          </cell>
          <cell r="BK82" t="str">
            <v>temperate_boreal:Europe|temperate_nemoral:Europe</v>
          </cell>
          <cell r="BM82" t="str">
            <v>polar:Europe,NorthAndCentralAmerica|temperate_boreal:Europe,NorthAndCentralAmerica|temperate_nemoral:Europe</v>
          </cell>
          <cell r="BO82">
            <v>2</v>
          </cell>
          <cell r="BP82" t="str">
            <v>X</v>
          </cell>
          <cell r="BR82" t="str">
            <v>RedListCategoryLevel</v>
          </cell>
          <cell r="BT82">
            <v>1</v>
          </cell>
          <cell r="BW82" t="str">
            <v>SpreadYearlyIncreaseCalculatedExpansionSpeed</v>
          </cell>
          <cell r="BX82">
            <v>0</v>
          </cell>
          <cell r="BY82">
            <v>1</v>
          </cell>
          <cell r="CB82" t="str">
            <v>T35</v>
          </cell>
          <cell r="CC82">
            <v>1</v>
          </cell>
          <cell r="CH82">
            <v>1</v>
          </cell>
          <cell r="CM82">
            <v>1</v>
          </cell>
          <cell r="CQ82">
            <v>1</v>
          </cell>
          <cell r="CU82">
            <v>1</v>
          </cell>
          <cell r="CX82">
            <v>0</v>
          </cell>
          <cell r="CY82">
            <v>1</v>
          </cell>
          <cell r="DB82">
            <v>0</v>
          </cell>
          <cell r="DC82" t="str">
            <v>Smårapp &lt;i&gt;Poa humilis &lt;/i&gt;(tidligere &lt;i&gt;P. pratensis&lt;/i&gt; subsp. &lt;i&gt;irrigata&lt;/i&gt;) er en flerårig plante med hovedsakelig eller enerådende aseksuell frøformering og med klonal vekst med jordstengler. Den hører til en meget komplisert gruppe, enten en artsgruppe (&lt;i&gt;P. pratensis&lt;/i&gt;-gruppen) eller en serie underarter innen &amp;#233:n art. Den er hjemlig i Nordvest-Europa og trolig spredt med mennesker eller husdyr (og dyref&amp;#244:r) til nordvestre Canada og trolig Grønland.</v>
          </cell>
          <cell r="DD82" t="str">
            <v>Smårapp ble funnet i rimelig stor mengde på veikanter i Longyearbyen i 2009 (Alsos et al. 2015), men kan ha stått der 10-20 år før den ble oppdaget. Den blomstrer meget sent i sesongen, noe som er årsaken til at den ikke er blitt registrert tidligere. Arten er stabil eller i svak (klonal) økning, men bare på veikantene der den opprinnelig er sådd inn.</v>
          </cell>
          <cell r="DE82" t="str">
            <v>Planten ble innført som såfrø for restaureringstiltak. Den har lokal etablering og litt vegetativ spredning.</v>
          </cell>
          <cell r="DF82" t="str">
            <v>Invasjonspotensialet er lite, med usikkerhet til begrenset, som kombinasjon av begrenset (til moderat) median levetid og ingen ekspansjon. Planten er etablert, men uten effektiv spredning ut over innførselsområdet. Dens nærvær avhenger av arealbruken i Longyearbyen.</v>
          </cell>
          <cell r="DG82" t="str">
            <v>Ingen kjent negativ økologisk effekt er knyttet til planten. Man kunne kanskje tenke seg at den kunne påvirke den stedegne arten av &lt;i&gt;Poa pratensis-&lt;/i&gt;gruppen, seterrapp &lt;i&gt;P. alpigena&lt;/i&gt;, ved genetisk forurensning ved pollinering, men for det første blomstrer smårapp uvanlig sent (gjerne i september), og eventuelle frø som dannes etter pollinering fra smårapp har ingen sjanse til å modne, for det andre regner vi med at hoveddelen av frøformeringen hos begge artene er aseksuell og uavhengig av pollinering.</v>
          </cell>
          <cell r="DH82" t="str">
            <v>Smårapp vurderes til ingen kjent økologisk risiko, med usikkerhet til låg risiko, og bare på grunn av invasjonspotensialet. Planten er etablert i Longyearbyen, i hvert fall foreløpig, men synes ikke å utgjøre noen økologisk risiko for stedegne planter eller naturtyper.</v>
          </cell>
          <cell r="DI82">
            <v>1</v>
          </cell>
        </row>
        <row r="83">
          <cell r="B83" t="str">
            <v>Alchemilla subcrenata</v>
          </cell>
          <cell r="C83" t="str">
            <v>Buser</v>
          </cell>
          <cell r="D83" t="str">
            <v>engmarikåpe</v>
          </cell>
          <cell r="E83">
            <v>130172</v>
          </cell>
          <cell r="F83">
            <v>103244</v>
          </cell>
          <cell r="G83" t="str">
            <v>ExpertGroups/Karplanter/S</v>
          </cell>
          <cell r="H83" t="str">
            <v>Karplanter (Svalbard)</v>
          </cell>
          <cell r="I83" t="str">
            <v>Karplanter (Svalbard)</v>
          </cell>
          <cell r="J83" t="str">
            <v>AlienSpecie</v>
          </cell>
          <cell r="N83">
            <v>1</v>
          </cell>
          <cell r="Q83">
            <v>1</v>
          </cell>
          <cell r="T83" t="str">
            <v>NK</v>
          </cell>
          <cell r="U83">
            <v>1</v>
          </cell>
          <cell r="V83" t="str">
            <v>1,1</v>
          </cell>
          <cell r="X83">
            <v>2</v>
          </cell>
          <cell r="Y83">
            <v>2</v>
          </cell>
          <cell r="Z83">
            <v>1</v>
          </cell>
          <cell r="AA83">
            <v>1957</v>
          </cell>
          <cell r="AB83" t="str">
            <v>terrestrial</v>
          </cell>
          <cell r="AD83" t="str">
            <v>origin</v>
          </cell>
          <cell r="AE83" t="str">
            <v>yes</v>
          </cell>
          <cell r="AF83" t="str">
            <v>unknown</v>
          </cell>
          <cell r="AI83">
            <v>5</v>
          </cell>
          <cell r="AK83" t="str">
            <v>V</v>
          </cell>
          <cell r="AN83">
            <v>2</v>
          </cell>
          <cell r="AO83" t="str">
            <v>introductionTransportpollution,introductionStowaway</v>
          </cell>
          <cell r="AP83" t="str">
            <v>Sv</v>
          </cell>
          <cell r="AQ83">
            <v>4</v>
          </cell>
          <cell r="AR83">
            <v>1</v>
          </cell>
          <cell r="AS83">
            <v>4</v>
          </cell>
          <cell r="AT83">
            <v>1</v>
          </cell>
          <cell r="AU83">
            <v>8</v>
          </cell>
          <cell r="AV83">
            <v>100</v>
          </cell>
          <cell r="AW83" t="str">
            <v>Ingen kjent effekt</v>
          </cell>
          <cell r="AX83" t="str">
            <v>Ingen kjent effekt</v>
          </cell>
          <cell r="BC83" t="str">
            <v>Ingen kjent effekt</v>
          </cell>
          <cell r="BD83" t="str">
            <v>Ingen kjent effekt</v>
          </cell>
          <cell r="BE83" t="str">
            <v>no</v>
          </cell>
          <cell r="BF83" t="str">
            <v>yes</v>
          </cell>
          <cell r="BG83" t="str">
            <v>V</v>
          </cell>
          <cell r="BK83" t="str">
            <v>temperate_boreal:Europe|temperate_nemoral:Europe</v>
          </cell>
          <cell r="BM83" t="str">
            <v>polar:Europe|temperate_boreal:Europe|temperate_nemoral:Europe</v>
          </cell>
          <cell r="BO83">
            <v>2</v>
          </cell>
          <cell r="BR83" t="str">
            <v>RedListCategoryLevel</v>
          </cell>
          <cell r="BT83">
            <v>1</v>
          </cell>
          <cell r="BW83" t="str">
            <v>SpreadYearlyIncreaseCalculatedExpansionSpeed</v>
          </cell>
          <cell r="BX83">
            <v>0</v>
          </cell>
          <cell r="BY83">
            <v>1</v>
          </cell>
          <cell r="CB83" t="str">
            <v>T35</v>
          </cell>
          <cell r="CC83">
            <v>1</v>
          </cell>
          <cell r="CH83">
            <v>1</v>
          </cell>
          <cell r="CM83">
            <v>1</v>
          </cell>
          <cell r="CQ83">
            <v>1</v>
          </cell>
          <cell r="CU83">
            <v>1</v>
          </cell>
          <cell r="CX83">
            <v>0</v>
          </cell>
          <cell r="CY83">
            <v>1</v>
          </cell>
          <cell r="DB83">
            <v>0</v>
          </cell>
          <cell r="DC83" t="str">
            <v>Engmarikåpe &lt;i&gt;Alchemilla subcrenata&lt;/i&gt; er en flerårig urt med klondannelse ved jordstengler. Den har aseksuell frøproduksjon (agamospermi), men krever pollinering for dannelse av endosperm, en forutsetning for utvikling av frø (også aseksuelle). Pollineringen skjer med fluer. Fruktene spres passivt eller med pattedyr.</v>
          </cell>
          <cell r="DD83" t="str">
            <v>&lt;p&gt;Engmarikåpe ble først funnet ved Krillvasshytta på Bjørnøya i 1957, senere på skrotemark i Barentsburg i 1988 (Liska &amp; Sold&amp;#225:n 2004), men kan da allerede ha stått der en tid. Det er uvisst, eller kanskje usannsynlig, at arten formerer seg i dag, men den blomstrer og er er i hvert fall lenge gjenstående i Barentsburg, hvor den er registrert fra 1988 fram til 2017 med flere individer.&lt;/p&gt;</v>
          </cell>
          <cell r="DE83" t="str">
            <v>Arten er trolig kommet inn til Svalbard med dyref&amp;#244:r, og hovedsakelig til Barentsburg, dvs. at f&amp;#244:ret trolig er kommet fra Russland. Ingen videre spredning er registrert på Svalbard foreløpig.</v>
          </cell>
          <cell r="DF83" t="str">
            <v>Invasjonspotensialet er lite, en kombinasjon av begrenset median levetid og ingen ekspansjon. Arten har langlevde kloner (potensielt i hundreår), men med liten eller ingen mulighet for videre spredning.</v>
          </cell>
          <cell r="DG83" t="str">
            <v>Ingen kjent negativ økologisk effekt er knyttet til arten. Det er små muligheter for at arten kan spre seg ut fra bosetninger, og den vil mest trolig være bundet til skrotemark (sterkt endret fastmark).</v>
          </cell>
          <cell r="DH83" t="str">
            <v>&lt;p&gt;Engmarikåpe vurderes til ingen kjent økologisk risiko. Arten har aseksuell frøformering og er dermed ikke avhengig av pollinering mellom ulike individer, men har dårlig spredningsevne. Det er ikke sannsynlig at den kan bli noen trusset mot noe i Svalbards natur.&lt;/p&gt;</v>
          </cell>
          <cell r="DI83">
            <v>2</v>
          </cell>
        </row>
        <row r="84">
          <cell r="B84" t="str">
            <v>Capsella bursa-pastoris</v>
          </cell>
          <cell r="C84" t="str">
            <v>(L.) Medik.</v>
          </cell>
          <cell r="D84" t="str">
            <v>gjetertaske</v>
          </cell>
          <cell r="E84">
            <v>139119</v>
          </cell>
          <cell r="F84">
            <v>101142</v>
          </cell>
          <cell r="G84" t="str">
            <v>ExpertGroups/Karplanter/S</v>
          </cell>
          <cell r="H84" t="str">
            <v>Karplanter (Svalbard)</v>
          </cell>
          <cell r="I84" t="str">
            <v>Karplanter (Svalbard)</v>
          </cell>
          <cell r="J84" t="str">
            <v>DoorKnocker</v>
          </cell>
          <cell r="K84" t="str">
            <v>doRiskAssessment</v>
          </cell>
          <cell r="N84">
            <v>1</v>
          </cell>
          <cell r="Q84">
            <v>1</v>
          </cell>
          <cell r="T84" t="str">
            <v>NK</v>
          </cell>
          <cell r="U84">
            <v>1</v>
          </cell>
          <cell r="V84" t="str">
            <v>1,1</v>
          </cell>
          <cell r="AA84">
            <v>1920</v>
          </cell>
          <cell r="AB84" t="str">
            <v>terrestrial</v>
          </cell>
          <cell r="AD84" t="str">
            <v>unknown</v>
          </cell>
          <cell r="AE84" t="str">
            <v>yes</v>
          </cell>
          <cell r="AF84" t="str">
            <v>unknown</v>
          </cell>
          <cell r="AI84">
            <v>3</v>
          </cell>
          <cell r="AJ84" t="str">
            <v>V</v>
          </cell>
          <cell r="AN84">
            <v>3</v>
          </cell>
          <cell r="AO84" t="str">
            <v>introductionTransportpollution,introductionStowaway</v>
          </cell>
          <cell r="AP84" t="str">
            <v>Sv</v>
          </cell>
          <cell r="AU84">
            <v>12</v>
          </cell>
          <cell r="AW84" t="str">
            <v>Ingen kjent effekt</v>
          </cell>
          <cell r="AX84" t="str">
            <v>Ingen kjent effekt</v>
          </cell>
          <cell r="BC84" t="str">
            <v>Ingen kjent effekt</v>
          </cell>
          <cell r="BD84" t="str">
            <v>Ingen kjent effekt</v>
          </cell>
          <cell r="BE84" t="str">
            <v>no</v>
          </cell>
          <cell r="BF84" t="str">
            <v>yes</v>
          </cell>
          <cell r="BG84" t="str">
            <v>V</v>
          </cell>
          <cell r="BK84" t="str">
            <v>subtropic_mediterranean:Europe,Asia,Africa</v>
          </cell>
          <cell r="BM84" t="str">
            <v>temperate_boreal:Europe,Asia,NorthAndCentralAmerica|temperate_nemoral:Europe,Asia,NorthAndCentralAmerica,SouthAmerica|temperate_dry:Europe,Asia,NorthAndCentralAmerica|subtropic_mediterranean:Europe,Asia,Africa,Oceania,NorthAndCentralAmerica,SouthAmerica|subtropic_caperegion:Africa|subtropic_highlands:Africa</v>
          </cell>
          <cell r="BO84">
            <v>1</v>
          </cell>
          <cell r="BP84" t="str">
            <v>X</v>
          </cell>
          <cell r="BR84" t="str">
            <v>RedListCategoryLevel</v>
          </cell>
          <cell r="BT84">
            <v>1</v>
          </cell>
          <cell r="BW84" t="str">
            <v>SpreadYearlyLiteratureData</v>
          </cell>
          <cell r="BX84">
            <v>39</v>
          </cell>
          <cell r="BY84">
            <v>1</v>
          </cell>
          <cell r="CC84">
            <v>1</v>
          </cell>
          <cell r="CH84">
            <v>1</v>
          </cell>
          <cell r="CM84">
            <v>1</v>
          </cell>
          <cell r="CQ84">
            <v>1</v>
          </cell>
          <cell r="CU84">
            <v>1</v>
          </cell>
          <cell r="CX84">
            <v>0</v>
          </cell>
          <cell r="CY84">
            <v>1</v>
          </cell>
          <cell r="DB84">
            <v>0</v>
          </cell>
          <cell r="DC84" t="str">
            <v>Gjetertaske &lt;i&gt;Capsella bursa-pastoris&lt;/i&gt; er en nokså kortlevd, flerårig urt uten klonal vekst, med seksuell frøreproduksjon. Arten har reproduserende bestander i Skandinavia opp i lågalpint belte og ut til sørarktisk sone på Finnmarkskysten. Av de seks funnene på Svalbard er ett uten opplysninger om stadium, ett vegetativt, ett i blomst, og tre med ung frukt. Frøene spres nokså passivt, men henger lett fast i folk og dyr og følger med transporter.</v>
          </cell>
          <cell r="DD84" t="str">
            <v>Arten er funnet fire ganger i Ny-Ålesund (1920, 1921, 1958, 1965) og to ganger i Barentsburg (1988, 1993). Antallet funn betyr lite fordi botanikere sjelden har sett etter fremmede planter på Svalbard. Det er overraskende at arten aldri er funnet i Longyearbyen eller Pyramiden, de to bosetningene som ligger i de varmeste, men også mest kontinentale delene.</v>
          </cell>
          <cell r="DE84" t="str">
            <v>Arten er kommet inn med ulike vektorer fra fastlandet (Norge og Russland), trolig oftest med dyref&amp;#244:r. Ingen spredning lokalt er registrert foreløpig.</v>
          </cell>
          <cell r="DF84" t="str">
            <v>Arten har potensial for å etablere mer permanente bestander på Svalbard dersom klimaet fortsetter å endre seg. Potensialet er trolig større i kyststrøkene (der Ny-Ålesund og Barentsburg ligger) enn inne i fjordbotnene (der Longyearbyen og Pyramiden ligger). Vi anser ikke at arten har potensial for spredning ut fra bosetningen, og dermed heller ikke til mark som ikke er sterkt endret.</v>
          </cell>
          <cell r="DG84" t="str">
            <v>Ingen negativ økologisk effekt er kjent eller forventet.</v>
          </cell>
          <cell r="DH84" t="str">
            <v>Gjetertaske vurderes til ingen kjent økologisk risiko. Det er usikkert om gjetertaske reproduserer på Svalbard foreløpig, og vi fører den derfor som en dørstokk-art fordi den kan ha potensial til å reprodusere og danne bestander i framtida. Den kan ha hatt reproduksjon i Ny-Ålesund i tidligere tider, men her har både næringsvirksomheten endret seg sterkt, og området er blitt ekstremt hardt rein- og gåsebeitet, og arten er ikke registrert etter 1965 (og heller ingen andre fremmede planter). I Barentsburg kan den være permanent allerede. Arten vil mest trolig være begrenset til sterkt endret fastmark i bosetningene, og vi oppfatter den ikke som noen trussel mot natur på Svalbard.</v>
          </cell>
          <cell r="DI84">
            <v>0</v>
          </cell>
        </row>
        <row r="85">
          <cell r="B85" t="str">
            <v>Trifolium repens</v>
          </cell>
          <cell r="C85" t="str">
            <v>L.</v>
          </cell>
          <cell r="D85" t="str">
            <v>hvitkløver</v>
          </cell>
          <cell r="E85">
            <v>138488</v>
          </cell>
          <cell r="F85">
            <v>102064</v>
          </cell>
          <cell r="G85" t="str">
            <v>ExpertGroups/Karplanter/S</v>
          </cell>
          <cell r="H85" t="str">
            <v>Karplanter (Svalbard)</v>
          </cell>
          <cell r="I85" t="str">
            <v>Karplanter (Svalbard)</v>
          </cell>
          <cell r="J85" t="str">
            <v>AlienSpecie</v>
          </cell>
          <cell r="N85">
            <v>1</v>
          </cell>
          <cell r="Q85">
            <v>1</v>
          </cell>
          <cell r="T85" t="str">
            <v>NK</v>
          </cell>
          <cell r="U85">
            <v>1</v>
          </cell>
          <cell r="V85" t="str">
            <v>1,1</v>
          </cell>
          <cell r="AA85">
            <v>1988</v>
          </cell>
          <cell r="AB85" t="str">
            <v>terrestrial</v>
          </cell>
          <cell r="AD85" t="str">
            <v>origin</v>
          </cell>
          <cell r="AE85" t="str">
            <v>yes</v>
          </cell>
          <cell r="AF85" t="str">
            <v>unknown</v>
          </cell>
          <cell r="AI85">
            <v>5</v>
          </cell>
          <cell r="AJ85" t="str">
            <v>V</v>
          </cell>
          <cell r="AN85">
            <v>2</v>
          </cell>
          <cell r="AO85" t="str">
            <v>introductionTransportpollution</v>
          </cell>
          <cell r="AP85" t="str">
            <v>Sv</v>
          </cell>
          <cell r="AQ85">
            <v>4</v>
          </cell>
          <cell r="AR85">
            <v>2</v>
          </cell>
          <cell r="AS85">
            <v>8</v>
          </cell>
          <cell r="AT85">
            <v>1</v>
          </cell>
          <cell r="AU85">
            <v>12</v>
          </cell>
          <cell r="AV85">
            <v>100</v>
          </cell>
          <cell r="AW85" t="str">
            <v>Ingen kjent effekt</v>
          </cell>
          <cell r="AX85" t="str">
            <v>Ingen kjent effekt</v>
          </cell>
          <cell r="BC85" t="str">
            <v>Ingen kjent effekt</v>
          </cell>
          <cell r="BD85" t="str">
            <v>Ingen kjent effekt</v>
          </cell>
          <cell r="BE85" t="str">
            <v>no</v>
          </cell>
          <cell r="BF85" t="str">
            <v>no</v>
          </cell>
          <cell r="BG85" t="str">
            <v>V</v>
          </cell>
          <cell r="BK85" t="str">
            <v>temperate_boreal:Europe,Asia|temperate_nemoral:Europe,Asia|subtropic_mediterranean:Europe,Asia,Africa</v>
          </cell>
          <cell r="BM85" t="str">
            <v>polar:Europe,SouthAmerica|temperate_boreal:Europe,Asia,NorthAndCentralAmerica|temperate_nemoral:Europe,Asia,Oceania,NorthAndCentralAmerica,SouthAmerica|temperate_dry:NorthAndCentralAmerica|subtropic_mediterranean:Europe,Asia,Africa,Oceania,NorthAndCentralAmerica,SouthAmerica|subtropic_humid:NorthAndCentralAmerica|subtropic_dry:NorthAndCentralAmerica|subtropic_caperegion:Africa|subtropic_highlands:Africa,SouthAmerica</v>
          </cell>
          <cell r="BO85">
            <v>1</v>
          </cell>
          <cell r="BP85" t="str">
            <v>X</v>
          </cell>
          <cell r="BR85" t="str">
            <v>RedListCategoryLevel</v>
          </cell>
          <cell r="BT85">
            <v>1</v>
          </cell>
          <cell r="BW85" t="str">
            <v>SpreadYearlyIncreaseCalculatedExpansionSpeed</v>
          </cell>
          <cell r="BX85">
            <v>0</v>
          </cell>
          <cell r="BY85">
            <v>1</v>
          </cell>
          <cell r="CB85" t="str">
            <v>T35</v>
          </cell>
          <cell r="CC85">
            <v>1</v>
          </cell>
          <cell r="CH85">
            <v>1</v>
          </cell>
          <cell r="CM85">
            <v>1</v>
          </cell>
          <cell r="CQ85">
            <v>1</v>
          </cell>
          <cell r="CU85">
            <v>1</v>
          </cell>
          <cell r="CX85">
            <v>0</v>
          </cell>
          <cell r="CY85">
            <v>1</v>
          </cell>
          <cell r="DB85">
            <v>0</v>
          </cell>
          <cell r="DC85" t="str">
            <v>Kvitkløver &lt;i&gt;Trifolium repens&lt;/i&gt; er en flerårig urt med frøformering, og med krypende skudd som rotslår og danner matter (dvs. omfattende klonal vekst). Vi vet ikke om den reproduserer seksuelt på Svalbard (ennå), men vi tviler på det. Arten er bare funnet på skrotemark (sterk endret fastmark) i bosetninger.</v>
          </cell>
          <cell r="DD85" t="str">
            <v>Kvitkløver ble først registrert i Barentsburg i 1988 (A. Tishkov, pers. medd.), observert med en vegetativ klon i 1993 (Elven &amp; Elvebakk 1996), og med en blomstrende klon i 2011 (Alsos et al. 2015). Den er også funnet i Pyramiden med en blomstrende klon i 1998 (I.G. Alsos &amp; L. Lund, TROM) og registrert uten opplysning om stadium i 2017 (V. Ravolainen, pers. medd.) og i Longyearbyen som vegetativ i 2011 (Alsos et al. 2011).</v>
          </cell>
          <cell r="DE85" t="str">
            <v>Arten er kommet inn med dyref&amp;#244:r og/eller med grasfrø. Ingen viderespredning er registrert.</v>
          </cell>
          <cell r="DF85" t="str">
            <v>Invasjonspotensialet er lite, en kombinasjon av kort (til begrenset) median levetid og ingen ekspansjon. Arten er etablert (i hvert fall vegetativt), men uten videre ekspansjon. Dette forventes heller ikke i nær framtid.</v>
          </cell>
          <cell r="DG85" t="str">
            <v>Ingen kjent negativ økologisk effekt er knyttet til arten. Det er neppe noen risiko for at denne arten invaderer mindre påvirkete naturtyper innen rimelig framtid.</v>
          </cell>
          <cell r="DH85" t="str">
            <v>Kvitkløver vurderes til ingen kjent økologisk risiko. Arten er trolig etablert på Svalbard, i hvert fall vegetativt, men utgjør neppe noen økologisk fare.</v>
          </cell>
          <cell r="DI85">
            <v>2</v>
          </cell>
        </row>
        <row r="86">
          <cell r="B86" t="str">
            <v>Stellaria media</v>
          </cell>
          <cell r="C86" t="str">
            <v>(L.) Vill.</v>
          </cell>
          <cell r="D86" t="str">
            <v>vassarve</v>
          </cell>
          <cell r="E86">
            <v>138066</v>
          </cell>
          <cell r="F86">
            <v>101601</v>
          </cell>
          <cell r="G86" t="str">
            <v>ExpertGroups/Karplanter/S</v>
          </cell>
          <cell r="H86" t="str">
            <v>Karplanter (Svalbard)</v>
          </cell>
          <cell r="I86" t="str">
            <v>Karplanter (Svalbard)</v>
          </cell>
          <cell r="J86" t="str">
            <v>AlienSpecie</v>
          </cell>
          <cell r="N86">
            <v>1</v>
          </cell>
          <cell r="Q86">
            <v>1</v>
          </cell>
          <cell r="T86" t="str">
            <v>NK</v>
          </cell>
          <cell r="U86">
            <v>1</v>
          </cell>
          <cell r="V86" t="str">
            <v>1,1</v>
          </cell>
          <cell r="X86">
            <v>1</v>
          </cell>
          <cell r="Y86">
            <v>1</v>
          </cell>
          <cell r="Z86">
            <v>1</v>
          </cell>
          <cell r="AA86">
            <v>1898</v>
          </cell>
          <cell r="AB86" t="str">
            <v>terrestrial</v>
          </cell>
          <cell r="AD86" t="str">
            <v>origin,unknown</v>
          </cell>
          <cell r="AE86" t="str">
            <v>yes</v>
          </cell>
          <cell r="AF86" t="str">
            <v>unknown</v>
          </cell>
          <cell r="AI86">
            <v>1</v>
          </cell>
          <cell r="AJ86" t="str">
            <v>V</v>
          </cell>
          <cell r="AN86">
            <v>6</v>
          </cell>
          <cell r="AO86" t="str">
            <v>introductionTransportpollution,introductionStowaway</v>
          </cell>
          <cell r="AP86" t="str">
            <v>Sv</v>
          </cell>
          <cell r="AQ86">
            <v>12</v>
          </cell>
          <cell r="AS86">
            <v>16</v>
          </cell>
          <cell r="AU86">
            <v>16</v>
          </cell>
          <cell r="AV86">
            <v>100</v>
          </cell>
          <cell r="AW86" t="str">
            <v>Ingen kjent effekt</v>
          </cell>
          <cell r="AX86" t="str">
            <v>Ingen kjent effekt</v>
          </cell>
          <cell r="BC86" t="str">
            <v>Ingen kjent effekt</v>
          </cell>
          <cell r="BD86" t="str">
            <v>Ingen kjent effekt</v>
          </cell>
          <cell r="BE86" t="str">
            <v>no</v>
          </cell>
          <cell r="BF86" t="str">
            <v>yes</v>
          </cell>
          <cell r="BG86" t="str">
            <v>V</v>
          </cell>
          <cell r="BK86" t="str">
            <v>temperate_nemoral:Europe,Asia|temperate_dry:Europe,Asia|subtropic_mediterranean:Europe,Asia|subtropic_humid:Europe,Asia</v>
          </cell>
          <cell r="BM86" t="str">
            <v>polar:Europe,NorthAndCentralAmerica,SouthAmerica|temperate_boreal:Europe,Asia,NorthAndCentralAmerica|temperate_nemoral:Europe,Asia,Africa,Oceania,NorthAndCentralAmerica,SouthAmerica|temperate_dry:Europe,Asia,NorthAndCentralAmerica,SouthAmerica|subtropic_mediterranean:Europe,Asia,Africa,Oceania,NorthAndCentralAmerica,SouthAmerica|subtropic_humid:Europe,Asia,Africa,Oceania,NorthAndCentralAmerica,SouthAmerica|subtropic_dry:Asia,Africa,Oceania,NorthAndCentralAmerica,SouthAmerica|subtropic_highlands:Asia,Africa,SouthAmerica</v>
          </cell>
          <cell r="BO86">
            <v>1</v>
          </cell>
          <cell r="BP86" t="str">
            <v>X</v>
          </cell>
          <cell r="BR86" t="str">
            <v>RedListCategoryLevel</v>
          </cell>
          <cell r="BT86">
            <v>1</v>
          </cell>
          <cell r="BW86" t="str">
            <v>SpreadYearlyIncreaseCalculatedExpansionSpeed</v>
          </cell>
          <cell r="BX86">
            <v>0</v>
          </cell>
          <cell r="BY86">
            <v>1</v>
          </cell>
          <cell r="CB86" t="str">
            <v>T35,T8</v>
          </cell>
          <cell r="CC86">
            <v>1</v>
          </cell>
          <cell r="CH86">
            <v>1</v>
          </cell>
          <cell r="CL86" t="str">
            <v>T8</v>
          </cell>
          <cell r="CM86">
            <v>1</v>
          </cell>
          <cell r="CQ86">
            <v>1</v>
          </cell>
          <cell r="CU86">
            <v>1</v>
          </cell>
          <cell r="CX86">
            <v>0</v>
          </cell>
          <cell r="CY86">
            <v>1</v>
          </cell>
          <cell r="DB86">
            <v>0</v>
          </cell>
          <cell r="DC86" t="str">
            <v>Vassarve &lt;i&gt;Stellaria media&lt;/i&gt; er en ettårig art helt avhengig av frøformering. Arten har rask utvikling og kan nå fram til modne frø i løpet av meget få uker. Frøene henger fast i hva som helst, og arten er dermed blitt ett av de mest kosmopolittiske av alle ugras. Den forekommer foreløpig bare på skrotemark (sterkt endret fastmark) på Svalbard.</v>
          </cell>
          <cell r="DD86" t="str">
            <v>&lt;p&gt;Vassarve er funnet 22 ganger på Svalbard, både i bosetningene (Virgohamna, Longyearbyen-området, Ny-Ålesund, Pyramiden, Barentsburg) og ved enkelte hytter (Sassen, Kapp Wijk, Deltaneset). Arten er registrert blomstrende seks ganger og med frukt fem ganger, dvs. oftere enn den er observert bare som vegetativ. Den er aldri registrert med effektiv frøformering over flere år, men vi antar at dette skyldes det tynne nettet med observasjoner (over tid og areal), og at arten kan ha reproduserende bestander i Barentsburg, Longyearbyen og Pyramiden (i det minste i form av frøbank). Funnsteder og år er: Barentsburg 1988 (Liska &amp; Sold&amp;#225:n 2004) og 1993 (Elven &amp; Elvebakk 1996): Bjørnøya 1972 (Engelskjøn et al. 1972): Deltaneset (hytte ved Isfjorden, Hadac 1941): Fredheim (hytte i Sassen, Hadac 1941): Hiorthhamn 1928 (Høeg &amp; Lid 1929) og 1939 (Hadac 1941): Hotellneset 1928 (Høeg &amp; Lid 1929): Kapp Wijk (hytte ved Dicksonfjorden, Hadac 1941): Longyearbyen 1928 (Høeg &amp; Lid 1929), 1939 (Hadac 1941), 1960 (Sunding 1961) og 2008 (Alsos et al. 2015): Ny-Ålesund 1921 (F. Sch&amp;#228:fer, herb. O), 1928 (Høeg &amp; Lid 1929), 1958 (O.I. Rønning &amp; O. Skifte, herb. TROM), 1964 (Sunding 1966) og 1965 (O.I. Rønning, herb. TRH): Pyramiden 1961 (Schweitzer 1966), 1993 (O.I. Rønning, herb. TRH) og 2017 (V. Ravolainen pers. medd.), og Virgohamna 1898 (Andersson &amp; Hesselmann 1900).&lt;/p&gt;</v>
          </cell>
          <cell r="DE86" t="str">
            <v>Arten er kommet inn med en lang rekke vektorer, som forurensning og som blindpassasjer. Ingen effektiv etablering med viderespredning er foreløpig dokumentert, men funnene ved hytter og bosetninger på avsides steder viser artens spredningsevne.</v>
          </cell>
          <cell r="DF86" t="str">
            <v>Invasjonspotensialet er lite, en kombinasjon av kort (til begrenset) median levetid og ingen ekspansjon. Det er usikkert om arten er etablert, men det er sannsynlig at den har noen få semistabile forekomster. Klimatisk er arten på Svalbard helt på grensa til fast etablering under dagens klimabetingelser, og effektiv etablering er å forvente med forventete klimaendringer de kommende tiår. Det er usikkert om arten kan spre seg ut i mindre påvirkete eller upåvirkete naturtyper, men det er sannsynlig at den kan greie seg godt i fuglefjell-enger.</v>
          </cell>
          <cell r="DG86" t="str">
            <v>Ingen kjent negativ effekt er knyttet til arten foreløpig, og arten er såpass småvokst at den neppe vil ha noen stor virkning om den kommer ut i mer naturlig vegetasjon, f.eks. fuglefjell-enger.</v>
          </cell>
          <cell r="DH86" t="str">
            <v>&lt;p&gt;Vassarve vurderes til ingen kjent økologisk risiko. Arten er funnet mange ganger og på mange steder på Svalbard. Den er observert flere ganger med blomster og med modne frø. Den er hardfør, reproduserer høyt til fjells i Norge og nord for arktisk grensa i Finnmark. Vi forventer at den kan danne reproduserende bestand på Svalbard med en forholdsvis liten temperaturøkning, og vi forventer også at den kan gå ut i mindre påvirket vegetasjon (fuglefjell-enger). Vi vurderer imidlertid ikke arten som truende mot stedegne arter eller naturtyper.&lt;/p&gt;</v>
          </cell>
          <cell r="DI86">
            <v>11</v>
          </cell>
        </row>
        <row r="87">
          <cell r="B87" t="str">
            <v>Achillea millefolium</v>
          </cell>
          <cell r="C87" t="str">
            <v>L.</v>
          </cell>
          <cell r="D87" t="str">
            <v>ryllik</v>
          </cell>
          <cell r="E87">
            <v>145524</v>
          </cell>
          <cell r="F87">
            <v>100392</v>
          </cell>
          <cell r="G87" t="str">
            <v>ExpertGroups/Karplanter/S</v>
          </cell>
          <cell r="H87" t="str">
            <v>Karplanter (Svalbard)</v>
          </cell>
          <cell r="I87" t="str">
            <v>Karplanter (Svalbard)</v>
          </cell>
          <cell r="J87" t="str">
            <v>AlienSpecie</v>
          </cell>
          <cell r="N87">
            <v>2</v>
          </cell>
          <cell r="Q87">
            <v>1</v>
          </cell>
          <cell r="T87" t="str">
            <v>LO</v>
          </cell>
          <cell r="U87">
            <v>2</v>
          </cell>
          <cell r="V87" t="str">
            <v>2A,1</v>
          </cell>
          <cell r="X87">
            <v>2</v>
          </cell>
          <cell r="Y87">
            <v>2</v>
          </cell>
          <cell r="Z87">
            <v>1</v>
          </cell>
          <cell r="AA87">
            <v>1897</v>
          </cell>
          <cell r="AB87" t="str">
            <v>terrestrial</v>
          </cell>
          <cell r="AD87" t="str">
            <v>origin</v>
          </cell>
          <cell r="AE87" t="str">
            <v>yes</v>
          </cell>
          <cell r="AF87" t="str">
            <v>unknown</v>
          </cell>
          <cell r="AG87">
            <v>1961</v>
          </cell>
          <cell r="AH87" t="str">
            <v>Pyramiden</v>
          </cell>
          <cell r="AI87">
            <v>10</v>
          </cell>
          <cell r="AJ87" t="str">
            <v>V</v>
          </cell>
          <cell r="AN87">
            <v>3</v>
          </cell>
          <cell r="AO87" t="str">
            <v>introductionTransportpollution,introductionStowaway</v>
          </cell>
          <cell r="AP87" t="str">
            <v>Sv</v>
          </cell>
          <cell r="AQ87">
            <v>8</v>
          </cell>
          <cell r="AS87">
            <v>12</v>
          </cell>
          <cell r="AU87">
            <v>16</v>
          </cell>
          <cell r="AV87">
            <v>100</v>
          </cell>
          <cell r="AW87" t="str">
            <v>Ingen kjent effekt</v>
          </cell>
          <cell r="AX87" t="str">
            <v>Ingen kjent effekt</v>
          </cell>
          <cell r="BC87" t="str">
            <v>Ingen kjent effekt</v>
          </cell>
          <cell r="BD87" t="str">
            <v>Ingen kjent effekt</v>
          </cell>
          <cell r="BE87" t="str">
            <v>no</v>
          </cell>
          <cell r="BF87" t="str">
            <v>no</v>
          </cell>
          <cell r="BG87" t="str">
            <v>V</v>
          </cell>
          <cell r="BK87" t="str">
            <v>polar:Europe,Asia|temperate_boreal:Europe,Asia|temperate_nemoral:Europe,Asia|temperate_dry:Europe,Asia|subtropic_mediterranean:Europe,Asia</v>
          </cell>
          <cell r="BM87" t="str">
            <v>polar:Europe,Asia|temperate_boreal:Europe,Asia|temperate_nemoral:Europe,Asia,Oceania,NorthAndCentralAmerica,SouthAmerica|temperate_dry:Europe,Asia,NorthAndCentralAmerica|subtropic_mediterranean:Europe,Asia,Oceania,NorthAndCentralAmerica,SouthAmerica|subtropic_caperegion:Africa</v>
          </cell>
          <cell r="BO87">
            <v>3</v>
          </cell>
          <cell r="BR87" t="str">
            <v>RedListCategoryLevel</v>
          </cell>
          <cell r="BT87">
            <v>1</v>
          </cell>
          <cell r="BW87" t="str">
            <v>SpreadYearlyIncreaseCalculatedExpansionSpeed</v>
          </cell>
          <cell r="BX87">
            <v>0</v>
          </cell>
          <cell r="BY87">
            <v>1</v>
          </cell>
          <cell r="CB87" t="str">
            <v>T35</v>
          </cell>
          <cell r="CC87">
            <v>1</v>
          </cell>
          <cell r="CH87">
            <v>1</v>
          </cell>
          <cell r="CM87">
            <v>1</v>
          </cell>
          <cell r="CQ87">
            <v>1</v>
          </cell>
          <cell r="CU87">
            <v>1</v>
          </cell>
          <cell r="CX87">
            <v>0</v>
          </cell>
          <cell r="CY87">
            <v>1</v>
          </cell>
          <cell r="DB87">
            <v>0</v>
          </cell>
          <cell r="DC87" t="str">
            <v>Ryllik &lt;i&gt;Achillea millefolium &lt;/i&gt;(subsp. &lt;i&gt;millefolium&lt;/i&gt;) er en hardfør, flerårig art med seksuell frøreproduksjon og omfattende klonal vekst med jordstengler. Den kan danne store kloner og står igjen lenge etter innførsel, uten behov for seksuell formering. Arten blomstrer regelmessig på Svalbard: av 21 funn (flere av dem uten oppgitt stadium), er 13 gjort av planter med blomsterknopper eller blomster. Moden frukt er ikke observert, men frøreprodusjon er antatt pga forekomster med mange individer. Arten er temperert til sørarktisk sirkumpolær, men vår europeiske rase (subsp. &lt;i&gt;millefolium&lt;/i&gt;) er noe mindre hardfør og krysser såvidt arktisgrensa som frøreproduserende.</v>
          </cell>
          <cell r="DD87" t="str">
            <v>&lt;p&gt;Ryllik er tidlig funnet i flere bosetninger på Spitsbergen: Hotellneset 1897 (Ekstam 1899), Ny-Ålesund 1928 (Høeg &amp; Lid 1929), Colesbukta 1936 (O. Finnseth, herb. O TROM), og Hiorthhamn og Longyearbyen 1939 (Hadac 1941). Fra 1960 er den blitt funnet i tre bosetninger og relativt ofte, med tydelig etablering i hvert fall i to av dem: Longyearbyen 1960 (Sunding 1961), 2006 (Hagen &amp; Prestø 2007) og 2013 (Alsos et al. 2015), Pyramiden fra 1961 (Schweitzer 1966) med regelmessige funn fram til nå (se Alsos et al. 2015, Belkina et al. 2013, V. Ravolainen i 2017, pers. medd.), og Barentsburg fra 1988 (Liska &amp; Sold&amp;#225:n 2004) med regelmessige funn fram til nå (se Elven &amp; Elvebakk 1996, Alsos et al. 2015).&lt;/p&gt;</v>
          </cell>
          <cell r="DE87" t="str">
            <v>Arten er tolig kommet inn med mange ulike vektorer, men i Pyramiden og Barentsburg er den med stor sannsynlighet kommet med dyref&amp;#244:r (høy) fra Russland. Dyref&amp;#244:r (høy) kan også være kjelde til flere av funnene i Longyearbyen. Arten er veletablert vegetativt, men uten spredning foreløpig.</v>
          </cell>
          <cell r="DF87" t="str">
            <v>Invasjonspotensialet er begrenset, en kombinasjon mellom moderat median levetid og liten ekspansjonshastighet. Arten er godt etablert vegetativt, men den har lite potensial for videre spredning før arten eventuelt begynner å frøreprodusere mer effektivt.</v>
          </cell>
          <cell r="DG87" t="str">
            <v>Ingen kjent negativ økologisk effekt er knyttet til arten. Den vokser på skrotemark (sterk endret fastmark). Vi har problemer med å forestille oss noen mindre påvirket naturtype på Svalbard der arten kunne etablere seg.</v>
          </cell>
          <cell r="DH87" t="str">
            <v>&lt;p&gt;Ryllik vurderes til låg økologisk risiko, utelukkene på grunn av et begrenset invasjonspotensial. Den synes nå å være godt etablert i Barentsburg og Pyramiden, men vi vurderer ikke arten som noen risiko for stedegne arter eller naturtyper.&lt;/p&gt;</v>
          </cell>
          <cell r="DI87">
            <v>10</v>
          </cell>
        </row>
        <row r="88">
          <cell r="B88" t="str">
            <v>Anthriscus sylvestris</v>
          </cell>
          <cell r="C88" t="str">
            <v>(L.) Hoffm.</v>
          </cell>
          <cell r="D88" t="str">
            <v>hundekjeks</v>
          </cell>
          <cell r="E88">
            <v>145514</v>
          </cell>
          <cell r="F88">
            <v>100272</v>
          </cell>
          <cell r="G88" t="str">
            <v>ExpertGroups/Karplanter/S</v>
          </cell>
          <cell r="H88" t="str">
            <v>Karplanter (Svalbard)</v>
          </cell>
          <cell r="I88" t="str">
            <v>Karplanter (Svalbard)</v>
          </cell>
          <cell r="J88" t="str">
            <v>AlienSpecie</v>
          </cell>
          <cell r="N88">
            <v>1</v>
          </cell>
          <cell r="Q88">
            <v>3</v>
          </cell>
          <cell r="T88" t="str">
            <v>LO</v>
          </cell>
          <cell r="U88">
            <v>2</v>
          </cell>
          <cell r="V88" t="str">
            <v>1,3D</v>
          </cell>
          <cell r="X88">
            <v>4</v>
          </cell>
          <cell r="Y88">
            <v>2</v>
          </cell>
          <cell r="Z88">
            <v>3</v>
          </cell>
          <cell r="AA88">
            <v>2007</v>
          </cell>
          <cell r="AB88" t="str">
            <v>terrestrial</v>
          </cell>
          <cell r="AD88" t="str">
            <v>origin</v>
          </cell>
          <cell r="AE88" t="str">
            <v>yes</v>
          </cell>
          <cell r="AF88" t="str">
            <v>unknown</v>
          </cell>
          <cell r="AG88">
            <v>2007</v>
          </cell>
          <cell r="AH88" t="str">
            <v>Barentsburg</v>
          </cell>
          <cell r="AI88">
            <v>5</v>
          </cell>
          <cell r="AJ88" t="str">
            <v>V</v>
          </cell>
          <cell r="AN88">
            <v>1</v>
          </cell>
          <cell r="AO88" t="str">
            <v>introductionTransportpollution</v>
          </cell>
          <cell r="AP88" t="str">
            <v>Sv</v>
          </cell>
          <cell r="AQ88">
            <v>4</v>
          </cell>
          <cell r="AR88">
            <v>1</v>
          </cell>
          <cell r="AS88">
            <v>4</v>
          </cell>
          <cell r="AT88">
            <v>1</v>
          </cell>
          <cell r="AU88">
            <v>4</v>
          </cell>
          <cell r="AV88">
            <v>100</v>
          </cell>
          <cell r="AW88" t="str">
            <v>Ingen kjent effekt</v>
          </cell>
          <cell r="AX88" t="str">
            <v>Ingen kjent effekt</v>
          </cell>
          <cell r="BC88" t="str">
            <v>Ingen kjent effekt</v>
          </cell>
          <cell r="BD88" t="str">
            <v>Ingen kjent effekt</v>
          </cell>
          <cell r="BE88" t="str">
            <v>no</v>
          </cell>
          <cell r="BF88" t="str">
            <v>no</v>
          </cell>
          <cell r="BG88" t="str">
            <v>V</v>
          </cell>
          <cell r="BI88" t="str">
            <v>V</v>
          </cell>
          <cell r="BK88" t="str">
            <v>temperate_boreal:Europe,Asia|temperate_nemoral:Europe,Asia|subtropic_mediterranean:Europe,Asia,Africa</v>
          </cell>
          <cell r="BM88" t="str">
            <v>temperate_boreal:Europe,Asia|temperate_nemoral:Europe,Asia,NorthAndCentralAmerica|subtropic_mediterranean:Europe,Asia,Africa|subtropic_humid:Asia|subtropic_highlands:Africa</v>
          </cell>
          <cell r="BO88">
            <v>2</v>
          </cell>
          <cell r="BQ88" t="str">
            <v>X</v>
          </cell>
          <cell r="BR88" t="str">
            <v>RedListCategoryLevel</v>
          </cell>
          <cell r="BT88">
            <v>1</v>
          </cell>
          <cell r="BW88" t="str">
            <v>SpreadYearlyIncreaseCalculatedExpansionSpeed</v>
          </cell>
          <cell r="BX88">
            <v>0</v>
          </cell>
          <cell r="BY88">
            <v>1</v>
          </cell>
          <cell r="CB88" t="str">
            <v>T35,T8</v>
          </cell>
          <cell r="CC88">
            <v>3</v>
          </cell>
          <cell r="CG88" t="str">
            <v>T8</v>
          </cell>
          <cell r="CH88">
            <v>1</v>
          </cell>
          <cell r="CL88" t="str">
            <v>T8</v>
          </cell>
          <cell r="CM88">
            <v>1</v>
          </cell>
          <cell r="CQ88">
            <v>1</v>
          </cell>
          <cell r="CT88" t="str">
            <v>T8</v>
          </cell>
          <cell r="CU88">
            <v>1</v>
          </cell>
          <cell r="CX88">
            <v>0</v>
          </cell>
          <cell r="CY88">
            <v>1</v>
          </cell>
          <cell r="DB88">
            <v>0</v>
          </cell>
          <cell r="DC88" t="str">
            <v>Hundekjeks &lt;i&gt;Anthriscus sylvestris&lt;/i&gt; er en langlevd flerårig urt med frøreproduksjon og med klondannelse ved jordstengel/rotskudd. Den er vidt utbredt i Europa, fra nord for arktisgrensa sør til fjellstrøk i Middelhavsområdet. Den er også etablert som ugras i Nord-Amerika og kanskje flere steder. Arten er knyttet til noe frodige, noe næringsrike naturtyper, både på skrotemark (sterkt endret fastmark) og i fastlands-Norge i seminaturlig og unaturlig eng. Den favoriseres av nitrogen- og fosforrikt substrat, noe den får inne i bosetningene på Svalbard, men som er mangelvare ellers i arktisk vegetasjon, med ett unntak.</v>
          </cell>
          <cell r="DD88" t="str">
            <v>&lt;p&gt;Hundekjeks ble observert i Barentsburg av Alsos, Ware og Sandbakk i 2007, 2008, 2011 og senere (Alsos et al. 2015), fram til 2017. Arten er ikke nevnt i en inventering av fremmede planter i Barentsburg-inventeringen i 1988 (først publisert av Liska &amp; Sold&amp;#225:n 2004), og den ble heller ikke observert under en rask befaring av R. Elven i 1993 (se Elven &amp; Elvebakk 1996), men antas å ha etablert seg noe tidligere enn 2007, ettersom populasjonen allerede da var stor og levekraftig.&lt;/p&gt;</v>
          </cell>
          <cell r="DE88" t="str">
            <v>Arten er sikkert kommet til Svalbard (Barentsburg) med dyref&amp;#244:r fra Russland. Den har ekspandert i bosetningen i Barentsburg, men har ikke spredt seg ut fra bosetningen.</v>
          </cell>
          <cell r="DF88" t="str">
            <v>Invasjonspotensialet er lite, en kombinasjon av begrenset (til låg) median levetid og ingen ekspansjon. Arten er uventet å finne som etablert på Svalbard, og det er i strid med alle forventninger at denne arten skal ha blomstret, satt frukt og formert seg så effektivt som den gjør i Barentsburg. Arten er næringskrevende, og spesielt nitrogenkrevende, noe som setter grenser for hvor den kan spre seg i Svalbard-naturen. Den ene naturtypen som kan være utsatt for invasjon, er fuglefjell-enger med stor frodighet og høgt næringsnivå på grunn av fuglegjødsling. Det finnes flere slike ved Grønfjorden (der Barentsburg ligger), og fruktene av hundekjeks kan spres med folk, dyr (rein) og trolig også i fjærdrakten med fugl. Det er en risiko for viderespredning.</v>
          </cell>
          <cell r="DG88" t="str">
            <v>Hundekjeks vurderes å ha middels økologiske effekter, men det er knyttet til en mulig framtidig effekt. Dersom arten skulle komme inn i ei sørvendt, frodig fuglefjell-eng på Svalbard, ville den kunne ekspandere sterkt og fortrenge stedegne arter i betydelig grad. Fuglefjell-engene er av de naturtypene på Svalbard som har størst antall truete og sårbare arter (rødliste-arter) av karplanter.</v>
          </cell>
          <cell r="DH88" t="str">
            <v>&lt;p&gt;Hundekjeks vurderes til låg økologisk risiko, som en kombinasjon av et lite invasjonspotensial, men en middels økologisk effekt. Til tross for at populasjonen av hundekjeks&lt;em&gt; &lt;/em&gt;er forholdsvis nylig etablert (den ble ikke observert av Liska og Soldan i 1988), ble den raskt til en stor bestand med mannshøye, fertile planter. Arten har vært bekjempet i tre år i Barentsburg, og alle individer som blir observert, blir nå fjernet. Arten er vanlig på fuglefjell i Norge, og vi antar at den kan spres til nærliggende fuglefjell på Svalbard. Under systematiske undersøkelser av åtte fuglefjell i 2017 ble det ikke påvist noen fremmede planter (V. Ravolainen pers. medd.). Ettersom fuglefjellene på Svalbard som regel er både sørvendte og næringsrike, vil arten kunne ha et konkurransefortrinn sammenlignet med stedegne arter og bli dominerende slik som observert i nord-norske fuglefjell. Den raske etableringen ved Grisehuset i Barentsburg tilsier at den raskt vil kunne etablere seg også på fuglefjell. Gjess, som finnes med store populasjoner på Svalbard, er kjent for å migrere mellom fuglefjellene for å beite på våren og høsten og kan dermed bidra til rask spredning. Vi anser derfor arten som en potensiell trussel for stedegen natur. Det er 15 fuglefjell som er vernet som naturreservat. Disse vil ikke lengre fremstå som uberørt natur dersom hundekjeks etablerer seg. Hundekjeks vil også, i motsetning til stedegen vegetasjon, kunne gi skjul for fjellreven, som dermed lettere kan snike seg innpå fuglene. Videre er mange av karplantene på rødlista for Svalbard knyttet til fuglefjell, f.eks. fjelløyentrøst &lt;em&gt;Euphrasia wettsteinii&lt;/em&gt;, småsøte &lt;em&gt;Comastoma tenellum&lt;/em&gt; og islandsstarr &lt;em&gt;Carex krausei, &lt;/em&gt;men de er stort sett funnet lengre opp i fuglefjellet enn der hundekjeks forventes å kunne etablere seg. Dette bør dog følges med på. Arten er kjent for å være vanskelig å bli kvitt dersom den først er etablert. Selv om det er knyttet usikkerhet til hvorvidt arten vil utgjøre noen trussel i de første 50 årene, mener vi at de høge bevaringsmålene for Svalbards natur, samt forventet skadeeffekt, tilsier at arten bør overvåkes. På grunn av prinsippene ved svarteliste-vurderingen, kan ikke arten svartelistes fordi det er meget tvilsomt om den kan oppnå slike mengder at den får høg plassering langs invasjonsaksen.&lt;/p&gt;</v>
          </cell>
          <cell r="DI88">
            <v>3</v>
          </cell>
        </row>
        <row r="89">
          <cell r="B89" t="str">
            <v>Barbarea vulgaris</v>
          </cell>
          <cell r="C89" t="str">
            <v>R.Br.</v>
          </cell>
          <cell r="D89" t="str">
            <v>vinterkarse</v>
          </cell>
          <cell r="E89">
            <v>130915</v>
          </cell>
          <cell r="F89">
            <v>101103</v>
          </cell>
          <cell r="G89" t="str">
            <v>ExpertGroups/Karplanter/S</v>
          </cell>
          <cell r="H89" t="str">
            <v>Karplanter (Svalbard)</v>
          </cell>
          <cell r="I89" t="str">
            <v>Karplanter (Svalbard)</v>
          </cell>
          <cell r="J89" t="str">
            <v>AlienSpecie</v>
          </cell>
          <cell r="N89">
            <v>2</v>
          </cell>
          <cell r="Q89">
            <v>1</v>
          </cell>
          <cell r="T89" t="str">
            <v>LO</v>
          </cell>
          <cell r="U89">
            <v>2</v>
          </cell>
          <cell r="V89" t="str">
            <v>2A,1</v>
          </cell>
          <cell r="X89">
            <v>2</v>
          </cell>
          <cell r="Y89">
            <v>2</v>
          </cell>
          <cell r="Z89">
            <v>2</v>
          </cell>
          <cell r="AA89">
            <v>1935</v>
          </cell>
          <cell r="AB89" t="str">
            <v>terrestrial</v>
          </cell>
          <cell r="AD89" t="str">
            <v>unknown</v>
          </cell>
          <cell r="AE89" t="str">
            <v>yes</v>
          </cell>
          <cell r="AF89" t="str">
            <v>unknown</v>
          </cell>
          <cell r="AG89">
            <v>1961</v>
          </cell>
          <cell r="AH89" t="str">
            <v>Pyramiden</v>
          </cell>
          <cell r="AI89">
            <v>3</v>
          </cell>
          <cell r="AJ89" t="str">
            <v>V</v>
          </cell>
          <cell r="AN89">
            <v>3</v>
          </cell>
          <cell r="AO89" t="str">
            <v>introductionTransportpollution,introductionStowaway</v>
          </cell>
          <cell r="AP89" t="str">
            <v>Sv</v>
          </cell>
          <cell r="AQ89">
            <v>8</v>
          </cell>
          <cell r="AR89">
            <v>1</v>
          </cell>
          <cell r="AS89">
            <v>8</v>
          </cell>
          <cell r="AT89">
            <v>0</v>
          </cell>
          <cell r="AU89">
            <v>12</v>
          </cell>
          <cell r="AV89">
            <v>100</v>
          </cell>
          <cell r="AW89" t="str">
            <v>Ingen kjent effekt</v>
          </cell>
          <cell r="AX89" t="str">
            <v>Ingen kjent effekt</v>
          </cell>
          <cell r="BC89" t="str">
            <v>Ingen kjent effekt</v>
          </cell>
          <cell r="BD89" t="str">
            <v>Ingen kjent effekt</v>
          </cell>
          <cell r="BE89" t="str">
            <v>no</v>
          </cell>
          <cell r="BF89" t="str">
            <v>no</v>
          </cell>
          <cell r="BG89" t="str">
            <v>V</v>
          </cell>
          <cell r="BK89" t="str">
            <v>temperate_nemoral:Europe,Asia|temperate_dry:Europe,Asia|subtropic_mediterranean:Europe,Asia,Africa</v>
          </cell>
          <cell r="BM89" t="str">
            <v>temperate_nemoral:Europe,Asia,NorthAndCentralAmerica|temperate_dry:Europe,Asia,NorthAndCentralAmerica|subtropic_mediterranean:Europe,Asia,Africa,NorthAndCentralAmerica</v>
          </cell>
          <cell r="BO89">
            <v>3</v>
          </cell>
          <cell r="BR89" t="str">
            <v>RedListCategoryLevel</v>
          </cell>
          <cell r="BT89">
            <v>1</v>
          </cell>
          <cell r="BW89" t="str">
            <v>SpreadYearlyIncreaseCalculatedExpansionSpeed</v>
          </cell>
          <cell r="BX89">
            <v>0</v>
          </cell>
          <cell r="BY89">
            <v>1</v>
          </cell>
          <cell r="CB89" t="str">
            <v>T35</v>
          </cell>
          <cell r="CC89">
            <v>1</v>
          </cell>
          <cell r="CH89">
            <v>1</v>
          </cell>
          <cell r="CM89">
            <v>1</v>
          </cell>
          <cell r="CQ89">
            <v>1</v>
          </cell>
          <cell r="CU89">
            <v>1</v>
          </cell>
          <cell r="CX89">
            <v>0</v>
          </cell>
          <cell r="CY89">
            <v>1</v>
          </cell>
          <cell r="DB89">
            <v>0</v>
          </cell>
          <cell r="DC89" t="str">
            <v>Vinterkarse &lt;i&gt;Barbarea vulgaris&lt;/i&gt; er en toårig eller kortlevd flerårig urt som er avhengig av regelmessig frøreproduksjon. Den stammer fra Europa, Vest-Asia og Middelhavsområdet, men regnes som fremmed art i hele Nord-Europa. På Svalbard er den helt bundet til skrotemark (sterkt endret fastmark) i bosetninger.</v>
          </cell>
          <cell r="DD89" t="str">
            <v>&lt;p&gt;Vinterkarse ble funnet på to steder i Colesbukta i 1935-1936 (O. Finnseth, herb. O TROM), trolig innbrakt med russisk hestef&amp;#244:r. Den ble funnet vegetativ i Longyearbyen i 1960 (Sunding 1961). Fra 1961 er den registrert blomstrende og etablert med frøformering i Pyramiden (Schweitzer 1966, Liska &amp; Sold&amp;#225:n 2004, Belkina et al. 2013, Alsos et al. 2015, flere upubliserte innsamlinger og observasjoner). Fra 1988 er den registrert blomstrende og etablert med frøformering i Barentsburg (Liska &amp; Sold&amp;#225:n 2004, Elven &amp; Elvebakk 1996, Alsos et al. 2015, flere upubliserte innsamlinger og observasjoner). I de senere år har det vært en stor eng av vinterkarse i Barentsburg (Alsos, Sandbakk og Ware, pers. obs.), også her trolig innbrakt med dyref&amp;#244:r.&lt;/p&gt;</v>
          </cell>
          <cell r="DE89" t="str">
            <v>Arten er kommet inn med ulike vektorer, kanskje hovedsakelig som forurensning i dyref&amp;#244:r (høy). Lokal spredning er observert i bosetningene, men arten er aldri funnet utafor disse.</v>
          </cell>
          <cell r="DF89" t="str">
            <v>Vinterkarse har et begrenset invasjonspotensial, en kombinasjon mellom moderat median levetid og liten ekspansjonshastighet.</v>
          </cell>
          <cell r="DG89" t="str">
            <v>Vi forventer ikke noen negativ økologisk effekt. Arten er krevende mhp næring (nitrogen, fosfor) og har få muligheter til å etablere seg i lite påvirket tundravegetasjon. Den kunne tenkes å etablere seg dersom den når enger i fuglefjell, men spredningsevnen og spredningsmåten (passivt eller med folk og dyr) gjør at risikoen er nokså liten.</v>
          </cell>
          <cell r="DH89" t="str">
            <v>&lt;p&gt;Vinterkarse vurderes til låg økologisk risiko, utelukkende på grunn av et begrenset invasjonspotensial. Arten er frøreproduserende på Svalbard og har derfor et teoretisk potensial for å spre seg. Der den største bestanden er funnet i Barentsburg i dag, er temperatur og næringsforhold antatt å være tilsvarende det som finnes mange steder i den indre fjordsonen. Arten danner per i dag ikke så tette bestander at den ekskluderer stedegne arter og ansees derfor ikke som en trussel mot stedegen natur.&lt;/p&gt;</v>
          </cell>
          <cell r="DI89">
            <v>6</v>
          </cell>
        </row>
        <row r="90">
          <cell r="B90" t="str">
            <v>Deschampsia cespitosa cespitosa</v>
          </cell>
          <cell r="D90" t="str">
            <v>sølvbunke</v>
          </cell>
          <cell r="E90">
            <v>132272</v>
          </cell>
          <cell r="F90">
            <v>99990</v>
          </cell>
          <cell r="G90" t="str">
            <v>ExpertGroups/Karplanter/S</v>
          </cell>
          <cell r="H90" t="str">
            <v>Karplanter (Svalbard)</v>
          </cell>
          <cell r="I90" t="str">
            <v>Karplanter (Svalbard)</v>
          </cell>
          <cell r="J90" t="str">
            <v>AlienSpecie</v>
          </cell>
          <cell r="N90">
            <v>2</v>
          </cell>
          <cell r="Q90">
            <v>1</v>
          </cell>
          <cell r="T90" t="str">
            <v>LO</v>
          </cell>
          <cell r="U90">
            <v>2</v>
          </cell>
          <cell r="V90" t="str">
            <v>2A,1</v>
          </cell>
          <cell r="AA90">
            <v>1923</v>
          </cell>
          <cell r="AB90" t="str">
            <v>terrestrial</v>
          </cell>
          <cell r="AD90" t="str">
            <v>origin</v>
          </cell>
          <cell r="AE90" t="str">
            <v>no</v>
          </cell>
          <cell r="AF90" t="str">
            <v>unknown</v>
          </cell>
          <cell r="AG90">
            <v>1957</v>
          </cell>
          <cell r="AH90" t="str">
            <v>Bjørnøya: Krillvasshytta, Tunheim og Engelskelva</v>
          </cell>
          <cell r="AI90">
            <v>5</v>
          </cell>
          <cell r="AJ90" t="str">
            <v>V</v>
          </cell>
          <cell r="AN90">
            <v>2</v>
          </cell>
          <cell r="AO90" t="str">
            <v>introductionTransportpollution</v>
          </cell>
          <cell r="AP90" t="str">
            <v>Sv</v>
          </cell>
          <cell r="AQ90">
            <v>8</v>
          </cell>
          <cell r="AR90">
            <v>2</v>
          </cell>
          <cell r="AS90">
            <v>16</v>
          </cell>
          <cell r="AU90">
            <v>12</v>
          </cell>
          <cell r="AV90">
            <v>100</v>
          </cell>
          <cell r="AW90" t="str">
            <v>Ingen kjent effekt</v>
          </cell>
          <cell r="AX90" t="str">
            <v>Ingen kjent effekt</v>
          </cell>
          <cell r="BC90" t="str">
            <v>Ingen kjent effekt</v>
          </cell>
          <cell r="BD90" t="str">
            <v>Ingen kjent effekt</v>
          </cell>
          <cell r="BE90" t="str">
            <v>no</v>
          </cell>
          <cell r="BF90" t="str">
            <v>no</v>
          </cell>
          <cell r="BG90" t="str">
            <v>V</v>
          </cell>
          <cell r="BK90" t="str">
            <v>polar:Europe,Asia|temperate_boreal:Europe,Asia|temperate_nemoral:Europe,Asia|subtropic_mediterranean:Europe,Asia,Africa</v>
          </cell>
          <cell r="BM90" t="str">
            <v>polar:Europe,Asia|temperate_boreal:Europe,Asia,NorthAndCentralAmerica|temperate_nemoral:Europe,Asia,Oceania,NorthAndCentralAmerica|subtropic_mediterranean:Europe,Asia,Africa,Oceania|subtropic_highlands:SouthAmerica</v>
          </cell>
          <cell r="BO90">
            <v>3</v>
          </cell>
          <cell r="BR90" t="str">
            <v>RedListCategoryLevel</v>
          </cell>
          <cell r="BT90">
            <v>1</v>
          </cell>
          <cell r="BW90" t="str">
            <v>SpreadYearlyIncreaseCalculatedExpansionSpeed</v>
          </cell>
          <cell r="BX90">
            <v>0</v>
          </cell>
          <cell r="BY90">
            <v>1</v>
          </cell>
          <cell r="CB90" t="str">
            <v>T35</v>
          </cell>
          <cell r="CC90">
            <v>1</v>
          </cell>
          <cell r="CH90">
            <v>1</v>
          </cell>
          <cell r="CM90">
            <v>1</v>
          </cell>
          <cell r="CQ90">
            <v>1</v>
          </cell>
          <cell r="CU90">
            <v>1</v>
          </cell>
          <cell r="CX90">
            <v>0</v>
          </cell>
          <cell r="CY90">
            <v>1</v>
          </cell>
          <cell r="DB90">
            <v>0</v>
          </cell>
          <cell r="DC90" t="str">
            <v>Sølvbunke &lt;i&gt;Deschampsia cespitosa&lt;/i&gt; (subsp. &lt;i&gt;cespitosa&lt;/i&gt;) er en langlevd, flerårig urt med tue-vekst. Den har frøreproduksjon, og den synes å reprodusere på Svalbard, i hvert fall i Barentsburg, trolig også i Pyramiden. I andre bosetninger der arten har forekommet, har den forsvunnet igjen (kanskje også på Bjørnøya), trolig på grunn av manglende regularitet i formering. Den har vært helt knyttet til skrotemark (sterkt endret fastmark) i bosetninger og ved hytter. Arten er taksonomisk komplisert, men alt materiale på Svalbard synes å høre til den vanligste europeiske underarten, subsp. &lt;i&gt;cespitosa&lt;/i&gt;.</v>
          </cell>
          <cell r="DD90" t="str">
            <v>Sølvbunke ble først funnet i det forlengst nedlagte gruvestedet Ny-London på Blomstrandøya i Kongsfjorden i 1923 (F. Sch&amp;#228:fer, herb. O: ettersøkt, men ikke gjenfunnet), senere på Hotellneset ved Longyearbyen i 1928 (Høeg &amp; Lid 1929). I 1939 reiste E. Hadac rundt i bosetninger og fant arten fem steder: Advent City og Hiorthhamn (Moskushamna) på nordsida av Adventfjorden, Longyearbyen på sørsida av fjorden, Ny-Ålesund, og Calypsobyen ved Recherchefjorden i Bellsund (Hadac 1941). Arten er ettersøkt, men ikke gjenfunnet, på de fleste av disse stedene. I 1957 ble arten funnet tre steder på Bjørnøya (Engelskelva, Krillvasshytta, Tunheim: Rønning 1959), og på i hvert fall to av disse stedene (Krillvasshytta, Tunheim) er den gjenfunnet fram til 1980-tallet (Brattbakk 1984, Engelskjøn 1986). Den er knapt ettersøkt senere. Arten ble også funnet i Ny-Ålesund i 1958 (O.I. Rønning &amp; O. Skifte, herb. TROM) og 1964 (Sunding 1966), men er ikke sett i eller nær Ny-Ålesund de siste 50 årene. Arten ble funnet med etablert bestand i Barentsburg i 1988 (Liska &amp; Sold&amp;#225:n 2004) og er siden funnet her regelmessig (Elven &amp; Elvebakk 1996, Alsos et al. 2015). I 2006 ble den funnet i Longyearbyen (Hagen &amp; Prestø 2007: trolig tilfeldig forekomst) og i 2011 i Pyramiden (Alsos et al. 2015), observert med 17 individer i 2017 (V. Ravolainen pers. medd.).</v>
          </cell>
          <cell r="DE90" t="str">
            <v>Planten er kommet inn med ulike vektorer, trolig hovedsakelig med dyref&amp;#244:r (høy) fra Norden og Russland. Lokal etablering er observert, men ingen videre spredning er påvist.</v>
          </cell>
          <cell r="DF90" t="str">
            <v>Invasjonspotensialet er begrenset, en kombinasjon mellom moderat median levetid og liten ekspansjonshastighet.</v>
          </cell>
          <cell r="DG90" t="str">
            <v>Ingen negativ økologisk effekt er registrert eller forventet. Arten er ikke ekspansiv på Svalbard, og næringsforholdene i tundra er trolig ikke gunstige for den (den krever bra mengder med fosfor og nitrogen). Arten har to nære slektninger blant stedegne arter: den vivipare fjellbunke &lt;i&gt;D. alpina&lt;/i&gt; og den seksuelle tundrabunke &lt;i&gt;D. sukatschewii&lt;/i&gt; subsp. &lt;i&gt;borealis&lt;/i&gt;. Disse to har ofte vært regnet inn i en utvidet oppfatning av &lt;i&gt;D. cespitosa&lt;/i&gt;, men hybrider eller mellomformer er ikke dokumentert. Vi regner derfor ikke med at det er noen risiko for introgresjon mellom sølvbunke og stedegne bunke-arter.</v>
          </cell>
          <cell r="DH90" t="str">
            <v>Sølvbunke vurderes til låg økologisk risiko, og utelukkende på grunn av et begrenset invasjonspotensial. Den er etablert som fremmed art på Svalbard, men synes å være sterkt avhengig av menneskelig aktivitet. Der slik aktivitet er opphørt (f.eks. Ny-London, Calypsobyen, småplassene ved Adventfjorden, Bjørnøya) eller er endret (Ny-Ålesund), har arten forsvunnet eller er i hvert fall ikke gjenfunnet. Vi kan forvente at den holder seg lenge i Barentsburg og kanskje Pyramiden, og at den kan etablere seg i Longyearbyen, men noen videre spredning eller økologisk risiko forventes ikke.</v>
          </cell>
          <cell r="DI90">
            <v>10</v>
          </cell>
        </row>
        <row r="91">
          <cell r="B91" t="str">
            <v>Festuca rubra rubra</v>
          </cell>
          <cell r="D91" t="str">
            <v>markrødsvingel</v>
          </cell>
          <cell r="E91">
            <v>60012</v>
          </cell>
          <cell r="F91">
            <v>100052</v>
          </cell>
          <cell r="G91" t="str">
            <v>ExpertGroups/Karplanter/S</v>
          </cell>
          <cell r="H91" t="str">
            <v>Karplanter (Svalbard)</v>
          </cell>
          <cell r="I91" t="str">
            <v>Karplanter (Svalbard)</v>
          </cell>
          <cell r="J91" t="str">
            <v>AlienSpecie</v>
          </cell>
          <cell r="N91">
            <v>2</v>
          </cell>
          <cell r="P91" t="str">
            <v>V</v>
          </cell>
          <cell r="Q91">
            <v>2</v>
          </cell>
          <cell r="T91" t="str">
            <v>LO</v>
          </cell>
          <cell r="U91">
            <v>2</v>
          </cell>
          <cell r="V91" t="str">
            <v>2A,2H</v>
          </cell>
          <cell r="AA91">
            <v>1928</v>
          </cell>
          <cell r="AB91" t="str">
            <v>terrestrial</v>
          </cell>
          <cell r="AD91" t="str">
            <v>origin</v>
          </cell>
          <cell r="AE91" t="str">
            <v>no</v>
          </cell>
          <cell r="AF91" t="str">
            <v>unknown</v>
          </cell>
          <cell r="AG91">
            <v>1992</v>
          </cell>
          <cell r="AH91" t="str">
            <v>Longyearbyen</v>
          </cell>
          <cell r="AI91">
            <v>5</v>
          </cell>
          <cell r="AJ91" t="str">
            <v>V</v>
          </cell>
          <cell r="AN91">
            <v>4</v>
          </cell>
          <cell r="AO91" t="str">
            <v>introductionTransportpollution,introductionStowaway,introductionReleased</v>
          </cell>
          <cell r="AP91" t="str">
            <v>Sv</v>
          </cell>
          <cell r="AQ91">
            <v>16</v>
          </cell>
          <cell r="AS91">
            <v>24</v>
          </cell>
          <cell r="AT91">
            <v>0</v>
          </cell>
          <cell r="AU91">
            <v>24</v>
          </cell>
          <cell r="AV91">
            <v>100</v>
          </cell>
          <cell r="AW91" t="str">
            <v>Ingen kjent effekt</v>
          </cell>
          <cell r="AX91" t="str">
            <v>Ingen kjent effekt</v>
          </cell>
          <cell r="BC91" t="str">
            <v>Ingen kjent effekt</v>
          </cell>
          <cell r="BD91" t="str">
            <v>Ingen kjent effekt</v>
          </cell>
          <cell r="BE91" t="str">
            <v>no</v>
          </cell>
          <cell r="BF91" t="str">
            <v>no</v>
          </cell>
          <cell r="BG91" t="str">
            <v>V</v>
          </cell>
          <cell r="BH91" t="str">
            <v>V</v>
          </cell>
          <cell r="BK91" t="str">
            <v>temperate_boreal:Europe,Asia|temperate_nemoral:Europe,Asia|temperate_dry:Europe,Asia|subtropic_mediterranean:Europe,Asia,Africa</v>
          </cell>
          <cell r="BM91" t="str">
            <v>polar:Europe,Asia|temperate_boreal:Europe,Asia,NorthAndCentralAmerica|temperate_nemoral:Europe,Asia,Oceania,NorthAndCentralAmerica|temperate_dry:Europe,Asia,NorthAndCentralAmerica|subtropic_mediterranean:Europe,Asia,Africa,Oceania,NorthAndCentralAmerica|subtropic_caperegion:Africa</v>
          </cell>
          <cell r="BO91">
            <v>3</v>
          </cell>
          <cell r="BR91" t="str">
            <v>RedListCategoryLevel</v>
          </cell>
          <cell r="BT91">
            <v>1</v>
          </cell>
          <cell r="BU91" t="str">
            <v>X</v>
          </cell>
          <cell r="BW91" t="str">
            <v>SpreadYearlyIncreaseCalculatedExpansionSpeed</v>
          </cell>
          <cell r="BX91">
            <v>38.840000000000003</v>
          </cell>
          <cell r="BY91">
            <v>1</v>
          </cell>
          <cell r="CB91" t="str">
            <v>T35</v>
          </cell>
          <cell r="CC91">
            <v>1</v>
          </cell>
          <cell r="CH91">
            <v>1</v>
          </cell>
          <cell r="CM91">
            <v>1</v>
          </cell>
          <cell r="CQ91">
            <v>1</v>
          </cell>
          <cell r="CU91">
            <v>2</v>
          </cell>
          <cell r="CX91">
            <v>1</v>
          </cell>
          <cell r="CY91">
            <v>1</v>
          </cell>
          <cell r="DB91">
            <v>0</v>
          </cell>
          <cell r="DC91" t="str">
            <v>Rødsvingel-gruppen (&lt;i&gt;Festuca rubra&lt;/i&gt; med underarter og nære slektninger) er en meget komplisert gruppe med uavklart taksonomi på verdensbasis. Vi regner den stedegne planten på Svalbard med Bjørnøya og på Jan Mayen som polarrødsvingel subsp. &lt;i&gt;richardsonii&lt;/i&gt;, men det er mulig at også en annen rase er stedegen, spesielt i fuglefjell-enger langs vestkysten. Det innførte materialet hører til minst to raser, engrødsvingel subsp. &lt;i&gt;megastachys&lt;/i&gt; (egen behandling av denne) og bakkerødsvingel subsp. &lt;i&gt;rubra&lt;/i&gt;, men materialet som vi har ført til bakkerødsvingel, er nokså polymorft og kan høre til flere raser. Arten er flerårig, med seksuell frøreproduksjon, men også med mer eller mindre omfattende klonal vekst ved jordstengler, avhengig av rase. Arten er sirkumpolar i tempererte, boreale og arktiske strøk.</v>
          </cell>
          <cell r="DD91" t="str">
            <v>Bakkerødsvingel er rapportert/dokumentert 24 ganger fra Svalbard, i og ved 11 bosetninger og hytter. Tidligste dokumenterte funn er fra Hotellneset og Longyearbyen ved Adventfjorden i 1928 (Høeg &amp; Lid 1929), de neste fra to steder i Colesbukta i 1936 og 1937 (O. Finnseth, herb. O TROM). I 1939 ettersøkte Emil Hadac fremmede arter ved bosetninger og hytter på Spitsbergen og fant planten på fem steder: Longyearbyen, Hiorthhamn (Moskushamna) og Advent City ved Adventfjorden, Fredheim i Sassen, og Calypsobyen ved Recherchefjorden (Hadac 1941). Ved Kongsfjorden ble planten først funnet i gruvesamfunnet Ny-London på Blomstrandøya i 1949 (K. Mikaelsen, herb. O) og i Ny-Ålesund i 1957 (O.I. Rønning &amp; O. Skifte, herb. TROM). Mellom 1960 og 1990 ble det gjort svært få funn: Longyearbyen 1960 (Sunding 1961), Ny-Ålesund 1960 (Sunding 1961) og 1965 (O.I. Rønning, herb. TRH). Planten kan ha vært til stede, men det var lite fokus på fremmede arter og liten innsamlingsaktivitet generelt. I Longyearbyen er planten blitt notert som etablert fra 1992 (R. Elven, herb. O) og i dag i svære mengder (Alsos et al. 2015), på grunn av innsåing av grasfrø for å stabilisere veikanter og annen skrotemark. Den er også funnet i Barentsburg fra 1993 (R. Elven, herb. O) og trolig til i dag (notert i bra mengde i 2011, Alsos et al. 2015), og planten er notert i Pyramiden fra 2011 (Alsos et al. 2015) og trolig etablert.</v>
          </cell>
          <cell r="DE91" t="str">
            <v>Planten er kommet inn med ulike vektorer, trolig for en stor del med dyref&amp;#244:r (gras), men i de større bosetningene også sådd ut (grasfrø) som restaureringstiltak på veikanter og annen forstyrret mark. Spesielt gjelder dette i Longyearbyen. Bakkerødsvingel blomstrer sent i sesongen og setter trolig dårlig med frukt, men den sprer pollen (se nedafor).</v>
          </cell>
          <cell r="DF91" t="str">
            <v>Invasjonspotensialet er begrenset med usikkerhet til moderat, en kombinasjon mellom moderat median levetid og liten (til begrenset) ekspansjonshastighet. Planten er vel etablert i Longyearbyen og trolig også i Barentsburg og Pyramiden.</v>
          </cell>
          <cell r="DG91" t="str">
            <v>Innførte raser av rødsvingel vurderes å ha en liten økologisk effekt. De har liten eller ingen direkte effekt på stedegne, mindre påvirkete naturtyper: de er bare funnet på forstyrrete steder i bosetninger og ved hytter (sterkt endret fastmark). De utgjør imidlertid en risiko for genetisk forurensning av den stedegne planten polarrødsvingel. I Longyearbyen er blandete bestander av bakkerødsvingel og polarrødsvingel nå vanlige, og mange planter er vanskelige å klassifisere til den ene eller den andre. Det morfologiske materialet tyder sterkt på at introgresjon pågår i dag, om enn i svært lokal skala (polarrødsvingel er vanlig over det meste av de arktiske øyene).</v>
          </cell>
          <cell r="DH91" t="str">
            <v>Bakkerødsvingel vurderes til låg økologisk risiko. Den utgjør en genetisk risiko for en stedegen plante på Spitsbergen. Bortsett fra det, er det liten mulighet for at den vil ekspandere og utgjøre noen stor risiko for arktisk natur på Svalbard.</v>
          </cell>
          <cell r="DI91">
            <v>5</v>
          </cell>
        </row>
        <row r="92">
          <cell r="B92" t="str">
            <v>Poa pratensis</v>
          </cell>
          <cell r="C92" t="str">
            <v>L.</v>
          </cell>
          <cell r="D92" t="str">
            <v>bakkerapp</v>
          </cell>
          <cell r="E92">
            <v>145168</v>
          </cell>
          <cell r="F92">
            <v>100161</v>
          </cell>
          <cell r="G92" t="str">
            <v>ExpertGroups/Karplanter/S</v>
          </cell>
          <cell r="H92" t="str">
            <v>Karplanter (Svalbard)</v>
          </cell>
          <cell r="I92" t="str">
            <v>Karplanter (Svalbard)</v>
          </cell>
          <cell r="J92" t="str">
            <v>AlienSpecie</v>
          </cell>
          <cell r="N92">
            <v>2</v>
          </cell>
          <cell r="Q92">
            <v>1</v>
          </cell>
          <cell r="T92" t="str">
            <v>LO</v>
          </cell>
          <cell r="U92">
            <v>2</v>
          </cell>
          <cell r="V92" t="str">
            <v>2A,1</v>
          </cell>
          <cell r="AA92">
            <v>1915</v>
          </cell>
          <cell r="AB92" t="str">
            <v>terrestrial</v>
          </cell>
          <cell r="AD92" t="str">
            <v>origin</v>
          </cell>
          <cell r="AE92" t="str">
            <v>no</v>
          </cell>
          <cell r="AF92" t="str">
            <v>unknown</v>
          </cell>
          <cell r="AG92">
            <v>1928</v>
          </cell>
          <cell r="AH92" t="str">
            <v>Longyearbyen, Hiorthhamn, Hotellneset</v>
          </cell>
          <cell r="AI92">
            <v>10</v>
          </cell>
          <cell r="AJ92" t="str">
            <v>V</v>
          </cell>
          <cell r="AK92" t="str">
            <v>V</v>
          </cell>
          <cell r="AN92">
            <v>3</v>
          </cell>
          <cell r="AO92" t="str">
            <v>introductionTransportpollution,introductionStowaway</v>
          </cell>
          <cell r="AP92" t="str">
            <v>Sv</v>
          </cell>
          <cell r="AQ92">
            <v>24</v>
          </cell>
          <cell r="AR92">
            <v>2</v>
          </cell>
          <cell r="AS92">
            <v>48</v>
          </cell>
          <cell r="AT92">
            <v>0</v>
          </cell>
          <cell r="AU92">
            <v>48</v>
          </cell>
          <cell r="AV92">
            <v>60</v>
          </cell>
          <cell r="AW92" t="str">
            <v>Ingen kjent effekt</v>
          </cell>
          <cell r="AX92" t="str">
            <v>Ingen kjent effekt</v>
          </cell>
          <cell r="BC92" t="str">
            <v>Ingen kjent effekt</v>
          </cell>
          <cell r="BD92" t="str">
            <v>Ingen kjent effekt</v>
          </cell>
          <cell r="BE92" t="str">
            <v>no</v>
          </cell>
          <cell r="BF92" t="str">
            <v>no</v>
          </cell>
          <cell r="BG92" t="str">
            <v>V</v>
          </cell>
          <cell r="BK92" t="str">
            <v>temperate_boreal:Europe,Asia|temperate_nemoral:Europe,Asia|temperate_dry:Europe,Asia|subtropic_mediterranean:Europe,Asia,Africa</v>
          </cell>
          <cell r="BM92" t="str">
            <v>polar:Europe,Asia|temperate_boreal:Europe,Asia,NorthAndCentralAmerica|temperate_nemoral:Europe,Asia,Africa,Oceania,NorthAndCentralAmerica,SouthAmerica|temperate_dry:Europe,Asia,NorthAndCentralAmerica,SouthAmerica|subtropic_mediterranean:Europe,Asia,Africa,Oceania,NorthAndCentralAmerica,SouthAmerica|subtropic_highlands:Asia,Africa,SouthAmerica</v>
          </cell>
          <cell r="BO92">
            <v>3</v>
          </cell>
          <cell r="BR92" t="str">
            <v>RedListCategoryLevel</v>
          </cell>
          <cell r="BT92">
            <v>1</v>
          </cell>
          <cell r="BW92" t="str">
            <v>SpreadYearlyIncreaseCalculatedExpansionSpeed</v>
          </cell>
          <cell r="BX92">
            <v>7.33</v>
          </cell>
          <cell r="BY92">
            <v>1</v>
          </cell>
          <cell r="CB92" t="str">
            <v>T3,T35</v>
          </cell>
          <cell r="CC92">
            <v>1</v>
          </cell>
          <cell r="CH92">
            <v>1</v>
          </cell>
          <cell r="CL92" t="str">
            <v>T3</v>
          </cell>
          <cell r="CM92">
            <v>1</v>
          </cell>
          <cell r="CQ92">
            <v>1</v>
          </cell>
          <cell r="CU92">
            <v>1</v>
          </cell>
          <cell r="CX92">
            <v>0</v>
          </cell>
          <cell r="CY92">
            <v>1</v>
          </cell>
          <cell r="DB92">
            <v>0</v>
          </cell>
          <cell r="DC92" t="str">
            <v>Engrapp &lt;i&gt;Poa pratensis&lt;/i&gt; s. str. (tidligere &lt;i&gt;P. pratensis &lt;/i&gt;subsp. &lt;i&gt;pratensis&lt;/i&gt;) er del av den meget kompliserte arten eller artsgruppen &lt;i&gt;P. pratensis&lt;/i&gt; s. lat. To arter i gruppen er hjemlige på Svalbard, seterrapp &lt;i&gt;P. alpigena&lt;/i&gt; og svalbardrapp &lt;i&gt;P. colpodea&lt;/i&gt;, den første av disse også på Jan Mayen. Det materialet som vi aksepterer som engrapp, karakteriseres av mer tuevekst og av et stort antall små småaks. Artsgruppen antas å ha stort sett aseksuell frøformering, og mens de fleste andre artene har omfattende klonal vekst ved jordstengler, har engrapp nokså lite med slik vekst. Engrapp er antatt å være hjemlig i Europa, Vest-Asia og Nord-Afrika, men spredt til alle andre ikke-tropiske deler av verden som et viktig f&amp;#244:rgras.</v>
          </cell>
          <cell r="DD92" t="str">
            <v>Engrapp ble først påvist i Longyearbyen i 1915 (Asplund 1919), men kan ha vært der tidligere. I 1928 ble den påvist fire steder: Hiorthhamn (Moskushamna), Hotellneset og Longyearbyen ved Adventfjorden og Ny-Ålesund ved Kongsfjorden, og på de tre stedene ved Adventfjorden har den vært siden. I Ny-Ålesund er den påvist noen ganger til fram til 1975, men overbeite av rein har trolig utryddet eventuelle overlevende forekomster. I perioden fram mot 1939 ble den påvist to nye steder, i Ny-London på Blomstrandøya i 1932 (J. Lagerkranz, herb. O) og i Colesbukta i 1936 (O. Finnseth, herb. TROM). Emil Hadac undersøkte fremmede planter på en rekke steder i 1939 og fant engrapp på ni steder (Hadac 1941): Calypsobyen ved Recherchefjorden, Russekeila nær Kapp Linn&amp;#233: ytterst i Isfjorden, Colesbukta, Fredheim i Sassen, Ny-Ålesund, og fire steder i Longyearbyen-området. I 1957 ble planten funnet to steder på Bjørnøya (Rønning 1959): Engelskelva og Tunheim, og ved Tunheim (og Krillvatnet) holdt den seg i hvert fall til 1980-tallet (Brattbakk 1984, Engelskjøn 1986). Etter 2000 er arten funnet som antatt etablert minst fire steder i Longyearbyen-området og dessuten i Barentsburg og Pyramiden fra 2008 (Alsos et al. 2015).</v>
          </cell>
          <cell r="DE92" t="str">
            <v>Arten er kommet inn med ulike vektorer, trolig hovedsakelig som dyref&amp;#244:r (høy). Det er ikke kjent noen videre spredning fra introduksjonsstedene.</v>
          </cell>
          <cell r="DF92" t="str">
            <v>Invasjonspotensialet er begrenset, en kombinasjon mellom moderat median levetid og liten ekspansjonshastighet. Den er veletablert flere steder på Svalbard (kanskje inkludert Bjørnøya), men uten videre ekspansjon.</v>
          </cell>
          <cell r="DG92" t="str">
            <v>Ingen kjent negativ økologisk effekt er knyttet til arten. Man kunne kanskje tenke seg at den kunne påvirke den stedegne arten, seterrapp &lt;i&gt;P. alpigena&lt;/i&gt;, ved genetisk forurensning ved pollinering, men for det første blomstrer engrapp svært sent slik at eventuelle frø fra krysspollinering ikke har noen sjanse til å modne, for det andre regner vi med at hoveddelen av frøformeringen hos begge artene er aseksuell og uavhengig av pollinering.</v>
          </cell>
          <cell r="DH92" t="str">
            <v>Engrapp vurderes til låg økologisk risiko, og bare på grunn av et begrenset invasjonspotenisal. Den er trolig kommet for å bli en permanent bestanddel av Svalbards flora, men uten noen større forventete økologiske effekter.</v>
          </cell>
          <cell r="DI92">
            <v>6</v>
          </cell>
        </row>
        <row r="93">
          <cell r="B93" t="str">
            <v>Ranunculus acris friesianus</v>
          </cell>
          <cell r="C93" t="str">
            <v>(Jord.) Rouy &amp; Foucaud</v>
          </cell>
          <cell r="D93" t="str">
            <v>parksoleie</v>
          </cell>
          <cell r="E93">
            <v>136151</v>
          </cell>
          <cell r="F93">
            <v>103140</v>
          </cell>
          <cell r="G93" t="str">
            <v>ExpertGroups/Karplanter/S</v>
          </cell>
          <cell r="H93" t="str">
            <v>Karplanter (Svalbard)</v>
          </cell>
          <cell r="I93" t="str">
            <v>Karplanter (Svalbard)</v>
          </cell>
          <cell r="J93" t="str">
            <v>AlienSpecie</v>
          </cell>
          <cell r="N93">
            <v>2</v>
          </cell>
          <cell r="Q93">
            <v>1</v>
          </cell>
          <cell r="T93" t="str">
            <v>LO</v>
          </cell>
          <cell r="U93">
            <v>2</v>
          </cell>
          <cell r="V93" t="str">
            <v>2A,1</v>
          </cell>
          <cell r="AA93">
            <v>1988</v>
          </cell>
          <cell r="AB93" t="str">
            <v>terrestrial</v>
          </cell>
          <cell r="AD93" t="str">
            <v>origin</v>
          </cell>
          <cell r="AE93" t="str">
            <v>no</v>
          </cell>
          <cell r="AF93" t="str">
            <v>unknown</v>
          </cell>
          <cell r="AI93">
            <v>5</v>
          </cell>
          <cell r="AJ93" t="str">
            <v>V</v>
          </cell>
          <cell r="AN93">
            <v>1</v>
          </cell>
          <cell r="AO93" t="str">
            <v>introductionTransportpollution</v>
          </cell>
          <cell r="AP93" t="str">
            <v>Sv</v>
          </cell>
          <cell r="AQ93">
            <v>4</v>
          </cell>
          <cell r="AR93">
            <v>1</v>
          </cell>
          <cell r="AS93">
            <v>4</v>
          </cell>
          <cell r="AT93">
            <v>1</v>
          </cell>
          <cell r="AU93">
            <v>4</v>
          </cell>
          <cell r="AV93">
            <v>100</v>
          </cell>
          <cell r="AW93" t="str">
            <v>Ingen kjent effekt</v>
          </cell>
          <cell r="AX93" t="str">
            <v>Ingen kjent effekt</v>
          </cell>
          <cell r="BC93" t="str">
            <v>Ingen kjent effekt</v>
          </cell>
          <cell r="BD93" t="str">
            <v>Ingen kjent effekt</v>
          </cell>
          <cell r="BE93" t="str">
            <v>no</v>
          </cell>
          <cell r="BF93" t="str">
            <v>no</v>
          </cell>
          <cell r="BG93" t="str">
            <v>V</v>
          </cell>
          <cell r="BK93" t="str">
            <v>temperate_boreal:Europe|temperate_nemoral:Europe</v>
          </cell>
          <cell r="BM93" t="str">
            <v>polar:Europe|temperate_boreal:Europe|temperate_nemoral:Europe</v>
          </cell>
          <cell r="BO93">
            <v>3</v>
          </cell>
          <cell r="BR93" t="str">
            <v>RedListCategoryLevel</v>
          </cell>
          <cell r="BT93">
            <v>1</v>
          </cell>
          <cell r="BW93" t="str">
            <v>SpreadYearlyIncreaseCalculatedExpansionSpeed</v>
          </cell>
          <cell r="BX93">
            <v>0</v>
          </cell>
          <cell r="BY93">
            <v>1</v>
          </cell>
          <cell r="CB93" t="str">
            <v>T35</v>
          </cell>
          <cell r="CC93">
            <v>1</v>
          </cell>
          <cell r="CH93">
            <v>1</v>
          </cell>
          <cell r="CM93">
            <v>1</v>
          </cell>
          <cell r="CQ93">
            <v>1</v>
          </cell>
          <cell r="CU93">
            <v>1</v>
          </cell>
          <cell r="CX93">
            <v>0</v>
          </cell>
          <cell r="CY93">
            <v>1</v>
          </cell>
          <cell r="DB93">
            <v>0</v>
          </cell>
          <cell r="DC93" t="str">
            <v>Parksoleie &lt;i&gt;Ranunculus acris&lt;/i&gt; subsp. &lt;i&gt;friesianus&lt;/i&gt; er en flerårig urt med klondannelse ved jordstengler. Den har frøformering, og smånøttene har en liten krok og spres hovedsakelig med folk og dyr. Planten er på Svalbard bare funnet på sterkt endret fastmark i en bosetning (Barentsburg), der den er veletablert og i lokal spredning, men innen et svært lite område. Bestemmelsen til denne underarten bygger på Liska &amp; Sold&amp;#225:n (2004) og trenger muligens konfirmering. Plantene hører i alle fall til arten &lt;i&gt;R. acris&lt;/i&gt; og ikke til den nært beslektete &lt;i&gt;R. subborealis&lt;/i&gt; som vurderes separat.</v>
          </cell>
          <cell r="DD93" t="str">
            <v>Parksoleie ble funnet med permanent bestand i Barentsburg i 1988 (Liska &amp; Sold&amp;#225:n 2004), men kan ha stått der lenge før det. Forekomstene er også referert hos Elven &amp; Elvebakk (1996) og spesielt hos Alsos et al. (2015). Planten er i ekspansjon i bosetningen og er observert hver eneste gang bosetningen er blitt besøkt av botanikere fra 1988 til 2017.</v>
          </cell>
          <cell r="DE93" t="str">
            <v>Planten er trolig kommet inn med dyref&amp;#244:r fra Nord-Russland. Videre spredning skjer med folk og reinsdyr, men i svært begrenset omfang (innen &amp;#233:n forekomstareal-rute).</v>
          </cell>
          <cell r="DF93" t="str">
            <v>Invasjonspotensialet er begrenset, en kombinasjon av moderat median levetid og liten ekspansjonshastighet.</v>
          </cell>
          <cell r="DG93" t="str">
            <v>Ingen kjent negativ økologisk effekt er knyttet til planten. Etablering av parksoleie i mindre påvirkete naturtyper er ikke forventet.</v>
          </cell>
          <cell r="DH93" t="str">
            <v>Parksoleie vurderes til låg økologisk risiko, og bare på grunn av et begrenset invasjonspotensial. Planten er nå en etablert del av Svalbards flora, men uten antatte skadevirkninger.</v>
          </cell>
          <cell r="DI93">
            <v>3</v>
          </cell>
        </row>
        <row r="94">
          <cell r="B94" t="str">
            <v>Ranunculus repens</v>
          </cell>
          <cell r="C94" t="str">
            <v>L.</v>
          </cell>
          <cell r="D94" t="str">
            <v>krypsoleie</v>
          </cell>
          <cell r="E94">
            <v>136566</v>
          </cell>
          <cell r="F94">
            <v>103168</v>
          </cell>
          <cell r="G94" t="str">
            <v>ExpertGroups/Karplanter/S</v>
          </cell>
          <cell r="H94" t="str">
            <v>Karplanter (Svalbard)</v>
          </cell>
          <cell r="I94" t="str">
            <v>Karplanter (Svalbard)</v>
          </cell>
          <cell r="J94" t="str">
            <v>DoorKnocker</v>
          </cell>
          <cell r="K94" t="str">
            <v>doRiskAssessment</v>
          </cell>
          <cell r="N94">
            <v>2</v>
          </cell>
          <cell r="O94" t="str">
            <v>V</v>
          </cell>
          <cell r="Q94">
            <v>1</v>
          </cell>
          <cell r="T94" t="str">
            <v>LO</v>
          </cell>
          <cell r="U94">
            <v>2</v>
          </cell>
          <cell r="V94" t="str">
            <v>2A,1</v>
          </cell>
          <cell r="W94" t="str">
            <v>NK</v>
          </cell>
          <cell r="AA94">
            <v>1939</v>
          </cell>
          <cell r="AB94" t="str">
            <v>terrestrial</v>
          </cell>
          <cell r="AD94" t="str">
            <v>origin</v>
          </cell>
          <cell r="AE94" t="str">
            <v>yes</v>
          </cell>
          <cell r="AF94" t="str">
            <v>unknown</v>
          </cell>
          <cell r="AI94">
            <v>5</v>
          </cell>
          <cell r="AJ94" t="str">
            <v>V</v>
          </cell>
          <cell r="AK94" t="str">
            <v>V</v>
          </cell>
          <cell r="AN94">
            <v>1</v>
          </cell>
          <cell r="AO94" t="str">
            <v>introductionTransportpollution</v>
          </cell>
          <cell r="AP94" t="str">
            <v>Sv</v>
          </cell>
          <cell r="AQ94">
            <v>4</v>
          </cell>
          <cell r="AR94">
            <v>1</v>
          </cell>
          <cell r="AS94">
            <v>4</v>
          </cell>
          <cell r="AT94">
            <v>1</v>
          </cell>
          <cell r="AU94">
            <v>8</v>
          </cell>
          <cell r="AV94">
            <v>100</v>
          </cell>
          <cell r="AW94" t="str">
            <v>Ingen kjent effekt</v>
          </cell>
          <cell r="AX94" t="str">
            <v>Ingen kjent effekt</v>
          </cell>
          <cell r="BC94" t="str">
            <v>Ingen kjent effekt</v>
          </cell>
          <cell r="BD94" t="str">
            <v>Ingen kjent effekt</v>
          </cell>
          <cell r="BE94" t="str">
            <v>no</v>
          </cell>
          <cell r="BF94" t="str">
            <v>no</v>
          </cell>
          <cell r="BG94" t="str">
            <v>V</v>
          </cell>
          <cell r="BK94" t="str">
            <v>temperate_boreal:Europe,Asia|temperate_nemoral:Europe,Asia|temperate_dry:Asia|subtropic_unspecified:Asia|subtropic_mediterranean:Europe,Asia</v>
          </cell>
          <cell r="BM94" t="str">
            <v>temperate_boreal:Europe,Asia,NorthAndCentralAmerica|temperate_nemoral:Europe,Asia,Oceania,NorthAndCentralAmerica,SouthAmerica|temperate_dry:Asia|subtropic_unspecified:Asia|subtropic_mediterranean:Europe,Asia,Oceania|subtropic_highlands:SouthAmerica</v>
          </cell>
          <cell r="BO94">
            <v>3</v>
          </cell>
          <cell r="BQ94" t="str">
            <v>X</v>
          </cell>
          <cell r="BR94" t="str">
            <v>RedListCategoryLevel</v>
          </cell>
          <cell r="BT94">
            <v>1</v>
          </cell>
          <cell r="BW94" t="str">
            <v>SpreadYearlyIncreaseCalculatedExpansionSpeed</v>
          </cell>
          <cell r="BX94">
            <v>0</v>
          </cell>
          <cell r="BY94">
            <v>1</v>
          </cell>
          <cell r="CB94" t="str">
            <v>T35</v>
          </cell>
          <cell r="CC94">
            <v>1</v>
          </cell>
          <cell r="CH94">
            <v>1</v>
          </cell>
          <cell r="CM94">
            <v>1</v>
          </cell>
          <cell r="CQ94">
            <v>1</v>
          </cell>
          <cell r="CU94">
            <v>1</v>
          </cell>
          <cell r="CX94">
            <v>0</v>
          </cell>
          <cell r="CY94">
            <v>1</v>
          </cell>
          <cell r="DB94">
            <v>0</v>
          </cell>
          <cell r="DC94" t="str">
            <v>Krypsoleie &lt;i&gt;Ranunculus repens&lt;/i&gt; er en flerårig urt med frøformering, men også med lange overjordiske utløpere som rotslår og danner mengder av nye individer, etter et års tid fysiologisk uavhengige av morplanten. Arten blomstrer på Svalbard, men setter trolig ikke moden frukt, men den formerer seg vegetativt. Fruktene, dersom de modnes, vil bli spredt med dyr (dvs. rein) og folk.</v>
          </cell>
          <cell r="DD94" t="str">
            <v>Krypsoleie er funnet på skrotemark i Longyearbyen 1939 (vegetativ, Hadac 1941) og 2011 (i knopp, Alsos et al. 2015) og i Barentsburg 1988 (vegetativ, Liska &amp; Sold&amp;#225:n 2004), 1993 (vegetativ, Elven &amp; Elvebakk 1996), 2007, 2008 (i blomst), 2011 (blomst, Alsos et al. 2015) og 2017 (knopp, X. Gago foto). Arten kan være noe for varmekrevende til å reprodusere og danne bestand på Svalbard i dag, men kan holde seg i flere tiår vegetativt og danne kloner og også kolonier av uavhengige individer ved rotslående utløpere. Den har trolig vært stabil som vegetativ i Barentsburg minst siden 1988.</v>
          </cell>
          <cell r="DE94" t="str">
            <v>Arten er mest trolig kommet inn med dyref&amp;#244:r både i Longyearbyen og Barentsburg. Lokal spredning i Barentsburg skjer med utløpere, men i svært begrenset omfang.</v>
          </cell>
          <cell r="DF94" t="str">
            <v>Invasjonspotensialet er begrenset (med usikkerhet til lite), en kombinasjon av moderat (til begrenset) median levetid og liten ekspansjonshastighet. Arten er etablert på Svalbard med antatt langlevd bestand (vegetativt), men uten videre spredning. Spredning i framtida er også lite sannsynlig.</v>
          </cell>
          <cell r="DG94" t="str">
            <v>Ingen kjent negativ økologisk effekt er knyttet til arten. Den er begrenset til skrotemark (sterkt endret fastmark) og forventes også å være det i framtida.</v>
          </cell>
          <cell r="DH94" t="str">
            <v>Krypsoleie vurderes til låg økologisk risiko (med usikkerhet til ingen kjent risiko). Arten er nå en etablert, fremmed plante på Svalbard, men uten at vi forventer at den vil ha noen merkbar skadevirkning.</v>
          </cell>
          <cell r="DI94">
            <v>1</v>
          </cell>
        </row>
        <row r="95">
          <cell r="B95" t="str">
            <v>Ruderalia</v>
          </cell>
          <cell r="C95" t="str">
            <v>Kirschner, H.Øllg. &amp; Stepanek</v>
          </cell>
          <cell r="D95" t="str">
            <v>ugrasløvetann-gruppa</v>
          </cell>
          <cell r="E95">
            <v>60847</v>
          </cell>
          <cell r="F95">
            <v>100887</v>
          </cell>
          <cell r="G95" t="str">
            <v>ExpertGroups/Karplanter/S</v>
          </cell>
          <cell r="H95" t="str">
            <v>Karplanter (Svalbard)</v>
          </cell>
          <cell r="I95" t="str">
            <v>Karplanter (Svalbard)</v>
          </cell>
          <cell r="J95" t="str">
            <v>AlienSpecie</v>
          </cell>
          <cell r="N95">
            <v>1</v>
          </cell>
          <cell r="Q95">
            <v>1</v>
          </cell>
          <cell r="T95" t="str">
            <v>NK</v>
          </cell>
          <cell r="U95">
            <v>1</v>
          </cell>
          <cell r="V95" t="str">
            <v>1,1</v>
          </cell>
          <cell r="X95">
            <v>2</v>
          </cell>
          <cell r="Y95">
            <v>2</v>
          </cell>
          <cell r="Z95">
            <v>1</v>
          </cell>
          <cell r="AA95">
            <v>1928</v>
          </cell>
          <cell r="AB95" t="str">
            <v>terrestrial</v>
          </cell>
          <cell r="AD95" t="str">
            <v>unknown</v>
          </cell>
          <cell r="AE95" t="str">
            <v>yes</v>
          </cell>
          <cell r="AF95" t="str">
            <v>unknown</v>
          </cell>
          <cell r="AG95">
            <v>2008</v>
          </cell>
          <cell r="AH95" t="str">
            <v>Pyramiden</v>
          </cell>
          <cell r="AI95">
            <v>5</v>
          </cell>
          <cell r="AK95" t="str">
            <v>V</v>
          </cell>
          <cell r="AN95">
            <v>2</v>
          </cell>
          <cell r="AO95" t="str">
            <v>introductionTransportpollution,introductionStowaway</v>
          </cell>
          <cell r="AP95" t="str">
            <v>Sv</v>
          </cell>
          <cell r="AQ95">
            <v>8</v>
          </cell>
          <cell r="AR95">
            <v>1</v>
          </cell>
          <cell r="AS95">
            <v>8</v>
          </cell>
          <cell r="AU95">
            <v>12</v>
          </cell>
          <cell r="AV95">
            <v>100</v>
          </cell>
          <cell r="AW95" t="str">
            <v>Ingen kjent effekt</v>
          </cell>
          <cell r="AX95" t="str">
            <v>Ingen kjent effekt</v>
          </cell>
          <cell r="BC95" t="str">
            <v>Ingen kjent effekt</v>
          </cell>
          <cell r="BD95" t="str">
            <v>Ingen kjent effekt</v>
          </cell>
          <cell r="BE95" t="str">
            <v>no</v>
          </cell>
          <cell r="BF95" t="str">
            <v>no</v>
          </cell>
          <cell r="BG95" t="str">
            <v>V</v>
          </cell>
          <cell r="BK95" t="str">
            <v>temperate_boreal:Europe|temperate_nemoral:Europe</v>
          </cell>
          <cell r="BM95" t="str">
            <v>polar:Europe|temperate_boreal:Europe,Asia,NorthAndCentralAmerica|temperate_nemoral:Europe,Asia,Oceania,NorthAndCentralAmerica,SouthAmerica|temperate_dry:NorthAndCentralAmerica|subtropic_unspecified:SouthAmerica|subtropic_mediterranean:Oceania,NorthAndCentralAmerica,SouthAmerica|subtropic_highlands:SouthAmerica</v>
          </cell>
          <cell r="BO95">
            <v>2</v>
          </cell>
          <cell r="BR95" t="str">
            <v>RedListCategoryLevel</v>
          </cell>
          <cell r="BT95">
            <v>1</v>
          </cell>
          <cell r="BW95" t="str">
            <v>SpreadYearlyIncreaseCalculatedExpansionSpeed</v>
          </cell>
          <cell r="BX95">
            <v>13.01</v>
          </cell>
          <cell r="BY95">
            <v>1</v>
          </cell>
          <cell r="CB95" t="str">
            <v>T35,T8</v>
          </cell>
          <cell r="CC95">
            <v>1</v>
          </cell>
          <cell r="CH95">
            <v>1</v>
          </cell>
          <cell r="CL95" t="str">
            <v>T8</v>
          </cell>
          <cell r="CM95">
            <v>1</v>
          </cell>
          <cell r="CQ95">
            <v>1</v>
          </cell>
          <cell r="CU95">
            <v>1</v>
          </cell>
          <cell r="CX95">
            <v>0</v>
          </cell>
          <cell r="CY95">
            <v>1</v>
          </cell>
          <cell r="DB95">
            <v>0</v>
          </cell>
          <cell r="DC95" t="str">
            <v>Ugrasløvetenner &lt;i&gt;Taraxacum &lt;/i&gt;sect. &lt;i&gt;Ruderalia&lt;/i&gt; er flerårige planter med aseksuell frøformering og med noe klonal vekst. Modne frukter er registrert i senere tid, i Barentsburg (fra 2011) og Pyramiden (fra 2008).</v>
          </cell>
          <cell r="DD95" t="str">
            <v>&lt;p&gt;Ugrasløvetann har vært registrert her og der på Svalbard siden 1928 (Hotellneset, O.A. Høeg, herb. TRH: Gåsehamna, Hornsund), men først som stabil i Barentsburg fra 1988 (Liska &amp; Sold&amp;#225:n 2004), der den de senere år har vært observert med stor bestand og årviss reproduksjon (B. Brosø, herb. TROM: Alsos et al. 2015) og i Pyramiden 2008 (Alsos et al. 2015) og 2014 (R. Elven, herb. O). I Longyearbyen ble den registrert i 1939 (Hadac 1941) og i 1960 ble det notert "rikelig av sterile rosetter" (Sunding 1961), men den har ikke vært registrert de senere årene og antas kanskje å være borte.&lt;/p&gt;</v>
          </cell>
          <cell r="DE95" t="str">
            <v>Plantene er kommet inn med ulike vektorer, i Barentsburg og Pyramiden trolig med dyref&amp;#244:r og kanskje med grasfrø. Det er ingen observert viderespredning utafor bosetningene.</v>
          </cell>
          <cell r="DF95" t="str">
            <v>Invasjonspotensialet er lite, en kombinasjon av begrenset (til kort) median levetid og liten ekspansjonshastighet. Plantene er etablert, men med begrensete spredningsmuligheter fra etablerte forekomster.</v>
          </cell>
          <cell r="DG95" t="str">
            <v>Ingen kjent negativ økologisk effekt er knyttet til plantene i dag. Det er lite trolig at ugrasløvetenner vil etablere seg i framtida i mindre påvirket vegetasjon, muligens med unntak for fuglefjellenger. Vi forventer ikke at planten vil ha noen betydningsfull effekt der heller.</v>
          </cell>
          <cell r="DH95" t="str">
            <v>&lt;p&gt;Ugrasløvetann &lt;em&gt;Taraxacum &lt;/em&gt;sect. &lt;em&gt;Ruderalia &lt;/em&gt;har vært registrert her og der på Svalbard siden 1928. De vurderes til ingen kjent økologisk risiko. Frø av antatt ugrasløvetann spres på skoene til reisende som ankommer Svalbard (Ware et al. 2012), og arten kan derfor forventes å dukke opp flere steder i framtida. Arten anses ikke som noen trussel mot stedegen natur i dag, men den bør nok overvåkes fordi den reproduserer og har vindspredning av frukter. Den kan også lett forveksles med den stedegne polarløvetann &lt;em&gt;T. brachyceras&lt;/em&gt;, noe som kan medføre at eventuell etablering i fuglefjell-enger ikke blir oppdaget før arten er blitt vanlig der og kan ha negative effekter.&lt;/p&gt;</v>
          </cell>
          <cell r="DI95">
            <v>5</v>
          </cell>
        </row>
        <row r="96">
          <cell r="B96" t="str">
            <v>Rumex acetosa</v>
          </cell>
          <cell r="C96" t="str">
            <v>L.</v>
          </cell>
          <cell r="D96" t="str">
            <v>engsyre</v>
          </cell>
          <cell r="E96">
            <v>137060</v>
          </cell>
          <cell r="F96">
            <v>102953</v>
          </cell>
          <cell r="G96" t="str">
            <v>ExpertGroups/Karplanter/S</v>
          </cell>
          <cell r="H96" t="str">
            <v>Karplanter (Svalbard)</v>
          </cell>
          <cell r="I96" t="str">
            <v>Karplanter (Svalbard)</v>
          </cell>
          <cell r="J96" t="str">
            <v>AlienSpecie</v>
          </cell>
          <cell r="N96">
            <v>1</v>
          </cell>
          <cell r="Q96">
            <v>1</v>
          </cell>
          <cell r="T96" t="str">
            <v>NK</v>
          </cell>
          <cell r="U96">
            <v>1</v>
          </cell>
          <cell r="V96" t="str">
            <v>1,1</v>
          </cell>
          <cell r="X96">
            <v>2</v>
          </cell>
          <cell r="Y96">
            <v>2</v>
          </cell>
          <cell r="Z96">
            <v>1</v>
          </cell>
          <cell r="AA96">
            <v>1897</v>
          </cell>
          <cell r="AB96" t="str">
            <v>terrestrial</v>
          </cell>
          <cell r="AD96" t="str">
            <v>origin</v>
          </cell>
          <cell r="AE96" t="str">
            <v>yes</v>
          </cell>
          <cell r="AF96" t="str">
            <v>unknown</v>
          </cell>
          <cell r="AG96">
            <v>1957</v>
          </cell>
          <cell r="AH96" t="str">
            <v>Bjørnøya: Krillvasshytta, Russehamna, Tunheim og Herwighamna</v>
          </cell>
          <cell r="AI96">
            <v>5</v>
          </cell>
          <cell r="AJ96" t="str">
            <v>V</v>
          </cell>
          <cell r="AN96">
            <v>1</v>
          </cell>
          <cell r="AO96" t="str">
            <v>introductionTransportpollution</v>
          </cell>
          <cell r="AP96" t="str">
            <v>Sv,Jm</v>
          </cell>
          <cell r="AQ96">
            <v>12</v>
          </cell>
          <cell r="AS96">
            <v>18</v>
          </cell>
          <cell r="AU96">
            <v>32</v>
          </cell>
          <cell r="AV96">
            <v>100</v>
          </cell>
          <cell r="AW96" t="str">
            <v>Ingen kjent effekt</v>
          </cell>
          <cell r="AX96" t="str">
            <v>Ingen kjent effekt</v>
          </cell>
          <cell r="BC96" t="str">
            <v>Ingen kjent effekt</v>
          </cell>
          <cell r="BD96" t="str">
            <v>Ingen kjent effekt</v>
          </cell>
          <cell r="BE96" t="str">
            <v>no</v>
          </cell>
          <cell r="BF96" t="str">
            <v>no</v>
          </cell>
          <cell r="BG96" t="str">
            <v>V</v>
          </cell>
          <cell r="BK96" t="str">
            <v>temperate_boreal:Europe,Asia|temperate_nemoral:Europe,Asia|temperate_dry:Europe,Asia|subtropic_mediterranean:Europe,Asia</v>
          </cell>
          <cell r="BM96" t="str">
            <v>temperate_boreal:Europe,Asia,NorthAndCentralAmerica|temperate_nemoral:Europe,Asia,Oceania,NorthAndCentralAmerica|temperate_dry:Europe,Asia|subtropic_mediterranean:Europe,Asia</v>
          </cell>
          <cell r="BO96">
            <v>2</v>
          </cell>
          <cell r="BR96" t="str">
            <v>RedListCategoryLevel</v>
          </cell>
          <cell r="BT96">
            <v>1</v>
          </cell>
          <cell r="BW96" t="str">
            <v>SpreadYearlyIncreaseCalculatedExpansionSpeed</v>
          </cell>
          <cell r="BX96">
            <v>0</v>
          </cell>
          <cell r="BY96">
            <v>1</v>
          </cell>
          <cell r="CB96" t="str">
            <v>T35</v>
          </cell>
          <cell r="CC96">
            <v>1</v>
          </cell>
          <cell r="CH96">
            <v>1</v>
          </cell>
          <cell r="CM96">
            <v>1</v>
          </cell>
          <cell r="CQ96">
            <v>1</v>
          </cell>
          <cell r="CU96">
            <v>1</v>
          </cell>
          <cell r="CX96">
            <v>0</v>
          </cell>
          <cell r="CY96">
            <v>1</v>
          </cell>
          <cell r="DB96">
            <v>0</v>
          </cell>
          <cell r="DC96" t="str">
            <v>Engsyre &lt;i&gt;Rumex acetosa&lt;/i&gt; er en flerårig art med frøreproduksjon, og med omfattende klonal vekst med jordstengler. Fruktene spres nokså passivt, men trolig også med dyr. Arten er utbredt i Europa og Vest-Sibir som hjemlig, og kulturspredt til andre tempererte og boreale områder i Nord-Amerika og New Zealand. Materialet som er funnet på Svalbard og Jan Mayen, hører til den mest kulturbundne rasen, subsp. &lt;i&gt;acetosa&lt;/i&gt;.</v>
          </cell>
          <cell r="DD96" t="str">
            <v>&lt;p&gt;Engsyre er funnet tilfeldig på Spitsbergen på Hotellneset i "Adventbay" 1897 (Ekstam 1898), Virgohamna på Danskeøya 1898 (Andersson &amp; Hesselmann 1900), i Ny-Ålesund 1928 (Høeg &amp; Lid 1929) og 1964 (Sunding 1966), i Longyearbyen og Sverdrupbyen 1939 (Hadac 1941), og i Barentsburg 2008 (Alsos et al. 2015). Mer stabile er forekomstene på Bjørnøya, der arten ble funnet fire steder i 1957 og gjenfunnet i 1958, 1964, 1967, 1983 og 1984 (flere herbariebelegg, dessuten Rønning 1959, Engelskjøn &amp; Schweitzer 1970, Brattbakk 1984, Engelskjøn 1986), og på Jan Mayen der den ble funnet ved Søyla i 1983 og gjenfunnet 1996. Vi regner med mulig reproduksjon på Bjørnøya og Jan Mayen. Materialet som er funnet, synes å høre til den mest kulturbundne rasen, subsp. &lt;em&gt;acetosa&lt;/em&gt;.&lt;/p&gt;</v>
          </cell>
          <cell r="DE96" t="str">
            <v>Arten er trolig kommet inn med dyref&amp;#244:r og med andre vektorer, fra Norge, Russland og kanskje andre europeiske land.</v>
          </cell>
          <cell r="DF96" t="str">
            <v>Invasjonspotensialet er lite, en kombinasjon mellom begrenset median levetid og liten ekspansjonshastighet. Den er trolig etablert på Bjørnøya og Jan Mayen, kanskje under etablering på Spitsbergen. Ingen viderespredning er kjent foreløpig, og heller ingen er forventet.</v>
          </cell>
          <cell r="DG96" t="str">
            <v>Ingen kjent eller forventet negativ økologisk effekt er knyttet til arten. Den er begrenset til skrotemark (sterkt endret fastmark) og forventes å forbli der.</v>
          </cell>
          <cell r="DH96" t="str">
            <v>&lt;p&gt;Engsyre vurderes til ingen kjent økologisk risiko. Den er trolig etablert på Bjørnøya og Jan Mayen, men kanskje bare med klonal vekst. Det er ingen tegn (foreløpig) til at arten ekspanderer fra etableringsstedene. Den vil neppe utgjøre noen trussel mot stedegen natur.&lt;/p&gt;</v>
          </cell>
          <cell r="DI96">
            <v>10</v>
          </cell>
        </row>
        <row r="97">
          <cell r="B97" t="str">
            <v>Tripleurospermum maritimum</v>
          </cell>
          <cell r="C97" t="str">
            <v>(L.) W.D.J.Koch</v>
          </cell>
          <cell r="D97" t="str">
            <v>strandbalderbrå</v>
          </cell>
          <cell r="E97">
            <v>138519</v>
          </cell>
          <cell r="F97">
            <v>100903</v>
          </cell>
          <cell r="G97" t="str">
            <v>ExpertGroups/Karplanter/S</v>
          </cell>
          <cell r="H97" t="str">
            <v>Karplanter (Svalbard)</v>
          </cell>
          <cell r="I97" t="str">
            <v>Karplanter (Svalbard)</v>
          </cell>
          <cell r="J97" t="str">
            <v>DoorKnocker</v>
          </cell>
          <cell r="K97" t="str">
            <v>doRiskAssessment</v>
          </cell>
          <cell r="N97">
            <v>1</v>
          </cell>
          <cell r="Q97">
            <v>1</v>
          </cell>
          <cell r="T97" t="str">
            <v>NK</v>
          </cell>
          <cell r="U97">
            <v>1</v>
          </cell>
          <cell r="V97" t="str">
            <v>1,1</v>
          </cell>
          <cell r="X97">
            <v>1</v>
          </cell>
          <cell r="Y97">
            <v>1</v>
          </cell>
          <cell r="Z97">
            <v>1</v>
          </cell>
          <cell r="AA97">
            <v>1920</v>
          </cell>
          <cell r="AB97" t="str">
            <v>terrestrial</v>
          </cell>
          <cell r="AD97" t="str">
            <v>origin</v>
          </cell>
          <cell r="AE97" t="str">
            <v>yes</v>
          </cell>
          <cell r="AF97" t="str">
            <v>unknown</v>
          </cell>
          <cell r="AI97">
            <v>3</v>
          </cell>
          <cell r="AJ97" t="str">
            <v>V</v>
          </cell>
          <cell r="AN97">
            <v>4</v>
          </cell>
          <cell r="AO97" t="str">
            <v>introductionTransportpollution,introductionStowaway,introductionNaturalDispersal</v>
          </cell>
          <cell r="AU97">
            <v>12</v>
          </cell>
          <cell r="AV97">
            <v>80</v>
          </cell>
          <cell r="AW97" t="str">
            <v>Ingen kjent effekt</v>
          </cell>
          <cell r="AX97" t="str">
            <v>Ingen kjent effekt</v>
          </cell>
          <cell r="BC97" t="str">
            <v>Ingen kjent effekt</v>
          </cell>
          <cell r="BD97" t="str">
            <v>Ingen kjent effekt</v>
          </cell>
          <cell r="BE97" t="str">
            <v>no</v>
          </cell>
          <cell r="BF97" t="str">
            <v>yes</v>
          </cell>
          <cell r="BG97" t="str">
            <v>V</v>
          </cell>
          <cell r="BK97" t="str">
            <v>polar:Europe,Asia,NorthAndCentralAmerica|temperate_boreal:Europe,Asia,NorthAndCentralAmerica|temperate_nemoral:Europe,Asia</v>
          </cell>
          <cell r="BM97" t="str">
            <v>polar:Europe,Asia,NorthAndCentralAmerica|temperate_boreal:Europe,Asia,NorthAndCentralAmerica|temperate_nemoral:Europe,Asia</v>
          </cell>
          <cell r="BO97">
            <v>1</v>
          </cell>
          <cell r="BR97" t="str">
            <v>RedListCategoryLevel</v>
          </cell>
          <cell r="BT97">
            <v>1</v>
          </cell>
          <cell r="BW97" t="str">
            <v>SpreadYearlyLiteratureData</v>
          </cell>
          <cell r="BX97">
            <v>39.1</v>
          </cell>
          <cell r="BY97">
            <v>1</v>
          </cell>
          <cell r="CB97" t="str">
            <v>T35,T29</v>
          </cell>
          <cell r="CC97">
            <v>1</v>
          </cell>
          <cell r="CH97">
            <v>1</v>
          </cell>
          <cell r="CM97">
            <v>1</v>
          </cell>
          <cell r="CQ97">
            <v>1</v>
          </cell>
          <cell r="CU97">
            <v>1</v>
          </cell>
          <cell r="CX97">
            <v>0</v>
          </cell>
          <cell r="CY97">
            <v>1</v>
          </cell>
          <cell r="DB97">
            <v>0</v>
          </cell>
          <cell r="DC97" t="str">
            <v>Strandbalderbrå &lt;i&gt;Tripleurospermum maritimum&lt;/i&gt; er en ettårig eller kortlevd flerårig art med frøformering. Dens to nordlige raser, som begge er funnet på Svalbard, er ulikt utbredt og med ulik økologi. Nordlig strandbalderbrå subsp. &lt;i&gt;subpolare&lt;/i&gt; er hovedsakelig knyttet til kulturmark (åker, nyanlagt eng, skrotemark) og er utbredt i Nord-Europa og inn i Nordvest-Sibir. Dette er en vanlig plante i Nord-Norge og i høgereliggende strøk i Sør-Norge og er dominerende rase på Island. Finnmarksbalderbrå subsp. &lt;i&gt;phaeocephalum&lt;/i&gt; (eller &lt;i&gt;Tripleurospermum hookeri&lt;/i&gt;, hvis den aksepteres som art) er mer knyttet til havstrand (tangvoller) og fuglefjell og er sirkumpolær, hovedsakelig i arktiske områder. Den er vanlig på Finnmarkskysten og inn i Nord-Troms, svært sjelden ellers i Nord-Norge, og finnes også på Novaja Semlja og Nordøst-Grønland.</v>
          </cell>
          <cell r="DD97" t="str">
            <v>&lt;p&gt;Arten strandbalderbrå er funnet en rekke ganger på Svalbard fra 1924 til 1965, kanskje også tidligere og senere. De fleste funnene er gjort i bosetninger (Longyearbyen-området, Colesbukta - Russetårnet, Barentsburg, Pyramiden, Ny-Ålesund), men arten er også funnet på Bohemanneset 1924 (J. Lid, herb. O) og ved Mortonhusa i Van Mijenfjorden 1926 (B. Lynge, herb. O). Storparten av det herbariematerialet som er samlet av slekta &lt;i&gt;Tripleurospermum&lt;/i&gt;&lt;i&gt;, &lt;/i&gt;består bare av bladskudd som ikke kan bestemmes til underart. Materiale med korger (som kan bestemmes til underart) er kjent fra åtte innsamlinger. Nordlig strandbalderbrå subsp. &lt;em&gt;subpolare &lt;/em&gt;er kjent fra Longyearbyen-området 1928 (Høeg &amp; Lid 1929) og 1960 (Sunding 1961), Russetårnet ved Colesbukta 1936 (O. Finnseth, herb. TROM), og Ny-Ålesund 1958 (O.I. Rønning &amp; O. Skifte, herb. TROM): finnmarksbalderbrå subsp. &lt;em&gt;phaeocephalum &lt;/em&gt;er kjent fra Bohemanneset 1924 og Ny-Ålesund 1958 (O.I. Rønning &amp; O. Skifte, herb. TROM) og 1965 (O.I. Rønning, herb. TRH). Finnmarksbalderbrå er hardfør og kunne tenkes å etablere seg på Svalbard med bare litt varmere klima.&lt;/p&gt;</v>
          </cell>
          <cell r="DE97" t="str">
            <v>Arten er kommet inn med ulike vektorer, kanskje spesielt med dyref&amp;#244:r (subsp. &lt;i&gt;subpolare&lt;/i&gt;), kanskje også spontant med havstrømmer og/eller fugl.</v>
          </cell>
          <cell r="DF97" t="str">
            <v>Invasjonspotensialet er lite, med laveste skår både på median levetid og ekspansjonshastighet. Arten kan etablere seg i kyststrøk, men vil neppe få noen større utbredelse i nærmeste framtid.</v>
          </cell>
          <cell r="DG97" t="str">
            <v>Ingen kjent negativ økologisk effekt er knyttet til arten.</v>
          </cell>
          <cell r="DH97" t="str">
            <v>&lt;p&gt;Strandbalderbrå vurderes til ingen kjent økologisk risiko. Arten anses som en dørstokk-art som ennå ikke er funnet reproduserende på Svalbard, men som vi antar at kan reprodusere dersom den kommer inn på klimatisk gunstige steder. Nordlig strandbalderbrå vil i så fall mest trolig komme inn med transporter fra fastlandet, som en fremmed plante, mens finnmarksbalderbrå like gjerne kan komme inn spontant med havstrømmer og/eller fugl fra naboområder hvor den er hjemlig (indigen). Ingen av disse representerer noen økologisk risiko, hverken som innført og fremmed eller som mulig spontant innkommet og hjemlig.&lt;/p&gt;</v>
          </cell>
          <cell r="DI97">
            <v>2</v>
          </cell>
        </row>
        <row r="98">
          <cell r="B98" t="str">
            <v>Hieracium vulgatum</v>
          </cell>
          <cell r="C98" t="str">
            <v>Fr.</v>
          </cell>
          <cell r="E98">
            <v>129856</v>
          </cell>
          <cell r="F98">
            <v>169015</v>
          </cell>
          <cell r="G98" t="str">
            <v>ExpertGroups/Karplanter/S</v>
          </cell>
          <cell r="H98" t="str">
            <v>Karplanter (Svalbard)</v>
          </cell>
          <cell r="I98" t="str">
            <v>Karplanter (Svalbard)</v>
          </cell>
          <cell r="J98" t="str">
            <v>NotApplicable</v>
          </cell>
          <cell r="M98" t="str">
            <v>canNotEstablishWithin50years</v>
          </cell>
          <cell r="AA98">
            <v>1939</v>
          </cell>
          <cell r="AB98" t="str">
            <v>terrestrial</v>
          </cell>
          <cell r="AD98" t="str">
            <v>origin</v>
          </cell>
          <cell r="AE98" t="str">
            <v>yes</v>
          </cell>
          <cell r="AF98" t="str">
            <v>unknown</v>
          </cell>
          <cell r="AI98">
            <v>5</v>
          </cell>
          <cell r="AK98" t="str">
            <v>V</v>
          </cell>
          <cell r="AW98" t="str">
            <v>Ingen kjent effekt</v>
          </cell>
          <cell r="AX98" t="str">
            <v>Ingen kjent effekt</v>
          </cell>
          <cell r="BC98" t="str">
            <v>Ingen kjent effekt</v>
          </cell>
          <cell r="BD98" t="str">
            <v>Ingen kjent effekt</v>
          </cell>
          <cell r="BK98" t="str">
            <v>temperate_boreal:Europe,Asia|temperate_nemoral:Europe,Asia</v>
          </cell>
          <cell r="BM98" t="str">
            <v>temperate_boreal:Europe,Asia|temperate_nemoral:Europe,Asia</v>
          </cell>
          <cell r="DI98">
            <v>2</v>
          </cell>
        </row>
        <row r="99">
          <cell r="B99" t="str">
            <v>Echium creticum</v>
          </cell>
          <cell r="C99" t="str">
            <v>L.</v>
          </cell>
          <cell r="E99">
            <v>140819</v>
          </cell>
          <cell r="F99">
            <v>170010</v>
          </cell>
          <cell r="G99" t="str">
            <v>ExpertGroups/Karplanter/N</v>
          </cell>
          <cell r="H99" t="str">
            <v>Karplanter</v>
          </cell>
          <cell r="I99" t="str">
            <v>Karplanter</v>
          </cell>
          <cell r="J99" t="str">
            <v>NotApplicable</v>
          </cell>
          <cell r="M99" t="str">
            <v>canNotEstablishWithin50years</v>
          </cell>
          <cell r="AA99">
            <v>1946</v>
          </cell>
          <cell r="AB99" t="str">
            <v>terrestrial</v>
          </cell>
          <cell r="AD99" t="str">
            <v>unknown</v>
          </cell>
          <cell r="AE99" t="str">
            <v>no</v>
          </cell>
          <cell r="AF99" t="str">
            <v>unknown</v>
          </cell>
          <cell r="AI99">
            <v>2</v>
          </cell>
          <cell r="AJ99" t="str">
            <v>V</v>
          </cell>
          <cell r="AW99" t="str">
            <v>Ingen kjent effekt</v>
          </cell>
          <cell r="AX99" t="str">
            <v>Ingen kjent effekt</v>
          </cell>
          <cell r="BC99" t="str">
            <v>Ingen kjent effekt</v>
          </cell>
          <cell r="BD99" t="str">
            <v>Ingen kjent effekt</v>
          </cell>
          <cell r="BK99" t="str">
            <v>subtropic_mediterranean:Europe,Asia,Africa</v>
          </cell>
          <cell r="BM99" t="str">
            <v>subtropic_mediterranean:Europe,Asia,Africa</v>
          </cell>
          <cell r="DI99">
            <v>0</v>
          </cell>
        </row>
        <row r="100">
          <cell r="B100" t="str">
            <v>Vicia sativa sativa</v>
          </cell>
          <cell r="D100" t="str">
            <v>fôrvikke</v>
          </cell>
          <cell r="E100">
            <v>62071</v>
          </cell>
          <cell r="F100">
            <v>102111</v>
          </cell>
          <cell r="G100" t="str">
            <v>ExpertGroups/Karplanter/N</v>
          </cell>
          <cell r="H100" t="str">
            <v>Karplanter</v>
          </cell>
          <cell r="I100" t="str">
            <v>Karplanter</v>
          </cell>
          <cell r="J100" t="str">
            <v>NotApplicable</v>
          </cell>
          <cell r="M100" t="str">
            <v>canNotEstablishWithin50years</v>
          </cell>
          <cell r="AA100">
            <v>1765</v>
          </cell>
          <cell r="AB100" t="str">
            <v>terrestrial</v>
          </cell>
          <cell r="AD100" t="str">
            <v>unknown</v>
          </cell>
          <cell r="AE100" t="str">
            <v>no</v>
          </cell>
          <cell r="AF100" t="str">
            <v>unknown</v>
          </cell>
          <cell r="AI100">
            <v>1</v>
          </cell>
          <cell r="AJ100" t="str">
            <v>V</v>
          </cell>
          <cell r="AW100" t="str">
            <v>Ingen kjent effekt</v>
          </cell>
          <cell r="AX100" t="str">
            <v>Ingen kjent effekt</v>
          </cell>
          <cell r="BC100" t="str">
            <v>Ingen kjent effekt</v>
          </cell>
          <cell r="BD100" t="str">
            <v>Ingen kjent effekt</v>
          </cell>
          <cell r="BK100" t="str">
            <v>unknown:Europe</v>
          </cell>
          <cell r="BM100" t="str">
            <v>temperate_nemoral:Europe,Asia,Africa,Oceania,NorthAndCentralAmerica,SouthAmerica|temperate_dry:Europe,Asia,NorthAndCentralAmerica,SouthAmerica|subtropic_unspecified:Europe,Asia,Africa,Oceania,NorthAndCentralAmerica,SouthAmerica|subtropic_caperegion:Africa|subtropic_highlands:Asia,Africa,SouthAmerica</v>
          </cell>
          <cell r="DI100">
            <v>3</v>
          </cell>
        </row>
        <row r="101">
          <cell r="B101" t="str">
            <v>Acer saccharinum</v>
          </cell>
          <cell r="C101" t="str">
            <v>L.</v>
          </cell>
          <cell r="D101" t="str">
            <v>sølvlønn</v>
          </cell>
          <cell r="E101">
            <v>84762</v>
          </cell>
          <cell r="F101">
            <v>127899</v>
          </cell>
          <cell r="G101" t="str">
            <v>ExpertGroups/Karplanter/N</v>
          </cell>
          <cell r="H101" t="str">
            <v>Karplanter</v>
          </cell>
          <cell r="I101" t="str">
            <v>Karplanter</v>
          </cell>
          <cell r="J101" t="str">
            <v>NotApplicable</v>
          </cell>
          <cell r="M101" t="str">
            <v>canNotEstablishWithin50years</v>
          </cell>
          <cell r="AA101">
            <v>2003</v>
          </cell>
          <cell r="AB101" t="str">
            <v>terrestrial</v>
          </cell>
          <cell r="AD101" t="str">
            <v>unknown</v>
          </cell>
          <cell r="AE101" t="str">
            <v>no</v>
          </cell>
          <cell r="AF101" t="str">
            <v>unknown</v>
          </cell>
          <cell r="AI101">
            <v>30</v>
          </cell>
          <cell r="AJ101" t="str">
            <v>V</v>
          </cell>
          <cell r="AL101">
            <v>1</v>
          </cell>
          <cell r="AM101" t="str">
            <v>importDirect</v>
          </cell>
          <cell r="AN101">
            <v>2</v>
          </cell>
          <cell r="AO101" t="str">
            <v>introductionEscaped</v>
          </cell>
          <cell r="AW101" t="str">
            <v>Ingen kjent effekt</v>
          </cell>
          <cell r="AX101" t="str">
            <v>Ingen kjent effekt</v>
          </cell>
          <cell r="BC101" t="str">
            <v>Ingen kjent effekt</v>
          </cell>
          <cell r="BD101" t="str">
            <v>Ingen kjent effekt</v>
          </cell>
          <cell r="BK101" t="str">
            <v>temperate_nemoral:NorthAndCentralAmerica</v>
          </cell>
          <cell r="BM101" t="str">
            <v>temperate_nemoral:Europe,NorthAndCentralAmerica|subtropic_mediterranean:Europe</v>
          </cell>
          <cell r="DI101">
            <v>0</v>
          </cell>
        </row>
        <row r="102">
          <cell r="B102" t="str">
            <v>Salix alba chermesina</v>
          </cell>
          <cell r="C102" t="str">
            <v>Hartvig</v>
          </cell>
          <cell r="D102" t="str">
            <v>øresundspil</v>
          </cell>
          <cell r="E102">
            <v>62608</v>
          </cell>
          <cell r="F102">
            <v>102648</v>
          </cell>
          <cell r="G102" t="str">
            <v>ExpertGroups/Karplanter/N</v>
          </cell>
          <cell r="H102" t="str">
            <v>Karplanter</v>
          </cell>
          <cell r="I102" t="str">
            <v>Karplanter</v>
          </cell>
          <cell r="J102" t="str">
            <v>AlienSpecie</v>
          </cell>
          <cell r="N102">
            <v>1</v>
          </cell>
          <cell r="Q102">
            <v>1</v>
          </cell>
          <cell r="T102" t="str">
            <v>NK</v>
          </cell>
          <cell r="U102">
            <v>1</v>
          </cell>
          <cell r="V102" t="str">
            <v>1,1</v>
          </cell>
          <cell r="AA102">
            <v>1983</v>
          </cell>
          <cell r="AB102" t="str">
            <v>terrestrial</v>
          </cell>
          <cell r="AD102" t="str">
            <v>unknown</v>
          </cell>
          <cell r="AE102" t="str">
            <v>no</v>
          </cell>
          <cell r="AF102" t="str">
            <v>unknown</v>
          </cell>
          <cell r="AI102">
            <v>30</v>
          </cell>
          <cell r="AJ102" t="str">
            <v>V</v>
          </cell>
          <cell r="AK102" t="str">
            <v>V</v>
          </cell>
          <cell r="AL102">
            <v>1</v>
          </cell>
          <cell r="AM102" t="str">
            <v>importDirect</v>
          </cell>
          <cell r="AN102">
            <v>1</v>
          </cell>
          <cell r="AO102" t="str">
            <v>introductionEscaped</v>
          </cell>
          <cell r="AP102" t="str">
            <v>Bu</v>
          </cell>
          <cell r="AQ102">
            <v>4</v>
          </cell>
          <cell r="AR102">
            <v>10</v>
          </cell>
          <cell r="AS102">
            <v>40</v>
          </cell>
          <cell r="AT102">
            <v>1</v>
          </cell>
          <cell r="AU102">
            <v>40</v>
          </cell>
          <cell r="AV102">
            <v>0</v>
          </cell>
          <cell r="AW102" t="str">
            <v>Ingen kjent effekt</v>
          </cell>
          <cell r="AX102" t="str">
            <v>Ingen kjent effekt</v>
          </cell>
          <cell r="BC102" t="str">
            <v>Ingen kjent effekt</v>
          </cell>
          <cell r="BD102" t="str">
            <v>Ingen kjent effekt</v>
          </cell>
          <cell r="BE102" t="str">
            <v>no</v>
          </cell>
          <cell r="BF102" t="str">
            <v>no</v>
          </cell>
          <cell r="BG102" t="str">
            <v>V</v>
          </cell>
          <cell r="BK102" t="str">
            <v>unknown:Europe</v>
          </cell>
          <cell r="BM102" t="str">
            <v>unknown:Europe</v>
          </cell>
          <cell r="BO102">
            <v>1</v>
          </cell>
          <cell r="BR102" t="str">
            <v>RedListCategoryLevel</v>
          </cell>
          <cell r="BT102">
            <v>1</v>
          </cell>
          <cell r="BW102" t="str">
            <v>SpreadYearlyIncreaseCalculatedExpansionSpeed</v>
          </cell>
          <cell r="BX102">
            <v>0</v>
          </cell>
          <cell r="BY102">
            <v>1</v>
          </cell>
          <cell r="CB102" t="str">
            <v>V10,T35,T40</v>
          </cell>
          <cell r="CC102">
            <v>1</v>
          </cell>
          <cell r="CH102">
            <v>1</v>
          </cell>
          <cell r="CM102">
            <v>1</v>
          </cell>
          <cell r="CQ102">
            <v>1</v>
          </cell>
          <cell r="CU102">
            <v>1</v>
          </cell>
          <cell r="CX102">
            <v>0</v>
          </cell>
          <cell r="CY102">
            <v>1</v>
          </cell>
          <cell r="DB102">
            <v>0</v>
          </cell>
          <cell r="DC102" t="str">
            <v>Øresundspil er en varietet eller kultivar av kvitpil, formelt beskrevet som varietet &lt;i&gt;Salix alba &lt;/i&gt;var. &lt;i&gt;chermesina&lt;/i&gt;, og blir en stor busk eller et tre. Store trær er foreløpig sjeldne i Norge. Den har seksuell formering med frø, men ingen frøformering er foreløpig kjent fra Norge. Den dyrkes som prydbusk og er i økende bruk på grunn av de vakkert karminrøde kvistene, spesielt om våren.</v>
          </cell>
          <cell r="DD102" t="str">
            <v>Nylig (2004) funnet som forvillet i Bu Hole: Sundvollen, men trolig noe oversett.</v>
          </cell>
          <cell r="DE102" t="str">
            <v>Innført hagebusk. Inntil nå og trolig også i framtida spredning med avskårne eller avbrukne kvister.</v>
          </cell>
          <cell r="DF102" t="str">
            <v>Lite invasjonspotensial: &amp;#233:n kjent forekomst og ingen ekspansjon foreløpig.</v>
          </cell>
          <cell r="DG102" t="str">
            <v>Ingen kjent negativ økologisk effekt.</v>
          </cell>
          <cell r="DH102" t="str">
            <v>Øresundspil vurderes til ingen økologisk risiko. Varietetene/kultivarene av kvitpil ble ikke vurdert i forrige runde i 2012. De vurderes denne gang fordi de lander i svært ulike risikokategorier.</v>
          </cell>
          <cell r="DI102">
            <v>0</v>
          </cell>
        </row>
        <row r="103">
          <cell r="B103" t="str">
            <v>Acalypha brachystachya</v>
          </cell>
          <cell r="C103" t="str">
            <v>Hornem.</v>
          </cell>
          <cell r="D103" t="str">
            <v>kobberblad</v>
          </cell>
          <cell r="E103">
            <v>62719</v>
          </cell>
          <cell r="F103">
            <v>102759</v>
          </cell>
          <cell r="G103" t="str">
            <v>ExpertGroups/Karplanter/N</v>
          </cell>
          <cell r="H103" t="str">
            <v>Karplanter</v>
          </cell>
          <cell r="I103" t="str">
            <v>Karplanter</v>
          </cell>
          <cell r="J103" t="str">
            <v>NotApplicable</v>
          </cell>
          <cell r="M103" t="str">
            <v>canNotEstablishWithin50years</v>
          </cell>
          <cell r="AA103">
            <v>2007</v>
          </cell>
          <cell r="AB103" t="str">
            <v>terrestrial</v>
          </cell>
          <cell r="AD103" t="str">
            <v>unknown</v>
          </cell>
          <cell r="AE103" t="str">
            <v>yes</v>
          </cell>
          <cell r="AF103" t="str">
            <v>unknown</v>
          </cell>
          <cell r="AI103">
            <v>1</v>
          </cell>
          <cell r="AJ103" t="str">
            <v>V</v>
          </cell>
          <cell r="AW103" t="str">
            <v>Ingen kjent effekt</v>
          </cell>
          <cell r="AX103" t="str">
            <v>Ingen kjent effekt</v>
          </cell>
          <cell r="BC103" t="str">
            <v>Ingen kjent effekt</v>
          </cell>
          <cell r="BD103" t="str">
            <v>Ingen kjent effekt</v>
          </cell>
          <cell r="BK103" t="str">
            <v>tropic:Asia,Africa</v>
          </cell>
          <cell r="BM103" t="str">
            <v>tropic:Asia,Africa</v>
          </cell>
          <cell r="DI103">
            <v>0</v>
          </cell>
        </row>
        <row r="104">
          <cell r="B104" t="str">
            <v>Acanthoxanthium spinosum</v>
          </cell>
          <cell r="C104" t="str">
            <v>(L.) Fourr.</v>
          </cell>
          <cell r="D104" t="str">
            <v>tistelkrokfrø</v>
          </cell>
          <cell r="E104">
            <v>129971</v>
          </cell>
          <cell r="F104">
            <v>100389</v>
          </cell>
          <cell r="G104" t="str">
            <v>ExpertGroups/Karplanter/N</v>
          </cell>
          <cell r="H104" t="str">
            <v>Karplanter</v>
          </cell>
          <cell r="I104" t="str">
            <v>Karplanter</v>
          </cell>
          <cell r="J104" t="str">
            <v>NotApplicable</v>
          </cell>
          <cell r="M104" t="str">
            <v>canNotEstablishWithin50years</v>
          </cell>
          <cell r="AA104">
            <v>1872</v>
          </cell>
          <cell r="AB104" t="str">
            <v>terrestrial</v>
          </cell>
          <cell r="AD104" t="str">
            <v>unknown</v>
          </cell>
          <cell r="AE104" t="str">
            <v>yes</v>
          </cell>
          <cell r="AF104" t="str">
            <v>unknown</v>
          </cell>
          <cell r="AI104">
            <v>1</v>
          </cell>
          <cell r="AJ104" t="str">
            <v>V</v>
          </cell>
          <cell r="AW104" t="str">
            <v>Ingen kjent effekt</v>
          </cell>
          <cell r="AX104" t="str">
            <v>Ingen kjent effekt</v>
          </cell>
          <cell r="BC104" t="str">
            <v>Ingen kjent effekt</v>
          </cell>
          <cell r="BD104" t="str">
            <v>Ingen kjent effekt</v>
          </cell>
          <cell r="BK104" t="str">
            <v>subtropic_unspecified:SouthAmerica|tropic:SouthAmerica</v>
          </cell>
          <cell r="BM104" t="str">
            <v>temperate_dry:Europe,Asia,NorthAndCentralAmerica,SouthAmerica|subtropic_unspecified:Europe,Asia,Africa,Oceania,NorthAndCentralAmerica,SouthAmerica|subtropic_mediterranean:Europe,Asia,Africa,Oceania,NorthAndCentralAmerica,SouthAmerica|subtropic_dry:Asia,Oceania,NorthAndCentralAmerica,SouthAmerica|tropic:Asia,Africa,Oceania,NorthAndCentralAmerica,SouthAmerica</v>
          </cell>
          <cell r="DI104">
            <v>0</v>
          </cell>
        </row>
        <row r="105">
          <cell r="B105" t="str">
            <v>Acer barbinerve</v>
          </cell>
          <cell r="C105" t="str">
            <v>Maxim. ex Miq.</v>
          </cell>
          <cell r="E105">
            <v>84759</v>
          </cell>
          <cell r="F105">
            <v>127896</v>
          </cell>
          <cell r="G105" t="str">
            <v>ExpertGroups/Karplanter/N</v>
          </cell>
          <cell r="H105" t="str">
            <v>Karplanter</v>
          </cell>
          <cell r="I105" t="str">
            <v>Karplanter</v>
          </cell>
          <cell r="J105" t="str">
            <v>NotApplicable</v>
          </cell>
          <cell r="M105" t="str">
            <v>canNotEstablishWithin50years</v>
          </cell>
          <cell r="AA105">
            <v>1993</v>
          </cell>
          <cell r="AB105" t="str">
            <v>terrestrial</v>
          </cell>
          <cell r="AD105" t="str">
            <v>unknown</v>
          </cell>
          <cell r="AE105" t="str">
            <v>yes</v>
          </cell>
          <cell r="AF105" t="str">
            <v>unknown</v>
          </cell>
          <cell r="AI105">
            <v>30</v>
          </cell>
          <cell r="AJ105" t="str">
            <v>V</v>
          </cell>
          <cell r="AW105" t="str">
            <v>Ingen kjent effekt</v>
          </cell>
          <cell r="AX105" t="str">
            <v>Ingen kjent effekt</v>
          </cell>
          <cell r="BA105" t="str">
            <v>pollinering</v>
          </cell>
          <cell r="BC105" t="str">
            <v>Ingen kjent effekt</v>
          </cell>
          <cell r="BD105" t="str">
            <v>Ingen kjent effekt</v>
          </cell>
          <cell r="BK105" t="str">
            <v>temperate_boreal:Asia|temperate_nemoral:Asia</v>
          </cell>
          <cell r="BM105" t="str">
            <v>temperate_boreal:Asia|temperate_nemoral:Asia</v>
          </cell>
          <cell r="DI105">
            <v>0</v>
          </cell>
        </row>
        <row r="106">
          <cell r="B106" t="str">
            <v>Acer japonicum</v>
          </cell>
          <cell r="C106" t="str">
            <v>Thunb.</v>
          </cell>
          <cell r="D106" t="str">
            <v>japanlønn</v>
          </cell>
          <cell r="E106">
            <v>84760</v>
          </cell>
          <cell r="F106">
            <v>127897</v>
          </cell>
          <cell r="G106" t="str">
            <v>ExpertGroups/Karplanter/N</v>
          </cell>
          <cell r="H106" t="str">
            <v>Karplanter</v>
          </cell>
          <cell r="I106" t="str">
            <v>Karplanter</v>
          </cell>
          <cell r="J106" t="str">
            <v>NotApplicable</v>
          </cell>
          <cell r="M106" t="str">
            <v>canNotEstablishWithin50years</v>
          </cell>
          <cell r="AA106">
            <v>2008</v>
          </cell>
          <cell r="AB106" t="str">
            <v>terrestrial</v>
          </cell>
          <cell r="AD106" t="str">
            <v>unknown</v>
          </cell>
          <cell r="AE106" t="str">
            <v>yes</v>
          </cell>
          <cell r="AF106" t="str">
            <v>unknown</v>
          </cell>
          <cell r="AI106">
            <v>30</v>
          </cell>
          <cell r="AJ106" t="str">
            <v>V</v>
          </cell>
          <cell r="AW106" t="str">
            <v>Ingen kjent effekt</v>
          </cell>
          <cell r="AX106" t="str">
            <v>Ingen kjent effekt</v>
          </cell>
          <cell r="BC106" t="str">
            <v>Ingen kjent effekt</v>
          </cell>
          <cell r="BD106" t="str">
            <v>Ingen kjent effekt</v>
          </cell>
          <cell r="BK106" t="str">
            <v>temperate_nemoral:Asia|subtropic_humid:Asia</v>
          </cell>
          <cell r="BM106" t="str">
            <v>temperate_nemoral:Asia|subtropic_humid:Asia</v>
          </cell>
          <cell r="DI106">
            <v>0</v>
          </cell>
        </row>
        <row r="107">
          <cell r="B107" t="str">
            <v>Acer monspessulanum</v>
          </cell>
          <cell r="C107" t="str">
            <v>L.</v>
          </cell>
          <cell r="D107" t="str">
            <v>montpellierlønn</v>
          </cell>
          <cell r="E107">
            <v>85578</v>
          </cell>
          <cell r="F107">
            <v>128699</v>
          </cell>
          <cell r="G107" t="str">
            <v>ExpertGroups/Karplanter/N</v>
          </cell>
          <cell r="H107" t="str">
            <v>Karplanter</v>
          </cell>
          <cell r="I107" t="str">
            <v>Karplanter</v>
          </cell>
          <cell r="J107" t="str">
            <v>NotApplicable</v>
          </cell>
          <cell r="M107" t="str">
            <v>canNotEstablishWithin50years</v>
          </cell>
          <cell r="AA107">
            <v>2002</v>
          </cell>
          <cell r="AB107" t="str">
            <v>terrestrial</v>
          </cell>
          <cell r="AD107" t="str">
            <v>unknown</v>
          </cell>
          <cell r="AE107" t="str">
            <v>yes</v>
          </cell>
          <cell r="AF107" t="str">
            <v>unknown</v>
          </cell>
          <cell r="AI107">
            <v>30</v>
          </cell>
          <cell r="AJ107" t="str">
            <v>V</v>
          </cell>
          <cell r="AW107" t="str">
            <v>Ingen kjent effekt</v>
          </cell>
          <cell r="AX107" t="str">
            <v>Ingen kjent effekt</v>
          </cell>
          <cell r="BA107" t="str">
            <v>pollinering</v>
          </cell>
          <cell r="BC107" t="str">
            <v>Ingen kjent effekt</v>
          </cell>
          <cell r="BD107" t="str">
            <v>Ingen kjent effekt</v>
          </cell>
          <cell r="BK107" t="str">
            <v>temperate_nemoral:Europe,Asia|subtropic_mediterranean:Europe,Asia|subtropic_dry:Asia</v>
          </cell>
          <cell r="BM107" t="str">
            <v>temperate_nemoral:Europe,Asia|subtropic_mediterranean:Europe,Asia|subtropic_dry:Asia</v>
          </cell>
          <cell r="DI107">
            <v>0</v>
          </cell>
        </row>
        <row r="108">
          <cell r="B108" t="str">
            <v>Acer negundo</v>
          </cell>
          <cell r="C108" t="str">
            <v>L.</v>
          </cell>
          <cell r="D108" t="str">
            <v>asklønn</v>
          </cell>
          <cell r="E108">
            <v>63518</v>
          </cell>
          <cell r="F108">
            <v>103558</v>
          </cell>
          <cell r="G108" t="str">
            <v>ExpertGroups/Karplanter/N</v>
          </cell>
          <cell r="H108" t="str">
            <v>Karplanter</v>
          </cell>
          <cell r="I108" t="str">
            <v>Karplanter</v>
          </cell>
          <cell r="J108" t="str">
            <v>AlienSpecie</v>
          </cell>
          <cell r="N108">
            <v>1</v>
          </cell>
          <cell r="Q108">
            <v>2</v>
          </cell>
          <cell r="T108" t="str">
            <v>LO</v>
          </cell>
          <cell r="U108">
            <v>2</v>
          </cell>
          <cell r="V108" t="str">
            <v>1,2E</v>
          </cell>
          <cell r="X108">
            <v>2</v>
          </cell>
          <cell r="Y108">
            <v>2</v>
          </cell>
          <cell r="Z108">
            <v>2</v>
          </cell>
          <cell r="AA108">
            <v>1937</v>
          </cell>
          <cell r="AB108" t="str">
            <v>terrestrial</v>
          </cell>
          <cell r="AD108" t="str">
            <v>unknown</v>
          </cell>
          <cell r="AE108" t="str">
            <v>yes</v>
          </cell>
          <cell r="AF108" t="str">
            <v>unknown</v>
          </cell>
          <cell r="AI108">
            <v>30</v>
          </cell>
          <cell r="AJ108" t="str">
            <v>V</v>
          </cell>
          <cell r="AL108">
            <v>1</v>
          </cell>
          <cell r="AM108" t="str">
            <v>importDirect</v>
          </cell>
          <cell r="AN108">
            <v>3</v>
          </cell>
          <cell r="AO108" t="str">
            <v>introductionEscaped</v>
          </cell>
          <cell r="AP108" t="str">
            <v>OsA,Bu</v>
          </cell>
          <cell r="AQ108">
            <v>8</v>
          </cell>
          <cell r="AR108">
            <v>2</v>
          </cell>
          <cell r="AS108">
            <v>16</v>
          </cell>
          <cell r="AT108">
            <v>300</v>
          </cell>
          <cell r="AU108">
            <v>40</v>
          </cell>
          <cell r="AV108">
            <v>80</v>
          </cell>
          <cell r="AW108" t="str">
            <v>Ingen kjent effekt</v>
          </cell>
          <cell r="AX108" t="str">
            <v>Ingen kjent effekt</v>
          </cell>
          <cell r="BC108" t="str">
            <v>Ingen kjent effekt</v>
          </cell>
          <cell r="BD108" t="str">
            <v>Ingen kjent effekt</v>
          </cell>
          <cell r="BE108" t="str">
            <v>no</v>
          </cell>
          <cell r="BF108" t="str">
            <v>no</v>
          </cell>
          <cell r="BG108" t="str">
            <v>V</v>
          </cell>
          <cell r="BK108" t="str">
            <v>temperate_boreal:NorthAndCentralAmerica|temperate_nemoral:NorthAndCentralAmerica|temperate_dry:NorthAndCentralAmerica|subtropic_unspecified:NorthAndCentralAmerica</v>
          </cell>
          <cell r="BM108" t="str">
            <v>temperate_boreal:Europe,NorthAndCentralAmerica|temperate_nemoral:Europe,Asia,Oceania,NorthAndCentralAmerica|temperate_dry:NorthAndCentralAmerica|subtropic_unspecified:Asia,Oceania,NorthAndCentralAmerica|subtropic_mediterranean:Europe</v>
          </cell>
          <cell r="BO108">
            <v>1</v>
          </cell>
          <cell r="BR108" t="str">
            <v>RedListCategoryLevel</v>
          </cell>
          <cell r="BT108">
            <v>1</v>
          </cell>
          <cell r="BW108" t="str">
            <v>SpreadYearlyIncreaseCalculatedExpansionSpeed</v>
          </cell>
          <cell r="BX108">
            <v>0</v>
          </cell>
          <cell r="BY108">
            <v>1</v>
          </cell>
          <cell r="CB108" t="str">
            <v>T42-C-1,T42-C-1,T4,T18,T30,T37-C-3,T4-C-3</v>
          </cell>
          <cell r="CC108">
            <v>1</v>
          </cell>
          <cell r="CH108">
            <v>2</v>
          </cell>
          <cell r="CL108" t="str">
            <v>T4,T18,T30,T4,T18,T30</v>
          </cell>
          <cell r="CM108">
            <v>1</v>
          </cell>
          <cell r="CQ108">
            <v>1</v>
          </cell>
          <cell r="CU108">
            <v>1</v>
          </cell>
          <cell r="CX108">
            <v>0</v>
          </cell>
          <cell r="CY108">
            <v>1</v>
          </cell>
          <cell r="DB108">
            <v>0</v>
          </cell>
          <cell r="DC108" t="str">
            <v>Asklønn&lt;i&gt; Acer negundo&lt;/i&gt; er et langlevd middels stort tre med seksuell frøformering. Arten kommer fra Nord-Amerika. Det ble innført til Europa sent på 1600-tallet, men ble først en suksess i hager i Europa rundt 1900 (etter at frø ble importert fra Canada og ikke fra sørlige deler av utbredelsesområdet). Arten har frukter med vinge og kan spres med vind over begrensete avstander (10-100 m).</v>
          </cell>
          <cell r="DD108" t="str">
            <v>&lt;p&gt;Asklønn har foreløpig ikke etablert seg effektivt i Norge, men den kan være på vei. Første observasjon i norsk natur, i Oslo: Bygdø 1946, ble ikke fulgt av noen etablering. De neste observerte forekomstene har vært i 1992 og 1997 i buskrabatter i hager og på fortauskanter rundt Botanisk hage på Tøyen, Oslo, i 2010 på søppeldeponi i Ak Skedsmo, og i Bu Hole: Svarstad i 2013, ikke noe sted på plasser der arten kan ekspandere. Arten er sjelden i norske hager og representerer derfor ikke noe sterkt innførselstrykk. Til gjengjeld er den meget ekspansiv der den slår til ellers i Europa, og klimatisk er den godt tilpasset norske forhold, i hvert fall i boreonemoral sone.&lt;/p&gt;</v>
          </cell>
          <cell r="DE108" t="str">
            <v>Asklønn er foreløpig observert noen få ganger med ungplanter, som enkeltspredninger fra hager og grøntanlegg.</v>
          </cell>
          <cell r="DF108" t="str">
            <v>Dagens invasjonspotensial er lite, med laveste skår på både median levetid og ekspansjonshastighet. Arten plantes i lite omfang (foreløpig) i norske hager og er dokumentert bare fem ganger i naturen, fra 1946 til 2013. Ingen av de kjente spredningene har foreløpig ført til etablering av en bestand. Arten er &amp;#233:n gang registrert i skog (Oslo: Bygdøy 1946), ellers bare i blomsterbed, på fortauskanter og søppeldeponier hvor den ikke har noen sjanse til etablering. Klimatisk er den vel tilpasset etablering i boreonemoral sone i Norge, kanskje også i de varmeste delene av sørboreal sone, og den er en ekspansiv og aggressiv fremmed art i hele Øst-Europa og deler av Mellom- og Vest-Europa, inkludert potensielt i Sverige (NOBANIS).</v>
          </cell>
          <cell r="DG108" t="str">
            <v>Arten vurderes å kunne få en liten økologisk effekt i Norge i kommende tiår. Der hvor den etablerer seg i Mellom- og Øst-Europa, blir den ofte dominerende og fortrenger andre treslag i fuktig skog og flommarkskog. Arten er foreløpig ikke observert på slike lokaliteter i Norge, men vår vurdering av arten er knyttet til en "føre var"-vurdering dersom arten kommer til å spre seg til slike naturtyper.</v>
          </cell>
          <cell r="DH108" t="str">
            <v>&lt;p&gt;Asklønn&lt;i&gt; &lt;/i&gt;vurderes til lav økologisk risiko. Arten har alvorlige økologiske konsekvenser dersom den skulle slå til, men det gir foreløpig ikke utslag på risikovurderingen så lenge arten har såpass begrenset invasjonspotensial.&lt;/p&gt;</v>
          </cell>
          <cell r="DI108">
            <v>1</v>
          </cell>
        </row>
        <row r="109">
          <cell r="B109" t="str">
            <v>Acer palmatum</v>
          </cell>
          <cell r="C109" t="str">
            <v>Thunb.</v>
          </cell>
          <cell r="E109">
            <v>140796</v>
          </cell>
          <cell r="F109">
            <v>169987</v>
          </cell>
          <cell r="G109" t="str">
            <v>ExpertGroups/Karplanter/N</v>
          </cell>
          <cell r="H109" t="str">
            <v>Karplanter</v>
          </cell>
          <cell r="I109" t="str">
            <v>Karplanter</v>
          </cell>
          <cell r="J109" t="str">
            <v>NotApplicable</v>
          </cell>
          <cell r="M109" t="str">
            <v>canNotEstablishWithin50years</v>
          </cell>
          <cell r="AA109">
            <v>2015</v>
          </cell>
          <cell r="AB109" t="str">
            <v>terrestrial</v>
          </cell>
          <cell r="AD109" t="str">
            <v>unknown</v>
          </cell>
          <cell r="AE109" t="str">
            <v>no</v>
          </cell>
          <cell r="AF109" t="str">
            <v>unknown</v>
          </cell>
          <cell r="AI109">
            <v>15</v>
          </cell>
          <cell r="AJ109" t="str">
            <v>V</v>
          </cell>
          <cell r="AW109" t="str">
            <v>Ingen kjent effekt</v>
          </cell>
          <cell r="AX109" t="str">
            <v>Ingen kjent effekt</v>
          </cell>
          <cell r="BC109" t="str">
            <v>Ingen kjent effekt</v>
          </cell>
          <cell r="BD109" t="str">
            <v>Ingen kjent effekt</v>
          </cell>
          <cell r="BK109" t="str">
            <v>temperate_nemoral:Asia</v>
          </cell>
          <cell r="BM109" t="str">
            <v>temperate_nemoral:Europe,Asia,Oceania,NorthAndCentralAmerica</v>
          </cell>
          <cell r="DI109">
            <v>1</v>
          </cell>
        </row>
        <row r="110">
          <cell r="B110" t="str">
            <v>Acer pictum</v>
          </cell>
          <cell r="C110" t="str">
            <v>Thunb.</v>
          </cell>
          <cell r="E110">
            <v>105150</v>
          </cell>
          <cell r="F110">
            <v>145497</v>
          </cell>
          <cell r="G110" t="str">
            <v>ExpertGroups/Karplanter/N</v>
          </cell>
          <cell r="H110" t="str">
            <v>Karplanter</v>
          </cell>
          <cell r="I110" t="str">
            <v>Karplanter</v>
          </cell>
          <cell r="J110" t="str">
            <v>NotApplicable</v>
          </cell>
          <cell r="M110" t="str">
            <v>canNotEstablishWithin50years</v>
          </cell>
          <cell r="AA110">
            <v>2008</v>
          </cell>
          <cell r="AB110" t="str">
            <v>terrestrial</v>
          </cell>
          <cell r="AD110" t="str">
            <v>unknown</v>
          </cell>
          <cell r="AE110" t="str">
            <v>yes</v>
          </cell>
          <cell r="AF110" t="str">
            <v>unknown</v>
          </cell>
          <cell r="AI110">
            <v>30</v>
          </cell>
          <cell r="AJ110" t="str">
            <v>V</v>
          </cell>
          <cell r="AW110" t="str">
            <v>Ingen kjent effekt</v>
          </cell>
          <cell r="AX110" t="str">
            <v>Ingen kjent effekt</v>
          </cell>
          <cell r="BC110" t="str">
            <v>Ingen kjent effekt</v>
          </cell>
          <cell r="BD110" t="str">
            <v>Ingen kjent effekt</v>
          </cell>
          <cell r="BK110" t="str">
            <v>temperate_nemoral:Asia</v>
          </cell>
          <cell r="BM110" t="str">
            <v>temperate_nemoral:Asia</v>
          </cell>
          <cell r="DI110">
            <v>0</v>
          </cell>
        </row>
        <row r="111">
          <cell r="B111" t="str">
            <v>Acer sieboldianum</v>
          </cell>
          <cell r="C111" t="str">
            <v>Miq.</v>
          </cell>
          <cell r="E111">
            <v>84763</v>
          </cell>
          <cell r="F111">
            <v>127900</v>
          </cell>
          <cell r="G111" t="str">
            <v>ExpertGroups/Karplanter/N</v>
          </cell>
          <cell r="H111" t="str">
            <v>Karplanter</v>
          </cell>
          <cell r="I111" t="str">
            <v>Karplanter</v>
          </cell>
          <cell r="J111" t="str">
            <v>NotApplicable</v>
          </cell>
          <cell r="M111" t="str">
            <v>canNotEstablishWithin50years</v>
          </cell>
          <cell r="AA111">
            <v>2009</v>
          </cell>
          <cell r="AB111" t="str">
            <v>terrestrial</v>
          </cell>
          <cell r="AD111" t="str">
            <v>unknown</v>
          </cell>
          <cell r="AE111" t="str">
            <v>yes</v>
          </cell>
          <cell r="AF111" t="str">
            <v>unknown</v>
          </cell>
          <cell r="AI111">
            <v>15</v>
          </cell>
          <cell r="AJ111" t="str">
            <v>V</v>
          </cell>
          <cell r="AW111" t="str">
            <v>Ingen kjent effekt</v>
          </cell>
          <cell r="AX111" t="str">
            <v>Ingen kjent effekt</v>
          </cell>
          <cell r="BC111" t="str">
            <v>Ingen kjent effekt</v>
          </cell>
          <cell r="BD111" t="str">
            <v>Ingen kjent effekt</v>
          </cell>
          <cell r="BK111" t="str">
            <v>temperate_nemoral:Asia</v>
          </cell>
          <cell r="BM111" t="str">
            <v>temperate_nemoral:Asia</v>
          </cell>
          <cell r="DI111">
            <v>0</v>
          </cell>
        </row>
        <row r="112">
          <cell r="B112" t="str">
            <v>Achillea filipendulina</v>
          </cell>
          <cell r="C112" t="str">
            <v>Lam.</v>
          </cell>
          <cell r="D112" t="str">
            <v>praktryllik</v>
          </cell>
          <cell r="E112">
            <v>60351</v>
          </cell>
          <cell r="F112">
            <v>100391</v>
          </cell>
          <cell r="G112" t="str">
            <v>ExpertGroups/Karplanter/N</v>
          </cell>
          <cell r="H112" t="str">
            <v>Karplanter</v>
          </cell>
          <cell r="I112" t="str">
            <v>Karplanter</v>
          </cell>
          <cell r="J112" t="str">
            <v>NotApplicable</v>
          </cell>
          <cell r="M112" t="str">
            <v>canNotEstablishWithin50years</v>
          </cell>
          <cell r="AA112">
            <v>2005</v>
          </cell>
          <cell r="AB112" t="str">
            <v>terrestrial</v>
          </cell>
          <cell r="AD112" t="str">
            <v>unknown</v>
          </cell>
          <cell r="AE112" t="str">
            <v>yes</v>
          </cell>
          <cell r="AF112" t="str">
            <v>unknown</v>
          </cell>
          <cell r="AI112">
            <v>5</v>
          </cell>
          <cell r="AJ112" t="str">
            <v>V</v>
          </cell>
          <cell r="AL112">
            <v>0</v>
          </cell>
          <cell r="AW112" t="str">
            <v>Ingen kjent effekt</v>
          </cell>
          <cell r="AX112" t="str">
            <v>Ingen kjent effekt</v>
          </cell>
          <cell r="BC112" t="str">
            <v>Ingen kjent effekt</v>
          </cell>
          <cell r="BD112" t="str">
            <v>Ingen kjent effekt</v>
          </cell>
          <cell r="BK112" t="str">
            <v>temperate_dry:Europe,Asia</v>
          </cell>
          <cell r="BM112" t="str">
            <v>temperate_dry:Europe,Asia</v>
          </cell>
          <cell r="DI112">
            <v>0</v>
          </cell>
        </row>
        <row r="113">
          <cell r="B113" t="str">
            <v>Achillea ptarmica</v>
          </cell>
          <cell r="C113" t="str">
            <v>L.</v>
          </cell>
          <cell r="D113" t="str">
            <v>nyseryllik</v>
          </cell>
          <cell r="E113">
            <v>129993</v>
          </cell>
          <cell r="F113">
            <v>100396</v>
          </cell>
          <cell r="G113" t="str">
            <v>ExpertGroups/Karplanter/N</v>
          </cell>
          <cell r="H113" t="str">
            <v>Karplanter</v>
          </cell>
          <cell r="I113" t="str">
            <v>Karplanter</v>
          </cell>
          <cell r="J113" t="str">
            <v>NotApplicable</v>
          </cell>
          <cell r="M113" t="str">
            <v>establishedBefore1800</v>
          </cell>
          <cell r="AA113" t="str">
            <v>1766-1776</v>
          </cell>
          <cell r="AB113" t="str">
            <v>terrestrial</v>
          </cell>
          <cell r="AD113" t="str">
            <v>origin</v>
          </cell>
          <cell r="AE113" t="str">
            <v>yes</v>
          </cell>
          <cell r="AF113" t="str">
            <v>unknown</v>
          </cell>
          <cell r="AG113" t="str">
            <v>1766-1776</v>
          </cell>
          <cell r="AH113" t="str">
            <v>MR Tingvoll</v>
          </cell>
          <cell r="AI113">
            <v>5</v>
          </cell>
          <cell r="AJ113" t="str">
            <v>V</v>
          </cell>
          <cell r="AW113" t="str">
            <v>Ingen kjent effekt</v>
          </cell>
          <cell r="AX113" t="str">
            <v>Ingen kjent effekt</v>
          </cell>
          <cell r="BC113" t="str">
            <v>Ingen kjent effekt</v>
          </cell>
          <cell r="BD113" t="str">
            <v>Ingen kjent effekt</v>
          </cell>
          <cell r="BK113" t="str">
            <v>temperate_boreal:Europe,Asia|temperate_nemoral:Europe,Asia</v>
          </cell>
          <cell r="BM113" t="str">
            <v>temperate_boreal:Europe,Asia,NorthAndCentralAmerica|temperate_nemoral:Europe,Asia,NorthAndCentralAmerica</v>
          </cell>
          <cell r="DI113">
            <v>2</v>
          </cell>
        </row>
        <row r="114">
          <cell r="B114" t="str">
            <v>Achillea tomentosa</v>
          </cell>
          <cell r="C114" t="str">
            <v>L.</v>
          </cell>
          <cell r="D114" t="str">
            <v>filtryllik</v>
          </cell>
          <cell r="E114">
            <v>60357</v>
          </cell>
          <cell r="F114">
            <v>100397</v>
          </cell>
          <cell r="G114" t="str">
            <v>ExpertGroups/Karplanter/N</v>
          </cell>
          <cell r="H114" t="str">
            <v>Karplanter</v>
          </cell>
          <cell r="I114" t="str">
            <v>Karplanter</v>
          </cell>
          <cell r="J114" t="str">
            <v>NotApplicable</v>
          </cell>
          <cell r="M114" t="str">
            <v>canNotEstablishWithin50years</v>
          </cell>
          <cell r="AA114">
            <v>1895</v>
          </cell>
          <cell r="AB114" t="str">
            <v>terrestrial</v>
          </cell>
          <cell r="AD114" t="str">
            <v>origin</v>
          </cell>
          <cell r="AE114" t="str">
            <v>yes</v>
          </cell>
          <cell r="AF114" t="str">
            <v>unknown</v>
          </cell>
          <cell r="AI114">
            <v>5</v>
          </cell>
          <cell r="AJ114" t="str">
            <v>V</v>
          </cell>
          <cell r="AW114" t="str">
            <v>Ingen kjent effekt</v>
          </cell>
          <cell r="AX114" t="str">
            <v>Ingen kjent effekt</v>
          </cell>
          <cell r="BC114" t="str">
            <v>Ingen kjent effekt</v>
          </cell>
          <cell r="BD114" t="str">
            <v>Ingen kjent effekt</v>
          </cell>
          <cell r="BK114" t="str">
            <v>temperate_nemoral:Europe|subtropic_mediterranean:Europe</v>
          </cell>
          <cell r="BM114" t="str">
            <v>temperate_nemoral:Europe|subtropic_mediterranean:Europe,Oceania</v>
          </cell>
          <cell r="DI114">
            <v>0</v>
          </cell>
        </row>
        <row r="115">
          <cell r="B115" t="str">
            <v>Aconitum lasiostomum</v>
          </cell>
          <cell r="C115" t="str">
            <v>Rchb. ex Besser</v>
          </cell>
          <cell r="D115" t="str">
            <v>gul tyrihjelm</v>
          </cell>
          <cell r="E115">
            <v>160598</v>
          </cell>
          <cell r="F115">
            <v>143436</v>
          </cell>
          <cell r="G115" t="str">
            <v>ExpertGroups/Karplanter/N</v>
          </cell>
          <cell r="H115" t="str">
            <v>Karplanter</v>
          </cell>
          <cell r="I115" t="str">
            <v>Karplanter</v>
          </cell>
          <cell r="J115" t="str">
            <v>NotApplicable</v>
          </cell>
          <cell r="M115" t="str">
            <v>canNotEstablishWithin50years</v>
          </cell>
          <cell r="AA115">
            <v>1993</v>
          </cell>
          <cell r="AB115" t="str">
            <v>terrestrial</v>
          </cell>
          <cell r="AD115" t="str">
            <v>unknown</v>
          </cell>
          <cell r="AE115" t="str">
            <v>yes</v>
          </cell>
          <cell r="AF115" t="str">
            <v>unknown</v>
          </cell>
          <cell r="AI115">
            <v>10</v>
          </cell>
          <cell r="AJ115" t="str">
            <v>V</v>
          </cell>
          <cell r="AW115" t="str">
            <v>Ingen kjent effekt</v>
          </cell>
          <cell r="AX115" t="str">
            <v>Ingen kjent effekt</v>
          </cell>
          <cell r="BC115" t="str">
            <v>Ingen kjent effekt</v>
          </cell>
          <cell r="BD115" t="str">
            <v>Ingen kjent effekt</v>
          </cell>
          <cell r="BK115" t="str">
            <v>temperate_nemoral:Europe</v>
          </cell>
          <cell r="BM115" t="str">
            <v>temperate_nemoral:Europe</v>
          </cell>
          <cell r="DI115">
            <v>0</v>
          </cell>
        </row>
        <row r="116">
          <cell r="B116" t="str">
            <v>Acorus calamus</v>
          </cell>
          <cell r="C116" t="str">
            <v>L.</v>
          </cell>
          <cell r="D116" t="str">
            <v>kalmusrot</v>
          </cell>
          <cell r="E116">
            <v>59260</v>
          </cell>
          <cell r="F116">
            <v>99300</v>
          </cell>
          <cell r="G116" t="str">
            <v>ExpertGroups/Karplanter/N</v>
          </cell>
          <cell r="H116" t="str">
            <v>Karplanter</v>
          </cell>
          <cell r="I116" t="str">
            <v>Karplanter</v>
          </cell>
          <cell r="J116" t="str">
            <v>NotApplicable</v>
          </cell>
          <cell r="M116" t="str">
            <v>establishedBefore1800</v>
          </cell>
          <cell r="AA116">
            <v>-1800</v>
          </cell>
          <cell r="AB116" t="str">
            <v>limnic,terrestrial</v>
          </cell>
          <cell r="AD116" t="str">
            <v>unknown</v>
          </cell>
          <cell r="AE116" t="str">
            <v>yes</v>
          </cell>
          <cell r="AF116" t="str">
            <v>unknown</v>
          </cell>
          <cell r="AG116">
            <v>-1800</v>
          </cell>
          <cell r="AI116">
            <v>10</v>
          </cell>
          <cell r="AW116" t="str">
            <v>Ingen kjent effekt</v>
          </cell>
          <cell r="AX116" t="str">
            <v>Ingen kjent effekt</v>
          </cell>
          <cell r="BC116" t="str">
            <v>Ingen kjent effekt</v>
          </cell>
          <cell r="BD116" t="str">
            <v>Ingen kjent effekt</v>
          </cell>
          <cell r="BK116" t="str">
            <v>temperate_nemoral:Asia|subtropic_unspecified:Asia</v>
          </cell>
          <cell r="BM116" t="str">
            <v>temperate_nemoral:Europe,Asia,NorthAndCentralAmerica|subtropic_unspecified:Asia,NorthAndCentralAmerica|subtropic_mediterranean:Europe|tropic:Asia</v>
          </cell>
          <cell r="DI116">
            <v>1</v>
          </cell>
        </row>
        <row r="117">
          <cell r="B117" t="str">
            <v>Actaea rubra</v>
          </cell>
          <cell r="C117" t="str">
            <v>(Aiton) Willd.</v>
          </cell>
          <cell r="D117" t="str">
            <v>amerikatrollbær</v>
          </cell>
          <cell r="E117">
            <v>130061</v>
          </cell>
          <cell r="F117">
            <v>103080</v>
          </cell>
          <cell r="G117" t="str">
            <v>ExpertGroups/Karplanter/N</v>
          </cell>
          <cell r="H117" t="str">
            <v>Karplanter</v>
          </cell>
          <cell r="I117" t="str">
            <v>Karplanter</v>
          </cell>
          <cell r="J117" t="str">
            <v>NotApplicable</v>
          </cell>
          <cell r="M117" t="str">
            <v>canNotEstablishWithin50years</v>
          </cell>
          <cell r="AA117" t="str">
            <v>1900-1999</v>
          </cell>
          <cell r="AB117" t="str">
            <v>terrestrial</v>
          </cell>
          <cell r="AD117" t="str">
            <v>unknown</v>
          </cell>
          <cell r="AE117" t="str">
            <v>yes</v>
          </cell>
          <cell r="AF117" t="str">
            <v>unknown</v>
          </cell>
          <cell r="AI117">
            <v>10</v>
          </cell>
          <cell r="AJ117" t="str">
            <v>V</v>
          </cell>
          <cell r="AL117">
            <v>0</v>
          </cell>
          <cell r="AW117" t="str">
            <v>Ingen kjent effekt</v>
          </cell>
          <cell r="AX117" t="str">
            <v>Ingen kjent effekt</v>
          </cell>
          <cell r="BC117" t="str">
            <v>Ingen kjent effekt</v>
          </cell>
          <cell r="BD117" t="str">
            <v>Ingen kjent effekt</v>
          </cell>
          <cell r="BK117" t="str">
            <v>temperate_boreal:NorthAndCentralAmerica|temperate_nemoral:NorthAndCentralAmerica</v>
          </cell>
          <cell r="BM117" t="str">
            <v>temperate_boreal:NorthAndCentralAmerica|temperate_nemoral:NorthAndCentralAmerica</v>
          </cell>
          <cell r="DI117">
            <v>0</v>
          </cell>
        </row>
        <row r="118">
          <cell r="B118" t="str">
            <v>Actinidia deliciosa</v>
          </cell>
          <cell r="C118" t="str">
            <v>(A.Chev.) C.F.Liang &amp; A.R.Ferguson</v>
          </cell>
          <cell r="D118" t="str">
            <v>kiwi</v>
          </cell>
          <cell r="E118">
            <v>84769</v>
          </cell>
          <cell r="F118">
            <v>127906</v>
          </cell>
          <cell r="G118" t="str">
            <v>ExpertGroups/Karplanter/N</v>
          </cell>
          <cell r="H118" t="str">
            <v>Karplanter</v>
          </cell>
          <cell r="I118" t="str">
            <v>Karplanter</v>
          </cell>
          <cell r="J118" t="str">
            <v>NotApplicable</v>
          </cell>
          <cell r="M118" t="str">
            <v>canNotEstablishWithin50years</v>
          </cell>
          <cell r="AA118">
            <v>2003</v>
          </cell>
          <cell r="AB118" t="str">
            <v>terrestrial</v>
          </cell>
          <cell r="AD118" t="str">
            <v>unknown</v>
          </cell>
          <cell r="AE118" t="str">
            <v>yes</v>
          </cell>
          <cell r="AF118" t="str">
            <v>unknown</v>
          </cell>
          <cell r="AI118">
            <v>30</v>
          </cell>
          <cell r="AJ118" t="str">
            <v>V</v>
          </cell>
          <cell r="AW118" t="str">
            <v>Ingen kjent effekt</v>
          </cell>
          <cell r="AX118" t="str">
            <v>Ingen kjent effekt</v>
          </cell>
          <cell r="BC118" t="str">
            <v>Ingen kjent effekt</v>
          </cell>
          <cell r="BD118" t="str">
            <v>Ingen kjent effekt</v>
          </cell>
          <cell r="BK118" t="str">
            <v>temperate_nemoral:Asia|subtropic_humid:Asia</v>
          </cell>
          <cell r="BM118" t="str">
            <v>temperate_nemoral:Europe,Asia,Oceania|subtropic_mediterranean:Europe,Oceania|subtropic_humid:Asia</v>
          </cell>
          <cell r="DI118">
            <v>0</v>
          </cell>
        </row>
        <row r="119">
          <cell r="B119" t="str">
            <v>Adenophora gmelinii</v>
          </cell>
          <cell r="C119" t="str">
            <v>(Biehler) Fisch.</v>
          </cell>
          <cell r="D119" t="str">
            <v>krageklokke</v>
          </cell>
          <cell r="E119">
            <v>130063</v>
          </cell>
          <cell r="F119">
            <v>143438</v>
          </cell>
          <cell r="G119" t="str">
            <v>ExpertGroups/Karplanter/N</v>
          </cell>
          <cell r="H119" t="str">
            <v>Karplanter</v>
          </cell>
          <cell r="I119" t="str">
            <v>Karplanter</v>
          </cell>
          <cell r="J119" t="str">
            <v>NotApplicable</v>
          </cell>
          <cell r="M119" t="str">
            <v>canNotEstablishWithin50years</v>
          </cell>
          <cell r="AA119">
            <v>2005</v>
          </cell>
          <cell r="AB119" t="str">
            <v>terrestrial</v>
          </cell>
          <cell r="AD119" t="str">
            <v>unknown</v>
          </cell>
          <cell r="AE119" t="str">
            <v>yes</v>
          </cell>
          <cell r="AF119" t="str">
            <v>unknown</v>
          </cell>
          <cell r="AI119">
            <v>5</v>
          </cell>
          <cell r="AJ119" t="str">
            <v>V</v>
          </cell>
          <cell r="AW119" t="str">
            <v>Ingen kjent effekt</v>
          </cell>
          <cell r="AX119" t="str">
            <v>Ingen kjent effekt</v>
          </cell>
          <cell r="BC119" t="str">
            <v>Ingen kjent effekt</v>
          </cell>
          <cell r="BD119" t="str">
            <v>Ingen kjent effekt</v>
          </cell>
          <cell r="BK119" t="str">
            <v>temperate_boreal:Asia|temperate_nemoral:Asia</v>
          </cell>
          <cell r="BM119" t="str">
            <v>temperate_boreal:Asia|temperate_nemoral:Asia</v>
          </cell>
          <cell r="DI119">
            <v>0</v>
          </cell>
        </row>
        <row r="120">
          <cell r="B120" t="str">
            <v>Adlumia fungosa</v>
          </cell>
          <cell r="C120" t="str">
            <v>(Aiton) Britton, Sterns &amp; Poggenb.</v>
          </cell>
          <cell r="E120">
            <v>145680</v>
          </cell>
          <cell r="F120">
            <v>172896</v>
          </cell>
          <cell r="G120" t="str">
            <v>ExpertGroups/Karplanter/N</v>
          </cell>
          <cell r="H120" t="str">
            <v>Karplanter</v>
          </cell>
          <cell r="I120" t="str">
            <v>Karplanter</v>
          </cell>
          <cell r="J120" t="str">
            <v>NotApplicable</v>
          </cell>
          <cell r="M120" t="str">
            <v>canNotEstablishWithin50years</v>
          </cell>
          <cell r="AA120">
            <v>1927</v>
          </cell>
          <cell r="AB120" t="str">
            <v>terrestrial</v>
          </cell>
          <cell r="AD120" t="str">
            <v>unknown</v>
          </cell>
          <cell r="AE120" t="str">
            <v>no</v>
          </cell>
          <cell r="AF120" t="str">
            <v>unknown</v>
          </cell>
          <cell r="AI120">
            <v>2</v>
          </cell>
          <cell r="AJ120" t="str">
            <v>V</v>
          </cell>
          <cell r="AW120" t="str">
            <v>Ingen kjent effekt</v>
          </cell>
          <cell r="AX120" t="str">
            <v>Ingen kjent effekt</v>
          </cell>
          <cell r="BC120" t="str">
            <v>Ingen kjent effekt</v>
          </cell>
          <cell r="BD120" t="str">
            <v>Ingen kjent effekt</v>
          </cell>
          <cell r="BK120" t="str">
            <v>temperate_nemoral:NorthAndCentralAmerica</v>
          </cell>
          <cell r="BM120" t="str">
            <v>temperate_nemoral:NorthAndCentralAmerica</v>
          </cell>
          <cell r="DI120">
            <v>0</v>
          </cell>
        </row>
        <row r="121">
          <cell r="B121" t="str">
            <v>Adonis annua</v>
          </cell>
          <cell r="C121" t="str">
            <v>L.</v>
          </cell>
          <cell r="D121" t="str">
            <v>åkeradonis</v>
          </cell>
          <cell r="E121">
            <v>130064</v>
          </cell>
          <cell r="F121">
            <v>103083</v>
          </cell>
          <cell r="G121" t="str">
            <v>ExpertGroups/Karplanter/N</v>
          </cell>
          <cell r="H121" t="str">
            <v>Karplanter</v>
          </cell>
          <cell r="I121" t="str">
            <v>Karplanter</v>
          </cell>
          <cell r="J121" t="str">
            <v>NotApplicable</v>
          </cell>
          <cell r="M121" t="str">
            <v>canNotEstablishWithin50years</v>
          </cell>
          <cell r="AA121">
            <v>1896</v>
          </cell>
          <cell r="AB121" t="str">
            <v>terrestrial</v>
          </cell>
          <cell r="AD121" t="str">
            <v>origin</v>
          </cell>
          <cell r="AE121" t="str">
            <v>yes</v>
          </cell>
          <cell r="AF121" t="str">
            <v>unknown</v>
          </cell>
          <cell r="AI121">
            <v>1</v>
          </cell>
          <cell r="AJ121" t="str">
            <v>V</v>
          </cell>
          <cell r="AW121" t="str">
            <v>Ingen kjent effekt</v>
          </cell>
          <cell r="AX121" t="str">
            <v>Ingen kjent effekt</v>
          </cell>
          <cell r="BC121" t="str">
            <v>Ingen kjent effekt</v>
          </cell>
          <cell r="BD121" t="str">
            <v>Ingen kjent effekt</v>
          </cell>
          <cell r="BK121" t="str">
            <v>temperate_nemoral:Europe,Asia|subtropic_mediterranean:Europe,Asia</v>
          </cell>
          <cell r="BM121" t="str">
            <v>temperate_nemoral:Europe,Asia|subtropic_mediterranean:Europe,Asia</v>
          </cell>
          <cell r="DI121">
            <v>0</v>
          </cell>
        </row>
        <row r="122">
          <cell r="B122" t="str">
            <v>Aegilops cylindrica</v>
          </cell>
          <cell r="C122" t="str">
            <v>Host</v>
          </cell>
          <cell r="D122" t="str">
            <v>bukkekorn</v>
          </cell>
          <cell r="E122">
            <v>130066</v>
          </cell>
          <cell r="F122">
            <v>99862</v>
          </cell>
          <cell r="G122" t="str">
            <v>ExpertGroups/Karplanter/N</v>
          </cell>
          <cell r="H122" t="str">
            <v>Karplanter</v>
          </cell>
          <cell r="I122" t="str">
            <v>Karplanter</v>
          </cell>
          <cell r="J122" t="str">
            <v>NotApplicable</v>
          </cell>
          <cell r="M122" t="str">
            <v>canNotEstablishWithin50years</v>
          </cell>
          <cell r="AA122">
            <v>1907</v>
          </cell>
          <cell r="AB122" t="str">
            <v>terrestrial</v>
          </cell>
          <cell r="AD122" t="str">
            <v>origin</v>
          </cell>
          <cell r="AE122" t="str">
            <v>yes</v>
          </cell>
          <cell r="AF122" t="str">
            <v>unknown</v>
          </cell>
          <cell r="AI122">
            <v>1</v>
          </cell>
          <cell r="AJ122" t="str">
            <v>V</v>
          </cell>
          <cell r="AW122" t="str">
            <v>Ingen kjent effekt</v>
          </cell>
          <cell r="AX122" t="str">
            <v>Ingen kjent effekt</v>
          </cell>
          <cell r="BC122" t="str">
            <v>Ingen kjent effekt</v>
          </cell>
          <cell r="BD122" t="str">
            <v>Ingen kjent effekt</v>
          </cell>
          <cell r="BK122" t="str">
            <v>temperate_nemoral:Europe,Asia|subtropic_mediterranean:Europe,Asia|subtropic_dry:Asia</v>
          </cell>
          <cell r="BM122" t="str">
            <v>temperate_nemoral:Europe,Asia,NorthAndCentralAmerica|temperate_dry:NorthAndCentralAmerica|subtropic_mediterranean:Europe,Asia|subtropic_dry:Asia</v>
          </cell>
          <cell r="DI122">
            <v>0</v>
          </cell>
        </row>
        <row r="123">
          <cell r="B123" t="str">
            <v>Aegopodium podagraria</v>
          </cell>
          <cell r="C123" t="str">
            <v>L.</v>
          </cell>
          <cell r="D123" t="str">
            <v>skvallerkål</v>
          </cell>
          <cell r="E123">
            <v>60212</v>
          </cell>
          <cell r="F123">
            <v>100252</v>
          </cell>
          <cell r="G123" t="str">
            <v>ExpertGroups/Karplanter/N</v>
          </cell>
          <cell r="H123" t="str">
            <v>Karplanter</v>
          </cell>
          <cell r="I123" t="str">
            <v>Karplanter</v>
          </cell>
          <cell r="J123" t="str">
            <v>NotApplicable</v>
          </cell>
          <cell r="M123" t="str">
            <v>establishedBefore1800</v>
          </cell>
          <cell r="AA123">
            <v>-1800</v>
          </cell>
          <cell r="AB123" t="str">
            <v>terrestrial</v>
          </cell>
          <cell r="AD123" t="str">
            <v>origin</v>
          </cell>
          <cell r="AE123" t="str">
            <v>yes</v>
          </cell>
          <cell r="AF123" t="str">
            <v>unknown</v>
          </cell>
          <cell r="AG123">
            <v>-1800</v>
          </cell>
          <cell r="AH123" t="str">
            <v>Flere litterære kilder</v>
          </cell>
          <cell r="AI123">
            <v>10</v>
          </cell>
          <cell r="AJ123" t="str">
            <v>V</v>
          </cell>
          <cell r="AW123" t="str">
            <v>Ingen kjent effekt</v>
          </cell>
          <cell r="AX123" t="str">
            <v>Ingen kjent effekt</v>
          </cell>
          <cell r="BC123" t="str">
            <v>Ingen kjent effekt</v>
          </cell>
          <cell r="BD123" t="str">
            <v>Ingen kjent effekt</v>
          </cell>
          <cell r="BK123" t="str">
            <v>temperate_nemoral:Europe</v>
          </cell>
          <cell r="BM123" t="str">
            <v>temperate_boreal:Europe,Asia,NorthAndCentralAmerica|temperate_nemoral:Europe,Asia,Oceania,NorthAndCentralAmerica</v>
          </cell>
          <cell r="DI123">
            <v>0</v>
          </cell>
        </row>
        <row r="124">
          <cell r="B124" t="str">
            <v>Aethusa cynapium segetalis</v>
          </cell>
          <cell r="C124" t="str">
            <v>(Boenn.) Schübl. &amp; G.Martens</v>
          </cell>
          <cell r="D124" t="str">
            <v>møllepersille</v>
          </cell>
          <cell r="E124">
            <v>130073</v>
          </cell>
          <cell r="F124">
            <v>145667</v>
          </cell>
          <cell r="G124" t="str">
            <v>ExpertGroups/Karplanter/N</v>
          </cell>
          <cell r="H124" t="str">
            <v>Karplanter</v>
          </cell>
          <cell r="I124" t="str">
            <v>Karplanter</v>
          </cell>
          <cell r="J124" t="str">
            <v>NotApplicable</v>
          </cell>
          <cell r="M124" t="str">
            <v>canNotEstablishWithin50years</v>
          </cell>
          <cell r="AA124">
            <v>1873</v>
          </cell>
          <cell r="AB124" t="str">
            <v>terrestrial</v>
          </cell>
          <cell r="AD124" t="str">
            <v>origin</v>
          </cell>
          <cell r="AE124" t="str">
            <v>yes</v>
          </cell>
          <cell r="AF124" t="str">
            <v>unknown</v>
          </cell>
          <cell r="AI124">
            <v>1</v>
          </cell>
          <cell r="AJ124" t="str">
            <v>V</v>
          </cell>
          <cell r="AW124" t="str">
            <v>Ingen kjent effekt</v>
          </cell>
          <cell r="AX124" t="str">
            <v>Ingen kjent effekt</v>
          </cell>
          <cell r="BC124" t="str">
            <v>Ingen kjent effekt</v>
          </cell>
          <cell r="BD124" t="str">
            <v>Ingen kjent effekt</v>
          </cell>
          <cell r="BK124" t="str">
            <v>temperate_nemoral:Europe</v>
          </cell>
          <cell r="BM124" t="str">
            <v>temperate_nemoral:Europe</v>
          </cell>
          <cell r="DI124">
            <v>2</v>
          </cell>
        </row>
        <row r="125">
          <cell r="B125" t="str">
            <v>Actinidia arguta</v>
          </cell>
          <cell r="C125" t="str">
            <v>(Siebold &amp; Zucc.) Planch. ex Miq.</v>
          </cell>
          <cell r="E125">
            <v>84767</v>
          </cell>
          <cell r="F125">
            <v>127904</v>
          </cell>
          <cell r="G125" t="str">
            <v>ExpertGroups/Karplanter/N</v>
          </cell>
          <cell r="H125" t="str">
            <v>Karplanter</v>
          </cell>
          <cell r="I125" t="str">
            <v>Karplanter</v>
          </cell>
          <cell r="J125" t="str">
            <v>AlienSpecie</v>
          </cell>
          <cell r="N125">
            <v>1</v>
          </cell>
          <cell r="Q125">
            <v>1</v>
          </cell>
          <cell r="T125" t="str">
            <v>NK</v>
          </cell>
          <cell r="U125">
            <v>1</v>
          </cell>
          <cell r="V125" t="str">
            <v>1,1</v>
          </cell>
          <cell r="AA125">
            <v>2002</v>
          </cell>
          <cell r="AB125" t="str">
            <v>terrestrial</v>
          </cell>
          <cell r="AD125" t="str">
            <v>unknown</v>
          </cell>
          <cell r="AE125" t="str">
            <v>no</v>
          </cell>
          <cell r="AF125" t="str">
            <v>unknown</v>
          </cell>
          <cell r="AI125">
            <v>30</v>
          </cell>
          <cell r="AJ125" t="str">
            <v>V</v>
          </cell>
          <cell r="AL125">
            <v>1</v>
          </cell>
          <cell r="AM125" t="str">
            <v>importDirect</v>
          </cell>
          <cell r="AN125">
            <v>1</v>
          </cell>
          <cell r="AO125" t="str">
            <v>introductionReleased</v>
          </cell>
          <cell r="AP125" t="str">
            <v>OsA</v>
          </cell>
          <cell r="AQ125">
            <v>4</v>
          </cell>
          <cell r="AR125">
            <v>1</v>
          </cell>
          <cell r="AS125">
            <v>4</v>
          </cell>
          <cell r="AT125">
            <v>1</v>
          </cell>
          <cell r="AU125">
            <v>8</v>
          </cell>
          <cell r="AV125">
            <v>0</v>
          </cell>
          <cell r="AW125" t="str">
            <v>Ingen kjent effekt</v>
          </cell>
          <cell r="AX125" t="str">
            <v>Ingen kjent effekt</v>
          </cell>
          <cell r="BC125" t="str">
            <v>Ingen kjent effekt</v>
          </cell>
          <cell r="BD125" t="str">
            <v>Ingen kjent effekt</v>
          </cell>
          <cell r="BE125" t="str">
            <v>no</v>
          </cell>
          <cell r="BF125" t="str">
            <v>no</v>
          </cell>
          <cell r="BG125" t="str">
            <v>V</v>
          </cell>
          <cell r="BK125" t="str">
            <v>temperate_nemoral:Asia|subtropic_humid:Asia</v>
          </cell>
          <cell r="BM125" t="str">
            <v>temperate_nemoral:Europe,Asia|subtropic_humid:Asia</v>
          </cell>
          <cell r="BO125">
            <v>1</v>
          </cell>
          <cell r="BR125" t="str">
            <v>RedListCategoryLevel</v>
          </cell>
          <cell r="BT125">
            <v>1</v>
          </cell>
          <cell r="BW125" t="str">
            <v>SpreadYearlyIncreaseCalculatedExpansionSpeed</v>
          </cell>
          <cell r="BX125">
            <v>0</v>
          </cell>
          <cell r="BY125">
            <v>1</v>
          </cell>
          <cell r="CB125" t="str">
            <v>T4</v>
          </cell>
          <cell r="CC125">
            <v>1</v>
          </cell>
          <cell r="CH125">
            <v>1</v>
          </cell>
          <cell r="CM125">
            <v>1</v>
          </cell>
          <cell r="CQ125">
            <v>1</v>
          </cell>
          <cell r="CU125">
            <v>1</v>
          </cell>
          <cell r="CX125">
            <v>0</v>
          </cell>
          <cell r="CY125">
            <v>1</v>
          </cell>
          <cell r="DB125">
            <v>0</v>
          </cell>
          <cell r="DC125" t="str">
            <v>Kattebuskarten &lt;i&gt;Actinidia arguta&lt;/i&gt; er en opptil 30 m lang klatrebusk fra Øst-Asia (Kina, Japan, Korea, Russisk fjerne østen). Den har ikke noe &amp;#39:offisielt&amp;#39: norsk navn, men er kalt grønnkattebusk i hagelitteraturen. Den har seksuell frøformering og saftige frukter som kan spres med pattedyr og fugler.</v>
          </cell>
          <cell r="DD125" t="str">
            <v>Planten ble utsådd eller utsatt på Sem i Asker i forbindelse med forsøk med trekkplanter for bier av Stefan Murak, trolig på 1960-tallet. Den forekommer med ett eller få individer i grenseområdet mellom frukthage og edellauvskog, dokumentert med herbariebelegg i 2002 og 2008 og trolig fortsatt til stede.</v>
          </cell>
          <cell r="DE125" t="str">
            <v>Arten er innført og utsatt som trekkplante for bier, uten noen kjent reproduksjon i Norge foreløpig.</v>
          </cell>
          <cell r="DF125" t="str">
            <v>Invasjonspotensialet er lite, men minimumsskår på både median levetid og ekspansjonshastighet.</v>
          </cell>
          <cell r="DG125" t="str">
            <v>Ingen kjent negativ effekt er knyttet til arten.</v>
          </cell>
          <cell r="DH125" t="str">
            <v>&lt;i&gt;Actinidia arguta&lt;/i&gt; vurderes til ingen kjent økologisk risiko.</v>
          </cell>
          <cell r="DI125">
            <v>0</v>
          </cell>
        </row>
        <row r="126">
          <cell r="B126" t="str">
            <v>Actinidia kolomikta</v>
          </cell>
          <cell r="C126" t="str">
            <v>(Rupr. &amp; Maxim.) Maxim.</v>
          </cell>
          <cell r="D126" t="str">
            <v>rødkattebusk</v>
          </cell>
          <cell r="E126">
            <v>84770</v>
          </cell>
          <cell r="F126">
            <v>127907</v>
          </cell>
          <cell r="G126" t="str">
            <v>ExpertGroups/Karplanter/N</v>
          </cell>
          <cell r="H126" t="str">
            <v>Karplanter</v>
          </cell>
          <cell r="I126" t="str">
            <v>Karplanter</v>
          </cell>
          <cell r="J126" t="str">
            <v>AlienSpecie</v>
          </cell>
          <cell r="N126">
            <v>1</v>
          </cell>
          <cell r="Q126">
            <v>1</v>
          </cell>
          <cell r="T126" t="str">
            <v>NK</v>
          </cell>
          <cell r="U126">
            <v>1</v>
          </cell>
          <cell r="V126" t="str">
            <v>1,1</v>
          </cell>
          <cell r="AA126">
            <v>1993</v>
          </cell>
          <cell r="AB126" t="str">
            <v>terrestrial</v>
          </cell>
          <cell r="AD126" t="str">
            <v>unknown</v>
          </cell>
          <cell r="AE126" t="str">
            <v>yes</v>
          </cell>
          <cell r="AF126" t="str">
            <v>unknown</v>
          </cell>
          <cell r="AI126">
            <v>30</v>
          </cell>
          <cell r="AJ126" t="str">
            <v>V</v>
          </cell>
          <cell r="AL126">
            <v>2</v>
          </cell>
          <cell r="AM126" t="str">
            <v>importDirect</v>
          </cell>
          <cell r="AN126">
            <v>1</v>
          </cell>
          <cell r="AO126" t="str">
            <v>introductionReleased</v>
          </cell>
          <cell r="AP126" t="str">
            <v>OsA</v>
          </cell>
          <cell r="AQ126">
            <v>4</v>
          </cell>
          <cell r="AR126">
            <v>1</v>
          </cell>
          <cell r="AS126">
            <v>4</v>
          </cell>
          <cell r="AT126">
            <v>1</v>
          </cell>
          <cell r="AU126">
            <v>8</v>
          </cell>
          <cell r="AV126">
            <v>0</v>
          </cell>
          <cell r="AW126" t="str">
            <v>Ingen kjent effekt</v>
          </cell>
          <cell r="AX126" t="str">
            <v>Ingen kjent effekt</v>
          </cell>
          <cell r="BC126" t="str">
            <v>Ingen kjent effekt</v>
          </cell>
          <cell r="BD126" t="str">
            <v>Ingen kjent effekt</v>
          </cell>
          <cell r="BE126" t="str">
            <v>no</v>
          </cell>
          <cell r="BF126" t="str">
            <v>no</v>
          </cell>
          <cell r="BG126" t="str">
            <v>V</v>
          </cell>
          <cell r="BK126" t="str">
            <v>temperate_nemoral:Asia</v>
          </cell>
          <cell r="BM126" t="str">
            <v>temperate_nemoral:Europe,Asia</v>
          </cell>
          <cell r="BO126">
            <v>1</v>
          </cell>
          <cell r="BR126" t="str">
            <v>RedListCategoryLevel</v>
          </cell>
          <cell r="BT126">
            <v>1</v>
          </cell>
          <cell r="BW126" t="str">
            <v>SpreadYearlyIncreaseCalculatedExpansionSpeed</v>
          </cell>
          <cell r="BX126">
            <v>0</v>
          </cell>
          <cell r="BY126">
            <v>1</v>
          </cell>
          <cell r="CB126" t="str">
            <v>T4,T35</v>
          </cell>
          <cell r="CC126">
            <v>1</v>
          </cell>
          <cell r="CH126">
            <v>1</v>
          </cell>
          <cell r="CM126">
            <v>1</v>
          </cell>
          <cell r="CQ126">
            <v>1</v>
          </cell>
          <cell r="CU126">
            <v>1</v>
          </cell>
          <cell r="CX126">
            <v>0</v>
          </cell>
          <cell r="CY126">
            <v>1</v>
          </cell>
          <cell r="DB126">
            <v>0</v>
          </cell>
          <cell r="DC126" t="str">
            <v>Rødkattebusk &lt;em&gt;Actinidia kolomikta&lt;/em&gt; er en 8-10 m høg klatrebusk fra Øst-Asia (Kina, Japan, Korea, sørlige Russisk fjerne østen). Den er den mest hardføre arten i slekta. Den har seksuell frøformering og saftige frukter som kan spres med pattedyr og fugl.</v>
          </cell>
          <cell r="DD126" t="str">
            <v>Rødkattebusk ble utsatt i skog på Sem i Ak Asker i forbindelse med Stefan Muraks forsøk med utsetting av trekkplanter for bier, trolig på 1960-tallet. Planten ble dokumentert med herbariebelegg i 1993 og finnes i ett eller flere individer i grenseområdet mellom frukthage og skog. Den ble også funnet som gjenstående i Oslo i 2000, på tomta etter Ring gartneri på Hasle.</v>
          </cell>
          <cell r="DE126" t="str">
            <v>Arten er innført som trekkplante for bier og som prydplante. Det er ingen spredning foreløpig.</v>
          </cell>
          <cell r="DF126" t="str">
            <v>Invasjonspotensialet er lite, med minimumsskår på både median levetid og ekspansjonshastighet.</v>
          </cell>
          <cell r="DG126" t="str">
            <v>Ingen kjent negativ effekt er knyttet til arten.</v>
          </cell>
          <cell r="DH126" t="str">
            <v>Rødkattebusk vurderes til ingen kjent økologisk risiko.</v>
          </cell>
          <cell r="DI126">
            <v>0</v>
          </cell>
        </row>
        <row r="127">
          <cell r="B127" t="str">
            <v>Agastache urticifolia</v>
          </cell>
          <cell r="C127" t="str">
            <v>(Benth.) Kuntze</v>
          </cell>
          <cell r="D127" t="str">
            <v>hestemynte</v>
          </cell>
          <cell r="E127">
            <v>62230</v>
          </cell>
          <cell r="F127">
            <v>102270</v>
          </cell>
          <cell r="G127" t="str">
            <v>ExpertGroups/Karplanter/N</v>
          </cell>
          <cell r="H127" t="str">
            <v>Karplanter</v>
          </cell>
          <cell r="I127" t="str">
            <v>Karplanter</v>
          </cell>
          <cell r="J127" t="str">
            <v>AlienSpecie</v>
          </cell>
          <cell r="N127">
            <v>1</v>
          </cell>
          <cell r="Q127">
            <v>1</v>
          </cell>
          <cell r="T127" t="str">
            <v>NK</v>
          </cell>
          <cell r="U127">
            <v>1</v>
          </cell>
          <cell r="V127" t="str">
            <v>1,1</v>
          </cell>
          <cell r="AA127">
            <v>2000</v>
          </cell>
          <cell r="AB127" t="str">
            <v>terrestrial</v>
          </cell>
          <cell r="AD127" t="str">
            <v>unknown</v>
          </cell>
          <cell r="AE127" t="str">
            <v>no</v>
          </cell>
          <cell r="AF127" t="str">
            <v>unknown</v>
          </cell>
          <cell r="AI127">
            <v>5</v>
          </cell>
          <cell r="AJ127" t="str">
            <v>V</v>
          </cell>
          <cell r="AL127">
            <v>1</v>
          </cell>
          <cell r="AM127" t="str">
            <v>importDirect</v>
          </cell>
          <cell r="AN127">
            <v>3</v>
          </cell>
          <cell r="AO127" t="str">
            <v>introductionEscaped</v>
          </cell>
          <cell r="AP127" t="str">
            <v>Øs,OsA,He,Ve</v>
          </cell>
          <cell r="AQ127">
            <v>12</v>
          </cell>
          <cell r="AR127">
            <v>2</v>
          </cell>
          <cell r="AS127">
            <v>24</v>
          </cell>
          <cell r="AT127">
            <v>7000</v>
          </cell>
          <cell r="AU127">
            <v>72</v>
          </cell>
          <cell r="AV127">
            <v>100</v>
          </cell>
          <cell r="AW127" t="str">
            <v>Ingen kjent effekt</v>
          </cell>
          <cell r="AX127" t="str">
            <v>Ingen kjent effekt</v>
          </cell>
          <cell r="BC127" t="str">
            <v>Ingen kjent effekt</v>
          </cell>
          <cell r="BD127" t="str">
            <v>Ingen kjent effekt</v>
          </cell>
          <cell r="BE127" t="str">
            <v>no</v>
          </cell>
          <cell r="BF127" t="str">
            <v>no</v>
          </cell>
          <cell r="BK127" t="str">
            <v>temperate_nemoral:NorthAndCentralAmerica|temperate_dry:NorthAndCentralAmerica|subtropic_mediterranean:NorthAndCentralAmerica</v>
          </cell>
          <cell r="BM127" t="str">
            <v>temperate_nemoral:Europe,NorthAndCentralAmerica|temperate_dry:NorthAndCentralAmerica|subtropic_mediterranean:NorthAndCentralAmerica</v>
          </cell>
          <cell r="BO127">
            <v>2</v>
          </cell>
          <cell r="BQ127" t="str">
            <v>X</v>
          </cell>
          <cell r="BR127" t="str">
            <v>RedListCategoryLevel</v>
          </cell>
          <cell r="BT127">
            <v>1</v>
          </cell>
          <cell r="BW127" t="str">
            <v>SpreadYearlyIncreaseCalculatedExpansionSpeed</v>
          </cell>
          <cell r="BX127">
            <v>0</v>
          </cell>
          <cell r="BY127">
            <v>1</v>
          </cell>
          <cell r="CB127" t="str">
            <v>T35,T37</v>
          </cell>
          <cell r="CC127">
            <v>1</v>
          </cell>
          <cell r="CH127">
            <v>1</v>
          </cell>
          <cell r="CM127">
            <v>1</v>
          </cell>
          <cell r="CQ127">
            <v>1</v>
          </cell>
          <cell r="CU127">
            <v>1</v>
          </cell>
          <cell r="CX127">
            <v>0</v>
          </cell>
          <cell r="CY127">
            <v>1</v>
          </cell>
          <cell r="DB127">
            <v>0</v>
          </cell>
          <cell r="DC127" t="str">
            <v>Hestemynte &lt;em&gt;Agastache urticifolia &lt;/em&gt;stammer fra vestlige Nord-Amerika nord til søndre British Columbia. Arten er en flerårig urt med insektpollinering (avhengig av kryssbefruktning) og frøreproduksjon, og med noe klonal vekst med jordstengler. Den er hardfør nok til å kunne frøreprodusere og danne bestand i Norge. Arten er krysspollinert og trenger en viss tetthet med genetisk ulike individer for at reproduksjon skal begynne, men vi regner med at den snart blir registrert med reproduksjon i norsk natur.</v>
          </cell>
          <cell r="DD127" t="str">
            <v>Hestemynte er foreløpig påvist fem steder i norsk natur: Øf Marker: Stusrud 2000: Oslo: Kampen, Brinken (gatekant, 7 plater eller skudd) 2004-2005: He Ringsaker: Vea landbruksskole (jordhauger, 1 plante) 2003: Vf Horten: Sollistrand (avfallsdeponi) 2000, og Sandefjord: Kroken (skrotemark, 1 plante) 2009. Arten er foreløpig ikke kjent etablert med frøreproduserende bestand i norsk natur.</v>
          </cell>
          <cell r="DE127" t="str">
            <v>Arten er innført som hageplante og foreløpig bare spredt ut fra hager med utkast.</v>
          </cell>
          <cell r="DF127" t="str">
            <v>Lite invasjonspotensial, som en kombinasjon av begrenset median levetid (med usikkerhet til kort) og låg (ingen) ekspansjonshastighet. Det er ikke kjent noen etablert bestand i dag, men noen forventes i framtida.</v>
          </cell>
          <cell r="DG127" t="str">
            <v>Ingen kjent negativ økologisk effekt er knyttet til arten.</v>
          </cell>
          <cell r="DH127" t="str">
            <v>Hestemynte vil trolig etablere seg i norsk natur, men forventes ikke å utgjøre noen økologisk risiko.</v>
          </cell>
          <cell r="DI127">
            <v>0</v>
          </cell>
        </row>
        <row r="128">
          <cell r="B128" t="str">
            <v>Ageratum houstonianum</v>
          </cell>
          <cell r="C128" t="str">
            <v>Mill.</v>
          </cell>
          <cell r="D128" t="str">
            <v>blåkurv</v>
          </cell>
          <cell r="E128">
            <v>84772</v>
          </cell>
          <cell r="F128">
            <v>127909</v>
          </cell>
          <cell r="G128" t="str">
            <v>ExpertGroups/Karplanter/N</v>
          </cell>
          <cell r="H128" t="str">
            <v>Karplanter</v>
          </cell>
          <cell r="I128" t="str">
            <v>Karplanter</v>
          </cell>
          <cell r="J128" t="str">
            <v>NotApplicable</v>
          </cell>
          <cell r="M128" t="str">
            <v>canNotEstablishWithin50years</v>
          </cell>
          <cell r="AA128">
            <v>2003</v>
          </cell>
          <cell r="AB128" t="str">
            <v>terrestrial</v>
          </cell>
          <cell r="AD128" t="str">
            <v>unknown</v>
          </cell>
          <cell r="AE128" t="str">
            <v>yes</v>
          </cell>
          <cell r="AF128" t="str">
            <v>unknown</v>
          </cell>
          <cell r="AI128">
            <v>1</v>
          </cell>
          <cell r="AJ128" t="str">
            <v>V</v>
          </cell>
          <cell r="AW128" t="str">
            <v>Ingen kjent effekt</v>
          </cell>
          <cell r="AX128" t="str">
            <v>Ingen kjent effekt</v>
          </cell>
          <cell r="BC128" t="str">
            <v>Ingen kjent effekt</v>
          </cell>
          <cell r="BD128" t="str">
            <v>Ingen kjent effekt</v>
          </cell>
          <cell r="BK128" t="str">
            <v>subtropic_unspecified:NorthAndCentralAmerica|tropic:NorthAndCentralAmerica</v>
          </cell>
          <cell r="BM128" t="str">
            <v>subtropic_unspecified:Europe,Asia,Africa,Oceania,NorthAndCentralAmerica,SouthAmerica|tropic:Asia,Africa,Oceania,NorthAndCentralAmerica,SouthAmerica</v>
          </cell>
          <cell r="DI128">
            <v>0</v>
          </cell>
        </row>
        <row r="129">
          <cell r="B129" t="str">
            <v>Agropyron cristatum</v>
          </cell>
          <cell r="C129" t="str">
            <v>(L.) Gaertn.</v>
          </cell>
          <cell r="D129" t="str">
            <v>kamkveke</v>
          </cell>
          <cell r="E129">
            <v>144894</v>
          </cell>
          <cell r="F129">
            <v>99864</v>
          </cell>
          <cell r="G129" t="str">
            <v>ExpertGroups/Karplanter/N</v>
          </cell>
          <cell r="H129" t="str">
            <v>Karplanter</v>
          </cell>
          <cell r="I129" t="str">
            <v>Karplanter</v>
          </cell>
          <cell r="J129" t="str">
            <v>NotApplicable</v>
          </cell>
          <cell r="M129" t="str">
            <v>canNotEstablishWithin50years</v>
          </cell>
          <cell r="AA129">
            <v>1909</v>
          </cell>
          <cell r="AB129" t="str">
            <v>terrestrial</v>
          </cell>
          <cell r="AD129" t="str">
            <v>origin</v>
          </cell>
          <cell r="AE129" t="str">
            <v>no</v>
          </cell>
          <cell r="AF129" t="str">
            <v>unknown</v>
          </cell>
          <cell r="AI129">
            <v>10</v>
          </cell>
          <cell r="AJ129" t="str">
            <v>V</v>
          </cell>
          <cell r="AW129" t="str">
            <v>Ingen kjent effekt</v>
          </cell>
          <cell r="AX129" t="str">
            <v>Ingen kjent effekt</v>
          </cell>
          <cell r="BC129" t="str">
            <v>Ingen kjent effekt</v>
          </cell>
          <cell r="BD129" t="str">
            <v>Ingen kjent effekt</v>
          </cell>
          <cell r="BK129" t="str">
            <v>temperate_nemoral:Europe|temperate_dry:Europe,Asia|subtropic_mediterranean:Europe,Asia</v>
          </cell>
          <cell r="BM129" t="str">
            <v>temperate_boreal:NorthAndCentralAmerica|temperate_nemoral:Europe,Oceania,NorthAndCentralAmerica|temperate_dry:Europe,Asia,NorthAndCentralAmerica|subtropic_mediterranean:Europe,Asia,Africa,SouthAmerica|subtropic_dry:Oceania,NorthAndCentralAmerica,SouthAmerica</v>
          </cell>
          <cell r="DI129">
            <v>0</v>
          </cell>
        </row>
        <row r="130">
          <cell r="B130" t="str">
            <v>Agrostemma brachyloba</v>
          </cell>
          <cell r="C130" t="str">
            <v>(Fenzl) K.Hammer</v>
          </cell>
          <cell r="D130" t="str">
            <v>sommerklinte</v>
          </cell>
          <cell r="E130">
            <v>102495</v>
          </cell>
          <cell r="F130">
            <v>143439</v>
          </cell>
          <cell r="G130" t="str">
            <v>ExpertGroups/Karplanter/N</v>
          </cell>
          <cell r="H130" t="str">
            <v>Karplanter</v>
          </cell>
          <cell r="I130" t="str">
            <v>Karplanter</v>
          </cell>
          <cell r="J130" t="str">
            <v>NotApplicable</v>
          </cell>
          <cell r="M130" t="str">
            <v>canNotEstablishWithin50years</v>
          </cell>
          <cell r="AA130">
            <v>1987</v>
          </cell>
          <cell r="AB130" t="str">
            <v>terrestrial</v>
          </cell>
          <cell r="AD130" t="str">
            <v>unknown</v>
          </cell>
          <cell r="AE130" t="str">
            <v>yes</v>
          </cell>
          <cell r="AF130" t="str">
            <v>unknown</v>
          </cell>
          <cell r="AI130">
            <v>1</v>
          </cell>
          <cell r="AJ130" t="str">
            <v>V</v>
          </cell>
          <cell r="AW130" t="str">
            <v>Ingen kjent effekt</v>
          </cell>
          <cell r="AX130" t="str">
            <v>Ingen kjent effekt</v>
          </cell>
          <cell r="BC130" t="str">
            <v>Ingen kjent effekt</v>
          </cell>
          <cell r="BD130" t="str">
            <v>Ingen kjent effekt</v>
          </cell>
          <cell r="BK130" t="str">
            <v>subtropic_mediterranean:Europe,Asia</v>
          </cell>
          <cell r="BM130" t="str">
            <v>subtropic_mediterranean:Europe,Asia</v>
          </cell>
          <cell r="DI130">
            <v>0</v>
          </cell>
        </row>
        <row r="131">
          <cell r="B131" t="str">
            <v>Agrostis scabra</v>
          </cell>
          <cell r="C131" t="str">
            <v>Willd.</v>
          </cell>
          <cell r="D131" t="str">
            <v>møllekvein</v>
          </cell>
          <cell r="E131">
            <v>130113</v>
          </cell>
          <cell r="F131">
            <v>99870</v>
          </cell>
          <cell r="G131" t="str">
            <v>ExpertGroups/Karplanter/N</v>
          </cell>
          <cell r="H131" t="str">
            <v>Karplanter</v>
          </cell>
          <cell r="I131" t="str">
            <v>Karplanter</v>
          </cell>
          <cell r="J131" t="str">
            <v>NotApplicable</v>
          </cell>
          <cell r="M131" t="str">
            <v>canNotEstablishWithin50years</v>
          </cell>
          <cell r="AA131">
            <v>1892</v>
          </cell>
          <cell r="AB131" t="str">
            <v>terrestrial</v>
          </cell>
          <cell r="AD131" t="str">
            <v>origin,unknown</v>
          </cell>
          <cell r="AE131" t="str">
            <v>no</v>
          </cell>
          <cell r="AF131" t="str">
            <v>unknown</v>
          </cell>
          <cell r="AI131">
            <v>3</v>
          </cell>
          <cell r="AJ131" t="str">
            <v>V</v>
          </cell>
          <cell r="AW131" t="str">
            <v>Ingen kjent effekt</v>
          </cell>
          <cell r="AX131" t="str">
            <v>Ingen kjent effekt</v>
          </cell>
          <cell r="BC131" t="str">
            <v>Ingen kjent effekt</v>
          </cell>
          <cell r="BD131" t="str">
            <v>Ingen kjent effekt</v>
          </cell>
          <cell r="BK131" t="str">
            <v>polar:Asia,NorthAndCentralAmerica|temperate_boreal:Asia,NorthAndCentralAmerica|temperate_nemoral:NorthAndCentralAmerica|temperate_dry:NorthAndCentralAmerica|subtropic_mediterranean:NorthAndCentralAmerica|subtropic_dry:NorthAndCentralAmerica</v>
          </cell>
          <cell r="BM131" t="str">
            <v>polar:Asia,NorthAndCentralAmerica|temperate_boreal:Asia,NorthAndCentralAmerica|temperate_nemoral:Europe,NorthAndCentralAmerica|temperate_dry:NorthAndCentralAmerica|subtropic_mediterranean:NorthAndCentralAmerica|subtropic_dry:NorthAndCentralAmerica</v>
          </cell>
          <cell r="DI131">
            <v>0</v>
          </cell>
        </row>
        <row r="132">
          <cell r="B132" t="str">
            <v>Ailanthus altissima</v>
          </cell>
          <cell r="C132" t="str">
            <v>(Mill.) Swingle</v>
          </cell>
          <cell r="D132" t="str">
            <v>gudetre</v>
          </cell>
          <cell r="E132">
            <v>130131</v>
          </cell>
          <cell r="F132">
            <v>103567</v>
          </cell>
          <cell r="G132" t="str">
            <v>ExpertGroups/Karplanter/N</v>
          </cell>
          <cell r="H132" t="str">
            <v>Karplanter</v>
          </cell>
          <cell r="I132" t="str">
            <v>Karplanter</v>
          </cell>
          <cell r="J132" t="str">
            <v>NotApplicable</v>
          </cell>
          <cell r="M132" t="str">
            <v>canNotEstablishWithin50years</v>
          </cell>
          <cell r="AA132" t="str">
            <v>1990-1999</v>
          </cell>
          <cell r="AB132" t="str">
            <v>terrestrial</v>
          </cell>
          <cell r="AD132" t="str">
            <v>unknown</v>
          </cell>
          <cell r="AE132" t="str">
            <v>no</v>
          </cell>
          <cell r="AF132" t="str">
            <v>unknown</v>
          </cell>
          <cell r="AI132">
            <v>30</v>
          </cell>
          <cell r="AJ132" t="str">
            <v>V</v>
          </cell>
          <cell r="AW132" t="str">
            <v>Ingen kjent effekt</v>
          </cell>
          <cell r="AX132" t="str">
            <v>Ingen kjent effekt</v>
          </cell>
          <cell r="BC132" t="str">
            <v>Ingen kjent effekt</v>
          </cell>
          <cell r="BD132" t="str">
            <v>Ingen kjent effekt</v>
          </cell>
          <cell r="BK132" t="str">
            <v>temperate_nemoral:Asia</v>
          </cell>
          <cell r="BM132" t="str">
            <v>temperate_nemoral:Europe,Asia,Oceania,NorthAndCentralAmerica|subtropic_mediterranean:Europe|subtropic_humid:Asia,Africa,Oceania,NorthAndCentralAmerica</v>
          </cell>
          <cell r="DI132">
            <v>0</v>
          </cell>
        </row>
        <row r="133">
          <cell r="B133" t="str">
            <v>Ajuga genevensis</v>
          </cell>
          <cell r="C133" t="str">
            <v>L.</v>
          </cell>
          <cell r="D133" t="str">
            <v>storjonsokkoll</v>
          </cell>
          <cell r="E133">
            <v>62232</v>
          </cell>
          <cell r="F133">
            <v>102272</v>
          </cell>
          <cell r="G133" t="str">
            <v>ExpertGroups/Karplanter/N</v>
          </cell>
          <cell r="H133" t="str">
            <v>Karplanter</v>
          </cell>
          <cell r="I133" t="str">
            <v>Karplanter</v>
          </cell>
          <cell r="J133" t="str">
            <v>AlienSpecie</v>
          </cell>
          <cell r="N133">
            <v>1</v>
          </cell>
          <cell r="Q133">
            <v>1</v>
          </cell>
          <cell r="T133" t="str">
            <v>NK</v>
          </cell>
          <cell r="U133">
            <v>1</v>
          </cell>
          <cell r="V133" t="str">
            <v>1,1</v>
          </cell>
          <cell r="X133">
            <v>1</v>
          </cell>
          <cell r="Y133">
            <v>1</v>
          </cell>
          <cell r="Z133">
            <v>1</v>
          </cell>
          <cell r="AA133">
            <v>1881</v>
          </cell>
          <cell r="AB133" t="str">
            <v>terrestrial</v>
          </cell>
          <cell r="AD133" t="str">
            <v>unknown</v>
          </cell>
          <cell r="AE133" t="str">
            <v>yes</v>
          </cell>
          <cell r="AF133" t="str">
            <v>unknown</v>
          </cell>
          <cell r="AG133">
            <v>1918</v>
          </cell>
          <cell r="AH133" t="str">
            <v>Ho Bergen: Stend</v>
          </cell>
          <cell r="AI133">
            <v>10</v>
          </cell>
          <cell r="AJ133" t="str">
            <v>V</v>
          </cell>
          <cell r="AL133">
            <v>1</v>
          </cell>
          <cell r="AM133" t="str">
            <v>importDirect</v>
          </cell>
          <cell r="AN133">
            <v>3</v>
          </cell>
          <cell r="AO133" t="str">
            <v>introductionTransportpollution,introductionEscaped</v>
          </cell>
          <cell r="AP133" t="str">
            <v>Ho</v>
          </cell>
          <cell r="AQ133">
            <v>4</v>
          </cell>
          <cell r="AR133">
            <v>3</v>
          </cell>
          <cell r="AS133">
            <v>12</v>
          </cell>
          <cell r="AT133">
            <v>1</v>
          </cell>
          <cell r="AU133">
            <v>24</v>
          </cell>
          <cell r="AV133">
            <v>100</v>
          </cell>
          <cell r="AW133" t="str">
            <v>Ingen kjent effekt</v>
          </cell>
          <cell r="AX133" t="str">
            <v>Ingen kjent effekt</v>
          </cell>
          <cell r="BC133" t="str">
            <v>Ingen kjent effekt</v>
          </cell>
          <cell r="BD133" t="str">
            <v>Ingen kjent effekt</v>
          </cell>
          <cell r="BE133" t="str">
            <v>no</v>
          </cell>
          <cell r="BF133" t="str">
            <v>no</v>
          </cell>
          <cell r="BK133" t="str">
            <v>temperate_nemoral:Europe,Asia</v>
          </cell>
          <cell r="BM133" t="str">
            <v>temperate_nemoral:Europe,Asia,NorthAndCentralAmerica</v>
          </cell>
          <cell r="BO133">
            <v>2</v>
          </cell>
          <cell r="BR133" t="str">
            <v>RedListCategoryLevel</v>
          </cell>
          <cell r="BT133">
            <v>1</v>
          </cell>
          <cell r="BW133" t="str">
            <v>SpreadYearlyIncreaseCalculatedExpansionSpeed</v>
          </cell>
          <cell r="BX133">
            <v>0</v>
          </cell>
          <cell r="BY133">
            <v>1</v>
          </cell>
          <cell r="CB133" t="str">
            <v>T40,T40,T35,T43</v>
          </cell>
          <cell r="CC133">
            <v>1</v>
          </cell>
          <cell r="CH133">
            <v>1</v>
          </cell>
          <cell r="CM133">
            <v>1</v>
          </cell>
          <cell r="CQ133">
            <v>1</v>
          </cell>
          <cell r="CU133">
            <v>1</v>
          </cell>
          <cell r="CX133">
            <v>0</v>
          </cell>
          <cell r="CY133">
            <v>1</v>
          </cell>
          <cell r="DB133">
            <v>0</v>
          </cell>
          <cell r="DC133" t="str">
            <v>Storjonsokkoll &lt;em&gt;Ajuga genevensis &lt;/em&gt;kommer fra Europa fra Italia og Balkan nord til Tyskland, Litauen og Sentral-Russland, Kaukasus. Planten er flerårig med krypende jordstengel, men uten muligheter for vegetativ formering. Frøene blir spredd med maur.</v>
          </cell>
          <cell r="DD133" t="str">
            <v>&lt;p&gt;Storjonsokkoll er bare funnet sju steder i Norge. Arten har imidlertid bare hatt &amp;#233:n stabil forekomst i Norge (minst 1918-1989), i Ho Bergen: Stend. Den er ikke rapportert derfra de siste 30 år, men det kan gjerne skyldes at den er blitt neglisjert. Den er knapt ettersøkt de andre stedene der den er funnet, men det er ikke trolig at den har noen flere stabile forekomster i Norge. &lt;/p&gt;</v>
          </cell>
          <cell r="DE133" t="str">
            <v>Arten er trolig kommet inn som forurensning med grasfrø og kanskje som hagestaude.</v>
          </cell>
          <cell r="DF133" t="str">
            <v>Arten har lite invasjonspotensial, med begrenset median levetid og ingen ekspansjon siden 1918. Arten synes å ha potensial for å holde seg lenge der den er etablert, men vi antar ikke noen særlig spredning de neste 50 år.</v>
          </cell>
          <cell r="DG133" t="str">
            <v>Ingen kjent økologisk effekt er knyttet til arten. Storjonsokkoll kan krysse seg med kryp- og jonsokkoll, men den overfører ikke gener via tilbakekrysning (introgresjon), så vidt man vet (Elven pers. komm.).</v>
          </cell>
          <cell r="DH133" t="str">
            <v>&lt;p&gt;Arten medfører ingen kjent økologisk risiko. &lt;/p&gt;</v>
          </cell>
          <cell r="DI133">
            <v>1</v>
          </cell>
        </row>
        <row r="134">
          <cell r="B134" t="str">
            <v>Alcea pallida</v>
          </cell>
          <cell r="C134" t="str">
            <v>(Willd.) Waldst. &amp; Kit.</v>
          </cell>
          <cell r="D134" t="str">
            <v>bleikstokkrose</v>
          </cell>
          <cell r="E134">
            <v>130136</v>
          </cell>
          <cell r="F134">
            <v>102717</v>
          </cell>
          <cell r="G134" t="str">
            <v>ExpertGroups/Karplanter/N</v>
          </cell>
          <cell r="H134" t="str">
            <v>Karplanter</v>
          </cell>
          <cell r="I134" t="str">
            <v>Karplanter</v>
          </cell>
          <cell r="J134" t="str">
            <v>NotApplicable</v>
          </cell>
          <cell r="M134" t="str">
            <v>canNotEstablishWithin50years</v>
          </cell>
          <cell r="AA134">
            <v>1938</v>
          </cell>
          <cell r="AB134" t="str">
            <v>terrestrial</v>
          </cell>
          <cell r="AD134" t="str">
            <v>unknown</v>
          </cell>
          <cell r="AE134" t="str">
            <v>no</v>
          </cell>
          <cell r="AF134" t="str">
            <v>unknown</v>
          </cell>
          <cell r="AI134">
            <v>1</v>
          </cell>
          <cell r="AJ134" t="str">
            <v>V</v>
          </cell>
          <cell r="AL134">
            <v>0</v>
          </cell>
          <cell r="AW134" t="str">
            <v>Ingen kjent effekt</v>
          </cell>
          <cell r="AX134" t="str">
            <v>Ingen kjent effekt</v>
          </cell>
          <cell r="BC134" t="str">
            <v>Ingen kjent effekt</v>
          </cell>
          <cell r="BD134" t="str">
            <v>Ingen kjent effekt</v>
          </cell>
          <cell r="BK134" t="str">
            <v>temperate_nemoral:Europe,Asia|subtropic_mediterranean:Europe,Asia</v>
          </cell>
          <cell r="BM134" t="str">
            <v>temperate_nemoral:Europe,Asia|subtropic_mediterranean:Europe,Asia|unknown:Europe</v>
          </cell>
          <cell r="DI134">
            <v>0</v>
          </cell>
        </row>
        <row r="135">
          <cell r="B135" t="str">
            <v>Alcea setosa</v>
          </cell>
          <cell r="C135" t="str">
            <v>(Boiss.) Alef.</v>
          </cell>
          <cell r="D135" t="str">
            <v>stristokkrose</v>
          </cell>
          <cell r="E135">
            <v>130141</v>
          </cell>
          <cell r="F135">
            <v>102719</v>
          </cell>
          <cell r="G135" t="str">
            <v>ExpertGroups/Karplanter/N</v>
          </cell>
          <cell r="H135" t="str">
            <v>Karplanter</v>
          </cell>
          <cell r="I135" t="str">
            <v>Karplanter</v>
          </cell>
          <cell r="J135" t="str">
            <v>NotApplicable</v>
          </cell>
          <cell r="M135" t="str">
            <v>canNotEstablishWithin50years</v>
          </cell>
          <cell r="AA135">
            <v>1922</v>
          </cell>
          <cell r="AB135" t="str">
            <v>terrestrial</v>
          </cell>
          <cell r="AD135" t="str">
            <v>origin</v>
          </cell>
          <cell r="AE135" t="str">
            <v>yes</v>
          </cell>
          <cell r="AF135" t="str">
            <v>unknown</v>
          </cell>
          <cell r="AI135">
            <v>1</v>
          </cell>
          <cell r="AJ135" t="str">
            <v>V</v>
          </cell>
          <cell r="AL135">
            <v>0</v>
          </cell>
          <cell r="AW135" t="str">
            <v>Ingen kjent effekt</v>
          </cell>
          <cell r="AX135" t="str">
            <v>Ingen kjent effekt</v>
          </cell>
          <cell r="BC135" t="str">
            <v>Ingen kjent effekt</v>
          </cell>
          <cell r="BD135" t="str">
            <v>Ingen kjent effekt</v>
          </cell>
          <cell r="BK135" t="str">
            <v>subtropic_mediterranean:Europe,Asia,Africa</v>
          </cell>
          <cell r="BM135" t="str">
            <v>subtropic_mediterranean:Europe,Asia,Africa</v>
          </cell>
          <cell r="DI135">
            <v>0</v>
          </cell>
        </row>
        <row r="136">
          <cell r="B136" t="str">
            <v>Alchemilla sarmatica</v>
          </cell>
          <cell r="C136" t="str">
            <v>Juz.</v>
          </cell>
          <cell r="D136" t="str">
            <v>sarmatmarikåpe</v>
          </cell>
          <cell r="E136">
            <v>63201</v>
          </cell>
          <cell r="F136">
            <v>103241</v>
          </cell>
          <cell r="G136" t="str">
            <v>ExpertGroups/Karplanter/N</v>
          </cell>
          <cell r="H136" t="str">
            <v>Karplanter</v>
          </cell>
          <cell r="I136" t="str">
            <v>Karplanter</v>
          </cell>
          <cell r="J136" t="str">
            <v>AlienSpecie</v>
          </cell>
          <cell r="N136">
            <v>2</v>
          </cell>
          <cell r="Q136">
            <v>1</v>
          </cell>
          <cell r="T136" t="str">
            <v>LO</v>
          </cell>
          <cell r="U136">
            <v>2</v>
          </cell>
          <cell r="V136" t="str">
            <v>2A,1</v>
          </cell>
          <cell r="AA136">
            <v>1989</v>
          </cell>
          <cell r="AB136" t="str">
            <v>terrestrial</v>
          </cell>
          <cell r="AD136" t="str">
            <v>unknown</v>
          </cell>
          <cell r="AE136" t="str">
            <v>no</v>
          </cell>
          <cell r="AF136" t="str">
            <v>unknown</v>
          </cell>
          <cell r="AG136">
            <v>1989</v>
          </cell>
          <cell r="AH136" t="str">
            <v>Ro Klepp: Orre</v>
          </cell>
          <cell r="AI136">
            <v>5</v>
          </cell>
          <cell r="AK136" t="str">
            <v>V</v>
          </cell>
          <cell r="AN136">
            <v>1</v>
          </cell>
          <cell r="AO136" t="str">
            <v>introductionTransportpollution</v>
          </cell>
          <cell r="AP136" t="str">
            <v>Ro</v>
          </cell>
          <cell r="AQ136">
            <v>8</v>
          </cell>
          <cell r="AR136">
            <v>10</v>
          </cell>
          <cell r="AS136">
            <v>80</v>
          </cell>
          <cell r="AU136">
            <v>120</v>
          </cell>
          <cell r="AV136">
            <v>80</v>
          </cell>
          <cell r="AW136" t="str">
            <v>Ingen kjent effekt</v>
          </cell>
          <cell r="AX136" t="str">
            <v>Ingen kjent effekt</v>
          </cell>
          <cell r="BC136" t="str">
            <v>Ingen kjent effekt</v>
          </cell>
          <cell r="BD136" t="str">
            <v>Ingen kjent effekt</v>
          </cell>
          <cell r="BE136" t="str">
            <v>no</v>
          </cell>
          <cell r="BF136" t="str">
            <v>no</v>
          </cell>
          <cell r="BK136" t="str">
            <v>temperate_boreal:Europe|temperate_nemoral:Europe</v>
          </cell>
          <cell r="BM136" t="str">
            <v>temperate_boreal:Europe|temperate_nemoral:Europe</v>
          </cell>
          <cell r="BO136">
            <v>3</v>
          </cell>
          <cell r="BR136" t="str">
            <v>RedListCategoryLevel</v>
          </cell>
          <cell r="BT136">
            <v>1</v>
          </cell>
          <cell r="BW136" t="str">
            <v>SpreadYearlyIncreaseCalculatedExpansionSpeed</v>
          </cell>
          <cell r="BX136">
            <v>0</v>
          </cell>
          <cell r="BY136">
            <v>1</v>
          </cell>
          <cell r="CB136" t="str">
            <v>T21,T40,T32</v>
          </cell>
          <cell r="CC136">
            <v>1</v>
          </cell>
          <cell r="CH136">
            <v>1</v>
          </cell>
          <cell r="CM136">
            <v>1</v>
          </cell>
          <cell r="CQ136">
            <v>1</v>
          </cell>
          <cell r="CU136">
            <v>1</v>
          </cell>
          <cell r="CX136">
            <v>0</v>
          </cell>
          <cell r="CY136">
            <v>1</v>
          </cell>
          <cell r="DB136">
            <v>0</v>
          </cell>
          <cell r="DC136" t="str">
            <v>Sarmatmarikåpe &lt;i&gt;Alchemilla sarmatica&lt;/i&gt; er en flerårig urt med klonal vekst og formering ved agamospermi (dvs frødannelse uten befruktning). Spredningsenhetene er smånøtter innelukket i fruktbegeret, som spres over korte avstander med vind eller med dyr og folk.</v>
          </cell>
          <cell r="DD136" t="str">
            <v>Sarmatmarikåpe ble først angitt fra Norge fra Orre-elva i Ro Klepp i 1989, og gjenfunnet i 1994, med nyfunn i sanddyner i nærheten i 2005. Den er også funnet flere ganger (1995, 2007, 2014) ved Hogganvikfossen i Ro Sauda. Alle disse funnene stammer fra &amp;#233:n samler (John Inge Johnsen) og konfirmering av herbariebeleggene av botanikere som har spesialisert seg på denne vanskelige artsgruppen (Stefan Ericsson, Ingar Båtvik). Funnene i Ak Ås: Kroer i 2000 og Op Ringebu: Pallsvea i 2016 stammer fra en annen samler (Kåre Arnstein Lye), og funnet fra Ås er konfirmert av Stefan Ericsson. Vi har foreløpig ikke akseptert funnet fra Ringebu.</v>
          </cell>
          <cell r="DE136" t="str">
            <v>Arten er kanskje innført med grasfrø, men se konklusjonen.</v>
          </cell>
          <cell r="DF136" t="str">
            <v>Invasjonspotensialet er begrenset ifølge kriteriene vi har anvendt, med moderat lang median levetid, men ingen målbar ekspanston. Dette skyldes at alle observasjoner er gjort etter 1989 og at noen av observasjonene de siste årene er ubekreftete. Dette er imidlertid en art som blir totalt oversett av alle unntatt de som spesielt ser etter den. Vi regner med at den kan ha vært i landet lenge, uten å ha blitt oppdaget, og at økningen i forekomstareal er ikke kan beregnes.</v>
          </cell>
          <cell r="DG136" t="str">
            <v>Ingen kjent negativ økologisk effekt er knyttet til arten.</v>
          </cell>
          <cell r="DH136" t="str">
            <v>Sarmatmarikåpe vurderes til låg økologisk risiko, og utelukkende på grunn av invasjonspotensialet. Vi har her vurdert arten som fremmed, men med motforestillinger. Dens nærmeste sikkert hjemlige forekomster finnes i Nord-Russland, og arten regnes som innført også i Finland og Sverige (Samuelsson 1943, Mossberg &amp; Stenberg 2003). Dens norske voksesteder (naturtyper) er imidlertid ikke noen typiske innførselsplasser (veikanter i utkantstrøk, sanddyner på Sørvestlandet).</v>
          </cell>
          <cell r="DI136">
            <v>2</v>
          </cell>
        </row>
        <row r="137">
          <cell r="B137" t="str">
            <v>Allium ampeloprasum</v>
          </cell>
          <cell r="C137" t="str">
            <v>L.</v>
          </cell>
          <cell r="D137" t="str">
            <v>purre</v>
          </cell>
          <cell r="E137">
            <v>130199</v>
          </cell>
          <cell r="F137">
            <v>143440</v>
          </cell>
          <cell r="G137" t="str">
            <v>ExpertGroups/Karplanter/N</v>
          </cell>
          <cell r="H137" t="str">
            <v>Karplanter</v>
          </cell>
          <cell r="I137" t="str">
            <v>Karplanter</v>
          </cell>
          <cell r="J137" t="str">
            <v>NotApplicable</v>
          </cell>
          <cell r="M137" t="str">
            <v>traditionalProductionSpecie</v>
          </cell>
          <cell r="AA137" t="str">
            <v>1820-1850</v>
          </cell>
          <cell r="AB137" t="str">
            <v>terrestrial</v>
          </cell>
          <cell r="AD137" t="str">
            <v>unknown</v>
          </cell>
          <cell r="AE137" t="str">
            <v>yes</v>
          </cell>
          <cell r="AF137" t="str">
            <v>unknown</v>
          </cell>
          <cell r="AI137">
            <v>5</v>
          </cell>
          <cell r="AJ137" t="str">
            <v>V</v>
          </cell>
          <cell r="AW137" t="str">
            <v>Ingen kjent effekt</v>
          </cell>
          <cell r="AX137" t="str">
            <v>Økonomisk viktig grønnsakplante.</v>
          </cell>
          <cell r="BC137" t="str">
            <v>Ingen kjent effekt</v>
          </cell>
          <cell r="BD137" t="str">
            <v>Ingen kjent effekt</v>
          </cell>
          <cell r="BK137" t="str">
            <v>subtropic_mediterranean:Europe,Asia,Africa</v>
          </cell>
          <cell r="BM137" t="str">
            <v>temperate_nemoral:Europe,Oceania,NorthAndCentralAmerica|subtropic_mediterranean:Europe,Asia,Africa,Oceania</v>
          </cell>
          <cell r="DI137">
            <v>2</v>
          </cell>
        </row>
        <row r="138">
          <cell r="B138" t="str">
            <v>Allium angulosum</v>
          </cell>
          <cell r="C138" t="str">
            <v>L.</v>
          </cell>
          <cell r="D138" t="str">
            <v>prydløk</v>
          </cell>
          <cell r="E138">
            <v>59364</v>
          </cell>
          <cell r="F138">
            <v>99404</v>
          </cell>
          <cell r="G138" t="str">
            <v>ExpertGroups/Karplanter/N</v>
          </cell>
          <cell r="H138" t="str">
            <v>Karplanter</v>
          </cell>
          <cell r="I138" t="str">
            <v>Karplanter</v>
          </cell>
          <cell r="J138" t="str">
            <v>AlienSpecie</v>
          </cell>
          <cell r="N138">
            <v>1</v>
          </cell>
          <cell r="Q138">
            <v>1</v>
          </cell>
          <cell r="T138" t="str">
            <v>NK</v>
          </cell>
          <cell r="U138">
            <v>1</v>
          </cell>
          <cell r="V138" t="str">
            <v>1,1</v>
          </cell>
          <cell r="X138">
            <v>1</v>
          </cell>
          <cell r="Y138">
            <v>1</v>
          </cell>
          <cell r="Z138">
            <v>1</v>
          </cell>
          <cell r="AA138">
            <v>1991</v>
          </cell>
          <cell r="AB138" t="str">
            <v>terrestrial</v>
          </cell>
          <cell r="AD138" t="str">
            <v>unknown</v>
          </cell>
          <cell r="AE138" t="str">
            <v>yes</v>
          </cell>
          <cell r="AF138" t="str">
            <v>unknown</v>
          </cell>
          <cell r="AG138">
            <v>1991</v>
          </cell>
          <cell r="AH138" t="str">
            <v>Ak Asker: Sem</v>
          </cell>
          <cell r="AI138">
            <v>5</v>
          </cell>
          <cell r="AJ138" t="str">
            <v>V</v>
          </cell>
          <cell r="AN138">
            <v>1</v>
          </cell>
          <cell r="AO138" t="str">
            <v>introductionReleased</v>
          </cell>
          <cell r="AQ138">
            <v>4</v>
          </cell>
          <cell r="AR138">
            <v>2</v>
          </cell>
          <cell r="AS138">
            <v>8</v>
          </cell>
          <cell r="AT138">
            <v>1</v>
          </cell>
          <cell r="AU138">
            <v>8</v>
          </cell>
          <cell r="AV138">
            <v>100</v>
          </cell>
          <cell r="AW138" t="str">
            <v>Ingen kjent effekt</v>
          </cell>
          <cell r="AX138" t="str">
            <v>Ingen kjent effekt</v>
          </cell>
          <cell r="BC138" t="str">
            <v>Ingen kjent effekt</v>
          </cell>
          <cell r="BD138" t="str">
            <v>Ingen kjent effekt</v>
          </cell>
          <cell r="BE138" t="str">
            <v>no</v>
          </cell>
          <cell r="BF138" t="str">
            <v>no</v>
          </cell>
          <cell r="BK138" t="str">
            <v>temperate_nemoral:Europe,Asia</v>
          </cell>
          <cell r="BM138" t="str">
            <v>temperate_nemoral:Europe,Asia</v>
          </cell>
          <cell r="BO138">
            <v>1</v>
          </cell>
          <cell r="BR138" t="str">
            <v>RedListCategoryLevel</v>
          </cell>
          <cell r="BT138">
            <v>1</v>
          </cell>
          <cell r="BW138" t="str">
            <v>SpreadYearlyIncreaseCalculatedExpansionSpeed</v>
          </cell>
          <cell r="BX138">
            <v>0</v>
          </cell>
          <cell r="BY138">
            <v>1</v>
          </cell>
          <cell r="CB138" t="str">
            <v>T40</v>
          </cell>
          <cell r="CC138">
            <v>1</v>
          </cell>
          <cell r="CH138">
            <v>1</v>
          </cell>
          <cell r="CM138">
            <v>1</v>
          </cell>
          <cell r="CQ138">
            <v>1</v>
          </cell>
          <cell r="CU138">
            <v>1</v>
          </cell>
          <cell r="CX138">
            <v>0</v>
          </cell>
          <cell r="CY138">
            <v>1</v>
          </cell>
          <cell r="DB138">
            <v>0</v>
          </cell>
          <cell r="DC138" t="str">
            <v>Prydlauk &lt;i&gt;Allium angulosum&lt;/i&gt; er en flerårig urt med frøformering. Den er utbredt fra vestre Mellom-Europa til Sibir, vesentlig i nemoral sone.</v>
          </cell>
          <cell r="DD138" t="str">
            <v>&lt;p&gt;Arten ble funnet ved Sem i Ak Asker i 1991, veletablert på veikant, og står der trolig fortsatt. Forekomsten kan ha bakgrunn i Stefan Muraks forsøk med utsåing og utplanting av trekkplanter for bier, kanskje på 1960-tallet, men den ble neppe utsådd på plassen der den nå står. Arten viser ingen tegn til ekspansjon.&lt;/p&gt;</v>
          </cell>
          <cell r="DE138" t="str">
            <v>Arten ble trolig innført som trekkplante for bier. Den har etablert seg på eller nær stedet der den ble introdusert, men uten påviselig spredning.</v>
          </cell>
          <cell r="DF138" t="str">
            <v>Invasjonspotensialet er lite, en kombinasjon av kort median levetid og ingen målbar ekspansjon. Arten er noe for varmekrevende til å spre seg mye i Norge.</v>
          </cell>
          <cell r="DG138" t="str">
            <v>Ingen kjent negativ økologisk effekt er knyttet til arten.</v>
          </cell>
          <cell r="DH138" t="str">
            <v>&lt;p&gt;Prydlauk har trolig bare &amp;#233:n stabil forekomst i Norge (reproduksjon). Den ekspanderer ikke og vurderes til ingen kjent risiko i norsk natur.&lt;br/&gt;&lt;/p&gt;</v>
          </cell>
          <cell r="DI138">
            <v>0</v>
          </cell>
        </row>
        <row r="139">
          <cell r="B139" t="str">
            <v>Allium carinatum</v>
          </cell>
          <cell r="C139" t="str">
            <v>L.</v>
          </cell>
          <cell r="D139" t="str">
            <v>roseløk</v>
          </cell>
          <cell r="E139">
            <v>59365</v>
          </cell>
          <cell r="F139">
            <v>99405</v>
          </cell>
          <cell r="G139" t="str">
            <v>ExpertGroups/Karplanter/N</v>
          </cell>
          <cell r="H139" t="str">
            <v>Karplanter</v>
          </cell>
          <cell r="I139" t="str">
            <v>Karplanter</v>
          </cell>
          <cell r="J139" t="str">
            <v>AlienSpecie</v>
          </cell>
          <cell r="N139">
            <v>1</v>
          </cell>
          <cell r="Q139">
            <v>1</v>
          </cell>
          <cell r="T139" t="str">
            <v>NK</v>
          </cell>
          <cell r="U139">
            <v>1</v>
          </cell>
          <cell r="V139" t="str">
            <v>1,1</v>
          </cell>
          <cell r="X139">
            <v>1</v>
          </cell>
          <cell r="Y139">
            <v>1</v>
          </cell>
          <cell r="Z139">
            <v>1</v>
          </cell>
          <cell r="AA139">
            <v>1857</v>
          </cell>
          <cell r="AB139" t="str">
            <v>terrestrial</v>
          </cell>
          <cell r="AD139" t="str">
            <v>unknown</v>
          </cell>
          <cell r="AE139" t="str">
            <v>yes</v>
          </cell>
          <cell r="AF139" t="str">
            <v>unknown</v>
          </cell>
          <cell r="AG139">
            <v>1857</v>
          </cell>
          <cell r="AH139" t="str">
            <v>Oslo: Slottsparken - Frydenlund bryggeri</v>
          </cell>
          <cell r="AI139">
            <v>5</v>
          </cell>
          <cell r="AJ139" t="str">
            <v>V</v>
          </cell>
          <cell r="AK139" t="str">
            <v>V</v>
          </cell>
          <cell r="AN139">
            <v>2</v>
          </cell>
          <cell r="AO139" t="str">
            <v>introductionReleased,introductionTransportpollution</v>
          </cell>
          <cell r="AQ139">
            <v>4</v>
          </cell>
          <cell r="AR139">
            <v>2</v>
          </cell>
          <cell r="AS139">
            <v>8</v>
          </cell>
          <cell r="AT139">
            <v>1</v>
          </cell>
          <cell r="AU139">
            <v>8</v>
          </cell>
          <cell r="AV139">
            <v>100</v>
          </cell>
          <cell r="AW139" t="str">
            <v>Ingen kjent effekt</v>
          </cell>
          <cell r="AX139" t="str">
            <v>Ingen kjent effekt</v>
          </cell>
          <cell r="BC139" t="str">
            <v>Ingen kjent effekt</v>
          </cell>
          <cell r="BD139" t="str">
            <v>Ingen kjent effekt</v>
          </cell>
          <cell r="BE139" t="str">
            <v>no</v>
          </cell>
          <cell r="BF139" t="str">
            <v>no</v>
          </cell>
          <cell r="BG139" t="str">
            <v>V</v>
          </cell>
          <cell r="BK139" t="str">
            <v>temperate_nemoral:Europe|subtropic_mediterranean:Europe</v>
          </cell>
          <cell r="BM139" t="str">
            <v>temperate_nemoral:Europe|subtropic_mediterranean:Europe</v>
          </cell>
          <cell r="BO139">
            <v>1</v>
          </cell>
          <cell r="BR139" t="str">
            <v>RedListCategoryLevel</v>
          </cell>
          <cell r="BT139">
            <v>1</v>
          </cell>
          <cell r="BW139" t="str">
            <v>SpreadYearlyIncreaseCalculatedExpansionSpeed</v>
          </cell>
          <cell r="BX139">
            <v>0</v>
          </cell>
          <cell r="BY139">
            <v>1</v>
          </cell>
          <cell r="CB139" t="str">
            <v>T40</v>
          </cell>
          <cell r="CC139">
            <v>1</v>
          </cell>
          <cell r="CH139">
            <v>1</v>
          </cell>
          <cell r="CM139">
            <v>1</v>
          </cell>
          <cell r="CQ139">
            <v>1</v>
          </cell>
          <cell r="CU139">
            <v>1</v>
          </cell>
          <cell r="CX139">
            <v>0</v>
          </cell>
          <cell r="CY139">
            <v>1</v>
          </cell>
          <cell r="DB139">
            <v>0</v>
          </cell>
          <cell r="DC139" t="str">
            <v>Roselauk &lt;i&gt;Allium carinatum&lt;/i&gt; er en flerårig urt med formering med frø og med yngleknopper som dannes i blomsterstanden. Spredning av frø og yngleknopper skjer passivt over korte avstander.</v>
          </cell>
          <cell r="DD139" t="str">
            <v>&lt;p&gt;Roselauk er i Norge kjent fra 3-4 forekomster, &amp;#233:n eller to i nåværende Oslo sentrum i 1857: "Sørensens Løkke bag Slottet" og "bergene midtfor Frydenlunds bryggeri", noe som kan være samme lokalitet. Denne eller disse forekomst(ene) forsvant nokså umiddelbart etter 1857 da Homansbyen ble bygd. Arten ble funnet i 1993 i Ak Asker: Sem, der den enten er hageflyktning eller del av Stefan Muraks utsåing og utplanting av potensielle trekkplanter for bier. Den holder seg der, men viser ingen tegn på ekspansjon. Arten er trolig kommet inn med grasfrø i Oslo, som trekkplante i Asker. Arten er mulig hjemlig nord til Danmark og Sør-Sverige (Hartvig 2015) og kan ha et visst potensielt areal i Sør-Norge. Det har vært flere andre - ganske standhaftige - angivelser av den, spesielt fra NT Stjørdal, men de har ikke latt seg bekrefte.&lt;/p&gt;</v>
          </cell>
          <cell r="DE139" t="str">
            <v>Arten er trolig innført som forurensning med grasfrø (1800-tallet) og som trekkplante for bier (1900-tallet).</v>
          </cell>
          <cell r="DF139" t="str">
            <v>Invasjonspotensialet er lite, med minste skår på både median levetid og ekspansjonshastighet (ingen).</v>
          </cell>
          <cell r="DG139" t="str">
            <v>Ingen kjent negativ økologisk effekt er knyttet til arten.</v>
          </cell>
          <cell r="DH139" t="str">
            <v>&lt;p&gt;Roselauk har ennå ikke noen fullt ut stabil forekomst i Norge (reproduksjon eller som gjenstående), ekspanderer ikke, og vurderes som ingen kjent økologisk risiko i norsk natur i oversiktlig framtid.&lt;br/&gt;&lt;/p&gt;</v>
          </cell>
          <cell r="DI139">
            <v>1</v>
          </cell>
        </row>
        <row r="140">
          <cell r="B140" t="str">
            <v>Allium cepa</v>
          </cell>
          <cell r="C140" t="str">
            <v>L.</v>
          </cell>
          <cell r="D140" t="str">
            <v>kepaløk</v>
          </cell>
          <cell r="E140">
            <v>59366</v>
          </cell>
          <cell r="F140">
            <v>99406</v>
          </cell>
          <cell r="G140" t="str">
            <v>ExpertGroups/Karplanter/N</v>
          </cell>
          <cell r="H140" t="str">
            <v>Karplanter</v>
          </cell>
          <cell r="I140" t="str">
            <v>Karplanter</v>
          </cell>
          <cell r="J140" t="str">
            <v>NotApplicable</v>
          </cell>
          <cell r="M140" t="str">
            <v>traditionalProductionSpecie</v>
          </cell>
          <cell r="AA140">
            <v>1933</v>
          </cell>
          <cell r="AB140" t="str">
            <v>terrestrial</v>
          </cell>
          <cell r="AD140" t="str">
            <v>unknown</v>
          </cell>
          <cell r="AE140" t="str">
            <v>no</v>
          </cell>
          <cell r="AF140" t="str">
            <v>unknown</v>
          </cell>
          <cell r="AI140">
            <v>5</v>
          </cell>
          <cell r="AJ140" t="str">
            <v>V</v>
          </cell>
          <cell r="AW140" t="str">
            <v>Ingen kjent effekt</v>
          </cell>
          <cell r="AX140" t="str">
            <v>Økonomisk meget viktig grønnsakplante.</v>
          </cell>
          <cell r="BC140" t="str">
            <v>Ingen kjent effekt</v>
          </cell>
          <cell r="BD140" t="str">
            <v>Ingen kjent effekt</v>
          </cell>
          <cell r="BK140" t="str">
            <v>unknown:Asia</v>
          </cell>
          <cell r="BM140" t="str">
            <v>temperate_nemoral:Europe,Asia,Oceania,NorthAndCentralAmerica|temperate_dry:Europe,Asia|subtropic_unspecified:Europe,Asia,Africa,Oceania,NorthAndCentralAmerica,SouthAmerica|subtropic_highlands:Asia,Africa,SouthAmerica</v>
          </cell>
          <cell r="DI140">
            <v>2</v>
          </cell>
        </row>
        <row r="141">
          <cell r="B141" t="str">
            <v>Allium sativum</v>
          </cell>
          <cell r="C141" t="str">
            <v>L.</v>
          </cell>
          <cell r="D141" t="str">
            <v>hvitløk</v>
          </cell>
          <cell r="E141">
            <v>59371</v>
          </cell>
          <cell r="F141">
            <v>99411</v>
          </cell>
          <cell r="G141" t="str">
            <v>ExpertGroups/Karplanter/N</v>
          </cell>
          <cell r="H141" t="str">
            <v>Karplanter</v>
          </cell>
          <cell r="I141" t="str">
            <v>Karplanter</v>
          </cell>
          <cell r="J141" t="str">
            <v>NotApplicable</v>
          </cell>
          <cell r="M141" t="str">
            <v>canNotEstablishWithin50years</v>
          </cell>
          <cell r="AA141">
            <v>1944</v>
          </cell>
          <cell r="AB141" t="str">
            <v>terrestrial</v>
          </cell>
          <cell r="AD141" t="str">
            <v>unknown</v>
          </cell>
          <cell r="AE141" t="str">
            <v>no</v>
          </cell>
          <cell r="AF141" t="str">
            <v>unknown</v>
          </cell>
          <cell r="AI141">
            <v>5</v>
          </cell>
          <cell r="AJ141" t="str">
            <v>V</v>
          </cell>
          <cell r="AW141" t="str">
            <v>Ingen kjent effekt</v>
          </cell>
          <cell r="AX141" t="str">
            <v>Økonomisk viktig krydder/grønnsakplante.</v>
          </cell>
          <cell r="BC141" t="str">
            <v>Ingen kjent effekt</v>
          </cell>
          <cell r="BD141" t="str">
            <v>Ingen kjent effekt</v>
          </cell>
          <cell r="BK141" t="str">
            <v>unknown:Asia</v>
          </cell>
          <cell r="BM141" t="str">
            <v>temperate_nemoral:Europe,Asia,NorthAndCentralAmerica|temperate_dry:Asia|subtropic_mediterranean:Europe,Asia,Africa,NorthAndCentralAmerica|unknown:Asia</v>
          </cell>
          <cell r="DI141">
            <v>0</v>
          </cell>
        </row>
        <row r="142">
          <cell r="B142" t="str">
            <v>Allium schoenoprasum schoenoprasum</v>
          </cell>
          <cell r="D142" t="str">
            <v>matgrasløk</v>
          </cell>
          <cell r="E142">
            <v>130208</v>
          </cell>
          <cell r="F142">
            <v>99413</v>
          </cell>
          <cell r="G142" t="str">
            <v>ExpertGroups/Karplanter/N</v>
          </cell>
          <cell r="H142" t="str">
            <v>Karplanter</v>
          </cell>
          <cell r="I142" t="str">
            <v>Karplanter</v>
          </cell>
          <cell r="J142" t="str">
            <v>NotApplicable</v>
          </cell>
          <cell r="M142" t="str">
            <v>traditionalProductionSpecie</v>
          </cell>
          <cell r="X142">
            <v>5</v>
          </cell>
          <cell r="Y142">
            <v>4</v>
          </cell>
          <cell r="Z142">
            <v>3</v>
          </cell>
          <cell r="AA142" t="str">
            <v>1820-1850</v>
          </cell>
          <cell r="AB142" t="str">
            <v>terrestrial</v>
          </cell>
          <cell r="AD142" t="str">
            <v>origin,unknown</v>
          </cell>
          <cell r="AE142" t="str">
            <v>yes</v>
          </cell>
          <cell r="AF142" t="str">
            <v>unknown</v>
          </cell>
          <cell r="AG142" t="str">
            <v>1820-1850</v>
          </cell>
          <cell r="AH142" t="str">
            <v>Flere steder</v>
          </cell>
          <cell r="AI142">
            <v>5</v>
          </cell>
          <cell r="AJ142" t="str">
            <v>V</v>
          </cell>
          <cell r="AW142" t="str">
            <v>Ingen kjent effekt</v>
          </cell>
          <cell r="AX142" t="str">
            <v>Økonomisk nokså viktig krydder/grønnsakplante.</v>
          </cell>
          <cell r="BC142" t="str">
            <v>Ingen kjent effekt</v>
          </cell>
          <cell r="BD142" t="str">
            <v>Ingen kjent effekt</v>
          </cell>
          <cell r="BK142" t="str">
            <v>temperate_nemoral:Europe,Asia</v>
          </cell>
          <cell r="BM142" t="str">
            <v>temperate_boreal:Europe|temperate_nemoral:Europe,Asia,NorthAndCentralAmerica</v>
          </cell>
          <cell r="DI142">
            <v>2</v>
          </cell>
        </row>
        <row r="143">
          <cell r="B143" t="str">
            <v>Aconogonon alpinum</v>
          </cell>
          <cell r="C143" t="str">
            <v>(All.) Schur</v>
          </cell>
          <cell r="D143" t="str">
            <v>alpeslirekne</v>
          </cell>
          <cell r="E143">
            <v>130042</v>
          </cell>
          <cell r="F143">
            <v>102895</v>
          </cell>
          <cell r="G143" t="str">
            <v>ExpertGroups/Karplanter/N</v>
          </cell>
          <cell r="H143" t="str">
            <v>Karplanter</v>
          </cell>
          <cell r="I143" t="str">
            <v>Karplanter</v>
          </cell>
          <cell r="J143" t="str">
            <v>AlienSpecie</v>
          </cell>
          <cell r="N143">
            <v>3</v>
          </cell>
          <cell r="Q143">
            <v>1</v>
          </cell>
          <cell r="T143" t="str">
            <v>LO</v>
          </cell>
          <cell r="U143">
            <v>2</v>
          </cell>
          <cell r="V143" t="str">
            <v>3A,1</v>
          </cell>
          <cell r="X143">
            <v>2</v>
          </cell>
          <cell r="Y143">
            <v>2</v>
          </cell>
          <cell r="Z143">
            <v>1</v>
          </cell>
          <cell r="AA143">
            <v>1947</v>
          </cell>
          <cell r="AB143" t="str">
            <v>terrestrial</v>
          </cell>
          <cell r="AD143" t="str">
            <v>unknown</v>
          </cell>
          <cell r="AE143" t="str">
            <v>yes</v>
          </cell>
          <cell r="AF143" t="str">
            <v>unknown</v>
          </cell>
          <cell r="AG143">
            <v>1947</v>
          </cell>
          <cell r="AH143" t="str">
            <v>Oslo: Sarsgate (forvillet og naturalisert)</v>
          </cell>
          <cell r="AI143">
            <v>10</v>
          </cell>
          <cell r="AJ143" t="str">
            <v>V</v>
          </cell>
          <cell r="AL143">
            <v>2</v>
          </cell>
          <cell r="AM143" t="str">
            <v>importDirect</v>
          </cell>
          <cell r="AN143">
            <v>3</v>
          </cell>
          <cell r="AO143" t="str">
            <v>spreadEscaped,introductionTransportpollution,introductionEscaped</v>
          </cell>
          <cell r="AP143" t="str">
            <v>OsA,He,Te,Ro,Ho,Sf,Mr</v>
          </cell>
          <cell r="AQ143">
            <v>40</v>
          </cell>
          <cell r="AR143">
            <v>2</v>
          </cell>
          <cell r="AS143">
            <v>80</v>
          </cell>
          <cell r="AT143">
            <v>100000</v>
          </cell>
          <cell r="AU143">
            <v>160</v>
          </cell>
          <cell r="AV143">
            <v>100</v>
          </cell>
          <cell r="AW143" t="str">
            <v>Ingen kjent effekt</v>
          </cell>
          <cell r="AX143" t="str">
            <v>Ingen kjent effekt</v>
          </cell>
          <cell r="BC143" t="str">
            <v>Ingen kjent effekt</v>
          </cell>
          <cell r="BD143" t="str">
            <v>Ingen kjent effekt</v>
          </cell>
          <cell r="BE143" t="str">
            <v>no</v>
          </cell>
          <cell r="BF143" t="str">
            <v>no</v>
          </cell>
          <cell r="BK143" t="str">
            <v>temperate_nemoral:Europe|temperate_dry:Asia|subtropic_mediterranean:Europe,Asia</v>
          </cell>
          <cell r="BM143" t="str">
            <v>temperate_nemoral:Europe|temperate_dry:Asia|subtropic_mediterranean:Europe,Asia</v>
          </cell>
          <cell r="BO143">
            <v>3</v>
          </cell>
          <cell r="BR143" t="str">
            <v>RedListCategoryLevel</v>
          </cell>
          <cell r="BT143">
            <v>2</v>
          </cell>
          <cell r="BW143" t="str">
            <v>SpreadYearlyIncreaseCalculatedExpansionSpeed</v>
          </cell>
          <cell r="BX143">
            <v>79.45</v>
          </cell>
          <cell r="BY143">
            <v>1</v>
          </cell>
          <cell r="CB143" t="str">
            <v>T35,T40</v>
          </cell>
          <cell r="CC143">
            <v>1</v>
          </cell>
          <cell r="CH143">
            <v>1</v>
          </cell>
          <cell r="CM143">
            <v>1</v>
          </cell>
          <cell r="CQ143">
            <v>1</v>
          </cell>
          <cell r="CU143">
            <v>1</v>
          </cell>
          <cell r="CX143">
            <v>0</v>
          </cell>
          <cell r="CY143">
            <v>1</v>
          </cell>
          <cell r="DB143">
            <v>0</v>
          </cell>
          <cell r="DC143" t="str">
            <v>Alpeslirekne &lt;em&gt;Aconogonon alpinum &lt;/em&gt;er en flerårig og potensielt meget langlevd urt med vegetativ vekst (klondannelse) med jordstengler. Den har seksuell frøformering, men det er uvisst om den krever krysspollinering. Det er ikke omtalt frøplanter i forbindelse med noen av de norske forekomstene, noe som kan tyde på at hver av dem er &amp;#233:n klon. Arten er bare observert på veikanter, annen skrotemark, og rett utafor hager.</v>
          </cell>
          <cell r="DD143" t="str">
            <v>Alpeslirekne er bare dokumentert funnet 12 ganger i Norge og bare dokumentert effektivt forvillet på noen få steder, kanskje spesielt i Ho Voss: Bømoen fra 1984, SF Leikanger: Hermansverk fra 1963, og Tr Målselv: Fosshøgda 1984 (men kanskje med historie tilbake til 1940-1945), men der den forsvant på slutten av 1980-tallet. &lt;br/&gt;</v>
          </cell>
          <cell r="DE143" t="str">
            <v>Arten dyrkes som prydplante, men forholdsvis sjelden og mest i parker på grunn av plantens størrelse. Med ett unntak skyldes de kjente norske forekomstene spredning eller utkast fra hager. Forekomsten i Tr Målselv: Fosshøgda kan skyldes innførsel med tysk hestef&amp;#244:r under andre verdenskrig, sjøl om planten først ble dokumentert 1984.</v>
          </cell>
          <cell r="DF143" t="str">
            <v>Invasjonspotensialet er moderat, en kombinasjon av moderat median levetid og begrenset ekspansjonshastighet.</v>
          </cell>
          <cell r="DG143" t="str">
            <v>Ingen kjent negativ økologisk effekt av betydning er knyttet til arten. Den kan danne store, tette bestander, men den er og forventes fortsatt å være så sjelden at den neppe får noen betydelig fortrengningseffekt.</v>
          </cell>
          <cell r="DH143" t="str">
            <v>&lt;p&gt;Alpeslirekne vurderes til låg økologisk risiko, og kun på grunn av invasjonspotensialet. Arten dyrkes, innføres og spres ut for sjelden til at den kan ha noen påvisbar påvirkning på norsk natur.&lt;br/&gt;&lt;/p&gt;</v>
          </cell>
          <cell r="DI143">
            <v>0</v>
          </cell>
        </row>
        <row r="144">
          <cell r="B144" t="str">
            <v>Aconogonon sibiricum</v>
          </cell>
          <cell r="C144" t="str">
            <v>(Laxm.) H.Hara</v>
          </cell>
          <cell r="D144" t="str">
            <v>sibirslirekne</v>
          </cell>
          <cell r="E144">
            <v>130054</v>
          </cell>
          <cell r="F144">
            <v>145498</v>
          </cell>
          <cell r="G144" t="str">
            <v>ExpertGroups/Karplanter/N</v>
          </cell>
          <cell r="H144" t="str">
            <v>Karplanter</v>
          </cell>
          <cell r="I144" t="str">
            <v>Karplanter</v>
          </cell>
          <cell r="J144" t="str">
            <v>NotApplicable</v>
          </cell>
          <cell r="M144" t="str">
            <v>canNotEstablishWithin50years</v>
          </cell>
          <cell r="AA144">
            <v>2002</v>
          </cell>
          <cell r="AB144" t="str">
            <v>terrestrial</v>
          </cell>
          <cell r="AD144" t="str">
            <v>unknown</v>
          </cell>
          <cell r="AE144" t="str">
            <v>no</v>
          </cell>
          <cell r="AF144" t="str">
            <v>unknown</v>
          </cell>
          <cell r="AI144">
            <v>5</v>
          </cell>
          <cell r="AJ144" t="str">
            <v>V</v>
          </cell>
          <cell r="AW144" t="str">
            <v>Ingen kjent effekt</v>
          </cell>
          <cell r="AX144" t="str">
            <v>Ingen kjent effekt</v>
          </cell>
          <cell r="BC144" t="str">
            <v>Ingen kjent effekt</v>
          </cell>
          <cell r="BD144" t="str">
            <v>Ingen kjent effekt</v>
          </cell>
          <cell r="BK144" t="str">
            <v>temperate_boreal:Asia|temperate_nemoral:Asia|subtropic_humid:Asia</v>
          </cell>
          <cell r="BM144" t="str">
            <v>temperate_boreal:Asia|temperate_nemoral:Asia|subtropic_humid:Asia</v>
          </cell>
          <cell r="DI144">
            <v>0</v>
          </cell>
        </row>
        <row r="145">
          <cell r="B145" t="str">
            <v>Alopecurus myosuroides</v>
          </cell>
          <cell r="C145" t="str">
            <v>Huds.</v>
          </cell>
          <cell r="D145" t="str">
            <v>åkerreverumpe</v>
          </cell>
          <cell r="E145">
            <v>130260</v>
          </cell>
          <cell r="F145">
            <v>99883</v>
          </cell>
          <cell r="G145" t="str">
            <v>ExpertGroups/Karplanter/N</v>
          </cell>
          <cell r="H145" t="str">
            <v>Karplanter</v>
          </cell>
          <cell r="I145" t="str">
            <v>Karplanter</v>
          </cell>
          <cell r="J145" t="str">
            <v>NotApplicable</v>
          </cell>
          <cell r="M145" t="str">
            <v>canNotEstablishWithin50years</v>
          </cell>
          <cell r="AA145" t="str">
            <v>1820-1850</v>
          </cell>
          <cell r="AB145" t="str">
            <v>terrestrial</v>
          </cell>
          <cell r="AD145" t="str">
            <v>origin</v>
          </cell>
          <cell r="AE145" t="str">
            <v>no</v>
          </cell>
          <cell r="AF145" t="str">
            <v>unknown</v>
          </cell>
          <cell r="AI145">
            <v>1</v>
          </cell>
          <cell r="AJ145" t="str">
            <v>V</v>
          </cell>
          <cell r="AW145" t="str">
            <v>Ingen kjent effekt</v>
          </cell>
          <cell r="AX145" t="str">
            <v>Ingen kjent effekt</v>
          </cell>
          <cell r="BC145" t="str">
            <v>Ingen kjent effekt</v>
          </cell>
          <cell r="BD145" t="str">
            <v>Ingen kjent effekt</v>
          </cell>
          <cell r="BK145" t="str">
            <v>temperate_nemoral:Europe,Asia|temperate_dry:Europe,Asia|subtropic_mediterranean:Europe,Asia</v>
          </cell>
          <cell r="BM145" t="str">
            <v>temperate_nemoral:Europe,Asia,Oceania,NorthAndCentralAmerica|temperate_dry:Europe,Asia|subtropic_mediterranean:Europe,Asia,Oceania</v>
          </cell>
          <cell r="DI145">
            <v>0</v>
          </cell>
        </row>
        <row r="146">
          <cell r="B146" t="str">
            <v>Alopecurus pratensis pratensis</v>
          </cell>
          <cell r="D146" t="str">
            <v>engreverumpe</v>
          </cell>
          <cell r="E146">
            <v>59846</v>
          </cell>
          <cell r="F146">
            <v>99886</v>
          </cell>
          <cell r="G146" t="str">
            <v>ExpertGroups/Karplanter/N</v>
          </cell>
          <cell r="H146" t="str">
            <v>Karplanter</v>
          </cell>
          <cell r="I146" t="str">
            <v>Karplanter</v>
          </cell>
          <cell r="J146" t="str">
            <v>NotApplicable</v>
          </cell>
          <cell r="M146" t="str">
            <v>establishedBefore1800</v>
          </cell>
          <cell r="AA146">
            <v>-1800</v>
          </cell>
          <cell r="AB146" t="str">
            <v>terrestrial</v>
          </cell>
          <cell r="AD146" t="str">
            <v>origin</v>
          </cell>
          <cell r="AE146" t="str">
            <v>no</v>
          </cell>
          <cell r="AF146" t="str">
            <v>unknown</v>
          </cell>
          <cell r="AG146">
            <v>-1800</v>
          </cell>
          <cell r="AH146" t="str">
            <v>flere steder</v>
          </cell>
          <cell r="AI146">
            <v>10</v>
          </cell>
          <cell r="AJ146" t="str">
            <v>V</v>
          </cell>
          <cell r="AW146" t="str">
            <v>Ingen kjent effekt</v>
          </cell>
          <cell r="AX146" t="str">
            <v>Viktig fôrgras i fulldyrket eng.</v>
          </cell>
          <cell r="BC146" t="str">
            <v>Ingen kjent effekt</v>
          </cell>
          <cell r="BD146" t="str">
            <v>Ingen kjent effekt</v>
          </cell>
          <cell r="BK146" t="str">
            <v>temperate_nemoral:Europe,Asia</v>
          </cell>
          <cell r="BM146" t="str">
            <v>temperate_boreal:Europe,Asia,NorthAndCentralAmerica|temperate_nemoral:Europe,Asia,Oceania,NorthAndCentralAmerica,SouthAmerica|subtropic_mediterranean:Europe,Asia,Oceania,NorthAndCentralAmerica</v>
          </cell>
          <cell r="DI146">
            <v>3</v>
          </cell>
        </row>
        <row r="147">
          <cell r="B147" t="str">
            <v>Althaea officinalis</v>
          </cell>
          <cell r="C147" t="str">
            <v>L.</v>
          </cell>
          <cell r="D147" t="str">
            <v>legestokkrose</v>
          </cell>
          <cell r="E147">
            <v>62681</v>
          </cell>
          <cell r="F147">
            <v>102721</v>
          </cell>
          <cell r="G147" t="str">
            <v>ExpertGroups/Karplanter/N</v>
          </cell>
          <cell r="H147" t="str">
            <v>Karplanter</v>
          </cell>
          <cell r="I147" t="str">
            <v>Karplanter</v>
          </cell>
          <cell r="J147" t="str">
            <v>NotApplicable</v>
          </cell>
          <cell r="M147" t="str">
            <v>canNotEstablishWithin50years</v>
          </cell>
          <cell r="AA147">
            <v>1913</v>
          </cell>
          <cell r="AB147" t="str">
            <v>terrestrial</v>
          </cell>
          <cell r="AD147" t="str">
            <v>origin,unknown</v>
          </cell>
          <cell r="AE147" t="str">
            <v>no</v>
          </cell>
          <cell r="AF147" t="str">
            <v>unknown</v>
          </cell>
          <cell r="AI147">
            <v>5</v>
          </cell>
          <cell r="AJ147" t="str">
            <v>V</v>
          </cell>
          <cell r="AW147" t="str">
            <v>Ingen kjent effekt</v>
          </cell>
          <cell r="AX147" t="str">
            <v>Ingen kjent effekt</v>
          </cell>
          <cell r="BC147" t="str">
            <v>Ingen kjent effekt</v>
          </cell>
          <cell r="BD147" t="str">
            <v>Ingen kjent effekt</v>
          </cell>
          <cell r="BK147" t="str">
            <v>temperate_nemoral:Europe,Asia|temperate_dry:Europe,Asia|subtropic_mediterranean:Europe,Asia</v>
          </cell>
          <cell r="BM147" t="str">
            <v>temperate_nemoral:Europe,Asia,NorthAndCentralAmerica|temperate_dry:Europe,Asia|subtropic_mediterranean:Europe,Asia</v>
          </cell>
          <cell r="DI147">
            <v>0</v>
          </cell>
        </row>
        <row r="148">
          <cell r="B148" t="str">
            <v>Alyssum desertorum</v>
          </cell>
          <cell r="C148" t="str">
            <v>Stapf</v>
          </cell>
          <cell r="D148" t="str">
            <v>havnedodre</v>
          </cell>
          <cell r="E148">
            <v>61034</v>
          </cell>
          <cell r="F148">
            <v>101074</v>
          </cell>
          <cell r="G148" t="str">
            <v>ExpertGroups/Karplanter/N</v>
          </cell>
          <cell r="H148" t="str">
            <v>Karplanter</v>
          </cell>
          <cell r="I148" t="str">
            <v>Karplanter</v>
          </cell>
          <cell r="J148" t="str">
            <v>NotApplicable</v>
          </cell>
          <cell r="M148" t="str">
            <v>canNotEstablishWithin50years</v>
          </cell>
          <cell r="AA148">
            <v>1957</v>
          </cell>
          <cell r="AB148" t="str">
            <v>terrestrial</v>
          </cell>
          <cell r="AD148" t="str">
            <v>origin</v>
          </cell>
          <cell r="AE148" t="str">
            <v>no</v>
          </cell>
          <cell r="AF148" t="str">
            <v>unknown</v>
          </cell>
          <cell r="AI148">
            <v>1</v>
          </cell>
          <cell r="AJ148" t="str">
            <v>V</v>
          </cell>
          <cell r="AW148" t="str">
            <v>Ingen kjent effekt</v>
          </cell>
          <cell r="AX148" t="str">
            <v>Ingen kjent effekt</v>
          </cell>
          <cell r="BC148" t="str">
            <v>Ingen kjent effekt</v>
          </cell>
          <cell r="BD148" t="str">
            <v>Ingen kjent effekt</v>
          </cell>
          <cell r="BK148" t="str">
            <v>temperate_nemoral:Europe,Asia|temperate_dry:Europe,Asia</v>
          </cell>
          <cell r="BM148" t="str">
            <v>temperate_nemoral:Europe,Asia,NorthAndCentralAmerica|temperate_dry:Europe,Asia,NorthAndCentralAmerica</v>
          </cell>
          <cell r="DI148">
            <v>0</v>
          </cell>
        </row>
        <row r="149">
          <cell r="B149" t="str">
            <v>Alyssum hirsutum</v>
          </cell>
          <cell r="C149" t="str">
            <v>M.Bieb.</v>
          </cell>
          <cell r="D149" t="str">
            <v>mølledodre</v>
          </cell>
          <cell r="E149">
            <v>61035</v>
          </cell>
          <cell r="F149">
            <v>101075</v>
          </cell>
          <cell r="G149" t="str">
            <v>ExpertGroups/Karplanter/N</v>
          </cell>
          <cell r="H149" t="str">
            <v>Karplanter</v>
          </cell>
          <cell r="I149" t="str">
            <v>Karplanter</v>
          </cell>
          <cell r="J149" t="str">
            <v>NotApplicable</v>
          </cell>
          <cell r="M149" t="str">
            <v>canNotEstablishWithin50years</v>
          </cell>
          <cell r="AA149">
            <v>1894</v>
          </cell>
          <cell r="AB149" t="str">
            <v>terrestrial</v>
          </cell>
          <cell r="AD149" t="str">
            <v>origin</v>
          </cell>
          <cell r="AE149" t="str">
            <v>no</v>
          </cell>
          <cell r="AF149" t="str">
            <v>unknown</v>
          </cell>
          <cell r="AI149">
            <v>1</v>
          </cell>
          <cell r="AJ149" t="str">
            <v>V</v>
          </cell>
          <cell r="AW149" t="str">
            <v>Ingen kjent effekt</v>
          </cell>
          <cell r="AX149" t="str">
            <v>Ingen kjent effekt</v>
          </cell>
          <cell r="BC149" t="str">
            <v>Ingen kjent effekt</v>
          </cell>
          <cell r="BD149" t="str">
            <v>Ingen kjent effekt</v>
          </cell>
          <cell r="BK149" t="str">
            <v>temperate_nemoral:Europe,Asia|temperate_dry:Europe,Asia|unknown:Europe</v>
          </cell>
          <cell r="BM149" t="str">
            <v>temperate_nemoral:Europe,Asia|temperate_dry:Europe,Asia|unknown:Europe</v>
          </cell>
          <cell r="DI149">
            <v>0</v>
          </cell>
        </row>
        <row r="150">
          <cell r="B150" t="str">
            <v>Amaranthus albus</v>
          </cell>
          <cell r="C150" t="str">
            <v>L.</v>
          </cell>
          <cell r="D150" t="str">
            <v>hvitamarant</v>
          </cell>
          <cell r="E150">
            <v>61303</v>
          </cell>
          <cell r="F150">
            <v>101343</v>
          </cell>
          <cell r="G150" t="str">
            <v>ExpertGroups/Karplanter/N</v>
          </cell>
          <cell r="H150" t="str">
            <v>Karplanter</v>
          </cell>
          <cell r="I150" t="str">
            <v>Karplanter</v>
          </cell>
          <cell r="J150" t="str">
            <v>NotApplicable</v>
          </cell>
          <cell r="M150" t="str">
            <v>canNotEstablishWithin50years</v>
          </cell>
          <cell r="AA150">
            <v>1896</v>
          </cell>
          <cell r="AB150" t="str">
            <v>terrestrial</v>
          </cell>
          <cell r="AD150" t="str">
            <v>unknown</v>
          </cell>
          <cell r="AE150" t="str">
            <v>no</v>
          </cell>
          <cell r="AF150" t="str">
            <v>unknown</v>
          </cell>
          <cell r="AI150">
            <v>1</v>
          </cell>
          <cell r="AJ150" t="str">
            <v>V</v>
          </cell>
          <cell r="AW150" t="str">
            <v>Ingen kjent effekt</v>
          </cell>
          <cell r="AX150" t="str">
            <v>Ingen kjent effekt</v>
          </cell>
          <cell r="BC150" t="str">
            <v>Ingen kjent effekt</v>
          </cell>
          <cell r="BD150" t="str">
            <v>Ingen kjent effekt</v>
          </cell>
          <cell r="BK150" t="str">
            <v>temperate_nemoral:NorthAndCentralAmerica|subtropic_unspecified:NorthAndCentralAmerica</v>
          </cell>
          <cell r="BM150" t="str">
            <v>temperate_nemoral:Europe,Asia,Oceania,NorthAndCentralAmerica|subtropic_unspecified:NorthAndCentralAmerica|subtropic_mediterranean:Europe,Asia,Africa,Oceania</v>
          </cell>
          <cell r="DI150">
            <v>0</v>
          </cell>
        </row>
        <row r="151">
          <cell r="B151" t="str">
            <v>Amaranthus blitoides</v>
          </cell>
          <cell r="C151" t="str">
            <v>S.Watson</v>
          </cell>
          <cell r="D151" t="str">
            <v>meldeamarant</v>
          </cell>
          <cell r="E151">
            <v>61304</v>
          </cell>
          <cell r="F151">
            <v>101344</v>
          </cell>
          <cell r="G151" t="str">
            <v>ExpertGroups/Karplanter/N</v>
          </cell>
          <cell r="H151" t="str">
            <v>Karplanter</v>
          </cell>
          <cell r="I151" t="str">
            <v>Karplanter</v>
          </cell>
          <cell r="J151" t="str">
            <v>NotApplicable</v>
          </cell>
          <cell r="M151" t="str">
            <v>canNotEstablishWithin50years</v>
          </cell>
          <cell r="X151">
            <v>1</v>
          </cell>
          <cell r="Y151">
            <v>1</v>
          </cell>
          <cell r="Z151">
            <v>1</v>
          </cell>
          <cell r="AA151">
            <v>1947</v>
          </cell>
          <cell r="AB151" t="str">
            <v>terrestrial</v>
          </cell>
          <cell r="AD151" t="str">
            <v>unknown</v>
          </cell>
          <cell r="AE151" t="str">
            <v>yes</v>
          </cell>
          <cell r="AF151" t="str">
            <v>unknown</v>
          </cell>
          <cell r="AI151">
            <v>1</v>
          </cell>
          <cell r="AJ151" t="str">
            <v>V</v>
          </cell>
          <cell r="AW151" t="str">
            <v>Ingen kjent effekt</v>
          </cell>
          <cell r="AX151" t="str">
            <v>Ingen kjent effekt</v>
          </cell>
          <cell r="BC151" t="str">
            <v>Ingen kjent effekt</v>
          </cell>
          <cell r="BD151" t="str">
            <v>Ingen kjent effekt</v>
          </cell>
          <cell r="BK151" t="str">
            <v>temperate_nemoral:NorthAndCentralAmerica|subtropic_unspecified:NorthAndCentralAmerica</v>
          </cell>
          <cell r="BM151" t="str">
            <v>temperate_nemoral:Europe,NorthAndCentralAmerica|subtropic_unspecified:NorthAndCentralAmerica|subtropic_mediterranean:Europe,Asia,Africa</v>
          </cell>
          <cell r="DI151">
            <v>0</v>
          </cell>
        </row>
        <row r="152">
          <cell r="B152" t="str">
            <v>Amaranthus blitum</v>
          </cell>
          <cell r="C152" t="str">
            <v>L.</v>
          </cell>
          <cell r="D152" t="str">
            <v>blyamarant</v>
          </cell>
          <cell r="E152">
            <v>130271</v>
          </cell>
          <cell r="F152">
            <v>101345</v>
          </cell>
          <cell r="G152" t="str">
            <v>ExpertGroups/Karplanter/N</v>
          </cell>
          <cell r="H152" t="str">
            <v>Karplanter</v>
          </cell>
          <cell r="I152" t="str">
            <v>Karplanter</v>
          </cell>
          <cell r="J152" t="str">
            <v>NotApplicable</v>
          </cell>
          <cell r="M152" t="str">
            <v>canNotEstablishWithin50years</v>
          </cell>
          <cell r="AA152">
            <v>1889</v>
          </cell>
          <cell r="AB152" t="str">
            <v>terrestrial</v>
          </cell>
          <cell r="AD152" t="str">
            <v>unknown</v>
          </cell>
          <cell r="AE152" t="str">
            <v>no</v>
          </cell>
          <cell r="AF152" t="str">
            <v>unknown</v>
          </cell>
          <cell r="AI152">
            <v>1</v>
          </cell>
          <cell r="AJ152" t="str">
            <v>V</v>
          </cell>
          <cell r="AW152" t="str">
            <v>Ingen kjent effekt</v>
          </cell>
          <cell r="AX152" t="str">
            <v>Ingen kjent effekt</v>
          </cell>
          <cell r="BC152" t="str">
            <v>Ingen kjent effekt</v>
          </cell>
          <cell r="BD152" t="str">
            <v>Ingen kjent effekt</v>
          </cell>
          <cell r="BK152" t="str">
            <v>temperate_dry:Europe,Asia|subtropic_unspecified:Asia,Africa|subtropic_mediterranean:Europe,Asia,Africa|tropic:Asia,Africa</v>
          </cell>
          <cell r="BM152" t="str">
            <v>temperate_dry:Europe,Asia,NorthAndCentralAmerica,SouthAmerica|subtropic_unspecified:Asia,Africa,Oceania,NorthAndCentralAmerica,SouthAmerica|subtropic_mediterranean:Europe,Asia,Africa|tropic:Asia,Africa,Oceania,NorthAndCentralAmerica,SouthAmerica</v>
          </cell>
          <cell r="DI152">
            <v>1</v>
          </cell>
        </row>
        <row r="153">
          <cell r="B153" t="str">
            <v>Amaranthus caudatus</v>
          </cell>
          <cell r="C153" t="str">
            <v>L.</v>
          </cell>
          <cell r="D153" t="str">
            <v>reveamarant</v>
          </cell>
          <cell r="E153">
            <v>61306</v>
          </cell>
          <cell r="F153">
            <v>101346</v>
          </cell>
          <cell r="G153" t="str">
            <v>ExpertGroups/Karplanter/N</v>
          </cell>
          <cell r="H153" t="str">
            <v>Karplanter</v>
          </cell>
          <cell r="I153" t="str">
            <v>Karplanter</v>
          </cell>
          <cell r="J153" t="str">
            <v>NotApplicable</v>
          </cell>
          <cell r="M153" t="str">
            <v>canNotEstablishWithin50years</v>
          </cell>
          <cell r="AA153">
            <v>1946</v>
          </cell>
          <cell r="AB153" t="str">
            <v>terrestrial</v>
          </cell>
          <cell r="AD153" t="str">
            <v>unknown</v>
          </cell>
          <cell r="AE153" t="str">
            <v>no</v>
          </cell>
          <cell r="AF153" t="str">
            <v>unknown</v>
          </cell>
          <cell r="AI153">
            <v>1</v>
          </cell>
          <cell r="AJ153" t="str">
            <v>V</v>
          </cell>
          <cell r="AW153" t="str">
            <v>Ingen kjent effekt</v>
          </cell>
          <cell r="AX153" t="str">
            <v>Ingen kjent effekt</v>
          </cell>
          <cell r="BC153" t="str">
            <v>Ingen kjent effekt</v>
          </cell>
          <cell r="BD153" t="str">
            <v>Ingen kjent effekt</v>
          </cell>
          <cell r="BK153" t="str">
            <v>unknown:SouthAmerica</v>
          </cell>
          <cell r="BM153" t="str">
            <v>temperate_nemoral:Europe,Asia,NorthAndCentralAmerica|temperate_dry:Europe,Asia,NorthAndCentralAmerica|subtropic_unspecified:NorthAndCentralAmerica,SouthAmerica|subtropic_mediterranean:Europe,Asia,Africa,Oceania|subtropic_dry:Oceania,NorthAndCentralAmerica|subtropic_highlands:Africa,SouthAmerica</v>
          </cell>
          <cell r="DI153">
            <v>0</v>
          </cell>
        </row>
        <row r="154">
          <cell r="B154" t="str">
            <v>Amaranthus deflexus</v>
          </cell>
          <cell r="C154" t="str">
            <v>L.</v>
          </cell>
          <cell r="D154" t="str">
            <v>broddamarant</v>
          </cell>
          <cell r="E154">
            <v>61307</v>
          </cell>
          <cell r="F154">
            <v>101347</v>
          </cell>
          <cell r="G154" t="str">
            <v>ExpertGroups/Karplanter/N</v>
          </cell>
          <cell r="H154" t="str">
            <v>Karplanter</v>
          </cell>
          <cell r="I154" t="str">
            <v>Karplanter</v>
          </cell>
          <cell r="J154" t="str">
            <v>NotApplicable</v>
          </cell>
          <cell r="M154" t="str">
            <v>canNotEstablishWithin50years</v>
          </cell>
          <cell r="AA154">
            <v>1947</v>
          </cell>
          <cell r="AB154" t="str">
            <v>terrestrial</v>
          </cell>
          <cell r="AD154" t="str">
            <v>unknown</v>
          </cell>
          <cell r="AE154" t="str">
            <v>no</v>
          </cell>
          <cell r="AF154" t="str">
            <v>unknown</v>
          </cell>
          <cell r="AI154">
            <v>1</v>
          </cell>
          <cell r="AJ154" t="str">
            <v>V</v>
          </cell>
          <cell r="AW154" t="str">
            <v>Ingen kjent effekt</v>
          </cell>
          <cell r="AX154" t="str">
            <v>Ingen kjent effekt</v>
          </cell>
          <cell r="BC154" t="str">
            <v>Ingen kjent effekt</v>
          </cell>
          <cell r="BD154" t="str">
            <v>Ingen kjent effekt</v>
          </cell>
          <cell r="BK154" t="str">
            <v>subtropic_unspecified:SouthAmerica|tropic:SouthAmerica</v>
          </cell>
          <cell r="BM154" t="str">
            <v>temperate_nemoral:Europe,Asia,Oceania|subtropic_unspecified:SouthAmerica|subtropic_mediterranean:Europe,Asia,Africa,Oceania,NorthAndCentralAmerica|subtropic_caperegion:Africa|tropic:SouthAmerica</v>
          </cell>
          <cell r="DI154">
            <v>0</v>
          </cell>
        </row>
        <row r="155">
          <cell r="B155" t="str">
            <v>Amaranthus hybridus hybridus</v>
          </cell>
          <cell r="D155" t="str">
            <v>toppamarant</v>
          </cell>
          <cell r="E155">
            <v>130275</v>
          </cell>
          <cell r="F155">
            <v>101351</v>
          </cell>
          <cell r="G155" t="str">
            <v>ExpertGroups/Karplanter/N</v>
          </cell>
          <cell r="H155" t="str">
            <v>Karplanter</v>
          </cell>
          <cell r="I155" t="str">
            <v>Karplanter</v>
          </cell>
          <cell r="J155" t="str">
            <v>NotApplicable</v>
          </cell>
          <cell r="M155" t="str">
            <v>canNotEstablishWithin50years</v>
          </cell>
          <cell r="AA155">
            <v>1963</v>
          </cell>
          <cell r="AB155" t="str">
            <v>terrestrial</v>
          </cell>
          <cell r="AD155" t="str">
            <v>unknown</v>
          </cell>
          <cell r="AE155" t="str">
            <v>yes</v>
          </cell>
          <cell r="AF155" t="str">
            <v>unknown</v>
          </cell>
          <cell r="AI155">
            <v>1</v>
          </cell>
          <cell r="AJ155" t="str">
            <v>V</v>
          </cell>
          <cell r="AW155" t="str">
            <v>Ingen kjent effekt</v>
          </cell>
          <cell r="AX155" t="str">
            <v>Ingen kjent effekt</v>
          </cell>
          <cell r="BC155" t="str">
            <v>Ingen kjent effekt</v>
          </cell>
          <cell r="BD155" t="str">
            <v>Ingen kjent effekt</v>
          </cell>
          <cell r="BK155" t="str">
            <v>subtropic_unspecified:NorthAndCentralAmerica,SouthAmerica|tropic:NorthAndCentralAmerica,SouthAmerica</v>
          </cell>
          <cell r="BM155" t="str">
            <v>temperate_nemoral:Europe,Asia,Africa,Oceania,NorthAndCentralAmerica,SouthAmerica|subtropic_unspecified:Europe,Asia,Africa,Oceania,NorthAndCentralAmerica,SouthAmerica|subtropic_highlands:Asia,Africa|tropic:Asia,Africa,Oceania,NorthAndCentralAmerica,SouthAmerica</v>
          </cell>
          <cell r="DI155">
            <v>0</v>
          </cell>
        </row>
        <row r="156">
          <cell r="B156" t="str">
            <v>Amaranthus hybridus quitensis</v>
          </cell>
          <cell r="C156" t="str">
            <v>(Kunth) Costea &amp; Carretero</v>
          </cell>
          <cell r="D156" t="str">
            <v>havneamarant</v>
          </cell>
          <cell r="E156">
            <v>102507</v>
          </cell>
          <cell r="F156">
            <v>143578</v>
          </cell>
          <cell r="G156" t="str">
            <v>ExpertGroups/Karplanter/N</v>
          </cell>
          <cell r="H156" t="str">
            <v>Karplanter</v>
          </cell>
          <cell r="I156" t="str">
            <v>Karplanter</v>
          </cell>
          <cell r="J156" t="str">
            <v>NotApplicable</v>
          </cell>
          <cell r="M156" t="str">
            <v>canNotEstablishWithin50years</v>
          </cell>
          <cell r="AA156">
            <v>1967</v>
          </cell>
          <cell r="AB156" t="str">
            <v>terrestrial</v>
          </cell>
          <cell r="AD156" t="str">
            <v>unknown</v>
          </cell>
          <cell r="AE156" t="str">
            <v>no</v>
          </cell>
          <cell r="AF156" t="str">
            <v>unknown</v>
          </cell>
          <cell r="AI156">
            <v>1</v>
          </cell>
          <cell r="AJ156" t="str">
            <v>V</v>
          </cell>
          <cell r="AW156" t="str">
            <v>Ingen kjent effekt</v>
          </cell>
          <cell r="AX156" t="str">
            <v>Ingen kjent effekt</v>
          </cell>
          <cell r="BC156" t="str">
            <v>Ingen kjent effekt</v>
          </cell>
          <cell r="BD156" t="str">
            <v>Ingen kjent effekt</v>
          </cell>
          <cell r="BK156" t="str">
            <v>subtropic_unspecified:SouthAmerica|tropic:SouthAmerica</v>
          </cell>
          <cell r="BM156" t="str">
            <v>subtropic_unspecified:SouthAmerica|subtropic_mediterranean:Europe,Oceania|tropic:SouthAmerica</v>
          </cell>
          <cell r="DI156">
            <v>0</v>
          </cell>
        </row>
        <row r="157">
          <cell r="B157" t="str">
            <v>Amaranthus hypochondriacus hypochondriacus</v>
          </cell>
          <cell r="D157" t="str">
            <v>praktamarant</v>
          </cell>
          <cell r="E157">
            <v>130276</v>
          </cell>
          <cell r="F157">
            <v>145837</v>
          </cell>
          <cell r="G157" t="str">
            <v>ExpertGroups/Karplanter/N</v>
          </cell>
          <cell r="H157" t="str">
            <v>Karplanter</v>
          </cell>
          <cell r="I157" t="str">
            <v>Karplanter</v>
          </cell>
          <cell r="J157" t="str">
            <v>NotApplicable</v>
          </cell>
          <cell r="M157" t="str">
            <v>canNotEstablishWithin50years</v>
          </cell>
          <cell r="AA157">
            <v>1927</v>
          </cell>
          <cell r="AB157" t="str">
            <v>terrestrial</v>
          </cell>
          <cell r="AD157" t="str">
            <v>unknown</v>
          </cell>
          <cell r="AE157" t="str">
            <v>no</v>
          </cell>
          <cell r="AF157" t="str">
            <v>unknown</v>
          </cell>
          <cell r="AI157">
            <v>1</v>
          </cell>
          <cell r="AJ157" t="str">
            <v>V</v>
          </cell>
          <cell r="AW157" t="str">
            <v>Ingen kjent effekt</v>
          </cell>
          <cell r="AX157" t="str">
            <v>Ingen kjent effekt</v>
          </cell>
          <cell r="BC157" t="str">
            <v>Ingen kjent effekt</v>
          </cell>
          <cell r="BD157" t="str">
            <v>Ingen kjent effekt</v>
          </cell>
          <cell r="BK157" t="str">
            <v>tropic:NorthAndCentralAmerica</v>
          </cell>
          <cell r="BM157" t="str">
            <v>subtropic_unspecified:NorthAndCentralAmerica,SouthAmerica|subtropic_mediterranean:Europe,Asia,Africa|tropic:NorthAndCentralAmerica,SouthAmerica</v>
          </cell>
          <cell r="DI157">
            <v>0</v>
          </cell>
        </row>
        <row r="158">
          <cell r="B158" t="str">
            <v>Amaranthus palmeri</v>
          </cell>
          <cell r="C158" t="str">
            <v>S.Watson</v>
          </cell>
          <cell r="D158" t="str">
            <v>soyaamarant</v>
          </cell>
          <cell r="E158">
            <v>61314</v>
          </cell>
          <cell r="F158">
            <v>101354</v>
          </cell>
          <cell r="G158" t="str">
            <v>ExpertGroups/Karplanter/N</v>
          </cell>
          <cell r="H158" t="str">
            <v>Karplanter</v>
          </cell>
          <cell r="I158" t="str">
            <v>Karplanter</v>
          </cell>
          <cell r="J158" t="str">
            <v>NotApplicable</v>
          </cell>
          <cell r="M158" t="str">
            <v>canNotEstablishWithin50years</v>
          </cell>
          <cell r="AA158">
            <v>1965</v>
          </cell>
          <cell r="AB158" t="str">
            <v>terrestrial</v>
          </cell>
          <cell r="AD158" t="str">
            <v>origin,unknown</v>
          </cell>
          <cell r="AE158" t="str">
            <v>no</v>
          </cell>
          <cell r="AF158" t="str">
            <v>unknown</v>
          </cell>
          <cell r="AI158">
            <v>1</v>
          </cell>
          <cell r="AJ158" t="str">
            <v>V</v>
          </cell>
          <cell r="AW158" t="str">
            <v>Ingen kjent effekt</v>
          </cell>
          <cell r="AX158" t="str">
            <v>Ingen kjent effekt</v>
          </cell>
          <cell r="BC158" t="str">
            <v>Ingen kjent effekt</v>
          </cell>
          <cell r="BD158" t="str">
            <v>Ingen kjent effekt</v>
          </cell>
          <cell r="BK158" t="str">
            <v>temperate_nemoral:NorthAndCentralAmerica|subtropic_unspecified:NorthAndCentralAmerica</v>
          </cell>
          <cell r="BM158" t="str">
            <v>temperate_nemoral:Europe,Asia,NorthAndCentralAmerica|subtropic_unspecified:NorthAndCentralAmerica,SouthAmerica|subtropic_mediterranean:Europe</v>
          </cell>
          <cell r="DI158">
            <v>0</v>
          </cell>
        </row>
        <row r="159">
          <cell r="B159" t="str">
            <v>Amaranthus spinosus</v>
          </cell>
          <cell r="C159" t="str">
            <v>L.</v>
          </cell>
          <cell r="D159" t="str">
            <v>tornamarant</v>
          </cell>
          <cell r="E159">
            <v>61317</v>
          </cell>
          <cell r="F159">
            <v>101357</v>
          </cell>
          <cell r="G159" t="str">
            <v>ExpertGroups/Karplanter/N</v>
          </cell>
          <cell r="H159" t="str">
            <v>Karplanter</v>
          </cell>
          <cell r="I159" t="str">
            <v>Karplanter</v>
          </cell>
          <cell r="J159" t="str">
            <v>NotApplicable</v>
          </cell>
          <cell r="M159" t="str">
            <v>canNotEstablishWithin50years</v>
          </cell>
          <cell r="AA159">
            <v>1883</v>
          </cell>
          <cell r="AB159" t="str">
            <v>terrestrial</v>
          </cell>
          <cell r="AD159" t="str">
            <v>unknown</v>
          </cell>
          <cell r="AE159" t="str">
            <v>no</v>
          </cell>
          <cell r="AF159" t="str">
            <v>unknown</v>
          </cell>
          <cell r="AI159">
            <v>1</v>
          </cell>
          <cell r="AJ159" t="str">
            <v>V</v>
          </cell>
          <cell r="AW159" t="str">
            <v>Ingen kjent effekt</v>
          </cell>
          <cell r="AX159" t="str">
            <v>Ingen kjent effekt</v>
          </cell>
          <cell r="BC159" t="str">
            <v>Ingen kjent effekt</v>
          </cell>
          <cell r="BD159" t="str">
            <v>Ingen kjent effekt</v>
          </cell>
          <cell r="BK159" t="str">
            <v>tropic:NorthAndCentralAmerica,SouthAmerica</v>
          </cell>
          <cell r="BM159" t="str">
            <v>temperate_nemoral:Europe,NorthAndCentralAmerica|subtropic_unspecified:Asia,Africa,Oceania,NorthAndCentralAmerica,SouthAmerica|subtropic_mediterranean:Europe|tropic:Asia,Africa,Oceania,NorthAndCentralAmerica,SouthAmerica</v>
          </cell>
          <cell r="DI159">
            <v>0</v>
          </cell>
        </row>
        <row r="160">
          <cell r="B160" t="str">
            <v>Amaranthus viridis</v>
          </cell>
          <cell r="C160" t="str">
            <v>L.</v>
          </cell>
          <cell r="D160" t="str">
            <v>smalamarant</v>
          </cell>
          <cell r="E160">
            <v>61318</v>
          </cell>
          <cell r="F160">
            <v>101358</v>
          </cell>
          <cell r="G160" t="str">
            <v>ExpertGroups/Karplanter/N</v>
          </cell>
          <cell r="H160" t="str">
            <v>Karplanter</v>
          </cell>
          <cell r="I160" t="str">
            <v>Karplanter</v>
          </cell>
          <cell r="J160" t="str">
            <v>NotApplicable</v>
          </cell>
          <cell r="M160" t="str">
            <v>canNotEstablishWithin50years</v>
          </cell>
          <cell r="AA160">
            <v>2003</v>
          </cell>
          <cell r="AB160" t="str">
            <v>terrestrial</v>
          </cell>
          <cell r="AD160" t="str">
            <v>unknown</v>
          </cell>
          <cell r="AE160" t="str">
            <v>no</v>
          </cell>
          <cell r="AF160" t="str">
            <v>unknown</v>
          </cell>
          <cell r="AI160">
            <v>1</v>
          </cell>
          <cell r="AJ160" t="str">
            <v>V</v>
          </cell>
          <cell r="AW160" t="str">
            <v>Ingen kjent effekt</v>
          </cell>
          <cell r="AX160" t="str">
            <v>Ingen kjent effekt</v>
          </cell>
          <cell r="BC160" t="str">
            <v>Ingen kjent effekt</v>
          </cell>
          <cell r="BD160" t="str">
            <v>Ingen kjent effekt</v>
          </cell>
          <cell r="BK160" t="str">
            <v>tropic:SouthAmerica</v>
          </cell>
          <cell r="BM160" t="str">
            <v>temperate_nemoral:Europe,Asia,NorthAndCentralAmerica|subtropic_unspecified:Asia,Africa,Oceania,NorthAndCentralAmerica,SouthAmerica|subtropic_mediterranean:Europe|tropic:Asia,Africa,Oceania,NorthAndCentralAmerica,SouthAmerica</v>
          </cell>
          <cell r="DI160">
            <v>0</v>
          </cell>
        </row>
        <row r="161">
          <cell r="B161" t="str">
            <v>Anemone scabiosa</v>
          </cell>
          <cell r="C161" t="str">
            <v>H.Lév. &amp; Vaniot</v>
          </cell>
          <cell r="D161" t="str">
            <v>høstanemone</v>
          </cell>
          <cell r="E161">
            <v>86503</v>
          </cell>
          <cell r="F161">
            <v>129584</v>
          </cell>
          <cell r="G161" t="str">
            <v>ExpertGroups/Karplanter/N</v>
          </cell>
          <cell r="H161" t="str">
            <v>Karplanter</v>
          </cell>
          <cell r="I161" t="str">
            <v>Karplanter</v>
          </cell>
          <cell r="J161" t="str">
            <v>AlienSpecie</v>
          </cell>
          <cell r="N161">
            <v>1</v>
          </cell>
          <cell r="Q161">
            <v>1</v>
          </cell>
          <cell r="T161" t="str">
            <v>NK</v>
          </cell>
          <cell r="U161">
            <v>1</v>
          </cell>
          <cell r="V161" t="str">
            <v>1,1</v>
          </cell>
          <cell r="AA161">
            <v>1993</v>
          </cell>
          <cell r="AB161" t="str">
            <v>terrestrial</v>
          </cell>
          <cell r="AD161" t="str">
            <v>unknown</v>
          </cell>
          <cell r="AE161" t="str">
            <v>no</v>
          </cell>
          <cell r="AF161" t="str">
            <v>unknown</v>
          </cell>
          <cell r="AI161">
            <v>5</v>
          </cell>
          <cell r="AJ161" t="str">
            <v>V</v>
          </cell>
          <cell r="AL161">
            <v>2</v>
          </cell>
          <cell r="AM161" t="str">
            <v>importDirect</v>
          </cell>
          <cell r="AN161">
            <v>3</v>
          </cell>
          <cell r="AO161" t="str">
            <v>introductionReleased,introductionEscaped</v>
          </cell>
          <cell r="AP161" t="str">
            <v>OsA</v>
          </cell>
          <cell r="AQ161">
            <v>4</v>
          </cell>
          <cell r="AR161">
            <v>2</v>
          </cell>
          <cell r="AS161">
            <v>8</v>
          </cell>
          <cell r="AT161">
            <v>1</v>
          </cell>
          <cell r="AU161">
            <v>16</v>
          </cell>
          <cell r="AV161">
            <v>100</v>
          </cell>
          <cell r="AW161" t="str">
            <v>Ingen kjent effekt</v>
          </cell>
          <cell r="AX161" t="str">
            <v>Ingen kjent effekt</v>
          </cell>
          <cell r="BC161" t="str">
            <v>Ingen kjent effekt</v>
          </cell>
          <cell r="BD161" t="str">
            <v>Ingen kjent effekt</v>
          </cell>
          <cell r="BE161" t="str">
            <v>no</v>
          </cell>
          <cell r="BF161" t="str">
            <v>no</v>
          </cell>
          <cell r="BG161" t="str">
            <v>V</v>
          </cell>
          <cell r="BK161" t="str">
            <v>temperate_nemoral:Asia|subtropic_unspecified:Asia</v>
          </cell>
          <cell r="BM161" t="str">
            <v>temperate_nemoral:Europe,Asia|subtropic_unspecified:Asia</v>
          </cell>
          <cell r="BO161">
            <v>1</v>
          </cell>
          <cell r="BR161" t="str">
            <v>RedListCategoryLevel</v>
          </cell>
          <cell r="BT161">
            <v>1</v>
          </cell>
          <cell r="BW161" t="str">
            <v>SpreadYearlyIncreaseCalculatedExpansionSpeed</v>
          </cell>
          <cell r="BX161">
            <v>0</v>
          </cell>
          <cell r="BY161">
            <v>1</v>
          </cell>
          <cell r="CB161" t="str">
            <v>T42,T40</v>
          </cell>
          <cell r="CC161">
            <v>1</v>
          </cell>
          <cell r="CH161">
            <v>1</v>
          </cell>
          <cell r="CM161">
            <v>1</v>
          </cell>
          <cell r="CQ161">
            <v>1</v>
          </cell>
          <cell r="CU161">
            <v>1</v>
          </cell>
          <cell r="CX161">
            <v>0</v>
          </cell>
          <cell r="CY161">
            <v>1</v>
          </cell>
          <cell r="DB161">
            <v>0</v>
          </cell>
          <cell r="DC161" t="str">
            <v>Anemone-arten &lt;em&gt;Anemone scabiosa &lt;/em&gt;(tidligere også kjent som &lt;em&gt;A. japonica&lt;/em&gt;), i hagebruket kalt høstanemone, er en flerårig urt med frøreproduksjon. Den stammer fra Øst-Asia og formerer seg villig i norske hager, f.eks. i Botanisk hage i Oslo, og sprer seg dersom den ikke blir kontrollert. Den er også funnet utsatt i naturen.</v>
          </cell>
          <cell r="DD161" t="str">
            <v>Arten ble funnet i Ak Asker: Sem i 1993, trolig utsatt i Stefan Muraks forsøk med trekkplanter for bier. Arten frøformerer seg villig i Botanisk hage på Tøyen og dukker opp på ustelte områder nær der hvor den er dyrket (observert i 2016-2017 og også tidligere). Den er også nokså hyppig i privathager og i parker og andre anlegg og vil med stor sannsynlighet dukke opp andre steder i norsk natur ganske raskt.</v>
          </cell>
          <cell r="DE161" t="str">
            <v>Arten er innført som hageplante og sprer seg med vindspredte frukter.</v>
          </cell>
          <cell r="DF161" t="str">
            <v>Invasjonspotensialet er foreløpig lite, med minimumsskår på både median levetid og ekspansjonshastighet.</v>
          </cell>
          <cell r="DG161" t="str">
            <v>Ingen kjent negativ økologisk effekt er knyttet til arten.</v>
          </cell>
          <cell r="DH161" t="str">
            <v>&lt;i&gt;Anemone scabiosa&lt;/i&gt; er en dørstokkart. Arten kan være i ferd med å etablere seg i norsk natur, men vi forventer ingen negative effekter. Den vurderes til ingen kjent økologisk risiko.</v>
          </cell>
          <cell r="DI161">
            <v>0</v>
          </cell>
        </row>
        <row r="162">
          <cell r="B162" t="str">
            <v>Ambrosia psilostachya</v>
          </cell>
          <cell r="C162" t="str">
            <v>DC.</v>
          </cell>
          <cell r="D162" t="str">
            <v>lodneambrosia</v>
          </cell>
          <cell r="E162">
            <v>102508</v>
          </cell>
          <cell r="F162">
            <v>100401</v>
          </cell>
          <cell r="G162" t="str">
            <v>ExpertGroups/Karplanter/N</v>
          </cell>
          <cell r="H162" t="str">
            <v>Karplanter</v>
          </cell>
          <cell r="I162" t="str">
            <v>Karplanter</v>
          </cell>
          <cell r="J162" t="str">
            <v>NotApplicable</v>
          </cell>
          <cell r="M162" t="str">
            <v>canNotEstablishWithin50years</v>
          </cell>
          <cell r="X162">
            <v>1</v>
          </cell>
          <cell r="Y162">
            <v>1</v>
          </cell>
          <cell r="Z162">
            <v>1</v>
          </cell>
          <cell r="AA162">
            <v>1912</v>
          </cell>
          <cell r="AB162" t="str">
            <v>terrestrial</v>
          </cell>
          <cell r="AD162" t="str">
            <v>origin,unknown</v>
          </cell>
          <cell r="AE162" t="str">
            <v>yes</v>
          </cell>
          <cell r="AF162" t="str">
            <v>unknown</v>
          </cell>
          <cell r="AG162">
            <v>1912</v>
          </cell>
          <cell r="AH162" t="str">
            <v>VA Kristiansand: Kjøttkontrollen</v>
          </cell>
          <cell r="AI162">
            <v>5</v>
          </cell>
          <cell r="AJ162" t="str">
            <v>V</v>
          </cell>
          <cell r="AW162" t="str">
            <v>Produserer trolig pollen som er meget allergent.</v>
          </cell>
          <cell r="AX162" t="str">
            <v>Ingen kjent effekt</v>
          </cell>
          <cell r="BC162" t="str">
            <v>Ingen kjent effekt</v>
          </cell>
          <cell r="BD162" t="str">
            <v>Ingen kjent effekt</v>
          </cell>
          <cell r="BK162" t="str">
            <v>temperate_nemoral:NorthAndCentralAmerica|temperate_dry:NorthAndCentralAmerica|subtropic_unspecified:NorthAndCentralAmerica</v>
          </cell>
          <cell r="BM162" t="str">
            <v>temperate_nemoral:Europe,NorthAndCentralAmerica|temperate_dry:NorthAndCentralAmerica|subtropic_unspecified:NorthAndCentralAmerica|subtropic_mediterranean:Europe,Oceania|subtropic_caperegion:Africa</v>
          </cell>
          <cell r="DI162">
            <v>0</v>
          </cell>
        </row>
        <row r="163">
          <cell r="B163" t="str">
            <v>Ambrosia trifida</v>
          </cell>
          <cell r="C163" t="str">
            <v>L.</v>
          </cell>
          <cell r="D163" t="str">
            <v>hesteambrosia</v>
          </cell>
          <cell r="E163">
            <v>60362</v>
          </cell>
          <cell r="F163">
            <v>100402</v>
          </cell>
          <cell r="G163" t="str">
            <v>ExpertGroups/Karplanter/N</v>
          </cell>
          <cell r="H163" t="str">
            <v>Karplanter</v>
          </cell>
          <cell r="I163" t="str">
            <v>Karplanter</v>
          </cell>
          <cell r="J163" t="str">
            <v>NotApplicable</v>
          </cell>
          <cell r="M163" t="str">
            <v>canNotEstablishWithin50years</v>
          </cell>
          <cell r="AA163">
            <v>1917</v>
          </cell>
          <cell r="AB163" t="str">
            <v>terrestrial</v>
          </cell>
          <cell r="AD163" t="str">
            <v>origin,unknown</v>
          </cell>
          <cell r="AE163" t="str">
            <v>no</v>
          </cell>
          <cell r="AF163" t="str">
            <v>unknown</v>
          </cell>
          <cell r="AI163">
            <v>1</v>
          </cell>
          <cell r="AJ163" t="str">
            <v>V</v>
          </cell>
          <cell r="AW163" t="str">
            <v>Det er uvisst om pollenet hos denne arten er sterkt allergent.</v>
          </cell>
          <cell r="AX163" t="str">
            <v>Ingen kjent effekt</v>
          </cell>
          <cell r="BC163" t="str">
            <v>Ingen kjent effekt</v>
          </cell>
          <cell r="BD163" t="str">
            <v>Ingen kjent effekt</v>
          </cell>
          <cell r="BK163" t="str">
            <v>temperate_nemoral:NorthAndCentralAmerica|temperate_dry:NorthAndCentralAmerica|subtropic_unspecified:NorthAndCentralAmerica</v>
          </cell>
          <cell r="BM163" t="str">
            <v>temperate_nemoral:Europe,Asia,NorthAndCentralAmerica|temperate_dry:NorthAndCentralAmerica|subtropic_unspecified:NorthAndCentralAmerica|subtropic_mediterranean:Europe</v>
          </cell>
          <cell r="DI163">
            <v>0</v>
          </cell>
        </row>
        <row r="164">
          <cell r="B164" t="str">
            <v>Ammi majus</v>
          </cell>
          <cell r="C164" t="str">
            <v>L.</v>
          </cell>
          <cell r="D164" t="str">
            <v>narregulrot</v>
          </cell>
          <cell r="E164">
            <v>60219</v>
          </cell>
          <cell r="F164">
            <v>100259</v>
          </cell>
          <cell r="G164" t="str">
            <v>ExpertGroups/Karplanter/N</v>
          </cell>
          <cell r="H164" t="str">
            <v>Karplanter</v>
          </cell>
          <cell r="I164" t="str">
            <v>Karplanter</v>
          </cell>
          <cell r="J164" t="str">
            <v>NotApplicable</v>
          </cell>
          <cell r="M164" t="str">
            <v>canNotEstablishWithin50years</v>
          </cell>
          <cell r="AA164">
            <v>1929</v>
          </cell>
          <cell r="AB164" t="str">
            <v>terrestrial</v>
          </cell>
          <cell r="AD164" t="str">
            <v>origin,unknown</v>
          </cell>
          <cell r="AE164" t="str">
            <v>no</v>
          </cell>
          <cell r="AF164" t="str">
            <v>unknown</v>
          </cell>
          <cell r="AI164">
            <v>1</v>
          </cell>
          <cell r="AJ164" t="str">
            <v>V</v>
          </cell>
          <cell r="AW164" t="str">
            <v>Ingen kjent effekt</v>
          </cell>
          <cell r="AX164" t="str">
            <v>Ingen kjent effekt</v>
          </cell>
          <cell r="BC164" t="str">
            <v>Ingen kjent effekt</v>
          </cell>
          <cell r="BD164" t="str">
            <v>Ingen kjent effekt</v>
          </cell>
          <cell r="BK164" t="str">
            <v>temperate_dry:Europe,Asia|subtropic_mediterranean:Europe,Asia,Africa</v>
          </cell>
          <cell r="BM164" t="str">
            <v>temperate_nemoral:Oceania|temperate_dry:Europe,Asia|subtropic_unspecified:NorthAndCentralAmerica,SouthAmerica|subtropic_mediterranean:Europe,Asia,Africa,Oceania|subtropic_caperegion:Africa|subtropic_highlands:Africa</v>
          </cell>
          <cell r="DI164">
            <v>0</v>
          </cell>
        </row>
        <row r="165">
          <cell r="B165" t="str">
            <v>Ammi visnaga</v>
          </cell>
          <cell r="C165" t="str">
            <v>(L.) Lam.</v>
          </cell>
          <cell r="D165" t="str">
            <v>tannstikke</v>
          </cell>
          <cell r="E165">
            <v>60220</v>
          </cell>
          <cell r="F165">
            <v>100260</v>
          </cell>
          <cell r="G165" t="str">
            <v>ExpertGroups/Karplanter/N</v>
          </cell>
          <cell r="H165" t="str">
            <v>Karplanter</v>
          </cell>
          <cell r="I165" t="str">
            <v>Karplanter</v>
          </cell>
          <cell r="J165" t="str">
            <v>NotApplicable</v>
          </cell>
          <cell r="M165" t="str">
            <v>canNotEstablishWithin50years</v>
          </cell>
          <cell r="AA165">
            <v>1934</v>
          </cell>
          <cell r="AB165" t="str">
            <v>terrestrial</v>
          </cell>
          <cell r="AD165" t="str">
            <v>origin</v>
          </cell>
          <cell r="AE165" t="str">
            <v>no</v>
          </cell>
          <cell r="AF165" t="str">
            <v>unknown</v>
          </cell>
          <cell r="AI165">
            <v>1</v>
          </cell>
          <cell r="AJ165" t="str">
            <v>V</v>
          </cell>
          <cell r="AW165" t="str">
            <v>Ingen kjent effekt</v>
          </cell>
          <cell r="AX165" t="str">
            <v>Ingen kjent effekt</v>
          </cell>
          <cell r="BC165" t="str">
            <v>Ingen kjent effekt</v>
          </cell>
          <cell r="BD165" t="str">
            <v>Ingen kjent effekt</v>
          </cell>
          <cell r="BK165" t="str">
            <v>subtropic_mediterranean:Europe,Asia,Africa</v>
          </cell>
          <cell r="BM165" t="str">
            <v>subtropic_unspecified:SouthAmerica|subtropic_mediterranean:Europe,Asia,Africa,NorthAndCentralAmerica</v>
          </cell>
          <cell r="DI165">
            <v>0</v>
          </cell>
        </row>
        <row r="166">
          <cell r="B166" t="str">
            <v>Amsinckia intermedia</v>
          </cell>
          <cell r="C166" t="str">
            <v>Fisch. &amp; C.A.Mey.</v>
          </cell>
          <cell r="D166" t="str">
            <v>ugrasgullurt</v>
          </cell>
          <cell r="E166">
            <v>105586</v>
          </cell>
          <cell r="F166">
            <v>100974</v>
          </cell>
          <cell r="G166" t="str">
            <v>ExpertGroups/Karplanter/N</v>
          </cell>
          <cell r="H166" t="str">
            <v>Karplanter</v>
          </cell>
          <cell r="I166" t="str">
            <v>Karplanter</v>
          </cell>
          <cell r="J166" t="str">
            <v>NotApplicable</v>
          </cell>
          <cell r="M166" t="str">
            <v>canNotEstablishWithin50years</v>
          </cell>
          <cell r="AA166">
            <v>1915</v>
          </cell>
          <cell r="AB166" t="str">
            <v>terrestrial</v>
          </cell>
          <cell r="AD166" t="str">
            <v>origin,unknown</v>
          </cell>
          <cell r="AE166" t="str">
            <v>no</v>
          </cell>
          <cell r="AF166" t="str">
            <v>unknown</v>
          </cell>
          <cell r="AI166">
            <v>1</v>
          </cell>
          <cell r="AJ166" t="str">
            <v>V</v>
          </cell>
          <cell r="AW166" t="str">
            <v>Ingen kjent effekt</v>
          </cell>
          <cell r="AX166" t="str">
            <v>Ingen kjent effekt</v>
          </cell>
          <cell r="BC166" t="str">
            <v>Ingen kjent effekt</v>
          </cell>
          <cell r="BD166" t="str">
            <v>Ingen kjent effekt</v>
          </cell>
          <cell r="BK166" t="str">
            <v>temperate_dry:NorthAndCentralAmerica|subtropic_mediterranean:NorthAndCentralAmerica</v>
          </cell>
          <cell r="BM166" t="str">
            <v>temperate_nemoral:Europe|temperate_dry:NorthAndCentralAmerica|subtropic_mediterranean:Europe,Oceania,NorthAndCentralAmerica</v>
          </cell>
          <cell r="DI166">
            <v>0</v>
          </cell>
        </row>
        <row r="167">
          <cell r="B167" t="str">
            <v>Amsinckia lycopsoides</v>
          </cell>
          <cell r="C167" t="str">
            <v>Lindl. ex Lehm.</v>
          </cell>
          <cell r="D167" t="str">
            <v>hønsegullurt</v>
          </cell>
          <cell r="E167">
            <v>144035</v>
          </cell>
          <cell r="F167">
            <v>100975</v>
          </cell>
          <cell r="G167" t="str">
            <v>ExpertGroups/Karplanter/N</v>
          </cell>
          <cell r="H167" t="str">
            <v>Karplanter</v>
          </cell>
          <cell r="I167" t="str">
            <v>Karplanter</v>
          </cell>
          <cell r="J167" t="str">
            <v>NotApplicable</v>
          </cell>
          <cell r="M167" t="str">
            <v>canNotEstablishWithin50years</v>
          </cell>
          <cell r="AA167">
            <v>1890</v>
          </cell>
          <cell r="AB167" t="str">
            <v>terrestrial</v>
          </cell>
          <cell r="AD167" t="str">
            <v>origin,unknown</v>
          </cell>
          <cell r="AE167" t="str">
            <v>no</v>
          </cell>
          <cell r="AF167" t="str">
            <v>unknown</v>
          </cell>
          <cell r="AI167">
            <v>1</v>
          </cell>
          <cell r="AJ167" t="str">
            <v>V</v>
          </cell>
          <cell r="AW167" t="str">
            <v>Ingen kjent effekt</v>
          </cell>
          <cell r="AX167" t="str">
            <v>Ingen kjent effekt</v>
          </cell>
          <cell r="BC167" t="str">
            <v>Ingen kjent effekt</v>
          </cell>
          <cell r="BD167" t="str">
            <v>Ingen kjent effekt</v>
          </cell>
          <cell r="BK167" t="str">
            <v>temperate_nemoral:NorthAndCentralAmerica|temperate_dry:NorthAndCentralAmerica|subtropic_mediterranean:NorthAndCentralAmerica</v>
          </cell>
          <cell r="BM167" t="str">
            <v>temperate_nemoral:Europe,NorthAndCentralAmerica|temperate_dry:NorthAndCentralAmerica|subtropic_mediterranean:Europe,Oceania,NorthAndCentralAmerica</v>
          </cell>
          <cell r="DI167">
            <v>0</v>
          </cell>
        </row>
        <row r="168">
          <cell r="B168" t="str">
            <v>Amsinckia tesselata</v>
          </cell>
          <cell r="C168" t="str">
            <v>A.Gray</v>
          </cell>
          <cell r="D168" t="str">
            <v>mosaikkgullurt</v>
          </cell>
          <cell r="E168">
            <v>60938</v>
          </cell>
          <cell r="F168">
            <v>100978</v>
          </cell>
          <cell r="G168" t="str">
            <v>ExpertGroups/Karplanter/N</v>
          </cell>
          <cell r="H168" t="str">
            <v>Karplanter</v>
          </cell>
          <cell r="I168" t="str">
            <v>Karplanter</v>
          </cell>
          <cell r="J168" t="str">
            <v>NotApplicable</v>
          </cell>
          <cell r="M168" t="str">
            <v>canNotEstablishWithin50years</v>
          </cell>
          <cell r="AA168">
            <v>1903</v>
          </cell>
          <cell r="AB168" t="str">
            <v>terrestrial</v>
          </cell>
          <cell r="AD168" t="str">
            <v>unknown</v>
          </cell>
          <cell r="AE168" t="str">
            <v>no</v>
          </cell>
          <cell r="AF168" t="str">
            <v>unknown</v>
          </cell>
          <cell r="AI168">
            <v>1</v>
          </cell>
          <cell r="AJ168" t="str">
            <v>V</v>
          </cell>
          <cell r="AW168" t="str">
            <v>Ingen kjent effekt</v>
          </cell>
          <cell r="AX168" t="str">
            <v>Ingen kjent effekt</v>
          </cell>
          <cell r="BC168" t="str">
            <v>Ingen kjent effekt</v>
          </cell>
          <cell r="BD168" t="str">
            <v>Ingen kjent effekt</v>
          </cell>
          <cell r="BK168" t="str">
            <v>temperate_dry:NorthAndCentralAmerica|subtropic_mediterranean:NorthAndCentralAmerica</v>
          </cell>
          <cell r="BM168" t="str">
            <v>temperate_dry:NorthAndCentralAmerica|subtropic_mediterranean:NorthAndCentralAmerica</v>
          </cell>
          <cell r="DI168">
            <v>0</v>
          </cell>
        </row>
        <row r="169">
          <cell r="B169" t="str">
            <v>Anacyclus clavatus</v>
          </cell>
          <cell r="C169" t="str">
            <v>(Desf.) Pers.</v>
          </cell>
          <cell r="D169" t="str">
            <v>andeblom</v>
          </cell>
          <cell r="E169">
            <v>60364</v>
          </cell>
          <cell r="F169">
            <v>100404</v>
          </cell>
          <cell r="G169" t="str">
            <v>ExpertGroups/Karplanter/N</v>
          </cell>
          <cell r="H169" t="str">
            <v>Karplanter</v>
          </cell>
          <cell r="I169" t="str">
            <v>Karplanter</v>
          </cell>
          <cell r="J169" t="str">
            <v>NotApplicable</v>
          </cell>
          <cell r="M169" t="str">
            <v>canNotEstablishWithin50years</v>
          </cell>
          <cell r="AA169">
            <v>1951</v>
          </cell>
          <cell r="AB169" t="str">
            <v>terrestrial</v>
          </cell>
          <cell r="AD169" t="str">
            <v>origin,unknown</v>
          </cell>
          <cell r="AE169" t="str">
            <v>no</v>
          </cell>
          <cell r="AF169" t="str">
            <v>unknown</v>
          </cell>
          <cell r="AG169">
            <v>1951</v>
          </cell>
          <cell r="AH169" t="str">
            <v>ST Skaun: Buvik, Pienes mølle</v>
          </cell>
          <cell r="AI169">
            <v>1</v>
          </cell>
          <cell r="AJ169" t="str">
            <v>V</v>
          </cell>
          <cell r="AW169" t="str">
            <v>Ingen kjent effekt</v>
          </cell>
          <cell r="AX169" t="str">
            <v>Ingen kjent effekt</v>
          </cell>
          <cell r="BC169" t="str">
            <v>Ingen kjent effekt</v>
          </cell>
          <cell r="BD169" t="str">
            <v>Ingen kjent effekt</v>
          </cell>
          <cell r="BK169" t="str">
            <v>subtropic_mediterranean:Europe,Africa</v>
          </cell>
          <cell r="BM169" t="str">
            <v>subtropic_mediterranean:Europe,Africa</v>
          </cell>
          <cell r="DI169">
            <v>0</v>
          </cell>
        </row>
        <row r="170">
          <cell r="B170" t="str">
            <v>Anchusa arvensis orientalis</v>
          </cell>
          <cell r="C170" t="str">
            <v>(L.) Nordh.</v>
          </cell>
          <cell r="D170" t="str">
            <v>orientkrokhals</v>
          </cell>
          <cell r="E170">
            <v>130302</v>
          </cell>
          <cell r="F170">
            <v>100982</v>
          </cell>
          <cell r="G170" t="str">
            <v>ExpertGroups/Karplanter/N</v>
          </cell>
          <cell r="H170" t="str">
            <v>Karplanter</v>
          </cell>
          <cell r="I170" t="str">
            <v>Karplanter</v>
          </cell>
          <cell r="J170" t="str">
            <v>NotApplicable</v>
          </cell>
          <cell r="M170" t="str">
            <v>canNotEstablishWithin50years</v>
          </cell>
          <cell r="AA170">
            <v>1918</v>
          </cell>
          <cell r="AB170" t="str">
            <v>terrestrial</v>
          </cell>
          <cell r="AD170" t="str">
            <v>origin,unknown</v>
          </cell>
          <cell r="AE170" t="str">
            <v>no</v>
          </cell>
          <cell r="AF170" t="str">
            <v>unknown</v>
          </cell>
          <cell r="AI170">
            <v>1</v>
          </cell>
          <cell r="AJ170" t="str">
            <v>V</v>
          </cell>
          <cell r="AW170" t="str">
            <v>Ingen kjent effekt</v>
          </cell>
          <cell r="AX170" t="str">
            <v>Ingen kjent effekt</v>
          </cell>
          <cell r="BC170" t="str">
            <v>Ingen kjent effekt</v>
          </cell>
          <cell r="BD170" t="str">
            <v>Ingen kjent effekt</v>
          </cell>
          <cell r="BK170" t="str">
            <v>temperate_dry:Europe,Asia|subtropic_mediterranean:Europe,Asia</v>
          </cell>
          <cell r="BM170" t="str">
            <v>temperate_dry:Europe,Asia|subtropic_mediterranean:Europe,Asia</v>
          </cell>
          <cell r="DI170">
            <v>0</v>
          </cell>
        </row>
        <row r="171">
          <cell r="B171" t="str">
            <v>Anemone apennina</v>
          </cell>
          <cell r="C171" t="str">
            <v>L.</v>
          </cell>
          <cell r="D171" t="str">
            <v>hagesymre</v>
          </cell>
          <cell r="E171">
            <v>63045</v>
          </cell>
          <cell r="F171">
            <v>103085</v>
          </cell>
          <cell r="G171" t="str">
            <v>ExpertGroups/Karplanter/N</v>
          </cell>
          <cell r="H171" t="str">
            <v>Karplanter</v>
          </cell>
          <cell r="I171" t="str">
            <v>Karplanter</v>
          </cell>
          <cell r="J171" t="str">
            <v>AlienSpecie</v>
          </cell>
          <cell r="N171">
            <v>1</v>
          </cell>
          <cell r="Q171">
            <v>1</v>
          </cell>
          <cell r="T171" t="str">
            <v>NK</v>
          </cell>
          <cell r="U171">
            <v>1</v>
          </cell>
          <cell r="V171" t="str">
            <v>1,1</v>
          </cell>
          <cell r="X171">
            <v>1</v>
          </cell>
          <cell r="Y171">
            <v>1</v>
          </cell>
          <cell r="Z171">
            <v>1</v>
          </cell>
          <cell r="AA171">
            <v>2006</v>
          </cell>
          <cell r="AB171" t="str">
            <v>terrestrial</v>
          </cell>
          <cell r="AD171" t="str">
            <v>unknown</v>
          </cell>
          <cell r="AE171" t="str">
            <v>yes</v>
          </cell>
          <cell r="AF171" t="str">
            <v>unknown</v>
          </cell>
          <cell r="AG171">
            <v>2006</v>
          </cell>
          <cell r="AH171" t="str">
            <v>Øf Hvaler: Asmaløy</v>
          </cell>
          <cell r="AI171">
            <v>5</v>
          </cell>
          <cell r="AJ171" t="str">
            <v>V</v>
          </cell>
          <cell r="AL171">
            <v>1</v>
          </cell>
          <cell r="AM171" t="str">
            <v>importDirect</v>
          </cell>
          <cell r="AN171">
            <v>1</v>
          </cell>
          <cell r="AO171" t="str">
            <v>introductionEscaped</v>
          </cell>
          <cell r="AP171" t="str">
            <v>Øs</v>
          </cell>
          <cell r="AQ171">
            <v>4</v>
          </cell>
          <cell r="AR171">
            <v>3</v>
          </cell>
          <cell r="AS171">
            <v>12</v>
          </cell>
          <cell r="AT171">
            <v>1</v>
          </cell>
          <cell r="AU171">
            <v>36</v>
          </cell>
          <cell r="AV171">
            <v>0</v>
          </cell>
          <cell r="AW171" t="str">
            <v>Ingen kjent effekt</v>
          </cell>
          <cell r="AX171" t="str">
            <v>Ingen kjent effekt</v>
          </cell>
          <cell r="BC171" t="str">
            <v>Ingen kjent effekt</v>
          </cell>
          <cell r="BD171" t="str">
            <v>Ingen kjent effekt</v>
          </cell>
          <cell r="BE171" t="str">
            <v>no</v>
          </cell>
          <cell r="BF171" t="str">
            <v>no</v>
          </cell>
          <cell r="BG171" t="str">
            <v>V</v>
          </cell>
          <cell r="BK171" t="str">
            <v>temperate_nemoral:Europe|subtropic_mediterranean:Europe</v>
          </cell>
          <cell r="BM171" t="str">
            <v>temperate_nemoral:Europe|subtropic_mediterranean:Europe</v>
          </cell>
          <cell r="BO171">
            <v>1</v>
          </cell>
          <cell r="BR171" t="str">
            <v>RedListCategoryLevel</v>
          </cell>
          <cell r="BT171">
            <v>1</v>
          </cell>
          <cell r="BW171" t="str">
            <v>SpreadYearlyIncreaseCalculatedExpansionSpeed</v>
          </cell>
          <cell r="BX171">
            <v>0</v>
          </cell>
          <cell r="BY171">
            <v>1</v>
          </cell>
          <cell r="CB171" t="str">
            <v>T34</v>
          </cell>
          <cell r="CC171">
            <v>1</v>
          </cell>
          <cell r="CH171">
            <v>1</v>
          </cell>
          <cell r="CM171">
            <v>1</v>
          </cell>
          <cell r="CQ171">
            <v>1</v>
          </cell>
          <cell r="CU171">
            <v>1</v>
          </cell>
          <cell r="CX171">
            <v>0</v>
          </cell>
          <cell r="CY171">
            <v>1</v>
          </cell>
          <cell r="DB171">
            <v>0</v>
          </cell>
          <cell r="DC171" t="str">
            <v>Hagesymre &lt;em&gt;Anemone apennina &lt;/em&gt;er en flerårig urt med frøreproduksjon (og maurspredning) og dessuten effektiv klonal vekst med krypende jordstengler. Den stammer fra Sør-Europa.</v>
          </cell>
          <cell r="DD171" t="str">
            <v>&lt;p&gt;Arten er bare funnet med sikkerhet ett sted i Norge, på Asmaløy i Øf Hvaler i 2006, men der veletablert "i lyngmark" nær hytte, dvs. trolig i kystlynghei. Den er nokså populær i hager og kan godt tenkes å etablere seg flere steder. Den formerer seg både med frukter (trolig maurspredt) og vokser klonalt med jordstengler.&lt;/p&gt;</v>
          </cell>
          <cell r="DE171" t="str">
            <v>Arten er innført som hageplante og trolig spontant spredt med frø (maur) ut i marka.</v>
          </cell>
          <cell r="DF171" t="str">
            <v>Arten har et lite invasjonspotensial med minimumsskår på både median levetid og ekspansjonshastighet.</v>
          </cell>
          <cell r="DG171" t="str">
            <v>Ingen kjent negativ økologisk effekt er knyttet til arten.</v>
          </cell>
          <cell r="DH171" t="str">
            <v>&lt;p&gt;Hagesymre vurderes til ingen kjent økologisk risko. Arten kan begynne å få stabil forekomst i Norge (i det minste som klonal), men den vil neppe utgjøre noe problem i oversiktlig framtid.&lt;/p&gt;</v>
          </cell>
          <cell r="DI171">
            <v>0</v>
          </cell>
        </row>
        <row r="172">
          <cell r="B172" t="str">
            <v>Anemone blanda</v>
          </cell>
          <cell r="C172" t="str">
            <v>Schott &amp; Kotschy</v>
          </cell>
          <cell r="D172" t="str">
            <v>balkansymre</v>
          </cell>
          <cell r="E172">
            <v>130319</v>
          </cell>
          <cell r="F172">
            <v>103086</v>
          </cell>
          <cell r="G172" t="str">
            <v>ExpertGroups/Karplanter/N</v>
          </cell>
          <cell r="H172" t="str">
            <v>Karplanter</v>
          </cell>
          <cell r="I172" t="str">
            <v>Karplanter</v>
          </cell>
          <cell r="J172" t="str">
            <v>AlienSpecie</v>
          </cell>
          <cell r="N172">
            <v>2</v>
          </cell>
          <cell r="Q172">
            <v>1</v>
          </cell>
          <cell r="T172" t="str">
            <v>LO</v>
          </cell>
          <cell r="U172">
            <v>2</v>
          </cell>
          <cell r="V172" t="str">
            <v>2AB,1</v>
          </cell>
          <cell r="X172">
            <v>1</v>
          </cell>
          <cell r="Y172">
            <v>1</v>
          </cell>
          <cell r="Z172">
            <v>1</v>
          </cell>
          <cell r="AA172">
            <v>1966</v>
          </cell>
          <cell r="AB172" t="str">
            <v>terrestrial</v>
          </cell>
          <cell r="AD172" t="str">
            <v>unknown</v>
          </cell>
          <cell r="AE172" t="str">
            <v>yes</v>
          </cell>
          <cell r="AF172" t="str">
            <v>unknown</v>
          </cell>
          <cell r="AG172">
            <v>1966</v>
          </cell>
          <cell r="AH172" t="str">
            <v>Ro Karmøy: Stangaland</v>
          </cell>
          <cell r="AI172">
            <v>5</v>
          </cell>
          <cell r="AJ172" t="str">
            <v>V</v>
          </cell>
          <cell r="AL172">
            <v>1</v>
          </cell>
          <cell r="AM172" t="str">
            <v>importDirect</v>
          </cell>
          <cell r="AN172">
            <v>1</v>
          </cell>
          <cell r="AO172" t="str">
            <v>introductionEscaped</v>
          </cell>
          <cell r="AP172" t="str">
            <v>He,Bu,Va,Ro,St</v>
          </cell>
          <cell r="AQ172">
            <v>20</v>
          </cell>
          <cell r="AR172">
            <v>4</v>
          </cell>
          <cell r="AS172">
            <v>80</v>
          </cell>
          <cell r="AT172">
            <v>55000</v>
          </cell>
          <cell r="AU172">
            <v>120</v>
          </cell>
          <cell r="AV172">
            <v>100</v>
          </cell>
          <cell r="AW172" t="str">
            <v>Ingen kjent effekt</v>
          </cell>
          <cell r="AX172" t="str">
            <v>Ingen kjent effekt</v>
          </cell>
          <cell r="BC172" t="str">
            <v>Ingen kjent effekt</v>
          </cell>
          <cell r="BD172" t="str">
            <v>Ingen kjent effekt</v>
          </cell>
          <cell r="BE172" t="str">
            <v>no</v>
          </cell>
          <cell r="BF172" t="str">
            <v>no</v>
          </cell>
          <cell r="BG172" t="str">
            <v>V</v>
          </cell>
          <cell r="BK172" t="str">
            <v>temperate_nemoral:Europe,Asia|subtropic_mediterranean:Europe,Asia</v>
          </cell>
          <cell r="BM172" t="str">
            <v>temperate_nemoral:Europe,Asia|subtropic_mediterranean:Europe,Asia</v>
          </cell>
          <cell r="BO172">
            <v>2</v>
          </cell>
          <cell r="BR172" t="str">
            <v>RedListCategoryLevel</v>
          </cell>
          <cell r="BT172">
            <v>2</v>
          </cell>
          <cell r="BW172" t="str">
            <v>SpreadYearlyIncreaseCalculatedExpansionSpeed</v>
          </cell>
          <cell r="BX172">
            <v>66.97</v>
          </cell>
          <cell r="BY172">
            <v>1</v>
          </cell>
          <cell r="CB172" t="str">
            <v>T32,T40,T42</v>
          </cell>
          <cell r="CC172">
            <v>1</v>
          </cell>
          <cell r="CH172">
            <v>1</v>
          </cell>
          <cell r="CM172">
            <v>1</v>
          </cell>
          <cell r="CQ172">
            <v>1</v>
          </cell>
          <cell r="CU172">
            <v>1</v>
          </cell>
          <cell r="CX172">
            <v>0</v>
          </cell>
          <cell r="CY172">
            <v>1</v>
          </cell>
          <cell r="DB172">
            <v>0</v>
          </cell>
          <cell r="DC172" t="str">
            <v>Balkansymre &lt;em&gt;Anemone blanda &lt;/em&gt;er en flerårig urt med frøreproduksjon og med effektiv klonal vekst med krypende jordstengler. Den stammer fra Sørøst-Europa og Vest-Asia.</v>
          </cell>
          <cell r="DD172" t="str">
            <v>&lt;p&gt;Arten er funnet fem ganger i Norge, alle gangene angitt som forvillet: He Løten 2002, Ro Karmøy 1996, ST Trondheim 1999, VA Mandal 2013 og Bu Lier 2014. Ingen av forekomstene er rapportert over flere år, men det er trolig at bestandene er stabile eller semi-stabile. De er oppført som enkeltfunn i spredningshistorikken ovafor. Arten har potensial for videre etablering i Norge.&lt;/p&gt;</v>
          </cell>
          <cell r="DE172" t="str">
            <v>Arten er innført som hageplante. Videre spredning skjer trolig med frø (maurspredte) over begrensete avstander.</v>
          </cell>
          <cell r="DF172" t="str">
            <v>Invasjonspotensialet er begrenset, med begrenset median levetid og begrenset ekspansjonshastighet. Nye forekomster vil skyldes utspredning fra nye hager heller enn spredning fra allerede eksisterende forekomster i norsk natur.</v>
          </cell>
          <cell r="DG172" t="str">
            <v>Ingen negativ økologisk effekt er kjent for arten.</v>
          </cell>
          <cell r="DH172" t="str">
            <v>&lt;p&gt;Balkansymre vurderes til låg økologisk risiko, og utelukkende på grunn av invasjonspotensialet.&lt;/p&gt;</v>
          </cell>
          <cell r="DI172">
            <v>0</v>
          </cell>
        </row>
        <row r="173">
          <cell r="B173" t="str">
            <v>Anemone coronaria</v>
          </cell>
          <cell r="C173" t="str">
            <v>L.</v>
          </cell>
          <cell r="D173" t="str">
            <v>kronsymre</v>
          </cell>
          <cell r="E173">
            <v>84775</v>
          </cell>
          <cell r="F173">
            <v>127912</v>
          </cell>
          <cell r="G173" t="str">
            <v>ExpertGroups/Karplanter/N</v>
          </cell>
          <cell r="H173" t="str">
            <v>Karplanter</v>
          </cell>
          <cell r="I173" t="str">
            <v>Karplanter</v>
          </cell>
          <cell r="J173" t="str">
            <v>NotApplicable</v>
          </cell>
          <cell r="M173" t="str">
            <v>canNotEstablishWithin50years</v>
          </cell>
          <cell r="AA173">
            <v>1961</v>
          </cell>
          <cell r="AB173" t="str">
            <v>terrestrial</v>
          </cell>
          <cell r="AD173" t="str">
            <v>unknown</v>
          </cell>
          <cell r="AE173" t="str">
            <v>no</v>
          </cell>
          <cell r="AF173" t="str">
            <v>unknown</v>
          </cell>
          <cell r="AI173">
            <v>5</v>
          </cell>
          <cell r="AJ173" t="str">
            <v>V</v>
          </cell>
          <cell r="AW173" t="str">
            <v>Ingen kjent effekt</v>
          </cell>
          <cell r="AX173" t="str">
            <v>Ingen kjent effekt</v>
          </cell>
          <cell r="BC173" t="str">
            <v>Ingen kjent effekt</v>
          </cell>
          <cell r="BD173" t="str">
            <v>Ingen kjent effekt</v>
          </cell>
          <cell r="BK173" t="str">
            <v>subtropic_mediterranean:Europe,Asia</v>
          </cell>
          <cell r="BM173" t="str">
            <v>subtropic_mediterranean:Europe,Asia</v>
          </cell>
          <cell r="DI173">
            <v>0</v>
          </cell>
        </row>
        <row r="174">
          <cell r="B174" t="str">
            <v>Anemonidium canadense</v>
          </cell>
          <cell r="C174" t="str">
            <v>(L.) Á.Löve &amp; D.Löve</v>
          </cell>
          <cell r="D174" t="str">
            <v>kanadasymre</v>
          </cell>
          <cell r="E174">
            <v>160570</v>
          </cell>
          <cell r="F174">
            <v>103091</v>
          </cell>
          <cell r="G174" t="str">
            <v>ExpertGroups/Karplanter/N</v>
          </cell>
          <cell r="H174" t="str">
            <v>Karplanter</v>
          </cell>
          <cell r="I174" t="str">
            <v>Karplanter</v>
          </cell>
          <cell r="J174" t="str">
            <v>AlienSpecie</v>
          </cell>
          <cell r="N174">
            <v>2</v>
          </cell>
          <cell r="Q174">
            <v>1</v>
          </cell>
          <cell r="T174" t="str">
            <v>LO</v>
          </cell>
          <cell r="U174">
            <v>2</v>
          </cell>
          <cell r="V174" t="str">
            <v>2AB,1</v>
          </cell>
          <cell r="X174">
            <v>2</v>
          </cell>
          <cell r="Y174">
            <v>3</v>
          </cell>
          <cell r="Z174">
            <v>2</v>
          </cell>
          <cell r="AA174">
            <v>2000</v>
          </cell>
          <cell r="AB174" t="str">
            <v>terrestrial</v>
          </cell>
          <cell r="AD174" t="str">
            <v>unknown</v>
          </cell>
          <cell r="AE174" t="str">
            <v>yes</v>
          </cell>
          <cell r="AF174" t="str">
            <v>unknown</v>
          </cell>
          <cell r="AG174">
            <v>2000</v>
          </cell>
          <cell r="AH174" t="str">
            <v>No Bodø: Grønnåsen, Kochhagen Sommerro, "har börjat sprida sej"</v>
          </cell>
          <cell r="AI174">
            <v>5</v>
          </cell>
          <cell r="AJ174" t="str">
            <v>V</v>
          </cell>
          <cell r="AL174">
            <v>1</v>
          </cell>
          <cell r="AM174" t="str">
            <v>importDirect</v>
          </cell>
          <cell r="AN174">
            <v>1</v>
          </cell>
          <cell r="AO174" t="str">
            <v>introductionEscaped</v>
          </cell>
          <cell r="AP174" t="str">
            <v>Øs,OsA</v>
          </cell>
          <cell r="AQ174">
            <v>12</v>
          </cell>
          <cell r="AR174">
            <v>4</v>
          </cell>
          <cell r="AS174">
            <v>48</v>
          </cell>
          <cell r="AT174">
            <v>15000</v>
          </cell>
          <cell r="AU174">
            <v>72</v>
          </cell>
          <cell r="AV174">
            <v>50</v>
          </cell>
          <cell r="AW174" t="str">
            <v>Ingen kjent effekt</v>
          </cell>
          <cell r="AX174" t="str">
            <v>Ingen kjent effekt</v>
          </cell>
          <cell r="BC174" t="str">
            <v>Ingen kjent effekt</v>
          </cell>
          <cell r="BD174" t="str">
            <v>Ingen kjent effekt</v>
          </cell>
          <cell r="BE174" t="str">
            <v>no</v>
          </cell>
          <cell r="BF174" t="str">
            <v>no</v>
          </cell>
          <cell r="BK174" t="str">
            <v>polar:NorthAndCentralAmerica|temperate_boreal:NorthAndCentralAmerica|temperate_nemoral:NorthAndCentralAmerica</v>
          </cell>
          <cell r="BM174" t="str">
            <v>polar:NorthAndCentralAmerica|temperate_boreal:NorthAndCentralAmerica|temperate_nemoral:Europe,NorthAndCentralAmerica</v>
          </cell>
          <cell r="BO174">
            <v>2</v>
          </cell>
          <cell r="BR174" t="str">
            <v>RedListCategoryLevel</v>
          </cell>
          <cell r="BT174">
            <v>2</v>
          </cell>
          <cell r="BW174" t="str">
            <v>SpreadYearlyIncreaseCalculatedExpansionSpeed</v>
          </cell>
          <cell r="BX174">
            <v>82.27</v>
          </cell>
          <cell r="BY174">
            <v>1</v>
          </cell>
          <cell r="CB174" t="str">
            <v>T40,T4,T43</v>
          </cell>
          <cell r="CC174">
            <v>1</v>
          </cell>
          <cell r="CH174">
            <v>1</v>
          </cell>
          <cell r="CM174">
            <v>1</v>
          </cell>
          <cell r="CQ174">
            <v>1</v>
          </cell>
          <cell r="CU174">
            <v>1</v>
          </cell>
          <cell r="CX174">
            <v>0</v>
          </cell>
          <cell r="CY174">
            <v>1</v>
          </cell>
          <cell r="DB174">
            <v>0</v>
          </cell>
          <cell r="DC174" t="str">
            <v>Kanadasymre &lt;em&gt;Anemonidium canadense &lt;/em&gt;er en langlevd flerårig urt fra østre og nordre Nord-Amerika, med frøreproduksjon og med stort potensial for å spres. Den er utmerket tilpasset norske klima fra Sørlandet nord til Finnmark, og den vokser både lokalt med jordstengler og sprer seg mer vidt med frø. Dens eneste hinder i norsk natur er at den ikke er så attraktiv som mange andre anemoner i hagene.</v>
          </cell>
          <cell r="DD174" t="str">
            <v>&lt;p&gt;Den første opplysningen fra Norge antyder begynnende spredning, i No Bodø: Grønnåsen, "Koch-hagen. Cult. beg. forvillet" 2000. Ved de to andre angivelsene er det allerede klar forvilling med etablering i skog og skogkanter: Øf Eidsberg: Høytorp fort 2002 og Oslo: Bygdøy 2007. Det eneste som hindrer denne arten fra rask spredning ut i norsk natur er at den dyrkes lite. De enkelte forvillete forekomstene av kanadasymre er trolig alle enkeltkloner, noe som kan begrense seksuell reproduksjon. Den naturaliseres lett i middelsrik, noe skyggefull skog og har et stort spenn i fuktighets- og næringstoleranse. Dersom arten blir vanligere i dyrkning kan ekspansjonen i norsk natur bli raskere enn dagens data antyder. &lt;/p&gt;</v>
          </cell>
          <cell r="DE174" t="str">
            <v>Arten er innført som hageplante, trolig spredt ut i norsk natur ved utkast og frøspredning fra hager. Fruktene er noe hårete og kan spres med dyr, men ikke med vind. Arten synes ikke sette god frukt i Norden (Uotila 2001).</v>
          </cell>
          <cell r="DF174" t="str">
            <v>Invasjonspotensialet er begrenset, en kombinasjon av begrenset median levetid og begrenset ekspansjonshastighet. Arten kan danne store og nokså tette bestander der den etablerer seg, men den dyrkes og forvilles for sjelden i Norge til at den kan ha stort invasjonspotensial.</v>
          </cell>
          <cell r="DG174" t="str">
            <v>Den økologiske effekten vil også begrenses av at arten ikke spres ofte og langt. Vi vurderer at arten ikke har noen negativ økologisk effekt.</v>
          </cell>
          <cell r="DH174" t="str">
            <v>&lt;p&gt;Kanadasymre vurderes til låg økologisk risiko, og bare på grunn av invasjonspotensialet.&lt;/p&gt;</v>
          </cell>
          <cell r="DI174">
            <v>1</v>
          </cell>
        </row>
        <row r="175">
          <cell r="B175" t="str">
            <v>Anethum graveolens</v>
          </cell>
          <cell r="C175" t="str">
            <v>L.</v>
          </cell>
          <cell r="D175" t="str">
            <v>dill</v>
          </cell>
          <cell r="E175">
            <v>60222</v>
          </cell>
          <cell r="F175">
            <v>100262</v>
          </cell>
          <cell r="G175" t="str">
            <v>ExpertGroups/Karplanter/N</v>
          </cell>
          <cell r="H175" t="str">
            <v>Karplanter</v>
          </cell>
          <cell r="I175" t="str">
            <v>Karplanter</v>
          </cell>
          <cell r="J175" t="str">
            <v>NotApplicable</v>
          </cell>
          <cell r="M175" t="str">
            <v>canNotEstablishWithin50years</v>
          </cell>
          <cell r="AA175">
            <v>1826</v>
          </cell>
          <cell r="AB175" t="str">
            <v>terrestrial</v>
          </cell>
          <cell r="AD175" t="str">
            <v>unknown</v>
          </cell>
          <cell r="AE175" t="str">
            <v>no</v>
          </cell>
          <cell r="AF175" t="str">
            <v>unknown</v>
          </cell>
          <cell r="AI175">
            <v>1</v>
          </cell>
          <cell r="AJ175" t="str">
            <v>V</v>
          </cell>
          <cell r="AW175" t="str">
            <v>Ingen kjent effekt</v>
          </cell>
          <cell r="AX175" t="str">
            <v>Ingen kjent effekt</v>
          </cell>
          <cell r="BC175" t="str">
            <v>Ingen kjent effekt</v>
          </cell>
          <cell r="BD175" t="str">
            <v>Ingen kjent effekt</v>
          </cell>
          <cell r="BK175" t="str">
            <v>temperate_dry:Asia|subtropic_unspecified:Asia</v>
          </cell>
          <cell r="BM175" t="str">
            <v>temperate_nemoral:Europe,Asia,Oceania,NorthAndCentralAmerica|temperate_dry:Asia|subtropic_unspecified:Asia,NorthAndCentralAmerica,SouthAmerica|subtropic_mediterranean:Europe,Africa</v>
          </cell>
          <cell r="DI175">
            <v>0</v>
          </cell>
        </row>
        <row r="176">
          <cell r="B176" t="str">
            <v>Anisantha diandra</v>
          </cell>
          <cell r="C176" t="str">
            <v>(Roth) Tutin ex Tzvelev</v>
          </cell>
          <cell r="D176" t="str">
            <v>trollfaks</v>
          </cell>
          <cell r="E176">
            <v>144982</v>
          </cell>
          <cell r="F176">
            <v>99890</v>
          </cell>
          <cell r="G176" t="str">
            <v>ExpertGroups/Karplanter/N</v>
          </cell>
          <cell r="H176" t="str">
            <v>Karplanter</v>
          </cell>
          <cell r="I176" t="str">
            <v>Karplanter</v>
          </cell>
          <cell r="J176" t="str">
            <v>NotApplicable</v>
          </cell>
          <cell r="M176" t="str">
            <v>canNotEstablishWithin50years</v>
          </cell>
          <cell r="AA176">
            <v>1868</v>
          </cell>
          <cell r="AB176" t="str">
            <v>terrestrial</v>
          </cell>
          <cell r="AD176" t="str">
            <v>origin,unknown</v>
          </cell>
          <cell r="AE176" t="str">
            <v>no</v>
          </cell>
          <cell r="AF176" t="str">
            <v>unknown</v>
          </cell>
          <cell r="AI176">
            <v>1</v>
          </cell>
          <cell r="AJ176" t="str">
            <v>V</v>
          </cell>
          <cell r="AW176" t="str">
            <v>Ingen kjent effekt</v>
          </cell>
          <cell r="AX176" t="str">
            <v>Ingen kjent effekt</v>
          </cell>
          <cell r="BC176" t="str">
            <v>Ingen kjent effekt</v>
          </cell>
          <cell r="BD176" t="str">
            <v>Ingen kjent effekt</v>
          </cell>
          <cell r="BK176" t="str">
            <v>temperate_nemoral:Europe|temperate_dry:Europe,Asia|subtropic_mediterranean:Europe,Asia,Africa</v>
          </cell>
          <cell r="BM176" t="str">
            <v>temperate_nemoral:Europe|temperate_dry:Europe,Asia|subtropic_mediterranean:Europe,Asia,Africa</v>
          </cell>
          <cell r="DI176">
            <v>0</v>
          </cell>
        </row>
        <row r="177">
          <cell r="B177" t="str">
            <v>Anisantha madritensis</v>
          </cell>
          <cell r="C177" t="str">
            <v>(L.) Nevski</v>
          </cell>
          <cell r="D177" t="str">
            <v>madridfaks</v>
          </cell>
          <cell r="E177">
            <v>144938</v>
          </cell>
          <cell r="F177">
            <v>99891</v>
          </cell>
          <cell r="G177" t="str">
            <v>ExpertGroups/Karplanter/N</v>
          </cell>
          <cell r="H177" t="str">
            <v>Karplanter</v>
          </cell>
          <cell r="I177" t="str">
            <v>Karplanter</v>
          </cell>
          <cell r="J177" t="str">
            <v>NotApplicable</v>
          </cell>
          <cell r="M177" t="str">
            <v>canNotEstablishWithin50years</v>
          </cell>
          <cell r="AA177">
            <v>1878</v>
          </cell>
          <cell r="AB177" t="str">
            <v>terrestrial</v>
          </cell>
          <cell r="AD177" t="str">
            <v>origin,unknown</v>
          </cell>
          <cell r="AE177" t="str">
            <v>no</v>
          </cell>
          <cell r="AF177" t="str">
            <v>unknown</v>
          </cell>
          <cell r="AI177">
            <v>1</v>
          </cell>
          <cell r="AJ177" t="str">
            <v>V</v>
          </cell>
          <cell r="AW177" t="str">
            <v>Ingen kjent effekt</v>
          </cell>
          <cell r="AX177" t="str">
            <v>Ingen kjent effekt</v>
          </cell>
          <cell r="BC177" t="str">
            <v>Ingen kjent effekt</v>
          </cell>
          <cell r="BD177" t="str">
            <v>Ingen kjent effekt</v>
          </cell>
          <cell r="BK177" t="str">
            <v>temperate_nemoral:Europe|temperate_dry:Europe|subtropic_mediterranean:Europe,Asia,Africa</v>
          </cell>
          <cell r="BM177" t="str">
            <v>temperate_nemoral:Europe|temperate_dry:Europe|subtropic_mediterranean:Europe,Asia,Africa,Oceania,NorthAndCentralAmerica</v>
          </cell>
          <cell r="DI177">
            <v>0</v>
          </cell>
        </row>
        <row r="178">
          <cell r="B178" t="str">
            <v>Anisantha rigida</v>
          </cell>
          <cell r="C178" t="str">
            <v>(Roth) Hyl.</v>
          </cell>
          <cell r="D178" t="str">
            <v>stivfaks</v>
          </cell>
          <cell r="E178">
            <v>130377</v>
          </cell>
          <cell r="F178">
            <v>145506</v>
          </cell>
          <cell r="G178" t="str">
            <v>ExpertGroups/Karplanter/N</v>
          </cell>
          <cell r="H178" t="str">
            <v>Karplanter</v>
          </cell>
          <cell r="I178" t="str">
            <v>Karplanter</v>
          </cell>
          <cell r="J178" t="str">
            <v>NotApplicable</v>
          </cell>
          <cell r="M178" t="str">
            <v>canNotEstablishWithin50years</v>
          </cell>
          <cell r="AA178">
            <v>1882</v>
          </cell>
          <cell r="AB178" t="str">
            <v>terrestrial</v>
          </cell>
          <cell r="AD178" t="str">
            <v>origin</v>
          </cell>
          <cell r="AE178" t="str">
            <v>no</v>
          </cell>
          <cell r="AF178" t="str">
            <v>unknown</v>
          </cell>
          <cell r="AI178">
            <v>1</v>
          </cell>
          <cell r="AJ178" t="str">
            <v>V</v>
          </cell>
          <cell r="AW178" t="str">
            <v>Ingen kjent effekt</v>
          </cell>
          <cell r="AX178" t="str">
            <v>Ingen kjent effekt</v>
          </cell>
          <cell r="BC178" t="str">
            <v>Ingen kjent effekt</v>
          </cell>
          <cell r="BD178" t="str">
            <v>Ingen kjent effekt</v>
          </cell>
          <cell r="BK178" t="str">
            <v>temperate_nemoral:Europe|subtropic_mediterranean:Europe,Asia,Africa</v>
          </cell>
          <cell r="BM178" t="str">
            <v>temperate_nemoral:Europe|subtropic_mediterranean:Europe,Asia,Africa,Oceania,NorthAndCentralAmerica,SouthAmerica|subtropic_caperegion:Africa</v>
          </cell>
          <cell r="DI178">
            <v>0</v>
          </cell>
        </row>
        <row r="179">
          <cell r="B179" t="str">
            <v>Anoda cristata</v>
          </cell>
          <cell r="C179" t="str">
            <v>(L.) Schltdl.</v>
          </cell>
          <cell r="D179" t="str">
            <v>glanskattost</v>
          </cell>
          <cell r="E179">
            <v>62683</v>
          </cell>
          <cell r="F179">
            <v>102723</v>
          </cell>
          <cell r="G179" t="str">
            <v>ExpertGroups/Karplanter/N</v>
          </cell>
          <cell r="H179" t="str">
            <v>Karplanter</v>
          </cell>
          <cell r="I179" t="str">
            <v>Karplanter</v>
          </cell>
          <cell r="J179" t="str">
            <v>NotApplicable</v>
          </cell>
          <cell r="M179" t="str">
            <v>canNotEstablishWithin50years</v>
          </cell>
          <cell r="AA179">
            <v>1998</v>
          </cell>
          <cell r="AB179" t="str">
            <v>terrestrial</v>
          </cell>
          <cell r="AD179" t="str">
            <v>unknown</v>
          </cell>
          <cell r="AE179" t="str">
            <v>no</v>
          </cell>
          <cell r="AF179" t="str">
            <v>unknown</v>
          </cell>
          <cell r="AI179">
            <v>1</v>
          </cell>
          <cell r="AJ179" t="str">
            <v>V</v>
          </cell>
          <cell r="AW179" t="str">
            <v>Ingen kjent effekt</v>
          </cell>
          <cell r="AX179" t="str">
            <v>Ingen kjent effekt</v>
          </cell>
          <cell r="BC179" t="str">
            <v>Ingen kjent effekt</v>
          </cell>
          <cell r="BD179" t="str">
            <v>Ingen kjent effekt</v>
          </cell>
          <cell r="BK179" t="str">
            <v>subtropic_unspecified:NorthAndCentralAmerica|tropic:NorthAndCentralAmerica</v>
          </cell>
          <cell r="BM179" t="str">
            <v>temperate_nemoral:NorthAndCentralAmerica|temperate_dry:NorthAndCentralAmerica,SouthAmerica|subtropic_unspecified:NorthAndCentralAmerica,SouthAmerica|subtropic_mediterranean:Europe|subtropic_highlands:SouthAmerica|tropic:NorthAndCentralAmerica</v>
          </cell>
          <cell r="DI179">
            <v>0</v>
          </cell>
        </row>
        <row r="180">
          <cell r="B180" t="str">
            <v>Anthemis cotula</v>
          </cell>
          <cell r="C180" t="str">
            <v>L.</v>
          </cell>
          <cell r="D180" t="str">
            <v>tappgåseblom</v>
          </cell>
          <cell r="E180">
            <v>60377</v>
          </cell>
          <cell r="F180">
            <v>100417</v>
          </cell>
          <cell r="G180" t="str">
            <v>ExpertGroups/Karplanter/N</v>
          </cell>
          <cell r="H180" t="str">
            <v>Karplanter</v>
          </cell>
          <cell r="I180" t="str">
            <v>Karplanter</v>
          </cell>
          <cell r="J180" t="str">
            <v>AlienSpecie</v>
          </cell>
          <cell r="N180">
            <v>1</v>
          </cell>
          <cell r="Q180">
            <v>1</v>
          </cell>
          <cell r="T180" t="str">
            <v>NK</v>
          </cell>
          <cell r="U180">
            <v>1</v>
          </cell>
          <cell r="V180" t="str">
            <v>1,1</v>
          </cell>
          <cell r="X180">
            <v>1</v>
          </cell>
          <cell r="Y180">
            <v>1</v>
          </cell>
          <cell r="Z180">
            <v>1</v>
          </cell>
          <cell r="AA180">
            <v>1871</v>
          </cell>
          <cell r="AB180" t="str">
            <v>terrestrial</v>
          </cell>
          <cell r="AD180" t="str">
            <v>origin,unknown</v>
          </cell>
          <cell r="AE180" t="str">
            <v>yes</v>
          </cell>
          <cell r="AF180" t="str">
            <v>unknown</v>
          </cell>
          <cell r="AG180">
            <v>1871</v>
          </cell>
          <cell r="AH180" t="str">
            <v>VA Kristiansand: "Kr.sand"</v>
          </cell>
          <cell r="AI180">
            <v>1</v>
          </cell>
          <cell r="AJ180" t="str">
            <v>V</v>
          </cell>
          <cell r="AN180">
            <v>4</v>
          </cell>
          <cell r="AO180" t="str">
            <v>introductionTransportpollution,introductionStowaway,spreadStowaway,spreadTransportpollution</v>
          </cell>
          <cell r="AP180" t="str">
            <v>Øs,OsA,Bu,Ve,Te,Va</v>
          </cell>
          <cell r="AQ180">
            <v>64</v>
          </cell>
          <cell r="AR180">
            <v>2</v>
          </cell>
          <cell r="AS180">
            <v>128</v>
          </cell>
          <cell r="AT180">
            <v>9000</v>
          </cell>
          <cell r="AU180">
            <v>0</v>
          </cell>
          <cell r="AV180">
            <v>100</v>
          </cell>
          <cell r="AW180" t="str">
            <v>Ingen kjent effekt</v>
          </cell>
          <cell r="AX180" t="str">
            <v>Ingen kjent effekt</v>
          </cell>
          <cell r="BC180" t="str">
            <v>Ingen kjent effekt</v>
          </cell>
          <cell r="BD180" t="str">
            <v>Ingen kjent effekt</v>
          </cell>
          <cell r="BE180" t="str">
            <v>no</v>
          </cell>
          <cell r="BF180" t="str">
            <v>no</v>
          </cell>
          <cell r="BG180" t="str">
            <v>V</v>
          </cell>
          <cell r="BK180" t="str">
            <v>temperate_nemoral:Europe,Asia|temperate_dry:Europe,Asia|subtropic_mediterranean:Europe,Asia,Africa</v>
          </cell>
          <cell r="BM180" t="str">
            <v>temperate_nemoral:Europe,Asia,Oceania,NorthAndCentralAmerica,SouthAmerica|temperate_dry:Europe,Asia|subtropic_unspecified:SouthAmerica|subtropic_mediterranean:Europe,Asia,Africa,Oceania,NorthAndCentralAmerica</v>
          </cell>
          <cell r="BO180">
            <v>2</v>
          </cell>
          <cell r="BQ180" t="str">
            <v>X</v>
          </cell>
          <cell r="BR180" t="str">
            <v>RedListCategoryLevel</v>
          </cell>
          <cell r="BT180">
            <v>1</v>
          </cell>
          <cell r="BW180" t="str">
            <v>SpreadYearlyIncreaseCalculatedExpansionSpeed</v>
          </cell>
          <cell r="BX180">
            <v>0</v>
          </cell>
          <cell r="BY180">
            <v>1</v>
          </cell>
          <cell r="CB180" t="str">
            <v>T35,T37,T40,T41,T44</v>
          </cell>
          <cell r="CC180">
            <v>1</v>
          </cell>
          <cell r="CH180">
            <v>1</v>
          </cell>
          <cell r="CM180">
            <v>1</v>
          </cell>
          <cell r="CQ180">
            <v>1</v>
          </cell>
          <cell r="CU180">
            <v>1</v>
          </cell>
          <cell r="CX180">
            <v>0</v>
          </cell>
          <cell r="CY180">
            <v>1</v>
          </cell>
          <cell r="DB180">
            <v>0</v>
          </cell>
          <cell r="DC180" t="str">
            <v>Tappgåseblom &lt;i&gt;Anthemis cotula&lt;/i&gt; er en ettårig art med frøreproduksjon. Den stammer fra Europa og Vest-Asia og er varmekrevende, på grensa til å reprodusere effektivt i Norge. Permanent forekomst de siste 140-150 årene har vært avhengig av hyppig innførsel.</v>
          </cell>
          <cell r="DD180" t="str">
            <v>&lt;p&gt;Tappgåseblom&lt;em&gt; &lt;/em&gt;har hatt en nokså komplisert innførsels- og spredningshistorie i Norge. Arten er på grensa til hvor den kan reprodusere, noe som innebærer at den synes å ha respondert både på klima og på innførselspress og spredningspress. Historikken kan deles opp i fire perioder: (1) 1872-1906. Alle funn er gjort i tilknytning til ballastplasser og kystbyer med mulig spredning fra ballastplasser: Øf Halden og Fredrikstad, Oslo, Vf Larvik, AA Arendal og Lillesand, VA Kristiansand og Mandal, Ro Haugesund. Arten synes å ha vært semi-stabil "i gaderne" i Larvik fra 1876 og i Pilestredet i Oslo fra 1877. (2) 1913-1969. Praktisk talt alle funn er gjort enten i tilknytning til innførsels- og behandlingsplasser for korn (havnesiloer, møller, kornkaier) eller til hønserier der mølleavfall er brukt som kraftf&amp;#244:r og grønnsakåkrer der det er brukt som gjødsel. Dette er kanskje den norske fremmedplanten som oftest er angitt ved hønserier, ved mer enn 40 slike i Rogaland og Hordaland. Dette er også den perioden der innførselen synes å ha vært hyppigst (fram til 1939 og etter 1960, trolig avbrutt av en periode der hovedsakelig amerikansk korn ble importert). Ut fra funnmønsteret, så synes praksis med mølleavfall som hønsef&amp;#244:r å ha avtatt drastisk rundt 1969-1970. (3) 1970-2000. Nesten alle funn er gjort i tilknytning til møller og kornsiloer, uten et eneste funn ute på bygdene. Funnfrekvensen avtar drastisk, og etter 1970 er tappgåseblom blitt en meget sjelden plante i Norge uten klare tegn på lokal reproduksjon. De to siste møllefunnene ble gjort i 1997 og 1999. (4) Deretter er arten bare funnet tilfeldig ved fuglebrett, gartnerier og på andre industriplasser med import. Spredningshistorien for tappgåseblom tolkes som responser på en kombinasjon mellom varmt klima (dvs. norsk reproduksjon) og stor innførsel i de periodene vi har hatt mye av den (1870-1885, 1920-1970), og tilsvarende kombinasjon mellom dårligere klima og mindre innførsel i andre perioder (1885-1920, 1945-1960, etter 1970). Arten kan ha potensial for varig etablering i Norge med bare marginalt endret klima (litt varmere, litt lengre sesong).&lt;/p&gt;</v>
          </cell>
          <cell r="DE180" t="str">
            <v>Arten er kommet inn som forurensning med korn og grasfrø og som blindpassasjer med ballastjord. Den kan ha hatt noe lokal spredning med transportmidler og forflytting av jordmasser.</v>
          </cell>
          <cell r="DF180" t="str">
            <v>Invasjonspotensialet er lite, med begrenset (til kort) median levetid og negativ bestandurvikling (negativ ekspansjonshastighet). I praksis er dette en fremmed art som er i ferd med å forsvinne fra Norge etter å ha vært heller hyppig.</v>
          </cell>
          <cell r="DG180" t="str">
            <v>Ingen kjent negativ økologisk effekt er knyttet til arten.</v>
          </cell>
          <cell r="DH180" t="str">
            <v>&lt;p&gt;Tappgåseblom vurderes til ingen kjent økologisk risiko. Arten har eller har i hvert fall hatt stabil forekomst i Norge (frøreproduksjon), men den er i sterk tilbakegang eller mer trolig forsvunnet som stabil fremmed art.&lt;br/&gt;&lt;/p&gt;</v>
          </cell>
          <cell r="DI180">
            <v>0</v>
          </cell>
        </row>
        <row r="181">
          <cell r="B181" t="str">
            <v>Anthemis ruthenica</v>
          </cell>
          <cell r="C181" t="str">
            <v>M.Bieb.</v>
          </cell>
          <cell r="D181" t="str">
            <v>vranggåseblom</v>
          </cell>
          <cell r="E181">
            <v>60378</v>
          </cell>
          <cell r="F181">
            <v>100418</v>
          </cell>
          <cell r="G181" t="str">
            <v>ExpertGroups/Karplanter/N</v>
          </cell>
          <cell r="H181" t="str">
            <v>Karplanter</v>
          </cell>
          <cell r="I181" t="str">
            <v>Karplanter</v>
          </cell>
          <cell r="J181" t="str">
            <v>AlienSpecie</v>
          </cell>
          <cell r="N181">
            <v>1</v>
          </cell>
          <cell r="Q181">
            <v>1</v>
          </cell>
          <cell r="T181" t="str">
            <v>NK</v>
          </cell>
          <cell r="U181">
            <v>1</v>
          </cell>
          <cell r="V181" t="str">
            <v>1,1</v>
          </cell>
          <cell r="X181">
            <v>1</v>
          </cell>
          <cell r="Y181">
            <v>1</v>
          </cell>
          <cell r="Z181">
            <v>1</v>
          </cell>
          <cell r="AA181">
            <v>1875</v>
          </cell>
          <cell r="AB181" t="str">
            <v>terrestrial</v>
          </cell>
          <cell r="AD181" t="str">
            <v>origin</v>
          </cell>
          <cell r="AE181" t="str">
            <v>yes</v>
          </cell>
          <cell r="AF181" t="str">
            <v>unknown</v>
          </cell>
          <cell r="AG181">
            <v>1951</v>
          </cell>
          <cell r="AH181" t="str">
            <v>Øf Råde: Fuglevik</v>
          </cell>
          <cell r="AI181">
            <v>1</v>
          </cell>
          <cell r="AJ181" t="str">
            <v>V</v>
          </cell>
          <cell r="AN181">
            <v>3</v>
          </cell>
          <cell r="AO181" t="str">
            <v>introductionStowaway,spreadTransportpollution,introductionTransportpollution</v>
          </cell>
          <cell r="AQ181">
            <v>4</v>
          </cell>
          <cell r="AR181">
            <v>1</v>
          </cell>
          <cell r="AS181">
            <v>4</v>
          </cell>
          <cell r="AT181">
            <v>1</v>
          </cell>
          <cell r="AU181">
            <v>0</v>
          </cell>
          <cell r="AV181">
            <v>90</v>
          </cell>
          <cell r="AW181" t="str">
            <v>Ingen kjent effekt</v>
          </cell>
          <cell r="AX181" t="str">
            <v>Ingen kjent effekt</v>
          </cell>
          <cell r="BC181" t="str">
            <v>Ingen kjent effekt</v>
          </cell>
          <cell r="BD181" t="str">
            <v>Ingen kjent effekt</v>
          </cell>
          <cell r="BE181" t="str">
            <v>no</v>
          </cell>
          <cell r="BF181" t="str">
            <v>no</v>
          </cell>
          <cell r="BG181" t="str">
            <v>V</v>
          </cell>
          <cell r="BK181" t="str">
            <v>temperate_nemoral:Europe,Asia|temperate_dry:Europe,Asia</v>
          </cell>
          <cell r="BM181" t="str">
            <v>temperate_nemoral:Europe,Asia|temperate_dry:Europe,Asia</v>
          </cell>
          <cell r="BO181">
            <v>1</v>
          </cell>
          <cell r="BR181" t="str">
            <v>RedListCategoryLevel</v>
          </cell>
          <cell r="BT181">
            <v>1</v>
          </cell>
          <cell r="BW181" t="str">
            <v>SpreadYearlyIncreaseCalculatedExpansionSpeed</v>
          </cell>
          <cell r="BX181">
            <v>0</v>
          </cell>
          <cell r="BY181">
            <v>1</v>
          </cell>
          <cell r="CB181" t="str">
            <v>T32,T35,T37,T40</v>
          </cell>
          <cell r="CC181">
            <v>1</v>
          </cell>
          <cell r="CH181">
            <v>1</v>
          </cell>
          <cell r="CM181">
            <v>1</v>
          </cell>
          <cell r="CQ181">
            <v>1</v>
          </cell>
          <cell r="CU181">
            <v>1</v>
          </cell>
          <cell r="CX181">
            <v>0</v>
          </cell>
          <cell r="CY181">
            <v>1</v>
          </cell>
          <cell r="DB181">
            <v>0</v>
          </cell>
          <cell r="DC181" t="str">
            <v>Vranggåseblom &lt;i&gt;Anthemis ruthenica&lt;/i&gt; er en ettårig art med frøreproduksjon. Den stammer fra steppeområdene i Øst-Europa og Vest-Asia og er varme- og tørkekrevende.</v>
          </cell>
          <cell r="DD181" t="str">
            <v>&lt;p&gt;Arten kom først inn som ballastplante i 1875-1902 i Øf Fredrikstad, AA Lillesand og ST Trondheim. Fra 1905 og fram til 2000-tallet er de fleste funn gjort ved møller, kornsiloer og kornkaier, med sekundær spredning til åkrer og hønserier der mølleavfallet er blitt brukt som gjødsel og kraftf&amp;#244:r. Hovedtyngden av funnene er gjort i fylker med viktige møller og siloer (Østfold, Vestfold, Vest-Agder, Hordaland, Sør-Trøndelag). Fra 1951 synes arten å ha etablert seg, i hvert fall for en periode, på flere lokaliteter i Øf Råde og siden Moss. Den er ettårig, men hadde tydelig bestander i flere observasjonsår, på skrotemark, veikanter og beitet eng med mye tråkk. Vi vet ikke om den fortsatt finnes og er stabil i området (ingen ettersøkning i nyere tid). Arten kan ha potensial for permanent etablering i Norge, særlig ved litt varmere eller tørrere klima.&lt;/p&gt;</v>
          </cell>
          <cell r="DE181" t="str">
            <v>Hovedspredning er som forurensning i korn, med viderespredning med kornavfall brukt som gjødsel og hønsef&amp;#244:r. Noen tidlige forekomster skyldes spredning i ballastjord.</v>
          </cell>
          <cell r="DF181" t="str">
            <v>Invasjonspotensialet er lite, med kort median levetid og negativ bestandsutvikling (negativ ekspansjonshastighet). Dette er kanskje en utdødd fremmed art i Norge.</v>
          </cell>
          <cell r="DG181" t="str">
            <v>Ingen kjent negativ økologisk effekt er knyttet til arten.</v>
          </cell>
          <cell r="DH181" t="str">
            <v>&lt;p&gt;Vranggåseblom vurderes til ingen kjent økologisk risiko. Arten kan fortsatt ha en og annen stabil forekomst i Norge (frøreproduksjon), men den har vært i sterk tilbakegang og finnes nå i beste fall på 1-2 steder.&lt;br/&gt;&lt;/p&gt;</v>
          </cell>
          <cell r="DI181">
            <v>0</v>
          </cell>
        </row>
        <row r="182">
          <cell r="B182" t="str">
            <v>Anthoxanthum aristatum</v>
          </cell>
          <cell r="C182" t="str">
            <v>Boiss.</v>
          </cell>
          <cell r="D182" t="str">
            <v>ettårsgulaks</v>
          </cell>
          <cell r="E182">
            <v>130452</v>
          </cell>
          <cell r="F182">
            <v>99895</v>
          </cell>
          <cell r="G182" t="str">
            <v>ExpertGroups/Karplanter/N</v>
          </cell>
          <cell r="H182" t="str">
            <v>Karplanter</v>
          </cell>
          <cell r="I182" t="str">
            <v>Karplanter</v>
          </cell>
          <cell r="J182" t="str">
            <v>NotApplicable</v>
          </cell>
          <cell r="M182" t="str">
            <v>canNotEstablishWithin50years</v>
          </cell>
          <cell r="AA182">
            <v>1993</v>
          </cell>
          <cell r="AB182" t="str">
            <v>terrestrial</v>
          </cell>
          <cell r="AD182" t="str">
            <v>unknown</v>
          </cell>
          <cell r="AE182" t="str">
            <v>no</v>
          </cell>
          <cell r="AF182" t="str">
            <v>unknown</v>
          </cell>
          <cell r="AI182">
            <v>1</v>
          </cell>
          <cell r="AJ182" t="str">
            <v>V</v>
          </cell>
          <cell r="AW182" t="str">
            <v>Ingen kjent effekt</v>
          </cell>
          <cell r="AX182" t="str">
            <v>Ingen kjent effekt</v>
          </cell>
          <cell r="BC182" t="str">
            <v>Ingen kjent effekt</v>
          </cell>
          <cell r="BD182" t="str">
            <v>Ingen kjent effekt</v>
          </cell>
          <cell r="BK182" t="str">
            <v>subtropic_mediterranean:Europe,Asia,Africa</v>
          </cell>
          <cell r="BM182" t="str">
            <v>temperate_nemoral:Europe,Asia,NorthAndCentralAmerica|subtropic_mediterranean:Europe,Asia,Africa,Oceania,NorthAndCentralAmerica</v>
          </cell>
          <cell r="DI182">
            <v>1</v>
          </cell>
        </row>
        <row r="183">
          <cell r="B183" t="str">
            <v>Anthriscus caucalis</v>
          </cell>
          <cell r="C183" t="str">
            <v>M.Bieb.</v>
          </cell>
          <cell r="D183" t="str">
            <v>krokkjørvel</v>
          </cell>
          <cell r="E183">
            <v>143775</v>
          </cell>
          <cell r="F183">
            <v>100270</v>
          </cell>
          <cell r="G183" t="str">
            <v>ExpertGroups/Karplanter/N</v>
          </cell>
          <cell r="H183" t="str">
            <v>Karplanter</v>
          </cell>
          <cell r="I183" t="str">
            <v>Karplanter</v>
          </cell>
          <cell r="J183" t="str">
            <v>NotApplicable</v>
          </cell>
          <cell r="M183" t="str">
            <v>canNotEstablishWithin50years</v>
          </cell>
          <cell r="AA183">
            <v>1884</v>
          </cell>
          <cell r="AB183" t="str">
            <v>terrestrial</v>
          </cell>
          <cell r="AD183" t="str">
            <v>origin,unknown</v>
          </cell>
          <cell r="AE183" t="str">
            <v>no</v>
          </cell>
          <cell r="AF183" t="str">
            <v>unknown</v>
          </cell>
          <cell r="AG183">
            <v>2006</v>
          </cell>
          <cell r="AH183" t="str">
            <v>Øf Sarpsborg: Borregård</v>
          </cell>
          <cell r="AI183">
            <v>1</v>
          </cell>
          <cell r="AJ183" t="str">
            <v>V</v>
          </cell>
          <cell r="AW183" t="str">
            <v>Ingen kjent effekt</v>
          </cell>
          <cell r="AX183" t="str">
            <v>Ingen kjent effekt</v>
          </cell>
          <cell r="BC183" t="str">
            <v>Ingen kjent effekt</v>
          </cell>
          <cell r="BD183" t="str">
            <v>Ingen kjent effekt</v>
          </cell>
          <cell r="BK183" t="str">
            <v>temperate_nemoral:Europe|temperate_dry:Europe,Asia|subtropic_mediterranean:Europe,Asia,Africa</v>
          </cell>
          <cell r="BM183" t="str">
            <v>temperate_nemoral:Europe|temperate_dry:Europe,Asia|subtropic_mediterranean:Europe,Asia,Africa,Oceania,NorthAndCentralAmerica,SouthAmerica</v>
          </cell>
          <cell r="DI183">
            <v>1</v>
          </cell>
        </row>
        <row r="184">
          <cell r="B184" t="str">
            <v>Anthriscus fumarioides</v>
          </cell>
          <cell r="C184" t="str">
            <v>(Waldst. &amp; Kit.) Spreng.</v>
          </cell>
          <cell r="E184">
            <v>105161</v>
          </cell>
          <cell r="F184">
            <v>145508</v>
          </cell>
          <cell r="G184" t="str">
            <v>ExpertGroups/Karplanter/N</v>
          </cell>
          <cell r="H184" t="str">
            <v>Karplanter</v>
          </cell>
          <cell r="I184" t="str">
            <v>Karplanter</v>
          </cell>
          <cell r="J184" t="str">
            <v>NotApplicable</v>
          </cell>
          <cell r="M184" t="str">
            <v>canNotEstablishWithin50years</v>
          </cell>
          <cell r="AA184" t="str">
            <v>1800-tallet</v>
          </cell>
          <cell r="AB184" t="str">
            <v>terrestrial</v>
          </cell>
          <cell r="AD184" t="str">
            <v>unknown</v>
          </cell>
          <cell r="AE184" t="str">
            <v>no</v>
          </cell>
          <cell r="AF184" t="str">
            <v>unknown</v>
          </cell>
          <cell r="AI184">
            <v>3</v>
          </cell>
          <cell r="AJ184" t="str">
            <v>V</v>
          </cell>
          <cell r="AW184" t="str">
            <v>Ingen kjent effekt</v>
          </cell>
          <cell r="AX184" t="str">
            <v>Ingen kjent effekt</v>
          </cell>
          <cell r="BC184" t="str">
            <v>Ingen kjent effekt</v>
          </cell>
          <cell r="BD184" t="str">
            <v>Ingen kjent effekt</v>
          </cell>
          <cell r="BK184" t="str">
            <v>temperate_nemoral:Europe|subtropic_mediterranean:Europe</v>
          </cell>
          <cell r="BM184" t="str">
            <v>temperate_nemoral:Europe|subtropic_mediterranean:Europe</v>
          </cell>
          <cell r="DI184">
            <v>0</v>
          </cell>
        </row>
        <row r="185">
          <cell r="B185" t="str">
            <v>Anthyllis lotoides</v>
          </cell>
          <cell r="C185" t="str">
            <v>L.</v>
          </cell>
          <cell r="D185" t="str">
            <v>møllerundbelg</v>
          </cell>
          <cell r="E185">
            <v>61850</v>
          </cell>
          <cell r="F185">
            <v>101890</v>
          </cell>
          <cell r="G185" t="str">
            <v>ExpertGroups/Karplanter/N</v>
          </cell>
          <cell r="H185" t="str">
            <v>Karplanter</v>
          </cell>
          <cell r="I185" t="str">
            <v>Karplanter</v>
          </cell>
          <cell r="J185" t="str">
            <v>NotApplicable</v>
          </cell>
          <cell r="M185" t="str">
            <v>canNotEstablishWithin50years</v>
          </cell>
          <cell r="AA185">
            <v>1933</v>
          </cell>
          <cell r="AB185" t="str">
            <v>terrestrial</v>
          </cell>
          <cell r="AD185" t="str">
            <v>origin</v>
          </cell>
          <cell r="AE185" t="str">
            <v>no</v>
          </cell>
          <cell r="AF185" t="str">
            <v>unknown</v>
          </cell>
          <cell r="AI185">
            <v>1</v>
          </cell>
          <cell r="AJ185" t="str">
            <v>V</v>
          </cell>
          <cell r="AW185" t="str">
            <v>Ingen kjent effekt</v>
          </cell>
          <cell r="AX185" t="str">
            <v>Ingen kjent effekt</v>
          </cell>
          <cell r="BC185" t="str">
            <v>Ingen kjent effekt</v>
          </cell>
          <cell r="BD185" t="str">
            <v>Ingen kjent effekt</v>
          </cell>
          <cell r="BK185" t="str">
            <v>temperate_nemoral:Europe|subtropic_mediterranean:Europe</v>
          </cell>
          <cell r="BM185" t="str">
            <v>temperate_nemoral:Europe|subtropic_mediterranean:Europe</v>
          </cell>
          <cell r="DI185">
            <v>0</v>
          </cell>
        </row>
        <row r="186">
          <cell r="B186" t="str">
            <v>Apera spica-venti</v>
          </cell>
          <cell r="C186" t="str">
            <v>(L.) P.Beauv.</v>
          </cell>
          <cell r="D186" t="str">
            <v>åkerkvein</v>
          </cell>
          <cell r="E186">
            <v>130487</v>
          </cell>
          <cell r="F186">
            <v>99899</v>
          </cell>
          <cell r="G186" t="str">
            <v>ExpertGroups/Karplanter/N</v>
          </cell>
          <cell r="H186" t="str">
            <v>Karplanter</v>
          </cell>
          <cell r="I186" t="str">
            <v>Karplanter</v>
          </cell>
          <cell r="J186" t="str">
            <v>NotApplicable</v>
          </cell>
          <cell r="M186" t="str">
            <v>establishedBefore1800</v>
          </cell>
          <cell r="AA186">
            <v>-1800</v>
          </cell>
          <cell r="AB186" t="str">
            <v>terrestrial</v>
          </cell>
          <cell r="AD186" t="str">
            <v>origin</v>
          </cell>
          <cell r="AE186" t="str">
            <v>no</v>
          </cell>
          <cell r="AF186" t="str">
            <v>unknown</v>
          </cell>
          <cell r="AG186">
            <v>-1800</v>
          </cell>
          <cell r="AH186" t="str">
            <v>Gunnerus (1776): i rugåkre.</v>
          </cell>
          <cell r="AI186">
            <v>1</v>
          </cell>
          <cell r="AJ186" t="str">
            <v>V</v>
          </cell>
          <cell r="AW186" t="str">
            <v>Ingen kjent effekt</v>
          </cell>
          <cell r="AX186" t="str">
            <v>Ingen kjent effekt</v>
          </cell>
          <cell r="BC186" t="str">
            <v>Ingen kjent effekt</v>
          </cell>
          <cell r="BD186" t="str">
            <v>Ingen kjent effekt</v>
          </cell>
          <cell r="BK186" t="str">
            <v>temperate_nemoral:Europe,Asia|temperate_dry:Europe,Asia|subtropic_mediterranean:Europe,Asia</v>
          </cell>
          <cell r="BM186" t="str">
            <v>temperate_nemoral:Europe,Asia|temperate_dry:Europe,Asia|subtropic_mediterranean:Europe,Asia,NorthAndCentralAmerica</v>
          </cell>
          <cell r="DI186">
            <v>1</v>
          </cell>
        </row>
        <row r="187">
          <cell r="B187" t="str">
            <v>Aphanes arvensis</v>
          </cell>
          <cell r="C187" t="str">
            <v>L.</v>
          </cell>
          <cell r="D187" t="str">
            <v>åkermarikåpe</v>
          </cell>
          <cell r="E187">
            <v>130488</v>
          </cell>
          <cell r="F187">
            <v>103256</v>
          </cell>
          <cell r="G187" t="str">
            <v>ExpertGroups/Karplanter/N</v>
          </cell>
          <cell r="H187" t="str">
            <v>Karplanter</v>
          </cell>
          <cell r="I187" t="str">
            <v>Karplanter</v>
          </cell>
          <cell r="J187" t="str">
            <v>AlienSpecie</v>
          </cell>
          <cell r="N187">
            <v>1</v>
          </cell>
          <cell r="Q187">
            <v>1</v>
          </cell>
          <cell r="T187" t="str">
            <v>NK</v>
          </cell>
          <cell r="U187">
            <v>1</v>
          </cell>
          <cell r="V187" t="str">
            <v>1,1</v>
          </cell>
          <cell r="X187">
            <v>1</v>
          </cell>
          <cell r="Y187">
            <v>1</v>
          </cell>
          <cell r="Z187">
            <v>1</v>
          </cell>
          <cell r="AA187">
            <v>1870</v>
          </cell>
          <cell r="AB187" t="str">
            <v>terrestrial</v>
          </cell>
          <cell r="AD187" t="str">
            <v>unknown</v>
          </cell>
          <cell r="AE187" t="str">
            <v>yes</v>
          </cell>
          <cell r="AF187" t="str">
            <v>unknown</v>
          </cell>
          <cell r="AG187">
            <v>1978</v>
          </cell>
          <cell r="AH187" t="str">
            <v>Ro Stavanger: Madlalia</v>
          </cell>
          <cell r="AI187">
            <v>1</v>
          </cell>
          <cell r="AJ187" t="str">
            <v>V</v>
          </cell>
          <cell r="AN187">
            <v>3</v>
          </cell>
          <cell r="AO187" t="str">
            <v>introductionTransportpollution,introductionStowaway</v>
          </cell>
          <cell r="AP187" t="str">
            <v>Ro</v>
          </cell>
          <cell r="AQ187">
            <v>4</v>
          </cell>
          <cell r="AR187">
            <v>2</v>
          </cell>
          <cell r="AS187">
            <v>8</v>
          </cell>
          <cell r="AT187">
            <v>1</v>
          </cell>
          <cell r="AU187">
            <v>16</v>
          </cell>
          <cell r="AV187">
            <v>100</v>
          </cell>
          <cell r="AW187" t="str">
            <v>Ingen kjent effekt</v>
          </cell>
          <cell r="AX187" t="str">
            <v>Ingen kjent effekt</v>
          </cell>
          <cell r="BC187" t="str">
            <v>Ingen kjent effekt</v>
          </cell>
          <cell r="BD187" t="str">
            <v>Ingen kjent effekt</v>
          </cell>
          <cell r="BE187" t="str">
            <v>no</v>
          </cell>
          <cell r="BF187" t="str">
            <v>no</v>
          </cell>
          <cell r="BG187" t="str">
            <v>V</v>
          </cell>
          <cell r="BK187" t="str">
            <v>temperate_nemoral:Europe|temperate_dry:Europe|subtropic_mediterranean:Europe,Asia,Africa</v>
          </cell>
          <cell r="BM187" t="str">
            <v>temperate_nemoral:Europe,Oceania,NorthAndCentralAmerica|temperate_dry:Europe|subtropic_mediterranean:Europe,Asia,Africa,Oceania,NorthAndCentralAmerica</v>
          </cell>
          <cell r="BO187">
            <v>1</v>
          </cell>
          <cell r="BR187" t="str">
            <v>RedListCategoryLevel</v>
          </cell>
          <cell r="BT187">
            <v>1</v>
          </cell>
          <cell r="BW187" t="str">
            <v>SpreadYearlyIncreaseCalculatedExpansionSpeed</v>
          </cell>
          <cell r="BX187">
            <v>0</v>
          </cell>
          <cell r="BY187">
            <v>1</v>
          </cell>
          <cell r="CB187" t="str">
            <v>T44,T35,T42,T43</v>
          </cell>
          <cell r="CC187">
            <v>1</v>
          </cell>
          <cell r="CH187">
            <v>1</v>
          </cell>
          <cell r="CM187">
            <v>1</v>
          </cell>
          <cell r="CQ187">
            <v>1</v>
          </cell>
          <cell r="CU187">
            <v>1</v>
          </cell>
          <cell r="CX187">
            <v>0</v>
          </cell>
          <cell r="CY187">
            <v>1</v>
          </cell>
          <cell r="DB187">
            <v>0</v>
          </cell>
          <cell r="DC187" t="str">
            <v>Åkermarikåpe &lt;i&gt;Aphanes arvensis&lt;/i&gt; er en ørliten, ettårig art spesielt tilpasset åkrer og annen åpen mark. Den har frøformering.</v>
          </cell>
          <cell r="DD187" t="str">
            <v>&lt;p&gt;Åkermarikåpe vokser som hjemlig nord til Danmark og Sør-Sverige, men har inntil nokså nylig bare vært et tilfeldig ugras i Norge. Den ble funnet i 1870 på ballastjord i MR Kristiansund: "Vaagebakken" og i 1914 på gårdene Nedre Helleland og Steinsland i Ho Modalen, der Johannes Lid skriver (på herbarieetikett fra Nedre Helleland): "På eit attlegg der det vart strøydd ut avfall frå Vaksdal mølle". Fra 1978 har den vært årviss og stabil i Ro Stavanger: Madlalia (sist samlet 2008), men har ikke spredd seg vesentlig. I 2000 ble den funnet i en grasplen i Øf Moss, trolig innkommet som såfrø-forurensning.&lt;/p&gt;</v>
          </cell>
          <cell r="DE187" t="str">
            <v>Arten er kommet inn med ballastjord (svært tidlig og ikke varig), mølleavfall (tidlig og ikke varig), og trolig med gartnerivarer (nokså nylig).</v>
          </cell>
          <cell r="DF187" t="str">
            <v>Invasjonspotensialet er lite, med minste skår på median levetid og ingen ekspansjon.</v>
          </cell>
          <cell r="DG187" t="str">
            <v>Ingen kjent negativ økologisk effekt er knyttet til arten.</v>
          </cell>
          <cell r="DH187" t="str">
            <v>&lt;p&gt;Åkermarikåpe vurderes til ingen kjent økologisk risiko. Arten har pr. i dag &amp;#233:n stabil forekomst i norsk natur (frøreproduksjon).&lt;/p&gt;</v>
          </cell>
          <cell r="DI187">
            <v>0</v>
          </cell>
        </row>
        <row r="188">
          <cell r="B188" t="str">
            <v>Apium graveolens</v>
          </cell>
          <cell r="C188" t="str">
            <v>L.</v>
          </cell>
          <cell r="D188" t="str">
            <v>hageselleri</v>
          </cell>
          <cell r="E188">
            <v>60234</v>
          </cell>
          <cell r="F188">
            <v>100274</v>
          </cell>
          <cell r="G188" t="str">
            <v>ExpertGroups/Karplanter/N</v>
          </cell>
          <cell r="H188" t="str">
            <v>Karplanter</v>
          </cell>
          <cell r="I188" t="str">
            <v>Karplanter</v>
          </cell>
          <cell r="J188" t="str">
            <v>NotApplicable</v>
          </cell>
          <cell r="M188" t="str">
            <v>canNotEstablishWithin50years</v>
          </cell>
          <cell r="AA188">
            <v>1916</v>
          </cell>
          <cell r="AB188" t="str">
            <v>terrestrial</v>
          </cell>
          <cell r="AD188" t="str">
            <v>unknown</v>
          </cell>
          <cell r="AE188" t="str">
            <v>no</v>
          </cell>
          <cell r="AF188" t="str">
            <v>unknown</v>
          </cell>
          <cell r="AI188">
            <v>2</v>
          </cell>
          <cell r="AJ188" t="str">
            <v>V</v>
          </cell>
          <cell r="AW188" t="str">
            <v>Ingen kjent effekt</v>
          </cell>
          <cell r="AX188" t="str">
            <v>Økonomisk viktig grønnsakplante.</v>
          </cell>
          <cell r="BC188" t="str">
            <v>Ingen kjent effekt</v>
          </cell>
          <cell r="BD188" t="str">
            <v>Ingen kjent effekt</v>
          </cell>
          <cell r="BK188" t="str">
            <v>temperate_nemoral:Europe|temperate_dry:Europe,Asia|subtropic_mediterranean:Europe,Asia,Africa</v>
          </cell>
          <cell r="BM188" t="str">
            <v>temperate_nemoral:Europe,Oceania,NorthAndCentralAmerica|temperate_dry:Europe,Asia,NorthAndCentralAmerica|subtropic_unspecified:SouthAmerica|subtropic_mediterranean:Europe,Asia,Africa,Oceania,NorthAndCentralAmerica|subtropic_humid:Asia,NorthAndCentralAmerica|subtropic_caperegion:Africa|subtropic_highlands:SouthAmerica|tropic:SouthAmerica</v>
          </cell>
          <cell r="DI188">
            <v>1</v>
          </cell>
        </row>
        <row r="189">
          <cell r="B189" t="str">
            <v>Aquilegia vulgaris</v>
          </cell>
          <cell r="C189" t="str">
            <v>L.</v>
          </cell>
          <cell r="D189" t="str">
            <v>akeleie</v>
          </cell>
          <cell r="E189">
            <v>63053</v>
          </cell>
          <cell r="F189">
            <v>103093</v>
          </cell>
          <cell r="G189" t="str">
            <v>ExpertGroups/Karplanter/N</v>
          </cell>
          <cell r="H189" t="str">
            <v>Karplanter</v>
          </cell>
          <cell r="I189" t="str">
            <v>Karplanter</v>
          </cell>
          <cell r="J189" t="str">
            <v>NotApplicable</v>
          </cell>
          <cell r="M189" t="str">
            <v>establishedBefore1800</v>
          </cell>
          <cell r="AA189">
            <v>-1800</v>
          </cell>
          <cell r="AB189" t="str">
            <v>terrestrial</v>
          </cell>
          <cell r="AD189" t="str">
            <v>unknown</v>
          </cell>
          <cell r="AE189" t="str">
            <v>no</v>
          </cell>
          <cell r="AF189" t="str">
            <v>unknown</v>
          </cell>
          <cell r="AG189">
            <v>-1800</v>
          </cell>
          <cell r="AH189" t="str">
            <v>ST Trondheim: Ilsvika</v>
          </cell>
          <cell r="AI189">
            <v>5</v>
          </cell>
          <cell r="AJ189" t="str">
            <v>V</v>
          </cell>
          <cell r="AW189" t="str">
            <v>Ingen kjent effekt</v>
          </cell>
          <cell r="AX189" t="str">
            <v>Ingen kjent effekt</v>
          </cell>
          <cell r="BC189" t="str">
            <v>Ingen kjent effekt</v>
          </cell>
          <cell r="BD189" t="str">
            <v>Ingen kjent effekt</v>
          </cell>
          <cell r="BK189" t="str">
            <v>temperate_nemoral:Europe|subtropic_mediterranean:Europe</v>
          </cell>
          <cell r="BM189" t="str">
            <v>temperate_boreal:Europe|temperate_nemoral:Europe,Oceania,NorthAndCentralAmerica|subtropic_mediterranean:Europe,Oceania</v>
          </cell>
          <cell r="DI189">
            <v>1</v>
          </cell>
        </row>
        <row r="190">
          <cell r="B190" t="str">
            <v>Arabidopsis halleri</v>
          </cell>
          <cell r="C190" t="str">
            <v>(L.) O'Kane &amp; Al-Shehbaz</v>
          </cell>
          <cell r="D190" t="str">
            <v>gruveskrinneblom</v>
          </cell>
          <cell r="E190">
            <v>130504</v>
          </cell>
          <cell r="F190">
            <v>101078</v>
          </cell>
          <cell r="G190" t="str">
            <v>ExpertGroups/Karplanter/N</v>
          </cell>
          <cell r="H190" t="str">
            <v>Karplanter</v>
          </cell>
          <cell r="I190" t="str">
            <v>Karplanter</v>
          </cell>
          <cell r="J190" t="str">
            <v>AlienSpecie</v>
          </cell>
          <cell r="N190">
            <v>1</v>
          </cell>
          <cell r="Q190">
            <v>1</v>
          </cell>
          <cell r="T190" t="str">
            <v>NK</v>
          </cell>
          <cell r="U190">
            <v>1</v>
          </cell>
          <cell r="V190" t="str">
            <v>1,1</v>
          </cell>
          <cell r="X190">
            <v>1</v>
          </cell>
          <cell r="Y190">
            <v>1</v>
          </cell>
          <cell r="Z190">
            <v>1</v>
          </cell>
          <cell r="AA190">
            <v>1939</v>
          </cell>
          <cell r="AB190" t="str">
            <v>terrestrial</v>
          </cell>
          <cell r="AD190" t="str">
            <v>unknown</v>
          </cell>
          <cell r="AE190" t="str">
            <v>yes</v>
          </cell>
          <cell r="AF190" t="str">
            <v>unknown</v>
          </cell>
          <cell r="AG190">
            <v>1939</v>
          </cell>
          <cell r="AH190" t="str">
            <v>Ro Haugesund: Haugesund</v>
          </cell>
          <cell r="AI190">
            <v>5</v>
          </cell>
          <cell r="AJ190" t="str">
            <v>V</v>
          </cell>
          <cell r="AN190">
            <v>1</v>
          </cell>
          <cell r="AO190" t="str">
            <v>introductionTransportpollution</v>
          </cell>
          <cell r="AP190" t="str">
            <v>Ho</v>
          </cell>
          <cell r="AQ190">
            <v>4</v>
          </cell>
          <cell r="AR190">
            <v>1</v>
          </cell>
          <cell r="AS190">
            <v>4</v>
          </cell>
          <cell r="AT190">
            <v>1</v>
          </cell>
          <cell r="AU190">
            <v>4</v>
          </cell>
          <cell r="AV190">
            <v>100</v>
          </cell>
          <cell r="AW190" t="str">
            <v>Ingen kjent effekt</v>
          </cell>
          <cell r="AX190" t="str">
            <v>Ingen kjent effekt</v>
          </cell>
          <cell r="BC190" t="str">
            <v>Ingen kjent effekt</v>
          </cell>
          <cell r="BD190" t="str">
            <v>Ingen kjent effekt</v>
          </cell>
          <cell r="BE190" t="str">
            <v>no</v>
          </cell>
          <cell r="BF190" t="str">
            <v>no</v>
          </cell>
          <cell r="BK190" t="str">
            <v>temperate_nemoral:Europe|subtropic_mediterranean:Europe</v>
          </cell>
          <cell r="BM190" t="str">
            <v>temperate_nemoral:Europe,Asia|subtropic_mediterranean:Europe</v>
          </cell>
          <cell r="BO190">
            <v>1</v>
          </cell>
          <cell r="BR190" t="str">
            <v>RedListCategoryLevel</v>
          </cell>
          <cell r="BT190">
            <v>1</v>
          </cell>
          <cell r="BW190" t="str">
            <v>SpreadYearlyIncreaseCalculatedExpansionSpeed</v>
          </cell>
          <cell r="BX190">
            <v>0</v>
          </cell>
          <cell r="BY190">
            <v>1</v>
          </cell>
          <cell r="CB190" t="str">
            <v>T42,T43</v>
          </cell>
          <cell r="CC190">
            <v>1</v>
          </cell>
          <cell r="CH190">
            <v>1</v>
          </cell>
          <cell r="CM190">
            <v>1</v>
          </cell>
          <cell r="CQ190">
            <v>1</v>
          </cell>
          <cell r="CU190">
            <v>1</v>
          </cell>
          <cell r="CX190">
            <v>0</v>
          </cell>
          <cell r="CY190">
            <v>1</v>
          </cell>
          <cell r="DB190">
            <v>0</v>
          </cell>
          <cell r="DC190" t="str">
            <v>Gruveskrinneblom &lt;em&gt;Arabidopsis halleri &lt;/em&gt;er en kortlevd flerårig urt fra fjellstrøk i Mellom- og Sør-Europa. Den har frøreproduksjon.</v>
          </cell>
          <cell r="DD190" t="str">
            <v>&lt;p&gt;Arten&lt;i&gt; &lt;/i&gt;er dokumentert fra tre funn i Norge: Ro Haugesund: "som ugress i rektor O. Næsheims have" 1939: Ho Bergen: "Ved husveggen der jeg bor Eidsvåg hageby, Åsane herred" 1948: og Bergen: "Fana, Storesjøane i grusveg" 1980. Arten har nok reprodusert på noen av disse stedene og kan fortsatt finnes som stabil enkelte steder på Vestlandet, men per idag er det ikke dokumentasjon for noen stabil bestand i Norge. Vi må imidlertid ta høyde for at få botanikere har sett etter planter i Bergen by (og Haugesund) de siste tiårene.&lt;/p&gt;</v>
          </cell>
          <cell r="DE190" t="str">
            <v>Arten er trolig kommet inn med gartnerivarer (jord, pottete planter e.l.). Hvordan den har fått det norske navnet "gruveskrinneblom", er et mysterium.</v>
          </cell>
          <cell r="DF190" t="str">
            <v>Invasjonspotensialet er svært lite, med kort median levetid og ingen ekspansjon.</v>
          </cell>
          <cell r="DG190" t="str">
            <v>Ingen kjent negativ økologisk effekt er knyttet til arten.</v>
          </cell>
          <cell r="DH190" t="str">
            <v>&lt;p&gt;Gruveskrinneblom vurderes til ingen kjent økologisk risiko i norsk natur.&lt;/p&gt;&lt;p&gt; &lt;/p&gt;</v>
          </cell>
          <cell r="DI190">
            <v>0</v>
          </cell>
        </row>
        <row r="191">
          <cell r="B191" t="str">
            <v>Aralia elata</v>
          </cell>
          <cell r="C191" t="str">
            <v>(Miq.) Seem.</v>
          </cell>
          <cell r="D191" t="str">
            <v>tornaralia</v>
          </cell>
          <cell r="E191">
            <v>111258</v>
          </cell>
          <cell r="F191">
            <v>128837</v>
          </cell>
          <cell r="G191" t="str">
            <v>ExpertGroups/Karplanter/N</v>
          </cell>
          <cell r="H191" t="str">
            <v>Karplanter</v>
          </cell>
          <cell r="I191" t="str">
            <v>Karplanter</v>
          </cell>
          <cell r="J191" t="str">
            <v>AlienSpecie</v>
          </cell>
          <cell r="N191">
            <v>1</v>
          </cell>
          <cell r="Q191">
            <v>1</v>
          </cell>
          <cell r="T191" t="str">
            <v>NK</v>
          </cell>
          <cell r="U191">
            <v>1</v>
          </cell>
          <cell r="V191" t="str">
            <v>1,1</v>
          </cell>
          <cell r="AA191">
            <v>1948</v>
          </cell>
          <cell r="AB191" t="str">
            <v>terrestrial</v>
          </cell>
          <cell r="AD191" t="str">
            <v>unknown</v>
          </cell>
          <cell r="AE191" t="str">
            <v>no</v>
          </cell>
          <cell r="AF191" t="str">
            <v>unknown</v>
          </cell>
          <cell r="AG191">
            <v>1993</v>
          </cell>
          <cell r="AH191" t="str">
            <v>Ak Asker: Sem</v>
          </cell>
          <cell r="AI191">
            <v>15</v>
          </cell>
          <cell r="AJ191" t="str">
            <v>V</v>
          </cell>
          <cell r="AL191">
            <v>2</v>
          </cell>
          <cell r="AM191" t="str">
            <v>importDirect</v>
          </cell>
          <cell r="AN191">
            <v>2</v>
          </cell>
          <cell r="AO191" t="str">
            <v>introductionReleased,introductionEscaped</v>
          </cell>
          <cell r="AP191" t="str">
            <v>OsA</v>
          </cell>
          <cell r="AQ191">
            <v>4</v>
          </cell>
          <cell r="AR191">
            <v>2</v>
          </cell>
          <cell r="AS191">
            <v>8</v>
          </cell>
          <cell r="AT191">
            <v>1</v>
          </cell>
          <cell r="AU191">
            <v>8</v>
          </cell>
          <cell r="AV191">
            <v>0</v>
          </cell>
          <cell r="AW191" t="str">
            <v>Ingen kjent effekt</v>
          </cell>
          <cell r="AX191" t="str">
            <v>Ingen kjent effekt</v>
          </cell>
          <cell r="BC191" t="str">
            <v>Ingen kjent effekt</v>
          </cell>
          <cell r="BD191" t="str">
            <v>Ingen kjent effekt</v>
          </cell>
          <cell r="BE191" t="str">
            <v>no</v>
          </cell>
          <cell r="BF191" t="str">
            <v>no</v>
          </cell>
          <cell r="BG191" t="str">
            <v>V</v>
          </cell>
          <cell r="BK191" t="str">
            <v>temperate_nemoral:Asia</v>
          </cell>
          <cell r="BM191" t="str">
            <v>temperate_nemoral:Europe,Asia,NorthAndCentralAmerica</v>
          </cell>
          <cell r="BO191">
            <v>1</v>
          </cell>
          <cell r="BR191" t="str">
            <v>RedListCategoryLevel</v>
          </cell>
          <cell r="BT191">
            <v>1</v>
          </cell>
          <cell r="BW191" t="str">
            <v>SpreadYearlyIncreaseCalculatedExpansionSpeed</v>
          </cell>
          <cell r="BX191">
            <v>0</v>
          </cell>
          <cell r="BY191">
            <v>1</v>
          </cell>
          <cell r="CB191" t="str">
            <v>T4-C-3</v>
          </cell>
          <cell r="CC191">
            <v>1</v>
          </cell>
          <cell r="CH191">
            <v>1</v>
          </cell>
          <cell r="CM191">
            <v>1</v>
          </cell>
          <cell r="CQ191">
            <v>1</v>
          </cell>
          <cell r="CU191">
            <v>1</v>
          </cell>
          <cell r="CX191">
            <v>0</v>
          </cell>
          <cell r="CY191">
            <v>1</v>
          </cell>
          <cell r="DB191">
            <v>0</v>
          </cell>
          <cell r="DC191" t="str">
            <v>Høstaralia &lt;em&gt;Aralia elata &lt;/em&gt;er en langlevd busk som formerer seg lokalt med rotskudd. Den er ellers frøreproduserende med saftige frukter som kan spres med fugl. Vi har ikke opplysninger om mulig frøreproduksjon og -spredning i Norge. Arten dyrkes litt som prydbusk. Klimatisk har arten potensial for å reprodusere i Norge.</v>
          </cell>
          <cell r="DD191" t="str">
            <v>Arten ble trolig innført som trekkplante for bier på forsøksgården Sem i Ak Asker av Stefan Murak på 1960-tallet. Den ble først observert i 1993 og senere i 2008, i en økende bestand, muligens på grunn av vegetativ formering (rotskudd) heller enn frøsetting. Et tidligere funn i Vadheim i SF Høyanger i 1948 er ikke fulgt opp. Vadheim ble inventert med hensyn på fremmede arter på 1990-tallet (Fremstad &amp; Elven upubl.) uten at arten ble observert.</v>
          </cell>
          <cell r="DE191" t="str">
            <v>Arten er kommet inn som hagebusk og som trekkplante for bier. Den er utsatt i skog ett sted, trolig utkastet fra hage et annet sted. Den har lokal spredning med rotskudd.</v>
          </cell>
          <cell r="DF191" t="str">
            <v>Invasjonspotensialet er lite, med minsteskår på både median levetid og ekspansjonshastighet. Arten blir trolig dyrket for sjelden til å ha noe større invasjonspotensial. Den har &amp;#233:n kjent forekomst i dag og ingen ekspansjon.</v>
          </cell>
          <cell r="DG191" t="str">
            <v>Ingen negative økologiske effekter er kjent.</v>
          </cell>
          <cell r="DH191" t="str">
            <v>Høstaralia vurderes til ingen kjent økologisk risiko. Arten innføres sjelden og sprer seg dårlig eller ikke.</v>
          </cell>
          <cell r="DI191">
            <v>0</v>
          </cell>
        </row>
        <row r="192">
          <cell r="B192" t="str">
            <v>Aralia racemosa</v>
          </cell>
          <cell r="C192" t="str">
            <v>L.</v>
          </cell>
          <cell r="D192" t="str">
            <v>staudearalia</v>
          </cell>
          <cell r="E192">
            <v>60336</v>
          </cell>
          <cell r="F192">
            <v>100376</v>
          </cell>
          <cell r="G192" t="str">
            <v>ExpertGroups/Karplanter/N</v>
          </cell>
          <cell r="H192" t="str">
            <v>Karplanter</v>
          </cell>
          <cell r="I192" t="str">
            <v>Karplanter</v>
          </cell>
          <cell r="J192" t="str">
            <v>AlienSpecie</v>
          </cell>
          <cell r="N192">
            <v>1</v>
          </cell>
          <cell r="P192" t="str">
            <v>V</v>
          </cell>
          <cell r="Q192">
            <v>1</v>
          </cell>
          <cell r="T192" t="str">
            <v>NK</v>
          </cell>
          <cell r="U192">
            <v>1</v>
          </cell>
          <cell r="V192" t="str">
            <v>1,1</v>
          </cell>
          <cell r="W192" t="str">
            <v>LO</v>
          </cell>
          <cell r="X192">
            <v>1</v>
          </cell>
          <cell r="Y192">
            <v>1</v>
          </cell>
          <cell r="Z192">
            <v>1</v>
          </cell>
          <cell r="AA192">
            <v>1961</v>
          </cell>
          <cell r="AB192" t="str">
            <v>terrestrial</v>
          </cell>
          <cell r="AD192" t="str">
            <v>unknown</v>
          </cell>
          <cell r="AE192" t="str">
            <v>yes</v>
          </cell>
          <cell r="AF192" t="str">
            <v>unknown</v>
          </cell>
          <cell r="AG192">
            <v>1961</v>
          </cell>
          <cell r="AH192" t="str">
            <v>Øf Fredrikstad: Vikene</v>
          </cell>
          <cell r="AI192">
            <v>10</v>
          </cell>
          <cell r="AJ192" t="str">
            <v>V</v>
          </cell>
          <cell r="AL192">
            <v>1</v>
          </cell>
          <cell r="AM192" t="str">
            <v>importDirect</v>
          </cell>
          <cell r="AN192">
            <v>2</v>
          </cell>
          <cell r="AO192" t="str">
            <v>introductionEscaped,introductionReleased</v>
          </cell>
          <cell r="AP192" t="str">
            <v>Øs,OsA,Ro</v>
          </cell>
          <cell r="AQ192">
            <v>12</v>
          </cell>
          <cell r="AR192">
            <v>4</v>
          </cell>
          <cell r="AS192">
            <v>48</v>
          </cell>
          <cell r="AT192">
            <v>200</v>
          </cell>
          <cell r="AU192">
            <v>72</v>
          </cell>
          <cell r="AV192">
            <v>100</v>
          </cell>
          <cell r="AW192" t="str">
            <v>Ingen kjent effekt</v>
          </cell>
          <cell r="AX192" t="str">
            <v>Ingen kjent effekt</v>
          </cell>
          <cell r="BC192" t="str">
            <v>Ingen kjent effekt</v>
          </cell>
          <cell r="BD192" t="str">
            <v>Ingen kjent effekt</v>
          </cell>
          <cell r="BE192" t="str">
            <v>no</v>
          </cell>
          <cell r="BF192" t="str">
            <v>no</v>
          </cell>
          <cell r="BG192" t="str">
            <v>V</v>
          </cell>
          <cell r="BK192" t="str">
            <v>temperate_nemoral:NorthAndCentralAmerica</v>
          </cell>
          <cell r="BM192" t="str">
            <v>temperate_nemoral:Europe,NorthAndCentralAmerica</v>
          </cell>
          <cell r="BO192">
            <v>2</v>
          </cell>
          <cell r="BP192" t="str">
            <v>X</v>
          </cell>
          <cell r="BR192" t="str">
            <v>RedListCategoryLevel</v>
          </cell>
          <cell r="BT192">
            <v>1</v>
          </cell>
          <cell r="BW192" t="str">
            <v>SpreadYearlyIncreaseCalculatedExpansionSpeed</v>
          </cell>
          <cell r="BX192">
            <v>0</v>
          </cell>
          <cell r="BY192">
            <v>1</v>
          </cell>
          <cell r="CB192" t="str">
            <v>T40,T4-C-3</v>
          </cell>
          <cell r="CC192">
            <v>1</v>
          </cell>
          <cell r="CH192">
            <v>1</v>
          </cell>
          <cell r="CM192">
            <v>1</v>
          </cell>
          <cell r="CQ192">
            <v>1</v>
          </cell>
          <cell r="CU192">
            <v>1</v>
          </cell>
          <cell r="CX192">
            <v>0</v>
          </cell>
          <cell r="CY192">
            <v>1</v>
          </cell>
          <cell r="DB192">
            <v>0</v>
          </cell>
          <cell r="DC192" t="str">
            <v>Staudearalia &lt;i&gt;Aralia racemosa&lt;/i&gt; er en langlevd urt med omfattende dannelse av rotskudd. Den er også frøreproduserende, men kanskje (eller heller trolig) utkryssende, noe som begrenser mulighetene når den sjelden dyrkes. Fruktene er saftige og kan spres med fugl, men vi vet ikke om fruktsetting og -spredning skjer i Norge.</v>
          </cell>
          <cell r="DD192" t="str">
            <v>&lt;p&gt;Staudearalia er funnet i Øf Fredrikstad: Vikene, der den er observert fra 1961 til 1970 ("noen store busker") og kanskje står fortsatt, i Ak Asker: Sem 1996 der &amp;#233:n stor "busk" ble observert, og i Ro Karmøy: Ådland i 1996 "i sterk spredning med rotskudd, utkommet fra en have". Arten er kommet inn som hageplante og som trekkplante for bier og har trolig frøformering. Arten har ikke vist tegn på ekspansjon: den er sjelden som hageplante, noe som begrenser sjansene for ytterligere etableringer.&lt;/p&gt;</v>
          </cell>
          <cell r="DE192" t="str">
            <v>Arten er innført som hageplante og som trekkplante for bier. Den har vokst ut av hage (Ro Karmøy), er kastet ut (trolig, Øf Fredrikstad), og er satt ut i naturen (Ak Asker). Videre spredning skjer med rotskudd.</v>
          </cell>
          <cell r="DF192" t="str">
            <v>Invasjonspotensialet er lite, med usikkerhet til begrenset. Dette er en kombinasjon av begrenset (til moderat) median levetid, og ingen ekspansjon. En potensielt ekspanderende art, men som er for sjelden dyrket til at den kan få noen betydning.</v>
          </cell>
          <cell r="DG192" t="str">
            <v>Det er ingen kjent negativ økologisk effekt knyttet til arten, foreløpig.</v>
          </cell>
          <cell r="DH192" t="str">
            <v>&lt;p&gt;Staudearalia vurderes til ingen kjent økologisk risiko, med usikkerhet til låg risiko på grunn av invasjonspotensialet. Arten kan ha stabil forekomst i Norge (reproduksjon eller som gjenstående), men den har neppe noen konsekvenser.&lt;br/&gt;&lt;/p&gt;</v>
          </cell>
          <cell r="DI192">
            <v>0</v>
          </cell>
        </row>
        <row r="193">
          <cell r="B193" t="str">
            <v>Aremonia agrimonioides</v>
          </cell>
          <cell r="C193" t="str">
            <v>(L.) DC.</v>
          </cell>
          <cell r="D193" t="str">
            <v>veimåne</v>
          </cell>
          <cell r="E193">
            <v>130610</v>
          </cell>
          <cell r="F193">
            <v>103259</v>
          </cell>
          <cell r="G193" t="str">
            <v>ExpertGroups/Karplanter/N</v>
          </cell>
          <cell r="H193" t="str">
            <v>Karplanter</v>
          </cell>
          <cell r="I193" t="str">
            <v>Karplanter</v>
          </cell>
          <cell r="J193" t="str">
            <v>AlienSpecie</v>
          </cell>
          <cell r="N193">
            <v>1</v>
          </cell>
          <cell r="Q193">
            <v>1</v>
          </cell>
          <cell r="T193" t="str">
            <v>NK</v>
          </cell>
          <cell r="U193">
            <v>1</v>
          </cell>
          <cell r="V193" t="str">
            <v>1,1</v>
          </cell>
          <cell r="X193">
            <v>1</v>
          </cell>
          <cell r="Y193">
            <v>1</v>
          </cell>
          <cell r="Z193">
            <v>1</v>
          </cell>
          <cell r="AA193">
            <v>1991</v>
          </cell>
          <cell r="AB193" t="str">
            <v>terrestrial</v>
          </cell>
          <cell r="AD193" t="str">
            <v>unknown</v>
          </cell>
          <cell r="AE193" t="str">
            <v>yes</v>
          </cell>
          <cell r="AF193" t="str">
            <v>unknown</v>
          </cell>
          <cell r="AG193">
            <v>1991</v>
          </cell>
          <cell r="AH193" t="str">
            <v>Ak Enebakk: Flateby, Løkkaveien</v>
          </cell>
          <cell r="AI193">
            <v>10</v>
          </cell>
          <cell r="AJ193" t="str">
            <v>V</v>
          </cell>
          <cell r="AL193">
            <v>1</v>
          </cell>
          <cell r="AM193" t="str">
            <v>importDirect</v>
          </cell>
          <cell r="AN193">
            <v>1</v>
          </cell>
          <cell r="AO193" t="str">
            <v>introductionEscaped</v>
          </cell>
          <cell r="AP193" t="str">
            <v>OsA</v>
          </cell>
          <cell r="AQ193">
            <v>4</v>
          </cell>
          <cell r="AR193">
            <v>1</v>
          </cell>
          <cell r="AS193">
            <v>4</v>
          </cell>
          <cell r="AT193">
            <v>1</v>
          </cell>
          <cell r="AU193">
            <v>4</v>
          </cell>
          <cell r="AV193">
            <v>100</v>
          </cell>
          <cell r="AW193" t="str">
            <v>Ingen kjent effekt</v>
          </cell>
          <cell r="AX193" t="str">
            <v>Ingen kjent effekt</v>
          </cell>
          <cell r="BC193" t="str">
            <v>Ingen kjent effekt</v>
          </cell>
          <cell r="BD193" t="str">
            <v>Ingen kjent effekt</v>
          </cell>
          <cell r="BE193" t="str">
            <v>no</v>
          </cell>
          <cell r="BF193" t="str">
            <v>no</v>
          </cell>
          <cell r="BK193" t="str">
            <v>temperate_nemoral:Europe,Asia|subtropic_mediterranean:Europe,Asia</v>
          </cell>
          <cell r="BM193" t="str">
            <v>temperate_nemoral:Europe,Asia|subtropic_mediterranean:Europe,Asia</v>
          </cell>
          <cell r="BO193">
            <v>1</v>
          </cell>
          <cell r="BR193" t="str">
            <v>RedListCategoryLevel</v>
          </cell>
          <cell r="BT193">
            <v>1</v>
          </cell>
          <cell r="BW193" t="str">
            <v>SpreadYearlyIncreaseCalculatedExpansionSpeed</v>
          </cell>
          <cell r="BX193">
            <v>0</v>
          </cell>
          <cell r="BY193">
            <v>1</v>
          </cell>
          <cell r="CB193" t="str">
            <v>T40</v>
          </cell>
          <cell r="CC193">
            <v>1</v>
          </cell>
          <cell r="CH193">
            <v>1</v>
          </cell>
          <cell r="CM193">
            <v>1</v>
          </cell>
          <cell r="CQ193">
            <v>1</v>
          </cell>
          <cell r="CU193">
            <v>1</v>
          </cell>
          <cell r="CX193">
            <v>0</v>
          </cell>
          <cell r="CY193">
            <v>1</v>
          </cell>
          <cell r="DB193">
            <v>0</v>
          </cell>
          <cell r="DC193" t="str">
            <v>Veimåne &lt;i&gt;Aremonia agrimonioides&lt;/i&gt; er en flerårig urt med krypende jordstengel. Den er frøreproduserende, men formerer seg også klonalt ved vekst av jordstenglene. Fruktene henger fast på dyr og folk og spres på den måten.</v>
          </cell>
          <cell r="DD193" t="str">
            <v>&lt;p&gt;Veimåne er bare observert &amp;#233:n gang i Norge, og det nokså indirekte: "Innplantet i hage fra veikant" i Ak Enebakk: Flateby i 1991 (D. Moe på herbarieetikett). Arten har potensial for å reprodusere og ekspandere i Norge, men den mulige forekomsten i Enebakk er aldri blitt besøkt igjen. Vi antar at forekomsten i Enebakk var (kanskje er) en liten populasjon eller klon.&lt;/p&gt;</v>
          </cell>
          <cell r="DE193" t="str">
            <v>Arten er trolig innført som hageplante og spredt ut i naturen (veikant) ved utkast eller ved spredning av fruktene.</v>
          </cell>
          <cell r="DF193" t="str">
            <v>Invasjonspotensialet er lite, med minste skår på både median levetid og ekspansjonshastighet (ingen).</v>
          </cell>
          <cell r="DG193" t="str">
            <v>Ingen kjent negativ økologisk effekt er knyttet til arten.</v>
          </cell>
          <cell r="DH193" t="str">
            <v>&lt;p&gt;Veimåne vurderes til ingen kjent økologisk risiko. Arten kan kanskje ha &amp;#233:n stabil forekomst i Norge (reproduksjon eller som gjenstående).&lt;/p&gt;</v>
          </cell>
          <cell r="DI193">
            <v>0</v>
          </cell>
        </row>
        <row r="194">
          <cell r="B194" t="str">
            <v>Arenaria leptoclados</v>
          </cell>
          <cell r="C194" t="str">
            <v>(Rchb.) Guss.</v>
          </cell>
          <cell r="D194" t="str">
            <v>spedarve</v>
          </cell>
          <cell r="E194">
            <v>130619</v>
          </cell>
          <cell r="F194">
            <v>101447</v>
          </cell>
          <cell r="G194" t="str">
            <v>ExpertGroups/Karplanter/N</v>
          </cell>
          <cell r="H194" t="str">
            <v>Karplanter</v>
          </cell>
          <cell r="I194" t="str">
            <v>Karplanter</v>
          </cell>
          <cell r="J194" t="str">
            <v>NotApplicable</v>
          </cell>
          <cell r="M194" t="str">
            <v>canNotEstablishWithin50years</v>
          </cell>
          <cell r="AA194">
            <v>1891</v>
          </cell>
          <cell r="AB194" t="str">
            <v>terrestrial</v>
          </cell>
          <cell r="AD194" t="str">
            <v>origin</v>
          </cell>
          <cell r="AE194" t="str">
            <v>no</v>
          </cell>
          <cell r="AF194" t="str">
            <v>unknown</v>
          </cell>
          <cell r="AI194">
            <v>1</v>
          </cell>
          <cell r="AJ194" t="str">
            <v>V</v>
          </cell>
          <cell r="AW194" t="str">
            <v>Ingen kjent effekt</v>
          </cell>
          <cell r="AX194" t="str">
            <v>Ingen kjent effekt</v>
          </cell>
          <cell r="BC194" t="str">
            <v>Ingen kjent effekt</v>
          </cell>
          <cell r="BD194" t="str">
            <v>Ingen kjent effekt</v>
          </cell>
          <cell r="BK194" t="str">
            <v>temperate_nemoral:Europe|subtropic_mediterranean:Europe,Asia</v>
          </cell>
          <cell r="BM194" t="str">
            <v>temperate_nemoral:Europe|subtropic_mediterranean:Europe,Asia</v>
          </cell>
          <cell r="DI194">
            <v>1</v>
          </cell>
        </row>
        <row r="195">
          <cell r="B195" t="str">
            <v>Argemone mexicana</v>
          </cell>
          <cell r="C195" t="str">
            <v>L.</v>
          </cell>
          <cell r="D195" t="str">
            <v>piggvalmue</v>
          </cell>
          <cell r="E195">
            <v>63000</v>
          </cell>
          <cell r="F195">
            <v>103040</v>
          </cell>
          <cell r="G195" t="str">
            <v>ExpertGroups/Karplanter/N</v>
          </cell>
          <cell r="H195" t="str">
            <v>Karplanter</v>
          </cell>
          <cell r="I195" t="str">
            <v>Karplanter</v>
          </cell>
          <cell r="J195" t="str">
            <v>NotApplicable</v>
          </cell>
          <cell r="M195" t="str">
            <v>canNotEstablishWithin50years</v>
          </cell>
          <cell r="AA195">
            <v>1872</v>
          </cell>
          <cell r="AB195" t="str">
            <v>terrestrial</v>
          </cell>
          <cell r="AD195" t="str">
            <v>unknown</v>
          </cell>
          <cell r="AE195" t="str">
            <v>no</v>
          </cell>
          <cell r="AF195" t="str">
            <v>unknown</v>
          </cell>
          <cell r="AI195">
            <v>1</v>
          </cell>
          <cell r="AJ195" t="str">
            <v>V</v>
          </cell>
          <cell r="AW195" t="str">
            <v>Ingen kjent effekt</v>
          </cell>
          <cell r="AX195" t="str">
            <v>Ingen kjent effekt</v>
          </cell>
          <cell r="BC195" t="str">
            <v>Ingen kjent effekt</v>
          </cell>
          <cell r="BD195" t="str">
            <v>Ingen kjent effekt</v>
          </cell>
          <cell r="BK195" t="str">
            <v>subtropic_unspecified:NorthAndCentralAmerica|tropic:NorthAndCentralAmerica</v>
          </cell>
          <cell r="BM195" t="str">
            <v>temperate_nemoral:NorthAndCentralAmerica|temperate_dry:NorthAndCentralAmerica|subtropic_unspecified:Asia,Africa,Oceania,NorthAndCentralAmerica,SouthAmerica|subtropic_mediterranean:Europe|tropic:Asia,Africa,Oceania,NorthAndCentralAmerica,SouthAmerica</v>
          </cell>
          <cell r="DI195">
            <v>0</v>
          </cell>
        </row>
        <row r="196">
          <cell r="B196" t="str">
            <v>Argyranthemum frutescens</v>
          </cell>
          <cell r="C196" t="str">
            <v>(L.) Sch.Bip.</v>
          </cell>
          <cell r="D196" t="str">
            <v>margeritt</v>
          </cell>
          <cell r="E196">
            <v>60385</v>
          </cell>
          <cell r="F196">
            <v>100425</v>
          </cell>
          <cell r="G196" t="str">
            <v>ExpertGroups/Karplanter/N</v>
          </cell>
          <cell r="H196" t="str">
            <v>Karplanter</v>
          </cell>
          <cell r="I196" t="str">
            <v>Karplanter</v>
          </cell>
          <cell r="J196" t="str">
            <v>NotApplicable</v>
          </cell>
          <cell r="M196" t="str">
            <v>canNotEstablishWithin50years</v>
          </cell>
          <cell r="AA196">
            <v>1986</v>
          </cell>
          <cell r="AB196" t="str">
            <v>terrestrial</v>
          </cell>
          <cell r="AD196" t="str">
            <v>unknown</v>
          </cell>
          <cell r="AE196" t="str">
            <v>no</v>
          </cell>
          <cell r="AF196" t="str">
            <v>unknown</v>
          </cell>
          <cell r="AI196">
            <v>5</v>
          </cell>
          <cell r="AJ196" t="str">
            <v>V</v>
          </cell>
          <cell r="AW196" t="str">
            <v>Ingen kjent effekt</v>
          </cell>
          <cell r="AX196" t="str">
            <v>Ingen kjent effekt</v>
          </cell>
          <cell r="BC196" t="str">
            <v>Ingen kjent effekt</v>
          </cell>
          <cell r="BD196" t="str">
            <v>Ingen kjent effekt</v>
          </cell>
          <cell r="BK196" t="str">
            <v>subtropic_unspecified:Africa</v>
          </cell>
          <cell r="BM196" t="str">
            <v>subtropic_unspecified:Asia,Africa,Oceania|subtropic_mediterranean:Europe</v>
          </cell>
          <cell r="DI196">
            <v>0</v>
          </cell>
        </row>
        <row r="197">
          <cell r="B197" t="str">
            <v>Aristolochia macrophylla</v>
          </cell>
          <cell r="C197" t="str">
            <v>Lam.</v>
          </cell>
          <cell r="D197" t="str">
            <v>stor pipeurt</v>
          </cell>
          <cell r="E197">
            <v>130634</v>
          </cell>
          <cell r="F197">
            <v>102889</v>
          </cell>
          <cell r="G197" t="str">
            <v>ExpertGroups/Karplanter/N</v>
          </cell>
          <cell r="H197" t="str">
            <v>Karplanter</v>
          </cell>
          <cell r="I197" t="str">
            <v>Karplanter</v>
          </cell>
          <cell r="J197" t="str">
            <v>NotApplicable</v>
          </cell>
          <cell r="M197" t="str">
            <v>canNotEstablishWithin50years</v>
          </cell>
          <cell r="AA197">
            <v>1934</v>
          </cell>
          <cell r="AB197" t="str">
            <v>terrestrial</v>
          </cell>
          <cell r="AD197" t="str">
            <v>unknown</v>
          </cell>
          <cell r="AE197" t="str">
            <v>no</v>
          </cell>
          <cell r="AF197" t="str">
            <v>unknown</v>
          </cell>
          <cell r="AI197">
            <v>15</v>
          </cell>
          <cell r="AJ197" t="str">
            <v>V</v>
          </cell>
          <cell r="AW197" t="str">
            <v>Ingen kjent effekt</v>
          </cell>
          <cell r="AX197" t="str">
            <v>Ingen kjent effekt</v>
          </cell>
          <cell r="BC197" t="str">
            <v>Ingen kjent effekt</v>
          </cell>
          <cell r="BD197" t="str">
            <v>Ingen kjent effekt</v>
          </cell>
          <cell r="BK197" t="str">
            <v>temperate_nemoral:NorthAndCentralAmerica</v>
          </cell>
          <cell r="BM197" t="str">
            <v>temperate_nemoral:Europe,NorthAndCentralAmerica</v>
          </cell>
          <cell r="DI197">
            <v>0</v>
          </cell>
        </row>
        <row r="198">
          <cell r="B198" t="str">
            <v>Armoracia rusticana</v>
          </cell>
          <cell r="C198" t="str">
            <v>P.Gaertn., B.Mey. &amp; Scherb.</v>
          </cell>
          <cell r="D198" t="str">
            <v>pepperrot</v>
          </cell>
          <cell r="E198">
            <v>130655</v>
          </cell>
          <cell r="F198">
            <v>101094</v>
          </cell>
          <cell r="G198" t="str">
            <v>ExpertGroups/Karplanter/N</v>
          </cell>
          <cell r="H198" t="str">
            <v>Karplanter</v>
          </cell>
          <cell r="I198" t="str">
            <v>Karplanter</v>
          </cell>
          <cell r="J198" t="str">
            <v>AlienSpecie</v>
          </cell>
          <cell r="N198">
            <v>4</v>
          </cell>
          <cell r="Q198">
            <v>2</v>
          </cell>
          <cell r="T198" t="str">
            <v>HI</v>
          </cell>
          <cell r="U198">
            <v>4</v>
          </cell>
          <cell r="V198" t="str">
            <v>4A,2DF</v>
          </cell>
          <cell r="X198">
            <v>3</v>
          </cell>
          <cell r="Y198">
            <v>4</v>
          </cell>
          <cell r="Z198">
            <v>1</v>
          </cell>
          <cell r="AA198">
            <v>1870</v>
          </cell>
          <cell r="AB198" t="str">
            <v>terrestrial</v>
          </cell>
          <cell r="AD198" t="str">
            <v>unknown</v>
          </cell>
          <cell r="AE198" t="str">
            <v>yes</v>
          </cell>
          <cell r="AF198" t="str">
            <v>unknown</v>
          </cell>
          <cell r="AG198">
            <v>1884</v>
          </cell>
          <cell r="AH198" t="str">
            <v>Vf Sande: mellom Holmestrand og Sande</v>
          </cell>
          <cell r="AI198">
            <v>10</v>
          </cell>
          <cell r="AJ198" t="str">
            <v>V</v>
          </cell>
          <cell r="AL198">
            <v>1</v>
          </cell>
          <cell r="AM198" t="str">
            <v>importDirect</v>
          </cell>
          <cell r="AN198">
            <v>5</v>
          </cell>
          <cell r="AO198" t="str">
            <v>introductionTransportpollution,introductionStowaway,spreadTransportpollution,spreadNaturalDispersal,introductionEscaped</v>
          </cell>
          <cell r="AP198" t="str">
            <v>Øs,OsA,He,Op,Bu,Ve,Te,Aa,Va,Ro,Ho,Sf,Mr,St,Nt</v>
          </cell>
          <cell r="AQ198">
            <v>1040</v>
          </cell>
          <cell r="AR198">
            <v>5</v>
          </cell>
          <cell r="AS198">
            <v>5200</v>
          </cell>
          <cell r="AT198">
            <v>193000</v>
          </cell>
          <cell r="AU198">
            <v>8000</v>
          </cell>
          <cell r="AV198">
            <v>90</v>
          </cell>
          <cell r="AW198" t="str">
            <v>Ingen kjent effekt</v>
          </cell>
          <cell r="AX198" t="str">
            <v>Ingen kjent effekt</v>
          </cell>
          <cell r="BC198" t="str">
            <v>Ingen kjent effekt</v>
          </cell>
          <cell r="BD198" t="str">
            <v>Ingen kjent effekt</v>
          </cell>
          <cell r="BE198" t="str">
            <v>no</v>
          </cell>
          <cell r="BF198" t="str">
            <v>no</v>
          </cell>
          <cell r="BK198" t="str">
            <v>temperate_nemoral:Europe,Asia|temperate_dry:Europe,Asia|subtropic_mediterranean:Europe,Asia</v>
          </cell>
          <cell r="BM198" t="str">
            <v>temperate_nemoral:Europe,Asia,Oceania,NorthAndCentralAmerica|temperate_dry:Europe,Asia|subtropic_mediterranean:Europe,Asia,NorthAndCentralAmerica</v>
          </cell>
          <cell r="BO198">
            <v>4</v>
          </cell>
          <cell r="BR198" t="str">
            <v>RedListCategoryLevel</v>
          </cell>
          <cell r="BT198">
            <v>3</v>
          </cell>
          <cell r="BW198" t="str">
            <v>SpreadYearlyIncreaseObservations</v>
          </cell>
          <cell r="BX198">
            <v>231</v>
          </cell>
          <cell r="BY198">
            <v>1</v>
          </cell>
          <cell r="CB198" t="str">
            <v>T35,T40,T24,T32</v>
          </cell>
          <cell r="CC198">
            <v>2</v>
          </cell>
          <cell r="CG198" t="str">
            <v>T32</v>
          </cell>
          <cell r="CH198">
            <v>1</v>
          </cell>
          <cell r="CL198" t="str">
            <v>T24,T32</v>
          </cell>
          <cell r="CM198">
            <v>2</v>
          </cell>
          <cell r="CP198" t="str">
            <v>Åpen grunnlendt kalkmark i boreonemoral sone</v>
          </cell>
          <cell r="CQ198">
            <v>1</v>
          </cell>
          <cell r="CU198">
            <v>1</v>
          </cell>
          <cell r="CX198">
            <v>0</v>
          </cell>
          <cell r="CY198">
            <v>1</v>
          </cell>
          <cell r="DB198">
            <v>0</v>
          </cell>
          <cell r="DC198" t="str">
            <v>Pepperrot &lt;i&gt;Armoracia rusticana&lt;/i&gt; er en langlevd flerårig urt med middels sterk vegetativ vekst (klondannelse). I Norge er skulpene som regel uten frø, og pepperroten formeres helt overveiende vegetativt ved rotdeling (Åsen 2014). Frøspredning og etablering av frøplanter er likevel observert flere steder. Arten er kommet inn fra Sørøst-Europa (kanskje særlig Balkan og Svartehavsområdet), trolig med ballastjord og korn, men også fra resten av Europa med generelle transporter. Den har sine hovedforekomster på ulike typer skrotemark som veikanter og jernbanekanter, men går også inn i forfallen eng, på grunnlendt kalkmark, i åkerkanter, flomsoner, og foreløpig i liten grad på flerårs-tangvoller og indre deler av brakkvassenger. Den er salttolerant, noe som gjør at den er blitt favorisert langs hovedveiene de siste årene på grunn av økt salting om vinteren. Salttoleransen gir den også et visst potensial i havstrandvegetasjon. Der den kommer inn tar den mye plass, og den er fortsatt i tydelig økning.</v>
          </cell>
          <cell r="DD198" t="str">
            <v>&lt;p&gt;Pepperrot er en gammel grønnsakplante, trolig dyrket lenge i Norge. Første registrerte forvilling er imidlertid som følge av innførsel med ballastjord i MR Kristiansund 1870 og første etablering i Vestfold i 1884. Siden har arten ekspandert jamt med tyngdepunkt på Østlandet, med noe innførsel med korn til møller, men hoveddelen av forekomstene knyttet til transportårer (vei, jernbane, delvis havner). Arten er solid etablert i store deler av sitt potensielle areal utbredelsesområde til og med Trøndelag, men fortsatt med stort rom for fortetning i forekomstareal. Forekomster kan være midlertidige, men der arten er kommet solid inn, blir den oftest permanent.&lt;/p&gt;</v>
          </cell>
          <cell r="DE198" t="str">
            <v>Arten er kommet inn med ballastjord og grasfrø og forvillet fra dyrkning. Den har egenspredning med frø (liten produksjon av fertile frø) og spred ved forflytting av jordmasser, spesielt langs veier.</v>
          </cell>
          <cell r="DF198" t="str">
            <v>Invasjonspotensialet er stort, med lang median levetid og moderat ekspansjonshastighet (190-270 m/år), men nesten bare på sterkt forstyrret mark (veikanter og annen skrotemark).</v>
          </cell>
          <cell r="DG198" t="str">
            <v>Arten har en liten økologisk effekt ved noe endring av artssammensetning og fortrengning, hovedsakelig på sterkt forstyrret mark, men også på semi-naturlig eng på kalkgrunn i Oslofeltet, naturtyper med stort innslag av sårbare og truete planter som fortrenges noe av pepperrot. Det kan også være en viss fortrengningseffekt i tangvoller.</v>
          </cell>
          <cell r="DH198" t="str">
            <v>&lt;p&gt;Pepperrot vurderes til høg økologisk risiko på grunn av stort invasjonspotensial og en liten økologisk effekt. Arten er nå et vanlig og lett synlig element i kulturlandskapet sørpå, særlig langs veier, men gjør liten skade unntatt der den invaderer semi-naturlig eng på kalkgrunn, og kanskje tangvoller. Den kan bli noe vanligere enn den allerede er, men blir neppe noe økologisk problem andre steder enn rundt indre Oslofjord.&lt;/p&gt;&lt;p&gt;&lt;br/&gt;&lt;/p&gt;</v>
          </cell>
          <cell r="DI198">
            <v>1</v>
          </cell>
        </row>
        <row r="199">
          <cell r="B199" t="str">
            <v>Arnica mollis</v>
          </cell>
          <cell r="C199" t="str">
            <v>Hook.</v>
          </cell>
          <cell r="E199">
            <v>85582</v>
          </cell>
          <cell r="F199">
            <v>128703</v>
          </cell>
          <cell r="G199" t="str">
            <v>ExpertGroups/Karplanter/N</v>
          </cell>
          <cell r="H199" t="str">
            <v>Karplanter</v>
          </cell>
          <cell r="I199" t="str">
            <v>Karplanter</v>
          </cell>
          <cell r="J199" t="str">
            <v>AlienSpecie</v>
          </cell>
          <cell r="N199">
            <v>1</v>
          </cell>
          <cell r="Q199">
            <v>1</v>
          </cell>
          <cell r="T199" t="str">
            <v>NK</v>
          </cell>
          <cell r="U199">
            <v>1</v>
          </cell>
          <cell r="V199" t="str">
            <v>1,1</v>
          </cell>
          <cell r="AA199">
            <v>2008</v>
          </cell>
          <cell r="AB199" t="str">
            <v>terrestrial</v>
          </cell>
          <cell r="AD199" t="str">
            <v>origin</v>
          </cell>
          <cell r="AE199" t="str">
            <v>no</v>
          </cell>
          <cell r="AF199" t="str">
            <v>unknown</v>
          </cell>
          <cell r="AG199">
            <v>2008</v>
          </cell>
          <cell r="AH199" t="str">
            <v>ST Røros: Granåsen</v>
          </cell>
          <cell r="AI199">
            <v>10</v>
          </cell>
          <cell r="AJ199" t="str">
            <v>V</v>
          </cell>
          <cell r="AL199">
            <v>1</v>
          </cell>
          <cell r="AM199" t="str">
            <v>importDirect</v>
          </cell>
          <cell r="AN199">
            <v>2</v>
          </cell>
          <cell r="AO199" t="str">
            <v>introductionReleased,introductionNaturalDispersal</v>
          </cell>
          <cell r="AP199" t="str">
            <v>St</v>
          </cell>
          <cell r="AQ199">
            <v>4</v>
          </cell>
          <cell r="AR199">
            <v>1</v>
          </cell>
          <cell r="AS199">
            <v>4</v>
          </cell>
          <cell r="AT199">
            <v>1</v>
          </cell>
          <cell r="AU199">
            <v>4</v>
          </cell>
          <cell r="AV199">
            <v>0</v>
          </cell>
          <cell r="AW199" t="str">
            <v>Ingen kjent effekt</v>
          </cell>
          <cell r="AX199" t="str">
            <v>Ingen kjent effekt</v>
          </cell>
          <cell r="BC199" t="str">
            <v>Ingen kjent effekt</v>
          </cell>
          <cell r="BD199" t="str">
            <v>Ingen kjent effekt</v>
          </cell>
          <cell r="BE199" t="str">
            <v>no</v>
          </cell>
          <cell r="BF199" t="str">
            <v>no</v>
          </cell>
          <cell r="BK199" t="str">
            <v>temperate_boreal:NorthAndCentralAmerica|temperate_nemoral:NorthAndCentralAmerica</v>
          </cell>
          <cell r="BM199" t="str">
            <v>temperate_boreal:Europe,NorthAndCentralAmerica|temperate_nemoral:NorthAndCentralAmerica</v>
          </cell>
          <cell r="BO199">
            <v>2</v>
          </cell>
          <cell r="BR199" t="str">
            <v>RedListCategoryLevel</v>
          </cell>
          <cell r="BT199">
            <v>1</v>
          </cell>
          <cell r="BW199" t="str">
            <v>SpreadYearlyIncreaseCalculatedExpansionSpeed</v>
          </cell>
          <cell r="BX199">
            <v>0</v>
          </cell>
          <cell r="BY199">
            <v>1</v>
          </cell>
          <cell r="CB199" t="str">
            <v>T4-C-5,T40</v>
          </cell>
          <cell r="CC199">
            <v>1</v>
          </cell>
          <cell r="CH199">
            <v>1</v>
          </cell>
          <cell r="CM199">
            <v>1</v>
          </cell>
          <cell r="CQ199">
            <v>1</v>
          </cell>
          <cell r="CU199">
            <v>1</v>
          </cell>
          <cell r="CX199">
            <v>0</v>
          </cell>
          <cell r="CY199">
            <v>1</v>
          </cell>
          <cell r="DB199">
            <v>0</v>
          </cell>
          <cell r="DC199" t="str">
            <v>Solblom-arten &lt;i&gt;Arnica mollis&lt;/i&gt; er en flerårig urt fra fjellstrøk i vestlige Nord-Amerika, nord til Alaska. Den formerer seg med vindspredte frukter og danner effektivt kloner lokalt med jordstengler.</v>
          </cell>
          <cell r="DD199" t="str">
            <v>Arten er kjent fra &amp;#233:n forekomst i norsk natur, på og utafor Sjøvollsetra i ST Røros fra ca. 2008.</v>
          </cell>
          <cell r="DE199" t="str">
            <v>Arten er innført som frø til et botanisk hage-forsøk i Tr Tromsø på 1980-tallet og tatt med derfra til en setervoll i ST Røros hvor den har spredt litt seg fra opprinnelig dyrkningsplass fra 2000-tallet.</v>
          </cell>
          <cell r="DF199" t="str">
            <v>Invasjonspotensialet er lite, med begrenset median levetid (\en kjent, langlevd forekomst i økning), men ingen ekspansjon. Arten er godt tilpasset norsk klima, men har foreløpig (i de snart 30 årene den har vært dyrket) ikke vist tegn til annet enn helt lokal ekspansjon.</v>
          </cell>
          <cell r="DG199" t="str">
            <v>Ingen kjent negativ økologisk effekt er knyttet til arten.</v>
          </cell>
          <cell r="DH199" t="str">
            <v>&lt;i&gt;Arnica mollis&lt;/i&gt; vurderes til ingen kjent økologisk risiko i norsk natur.</v>
          </cell>
          <cell r="DI199">
            <v>0</v>
          </cell>
        </row>
        <row r="200">
          <cell r="B200" t="str">
            <v>Arrhenatherum elatius bulbosum</v>
          </cell>
          <cell r="C200" t="str">
            <v>(Willd.) Schübler &amp; G.Martens</v>
          </cell>
          <cell r="D200" t="str">
            <v>knollhestehavre</v>
          </cell>
          <cell r="E200">
            <v>130685</v>
          </cell>
          <cell r="F200">
            <v>99908</v>
          </cell>
          <cell r="G200" t="str">
            <v>ExpertGroups/Karplanter/N</v>
          </cell>
          <cell r="H200" t="str">
            <v>Karplanter</v>
          </cell>
          <cell r="I200" t="str">
            <v>Karplanter</v>
          </cell>
          <cell r="J200" t="str">
            <v>NotApplicable</v>
          </cell>
          <cell r="M200" t="str">
            <v>canNotEstablishWithin50years</v>
          </cell>
          <cell r="AA200">
            <v>1970</v>
          </cell>
          <cell r="AB200" t="str">
            <v>terrestrial</v>
          </cell>
          <cell r="AD200" t="str">
            <v>unknown</v>
          </cell>
          <cell r="AE200" t="str">
            <v>no</v>
          </cell>
          <cell r="AF200" t="str">
            <v>unknown</v>
          </cell>
          <cell r="AI200">
            <v>10</v>
          </cell>
          <cell r="AJ200" t="str">
            <v>V</v>
          </cell>
          <cell r="AW200" t="str">
            <v>Ingen kjent effekt</v>
          </cell>
          <cell r="AX200" t="str">
            <v>Ingen kjent effekt</v>
          </cell>
          <cell r="BC200" t="str">
            <v>Ingen kjent effekt</v>
          </cell>
          <cell r="BD200" t="str">
            <v>Ingen kjent effekt</v>
          </cell>
          <cell r="BK200" t="str">
            <v>subtropic_mediterranean:Europe,Asia,Africa</v>
          </cell>
          <cell r="BM200" t="str">
            <v>subtropic_mediterranean:Europe,Asia,Africa</v>
          </cell>
          <cell r="DI200">
            <v>0</v>
          </cell>
        </row>
        <row r="201">
          <cell r="B201" t="str">
            <v>Artemisia annua</v>
          </cell>
          <cell r="C201" t="str">
            <v>L.</v>
          </cell>
          <cell r="D201" t="str">
            <v>søtmalurt</v>
          </cell>
          <cell r="E201">
            <v>60394</v>
          </cell>
          <cell r="F201">
            <v>100434</v>
          </cell>
          <cell r="G201" t="str">
            <v>ExpertGroups/Karplanter/N</v>
          </cell>
          <cell r="H201" t="str">
            <v>Karplanter</v>
          </cell>
          <cell r="I201" t="str">
            <v>Karplanter</v>
          </cell>
          <cell r="J201" t="str">
            <v>NotApplicable</v>
          </cell>
          <cell r="M201" t="str">
            <v>canNotEstablishWithin50years</v>
          </cell>
          <cell r="AA201">
            <v>2004</v>
          </cell>
          <cell r="AB201" t="str">
            <v>terrestrial</v>
          </cell>
          <cell r="AD201" t="str">
            <v>origin,unknown</v>
          </cell>
          <cell r="AE201" t="str">
            <v>no</v>
          </cell>
          <cell r="AF201" t="str">
            <v>unknown</v>
          </cell>
          <cell r="AI201">
            <v>1</v>
          </cell>
          <cell r="AJ201" t="str">
            <v>V</v>
          </cell>
          <cell r="AW201" t="str">
            <v>Ingen kjent effekt</v>
          </cell>
          <cell r="AX201" t="str">
            <v>Ingen kjent effekt</v>
          </cell>
          <cell r="BC201" t="str">
            <v>Ingen kjent effekt</v>
          </cell>
          <cell r="BD201" t="str">
            <v>Ingen kjent effekt</v>
          </cell>
          <cell r="BK201" t="str">
            <v>temperate_nemoral:NorthAndCentralAmerica|temperate_dry:NorthAndCentralAmerica</v>
          </cell>
          <cell r="BM201" t="str">
            <v>temperate_nemoral:Europe,Asia,NorthAndCentralAmerica|temperate_dry:Europe,Asia,NorthAndCentralAmerica|subtropic_mediterranean:Europe,Asia</v>
          </cell>
          <cell r="DI201">
            <v>0</v>
          </cell>
        </row>
        <row r="202">
          <cell r="B202" t="str">
            <v>Artemisia austriaca</v>
          </cell>
          <cell r="C202" t="str">
            <v>Jacq.</v>
          </cell>
          <cell r="D202" t="str">
            <v>donaumalurt</v>
          </cell>
          <cell r="E202">
            <v>60395</v>
          </cell>
          <cell r="F202">
            <v>100435</v>
          </cell>
          <cell r="G202" t="str">
            <v>ExpertGroups/Karplanter/N</v>
          </cell>
          <cell r="H202" t="str">
            <v>Karplanter</v>
          </cell>
          <cell r="I202" t="str">
            <v>Karplanter</v>
          </cell>
          <cell r="J202" t="str">
            <v>NotApplicable</v>
          </cell>
          <cell r="M202" t="str">
            <v>canNotEstablishWithin50years</v>
          </cell>
          <cell r="AA202">
            <v>1893</v>
          </cell>
          <cell r="AB202" t="str">
            <v>terrestrial</v>
          </cell>
          <cell r="AD202" t="str">
            <v>origin</v>
          </cell>
          <cell r="AE202" t="str">
            <v>no</v>
          </cell>
          <cell r="AF202" t="str">
            <v>unknown</v>
          </cell>
          <cell r="AI202">
            <v>5</v>
          </cell>
          <cell r="AJ202" t="str">
            <v>V</v>
          </cell>
          <cell r="AW202" t="str">
            <v>Ingen kjent effekt</v>
          </cell>
          <cell r="AX202" t="str">
            <v>Ingen kjent effekt</v>
          </cell>
          <cell r="BC202" t="str">
            <v>Ingen kjent effekt</v>
          </cell>
          <cell r="BD202" t="str">
            <v>Ingen kjent effekt</v>
          </cell>
          <cell r="BK202" t="str">
            <v>temperate_nemoral:Europe,Asia|temperate_dry:Europe,Asia</v>
          </cell>
          <cell r="BM202" t="str">
            <v>temperate_nemoral:Europe,Asia|temperate_dry:Europe,Asia</v>
          </cell>
          <cell r="DI202">
            <v>0</v>
          </cell>
        </row>
        <row r="203">
          <cell r="B203" t="str">
            <v>Artemisia biennis</v>
          </cell>
          <cell r="C203" t="str">
            <v>Willd.</v>
          </cell>
          <cell r="D203" t="str">
            <v>smalmalurt</v>
          </cell>
          <cell r="E203">
            <v>60396</v>
          </cell>
          <cell r="F203">
            <v>100436</v>
          </cell>
          <cell r="G203" t="str">
            <v>ExpertGroups/Karplanter/N</v>
          </cell>
          <cell r="H203" t="str">
            <v>Karplanter</v>
          </cell>
          <cell r="I203" t="str">
            <v>Karplanter</v>
          </cell>
          <cell r="J203" t="str">
            <v>NotApplicable</v>
          </cell>
          <cell r="M203" t="str">
            <v>canNotEstablishWithin50years</v>
          </cell>
          <cell r="AA203">
            <v>1920</v>
          </cell>
          <cell r="AB203" t="str">
            <v>terrestrial</v>
          </cell>
          <cell r="AD203" t="str">
            <v>origin</v>
          </cell>
          <cell r="AE203" t="str">
            <v>no</v>
          </cell>
          <cell r="AF203" t="str">
            <v>unknown</v>
          </cell>
          <cell r="AI203">
            <v>2</v>
          </cell>
          <cell r="AJ203" t="str">
            <v>V</v>
          </cell>
          <cell r="AW203" t="str">
            <v>Ingen kjent effekt</v>
          </cell>
          <cell r="AX203" t="str">
            <v>Ingen kjent effekt</v>
          </cell>
          <cell r="BC203" t="str">
            <v>Ingen kjent effekt</v>
          </cell>
          <cell r="BD203" t="str">
            <v>Ingen kjent effekt</v>
          </cell>
          <cell r="BK203" t="str">
            <v>temperate_boreal:NorthAndCentralAmerica|temperate_nemoral:NorthAndCentralAmerica|temperate_dry:NorthAndCentralAmerica</v>
          </cell>
          <cell r="BM203" t="str">
            <v>temperate_boreal:NorthAndCentralAmerica|temperate_nemoral:Europe,NorthAndCentralAmerica|temperate_dry:NorthAndCentralAmerica</v>
          </cell>
          <cell r="DI203">
            <v>0</v>
          </cell>
        </row>
        <row r="204">
          <cell r="B204" t="str">
            <v>Artemisia dracunculus</v>
          </cell>
          <cell r="C204" t="str">
            <v>L.</v>
          </cell>
          <cell r="D204" t="str">
            <v>estragon</v>
          </cell>
          <cell r="E204">
            <v>130707</v>
          </cell>
          <cell r="F204">
            <v>100438</v>
          </cell>
          <cell r="G204" t="str">
            <v>ExpertGroups/Karplanter/N</v>
          </cell>
          <cell r="H204" t="str">
            <v>Karplanter</v>
          </cell>
          <cell r="I204" t="str">
            <v>Karplanter</v>
          </cell>
          <cell r="J204" t="str">
            <v>NotApplicable</v>
          </cell>
          <cell r="M204" t="str">
            <v>canNotEstablishWithin50years</v>
          </cell>
          <cell r="AA204">
            <v>1948</v>
          </cell>
          <cell r="AB204" t="str">
            <v>terrestrial</v>
          </cell>
          <cell r="AD204" t="str">
            <v>unknown</v>
          </cell>
          <cell r="AE204" t="str">
            <v>no</v>
          </cell>
          <cell r="AF204" t="str">
            <v>unknown</v>
          </cell>
          <cell r="AI204">
            <v>5</v>
          </cell>
          <cell r="AJ204" t="str">
            <v>V</v>
          </cell>
          <cell r="AW204" t="str">
            <v>Ingen kjent effekt</v>
          </cell>
          <cell r="AX204" t="str">
            <v>Ingen kjent effekt</v>
          </cell>
          <cell r="BC204" t="str">
            <v>Ingen kjent effekt</v>
          </cell>
          <cell r="BD204" t="str">
            <v>Ingen kjent effekt</v>
          </cell>
          <cell r="BK204" t="str">
            <v>temperate_boreal:Asia,NorthAndCentralAmerica|temperate_nemoral:Asia,NorthAndCentralAmerica</v>
          </cell>
          <cell r="BM204" t="str">
            <v>temperate_boreal:Asia,NorthAndCentralAmerica|temperate_nemoral:Europe,Asia,Oceania,NorthAndCentralAmerica|temperate_dry:Europe,Asia,NorthAndCentralAmerica|subtropic_mediterranean:Europe,Oceania,NorthAndCentralAmerica</v>
          </cell>
          <cell r="DI204">
            <v>0</v>
          </cell>
        </row>
        <row r="205">
          <cell r="B205" t="str">
            <v>Artemisia pontica</v>
          </cell>
          <cell r="C205" t="str">
            <v>L.</v>
          </cell>
          <cell r="D205" t="str">
            <v>romermalurt</v>
          </cell>
          <cell r="E205">
            <v>60401</v>
          </cell>
          <cell r="F205">
            <v>100441</v>
          </cell>
          <cell r="G205" t="str">
            <v>ExpertGroups/Karplanter/N</v>
          </cell>
          <cell r="H205" t="str">
            <v>Karplanter</v>
          </cell>
          <cell r="I205" t="str">
            <v>Karplanter</v>
          </cell>
          <cell r="J205" t="str">
            <v>AlienSpecie</v>
          </cell>
          <cell r="N205">
            <v>1</v>
          </cell>
          <cell r="Q205">
            <v>1</v>
          </cell>
          <cell r="T205" t="str">
            <v>NK</v>
          </cell>
          <cell r="U205">
            <v>1</v>
          </cell>
          <cell r="V205" t="str">
            <v>1,1</v>
          </cell>
          <cell r="X205">
            <v>1</v>
          </cell>
          <cell r="Y205">
            <v>1</v>
          </cell>
          <cell r="Z205">
            <v>1</v>
          </cell>
          <cell r="AA205">
            <v>1873</v>
          </cell>
          <cell r="AB205" t="str">
            <v>terrestrial</v>
          </cell>
          <cell r="AD205" t="str">
            <v>unknown</v>
          </cell>
          <cell r="AE205" t="str">
            <v>yes</v>
          </cell>
          <cell r="AF205" t="str">
            <v>unknown</v>
          </cell>
          <cell r="AG205" t="str">
            <v>1870-tallet</v>
          </cell>
          <cell r="AH205" t="str">
            <v>Bu Hole/Ringerike</v>
          </cell>
          <cell r="AI205">
            <v>10</v>
          </cell>
          <cell r="AJ205" t="str">
            <v>V</v>
          </cell>
          <cell r="AL205">
            <v>1</v>
          </cell>
          <cell r="AM205" t="str">
            <v>importDirect</v>
          </cell>
          <cell r="AN205">
            <v>2</v>
          </cell>
          <cell r="AO205" t="str">
            <v>introductionTransportpollution,introductionEscaped</v>
          </cell>
          <cell r="AQ205">
            <v>4</v>
          </cell>
          <cell r="AR205">
            <v>1</v>
          </cell>
          <cell r="AS205">
            <v>4</v>
          </cell>
          <cell r="AT205">
            <v>1</v>
          </cell>
          <cell r="AU205">
            <v>8</v>
          </cell>
          <cell r="AV205">
            <v>50</v>
          </cell>
          <cell r="AW205" t="str">
            <v>Ingen kjent effekt</v>
          </cell>
          <cell r="AX205" t="str">
            <v>Ingen kjent effekt</v>
          </cell>
          <cell r="BC205" t="str">
            <v>Ingen kjent effekt</v>
          </cell>
          <cell r="BD205" t="str">
            <v>Ingen kjent effekt</v>
          </cell>
          <cell r="BE205" t="str">
            <v>no</v>
          </cell>
          <cell r="BF205" t="str">
            <v>no</v>
          </cell>
          <cell r="BG205" t="str">
            <v>V</v>
          </cell>
          <cell r="BK205" t="str">
            <v>temperate_nemoral:Europe,Asia|temperate_dry:Europe,Asia|subtropic_mediterranean:Europe,Asia</v>
          </cell>
          <cell r="BM205" t="str">
            <v>temperate_nemoral:Europe,Asia|temperate_dry:Europe,Asia|subtropic_mediterranean:Europe,Asia</v>
          </cell>
          <cell r="BO205">
            <v>1</v>
          </cell>
          <cell r="BR205" t="str">
            <v>RedListCategoryLevel</v>
          </cell>
          <cell r="BT205">
            <v>1</v>
          </cell>
          <cell r="BW205" t="str">
            <v>SpreadYearlyIncreaseCalculatedExpansionSpeed</v>
          </cell>
          <cell r="BX205">
            <v>0</v>
          </cell>
          <cell r="BY205">
            <v>1</v>
          </cell>
          <cell r="CB205" t="str">
            <v>T32,T40</v>
          </cell>
          <cell r="CC205">
            <v>1</v>
          </cell>
          <cell r="CH205">
            <v>1</v>
          </cell>
          <cell r="CM205">
            <v>1</v>
          </cell>
          <cell r="CQ205">
            <v>1</v>
          </cell>
          <cell r="CU205">
            <v>1</v>
          </cell>
          <cell r="CX205">
            <v>0</v>
          </cell>
          <cell r="CY205">
            <v>1</v>
          </cell>
          <cell r="DB205">
            <v>0</v>
          </cell>
          <cell r="DC205" t="str">
            <v>Romermalurt &lt;em&gt;Artemisia pontica &lt;/em&gt;er en flerårig urt med frøformering. Fruktene kan trolig spres over kortere distanser med dyr. Arten stammer fra Sørøst-Europa, østre Middelhavsområdet og Vest-Asia.</v>
          </cell>
          <cell r="DD205" t="str">
            <v>&lt;p&gt;Arten ble først funnet ved en kirkegård i VA Kristiansand i 1873 som forvillet. Første og eneste langvarige etablering var trolig på to lokaliteter på Ringerike: Bu Hole: Skjellegården 1929 og Bu Ringerike: Klekken 1929 (allerede da notert at arten hadde stått der i minst 50 år). Forekomstene på Ringerike er ikke ettersøkt etter 1929 og arten kan stå der fortsatt. Senere funn er gjort i Øf Hvaler: Barm på Vesterøy 1995, trolig nokså stabil, Øf Rakkestad: Prestegården og Labråten 1931-1944, trolig utgått, og VA Kristiansand: Silokaia 1968 og 1969, sikkert forbigående.&lt;/p&gt;</v>
          </cell>
          <cell r="DE205" t="str">
            <v>Innførsels- og spredningsmåter er stort sett ukjent, men i hvert fall to funn (i 1968 og 1969) på Silokaia i VA Kristiansand må skyldes kornimport.</v>
          </cell>
          <cell r="DF205" t="str">
            <v>Invasjonspotensialet er lite, med minste skår på både median levetid og ekspansjonshastighet.</v>
          </cell>
          <cell r="DG205" t="str">
            <v>Ingen kjent negativ økologisk effekt er knyttet til arten.</v>
          </cell>
          <cell r="DH205" t="str">
            <v>&lt;p&gt;Romermalurt vurderes til ingen kjent økologisk risiko. Arten viser ingen tegn til ekspansjon og kan være for varmekrevende for effektiv reproduksjon og permanente bestander i Norge. Arten har imidlertid hatt stabil forekomst i Norge (reproduksjon eller som gjenstående) i over 50 år på minst &amp;#233:n forekomst.&lt;/p&gt;</v>
          </cell>
          <cell r="DI205">
            <v>0</v>
          </cell>
        </row>
        <row r="206">
          <cell r="B206" t="str">
            <v>Artemisia sieversiana</v>
          </cell>
          <cell r="C206" t="str">
            <v>Ehrh.</v>
          </cell>
          <cell r="E206">
            <v>85724</v>
          </cell>
          <cell r="F206">
            <v>128838</v>
          </cell>
          <cell r="G206" t="str">
            <v>ExpertGroups/Karplanter/N</v>
          </cell>
          <cell r="H206" t="str">
            <v>Karplanter</v>
          </cell>
          <cell r="I206" t="str">
            <v>Karplanter</v>
          </cell>
          <cell r="J206" t="str">
            <v>AlienSpecie</v>
          </cell>
          <cell r="N206">
            <v>1</v>
          </cell>
          <cell r="Q206">
            <v>1</v>
          </cell>
          <cell r="T206" t="str">
            <v>NK</v>
          </cell>
          <cell r="U206">
            <v>1</v>
          </cell>
          <cell r="V206" t="str">
            <v>1,1</v>
          </cell>
          <cell r="X206">
            <v>1</v>
          </cell>
          <cell r="Y206">
            <v>1</v>
          </cell>
          <cell r="Z206">
            <v>1</v>
          </cell>
          <cell r="AA206">
            <v>2005</v>
          </cell>
          <cell r="AB206" t="str">
            <v>terrestrial</v>
          </cell>
          <cell r="AD206" t="str">
            <v>origin</v>
          </cell>
          <cell r="AE206" t="str">
            <v>yes</v>
          </cell>
          <cell r="AF206" t="str">
            <v>unknown</v>
          </cell>
          <cell r="AG206">
            <v>2008</v>
          </cell>
          <cell r="AH206" t="str">
            <v>Oslo: Vippetangen</v>
          </cell>
          <cell r="AI206">
            <v>5</v>
          </cell>
          <cell r="AJ206" t="str">
            <v>V</v>
          </cell>
          <cell r="AN206">
            <v>1</v>
          </cell>
          <cell r="AO206" t="str">
            <v>introductionTransportpollution</v>
          </cell>
          <cell r="AP206" t="str">
            <v>OsA</v>
          </cell>
          <cell r="AQ206">
            <v>4</v>
          </cell>
          <cell r="AR206">
            <v>1</v>
          </cell>
          <cell r="AS206">
            <v>4</v>
          </cell>
          <cell r="AT206">
            <v>1</v>
          </cell>
          <cell r="AU206">
            <v>4</v>
          </cell>
          <cell r="AV206">
            <v>100</v>
          </cell>
          <cell r="AW206" t="str">
            <v>Ingen kjent effekt</v>
          </cell>
          <cell r="AX206" t="str">
            <v>Ingen kjent effekt</v>
          </cell>
          <cell r="BC206" t="str">
            <v>Ingen kjent effekt</v>
          </cell>
          <cell r="BD206" t="str">
            <v>Ingen kjent effekt</v>
          </cell>
          <cell r="BE206" t="str">
            <v>no</v>
          </cell>
          <cell r="BF206" t="str">
            <v>no</v>
          </cell>
          <cell r="BG206" t="str">
            <v>V</v>
          </cell>
          <cell r="BK206" t="str">
            <v>temperate_nemoral:Europe,Asia|temperate_dry:Europe,Asia</v>
          </cell>
          <cell r="BM206" t="str">
            <v>temperate_nemoral:Europe,Asia|temperate_dry:Europe,Asia</v>
          </cell>
          <cell r="BO206">
            <v>1</v>
          </cell>
          <cell r="BR206" t="str">
            <v>RedListCategoryLevel</v>
          </cell>
          <cell r="BT206">
            <v>1</v>
          </cell>
          <cell r="BW206" t="str">
            <v>SpreadYearlyIncreaseCalculatedExpansionSpeed</v>
          </cell>
          <cell r="BX206">
            <v>0</v>
          </cell>
          <cell r="BY206">
            <v>1</v>
          </cell>
          <cell r="CB206" t="str">
            <v>T39</v>
          </cell>
          <cell r="CC206">
            <v>1</v>
          </cell>
          <cell r="CH206">
            <v>1</v>
          </cell>
          <cell r="CM206">
            <v>1</v>
          </cell>
          <cell r="CQ206">
            <v>1</v>
          </cell>
          <cell r="CU206">
            <v>1</v>
          </cell>
          <cell r="CX206">
            <v>0</v>
          </cell>
          <cell r="CY206">
            <v>1</v>
          </cell>
          <cell r="DB206">
            <v>0</v>
          </cell>
          <cell r="DC206" t="str">
            <v>Malurt-arten &lt;i&gt;Artemisia sieversiana&lt;/i&gt; er en flerårig urt fra steppeområdene i Russland og Sibir, Mongolia og Kina. Den har frøformering.</v>
          </cell>
          <cell r="DD206" t="str">
            <v>&lt;p&gt;Arten har &amp;#233:n kjent forekomst i Oslo: på Vippetangen i Oslo havn, der den ble oppdaget i 2005 og er sett flere år siden (sist registrert i 2011). Arten blomstrer sent, og det er uvisst om det dreier seg om ett flerårig individ eller reell reproduksjon, men forekomst av flere individer de siste årene tyder på det siste. Den må ha kommet inn med en eller annen form for sjøveis transport og trolig med korn. Den er nokså hardfør og etablert som ugras i Finland. Vi regner derfor med at den har potensial til å etablere seg i Norge, men ikke til å bli særlig ekspansiv.&lt;/p&gt;</v>
          </cell>
          <cell r="DE206" t="str">
            <v>Arten er trolig kommet inn med korn (den vokser ved siden av havnesiloen på Vippetangen).</v>
          </cell>
          <cell r="DF206" t="str">
            <v>Invasjonspotensialet er lite, med minste skår på både median levetid og ekspansjonshastighet.</v>
          </cell>
          <cell r="DG206" t="str">
            <v>Ingen kjent negativ økologisk effekt er knyttet til arten.</v>
          </cell>
          <cell r="DH206" t="str">
            <v>&lt;p&gt;&lt;i&gt;Artemisia sieversiana &lt;/i&gt;vurderes til ingen kjent økologisk risiko. Arten kan ha en vordende stabil forekomst i Norge (frøreproduksjon).&lt;/p&gt;</v>
          </cell>
          <cell r="DI206">
            <v>0</v>
          </cell>
        </row>
        <row r="207">
          <cell r="B207" t="str">
            <v>Artemisia stelleriana</v>
          </cell>
          <cell r="C207" t="str">
            <v>Besser</v>
          </cell>
          <cell r="D207" t="str">
            <v>sandmalurt</v>
          </cell>
          <cell r="E207">
            <v>143796</v>
          </cell>
          <cell r="F207">
            <v>100442</v>
          </cell>
          <cell r="G207" t="str">
            <v>ExpertGroups/Karplanter/N</v>
          </cell>
          <cell r="H207" t="str">
            <v>Karplanter</v>
          </cell>
          <cell r="I207" t="str">
            <v>Karplanter</v>
          </cell>
          <cell r="J207" t="str">
            <v>AlienSpecie</v>
          </cell>
          <cell r="N207">
            <v>1</v>
          </cell>
          <cell r="Q207">
            <v>1</v>
          </cell>
          <cell r="T207" t="str">
            <v>NK</v>
          </cell>
          <cell r="U207">
            <v>1</v>
          </cell>
          <cell r="V207" t="str">
            <v>1,1</v>
          </cell>
          <cell r="X207">
            <v>2</v>
          </cell>
          <cell r="Y207">
            <v>2</v>
          </cell>
          <cell r="Z207">
            <v>1</v>
          </cell>
          <cell r="AA207">
            <v>2006</v>
          </cell>
          <cell r="AB207" t="str">
            <v>terrestrial</v>
          </cell>
          <cell r="AD207" t="str">
            <v>unknown</v>
          </cell>
          <cell r="AE207" t="str">
            <v>yes</v>
          </cell>
          <cell r="AF207" t="str">
            <v>unknown</v>
          </cell>
          <cell r="AG207">
            <v>2013</v>
          </cell>
          <cell r="AH207" t="str">
            <v>Bu Nedre Eiker: Ryghkollen</v>
          </cell>
          <cell r="AI207">
            <v>5</v>
          </cell>
          <cell r="AJ207" t="str">
            <v>V</v>
          </cell>
          <cell r="AL207">
            <v>1</v>
          </cell>
          <cell r="AM207" t="str">
            <v>importDirect</v>
          </cell>
          <cell r="AN207">
            <v>1</v>
          </cell>
          <cell r="AO207" t="str">
            <v>introductionEscaped</v>
          </cell>
          <cell r="AP207" t="str">
            <v>Bu</v>
          </cell>
          <cell r="AQ207">
            <v>4</v>
          </cell>
          <cell r="AR207">
            <v>1</v>
          </cell>
          <cell r="AS207">
            <v>4</v>
          </cell>
          <cell r="AT207">
            <v>1</v>
          </cell>
          <cell r="AU207">
            <v>0</v>
          </cell>
          <cell r="AV207">
            <v>100</v>
          </cell>
          <cell r="AW207" t="str">
            <v>Ingen kjent effekt</v>
          </cell>
          <cell r="AX207" t="str">
            <v>Ingen kjent effekt</v>
          </cell>
          <cell r="BC207" t="str">
            <v>Ingen kjent effekt</v>
          </cell>
          <cell r="BD207" t="str">
            <v>Ingen kjent effekt</v>
          </cell>
          <cell r="BE207" t="str">
            <v>no</v>
          </cell>
          <cell r="BF207" t="str">
            <v>no</v>
          </cell>
          <cell r="BK207" t="str">
            <v>temperate_boreal:Asia|temperate_nemoral:Asia</v>
          </cell>
          <cell r="BM207" t="str">
            <v>temperate_boreal:Asia|temperate_nemoral:Europe,Asia,NorthAndCentralAmerica</v>
          </cell>
          <cell r="BO207">
            <v>1</v>
          </cell>
          <cell r="BR207" t="str">
            <v>RedListCategoryLevel</v>
          </cell>
          <cell r="BT207">
            <v>1</v>
          </cell>
          <cell r="BW207" t="str">
            <v>SpreadYearlyIncreaseCalculatedExpansionSpeed</v>
          </cell>
          <cell r="BX207">
            <v>0</v>
          </cell>
          <cell r="BY207">
            <v>1</v>
          </cell>
          <cell r="CB207" t="str">
            <v>T35</v>
          </cell>
          <cell r="CC207">
            <v>1</v>
          </cell>
          <cell r="CH207">
            <v>1</v>
          </cell>
          <cell r="CM207">
            <v>1</v>
          </cell>
          <cell r="CQ207">
            <v>1</v>
          </cell>
          <cell r="CU207">
            <v>1</v>
          </cell>
          <cell r="CX207">
            <v>0</v>
          </cell>
          <cell r="CY207">
            <v>1</v>
          </cell>
          <cell r="DB207">
            <v>0</v>
          </cell>
          <cell r="DC207" t="str">
            <v>Sandmalurt &lt;em&gt;Artemisia stelleriana &lt;/em&gt;er en langlevd flerårig urt med klonal vekst, og med frøformering. Den hører heime på sandstrender i Nordøst-Asia og dyrkes i begrenset utstrekning som en hardfør prydplante i Norge.</v>
          </cell>
          <cell r="DD207" t="str">
            <v>&lt;p&gt;Sandmalurt er foreløpig bare er funnet ett sted utafor kultur, på veikant ved de store sand/grustakene på Ryghkollen i Bu Nedre Eiker i 2006 og 2011, der den tydeligvis har etablert en liten bestand. Uttak av sand i disse sandtakene er akkurat nå (2017) særlig omfattende, og arten kan ha forsvunnet. Arten viste tegn til naturalisering på havstrand i Sverige og kan forventes å spre seg i Oslofjord-området, kanskje heller med spontan spredning fra nabolandene enn med forvilling fra norske hager. Den vil fortsatt være en fremmed art, fordi dens naturlige utbredelsesområde ligger ved nordre Stillehavet.&lt;/p&gt;</v>
          </cell>
          <cell r="DE207" t="str">
            <v>Arten blir innført som hageplante og spredt ut, men kan også komme spontant med havstrømmer fra Sverige.</v>
          </cell>
          <cell r="DF207" t="str">
            <v>Invasjonspotensialet er lite, med minste skår på både median levetid og ekspansjonshastighet.</v>
          </cell>
          <cell r="DG207" t="str">
            <v>Ingen negative økologiske effekter er kjent for denne arten, foreløpig.</v>
          </cell>
          <cell r="DH207" t="str">
            <v>&lt;p&gt;Sandmalurt vurderes til ingen kjent økologisk risiko. Frøreproduksjon har trolig funnet sted i Nedre Eiker og skjer i naboområder (Sverige). Arten kan ha potensial for etablering i hvert fall nord til Trøndelag, men blir trolig ikke invasiv i Norge. Forekomsten i Nedre Eiker kan ha forsvunnet: det er svært store uttak av masser fra dette sand/grustaket akkurat nå (2016-2017).&lt;/p&gt;</v>
          </cell>
          <cell r="DI207">
            <v>0</v>
          </cell>
        </row>
        <row r="208">
          <cell r="B208" t="str">
            <v>Artemisia vulgaris</v>
          </cell>
          <cell r="C208" t="str">
            <v>L.</v>
          </cell>
          <cell r="D208" t="str">
            <v>burot</v>
          </cell>
          <cell r="E208">
            <v>60403</v>
          </cell>
          <cell r="F208">
            <v>100443</v>
          </cell>
          <cell r="G208" t="str">
            <v>ExpertGroups/Karplanter/N</v>
          </cell>
          <cell r="H208" t="str">
            <v>Karplanter</v>
          </cell>
          <cell r="I208" t="str">
            <v>Karplanter</v>
          </cell>
          <cell r="J208" t="str">
            <v>NotApplicable</v>
          </cell>
          <cell r="M208" t="str">
            <v>notAlienSpecie</v>
          </cell>
          <cell r="AA208">
            <v>-1800</v>
          </cell>
          <cell r="AB208" t="str">
            <v>terrestrial</v>
          </cell>
          <cell r="AE208" t="str">
            <v>no</v>
          </cell>
          <cell r="AF208" t="str">
            <v>unknown</v>
          </cell>
          <cell r="AG208">
            <v>-1800</v>
          </cell>
          <cell r="AH208" t="str">
            <v>flere steder</v>
          </cell>
          <cell r="AI208">
            <v>10</v>
          </cell>
          <cell r="AJ208" t="str">
            <v>V</v>
          </cell>
          <cell r="AW208" t="str">
            <v>Sterkt allergen (burot-pollen).</v>
          </cell>
          <cell r="AX208" t="str">
            <v>Ingen kjent effekt</v>
          </cell>
          <cell r="BC208" t="str">
            <v>Ingen kjent effekt</v>
          </cell>
          <cell r="BD208" t="str">
            <v>Ingen kjent effekt</v>
          </cell>
          <cell r="BK208" t="str">
            <v>temperate_boreal:Europe,Asia|temperate_nemoral:Europe,Asia|temperate_dry:Europe</v>
          </cell>
          <cell r="BM208" t="str">
            <v>temperate_boreal:Europe,Asia,NorthAndCentralAmerica|temperate_nemoral:Europe,Asia,NorthAndCentralAmerica|temperate_dry:Europe</v>
          </cell>
          <cell r="DI208">
            <v>0</v>
          </cell>
        </row>
        <row r="209">
          <cell r="B209" t="str">
            <v>Arum maculatum</v>
          </cell>
          <cell r="C209" t="str">
            <v>L.</v>
          </cell>
          <cell r="D209" t="str">
            <v>flekkmunkehette</v>
          </cell>
          <cell r="E209">
            <v>59273</v>
          </cell>
          <cell r="F209">
            <v>99313</v>
          </cell>
          <cell r="G209" t="str">
            <v>ExpertGroups/Karplanter/N</v>
          </cell>
          <cell r="H209" t="str">
            <v>Karplanter</v>
          </cell>
          <cell r="I209" t="str">
            <v>Karplanter</v>
          </cell>
          <cell r="J209" t="str">
            <v>AlienSpecie</v>
          </cell>
          <cell r="N209">
            <v>1</v>
          </cell>
          <cell r="P209" t="str">
            <v>V</v>
          </cell>
          <cell r="Q209">
            <v>1</v>
          </cell>
          <cell r="T209" t="str">
            <v>NK</v>
          </cell>
          <cell r="U209">
            <v>1</v>
          </cell>
          <cell r="V209" t="str">
            <v>1,1</v>
          </cell>
          <cell r="W209" t="str">
            <v>LO</v>
          </cell>
          <cell r="X209">
            <v>1</v>
          </cell>
          <cell r="Y209">
            <v>1</v>
          </cell>
          <cell r="Z209">
            <v>1</v>
          </cell>
          <cell r="AA209">
            <v>1987</v>
          </cell>
          <cell r="AB209" t="str">
            <v>terrestrial</v>
          </cell>
          <cell r="AD209" t="str">
            <v>unknown</v>
          </cell>
          <cell r="AE209" t="str">
            <v>yes</v>
          </cell>
          <cell r="AF209" t="str">
            <v>unknown</v>
          </cell>
          <cell r="AG209">
            <v>1987</v>
          </cell>
          <cell r="AH209" t="str">
            <v>VA Kristiansand: Baneheiveien</v>
          </cell>
          <cell r="AI209">
            <v>10</v>
          </cell>
          <cell r="AJ209" t="str">
            <v>V</v>
          </cell>
          <cell r="AL209">
            <v>1</v>
          </cell>
          <cell r="AM209" t="str">
            <v>importDirect</v>
          </cell>
          <cell r="AN209">
            <v>1</v>
          </cell>
          <cell r="AO209" t="str">
            <v>introductionEscaped</v>
          </cell>
          <cell r="AP209" t="str">
            <v>Bu,Va,Ro</v>
          </cell>
          <cell r="AQ209">
            <v>12</v>
          </cell>
          <cell r="AR209">
            <v>2</v>
          </cell>
          <cell r="AS209">
            <v>24</v>
          </cell>
          <cell r="AT209">
            <v>20000</v>
          </cell>
          <cell r="AU209">
            <v>48</v>
          </cell>
          <cell r="AV209">
            <v>50</v>
          </cell>
          <cell r="AW209" t="str">
            <v>Ingen kjent effekt</v>
          </cell>
          <cell r="AX209" t="str">
            <v>Ingen kjent effekt</v>
          </cell>
          <cell r="BC209" t="str">
            <v>Ingen kjent effekt</v>
          </cell>
          <cell r="BD209" t="str">
            <v>Ingen kjent effekt</v>
          </cell>
          <cell r="BE209" t="str">
            <v>no</v>
          </cell>
          <cell r="BF209" t="str">
            <v>no</v>
          </cell>
          <cell r="BG209" t="str">
            <v>V</v>
          </cell>
          <cell r="BK209" t="str">
            <v>temperate_nemoral:Europe|subtropic_mediterranean:Europe,Asia,Africa</v>
          </cell>
          <cell r="BM209" t="str">
            <v>temperate_nemoral:Europe|subtropic_mediterranean:Europe,Asia,Africa</v>
          </cell>
          <cell r="BO209">
            <v>2</v>
          </cell>
          <cell r="BP209" t="str">
            <v>X</v>
          </cell>
          <cell r="BQ209" t="str">
            <v>X</v>
          </cell>
          <cell r="BR209" t="str">
            <v>RedListCategoryLevel</v>
          </cell>
          <cell r="BT209">
            <v>1</v>
          </cell>
          <cell r="BW209" t="str">
            <v>SpreadYearlyIncreaseCalculatedExpansionSpeed</v>
          </cell>
          <cell r="BX209">
            <v>28.93</v>
          </cell>
          <cell r="BY209">
            <v>1</v>
          </cell>
          <cell r="CB209" t="str">
            <v>T4-C-3,T40</v>
          </cell>
          <cell r="CC209">
            <v>1</v>
          </cell>
          <cell r="CH209">
            <v>1</v>
          </cell>
          <cell r="CM209">
            <v>1</v>
          </cell>
          <cell r="CQ209">
            <v>1</v>
          </cell>
          <cell r="CU209">
            <v>1</v>
          </cell>
          <cell r="CX209">
            <v>0</v>
          </cell>
          <cell r="CY209">
            <v>1</v>
          </cell>
          <cell r="DB209">
            <v>0</v>
          </cell>
          <cell r="DC209" t="str">
            <v>Flekkmunkehette &lt;em&gt;Arum maculatum &lt;/em&gt;er en langlevd, flerårig urt med effektiv vegetativ vekst med jordstengler. Den har også frøreproduksjon og setter moden frukt, men vi vet ikke om frøspiring forekommer i Norge. Den er hjemlig fra Middelhavsområdet i Nord-Afrika og Sør-Europa nord til Sør-Skandinavia. I Norge er den innført som hageplante og forvillet.</v>
          </cell>
          <cell r="DD209" t="str">
            <v>&lt;p&gt;Flekkmunkehette er foreløpig funnet tre steder: i Baneheia-området i VA Kristiansand siden 1987, i Madlalia i Ro Stavanger i hvert fall siden 2004, og i Skjeggerudfeltet på Tranby i Bu Lier fra 2014. Et par andre angivelser (observasjoner) i Artskart er svært suspekte. Arten er ved grensa for reproduksjon i Norge. Bestandene er trolig kloner fra krypende jordstengler. Arten har ikke noe stort potensial uten en relativt stor klimaendring (økt temperatur og sesonglengde), og eventuell økning vil trolig skje ved flere forvillinger heller enn ved egen reproduksjon.&lt;/p&gt;</v>
          </cell>
          <cell r="DE209" t="str">
            <v>Arten er innført som hageplante og forvillet ved utkast og/eller utvoksning fra hager.</v>
          </cell>
          <cell r="DF209" t="str">
            <v>Invasjonspotensialet er lite, med usikkerhet til begrenset, som en kombinasjon av (kort til) begrenset (til moderat) median levetid, og låg ekspansjonshastighet.</v>
          </cell>
          <cell r="DG209" t="str">
            <v>Ingen kjent negativ økologisk effekt er knyttet til arten.</v>
          </cell>
          <cell r="DH209" t="str">
            <v>&lt;p&gt;Flekkmunkehette vurdres til ingen kjent økologisk risiko, men med usikkerhet til låg risiko på grunn av invasjonspotensialet. Arten har stabil forekomst i Norge (frøreproduksjon eller ved vegetativ vekst), men trolig på svært få steder.&lt;/p&gt;&lt;p&gt; &lt;/p&gt;</v>
          </cell>
          <cell r="DI209">
            <v>0</v>
          </cell>
        </row>
        <row r="210">
          <cell r="B210" t="str">
            <v>Asarum canadense</v>
          </cell>
          <cell r="C210" t="str">
            <v>L.</v>
          </cell>
          <cell r="D210" t="str">
            <v>kanadahasselurt</v>
          </cell>
          <cell r="E210">
            <v>62851</v>
          </cell>
          <cell r="F210">
            <v>102891</v>
          </cell>
          <cell r="G210" t="str">
            <v>ExpertGroups/Karplanter/N</v>
          </cell>
          <cell r="H210" t="str">
            <v>Karplanter</v>
          </cell>
          <cell r="I210" t="str">
            <v>Karplanter</v>
          </cell>
          <cell r="J210" t="str">
            <v>AlienSpecie</v>
          </cell>
          <cell r="N210">
            <v>1</v>
          </cell>
          <cell r="Q210">
            <v>1</v>
          </cell>
          <cell r="T210" t="str">
            <v>NK</v>
          </cell>
          <cell r="U210">
            <v>1</v>
          </cell>
          <cell r="V210" t="str">
            <v>1,1</v>
          </cell>
          <cell r="X210">
            <v>1</v>
          </cell>
          <cell r="Y210">
            <v>1</v>
          </cell>
          <cell r="Z210">
            <v>1</v>
          </cell>
          <cell r="AA210">
            <v>2007</v>
          </cell>
          <cell r="AB210" t="str">
            <v>terrestrial</v>
          </cell>
          <cell r="AD210" t="str">
            <v>unknown</v>
          </cell>
          <cell r="AE210" t="str">
            <v>yes</v>
          </cell>
          <cell r="AF210" t="str">
            <v>unknown</v>
          </cell>
          <cell r="AG210">
            <v>2007</v>
          </cell>
          <cell r="AH210" t="str">
            <v>Oslo: Frognerbekkdalen</v>
          </cell>
          <cell r="AI210">
            <v>10</v>
          </cell>
          <cell r="AJ210" t="str">
            <v>V</v>
          </cell>
          <cell r="AL210">
            <v>1</v>
          </cell>
          <cell r="AM210" t="str">
            <v>importDirect</v>
          </cell>
          <cell r="AN210">
            <v>1</v>
          </cell>
          <cell r="AO210" t="str">
            <v>introductionEscaped</v>
          </cell>
          <cell r="AP210" t="str">
            <v>OsA</v>
          </cell>
          <cell r="AQ210">
            <v>4</v>
          </cell>
          <cell r="AR210">
            <v>1</v>
          </cell>
          <cell r="AS210">
            <v>4</v>
          </cell>
          <cell r="AT210">
            <v>1</v>
          </cell>
          <cell r="AU210">
            <v>4</v>
          </cell>
          <cell r="AV210">
            <v>0</v>
          </cell>
          <cell r="AW210" t="str">
            <v>Ingen kjent effekt</v>
          </cell>
          <cell r="AX210" t="str">
            <v>Ingen kjent effekt</v>
          </cell>
          <cell r="BC210" t="str">
            <v>Ingen kjent effekt</v>
          </cell>
          <cell r="BD210" t="str">
            <v>Ingen kjent effekt</v>
          </cell>
          <cell r="BE210" t="str">
            <v>no</v>
          </cell>
          <cell r="BF210" t="str">
            <v>no</v>
          </cell>
          <cell r="BK210" t="str">
            <v>temperate_nemoral:NorthAndCentralAmerica</v>
          </cell>
          <cell r="BM210" t="str">
            <v>temperate_nemoral:Europe,NorthAndCentralAmerica</v>
          </cell>
          <cell r="BO210">
            <v>1</v>
          </cell>
          <cell r="BR210" t="str">
            <v>RedListCategoryLevel</v>
          </cell>
          <cell r="BT210">
            <v>1</v>
          </cell>
          <cell r="BW210" t="str">
            <v>SpreadYearlyIncreaseCalculatedExpansionSpeed</v>
          </cell>
          <cell r="BX210">
            <v>0</v>
          </cell>
          <cell r="BY210">
            <v>1</v>
          </cell>
          <cell r="CB210" t="str">
            <v>T30</v>
          </cell>
          <cell r="CC210">
            <v>1</v>
          </cell>
          <cell r="CH210">
            <v>1</v>
          </cell>
          <cell r="CM210">
            <v>1</v>
          </cell>
          <cell r="CQ210">
            <v>1</v>
          </cell>
          <cell r="CU210">
            <v>1</v>
          </cell>
          <cell r="CX210">
            <v>0</v>
          </cell>
          <cell r="CY210">
            <v>1</v>
          </cell>
          <cell r="DB210">
            <v>0</v>
          </cell>
          <cell r="DC210" t="str">
            <v>Kanadahasselurt &lt;i&gt;Asarum canadense&lt;/i&gt; er en langlevd, flerårig urt med noe klonal vekst og med frøformering. Frøspredning forekommer trolig i den norske forekomsten, men er langsom (med maur). Arten stammer fra nemorale deler av østre Nord-Amerika.</v>
          </cell>
          <cell r="DD210" t="str">
            <v>&lt;p&gt;Arten er bare funnet ett sted, i Frognerbekkdalen (ned fra Frognerparken) i Oslo, der den trolig er rest etter utstillingen "Form og Flora" i 1965. Forekomsten i 2007 beskrives på herbarieetiketten som fire bestander, dvs. kloner, noe som tyder på seksuell reproduksjon i tillegg til vegetativ klondannelse. Arten er godt tilpasset norsk klima, men har liten spredningsmulighet ut fra en naturlomme i tettbygde Oslo vest.&lt;/p&gt;</v>
          </cell>
          <cell r="DE210" t="str">
            <v>Arten er trolig innført som hageplante, gjenstående etter en hageutstilling, og etterpå lokalt etablert med frøspredning.</v>
          </cell>
          <cell r="DF210" t="str">
            <v>Invasjonspotensialet er lite, med minste skår på både median levetid og ekspansjonshastighet. Arten har &amp;#233:n kjent forekomst og ingen økning (i forekomstareal) siden først oppdaget.</v>
          </cell>
          <cell r="DG210" t="str">
            <v>Ingen kjent negativ økologisk effekt er knyttet til arten.</v>
          </cell>
          <cell r="DH210" t="str">
            <v>&lt;p&gt;Kanadahasselurt vurderes til ingen kjent økologisk risiko. Arten har &amp;#233:n stabil forekomst i Norge (frøreproduksjon eller som gjenstående), men den har liten mulighet til å ekspandere fra sin ene forekomst. Den dyrkes bare i begrenset omfang.&lt;/p&gt;</v>
          </cell>
          <cell r="DI210">
            <v>0</v>
          </cell>
        </row>
        <row r="211">
          <cell r="B211" t="str">
            <v>Asperula arvensis</v>
          </cell>
          <cell r="C211" t="str">
            <v>L.</v>
          </cell>
          <cell r="D211" t="str">
            <v>blåmyske</v>
          </cell>
          <cell r="E211">
            <v>62158</v>
          </cell>
          <cell r="F211">
            <v>102198</v>
          </cell>
          <cell r="G211" t="str">
            <v>ExpertGroups/Karplanter/N</v>
          </cell>
          <cell r="H211" t="str">
            <v>Karplanter</v>
          </cell>
          <cell r="I211" t="str">
            <v>Karplanter</v>
          </cell>
          <cell r="J211" t="str">
            <v>NotApplicable</v>
          </cell>
          <cell r="M211" t="str">
            <v>canNotEstablishWithin50years</v>
          </cell>
          <cell r="AA211">
            <v>1900</v>
          </cell>
          <cell r="AB211" t="str">
            <v>terrestrial</v>
          </cell>
          <cell r="AD211" t="str">
            <v>origin</v>
          </cell>
          <cell r="AE211" t="str">
            <v>no</v>
          </cell>
          <cell r="AF211" t="str">
            <v>unknown</v>
          </cell>
          <cell r="AI211">
            <v>1</v>
          </cell>
          <cell r="AJ211" t="str">
            <v>V</v>
          </cell>
          <cell r="AW211" t="str">
            <v>Ingen kjent effekt</v>
          </cell>
          <cell r="AX211" t="str">
            <v>Ingen kjent effekt</v>
          </cell>
          <cell r="BC211" t="str">
            <v>Ingen kjent effekt</v>
          </cell>
          <cell r="BD211" t="str">
            <v>Ingen kjent effekt</v>
          </cell>
          <cell r="BK211" t="str">
            <v>temperate_nemoral:Europe,Asia|temperate_dry:Europe,Asia|subtropic_mediterranean:Europe,Asia,Africa</v>
          </cell>
          <cell r="BM211" t="str">
            <v>temperate_nemoral:Europe,Asia|temperate_dry:Europe,Asia|subtropic_mediterranean:Europe,Asia,Africa</v>
          </cell>
          <cell r="DI211">
            <v>0</v>
          </cell>
        </row>
        <row r="212">
          <cell r="B212" t="str">
            <v>Asperula orientalis</v>
          </cell>
          <cell r="C212" t="str">
            <v>Boiss. &amp; Hohen.</v>
          </cell>
          <cell r="D212" t="str">
            <v>orientmyske</v>
          </cell>
          <cell r="E212">
            <v>130739</v>
          </cell>
          <cell r="F212">
            <v>102199</v>
          </cell>
          <cell r="G212" t="str">
            <v>ExpertGroups/Karplanter/N</v>
          </cell>
          <cell r="H212" t="str">
            <v>Karplanter</v>
          </cell>
          <cell r="I212" t="str">
            <v>Karplanter</v>
          </cell>
          <cell r="J212" t="str">
            <v>NotApplicable</v>
          </cell>
          <cell r="M212" t="str">
            <v>canNotEstablishWithin50years</v>
          </cell>
          <cell r="AA212">
            <v>1899</v>
          </cell>
          <cell r="AB212" t="str">
            <v>terrestrial</v>
          </cell>
          <cell r="AD212" t="str">
            <v>unknown</v>
          </cell>
          <cell r="AE212" t="str">
            <v>no</v>
          </cell>
          <cell r="AF212" t="str">
            <v>unknown</v>
          </cell>
          <cell r="AI212">
            <v>1</v>
          </cell>
          <cell r="AJ212" t="str">
            <v>V</v>
          </cell>
          <cell r="AW212" t="str">
            <v>Ingen kjent effekt</v>
          </cell>
          <cell r="AX212" t="str">
            <v>Ingen kjent effekt</v>
          </cell>
          <cell r="BC212" t="str">
            <v>Ingen kjent effekt</v>
          </cell>
          <cell r="BD212" t="str">
            <v>Ingen kjent effekt</v>
          </cell>
          <cell r="BK212" t="str">
            <v>temperate_nemoral:Asia|temperate_dry:Asia|subtropic_mediterranean:Asia</v>
          </cell>
          <cell r="BM212" t="str">
            <v>temperate_nemoral:Europe,Asia|temperate_dry:Asia|subtropic_mediterranean:Asia</v>
          </cell>
          <cell r="DI212">
            <v>0</v>
          </cell>
        </row>
        <row r="213">
          <cell r="B213" t="str">
            <v>Asphodelus fistulosus</v>
          </cell>
          <cell r="C213" t="str">
            <v>L.</v>
          </cell>
          <cell r="D213" t="str">
            <v>løkasfodill</v>
          </cell>
          <cell r="E213">
            <v>130741</v>
          </cell>
          <cell r="F213">
            <v>99435</v>
          </cell>
          <cell r="G213" t="str">
            <v>ExpertGroups/Karplanter/N</v>
          </cell>
          <cell r="H213" t="str">
            <v>Karplanter</v>
          </cell>
          <cell r="I213" t="str">
            <v>Karplanter</v>
          </cell>
          <cell r="J213" t="str">
            <v>NotApplicable</v>
          </cell>
          <cell r="M213" t="str">
            <v>canNotEstablishWithin50years</v>
          </cell>
          <cell r="AA213">
            <v>1914</v>
          </cell>
          <cell r="AB213" t="str">
            <v>terrestrial</v>
          </cell>
          <cell r="AD213" t="str">
            <v>origin</v>
          </cell>
          <cell r="AE213" t="str">
            <v>no</v>
          </cell>
          <cell r="AF213" t="str">
            <v>unknown</v>
          </cell>
          <cell r="AI213">
            <v>5</v>
          </cell>
          <cell r="AJ213" t="str">
            <v>V</v>
          </cell>
          <cell r="AW213" t="str">
            <v>Ingen kjent effekt</v>
          </cell>
          <cell r="AX213" t="str">
            <v>Ingen kjent effekt</v>
          </cell>
          <cell r="BC213" t="str">
            <v>Ingen kjent effekt</v>
          </cell>
          <cell r="BD213" t="str">
            <v>Ingen kjent effekt</v>
          </cell>
          <cell r="BK213" t="str">
            <v>subtropic_mediterranean:Europe,Asia,Africa|subtropic_dry:Asia,Africa|tropic:Asia,Africa</v>
          </cell>
          <cell r="BM213" t="str">
            <v>subtropic_unspecified:Oceania,NorthAndCentralAmerica|subtropic_mediterranean:Europe,Asia,Africa|subtropic_humid:Africa|subtropic_dry:Asia,Africa|tropic:Asia,Africa,Oceania</v>
          </cell>
          <cell r="DI213">
            <v>0</v>
          </cell>
        </row>
        <row r="214">
          <cell r="B214" t="str">
            <v>Aster ×frikartii</v>
          </cell>
          <cell r="C214" t="str">
            <v>Silva Tar. &amp; C.K.Schneid.</v>
          </cell>
          <cell r="D214" t="str">
            <v>frikartaster</v>
          </cell>
          <cell r="E214">
            <v>143797</v>
          </cell>
          <cell r="F214">
            <v>172456</v>
          </cell>
          <cell r="G214" t="str">
            <v>ExpertGroups/Karplanter/N</v>
          </cell>
          <cell r="H214" t="str">
            <v>Karplanter</v>
          </cell>
          <cell r="I214" t="str">
            <v>Karplanter</v>
          </cell>
          <cell r="J214" t="str">
            <v>NotApplicable</v>
          </cell>
          <cell r="M214" t="str">
            <v>canNotEstablishWithin50years</v>
          </cell>
          <cell r="AA214">
            <v>2005</v>
          </cell>
          <cell r="AB214" t="str">
            <v>terrestrial</v>
          </cell>
          <cell r="AD214" t="str">
            <v>unknown</v>
          </cell>
          <cell r="AE214" t="str">
            <v>no</v>
          </cell>
          <cell r="AF214" t="str">
            <v>unknown</v>
          </cell>
          <cell r="AI214">
            <v>5</v>
          </cell>
          <cell r="AJ214" t="str">
            <v>V</v>
          </cell>
          <cell r="AW214" t="str">
            <v>Ingen kjent effekt</v>
          </cell>
          <cell r="AX214" t="str">
            <v>Ingen kjent effekt</v>
          </cell>
          <cell r="BC214" t="str">
            <v>Ingen kjent effekt</v>
          </cell>
          <cell r="BD214" t="str">
            <v>Ingen kjent effekt</v>
          </cell>
          <cell r="BK214" t="str">
            <v>unknown:Europe,Asia</v>
          </cell>
          <cell r="DI214">
            <v>0</v>
          </cell>
        </row>
        <row r="215">
          <cell r="B215" t="str">
            <v>Astilbe japonica</v>
          </cell>
          <cell r="C215" t="str">
            <v>(C.Morren &amp; Decne.) A.Gray</v>
          </cell>
          <cell r="D215" t="str">
            <v>japanspir</v>
          </cell>
          <cell r="E215">
            <v>63587</v>
          </cell>
          <cell r="F215">
            <v>103627</v>
          </cell>
          <cell r="G215" t="str">
            <v>ExpertGroups/Karplanter/N</v>
          </cell>
          <cell r="H215" t="str">
            <v>Karplanter</v>
          </cell>
          <cell r="I215" t="str">
            <v>Karplanter</v>
          </cell>
          <cell r="J215" t="str">
            <v>AlienSpecie</v>
          </cell>
          <cell r="N215">
            <v>2</v>
          </cell>
          <cell r="O215" t="str">
            <v>V</v>
          </cell>
          <cell r="Q215">
            <v>1</v>
          </cell>
          <cell r="T215" t="str">
            <v>LO</v>
          </cell>
          <cell r="U215">
            <v>2</v>
          </cell>
          <cell r="V215" t="str">
            <v>2B,1</v>
          </cell>
          <cell r="W215" t="str">
            <v>NK</v>
          </cell>
          <cell r="AA215">
            <v>1913</v>
          </cell>
          <cell r="AB215" t="str">
            <v>terrestrial</v>
          </cell>
          <cell r="AD215" t="str">
            <v>unknown</v>
          </cell>
          <cell r="AE215" t="str">
            <v>no</v>
          </cell>
          <cell r="AF215" t="str">
            <v>unknown</v>
          </cell>
          <cell r="AI215">
            <v>5</v>
          </cell>
          <cell r="AJ215" t="str">
            <v>V</v>
          </cell>
          <cell r="AL215">
            <v>1</v>
          </cell>
          <cell r="AM215" t="str">
            <v>importDirect</v>
          </cell>
          <cell r="AN215">
            <v>2</v>
          </cell>
          <cell r="AO215" t="str">
            <v>introductionStowaway,introductionEscaped</v>
          </cell>
          <cell r="AP215" t="str">
            <v>OsA,Va,Ho,Mr</v>
          </cell>
          <cell r="AQ215">
            <v>12</v>
          </cell>
          <cell r="AR215">
            <v>5</v>
          </cell>
          <cell r="AS215">
            <v>60</v>
          </cell>
          <cell r="AT215">
            <v>120000</v>
          </cell>
          <cell r="AU215">
            <v>120</v>
          </cell>
          <cell r="AV215">
            <v>80</v>
          </cell>
          <cell r="AW215" t="str">
            <v>Ingen kjent effekt</v>
          </cell>
          <cell r="AX215" t="str">
            <v>Ingen kjent effekt</v>
          </cell>
          <cell r="BC215" t="str">
            <v>Ingen kjent effekt</v>
          </cell>
          <cell r="BD215" t="str">
            <v>Ingen kjent effekt</v>
          </cell>
          <cell r="BE215" t="str">
            <v>no</v>
          </cell>
          <cell r="BF215" t="str">
            <v>no</v>
          </cell>
          <cell r="BG215" t="str">
            <v>V</v>
          </cell>
          <cell r="BK215" t="str">
            <v>temperate_nemoral:Asia</v>
          </cell>
          <cell r="BM215" t="str">
            <v>temperate_nemoral:Europe,Asia,NorthAndCentralAmerica</v>
          </cell>
          <cell r="BO215">
            <v>1</v>
          </cell>
          <cell r="BP215" t="str">
            <v>X</v>
          </cell>
          <cell r="BR215" t="str">
            <v>RedListCategoryLevel</v>
          </cell>
          <cell r="BT215">
            <v>2</v>
          </cell>
          <cell r="BV215" t="str">
            <v>X</v>
          </cell>
          <cell r="BW215" t="str">
            <v>SpreadYearlyIncreaseObservations</v>
          </cell>
          <cell r="BX215">
            <v>50</v>
          </cell>
          <cell r="BY215">
            <v>1</v>
          </cell>
          <cell r="CB215" t="str">
            <v>T35,T40,T42</v>
          </cell>
          <cell r="CC215">
            <v>1</v>
          </cell>
          <cell r="CH215">
            <v>1</v>
          </cell>
          <cell r="CM215">
            <v>1</v>
          </cell>
          <cell r="CQ215">
            <v>1</v>
          </cell>
          <cell r="CU215">
            <v>1</v>
          </cell>
          <cell r="CX215">
            <v>0</v>
          </cell>
          <cell r="CY215">
            <v>1</v>
          </cell>
          <cell r="DB215">
            <v>0</v>
          </cell>
          <cell r="DC215" t="str">
            <v>Japanspir &lt;i&gt;Astilbe japonica&lt;/i&gt; er en langlevd flerårig urt med frøreproduksjon, men uten klonal vekst. Den stammer fra Japan og er noe varmekrevende og frostfølsom.</v>
          </cell>
          <cell r="DD215" t="str">
            <v>Arten ble først registrert på "ballast" i Ho Bergen i 1913, men vi synes det er litt usannsynlig at denne japanske hageplanten kan ha kommet inn med ballastjord. I en periode ble &amp;#39:ballast&amp;#39: oppfattet som synonymt med &amp;#39:avfallsplass&amp;#39: eller &amp;#39:skrotemark&amp;#39: (jfr angivelser av ballast og ballastplanter fra Lillehammer). Ellers har arten dukket opp her og der i kystfylkene, oftest trolig som utkast, men spesielt i Hordaland og Møre og Romsdal med muligheter for at den kan ha formet reproduserende bestander.</v>
          </cell>
          <cell r="DE215" t="str">
            <v>Arten er innført som hageplante, kanskje også med ballastjord (førstefunnet). Den er spredt ut fra hager med utkast. Det er usikkert hvor godt arten kan formere seg med frø i Norge.</v>
          </cell>
          <cell r="DF215" t="str">
            <v>Invasjonspotensialet er begrenset, med usikkerhet til lågt, en kombinasjon av kort (med usikkerhet til begrenset) median levetid og begrenset (med usikkerhet til låg) ekspansjonshastighet.</v>
          </cell>
          <cell r="DG215" t="str">
            <v>Ingen kjent negativ økologisk effekt er knyttet til arten.</v>
          </cell>
          <cell r="DH215" t="str">
            <v>Japanspir vurderes til låg økologisk risiko, med usikkerhet til ingen risiko.</v>
          </cell>
          <cell r="DI215">
            <v>0</v>
          </cell>
        </row>
        <row r="216">
          <cell r="B216" t="str">
            <v>Astilbe ×arendsii</v>
          </cell>
          <cell r="C216" t="str">
            <v>Arends</v>
          </cell>
          <cell r="D216" t="str">
            <v>sildrespir</v>
          </cell>
          <cell r="E216">
            <v>130768</v>
          </cell>
          <cell r="F216">
            <v>103626</v>
          </cell>
          <cell r="G216" t="str">
            <v>ExpertGroups/Karplanter/N</v>
          </cell>
          <cell r="H216" t="str">
            <v>Karplanter</v>
          </cell>
          <cell r="I216" t="str">
            <v>Karplanter</v>
          </cell>
          <cell r="J216" t="str">
            <v>AlienSpecie</v>
          </cell>
          <cell r="N216">
            <v>2</v>
          </cell>
          <cell r="P216" t="str">
            <v>V</v>
          </cell>
          <cell r="Q216">
            <v>1</v>
          </cell>
          <cell r="T216" t="str">
            <v>LO</v>
          </cell>
          <cell r="U216">
            <v>2</v>
          </cell>
          <cell r="V216" t="str">
            <v>2AB,1</v>
          </cell>
          <cell r="X216">
            <v>2</v>
          </cell>
          <cell r="Y216">
            <v>3</v>
          </cell>
          <cell r="Z216">
            <v>1</v>
          </cell>
          <cell r="AA216">
            <v>1953</v>
          </cell>
          <cell r="AB216" t="str">
            <v>terrestrial</v>
          </cell>
          <cell r="AD216" t="str">
            <v>unknown</v>
          </cell>
          <cell r="AE216" t="str">
            <v>yes</v>
          </cell>
          <cell r="AF216" t="str">
            <v>unknown</v>
          </cell>
          <cell r="AG216">
            <v>1953</v>
          </cell>
          <cell r="AH216" t="str">
            <v>AA Froland: Frolands verk, "i en bergskråning bak husene"</v>
          </cell>
          <cell r="AI216">
            <v>5</v>
          </cell>
          <cell r="AJ216" t="str">
            <v>V</v>
          </cell>
          <cell r="AL216">
            <v>1</v>
          </cell>
          <cell r="AM216" t="str">
            <v>importDirect</v>
          </cell>
          <cell r="AN216">
            <v>1</v>
          </cell>
          <cell r="AO216" t="str">
            <v>introductionEscaped</v>
          </cell>
          <cell r="AP216" t="str">
            <v>Øs,OsA,Bu,Aa,Va,Sf</v>
          </cell>
          <cell r="AQ216">
            <v>72</v>
          </cell>
          <cell r="AR216">
            <v>5</v>
          </cell>
          <cell r="AS216">
            <v>360</v>
          </cell>
          <cell r="AT216">
            <v>61700</v>
          </cell>
          <cell r="AU216">
            <v>540</v>
          </cell>
          <cell r="AV216">
            <v>80</v>
          </cell>
          <cell r="AW216" t="str">
            <v>Ingen kjent effekt</v>
          </cell>
          <cell r="AX216" t="str">
            <v>Ingen kjent effekt</v>
          </cell>
          <cell r="BC216" t="str">
            <v>Ingen kjent effekt</v>
          </cell>
          <cell r="BD216" t="str">
            <v>Ingen kjent effekt</v>
          </cell>
          <cell r="BE216" t="str">
            <v>no</v>
          </cell>
          <cell r="BF216" t="str">
            <v>no</v>
          </cell>
          <cell r="BK216" t="str">
            <v>unknown:Asia</v>
          </cell>
          <cell r="BM216" t="str">
            <v>temperate_boreal:Europe|temperate_nemoral:Europe</v>
          </cell>
          <cell r="BO216">
            <v>2</v>
          </cell>
          <cell r="BP216" t="str">
            <v>X</v>
          </cell>
          <cell r="BR216" t="str">
            <v>RedListCategoryLevel</v>
          </cell>
          <cell r="BT216">
            <v>2</v>
          </cell>
          <cell r="BW216" t="str">
            <v>SpreadYearlyIncreaseObservations</v>
          </cell>
          <cell r="BX216">
            <v>119</v>
          </cell>
          <cell r="BY216">
            <v>1</v>
          </cell>
          <cell r="CB216" t="str">
            <v>T1-C-4,T35,T40,T42</v>
          </cell>
          <cell r="CC216">
            <v>1</v>
          </cell>
          <cell r="CH216">
            <v>1</v>
          </cell>
          <cell r="CM216">
            <v>1</v>
          </cell>
          <cell r="CQ216">
            <v>1</v>
          </cell>
          <cell r="CU216">
            <v>1</v>
          </cell>
          <cell r="CX216">
            <v>0</v>
          </cell>
          <cell r="CY216">
            <v>1</v>
          </cell>
          <cell r="DB216">
            <v>0</v>
          </cell>
          <cell r="DC216" t="str">
            <v>Sildrespir &lt;em&gt;Astilbe &lt;/em&gt;x&lt;em&gt;arendsii &lt;/em&gt;er en hagehybrid-art, trolig oppstått mellom minst fire østasiatiske arter, og med &lt;em&gt;A. japonica &lt;/em&gt;som viktig innslag. Den formerer seg med frø, men ikke effektivt i Norge. Mange forekomster er angitt som "etablerte", "i stor mengd", "naturaliserte", men de blir sjelden gjenfunnet etter et tiår eller to. Arten har potensial for å etablere seg i Norge, men gjør det foreløpig ikke særlig effektivt. Variasjonen i funnfrekvens skyldes stort sett variasjon i intensitet av undersøkelser.</v>
          </cell>
          <cell r="DD216" t="str">
            <v>&lt;p&gt;Sildrespir er funnet i noen få fylker og bare fra 1953 og framover. En undersøkelse langs Sognefjorden på 1990-tallet tyder på at den er mye oversett. Per idag er den kjent fra seks fylker (Østfold, Akershus med Oslo, Buskerud, Aust- og Vest-Agder og Sogn og Fjordane) og med få forekomster i hvert fylke.&lt;/p&gt;</v>
          </cell>
          <cell r="DE216" t="str">
            <v>Arten er innført hageplante og spres ut i norsk natur hovedsakelig ved utkast. Det er ikke kjent hvor mye frødannelse og frøspredning som skjer.</v>
          </cell>
          <cell r="DF216" t="str">
            <v>Invasjonspotensialet er begrenset, med usikkerhet til moderat, en kombinasjon av begrenset (til moderat) lang median levetid og begrenset ekspansjonshastighet. Sjøl om arten har en nokså sterk økning i forekomstareal, skyldes dette økt frekvens av utkast fra hager heller enn økt formering og egen spredning. Vi vurderer denne arten til å ha et nokså lite invasjonspotensial.</v>
          </cell>
          <cell r="DG216" t="str">
            <v>Ingen kjent negativ økologisk effekt er knyttet til arten.</v>
          </cell>
          <cell r="DH216" t="str">
            <v>&lt;p&gt;Sildrespir vurderes til låg økologisk risiko, og utelukkende på grunn av invasjonspotensialet. Arten er i svak ekspansjon og utgjør neppe noen risiko i norsk natur.&lt;br/&gt;&lt;/p&gt;</v>
          </cell>
          <cell r="DI216">
            <v>0</v>
          </cell>
        </row>
        <row r="217">
          <cell r="B217" t="str">
            <v>Astragalus boeticus</v>
          </cell>
          <cell r="C217" t="str">
            <v>L.</v>
          </cell>
          <cell r="D217" t="str">
            <v>kaffemjelt</v>
          </cell>
          <cell r="E217">
            <v>61861</v>
          </cell>
          <cell r="F217">
            <v>101901</v>
          </cell>
          <cell r="G217" t="str">
            <v>ExpertGroups/Karplanter/N</v>
          </cell>
          <cell r="H217" t="str">
            <v>Karplanter</v>
          </cell>
          <cell r="I217" t="str">
            <v>Karplanter</v>
          </cell>
          <cell r="J217" t="str">
            <v>NotApplicable</v>
          </cell>
          <cell r="M217" t="str">
            <v>canNotEstablishWithin50years</v>
          </cell>
          <cell r="AA217">
            <v>1951</v>
          </cell>
          <cell r="AB217" t="str">
            <v>terrestrial</v>
          </cell>
          <cell r="AD217" t="str">
            <v>origin</v>
          </cell>
          <cell r="AE217" t="str">
            <v>no</v>
          </cell>
          <cell r="AF217" t="str">
            <v>unknown</v>
          </cell>
          <cell r="AI217">
            <v>1</v>
          </cell>
          <cell r="AJ217" t="str">
            <v>V</v>
          </cell>
          <cell r="AW217" t="str">
            <v>Ingen kjent effekt</v>
          </cell>
          <cell r="AX217" t="str">
            <v>Ingen kjent effekt</v>
          </cell>
          <cell r="BC217" t="str">
            <v>Ingen kjent effekt</v>
          </cell>
          <cell r="BD217" t="str">
            <v>Ingen kjent effekt</v>
          </cell>
          <cell r="BK217" t="str">
            <v>subtropic_mediterranean:Europe,Asia,Africa</v>
          </cell>
          <cell r="BM217" t="str">
            <v>subtropic_mediterranean:Europe,Asia,Africa</v>
          </cell>
          <cell r="DI217">
            <v>0</v>
          </cell>
        </row>
        <row r="218">
          <cell r="B218" t="str">
            <v>Astragalus cicer</v>
          </cell>
          <cell r="C218" t="str">
            <v>L.</v>
          </cell>
          <cell r="E218">
            <v>105163</v>
          </cell>
          <cell r="F218">
            <v>145510</v>
          </cell>
          <cell r="G218" t="str">
            <v>ExpertGroups/Karplanter/N</v>
          </cell>
          <cell r="H218" t="str">
            <v>Karplanter</v>
          </cell>
          <cell r="I218" t="str">
            <v>Karplanter</v>
          </cell>
          <cell r="J218" t="str">
            <v>NotApplicable</v>
          </cell>
          <cell r="M218" t="str">
            <v>canNotEstablishWithin50years</v>
          </cell>
          <cell r="AA218">
            <v>1947</v>
          </cell>
          <cell r="AB218" t="str">
            <v>terrestrial</v>
          </cell>
          <cell r="AD218" t="str">
            <v>unknown</v>
          </cell>
          <cell r="AE218" t="str">
            <v>no</v>
          </cell>
          <cell r="AF218" t="str">
            <v>unknown</v>
          </cell>
          <cell r="AG218">
            <v>1947</v>
          </cell>
          <cell r="AH218" t="str">
            <v>Oslo: Tøyen, Sarsgate</v>
          </cell>
          <cell r="AI218">
            <v>5</v>
          </cell>
          <cell r="AJ218" t="str">
            <v>V</v>
          </cell>
          <cell r="AW218" t="str">
            <v>Ingen kjent effekt</v>
          </cell>
          <cell r="AX218" t="str">
            <v>Ingen kjent effekt</v>
          </cell>
          <cell r="BC218" t="str">
            <v>Ingen kjent effekt</v>
          </cell>
          <cell r="BD218" t="str">
            <v>Ingen kjent effekt</v>
          </cell>
          <cell r="BK218" t="str">
            <v>temperate_nemoral:Europe,Asia|subtropic_mediterranean:Europe,Asia,Africa</v>
          </cell>
          <cell r="BM218" t="str">
            <v>temperate_nemoral:Europe,Asia,NorthAndCentralAmerica|temperate_dry:NorthAndCentralAmerica|subtropic_unspecified:NorthAndCentralAmerica|subtropic_mediterranean:Europe,Asia,Africa</v>
          </cell>
          <cell r="DI218">
            <v>0</v>
          </cell>
        </row>
        <row r="219">
          <cell r="B219" t="str">
            <v>Astragalus scorpioides</v>
          </cell>
          <cell r="C219" t="str">
            <v>Willd.</v>
          </cell>
          <cell r="D219" t="str">
            <v>møllemjelt</v>
          </cell>
          <cell r="E219">
            <v>61865</v>
          </cell>
          <cell r="F219">
            <v>101905</v>
          </cell>
          <cell r="G219" t="str">
            <v>ExpertGroups/Karplanter/N</v>
          </cell>
          <cell r="H219" t="str">
            <v>Karplanter</v>
          </cell>
          <cell r="I219" t="str">
            <v>Karplanter</v>
          </cell>
          <cell r="J219" t="str">
            <v>NotApplicable</v>
          </cell>
          <cell r="M219" t="str">
            <v>canNotEstablishWithin50years</v>
          </cell>
          <cell r="AA219">
            <v>1950</v>
          </cell>
          <cell r="AB219" t="str">
            <v>terrestrial</v>
          </cell>
          <cell r="AD219" t="str">
            <v>origin</v>
          </cell>
          <cell r="AE219" t="str">
            <v>no</v>
          </cell>
          <cell r="AF219" t="str">
            <v>unknown</v>
          </cell>
          <cell r="AI219">
            <v>1</v>
          </cell>
          <cell r="AJ219" t="str">
            <v>V</v>
          </cell>
          <cell r="AW219" t="str">
            <v>Ingen kjent effekt</v>
          </cell>
          <cell r="AX219" t="str">
            <v>Ingen kjent effekt</v>
          </cell>
          <cell r="BC219" t="str">
            <v>Ingen kjent effekt</v>
          </cell>
          <cell r="BD219" t="str">
            <v>Ingen kjent effekt</v>
          </cell>
          <cell r="BK219" t="str">
            <v>subtropic_mediterranean:Europe,Africa</v>
          </cell>
          <cell r="BM219" t="str">
            <v>subtropic_mediterranean:Europe,Africa</v>
          </cell>
          <cell r="DI219">
            <v>0</v>
          </cell>
        </row>
        <row r="220">
          <cell r="B220" t="str">
            <v>Atriplex halimus</v>
          </cell>
          <cell r="C220" t="str">
            <v>L.</v>
          </cell>
          <cell r="D220" t="str">
            <v>saltbusk</v>
          </cell>
          <cell r="E220">
            <v>105164</v>
          </cell>
          <cell r="F220">
            <v>145511</v>
          </cell>
          <cell r="G220" t="str">
            <v>ExpertGroups/Karplanter/N</v>
          </cell>
          <cell r="H220" t="str">
            <v>Karplanter</v>
          </cell>
          <cell r="I220" t="str">
            <v>Karplanter</v>
          </cell>
          <cell r="J220" t="str">
            <v>NotApplicable</v>
          </cell>
          <cell r="M220" t="str">
            <v>canNotEstablishWithin50years</v>
          </cell>
          <cell r="AA220">
            <v>1940</v>
          </cell>
          <cell r="AB220" t="str">
            <v>terrestrial</v>
          </cell>
          <cell r="AD220" t="str">
            <v>unknown</v>
          </cell>
          <cell r="AE220" t="str">
            <v>no</v>
          </cell>
          <cell r="AF220" t="str">
            <v>unknown</v>
          </cell>
          <cell r="AI220">
            <v>10</v>
          </cell>
          <cell r="AJ220" t="str">
            <v>V</v>
          </cell>
          <cell r="AW220" t="str">
            <v>Ingen kjent effekt</v>
          </cell>
          <cell r="AX220" t="str">
            <v>Ingen kjent effekt</v>
          </cell>
          <cell r="BC220" t="str">
            <v>Ingen kjent effekt</v>
          </cell>
          <cell r="BD220" t="str">
            <v>Ingen kjent effekt</v>
          </cell>
          <cell r="BK220" t="str">
            <v>subtropic_mediterranean:Europe,Asia,Africa|subtropic_dry:Asia,Africa</v>
          </cell>
          <cell r="BM220" t="str">
            <v>subtropic_mediterranean:Europe,Asia,Africa|subtropic_dry:Asia,Africa</v>
          </cell>
          <cell r="DI220">
            <v>0</v>
          </cell>
        </row>
        <row r="221">
          <cell r="B221" t="str">
            <v>Atriplex rosea</v>
          </cell>
          <cell r="C221" t="str">
            <v>L.</v>
          </cell>
          <cell r="D221" t="str">
            <v>rosemelde</v>
          </cell>
          <cell r="E221">
            <v>61334</v>
          </cell>
          <cell r="F221">
            <v>101374</v>
          </cell>
          <cell r="G221" t="str">
            <v>ExpertGroups/Karplanter/N</v>
          </cell>
          <cell r="H221" t="str">
            <v>Karplanter</v>
          </cell>
          <cell r="I221" t="str">
            <v>Karplanter</v>
          </cell>
          <cell r="J221" t="str">
            <v>NotApplicable</v>
          </cell>
          <cell r="M221" t="str">
            <v>canNotEstablishWithin50years</v>
          </cell>
          <cell r="AA221">
            <v>1882</v>
          </cell>
          <cell r="AB221" t="str">
            <v>terrestrial</v>
          </cell>
          <cell r="AD221" t="str">
            <v>origin</v>
          </cell>
          <cell r="AE221" t="str">
            <v>no</v>
          </cell>
          <cell r="AF221" t="str">
            <v>unknown</v>
          </cell>
          <cell r="AI221">
            <v>1</v>
          </cell>
          <cell r="AJ221" t="str">
            <v>V</v>
          </cell>
          <cell r="AW221" t="str">
            <v>Ingen kjent effekt</v>
          </cell>
          <cell r="AX221" t="str">
            <v>Ingen kjent effekt</v>
          </cell>
          <cell r="BC221" t="str">
            <v>Ingen kjent effekt</v>
          </cell>
          <cell r="BD221" t="str">
            <v>Ingen kjent effekt</v>
          </cell>
          <cell r="BK221" t="str">
            <v>temperate_nemoral:Europe,Asia|temperate_dry:Europe,Asia|subtropic_mediterranean:Europe,Asia</v>
          </cell>
          <cell r="BM221" t="str">
            <v>temperate_nemoral:Europe,Asia,NorthAndCentralAmerica|temperate_dry:Europe,Asia,NorthAndCentralAmerica,SouthAmerica|subtropic_mediterranean:Europe,Asia,Oceania,NorthAndCentralAmerica,SouthAmerica</v>
          </cell>
          <cell r="DI221">
            <v>0</v>
          </cell>
        </row>
        <row r="222">
          <cell r="B222" t="str">
            <v>Atriplex sagittata</v>
          </cell>
          <cell r="C222" t="str">
            <v>Borkh.</v>
          </cell>
          <cell r="D222" t="str">
            <v>blankmelde</v>
          </cell>
          <cell r="E222">
            <v>130862</v>
          </cell>
          <cell r="F222">
            <v>128835</v>
          </cell>
          <cell r="G222" t="str">
            <v>ExpertGroups/Karplanter/N</v>
          </cell>
          <cell r="H222" t="str">
            <v>Karplanter</v>
          </cell>
          <cell r="I222" t="str">
            <v>Karplanter</v>
          </cell>
          <cell r="J222" t="str">
            <v>NotApplicable</v>
          </cell>
          <cell r="M222" t="str">
            <v>canNotEstablishWithin50years</v>
          </cell>
          <cell r="AA222">
            <v>1908</v>
          </cell>
          <cell r="AB222" t="str">
            <v>terrestrial</v>
          </cell>
          <cell r="AD222" t="str">
            <v>origin,unknown</v>
          </cell>
          <cell r="AE222" t="str">
            <v>no</v>
          </cell>
          <cell r="AF222" t="str">
            <v>unknown</v>
          </cell>
          <cell r="AI222">
            <v>1</v>
          </cell>
          <cell r="AJ222" t="str">
            <v>V</v>
          </cell>
          <cell r="AW222" t="str">
            <v>Ingen kjent effekt</v>
          </cell>
          <cell r="AX222" t="str">
            <v>Ingen kjent effekt</v>
          </cell>
          <cell r="BC222" t="str">
            <v>Ingen kjent effekt</v>
          </cell>
          <cell r="BD222" t="str">
            <v>Ingen kjent effekt</v>
          </cell>
          <cell r="BK222" t="str">
            <v>temperate_nemoral:Europe,Asia|temperate_dry:Europe,Asia</v>
          </cell>
          <cell r="BM222" t="str">
            <v>temperate_nemoral:Europe,Asia|temperate_dry:Europe,Asia</v>
          </cell>
          <cell r="DI222">
            <v>0</v>
          </cell>
        </row>
        <row r="223">
          <cell r="B223" t="str">
            <v>Atriplex tatarica</v>
          </cell>
          <cell r="C223" t="str">
            <v>L.</v>
          </cell>
          <cell r="D223" t="str">
            <v>tatarmelde</v>
          </cell>
          <cell r="E223">
            <v>61335</v>
          </cell>
          <cell r="F223">
            <v>101375</v>
          </cell>
          <cell r="G223" t="str">
            <v>ExpertGroups/Karplanter/N</v>
          </cell>
          <cell r="H223" t="str">
            <v>Karplanter</v>
          </cell>
          <cell r="I223" t="str">
            <v>Karplanter</v>
          </cell>
          <cell r="J223" t="str">
            <v>NotApplicable</v>
          </cell>
          <cell r="M223" t="str">
            <v>canNotEstablishWithin50years</v>
          </cell>
          <cell r="AA223">
            <v>1882</v>
          </cell>
          <cell r="AB223" t="str">
            <v>terrestrial</v>
          </cell>
          <cell r="AD223" t="str">
            <v>origin</v>
          </cell>
          <cell r="AE223" t="str">
            <v>no</v>
          </cell>
          <cell r="AF223" t="str">
            <v>unknown</v>
          </cell>
          <cell r="AI223">
            <v>1</v>
          </cell>
          <cell r="AJ223" t="str">
            <v>V</v>
          </cell>
          <cell r="AW223" t="str">
            <v>Ingen kjent effekt</v>
          </cell>
          <cell r="AX223" t="str">
            <v>Ingen kjent effekt</v>
          </cell>
          <cell r="BC223" t="str">
            <v>Ingen kjent effekt</v>
          </cell>
          <cell r="BD223" t="str">
            <v>Ingen kjent effekt</v>
          </cell>
          <cell r="BK223" t="str">
            <v>temperate_nemoral:Europe,Asia|temperate_dry:Europe,Asia|subtropic_mediterranean:Europe,Asia|subtropic_dry:Asia</v>
          </cell>
          <cell r="BM223" t="str">
            <v>temperate_nemoral:Europe,Asia|temperate_dry:Europe,Asia|subtropic_mediterranean:Europe,Asia|subtropic_dry:Asia</v>
          </cell>
          <cell r="DI223">
            <v>0</v>
          </cell>
        </row>
        <row r="224">
          <cell r="B224" t="str">
            <v>Atropa belladonna</v>
          </cell>
          <cell r="C224" t="str">
            <v>L.</v>
          </cell>
          <cell r="D224" t="str">
            <v>belladonnaurt</v>
          </cell>
          <cell r="E224">
            <v>145432</v>
          </cell>
          <cell r="F224">
            <v>103712</v>
          </cell>
          <cell r="G224" t="str">
            <v>ExpertGroups/Karplanter/N</v>
          </cell>
          <cell r="H224" t="str">
            <v>Karplanter</v>
          </cell>
          <cell r="I224" t="str">
            <v>Karplanter</v>
          </cell>
          <cell r="J224" t="str">
            <v>AlienSpecie</v>
          </cell>
          <cell r="N224">
            <v>1</v>
          </cell>
          <cell r="Q224">
            <v>1</v>
          </cell>
          <cell r="T224" t="str">
            <v>NK</v>
          </cell>
          <cell r="U224">
            <v>1</v>
          </cell>
          <cell r="V224" t="str">
            <v>1,1</v>
          </cell>
          <cell r="X224">
            <v>1</v>
          </cell>
          <cell r="Y224">
            <v>1</v>
          </cell>
          <cell r="Z224">
            <v>1</v>
          </cell>
          <cell r="AA224">
            <v>1948</v>
          </cell>
          <cell r="AB224" t="str">
            <v>terrestrial</v>
          </cell>
          <cell r="AD224" t="str">
            <v>unknown</v>
          </cell>
          <cell r="AE224" t="str">
            <v>yes</v>
          </cell>
          <cell r="AF224" t="str">
            <v>unknown</v>
          </cell>
          <cell r="AG224">
            <v>2000</v>
          </cell>
          <cell r="AH224" t="str">
            <v>Øf Sarpsborg: Opsund tømmerdeponi</v>
          </cell>
          <cell r="AI224">
            <v>5</v>
          </cell>
          <cell r="AJ224" t="str">
            <v>V</v>
          </cell>
          <cell r="AN224">
            <v>1</v>
          </cell>
          <cell r="AO224" t="str">
            <v>introductionTransportpollution</v>
          </cell>
          <cell r="AP224" t="str">
            <v>Øs</v>
          </cell>
          <cell r="AQ224">
            <v>4</v>
          </cell>
          <cell r="AR224">
            <v>2</v>
          </cell>
          <cell r="AS224">
            <v>8</v>
          </cell>
          <cell r="AT224">
            <v>1</v>
          </cell>
          <cell r="AU224">
            <v>8</v>
          </cell>
          <cell r="AV224">
            <v>100</v>
          </cell>
          <cell r="AW224" t="str">
            <v>Ingen kjent effekt</v>
          </cell>
          <cell r="AX224" t="str">
            <v>Ingen kjent effekt</v>
          </cell>
          <cell r="BC224" t="str">
            <v>Ingen kjent effekt</v>
          </cell>
          <cell r="BD224" t="str">
            <v>Ingen kjent effekt</v>
          </cell>
          <cell r="BE224" t="str">
            <v>no</v>
          </cell>
          <cell r="BF224" t="str">
            <v>no</v>
          </cell>
          <cell r="BG224" t="str">
            <v>V</v>
          </cell>
          <cell r="BK224" t="str">
            <v>temperate_nemoral:Europe,Asia|temperate_dry:Europe,Asia|subtropic_mediterranean:Europe,Asia,Africa</v>
          </cell>
          <cell r="BM224" t="str">
            <v>temperate_nemoral:Europe,Asia|temperate_dry:Europe,Asia|subtropic_mediterranean:Europe,Asia,Africa</v>
          </cell>
          <cell r="BO224">
            <v>2</v>
          </cell>
          <cell r="BR224" t="str">
            <v>RedListCategoryLevel</v>
          </cell>
          <cell r="BT224">
            <v>1</v>
          </cell>
          <cell r="BW224" t="str">
            <v>SpreadYearlyIncreaseCalculatedExpansionSpeed</v>
          </cell>
          <cell r="BX224">
            <v>0</v>
          </cell>
          <cell r="BY224">
            <v>1</v>
          </cell>
          <cell r="CB224" t="str">
            <v>T37,T35</v>
          </cell>
          <cell r="CC224">
            <v>1</v>
          </cell>
          <cell r="CH224">
            <v>1</v>
          </cell>
          <cell r="CM224">
            <v>1</v>
          </cell>
          <cell r="CQ224">
            <v>1</v>
          </cell>
          <cell r="CU224">
            <v>1</v>
          </cell>
          <cell r="CX224">
            <v>0</v>
          </cell>
          <cell r="CY224">
            <v>1</v>
          </cell>
          <cell r="DB224">
            <v>0</v>
          </cell>
          <cell r="DC224" t="str">
            <v>Belladonnaurt &lt;i&gt;Atropa belladonna&lt;/i&gt; er en flerårig urt med førformering. Frukta er et saftig bær som kan spres med fugl. Arten stammer fra Mellom- og Sør-Europa, spesielt i Middelhavsområdet, og Vest- til Sentral-Asia, med hjemlig forekomst nord til Tyskland og Polen og etablert som fremmed art i Danmark og Sør-Sverige. Arten har bare svært spredte forekomster i Danmark (Hartvig 2015), til tross for mye lengre historie der enn i Norge.</v>
          </cell>
          <cell r="DD224" t="str">
            <v>&lt;p&gt;Belladonnaurt ble funnet som tilfeldig i havneområdet på Filipstad i Oslo i 1948, men er aldri gjenfunnet her. I 2000 ble den funnet på Borregaards tømmerlagringsplass ved Opsund i Øf Sarpsborg og har siden spredt seg og er nå godt etablert. Det er også rykter om en forekomst i Øf Moss, men disse er ikke blitt bekreftet av herbariebelegg og er ikke tatt med ved vurderingen (belladonnaurt kan forveksles med galnebær &lt;i&gt;Scopolia carniolica&lt;/i&gt;). Arten dyrkes sjelden i hager.&lt;/p&gt;</v>
          </cell>
          <cell r="DE224" t="str">
            <v>Den kjente norske forekomsten skyldes innførsel med tømmer.</v>
          </cell>
          <cell r="DF224" t="str">
            <v>Invasjonspotensialet er lite, en kombinasjon av begrensen median levetid og låg (ingen) ekspansjonshastighet.</v>
          </cell>
          <cell r="DG224" t="str">
            <v>Ingen kjent negativ økologisk effekt er knyttet til arten.</v>
          </cell>
          <cell r="DH224" t="str">
            <v>&lt;p&gt;Belladonnaurt vurderes til ingen kjent økologisk risiko. Arten har stabil forekomst i Norge (frøreproduksjon) og har et visst potensial i Sørøst-Norge, men den utgjør neppe noen fare for norsk natur.&lt;/p&gt;</v>
          </cell>
          <cell r="DI224">
            <v>1</v>
          </cell>
        </row>
        <row r="225">
          <cell r="B225" t="str">
            <v>Aubrieta ×cultorum</v>
          </cell>
          <cell r="C225" t="str">
            <v>Bergmans</v>
          </cell>
          <cell r="D225" t="str">
            <v>hageblåpute</v>
          </cell>
          <cell r="E225">
            <v>130865</v>
          </cell>
          <cell r="F225">
            <v>101096</v>
          </cell>
          <cell r="G225" t="str">
            <v>ExpertGroups/Karplanter/N</v>
          </cell>
          <cell r="H225" t="str">
            <v>Karplanter</v>
          </cell>
          <cell r="I225" t="str">
            <v>Karplanter</v>
          </cell>
          <cell r="J225" t="str">
            <v>NotApplicable</v>
          </cell>
          <cell r="M225" t="str">
            <v>canNotEstablishWithin50years</v>
          </cell>
          <cell r="AA225">
            <v>1938</v>
          </cell>
          <cell r="AB225" t="str">
            <v>terrestrial</v>
          </cell>
          <cell r="AD225" t="str">
            <v>unknown</v>
          </cell>
          <cell r="AE225" t="str">
            <v>no</v>
          </cell>
          <cell r="AF225" t="str">
            <v>unknown</v>
          </cell>
          <cell r="AI225">
            <v>5</v>
          </cell>
          <cell r="AW225" t="str">
            <v>Ingen kjent effekt</v>
          </cell>
          <cell r="AX225" t="str">
            <v>Ingen kjent effekt</v>
          </cell>
          <cell r="BC225" t="str">
            <v>Ingen kjent effekt</v>
          </cell>
          <cell r="BD225" t="str">
            <v>Ingen kjent effekt</v>
          </cell>
          <cell r="BK225" t="str">
            <v>unknown:Europe,Asia</v>
          </cell>
          <cell r="DI225">
            <v>0</v>
          </cell>
        </row>
        <row r="226">
          <cell r="B226" t="str">
            <v>Avena barbata</v>
          </cell>
          <cell r="C226" t="str">
            <v>Pott ex Link</v>
          </cell>
          <cell r="D226" t="str">
            <v>skjegghavre</v>
          </cell>
          <cell r="E226">
            <v>130867</v>
          </cell>
          <cell r="F226">
            <v>99911</v>
          </cell>
          <cell r="G226" t="str">
            <v>ExpertGroups/Karplanter/N</v>
          </cell>
          <cell r="H226" t="str">
            <v>Karplanter</v>
          </cell>
          <cell r="I226" t="str">
            <v>Karplanter</v>
          </cell>
          <cell r="J226" t="str">
            <v>NotApplicable</v>
          </cell>
          <cell r="M226" t="str">
            <v>canNotEstablishWithin50years</v>
          </cell>
          <cell r="AA226">
            <v>1956</v>
          </cell>
          <cell r="AB226" t="str">
            <v>terrestrial</v>
          </cell>
          <cell r="AD226" t="str">
            <v>unknown</v>
          </cell>
          <cell r="AE226" t="str">
            <v>no</v>
          </cell>
          <cell r="AF226" t="str">
            <v>unknown</v>
          </cell>
          <cell r="AI226">
            <v>1</v>
          </cell>
          <cell r="AJ226" t="str">
            <v>V</v>
          </cell>
          <cell r="AW226" t="str">
            <v>Ingen kjent effekt</v>
          </cell>
          <cell r="AX226" t="str">
            <v>Ingen kjent effekt</v>
          </cell>
          <cell r="BC226" t="str">
            <v>Ingen kjent effekt</v>
          </cell>
          <cell r="BD226" t="str">
            <v>Ingen kjent effekt</v>
          </cell>
          <cell r="BK226" t="str">
            <v>subtropic_mediterranean:Europe,Asia,Africa|subtropic_dry:Asia</v>
          </cell>
          <cell r="BM226" t="str">
            <v>subtropic_mediterranean:Europe,Asia,Africa,Oceania,NorthAndCentralAmerica,SouthAmerica|subtropic_dry:Asia,NorthAndCentralAmerica,SouthAmerica|subtropic_caperegion:Africa</v>
          </cell>
          <cell r="DI226">
            <v>0</v>
          </cell>
        </row>
        <row r="227">
          <cell r="B227" t="str">
            <v>Avena brevis</v>
          </cell>
          <cell r="C227" t="str">
            <v>Roth</v>
          </cell>
          <cell r="D227" t="str">
            <v>stutthavre</v>
          </cell>
          <cell r="E227">
            <v>59872</v>
          </cell>
          <cell r="F227">
            <v>99912</v>
          </cell>
          <cell r="G227" t="str">
            <v>ExpertGroups/Karplanter/N</v>
          </cell>
          <cell r="H227" t="str">
            <v>Karplanter</v>
          </cell>
          <cell r="I227" t="str">
            <v>Karplanter</v>
          </cell>
          <cell r="J227" t="str">
            <v>NotApplicable</v>
          </cell>
          <cell r="M227" t="str">
            <v>canNotEstablishWithin50years</v>
          </cell>
          <cell r="AA227">
            <v>1876</v>
          </cell>
          <cell r="AB227" t="str">
            <v>terrestrial</v>
          </cell>
          <cell r="AD227" t="str">
            <v>origin</v>
          </cell>
          <cell r="AE227" t="str">
            <v>no</v>
          </cell>
          <cell r="AF227" t="str">
            <v>unknown</v>
          </cell>
          <cell r="AI227">
            <v>1</v>
          </cell>
          <cell r="AJ227" t="str">
            <v>V</v>
          </cell>
          <cell r="AW227" t="str">
            <v>Ingen kjent effekt</v>
          </cell>
          <cell r="AX227" t="str">
            <v>Ingen kjent effekt</v>
          </cell>
          <cell r="BC227" t="str">
            <v>Ingen kjent effekt</v>
          </cell>
          <cell r="BD227" t="str">
            <v>Ingen kjent effekt</v>
          </cell>
          <cell r="BK227" t="str">
            <v>temperate_nemoral:Europe|subtropic_mediterranean:Europe</v>
          </cell>
          <cell r="BM227" t="str">
            <v>temperate_nemoral:Europe|subtropic_mediterranean:Europe</v>
          </cell>
          <cell r="DI227">
            <v>0</v>
          </cell>
        </row>
        <row r="228">
          <cell r="B228" t="str">
            <v>Avena fatua</v>
          </cell>
          <cell r="C228" t="str">
            <v>L.</v>
          </cell>
          <cell r="D228" t="str">
            <v>flôghavre</v>
          </cell>
          <cell r="E228">
            <v>130870</v>
          </cell>
          <cell r="F228">
            <v>99913</v>
          </cell>
          <cell r="G228" t="str">
            <v>ExpertGroups/Karplanter/N</v>
          </cell>
          <cell r="H228" t="str">
            <v>Karplanter</v>
          </cell>
          <cell r="I228" t="str">
            <v>Karplanter</v>
          </cell>
          <cell r="J228" t="str">
            <v>NotApplicable</v>
          </cell>
          <cell r="M228" t="str">
            <v>establishedBefore1800</v>
          </cell>
          <cell r="AA228">
            <v>-1800</v>
          </cell>
          <cell r="AB228" t="str">
            <v>terrestrial</v>
          </cell>
          <cell r="AD228" t="str">
            <v>unknown</v>
          </cell>
          <cell r="AE228" t="str">
            <v>no</v>
          </cell>
          <cell r="AF228" t="str">
            <v>unknown</v>
          </cell>
          <cell r="AG228">
            <v>-1800</v>
          </cell>
          <cell r="AH228" t="str">
            <v>flere steder</v>
          </cell>
          <cell r="AI228">
            <v>1</v>
          </cell>
          <cell r="AJ228" t="str">
            <v>V</v>
          </cell>
          <cell r="AW228" t="str">
            <v>Ingen kjent effekt</v>
          </cell>
          <cell r="AX228" t="str">
            <v>Bekjempes som alvorlig ugras i jordbruket.</v>
          </cell>
          <cell r="BC228" t="str">
            <v>Ingen kjent effekt</v>
          </cell>
          <cell r="BD228" t="str">
            <v>Ingen kjent effekt</v>
          </cell>
          <cell r="BK228" t="str">
            <v>temperate_dry:Asia|subtropic_mediterranean:Europe,Asia,Africa</v>
          </cell>
          <cell r="BM228" t="str">
            <v>temperate_nemoral:Europe,Asia,Africa,Oceania,NorthAndCentralAmerica,SouthAmerica|temperate_dry:Europe,Asia|subtropic_unspecified:Oceania,NorthAndCentralAmerica,SouthAmerica|subtropic_mediterranean:Europe,Asia,Africa</v>
          </cell>
          <cell r="DI228">
            <v>2</v>
          </cell>
        </row>
        <row r="229">
          <cell r="B229" t="str">
            <v>Avena sativa</v>
          </cell>
          <cell r="C229" t="str">
            <v>L.</v>
          </cell>
          <cell r="D229" t="str">
            <v>havre</v>
          </cell>
          <cell r="E229">
            <v>145691</v>
          </cell>
          <cell r="F229">
            <v>99914</v>
          </cell>
          <cell r="G229" t="str">
            <v>ExpertGroups/Karplanter/N</v>
          </cell>
          <cell r="H229" t="str">
            <v>Karplanter</v>
          </cell>
          <cell r="I229" t="str">
            <v>Karplanter</v>
          </cell>
          <cell r="J229" t="str">
            <v>NotApplicable</v>
          </cell>
          <cell r="M229" t="str">
            <v>traditionalProductionSpecie</v>
          </cell>
          <cell r="AB229" t="str">
            <v>terrestrial</v>
          </cell>
          <cell r="AD229" t="str">
            <v>unknown</v>
          </cell>
          <cell r="AE229" t="str">
            <v>no</v>
          </cell>
          <cell r="AF229" t="str">
            <v>unknown</v>
          </cell>
          <cell r="AI229">
            <v>1</v>
          </cell>
          <cell r="AJ229" t="str">
            <v>V</v>
          </cell>
          <cell r="AW229" t="str">
            <v>Ingen kjent effekt</v>
          </cell>
          <cell r="AX229" t="str">
            <v>Et av verdens viktigste kornslag.</v>
          </cell>
          <cell r="BC229" t="str">
            <v>Ingen kjent effekt</v>
          </cell>
          <cell r="BD229" t="str">
            <v>Ingen kjent effekt</v>
          </cell>
          <cell r="BK229" t="str">
            <v>unknown:Europe,Asia,Africa</v>
          </cell>
          <cell r="BM229" t="str">
            <v>temperate_nemoral:Europe,Asia,Africa,Oceania,NorthAndCentralAmerica,SouthAmerica|temperate_dry:Europe,Asia,NorthAndCentralAmerica,SouthAmerica|subtropic_unspecified:Europe,Asia,Africa,Oceania,NorthAndCentralAmerica,SouthAmerica|subtropic_caperegion:Africa|subtropic_highlands:Asia,Africa,SouthAmerica</v>
          </cell>
          <cell r="DI229">
            <v>0</v>
          </cell>
        </row>
        <row r="230">
          <cell r="B230" t="str">
            <v>Avena sterilis</v>
          </cell>
          <cell r="C230" t="str">
            <v>L.</v>
          </cell>
          <cell r="E230">
            <v>102517</v>
          </cell>
          <cell r="F230">
            <v>99915</v>
          </cell>
          <cell r="G230" t="str">
            <v>ExpertGroups/Karplanter/N</v>
          </cell>
          <cell r="H230" t="str">
            <v>Karplanter</v>
          </cell>
          <cell r="I230" t="str">
            <v>Karplanter</v>
          </cell>
          <cell r="J230" t="str">
            <v>NotApplicable</v>
          </cell>
          <cell r="M230" t="str">
            <v>canNotEstablishWithin50years</v>
          </cell>
          <cell r="AA230">
            <v>1905</v>
          </cell>
          <cell r="AB230" t="str">
            <v>terrestrial</v>
          </cell>
          <cell r="AD230" t="str">
            <v>origin</v>
          </cell>
          <cell r="AE230" t="str">
            <v>no</v>
          </cell>
          <cell r="AF230" t="str">
            <v>unknown</v>
          </cell>
          <cell r="AI230">
            <v>1</v>
          </cell>
          <cell r="AJ230" t="str">
            <v>V</v>
          </cell>
          <cell r="AW230" t="str">
            <v>Ingen kjent effekt</v>
          </cell>
          <cell r="AX230" t="str">
            <v>Ingen kjent effekt</v>
          </cell>
          <cell r="BC230" t="str">
            <v>Ingen kjent effekt</v>
          </cell>
          <cell r="BD230" t="str">
            <v>Ingen kjent effekt</v>
          </cell>
          <cell r="BK230" t="str">
            <v>temperate_dry:Europe,Asia|subtropic_mediterranean:Europe,Asia,Africa</v>
          </cell>
          <cell r="BM230" t="str">
            <v>temperate_nemoral:Europe|temperate_dry:Europe,Asia|subtropic_mediterranean:Europe,Asia,Africa,Oceania,SouthAmerica|subtropic_dry:Asia,Africa,Oceania,SouthAmerica|subtropic_highlands:Africa,SouthAmerica</v>
          </cell>
          <cell r="DI230">
            <v>0</v>
          </cell>
        </row>
        <row r="231">
          <cell r="B231" t="str">
            <v>Avena strigosa</v>
          </cell>
          <cell r="C231" t="str">
            <v>Schreb.</v>
          </cell>
          <cell r="D231" t="str">
            <v>busthavre</v>
          </cell>
          <cell r="E231">
            <v>130875</v>
          </cell>
          <cell r="F231">
            <v>99917</v>
          </cell>
          <cell r="G231" t="str">
            <v>ExpertGroups/Karplanter/N</v>
          </cell>
          <cell r="H231" t="str">
            <v>Karplanter</v>
          </cell>
          <cell r="I231" t="str">
            <v>Karplanter</v>
          </cell>
          <cell r="J231" t="str">
            <v>NotApplicable</v>
          </cell>
          <cell r="M231" t="str">
            <v>canNotEstablishWithin50years</v>
          </cell>
          <cell r="X231">
            <v>1</v>
          </cell>
          <cell r="Y231">
            <v>1</v>
          </cell>
          <cell r="Z231">
            <v>1</v>
          </cell>
          <cell r="AA231">
            <v>1871</v>
          </cell>
          <cell r="AB231" t="str">
            <v>terrestrial</v>
          </cell>
          <cell r="AD231" t="str">
            <v>unknown</v>
          </cell>
          <cell r="AE231" t="str">
            <v>yes</v>
          </cell>
          <cell r="AF231" t="str">
            <v>unknown</v>
          </cell>
          <cell r="AG231">
            <v>1871</v>
          </cell>
          <cell r="AH231" t="str">
            <v>VA Kristiansand, ST Trondheim</v>
          </cell>
          <cell r="AI231">
            <v>1</v>
          </cell>
          <cell r="AJ231" t="str">
            <v>V</v>
          </cell>
          <cell r="AL231">
            <v>0</v>
          </cell>
          <cell r="AW231" t="str">
            <v>Ingen kjent effekt</v>
          </cell>
          <cell r="AX231" t="str">
            <v>Ingen kjent effekt</v>
          </cell>
          <cell r="BC231" t="str">
            <v>Ingen kjent effekt</v>
          </cell>
          <cell r="BD231" t="str">
            <v>Ingen kjent effekt</v>
          </cell>
          <cell r="BK231" t="str">
            <v>temperate_nemoral:Europe|subtropic_mediterranean:Europe</v>
          </cell>
          <cell r="BM231" t="str">
            <v>temperate_nemoral:Europe,Asia|subtropic_unspecified:Asia|subtropic_mediterranean:Europe,Oceania,SouthAmerica|subtropic_dry:SouthAmerica</v>
          </cell>
          <cell r="DI231">
            <v>0</v>
          </cell>
        </row>
        <row r="232">
          <cell r="B232" t="str">
            <v>Axyris amaranthoides</v>
          </cell>
          <cell r="C232" t="str">
            <v>L.</v>
          </cell>
          <cell r="D232" t="str">
            <v>amarantmelde</v>
          </cell>
          <cell r="E232">
            <v>61337</v>
          </cell>
          <cell r="F232">
            <v>101377</v>
          </cell>
          <cell r="G232" t="str">
            <v>ExpertGroups/Karplanter/N</v>
          </cell>
          <cell r="H232" t="str">
            <v>Karplanter</v>
          </cell>
          <cell r="I232" t="str">
            <v>Karplanter</v>
          </cell>
          <cell r="J232" t="str">
            <v>NotApplicable</v>
          </cell>
          <cell r="M232" t="str">
            <v>canNotEstablishWithin50years</v>
          </cell>
          <cell r="AA232">
            <v>1924</v>
          </cell>
          <cell r="AB232" t="str">
            <v>terrestrial</v>
          </cell>
          <cell r="AD232" t="str">
            <v>origin,unknown</v>
          </cell>
          <cell r="AE232" t="str">
            <v>no</v>
          </cell>
          <cell r="AF232" t="str">
            <v>unknown</v>
          </cell>
          <cell r="AI232">
            <v>1</v>
          </cell>
          <cell r="AJ232" t="str">
            <v>V</v>
          </cell>
          <cell r="AW232" t="str">
            <v>Ingen kjent effekt</v>
          </cell>
          <cell r="AX232" t="str">
            <v>Ingen kjent effekt</v>
          </cell>
          <cell r="BC232" t="str">
            <v>Ingen kjent effekt</v>
          </cell>
          <cell r="BD232" t="str">
            <v>Ingen kjent effekt</v>
          </cell>
          <cell r="BK232" t="str">
            <v>temperate_nemoral:Europe,Asia|temperate_dry:Europe,Asia</v>
          </cell>
          <cell r="BM232" t="str">
            <v>temperate_nemoral:Europe,Asia,NorthAndCentralAmerica|temperate_dry:Europe,Asia</v>
          </cell>
          <cell r="DI232">
            <v>0</v>
          </cell>
        </row>
        <row r="233">
          <cell r="B233" t="str">
            <v>Azolla filiculoides</v>
          </cell>
          <cell r="C233" t="str">
            <v>Lam.</v>
          </cell>
          <cell r="D233" t="str">
            <v>andematbregne</v>
          </cell>
          <cell r="E233">
            <v>63906</v>
          </cell>
          <cell r="F233">
            <v>103946</v>
          </cell>
          <cell r="G233" t="str">
            <v>ExpertGroups/Karplanter/N</v>
          </cell>
          <cell r="H233" t="str">
            <v>Karplanter</v>
          </cell>
          <cell r="I233" t="str">
            <v>Karplanter</v>
          </cell>
          <cell r="J233" t="str">
            <v>NotApplicable</v>
          </cell>
          <cell r="M233" t="str">
            <v>canNotEstablishWithin50years</v>
          </cell>
          <cell r="AA233">
            <v>1927</v>
          </cell>
          <cell r="AB233" t="str">
            <v>limnic</v>
          </cell>
          <cell r="AD233" t="str">
            <v>unknown</v>
          </cell>
          <cell r="AE233" t="str">
            <v>no</v>
          </cell>
          <cell r="AF233" t="str">
            <v>unknown</v>
          </cell>
          <cell r="AG233">
            <v>1927</v>
          </cell>
          <cell r="AH233" t="str">
            <v>Oslo: Tøyen</v>
          </cell>
          <cell r="AI233">
            <v>1</v>
          </cell>
          <cell r="AJ233" t="str">
            <v>V</v>
          </cell>
          <cell r="AK233" t="str">
            <v>V</v>
          </cell>
          <cell r="AW233" t="str">
            <v>Ingen kjent effekt</v>
          </cell>
          <cell r="AX233" t="str">
            <v>Ingen kjent effekt</v>
          </cell>
          <cell r="BC233" t="str">
            <v>Ingen kjent effekt</v>
          </cell>
          <cell r="BD233" t="str">
            <v>Ingen kjent effekt</v>
          </cell>
          <cell r="BK233" t="str">
            <v>subtropic_unspecified:Europe,Asia,Africa,Oceania,NorthAndCentralAmerica,SouthAmerica|tropic:Asia,Africa,Oceania,NorthAndCentralAmerica,SouthAmerica</v>
          </cell>
          <cell r="BM233" t="str">
            <v>subtropic_unspecified:Europe,Asia,Africa,Oceania,NorthAndCentralAmerica,SouthAmerica|tropic:Asia,Africa,Oceania,NorthAndCentralAmerica,SouthAmerica</v>
          </cell>
          <cell r="DI233">
            <v>1</v>
          </cell>
        </row>
        <row r="234">
          <cell r="B234" t="str">
            <v>Ballota nigra ruderalis</v>
          </cell>
          <cell r="C234" t="str">
            <v>(Sw.) Briq.</v>
          </cell>
          <cell r="D234" t="str">
            <v>ballasthunderot</v>
          </cell>
          <cell r="E234">
            <v>130906</v>
          </cell>
          <cell r="F234">
            <v>143579</v>
          </cell>
          <cell r="G234" t="str">
            <v>ExpertGroups/Karplanter/N</v>
          </cell>
          <cell r="H234" t="str">
            <v>Karplanter</v>
          </cell>
          <cell r="I234" t="str">
            <v>Karplanter</v>
          </cell>
          <cell r="J234" t="str">
            <v>NotApplicable</v>
          </cell>
          <cell r="M234" t="str">
            <v>canNotEstablishWithin50years</v>
          </cell>
          <cell r="AA234">
            <v>1875</v>
          </cell>
          <cell r="AB234" t="str">
            <v>terrestrial</v>
          </cell>
          <cell r="AD234" t="str">
            <v>origin</v>
          </cell>
          <cell r="AE234" t="str">
            <v>no</v>
          </cell>
          <cell r="AF234" t="str">
            <v>unknown</v>
          </cell>
          <cell r="AG234">
            <v>1875</v>
          </cell>
          <cell r="AH234" t="str">
            <v>Øf Fredrikstad: Kråkerøy (ballast)</v>
          </cell>
          <cell r="AI234">
            <v>5</v>
          </cell>
          <cell r="AJ234" t="str">
            <v>V</v>
          </cell>
          <cell r="AW234" t="str">
            <v>Ingen kjent effekt</v>
          </cell>
          <cell r="AX234" t="str">
            <v>Ingen kjent effekt</v>
          </cell>
          <cell r="BC234" t="str">
            <v>Ingen kjent effekt</v>
          </cell>
          <cell r="BD234" t="str">
            <v>Ingen kjent effekt</v>
          </cell>
          <cell r="BK234" t="str">
            <v>subtropic_mediterranean:Europe,Africa</v>
          </cell>
          <cell r="BM234" t="str">
            <v>subtropic_mediterranean:Europe,Africa,Oceania</v>
          </cell>
          <cell r="DI234">
            <v>0</v>
          </cell>
        </row>
        <row r="235">
          <cell r="B235" t="str">
            <v>Balsamita major</v>
          </cell>
          <cell r="C235" t="str">
            <v>Desf.</v>
          </cell>
          <cell r="D235" t="str">
            <v>balsamkrage</v>
          </cell>
          <cell r="E235">
            <v>130910</v>
          </cell>
          <cell r="F235">
            <v>100448</v>
          </cell>
          <cell r="G235" t="str">
            <v>ExpertGroups/Karplanter/N</v>
          </cell>
          <cell r="H235" t="str">
            <v>Karplanter</v>
          </cell>
          <cell r="I235" t="str">
            <v>Karplanter</v>
          </cell>
          <cell r="J235" t="str">
            <v>NotApplicable</v>
          </cell>
          <cell r="M235" t="str">
            <v>canNotEstablishWithin50years</v>
          </cell>
          <cell r="X235">
            <v>1</v>
          </cell>
          <cell r="Y235">
            <v>1</v>
          </cell>
          <cell r="Z235">
            <v>1</v>
          </cell>
          <cell r="AA235">
            <v>1886</v>
          </cell>
          <cell r="AB235" t="str">
            <v>terrestrial</v>
          </cell>
          <cell r="AD235" t="str">
            <v>unknown</v>
          </cell>
          <cell r="AE235" t="str">
            <v>yes</v>
          </cell>
          <cell r="AF235" t="str">
            <v>unknown</v>
          </cell>
          <cell r="AI235">
            <v>5</v>
          </cell>
          <cell r="AJ235" t="str">
            <v>V</v>
          </cell>
          <cell r="AW235" t="str">
            <v>Ingen kjent effekt</v>
          </cell>
          <cell r="AX235" t="str">
            <v>Ingen kjent effekt</v>
          </cell>
          <cell r="BC235" t="str">
            <v>Ingen kjent effekt</v>
          </cell>
          <cell r="BD235" t="str">
            <v>Ingen kjent effekt</v>
          </cell>
          <cell r="BK235" t="str">
            <v>temperate_nemoral:Asia|temperate_dry:Asia</v>
          </cell>
          <cell r="BM235" t="str">
            <v>temperate_nemoral:Europe,Asia|temperate_dry:Asia</v>
          </cell>
          <cell r="DI235">
            <v>1</v>
          </cell>
        </row>
        <row r="236">
          <cell r="B236" t="str">
            <v>Barbarea intermedia</v>
          </cell>
          <cell r="C236" t="str">
            <v>Boreau</v>
          </cell>
          <cell r="D236" t="str">
            <v>frynsevinterkarse</v>
          </cell>
          <cell r="E236">
            <v>61060</v>
          </cell>
          <cell r="F236">
            <v>101100</v>
          </cell>
          <cell r="G236" t="str">
            <v>ExpertGroups/Karplanter/N</v>
          </cell>
          <cell r="H236" t="str">
            <v>Karplanter</v>
          </cell>
          <cell r="I236" t="str">
            <v>Karplanter</v>
          </cell>
          <cell r="J236" t="str">
            <v>NotApplicable</v>
          </cell>
          <cell r="M236" t="str">
            <v>canNotEstablishWithin50years</v>
          </cell>
          <cell r="AA236">
            <v>1933</v>
          </cell>
          <cell r="AB236" t="str">
            <v>terrestrial</v>
          </cell>
          <cell r="AD236" t="str">
            <v>origin,unknown</v>
          </cell>
          <cell r="AE236" t="str">
            <v>no</v>
          </cell>
          <cell r="AF236" t="str">
            <v>unknown</v>
          </cell>
          <cell r="AI236">
            <v>3</v>
          </cell>
          <cell r="AJ236" t="str">
            <v>V</v>
          </cell>
          <cell r="AW236" t="str">
            <v>Ingen kjent effekt</v>
          </cell>
          <cell r="AX236" t="str">
            <v>Ingen kjent effekt</v>
          </cell>
          <cell r="BC236" t="str">
            <v>Ingen kjent effekt</v>
          </cell>
          <cell r="BD236" t="str">
            <v>Ingen kjent effekt</v>
          </cell>
          <cell r="BK236" t="str">
            <v>temperate_nemoral:Europe|subtropic_mediterranean:Europe</v>
          </cell>
          <cell r="BM236" t="str">
            <v>temperate_nemoral:Europe,Asia|temperate_dry:Asia|subtropic_mediterranean:Europe,Oceania</v>
          </cell>
          <cell r="DI236">
            <v>0</v>
          </cell>
        </row>
        <row r="237">
          <cell r="B237" t="str">
            <v>Barbarea verna</v>
          </cell>
          <cell r="C237" t="str">
            <v>(Mill.) Asch.</v>
          </cell>
          <cell r="D237" t="str">
            <v>vårkarse</v>
          </cell>
          <cell r="E237">
            <v>130913</v>
          </cell>
          <cell r="F237">
            <v>101102</v>
          </cell>
          <cell r="G237" t="str">
            <v>ExpertGroups/Karplanter/N</v>
          </cell>
          <cell r="H237" t="str">
            <v>Karplanter</v>
          </cell>
          <cell r="I237" t="str">
            <v>Karplanter</v>
          </cell>
          <cell r="J237" t="str">
            <v>NotApplicable</v>
          </cell>
          <cell r="M237" t="str">
            <v>canNotEstablishWithin50years</v>
          </cell>
          <cell r="AA237">
            <v>1902</v>
          </cell>
          <cell r="AB237" t="str">
            <v>terrestrial</v>
          </cell>
          <cell r="AD237" t="str">
            <v>unknown</v>
          </cell>
          <cell r="AE237" t="str">
            <v>no</v>
          </cell>
          <cell r="AF237" t="str">
            <v>unknown</v>
          </cell>
          <cell r="AI237">
            <v>2</v>
          </cell>
          <cell r="AJ237" t="str">
            <v>V</v>
          </cell>
          <cell r="AW237" t="str">
            <v>Ingen kjent effekt</v>
          </cell>
          <cell r="AX237" t="str">
            <v>Ingen kjent effekt</v>
          </cell>
          <cell r="BC237" t="str">
            <v>Ingen kjent effekt</v>
          </cell>
          <cell r="BD237" t="str">
            <v>Ingen kjent effekt</v>
          </cell>
          <cell r="BK237" t="str">
            <v>subtropic_mediterranean:Europe,Africa</v>
          </cell>
          <cell r="BM237" t="str">
            <v>temperate_nemoral:Europe,Africa,NorthAndCentralAmerica|subtropic_mediterranean:Europe,Africa,Oceania</v>
          </cell>
          <cell r="DI237">
            <v>0</v>
          </cell>
        </row>
        <row r="238">
          <cell r="B238" t="str">
            <v>Barbarea vulgaris</v>
          </cell>
          <cell r="C238" t="str">
            <v>R.Br.</v>
          </cell>
          <cell r="D238" t="str">
            <v>vinterkarse</v>
          </cell>
          <cell r="E238">
            <v>130915</v>
          </cell>
          <cell r="F238">
            <v>101103</v>
          </cell>
          <cell r="G238" t="str">
            <v>ExpertGroups/Karplanter/N</v>
          </cell>
          <cell r="H238" t="str">
            <v>Karplanter</v>
          </cell>
          <cell r="I238" t="str">
            <v>Karplanter</v>
          </cell>
          <cell r="J238" t="str">
            <v>AlienSpecie</v>
          </cell>
          <cell r="N238">
            <v>4</v>
          </cell>
          <cell r="Q238">
            <v>4</v>
          </cell>
          <cell r="T238" t="str">
            <v>SE</v>
          </cell>
          <cell r="U238">
            <v>5</v>
          </cell>
          <cell r="V238" t="str">
            <v>4AB,4D</v>
          </cell>
          <cell r="X238">
            <v>5</v>
          </cell>
          <cell r="Y238">
            <v>4</v>
          </cell>
          <cell r="Z238">
            <v>3</v>
          </cell>
          <cell r="AA238">
            <v>1834</v>
          </cell>
          <cell r="AB238" t="str">
            <v>terrestrial</v>
          </cell>
          <cell r="AD238" t="str">
            <v>origin</v>
          </cell>
          <cell r="AE238" t="str">
            <v>yes</v>
          </cell>
          <cell r="AF238" t="str">
            <v>unknown</v>
          </cell>
          <cell r="AG238">
            <v>1834</v>
          </cell>
          <cell r="AH238" t="str">
            <v>Oslo: "Christiania"</v>
          </cell>
          <cell r="AI238">
            <v>3</v>
          </cell>
          <cell r="AJ238" t="str">
            <v>V</v>
          </cell>
          <cell r="AL238">
            <v>1</v>
          </cell>
          <cell r="AM238" t="str">
            <v>importDirect</v>
          </cell>
          <cell r="AN238">
            <v>6</v>
          </cell>
          <cell r="AO238" t="str">
            <v>introductionTransportpollution,spreadNaturalDispersal,spreadTransportpollution,spreadStowaway,introductionEscaped</v>
          </cell>
          <cell r="AP238" t="str">
            <v>Øs,OsA,He,Op,Bu,Ve,Te,Aa,Va,Ro,Ho,Sf,Mr,St,Nt,No,Tr,Fi</v>
          </cell>
          <cell r="AQ238">
            <v>11760</v>
          </cell>
          <cell r="AR238">
            <v>3</v>
          </cell>
          <cell r="AS238">
            <v>35280</v>
          </cell>
          <cell r="AT238">
            <v>230000</v>
          </cell>
          <cell r="AU238">
            <v>52000</v>
          </cell>
          <cell r="AV238">
            <v>80</v>
          </cell>
          <cell r="AW238" t="str">
            <v>Ingen kjent effekt</v>
          </cell>
          <cell r="AX238" t="str">
            <v>Ingen kjent effekt</v>
          </cell>
          <cell r="BC238" t="str">
            <v>Ingen kjent effekt</v>
          </cell>
          <cell r="BD238" t="str">
            <v>Ingen kjent effekt</v>
          </cell>
          <cell r="BE238" t="str">
            <v>no</v>
          </cell>
          <cell r="BF238" t="str">
            <v>no</v>
          </cell>
          <cell r="BK238" t="str">
            <v>temperate_nemoral:Europe,Asia|subtropic_mediterranean:Europe,Asia</v>
          </cell>
          <cell r="BM238" t="str">
            <v>temperate_boreal:Europe,NorthAndCentralAmerica|temperate_nemoral:Europe,Asia,Oceania,NorthAndCentralAmerica|subtropic_mediterranean:Europe,Asia,Oceania,NorthAndCentralAmerica</v>
          </cell>
          <cell r="BO238">
            <v>4</v>
          </cell>
          <cell r="BR238" t="str">
            <v>RedListCategoryLevel</v>
          </cell>
          <cell r="BT238">
            <v>4</v>
          </cell>
          <cell r="BW238" t="str">
            <v>SpreadYearlyIncreaseObservations</v>
          </cell>
          <cell r="BX238">
            <v>872</v>
          </cell>
          <cell r="BY238">
            <v>1</v>
          </cell>
          <cell r="CB238" t="str">
            <v>T2,T4,T6,T13,T17,T32,T35,T37,T39,T40,T41,T42,T43,T45,T1</v>
          </cell>
          <cell r="CC238">
            <v>4</v>
          </cell>
          <cell r="CG238" t="str">
            <v>T2,T32</v>
          </cell>
          <cell r="CH238">
            <v>2</v>
          </cell>
          <cell r="CL238" t="str">
            <v>T2,T6,T32</v>
          </cell>
          <cell r="CM238">
            <v>3</v>
          </cell>
          <cell r="CP238" t="str">
            <v>Åpen grunnlendt kalkmark i boreonemoral sone</v>
          </cell>
          <cell r="CQ238">
            <v>1</v>
          </cell>
          <cell r="CT238" t="str">
            <v>T32</v>
          </cell>
          <cell r="CU238">
            <v>1</v>
          </cell>
          <cell r="CX238">
            <v>0</v>
          </cell>
          <cell r="CY238">
            <v>1</v>
          </cell>
          <cell r="DB238">
            <v>0</v>
          </cell>
          <cell r="DC238" t="str">
            <v>Vinterkarse &lt;em&gt;Barbarea vulgaris&lt;/em&gt; er en flerårig urt som formerer seg med frø. Den kommer fra Europa og Vest-Asia. Vinterkarse kan ha blitt importert til Norge som salatplante allerede før 1700, med sikkerhet på 1700-tallet. Den inntar alle typer frisk til tørr skrotemark, kulturmark, og dessuten fuglegjødslete naturtyper på kysten og semi-naturlig eng, spesielt på grunnlendt kalkmark</v>
          </cell>
          <cell r="DD238" t="str">
            <v>&lt;p&gt;Etablering i naturen er kjent først fra begynnelsen av 1800-tallet og omtrent samtidig flere steder i Sør-Norge. Etter 1900 er arten funnet i alle fylkene, men med svært ulik frekvens og bestandsstørrelse. Den er fremdeles sparsom i de nordligste fylkene og i fjelldalene, men svært vanlig i store deler av Midt- og Sør-Norge. I noen distrikter er den fremdeles i etableringsfasen. Den er en av få fremmede arter som er funnet godt over skoggrensen, og den vil muligens kunne etablere seg på kulturpåvirket mark flere steder i nordboreal og lavalpin sone, men i hovedsak er dens potensielle utbredelseområde nå utfylt. I lavereliggende områder er det lite sannsynlig at arten forsvinner når den først er etablert et sted.&lt;/p&gt;</v>
          </cell>
          <cell r="DE238" t="str">
            <v>Arten er innført som salatplante og trolig med grasfrø. Egenspredning skjer i meget stort omfang.</v>
          </cell>
          <cell r="DF238" t="str">
            <v>Invasjonspotensialet er stort, med maksimum skår på både median levetid og ekspansjonshastighet (750-1000 m/år). Det potensielle utbredelsesområdet omfatter hele landet, og er i ferd med å bli fylt opp.</v>
          </cell>
          <cell r="DG238" t="str">
            <v>Arten har stor økologisk effekt. Den er invasiv i en rekke naturtyper, bl.a. grunnlendt kalkmark som er en prioritert naturtype og der den fortrenger sårbare arter. Den kan danne omfattende en-artsbestander der det tidligere var flerarts-samfunn. Før 1900 ble vinterkarse for det meste funnet i fulldyrket eng eller som ugress i hager, noe som antyder at den kom inn med ulike typer frøblandinger. Etter 1900 har arten etablert seg på mange slags kulturpåvirkede eller kulturbetingete naturtyper: åkerkanter, langs grøfter, veikanter, berg i veiskjæringer, jernbaneskråninger og annen skrotemark. I stigende grad inntar den berg og knauser og annen grunnlendt mark, både basefattige og baserike. Den vokser dessuten ofte i strandkanter, like over flomålet, særlig der det er dyrket mark innenfor. Etter 1900 er den funnet i hele landet, men i noen distrikter er den fremdeles i etableringsfasen. Den er en av få fremmede arter som er funnet godt over skoggrensen, og den vil kunne etablere seg på kulturpåvirket mark flere steder i nordboreal og lavalpin sone. I lavereliggende områder er det lite sannsynlig at arten forsvinner når den først er etablert noe sted. Bladrosetter kan overvintre, slik at veksten kan starte tidlig i sesongen og gi arten et konkurransefortrinn overfor mange konkurransesvake, hjemlige arter, bl.a. slike som har grunnlendte steder som viktigste voksested. Arten opptrer i enorme mengde i visse naturtyper, spesielt på grunnlendt mark med baserik berggrunn. Der fortrenger den i betydelig grad både vanlige og sjeldne/sårbare planter.</v>
          </cell>
          <cell r="DH238" t="str">
            <v>&lt;p&gt;Vinterkarse vurderes til svært høg økologisk risiko på grunn av et stort invasjonspotensial kombinert med store økologiske effekter knyttet til både fortrengning og strukturendring.&lt;/p&gt;</v>
          </cell>
          <cell r="DI238">
            <v>1</v>
          </cell>
        </row>
        <row r="239">
          <cell r="B239" t="str">
            <v>Berberis aggregata</v>
          </cell>
          <cell r="C239" t="str">
            <v>C.K.Schneid.</v>
          </cell>
          <cell r="D239" t="str">
            <v>perleberberis</v>
          </cell>
          <cell r="E239">
            <v>62954</v>
          </cell>
          <cell r="F239">
            <v>102994</v>
          </cell>
          <cell r="G239" t="str">
            <v>ExpertGroups/Karplanter/N</v>
          </cell>
          <cell r="H239" t="str">
            <v>Karplanter</v>
          </cell>
          <cell r="I239" t="str">
            <v>Karplanter</v>
          </cell>
          <cell r="J239" t="str">
            <v>AlienSpecie</v>
          </cell>
          <cell r="N239">
            <v>2</v>
          </cell>
          <cell r="Q239">
            <v>1</v>
          </cell>
          <cell r="T239" t="str">
            <v>LO</v>
          </cell>
          <cell r="U239">
            <v>2</v>
          </cell>
          <cell r="V239" t="str">
            <v>2AB,1</v>
          </cell>
          <cell r="X239">
            <v>2</v>
          </cell>
          <cell r="Y239">
            <v>3</v>
          </cell>
          <cell r="Z239">
            <v>1</v>
          </cell>
          <cell r="AA239">
            <v>1989</v>
          </cell>
          <cell r="AB239" t="str">
            <v>terrestrial</v>
          </cell>
          <cell r="AD239" t="str">
            <v>unknown</v>
          </cell>
          <cell r="AE239" t="str">
            <v>yes</v>
          </cell>
          <cell r="AF239" t="str">
            <v>unknown</v>
          </cell>
          <cell r="AG239">
            <v>1989</v>
          </cell>
          <cell r="AH239" t="str">
            <v>Oslo: Ekeberg</v>
          </cell>
          <cell r="AI239">
            <v>10</v>
          </cell>
          <cell r="AJ239" t="str">
            <v>V</v>
          </cell>
          <cell r="AL239">
            <v>1</v>
          </cell>
          <cell r="AM239" t="str">
            <v>importDirect</v>
          </cell>
          <cell r="AN239">
            <v>1</v>
          </cell>
          <cell r="AO239" t="str">
            <v>introductionEscaped</v>
          </cell>
          <cell r="AP239" t="str">
            <v>OsA,Va,Ro</v>
          </cell>
          <cell r="AQ239">
            <v>16</v>
          </cell>
          <cell r="AR239">
            <v>5</v>
          </cell>
          <cell r="AS239">
            <v>80</v>
          </cell>
          <cell r="AT239">
            <v>20000</v>
          </cell>
          <cell r="AU239">
            <v>160</v>
          </cell>
          <cell r="AV239">
            <v>50</v>
          </cell>
          <cell r="AW239" t="str">
            <v>Ingen kjent effekt</v>
          </cell>
          <cell r="AX239" t="str">
            <v>Ingen kjent effekt</v>
          </cell>
          <cell r="BC239" t="str">
            <v>Ingen kjent effekt</v>
          </cell>
          <cell r="BD239" t="str">
            <v>Ingen kjent effekt</v>
          </cell>
          <cell r="BE239" t="str">
            <v>no</v>
          </cell>
          <cell r="BF239" t="str">
            <v>no</v>
          </cell>
          <cell r="BG239" t="str">
            <v>V</v>
          </cell>
          <cell r="BK239" t="str">
            <v>temperate_nemoral:Asia</v>
          </cell>
          <cell r="BM239" t="str">
            <v>temperate_nemoral:Europe,Asia</v>
          </cell>
          <cell r="BO239">
            <v>2</v>
          </cell>
          <cell r="BQ239" t="str">
            <v>X</v>
          </cell>
          <cell r="BR239" t="str">
            <v>RedListCategoryLevel</v>
          </cell>
          <cell r="BT239">
            <v>2</v>
          </cell>
          <cell r="BW239" t="str">
            <v>SpreadYearlyIncreaseCalculatedExpansionSpeed</v>
          </cell>
          <cell r="BX239">
            <v>118.04</v>
          </cell>
          <cell r="BY239">
            <v>1</v>
          </cell>
          <cell r="CB239" t="str">
            <v>T4,T40</v>
          </cell>
          <cell r="CC239">
            <v>1</v>
          </cell>
          <cell r="CH239">
            <v>1</v>
          </cell>
          <cell r="CM239">
            <v>1</v>
          </cell>
          <cell r="CQ239">
            <v>1</v>
          </cell>
          <cell r="CU239">
            <v>1</v>
          </cell>
          <cell r="CX239">
            <v>0</v>
          </cell>
          <cell r="CY239">
            <v>1</v>
          </cell>
          <cell r="DB239">
            <v>0</v>
          </cell>
          <cell r="DC239" t="str">
            <v>Perleberberis&lt;em&gt; Berberis aggregata &lt;/em&gt;er en liten busk med frøreproduksjon. Fruktene er saftige bær som spres med fugl, potensielt over middels lange distanser (km). Arten kommer fra Kina og er innført som prydbusk. Den er dyrket i låglandet fra Oslofjord-området til Nordvestlandet, men er mest vanlig dyrket (og vinterherdig) på Sørlandet og Vestlandet.</v>
          </cell>
          <cell r="DD239" t="str">
            <v>&lt;p&gt;Det første funnet ble gjort på Ekeberg i Oslo, der arten har etablert seg og økt litt fra 1989 til 2009. De neste funnene ble gjort i Vest-Agder og Rogaland fra 1993. Arten kan være en god del oversett. Det er trolig at den vil fortsette å etablere seg, men neppe i samme raske takt som slektningen høstberberis &lt;em&gt;B. thunbergii&lt;/em&gt;.&lt;/p&gt;</v>
          </cell>
          <cell r="DE239" t="str">
            <v>Arten er innført som hagebusk og videre spredt med fugl.</v>
          </cell>
          <cell r="DF239" t="str">
            <v>Invasjonspotensialet er begrenset, en kombinasjon av begrenset (til låg) median levetid og begrenset ekspansjonshastighet (100-150 m/år). Arten har få forekomster, men er i noe økning, langsomt og over nokså korte distanser. Den dyrkes sjelden og nyetableres sjelden fra forvillinger.</v>
          </cell>
          <cell r="DG239" t="str">
            <v>Ingen kjent negativ økologisk effekt er knyttet til arten.</v>
          </cell>
          <cell r="DH239" t="str">
            <v>&lt;p&gt;Perleberberis vurderes til låg økologisk risiko, og utelukkende på grunn av invasjonspotensialet. Det er lite trolig at denne arten vil gjøre noen skade i norsk natur.&lt;/p&gt;</v>
          </cell>
          <cell r="DI239">
            <v>0</v>
          </cell>
        </row>
        <row r="240">
          <cell r="B240" t="str">
            <v>Berberis julianae</v>
          </cell>
          <cell r="C240" t="str">
            <v>C.K.Schneid.</v>
          </cell>
          <cell r="D240" t="str">
            <v>julianes berberis</v>
          </cell>
          <cell r="E240">
            <v>105167</v>
          </cell>
          <cell r="F240">
            <v>145514</v>
          </cell>
          <cell r="G240" t="str">
            <v>ExpertGroups/Karplanter/N</v>
          </cell>
          <cell r="H240" t="str">
            <v>Karplanter</v>
          </cell>
          <cell r="I240" t="str">
            <v>Karplanter</v>
          </cell>
          <cell r="J240" t="str">
            <v>NotApplicable</v>
          </cell>
          <cell r="M240" t="str">
            <v>canNotEstablishWithin50years</v>
          </cell>
          <cell r="AA240">
            <v>1889</v>
          </cell>
          <cell r="AB240" t="str">
            <v>terrestrial</v>
          </cell>
          <cell r="AD240" t="str">
            <v>unknown</v>
          </cell>
          <cell r="AE240" t="str">
            <v>no</v>
          </cell>
          <cell r="AF240" t="str">
            <v>unknown</v>
          </cell>
          <cell r="AI240">
            <v>10</v>
          </cell>
          <cell r="AJ240" t="str">
            <v>V</v>
          </cell>
          <cell r="AW240" t="str">
            <v>Ingen kjent effekt</v>
          </cell>
          <cell r="AX240" t="str">
            <v>Ingen kjent effekt</v>
          </cell>
          <cell r="BC240" t="str">
            <v>Ingen kjent effekt</v>
          </cell>
          <cell r="BD240" t="str">
            <v>Ingen kjent effekt</v>
          </cell>
          <cell r="BK240" t="str">
            <v>temperate_nemoral:Asia</v>
          </cell>
          <cell r="BM240" t="str">
            <v>temperate_nemoral:Europe,Asia,NorthAndCentralAmerica|subtropic_unspecified:NorthAndCentralAmerica|subtropic_mediterranean:Europe</v>
          </cell>
          <cell r="DI240">
            <v>0</v>
          </cell>
        </row>
        <row r="241">
          <cell r="B241" t="str">
            <v>Berberis ×ottawensis</v>
          </cell>
          <cell r="C241" t="str">
            <v>C.K.Schneid. ex Rehder</v>
          </cell>
          <cell r="E241">
            <v>145695</v>
          </cell>
          <cell r="F241">
            <v>169993</v>
          </cell>
          <cell r="G241" t="str">
            <v>ExpertGroups/Karplanter/N</v>
          </cell>
          <cell r="H241" t="str">
            <v>Karplanter</v>
          </cell>
          <cell r="I241" t="str">
            <v>Karplanter</v>
          </cell>
          <cell r="J241" t="str">
            <v>NotApplicable</v>
          </cell>
          <cell r="M241" t="str">
            <v>canNotEstablishWithin50years</v>
          </cell>
          <cell r="AA241">
            <v>2015</v>
          </cell>
          <cell r="AB241" t="str">
            <v>terrestrial</v>
          </cell>
          <cell r="AD241" t="str">
            <v>unknown</v>
          </cell>
          <cell r="AE241" t="str">
            <v>no</v>
          </cell>
          <cell r="AF241" t="str">
            <v>unknown</v>
          </cell>
          <cell r="AI241">
            <v>15</v>
          </cell>
          <cell r="AW241" t="str">
            <v>Ingen kjent effekt</v>
          </cell>
          <cell r="AX241" t="str">
            <v>Ingen kjent effekt</v>
          </cell>
          <cell r="BC241" t="str">
            <v>Ingen kjent effekt</v>
          </cell>
          <cell r="BD241" t="str">
            <v>Ingen kjent effekt</v>
          </cell>
          <cell r="BK241" t="str">
            <v>unknown:Europe,Asia</v>
          </cell>
          <cell r="BM241" t="str">
            <v>temperate_boreal:Europe|temperate_nemoral:Europe,NorthAndCentralAmerica</v>
          </cell>
          <cell r="DI241">
            <v>0</v>
          </cell>
        </row>
        <row r="242">
          <cell r="B242" t="str">
            <v>Aronia melanocarpa</v>
          </cell>
          <cell r="C242" t="str">
            <v>(Michx.) Elliott</v>
          </cell>
          <cell r="D242" t="str">
            <v>svartsurbær</v>
          </cell>
          <cell r="E242">
            <v>84777</v>
          </cell>
          <cell r="F242">
            <v>127914</v>
          </cell>
          <cell r="G242" t="str">
            <v>ExpertGroups/Karplanter/N</v>
          </cell>
          <cell r="H242" t="str">
            <v>Karplanter</v>
          </cell>
          <cell r="I242" t="str">
            <v>Karplanter</v>
          </cell>
          <cell r="J242" t="str">
            <v>AlienSpecie</v>
          </cell>
          <cell r="N242">
            <v>3</v>
          </cell>
          <cell r="O242" t="str">
            <v>V</v>
          </cell>
          <cell r="Q242">
            <v>1</v>
          </cell>
          <cell r="T242" t="str">
            <v>LO</v>
          </cell>
          <cell r="U242">
            <v>2</v>
          </cell>
          <cell r="V242" t="str">
            <v>3AB,1</v>
          </cell>
          <cell r="X242">
            <v>1</v>
          </cell>
          <cell r="Y242">
            <v>1</v>
          </cell>
          <cell r="Z242">
            <v>1</v>
          </cell>
          <cell r="AA242">
            <v>2001</v>
          </cell>
          <cell r="AB242" t="str">
            <v>terrestrial</v>
          </cell>
          <cell r="AD242" t="str">
            <v>unknown</v>
          </cell>
          <cell r="AE242" t="str">
            <v>yes</v>
          </cell>
          <cell r="AF242" t="str">
            <v>unknown</v>
          </cell>
          <cell r="AG242">
            <v>2001</v>
          </cell>
          <cell r="AH242" t="str">
            <v>Øf Sarpsborg: Opsund tømmerlagringsplass</v>
          </cell>
          <cell r="AI242">
            <v>15</v>
          </cell>
          <cell r="AJ242" t="str">
            <v>V</v>
          </cell>
          <cell r="AK242" t="str">
            <v>V</v>
          </cell>
          <cell r="AL242">
            <v>2</v>
          </cell>
          <cell r="AM242" t="str">
            <v>importDirect</v>
          </cell>
          <cell r="AN242">
            <v>4</v>
          </cell>
          <cell r="AO242" t="str">
            <v>introductionEscaped,introductionReleased,introductionTransportpollution</v>
          </cell>
          <cell r="AP242" t="str">
            <v>Øs,OsA,Ro</v>
          </cell>
          <cell r="AQ242">
            <v>16</v>
          </cell>
          <cell r="AR242">
            <v>10</v>
          </cell>
          <cell r="AS242">
            <v>160</v>
          </cell>
          <cell r="AT242">
            <v>6810</v>
          </cell>
          <cell r="AU242">
            <v>320</v>
          </cell>
          <cell r="AV242">
            <v>50</v>
          </cell>
          <cell r="AW242" t="str">
            <v>Ingen kjent effekt</v>
          </cell>
          <cell r="AX242" t="str">
            <v>Ingen kjent effekt</v>
          </cell>
          <cell r="BC242" t="str">
            <v>Ingen kjent effekt</v>
          </cell>
          <cell r="BD242" t="str">
            <v>Ingen kjent effekt</v>
          </cell>
          <cell r="BE242" t="str">
            <v>no</v>
          </cell>
          <cell r="BF242" t="str">
            <v>no</v>
          </cell>
          <cell r="BK242" t="str">
            <v>temperate_boreal:NorthAndCentralAmerica|temperate_nemoral:NorthAndCentralAmerica</v>
          </cell>
          <cell r="BM242" t="str">
            <v>temperate_boreal:Europe,NorthAndCentralAmerica|temperate_nemoral:Europe,NorthAndCentralAmerica</v>
          </cell>
          <cell r="BO242">
            <v>3</v>
          </cell>
          <cell r="BQ242" t="str">
            <v>X</v>
          </cell>
          <cell r="BR242" t="str">
            <v>RedListCategoryLevel</v>
          </cell>
          <cell r="BT242">
            <v>3</v>
          </cell>
          <cell r="BV242" t="str">
            <v>X</v>
          </cell>
          <cell r="BW242" t="str">
            <v>SpreadYearlyIncreaseCalculatedExpansionSpeed</v>
          </cell>
          <cell r="BX242">
            <v>169.21</v>
          </cell>
          <cell r="BY242">
            <v>1</v>
          </cell>
          <cell r="CB242" t="str">
            <v>T21,T4,T40,T37</v>
          </cell>
          <cell r="CC242">
            <v>1</v>
          </cell>
          <cell r="CH242">
            <v>1</v>
          </cell>
          <cell r="CM242">
            <v>1</v>
          </cell>
          <cell r="CQ242">
            <v>1</v>
          </cell>
          <cell r="CU242">
            <v>1</v>
          </cell>
          <cell r="CX242">
            <v>0</v>
          </cell>
          <cell r="CY242">
            <v>1</v>
          </cell>
          <cell r="DB242">
            <v>0</v>
          </cell>
          <cell r="DC242" t="str">
            <v>&lt;p&gt;Svartsurbær &lt;i&gt;Aronia melanocarpa&lt;/i&gt; er en busk fra østlige Nord-Amerika, hardfør nord til inn i sørboreal sone (minst). Den er mindre og spedere av vekst enn hybriden &lt;i&gt;A. &lt;/i&gt;x &lt;i&gt;prunifolia&lt;/i&gt;. Den har frøformering og produserer store mengder saftige bærepler som spres med fugl. Frøsettingen kan være både seksuell (hos diploide planter) og aseksuell (hos tetraploide planter), se http://midwestaronia.org/wp-content/uploads/2013/04/Dr.-Brand-2013-Midwest-Aronia-Association-Conference.pdf. Den er bare funnet noen få steder i Norge foreløpig, men spres gjerne direkte fra hager ut i mindre eller lite påvirkete naturtyper. I Norge dyrkes først og fremst den relativt småvokste sorten _x0018_ Hugin_x0019_  og vurderingen gjelder trolig denne eller lignende sorter (bortsett fra et funn på et tømmerdeponi). _x0018_ &lt;i&gt;Hugin_x0019_  &lt;/i&gt;har glinsende, ganske små, nesten hårløse, svarte frukter, og hører i følge&lt;i&gt; &lt;/i&gt;Hop (1999&lt;i&gt;)&lt;/i&gt; til &lt;i&gt;A. melanocarpa &lt;/i&gt;(har tidligere vært ført til&lt;i&gt; A. &lt;/i&gt;x &lt;i&gt;prunifolia&lt;/i&gt;).&lt;i&gt; &lt;/i&gt;Den har apomiktisk frøsetting, i følge samme kilde.&lt;i&gt;&lt;/i&gt;&lt;/p&gt;</v>
          </cell>
          <cell r="DD242" t="str">
            <v>&lt;p&gt;Arten er en ganske ny busk i norske hager. Den ble først funnet i norsk natur i 2001 på tømmerdeponiet ved Opsund (Borregård) i Øf Sarpsborg, kanskje kommet med importert amerikansk tømmer. De tre senere funnene - i Øf Råde: Saltnes 2014, Ak Ås: Midtre Brekka 2005 og Ro Rennesøy: Bergekrossen 2004 - skyldes trolig forvilling ved spredning med fugl fra dyrkning i hager. &lt;/p&gt;</v>
          </cell>
          <cell r="DE242" t="str">
            <v>&lt;p&gt;Arten er innført som hagebusk, og også kommet minst &amp;#233:n gang med importert (trolig amerikansk) tømmer. Fruktene spres med fugl ut i naturen, gjerne til kratt eller skog.&lt;/p&gt;</v>
          </cell>
          <cell r="DF242" t="str">
            <v>&lt;p&gt;Invasjonspotensialet er moderat, usikkerhet til begrenset. Dette er en kombinasjon av moderat lang median levetid (med usikkerhet til begrenset) og moderat ekspansjonshastighet (med usikkerhet til begrenset). Arten er kjent fra få forekomster, og det kan imidlertid ikke utelukkes at en del funn i realiteten er av &lt;i&gt;A. &lt;/i&gt;x&lt;i&gt; prunifolia.&lt;/i&gt;&lt;/p&gt;</v>
          </cell>
          <cell r="DG242" t="str">
            <v>Arten vurderes til ingen kjent økologisk effekt. Den har foreløpig knapt noen målbar effekt på naturtyper eller andre arter. Dette kan imidlertid endre seg raskt når arten begynner å invadere mindre påvirkete naturtyper, noe vi forventer. Hvor og hvordan arten vil slå til, har vi lite grunnlag for å anslå. Arten har noe klonal spredning med korte rotutløpere.</v>
          </cell>
          <cell r="DH242" t="str">
            <v>&lt;p&gt; Svartsurbær vurderes til låg økologisk risiko, og foreløpig bare på grunnlag av invasjonspotensialet. Dette er en endring fra vurderingen i 2012, da arten ble antatt å ikke medføre noen økologisk risiko. Årsaken til endringen er endret vurdering av invasjonspotensialet. Arten har potensial i låglandet på Østlandet og langs kysten, kanskje nord til Trøndelag. Foreløpig kjenner vi ikke noen reproduserende bestand i norsk natur (men vi antar at slike allerede finnes). Denne arten bør følges med tanke på mulige økologiske effekter, spesielt hvordan den kan påvirke samspillet mellom bærproduserende planter og fugler som spredningsvektorer.&lt;/p&gt;</v>
          </cell>
          <cell r="DI242">
            <v>2</v>
          </cell>
        </row>
        <row r="243">
          <cell r="B243" t="str">
            <v>Beta vulgaris vulgaris</v>
          </cell>
          <cell r="D243" t="str">
            <v>åkerbete</v>
          </cell>
          <cell r="E243">
            <v>138921</v>
          </cell>
          <cell r="F243">
            <v>101385</v>
          </cell>
          <cell r="G243" t="str">
            <v>ExpertGroups/Karplanter/N</v>
          </cell>
          <cell r="H243" t="str">
            <v>Karplanter</v>
          </cell>
          <cell r="I243" t="str">
            <v>Karplanter</v>
          </cell>
          <cell r="J243" t="str">
            <v>NotApplicable</v>
          </cell>
          <cell r="M243" t="str">
            <v>canNotEstablishWithin50years</v>
          </cell>
          <cell r="AA243">
            <v>1868</v>
          </cell>
          <cell r="AB243" t="str">
            <v>terrestrial</v>
          </cell>
          <cell r="AD243" t="str">
            <v>origin,unknown</v>
          </cell>
          <cell r="AE243" t="str">
            <v>no</v>
          </cell>
          <cell r="AF243" t="str">
            <v>unknown</v>
          </cell>
          <cell r="AI243">
            <v>2</v>
          </cell>
          <cell r="AJ243" t="str">
            <v>V</v>
          </cell>
          <cell r="AW243" t="str">
            <v>Ingen kjent effekt</v>
          </cell>
          <cell r="AX243" t="str">
            <v>Økonomisk meget viktig kulturplante (bete/roe, grønnsak, sukkerroe, salat).</v>
          </cell>
          <cell r="BC243" t="str">
            <v>Ingen kjent effekt</v>
          </cell>
          <cell r="BD243" t="str">
            <v>Ingen kjent effekt</v>
          </cell>
          <cell r="BK243" t="str">
            <v>temperate_dry:Europe,Asia|subtropic_mediterranean:Europe,Asia,Africa</v>
          </cell>
          <cell r="BM243" t="str">
            <v>temperate_nemoral:Europe,Asia,Oceania,NorthAndCentralAmerica|temperate_dry:Europe,Asia|subtropic_unspecified:NorthAndCentralAmerica,SouthAmerica|subtropic_mediterranean:Europe,Asia,Africa,Oceania</v>
          </cell>
          <cell r="DI243">
            <v>0</v>
          </cell>
        </row>
        <row r="244">
          <cell r="B244" t="str">
            <v>Arachis hypogaea</v>
          </cell>
          <cell r="C244" t="str">
            <v>L.</v>
          </cell>
          <cell r="D244" t="str">
            <v>peanøtt</v>
          </cell>
          <cell r="E244">
            <v>61856</v>
          </cell>
          <cell r="F244">
            <v>101896</v>
          </cell>
          <cell r="G244" t="str">
            <v>ExpertGroups/Karplanter/N</v>
          </cell>
          <cell r="H244" t="str">
            <v>Karplanter</v>
          </cell>
          <cell r="I244" t="str">
            <v>Karplanter</v>
          </cell>
          <cell r="J244" t="str">
            <v>NotApplicable</v>
          </cell>
          <cell r="M244" t="str">
            <v>canNotEstablishWithin50years</v>
          </cell>
          <cell r="AA244">
            <v>1989</v>
          </cell>
          <cell r="AB244" t="str">
            <v>terrestrial</v>
          </cell>
          <cell r="AD244" t="str">
            <v>unknown</v>
          </cell>
          <cell r="AE244" t="str">
            <v>no</v>
          </cell>
          <cell r="AF244" t="str">
            <v>unknown</v>
          </cell>
          <cell r="AI244">
            <v>1</v>
          </cell>
          <cell r="AJ244" t="str">
            <v>V</v>
          </cell>
          <cell r="AW244" t="str">
            <v>Ingen kjent effekt</v>
          </cell>
          <cell r="AX244" t="str">
            <v>Ingen kjent effekt</v>
          </cell>
          <cell r="BC244" t="str">
            <v>Ingen kjent effekt</v>
          </cell>
          <cell r="BD244" t="str">
            <v>Ingen kjent effekt</v>
          </cell>
          <cell r="BK244" t="str">
            <v>subtropic_unspecified:SouthAmerica|tropic:SouthAmerica</v>
          </cell>
          <cell r="BM244" t="str">
            <v>subtropic_unspecified:Asia,Africa,Oceania,NorthAndCentralAmerica,SouthAmerica|tropic:Asia,Africa,Oceania,NorthAndCentralAmerica,SouthAmerica</v>
          </cell>
          <cell r="DI244">
            <v>0</v>
          </cell>
        </row>
        <row r="245">
          <cell r="B245" t="str">
            <v>Betula fruticosa</v>
          </cell>
          <cell r="C245" t="str">
            <v>Pall.</v>
          </cell>
          <cell r="E245">
            <v>138925</v>
          </cell>
          <cell r="F245">
            <v>127917</v>
          </cell>
          <cell r="G245" t="str">
            <v>ExpertGroups/Karplanter/N</v>
          </cell>
          <cell r="H245" t="str">
            <v>Karplanter</v>
          </cell>
          <cell r="I245" t="str">
            <v>Karplanter</v>
          </cell>
          <cell r="J245" t="str">
            <v>NotApplicable</v>
          </cell>
          <cell r="M245" t="str">
            <v>canNotEstablishWithin50years</v>
          </cell>
          <cell r="AA245">
            <v>2001</v>
          </cell>
          <cell r="AB245" t="str">
            <v>terrestrial</v>
          </cell>
          <cell r="AD245" t="str">
            <v>origin</v>
          </cell>
          <cell r="AE245" t="str">
            <v>no</v>
          </cell>
          <cell r="AF245" t="str">
            <v>unknown</v>
          </cell>
          <cell r="AI245">
            <v>15</v>
          </cell>
          <cell r="AJ245" t="str">
            <v>V</v>
          </cell>
          <cell r="AW245" t="str">
            <v>Ingen kjent effekt</v>
          </cell>
          <cell r="AX245" t="str">
            <v>Ingen kjent effekt</v>
          </cell>
          <cell r="BC245" t="str">
            <v>Ingen kjent effekt</v>
          </cell>
          <cell r="BD245" t="str">
            <v>Ingen kjent effekt</v>
          </cell>
          <cell r="BK245" t="str">
            <v>temperate_boreal:Europe,Asia</v>
          </cell>
          <cell r="BM245" t="str">
            <v>temperate_boreal:Europe,Asia</v>
          </cell>
          <cell r="DI245">
            <v>0</v>
          </cell>
        </row>
        <row r="246">
          <cell r="B246" t="str">
            <v>Bidens ferulifolia</v>
          </cell>
          <cell r="C246" t="str">
            <v>(Jacq.) Sweet</v>
          </cell>
          <cell r="D246" t="str">
            <v>smalbrønsle</v>
          </cell>
          <cell r="E246">
            <v>130935</v>
          </cell>
          <cell r="F246">
            <v>100454</v>
          </cell>
          <cell r="G246" t="str">
            <v>ExpertGroups/Karplanter/N</v>
          </cell>
          <cell r="H246" t="str">
            <v>Karplanter</v>
          </cell>
          <cell r="I246" t="str">
            <v>Karplanter</v>
          </cell>
          <cell r="J246" t="str">
            <v>NotApplicable</v>
          </cell>
          <cell r="M246" t="str">
            <v>canNotEstablishWithin50years</v>
          </cell>
          <cell r="AA246">
            <v>1998</v>
          </cell>
          <cell r="AB246" t="str">
            <v>terrestrial</v>
          </cell>
          <cell r="AD246" t="str">
            <v>unknown</v>
          </cell>
          <cell r="AE246" t="str">
            <v>no</v>
          </cell>
          <cell r="AF246" t="str">
            <v>unknown</v>
          </cell>
          <cell r="AI246">
            <v>1</v>
          </cell>
          <cell r="AJ246" t="str">
            <v>V</v>
          </cell>
          <cell r="AW246" t="str">
            <v>Ingen kjent effekt</v>
          </cell>
          <cell r="AX246" t="str">
            <v>Ingen kjent effekt</v>
          </cell>
          <cell r="BC246" t="str">
            <v>Ingen kjent effekt</v>
          </cell>
          <cell r="BD246" t="str">
            <v>Ingen kjent effekt</v>
          </cell>
          <cell r="BK246" t="str">
            <v>subtropic_unspecified:NorthAndCentralAmerica|tropic:NorthAndCentralAmerica</v>
          </cell>
          <cell r="BM246" t="str">
            <v>temperate_nemoral:Europe|subtropic_unspecified:NorthAndCentralAmerica|tropic:NorthAndCentralAmerica</v>
          </cell>
          <cell r="DI246">
            <v>0</v>
          </cell>
        </row>
        <row r="247">
          <cell r="B247" t="str">
            <v>Bidens frondosa</v>
          </cell>
          <cell r="C247" t="str">
            <v>L.</v>
          </cell>
          <cell r="D247" t="str">
            <v>hyllebrønsle</v>
          </cell>
          <cell r="E247">
            <v>60415</v>
          </cell>
          <cell r="F247">
            <v>100455</v>
          </cell>
          <cell r="G247" t="str">
            <v>ExpertGroups/Karplanter/N</v>
          </cell>
          <cell r="H247" t="str">
            <v>Karplanter</v>
          </cell>
          <cell r="I247" t="str">
            <v>Karplanter</v>
          </cell>
          <cell r="J247" t="str">
            <v>NotApplicable</v>
          </cell>
          <cell r="M247" t="str">
            <v>canNotEstablishWithin50years</v>
          </cell>
          <cell r="AA247">
            <v>1973</v>
          </cell>
          <cell r="AB247" t="str">
            <v>terrestrial</v>
          </cell>
          <cell r="AD247" t="str">
            <v>unknown</v>
          </cell>
          <cell r="AE247" t="str">
            <v>no</v>
          </cell>
          <cell r="AF247" t="str">
            <v>unknown</v>
          </cell>
          <cell r="AI247">
            <v>1</v>
          </cell>
          <cell r="AJ247" t="str">
            <v>V</v>
          </cell>
          <cell r="AW247" t="str">
            <v>Ingen kjent effekt</v>
          </cell>
          <cell r="AX247" t="str">
            <v>Ingen kjent effekt</v>
          </cell>
          <cell r="BC247" t="str">
            <v>Ingen kjent effekt</v>
          </cell>
          <cell r="BD247" t="str">
            <v>Ingen kjent effekt</v>
          </cell>
          <cell r="BK247" t="str">
            <v>temperate_nemoral:NorthAndCentralAmerica|temperate_dry:NorthAndCentralAmerica|subtropic_mediterranean:NorthAndCentralAmerica|subtropic_humid:NorthAndCentralAmerica</v>
          </cell>
          <cell r="BM247" t="str">
            <v>temperate_nemoral:Europe,Asia,Oceania,NorthAndCentralAmerica|temperate_dry:NorthAndCentralAmerica|subtropic_unspecified:Asia,Oceania|subtropic_mediterranean:Europe,NorthAndCentralAmerica|subtropic_humid:NorthAndCentralAmerica</v>
          </cell>
          <cell r="DI247">
            <v>0</v>
          </cell>
        </row>
        <row r="248">
          <cell r="B248" t="str">
            <v>Bidens pilosa</v>
          </cell>
          <cell r="C248" t="str">
            <v>L.</v>
          </cell>
          <cell r="D248" t="str">
            <v>tiggerbrønsle</v>
          </cell>
          <cell r="E248">
            <v>60416</v>
          </cell>
          <cell r="F248">
            <v>100456</v>
          </cell>
          <cell r="G248" t="str">
            <v>ExpertGroups/Karplanter/N</v>
          </cell>
          <cell r="H248" t="str">
            <v>Karplanter</v>
          </cell>
          <cell r="I248" t="str">
            <v>Karplanter</v>
          </cell>
          <cell r="J248" t="str">
            <v>NotApplicable</v>
          </cell>
          <cell r="M248" t="str">
            <v>canNotEstablishWithin50years</v>
          </cell>
          <cell r="AA248">
            <v>2007</v>
          </cell>
          <cell r="AB248" t="str">
            <v>terrestrial</v>
          </cell>
          <cell r="AD248" t="str">
            <v>unknown</v>
          </cell>
          <cell r="AE248" t="str">
            <v>no</v>
          </cell>
          <cell r="AF248" t="str">
            <v>unknown</v>
          </cell>
          <cell r="AI248">
            <v>1</v>
          </cell>
          <cell r="AJ248" t="str">
            <v>V</v>
          </cell>
          <cell r="AW248" t="str">
            <v>Ingen kjent effekt</v>
          </cell>
          <cell r="AX248" t="str">
            <v>Ingen kjent effekt</v>
          </cell>
          <cell r="BC248" t="str">
            <v>Ingen kjent effekt</v>
          </cell>
          <cell r="BD248" t="str">
            <v>Ingen kjent effekt</v>
          </cell>
          <cell r="BK248" t="str">
            <v>subtropic_unspecified:Europe,Asia,Africa,Oceania,NorthAndCentralAmerica,SouthAmerica|tropic:Asia,Africa,Oceania,NorthAndCentralAmerica,SouthAmerica</v>
          </cell>
          <cell r="BM248" t="str">
            <v>temperate_nemoral:Europe,Asia|subtropic_unspecified:Europe,Asia,Africa,Oceania,NorthAndCentralAmerica,SouthAmerica|subtropic_caperegion:Africa|tropic:Asia,Africa,Oceania,NorthAndCentralAmerica,SouthAmerica</v>
          </cell>
          <cell r="DI248">
            <v>0</v>
          </cell>
        </row>
        <row r="249">
          <cell r="B249" t="str">
            <v>Bidens radiata</v>
          </cell>
          <cell r="C249" t="str">
            <v>Thuill.</v>
          </cell>
          <cell r="D249" t="str">
            <v>grønnbrønsle</v>
          </cell>
          <cell r="E249">
            <v>60417</v>
          </cell>
          <cell r="F249">
            <v>100457</v>
          </cell>
          <cell r="G249" t="str">
            <v>ExpertGroups/Karplanter/N</v>
          </cell>
          <cell r="H249" t="str">
            <v>Karplanter</v>
          </cell>
          <cell r="I249" t="str">
            <v>Karplanter</v>
          </cell>
          <cell r="J249" t="str">
            <v>NotApplicable</v>
          </cell>
          <cell r="M249" t="str">
            <v>canNotEstablishWithin50years</v>
          </cell>
          <cell r="AA249">
            <v>2001</v>
          </cell>
          <cell r="AB249" t="str">
            <v>terrestrial</v>
          </cell>
          <cell r="AD249" t="str">
            <v>origin</v>
          </cell>
          <cell r="AE249" t="str">
            <v>no</v>
          </cell>
          <cell r="AF249" t="str">
            <v>unknown</v>
          </cell>
          <cell r="AI249">
            <v>1</v>
          </cell>
          <cell r="AJ249" t="str">
            <v>V</v>
          </cell>
          <cell r="AW249" t="str">
            <v>Ingen kjent effekt</v>
          </cell>
          <cell r="AX249" t="str">
            <v>Ingen kjent effekt</v>
          </cell>
          <cell r="BC249" t="str">
            <v>Ingen kjent effekt</v>
          </cell>
          <cell r="BD249" t="str">
            <v>Ingen kjent effekt</v>
          </cell>
          <cell r="BK249" t="str">
            <v>temperate_nemoral:Europe,Asia|temperate_dry:Europe,Asia</v>
          </cell>
          <cell r="BM249" t="str">
            <v>temperate_nemoral:Europe,Asia|temperate_dry:Europe,Asia</v>
          </cell>
          <cell r="DI249">
            <v>1</v>
          </cell>
        </row>
        <row r="250">
          <cell r="B250" t="str">
            <v>Bidens vulgata</v>
          </cell>
          <cell r="C250" t="str">
            <v>Greene</v>
          </cell>
          <cell r="D250" t="str">
            <v>storbrønsle</v>
          </cell>
          <cell r="E250">
            <v>60419</v>
          </cell>
          <cell r="F250">
            <v>100459</v>
          </cell>
          <cell r="G250" t="str">
            <v>ExpertGroups/Karplanter/N</v>
          </cell>
          <cell r="H250" t="str">
            <v>Karplanter</v>
          </cell>
          <cell r="I250" t="str">
            <v>Karplanter</v>
          </cell>
          <cell r="J250" t="str">
            <v>NotApplicable</v>
          </cell>
          <cell r="M250" t="str">
            <v>canNotEstablishWithin50years</v>
          </cell>
          <cell r="AA250">
            <v>2001</v>
          </cell>
          <cell r="AB250" t="str">
            <v>terrestrial</v>
          </cell>
          <cell r="AD250" t="str">
            <v>unknown</v>
          </cell>
          <cell r="AE250" t="str">
            <v>no</v>
          </cell>
          <cell r="AF250" t="str">
            <v>unknown</v>
          </cell>
          <cell r="AI250">
            <v>1</v>
          </cell>
          <cell r="AJ250" t="str">
            <v>V</v>
          </cell>
          <cell r="AW250" t="str">
            <v>Ingen kjent effekt</v>
          </cell>
          <cell r="AX250" t="str">
            <v>Ingen kjent effekt</v>
          </cell>
          <cell r="BC250" t="str">
            <v>Ingen kjent effekt</v>
          </cell>
          <cell r="BD250" t="str">
            <v>Ingen kjent effekt</v>
          </cell>
          <cell r="BK250" t="str">
            <v>temperate_boreal:NorthAndCentralAmerica|temperate_nemoral:NorthAndCentralAmerica</v>
          </cell>
          <cell r="BM250" t="str">
            <v>temperate_boreal:NorthAndCentralAmerica|temperate_nemoral:Europe,NorthAndCentralAmerica</v>
          </cell>
          <cell r="DI250">
            <v>0</v>
          </cell>
        </row>
        <row r="251">
          <cell r="B251" t="str">
            <v>Bifora testiculata</v>
          </cell>
          <cell r="C251" t="str">
            <v>(L.) Roth</v>
          </cell>
          <cell r="D251" t="str">
            <v>dobbeltkoriander</v>
          </cell>
          <cell r="E251">
            <v>60241</v>
          </cell>
          <cell r="F251">
            <v>100281</v>
          </cell>
          <cell r="G251" t="str">
            <v>ExpertGroups/Karplanter/N</v>
          </cell>
          <cell r="H251" t="str">
            <v>Karplanter</v>
          </cell>
          <cell r="I251" t="str">
            <v>Karplanter</v>
          </cell>
          <cell r="J251" t="str">
            <v>NotApplicable</v>
          </cell>
          <cell r="M251" t="str">
            <v>canNotEstablishWithin50years</v>
          </cell>
          <cell r="AA251">
            <v>1902</v>
          </cell>
          <cell r="AB251" t="str">
            <v>terrestrial</v>
          </cell>
          <cell r="AD251" t="str">
            <v>origin,unknown</v>
          </cell>
          <cell r="AE251" t="str">
            <v>no</v>
          </cell>
          <cell r="AF251" t="str">
            <v>unknown</v>
          </cell>
          <cell r="AI251">
            <v>1</v>
          </cell>
          <cell r="AJ251" t="str">
            <v>V</v>
          </cell>
          <cell r="AW251" t="str">
            <v>Ingen kjent effekt</v>
          </cell>
          <cell r="AX251" t="str">
            <v>Ingen kjent effekt</v>
          </cell>
          <cell r="BC251" t="str">
            <v>Ingen kjent effekt</v>
          </cell>
          <cell r="BD251" t="str">
            <v>Ingen kjent effekt</v>
          </cell>
          <cell r="BK251" t="str">
            <v>subtropic_mediterranean:Europe,Asia,Africa</v>
          </cell>
          <cell r="BM251" t="str">
            <v>subtropic_mediterranean:Europe,Asia,Oceania</v>
          </cell>
          <cell r="DI251">
            <v>0</v>
          </cell>
        </row>
        <row r="252">
          <cell r="B252" t="str">
            <v>Arctium lappa</v>
          </cell>
          <cell r="C252" t="str">
            <v>L.</v>
          </cell>
          <cell r="D252" t="str">
            <v>storborre</v>
          </cell>
          <cell r="E252">
            <v>130582</v>
          </cell>
          <cell r="F252">
            <v>100420</v>
          </cell>
          <cell r="G252" t="str">
            <v>ExpertGroups/Karplanter/N</v>
          </cell>
          <cell r="H252" t="str">
            <v>Karplanter</v>
          </cell>
          <cell r="I252" t="str">
            <v>Karplanter</v>
          </cell>
          <cell r="J252" t="str">
            <v>NotApplicable</v>
          </cell>
          <cell r="M252" t="str">
            <v>establishedBefore1800</v>
          </cell>
          <cell r="AA252">
            <v>-1800</v>
          </cell>
          <cell r="AB252" t="str">
            <v>terrestrial</v>
          </cell>
          <cell r="AE252" t="str">
            <v>no</v>
          </cell>
          <cell r="AF252" t="str">
            <v>unknown</v>
          </cell>
          <cell r="AG252">
            <v>-1800</v>
          </cell>
          <cell r="AH252" t="str">
            <v>Se bl.a. Gunnerus (1766-1776)</v>
          </cell>
          <cell r="AI252">
            <v>2</v>
          </cell>
          <cell r="AJ252" t="str">
            <v>V</v>
          </cell>
          <cell r="AW252" t="str">
            <v>Ingen kjent effekt</v>
          </cell>
          <cell r="AX252" t="str">
            <v>Ingen kjent effekt</v>
          </cell>
          <cell r="BC252" t="str">
            <v>Ingen kjent effekt</v>
          </cell>
          <cell r="BD252" t="str">
            <v>Ingen kjent effekt</v>
          </cell>
          <cell r="BK252" t="str">
            <v>temperate_nemoral:Europe,Asia|temperate_dry:Europe,Asia|subtropic_mediterranean:Europe,Asia</v>
          </cell>
          <cell r="BM252" t="str">
            <v>temperate_nemoral:Europe,Asia,Oceania,NorthAndCentralAmerica|temperate_dry:Europe,Asia|subtropic_mediterranean:Europe,Asia</v>
          </cell>
          <cell r="DI252">
            <v>2</v>
          </cell>
        </row>
        <row r="253">
          <cell r="B253" t="str">
            <v>Aronia arbutifolia</v>
          </cell>
          <cell r="C253" t="str">
            <v>(L.) Pers.</v>
          </cell>
          <cell r="E253">
            <v>84776</v>
          </cell>
          <cell r="F253">
            <v>127913</v>
          </cell>
          <cell r="G253" t="str">
            <v>ExpertGroups/Karplanter/N</v>
          </cell>
          <cell r="H253" t="str">
            <v>Karplanter</v>
          </cell>
          <cell r="I253" t="str">
            <v>Karplanter</v>
          </cell>
          <cell r="J253" t="str">
            <v>NotApplicable</v>
          </cell>
          <cell r="M253" t="str">
            <v>NotPresentInRegion</v>
          </cell>
          <cell r="X253">
            <v>1</v>
          </cell>
          <cell r="Y253">
            <v>1</v>
          </cell>
          <cell r="Z253">
            <v>1</v>
          </cell>
          <cell r="AB253" t="str">
            <v>terrestrial</v>
          </cell>
          <cell r="AE253" t="str">
            <v>yes</v>
          </cell>
          <cell r="AF253" t="str">
            <v>unknown</v>
          </cell>
          <cell r="AI253">
            <v>15</v>
          </cell>
          <cell r="AK253" t="str">
            <v>V</v>
          </cell>
          <cell r="AW253" t="str">
            <v>Ingen kjent effekt</v>
          </cell>
          <cell r="AX253" t="str">
            <v>Ingen kjent effekt</v>
          </cell>
          <cell r="BC253" t="str">
            <v>Ingen kjent effekt</v>
          </cell>
          <cell r="BD253" t="str">
            <v>Ingen kjent effekt</v>
          </cell>
          <cell r="BK253" t="str">
            <v>temperate_nemoral:NorthAndCentralAmerica|subtropic_humid:NorthAndCentralAmerica</v>
          </cell>
          <cell r="BM253" t="str">
            <v>temperate_nemoral:NorthAndCentralAmerica|subtropic_humid:NorthAndCentralAmerica</v>
          </cell>
          <cell r="DI253">
            <v>1</v>
          </cell>
        </row>
        <row r="254">
          <cell r="B254" t="str">
            <v>Berberis darwinii</v>
          </cell>
          <cell r="C254" t="str">
            <v>Hook.</v>
          </cell>
          <cell r="D254" t="str">
            <v>darwinberberis</v>
          </cell>
          <cell r="E254">
            <v>115908</v>
          </cell>
          <cell r="F254">
            <v>155213</v>
          </cell>
          <cell r="G254" t="str">
            <v>ExpertGroups/Karplanter/N</v>
          </cell>
          <cell r="H254" t="str">
            <v>Karplanter</v>
          </cell>
          <cell r="I254" t="str">
            <v>Karplanter</v>
          </cell>
          <cell r="J254" t="str">
            <v>AlienSpecie</v>
          </cell>
          <cell r="N254">
            <v>1</v>
          </cell>
          <cell r="P254" t="str">
            <v>V</v>
          </cell>
          <cell r="Q254">
            <v>1</v>
          </cell>
          <cell r="T254" t="str">
            <v>NK</v>
          </cell>
          <cell r="U254">
            <v>1</v>
          </cell>
          <cell r="V254" t="str">
            <v>1,1</v>
          </cell>
          <cell r="W254" t="str">
            <v>LO</v>
          </cell>
          <cell r="AA254">
            <v>1993</v>
          </cell>
          <cell r="AB254" t="str">
            <v>terrestrial</v>
          </cell>
          <cell r="AD254" t="str">
            <v>unknown</v>
          </cell>
          <cell r="AE254" t="str">
            <v>no</v>
          </cell>
          <cell r="AF254" t="str">
            <v>unknown</v>
          </cell>
          <cell r="AI254">
            <v>10</v>
          </cell>
          <cell r="AJ254" t="str">
            <v>V</v>
          </cell>
          <cell r="AL254">
            <v>1</v>
          </cell>
          <cell r="AM254" t="str">
            <v>importDirect</v>
          </cell>
          <cell r="AN254">
            <v>1</v>
          </cell>
          <cell r="AO254" t="str">
            <v>introductionEscaped</v>
          </cell>
          <cell r="AP254" t="str">
            <v>Ro</v>
          </cell>
          <cell r="AQ254">
            <v>4</v>
          </cell>
          <cell r="AR254">
            <v>10</v>
          </cell>
          <cell r="AS254">
            <v>40</v>
          </cell>
          <cell r="AT254">
            <v>1</v>
          </cell>
          <cell r="AU254">
            <v>80</v>
          </cell>
          <cell r="AV254">
            <v>0</v>
          </cell>
          <cell r="AW254" t="str">
            <v>Ingen kjent effekt</v>
          </cell>
          <cell r="AX254" t="str">
            <v>Ingen kjent effekt</v>
          </cell>
          <cell r="BC254" t="str">
            <v>Ingen kjent effekt</v>
          </cell>
          <cell r="BD254" t="str">
            <v>Ingen kjent effekt</v>
          </cell>
          <cell r="BE254" t="str">
            <v>no</v>
          </cell>
          <cell r="BF254" t="str">
            <v>no</v>
          </cell>
          <cell r="BG254" t="str">
            <v>V</v>
          </cell>
          <cell r="BK254" t="str">
            <v>temperate_nemoral:SouthAmerica|subtropic_unspecified:SouthAmerica</v>
          </cell>
          <cell r="BM254" t="str">
            <v>temperate_nemoral:Europe,Oceania,SouthAmerica|subtropic_unspecified:SouthAmerica|subtropic_mediterranean:Oceania,NorthAndCentralAmerica</v>
          </cell>
          <cell r="BO254">
            <v>2</v>
          </cell>
          <cell r="BQ254" t="str">
            <v>X</v>
          </cell>
          <cell r="BR254" t="str">
            <v>RedListCategoryLevel</v>
          </cell>
          <cell r="BT254">
            <v>1</v>
          </cell>
          <cell r="BU254" t="str">
            <v>X</v>
          </cell>
          <cell r="BW254" t="str">
            <v>SpreadYearlyIncreaseCalculatedExpansionSpeed</v>
          </cell>
          <cell r="BX254">
            <v>0</v>
          </cell>
          <cell r="BY254">
            <v>1</v>
          </cell>
          <cell r="CB254" t="str">
            <v>T32</v>
          </cell>
          <cell r="CC254">
            <v>1</v>
          </cell>
          <cell r="CH254">
            <v>1</v>
          </cell>
          <cell r="CM254">
            <v>1</v>
          </cell>
          <cell r="CQ254">
            <v>1</v>
          </cell>
          <cell r="CU254">
            <v>1</v>
          </cell>
          <cell r="CX254">
            <v>0</v>
          </cell>
          <cell r="CY254">
            <v>1</v>
          </cell>
          <cell r="DB254">
            <v>0</v>
          </cell>
          <cell r="DC254" t="str">
            <v>Berberis-arten &lt;i&gt;Berberis darwinii&lt;/i&gt; er en vintergrønn busk med frøformering. Den stammer fra sørlige (nemorale og mediterrane) deler av Sør-Amerika i Chile og Argentina. Fruktene er saftige og spres med fugl.</v>
          </cell>
          <cell r="DD254" t="str">
            <v>Arten er funnet i beitemark i bratt bakke i Ro Sandnes: Lutsi i 1993, men trolig allerede til stede mange steder i vestnorsk natur. Arten og dens hybrider sees overalt i vestnorske hager.</v>
          </cell>
          <cell r="DE254" t="str">
            <v>Arten er innført som hagebusk og spres videre med fugl.</v>
          </cell>
          <cell r="DF254" t="str">
            <v>Invasjonspotensialet er foreløpig lite, med lågeste skår på både median levetid og ekspansjonshastighet, men med usikkerhet oppover på grunn av at vi tror arten er mye oversett.</v>
          </cell>
          <cell r="DG254" t="str">
            <v>Ingen kjent negativ økologisk effekt er knyttet til arten.</v>
          </cell>
          <cell r="DH254" t="str">
            <v>Berberis-arten &lt;i&gt;Berberis darwinii&lt;/i&gt; vurderes (foreløpig) til ingen kjent økologisk risiko, med usikkerhet til låg risiko. Arten er trolig på vei inn i norsk natur, men utgjør ingen kjent trussel mot norsk natur.</v>
          </cell>
          <cell r="DI254">
            <v>0</v>
          </cell>
        </row>
        <row r="255">
          <cell r="B255" t="str">
            <v>Blitum capitatum</v>
          </cell>
          <cell r="C255" t="str">
            <v>L.</v>
          </cell>
          <cell r="D255" t="str">
            <v>jordbærmelde</v>
          </cell>
          <cell r="E255">
            <v>105578</v>
          </cell>
          <cell r="F255">
            <v>145673</v>
          </cell>
          <cell r="G255" t="str">
            <v>ExpertGroups/Karplanter/N</v>
          </cell>
          <cell r="H255" t="str">
            <v>Karplanter</v>
          </cell>
          <cell r="I255" t="str">
            <v>Karplanter</v>
          </cell>
          <cell r="J255" t="str">
            <v>NotApplicable</v>
          </cell>
          <cell r="M255" t="str">
            <v>canNotEstablishWithin50years</v>
          </cell>
          <cell r="AA255">
            <v>1840</v>
          </cell>
          <cell r="AB255" t="str">
            <v>terrestrial</v>
          </cell>
          <cell r="AD255" t="str">
            <v>origin,unknown</v>
          </cell>
          <cell r="AE255" t="str">
            <v>no</v>
          </cell>
          <cell r="AF255" t="str">
            <v>unknown</v>
          </cell>
          <cell r="AI255">
            <v>1</v>
          </cell>
          <cell r="AJ255" t="str">
            <v>V</v>
          </cell>
          <cell r="AW255" t="str">
            <v>Ingen kjent effekt</v>
          </cell>
          <cell r="AX255" t="str">
            <v>Ingen kjent effekt</v>
          </cell>
          <cell r="BC255" t="str">
            <v>Ingen kjent effekt</v>
          </cell>
          <cell r="BD255" t="str">
            <v>Ingen kjent effekt</v>
          </cell>
          <cell r="BK255" t="str">
            <v>polar:NorthAndCentralAmerica|temperate_boreal:NorthAndCentralAmerica|temperate_nemoral:NorthAndCentralAmerica</v>
          </cell>
          <cell r="BM255" t="str">
            <v>polar:NorthAndCentralAmerica|temperate_boreal:NorthAndCentralAmerica|temperate_nemoral:Europe,NorthAndCentralAmerica</v>
          </cell>
          <cell r="DI255">
            <v>0</v>
          </cell>
        </row>
        <row r="256">
          <cell r="B256" t="str">
            <v>Brachyscome iberidifolia</v>
          </cell>
          <cell r="C256" t="str">
            <v>Benth.</v>
          </cell>
          <cell r="D256" t="str">
            <v>blåstråle</v>
          </cell>
          <cell r="E256">
            <v>85726</v>
          </cell>
          <cell r="F256">
            <v>128840</v>
          </cell>
          <cell r="G256" t="str">
            <v>ExpertGroups/Karplanter/N</v>
          </cell>
          <cell r="H256" t="str">
            <v>Karplanter</v>
          </cell>
          <cell r="I256" t="str">
            <v>Karplanter</v>
          </cell>
          <cell r="J256" t="str">
            <v>NotApplicable</v>
          </cell>
          <cell r="M256" t="str">
            <v>canNotEstablishWithin50years</v>
          </cell>
          <cell r="AA256">
            <v>2003</v>
          </cell>
          <cell r="AB256" t="str">
            <v>terrestrial</v>
          </cell>
          <cell r="AD256" t="str">
            <v>unknown</v>
          </cell>
          <cell r="AE256" t="str">
            <v>no</v>
          </cell>
          <cell r="AF256" t="str">
            <v>unknown</v>
          </cell>
          <cell r="AI256">
            <v>1</v>
          </cell>
          <cell r="AJ256" t="str">
            <v>V</v>
          </cell>
          <cell r="AW256" t="str">
            <v>Ingen kjent effekt</v>
          </cell>
          <cell r="AX256" t="str">
            <v>Ingen kjent effekt</v>
          </cell>
          <cell r="BC256" t="str">
            <v>Ingen kjent effekt</v>
          </cell>
          <cell r="BD256" t="str">
            <v>Ingen kjent effekt</v>
          </cell>
          <cell r="BK256" t="str">
            <v>subtropic_mediterranean:Oceania</v>
          </cell>
          <cell r="BM256" t="str">
            <v>temperate_nemoral:Europe|subtropic_mediterranean:Oceania</v>
          </cell>
          <cell r="DI256">
            <v>0</v>
          </cell>
        </row>
        <row r="257">
          <cell r="B257" t="str">
            <v>Brassica elongata elongata</v>
          </cell>
          <cell r="D257" t="str">
            <v>møllerankkål</v>
          </cell>
          <cell r="E257">
            <v>61071</v>
          </cell>
          <cell r="F257">
            <v>101111</v>
          </cell>
          <cell r="G257" t="str">
            <v>ExpertGroups/Karplanter/N</v>
          </cell>
          <cell r="H257" t="str">
            <v>Karplanter</v>
          </cell>
          <cell r="I257" t="str">
            <v>Karplanter</v>
          </cell>
          <cell r="J257" t="str">
            <v>NotApplicable</v>
          </cell>
          <cell r="M257" t="str">
            <v>taxonIsEvaluatedInHigherRank</v>
          </cell>
          <cell r="AB257" t="str">
            <v>terrestrial</v>
          </cell>
          <cell r="AE257" t="str">
            <v>no</v>
          </cell>
          <cell r="AF257" t="str">
            <v>unknown</v>
          </cell>
          <cell r="DI257">
            <v>0</v>
          </cell>
        </row>
        <row r="258">
          <cell r="B258" t="str">
            <v>Brassica elongata integrifolia</v>
          </cell>
          <cell r="C258" t="str">
            <v>(Boiss.) Breistr.</v>
          </cell>
          <cell r="D258" t="str">
            <v>svartehavskål</v>
          </cell>
          <cell r="E258">
            <v>131032</v>
          </cell>
          <cell r="F258">
            <v>101112</v>
          </cell>
          <cell r="G258" t="str">
            <v>ExpertGroups/Karplanter/N</v>
          </cell>
          <cell r="H258" t="str">
            <v>Karplanter</v>
          </cell>
          <cell r="I258" t="str">
            <v>Karplanter</v>
          </cell>
          <cell r="J258" t="str">
            <v>NotApplicable</v>
          </cell>
          <cell r="M258" t="str">
            <v>taxonIsEvaluatedInHigherRank</v>
          </cell>
          <cell r="X258">
            <v>1</v>
          </cell>
          <cell r="Y258">
            <v>1</v>
          </cell>
          <cell r="Z258">
            <v>1</v>
          </cell>
          <cell r="AB258" t="str">
            <v>terrestrial</v>
          </cell>
          <cell r="AE258" t="str">
            <v>yes</v>
          </cell>
          <cell r="AF258" t="str">
            <v>unknown</v>
          </cell>
          <cell r="DI258">
            <v>0</v>
          </cell>
        </row>
        <row r="259">
          <cell r="B259" t="str">
            <v>Brassica elongata</v>
          </cell>
          <cell r="C259" t="str">
            <v>Ehrh.</v>
          </cell>
          <cell r="D259" t="str">
            <v>rankkål</v>
          </cell>
          <cell r="E259">
            <v>61070</v>
          </cell>
          <cell r="F259">
            <v>101110</v>
          </cell>
          <cell r="G259" t="str">
            <v>ExpertGroups/Karplanter/N</v>
          </cell>
          <cell r="H259" t="str">
            <v>Karplanter</v>
          </cell>
          <cell r="I259" t="str">
            <v>Karplanter</v>
          </cell>
          <cell r="J259" t="str">
            <v>AlienSpecie</v>
          </cell>
          <cell r="N259">
            <v>1</v>
          </cell>
          <cell r="Q259">
            <v>1</v>
          </cell>
          <cell r="T259" t="str">
            <v>NK</v>
          </cell>
          <cell r="U259">
            <v>1</v>
          </cell>
          <cell r="V259" t="str">
            <v>1,1</v>
          </cell>
          <cell r="AA259">
            <v>1895</v>
          </cell>
          <cell r="AB259" t="str">
            <v>terrestrial</v>
          </cell>
          <cell r="AD259" t="str">
            <v>origin,unknown</v>
          </cell>
          <cell r="AE259" t="str">
            <v>yes</v>
          </cell>
          <cell r="AF259" t="str">
            <v>unknown</v>
          </cell>
          <cell r="AG259">
            <v>1895</v>
          </cell>
          <cell r="AH259" t="str">
            <v>Oslo: "Bagaas Brug"</v>
          </cell>
          <cell r="AI259">
            <v>3</v>
          </cell>
          <cell r="AJ259" t="str">
            <v>V</v>
          </cell>
          <cell r="AN259">
            <v>3</v>
          </cell>
          <cell r="AO259" t="str">
            <v>introductionTransportpollution,introductionStowaway</v>
          </cell>
          <cell r="AP259" t="str">
            <v>Te</v>
          </cell>
          <cell r="AQ259">
            <v>4</v>
          </cell>
          <cell r="AR259">
            <v>2</v>
          </cell>
          <cell r="AS259">
            <v>8</v>
          </cell>
          <cell r="AT259">
            <v>1</v>
          </cell>
          <cell r="AU259">
            <v>16</v>
          </cell>
          <cell r="AV259">
            <v>100</v>
          </cell>
          <cell r="AW259" t="str">
            <v>Ingen kjent effekt</v>
          </cell>
          <cell r="AX259" t="str">
            <v>Ingen kjent effekt</v>
          </cell>
          <cell r="BC259" t="str">
            <v>Ingen kjent effekt</v>
          </cell>
          <cell r="BD259" t="str">
            <v>Ingen kjent effekt</v>
          </cell>
          <cell r="BE259" t="str">
            <v>no</v>
          </cell>
          <cell r="BF259" t="str">
            <v>no</v>
          </cell>
          <cell r="BG259" t="str">
            <v>V</v>
          </cell>
          <cell r="BK259" t="str">
            <v>temperate_nemoral:Europe,Asia|temperate_dry:Europe,Asia|subtropic_mediterranean:Europe,Asia</v>
          </cell>
          <cell r="BM259" t="str">
            <v>temperate_nemoral:Europe,Asia,NorthAndCentralAmerica|temperate_dry:Europe,Asia|subtropic_mediterranean:Europe,Asia,NorthAndCentralAmerica|subtropic_caperegion:Africa</v>
          </cell>
          <cell r="BO259">
            <v>1</v>
          </cell>
          <cell r="BR259" t="str">
            <v>RedListCategoryLevel</v>
          </cell>
          <cell r="BT259">
            <v>1</v>
          </cell>
          <cell r="BW259" t="str">
            <v>SpreadYearlyIncreaseCalculatedExpansionSpeed</v>
          </cell>
          <cell r="BX259">
            <v>0</v>
          </cell>
          <cell r="BY259">
            <v>1</v>
          </cell>
          <cell r="CB259" t="str">
            <v>T35</v>
          </cell>
          <cell r="CC259">
            <v>1</v>
          </cell>
          <cell r="CH259">
            <v>1</v>
          </cell>
          <cell r="CM259">
            <v>1</v>
          </cell>
          <cell r="CQ259">
            <v>1</v>
          </cell>
          <cell r="CU259">
            <v>1</v>
          </cell>
          <cell r="CX259">
            <v>0</v>
          </cell>
          <cell r="CY259">
            <v>1</v>
          </cell>
          <cell r="DB259">
            <v>0</v>
          </cell>
          <cell r="DC259" t="str">
            <v>Svartehavskål &lt;i&gt;Brassica elongata &lt;/i&gt;er en kortlevd flerårig urt med frøreproduksjon. Den er rapportert fra Norge med to underarter: subsp. &lt;i&gt;elongata&lt;/i&gt; er rapportert fra mølleområde på Torshov i Oslo i 1915: alle andre rapportert gjelder subsp. &lt;i&gt;integrifolia&lt;/i&gt;. De vurderes samlet under arten. Arten forekommer bare på skrotemark.</v>
          </cell>
          <cell r="DD259" t="str">
            <v>&lt;p&gt;Svartehavskål&lt;em&gt; &lt;/em&gt;har kommet inn med ballastjord (1895-1929), men mest ved møller og ved spredning med mølleavfall som kraftf&amp;#244:r i hønsegårder og på åker. Arten hadde en topp mellom 1901 og 1914, men forsvant deretter omtrent. Fra 1972 har den vært etablert i Stathelle i Te Bamble og har hatt en reproduserende bestand der, i hvert fall fram til 2014.&lt;/p&gt;</v>
          </cell>
          <cell r="DE259" t="str">
            <v>Arten er kommet inn som forurensning med korn, noen ganger også med ballastjord og diverse transporter. Den har hatt liten eller ingen egenspredning.</v>
          </cell>
          <cell r="DF259" t="str">
            <v>Invasjonspotensialet er lite, med minste skår på både median levetid og ekspansjonshastighet. Arten har bare &amp;#233:n antatt stabil forekomst og har hatt tilbakegang i forekomstareal de siste 100 år.</v>
          </cell>
          <cell r="DG259" t="str">
            <v>Ingen kjent negativ økologisk effekt er knyttet til arten.</v>
          </cell>
          <cell r="DH259" t="str">
            <v>Svartehavskål vurderes til ingen kjent økologisk risiko.</v>
          </cell>
          <cell r="DI259">
            <v>0</v>
          </cell>
        </row>
        <row r="260">
          <cell r="B260" t="str">
            <v>Brassica fruticulosa</v>
          </cell>
          <cell r="C260" t="str">
            <v>Cirillo</v>
          </cell>
          <cell r="E260">
            <v>140804</v>
          </cell>
          <cell r="F260">
            <v>169995</v>
          </cell>
          <cell r="G260" t="str">
            <v>ExpertGroups/Karplanter/N</v>
          </cell>
          <cell r="H260" t="str">
            <v>Karplanter</v>
          </cell>
          <cell r="I260" t="str">
            <v>Karplanter</v>
          </cell>
          <cell r="J260" t="str">
            <v>NotApplicable</v>
          </cell>
          <cell r="M260" t="str">
            <v>canNotEstablishWithin50years</v>
          </cell>
          <cell r="AA260">
            <v>2007</v>
          </cell>
          <cell r="AB260" t="str">
            <v>terrestrial</v>
          </cell>
          <cell r="AD260" t="str">
            <v>unknown</v>
          </cell>
          <cell r="AE260" t="str">
            <v>no</v>
          </cell>
          <cell r="AF260" t="str">
            <v>unknown</v>
          </cell>
          <cell r="AI260">
            <v>2</v>
          </cell>
          <cell r="AJ260" t="str">
            <v>V</v>
          </cell>
          <cell r="AW260" t="str">
            <v>Ingen kjent effekt</v>
          </cell>
          <cell r="AX260" t="str">
            <v>Ingen kjent effekt</v>
          </cell>
          <cell r="BC260" t="str">
            <v>Ingen kjent effekt</v>
          </cell>
          <cell r="BD260" t="str">
            <v>Ingen kjent effekt</v>
          </cell>
          <cell r="BK260" t="str">
            <v>subtropic_mediterranean:Europe,Africa</v>
          </cell>
          <cell r="BM260" t="str">
            <v>subtropic_mediterranean:Europe,Africa</v>
          </cell>
          <cell r="DI260">
            <v>0</v>
          </cell>
        </row>
        <row r="261">
          <cell r="B261" t="str">
            <v>Brassica juncea</v>
          </cell>
          <cell r="C261" t="str">
            <v>(L.) Czern.</v>
          </cell>
          <cell r="D261" t="str">
            <v>sareptasennep</v>
          </cell>
          <cell r="E261">
            <v>131033</v>
          </cell>
          <cell r="F261">
            <v>101113</v>
          </cell>
          <cell r="G261" t="str">
            <v>ExpertGroups/Karplanter/N</v>
          </cell>
          <cell r="H261" t="str">
            <v>Karplanter</v>
          </cell>
          <cell r="I261" t="str">
            <v>Karplanter</v>
          </cell>
          <cell r="J261" t="str">
            <v>NotApplicable</v>
          </cell>
          <cell r="M261" t="str">
            <v>canNotEstablishWithin50years</v>
          </cell>
          <cell r="X261">
            <v>1</v>
          </cell>
          <cell r="Y261">
            <v>1</v>
          </cell>
          <cell r="Z261">
            <v>1</v>
          </cell>
          <cell r="AA261">
            <v>1876</v>
          </cell>
          <cell r="AB261" t="str">
            <v>terrestrial</v>
          </cell>
          <cell r="AD261" t="str">
            <v>unknown</v>
          </cell>
          <cell r="AE261" t="str">
            <v>yes</v>
          </cell>
          <cell r="AF261" t="str">
            <v>unknown</v>
          </cell>
          <cell r="AI261">
            <v>1</v>
          </cell>
          <cell r="AJ261" t="str">
            <v>V</v>
          </cell>
          <cell r="AW261" t="str">
            <v>Ingen kjent effekt</v>
          </cell>
          <cell r="AX261" t="str">
            <v>Ingen kjent effekt</v>
          </cell>
          <cell r="BC261" t="str">
            <v>Ingen kjent effekt</v>
          </cell>
          <cell r="BD261" t="str">
            <v>Ingen kjent effekt</v>
          </cell>
          <cell r="BK261" t="str">
            <v>unknown:Asia</v>
          </cell>
          <cell r="BM261" t="str">
            <v>temperate_nemoral:Europe,Asia,Africa,Oceania,NorthAndCentralAmerica,SouthAmerica|temperate_dry:Europe,Asia,NorthAndCentralAmerica,SouthAmerica|subtropic_unspecified:Africa,Oceania,NorthAndCentralAmerica,SouthAmerica|subtropic_mediterranean:Europe,Asia|tropic:Asia,Oceania,NorthAndCentralAmerica</v>
          </cell>
          <cell r="DI261">
            <v>1</v>
          </cell>
        </row>
        <row r="262">
          <cell r="B262" t="str">
            <v>Brassica napus</v>
          </cell>
          <cell r="C262" t="str">
            <v>L.</v>
          </cell>
          <cell r="D262" t="str">
            <v>fôrkål</v>
          </cell>
          <cell r="E262">
            <v>144060</v>
          </cell>
          <cell r="F262">
            <v>101114</v>
          </cell>
          <cell r="G262" t="str">
            <v>ExpertGroups/Karplanter/N</v>
          </cell>
          <cell r="H262" t="str">
            <v>Karplanter</v>
          </cell>
          <cell r="I262" t="str">
            <v>Karplanter</v>
          </cell>
          <cell r="J262" t="str">
            <v>NotApplicable</v>
          </cell>
          <cell r="M262" t="str">
            <v>traditionalProductionSpecie</v>
          </cell>
          <cell r="X262">
            <v>1</v>
          </cell>
          <cell r="Y262">
            <v>1</v>
          </cell>
          <cell r="Z262">
            <v>1</v>
          </cell>
          <cell r="AA262" t="str">
            <v>1600-tallet</v>
          </cell>
          <cell r="AB262" t="str">
            <v>terrestrial</v>
          </cell>
          <cell r="AD262" t="str">
            <v>unknown</v>
          </cell>
          <cell r="AE262" t="str">
            <v>yes</v>
          </cell>
          <cell r="AF262" t="str">
            <v>unknown</v>
          </cell>
          <cell r="AI262">
            <v>2</v>
          </cell>
          <cell r="AJ262" t="str">
            <v>V</v>
          </cell>
          <cell r="AW262" t="str">
            <v>Ingen kjent effekt</v>
          </cell>
          <cell r="AX262" t="str">
            <v>Ingen kjent effekt</v>
          </cell>
          <cell r="BC262" t="str">
            <v>Ingen kjent effekt</v>
          </cell>
          <cell r="BD262" t="str">
            <v>Ingen kjent effekt</v>
          </cell>
          <cell r="BK262" t="str">
            <v>unknown:Europe</v>
          </cell>
          <cell r="BM262" t="str">
            <v>temperate_boreal:Europe,Asia,NorthAndCentralAmerica|temperate_nemoral:Europe,Asia,Oceania,NorthAndCentralAmerica,SouthAmerica|temperate_dry:Asia|subtropic_unspecified:Asia,Africa,Oceania,NorthAndCentralAmerica,SouthAmerica|subtropic_mediterranean:Europe</v>
          </cell>
          <cell r="DI262">
            <v>0</v>
          </cell>
        </row>
        <row r="263">
          <cell r="B263" t="str">
            <v>Brassica oleracea</v>
          </cell>
          <cell r="C263" t="str">
            <v>L.</v>
          </cell>
          <cell r="D263" t="str">
            <v>kål</v>
          </cell>
          <cell r="E263">
            <v>61078</v>
          </cell>
          <cell r="F263">
            <v>101118</v>
          </cell>
          <cell r="G263" t="str">
            <v>ExpertGroups/Karplanter/N</v>
          </cell>
          <cell r="H263" t="str">
            <v>Karplanter</v>
          </cell>
          <cell r="I263" t="str">
            <v>Karplanter</v>
          </cell>
          <cell r="J263" t="str">
            <v>NotApplicable</v>
          </cell>
          <cell r="M263" t="str">
            <v>traditionalProductionSpecie</v>
          </cell>
          <cell r="X263">
            <v>1</v>
          </cell>
          <cell r="Y263">
            <v>1</v>
          </cell>
          <cell r="Z263">
            <v>1</v>
          </cell>
          <cell r="AB263" t="str">
            <v>terrestrial</v>
          </cell>
          <cell r="AD263" t="str">
            <v>unknown</v>
          </cell>
          <cell r="AE263" t="str">
            <v>yes</v>
          </cell>
          <cell r="AF263" t="str">
            <v>unknown</v>
          </cell>
          <cell r="AI263">
            <v>2</v>
          </cell>
          <cell r="AJ263" t="str">
            <v>V</v>
          </cell>
          <cell r="AW263" t="str">
            <v>Ingen kjent effekt</v>
          </cell>
          <cell r="AX263" t="str">
            <v>Meget viktig produksjonsart.</v>
          </cell>
          <cell r="BC263" t="str">
            <v>Ingen kjent effekt</v>
          </cell>
          <cell r="BD263" t="str">
            <v>Ingen kjent effekt</v>
          </cell>
          <cell r="BK263" t="str">
            <v>temperate_nemoral:Europe|subtropic_mediterranean:Europe,Asia,Africa</v>
          </cell>
          <cell r="BM263" t="str">
            <v>temperate_nemoral:Europe,Asia,Africa,Oceania,NorthAndCentralAmerica,SouthAmerica|temperate_dry:Europe,Asia|subtropic_unspecified:Europe,Asia,Africa,Oceania,NorthAndCentralAmerica,SouthAmerica|subtropic_highlands:Asia|tropic:Asia,Africa,Oceania,NorthAndCentralAmerica,SouthAmerica</v>
          </cell>
          <cell r="DI263">
            <v>0</v>
          </cell>
        </row>
        <row r="264">
          <cell r="B264" t="str">
            <v>Brassica rapa oleifera</v>
          </cell>
          <cell r="C264" t="str">
            <v>(DC.) Metzg.</v>
          </cell>
          <cell r="D264" t="str">
            <v>nepe</v>
          </cell>
          <cell r="E264">
            <v>144061</v>
          </cell>
          <cell r="F264">
            <v>101121</v>
          </cell>
          <cell r="G264" t="str">
            <v>ExpertGroups/Karplanter/N</v>
          </cell>
          <cell r="H264" t="str">
            <v>Karplanter</v>
          </cell>
          <cell r="I264" t="str">
            <v>Karplanter</v>
          </cell>
          <cell r="J264" t="str">
            <v>NotApplicable</v>
          </cell>
          <cell r="M264" t="str">
            <v>traditionalProductionSpecie</v>
          </cell>
          <cell r="X264">
            <v>1</v>
          </cell>
          <cell r="Y264">
            <v>1</v>
          </cell>
          <cell r="Z264">
            <v>1</v>
          </cell>
          <cell r="AB264" t="str">
            <v>terrestrial</v>
          </cell>
          <cell r="AE264" t="str">
            <v>yes</v>
          </cell>
          <cell r="AF264" t="str">
            <v>unknown</v>
          </cell>
          <cell r="AI264">
            <v>1</v>
          </cell>
          <cell r="AJ264" t="str">
            <v>V</v>
          </cell>
          <cell r="AW264" t="str">
            <v>Ingen kjent effekt</v>
          </cell>
          <cell r="AX264" t="str">
            <v>Viktig fôrplante.</v>
          </cell>
          <cell r="BC264" t="str">
            <v>Ingen kjent effekt</v>
          </cell>
          <cell r="BD264" t="str">
            <v>Ingen kjent effekt</v>
          </cell>
          <cell r="DI264">
            <v>0</v>
          </cell>
        </row>
        <row r="265">
          <cell r="B265" t="str">
            <v>Brassica rapa rapa</v>
          </cell>
          <cell r="D265" t="str">
            <v>nepe</v>
          </cell>
          <cell r="E265">
            <v>144064</v>
          </cell>
          <cell r="F265">
            <v>101122</v>
          </cell>
          <cell r="G265" t="str">
            <v>ExpertGroups/Karplanter/N</v>
          </cell>
          <cell r="H265" t="str">
            <v>Karplanter</v>
          </cell>
          <cell r="I265" t="str">
            <v>Karplanter</v>
          </cell>
          <cell r="J265" t="str">
            <v>NotApplicable</v>
          </cell>
          <cell r="M265" t="str">
            <v>traditionalProductionSpecie</v>
          </cell>
          <cell r="X265">
            <v>1</v>
          </cell>
          <cell r="Y265">
            <v>1</v>
          </cell>
          <cell r="Z265">
            <v>1</v>
          </cell>
          <cell r="AB265" t="str">
            <v>terrestrial</v>
          </cell>
          <cell r="AE265" t="str">
            <v>yes</v>
          </cell>
          <cell r="AF265" t="str">
            <v>unknown</v>
          </cell>
          <cell r="AI265">
            <v>2</v>
          </cell>
          <cell r="AJ265" t="str">
            <v>V</v>
          </cell>
          <cell r="AW265" t="str">
            <v>Ingen kjent effekt</v>
          </cell>
          <cell r="AX265" t="str">
            <v>Viktig grønnsakplante.</v>
          </cell>
          <cell r="BC265" t="str">
            <v>Ingen kjent effekt</v>
          </cell>
          <cell r="BD265" t="str">
            <v>Ingen kjent effekt</v>
          </cell>
          <cell r="BK265" t="str">
            <v>unknown:Europe,Asia</v>
          </cell>
          <cell r="DI265">
            <v>0</v>
          </cell>
        </row>
        <row r="266">
          <cell r="B266" t="str">
            <v>Brassica rapa rapifera</v>
          </cell>
          <cell r="C266" t="str">
            <v>Metzg.</v>
          </cell>
          <cell r="E266">
            <v>144065</v>
          </cell>
          <cell r="F266">
            <v>128707</v>
          </cell>
          <cell r="G266" t="str">
            <v>ExpertGroups/Karplanter/N</v>
          </cell>
          <cell r="H266" t="str">
            <v>Karplanter</v>
          </cell>
          <cell r="I266" t="str">
            <v>Karplanter</v>
          </cell>
          <cell r="J266" t="str">
            <v>NotApplicable</v>
          </cell>
          <cell r="M266" t="str">
            <v>taxonIsEvaluatedInHigherRank</v>
          </cell>
          <cell r="AB266" t="str">
            <v>terrestrial</v>
          </cell>
          <cell r="AE266" t="str">
            <v>no</v>
          </cell>
          <cell r="AF266" t="str">
            <v>unknown</v>
          </cell>
          <cell r="DI266">
            <v>0</v>
          </cell>
        </row>
        <row r="267">
          <cell r="B267" t="str">
            <v>Brassica tournefortii</v>
          </cell>
          <cell r="C267" t="str">
            <v>Gouan</v>
          </cell>
          <cell r="D267" t="str">
            <v>blygsennep</v>
          </cell>
          <cell r="E267">
            <v>61083</v>
          </cell>
          <cell r="F267">
            <v>101123</v>
          </cell>
          <cell r="G267" t="str">
            <v>ExpertGroups/Karplanter/N</v>
          </cell>
          <cell r="H267" t="str">
            <v>Karplanter</v>
          </cell>
          <cell r="I267" t="str">
            <v>Karplanter</v>
          </cell>
          <cell r="J267" t="str">
            <v>NotApplicable</v>
          </cell>
          <cell r="M267" t="str">
            <v>canNotEstablishWithin50years</v>
          </cell>
          <cell r="AA267">
            <v>1964</v>
          </cell>
          <cell r="AB267" t="str">
            <v>terrestrial</v>
          </cell>
          <cell r="AD267" t="str">
            <v>origin</v>
          </cell>
          <cell r="AE267" t="str">
            <v>no</v>
          </cell>
          <cell r="AF267" t="str">
            <v>unknown</v>
          </cell>
          <cell r="AI267">
            <v>1</v>
          </cell>
          <cell r="AJ267" t="str">
            <v>V</v>
          </cell>
          <cell r="AW267" t="str">
            <v>Ingen kjent effekt</v>
          </cell>
          <cell r="AX267" t="str">
            <v>Ingen kjent effekt</v>
          </cell>
          <cell r="BC267" t="str">
            <v>Ingen kjent effekt</v>
          </cell>
          <cell r="BD267" t="str">
            <v>Ingen kjent effekt</v>
          </cell>
          <cell r="BK267" t="str">
            <v>subtropic_mediterranean:Europe,Asia,Africa</v>
          </cell>
          <cell r="BM267" t="str">
            <v>subtropic_mediterranean:Europe,Asia,Africa,Oceania,NorthAndCentralAmerica|subtropic_dry:Asia,NorthAndCentralAmerica|subtropic_caperegion:Africa</v>
          </cell>
          <cell r="DI267">
            <v>0</v>
          </cell>
        </row>
        <row r="268">
          <cell r="B268" t="str">
            <v>Briza maxima</v>
          </cell>
          <cell r="C268" t="str">
            <v>L.</v>
          </cell>
          <cell r="D268" t="str">
            <v>storhjertegras</v>
          </cell>
          <cell r="E268">
            <v>59889</v>
          </cell>
          <cell r="F268">
            <v>99929</v>
          </cell>
          <cell r="G268" t="str">
            <v>ExpertGroups/Karplanter/N</v>
          </cell>
          <cell r="H268" t="str">
            <v>Karplanter</v>
          </cell>
          <cell r="I268" t="str">
            <v>Karplanter</v>
          </cell>
          <cell r="J268" t="str">
            <v>NotApplicable</v>
          </cell>
          <cell r="M268" t="str">
            <v>canNotEstablishWithin50years</v>
          </cell>
          <cell r="AA268" t="str">
            <v>1872-1873</v>
          </cell>
          <cell r="AB268" t="str">
            <v>terrestrial</v>
          </cell>
          <cell r="AD268" t="str">
            <v>origin,unknown</v>
          </cell>
          <cell r="AE268" t="str">
            <v>no</v>
          </cell>
          <cell r="AF268" t="str">
            <v>unknown</v>
          </cell>
          <cell r="AI268">
            <v>1</v>
          </cell>
          <cell r="AJ268" t="str">
            <v>V</v>
          </cell>
          <cell r="AW268" t="str">
            <v>Ingen kjent effekt</v>
          </cell>
          <cell r="AX268" t="str">
            <v>Ingen kjent effekt</v>
          </cell>
          <cell r="BC268" t="str">
            <v>Ingen kjent effekt</v>
          </cell>
          <cell r="BD268" t="str">
            <v>Ingen kjent effekt</v>
          </cell>
          <cell r="BK268" t="str">
            <v>subtropic_mediterranean:Europe,Asia,Africa</v>
          </cell>
          <cell r="BM268" t="str">
            <v>subtropic_mediterranean:Europe,Asia,Africa,Oceania,NorthAndCentralAmerica|subtropic_humid:Asia|subtropic_caperegion:Africa</v>
          </cell>
          <cell r="DI268">
            <v>0</v>
          </cell>
        </row>
        <row r="269">
          <cell r="B269" t="str">
            <v>Briza minor</v>
          </cell>
          <cell r="C269" t="str">
            <v>L.</v>
          </cell>
          <cell r="D269" t="str">
            <v>småhjertegras</v>
          </cell>
          <cell r="E269">
            <v>59891</v>
          </cell>
          <cell r="F269">
            <v>99931</v>
          </cell>
          <cell r="G269" t="str">
            <v>ExpertGroups/Karplanter/N</v>
          </cell>
          <cell r="H269" t="str">
            <v>Karplanter</v>
          </cell>
          <cell r="I269" t="str">
            <v>Karplanter</v>
          </cell>
          <cell r="J269" t="str">
            <v>NotApplicable</v>
          </cell>
          <cell r="M269" t="str">
            <v>canNotEstablishWithin50years</v>
          </cell>
          <cell r="AA269">
            <v>1978</v>
          </cell>
          <cell r="AB269" t="str">
            <v>terrestrial</v>
          </cell>
          <cell r="AD269" t="str">
            <v>unknown</v>
          </cell>
          <cell r="AE269" t="str">
            <v>no</v>
          </cell>
          <cell r="AF269" t="str">
            <v>unknown</v>
          </cell>
          <cell r="AI269">
            <v>1</v>
          </cell>
          <cell r="AJ269" t="str">
            <v>V</v>
          </cell>
          <cell r="AW269" t="str">
            <v>Ingen kjent effekt</v>
          </cell>
          <cell r="AX269" t="str">
            <v>Ingen kjent effekt</v>
          </cell>
          <cell r="BC269" t="str">
            <v>Ingen kjent effekt</v>
          </cell>
          <cell r="BD269" t="str">
            <v>Ingen kjent effekt</v>
          </cell>
          <cell r="BK269" t="str">
            <v>subtropic_mediterranean:Europe,Asia,Africa</v>
          </cell>
          <cell r="BM269" t="str">
            <v>subtropic_mediterranean:Europe,Asia,Africa,Oceania,NorthAndCentralAmerica,SouthAmerica|subtropic_humid:Asia,NorthAndCentralAmerica,SouthAmerica|subtropic_dry:NorthAndCentralAmerica,SouthAmerica|subtropic_caperegion:Africa|subtropic_highlands:SouthAmerica</v>
          </cell>
          <cell r="DI269">
            <v>0</v>
          </cell>
        </row>
        <row r="270">
          <cell r="B270" t="str">
            <v>Bromopsis erecta</v>
          </cell>
          <cell r="C270" t="str">
            <v>(Huds.) Fourr.</v>
          </cell>
          <cell r="D270" t="str">
            <v>rakfaks</v>
          </cell>
          <cell r="E270">
            <v>131079</v>
          </cell>
          <cell r="F270">
            <v>99934</v>
          </cell>
          <cell r="G270" t="str">
            <v>ExpertGroups/Karplanter/N</v>
          </cell>
          <cell r="H270" t="str">
            <v>Karplanter</v>
          </cell>
          <cell r="I270" t="str">
            <v>Karplanter</v>
          </cell>
          <cell r="J270" t="str">
            <v>AlienSpecie</v>
          </cell>
          <cell r="N270">
            <v>1</v>
          </cell>
          <cell r="P270" t="str">
            <v>V</v>
          </cell>
          <cell r="Q270">
            <v>1</v>
          </cell>
          <cell r="T270" t="str">
            <v>NK</v>
          </cell>
          <cell r="U270">
            <v>1</v>
          </cell>
          <cell r="V270" t="str">
            <v>1,1</v>
          </cell>
          <cell r="W270" t="str">
            <v>LO</v>
          </cell>
          <cell r="X270">
            <v>1</v>
          </cell>
          <cell r="Y270">
            <v>1</v>
          </cell>
          <cell r="Z270">
            <v>1</v>
          </cell>
          <cell r="AA270">
            <v>1861</v>
          </cell>
          <cell r="AB270" t="str">
            <v>terrestrial</v>
          </cell>
          <cell r="AD270" t="str">
            <v>origin</v>
          </cell>
          <cell r="AE270" t="str">
            <v>yes</v>
          </cell>
          <cell r="AF270" t="str">
            <v>unknown</v>
          </cell>
          <cell r="AG270">
            <v>1861</v>
          </cell>
          <cell r="AH270" t="str">
            <v>Oslo: Alfheim ved Bekkelaget, og "Mellem-Tøien ved Holmboes løkke"</v>
          </cell>
          <cell r="AI270">
            <v>10</v>
          </cell>
          <cell r="AJ270" t="str">
            <v>V</v>
          </cell>
          <cell r="AL270">
            <v>1</v>
          </cell>
          <cell r="AM270" t="str">
            <v>importDirect</v>
          </cell>
          <cell r="AN270">
            <v>2</v>
          </cell>
          <cell r="AO270" t="str">
            <v>introductionTransportpollution,introductionEscaped</v>
          </cell>
          <cell r="AP270" t="str">
            <v>Øs,OsA,Bu,Ve</v>
          </cell>
          <cell r="AQ270">
            <v>24</v>
          </cell>
          <cell r="AR270">
            <v>3</v>
          </cell>
          <cell r="AS270">
            <v>72</v>
          </cell>
          <cell r="AT270">
            <v>1400</v>
          </cell>
          <cell r="AU270">
            <v>36</v>
          </cell>
          <cell r="AV270">
            <v>50</v>
          </cell>
          <cell r="AW270" t="str">
            <v>Ingen kjent effekt</v>
          </cell>
          <cell r="AX270" t="str">
            <v>Ingen kjent effekt</v>
          </cell>
          <cell r="BC270" t="str">
            <v>Ingen kjent effekt</v>
          </cell>
          <cell r="BD270" t="str">
            <v>Ingen kjent effekt</v>
          </cell>
          <cell r="BE270" t="str">
            <v>no</v>
          </cell>
          <cell r="BF270" t="str">
            <v>no</v>
          </cell>
          <cell r="BG270" t="str">
            <v>V</v>
          </cell>
          <cell r="BK270" t="str">
            <v>temperate_nemoral:Europe,Asia|subtropic_mediterranean:Europe,Asia,Africa</v>
          </cell>
          <cell r="BM270" t="str">
            <v>temperate_nemoral:Europe,Asia|subtropic_mediterranean:Europe,Asia,Africa</v>
          </cell>
          <cell r="BO270">
            <v>2</v>
          </cell>
          <cell r="BP270" t="str">
            <v>X</v>
          </cell>
          <cell r="BR270" t="str">
            <v>RedListCategoryLevel</v>
          </cell>
          <cell r="BT270">
            <v>1</v>
          </cell>
          <cell r="BW270" t="str">
            <v>SpreadYearlyIncreaseCalculatedExpansionSpeed</v>
          </cell>
          <cell r="BX270">
            <v>43.4</v>
          </cell>
          <cell r="BY270">
            <v>1</v>
          </cell>
          <cell r="CB270" t="str">
            <v>T32-C-5,T32-C-7,T32-C-15,T32-C-17,T40</v>
          </cell>
          <cell r="CC270">
            <v>1</v>
          </cell>
          <cell r="CH270">
            <v>1</v>
          </cell>
          <cell r="CM270">
            <v>1</v>
          </cell>
          <cell r="CP270" t="str">
            <v>Åpen grunnlendt kalkmark i boreonemoral sone</v>
          </cell>
          <cell r="CQ270">
            <v>1</v>
          </cell>
          <cell r="CU270">
            <v>1</v>
          </cell>
          <cell r="CX270">
            <v>0</v>
          </cell>
          <cell r="CY270">
            <v>1</v>
          </cell>
          <cell r="DB270">
            <v>0</v>
          </cell>
          <cell r="DC270" t="str">
            <v>Rakfaks&lt;em&gt; Bromopsis erecta &lt;/em&gt;er et flerårig, langlevd gras med frøreproduksjon og er ett av de dominerende gras i tørrengsamfunn på litt baserik jord i Mellom-Europa. Arten kom trolig inn i Norge med mellomeuropeisk grasfrø rundt midten av 1800-tallet, enten bevisst innført som f&amp;#244:rgras eller som innslag i annet grasfrø. Arten danner tette matter og er meget konkurransedyktig.</v>
          </cell>
          <cell r="DD270" t="str">
            <v>&lt;p&gt;Rakfaks&lt;em&gt; &lt;/em&gt;etablerte seg raskt på flere steder fra 1860-årene i Oslo og Bu Hole, kanskje også i Bu Øvre Eiker, og noe senere i Ak Bærum og Nesodden, trolig som følge av innførsel av mellomeuropeisk grasfrø. Mer spredte funn, uten dokumentasjon av langvarig opptreden, er gjort i Østfold, Vestfold, Telemark, Vest-Agder og Sør-Trøndelag. Av en eller annen årsak har arten fått svært liten oppmerksomhet i Norge. Den synes å ha holdt seg flere steder der den etablerte seg på 1800-tallet, men har hatt minimal spredning. Per i dag har den sine mest permanente bestander i Oslo (Bygdøy), Ak Bærum (Gåsøya) og Nesodden (Langøyene) og Bu Hole (Utøya, Vik, Stein). Den er kanskje noe mer følsom for fuktig klima enn mange andre norske grasmarkplanter. Vi forventer en videre tilbakegang.&lt;/p&gt;</v>
          </cell>
          <cell r="DE270" t="str">
            <v>Arten er innført som eller innkommet med grasfrø, med svært begrenset videre egenspredning.</v>
          </cell>
          <cell r="DF270" t="str">
            <v>Invasjonspotensialet er lite, med usikkerhet til begrenset, en kombinasjon av begrenset (til moderal lang) median levetid og liten (eller negativ) ekspansjonshastighet.</v>
          </cell>
          <cell r="DG270" t="str">
            <v>Ingen kjent negativ økologisk effekt er knyttet til arten. Vi forventer ikke at denne arten vil bli noe problem i norsk natur de nærmeste 50 årene.</v>
          </cell>
          <cell r="DH270" t="str">
            <v>&lt;p&gt;Rakfaks vurderes til ingen kjent økologisk risiko, med usikkerhet til låg risiko.&lt;/p&gt;</v>
          </cell>
          <cell r="DI270">
            <v>0</v>
          </cell>
        </row>
        <row r="271">
          <cell r="B271" t="str">
            <v>Bromus arvensis</v>
          </cell>
          <cell r="C271" t="str">
            <v>L.</v>
          </cell>
          <cell r="D271" t="str">
            <v>åkerfaks</v>
          </cell>
          <cell r="E271">
            <v>144984</v>
          </cell>
          <cell r="F271">
            <v>99939</v>
          </cell>
          <cell r="G271" t="str">
            <v>ExpertGroups/Karplanter/N</v>
          </cell>
          <cell r="H271" t="str">
            <v>Karplanter</v>
          </cell>
          <cell r="I271" t="str">
            <v>Karplanter</v>
          </cell>
          <cell r="J271" t="str">
            <v>NotApplicable</v>
          </cell>
          <cell r="M271" t="str">
            <v>establishedBefore1800</v>
          </cell>
          <cell r="AA271">
            <v>-1800</v>
          </cell>
          <cell r="AB271" t="str">
            <v>terrestrial</v>
          </cell>
          <cell r="AD271" t="str">
            <v>unknown</v>
          </cell>
          <cell r="AE271" t="str">
            <v>no</v>
          </cell>
          <cell r="AF271" t="str">
            <v>unknown</v>
          </cell>
          <cell r="AG271">
            <v>-1800</v>
          </cell>
          <cell r="AH271" t="str">
            <v>flere steder</v>
          </cell>
          <cell r="AI271">
            <v>1</v>
          </cell>
          <cell r="AJ271" t="str">
            <v>V</v>
          </cell>
          <cell r="AW271" t="str">
            <v>Ingen kjent effekt</v>
          </cell>
          <cell r="AX271" t="str">
            <v>Ingen kjent effekt</v>
          </cell>
          <cell r="BC271" t="str">
            <v>Ingen kjent effekt</v>
          </cell>
          <cell r="BD271" t="str">
            <v>Ingen kjent effekt</v>
          </cell>
          <cell r="BK271" t="str">
            <v>temperate_nemoral:Europe,Asia|temperate_dry:Europe,Asia|subtropic_mediterranean:Europe,Asia</v>
          </cell>
          <cell r="BM271" t="str">
            <v>temperate_nemoral:Europe,Asia,NorthAndCentralAmerica|temperate_dry:Europe,Asia|subtropic_mediterranean:Europe,Asia,NorthAndCentralAmerica</v>
          </cell>
          <cell r="DI271">
            <v>2</v>
          </cell>
        </row>
        <row r="272">
          <cell r="B272" t="str">
            <v>Bromus commutatus</v>
          </cell>
          <cell r="C272" t="str">
            <v>Schrad.</v>
          </cell>
          <cell r="D272" t="str">
            <v>veifaks</v>
          </cell>
          <cell r="E272">
            <v>131125</v>
          </cell>
          <cell r="F272">
            <v>99940</v>
          </cell>
          <cell r="G272" t="str">
            <v>ExpertGroups/Karplanter/N</v>
          </cell>
          <cell r="H272" t="str">
            <v>Karplanter</v>
          </cell>
          <cell r="I272" t="str">
            <v>Karplanter</v>
          </cell>
          <cell r="J272" t="str">
            <v>NotApplicable</v>
          </cell>
          <cell r="M272" t="str">
            <v>canNotEstablishWithin50years</v>
          </cell>
          <cell r="X272">
            <v>1</v>
          </cell>
          <cell r="Y272">
            <v>1</v>
          </cell>
          <cell r="Z272">
            <v>1</v>
          </cell>
          <cell r="AA272">
            <v>1889</v>
          </cell>
          <cell r="AB272" t="str">
            <v>terrestrial</v>
          </cell>
          <cell r="AD272" t="str">
            <v>origin</v>
          </cell>
          <cell r="AE272" t="str">
            <v>yes</v>
          </cell>
          <cell r="AF272" t="str">
            <v>unknown</v>
          </cell>
          <cell r="AI272">
            <v>1</v>
          </cell>
          <cell r="AJ272" t="str">
            <v>V</v>
          </cell>
          <cell r="AW272" t="str">
            <v>Ingen kjent effekt</v>
          </cell>
          <cell r="AX272" t="str">
            <v>Ingen kjent effekt</v>
          </cell>
          <cell r="BC272" t="str">
            <v>Ingen kjent effekt</v>
          </cell>
          <cell r="BD272" t="str">
            <v>Ingen kjent effekt</v>
          </cell>
          <cell r="BK272" t="str">
            <v>temperate_nemoral:Europe,Asia|subtropic_mediterranean:Europe,Asia,Africa</v>
          </cell>
          <cell r="BM272" t="str">
            <v>temperate_nemoral:Europe,Asia,NorthAndCentralAmerica|subtropic_mediterranean:Europe,Asia,Africa,Oceania,NorthAndCentralAmerica|subtropic_caperegion:Africa</v>
          </cell>
          <cell r="DI272">
            <v>0</v>
          </cell>
        </row>
        <row r="273">
          <cell r="B273" t="str">
            <v>Bromus japonicus</v>
          </cell>
          <cell r="C273" t="str">
            <v>Thunb. ex Murray</v>
          </cell>
          <cell r="D273" t="str">
            <v>møllefaks</v>
          </cell>
          <cell r="E273">
            <v>131133</v>
          </cell>
          <cell r="F273">
            <v>99944</v>
          </cell>
          <cell r="G273" t="str">
            <v>ExpertGroups/Karplanter/N</v>
          </cell>
          <cell r="H273" t="str">
            <v>Karplanter</v>
          </cell>
          <cell r="I273" t="str">
            <v>Karplanter</v>
          </cell>
          <cell r="J273" t="str">
            <v>NotApplicable</v>
          </cell>
          <cell r="M273" t="str">
            <v>canNotEstablishWithin50years</v>
          </cell>
          <cell r="AA273">
            <v>1873</v>
          </cell>
          <cell r="AB273" t="str">
            <v>terrestrial</v>
          </cell>
          <cell r="AD273" t="str">
            <v>origin,other</v>
          </cell>
          <cell r="AE273" t="str">
            <v>no</v>
          </cell>
          <cell r="AF273" t="str">
            <v>unknown</v>
          </cell>
          <cell r="AI273">
            <v>1</v>
          </cell>
          <cell r="AJ273" t="str">
            <v>V</v>
          </cell>
          <cell r="AW273" t="str">
            <v>Ingen kjent effekt</v>
          </cell>
          <cell r="AX273" t="str">
            <v>Ingen kjent effekt</v>
          </cell>
          <cell r="BC273" t="str">
            <v>Ingen kjent effekt</v>
          </cell>
          <cell r="BD273" t="str">
            <v>Ingen kjent effekt</v>
          </cell>
          <cell r="BK273" t="str">
            <v>temperate_nemoral:Europe,Asia|temperate_dry:Europe,Asia</v>
          </cell>
          <cell r="BM273" t="str">
            <v>temperate_nemoral:Europe,Asia,NorthAndCentralAmerica,SouthAmerica|temperate_dry:Europe,Asia,NorthAndCentralAmerica</v>
          </cell>
          <cell r="DI273">
            <v>0</v>
          </cell>
        </row>
        <row r="274">
          <cell r="B274" t="str">
            <v>Bromus lanceolatus</v>
          </cell>
          <cell r="C274" t="str">
            <v>Roth</v>
          </cell>
          <cell r="D274" t="str">
            <v>prydfaks</v>
          </cell>
          <cell r="E274">
            <v>131135</v>
          </cell>
          <cell r="F274">
            <v>99945</v>
          </cell>
          <cell r="G274" t="str">
            <v>ExpertGroups/Karplanter/N</v>
          </cell>
          <cell r="H274" t="str">
            <v>Karplanter</v>
          </cell>
          <cell r="I274" t="str">
            <v>Karplanter</v>
          </cell>
          <cell r="J274" t="str">
            <v>NotApplicable</v>
          </cell>
          <cell r="M274" t="str">
            <v>canNotEstablishWithin50years</v>
          </cell>
          <cell r="AA274">
            <v>1872</v>
          </cell>
          <cell r="AB274" t="str">
            <v>terrestrial</v>
          </cell>
          <cell r="AD274" t="str">
            <v>unknown</v>
          </cell>
          <cell r="AE274" t="str">
            <v>no</v>
          </cell>
          <cell r="AF274" t="str">
            <v>unknown</v>
          </cell>
          <cell r="AI274">
            <v>1</v>
          </cell>
          <cell r="AJ274" t="str">
            <v>V</v>
          </cell>
          <cell r="AW274" t="str">
            <v>Ingen kjent effekt</v>
          </cell>
          <cell r="AX274" t="str">
            <v>Ingen kjent effekt</v>
          </cell>
          <cell r="BC274" t="str">
            <v>Ingen kjent effekt</v>
          </cell>
          <cell r="BD274" t="str">
            <v>Ingen kjent effekt</v>
          </cell>
          <cell r="BK274" t="str">
            <v>subtropic_mediterranean:Europe,Asia,Africa</v>
          </cell>
          <cell r="BM274" t="str">
            <v>subtropic_mediterranean:Europe,Asia,Africa,Oceania</v>
          </cell>
          <cell r="DI274">
            <v>0</v>
          </cell>
        </row>
        <row r="275">
          <cell r="B275" t="str">
            <v>Bromus lepidus</v>
          </cell>
          <cell r="C275" t="str">
            <v>Holmb.</v>
          </cell>
          <cell r="D275" t="str">
            <v>harefaks</v>
          </cell>
          <cell r="E275">
            <v>131136</v>
          </cell>
          <cell r="F275">
            <v>99946</v>
          </cell>
          <cell r="G275" t="str">
            <v>ExpertGroups/Karplanter/N</v>
          </cell>
          <cell r="H275" t="str">
            <v>Karplanter</v>
          </cell>
          <cell r="I275" t="str">
            <v>Karplanter</v>
          </cell>
          <cell r="J275" t="str">
            <v>NotApplicable</v>
          </cell>
          <cell r="M275" t="str">
            <v>canNotEstablishWithin50years</v>
          </cell>
          <cell r="AA275">
            <v>1914</v>
          </cell>
          <cell r="AB275" t="str">
            <v>terrestrial</v>
          </cell>
          <cell r="AD275" t="str">
            <v>origin</v>
          </cell>
          <cell r="AE275" t="str">
            <v>no</v>
          </cell>
          <cell r="AF275" t="str">
            <v>unknown</v>
          </cell>
          <cell r="AI275">
            <v>1</v>
          </cell>
          <cell r="AJ275" t="str">
            <v>V</v>
          </cell>
          <cell r="AW275" t="str">
            <v>Ingen kjent effekt</v>
          </cell>
          <cell r="AX275" t="str">
            <v>Ingen kjent effekt</v>
          </cell>
          <cell r="BC275" t="str">
            <v>Ingen kjent effekt</v>
          </cell>
          <cell r="BD275" t="str">
            <v>Ingen kjent effekt</v>
          </cell>
          <cell r="BK275" t="str">
            <v>temperate_nemoral:Europe</v>
          </cell>
          <cell r="BM275" t="str">
            <v>temperate_nemoral:Europe</v>
          </cell>
          <cell r="DI275">
            <v>0</v>
          </cell>
        </row>
        <row r="276">
          <cell r="B276" t="str">
            <v>Bromus racemosus</v>
          </cell>
          <cell r="C276" t="str">
            <v>L.</v>
          </cell>
          <cell r="D276" t="str">
            <v>engfaks</v>
          </cell>
          <cell r="E276">
            <v>144980</v>
          </cell>
          <cell r="F276">
            <v>99947</v>
          </cell>
          <cell r="G276" t="str">
            <v>ExpertGroups/Karplanter/N</v>
          </cell>
          <cell r="H276" t="str">
            <v>Karplanter</v>
          </cell>
          <cell r="I276" t="str">
            <v>Karplanter</v>
          </cell>
          <cell r="J276" t="str">
            <v>NotApplicable</v>
          </cell>
          <cell r="M276" t="str">
            <v>canNotEstablishWithin50years</v>
          </cell>
          <cell r="AA276">
            <v>1900</v>
          </cell>
          <cell r="AB276" t="str">
            <v>terrestrial</v>
          </cell>
          <cell r="AD276" t="str">
            <v>origin,other</v>
          </cell>
          <cell r="AE276" t="str">
            <v>no</v>
          </cell>
          <cell r="AF276" t="str">
            <v>unknown</v>
          </cell>
          <cell r="AI276">
            <v>1</v>
          </cell>
          <cell r="AJ276" t="str">
            <v>V</v>
          </cell>
          <cell r="AW276" t="str">
            <v>Ingen kjent effekt</v>
          </cell>
          <cell r="AX276" t="str">
            <v>Ingen kjent effekt</v>
          </cell>
          <cell r="BC276" t="str">
            <v>Ingen kjent effekt</v>
          </cell>
          <cell r="BD276" t="str">
            <v>Ingen kjent effekt</v>
          </cell>
          <cell r="BK276" t="str">
            <v>temperate_nemoral:Europe,Asia|temperate_dry:Europe,Asia|subtropic_mediterranean:Europe,Asia</v>
          </cell>
          <cell r="BM276" t="str">
            <v>temperate_nemoral:Europe,Asia,Oceania,NorthAndCentralAmerica,SouthAmerica|temperate_dry:Europe,Asia|subtropic_mediterranean:Europe,Asia,Oceania</v>
          </cell>
          <cell r="DI276">
            <v>0</v>
          </cell>
        </row>
        <row r="277">
          <cell r="B277" t="str">
            <v>Bromus secalinus</v>
          </cell>
          <cell r="C277" t="str">
            <v>L.</v>
          </cell>
          <cell r="D277" t="str">
            <v>rugfaks</v>
          </cell>
          <cell r="E277">
            <v>138956</v>
          </cell>
          <cell r="F277">
            <v>99948</v>
          </cell>
          <cell r="G277" t="str">
            <v>ExpertGroups/Karplanter/N</v>
          </cell>
          <cell r="H277" t="str">
            <v>Karplanter</v>
          </cell>
          <cell r="I277" t="str">
            <v>Karplanter</v>
          </cell>
          <cell r="J277" t="str">
            <v>NotApplicable</v>
          </cell>
          <cell r="M277" t="str">
            <v>establishedBefore1800</v>
          </cell>
          <cell r="AA277">
            <v>1769</v>
          </cell>
          <cell r="AB277" t="str">
            <v>terrestrial</v>
          </cell>
          <cell r="AD277" t="str">
            <v>origin,unknown</v>
          </cell>
          <cell r="AE277" t="str">
            <v>no</v>
          </cell>
          <cell r="AF277" t="str">
            <v>unknown</v>
          </cell>
          <cell r="AG277">
            <v>1769</v>
          </cell>
          <cell r="AH277" t="str">
            <v>NT Inderøy: Gjørv</v>
          </cell>
          <cell r="AI277">
            <v>1</v>
          </cell>
          <cell r="AJ277" t="str">
            <v>V</v>
          </cell>
          <cell r="AW277" t="str">
            <v>Ingen kjent effekt</v>
          </cell>
          <cell r="AX277" t="str">
            <v>Ingen kjent effekt</v>
          </cell>
          <cell r="BC277" t="str">
            <v>Ingen kjent effekt</v>
          </cell>
          <cell r="BD277" t="str">
            <v>Ingen kjent effekt</v>
          </cell>
          <cell r="BK277" t="str">
            <v>temperate_nemoral:Europe,Asia|temperate_dry:Europe,Asia|subtropic_mediterranean:Europe,Asia,Africa</v>
          </cell>
          <cell r="BM277" t="str">
            <v>temperate_nemoral:Europe,Asia,NorthAndCentralAmerica|temperate_dry:Europe,Asia|subtropic_mediterranean:Europe,Asia,Africa,Oceania</v>
          </cell>
          <cell r="DI277">
            <v>3</v>
          </cell>
        </row>
        <row r="278">
          <cell r="B278" t="str">
            <v>Bromus squarrosus</v>
          </cell>
          <cell r="C278" t="str">
            <v>L.</v>
          </cell>
          <cell r="D278" t="str">
            <v>sprikefaks</v>
          </cell>
          <cell r="E278">
            <v>138957</v>
          </cell>
          <cell r="F278">
            <v>99949</v>
          </cell>
          <cell r="G278" t="str">
            <v>ExpertGroups/Karplanter/N</v>
          </cell>
          <cell r="H278" t="str">
            <v>Karplanter</v>
          </cell>
          <cell r="I278" t="str">
            <v>Karplanter</v>
          </cell>
          <cell r="J278" t="str">
            <v>NotApplicable</v>
          </cell>
          <cell r="M278" t="str">
            <v>canNotEstablishWithin50years</v>
          </cell>
          <cell r="AA278">
            <v>1877</v>
          </cell>
          <cell r="AB278" t="str">
            <v>terrestrial</v>
          </cell>
          <cell r="AD278" t="str">
            <v>origin,unknown</v>
          </cell>
          <cell r="AE278" t="str">
            <v>no</v>
          </cell>
          <cell r="AF278" t="str">
            <v>unknown</v>
          </cell>
          <cell r="AI278">
            <v>1</v>
          </cell>
          <cell r="AJ278" t="str">
            <v>V</v>
          </cell>
          <cell r="AW278" t="str">
            <v>Ingen kjent effekt</v>
          </cell>
          <cell r="AX278" t="str">
            <v>Ingen kjent effekt</v>
          </cell>
          <cell r="BC278" t="str">
            <v>Ingen kjent effekt</v>
          </cell>
          <cell r="BD278" t="str">
            <v>Ingen kjent effekt</v>
          </cell>
          <cell r="BK278" t="str">
            <v>temperate_dry:Europe,Asia|subtropic_mediterranean:Europe,Asia,Africa</v>
          </cell>
          <cell r="BM278" t="str">
            <v>temperate_nemoral:Europe,NorthAndCentralAmerica|temperate_dry:Europe,Asia|subtropic_mediterranean:Europe,Asia,Africa</v>
          </cell>
          <cell r="DI278">
            <v>0</v>
          </cell>
        </row>
        <row r="279">
          <cell r="B279" t="str">
            <v>Brugmansia suaveolens</v>
          </cell>
          <cell r="C279" t="str">
            <v>(Humb. &amp; Bonpl. ex Willd.) Bercht. &amp; J.Presl</v>
          </cell>
          <cell r="D279" t="str">
            <v>engletrompet</v>
          </cell>
          <cell r="E279">
            <v>140806</v>
          </cell>
          <cell r="F279">
            <v>169997</v>
          </cell>
          <cell r="G279" t="str">
            <v>ExpertGroups/Karplanter/N</v>
          </cell>
          <cell r="H279" t="str">
            <v>Karplanter</v>
          </cell>
          <cell r="I279" t="str">
            <v>Karplanter</v>
          </cell>
          <cell r="J279" t="str">
            <v>NotApplicable</v>
          </cell>
          <cell r="M279" t="str">
            <v>canNotEstablishWithin50years</v>
          </cell>
          <cell r="AA279">
            <v>2000</v>
          </cell>
          <cell r="AB279" t="str">
            <v>terrestrial</v>
          </cell>
          <cell r="AD279" t="str">
            <v>other</v>
          </cell>
          <cell r="AE279" t="str">
            <v>no</v>
          </cell>
          <cell r="AF279" t="str">
            <v>unknown</v>
          </cell>
          <cell r="AI279">
            <v>10</v>
          </cell>
          <cell r="AJ279" t="str">
            <v>V</v>
          </cell>
          <cell r="AW279" t="str">
            <v>Inneholder skopolamin, hyoscyamin og atropin. Giftig plante, og hallusinogen.</v>
          </cell>
          <cell r="AX279" t="str">
            <v>Ingen kjent effekt</v>
          </cell>
          <cell r="BC279" t="str">
            <v>Ingen kjent effekt</v>
          </cell>
          <cell r="BD279" t="str">
            <v>Ingen kjent effekt</v>
          </cell>
          <cell r="BK279" t="str">
            <v>tropic:SouthAmerica</v>
          </cell>
          <cell r="BM279" t="str">
            <v>tropic:NorthAndCentralAmerica,SouthAmerica</v>
          </cell>
          <cell r="DI279">
            <v>0</v>
          </cell>
        </row>
        <row r="280">
          <cell r="B280" t="str">
            <v>Brunnera macrophylla</v>
          </cell>
          <cell r="C280" t="str">
            <v>(Adams) I.M.Johnst.</v>
          </cell>
          <cell r="D280" t="str">
            <v>forglemmegeisøster</v>
          </cell>
          <cell r="E280">
            <v>60950</v>
          </cell>
          <cell r="F280">
            <v>100990</v>
          </cell>
          <cell r="G280" t="str">
            <v>ExpertGroups/Karplanter/N</v>
          </cell>
          <cell r="H280" t="str">
            <v>Karplanter</v>
          </cell>
          <cell r="I280" t="str">
            <v>Karplanter</v>
          </cell>
          <cell r="J280" t="str">
            <v>AlienSpecie</v>
          </cell>
          <cell r="N280">
            <v>2</v>
          </cell>
          <cell r="P280" t="str">
            <v>V</v>
          </cell>
          <cell r="Q280">
            <v>1</v>
          </cell>
          <cell r="T280" t="str">
            <v>LO</v>
          </cell>
          <cell r="U280">
            <v>2</v>
          </cell>
          <cell r="V280" t="str">
            <v>2AB,1</v>
          </cell>
          <cell r="X280">
            <v>2</v>
          </cell>
          <cell r="Y280">
            <v>3</v>
          </cell>
          <cell r="Z280">
            <v>1</v>
          </cell>
          <cell r="AA280">
            <v>1946</v>
          </cell>
          <cell r="AB280" t="str">
            <v>terrestrial</v>
          </cell>
          <cell r="AD280" t="str">
            <v>unknown</v>
          </cell>
          <cell r="AE280" t="str">
            <v>yes</v>
          </cell>
          <cell r="AF280" t="str">
            <v>unknown</v>
          </cell>
          <cell r="AG280">
            <v>1971</v>
          </cell>
          <cell r="AH280" t="str">
            <v>VA Kristiansand: Eg</v>
          </cell>
          <cell r="AI280">
            <v>5</v>
          </cell>
          <cell r="AJ280" t="str">
            <v>V</v>
          </cell>
          <cell r="AL280">
            <v>1</v>
          </cell>
          <cell r="AM280" t="str">
            <v>importDirect</v>
          </cell>
          <cell r="AN280">
            <v>1</v>
          </cell>
          <cell r="AO280" t="str">
            <v>introductionEscaped</v>
          </cell>
          <cell r="AP280" t="str">
            <v>OsA,Ve,Aa,Va,Ro,Ho,Mr</v>
          </cell>
          <cell r="AQ280">
            <v>52</v>
          </cell>
          <cell r="AR280">
            <v>3</v>
          </cell>
          <cell r="AS280">
            <v>156</v>
          </cell>
          <cell r="AT280">
            <v>100000</v>
          </cell>
          <cell r="AU280">
            <v>225</v>
          </cell>
          <cell r="AV280">
            <v>80</v>
          </cell>
          <cell r="AW280" t="str">
            <v>Ingen kjent effekt</v>
          </cell>
          <cell r="AX280" t="str">
            <v>Ingen kjent effekt</v>
          </cell>
          <cell r="BC280" t="str">
            <v>Ingen kjent effekt</v>
          </cell>
          <cell r="BD280" t="str">
            <v>Ingen kjent effekt</v>
          </cell>
          <cell r="BE280" t="str">
            <v>no</v>
          </cell>
          <cell r="BF280" t="str">
            <v>no</v>
          </cell>
          <cell r="BG280" t="str">
            <v>V</v>
          </cell>
          <cell r="BK280" t="str">
            <v>temperate_nemoral:Europe,Asia</v>
          </cell>
          <cell r="BM280" t="str">
            <v>temperate_nemoral:Europe,Asia,NorthAndCentralAmerica</v>
          </cell>
          <cell r="BO280">
            <v>2</v>
          </cell>
          <cell r="BP280" t="str">
            <v>X</v>
          </cell>
          <cell r="BR280" t="str">
            <v>RedListCategoryLevel</v>
          </cell>
          <cell r="BT280">
            <v>2</v>
          </cell>
          <cell r="BW280" t="str">
            <v>SpreadYearlyIncreaseObservations</v>
          </cell>
          <cell r="BX280">
            <v>85</v>
          </cell>
          <cell r="BY280">
            <v>1</v>
          </cell>
          <cell r="CB280" t="str">
            <v>T4,T40,T42</v>
          </cell>
          <cell r="CC280">
            <v>1</v>
          </cell>
          <cell r="CH280">
            <v>1</v>
          </cell>
          <cell r="CM280">
            <v>1</v>
          </cell>
          <cell r="CQ280">
            <v>1</v>
          </cell>
          <cell r="CU280">
            <v>1</v>
          </cell>
          <cell r="CX280">
            <v>0</v>
          </cell>
          <cell r="CY280">
            <v>1</v>
          </cell>
          <cell r="DB280">
            <v>0</v>
          </cell>
          <cell r="DC280" t="str">
            <v>Forglemmegeisøster &lt;em&gt;Brunnera macrophylla &lt;/em&gt;er en flerårig hagestaude fra Kaukasus med frøformering og klonal vekst med jordstengler. Arten er innført som hageplante, vesentlig de siste 50 år. Den er blitt nokså populær og sprer seg nå ut fra hager, men ikke dramatisk raskt.</v>
          </cell>
          <cell r="DD280" t="str">
            <v>&lt;p&gt;Første funnet er fra Ak Bærum: Dønski i 1946, det neste fra VA Kristiansand: Østre Strandgate i 1965, og inntil 2016 er den bare funnet 14 steder i sju kystfylker nord til MR Vestnes. Arten vil trolig ha en jamn, men langsom økning i forekomstareal.&lt;/p&gt;</v>
          </cell>
          <cell r="DE280" t="str">
            <v>Arten er innført hageplante og spredt ut fra hager med utkast og ved utvekst, trolig også med frø.Den har liten eller ingen egenspredning i norsk natur.</v>
          </cell>
          <cell r="DF280" t="str">
            <v>Invasjonspotensialet er begrenset, med usikkerhet til moderat, som kombinasjon av begrenset (til moderat lang) median levetid og begrenset ekspansjonshastighet (70-100 m/år).</v>
          </cell>
          <cell r="DG280" t="str">
            <v>Ingen kjent negativ økologisk effekt er knyttet til arten.</v>
          </cell>
          <cell r="DH280" t="str">
            <v>&lt;p&gt;Forglemmegeisøster vurderes til låg økologisk risiko, og bare på grunn av invasjonspotensialet. Arten dyrkes ikke ofte nok til å forvilles hyppig, og presset på norsk natur er dermed ikke stort. Dessuten har den liten eller ingen økologisk virkning der den opptrer. Den er ikke forventet å bli noe problem de neste 50 år.&lt;/p&gt;</v>
          </cell>
          <cell r="DI280">
            <v>0</v>
          </cell>
        </row>
        <row r="281">
          <cell r="B281" t="str">
            <v>Bryonia alba</v>
          </cell>
          <cell r="C281" t="str">
            <v>L.</v>
          </cell>
          <cell r="D281" t="str">
            <v>svartgallebær</v>
          </cell>
          <cell r="E281">
            <v>61642</v>
          </cell>
          <cell r="F281">
            <v>101682</v>
          </cell>
          <cell r="G281" t="str">
            <v>ExpertGroups/Karplanter/N</v>
          </cell>
          <cell r="H281" t="str">
            <v>Karplanter</v>
          </cell>
          <cell r="I281" t="str">
            <v>Karplanter</v>
          </cell>
          <cell r="J281" t="str">
            <v>AlienSpecie</v>
          </cell>
          <cell r="N281">
            <v>3</v>
          </cell>
          <cell r="Q281">
            <v>1</v>
          </cell>
          <cell r="T281" t="str">
            <v>LO</v>
          </cell>
          <cell r="U281">
            <v>2</v>
          </cell>
          <cell r="V281" t="str">
            <v>3A,1</v>
          </cell>
          <cell r="X281">
            <v>2</v>
          </cell>
          <cell r="Y281">
            <v>3</v>
          </cell>
          <cell r="Z281">
            <v>1</v>
          </cell>
          <cell r="AA281">
            <v>1870</v>
          </cell>
          <cell r="AB281" t="str">
            <v>terrestrial</v>
          </cell>
          <cell r="AD281" t="str">
            <v>unknown</v>
          </cell>
          <cell r="AE281" t="str">
            <v>yes</v>
          </cell>
          <cell r="AF281" t="str">
            <v>unknown</v>
          </cell>
          <cell r="AG281">
            <v>1870</v>
          </cell>
          <cell r="AH281" t="str">
            <v>Oslo: "Mellemtøien, forvildet"</v>
          </cell>
          <cell r="AI281">
            <v>10</v>
          </cell>
          <cell r="AJ281" t="str">
            <v>V</v>
          </cell>
          <cell r="AL281">
            <v>2</v>
          </cell>
          <cell r="AM281" t="str">
            <v>importDirect</v>
          </cell>
          <cell r="AN281">
            <v>2</v>
          </cell>
          <cell r="AO281" t="str">
            <v>introductionEscaped,spreadNaturalDispersal</v>
          </cell>
          <cell r="AP281" t="str">
            <v>Øs,OsA,Bu,Ve,Te,Aa,Va,Ho,Sf,Mr,St</v>
          </cell>
          <cell r="AQ281">
            <v>400</v>
          </cell>
          <cell r="AR281">
            <v>3</v>
          </cell>
          <cell r="AS281">
            <v>1200</v>
          </cell>
          <cell r="AT281">
            <v>70000</v>
          </cell>
          <cell r="AU281">
            <v>1800</v>
          </cell>
          <cell r="AV281">
            <v>50</v>
          </cell>
          <cell r="AW281" t="str">
            <v>Ingen kjent effekt</v>
          </cell>
          <cell r="AX281" t="str">
            <v>Ingen kjent effekt</v>
          </cell>
          <cell r="BC281" t="str">
            <v>Ingen kjent effekt</v>
          </cell>
          <cell r="BD281" t="str">
            <v>Ingen kjent effekt</v>
          </cell>
          <cell r="BE281" t="str">
            <v>no</v>
          </cell>
          <cell r="BF281" t="str">
            <v>no</v>
          </cell>
          <cell r="BG281" t="str">
            <v>V</v>
          </cell>
          <cell r="BK281" t="str">
            <v>temperate_nemoral:Europe,Asia|subtropic_mediterranean:Europe,Asia</v>
          </cell>
          <cell r="BM281" t="str">
            <v>temperate_nemoral:Europe,Asia,NorthAndCentralAmerica|subtropic_mediterranean:Europe,Asia</v>
          </cell>
          <cell r="BO281">
            <v>3</v>
          </cell>
          <cell r="BP281" t="str">
            <v>X</v>
          </cell>
          <cell r="BR281" t="str">
            <v>RedListCategoryLevel</v>
          </cell>
          <cell r="BT281">
            <v>2</v>
          </cell>
          <cell r="BW281" t="str">
            <v>SpreadYearlyIncreaseObservations</v>
          </cell>
          <cell r="BX281">
            <v>74</v>
          </cell>
          <cell r="BY281">
            <v>1</v>
          </cell>
          <cell r="CB281" t="str">
            <v>T4,T30,T40,T42,T24</v>
          </cell>
          <cell r="CC281">
            <v>1</v>
          </cell>
          <cell r="CH281">
            <v>1</v>
          </cell>
          <cell r="CM281">
            <v>1</v>
          </cell>
          <cell r="CP281" t="str">
            <v>Åpen grunnlendt kalkmark i boreonemoral sone</v>
          </cell>
          <cell r="CQ281">
            <v>1</v>
          </cell>
          <cell r="CU281">
            <v>1</v>
          </cell>
          <cell r="CX281">
            <v>0</v>
          </cell>
          <cell r="CY281">
            <v>1</v>
          </cell>
          <cell r="DB281">
            <v>0</v>
          </cell>
          <cell r="DC281" t="str">
            <v>Svartgallebær &lt;em&gt;Bryonia alba &lt;/em&gt;er en langlevd flerårig slyngplante med stor fruktsetting, saftige bær, og effektiv frøspredning med fugl over korte til middels lange distanser (km). Arten stammer fra Sørøst-Europa og Vest-Asia. Den er mest hyppig i bebyggelse og på skrotemark, med en særlig preferanse for hekker (spise-, raste- og skiteplasser for fugl). Den inntar også indre, flerårige tangvoller, kratt nær stranda og skogkanter, oftest på næringsrik grunn og til dels på og grunnlendt kalkmark.</v>
          </cell>
          <cell r="DD281" t="str">
            <v>&lt;p&gt;Svartgallebær ble først dokumentert på "løkker" i Oslo i 1870-årene ("Mellemtøien", "Holmboøkken", "fru Masterups løkke"), noe senere flere steder ved Oslofjorden og i Hordaland. Arten hadde deretter en langsom økning fram til 1940-tallet, men har siden hatt liten økning i antall forekomster (men med en del bortfall og nye tilkomster). Den er i dag kjent fra de fleste kystfylker nord til Sør-Trøndelag, men kanskje som stabil bare til Sogn. Den er trolig fra først av forvillet fra hager.&lt;/p&gt;</v>
          </cell>
          <cell r="DE281" t="str">
            <v>Arten er trolig opprinnelig innført som hageplante (men dyrkes nå lite), men er også funnet på ballastplasser og trolig kommet inn noen ganger med ballastjord. Spredning ut i norsk natur og viderespredning i naturen skjer med fugl.</v>
          </cell>
          <cell r="DF281" t="str">
            <v>Invasjonspotensialet er moderat, en kombinasjon av moderat (til lang) median levetid og begrenset ekspansjonshastighet. Den langsomme ekspansjonen er vanskelig å forklare fordi planten er sambu og regelmessig setter mengder med saftige, svarte bær som tiltrekker fugl.</v>
          </cell>
          <cell r="DG281" t="str">
            <v>Ingen kjent negativ økologisk effekt er knyttet til arten. Den forekommer i prioriterte naturtyper og har saftige bær, men gjør lite av seg og medfører hverken romlig fortrengning eller forskyvning i næringsforhold. Vi regner ikke med at den kan utgjøre noe problem for stedegne arter eller naturtyper.</v>
          </cell>
          <cell r="DH281" t="str">
            <v>&lt;p&gt;Svartgallebær vurderes til låg økologisk risiko, og bare på grunn av invasjonspotensialet. Arten er i langsom ekspansjon i Norge.&lt;/p&gt;</v>
          </cell>
          <cell r="DI281">
            <v>0</v>
          </cell>
        </row>
        <row r="282">
          <cell r="B282" t="str">
            <v>Bryonia cretica dioica</v>
          </cell>
          <cell r="C282" t="str">
            <v>(Jacq.) Tutin</v>
          </cell>
          <cell r="D282" t="str">
            <v>rødgallebær</v>
          </cell>
          <cell r="E282">
            <v>138958</v>
          </cell>
          <cell r="F282">
            <v>101684</v>
          </cell>
          <cell r="G282" t="str">
            <v>ExpertGroups/Karplanter/N</v>
          </cell>
          <cell r="H282" t="str">
            <v>Karplanter</v>
          </cell>
          <cell r="I282" t="str">
            <v>Karplanter</v>
          </cell>
          <cell r="J282" t="str">
            <v>NotApplicable</v>
          </cell>
          <cell r="M282" t="str">
            <v>canNotEstablishWithin50years</v>
          </cell>
          <cell r="AA282">
            <v>1924</v>
          </cell>
          <cell r="AB282" t="str">
            <v>terrestrial</v>
          </cell>
          <cell r="AD282" t="str">
            <v>unknown</v>
          </cell>
          <cell r="AE282" t="str">
            <v>no</v>
          </cell>
          <cell r="AF282" t="str">
            <v>unknown</v>
          </cell>
          <cell r="AI282">
            <v>10</v>
          </cell>
          <cell r="AJ282" t="str">
            <v>V</v>
          </cell>
          <cell r="AW282" t="str">
            <v>Ingen kjent effekt</v>
          </cell>
          <cell r="AX282" t="str">
            <v>Ingen kjent effekt</v>
          </cell>
          <cell r="BC282" t="str">
            <v>Ingen kjent effekt</v>
          </cell>
          <cell r="BD282" t="str">
            <v>Ingen kjent effekt</v>
          </cell>
          <cell r="BK282" t="str">
            <v>temperate_nemoral:Europe|subtropic_mediterranean:Europe,Asia,Africa</v>
          </cell>
          <cell r="BM282" t="str">
            <v>temperate_nemoral:Europe|subtropic_mediterranean:Europe,Asia,Africa</v>
          </cell>
          <cell r="DI282">
            <v>0</v>
          </cell>
        </row>
        <row r="283">
          <cell r="B283" t="str">
            <v>Bulbostylis capillaris</v>
          </cell>
          <cell r="C283" t="str">
            <v>(L.) C.B.Clarke</v>
          </cell>
          <cell r="D283" t="str">
            <v>knollsivaks</v>
          </cell>
          <cell r="E283">
            <v>59565</v>
          </cell>
          <cell r="F283">
            <v>99605</v>
          </cell>
          <cell r="G283" t="str">
            <v>ExpertGroups/Karplanter/N</v>
          </cell>
          <cell r="H283" t="str">
            <v>Karplanter</v>
          </cell>
          <cell r="I283" t="str">
            <v>Karplanter</v>
          </cell>
          <cell r="J283" t="str">
            <v>NotApplicable</v>
          </cell>
          <cell r="M283" t="str">
            <v>canNotEstablishWithin50years</v>
          </cell>
          <cell r="AA283">
            <v>2000</v>
          </cell>
          <cell r="AB283" t="str">
            <v>terrestrial</v>
          </cell>
          <cell r="AD283" t="str">
            <v>origin</v>
          </cell>
          <cell r="AE283" t="str">
            <v>no</v>
          </cell>
          <cell r="AF283" t="str">
            <v>unknown</v>
          </cell>
          <cell r="AI283">
            <v>1</v>
          </cell>
          <cell r="AJ283" t="str">
            <v>V</v>
          </cell>
          <cell r="AW283" t="str">
            <v>Ingen kjent effekt</v>
          </cell>
          <cell r="AX283" t="str">
            <v>Ingen kjent effekt</v>
          </cell>
          <cell r="BC283" t="str">
            <v>Ingen kjent effekt</v>
          </cell>
          <cell r="BD283" t="str">
            <v>Ingen kjent effekt</v>
          </cell>
          <cell r="BK283" t="str">
            <v>subtropic_unspecified:NorthAndCentralAmerica,SouthAmerica|tropic:NorthAndCentralAmerica,SouthAmerica</v>
          </cell>
          <cell r="BM283" t="str">
            <v>subtropic_unspecified:NorthAndCentralAmerica,SouthAmerica|tropic:NorthAndCentralAmerica,SouthAmerica</v>
          </cell>
          <cell r="DI283">
            <v>0</v>
          </cell>
        </row>
        <row r="284">
          <cell r="B284" t="str">
            <v>Bunias erucago</v>
          </cell>
          <cell r="C284" t="str">
            <v>L.</v>
          </cell>
          <cell r="D284" t="str">
            <v>taggkål</v>
          </cell>
          <cell r="E284">
            <v>61089</v>
          </cell>
          <cell r="F284">
            <v>101129</v>
          </cell>
          <cell r="G284" t="str">
            <v>ExpertGroups/Karplanter/N</v>
          </cell>
          <cell r="H284" t="str">
            <v>Karplanter</v>
          </cell>
          <cell r="I284" t="str">
            <v>Karplanter</v>
          </cell>
          <cell r="J284" t="str">
            <v>NotApplicable</v>
          </cell>
          <cell r="M284" t="str">
            <v>canNotEstablishWithin50years</v>
          </cell>
          <cell r="AA284">
            <v>1947</v>
          </cell>
          <cell r="AB284" t="str">
            <v>terrestrial</v>
          </cell>
          <cell r="AD284" t="str">
            <v>unknown</v>
          </cell>
          <cell r="AE284" t="str">
            <v>no</v>
          </cell>
          <cell r="AF284" t="str">
            <v>unknown</v>
          </cell>
          <cell r="AI284">
            <v>1</v>
          </cell>
          <cell r="AJ284" t="str">
            <v>V</v>
          </cell>
          <cell r="AW284" t="str">
            <v>Ingen kjent effekt</v>
          </cell>
          <cell r="AX284" t="str">
            <v>Ingen kjent effekt</v>
          </cell>
          <cell r="BC284" t="str">
            <v>Ingen kjent effekt</v>
          </cell>
          <cell r="BD284" t="str">
            <v>Ingen kjent effekt</v>
          </cell>
          <cell r="BK284" t="str">
            <v>subtropic_mediterranean:Europe,Asia,Africa</v>
          </cell>
          <cell r="BM284" t="str">
            <v>temperate_nemoral:Europe|subtropic_mediterranean:Europe,Asia,Africa</v>
          </cell>
          <cell r="DI284">
            <v>0</v>
          </cell>
        </row>
        <row r="285">
          <cell r="B285" t="str">
            <v>Bunias orientalis</v>
          </cell>
          <cell r="C285" t="str">
            <v>L.</v>
          </cell>
          <cell r="D285" t="str">
            <v>russekål</v>
          </cell>
          <cell r="E285">
            <v>61090</v>
          </cell>
          <cell r="F285">
            <v>101130</v>
          </cell>
          <cell r="G285" t="str">
            <v>ExpertGroups/Karplanter/N</v>
          </cell>
          <cell r="H285" t="str">
            <v>Karplanter</v>
          </cell>
          <cell r="I285" t="str">
            <v>Karplanter</v>
          </cell>
          <cell r="J285" t="str">
            <v>AlienSpecie</v>
          </cell>
          <cell r="N285">
            <v>4</v>
          </cell>
          <cell r="Q285">
            <v>4</v>
          </cell>
          <cell r="R285" t="str">
            <v>V</v>
          </cell>
          <cell r="T285" t="str">
            <v>SE</v>
          </cell>
          <cell r="U285">
            <v>5</v>
          </cell>
          <cell r="V285" t="str">
            <v>4A,4D</v>
          </cell>
          <cell r="X285">
            <v>4</v>
          </cell>
          <cell r="Y285">
            <v>3</v>
          </cell>
          <cell r="Z285">
            <v>3</v>
          </cell>
          <cell r="AA285" t="str">
            <v>1802-1803</v>
          </cell>
          <cell r="AB285" t="str">
            <v>terrestrial</v>
          </cell>
          <cell r="AD285" t="str">
            <v>origin</v>
          </cell>
          <cell r="AE285" t="str">
            <v>yes</v>
          </cell>
          <cell r="AF285" t="str">
            <v>unknown</v>
          </cell>
          <cell r="AG285" t="str">
            <v>1802-1803</v>
          </cell>
          <cell r="AH285" t="str">
            <v>Bu Kongsberg</v>
          </cell>
          <cell r="AI285">
            <v>2</v>
          </cell>
          <cell r="AJ285" t="str">
            <v>V</v>
          </cell>
          <cell r="AN285">
            <v>6</v>
          </cell>
          <cell r="AO285" t="str">
            <v>introductionTransportpollution,introductionStowaway,spreadStowaway,spreadNaturalDispersal,spreadTransportpollution</v>
          </cell>
          <cell r="AP285" t="str">
            <v>Øs,OsA,He,Op,Bu,Ve,Te,Aa,Va,Ro,Ho,Nt</v>
          </cell>
          <cell r="AQ285">
            <v>2644</v>
          </cell>
          <cell r="AR285">
            <v>5</v>
          </cell>
          <cell r="AS285">
            <v>13220</v>
          </cell>
          <cell r="AT285">
            <v>153000</v>
          </cell>
          <cell r="AU285">
            <v>20000</v>
          </cell>
          <cell r="AV285">
            <v>80</v>
          </cell>
          <cell r="AW285" t="str">
            <v>Ingen kjent effekt</v>
          </cell>
          <cell r="AX285" t="str">
            <v>Ingen kjent effekt</v>
          </cell>
          <cell r="BC285" t="str">
            <v>Ingen kjent effekt</v>
          </cell>
          <cell r="BD285" t="str">
            <v>Ingen kjent effekt</v>
          </cell>
          <cell r="BE285" t="str">
            <v>no</v>
          </cell>
          <cell r="BF285" t="str">
            <v>no</v>
          </cell>
          <cell r="BG285" t="str">
            <v>V</v>
          </cell>
          <cell r="BI285" t="str">
            <v>V</v>
          </cell>
          <cell r="BK285" t="str">
            <v>temperate_nemoral:Europe,Asia|temperate_dry:Europe,Asia</v>
          </cell>
          <cell r="BM285" t="str">
            <v>temperate_boreal:Europe|temperate_nemoral:Europe,Asia,NorthAndCentralAmerica|temperate_dry:Europe,Asia</v>
          </cell>
          <cell r="BO285">
            <v>4</v>
          </cell>
          <cell r="BR285" t="str">
            <v>RedListCategoryLevel</v>
          </cell>
          <cell r="BT285">
            <v>3</v>
          </cell>
          <cell r="BW285" t="str">
            <v>SpreadYearlyIncreaseObservations</v>
          </cell>
          <cell r="BX285">
            <v>361</v>
          </cell>
          <cell r="BY285">
            <v>1</v>
          </cell>
          <cell r="BZ285" t="str">
            <v>X</v>
          </cell>
          <cell r="CB285" t="str">
            <v>T32-C-13,T32-C-15,T32-C-17,T35,T40,T41,T42</v>
          </cell>
          <cell r="CC285">
            <v>4</v>
          </cell>
          <cell r="CE285" t="str">
            <v>X</v>
          </cell>
          <cell r="CG285" t="str">
            <v>T32-C-15,T32-C-17</v>
          </cell>
          <cell r="CH285">
            <v>2</v>
          </cell>
          <cell r="CI285" t="str">
            <v>X</v>
          </cell>
          <cell r="CL285" t="str">
            <v>T32-C-13,T32-C-15,T32-C-17,T32-C-15,T32-C-17</v>
          </cell>
          <cell r="CM285">
            <v>2</v>
          </cell>
          <cell r="CP285" t="str">
            <v>Åpen grunnlendt kalkmark i boreonemoral sone</v>
          </cell>
          <cell r="CQ285">
            <v>1</v>
          </cell>
          <cell r="CT285" t="str">
            <v>T32-C-15,T32-C-17,T40,T41</v>
          </cell>
          <cell r="CU285">
            <v>1</v>
          </cell>
          <cell r="CX285">
            <v>0</v>
          </cell>
          <cell r="CY285">
            <v>1</v>
          </cell>
          <cell r="DB285">
            <v>0</v>
          </cell>
          <cell r="DC285" t="str">
            <v>Russekål &lt;em&gt;Bunias orientalis &lt;/em&gt;er en toårig urt, hovedsakelig utbredt som hjemlig i Sørøst-Europa og Vest-Asia, særlig i steppeområdene. Arten har meget stor frøproduksjon og lokal spredning. Langdistansespredning skjer hovedsakelig med transportmidler, og arten har striper av forekomster, ofte over flere mil, langs veier og jernbaner. Arten kom først kanskje inn med grasfrø og ballast, senere med korn til møller og kornsiloer, og har etablert seg på ulike typer tørr skrotemark, men også på grunnlendt mark på kalkgrunn, spesielt i Oslofeltet. Den går også inn i en rekke engsamfunn, fortrinnsvis på baserik grunn.</v>
          </cell>
          <cell r="DD285" t="str">
            <v>&lt;p&gt; Førstefunnet av russekål er noe usikkert, men det er antydet at den var til stede i Bu Kongsberg i 1802-1803, at en tidlig masseopptreden var rett etter bybrannen i Kongsberg i 1810, og at arten da allerede var etablert i Oslo. Arten kan dermed ha vært i landet - og kanskje etablert - rett før 1800. Etter 1800-1810 har arten ekspandert nokså jamt fram til i dag, med observert rask spredning bl.a. i Bu Lier og Drammen og Op Lillehammer på 1990- og 2000-tallene. Den inntar i dag en større del av sitt klimatisk potensielle utbredelsesområde, begrenset til Østlandet fra Mjøsområdet og søndre Gudbrandsdalen sør til Telemark og Aust-Agder, og i VA Kristiansand (der den har vært mer eller mindre stabil siden 1920-tallet og nå er i svak spredning i følge Per Arvid Åsen), og kanskje ett og annet sted ved Trondheimsfjorden. Det er fortsatt rom for fortetning, særlig på Østlandet der arten nå sprer seg langs transportårene ut fra tre hovedsentra: ved Lillehammer, rundt Oslo og rundt Skien-Porsgrunn.&lt;/p&gt;</v>
          </cell>
          <cell r="DE285" t="str">
            <v>Arten er innført med ballastjord og som forurensning med grasfrø og korn. Videre spredning har særlig skjedd med transportmidler langs veier og jernbaner.</v>
          </cell>
          <cell r="DF285" t="str">
            <v>Arten har stort invasjonspotensial på grunn av maksimum skår på median levetid og moderat ekspansjonshastighet. Ekspansjonshastigheten er trolig i ferd med å avta fordi det potensielle utbredelsesområdet er i ferd med å bli fylt.</v>
          </cell>
          <cell r="DG285" t="str">
            <v>Russekål har stor økologisk effekt med usikkerhet ned til middels. Arten er grovvokst og fortrenger andre planter der den invaderer, bl.a. på grunnlendt kalkmark med stort antall truete og sårbare planter. Effekten er størst i Oslofeltet (Oslo-området og Grenland). Arten invaderer også andre tørre enger, med tilsvarende fortrengning.</v>
          </cell>
          <cell r="DH285" t="str">
            <v>&lt;p&gt;Russekål vurderes til svært høy økolgisk risiko på grunn av kombinasjonen mellom et stort invasjonspotensial og en stor (til middels) økologisk effekt. Per i dag skjer det trolig liten innførsel av russekål, men arten er meget godt etablert og greier seg godt på egen hånd. Den inntar de fleste typer tørr skrotemark, spesielt tørre veikanter og jernbanekanter, men også åker (som ugras), gjengroende enger, og tørr baserik mark i låglandet der den kan fortrenge truete og sårbare arter i en prioritert naturtype. Den er plasskrevende og fortrenger en rekke arter, spesielt på de sårbare kalkryggene i Oslofeltet. Arten er fortsatt i moderat ekspansjon, sjøl om den har vært i landet i minst 200 år. Arten ble ved forrige vurderingsrunde plassert i kategorien høy risiko. Endringen skyldes endret beregningsmåte for ekspansjonshastighet og i tillegg ny informasjon om dens adferd, spesielt på grunnlendt kalkmark.&lt;br/&gt;&lt;/p&gt;</v>
          </cell>
          <cell r="DI285">
            <v>1</v>
          </cell>
        </row>
        <row r="286">
          <cell r="B286" t="str">
            <v>Bunium bulbocastanum</v>
          </cell>
          <cell r="C286" t="str">
            <v>L.</v>
          </cell>
          <cell r="D286" t="str">
            <v>knollkarve</v>
          </cell>
          <cell r="E286">
            <v>60243</v>
          </cell>
          <cell r="F286">
            <v>100283</v>
          </cell>
          <cell r="G286" t="str">
            <v>ExpertGroups/Karplanter/N</v>
          </cell>
          <cell r="H286" t="str">
            <v>Karplanter</v>
          </cell>
          <cell r="I286" t="str">
            <v>Karplanter</v>
          </cell>
          <cell r="J286" t="str">
            <v>NotApplicable</v>
          </cell>
          <cell r="M286" t="str">
            <v>canNotEstablishWithin50years</v>
          </cell>
          <cell r="AA286">
            <v>1935</v>
          </cell>
          <cell r="AB286" t="str">
            <v>terrestrial</v>
          </cell>
          <cell r="AD286" t="str">
            <v>origin</v>
          </cell>
          <cell r="AE286" t="str">
            <v>no</v>
          </cell>
          <cell r="AF286" t="str">
            <v>unknown</v>
          </cell>
          <cell r="AG286">
            <v>1935</v>
          </cell>
          <cell r="AH286" t="str">
            <v>Ho Ullensvang: Børve</v>
          </cell>
          <cell r="AI286">
            <v>5</v>
          </cell>
          <cell r="AJ286" t="str">
            <v>V</v>
          </cell>
          <cell r="AW286" t="str">
            <v>Ingen kjent effekt</v>
          </cell>
          <cell r="AX286" t="str">
            <v>Ingen kjent effekt</v>
          </cell>
          <cell r="BC286" t="str">
            <v>Ingen kjent effekt</v>
          </cell>
          <cell r="BD286" t="str">
            <v>Ingen kjent effekt</v>
          </cell>
          <cell r="BK286" t="str">
            <v>temperate_nemoral:Europe|subtropic_mediterranean:Europe,Africa</v>
          </cell>
          <cell r="BM286" t="str">
            <v>temperate_nemoral:Europe|subtropic_mediterranean:Europe,Africa</v>
          </cell>
          <cell r="DI286">
            <v>1</v>
          </cell>
        </row>
        <row r="287">
          <cell r="B287" t="str">
            <v>Bupleurum rotundifolium</v>
          </cell>
          <cell r="C287" t="str">
            <v>L.</v>
          </cell>
          <cell r="D287" t="str">
            <v>hareøre</v>
          </cell>
          <cell r="E287">
            <v>60245</v>
          </cell>
          <cell r="F287">
            <v>100285</v>
          </cell>
          <cell r="G287" t="str">
            <v>ExpertGroups/Karplanter/N</v>
          </cell>
          <cell r="H287" t="str">
            <v>Karplanter</v>
          </cell>
          <cell r="I287" t="str">
            <v>Karplanter</v>
          </cell>
          <cell r="J287" t="str">
            <v>NotApplicable</v>
          </cell>
          <cell r="M287" t="str">
            <v>canNotEstablishWithin50years</v>
          </cell>
          <cell r="AA287">
            <v>1884</v>
          </cell>
          <cell r="AB287" t="str">
            <v>terrestrial</v>
          </cell>
          <cell r="AD287" t="str">
            <v>origin,unknown</v>
          </cell>
          <cell r="AE287" t="str">
            <v>no</v>
          </cell>
          <cell r="AF287" t="str">
            <v>unknown</v>
          </cell>
          <cell r="AI287">
            <v>1</v>
          </cell>
          <cell r="AJ287" t="str">
            <v>V</v>
          </cell>
          <cell r="AW287" t="str">
            <v>Ingen kjent effekt</v>
          </cell>
          <cell r="AX287" t="str">
            <v>Ingen kjent effekt</v>
          </cell>
          <cell r="BC287" t="str">
            <v>Ingen kjent effekt</v>
          </cell>
          <cell r="BD287" t="str">
            <v>Ingen kjent effekt</v>
          </cell>
          <cell r="BK287" t="str">
            <v>temperate_nemoral:Europe,Asia|temperate_dry:Europe,Asia|subtropic_mediterranean:Europe,Asia,Africa</v>
          </cell>
          <cell r="BM287" t="str">
            <v>temperate_nemoral:Europe,Asia,NorthAndCentralAmerica|temperate_dry:Europe,Asia|subtropic_mediterranean:Europe,Asia,Africa,Oceania</v>
          </cell>
          <cell r="DI287">
            <v>0</v>
          </cell>
        </row>
        <row r="288">
          <cell r="B288" t="str">
            <v>Calandrinia ciliata</v>
          </cell>
          <cell r="C288" t="str">
            <v>(Ruiz &amp; Pav.) DC.</v>
          </cell>
          <cell r="D288" t="str">
            <v>purpurlerkeurt</v>
          </cell>
          <cell r="E288">
            <v>139049</v>
          </cell>
          <cell r="F288">
            <v>143451</v>
          </cell>
          <cell r="G288" t="str">
            <v>ExpertGroups/Karplanter/N</v>
          </cell>
          <cell r="H288" t="str">
            <v>Karplanter</v>
          </cell>
          <cell r="I288" t="str">
            <v>Karplanter</v>
          </cell>
          <cell r="J288" t="str">
            <v>NotApplicable</v>
          </cell>
          <cell r="M288" t="str">
            <v>canNotEstablishWithin50years</v>
          </cell>
          <cell r="AA288">
            <v>1975</v>
          </cell>
          <cell r="AB288" t="str">
            <v>terrestrial</v>
          </cell>
          <cell r="AD288" t="str">
            <v>unknown</v>
          </cell>
          <cell r="AE288" t="str">
            <v>no</v>
          </cell>
          <cell r="AF288" t="str">
            <v>unknown</v>
          </cell>
          <cell r="AI288">
            <v>1</v>
          </cell>
          <cell r="AJ288" t="str">
            <v>V</v>
          </cell>
          <cell r="AW288" t="str">
            <v>Ingen kjent effekt</v>
          </cell>
          <cell r="AX288" t="str">
            <v>Ingen kjent effekt</v>
          </cell>
          <cell r="BC288" t="str">
            <v>Ingen kjent effekt</v>
          </cell>
          <cell r="BD288" t="str">
            <v>Ingen kjent effekt</v>
          </cell>
          <cell r="BK288" t="str">
            <v>temperate_nemoral:NorthAndCentralAmerica|temperate_dry:NorthAndCentralAmerica|subtropic_mediterranean:NorthAndCentralAmerica|subtropic_dry:NorthAndCentralAmerica|subtropic_highlands:SouthAmerica</v>
          </cell>
          <cell r="BM288" t="str">
            <v>temperate_nemoral:Oceania,NorthAndCentralAmerica|temperate_dry:NorthAndCentralAmerica|subtropic_mediterranean:Oceania,NorthAndCentralAmerica|subtropic_dry:NorthAndCentralAmerica|subtropic_highlands:SouthAmerica</v>
          </cell>
          <cell r="DI288">
            <v>0</v>
          </cell>
        </row>
        <row r="289">
          <cell r="B289" t="str">
            <v>Calceolaria integrifolia</v>
          </cell>
          <cell r="C289" t="str">
            <v>L.</v>
          </cell>
          <cell r="D289" t="str">
            <v>hagetøffel</v>
          </cell>
          <cell r="E289">
            <v>139050</v>
          </cell>
          <cell r="F289">
            <v>102263</v>
          </cell>
          <cell r="G289" t="str">
            <v>ExpertGroups/Karplanter/N</v>
          </cell>
          <cell r="H289" t="str">
            <v>Karplanter</v>
          </cell>
          <cell r="I289" t="str">
            <v>Karplanter</v>
          </cell>
          <cell r="J289" t="str">
            <v>NotApplicable</v>
          </cell>
          <cell r="M289" t="str">
            <v>canNotEstablishWithin50years</v>
          </cell>
          <cell r="AA289">
            <v>1967</v>
          </cell>
          <cell r="AB289" t="str">
            <v>terrestrial</v>
          </cell>
          <cell r="AD289" t="str">
            <v>unknown</v>
          </cell>
          <cell r="AE289" t="str">
            <v>no</v>
          </cell>
          <cell r="AF289" t="str">
            <v>unknown</v>
          </cell>
          <cell r="AI289">
            <v>1</v>
          </cell>
          <cell r="AJ289" t="str">
            <v>V</v>
          </cell>
          <cell r="AW289" t="str">
            <v>Ingen kjent effekt</v>
          </cell>
          <cell r="AX289" t="str">
            <v>Ingen kjent effekt</v>
          </cell>
          <cell r="BC289" t="str">
            <v>Ingen kjent effekt</v>
          </cell>
          <cell r="BD289" t="str">
            <v>Ingen kjent effekt</v>
          </cell>
          <cell r="BK289" t="str">
            <v>subtropic_unspecified:SouthAmerica|subtropic_mediterranean:SouthAmerica</v>
          </cell>
          <cell r="BM289" t="str">
            <v>subtropic_unspecified:SouthAmerica|subtropic_mediterranean:SouthAmerica</v>
          </cell>
          <cell r="DI289">
            <v>0</v>
          </cell>
        </row>
        <row r="290">
          <cell r="B290" t="str">
            <v>Calceolaria scabiosifolia</v>
          </cell>
          <cell r="C290" t="str">
            <v>Sims</v>
          </cell>
          <cell r="D290" t="str">
            <v>ugrastøffel</v>
          </cell>
          <cell r="E290">
            <v>105582</v>
          </cell>
          <cell r="F290">
            <v>145674</v>
          </cell>
          <cell r="G290" t="str">
            <v>ExpertGroups/Karplanter/N</v>
          </cell>
          <cell r="H290" t="str">
            <v>Karplanter</v>
          </cell>
          <cell r="I290" t="str">
            <v>Karplanter</v>
          </cell>
          <cell r="J290" t="str">
            <v>NotApplicable</v>
          </cell>
          <cell r="M290" t="str">
            <v>canNotEstablishWithin50years</v>
          </cell>
          <cell r="AA290">
            <v>1954</v>
          </cell>
          <cell r="AB290" t="str">
            <v>terrestrial</v>
          </cell>
          <cell r="AD290" t="str">
            <v>unknown</v>
          </cell>
          <cell r="AE290" t="str">
            <v>no</v>
          </cell>
          <cell r="AF290" t="str">
            <v>unknown</v>
          </cell>
          <cell r="AI290">
            <v>1</v>
          </cell>
          <cell r="AJ290" t="str">
            <v>V</v>
          </cell>
          <cell r="AW290" t="str">
            <v>Ingen kjent effekt</v>
          </cell>
          <cell r="AX290" t="str">
            <v>Ingen kjent effekt</v>
          </cell>
          <cell r="BC290" t="str">
            <v>Ingen kjent effekt</v>
          </cell>
          <cell r="BD290" t="str">
            <v>Ingen kjent effekt</v>
          </cell>
          <cell r="BK290" t="str">
            <v>subtropic_unspecified:SouthAmerica</v>
          </cell>
          <cell r="BM290" t="str">
            <v>subtropic_unspecified:SouthAmerica</v>
          </cell>
          <cell r="DI290">
            <v>0</v>
          </cell>
        </row>
        <row r="291">
          <cell r="B291" t="str">
            <v>Calendula arvensis</v>
          </cell>
          <cell r="C291" t="str">
            <v>(Vaill.) L.</v>
          </cell>
          <cell r="D291" t="str">
            <v>åkerringblom</v>
          </cell>
          <cell r="E291">
            <v>84784</v>
          </cell>
          <cell r="F291">
            <v>127921</v>
          </cell>
          <cell r="G291" t="str">
            <v>ExpertGroups/Karplanter/N</v>
          </cell>
          <cell r="H291" t="str">
            <v>Karplanter</v>
          </cell>
          <cell r="I291" t="str">
            <v>Karplanter</v>
          </cell>
          <cell r="J291" t="str">
            <v>AlienSpecie</v>
          </cell>
          <cell r="N291">
            <v>1</v>
          </cell>
          <cell r="Q291">
            <v>1</v>
          </cell>
          <cell r="T291" t="str">
            <v>NK</v>
          </cell>
          <cell r="U291">
            <v>1</v>
          </cell>
          <cell r="V291" t="str">
            <v>1,1</v>
          </cell>
          <cell r="X291">
            <v>1</v>
          </cell>
          <cell r="Y291">
            <v>1</v>
          </cell>
          <cell r="Z291">
            <v>1</v>
          </cell>
          <cell r="AA291">
            <v>1905</v>
          </cell>
          <cell r="AB291" t="str">
            <v>terrestrial</v>
          </cell>
          <cell r="AD291" t="str">
            <v>unknown</v>
          </cell>
          <cell r="AE291" t="str">
            <v>yes</v>
          </cell>
          <cell r="AF291" t="str">
            <v>unknown</v>
          </cell>
          <cell r="AG291">
            <v>2007</v>
          </cell>
          <cell r="AH291" t="str">
            <v>Oslo: Tøyen, jernbanens kolonihager</v>
          </cell>
          <cell r="AI291">
            <v>1</v>
          </cell>
          <cell r="AJ291" t="str">
            <v>V</v>
          </cell>
          <cell r="AL291">
            <v>1</v>
          </cell>
          <cell r="AM291" t="str">
            <v>importDirect</v>
          </cell>
          <cell r="AN291">
            <v>2</v>
          </cell>
          <cell r="AO291" t="str">
            <v>introductionTransportpollution,introductionEscaped</v>
          </cell>
          <cell r="AP291" t="str">
            <v>OsA</v>
          </cell>
          <cell r="AQ291">
            <v>4</v>
          </cell>
          <cell r="AR291">
            <v>2</v>
          </cell>
          <cell r="AS291">
            <v>8</v>
          </cell>
          <cell r="AT291">
            <v>1</v>
          </cell>
          <cell r="AU291">
            <v>16</v>
          </cell>
          <cell r="AV291">
            <v>100</v>
          </cell>
          <cell r="AW291" t="str">
            <v>Ingen kjent effekt</v>
          </cell>
          <cell r="AX291" t="str">
            <v>Ingen kjent effekt</v>
          </cell>
          <cell r="BC291" t="str">
            <v>Ingen kjent effekt</v>
          </cell>
          <cell r="BD291" t="str">
            <v>Ingen kjent effekt</v>
          </cell>
          <cell r="BE291" t="str">
            <v>no</v>
          </cell>
          <cell r="BF291" t="str">
            <v>no</v>
          </cell>
          <cell r="BG291" t="str">
            <v>V</v>
          </cell>
          <cell r="BK291" t="str">
            <v>temperate_nemoral:Europe|subtropic_mediterranean:Europe,Asia,Africa</v>
          </cell>
          <cell r="BM291" t="str">
            <v>temperate_nemoral:Europe|subtropic_mediterranean:Europe,Asia,Africa,Oceania,NorthAndCentralAmerica</v>
          </cell>
          <cell r="BO291">
            <v>1</v>
          </cell>
          <cell r="BR291" t="str">
            <v>RedListCategoryLevel</v>
          </cell>
          <cell r="BT291">
            <v>1</v>
          </cell>
          <cell r="BW291" t="str">
            <v>SpreadYearlyIncreaseCalculatedExpansionSpeed</v>
          </cell>
          <cell r="BX291">
            <v>0</v>
          </cell>
          <cell r="BY291">
            <v>1</v>
          </cell>
          <cell r="CB291" t="str">
            <v>T35</v>
          </cell>
          <cell r="CC291">
            <v>1</v>
          </cell>
          <cell r="CH291">
            <v>1</v>
          </cell>
          <cell r="CM291">
            <v>1</v>
          </cell>
          <cell r="CQ291">
            <v>1</v>
          </cell>
          <cell r="CU291">
            <v>1</v>
          </cell>
          <cell r="CX291">
            <v>0</v>
          </cell>
          <cell r="CY291">
            <v>1</v>
          </cell>
          <cell r="DB291">
            <v>0</v>
          </cell>
          <cell r="DC291" t="str">
            <v>Småringblom &lt;em&gt;Calendula arvensis &lt;/em&gt;er en ettårig sommerblomst, vesentlig fra Middelhavsområdet. Arten formerer seg med frø, og fruktene er tilpasset spredning med dyr (pattedyr). Den er litt for varmekrevende til å ha effektiv reproduksjon i Norge. Den er bare funnet lett forvillet i tilknytning til hageanlegg.</v>
          </cell>
          <cell r="DD291" t="str">
            <v>&lt;p&gt;Arten synes å ha hatt reproduksjon noen år på Tøyen 2007-2008 (og kanskje senere), og den er sett reproduserende i bl.a. København og St. Petersburg i senere år (R. Elven, pers. observ.).&lt;/p&gt;</v>
          </cell>
          <cell r="DE291" t="str">
            <v>Arten er innført til dyrkning i botanisk hage og trolig også med grønnsakfrø.</v>
          </cell>
          <cell r="DF291" t="str">
            <v>Invasjonspotensialet er lite, med minste skår på både median levetid og ekspansjonshastighet.</v>
          </cell>
          <cell r="DG291" t="str">
            <v>Ingen kjent negativ økologisk effekt er knyttet til arten.</v>
          </cell>
          <cell r="DH291" t="str">
            <v>&lt;p&gt;&lt;i&gt;Calendula arvensis &lt;/i&gt;vurderes til ingen kjent økologisk risiko. Arten kan kanskje få stabil forekomst i Norge (frøreproduksjon), men den forventes ikke å bli noen trussel mot noe (eller noen) som helst..&lt;/p&gt;</v>
          </cell>
          <cell r="DI291">
            <v>0</v>
          </cell>
        </row>
        <row r="292">
          <cell r="B292" t="str">
            <v>Callistephus chinensis</v>
          </cell>
          <cell r="C292" t="str">
            <v>(L.) Nees</v>
          </cell>
          <cell r="D292" t="str">
            <v>sommerasters</v>
          </cell>
          <cell r="E292">
            <v>139057</v>
          </cell>
          <cell r="F292">
            <v>100463</v>
          </cell>
          <cell r="G292" t="str">
            <v>ExpertGroups/Karplanter/N</v>
          </cell>
          <cell r="H292" t="str">
            <v>Karplanter</v>
          </cell>
          <cell r="I292" t="str">
            <v>Karplanter</v>
          </cell>
          <cell r="J292" t="str">
            <v>NotApplicable</v>
          </cell>
          <cell r="M292" t="str">
            <v>canNotEstablishWithin50years</v>
          </cell>
          <cell r="AA292">
            <v>1902</v>
          </cell>
          <cell r="AB292" t="str">
            <v>terrestrial</v>
          </cell>
          <cell r="AD292" t="str">
            <v>unknown</v>
          </cell>
          <cell r="AE292" t="str">
            <v>no</v>
          </cell>
          <cell r="AF292" t="str">
            <v>unknown</v>
          </cell>
          <cell r="AI292">
            <v>1</v>
          </cell>
          <cell r="AJ292" t="str">
            <v>V</v>
          </cell>
          <cell r="AW292" t="str">
            <v>Ingen kjent effekt</v>
          </cell>
          <cell r="AX292" t="str">
            <v>Ingen kjent effekt</v>
          </cell>
          <cell r="BC292" t="str">
            <v>Ingen kjent effekt</v>
          </cell>
          <cell r="BD292" t="str">
            <v>Ingen kjent effekt</v>
          </cell>
          <cell r="BK292" t="str">
            <v>temperate_nemoral:Europe,Asia,Oceania|subtropic_unspecified:Asia</v>
          </cell>
          <cell r="BM292" t="str">
            <v>temperate_nemoral:Asia|subtropic_unspecified:Europe,Asia</v>
          </cell>
          <cell r="DI292">
            <v>0</v>
          </cell>
        </row>
        <row r="293">
          <cell r="B293" t="str">
            <v>Camelina alyssum</v>
          </cell>
          <cell r="C293" t="str">
            <v>(Mill.) Thell.</v>
          </cell>
          <cell r="D293" t="str">
            <v>lindodre</v>
          </cell>
          <cell r="E293">
            <v>139093</v>
          </cell>
          <cell r="F293">
            <v>101138</v>
          </cell>
          <cell r="G293" t="str">
            <v>ExpertGroups/Karplanter/N</v>
          </cell>
          <cell r="H293" t="str">
            <v>Karplanter</v>
          </cell>
          <cell r="I293" t="str">
            <v>Karplanter</v>
          </cell>
          <cell r="J293" t="str">
            <v>NotApplicable</v>
          </cell>
          <cell r="M293" t="str">
            <v>canNotEstablishWithin50years</v>
          </cell>
          <cell r="X293">
            <v>1</v>
          </cell>
          <cell r="Y293">
            <v>1</v>
          </cell>
          <cell r="Z293">
            <v>1</v>
          </cell>
          <cell r="AA293" t="str">
            <v>1800-1849</v>
          </cell>
          <cell r="AB293" t="str">
            <v>terrestrial</v>
          </cell>
          <cell r="AD293" t="str">
            <v>unknown</v>
          </cell>
          <cell r="AE293" t="str">
            <v>yes</v>
          </cell>
          <cell r="AF293" t="str">
            <v>unknown</v>
          </cell>
          <cell r="AG293" t="str">
            <v>1800-1849</v>
          </cell>
          <cell r="AH293" t="str">
            <v>flere</v>
          </cell>
          <cell r="AI293">
            <v>1</v>
          </cell>
          <cell r="AJ293" t="str">
            <v>V</v>
          </cell>
          <cell r="AW293" t="str">
            <v>Ingen kjent effekt</v>
          </cell>
          <cell r="AX293" t="str">
            <v>Ingen kjent effekt</v>
          </cell>
          <cell r="BC293" t="str">
            <v>Ingen kjent effekt</v>
          </cell>
          <cell r="BD293" t="str">
            <v>Ingen kjent effekt</v>
          </cell>
          <cell r="BK293" t="str">
            <v>unknown:Europe,Asia,Africa</v>
          </cell>
          <cell r="BM293" t="str">
            <v>temperate_nemoral:Europe|subtropic_mediterranean:Europe</v>
          </cell>
          <cell r="DI293">
            <v>0</v>
          </cell>
        </row>
        <row r="294">
          <cell r="B294" t="str">
            <v>Camelina microcarpa</v>
          </cell>
          <cell r="C294" t="str">
            <v>Andrz. ex DC.</v>
          </cell>
          <cell r="D294" t="str">
            <v>sanddodre</v>
          </cell>
          <cell r="E294">
            <v>139096</v>
          </cell>
          <cell r="F294">
            <v>101139</v>
          </cell>
          <cell r="G294" t="str">
            <v>ExpertGroups/Karplanter/N</v>
          </cell>
          <cell r="H294" t="str">
            <v>Karplanter</v>
          </cell>
          <cell r="I294" t="str">
            <v>Karplanter</v>
          </cell>
          <cell r="J294" t="str">
            <v>AlienSpecie</v>
          </cell>
          <cell r="N294">
            <v>1</v>
          </cell>
          <cell r="Q294">
            <v>1</v>
          </cell>
          <cell r="T294" t="str">
            <v>NK</v>
          </cell>
          <cell r="U294">
            <v>1</v>
          </cell>
          <cell r="V294" t="str">
            <v>1,1</v>
          </cell>
          <cell r="X294">
            <v>1</v>
          </cell>
          <cell r="Y294">
            <v>1</v>
          </cell>
          <cell r="Z294">
            <v>1</v>
          </cell>
          <cell r="AA294">
            <v>1837</v>
          </cell>
          <cell r="AB294" t="str">
            <v>terrestrial</v>
          </cell>
          <cell r="AD294" t="str">
            <v>origin,unknown</v>
          </cell>
          <cell r="AE294" t="str">
            <v>yes</v>
          </cell>
          <cell r="AF294" t="str">
            <v>unknown</v>
          </cell>
          <cell r="AG294">
            <v>1837</v>
          </cell>
          <cell r="AH294" t="str">
            <v>Oslo: Sjursøya</v>
          </cell>
          <cell r="AI294">
            <v>2</v>
          </cell>
          <cell r="AJ294" t="str">
            <v>V</v>
          </cell>
          <cell r="AN294">
            <v>3</v>
          </cell>
          <cell r="AO294" t="str">
            <v>introductionTransportpollution,introductionStowaway,spreadStowaway</v>
          </cell>
          <cell r="AQ294">
            <v>4</v>
          </cell>
          <cell r="AR294">
            <v>1</v>
          </cell>
          <cell r="AS294">
            <v>4</v>
          </cell>
          <cell r="AT294">
            <v>1</v>
          </cell>
          <cell r="AU294">
            <v>0</v>
          </cell>
          <cell r="AV294">
            <v>80</v>
          </cell>
          <cell r="AW294" t="str">
            <v>Ingen kjent effekt</v>
          </cell>
          <cell r="AX294" t="str">
            <v>Ingen kjent effekt</v>
          </cell>
          <cell r="BC294" t="str">
            <v>Ingen kjent effekt</v>
          </cell>
          <cell r="BD294" t="str">
            <v>Ingen kjent effekt</v>
          </cell>
          <cell r="BE294" t="str">
            <v>no</v>
          </cell>
          <cell r="BF294" t="str">
            <v>no</v>
          </cell>
          <cell r="BG294" t="str">
            <v>V</v>
          </cell>
          <cell r="BK294" t="str">
            <v>temperate_nemoral:Europe,Asia|temperate_dry:Europe,Asia|subtropic_mediterranean:Europe,Asia</v>
          </cell>
          <cell r="BM294" t="str">
            <v>temperate_nemoral:Europe,Asia,NorthAndCentralAmerica|temperate_dry:Europe,Asia,NorthAndCentralAmerica|subtropic_mediterranean:Europe,Asia,NorthAndCentralAmerica</v>
          </cell>
          <cell r="BO294">
            <v>1</v>
          </cell>
          <cell r="BR294" t="str">
            <v>RedListCategoryLevel</v>
          </cell>
          <cell r="BT294">
            <v>1</v>
          </cell>
          <cell r="BW294" t="str">
            <v>SpreadYearlyIncreaseCalculatedExpansionSpeed</v>
          </cell>
          <cell r="BX294">
            <v>0</v>
          </cell>
          <cell r="BY294">
            <v>1</v>
          </cell>
          <cell r="CB294" t="str">
            <v>T32-C-17,T35,T44,T45</v>
          </cell>
          <cell r="CC294">
            <v>1</v>
          </cell>
          <cell r="CH294">
            <v>1</v>
          </cell>
          <cell r="CM294">
            <v>1</v>
          </cell>
          <cell r="CQ294">
            <v>1</v>
          </cell>
          <cell r="CU294">
            <v>1</v>
          </cell>
          <cell r="CX294">
            <v>0</v>
          </cell>
          <cell r="CY294">
            <v>1</v>
          </cell>
          <cell r="DB294">
            <v>0</v>
          </cell>
          <cell r="DC294" t="str">
            <v>Sanddodre &lt;em&gt;Camelina microcarpa &lt;/em&gt;er en toårig urt fra Mellom- og Sør-Europa og Vest-Asia. Den har frøreproduksjon. Arten har hatt midlertidige etableringer på skrotemark, spesielt ved møller og kornsiloer, og på grunnlendt kalkmark i Oslo. Ellers har forekomstene vært tilfeldige.</v>
          </cell>
          <cell r="DD294" t="str">
            <v>&lt;p&gt;Sanddodre kom inn med ballastjord. Den ble først funnet på Sjursøya (dokumentert 1837) og "Fæstningsbryggen" (Akershus festning, kanskje enda tidligere) i Oslo, trolig ilanddrevet fra ballastjord dumpet i sjøen. I perioden fra 1850 til 1920 var arten ganske hyppig å finne over store deler av landet, nord til Nordland, delvis med spredning fra ballastplasser, men mer ved spredning fra møller. Mønsteret tyder på at det ikke bare er mølleavfall brukt som gjødsel som spredte den, men også at den var hyppig som forurensning i såfrø og såkorn. Arten hadde sin storhetsperiode mellom 1900 og 1920, da nesten halvparten av alle norske funn ble gjort. Funnfrekvensen faller dramatisk i perioden mellom 1920 og 1960, og funnene begrenses i hovedsak til møller og innførselsplasser, med noen få mer stabile tørrbakkeforekomster, bl.a. på øyene i indre Oslofjord. Etter 1960 er det bare tilfeldige funn, med unntak for en tørrbakkeforekomst på Ulvøya i Oslo, sist notert i 1992 (og øya er sterkt nedbygd i dag). Arten har opplagt reprodusert i Norge (den er toårig og er funnet en lang årrekke på enkelte steder), men alle bestandene kan nå ha gått ut. Arten er kanskje "utdødd" som stabil og reproduserende i Norge.&lt;/p&gt;</v>
          </cell>
          <cell r="DE294" t="str">
            <v>Innført med ballast (trolig både ballastvatn og ballastjord), med korn og med gras- og grønnsakfrø. Knapt noen egenspredning etter innførsel.</v>
          </cell>
          <cell r="DF294" t="str">
            <v>Invasjonspotensialet er lite, med minimalt skår på både median levetid og ekspansjonshastighet. I praksis er arten utdødd eller nesten utdødd i Norge.</v>
          </cell>
          <cell r="DG294" t="str">
            <v>Ingen kjent negativ økologisk effekt er knyttet til arten.</v>
          </cell>
          <cell r="DH294" t="str">
            <v>&lt;p&gt;Sanddodre vurderes til ingen kjent økologisk risiko. Arten hadde stabil forekomst i Norge (frøreproduksjon), men den ekspanderte ikke fra sine etableringssteder, bl.a. på grunnlendt kalkmark, og utgjorde (utgjør) ingen økologisk trussel.&lt;/p&gt;</v>
          </cell>
          <cell r="DI294">
            <v>0</v>
          </cell>
        </row>
        <row r="295">
          <cell r="B295" t="str">
            <v>Camelina sativa</v>
          </cell>
          <cell r="C295" t="str">
            <v>(L.) Crantz</v>
          </cell>
          <cell r="D295" t="str">
            <v>oljedodre</v>
          </cell>
          <cell r="E295">
            <v>139099</v>
          </cell>
          <cell r="F295">
            <v>101140</v>
          </cell>
          <cell r="G295" t="str">
            <v>ExpertGroups/Karplanter/N</v>
          </cell>
          <cell r="H295" t="str">
            <v>Karplanter</v>
          </cell>
          <cell r="I295" t="str">
            <v>Karplanter</v>
          </cell>
          <cell r="J295" t="str">
            <v>NotApplicable</v>
          </cell>
          <cell r="M295" t="str">
            <v>canNotEstablishWithin50years</v>
          </cell>
          <cell r="X295">
            <v>1</v>
          </cell>
          <cell r="Y295">
            <v>1</v>
          </cell>
          <cell r="Z295">
            <v>1</v>
          </cell>
          <cell r="AA295">
            <v>1872</v>
          </cell>
          <cell r="AB295" t="str">
            <v>terrestrial</v>
          </cell>
          <cell r="AD295" t="str">
            <v>unknown</v>
          </cell>
          <cell r="AE295" t="str">
            <v>yes</v>
          </cell>
          <cell r="AF295" t="str">
            <v>unknown</v>
          </cell>
          <cell r="AI295">
            <v>1</v>
          </cell>
          <cell r="AJ295" t="str">
            <v>V</v>
          </cell>
          <cell r="AW295" t="str">
            <v>Ingen kjent effekt</v>
          </cell>
          <cell r="AX295" t="str">
            <v>Potensielt viktig jordbruksplante som oljevekst.</v>
          </cell>
          <cell r="BC295" t="str">
            <v>Ingen kjent effekt</v>
          </cell>
          <cell r="BD295" t="str">
            <v>Ingen kjent effekt</v>
          </cell>
          <cell r="BK295" t="str">
            <v>temperate_nemoral:Europe,Asia|temperate_dry:Europe,Asia</v>
          </cell>
          <cell r="BM295" t="str">
            <v>temperate_nemoral:Europe,Asia,NorthAndCentralAmerica,SouthAmerica|temperate_dry:Europe,Asia,SouthAmerica</v>
          </cell>
          <cell r="DI295">
            <v>0</v>
          </cell>
        </row>
        <row r="296">
          <cell r="B296" t="str">
            <v>Campanula cochleariifolia</v>
          </cell>
          <cell r="C296" t="str">
            <v>Lam.</v>
          </cell>
          <cell r="D296" t="str">
            <v>nyreklokke</v>
          </cell>
          <cell r="E296">
            <v>144125</v>
          </cell>
          <cell r="F296">
            <v>100930</v>
          </cell>
          <cell r="G296" t="str">
            <v>ExpertGroups/Karplanter/N</v>
          </cell>
          <cell r="H296" t="str">
            <v>Karplanter</v>
          </cell>
          <cell r="I296" t="str">
            <v>Karplanter</v>
          </cell>
          <cell r="J296" t="str">
            <v>NotApplicable</v>
          </cell>
          <cell r="M296" t="str">
            <v>canNotEstablishWithin50years</v>
          </cell>
          <cell r="AA296">
            <v>1934</v>
          </cell>
          <cell r="AB296" t="str">
            <v>terrestrial</v>
          </cell>
          <cell r="AD296" t="str">
            <v>unknown</v>
          </cell>
          <cell r="AE296" t="str">
            <v>no</v>
          </cell>
          <cell r="AF296" t="str">
            <v>unknown</v>
          </cell>
          <cell r="AI296">
            <v>5</v>
          </cell>
          <cell r="AJ296" t="str">
            <v>V</v>
          </cell>
          <cell r="AW296" t="str">
            <v>Ingen kjent effekt</v>
          </cell>
          <cell r="AX296" t="str">
            <v>Ingen kjent effekt</v>
          </cell>
          <cell r="BC296" t="str">
            <v>Ingen kjent effekt</v>
          </cell>
          <cell r="BD296" t="str">
            <v>Ingen kjent effekt</v>
          </cell>
          <cell r="BK296" t="str">
            <v>temperate_nemoral:Europe|subtropic_mediterranean:Europe</v>
          </cell>
          <cell r="BM296" t="str">
            <v>temperate_nemoral:Europe|subtropic_mediterranean:Europe</v>
          </cell>
          <cell r="DI296">
            <v>0</v>
          </cell>
        </row>
        <row r="297">
          <cell r="B297" t="str">
            <v>Campanula glomerata glomerata</v>
          </cell>
          <cell r="D297" t="str">
            <v>engtoppklokke</v>
          </cell>
          <cell r="E297">
            <v>60892</v>
          </cell>
          <cell r="F297">
            <v>100932</v>
          </cell>
          <cell r="G297" t="str">
            <v>ExpertGroups/Karplanter/N</v>
          </cell>
          <cell r="H297" t="str">
            <v>Karplanter</v>
          </cell>
          <cell r="I297" t="str">
            <v>Karplanter</v>
          </cell>
          <cell r="J297" t="str">
            <v>AlienSpecie</v>
          </cell>
          <cell r="N297">
            <v>2</v>
          </cell>
          <cell r="Q297">
            <v>1</v>
          </cell>
          <cell r="T297" t="str">
            <v>LO</v>
          </cell>
          <cell r="U297">
            <v>2</v>
          </cell>
          <cell r="V297" t="str">
            <v>2A,1</v>
          </cell>
          <cell r="X297">
            <v>1</v>
          </cell>
          <cell r="Y297">
            <v>1</v>
          </cell>
          <cell r="Z297">
            <v>1</v>
          </cell>
          <cell r="AA297">
            <v>1958</v>
          </cell>
          <cell r="AB297" t="str">
            <v>terrestrial</v>
          </cell>
          <cell r="AD297" t="str">
            <v>origin</v>
          </cell>
          <cell r="AE297" t="str">
            <v>yes</v>
          </cell>
          <cell r="AF297" t="str">
            <v>unknown</v>
          </cell>
          <cell r="AG297">
            <v>1958</v>
          </cell>
          <cell r="AH297" t="str">
            <v>Fi Sør-Varanger: nær Holmfossen i Pasvikdalen og bunnen av Munkefjorden</v>
          </cell>
          <cell r="AI297">
            <v>10</v>
          </cell>
          <cell r="AJ297" t="str">
            <v>V</v>
          </cell>
          <cell r="AN297">
            <v>2</v>
          </cell>
          <cell r="AO297" t="str">
            <v>introductionTransportpollution</v>
          </cell>
          <cell r="AP297" t="str">
            <v>Bu,Fi</v>
          </cell>
          <cell r="AQ297">
            <v>52</v>
          </cell>
          <cell r="AR297">
            <v>2</v>
          </cell>
          <cell r="AS297">
            <v>104</v>
          </cell>
          <cell r="AT297">
            <v>100</v>
          </cell>
          <cell r="AU297">
            <v>112</v>
          </cell>
          <cell r="AV297">
            <v>10</v>
          </cell>
          <cell r="AW297" t="str">
            <v>Ingen kjent effekt</v>
          </cell>
          <cell r="AX297" t="str">
            <v>Ingen kjent effekt</v>
          </cell>
          <cell r="BC297" t="str">
            <v>Ingen kjent effekt</v>
          </cell>
          <cell r="BD297" t="str">
            <v>Ingen kjent effekt</v>
          </cell>
          <cell r="BE297" t="str">
            <v>no</v>
          </cell>
          <cell r="BF297" t="str">
            <v>no</v>
          </cell>
          <cell r="BK297" t="str">
            <v>temperate_boreal:Asia|temperate_nemoral:Europe,Asia|temperate_dry:Europe,Asia|subtropic_mediterranean:Europe,Asia</v>
          </cell>
          <cell r="BM297" t="str">
            <v>temperate_boreal:Europe,Asia|temperate_nemoral:Europe,Asia|temperate_dry:Europe,Asia|subtropic_mediterranean:Europe,Asia</v>
          </cell>
          <cell r="BO297">
            <v>3</v>
          </cell>
          <cell r="BR297" t="str">
            <v>RedListCategoryLevel</v>
          </cell>
          <cell r="BT297">
            <v>1</v>
          </cell>
          <cell r="BW297" t="str">
            <v>SpreadYearlyIncreaseCalculatedExpansionSpeed</v>
          </cell>
          <cell r="BX297">
            <v>13.84</v>
          </cell>
          <cell r="BY297">
            <v>1</v>
          </cell>
          <cell r="CB297" t="str">
            <v>T32,T37</v>
          </cell>
          <cell r="CC297">
            <v>1</v>
          </cell>
          <cell r="CH297">
            <v>1</v>
          </cell>
          <cell r="CM297">
            <v>1</v>
          </cell>
          <cell r="CQ297">
            <v>1</v>
          </cell>
          <cell r="CU297">
            <v>1</v>
          </cell>
          <cell r="CX297">
            <v>0</v>
          </cell>
          <cell r="CY297">
            <v>1</v>
          </cell>
          <cell r="DB297">
            <v>0</v>
          </cell>
          <cell r="DC297" t="str">
            <v>Engtoppklokke &lt;em&gt;Campanula glomerata &lt;/em&gt;subsp. &lt;em&gt;glomerata &lt;/em&gt;er en vidt utbredt europeisk og vestasiatisk flerårig urt, i Europa litt østlig og med nordgrense i Baltikum og Russland. Den formerer seg med frø og har dessuten sterk klonal vekst med jordstengler. Den er etablert i enger mer eller mindre tilgrodde med bjørkekratt i Fi Sør-Varanger og mindre etablert på flisvoller i Bu Hurum.</v>
          </cell>
          <cell r="DD297" t="str">
            <v>&lt;p&gt;Planten kom inn til Fi Sør-Varanger under andre verdenskrig mellom 1940 og 1944, men ble først funnet i 1958 nær brua over Pasvikelva ved Holmfoss, nedrevet etter at elva ble grense mellom Russland og Norge, og i botnen av Munkefjorden. Siden er den funnet på minst 14 andre plasser i 12 forekomstruter i Sør-Varanger (Jarfjord, Pasvikdalen, Svartaksla-Elvenes-området, Munkelv, Neiden), alltid i på eller nær steder for tyske militæranlegg og leirer. Arten kom opplagt inn med f&amp;#244:r til hestene, men f&amp;#244:ret behøver ikke være fra Mellom-Europa. Før utbruddet av krigen med Russland i 1941 var russisk høy en av de mest omfattende varene som ble solgt fra Russland til Tyskland under Molotov-Ribbentrop-pakten. Funnene i Sør-Varanger omtales omfattende av Alm et al. (2003). I 2003 ble planten også funnet i Toftebekkdalen i Bu Hurum, på flis/bark-fylling, sikkert kommet inn med europeisk, kanskje baltisk tømmer. Her er det mindre trolig at den blir permanent. Arten har permanent, men ikke ekspansiv bestand i Norge.&lt;/p&gt;</v>
          </cell>
          <cell r="DE297" t="str">
            <v>Planten ble innført med hestef&amp;#244:r og tømmer, trolig fra naturlig utbredelsesområde noe øst i Europa. Den har hatt svært lite videre spredning, om noen.</v>
          </cell>
          <cell r="DF297" t="str">
            <v>Invasjonspotensialet er begrenset, en kombinasjon av moderat lang median levetid og låg ekspansjonshastighet. Det er praktisk talt ikke ekspansjon i etablerte bestander og knapt etablering av nye.</v>
          </cell>
          <cell r="DG297" t="str">
            <v>Ingen kjent negativ økologisk effekt er knyttet til planten.</v>
          </cell>
          <cell r="DH297" t="str">
            <v>&lt;p&gt;Engtoppklokke vurderes til låg økologisk risiko, på grunn av invasjonspotensialet. Den har permanent, men ikke ekspansiv bestand i Norge, men den har ikke ekspandert på 60-70 år og utgjør ingen økologisk trussel. Den er heller et kulturminne etter andre verdenskrig.&lt;/p&gt;</v>
          </cell>
          <cell r="DI297">
            <v>1</v>
          </cell>
        </row>
        <row r="298">
          <cell r="B298" t="str">
            <v>Campanula lactiflora</v>
          </cell>
          <cell r="C298" t="str">
            <v>M.Bieb.</v>
          </cell>
          <cell r="D298" t="str">
            <v>melkeklokke</v>
          </cell>
          <cell r="E298">
            <v>60893</v>
          </cell>
          <cell r="F298">
            <v>100933</v>
          </cell>
          <cell r="G298" t="str">
            <v>ExpertGroups/Karplanter/N</v>
          </cell>
          <cell r="H298" t="str">
            <v>Karplanter</v>
          </cell>
          <cell r="I298" t="str">
            <v>Karplanter</v>
          </cell>
          <cell r="J298" t="str">
            <v>NotApplicable</v>
          </cell>
          <cell r="M298" t="str">
            <v>canNotEstablishWithin50years</v>
          </cell>
          <cell r="AA298">
            <v>2002</v>
          </cell>
          <cell r="AB298" t="str">
            <v>terrestrial</v>
          </cell>
          <cell r="AD298" t="str">
            <v>unknown</v>
          </cell>
          <cell r="AE298" t="str">
            <v>no</v>
          </cell>
          <cell r="AF298" t="str">
            <v>unknown</v>
          </cell>
          <cell r="AI298">
            <v>5</v>
          </cell>
          <cell r="AJ298" t="str">
            <v>V</v>
          </cell>
          <cell r="AW298" t="str">
            <v>Ingen kjent effekt</v>
          </cell>
          <cell r="AX298" t="str">
            <v>Ingen kjent effekt</v>
          </cell>
          <cell r="BC298" t="str">
            <v>Ingen kjent effekt</v>
          </cell>
          <cell r="BD298" t="str">
            <v>Ingen kjent effekt</v>
          </cell>
          <cell r="BK298" t="str">
            <v>temperate_nemoral:Europe,Asia</v>
          </cell>
          <cell r="BM298" t="str">
            <v>temperate_nemoral:Europe,Asia</v>
          </cell>
          <cell r="DI298">
            <v>0</v>
          </cell>
        </row>
        <row r="299">
          <cell r="B299" t="str">
            <v>Campanula punctata</v>
          </cell>
          <cell r="C299" t="str">
            <v>Lam.</v>
          </cell>
          <cell r="D299" t="str">
            <v>prikk-klokke</v>
          </cell>
          <cell r="E299">
            <v>60900</v>
          </cell>
          <cell r="F299">
            <v>100940</v>
          </cell>
          <cell r="G299" t="str">
            <v>ExpertGroups/Karplanter/N</v>
          </cell>
          <cell r="H299" t="str">
            <v>Karplanter</v>
          </cell>
          <cell r="I299" t="str">
            <v>Karplanter</v>
          </cell>
          <cell r="J299" t="str">
            <v>NotApplicable</v>
          </cell>
          <cell r="M299" t="str">
            <v>canNotEstablishWithin50years</v>
          </cell>
          <cell r="AA299">
            <v>2005</v>
          </cell>
          <cell r="AB299" t="str">
            <v>terrestrial</v>
          </cell>
          <cell r="AD299" t="str">
            <v>unknown</v>
          </cell>
          <cell r="AE299" t="str">
            <v>no</v>
          </cell>
          <cell r="AF299" t="str">
            <v>unknown</v>
          </cell>
          <cell r="AI299">
            <v>5</v>
          </cell>
          <cell r="AJ299" t="str">
            <v>V</v>
          </cell>
          <cell r="AW299" t="str">
            <v>Ingen kjent effekt</v>
          </cell>
          <cell r="AX299" t="str">
            <v>Ingen kjent effekt</v>
          </cell>
          <cell r="BC299" t="str">
            <v>Ingen kjent effekt</v>
          </cell>
          <cell r="BD299" t="str">
            <v>Ingen kjent effekt</v>
          </cell>
          <cell r="BK299" t="str">
            <v>temperate_nemoral:Asia</v>
          </cell>
          <cell r="BM299" t="str">
            <v>temperate_nemoral:Europe,Asia</v>
          </cell>
          <cell r="DI299">
            <v>0</v>
          </cell>
        </row>
        <row r="300">
          <cell r="B300" t="str">
            <v>Campanula pyramidalis</v>
          </cell>
          <cell r="C300" t="str">
            <v>L.</v>
          </cell>
          <cell r="D300" t="str">
            <v>aronstav</v>
          </cell>
          <cell r="E300">
            <v>60901</v>
          </cell>
          <cell r="F300">
            <v>100941</v>
          </cell>
          <cell r="G300" t="str">
            <v>ExpertGroups/Karplanter/N</v>
          </cell>
          <cell r="H300" t="str">
            <v>Karplanter</v>
          </cell>
          <cell r="I300" t="str">
            <v>Karplanter</v>
          </cell>
          <cell r="J300" t="str">
            <v>NotApplicable</v>
          </cell>
          <cell r="M300" t="str">
            <v>canNotEstablishWithin50years</v>
          </cell>
          <cell r="AA300">
            <v>1938</v>
          </cell>
          <cell r="AB300" t="str">
            <v>terrestrial</v>
          </cell>
          <cell r="AD300" t="str">
            <v>unknown</v>
          </cell>
          <cell r="AE300" t="str">
            <v>no</v>
          </cell>
          <cell r="AF300" t="str">
            <v>unknown</v>
          </cell>
          <cell r="AI300">
            <v>2</v>
          </cell>
          <cell r="AJ300" t="str">
            <v>V</v>
          </cell>
          <cell r="AW300" t="str">
            <v>Ingen kjent effekt</v>
          </cell>
          <cell r="AX300" t="str">
            <v>Ingen kjent effekt</v>
          </cell>
          <cell r="BC300" t="str">
            <v>Ingen kjent effekt</v>
          </cell>
          <cell r="BD300" t="str">
            <v>Ingen kjent effekt</v>
          </cell>
          <cell r="BK300" t="str">
            <v>temperate_nemoral:Europe|subtropic_mediterranean:Europe</v>
          </cell>
          <cell r="BM300" t="str">
            <v>temperate_nemoral:Europe|subtropic_mediterranean:Europe</v>
          </cell>
          <cell r="DI300">
            <v>0</v>
          </cell>
        </row>
        <row r="301">
          <cell r="B301" t="str">
            <v>Campanula rapunculoides</v>
          </cell>
          <cell r="C301" t="str">
            <v>L.</v>
          </cell>
          <cell r="D301" t="str">
            <v>ugrasklokke</v>
          </cell>
          <cell r="E301">
            <v>60902</v>
          </cell>
          <cell r="F301">
            <v>100942</v>
          </cell>
          <cell r="G301" t="str">
            <v>ExpertGroups/Karplanter/N</v>
          </cell>
          <cell r="H301" t="str">
            <v>Karplanter</v>
          </cell>
          <cell r="I301" t="str">
            <v>Karplanter</v>
          </cell>
          <cell r="J301" t="str">
            <v>AlienSpecie</v>
          </cell>
          <cell r="N301">
            <v>4</v>
          </cell>
          <cell r="Q301">
            <v>1</v>
          </cell>
          <cell r="T301" t="str">
            <v>PH</v>
          </cell>
          <cell r="U301">
            <v>3</v>
          </cell>
          <cell r="V301" t="str">
            <v>4A,1</v>
          </cell>
          <cell r="X301">
            <v>3</v>
          </cell>
          <cell r="Y301">
            <v>4</v>
          </cell>
          <cell r="Z301">
            <v>1</v>
          </cell>
          <cell r="AA301">
            <v>1823</v>
          </cell>
          <cell r="AB301" t="str">
            <v>terrestrial</v>
          </cell>
          <cell r="AD301" t="str">
            <v>origin,unknown</v>
          </cell>
          <cell r="AE301" t="str">
            <v>yes</v>
          </cell>
          <cell r="AF301" t="str">
            <v>unknown</v>
          </cell>
          <cell r="AG301">
            <v>1823</v>
          </cell>
          <cell r="AH301" t="str">
            <v>Ak Ullensaker og Ås</v>
          </cell>
          <cell r="AI301">
            <v>10</v>
          </cell>
          <cell r="AJ301" t="str">
            <v>V</v>
          </cell>
          <cell r="AN301">
            <v>7</v>
          </cell>
          <cell r="AO301" t="str">
            <v>introductionTransportpollution,introductionStowaway,spreadStowaway,spreadTransportpollution,spreadNaturalDispersal,introductionEscaped</v>
          </cell>
          <cell r="AP301" t="str">
            <v>Øs,OsA,He,Op,Bu,Ve,Te,Aa,Va,Ro,Ho,Sf,Mr,St,Nt,No,Tr</v>
          </cell>
          <cell r="AQ301">
            <v>3888</v>
          </cell>
          <cell r="AR301">
            <v>4</v>
          </cell>
          <cell r="AS301">
            <v>15552</v>
          </cell>
          <cell r="AT301">
            <v>300000</v>
          </cell>
          <cell r="AU301">
            <v>23000</v>
          </cell>
          <cell r="AV301">
            <v>80</v>
          </cell>
          <cell r="AW301" t="str">
            <v>Ingen kjent effekt</v>
          </cell>
          <cell r="AX301" t="str">
            <v>Ingen kjent effekt</v>
          </cell>
          <cell r="BC301" t="str">
            <v>Ingen kjent effekt</v>
          </cell>
          <cell r="BD301" t="str">
            <v>Ingen kjent effekt</v>
          </cell>
          <cell r="BE301" t="str">
            <v>no</v>
          </cell>
          <cell r="BF301" t="str">
            <v>no</v>
          </cell>
          <cell r="BK301" t="str">
            <v>temperate_nemoral:Europe,Asia|temperate_dry:Europe,Asia|subtropic_mediterranean:Europe,Asia</v>
          </cell>
          <cell r="BM301" t="str">
            <v>temperate_boreal:Europe,NorthAndCentralAmerica|temperate_nemoral:Europe,Asia,Oceania,NorthAndCentralAmerica|temperate_dry:Europe,Asia|subtropic_mediterranean:Europe,Asia</v>
          </cell>
          <cell r="BO301">
            <v>4</v>
          </cell>
          <cell r="BR301" t="str">
            <v>RedListCategoryLevel</v>
          </cell>
          <cell r="BT301">
            <v>3</v>
          </cell>
          <cell r="BU301" t="str">
            <v>X</v>
          </cell>
          <cell r="BW301" t="str">
            <v>SpreadYearlyIncreaseObservations</v>
          </cell>
          <cell r="BX301">
            <v>467</v>
          </cell>
          <cell r="BY301">
            <v>1</v>
          </cell>
          <cell r="CB301" t="str">
            <v>T4,T32,T35,T37,T39,T40,T41,T42,T43</v>
          </cell>
          <cell r="CC301">
            <v>1</v>
          </cell>
          <cell r="CH301">
            <v>1</v>
          </cell>
          <cell r="CM301">
            <v>1</v>
          </cell>
          <cell r="CQ301">
            <v>1</v>
          </cell>
          <cell r="CT301" t="str">
            <v>T32</v>
          </cell>
          <cell r="CU301">
            <v>1</v>
          </cell>
          <cell r="CX301">
            <v>0</v>
          </cell>
          <cell r="CY301">
            <v>1</v>
          </cell>
          <cell r="DB301">
            <v>0</v>
          </cell>
          <cell r="DC301" t="str">
            <v>Ugrasklokke &lt;i&gt;Campanula rapunculoides&lt;/i&gt; er en langlevd flerårig urt med frøreproduksjon, og også med sterk klonal vekst med jordstengler (nesten umulig å utrydde). Frøene spres nokså passivt fra stive stengler (ballist). Den er utbredt i store deler av Europa, men fremmed hos oss. Den er meget vanlig på kulturmark og sterkt forstyrret mark, særlig i gjengroende eng, på veikanter og i og ved hager, men går i liten grad inn i mindre påvirkete naturtyper.</v>
          </cell>
          <cell r="DD301" t="str">
            <v>&lt;p&gt;Ugrasklokke er først dokumentert fra 1820-årene med de to første daterte funn i 1823 i Ak Ås og Ullensaker, men den kan ha vært i landet før 1800. Det ble gjort en lang rekke funn i 1840-årene, i Østfold (flere steder), Oslo/Akershus (mange steder), Buskerud (Kongsberg) og Vestfold (Larvik). Ingen av funnene er knyttet til steder for spesielle importer, noe som tyder på at arten er kommet enten med grasfrø (mest sannsynlig på grunn av samtidigheten) eller med mer diffuse vektorer. Arten begynte raskt å ekspandere og var allerede tidlig på 1900-tallet såpass hyppig i sentrale områder at den knapt ble samlet eller notert mer. Økningen har fortsatt fram til nå: kontrasten mellom ca. 79 forekomster anslått ut fra herbariedokumentasjonen i 1980 og 578 forekomster rapportert i Artskart for 1981-2011 sier noe om hvor lite denne nå blir samlet. Arten fyller nå sitt potensielle utbredelsesområde, og den er så vanlig at det er relativt lite rom for ytterligere fortetning. Den er funnet nord til Nord-Troms (Nordreisa), men muligens ikke med effektiv formering lengre nord enn Trøndelag.&lt;/p&gt;</v>
          </cell>
          <cell r="DE301" t="str">
            <v>Arten er trolig kommet inn med såfrø og med transportmidler, i litt omfang også dyrket som prydplante i hager (i fjelldalene og nordpå der den ikke allerede er et plagsomt hageugras) og forvillet derfra.</v>
          </cell>
          <cell r="DF301" t="str">
            <v>Invasjonspotensialet er stort, en kombinasjon av lang median levetid og moderat (med usikkerhet til høg) ekspansjonshastighet.</v>
          </cell>
          <cell r="DG301" t="str">
            <v>Arten vurderes til ingen kjent økologisk effekt. Den fortrenger andre karplanter der den etablerer seg, men dette skjer hovedsakelig på sterkt endret fastmark og er ikke kjent å påvirke sårbare arter. Dette plagsomme hageugraset vurderes derfor til ikke å ha noen vurd&amp;#233:rbar effekt ute i norsk natur.</v>
          </cell>
          <cell r="DH301" t="str">
            <v>&lt;p&gt;Ugrasklokke vurderes til potensielt høg økologisk risiko, men utelukkende på grunn av invasjonspotensialet. Arten går i hovedsak inn på "kunstmark" (hager, veikanter, skrotemark, byugras), men inntar også engkanter og skogkanter, hvor den neppe kommer til å gjøre særlig skade.&lt;/p&gt;</v>
          </cell>
          <cell r="DI301">
            <v>0</v>
          </cell>
        </row>
        <row r="302">
          <cell r="B302" t="str">
            <v>Campanula rapunculus</v>
          </cell>
          <cell r="C302" t="str">
            <v>L.</v>
          </cell>
          <cell r="D302" t="str">
            <v>rankklokke</v>
          </cell>
          <cell r="E302">
            <v>60903</v>
          </cell>
          <cell r="F302">
            <v>100943</v>
          </cell>
          <cell r="G302" t="str">
            <v>ExpertGroups/Karplanter/N</v>
          </cell>
          <cell r="H302" t="str">
            <v>Karplanter</v>
          </cell>
          <cell r="I302" t="str">
            <v>Karplanter</v>
          </cell>
          <cell r="J302" t="str">
            <v>NotApplicable</v>
          </cell>
          <cell r="M302" t="str">
            <v>canNotEstablishWithin50years</v>
          </cell>
          <cell r="AA302">
            <v>2005</v>
          </cell>
          <cell r="AB302" t="str">
            <v>terrestrial</v>
          </cell>
          <cell r="AD302" t="str">
            <v>unknown</v>
          </cell>
          <cell r="AE302" t="str">
            <v>no</v>
          </cell>
          <cell r="AF302" t="str">
            <v>unknown</v>
          </cell>
          <cell r="AI302">
            <v>2</v>
          </cell>
          <cell r="AJ302" t="str">
            <v>V</v>
          </cell>
          <cell r="AW302" t="str">
            <v>Ingen kjent effekt</v>
          </cell>
          <cell r="AX302" t="str">
            <v>Ingen kjent effekt</v>
          </cell>
          <cell r="BC302" t="str">
            <v>Ingen kjent effekt</v>
          </cell>
          <cell r="BD302" t="str">
            <v>Ingen kjent effekt</v>
          </cell>
          <cell r="BK302" t="str">
            <v>temperate_nemoral:Europe,Asia|subtropic_mediterranean:Europe,Asia</v>
          </cell>
          <cell r="BM302" t="str">
            <v>temperate_nemoral:Europe,Asia|subtropic_mediterranean:Europe,Asia</v>
          </cell>
          <cell r="DI302">
            <v>1</v>
          </cell>
        </row>
        <row r="303">
          <cell r="B303" t="str">
            <v>Amaranthus cruentus</v>
          </cell>
          <cell r="C303" t="str">
            <v>L.</v>
          </cell>
          <cell r="D303" t="str">
            <v>blodamarant</v>
          </cell>
          <cell r="E303">
            <v>130272</v>
          </cell>
          <cell r="F303">
            <v>143445</v>
          </cell>
          <cell r="G303" t="str">
            <v>ExpertGroups/Karplanter/N</v>
          </cell>
          <cell r="H303" t="str">
            <v>Karplanter</v>
          </cell>
          <cell r="I303" t="str">
            <v>Karplanter</v>
          </cell>
          <cell r="J303" t="str">
            <v>NotApplicable</v>
          </cell>
          <cell r="M303" t="str">
            <v>canNotEstablishWithin50years</v>
          </cell>
          <cell r="AA303">
            <v>1903</v>
          </cell>
          <cell r="AB303" t="str">
            <v>terrestrial</v>
          </cell>
          <cell r="AD303" t="str">
            <v>unknown</v>
          </cell>
          <cell r="AE303" t="str">
            <v>no</v>
          </cell>
          <cell r="AF303" t="str">
            <v>unknown</v>
          </cell>
          <cell r="AI303">
            <v>1</v>
          </cell>
          <cell r="AJ303" t="str">
            <v>V</v>
          </cell>
          <cell r="AW303" t="str">
            <v>Ingen kjent effekt</v>
          </cell>
          <cell r="AX303" t="str">
            <v>Ingen kjent effekt</v>
          </cell>
          <cell r="BC303" t="str">
            <v>Ingen kjent effekt</v>
          </cell>
          <cell r="BD303" t="str">
            <v>Ingen kjent effekt</v>
          </cell>
          <cell r="BK303" t="str">
            <v>subtropic_unspecified:NorthAndCentralAmerica|tropic:NorthAndCentralAmerica</v>
          </cell>
          <cell r="BM303" t="str">
            <v>temperate_nemoral:Europe|temperate_dry:Europe,Asia|subtropic_unspecified:NorthAndCentralAmerica|subtropic_mediterranean:Europe,Asia,Africa,Oceania|tropic:NorthAndCentralAmerica</v>
          </cell>
          <cell r="DI303">
            <v>1</v>
          </cell>
        </row>
        <row r="304">
          <cell r="B304" t="str">
            <v>Cannabis sativa</v>
          </cell>
          <cell r="C304" t="str">
            <v>L.</v>
          </cell>
          <cell r="D304" t="str">
            <v>hamp</v>
          </cell>
          <cell r="E304">
            <v>63157</v>
          </cell>
          <cell r="F304">
            <v>103197</v>
          </cell>
          <cell r="G304" t="str">
            <v>ExpertGroups/Karplanter/N</v>
          </cell>
          <cell r="H304" t="str">
            <v>Karplanter</v>
          </cell>
          <cell r="I304" t="str">
            <v>Karplanter</v>
          </cell>
          <cell r="J304" t="str">
            <v>NotApplicable</v>
          </cell>
          <cell r="M304" t="str">
            <v>canNotEstablishWithin50years</v>
          </cell>
          <cell r="AA304">
            <v>1860</v>
          </cell>
          <cell r="AB304" t="str">
            <v>terrestrial</v>
          </cell>
          <cell r="AD304" t="str">
            <v>unknown</v>
          </cell>
          <cell r="AE304" t="str">
            <v>no</v>
          </cell>
          <cell r="AF304" t="str">
            <v>unknown</v>
          </cell>
          <cell r="AI304">
            <v>1</v>
          </cell>
          <cell r="AJ304" t="str">
            <v>V</v>
          </cell>
          <cell r="AW304" t="str">
            <v>Narkotisk (cannabis, marijuana).</v>
          </cell>
          <cell r="AX304" t="str">
            <v>Økonomisk viktig plante for medisinske formål, tidligere og delvis fortsatt som tekstilfiber.</v>
          </cell>
          <cell r="BC304" t="str">
            <v>Ingen kjent effekt</v>
          </cell>
          <cell r="BD304" t="str">
            <v>Ingen kjent effekt</v>
          </cell>
          <cell r="BK304" t="str">
            <v>temperate_nemoral:Asia|temperate_dry:Asia|subtropic_mediterranean:Asia|subtropic_dry:Asia</v>
          </cell>
          <cell r="BM304" t="str">
            <v>temperate_nemoral:Europe,Asia,Oceania,NorthAndCentralAmerica,SouthAmerica|temperate_dry:Europe,Asia|subtropic_unspecified:NorthAndCentralAmerica,SouthAmerica|subtropic_mediterranean:Europe,Asia,Africa,Oceania|subtropic_dry:Asia,Africa|subtropic_caperegion:Africa|subtropic_highlands:SouthAmerica|tropic:Africa,Oceania,NorthAndCentralAmerica,SouthAmerica</v>
          </cell>
          <cell r="DI304">
            <v>0</v>
          </cell>
        </row>
        <row r="305">
          <cell r="B305" t="str">
            <v>Capnoides sempervirens</v>
          </cell>
          <cell r="C305" t="str">
            <v>(L.) Borkh.</v>
          </cell>
          <cell r="D305" t="str">
            <v>amerikalerkespore</v>
          </cell>
          <cell r="E305">
            <v>139116</v>
          </cell>
          <cell r="F305">
            <v>103006</v>
          </cell>
          <cell r="G305" t="str">
            <v>ExpertGroups/Karplanter/N</v>
          </cell>
          <cell r="H305" t="str">
            <v>Karplanter</v>
          </cell>
          <cell r="I305" t="str">
            <v>Karplanter</v>
          </cell>
          <cell r="J305" t="str">
            <v>AlienSpecie</v>
          </cell>
          <cell r="N305">
            <v>1</v>
          </cell>
          <cell r="Q305">
            <v>1</v>
          </cell>
          <cell r="T305" t="str">
            <v>NK</v>
          </cell>
          <cell r="U305">
            <v>1</v>
          </cell>
          <cell r="V305" t="str">
            <v>1,1</v>
          </cell>
          <cell r="X305">
            <v>1</v>
          </cell>
          <cell r="Y305">
            <v>1</v>
          </cell>
          <cell r="Z305">
            <v>1</v>
          </cell>
          <cell r="AA305">
            <v>1905</v>
          </cell>
          <cell r="AB305" t="str">
            <v>terrestrial</v>
          </cell>
          <cell r="AD305" t="str">
            <v>unknown</v>
          </cell>
          <cell r="AE305" t="str">
            <v>yes</v>
          </cell>
          <cell r="AF305" t="str">
            <v>unknown</v>
          </cell>
          <cell r="AG305">
            <v>1926</v>
          </cell>
          <cell r="AH305" t="str">
            <v>Vf Tjøme: Skauen - Onerød</v>
          </cell>
          <cell r="AI305">
            <v>1</v>
          </cell>
          <cell r="AJ305" t="str">
            <v>V</v>
          </cell>
          <cell r="AL305">
            <v>1</v>
          </cell>
          <cell r="AM305" t="str">
            <v>importDirect</v>
          </cell>
          <cell r="AN305">
            <v>1</v>
          </cell>
          <cell r="AO305" t="str">
            <v>introductionStowaway</v>
          </cell>
          <cell r="AQ305">
            <v>4</v>
          </cell>
          <cell r="AR305">
            <v>1</v>
          </cell>
          <cell r="AS305">
            <v>4</v>
          </cell>
          <cell r="AT305">
            <v>1</v>
          </cell>
          <cell r="AU305">
            <v>4</v>
          </cell>
          <cell r="AV305">
            <v>0</v>
          </cell>
          <cell r="AW305" t="str">
            <v>Ingen kjent effekt</v>
          </cell>
          <cell r="AX305" t="str">
            <v>Ingen kjent effekt</v>
          </cell>
          <cell r="BC305" t="str">
            <v>Ingen kjent effekt</v>
          </cell>
          <cell r="BD305" t="str">
            <v>Ingen kjent effekt</v>
          </cell>
          <cell r="BE305" t="str">
            <v>no</v>
          </cell>
          <cell r="BF305" t="str">
            <v>no</v>
          </cell>
          <cell r="BK305" t="str">
            <v>temperate_boreal:NorthAndCentralAmerica|temperate_nemoral:NorthAndCentralAmerica</v>
          </cell>
          <cell r="BM305" t="str">
            <v>temperate_boreal:NorthAndCentralAmerica|temperate_nemoral:Europe,NorthAndCentralAmerica</v>
          </cell>
          <cell r="BO305">
            <v>1</v>
          </cell>
          <cell r="BR305" t="str">
            <v>RedListCategoryLevel</v>
          </cell>
          <cell r="BT305">
            <v>1</v>
          </cell>
          <cell r="BW305" t="str">
            <v>SpreadYearlyIncreaseCalculatedExpansionSpeed</v>
          </cell>
          <cell r="BX305">
            <v>0</v>
          </cell>
          <cell r="BY305">
            <v>1</v>
          </cell>
          <cell r="CB305" t="str">
            <v>T2-C-3,T42</v>
          </cell>
          <cell r="CC305">
            <v>1</v>
          </cell>
          <cell r="CH305">
            <v>1</v>
          </cell>
          <cell r="CM305">
            <v>1</v>
          </cell>
          <cell r="CQ305">
            <v>1</v>
          </cell>
          <cell r="CU305">
            <v>1</v>
          </cell>
          <cell r="CX305">
            <v>0</v>
          </cell>
          <cell r="CY305">
            <v>1</v>
          </cell>
          <cell r="DB305">
            <v>0</v>
          </cell>
          <cell r="DC305" t="str">
            <v>Amerikalerkespore &lt;em&gt;Capnoides sempervirens &lt;/em&gt;er en ettårig skogplante, vidt utbredt i Nord-Amerika. Den er en brannspesialist med sterk oppblomstring etter skogbranner og med frøbank mellom hver skogbrann. Den kan også spire opp ved hogst, når skogbunnen får mer innstråling.</v>
          </cell>
          <cell r="DD305" t="str">
            <v>&lt;p&gt;Arten er bare funnet tre steder i Norge: som forvillet i Botanisk hage på Tøyen i Oslo i 1905, men med nesten årviss "forvilling" inntil nå, 2017, uten at dette er blitt registrert i noen database: på en bergkolle på Skauen - Onerød i Vf Tjøme der den ble samlet av flere personer ("valfart") i 1926 og flere ganger fram til 1956, dvs. med opplagt reproduksjon i minst 30 generasjoner: og på en bergkolle nær Gomserød - Raugland i Vf Larvik i 1993, og her holdt den seg i hvert fall til 1998.&lt;/p&gt;</v>
          </cell>
          <cell r="DE305" t="str">
            <v>Innførselsmålet er ukjent (unntatt på Tøyen i Oslo der den er dyrket og forviller seg nesten årvisst). Det er uvisst hvor den er kommet fra.</v>
          </cell>
          <cell r="DF305" t="str">
            <v>Lite invasjonspotensial, med minste skår på både median levetid og ekspansjonshastighet.</v>
          </cell>
          <cell r="DG305" t="str">
            <v>Ingen kjent negativ økologisk effekt er knyttet til arten.</v>
          </cell>
          <cell r="DH305" t="str">
            <v>&lt;p&gt;Amerikalerkespore vurderes til ingen kjent økologisk risiko. Arten har et opplagt potensial i norsk natur, men foreløpig har den ikke etablert seg fast, trolig fordi den ikke er kommet til det rette stedet med hensyn på naturtype (brannutsatt barskog). Dessuten har vi lite regelmessig brannutsatt barskog i Norge, i motsetning til i Canada og Alaska. Den frøsetter seg villig (enkelte år som litt aggressivt ugras i Botanisk hage i Oslo), men den må komme ut i varm og kanskje ofte brannherjet skog før den skal slå til for alvor. Arten har hatt stabil forekomst i Norge (frøreproduksjon) i minst to perioder (1926-1956, 1993-1998), men den har ikke ekspandert.&lt;/p&gt;</v>
          </cell>
          <cell r="DI305">
            <v>0</v>
          </cell>
        </row>
        <row r="306">
          <cell r="B306" t="str">
            <v>Capsicum annuum</v>
          </cell>
          <cell r="C306" t="str">
            <v>L.</v>
          </cell>
          <cell r="D306" t="str">
            <v>paprika</v>
          </cell>
          <cell r="E306">
            <v>63674</v>
          </cell>
          <cell r="F306">
            <v>103714</v>
          </cell>
          <cell r="G306" t="str">
            <v>ExpertGroups/Karplanter/N</v>
          </cell>
          <cell r="H306" t="str">
            <v>Karplanter</v>
          </cell>
          <cell r="I306" t="str">
            <v>Karplanter</v>
          </cell>
          <cell r="J306" t="str">
            <v>NotApplicable</v>
          </cell>
          <cell r="M306" t="str">
            <v>canNotEstablishWithin50years</v>
          </cell>
          <cell r="AA306">
            <v>1927</v>
          </cell>
          <cell r="AB306" t="str">
            <v>terrestrial</v>
          </cell>
          <cell r="AD306" t="str">
            <v>unknown</v>
          </cell>
          <cell r="AE306" t="str">
            <v>no</v>
          </cell>
          <cell r="AF306" t="str">
            <v>unknown</v>
          </cell>
          <cell r="AI306">
            <v>1</v>
          </cell>
          <cell r="AJ306" t="str">
            <v>V</v>
          </cell>
          <cell r="AW306" t="str">
            <v>Ingen kjent effekt</v>
          </cell>
          <cell r="AX306" t="str">
            <v>Økonomisk viktig mat- og krydderplante (paprika, spansk pepper, cayenne, jalapeños osv.).</v>
          </cell>
          <cell r="BC306" t="str">
            <v>Ingen kjent effekt</v>
          </cell>
          <cell r="BD306" t="str">
            <v>Ingen kjent effekt</v>
          </cell>
          <cell r="BK306" t="str">
            <v>subtropic_unspecified:NorthAndCentralAmerica,SouthAmerica|tropic:NorthAndCentralAmerica,SouthAmerica</v>
          </cell>
          <cell r="BM306" t="str">
            <v>subtropic_unspecified:Europe,Asia,Africa,Oceania,NorthAndCentralAmerica,SouthAmerica|tropic:Asia,Africa,Oceania,NorthAndCentralAmerica,SouthAmerica</v>
          </cell>
          <cell r="DI306">
            <v>0</v>
          </cell>
        </row>
        <row r="307">
          <cell r="B307" t="str">
            <v>Caragana arborescens</v>
          </cell>
          <cell r="C307" t="str">
            <v>Lam.</v>
          </cell>
          <cell r="D307" t="str">
            <v>sibirertebusk</v>
          </cell>
          <cell r="E307">
            <v>61867</v>
          </cell>
          <cell r="F307">
            <v>101907</v>
          </cell>
          <cell r="G307" t="str">
            <v>ExpertGroups/Karplanter/N</v>
          </cell>
          <cell r="H307" t="str">
            <v>Karplanter</v>
          </cell>
          <cell r="I307" t="str">
            <v>Karplanter</v>
          </cell>
          <cell r="J307" t="str">
            <v>AlienSpecie</v>
          </cell>
          <cell r="N307">
            <v>4</v>
          </cell>
          <cell r="Q307">
            <v>2</v>
          </cell>
          <cell r="T307" t="str">
            <v>HI</v>
          </cell>
          <cell r="U307">
            <v>4</v>
          </cell>
          <cell r="V307" t="str">
            <v>4A,2E</v>
          </cell>
          <cell r="X307">
            <v>4</v>
          </cell>
          <cell r="Y307">
            <v>4</v>
          </cell>
          <cell r="Z307">
            <v>2</v>
          </cell>
          <cell r="AA307">
            <v>1905</v>
          </cell>
          <cell r="AB307" t="str">
            <v>terrestrial</v>
          </cell>
          <cell r="AD307" t="str">
            <v>unknown</v>
          </cell>
          <cell r="AE307" t="str">
            <v>yes</v>
          </cell>
          <cell r="AF307" t="str">
            <v>unknown</v>
          </cell>
          <cell r="AG307">
            <v>1935</v>
          </cell>
          <cell r="AH307" t="str">
            <v>Op Østre Toten: Mellom-Rustad</v>
          </cell>
          <cell r="AI307">
            <v>10</v>
          </cell>
          <cell r="AJ307" t="str">
            <v>V</v>
          </cell>
          <cell r="AL307">
            <v>2</v>
          </cell>
          <cell r="AM307" t="str">
            <v>importDirect</v>
          </cell>
          <cell r="AN307">
            <v>3</v>
          </cell>
          <cell r="AO307" t="str">
            <v>introductionEscaped,spreadNaturalDispersal</v>
          </cell>
          <cell r="AP307" t="str">
            <v>Øs,OsA,He,Op,Bu,Ve,Te,Aa,Sf,St</v>
          </cell>
          <cell r="AQ307">
            <v>420</v>
          </cell>
          <cell r="AR307">
            <v>10</v>
          </cell>
          <cell r="AS307">
            <v>4200</v>
          </cell>
          <cell r="AT307">
            <v>320000</v>
          </cell>
          <cell r="AU307">
            <v>12600</v>
          </cell>
          <cell r="AV307">
            <v>50</v>
          </cell>
          <cell r="AW307" t="str">
            <v>Ingen kjent effekt</v>
          </cell>
          <cell r="AX307" t="str">
            <v>Ingen kjent effekt</v>
          </cell>
          <cell r="BC307" t="str">
            <v>Ingen kjent effekt</v>
          </cell>
          <cell r="BD307" t="str">
            <v>Ingen kjent effekt</v>
          </cell>
          <cell r="BE307" t="str">
            <v>no</v>
          </cell>
          <cell r="BF307" t="str">
            <v>no</v>
          </cell>
          <cell r="BK307" t="str">
            <v>temperate_nemoral:Asia|temperate_dry:Asia</v>
          </cell>
          <cell r="BM307" t="str">
            <v>temperate_boreal:Europe,NorthAndCentralAmerica|temperate_nemoral:Europe,Asia,NorthAndCentralAmerica|temperate_dry:Asia|subtropic_mediterranean:Europe</v>
          </cell>
          <cell r="BO307">
            <v>4</v>
          </cell>
          <cell r="BR307" t="str">
            <v>RedListCategoryLevel</v>
          </cell>
          <cell r="BT307">
            <v>3</v>
          </cell>
          <cell r="BW307" t="str">
            <v>SpreadYearlyIncreaseObservations</v>
          </cell>
          <cell r="BX307">
            <v>392</v>
          </cell>
          <cell r="BY307">
            <v>1</v>
          </cell>
          <cell r="CB307" t="str">
            <v>T39,T32,T35,T42,T40,T4-C-1,T4-C-2,T4-C-3,T4-C-5,T4-C-6,T4-C-7,T4-C-1,T4-C-2,T4-C-3,T4-C-5,T4-C-6,T4-C-7</v>
          </cell>
          <cell r="CC307">
            <v>1</v>
          </cell>
          <cell r="CH307">
            <v>2</v>
          </cell>
          <cell r="CL307" t="str">
            <v>T4-C-1,T4-C-2,T4-C-3,T4-C-5,T4-C-6,T4-C-7</v>
          </cell>
          <cell r="CM307">
            <v>1</v>
          </cell>
          <cell r="CQ307">
            <v>1</v>
          </cell>
          <cell r="CT307" t="str">
            <v>T4-C-1,T4-C-2,T4-C-3,T4-C-5,T4-C-6,T4-C-7</v>
          </cell>
          <cell r="CU307">
            <v>1</v>
          </cell>
          <cell r="CX307">
            <v>0</v>
          </cell>
          <cell r="CY307">
            <v>1</v>
          </cell>
          <cell r="DB307">
            <v>0</v>
          </cell>
          <cell r="DC307" t="str">
            <v>Sibirertebusk &lt;em&gt;Caragana arborescens &lt;/em&gt;er en relativt langlevd busk med effektiv frøreproduksjon. Frøene spres trolig mest passivt, men opptreden av frøplanter godt vekk fra dyrkninger tyder på fuglespredning i tillegg. Arten er kommet inn som hageplante og er en av de mest hardføre hagebuskene som brukes i Norge, særlig i vinterkalde innlandsstrøk, med frøspredning fra hager og forvilling opp til skoggrensa. Den stammer fra Sør-Sibir og Sentral-Asia. Den etablerer seg i en rekke skogtyper, uten noen særlige preferanser, og på tørr, grunnlendt mark, i tillegg til ulike typer skrotemark.</v>
          </cell>
          <cell r="DD307" t="str">
            <v>&lt;p&gt;Arten har vært dyrket i over 100 år med første antatte forvillinger i 1905 (He Løten) og 1906 (Te Skien), men effektiv spredning startet først på 1930-tallet og akselererte fra 1960-tallet. Det er ikke svært mange funn dokumentert i samlingene, litt over 100, og vi tror at denne arten må være svært under-observert. Den produserer store mengder spiredyktige frø og sprer seg nå raskt ut fra hager, særlig i innlandet østpå og nord til Nordland, men foreløpig bare med strøfunn på Sørvestlandet, Vestlandet (men trolig stabil i indre Sogn) og i Finnmark.&lt;/p&gt;</v>
          </cell>
          <cell r="DE307" t="str">
            <v>Arten er innført som hagebusk og har egenspredning ut fra hager og videre i naturen ved frø, kanskje noe med fugl og pattedyr.</v>
          </cell>
          <cell r="DF307" t="str">
            <v>Invasjonspotensialet er stort, med lang median levetid og moderat ekspansjonshastighet. Arten er etablert og i sterk spredning, spesielt på Østlandet, i Trøndelag og i Nord-Norge. Potensialet er ikke på langt nær realisert</v>
          </cell>
          <cell r="DG307" t="str">
            <v>Arten vurderes å ha en liten økologisk effekt. Artens effekter er vanskelige å handtere i databasen fordi de gjelder naturtyper med svært store arealer: arten må dermed ha svært store populasjoner for at effektene skal passere terskelverdiene for trussel. Arten har nitrogenfikserende rotknoller, og dens effekt vil trolig hovedsakelig være gjennom endring av jordbunnsforholdene ved eutrofiering. Dette vil føre til dårligere forhold for stedegne arter knyttet til slik nokså karrig grunn som arten særlig inntar. Den kan også danne tette kratt i skogtyper som ikke naturlig har busksjikt, og dette kan føre til noe fortrengning. Videre utvikling er vanskelig å forutse i dag.</v>
          </cell>
          <cell r="DH307" t="str">
            <v>&lt;p&gt;Sibirertebusk vurderes til høg risiko på grunn av kombinasjonen mellom et stort invasjonspotensial og en liten økologisk effekt knyttet til fortrengning og eutrofiering. Arten forvilles ofte og naturaliseres både på skrotemark og i næringsfattig skog. Artens potensial for å føre til strukturendringer i naturtyper er noe usikkert.&lt;br/&gt;&lt;/p&gt;</v>
          </cell>
          <cell r="DI307">
            <v>0</v>
          </cell>
        </row>
        <row r="308">
          <cell r="B308" t="str">
            <v>Cardamine parviflora</v>
          </cell>
          <cell r="C308" t="str">
            <v>L.</v>
          </cell>
          <cell r="D308" t="str">
            <v>damkarse</v>
          </cell>
          <cell r="E308">
            <v>61110</v>
          </cell>
          <cell r="F308">
            <v>101150</v>
          </cell>
          <cell r="G308" t="str">
            <v>ExpertGroups/Karplanter/N</v>
          </cell>
          <cell r="H308" t="str">
            <v>Karplanter</v>
          </cell>
          <cell r="I308" t="str">
            <v>Karplanter</v>
          </cell>
          <cell r="J308" t="str">
            <v>NotApplicable</v>
          </cell>
          <cell r="M308" t="str">
            <v>notAlienSpecie</v>
          </cell>
          <cell r="X308">
            <v>1</v>
          </cell>
          <cell r="Y308">
            <v>1</v>
          </cell>
          <cell r="Z308">
            <v>1</v>
          </cell>
          <cell r="AA308">
            <v>1850</v>
          </cell>
          <cell r="AB308" t="str">
            <v>terrestrial</v>
          </cell>
          <cell r="AE308" t="str">
            <v>yes</v>
          </cell>
          <cell r="AF308" t="str">
            <v>unknown</v>
          </cell>
          <cell r="AI308">
            <v>1</v>
          </cell>
          <cell r="AJ308" t="str">
            <v>V</v>
          </cell>
          <cell r="AW308" t="str">
            <v>Ingen kjent effekt</v>
          </cell>
          <cell r="AX308" t="str">
            <v>Ingen kjent effekt</v>
          </cell>
          <cell r="BC308" t="str">
            <v>Ingen kjent effekt</v>
          </cell>
          <cell r="BD308" t="str">
            <v>Ingen kjent effekt</v>
          </cell>
          <cell r="BK308" t="str">
            <v>temperate_nemoral:Europe,Asia|subtropic_unspecified:Asia|subtropic_mediterranean:Europe,Africa</v>
          </cell>
          <cell r="BM308" t="str">
            <v>temperate_nemoral:Europe,Asia,NorthAndCentralAmerica|subtropic_unspecified:Asia,NorthAndCentralAmerica|subtropic_mediterranean:Europe,Africa</v>
          </cell>
          <cell r="DI308">
            <v>0</v>
          </cell>
        </row>
        <row r="309">
          <cell r="B309" t="str">
            <v>Carduus hamulosus</v>
          </cell>
          <cell r="C309" t="str">
            <v>Ehrh.</v>
          </cell>
          <cell r="D309" t="str">
            <v>mølletistel</v>
          </cell>
          <cell r="E309">
            <v>143804</v>
          </cell>
          <cell r="F309">
            <v>100468</v>
          </cell>
          <cell r="G309" t="str">
            <v>ExpertGroups/Karplanter/N</v>
          </cell>
          <cell r="H309" t="str">
            <v>Karplanter</v>
          </cell>
          <cell r="I309" t="str">
            <v>Karplanter</v>
          </cell>
          <cell r="J309" t="str">
            <v>NotApplicable</v>
          </cell>
          <cell r="M309" t="str">
            <v>canNotEstablishWithin50years</v>
          </cell>
          <cell r="AA309">
            <v>1896</v>
          </cell>
          <cell r="AB309" t="str">
            <v>terrestrial</v>
          </cell>
          <cell r="AD309" t="str">
            <v>origin</v>
          </cell>
          <cell r="AE309" t="str">
            <v>no</v>
          </cell>
          <cell r="AF309" t="str">
            <v>unknown</v>
          </cell>
          <cell r="AI309">
            <v>2</v>
          </cell>
          <cell r="AJ309" t="str">
            <v>V</v>
          </cell>
          <cell r="AW309" t="str">
            <v>Ingen kjent effekt</v>
          </cell>
          <cell r="AX309" t="str">
            <v>Ingen kjent effekt</v>
          </cell>
          <cell r="BC309" t="str">
            <v>Ingen kjent effekt</v>
          </cell>
          <cell r="BD309" t="str">
            <v>Ingen kjent effekt</v>
          </cell>
          <cell r="BK309" t="str">
            <v>temperate_nemoral:Europe,Asia|temperate_dry:Europe,Asia</v>
          </cell>
          <cell r="BM309" t="str">
            <v>temperate_nemoral:Europe,Asia|temperate_dry:Europe,Asia</v>
          </cell>
          <cell r="DI309">
            <v>0</v>
          </cell>
        </row>
        <row r="310">
          <cell r="B310" t="str">
            <v>Carduus nutans leiophyllus</v>
          </cell>
          <cell r="C310" t="str">
            <v>(Petrovic) Stoj. &amp; Stef.</v>
          </cell>
          <cell r="D310" t="str">
            <v>olymptistel</v>
          </cell>
          <cell r="E310">
            <v>143806</v>
          </cell>
          <cell r="F310">
            <v>143580</v>
          </cell>
          <cell r="G310" t="str">
            <v>ExpertGroups/Karplanter/N</v>
          </cell>
          <cell r="H310" t="str">
            <v>Karplanter</v>
          </cell>
          <cell r="I310" t="str">
            <v>Karplanter</v>
          </cell>
          <cell r="J310" t="str">
            <v>AlienSpecie</v>
          </cell>
          <cell r="N310">
            <v>1</v>
          </cell>
          <cell r="Q310">
            <v>1</v>
          </cell>
          <cell r="T310" t="str">
            <v>NK</v>
          </cell>
          <cell r="U310">
            <v>1</v>
          </cell>
          <cell r="V310" t="str">
            <v>1,1</v>
          </cell>
          <cell r="X310">
            <v>1</v>
          </cell>
          <cell r="Y310">
            <v>1</v>
          </cell>
          <cell r="Z310">
            <v>1</v>
          </cell>
          <cell r="AA310">
            <v>1892</v>
          </cell>
          <cell r="AB310" t="str">
            <v>terrestrial</v>
          </cell>
          <cell r="AD310" t="str">
            <v>origin</v>
          </cell>
          <cell r="AE310" t="str">
            <v>yes</v>
          </cell>
          <cell r="AF310" t="str">
            <v>unknown</v>
          </cell>
          <cell r="AG310">
            <v>1919</v>
          </cell>
          <cell r="AH310" t="str">
            <v>Op Dovre: Toftemo</v>
          </cell>
          <cell r="AI310">
            <v>2</v>
          </cell>
          <cell r="AJ310" t="str">
            <v>V</v>
          </cell>
          <cell r="AN310">
            <v>2</v>
          </cell>
          <cell r="AO310" t="str">
            <v>introductionTransportpollution,spreadStowaway</v>
          </cell>
          <cell r="AP310" t="str">
            <v>Op</v>
          </cell>
          <cell r="AQ310">
            <v>4</v>
          </cell>
          <cell r="AR310">
            <v>2</v>
          </cell>
          <cell r="AS310">
            <v>8</v>
          </cell>
          <cell r="AT310">
            <v>1</v>
          </cell>
          <cell r="AU310">
            <v>4</v>
          </cell>
          <cell r="AV310">
            <v>100</v>
          </cell>
          <cell r="AW310" t="str">
            <v>Ingen kjent effekt</v>
          </cell>
          <cell r="AX310" t="str">
            <v>Ingen kjent effekt</v>
          </cell>
          <cell r="BC310" t="str">
            <v>Ingen kjent effekt</v>
          </cell>
          <cell r="BD310" t="str">
            <v>Ingen kjent effekt</v>
          </cell>
          <cell r="BE310" t="str">
            <v>no</v>
          </cell>
          <cell r="BF310" t="str">
            <v>no</v>
          </cell>
          <cell r="BG310" t="str">
            <v>V</v>
          </cell>
          <cell r="BK310" t="str">
            <v>temperate_nemoral:Europe,Asia|temperate_dry:Europe,Asia|subtropic_mediterranean:Europe,Asia</v>
          </cell>
          <cell r="BM310" t="str">
            <v>temperate_boreal:Europe|temperate_nemoral:Europe,Asia,SouthAmerica|temperate_dry:Europe,Asia|subtropic_unspecified:SouthAmerica|subtropic_mediterranean:Europe,Asia</v>
          </cell>
          <cell r="BO310">
            <v>1</v>
          </cell>
          <cell r="BR310" t="str">
            <v>RedListCategoryLevel</v>
          </cell>
          <cell r="BT310">
            <v>1</v>
          </cell>
          <cell r="BW310" t="str">
            <v>SpreadYearlyIncreaseCalculatedExpansionSpeed</v>
          </cell>
          <cell r="BX310">
            <v>0</v>
          </cell>
          <cell r="BY310">
            <v>1</v>
          </cell>
          <cell r="CB310" t="str">
            <v>T35,T40</v>
          </cell>
          <cell r="CC310">
            <v>1</v>
          </cell>
          <cell r="CH310">
            <v>1</v>
          </cell>
          <cell r="CM310">
            <v>1</v>
          </cell>
          <cell r="CQ310">
            <v>1</v>
          </cell>
          <cell r="CU310">
            <v>1</v>
          </cell>
          <cell r="CX310">
            <v>0</v>
          </cell>
          <cell r="CY310">
            <v>1</v>
          </cell>
          <cell r="DB310">
            <v>0</v>
          </cell>
          <cell r="DC310" t="str">
            <v>Olymptistel &lt;em&gt;Carduus nutans &lt;/em&gt;subsp. &lt;i&gt;leiophyllus&lt;/i&gt; (tidligere &lt;i&gt;O. thoermeri&lt;/i&gt;) er en toårig urt som opprinnelig kommer fra Øst-Europa og Vest-Asia. Den formerer seg med frø, og fruktene spres med vind og med dyr og folk.</v>
          </cell>
          <cell r="DD310" t="str">
            <v>&lt;p&gt;Olymptistel har en litt spesiell innvandringshistorie i Norge. I motsetning til sin nære slektning, nikketistel, er olymptistel praktisk talt bare kommet inn ved møller (Oslo: Storo, Te Skien: Bøle, VA Kristiansand: Grim og Silokaia, ST Skaun: Pienes mølle i Buvik). Ingen av disse innførslene har ført til noen permanent eller i det hele tatt dokumentert reproduserende populasjon. Den vellykkete innførselen til Norge har skjedd på ukjent vis til fjellbygda Op Dovre: Toftemo, der arten har hatt en god bestand i hvert fall fra 1919 og fram til 2000 (ikke ettersøkt i senere tid). Olymptistel kommer fra kontinentale strøk i Øst-Europa, i steppeområdene, og finner vel sine beste forhold i Norge i de tørre dalstrøkene i øvre Gudbrandsdalen. Den har et visst potensial her, men viser ingen tegn til spredning.&lt;/p&gt;</v>
          </cell>
          <cell r="DE310" t="str">
            <v>Planten er kommet inn som forurensning med korn, trolig fra Svartehavslandene. Videre spredning skjer trolig med transportmidler.</v>
          </cell>
          <cell r="DF310" t="str">
            <v>Invasjonspotensialet er lite, med kort median levetid og ingen ekspansjonshastighet (negativ populasjonsutvikling).</v>
          </cell>
          <cell r="DG310" t="str">
            <v>Det er ingen kjent negativ økologisk effekt på naturtyper. Olymptistel kan trolig hybridisere introgressivt med den hjemlige eller tidlige (før 1800) fremmede arten krusetistel &lt;i&gt;C. crispus&lt;/i&gt;, men ingen slik hybrid er angitt fra Norge og vi anser risikoen som minimal og har ikke ført den opp som noen effekt.</v>
          </cell>
          <cell r="DH310" t="str">
            <v>&lt;p&gt;Olymptistel vurderes til ingen kjent økologisk risiko. Arten har (eller har hatt) &amp;#233:n stabil forekomst i Norge (frøreproduksjon), men den ekspanderer ikke.&lt;/p&gt;</v>
          </cell>
          <cell r="DI310">
            <v>0</v>
          </cell>
        </row>
        <row r="311">
          <cell r="B311" t="str">
            <v>Carex bohemica</v>
          </cell>
          <cell r="C311" t="str">
            <v>Schreb.</v>
          </cell>
          <cell r="D311" t="str">
            <v>skjermstarr</v>
          </cell>
          <cell r="E311">
            <v>131213</v>
          </cell>
          <cell r="F311">
            <v>99625</v>
          </cell>
          <cell r="G311" t="str">
            <v>ExpertGroups/Karplanter/N</v>
          </cell>
          <cell r="H311" t="str">
            <v>Karplanter</v>
          </cell>
          <cell r="I311" t="str">
            <v>Karplanter</v>
          </cell>
          <cell r="J311" t="str">
            <v>NotApplicable</v>
          </cell>
          <cell r="M311" t="str">
            <v>canNotEstablishWithin50years</v>
          </cell>
          <cell r="AA311">
            <v>1834</v>
          </cell>
          <cell r="AB311" t="str">
            <v>terrestrial</v>
          </cell>
          <cell r="AD311" t="str">
            <v>unknown</v>
          </cell>
          <cell r="AE311" t="str">
            <v>no</v>
          </cell>
          <cell r="AF311" t="str">
            <v>unknown</v>
          </cell>
          <cell r="AI311">
            <v>5</v>
          </cell>
          <cell r="AJ311" t="str">
            <v>V</v>
          </cell>
          <cell r="AW311" t="str">
            <v>Ingen kjent effekt</v>
          </cell>
          <cell r="AX311" t="str">
            <v>Ingen kjent effekt</v>
          </cell>
          <cell r="BC311" t="str">
            <v>Ingen kjent effekt</v>
          </cell>
          <cell r="BD311" t="str">
            <v>Ingen kjent effekt</v>
          </cell>
          <cell r="BK311" t="str">
            <v>temperate_boreal:Europe,Asia|temperate_nemoral:Europe,Asia</v>
          </cell>
          <cell r="BM311" t="str">
            <v>temperate_boreal:Europe,Asia|temperate_nemoral:Europe,Asia</v>
          </cell>
          <cell r="DI311">
            <v>0</v>
          </cell>
        </row>
        <row r="312">
          <cell r="B312" t="str">
            <v>Carduus tenuiflorus</v>
          </cell>
          <cell r="C312" t="str">
            <v>Curtis</v>
          </cell>
          <cell r="D312" t="str">
            <v>smaltistel</v>
          </cell>
          <cell r="E312">
            <v>60430</v>
          </cell>
          <cell r="F312">
            <v>100470</v>
          </cell>
          <cell r="G312" t="str">
            <v>ExpertGroups/Karplanter/N</v>
          </cell>
          <cell r="H312" t="str">
            <v>Karplanter</v>
          </cell>
          <cell r="I312" t="str">
            <v>Karplanter</v>
          </cell>
          <cell r="J312" t="str">
            <v>NotApplicable</v>
          </cell>
          <cell r="M312" t="str">
            <v>canNotEstablishWithin50years</v>
          </cell>
          <cell r="AA312">
            <v>1868</v>
          </cell>
          <cell r="AB312" t="str">
            <v>terrestrial</v>
          </cell>
          <cell r="AD312" t="str">
            <v>origin</v>
          </cell>
          <cell r="AE312" t="str">
            <v>no</v>
          </cell>
          <cell r="AF312" t="str">
            <v>unknown</v>
          </cell>
          <cell r="AG312">
            <v>1889</v>
          </cell>
          <cell r="AH312" t="str">
            <v>AA Arendal (ballast)</v>
          </cell>
          <cell r="AI312">
            <v>2</v>
          </cell>
          <cell r="AJ312" t="str">
            <v>V</v>
          </cell>
          <cell r="AW312" t="str">
            <v>Ingen kjent effekt</v>
          </cell>
          <cell r="AX312" t="str">
            <v>Ingen kjent effekt</v>
          </cell>
          <cell r="BC312" t="str">
            <v>Ingen kjent effekt</v>
          </cell>
          <cell r="BD312" t="str">
            <v>Ingen kjent effekt</v>
          </cell>
          <cell r="BK312" t="str">
            <v>temperate_nemoral:Europe|subtropic_mediterranean:Europe,Africa</v>
          </cell>
          <cell r="BM312" t="str">
            <v>temperate_nemoral:Europe,Oceania|subtropic_mediterranean:Europe,Africa,Oceania,NorthAndCentralAmerica,SouthAmerica|subtropic_caperegion:Africa</v>
          </cell>
          <cell r="DI312">
            <v>0</v>
          </cell>
        </row>
        <row r="313">
          <cell r="B313" t="str">
            <v>Carex filiformis</v>
          </cell>
          <cell r="C313" t="str">
            <v>L.</v>
          </cell>
          <cell r="D313" t="str">
            <v>filtstarr</v>
          </cell>
          <cell r="E313">
            <v>102532</v>
          </cell>
          <cell r="F313">
            <v>143456</v>
          </cell>
          <cell r="G313" t="str">
            <v>ExpertGroups/Karplanter/N</v>
          </cell>
          <cell r="H313" t="str">
            <v>Karplanter</v>
          </cell>
          <cell r="I313" t="str">
            <v>Karplanter</v>
          </cell>
          <cell r="J313" t="str">
            <v>NotApplicable</v>
          </cell>
          <cell r="M313" t="str">
            <v>canNotEstablishWithin50years</v>
          </cell>
          <cell r="AA313">
            <v>2001</v>
          </cell>
          <cell r="AB313" t="str">
            <v>terrestrial</v>
          </cell>
          <cell r="AD313" t="str">
            <v>origin</v>
          </cell>
          <cell r="AE313" t="str">
            <v>no</v>
          </cell>
          <cell r="AF313" t="str">
            <v>unknown</v>
          </cell>
          <cell r="AI313">
            <v>10</v>
          </cell>
          <cell r="AJ313" t="str">
            <v>V</v>
          </cell>
          <cell r="AW313" t="str">
            <v>Ingen kjent effekt</v>
          </cell>
          <cell r="AX313" t="str">
            <v>Ingen kjent effekt</v>
          </cell>
          <cell r="BC313" t="str">
            <v>Ingen kjent effekt</v>
          </cell>
          <cell r="BD313" t="str">
            <v>Ingen kjent effekt</v>
          </cell>
          <cell r="BK313" t="str">
            <v>temperate_nemoral:Europe,Asia|temperate_dry:Europe,Asia</v>
          </cell>
          <cell r="BM313" t="str">
            <v>temperate_nemoral:Europe,Asia,NorthAndCentralAmerica|temperate_dry:Europe,Asia</v>
          </cell>
          <cell r="DI313">
            <v>1</v>
          </cell>
        </row>
        <row r="314">
          <cell r="B314" t="str">
            <v>Carex praecox</v>
          </cell>
          <cell r="C314" t="str">
            <v>Schreb.</v>
          </cell>
          <cell r="D314" t="str">
            <v>russestarr</v>
          </cell>
          <cell r="E314">
            <v>131444</v>
          </cell>
          <cell r="F314">
            <v>99710</v>
          </cell>
          <cell r="G314" t="str">
            <v>ExpertGroups/Karplanter/N</v>
          </cell>
          <cell r="H314" t="str">
            <v>Karplanter</v>
          </cell>
          <cell r="I314" t="str">
            <v>Karplanter</v>
          </cell>
          <cell r="J314" t="str">
            <v>AlienSpecie</v>
          </cell>
          <cell r="N314">
            <v>1</v>
          </cell>
          <cell r="P314" t="str">
            <v>V</v>
          </cell>
          <cell r="Q314">
            <v>1</v>
          </cell>
          <cell r="T314" t="str">
            <v>NK</v>
          </cell>
          <cell r="U314">
            <v>1</v>
          </cell>
          <cell r="V314" t="str">
            <v>1,1</v>
          </cell>
          <cell r="W314" t="str">
            <v>LO</v>
          </cell>
          <cell r="X314">
            <v>1</v>
          </cell>
          <cell r="Y314">
            <v>1</v>
          </cell>
          <cell r="Z314">
            <v>1</v>
          </cell>
          <cell r="AA314">
            <v>1995</v>
          </cell>
          <cell r="AB314" t="str">
            <v>terrestrial</v>
          </cell>
          <cell r="AD314" t="str">
            <v>origin</v>
          </cell>
          <cell r="AE314" t="str">
            <v>yes</v>
          </cell>
          <cell r="AF314" t="str">
            <v>unknown</v>
          </cell>
          <cell r="AG314">
            <v>1995</v>
          </cell>
          <cell r="AH314" t="str">
            <v>Øf Fredrikstad: Kråkerøy, Glombu ("Røds brug")</v>
          </cell>
          <cell r="AI314">
            <v>10</v>
          </cell>
          <cell r="AJ314" t="str">
            <v>V</v>
          </cell>
          <cell r="AN314">
            <v>1</v>
          </cell>
          <cell r="AO314" t="str">
            <v>introductionStowaway</v>
          </cell>
          <cell r="AP314" t="str">
            <v>Øs</v>
          </cell>
          <cell r="AQ314">
            <v>4</v>
          </cell>
          <cell r="AR314">
            <v>1</v>
          </cell>
          <cell r="AS314">
            <v>4</v>
          </cell>
          <cell r="AT314">
            <v>1</v>
          </cell>
          <cell r="AU314">
            <v>4</v>
          </cell>
          <cell r="AV314">
            <v>100</v>
          </cell>
          <cell r="AW314" t="str">
            <v>Ingen kjent effekt</v>
          </cell>
          <cell r="AX314" t="str">
            <v>Ingen kjent effekt</v>
          </cell>
          <cell r="BC314" t="str">
            <v>Ingen kjent effekt</v>
          </cell>
          <cell r="BD314" t="str">
            <v>Ingen kjent effekt</v>
          </cell>
          <cell r="BE314" t="str">
            <v>no</v>
          </cell>
          <cell r="BF314" t="str">
            <v>no</v>
          </cell>
          <cell r="BG314" t="str">
            <v>V</v>
          </cell>
          <cell r="BK314" t="str">
            <v>temperate_boreal:Asia|temperate_nemoral:Europe,Asia|temperate_dry:Europe,Asia</v>
          </cell>
          <cell r="BM314" t="str">
            <v>temperate_boreal:Asia|temperate_nemoral:Europe,Asia|temperate_dry:Europe,Asia</v>
          </cell>
          <cell r="BO314">
            <v>2</v>
          </cell>
          <cell r="BP314" t="str">
            <v>X</v>
          </cell>
          <cell r="BR314" t="str">
            <v>RedListCategoryLevel</v>
          </cell>
          <cell r="BT314">
            <v>1</v>
          </cell>
          <cell r="BW314" t="str">
            <v>SpreadYearlyIncreaseCalculatedExpansionSpeed</v>
          </cell>
          <cell r="BX314">
            <v>0</v>
          </cell>
          <cell r="BY314">
            <v>1</v>
          </cell>
          <cell r="CB314" t="str">
            <v>T35,T40</v>
          </cell>
          <cell r="CC314">
            <v>1</v>
          </cell>
          <cell r="CH314">
            <v>1</v>
          </cell>
          <cell r="CM314">
            <v>1</v>
          </cell>
          <cell r="CQ314">
            <v>1</v>
          </cell>
          <cell r="CU314">
            <v>1</v>
          </cell>
          <cell r="CX314">
            <v>0</v>
          </cell>
          <cell r="CY314">
            <v>1</v>
          </cell>
          <cell r="DB314">
            <v>0</v>
          </cell>
          <cell r="DC314" t="str">
            <v>Russestarr &lt;i&gt;Carex praecox&lt;/i&gt; er en langlevd flerårig og mattedannende art fra de mer kontinentale delene av Europa og Sibir. Den formerer seg med frø, men har også utløpere og danner kloner som kan fragmenteres. Vi vet ikke om den har fruktsetting i Norge. Det kan dreie seg om ett enkelt genetisk individ.</v>
          </cell>
          <cell r="DD314" t="str">
            <v>&lt;p&gt;Arten ble funnet i 1995 på den gamle ballastplassen ved Røds Bruk på Kråkerøy, Øf Fredrikstad, og har trolig stått der siden ballastperioden (1890-1910) uten å ha blitt oppdaget. Den har etablert en liten, stabil forekomst, sist rapportert i 2016. Artens potensial i Norge er ikke stort, men i og med at den alt har vært her i trolig over 100 år, er den nokså trygg.&lt;/p&gt;</v>
          </cell>
          <cell r="DE314" t="str">
            <v>Arten er trolig kommet inn med ballastjord, uten noen videre spredning.</v>
          </cell>
          <cell r="DF314" t="str">
            <v>Invasjonspotensialet er lite, med usikkerhet til begrenset, som en kombinasjon av begrenset median levetid (med usikkerhetb til moderat) og liten (ingen) ekspansjonshastighet.</v>
          </cell>
          <cell r="DG314" t="str">
            <v>Ingen kjent negativ økologisk effekt er knyttet til arten.</v>
          </cell>
          <cell r="DH314" t="str">
            <v>&lt;p&gt;Russestarr vurderes til ingen kjent økologisk risiko, med usikkerhet til låg risiko. Arten har stabil forekomst i Norge (kanskje bare som gjenstående), men den ekspanderer ikke (og har ikke gjort det på over 100 år). Den er snarere et historisk minne om ballast-tida.&lt;/p&gt;</v>
          </cell>
          <cell r="DI314">
            <v>0</v>
          </cell>
        </row>
        <row r="315">
          <cell r="B315" t="str">
            <v>Carex praticola</v>
          </cell>
          <cell r="C315" t="str">
            <v>Rydb.</v>
          </cell>
          <cell r="E315">
            <v>131445</v>
          </cell>
          <cell r="F315">
            <v>155809</v>
          </cell>
          <cell r="G315" t="str">
            <v>ExpertGroups/Karplanter/N</v>
          </cell>
          <cell r="H315" t="str">
            <v>Karplanter</v>
          </cell>
          <cell r="I315" t="str">
            <v>Karplanter</v>
          </cell>
          <cell r="J315" t="str">
            <v>NotApplicable</v>
          </cell>
          <cell r="M315" t="str">
            <v>NotPresentInRegion</v>
          </cell>
          <cell r="AB315" t="str">
            <v>terrestrial</v>
          </cell>
          <cell r="AE315" t="str">
            <v>no</v>
          </cell>
          <cell r="AF315" t="str">
            <v>unknown</v>
          </cell>
          <cell r="AI315">
            <v>5</v>
          </cell>
          <cell r="AJ315" t="str">
            <v>V</v>
          </cell>
          <cell r="AW315" t="str">
            <v>Ingen kjent effekt</v>
          </cell>
          <cell r="AX315" t="str">
            <v>Ingen kjent effekt</v>
          </cell>
          <cell r="BC315" t="str">
            <v>Ingen kjent effekt</v>
          </cell>
          <cell r="BD315" t="str">
            <v>Ingen kjent effekt</v>
          </cell>
          <cell r="BK315" t="str">
            <v>polar:NorthAndCentralAmerica|temperate_boreal:NorthAndCentralAmerica|temperate_nemoral:NorthAndCentralAmerica</v>
          </cell>
          <cell r="BM315" t="str">
            <v>polar:NorthAndCentralAmerica|temperate_boreal:Europe,NorthAndCentralAmerica|temperate_nemoral:Europe,NorthAndCentralAmerica</v>
          </cell>
          <cell r="DI315">
            <v>0</v>
          </cell>
        </row>
        <row r="316">
          <cell r="B316" t="str">
            <v>Agrostemma githago</v>
          </cell>
          <cell r="C316" t="str">
            <v>L.</v>
          </cell>
          <cell r="D316" t="str">
            <v>klinte</v>
          </cell>
          <cell r="E316">
            <v>130084</v>
          </cell>
          <cell r="F316">
            <v>101443</v>
          </cell>
          <cell r="G316" t="str">
            <v>ExpertGroups/Karplanter/N</v>
          </cell>
          <cell r="H316" t="str">
            <v>Karplanter</v>
          </cell>
          <cell r="I316" t="str">
            <v>Karplanter</v>
          </cell>
          <cell r="J316" t="str">
            <v>AlienSpecie</v>
          </cell>
          <cell r="N316">
            <v>1</v>
          </cell>
          <cell r="Q316">
            <v>1</v>
          </cell>
          <cell r="T316" t="str">
            <v>NK</v>
          </cell>
          <cell r="U316">
            <v>1</v>
          </cell>
          <cell r="V316" t="str">
            <v>1,1</v>
          </cell>
          <cell r="AA316">
            <v>-1800</v>
          </cell>
          <cell r="AB316" t="str">
            <v>terrestrial</v>
          </cell>
          <cell r="AD316" t="str">
            <v>unknown</v>
          </cell>
          <cell r="AE316" t="str">
            <v>no</v>
          </cell>
          <cell r="AF316" t="str">
            <v>unknown</v>
          </cell>
          <cell r="AG316" t="str">
            <v>2000-tallet</v>
          </cell>
          <cell r="AH316" t="str">
            <v>Telemark?</v>
          </cell>
          <cell r="AI316">
            <v>1</v>
          </cell>
          <cell r="AJ316" t="str">
            <v>V</v>
          </cell>
          <cell r="AL316">
            <v>1</v>
          </cell>
          <cell r="AM316" t="str">
            <v>importDirect</v>
          </cell>
          <cell r="AN316">
            <v>1</v>
          </cell>
          <cell r="AO316" t="str">
            <v>introductionTransportpollution</v>
          </cell>
          <cell r="AP316" t="str">
            <v>Op</v>
          </cell>
          <cell r="AQ316">
            <v>4</v>
          </cell>
          <cell r="AR316">
            <v>3</v>
          </cell>
          <cell r="AS316">
            <v>12</v>
          </cell>
          <cell r="AT316">
            <v>1</v>
          </cell>
          <cell r="AU316">
            <v>12</v>
          </cell>
          <cell r="AV316">
            <v>100</v>
          </cell>
          <cell r="AW316" t="str">
            <v>Ingen kjent effekt</v>
          </cell>
          <cell r="AX316" t="str">
            <v>Ingen kjent effekt</v>
          </cell>
          <cell r="BC316" t="str">
            <v>Ingen kjent effekt</v>
          </cell>
          <cell r="BD316" t="str">
            <v>Ingen kjent effekt</v>
          </cell>
          <cell r="BE316" t="str">
            <v>no</v>
          </cell>
          <cell r="BF316" t="str">
            <v>no</v>
          </cell>
          <cell r="BK316" t="str">
            <v>subtropic_mediterranean:Europe,Asia</v>
          </cell>
          <cell r="BM316" t="str">
            <v>temperate_nemoral:Europe,Asia,Oceania,NorthAndCentralAmerica|temperate_dry:Europe,Asia,NorthAndCentralAmerica|subtropic_mediterranean:Europe,Asia,Oceania,NorthAndCentralAmerica</v>
          </cell>
          <cell r="BO316">
            <v>1</v>
          </cell>
          <cell r="BR316" t="str">
            <v>RedListCategoryLevel</v>
          </cell>
          <cell r="BT316">
            <v>1</v>
          </cell>
          <cell r="BW316" t="str">
            <v>SpreadYearlyIncreaseCalculatedExpansionSpeed</v>
          </cell>
          <cell r="BX316">
            <v>0</v>
          </cell>
          <cell r="BY316">
            <v>1</v>
          </cell>
          <cell r="CB316" t="str">
            <v>T35,T37,T40,T44</v>
          </cell>
          <cell r="CC316">
            <v>1</v>
          </cell>
          <cell r="CH316">
            <v>1</v>
          </cell>
          <cell r="CM316">
            <v>1</v>
          </cell>
          <cell r="CQ316">
            <v>1</v>
          </cell>
          <cell r="CU316">
            <v>1</v>
          </cell>
          <cell r="CX316">
            <v>0</v>
          </cell>
          <cell r="CY316">
            <v>1</v>
          </cell>
          <cell r="DB316">
            <v>0</v>
          </cell>
          <cell r="DC316" t="str">
            <v>Klinte &lt;i&gt;Agrostemma githago&lt;/i&gt; er en ettårig art med frøreproduksjon. Den produserer store mengder frø, men disse kan normalt ikke spire etter overvintring ute etter en norsk vinter. De har vært avhengig av tørr, innendørs lagring sammen med kornet. Dette kan ha endret seg de aller siste årene. Frøene spres passivt ved at de kastes ut av kapslene under f.eks. tresking.</v>
          </cell>
          <cell r="DD316" t="str">
            <v>Klinte har hatt sporadisk forekomst i Norge i hvert fall siden 1700-tallet, og trolig mye lengre tilbake. Den var trolig såpass hyppig før 1880 at den ble lite samlet og notert. I vår dokumentasjon har den sin hyppigste periode mellom 1880 og 1940, knyttet til dårlig kornrensing og noe import med ballastjord og innført korn. Deretter forsvant den nesten, inntil den begynte å øke igjen fra 1980-tallet til i dag. Denne moderne økningen skyldes innførsel med grasfrø til restaureringstiltak (og litt dyrkning som ettårig prydplante), men har foreløpig ikke resultert i noen stabile bestander. Den eneste stabile bestand vi kjenner til er i Op Vestre Slidre: Røn, der arten har reprodusert utendørs i mange år (dokumentert i 2009)..</v>
          </cell>
          <cell r="DE316" t="str">
            <v>Arten er kommet inn som forurensning i korn (tidligere) eller grasfrø (moderne). Den har nesten ikke hatt noen viderespredning i Norge.</v>
          </cell>
          <cell r="DF316" t="str">
            <v>Invasjonspotensialet er lite, med minimumsskår på både median levetid og ekspansjonshastighet.</v>
          </cell>
          <cell r="DG316" t="str">
            <v>Ingen kjent negativ økologisk effekt er knyttet til arten (i dag).</v>
          </cell>
          <cell r="DH316" t="str">
            <v>Klinte kan være under etablering i norsk natur, etter å ha vært i Norge i minst 250-300 år som et mer eller mindre permanent ugras avhengig av innendørs lagring av frøene over vinteren. Den utgjør ingen økologisk risiko og vil neppe få noen større utbredelse. Den stammer fra østre Middelhavsområdet og er stabil med reproduserende utendørs bestander nord til Danmark og Sør-Sverige, men i sterk tilbakegang i begge disse landene.</v>
          </cell>
          <cell r="DI316">
            <v>5</v>
          </cell>
        </row>
        <row r="317">
          <cell r="B317" t="str">
            <v>Carex strigosa</v>
          </cell>
          <cell r="C317" t="str">
            <v>Huds.</v>
          </cell>
          <cell r="D317" t="str">
            <v>smalaksstarr</v>
          </cell>
          <cell r="E317">
            <v>131494</v>
          </cell>
          <cell r="F317">
            <v>99729</v>
          </cell>
          <cell r="G317" t="str">
            <v>ExpertGroups/Karplanter/N</v>
          </cell>
          <cell r="H317" t="str">
            <v>Karplanter</v>
          </cell>
          <cell r="I317" t="str">
            <v>Karplanter</v>
          </cell>
          <cell r="J317" t="str">
            <v>AlienSpecie</v>
          </cell>
          <cell r="N317">
            <v>1</v>
          </cell>
          <cell r="Q317">
            <v>1</v>
          </cell>
          <cell r="T317" t="str">
            <v>NK</v>
          </cell>
          <cell r="U317">
            <v>1</v>
          </cell>
          <cell r="V317" t="str">
            <v>1,1</v>
          </cell>
          <cell r="X317">
            <v>1</v>
          </cell>
          <cell r="Y317">
            <v>1</v>
          </cell>
          <cell r="Z317">
            <v>1</v>
          </cell>
          <cell r="AA317">
            <v>1993</v>
          </cell>
          <cell r="AB317" t="str">
            <v>terrestrial</v>
          </cell>
          <cell r="AD317" t="str">
            <v>unknown</v>
          </cell>
          <cell r="AE317" t="str">
            <v>yes</v>
          </cell>
          <cell r="AF317" t="str">
            <v>unknown</v>
          </cell>
          <cell r="AG317">
            <v>1993</v>
          </cell>
          <cell r="AH317" t="str">
            <v>Ak Ås: Kroer kirke</v>
          </cell>
          <cell r="AI317">
            <v>10</v>
          </cell>
          <cell r="AJ317" t="str">
            <v>V</v>
          </cell>
          <cell r="AL317">
            <v>1</v>
          </cell>
          <cell r="AM317" t="str">
            <v>importDirect</v>
          </cell>
          <cell r="AN317">
            <v>1</v>
          </cell>
          <cell r="AO317" t="str">
            <v>introductionEscaped</v>
          </cell>
          <cell r="AP317" t="str">
            <v>Øs</v>
          </cell>
          <cell r="AQ317">
            <v>4</v>
          </cell>
          <cell r="AR317">
            <v>1</v>
          </cell>
          <cell r="AS317">
            <v>4</v>
          </cell>
          <cell r="AT317">
            <v>1</v>
          </cell>
          <cell r="AU317">
            <v>8</v>
          </cell>
          <cell r="AV317">
            <v>0</v>
          </cell>
          <cell r="AW317" t="str">
            <v>Ingen kjent effekt</v>
          </cell>
          <cell r="AX317" t="str">
            <v>Ingen kjent effekt</v>
          </cell>
          <cell r="BC317" t="str">
            <v>Ingen kjent effekt</v>
          </cell>
          <cell r="BD317" t="str">
            <v>Ingen kjent effekt</v>
          </cell>
          <cell r="BE317" t="str">
            <v>no</v>
          </cell>
          <cell r="BF317" t="str">
            <v>no</v>
          </cell>
          <cell r="BG317" t="str">
            <v>V</v>
          </cell>
          <cell r="BK317" t="str">
            <v>temperate_nemoral:Europe|subtropic_mediterranean:Europe</v>
          </cell>
          <cell r="BM317" t="str">
            <v>temperate_nemoral:Europe|subtropic_mediterranean:Europe</v>
          </cell>
          <cell r="BO317">
            <v>1</v>
          </cell>
          <cell r="BR317" t="str">
            <v>RedListCategoryLevel</v>
          </cell>
          <cell r="BT317">
            <v>1</v>
          </cell>
          <cell r="BW317" t="str">
            <v>SpreadYearlyIncreaseCalculatedExpansionSpeed</v>
          </cell>
          <cell r="BX317">
            <v>0</v>
          </cell>
          <cell r="BY317">
            <v>1</v>
          </cell>
          <cell r="CB317" t="str">
            <v>T30</v>
          </cell>
          <cell r="CC317">
            <v>1</v>
          </cell>
          <cell r="CH317">
            <v>1</v>
          </cell>
          <cell r="CM317">
            <v>1</v>
          </cell>
          <cell r="CQ317">
            <v>1</v>
          </cell>
          <cell r="CU317">
            <v>1</v>
          </cell>
          <cell r="CX317">
            <v>0</v>
          </cell>
          <cell r="CY317">
            <v>1</v>
          </cell>
          <cell r="DB317">
            <v>0</v>
          </cell>
          <cell r="DC317" t="str">
            <v>Smalaksstarr &lt;em&gt;Carex strigosa &lt;/em&gt;er flerårig art fra Europa nord til Sør-Skandinavia. Den er en staselig plante som av og til brukes som prydplante i parkanlegg. Den er rimelig hardfør og frøformerer seg trolig i Norge, men er ikke ekspansiv.</v>
          </cell>
          <cell r="DD317" t="str">
            <v>&lt;p&gt;Arten ble plantet ut ved Kroer kirke i Ak Ås, nær en bekk, og har spredt seg noe. Først oppdaget i 1993.&lt;/p&gt;</v>
          </cell>
          <cell r="DE317" t="str">
            <v>Arten er innført som hageplante, men med begrenset egenspredning foreløpig.</v>
          </cell>
          <cell r="DF317" t="str">
            <v>Invasjonspotensialet er lite, med minste skår på både median levetid og ekspansjonshastighet.</v>
          </cell>
          <cell r="DG317" t="str">
            <v>Ingen kjent negativ økologisk effekt er knyttet til arten.</v>
          </cell>
          <cell r="DH317" t="str">
            <v>&lt;p&gt;Smalaksstarr vurderes til ingen kjent økologisk risiko. Arten har stabil forekomst i Norge (trolig frøreproduksjon), men den ekspanderer ikke.&lt;/p&gt;</v>
          </cell>
          <cell r="DI317">
            <v>0</v>
          </cell>
        </row>
        <row r="318">
          <cell r="B318" t="str">
            <v>Carex vulpina</v>
          </cell>
          <cell r="C318" t="str">
            <v>L.</v>
          </cell>
          <cell r="D318" t="str">
            <v>revestarr</v>
          </cell>
          <cell r="E318">
            <v>131520</v>
          </cell>
          <cell r="F318">
            <v>99744</v>
          </cell>
          <cell r="G318" t="str">
            <v>ExpertGroups/Karplanter/N</v>
          </cell>
          <cell r="H318" t="str">
            <v>Karplanter</v>
          </cell>
          <cell r="I318" t="str">
            <v>Karplanter</v>
          </cell>
          <cell r="J318" t="str">
            <v>NotApplicable</v>
          </cell>
          <cell r="M318" t="str">
            <v>canNotEstablishWithin50years</v>
          </cell>
          <cell r="AA318">
            <v>1946</v>
          </cell>
          <cell r="AB318" t="str">
            <v>terrestrial</v>
          </cell>
          <cell r="AD318" t="str">
            <v>origin</v>
          </cell>
          <cell r="AE318" t="str">
            <v>no</v>
          </cell>
          <cell r="AF318" t="str">
            <v>unknown</v>
          </cell>
          <cell r="AI318">
            <v>10</v>
          </cell>
          <cell r="AJ318" t="str">
            <v>V</v>
          </cell>
          <cell r="AW318" t="str">
            <v>Ingen kjent effekt</v>
          </cell>
          <cell r="AX318" t="str">
            <v>Ingen kjent effekt</v>
          </cell>
          <cell r="BC318" t="str">
            <v>Ingen kjent effekt</v>
          </cell>
          <cell r="BD318" t="str">
            <v>Ingen kjent effekt</v>
          </cell>
          <cell r="BK318" t="str">
            <v>temperate_nemoral:Europe,Asia|subtropic_mediterranean:Europe,Asia</v>
          </cell>
          <cell r="BM318" t="str">
            <v>temperate_nemoral:Europe,Asia|subtropic_mediterranean:Europe,Asia</v>
          </cell>
          <cell r="DI318">
            <v>0</v>
          </cell>
        </row>
        <row r="319">
          <cell r="B319" t="str">
            <v>Carlina acaulis caulescens</v>
          </cell>
          <cell r="C319" t="str">
            <v>(Lam.) Schübl. &amp; G.Martens</v>
          </cell>
          <cell r="D319" t="str">
            <v>sølvtistel</v>
          </cell>
          <cell r="E319">
            <v>105168</v>
          </cell>
          <cell r="F319">
            <v>145515</v>
          </cell>
          <cell r="G319" t="str">
            <v>ExpertGroups/Karplanter/N</v>
          </cell>
          <cell r="H319" t="str">
            <v>Karplanter</v>
          </cell>
          <cell r="I319" t="str">
            <v>Karplanter</v>
          </cell>
          <cell r="J319" t="str">
            <v>NotApplicable</v>
          </cell>
          <cell r="M319" t="str">
            <v>canNotEstablishWithin50years</v>
          </cell>
          <cell r="AA319">
            <v>1929</v>
          </cell>
          <cell r="AB319" t="str">
            <v>terrestrial</v>
          </cell>
          <cell r="AD319" t="str">
            <v>unknown</v>
          </cell>
          <cell r="AE319" t="str">
            <v>yes</v>
          </cell>
          <cell r="AF319" t="str">
            <v>unknown</v>
          </cell>
          <cell r="AG319">
            <v>1929</v>
          </cell>
          <cell r="AH319" t="str">
            <v>Ak Asker: Bjerkøya</v>
          </cell>
          <cell r="AI319">
            <v>5</v>
          </cell>
          <cell r="AJ319" t="str">
            <v>V</v>
          </cell>
          <cell r="AW319" t="str">
            <v>Ingen kjent effekt</v>
          </cell>
          <cell r="AX319" t="str">
            <v>Ingen kjent effekt</v>
          </cell>
          <cell r="BC319" t="str">
            <v>Ingen kjent effekt</v>
          </cell>
          <cell r="BD319" t="str">
            <v>Ingen kjent effekt</v>
          </cell>
          <cell r="BK319" t="str">
            <v>temperate_nemoral:Europe|subtropic_mediterranean:Europe</v>
          </cell>
          <cell r="BM319" t="str">
            <v>temperate_nemoral:Europe|subtropic_mediterranean:Europe</v>
          </cell>
          <cell r="DI319">
            <v>0</v>
          </cell>
        </row>
        <row r="320">
          <cell r="B320" t="str">
            <v>Carpinus betulus</v>
          </cell>
          <cell r="C320" t="str">
            <v>L.</v>
          </cell>
          <cell r="D320" t="str">
            <v>agnbøk</v>
          </cell>
          <cell r="E320">
            <v>62106</v>
          </cell>
          <cell r="F320">
            <v>102146</v>
          </cell>
          <cell r="G320" t="str">
            <v>ExpertGroups/Karplanter/N</v>
          </cell>
          <cell r="H320" t="str">
            <v>Karplanter</v>
          </cell>
          <cell r="I320" t="str">
            <v>Karplanter</v>
          </cell>
          <cell r="J320" t="str">
            <v>AlienSpecie</v>
          </cell>
          <cell r="N320">
            <v>3</v>
          </cell>
          <cell r="P320" t="str">
            <v>V</v>
          </cell>
          <cell r="Q320">
            <v>1</v>
          </cell>
          <cell r="T320" t="str">
            <v>LO</v>
          </cell>
          <cell r="U320">
            <v>2</v>
          </cell>
          <cell r="V320" t="str">
            <v>3AB,1</v>
          </cell>
          <cell r="W320" t="str">
            <v>PH</v>
          </cell>
          <cell r="X320">
            <v>3</v>
          </cell>
          <cell r="Y320">
            <v>4</v>
          </cell>
          <cell r="Z320">
            <v>1</v>
          </cell>
          <cell r="AA320">
            <v>1873</v>
          </cell>
          <cell r="AB320" t="str">
            <v>terrestrial</v>
          </cell>
          <cell r="AD320" t="str">
            <v>unknown</v>
          </cell>
          <cell r="AE320" t="str">
            <v>yes</v>
          </cell>
          <cell r="AF320" t="str">
            <v>unknown</v>
          </cell>
          <cell r="AG320">
            <v>1897</v>
          </cell>
          <cell r="AH320" t="str">
            <v>Oslo: Bygdøy</v>
          </cell>
          <cell r="AI320">
            <v>40</v>
          </cell>
          <cell r="AJ320" t="str">
            <v>V</v>
          </cell>
          <cell r="AL320">
            <v>2</v>
          </cell>
          <cell r="AM320" t="str">
            <v>importDirect</v>
          </cell>
          <cell r="AN320">
            <v>3</v>
          </cell>
          <cell r="AO320" t="str">
            <v>introductionEscaped,spreadNaturalDispersal</v>
          </cell>
          <cell r="AP320" t="str">
            <v>Øs,OsA,Bu,Ve,Aa,Va,Ro</v>
          </cell>
          <cell r="AQ320">
            <v>124</v>
          </cell>
          <cell r="AR320">
            <v>10</v>
          </cell>
          <cell r="AS320">
            <v>1240</v>
          </cell>
          <cell r="AT320">
            <v>36300</v>
          </cell>
          <cell r="AU320">
            <v>3600</v>
          </cell>
          <cell r="AV320">
            <v>30</v>
          </cell>
          <cell r="AW320" t="str">
            <v>Ingen kjent effekt</v>
          </cell>
          <cell r="AX320" t="str">
            <v>Ingen kjent effekt</v>
          </cell>
          <cell r="BC320" t="str">
            <v>Ingen kjent effekt</v>
          </cell>
          <cell r="BD320" t="str">
            <v>Ingen kjent effekt</v>
          </cell>
          <cell r="BE320" t="str">
            <v>no</v>
          </cell>
          <cell r="BF320" t="str">
            <v>no</v>
          </cell>
          <cell r="BG320" t="str">
            <v>V</v>
          </cell>
          <cell r="BK320" t="str">
            <v>temperate_nemoral:Europe,Asia|subtropic_mediterranean:Europe,Asia</v>
          </cell>
          <cell r="BM320" t="str">
            <v>temperate_nemoral:Europe,Asia,Oceania,NorthAndCentralAmerica|subtropic_mediterranean:Europe,Asia</v>
          </cell>
          <cell r="BO320">
            <v>3</v>
          </cell>
          <cell r="BP320" t="str">
            <v>X</v>
          </cell>
          <cell r="BR320" t="str">
            <v>RedListCategoryLevel</v>
          </cell>
          <cell r="BT320">
            <v>3</v>
          </cell>
          <cell r="BW320" t="str">
            <v>SpreadYearlyIncreaseObservations</v>
          </cell>
          <cell r="BX320">
            <v>225</v>
          </cell>
          <cell r="BY320">
            <v>1</v>
          </cell>
          <cell r="CB320" t="str">
            <v>T40,T42,T4-C-3,T4-C-4</v>
          </cell>
          <cell r="CC320">
            <v>1</v>
          </cell>
          <cell r="CH320">
            <v>1</v>
          </cell>
          <cell r="CM320">
            <v>1</v>
          </cell>
          <cell r="CQ320">
            <v>1</v>
          </cell>
          <cell r="CU320">
            <v>1</v>
          </cell>
          <cell r="CX320">
            <v>0</v>
          </cell>
          <cell r="CY320">
            <v>1</v>
          </cell>
          <cell r="DB320">
            <v>0</v>
          </cell>
          <cell r="DC320" t="str">
            <v>Agnbøk &lt;i&gt;Carpinus betulus&lt;/i&gt; er et relativt storvokst og langlevd tre fra Europa og Vest-Asia. Det har meget stor frøproduksjon, men den tar trolig 20-40 år eller mer før det når reproduktiv alder. Fruktene er vindspredte, trolig over middels distanser (50-100 m, sjelden km). Den er innført som prydtre (eller hekkplante) i hager og parker og er i sterkt økende bruk det siste tiåret.</v>
          </cell>
          <cell r="DD320" t="str">
            <v>&lt;p&gt;Agnbøk har vært plantet som prydtre siden (i hvert fall) slutten av 1800-tallet og startet å spre seg i Oslo-området - Bygdøy og Malmøya i Oslo - fra 1897 og i VA Kristiansand fra første tiår på 1900-tallet. Arten hadde en meget langsom ekspansjon fram til ca. 1990, men har siden ekspandert sterkere, særlig med spredning i Oslo. De første etableringene skjedde på kambrosilur-kalken i Oslo-området, og det er i kalklågurtskog og edellauvskog her at arten er blitt skikkelig etablert og ekspanderende. Den er nå funnet i sju fylker fra Østfold og Oslo til Rogaland (kanskje Hordaland) og har potensial for ytterligere spredning i varmere deler av Sør-Norge.&lt;/p&gt;</v>
          </cell>
          <cell r="DE320" t="str">
            <v>Arten er innført som prydtre, med frøforvilling fra plantete trær og fra bestander etablert i norsk natur.</v>
          </cell>
          <cell r="DF320" t="str">
            <v>Invasjonspotensialet er moderat, med usikkerhet til stort, en kombinasjon av moderat (til lang) median levetid og moderat ekspansjonshastighet. Arten begynte først seriøst å ekspandere etter å ha vært i landet i over 100 år.</v>
          </cell>
          <cell r="DG320" t="str">
            <v>Arten vurderes til ingen kjent økologisk effekt. Agnbøk etablerer seg best i edellauvskog, der den aldri synes å bli dominerende, men opptrer som et underordnet innslag med samme funksjoner som andre edellauvtrær.</v>
          </cell>
          <cell r="DH320" t="str">
            <v>&lt;p&gt;Agnbøk vurderes til låg økologisk risiko, med usikkerhet til potensielt høg risiko, med utelukkende på grunn av invasjonspotensialet. Den tar naturligvis litt plass, men synes ikke å bli dominerende og har (foreløpig) ingen påvisbar negativ effekt.&lt;br/&gt;&lt;/p&gt;</v>
          </cell>
          <cell r="DI320">
            <v>0</v>
          </cell>
        </row>
        <row r="321">
          <cell r="B321" t="str">
            <v>Carpobrotus edulis</v>
          </cell>
          <cell r="C321" t="str">
            <v>(L.) N.E.Br.</v>
          </cell>
          <cell r="D321" t="str">
            <v>hornstråle</v>
          </cell>
          <cell r="E321">
            <v>61298</v>
          </cell>
          <cell r="F321">
            <v>101338</v>
          </cell>
          <cell r="G321" t="str">
            <v>ExpertGroups/Karplanter/N</v>
          </cell>
          <cell r="H321" t="str">
            <v>Karplanter</v>
          </cell>
          <cell r="I321" t="str">
            <v>Karplanter</v>
          </cell>
          <cell r="J321" t="str">
            <v>NotApplicable</v>
          </cell>
          <cell r="M321" t="str">
            <v>canNotEstablishWithin50years</v>
          </cell>
          <cell r="AA321">
            <v>2003</v>
          </cell>
          <cell r="AB321" t="str">
            <v>terrestrial</v>
          </cell>
          <cell r="AD321" t="str">
            <v>unknown</v>
          </cell>
          <cell r="AE321" t="str">
            <v>no</v>
          </cell>
          <cell r="AF321" t="str">
            <v>unknown</v>
          </cell>
          <cell r="AI321">
            <v>5</v>
          </cell>
          <cell r="AJ321" t="str">
            <v>V</v>
          </cell>
          <cell r="AW321" t="str">
            <v>Ingen kjent effekt</v>
          </cell>
          <cell r="AX321" t="str">
            <v>Ingen kjent effekt</v>
          </cell>
          <cell r="BC321" t="str">
            <v>Ingen kjent effekt</v>
          </cell>
          <cell r="BD321" t="str">
            <v>Ingen kjent effekt</v>
          </cell>
          <cell r="BK321" t="str">
            <v>subtropic_dry:Africa|subtropic_caperegion:Africa</v>
          </cell>
          <cell r="BM321" t="str">
            <v>subtropic_unspecified:Europe,Asia,Africa,Oceania,NorthAndCentralAmerica,SouthAmerica|subtropic_dry:Africa|subtropic_caperegion:Africa|tropic:Asia,Africa,Oceania,NorthAndCentralAmerica,SouthAmerica</v>
          </cell>
          <cell r="DI321">
            <v>0</v>
          </cell>
        </row>
        <row r="322">
          <cell r="B322" t="str">
            <v>Carthamus lanatus</v>
          </cell>
          <cell r="C322" t="str">
            <v>L.</v>
          </cell>
          <cell r="D322" t="str">
            <v>stivtistel</v>
          </cell>
          <cell r="E322">
            <v>131528</v>
          </cell>
          <cell r="F322">
            <v>100478</v>
          </cell>
          <cell r="G322" t="str">
            <v>ExpertGroups/Karplanter/N</v>
          </cell>
          <cell r="H322" t="str">
            <v>Karplanter</v>
          </cell>
          <cell r="I322" t="str">
            <v>Karplanter</v>
          </cell>
          <cell r="J322" t="str">
            <v>NotApplicable</v>
          </cell>
          <cell r="M322" t="str">
            <v>canNotEstablishWithin50years</v>
          </cell>
          <cell r="AA322">
            <v>1891</v>
          </cell>
          <cell r="AB322" t="str">
            <v>terrestrial</v>
          </cell>
          <cell r="AD322" t="str">
            <v>origin,unknown</v>
          </cell>
          <cell r="AE322" t="str">
            <v>no</v>
          </cell>
          <cell r="AF322" t="str">
            <v>unknown</v>
          </cell>
          <cell r="AI322">
            <v>1</v>
          </cell>
          <cell r="AJ322" t="str">
            <v>V</v>
          </cell>
          <cell r="AW322" t="str">
            <v>Ingen kjent effekt</v>
          </cell>
          <cell r="AX322" t="str">
            <v>Ingen kjent effekt</v>
          </cell>
          <cell r="BC322" t="str">
            <v>Ingen kjent effekt</v>
          </cell>
          <cell r="BD322" t="str">
            <v>Ingen kjent effekt</v>
          </cell>
          <cell r="BK322" t="str">
            <v>temperate_nemoral:Europe,Asia|subtropic_mediterranean:Europe,Asia,Africa</v>
          </cell>
          <cell r="BM322" t="str">
            <v>temperate_nemoral:Europe,Asia|temperate_dry:Asia,SouthAmerica|subtropic_unspecified:SouthAmerica|subtropic_mediterranean:Europe,Asia,Africa,Oceania|subtropic_dry:Oceania|subtropic_highlands:Africa</v>
          </cell>
          <cell r="DI322">
            <v>0</v>
          </cell>
        </row>
        <row r="323">
          <cell r="B323" t="str">
            <v>Catapodium rigidum</v>
          </cell>
          <cell r="C323" t="str">
            <v>(L.) C.E.Hubb.</v>
          </cell>
          <cell r="D323" t="str">
            <v>steingras</v>
          </cell>
          <cell r="E323">
            <v>131560</v>
          </cell>
          <cell r="F323">
            <v>99967</v>
          </cell>
          <cell r="G323" t="str">
            <v>ExpertGroups/Karplanter/N</v>
          </cell>
          <cell r="H323" t="str">
            <v>Karplanter</v>
          </cell>
          <cell r="I323" t="str">
            <v>Karplanter</v>
          </cell>
          <cell r="J323" t="str">
            <v>NotApplicable</v>
          </cell>
          <cell r="M323" t="str">
            <v>canNotEstablishWithin50years</v>
          </cell>
          <cell r="AA323">
            <v>1949</v>
          </cell>
          <cell r="AB323" t="str">
            <v>terrestrial</v>
          </cell>
          <cell r="AD323" t="str">
            <v>unknown</v>
          </cell>
          <cell r="AE323" t="str">
            <v>no</v>
          </cell>
          <cell r="AF323" t="str">
            <v>unknown</v>
          </cell>
          <cell r="AI323">
            <v>1</v>
          </cell>
          <cell r="AJ323" t="str">
            <v>V</v>
          </cell>
          <cell r="AW323" t="str">
            <v>Ingen kjent effekt</v>
          </cell>
          <cell r="AX323" t="str">
            <v>Ingen kjent effekt</v>
          </cell>
          <cell r="BC323" t="str">
            <v>Ingen kjent effekt</v>
          </cell>
          <cell r="BD323" t="str">
            <v>Ingen kjent effekt</v>
          </cell>
          <cell r="BK323" t="str">
            <v>temperate_nemoral:Europe|subtropic_mediterranean:Europe,Asia,Africa</v>
          </cell>
          <cell r="BM323" t="str">
            <v>temperate_nemoral:Europe|subtropic_unspecified:NorthAndCentralAmerica|subtropic_mediterranean:Europe,Asia,Africa,Oceania|subtropic_caperegion:Africa</v>
          </cell>
          <cell r="DI323">
            <v>0</v>
          </cell>
        </row>
        <row r="324">
          <cell r="B324" t="str">
            <v>Catolobus pendulus</v>
          </cell>
          <cell r="C324" t="str">
            <v>(L.) Al-Shehbaz</v>
          </cell>
          <cell r="D324" t="str">
            <v>hengeskrinneblom</v>
          </cell>
          <cell r="E324">
            <v>78507</v>
          </cell>
          <cell r="F324">
            <v>120240</v>
          </cell>
          <cell r="G324" t="str">
            <v>ExpertGroups/Karplanter/N</v>
          </cell>
          <cell r="H324" t="str">
            <v>Karplanter</v>
          </cell>
          <cell r="I324" t="str">
            <v>Karplanter</v>
          </cell>
          <cell r="J324" t="str">
            <v>NotApplicable</v>
          </cell>
          <cell r="M324" t="str">
            <v>canNotEstablishWithin50years</v>
          </cell>
          <cell r="AA324">
            <v>1842</v>
          </cell>
          <cell r="AB324" t="str">
            <v>terrestrial</v>
          </cell>
          <cell r="AD324" t="str">
            <v>unknown</v>
          </cell>
          <cell r="AE324" t="str">
            <v>no</v>
          </cell>
          <cell r="AF324" t="str">
            <v>unknown</v>
          </cell>
          <cell r="AI324">
            <v>5</v>
          </cell>
          <cell r="AJ324" t="str">
            <v>V</v>
          </cell>
          <cell r="AW324" t="str">
            <v>Ingen kjent effekt</v>
          </cell>
          <cell r="AX324" t="str">
            <v>Ingen kjent effekt</v>
          </cell>
          <cell r="BC324" t="str">
            <v>Ingen kjent effekt</v>
          </cell>
          <cell r="BD324" t="str">
            <v>Ingen kjent effekt</v>
          </cell>
          <cell r="BK324" t="str">
            <v>temperate_nemoral:Europe,Asia|temperate_dry:Europe,Asia</v>
          </cell>
          <cell r="BM324" t="str">
            <v>temperate_nemoral:Europe,Asia|temperate_dry:Europe,Asia</v>
          </cell>
          <cell r="DI324">
            <v>0</v>
          </cell>
        </row>
        <row r="325">
          <cell r="B325" t="str">
            <v>Caucalis platycarpos</v>
          </cell>
          <cell r="C325" t="str">
            <v>L.</v>
          </cell>
          <cell r="D325" t="str">
            <v>klengekjeks</v>
          </cell>
          <cell r="E325">
            <v>131562</v>
          </cell>
          <cell r="F325">
            <v>100289</v>
          </cell>
          <cell r="G325" t="str">
            <v>ExpertGroups/Karplanter/N</v>
          </cell>
          <cell r="H325" t="str">
            <v>Karplanter</v>
          </cell>
          <cell r="I325" t="str">
            <v>Karplanter</v>
          </cell>
          <cell r="J325" t="str">
            <v>NotApplicable</v>
          </cell>
          <cell r="M325" t="str">
            <v>canNotEstablishWithin50years</v>
          </cell>
          <cell r="AA325">
            <v>1894</v>
          </cell>
          <cell r="AB325" t="str">
            <v>terrestrial</v>
          </cell>
          <cell r="AD325" t="str">
            <v>origin</v>
          </cell>
          <cell r="AE325" t="str">
            <v>no</v>
          </cell>
          <cell r="AF325" t="str">
            <v>unknown</v>
          </cell>
          <cell r="AI325">
            <v>1</v>
          </cell>
          <cell r="AJ325" t="str">
            <v>V</v>
          </cell>
          <cell r="AW325" t="str">
            <v>Ingen kjent effekt</v>
          </cell>
          <cell r="AX325" t="str">
            <v>Ingen kjent effekt</v>
          </cell>
          <cell r="BC325" t="str">
            <v>Ingen kjent effekt</v>
          </cell>
          <cell r="BD325" t="str">
            <v>Ingen kjent effekt</v>
          </cell>
          <cell r="BK325" t="str">
            <v>temperate_nemoral:Europe,Asia|temperate_dry:Europe,Asia|subtropic_mediterranean:Europe,Asia,Africa</v>
          </cell>
          <cell r="BM325" t="str">
            <v>temperate_nemoral:Europe,Asia|temperate_dry:Europe,Asia|subtropic_mediterranean:Europe,Asia,Africa</v>
          </cell>
          <cell r="DI325">
            <v>0</v>
          </cell>
        </row>
        <row r="326">
          <cell r="B326" t="str">
            <v>Cedrus atlantica</v>
          </cell>
          <cell r="C326" t="str">
            <v>(Endl.) Manetti ex Carrière</v>
          </cell>
          <cell r="D326" t="str">
            <v>atlasseder</v>
          </cell>
          <cell r="E326">
            <v>105170</v>
          </cell>
          <cell r="F326">
            <v>145517</v>
          </cell>
          <cell r="G326" t="str">
            <v>ExpertGroups/Karplanter/N</v>
          </cell>
          <cell r="H326" t="str">
            <v>Karplanter</v>
          </cell>
          <cell r="I326" t="str">
            <v>Karplanter</v>
          </cell>
          <cell r="J326" t="str">
            <v>NotApplicable</v>
          </cell>
          <cell r="M326" t="str">
            <v>canNotEstablishWithin50years</v>
          </cell>
          <cell r="AA326">
            <v>1968</v>
          </cell>
          <cell r="AB326" t="str">
            <v>terrestrial</v>
          </cell>
          <cell r="AD326" t="str">
            <v>unknown</v>
          </cell>
          <cell r="AE326" t="str">
            <v>no</v>
          </cell>
          <cell r="AF326" t="str">
            <v>unknown</v>
          </cell>
          <cell r="AI326">
            <v>40</v>
          </cell>
          <cell r="AJ326" t="str">
            <v>V</v>
          </cell>
          <cell r="AL326">
            <v>0</v>
          </cell>
          <cell r="AW326" t="str">
            <v>Ingen kjent effekt</v>
          </cell>
          <cell r="AX326" t="str">
            <v>Ingen kjent effekt</v>
          </cell>
          <cell r="BC326" t="str">
            <v>Ingen kjent effekt</v>
          </cell>
          <cell r="BD326" t="str">
            <v>Ingen kjent effekt</v>
          </cell>
          <cell r="BK326" t="str">
            <v>subtropic_mediterranean:Africa</v>
          </cell>
          <cell r="BM326" t="str">
            <v>temperate_nemoral:Europe,Oceania,NorthAndCentralAmerica|subtropic_mediterranean:Europe,Africa,Oceania</v>
          </cell>
          <cell r="DI326">
            <v>2</v>
          </cell>
        </row>
        <row r="327">
          <cell r="B327" t="str">
            <v>Centaurea algeriensis</v>
          </cell>
          <cell r="C327" t="str">
            <v>(Durande) Coss. &amp; Pourr.</v>
          </cell>
          <cell r="D327" t="str">
            <v>algerieknoppurt</v>
          </cell>
          <cell r="E327">
            <v>60441</v>
          </cell>
          <cell r="F327">
            <v>100481</v>
          </cell>
          <cell r="G327" t="str">
            <v>ExpertGroups/Karplanter/N</v>
          </cell>
          <cell r="H327" t="str">
            <v>Karplanter</v>
          </cell>
          <cell r="I327" t="str">
            <v>Karplanter</v>
          </cell>
          <cell r="J327" t="str">
            <v>NotApplicable</v>
          </cell>
          <cell r="M327" t="str">
            <v>canNotEstablishWithin50years</v>
          </cell>
          <cell r="AA327">
            <v>1950</v>
          </cell>
          <cell r="AB327" t="str">
            <v>terrestrial</v>
          </cell>
          <cell r="AD327" t="str">
            <v>origin</v>
          </cell>
          <cell r="AE327" t="str">
            <v>no</v>
          </cell>
          <cell r="AF327" t="str">
            <v>unknown</v>
          </cell>
          <cell r="AI327">
            <v>1</v>
          </cell>
          <cell r="AJ327" t="str">
            <v>V</v>
          </cell>
          <cell r="AW327" t="str">
            <v>Ingen kjent effekt</v>
          </cell>
          <cell r="AX327" t="str">
            <v>Ingen kjent effekt</v>
          </cell>
          <cell r="BC327" t="str">
            <v>Ingen kjent effekt</v>
          </cell>
          <cell r="BD327" t="str">
            <v>Ingen kjent effekt</v>
          </cell>
          <cell r="BK327" t="str">
            <v>subtropic_mediterranean:Africa|subtropic_dry:Africa</v>
          </cell>
          <cell r="BM327" t="str">
            <v>subtropic_mediterranean:Africa|subtropic_dry:Africa</v>
          </cell>
          <cell r="DI327">
            <v>0</v>
          </cell>
        </row>
        <row r="328">
          <cell r="B328" t="str">
            <v>Centaurea aspera</v>
          </cell>
          <cell r="C328" t="str">
            <v>L.</v>
          </cell>
          <cell r="D328" t="str">
            <v>raspknoppurt</v>
          </cell>
          <cell r="E328">
            <v>131567</v>
          </cell>
          <cell r="F328">
            <v>100482</v>
          </cell>
          <cell r="G328" t="str">
            <v>ExpertGroups/Karplanter/N</v>
          </cell>
          <cell r="H328" t="str">
            <v>Karplanter</v>
          </cell>
          <cell r="I328" t="str">
            <v>Karplanter</v>
          </cell>
          <cell r="J328" t="str">
            <v>NotApplicable</v>
          </cell>
          <cell r="M328" t="str">
            <v>canNotEstablishWithin50years</v>
          </cell>
          <cell r="AA328">
            <v>1882</v>
          </cell>
          <cell r="AB328" t="str">
            <v>terrestrial</v>
          </cell>
          <cell r="AD328" t="str">
            <v>origin</v>
          </cell>
          <cell r="AE328" t="str">
            <v>no</v>
          </cell>
          <cell r="AF328" t="str">
            <v>unknown</v>
          </cell>
          <cell r="AI328">
            <v>1</v>
          </cell>
          <cell r="AJ328" t="str">
            <v>V</v>
          </cell>
          <cell r="AW328" t="str">
            <v>Ingen kjent effekt</v>
          </cell>
          <cell r="AX328" t="str">
            <v>Ingen kjent effekt</v>
          </cell>
          <cell r="BC328" t="str">
            <v>Ingen kjent effekt</v>
          </cell>
          <cell r="BD328" t="str">
            <v>Ingen kjent effekt</v>
          </cell>
          <cell r="BK328" t="str">
            <v>temperate_nemoral:Europe|subtropic_mediterranean:Europe,Africa</v>
          </cell>
          <cell r="BM328" t="str">
            <v>temperate_nemoral:Europe|subtropic_mediterranean:Europe,Africa</v>
          </cell>
          <cell r="DI328">
            <v>0</v>
          </cell>
        </row>
        <row r="329">
          <cell r="B329" t="str">
            <v>Centaurea calcitrapa</v>
          </cell>
          <cell r="C329" t="str">
            <v>L.</v>
          </cell>
          <cell r="D329" t="str">
            <v>tistelknoppurt</v>
          </cell>
          <cell r="E329">
            <v>131568</v>
          </cell>
          <cell r="F329">
            <v>100483</v>
          </cell>
          <cell r="G329" t="str">
            <v>ExpertGroups/Karplanter/N</v>
          </cell>
          <cell r="H329" t="str">
            <v>Karplanter</v>
          </cell>
          <cell r="I329" t="str">
            <v>Karplanter</v>
          </cell>
          <cell r="J329" t="str">
            <v>NotApplicable</v>
          </cell>
          <cell r="M329" t="str">
            <v>canNotEstablishWithin50years</v>
          </cell>
          <cell r="AA329">
            <v>1887</v>
          </cell>
          <cell r="AB329" t="str">
            <v>terrestrial</v>
          </cell>
          <cell r="AD329" t="str">
            <v>origin</v>
          </cell>
          <cell r="AE329" t="str">
            <v>no</v>
          </cell>
          <cell r="AF329" t="str">
            <v>unknown</v>
          </cell>
          <cell r="AI329">
            <v>1</v>
          </cell>
          <cell r="AJ329" t="str">
            <v>V</v>
          </cell>
          <cell r="AW329" t="str">
            <v>Ingen kjent effekt</v>
          </cell>
          <cell r="AX329" t="str">
            <v>Ingen kjent effekt</v>
          </cell>
          <cell r="BC329" t="str">
            <v>Ingen kjent effekt</v>
          </cell>
          <cell r="BD329" t="str">
            <v>Ingen kjent effekt</v>
          </cell>
          <cell r="BK329" t="str">
            <v>subtropic_mediterranean:Europe,Asia,Africa</v>
          </cell>
          <cell r="BM329" t="str">
            <v>subtropic_mediterranean:Europe,Asia,Africa,Oceania,NorthAndCentralAmerica,SouthAmerica|subtropic_dry:SouthAmerica|subtropic_caperegion:Africa</v>
          </cell>
          <cell r="DI329">
            <v>0</v>
          </cell>
        </row>
        <row r="330">
          <cell r="B330" t="str">
            <v>Centaurea diffusa</v>
          </cell>
          <cell r="C330" t="str">
            <v>Lam.</v>
          </cell>
          <cell r="D330" t="str">
            <v>sprikeknoppurt</v>
          </cell>
          <cell r="E330">
            <v>131570</v>
          </cell>
          <cell r="F330">
            <v>100487</v>
          </cell>
          <cell r="G330" t="str">
            <v>ExpertGroups/Karplanter/N</v>
          </cell>
          <cell r="H330" t="str">
            <v>Karplanter</v>
          </cell>
          <cell r="I330" t="str">
            <v>Karplanter</v>
          </cell>
          <cell r="J330" t="str">
            <v>NotApplicable</v>
          </cell>
          <cell r="M330" t="str">
            <v>canNotEstablishWithin50years</v>
          </cell>
          <cell r="AA330">
            <v>1893</v>
          </cell>
          <cell r="AB330" t="str">
            <v>terrestrial</v>
          </cell>
          <cell r="AD330" t="str">
            <v>origin</v>
          </cell>
          <cell r="AE330" t="str">
            <v>no</v>
          </cell>
          <cell r="AF330" t="str">
            <v>unknown</v>
          </cell>
          <cell r="AI330">
            <v>1</v>
          </cell>
          <cell r="AJ330" t="str">
            <v>V</v>
          </cell>
          <cell r="AW330" t="str">
            <v>Ingen kjent effekt</v>
          </cell>
          <cell r="AX330" t="str">
            <v>Ingen kjent effekt</v>
          </cell>
          <cell r="BC330" t="str">
            <v>Ingen kjent effekt</v>
          </cell>
          <cell r="BD330" t="str">
            <v>Ingen kjent effekt</v>
          </cell>
          <cell r="BK330" t="str">
            <v>temperate_nemoral:Europe,Asia|temperate_dry:Europe,Asia|subtropic_mediterranean:Europe,Asia</v>
          </cell>
          <cell r="BM330" t="str">
            <v>temperate_nemoral:Europe,Asia,NorthAndCentralAmerica|temperate_dry:Europe,Asia,NorthAndCentralAmerica|subtropic_unspecified:SouthAmerica|subtropic_mediterranean:Europe,Asia,NorthAndCentralAmerica</v>
          </cell>
          <cell r="DI330">
            <v>0</v>
          </cell>
        </row>
        <row r="331">
          <cell r="B331" t="str">
            <v>Centaurea melitensis</v>
          </cell>
          <cell r="C331" t="str">
            <v>L.</v>
          </cell>
          <cell r="D331" t="str">
            <v>maltaknoppurt</v>
          </cell>
          <cell r="E331">
            <v>60449</v>
          </cell>
          <cell r="F331">
            <v>100489</v>
          </cell>
          <cell r="G331" t="str">
            <v>ExpertGroups/Karplanter/N</v>
          </cell>
          <cell r="H331" t="str">
            <v>Karplanter</v>
          </cell>
          <cell r="I331" t="str">
            <v>Karplanter</v>
          </cell>
          <cell r="J331" t="str">
            <v>NotApplicable</v>
          </cell>
          <cell r="M331" t="str">
            <v>canNotEstablishWithin50years</v>
          </cell>
          <cell r="AA331">
            <v>1880</v>
          </cell>
          <cell r="AB331" t="str">
            <v>terrestrial</v>
          </cell>
          <cell r="AD331" t="str">
            <v>origin</v>
          </cell>
          <cell r="AE331" t="str">
            <v>no</v>
          </cell>
          <cell r="AF331" t="str">
            <v>unknown</v>
          </cell>
          <cell r="AI331">
            <v>1</v>
          </cell>
          <cell r="AJ331" t="str">
            <v>V</v>
          </cell>
          <cell r="AW331" t="str">
            <v>Ingen kjent effekt</v>
          </cell>
          <cell r="AX331" t="str">
            <v>Ingen kjent effekt</v>
          </cell>
          <cell r="BC331" t="str">
            <v>Ingen kjent effekt</v>
          </cell>
          <cell r="BD331" t="str">
            <v>Ingen kjent effekt</v>
          </cell>
          <cell r="BK331" t="str">
            <v>subtropic_mediterranean:Europe,Asia,Africa</v>
          </cell>
          <cell r="BM331" t="str">
            <v>temperate_nemoral:Europe|temperate_dry:Europe,Asia,NorthAndCentralAmerica|subtropic_unspecified:SouthAmerica|subtropic_mediterranean:Europe,Asia,Africa,Oceania,NorthAndCentralAmerica|subtropic_dry:NorthAndCentralAmerica|subtropic_caperegion:Africa</v>
          </cell>
          <cell r="DI331">
            <v>0</v>
          </cell>
        </row>
        <row r="332">
          <cell r="B332" t="str">
            <v>Centaurea orientalis</v>
          </cell>
          <cell r="C332" t="str">
            <v>L.</v>
          </cell>
          <cell r="D332" t="str">
            <v>orientknoppurt</v>
          </cell>
          <cell r="E332">
            <v>60454</v>
          </cell>
          <cell r="F332">
            <v>100494</v>
          </cell>
          <cell r="G332" t="str">
            <v>ExpertGroups/Karplanter/N</v>
          </cell>
          <cell r="H332" t="str">
            <v>Karplanter</v>
          </cell>
          <cell r="I332" t="str">
            <v>Karplanter</v>
          </cell>
          <cell r="J332" t="str">
            <v>NotApplicable</v>
          </cell>
          <cell r="M332" t="str">
            <v>canNotEstablishWithin50years</v>
          </cell>
          <cell r="AA332">
            <v>1893</v>
          </cell>
          <cell r="AB332" t="str">
            <v>terrestrial</v>
          </cell>
          <cell r="AD332" t="str">
            <v>origin,unknown</v>
          </cell>
          <cell r="AE332" t="str">
            <v>no</v>
          </cell>
          <cell r="AF332" t="str">
            <v>unknown</v>
          </cell>
          <cell r="AI332">
            <v>5</v>
          </cell>
          <cell r="AJ332" t="str">
            <v>V</v>
          </cell>
          <cell r="AW332" t="str">
            <v>Ingen kjent effekt</v>
          </cell>
          <cell r="AX332" t="str">
            <v>Ingen kjent effekt</v>
          </cell>
          <cell r="BC332" t="str">
            <v>Ingen kjent effekt</v>
          </cell>
          <cell r="BD332" t="str">
            <v>Ingen kjent effekt</v>
          </cell>
          <cell r="BK332" t="str">
            <v>temperate_nemoral:Europe|temperate_dry:Europe</v>
          </cell>
          <cell r="BM332" t="str">
            <v>temperate_nemoral:Europe|temperate_dry:Europe</v>
          </cell>
          <cell r="DI332">
            <v>0</v>
          </cell>
        </row>
        <row r="333">
          <cell r="B333" t="str">
            <v>Centaurea pallescens</v>
          </cell>
          <cell r="C333" t="str">
            <v>Delile</v>
          </cell>
          <cell r="D333" t="str">
            <v>bleikknoppurt</v>
          </cell>
          <cell r="E333">
            <v>131576</v>
          </cell>
          <cell r="F333">
            <v>100495</v>
          </cell>
          <cell r="G333" t="str">
            <v>ExpertGroups/Karplanter/N</v>
          </cell>
          <cell r="H333" t="str">
            <v>Karplanter</v>
          </cell>
          <cell r="I333" t="str">
            <v>Karplanter</v>
          </cell>
          <cell r="J333" t="str">
            <v>NotApplicable</v>
          </cell>
          <cell r="M333" t="str">
            <v>canNotEstablishWithin50years</v>
          </cell>
          <cell r="AA333">
            <v>1892</v>
          </cell>
          <cell r="AB333" t="str">
            <v>terrestrial</v>
          </cell>
          <cell r="AD333" t="str">
            <v>origin</v>
          </cell>
          <cell r="AE333" t="str">
            <v>no</v>
          </cell>
          <cell r="AF333" t="str">
            <v>unknown</v>
          </cell>
          <cell r="AI333">
            <v>1</v>
          </cell>
          <cell r="AJ333" t="str">
            <v>V</v>
          </cell>
          <cell r="AW333" t="str">
            <v>Ingen kjent effekt</v>
          </cell>
          <cell r="AX333" t="str">
            <v>Ingen kjent effekt</v>
          </cell>
          <cell r="BC333" t="str">
            <v>Ingen kjent effekt</v>
          </cell>
          <cell r="BD333" t="str">
            <v>Ingen kjent effekt</v>
          </cell>
          <cell r="BK333" t="str">
            <v>subtropic_mediterranean:Europe,Asia</v>
          </cell>
          <cell r="BM333" t="str">
            <v>subtropic_mediterranean:Europe,Asia</v>
          </cell>
          <cell r="DI333">
            <v>0</v>
          </cell>
        </row>
        <row r="334">
          <cell r="B334" t="str">
            <v>Centaurea solstitialis</v>
          </cell>
          <cell r="C334" t="str">
            <v>L.</v>
          </cell>
          <cell r="D334" t="str">
            <v>stjerneknoppurt</v>
          </cell>
          <cell r="E334">
            <v>131585</v>
          </cell>
          <cell r="F334">
            <v>100500</v>
          </cell>
          <cell r="G334" t="str">
            <v>ExpertGroups/Karplanter/N</v>
          </cell>
          <cell r="H334" t="str">
            <v>Karplanter</v>
          </cell>
          <cell r="I334" t="str">
            <v>Karplanter</v>
          </cell>
          <cell r="J334" t="str">
            <v>NotApplicable</v>
          </cell>
          <cell r="M334" t="str">
            <v>canNotEstablishWithin50years</v>
          </cell>
          <cell r="AA334">
            <v>1883</v>
          </cell>
          <cell r="AB334" t="str">
            <v>terrestrial</v>
          </cell>
          <cell r="AD334" t="str">
            <v>origin</v>
          </cell>
          <cell r="AE334" t="str">
            <v>no</v>
          </cell>
          <cell r="AF334" t="str">
            <v>unknown</v>
          </cell>
          <cell r="AI334">
            <v>1</v>
          </cell>
          <cell r="AJ334" t="str">
            <v>V</v>
          </cell>
          <cell r="AW334" t="str">
            <v>Ingen kjent effekt</v>
          </cell>
          <cell r="AX334" t="str">
            <v>Ingen kjent effekt</v>
          </cell>
          <cell r="BC334" t="str">
            <v>Ingen kjent effekt</v>
          </cell>
          <cell r="BD334" t="str">
            <v>Ingen kjent effekt</v>
          </cell>
          <cell r="BK334" t="str">
            <v>temperate_dry:Europe,Asia|subtropic_mediterranean:Europe,Asia</v>
          </cell>
          <cell r="BM334" t="str">
            <v>temperate_dry:Europe,Asia,NorthAndCentralAmerica|subtropic_mediterranean:Europe,Asia,Oceania,NorthAndCentralAmerica,SouthAmerica|subtropic_dry:Oceania,NorthAndCentralAmerica,SouthAmerica|subtropic_caperegion:Africa</v>
          </cell>
          <cell r="DI334">
            <v>0</v>
          </cell>
        </row>
        <row r="335">
          <cell r="B335" t="str">
            <v>Centella asiatica</v>
          </cell>
          <cell r="C335" t="str">
            <v>(L.) Urb.</v>
          </cell>
          <cell r="D335" t="str">
            <v>asiaskjoldblad</v>
          </cell>
          <cell r="E335">
            <v>131602</v>
          </cell>
          <cell r="F335">
            <v>100378</v>
          </cell>
          <cell r="G335" t="str">
            <v>ExpertGroups/Karplanter/N</v>
          </cell>
          <cell r="H335" t="str">
            <v>Karplanter</v>
          </cell>
          <cell r="I335" t="str">
            <v>Karplanter</v>
          </cell>
          <cell r="J335" t="str">
            <v>NotApplicable</v>
          </cell>
          <cell r="M335" t="str">
            <v>canNotEstablishWithin50years</v>
          </cell>
          <cell r="AA335">
            <v>2004</v>
          </cell>
          <cell r="AB335" t="str">
            <v>terrestrial</v>
          </cell>
          <cell r="AD335" t="str">
            <v>unknown</v>
          </cell>
          <cell r="AE335" t="str">
            <v>no</v>
          </cell>
          <cell r="AF335" t="str">
            <v>unknown</v>
          </cell>
          <cell r="AI335">
            <v>1</v>
          </cell>
          <cell r="AJ335" t="str">
            <v>V</v>
          </cell>
          <cell r="AW335" t="str">
            <v>Ingen kjent effekt</v>
          </cell>
          <cell r="AX335" t="str">
            <v>Ingen kjent effekt</v>
          </cell>
          <cell r="BC335" t="str">
            <v>Ingen kjent effekt</v>
          </cell>
          <cell r="BD335" t="str">
            <v>Ingen kjent effekt</v>
          </cell>
          <cell r="BK335" t="str">
            <v>subtropic_unspecified:Asia,Oceania|tropic:Asia,Oceania</v>
          </cell>
          <cell r="BM335" t="str">
            <v>subtropic_unspecified:Asia,Africa,Oceania,NorthAndCentralAmerica,SouthAmerica|tropic:Asia,Africa,Oceania,NorthAndCentralAmerica,SouthAmerica</v>
          </cell>
          <cell r="DI335">
            <v>0</v>
          </cell>
        </row>
        <row r="336">
          <cell r="B336" t="str">
            <v>Centranthus ruber</v>
          </cell>
          <cell r="C336" t="str">
            <v>(L.) DC.</v>
          </cell>
          <cell r="D336" t="str">
            <v>rød sporeblom</v>
          </cell>
          <cell r="E336">
            <v>131603</v>
          </cell>
          <cell r="F336">
            <v>145520</v>
          </cell>
          <cell r="G336" t="str">
            <v>ExpertGroups/Karplanter/N</v>
          </cell>
          <cell r="H336" t="str">
            <v>Karplanter</v>
          </cell>
          <cell r="I336" t="str">
            <v>Karplanter</v>
          </cell>
          <cell r="J336" t="str">
            <v>NotApplicable</v>
          </cell>
          <cell r="M336" t="str">
            <v>canNotEstablishWithin50years</v>
          </cell>
          <cell r="AA336">
            <v>2009</v>
          </cell>
          <cell r="AB336" t="str">
            <v>terrestrial</v>
          </cell>
          <cell r="AD336" t="str">
            <v>unknown</v>
          </cell>
          <cell r="AE336" t="str">
            <v>no</v>
          </cell>
          <cell r="AF336" t="str">
            <v>unknown</v>
          </cell>
          <cell r="AI336">
            <v>5</v>
          </cell>
          <cell r="AJ336" t="str">
            <v>V</v>
          </cell>
          <cell r="AW336" t="str">
            <v>Ingen kjent effekt</v>
          </cell>
          <cell r="AX336" t="str">
            <v>Ingen kjent effekt</v>
          </cell>
          <cell r="BC336" t="str">
            <v>Ingen kjent effekt</v>
          </cell>
          <cell r="BD336" t="str">
            <v>Ingen kjent effekt</v>
          </cell>
          <cell r="BK336" t="str">
            <v>subtropic_mediterranean:Europe,Asia,Africa</v>
          </cell>
          <cell r="BM336" t="str">
            <v>temperate_nemoral:Europe|subtropic_mediterranean:Europe,Asia,Africa,Oceania,NorthAndCentralAmerica|subtropic_caperegion:Africa</v>
          </cell>
          <cell r="DI336">
            <v>0</v>
          </cell>
        </row>
        <row r="337">
          <cell r="B337" t="str">
            <v>Cephalaria alpina</v>
          </cell>
          <cell r="C337" t="str">
            <v>(L.) Roem. &amp; Schult.</v>
          </cell>
          <cell r="D337" t="str">
            <v>fjellknapp</v>
          </cell>
          <cell r="E337">
            <v>61689</v>
          </cell>
          <cell r="F337">
            <v>101729</v>
          </cell>
          <cell r="G337" t="str">
            <v>ExpertGroups/Karplanter/N</v>
          </cell>
          <cell r="H337" t="str">
            <v>Karplanter</v>
          </cell>
          <cell r="I337" t="str">
            <v>Karplanter</v>
          </cell>
          <cell r="J337" t="str">
            <v>NotApplicable</v>
          </cell>
          <cell r="M337" t="str">
            <v>canNotEstablishWithin50years</v>
          </cell>
          <cell r="AA337">
            <v>1937</v>
          </cell>
          <cell r="AB337" t="str">
            <v>terrestrial</v>
          </cell>
          <cell r="AD337" t="str">
            <v>unknown</v>
          </cell>
          <cell r="AE337" t="str">
            <v>no</v>
          </cell>
          <cell r="AF337" t="str">
            <v>unknown</v>
          </cell>
          <cell r="AI337">
            <v>5</v>
          </cell>
          <cell r="AJ337" t="str">
            <v>V</v>
          </cell>
          <cell r="AW337" t="str">
            <v>Ingen kjent effekt</v>
          </cell>
          <cell r="AX337" t="str">
            <v>Ingen kjent effekt</v>
          </cell>
          <cell r="BC337" t="str">
            <v>Ingen kjent effekt</v>
          </cell>
          <cell r="BD337" t="str">
            <v>Ingen kjent effekt</v>
          </cell>
          <cell r="BK337" t="str">
            <v>temperate_nemoral:Europe|subtropic_mediterranean:Europe</v>
          </cell>
          <cell r="BM337" t="str">
            <v>temperate_nemoral:Europe|subtropic_mediterranean:Europe</v>
          </cell>
          <cell r="DI337">
            <v>0</v>
          </cell>
        </row>
        <row r="338">
          <cell r="B338" t="str">
            <v>Cephalaria gigantea</v>
          </cell>
          <cell r="C338" t="str">
            <v>(Ledeb.) Bobrov</v>
          </cell>
          <cell r="D338" t="str">
            <v>gullknapp</v>
          </cell>
          <cell r="E338">
            <v>131622</v>
          </cell>
          <cell r="F338">
            <v>101730</v>
          </cell>
          <cell r="G338" t="str">
            <v>ExpertGroups/Karplanter/N</v>
          </cell>
          <cell r="H338" t="str">
            <v>Karplanter</v>
          </cell>
          <cell r="I338" t="str">
            <v>Karplanter</v>
          </cell>
          <cell r="J338" t="str">
            <v>AlienSpecie</v>
          </cell>
          <cell r="N338">
            <v>1</v>
          </cell>
          <cell r="Q338">
            <v>1</v>
          </cell>
          <cell r="T338" t="str">
            <v>NK</v>
          </cell>
          <cell r="U338">
            <v>1</v>
          </cell>
          <cell r="V338" t="str">
            <v>1,1</v>
          </cell>
          <cell r="X338">
            <v>1</v>
          </cell>
          <cell r="Y338">
            <v>1</v>
          </cell>
          <cell r="Z338">
            <v>1</v>
          </cell>
          <cell r="AA338">
            <v>1937</v>
          </cell>
          <cell r="AB338" t="str">
            <v>terrestrial</v>
          </cell>
          <cell r="AD338" t="str">
            <v>unknown</v>
          </cell>
          <cell r="AE338" t="str">
            <v>yes</v>
          </cell>
          <cell r="AF338" t="str">
            <v>unknown</v>
          </cell>
          <cell r="AI338">
            <v>5</v>
          </cell>
          <cell r="AJ338" t="str">
            <v>V</v>
          </cell>
          <cell r="AL338">
            <v>2</v>
          </cell>
          <cell r="AM338" t="str">
            <v>importDirect</v>
          </cell>
          <cell r="AN338">
            <v>2</v>
          </cell>
          <cell r="AO338" t="str">
            <v>introductionEscaped</v>
          </cell>
          <cell r="AP338" t="str">
            <v>Op</v>
          </cell>
          <cell r="AQ338">
            <v>4</v>
          </cell>
          <cell r="AR338">
            <v>5</v>
          </cell>
          <cell r="AS338">
            <v>20</v>
          </cell>
          <cell r="AT338">
            <v>1</v>
          </cell>
          <cell r="AU338">
            <v>32</v>
          </cell>
          <cell r="AV338">
            <v>50</v>
          </cell>
          <cell r="AW338" t="str">
            <v>Ingen kjent effekt</v>
          </cell>
          <cell r="AX338" t="str">
            <v>Ingen kjent effekt</v>
          </cell>
          <cell r="BC338" t="str">
            <v>Ingen kjent effekt</v>
          </cell>
          <cell r="BD338" t="str">
            <v>Ingen kjent effekt</v>
          </cell>
          <cell r="BE338" t="str">
            <v>no</v>
          </cell>
          <cell r="BF338" t="str">
            <v>no</v>
          </cell>
          <cell r="BK338" t="str">
            <v>temperate_nemoral:Europe,Asia</v>
          </cell>
          <cell r="BM338" t="str">
            <v>temperate_boreal:Europe|temperate_nemoral:Europe,Asia</v>
          </cell>
          <cell r="BO338">
            <v>1</v>
          </cell>
          <cell r="BR338" t="str">
            <v>RedListCategoryLevel</v>
          </cell>
          <cell r="BT338">
            <v>1</v>
          </cell>
          <cell r="BW338" t="str">
            <v>SpreadYearlyIncreaseCalculatedExpansionSpeed</v>
          </cell>
          <cell r="BX338">
            <v>0</v>
          </cell>
          <cell r="BY338">
            <v>1</v>
          </cell>
          <cell r="CB338" t="str">
            <v>T35,T40,T32</v>
          </cell>
          <cell r="CC338">
            <v>1</v>
          </cell>
          <cell r="CH338">
            <v>1</v>
          </cell>
          <cell r="CM338">
            <v>1</v>
          </cell>
          <cell r="CQ338">
            <v>1</v>
          </cell>
          <cell r="CU338">
            <v>1</v>
          </cell>
          <cell r="CX338">
            <v>0</v>
          </cell>
          <cell r="CY338">
            <v>1</v>
          </cell>
          <cell r="DB338">
            <v>0</v>
          </cell>
          <cell r="DC338" t="str">
            <v>Gullknapp &lt;em&gt;Cephalaria gigantea &lt;/em&gt;er en stor flerårig urt fra Kaukasus, litt i bruk som hagestaude. Den har frøformering og reproduserer i Norge (i hager), men viser ingen tendens (foreløpig) til å spre seg i naturen. Fruktene spres med vind og dyr.</v>
          </cell>
          <cell r="DD338" t="str">
            <v>&lt;p&gt;Gullknapp er funnet utafor hager sju ganger i perioden 1937-1995, men aldri notert mer enn &amp;#233:n gang på hvert sted: Øf Fredrikstad 1965, Oslo 1942, Ak Bærum 1974, He Løten 1995, Op Østre Toten 2013, VA Mandal 1968, Søgne 1963, og ST Rissa 1937.&lt;/p&gt;</v>
          </cell>
          <cell r="DE338" t="str">
            <v>Arten er innført hageplante og trolig spredt ut fra hager med frø eller utkast.</v>
          </cell>
          <cell r="DF338" t="str">
            <v>Invasjonspotensialet er lite, med minste skår på både median levetid og ekspansjonshastighet.</v>
          </cell>
          <cell r="DG338" t="str">
            <v>Ingen kjent negativ økologisk effekt er knyttet til arten.</v>
          </cell>
          <cell r="DH338" t="str">
            <v>&lt;p&gt;Gullknapp vurderes til ingen kjent økologisk risiko. Arten kan muligens få stabil forekomst i Norge (frøreproduksjon), men ut fra forekomstene den har hatt foreløpig, så ekspanderer den ikke og utgjør ingen trussel mot norsk natur.&lt;/p&gt;&lt;p&gt; &lt;/p&gt;</v>
          </cell>
          <cell r="DI338">
            <v>0</v>
          </cell>
        </row>
        <row r="339">
          <cell r="B339" t="str">
            <v>Cephalaria syriaca</v>
          </cell>
          <cell r="C339" t="str">
            <v>(L.) Roem. &amp; Schult.</v>
          </cell>
          <cell r="D339" t="str">
            <v>syriaknapp</v>
          </cell>
          <cell r="E339">
            <v>61691</v>
          </cell>
          <cell r="F339">
            <v>101731</v>
          </cell>
          <cell r="G339" t="str">
            <v>ExpertGroups/Karplanter/N</v>
          </cell>
          <cell r="H339" t="str">
            <v>Karplanter</v>
          </cell>
          <cell r="I339" t="str">
            <v>Karplanter</v>
          </cell>
          <cell r="J339" t="str">
            <v>NotApplicable</v>
          </cell>
          <cell r="M339" t="str">
            <v>canNotEstablishWithin50years</v>
          </cell>
          <cell r="AA339">
            <v>1873</v>
          </cell>
          <cell r="AB339" t="str">
            <v>terrestrial</v>
          </cell>
          <cell r="AD339" t="str">
            <v>origin</v>
          </cell>
          <cell r="AE339" t="str">
            <v>no</v>
          </cell>
          <cell r="AF339" t="str">
            <v>unknown</v>
          </cell>
          <cell r="AI339">
            <v>1</v>
          </cell>
          <cell r="AJ339" t="str">
            <v>V</v>
          </cell>
          <cell r="AW339" t="str">
            <v>Ingen kjent effekt</v>
          </cell>
          <cell r="AX339" t="str">
            <v>Ingen kjent effekt</v>
          </cell>
          <cell r="BC339" t="str">
            <v>Ingen kjent effekt</v>
          </cell>
          <cell r="BD339" t="str">
            <v>Ingen kjent effekt</v>
          </cell>
          <cell r="BK339" t="str">
            <v>temperate_dry:Asia|subtropic_mediterranean:Europe,Asia,Africa</v>
          </cell>
          <cell r="BM339" t="str">
            <v>temperate_dry:Asia|subtropic_mediterranean:Europe,Asia,Africa</v>
          </cell>
          <cell r="DI339">
            <v>0</v>
          </cell>
        </row>
        <row r="340">
          <cell r="B340" t="str">
            <v>Cerastium dubium</v>
          </cell>
          <cell r="C340" t="str">
            <v>(Bastard) Guépin</v>
          </cell>
          <cell r="D340" t="str">
            <v>møllearve</v>
          </cell>
          <cell r="E340">
            <v>61428</v>
          </cell>
          <cell r="F340">
            <v>101468</v>
          </cell>
          <cell r="G340" t="str">
            <v>ExpertGroups/Karplanter/N</v>
          </cell>
          <cell r="H340" t="str">
            <v>Karplanter</v>
          </cell>
          <cell r="I340" t="str">
            <v>Karplanter</v>
          </cell>
          <cell r="J340" t="str">
            <v>NotApplicable</v>
          </cell>
          <cell r="M340" t="str">
            <v>canNotEstablishWithin50years</v>
          </cell>
          <cell r="AA340">
            <v>1937</v>
          </cell>
          <cell r="AB340" t="str">
            <v>terrestrial</v>
          </cell>
          <cell r="AD340" t="str">
            <v>origin</v>
          </cell>
          <cell r="AE340" t="str">
            <v>no</v>
          </cell>
          <cell r="AF340" t="str">
            <v>unknown</v>
          </cell>
          <cell r="AI340">
            <v>1</v>
          </cell>
          <cell r="AJ340" t="str">
            <v>V</v>
          </cell>
          <cell r="AW340" t="str">
            <v>Ingen kjent effekt</v>
          </cell>
          <cell r="AX340" t="str">
            <v>Ingen kjent effekt</v>
          </cell>
          <cell r="BC340" t="str">
            <v>Ingen kjent effekt</v>
          </cell>
          <cell r="BD340" t="str">
            <v>Ingen kjent effekt</v>
          </cell>
          <cell r="BK340" t="str">
            <v>temperate_nemoral:Europe|subtropic_mediterranean:Europe,Asia,Africa</v>
          </cell>
          <cell r="BM340" t="str">
            <v>temperate_nemoral:Europe|temperate_dry:NorthAndCentralAmerica|subtropic_mediterranean:Europe,Asia,Africa</v>
          </cell>
          <cell r="DI340">
            <v>0</v>
          </cell>
        </row>
        <row r="341">
          <cell r="B341" t="str">
            <v>Cerastium glomeratum</v>
          </cell>
          <cell r="C341" t="str">
            <v>Thuill.</v>
          </cell>
          <cell r="D341" t="str">
            <v>veiarve</v>
          </cell>
          <cell r="E341">
            <v>145645</v>
          </cell>
          <cell r="F341">
            <v>101473</v>
          </cell>
          <cell r="G341" t="str">
            <v>ExpertGroups/Karplanter/N</v>
          </cell>
          <cell r="H341" t="str">
            <v>Karplanter</v>
          </cell>
          <cell r="I341" t="str">
            <v>Karplanter</v>
          </cell>
          <cell r="J341" t="str">
            <v>NotApplicable</v>
          </cell>
          <cell r="M341" t="str">
            <v>establishedBefore1800</v>
          </cell>
          <cell r="AA341">
            <v>-1800</v>
          </cell>
          <cell r="AB341" t="str">
            <v>terrestrial</v>
          </cell>
          <cell r="AE341" t="str">
            <v>no</v>
          </cell>
          <cell r="AF341" t="str">
            <v>unknown</v>
          </cell>
          <cell r="AG341">
            <v>-1800</v>
          </cell>
          <cell r="AH341" t="str">
            <v>flere steder</v>
          </cell>
          <cell r="AI341">
            <v>1</v>
          </cell>
          <cell r="AJ341" t="str">
            <v>V</v>
          </cell>
          <cell r="AW341" t="str">
            <v>Ingen kjent effekt</v>
          </cell>
          <cell r="AX341" t="str">
            <v>Ingen kjent effekt</v>
          </cell>
          <cell r="BC341" t="str">
            <v>Ingen kjent effekt</v>
          </cell>
          <cell r="BD341" t="str">
            <v>Ingen kjent effekt</v>
          </cell>
          <cell r="BK341" t="str">
            <v>temperate_nemoral:Europe,Asia|temperate_dry:Europe|subtropic_mediterranean:Europe</v>
          </cell>
          <cell r="BM341" t="str">
            <v>temperate_boreal:Europe|temperate_nemoral:Europe,Asia,Oceania,NorthAndCentralAmerica,SouthAmerica|temperate_dry:Europe,Asia,NorthAndCentralAmerica,SouthAmerica|subtropic_unspecified:Asia,Africa,Oceania,NorthAndCentralAmerica,SouthAmerica|subtropic_mediterranean:Europe</v>
          </cell>
          <cell r="DI341">
            <v>1</v>
          </cell>
        </row>
        <row r="342">
          <cell r="B342" t="str">
            <v>Ceratochloa carinata</v>
          </cell>
          <cell r="C342" t="str">
            <v>(Hook. &amp; Arn.) Tutin</v>
          </cell>
          <cell r="D342" t="str">
            <v>kamfaks</v>
          </cell>
          <cell r="E342">
            <v>131694</v>
          </cell>
          <cell r="F342">
            <v>99969</v>
          </cell>
          <cell r="G342" t="str">
            <v>ExpertGroups/Karplanter/N</v>
          </cell>
          <cell r="H342" t="str">
            <v>Karplanter</v>
          </cell>
          <cell r="I342" t="str">
            <v>Karplanter</v>
          </cell>
          <cell r="J342" t="str">
            <v>NotApplicable</v>
          </cell>
          <cell r="M342" t="str">
            <v>canNotEstablishWithin50years</v>
          </cell>
          <cell r="AA342">
            <v>1997</v>
          </cell>
          <cell r="AB342" t="str">
            <v>terrestrial</v>
          </cell>
          <cell r="AD342" t="str">
            <v>origin</v>
          </cell>
          <cell r="AE342" t="str">
            <v>no</v>
          </cell>
          <cell r="AF342" t="str">
            <v>unknown</v>
          </cell>
          <cell r="AI342">
            <v>1</v>
          </cell>
          <cell r="AJ342" t="str">
            <v>V</v>
          </cell>
          <cell r="AW342" t="str">
            <v>Ingen kjent effekt</v>
          </cell>
          <cell r="AX342" t="str">
            <v>Ingen kjent effekt</v>
          </cell>
          <cell r="BC342" t="str">
            <v>Ingen kjent effekt</v>
          </cell>
          <cell r="BD342" t="str">
            <v>Ingen kjent effekt</v>
          </cell>
          <cell r="BK342" t="str">
            <v>temperate_nemoral:NorthAndCentralAmerica|subtropic_mediterranean:NorthAndCentralAmerica</v>
          </cell>
          <cell r="BM342" t="str">
            <v>temperate_nemoral:Europe,NorthAndCentralAmerica|subtropic_mediterranean:NorthAndCentralAmerica</v>
          </cell>
          <cell r="DI342">
            <v>0</v>
          </cell>
        </row>
        <row r="343">
          <cell r="B343" t="str">
            <v>Ceratochloa cathartica</v>
          </cell>
          <cell r="C343" t="str">
            <v>(Vahl) Herter</v>
          </cell>
          <cell r="D343" t="str">
            <v>byfaks</v>
          </cell>
          <cell r="E343">
            <v>131701</v>
          </cell>
          <cell r="F343">
            <v>99970</v>
          </cell>
          <cell r="G343" t="str">
            <v>ExpertGroups/Karplanter/N</v>
          </cell>
          <cell r="H343" t="str">
            <v>Karplanter</v>
          </cell>
          <cell r="I343" t="str">
            <v>Karplanter</v>
          </cell>
          <cell r="J343" t="str">
            <v>AlienSpecie</v>
          </cell>
          <cell r="N343">
            <v>1</v>
          </cell>
          <cell r="Q343">
            <v>1</v>
          </cell>
          <cell r="T343" t="str">
            <v>NK</v>
          </cell>
          <cell r="U343">
            <v>1</v>
          </cell>
          <cell r="V343" t="str">
            <v>1,1</v>
          </cell>
          <cell r="AA343">
            <v>1873</v>
          </cell>
          <cell r="AB343" t="str">
            <v>terrestrial</v>
          </cell>
          <cell r="AD343" t="str">
            <v>origin,unknown</v>
          </cell>
          <cell r="AE343" t="str">
            <v>no</v>
          </cell>
          <cell r="AF343" t="str">
            <v>unknown</v>
          </cell>
          <cell r="AG343">
            <v>1995</v>
          </cell>
          <cell r="AH343" t="str">
            <v>Bu Hurum: Tofte</v>
          </cell>
          <cell r="AI343">
            <v>1</v>
          </cell>
          <cell r="AJ343" t="str">
            <v>V</v>
          </cell>
          <cell r="AN343">
            <v>3</v>
          </cell>
          <cell r="AO343" t="str">
            <v>introductionTransportpollution,introductionStowaway</v>
          </cell>
          <cell r="AP343" t="str">
            <v>Bu</v>
          </cell>
          <cell r="AQ343">
            <v>4</v>
          </cell>
          <cell r="AR343">
            <v>5</v>
          </cell>
          <cell r="AS343">
            <v>20</v>
          </cell>
          <cell r="AT343">
            <v>1</v>
          </cell>
          <cell r="AU343">
            <v>20</v>
          </cell>
          <cell r="AV343">
            <v>100</v>
          </cell>
          <cell r="AW343" t="str">
            <v>Ingen kjent effekt</v>
          </cell>
          <cell r="AX343" t="str">
            <v>Ingen kjent effekt</v>
          </cell>
          <cell r="BC343" t="str">
            <v>Ingen kjent effekt</v>
          </cell>
          <cell r="BD343" t="str">
            <v>Ingen kjent effekt</v>
          </cell>
          <cell r="BE343" t="str">
            <v>no</v>
          </cell>
          <cell r="BF343" t="str">
            <v>no</v>
          </cell>
          <cell r="BG343" t="str">
            <v>V</v>
          </cell>
          <cell r="BK343" t="str">
            <v>temperate_nemoral:SouthAmerica|temperate_dry:SouthAmerica|subtropic_unspecified:NorthAndCentralAmerica,SouthAmerica</v>
          </cell>
          <cell r="BM343" t="str">
            <v>temperate_nemoral:Europe,Asia,Oceania,NorthAndCentralAmerica,SouthAmerica|temperate_dry:Europe,Asia,NorthAndCentralAmerica,SouthAmerica|subtropic_unspecified:NorthAndCentralAmerica,SouthAmerica|subtropic_mediterranean:Europe,Asia,Africa,Oceania|subtropic_dry:Africa,Oceania|subtropic_caperegion:Africa|subtropic_highlands:SouthAmerica</v>
          </cell>
          <cell r="BO343">
            <v>1</v>
          </cell>
          <cell r="BR343" t="str">
            <v>RedListCategoryLevel</v>
          </cell>
          <cell r="BT343">
            <v>1</v>
          </cell>
          <cell r="BW343" t="str">
            <v>SpreadYearlyIncreaseCalculatedExpansionSpeed</v>
          </cell>
          <cell r="BX343">
            <v>0</v>
          </cell>
          <cell r="BY343">
            <v>1</v>
          </cell>
          <cell r="CB343" t="str">
            <v>T35,T37,T40,T44</v>
          </cell>
          <cell r="CC343">
            <v>1</v>
          </cell>
          <cell r="CH343">
            <v>1</v>
          </cell>
          <cell r="CM343">
            <v>1</v>
          </cell>
          <cell r="CQ343">
            <v>1</v>
          </cell>
          <cell r="CU343">
            <v>1</v>
          </cell>
          <cell r="CX343">
            <v>0</v>
          </cell>
          <cell r="CY343">
            <v>1</v>
          </cell>
          <cell r="DB343">
            <v>0</v>
          </cell>
          <cell r="DC343" t="str">
            <v>Byfaks &lt;em&gt;Ceratochloa cathartica &lt;/em&gt;er en ettårig art med frøreproduksjon. Den synes nylig (fra 1990-tallet) ha begynt å reprodusere i Norge, etter å ha vært innført til landet i snart 140 år uten å vise effektiv reproduksjon. Arten er kanskje for varmekrevende til å bli fast reproduserende hos oss.</v>
          </cell>
          <cell r="DD343" t="str">
            <v>Arten har hatt tilfeldig forekomst fra 1873 til 1990-tallet på ballastplasser (1873-1921), ved møller og kornsiloer (1915-2001), på tilsådde veikanter og i grønnsakåkrer (1925, 1939, 1987), og på importplasser for tømmer (1995-2008). Arten er funnet spredte steder fra Østfold til Hordaland, med enkelte funnplasser lengre nord (ST Skaun, Fi Alta). Den kan være under etablering i Bu Hurum.</v>
          </cell>
          <cell r="DE343" t="str">
            <v>Arten er blitt innført med ballastjord, som forurensning med korn og andre frø (grasfrø, grønnsakfrø), og med utenlandsk tømmer. Ingen viderespredning er registrert ennå.</v>
          </cell>
          <cell r="DF343" t="str">
            <v>Invasjonspotensialet er lite, med minste skår på både median levetid og ekspansjonshastighet.</v>
          </cell>
          <cell r="DG343" t="str">
            <v>Ingen kjent negativ økologisk effekt er knyttet til arten.</v>
          </cell>
          <cell r="DH343" t="str">
            <v>Byfaks vurderes til ingen kjent økologisk risiko. Arten vil neppe utgjøre noen risiko i norsk natur de kommende 50 år.</v>
          </cell>
          <cell r="DI343">
            <v>0</v>
          </cell>
        </row>
        <row r="344">
          <cell r="B344" t="str">
            <v>Ceratochloa sitchensis</v>
          </cell>
          <cell r="C344" t="str">
            <v>(Trin.) Cope &amp; Ryves</v>
          </cell>
          <cell r="E344">
            <v>112527</v>
          </cell>
          <cell r="F344">
            <v>146017</v>
          </cell>
          <cell r="G344" t="str">
            <v>ExpertGroups/Karplanter/N</v>
          </cell>
          <cell r="H344" t="str">
            <v>Karplanter</v>
          </cell>
          <cell r="I344" t="str">
            <v>Karplanter</v>
          </cell>
          <cell r="J344" t="str">
            <v>AlienSpecie</v>
          </cell>
          <cell r="N344">
            <v>1</v>
          </cell>
          <cell r="Q344">
            <v>1</v>
          </cell>
          <cell r="T344" t="str">
            <v>NK</v>
          </cell>
          <cell r="U344">
            <v>1</v>
          </cell>
          <cell r="V344" t="str">
            <v>1,1</v>
          </cell>
          <cell r="AA344">
            <v>2014</v>
          </cell>
          <cell r="AB344" t="str">
            <v>terrestrial</v>
          </cell>
          <cell r="AD344" t="str">
            <v>origin,unknown</v>
          </cell>
          <cell r="AE344" t="str">
            <v>no</v>
          </cell>
          <cell r="AF344" t="str">
            <v>unknown</v>
          </cell>
          <cell r="AG344">
            <v>2014</v>
          </cell>
          <cell r="AH344" t="str">
            <v>Vf Sande: Hagasand</v>
          </cell>
          <cell r="AI344">
            <v>5</v>
          </cell>
          <cell r="AJ344" t="str">
            <v>V</v>
          </cell>
          <cell r="AN344">
            <v>1</v>
          </cell>
          <cell r="AO344" t="str">
            <v>introductionTransportpollution</v>
          </cell>
          <cell r="AP344" t="str">
            <v>Ve</v>
          </cell>
          <cell r="AQ344">
            <v>4</v>
          </cell>
          <cell r="AR344">
            <v>5</v>
          </cell>
          <cell r="AS344">
            <v>20</v>
          </cell>
          <cell r="AT344">
            <v>1</v>
          </cell>
          <cell r="AU344">
            <v>40</v>
          </cell>
          <cell r="AV344">
            <v>100</v>
          </cell>
          <cell r="AW344" t="str">
            <v>Ingen kjent effekt</v>
          </cell>
          <cell r="AX344" t="str">
            <v>Ingen kjent effekt</v>
          </cell>
          <cell r="BC344" t="str">
            <v>Ingen kjent effekt</v>
          </cell>
          <cell r="BD344" t="str">
            <v>Ingen kjent effekt</v>
          </cell>
          <cell r="BE344" t="str">
            <v>no</v>
          </cell>
          <cell r="BF344" t="str">
            <v>no</v>
          </cell>
          <cell r="BK344" t="str">
            <v>temperate_boreal:NorthAndCentralAmerica|temperate_nemoral:NorthAndCentralAmerica|subtropic_mediterranean:NorthAndCentralAmerica</v>
          </cell>
          <cell r="BM344" t="str">
            <v>temperate_boreal:Europe,NorthAndCentralAmerica|temperate_nemoral:Europe,Oceania,NorthAndCentralAmerica|subtropic_mediterranean:NorthAndCentralAmerica</v>
          </cell>
          <cell r="BO344">
            <v>2</v>
          </cell>
          <cell r="BQ344" t="str">
            <v>X</v>
          </cell>
          <cell r="BR344" t="str">
            <v>RedListCategoryLevel</v>
          </cell>
          <cell r="BT344">
            <v>1</v>
          </cell>
          <cell r="BW344" t="str">
            <v>SpreadYearlyIncreaseCalculatedExpansionSpeed</v>
          </cell>
          <cell r="BX344">
            <v>0</v>
          </cell>
          <cell r="BY344">
            <v>1</v>
          </cell>
          <cell r="CB344" t="str">
            <v>T40</v>
          </cell>
          <cell r="CC344">
            <v>1</v>
          </cell>
          <cell r="CH344">
            <v>1</v>
          </cell>
          <cell r="CM344">
            <v>1</v>
          </cell>
          <cell r="CQ344">
            <v>1</v>
          </cell>
          <cell r="CU344">
            <v>1</v>
          </cell>
          <cell r="CX344">
            <v>0</v>
          </cell>
          <cell r="CY344">
            <v>1</v>
          </cell>
          <cell r="DB344">
            <v>0</v>
          </cell>
          <cell r="DC344" t="str">
            <v>Faks-arten &lt;i&gt;Ceratochloa sitchensis&lt;/i&gt; (&amp;#39:sitkafaks&amp;#39:?) fra vestlige Nord-Amerika er en flerårig urt med frøformering. Den er dukket opp på veikant i Norge (og veikanter i Sverige), i samsvar med spredningsmåten (med grasfrø), men har potensial for å invadere noe næringsrike skogtyper som er dens naturlige habitater i Nord-Amerika.</v>
          </cell>
          <cell r="DD344" t="str">
            <v>Arten er funnet ett sted i Vf Sande: Hagasand i 2014.</v>
          </cell>
          <cell r="DE344" t="str">
            <v>Arten er mest trolig innført med amerikansk grasfrø.</v>
          </cell>
          <cell r="DF344" t="str">
            <v>Arten har et lite invasjonspotensial foreløpig, med minste skår på både median levetid og ekspansjonshastighet, men flere etableringer og videre spredning forventes. Arten er allerede en del utbredt i Sør- og Midt-Sverige.</v>
          </cell>
          <cell r="DG344" t="str">
            <v>Ingen kjent negativ økologisk effekt er knyttet til arten.</v>
          </cell>
          <cell r="DH344" t="str">
            <v>&lt;i&gt;Ceratochloa sitchensis&lt;/i&gt; vuderes til ingen kjent økologisk risiko. Arten vil trolig etablere seg bedre og få en større utbredelse i Norge de kommende 50 år. Vi har ikke grunnlag for å anta at den kan bli noen trussel i norsk natur.</v>
          </cell>
          <cell r="DI344">
            <v>0</v>
          </cell>
        </row>
        <row r="345">
          <cell r="B345" t="str">
            <v>Cerinthe major</v>
          </cell>
          <cell r="C345" t="str">
            <v>L.</v>
          </cell>
          <cell r="D345" t="str">
            <v>storvoksurt</v>
          </cell>
          <cell r="E345">
            <v>60954</v>
          </cell>
          <cell r="F345">
            <v>100994</v>
          </cell>
          <cell r="G345" t="str">
            <v>ExpertGroups/Karplanter/N</v>
          </cell>
          <cell r="H345" t="str">
            <v>Karplanter</v>
          </cell>
          <cell r="I345" t="str">
            <v>Karplanter</v>
          </cell>
          <cell r="J345" t="str">
            <v>NotApplicable</v>
          </cell>
          <cell r="M345" t="str">
            <v>canNotEstablishWithin50years</v>
          </cell>
          <cell r="AA345">
            <v>1928</v>
          </cell>
          <cell r="AB345" t="str">
            <v>terrestrial</v>
          </cell>
          <cell r="AD345" t="str">
            <v>unknown</v>
          </cell>
          <cell r="AE345" t="str">
            <v>no</v>
          </cell>
          <cell r="AF345" t="str">
            <v>unknown</v>
          </cell>
          <cell r="AI345">
            <v>1</v>
          </cell>
          <cell r="AJ345" t="str">
            <v>V</v>
          </cell>
          <cell r="AW345" t="str">
            <v>Ingen kjent effekt</v>
          </cell>
          <cell r="AX345" t="str">
            <v>Ingen kjent effekt</v>
          </cell>
          <cell r="BC345" t="str">
            <v>Ingen kjent effekt</v>
          </cell>
          <cell r="BD345" t="str">
            <v>Ingen kjent effekt</v>
          </cell>
          <cell r="BK345" t="str">
            <v>subtropic_mediterranean:Europe,Asia,Africa</v>
          </cell>
          <cell r="BM345" t="str">
            <v>subtropic_mediterranean:Europe,Asia,Africa,Oceania</v>
          </cell>
          <cell r="DI345">
            <v>0</v>
          </cell>
        </row>
        <row r="346">
          <cell r="B346" t="str">
            <v>Cerinthe minor</v>
          </cell>
          <cell r="C346" t="str">
            <v>L.</v>
          </cell>
          <cell r="D346" t="str">
            <v>småvoksurt</v>
          </cell>
          <cell r="E346">
            <v>60955</v>
          </cell>
          <cell r="F346">
            <v>100995</v>
          </cell>
          <cell r="G346" t="str">
            <v>ExpertGroups/Karplanter/N</v>
          </cell>
          <cell r="H346" t="str">
            <v>Karplanter</v>
          </cell>
          <cell r="I346" t="str">
            <v>Karplanter</v>
          </cell>
          <cell r="J346" t="str">
            <v>NotApplicable</v>
          </cell>
          <cell r="M346" t="str">
            <v>canNotEstablishWithin50years</v>
          </cell>
          <cell r="AA346">
            <v>1861</v>
          </cell>
          <cell r="AB346" t="str">
            <v>terrestrial</v>
          </cell>
          <cell r="AD346" t="str">
            <v>unknown</v>
          </cell>
          <cell r="AE346" t="str">
            <v>no</v>
          </cell>
          <cell r="AF346" t="str">
            <v>unknown</v>
          </cell>
          <cell r="AI346">
            <v>1</v>
          </cell>
          <cell r="AJ346" t="str">
            <v>V</v>
          </cell>
          <cell r="AW346" t="str">
            <v>Ingen kjent effekt</v>
          </cell>
          <cell r="AX346" t="str">
            <v>Ingen kjent effekt</v>
          </cell>
          <cell r="BC346" t="str">
            <v>Ingen kjent effekt</v>
          </cell>
          <cell r="BD346" t="str">
            <v>Ingen kjent effekt</v>
          </cell>
          <cell r="BK346" t="str">
            <v>temperate_nemoral:Europe,Asia|temperate_dry:Europe,Asia|subtropic_mediterranean:Europe,Asia</v>
          </cell>
          <cell r="BM346" t="str">
            <v>temperate_nemoral:Europe,Asia|temperate_dry:Europe,Asia|subtropic_mediterranean:Europe,Asia</v>
          </cell>
          <cell r="DI346">
            <v>0</v>
          </cell>
        </row>
        <row r="347">
          <cell r="B347" t="str">
            <v>Chaenomeles japonica</v>
          </cell>
          <cell r="C347" t="str">
            <v>(Thunb.) Spach</v>
          </cell>
          <cell r="D347" t="str">
            <v>småildkvede</v>
          </cell>
          <cell r="E347">
            <v>131706</v>
          </cell>
          <cell r="F347">
            <v>103265</v>
          </cell>
          <cell r="G347" t="str">
            <v>ExpertGroups/Karplanter/N</v>
          </cell>
          <cell r="H347" t="str">
            <v>Karplanter</v>
          </cell>
          <cell r="I347" t="str">
            <v>Karplanter</v>
          </cell>
          <cell r="J347" t="str">
            <v>AlienSpecie</v>
          </cell>
          <cell r="N347">
            <v>3</v>
          </cell>
          <cell r="Q347">
            <v>1</v>
          </cell>
          <cell r="T347" t="str">
            <v>LO</v>
          </cell>
          <cell r="U347">
            <v>2</v>
          </cell>
          <cell r="V347" t="str">
            <v>3AB,1</v>
          </cell>
          <cell r="X347">
            <v>2</v>
          </cell>
          <cell r="Y347">
            <v>3</v>
          </cell>
          <cell r="Z347">
            <v>1</v>
          </cell>
          <cell r="AA347">
            <v>1969</v>
          </cell>
          <cell r="AB347" t="str">
            <v>terrestrial</v>
          </cell>
          <cell r="AD347" t="str">
            <v>unknown</v>
          </cell>
          <cell r="AE347" t="str">
            <v>yes</v>
          </cell>
          <cell r="AF347" t="str">
            <v>unknown</v>
          </cell>
          <cell r="AI347">
            <v>10</v>
          </cell>
          <cell r="AJ347" t="str">
            <v>V</v>
          </cell>
          <cell r="AL347">
            <v>1</v>
          </cell>
          <cell r="AM347" t="str">
            <v>importDirect</v>
          </cell>
          <cell r="AN347">
            <v>2</v>
          </cell>
          <cell r="AO347" t="str">
            <v>introductionEscaped</v>
          </cell>
          <cell r="AP347" t="str">
            <v>Øs,OsA,Bu,Ve,Aa,Va,Ro,Ho,Mr</v>
          </cell>
          <cell r="AQ347">
            <v>92</v>
          </cell>
          <cell r="AR347">
            <v>10</v>
          </cell>
          <cell r="AS347">
            <v>920</v>
          </cell>
          <cell r="AT347">
            <v>96400</v>
          </cell>
          <cell r="AU347">
            <v>1300</v>
          </cell>
          <cell r="AV347">
            <v>50</v>
          </cell>
          <cell r="AW347" t="str">
            <v>Ingen kjent effekt</v>
          </cell>
          <cell r="AX347" t="str">
            <v>Ingen kjent effekt</v>
          </cell>
          <cell r="BC347" t="str">
            <v>Ingen kjent effekt</v>
          </cell>
          <cell r="BD347" t="str">
            <v>Ingen kjent effekt</v>
          </cell>
          <cell r="BE347" t="str">
            <v>no</v>
          </cell>
          <cell r="BF347" t="str">
            <v>no</v>
          </cell>
          <cell r="BG347" t="str">
            <v>V</v>
          </cell>
          <cell r="BK347" t="str">
            <v>temperate_nemoral:Asia</v>
          </cell>
          <cell r="BM347" t="str">
            <v>temperate_nemoral:Europe,Asia,Oceania,NorthAndCentralAmerica|subtropic_unspecified:Asia|subtropic_mediterranean:Europe,Oceania</v>
          </cell>
          <cell r="BO347">
            <v>3</v>
          </cell>
          <cell r="BR347" t="str">
            <v>RedListCategoryLevel</v>
          </cell>
          <cell r="BT347">
            <v>3</v>
          </cell>
          <cell r="BW347" t="str">
            <v>SpreadYearlyIncreaseObservations</v>
          </cell>
          <cell r="BX347">
            <v>268</v>
          </cell>
          <cell r="BY347">
            <v>1</v>
          </cell>
          <cell r="CB347" t="str">
            <v>T4-C-4,T4-C-3,T4-C-8,T40</v>
          </cell>
          <cell r="CC347">
            <v>1</v>
          </cell>
          <cell r="CH347">
            <v>1</v>
          </cell>
          <cell r="CM347">
            <v>1</v>
          </cell>
          <cell r="CQ347">
            <v>1</v>
          </cell>
          <cell r="CU347">
            <v>1</v>
          </cell>
          <cell r="CX347">
            <v>0</v>
          </cell>
          <cell r="CY347">
            <v>1</v>
          </cell>
          <cell r="DB347">
            <v>0</v>
          </cell>
          <cell r="DC347" t="str">
            <v>Småildkvede &lt;em&gt;Chaenomeles japonica &lt;/em&gt;er en populær hagebusk fra Japan. Populariteten har økt i senere tiår, særlig etter 1980. Den frøreproduserer og har nå begynt å spre seg ut fra hagene (med fugl, utkast og utvoksning), men foreløpig er bare enkeltplanter notert i skog og kratt, ikke etablerte bestander. De saftige bæreplene spises av fugl som skiter ut frøene, gjerne i kratt.</v>
          </cell>
          <cell r="DD347" t="str">
            <v>&lt;p&gt;Arten har spredt seg ut i naturen de siste 50 årene, med første funn i 1969 (AA Grimstad), men med over 80 % av funnene etter 2000. Den er nå kjent fra de fleste kystfylkene til Møre og Romsdal (den finnes trolig også i Telemark og Sogn og Fjordane, der den ennå ikke er påvist). Økt funnfrekvens er foreløpig bare en effekt av økt dyrkning, med resulterende økt forvilling, hovedsakelig ved utkast fra hager og etablering med rotskudd. Foreløpig er bare ungplanter funnet i norsk natur, ingen reproduserende populasjon. Det er bare et spørsmål om tid før den første reproduserende bestanden i norsk natur blir funnet.&lt;/p&gt;</v>
          </cell>
          <cell r="DE347" t="str">
            <v>Arten er innført hagebusk. Spredning ut fra hager skjer med frukter som spises av fugl, med utkast og ved utvoksning.</v>
          </cell>
          <cell r="DF347" t="str">
            <v>Invasjonspotensialet er moderat, med moderat skår på både median levetid og ekspansjonshastighet. Ekspansjonen omfatter foreløpig ikke egenspredning i naturen.</v>
          </cell>
          <cell r="DG347" t="str">
            <v>Ingen kjent negativ økologisk effekt er knyttet til arken foreløpig. Denne arten blir trolig ikke så hyppig at den vil påvirke preferansene hos fruktspisende fugl.</v>
          </cell>
          <cell r="DH347" t="str">
            <v>&lt;p&gt;Småildkvede vurderes til låg økologisk riskiko, på grunn av invasjonspotensialet alene. Arten er under etablering i norsk natur, men foreløpig uten at det er kjent sjølstendig reproduksjon utafor hager (produksjonsarealer). Arten kan ha potensial i kyststrøk fra Østfold og Oslo til Hordaland, kanskje videre til Trøndelag. Arten vil trolig etablere egenreproduserende norsk bestand innen noen tiår, men vil neppe bli noen økologisk trussel.&lt;/p&gt;</v>
          </cell>
          <cell r="DI347">
            <v>0</v>
          </cell>
        </row>
        <row r="348">
          <cell r="B348" t="str">
            <v>Zinnia haageana</v>
          </cell>
          <cell r="C348" t="str">
            <v>Regel</v>
          </cell>
          <cell r="D348" t="str">
            <v>busksinnia</v>
          </cell>
          <cell r="E348">
            <v>60882</v>
          </cell>
          <cell r="F348">
            <v>100922</v>
          </cell>
          <cell r="G348" t="str">
            <v>ExpertGroups/Karplanter/N</v>
          </cell>
          <cell r="H348" t="str">
            <v>Karplanter</v>
          </cell>
          <cell r="I348" t="str">
            <v>Karplanter</v>
          </cell>
          <cell r="J348" t="str">
            <v>NotApplicable</v>
          </cell>
          <cell r="M348" t="str">
            <v>canNotEstablishWithin50years</v>
          </cell>
          <cell r="AA348">
            <v>2004</v>
          </cell>
          <cell r="AB348" t="str">
            <v>terrestrial</v>
          </cell>
          <cell r="AD348" t="str">
            <v>other</v>
          </cell>
          <cell r="AE348" t="str">
            <v>no</v>
          </cell>
          <cell r="AF348" t="str">
            <v>unknown</v>
          </cell>
          <cell r="AI348">
            <v>5</v>
          </cell>
          <cell r="AJ348" t="str">
            <v>V</v>
          </cell>
          <cell r="AW348" t="str">
            <v>Ingen kjent effekt</v>
          </cell>
          <cell r="AX348" t="str">
            <v>Ingen kjent effekt</v>
          </cell>
          <cell r="BC348" t="str">
            <v>Ingen kjent effekt</v>
          </cell>
          <cell r="BD348" t="str">
            <v>Ingen kjent effekt</v>
          </cell>
          <cell r="BK348" t="str">
            <v>subtropic_unspecified:NorthAndCentralAmerica|tropic:NorthAndCentralAmerica</v>
          </cell>
          <cell r="BM348" t="str">
            <v>subtropic_unspecified:NorthAndCentralAmerica|tropic:NorthAndCentralAmerica</v>
          </cell>
          <cell r="DI348">
            <v>0</v>
          </cell>
        </row>
        <row r="349">
          <cell r="B349" t="str">
            <v>Zea mays</v>
          </cell>
          <cell r="C349" t="str">
            <v>L.</v>
          </cell>
          <cell r="D349" t="str">
            <v>mais</v>
          </cell>
          <cell r="E349">
            <v>60192</v>
          </cell>
          <cell r="F349">
            <v>100232</v>
          </cell>
          <cell r="G349" t="str">
            <v>ExpertGroups/Karplanter/N</v>
          </cell>
          <cell r="H349" t="str">
            <v>Karplanter</v>
          </cell>
          <cell r="I349" t="str">
            <v>Karplanter</v>
          </cell>
          <cell r="J349" t="str">
            <v>NotApplicable</v>
          </cell>
          <cell r="M349" t="str">
            <v>canNotEstablishWithin50years</v>
          </cell>
          <cell r="AA349">
            <v>1912</v>
          </cell>
          <cell r="AB349" t="str">
            <v>terrestrial</v>
          </cell>
          <cell r="AD349" t="str">
            <v>other</v>
          </cell>
          <cell r="AE349" t="str">
            <v>no</v>
          </cell>
          <cell r="AF349" t="str">
            <v>unknown</v>
          </cell>
          <cell r="AI349">
            <v>1</v>
          </cell>
          <cell r="AJ349" t="str">
            <v>V</v>
          </cell>
          <cell r="AW349" t="str">
            <v>Ingen kjent effekt</v>
          </cell>
          <cell r="AX349" t="str">
            <v>Ingen kjent effekt, bortsett fra at mais globalt er et økonomisk meget viktig kornslag, av økende betydning også i Norge.</v>
          </cell>
          <cell r="BC349" t="str">
            <v>Ingen kjent effekt</v>
          </cell>
          <cell r="BD349" t="str">
            <v>Ingen kjent effekt</v>
          </cell>
          <cell r="BK349" t="str">
            <v>subtropic_unspecified:NorthAndCentralAmerica|tropic:NorthAndCentralAmerica</v>
          </cell>
          <cell r="BM349" t="str">
            <v>temperate_nemoral:Europe,Asia,Africa,Oceania,NorthAndCentralAmerica,SouthAmerica|temperate_dry:Europe,Asia,NorthAndCentralAmerica,SouthAmerica|subtropic_unspecified:Asia,Africa,Oceania,NorthAndCentralAmerica,SouthAmerica|subtropic_mediterranean:Europe,Asia,Africa,Oceania,NorthAndCentralAmerica,SouthAmerica|subtropic_humid:Asia,Africa,Oceania,NorthAndCentralAmerica,SouthAmerica|subtropic_dry:Asia,Africa,Oceania,NorthAndCentralAmerica,SouthAmerica|subtropic_caperegion:Africa|subtropic_highlands:Asia,Africa,SouthAmerica|tropic:Asia,Africa,Oceania,NorthAndCentralAmerica,SouthAmerica</v>
          </cell>
          <cell r="DI349">
            <v>0</v>
          </cell>
        </row>
        <row r="350">
          <cell r="B350" t="str">
            <v>Xeranthemum annuum</v>
          </cell>
          <cell r="C350" t="str">
            <v>L.</v>
          </cell>
          <cell r="D350" t="str">
            <v>papirblom</v>
          </cell>
          <cell r="E350">
            <v>60880</v>
          </cell>
          <cell r="F350">
            <v>100920</v>
          </cell>
          <cell r="G350" t="str">
            <v>ExpertGroups/Karplanter/N</v>
          </cell>
          <cell r="H350" t="str">
            <v>Karplanter</v>
          </cell>
          <cell r="I350" t="str">
            <v>Karplanter</v>
          </cell>
          <cell r="J350" t="str">
            <v>NotApplicable</v>
          </cell>
          <cell r="M350" t="str">
            <v>canNotEstablishWithin50years</v>
          </cell>
          <cell r="AA350">
            <v>1990</v>
          </cell>
          <cell r="AB350" t="str">
            <v>terrestrial</v>
          </cell>
          <cell r="AD350" t="str">
            <v>unknown</v>
          </cell>
          <cell r="AE350" t="str">
            <v>no</v>
          </cell>
          <cell r="AF350" t="str">
            <v>unknown</v>
          </cell>
          <cell r="AI350">
            <v>1</v>
          </cell>
          <cell r="AJ350" t="str">
            <v>V</v>
          </cell>
          <cell r="AW350" t="str">
            <v>Ingen kjent effekt</v>
          </cell>
          <cell r="AX350" t="str">
            <v>Ingen kjent effekt</v>
          </cell>
          <cell r="BC350" t="str">
            <v>Ingen kjent effekt</v>
          </cell>
          <cell r="BD350" t="str">
            <v>Ingen kjent effekt</v>
          </cell>
          <cell r="BK350" t="str">
            <v>temperate_nemoral:Europe|subtropic_mediterranean:Europe,Asia</v>
          </cell>
          <cell r="BM350" t="str">
            <v>temperate_nemoral:Europe|subtropic_mediterranean:Europe,Asia</v>
          </cell>
          <cell r="DI350">
            <v>0</v>
          </cell>
        </row>
        <row r="351">
          <cell r="B351" t="str">
            <v>Xanthium orientale italicum</v>
          </cell>
          <cell r="C351" t="str">
            <v>(Moretti) Greuter</v>
          </cell>
          <cell r="D351" t="str">
            <v>brunkrokfrø</v>
          </cell>
          <cell r="E351">
            <v>138877</v>
          </cell>
          <cell r="F351">
            <v>143613</v>
          </cell>
          <cell r="G351" t="str">
            <v>ExpertGroups/Karplanter/N</v>
          </cell>
          <cell r="H351" t="str">
            <v>Karplanter</v>
          </cell>
          <cell r="I351" t="str">
            <v>Karplanter</v>
          </cell>
          <cell r="J351" t="str">
            <v>NotApplicable</v>
          </cell>
          <cell r="M351" t="str">
            <v>canNotEstablishWithin50years</v>
          </cell>
          <cell r="AA351">
            <v>1924</v>
          </cell>
          <cell r="AB351" t="str">
            <v>terrestrial</v>
          </cell>
          <cell r="AD351" t="str">
            <v>origin,unknown</v>
          </cell>
          <cell r="AE351" t="str">
            <v>no</v>
          </cell>
          <cell r="AF351" t="str">
            <v>unknown</v>
          </cell>
          <cell r="AI351">
            <v>1</v>
          </cell>
          <cell r="AJ351" t="str">
            <v>V</v>
          </cell>
          <cell r="AW351" t="str">
            <v>Ingen kjent effekt</v>
          </cell>
          <cell r="AX351" t="str">
            <v>Ingen kjent effekt</v>
          </cell>
          <cell r="BC351" t="str">
            <v>Ingen kjent effekt</v>
          </cell>
          <cell r="BD351" t="str">
            <v>Ingen kjent effekt</v>
          </cell>
          <cell r="BK351" t="str">
            <v>subtropic_mediterranean:Europe,Asia,Africa|subtropic_dry:Asia,Africa</v>
          </cell>
          <cell r="BM351" t="str">
            <v>subtropic_mediterranean:Europe,Asia,Africa|subtropic_dry:Asia,Africa</v>
          </cell>
          <cell r="DI351">
            <v>0</v>
          </cell>
        </row>
        <row r="352">
          <cell r="B352" t="str">
            <v>Xanthium strumarium</v>
          </cell>
          <cell r="C352" t="str">
            <v>L.</v>
          </cell>
          <cell r="D352" t="str">
            <v>krokfrø</v>
          </cell>
          <cell r="E352">
            <v>143970</v>
          </cell>
          <cell r="F352">
            <v>100916</v>
          </cell>
          <cell r="G352" t="str">
            <v>ExpertGroups/Karplanter/N</v>
          </cell>
          <cell r="H352" t="str">
            <v>Karplanter</v>
          </cell>
          <cell r="I352" t="str">
            <v>Karplanter</v>
          </cell>
          <cell r="J352" t="str">
            <v>NotApplicable</v>
          </cell>
          <cell r="M352" t="str">
            <v>canNotEstablishWithin50years</v>
          </cell>
          <cell r="AA352">
            <v>1879</v>
          </cell>
          <cell r="AB352" t="str">
            <v>terrestrial</v>
          </cell>
          <cell r="AD352" t="str">
            <v>origin,unknown</v>
          </cell>
          <cell r="AE352" t="str">
            <v>no</v>
          </cell>
          <cell r="AF352" t="str">
            <v>unknown</v>
          </cell>
          <cell r="AI352">
            <v>1</v>
          </cell>
          <cell r="AJ352" t="str">
            <v>V</v>
          </cell>
          <cell r="AW352" t="str">
            <v>Ingen kjent effekt</v>
          </cell>
          <cell r="AX352" t="str">
            <v>Ingen kjent effekt</v>
          </cell>
          <cell r="BC352" t="str">
            <v>Ingen kjent effekt</v>
          </cell>
          <cell r="BD352" t="str">
            <v>Ingen kjent effekt</v>
          </cell>
          <cell r="BK352" t="str">
            <v>subtropic_mediterranean:Europe,Asia,Africa,NorthAndCentralAmerica|subtropic_dry:Asia,Africa,NorthAndCentralAmerica</v>
          </cell>
          <cell r="BM352" t="str">
            <v>subtropic_mediterranean:Europe,Asia,Africa,Oceania,NorthAndCentralAmerica,SouthAmerica|subtropic_dry:Asia,Africa,Oceania,NorthAndCentralAmerica,SouthAmerica|subtropic_highlands:Asia,Africa,SouthAmerica|tropic:Asia,Africa,Oceania,NorthAndCentralAmerica,SouthAmerica</v>
          </cell>
          <cell r="DI352">
            <v>0</v>
          </cell>
        </row>
        <row r="353">
          <cell r="B353" t="str">
            <v>Wisteria sinensis</v>
          </cell>
          <cell r="C353" t="str">
            <v>(Sims) Sweet</v>
          </cell>
          <cell r="D353" t="str">
            <v>blåregn</v>
          </cell>
          <cell r="E353">
            <v>85757</v>
          </cell>
          <cell r="F353">
            <v>128868</v>
          </cell>
          <cell r="G353" t="str">
            <v>ExpertGroups/Karplanter/N</v>
          </cell>
          <cell r="H353" t="str">
            <v>Karplanter</v>
          </cell>
          <cell r="I353" t="str">
            <v>Karplanter</v>
          </cell>
          <cell r="J353" t="str">
            <v>NotApplicable</v>
          </cell>
          <cell r="M353" t="str">
            <v>canNotEstablishWithin50years</v>
          </cell>
          <cell r="AA353">
            <v>2010</v>
          </cell>
          <cell r="AB353" t="str">
            <v>terrestrial</v>
          </cell>
          <cell r="AD353" t="str">
            <v>other</v>
          </cell>
          <cell r="AE353" t="str">
            <v>no</v>
          </cell>
          <cell r="AF353" t="str">
            <v>yes</v>
          </cell>
          <cell r="AI353">
            <v>15</v>
          </cell>
          <cell r="AJ353" t="str">
            <v>V</v>
          </cell>
          <cell r="AW353" t="str">
            <v>Ingen kjent effekt</v>
          </cell>
          <cell r="AX353" t="str">
            <v>Ingen kjent effekt</v>
          </cell>
          <cell r="BC353" t="str">
            <v>Ingen kjent effekt</v>
          </cell>
          <cell r="BD353" t="str">
            <v>Ingen kjent effekt</v>
          </cell>
          <cell r="BK353" t="str">
            <v>temperate_nemoral:Asia|subtropic_unspecified:Asia</v>
          </cell>
          <cell r="BM353" t="str">
            <v>temperate_nemoral:Asia,NorthAndCentralAmerica|subtropic_unspecified:Asia,NorthAndCentralAmerica</v>
          </cell>
          <cell r="DI353">
            <v>0</v>
          </cell>
        </row>
        <row r="354">
          <cell r="B354" t="str">
            <v>Weigela florida</v>
          </cell>
          <cell r="C354" t="str">
            <v>(Bunge) A.DC.</v>
          </cell>
          <cell r="D354" t="str">
            <v>klokkebusk</v>
          </cell>
          <cell r="E354">
            <v>144130</v>
          </cell>
          <cell r="F354">
            <v>101726</v>
          </cell>
          <cell r="G354" t="str">
            <v>ExpertGroups/Karplanter/N</v>
          </cell>
          <cell r="H354" t="str">
            <v>Karplanter</v>
          </cell>
          <cell r="I354" t="str">
            <v>Karplanter</v>
          </cell>
          <cell r="J354" t="str">
            <v>AlienSpecie</v>
          </cell>
          <cell r="N354">
            <v>2</v>
          </cell>
          <cell r="Q354">
            <v>1</v>
          </cell>
          <cell r="T354" t="str">
            <v>LO</v>
          </cell>
          <cell r="U354">
            <v>2</v>
          </cell>
          <cell r="V354" t="str">
            <v>2AB,1</v>
          </cell>
          <cell r="AA354">
            <v>1936</v>
          </cell>
          <cell r="AB354" t="str">
            <v>terrestrial</v>
          </cell>
          <cell r="AD354" t="str">
            <v>other</v>
          </cell>
          <cell r="AE354" t="str">
            <v>no</v>
          </cell>
          <cell r="AF354" t="str">
            <v>unknown</v>
          </cell>
          <cell r="AI354">
            <v>10</v>
          </cell>
          <cell r="AJ354" t="str">
            <v>V</v>
          </cell>
          <cell r="AL354">
            <v>2</v>
          </cell>
          <cell r="AM354" t="str">
            <v>importDirect</v>
          </cell>
          <cell r="AN354">
            <v>3</v>
          </cell>
          <cell r="AO354" t="str">
            <v>introductionEscaped</v>
          </cell>
          <cell r="AP354" t="str">
            <v>OsA,Te,Ro,Ho</v>
          </cell>
          <cell r="AQ354">
            <v>16</v>
          </cell>
          <cell r="AR354">
            <v>10</v>
          </cell>
          <cell r="AS354">
            <v>160</v>
          </cell>
          <cell r="AT354">
            <v>16400</v>
          </cell>
          <cell r="AU354">
            <v>240</v>
          </cell>
          <cell r="AV354">
            <v>50</v>
          </cell>
          <cell r="AW354" t="str">
            <v>Ingen kjent effekt</v>
          </cell>
          <cell r="AX354" t="str">
            <v>Ingen kjent effekt</v>
          </cell>
          <cell r="BC354" t="str">
            <v>Ingen kjent effekt</v>
          </cell>
          <cell r="BD354" t="str">
            <v>Ingen kjent effekt</v>
          </cell>
          <cell r="BE354" t="str">
            <v>no</v>
          </cell>
          <cell r="BF354" t="str">
            <v>no</v>
          </cell>
          <cell r="BG354" t="str">
            <v>V</v>
          </cell>
          <cell r="BK354" t="str">
            <v>temperate_nemoral:Asia</v>
          </cell>
          <cell r="BM354" t="str">
            <v>temperate_nemoral:Asia</v>
          </cell>
          <cell r="BO354">
            <v>2</v>
          </cell>
          <cell r="BQ354" t="str">
            <v>X</v>
          </cell>
          <cell r="BR354" t="str">
            <v>RedListCategoryLevel</v>
          </cell>
          <cell r="BT354">
            <v>2</v>
          </cell>
          <cell r="BW354" t="str">
            <v>SpreadYearlyIncreaseCalculatedExpansionSpeed</v>
          </cell>
          <cell r="BX354">
            <v>96.07</v>
          </cell>
          <cell r="BY354">
            <v>1</v>
          </cell>
          <cell r="CB354" t="str">
            <v>T4,T35</v>
          </cell>
          <cell r="CC354">
            <v>1</v>
          </cell>
          <cell r="CH354">
            <v>1</v>
          </cell>
          <cell r="CM354">
            <v>1</v>
          </cell>
          <cell r="CQ354">
            <v>1</v>
          </cell>
          <cell r="CU354">
            <v>1</v>
          </cell>
          <cell r="CX354">
            <v>0</v>
          </cell>
          <cell r="CY354">
            <v>1</v>
          </cell>
          <cell r="DB354">
            <v>0</v>
          </cell>
          <cell r="DC354" t="str">
            <v>Klokkebusk-slekta &lt;i&gt;Weigelia&lt;/i&gt; stammer fra Øst-Asia og omfatter flere arter. Det dyrkete materialet som forvilles, er trolig en blanding av arter og hybrider mellom &lt;i&gt;W. florida &lt;/i&gt;A.DC., &lt;i&gt;W. praecox &lt;/i&gt;L.H.Bailey&lt;i&gt;, W. japonica &lt;/i&gt;Thunb., &lt;i&gt;W. coraeensis &lt;/i&gt;Thunb. og &lt;i&gt;W. floribunda &lt;/i&gt;(Siebold &amp; Zucc.) K.Koch (se Hartvig 2015). Vi behandler aggregatet kollektivt som &lt;i&gt;W. florida&lt;/i&gt;. Dette er busker med frøformering, men vi vet ikke om de frøformerer seg i Norge, og spesielt ikke om de gjør det i norsk natur. De er nesten bare funnet som resultat av utkast av hageavfall.</v>
          </cell>
          <cell r="DD354" t="str">
            <v>Klokkebusk har hittil vært for varmekrevende til å reprodusere og danne bestand i Norge. Arten (eller artene og hybridene) er populære hagebusker, men er bare funnet fire ganger som gjenstående eller fra utkast: Ho Bergen: Tveitavatnet 1989, Ro Time: Time 2007, Ak Sørum: Sørumsand 2008, og Te Notodden: Notodden 2012. Vi regner med at arten(e) er oversett(e) i norsk natur og at mørketallet kan være høgt.</v>
          </cell>
          <cell r="DE354" t="str">
            <v>Innførte hagebusker med passiv frøspredning, i hovedsak eller alltid spredt ut med hageavfall.</v>
          </cell>
          <cell r="DF354" t="str">
            <v>Arten(e) har et begrenset invasjonspotensia, et resutat av en begrenset median levetid og en begrenset ekspansjonshastighet. Artsgruppen forvilles noe lengre sør i Europa og i østlige Nord-Amerika. I Danmark er artsgruppen pr i dag kjent fra seks forekomstruter, et svært lågt tall (Hartvig 2015).</v>
          </cell>
          <cell r="DG354" t="str">
            <v>Det er ingen kjent negativ økologisk effekt knyttet til arten(e).</v>
          </cell>
          <cell r="DH354" t="str">
            <v>Klokkebusk vurderes til lav økologisk risiko. Den er i dag ikke kjent å reprodusere med frø i Norge. Den blir av og til kastet ut med hageavfall og kan stå i tiår etter slik spredning. Dens potensial for reproduksjon vil kunne øke med de forventete endringene i temperatur de neste 50 årene.</v>
          </cell>
          <cell r="DI354">
            <v>1</v>
          </cell>
        </row>
        <row r="355">
          <cell r="B355" t="str">
            <v>Vitis vinifera</v>
          </cell>
          <cell r="C355" t="str">
            <v>L.</v>
          </cell>
          <cell r="D355" t="str">
            <v>vinranke</v>
          </cell>
          <cell r="E355">
            <v>63734</v>
          </cell>
          <cell r="F355">
            <v>103774</v>
          </cell>
          <cell r="G355" t="str">
            <v>ExpertGroups/Karplanter/N</v>
          </cell>
          <cell r="H355" t="str">
            <v>Karplanter</v>
          </cell>
          <cell r="I355" t="str">
            <v>Karplanter</v>
          </cell>
          <cell r="J355" t="str">
            <v>NotApplicable</v>
          </cell>
          <cell r="M355" t="str">
            <v>canNotEstablishWithin50years</v>
          </cell>
          <cell r="AA355">
            <v>1908</v>
          </cell>
          <cell r="AB355" t="str">
            <v>terrestrial</v>
          </cell>
          <cell r="AD355" t="str">
            <v>other</v>
          </cell>
          <cell r="AE355" t="str">
            <v>no</v>
          </cell>
          <cell r="AF355" t="str">
            <v>unknown</v>
          </cell>
          <cell r="AI355">
            <v>15</v>
          </cell>
          <cell r="AJ355" t="str">
            <v>V</v>
          </cell>
          <cell r="AW355" t="str">
            <v>Ingen kjent effekt</v>
          </cell>
          <cell r="AX355" t="str">
            <v>Ingen kjent effekt</v>
          </cell>
          <cell r="BC355" t="str">
            <v>Ingen kjent effekt</v>
          </cell>
          <cell r="BD355" t="str">
            <v>Ingen kjent effekt</v>
          </cell>
          <cell r="BK355" t="str">
            <v>subtropic_mediterranean:Europe,Asia,Africa</v>
          </cell>
          <cell r="BM355" t="str">
            <v>temperate_nemoral:Europe,Asia,Africa,Oceania,NorthAndCentralAmerica,SouthAmerica|subtropic_mediterranean:Europe,Asia,Africa,Oceania,NorthAndCentralAmerica,SouthAmerica|subtropic_dry:Africa,Oceania,NorthAndCentralAmerica,SouthAmerica|subtropic_caperegion:Africa</v>
          </cell>
          <cell r="DI355">
            <v>0</v>
          </cell>
        </row>
        <row r="356">
          <cell r="B356" t="str">
            <v>Chaenomeles speciosa</v>
          </cell>
          <cell r="C356" t="str">
            <v>(Sweet) Nakai</v>
          </cell>
          <cell r="D356" t="str">
            <v>storildkvede</v>
          </cell>
          <cell r="E356">
            <v>131707</v>
          </cell>
          <cell r="F356">
            <v>128841</v>
          </cell>
          <cell r="G356" t="str">
            <v>ExpertGroups/Karplanter/N</v>
          </cell>
          <cell r="H356" t="str">
            <v>Karplanter</v>
          </cell>
          <cell r="I356" t="str">
            <v>Karplanter</v>
          </cell>
          <cell r="J356" t="str">
            <v>AlienSpecie</v>
          </cell>
          <cell r="N356">
            <v>1</v>
          </cell>
          <cell r="Q356">
            <v>1</v>
          </cell>
          <cell r="T356" t="str">
            <v>NK</v>
          </cell>
          <cell r="U356">
            <v>1</v>
          </cell>
          <cell r="V356" t="str">
            <v>1,1</v>
          </cell>
          <cell r="AA356">
            <v>1993</v>
          </cell>
          <cell r="AB356" t="str">
            <v>terrestrial</v>
          </cell>
          <cell r="AD356" t="str">
            <v>unknown</v>
          </cell>
          <cell r="AE356" t="str">
            <v>no</v>
          </cell>
          <cell r="AF356" t="str">
            <v>unknown</v>
          </cell>
          <cell r="AI356">
            <v>10</v>
          </cell>
          <cell r="AJ356" t="str">
            <v>V</v>
          </cell>
          <cell r="AL356">
            <v>1</v>
          </cell>
          <cell r="AM356" t="str">
            <v>importDirect</v>
          </cell>
          <cell r="AN356">
            <v>1</v>
          </cell>
          <cell r="AO356" t="str">
            <v>introductionEscaped</v>
          </cell>
          <cell r="AP356" t="str">
            <v>Bu,Va</v>
          </cell>
          <cell r="AQ356">
            <v>12</v>
          </cell>
          <cell r="AR356">
            <v>2</v>
          </cell>
          <cell r="AS356">
            <v>24</v>
          </cell>
          <cell r="AT356">
            <v>32</v>
          </cell>
          <cell r="AU356">
            <v>24</v>
          </cell>
          <cell r="AV356">
            <v>50</v>
          </cell>
          <cell r="AW356" t="str">
            <v>Ingen kjent effekt</v>
          </cell>
          <cell r="AX356" t="str">
            <v>Ingen kjent effekt</v>
          </cell>
          <cell r="BC356" t="str">
            <v>Ingen kjent effekt</v>
          </cell>
          <cell r="BD356" t="str">
            <v>Ingen kjent effekt</v>
          </cell>
          <cell r="BE356" t="str">
            <v>no</v>
          </cell>
          <cell r="BF356" t="str">
            <v>no</v>
          </cell>
          <cell r="BG356" t="str">
            <v>V</v>
          </cell>
          <cell r="BK356" t="str">
            <v>temperate_nemoral:Asia|subtropic_unspecified:Asia</v>
          </cell>
          <cell r="BM356" t="str">
            <v>temperate_nemoral:Europe,Asia,Oceania,NorthAndCentralAmerica|subtropic_unspecified:Asia,Oceania,NorthAndCentralAmerica|subtropic_mediterranean:Europe</v>
          </cell>
          <cell r="BO356">
            <v>1</v>
          </cell>
          <cell r="BR356" t="str">
            <v>RedListCategoryLevel</v>
          </cell>
          <cell r="BT356">
            <v>1</v>
          </cell>
          <cell r="BW356" t="str">
            <v>SpreadYearlyIncreaseCalculatedExpansionSpeed</v>
          </cell>
          <cell r="BX356">
            <v>18.48</v>
          </cell>
          <cell r="BY356">
            <v>1</v>
          </cell>
          <cell r="CB356" t="str">
            <v>T4,T35,T40</v>
          </cell>
          <cell r="CC356">
            <v>1</v>
          </cell>
          <cell r="CH356">
            <v>1</v>
          </cell>
          <cell r="CM356">
            <v>1</v>
          </cell>
          <cell r="CQ356">
            <v>1</v>
          </cell>
          <cell r="CU356">
            <v>1</v>
          </cell>
          <cell r="CX356">
            <v>0</v>
          </cell>
          <cell r="CY356">
            <v>1</v>
          </cell>
          <cell r="DB356">
            <v>0</v>
          </cell>
          <cell r="DC356" t="str">
            <v>Storildkvede &lt;em&gt;Chaenomeles speciosa &lt;/em&gt;fra Øst-Asia (Kina og Burma) er en lågvokst busk med saftige frukter. Frukter/frø spres med fugl og pattedyr.</v>
          </cell>
          <cell r="DD356" t="str">
            <v>Storildkvede dyrkes noe som prydbusk og er funnet fire steder, alle trolig som resultat av utkast eller utvoksning fra hager: Bu Lier: Bragernesåsen N f Stoppen 1993, og TICON-området NV f Engersand 1993, Drammen: Bråtan 2015, og VA Farsund Naudodden 1993.</v>
          </cell>
          <cell r="DE356" t="str">
            <v>Arten er innført som hagebusk og foreløpig spredt ut fra hager ved utkast og ved utvoksning, men trolig også med dyrespredning av frukter.</v>
          </cell>
          <cell r="DF356" t="str">
            <v>Invasjonspotensialet er lite, med minste skår på både median levetid og ekspansjonshastighet.</v>
          </cell>
          <cell r="DG356" t="str">
            <v>Ingen kjent negativ økologisk effekt er knyttet til arten.</v>
          </cell>
          <cell r="DH356" t="str">
            <v>Storildkvede vurderes til ingen kjent økologisk risiko. Dette er en oppgradering fra vurderingen i 2012 da arten ble vurdert til ikke å antas å reprodusere i Norge i rimelig framtid.</v>
          </cell>
          <cell r="DI356">
            <v>0</v>
          </cell>
        </row>
        <row r="357">
          <cell r="B357" t="str">
            <v>Chaenorhinum minus</v>
          </cell>
          <cell r="C357" t="str">
            <v>(L.) Lange</v>
          </cell>
          <cell r="D357" t="str">
            <v>småtorskemunn</v>
          </cell>
          <cell r="E357">
            <v>131713</v>
          </cell>
          <cell r="F357">
            <v>102495</v>
          </cell>
          <cell r="G357" t="str">
            <v>ExpertGroups/Karplanter/N</v>
          </cell>
          <cell r="H357" t="str">
            <v>Karplanter</v>
          </cell>
          <cell r="I357" t="str">
            <v>Karplanter</v>
          </cell>
          <cell r="J357" t="str">
            <v>AlienSpecie</v>
          </cell>
          <cell r="N357">
            <v>4</v>
          </cell>
          <cell r="Q357">
            <v>1</v>
          </cell>
          <cell r="T357" t="str">
            <v>PH</v>
          </cell>
          <cell r="U357">
            <v>3</v>
          </cell>
          <cell r="V357" t="str">
            <v>4A,1</v>
          </cell>
          <cell r="X357">
            <v>3</v>
          </cell>
          <cell r="Y357">
            <v>4</v>
          </cell>
          <cell r="Z357">
            <v>1</v>
          </cell>
          <cell r="AA357">
            <v>1826</v>
          </cell>
          <cell r="AB357" t="str">
            <v>terrestrial</v>
          </cell>
          <cell r="AD357" t="str">
            <v>origin</v>
          </cell>
          <cell r="AE357" t="str">
            <v>yes</v>
          </cell>
          <cell r="AF357" t="str">
            <v>unknown</v>
          </cell>
          <cell r="AG357">
            <v>1826</v>
          </cell>
          <cell r="AH357" t="str">
            <v>Oslo: "Christiania"</v>
          </cell>
          <cell r="AI357">
            <v>1</v>
          </cell>
          <cell r="AJ357" t="str">
            <v>V</v>
          </cell>
          <cell r="AN357">
            <v>5</v>
          </cell>
          <cell r="AO357" t="str">
            <v>introductionStowaway,spreadStowaway</v>
          </cell>
          <cell r="AP357" t="str">
            <v>Øs,OsA,He,Op,Bu,Ve,Te,Aa,Va,Ro,Ho,Sf,Mr,St,Nt,No</v>
          </cell>
          <cell r="AQ357">
            <v>1600</v>
          </cell>
          <cell r="AR357">
            <v>5</v>
          </cell>
          <cell r="AS357">
            <v>8000</v>
          </cell>
          <cell r="AT357">
            <v>270000</v>
          </cell>
          <cell r="AU357">
            <v>16000</v>
          </cell>
          <cell r="AV357">
            <v>90</v>
          </cell>
          <cell r="AW357" t="str">
            <v>Ingen kjent effekt</v>
          </cell>
          <cell r="AX357" t="str">
            <v>Ingen kjent effekt</v>
          </cell>
          <cell r="BC357" t="str">
            <v>Ingen kjent effekt</v>
          </cell>
          <cell r="BD357" t="str">
            <v>Ingen kjent effekt</v>
          </cell>
          <cell r="BE357" t="str">
            <v>no</v>
          </cell>
          <cell r="BF357" t="str">
            <v>no</v>
          </cell>
          <cell r="BK357" t="str">
            <v>temperate_nemoral:Europe,Asia|subtropic_mediterranean:Europe,Asia</v>
          </cell>
          <cell r="BM357" t="str">
            <v>temperate_boreal:Europe,NorthAndCentralAmerica|temperate_nemoral:Europe,Asia,NorthAndCentralAmerica|subtropic_unspecified:NorthAndCentralAmerica|subtropic_mediterranean:Europe,Asia</v>
          </cell>
          <cell r="BO357">
            <v>4</v>
          </cell>
          <cell r="BR357" t="str">
            <v>RedListCategoryLevel</v>
          </cell>
          <cell r="BT357">
            <v>3</v>
          </cell>
          <cell r="BW357" t="str">
            <v>SpreadYearlyIncreaseObservations</v>
          </cell>
          <cell r="BX357">
            <v>254</v>
          </cell>
          <cell r="BY357">
            <v>1</v>
          </cell>
          <cell r="CB357" t="str">
            <v>T35,T37,T40,T44,T39,T41,T42,T43,T32</v>
          </cell>
          <cell r="CC357">
            <v>1</v>
          </cell>
          <cell r="CH357">
            <v>1</v>
          </cell>
          <cell r="CM357">
            <v>1</v>
          </cell>
          <cell r="CQ357">
            <v>1</v>
          </cell>
          <cell r="CU357">
            <v>1</v>
          </cell>
          <cell r="CX357">
            <v>0</v>
          </cell>
          <cell r="CY357">
            <v>1</v>
          </cell>
          <cell r="DB357">
            <v>0</v>
          </cell>
          <cell r="DC357" t="str">
            <v>Småtorskemunn &lt;i&gt;Chaenorhinum minus&lt;/i&gt; er en ettårig art fra Europa og Vest-Asia, kanskje hjemlig nord til Sør-Skandinavia, Den har stor frøproduksjon, og frøene henger fast ved folks føtter, dyr og transportmidler og spres utrolig effektivt, ofte over lange distanser (Oslo-Fauske med tog, f.eks.). Arten kan først ha kommet inn med ballast tidlig på 1800-tallet, men er spontan eller i hvert fall arkeofytt nord til Sør-Skandinavia og er trolig kommet inn med alle mulige slag transporter senere. Den forekommer særlig på skrotemark, ofte med titusener av individer i hver populasjon, og er ett av de vanligste ugras i byer og tettsteder i Sør-Norge. I tillegg går den inn på tørr, grunnlendt mark og i åker og nysådd eng.</v>
          </cell>
          <cell r="DD357" t="str">
            <v>&lt;p&gt;Småtorskemunn har hatt en nesten lineær økning siden den først ble funnet i "Christiania" i 1826 og fram til 1990-tallet, og en mye sterkere økning de siste 20-25 årene på grunn av mer effektive registreringsmåter. Den første innførselen skjedde trolig både med ballastjord og med ulike transportmidler på land. Det er flere funn knyttet til ballastplasser i perioden 1860-1920. Deretter har spredningen stort sett skjedd med alle mulige former for transport (kjerre, bil, tog, trolig også fly). Arten etablerte tidlig et senter i Oslo med nær 30 funn før 1900 (mot 1-3 i andre fylker hvor den ble funnet). Denne Oslo-tendensen holdt seg fram til 1940-tallet, da den begynte å gjøre seg sterkere gjeldende også i andre fylker (Østfold, Hedmark, Telemark). I perioden 1960-1980 kom Buskerud til som et fylke der arten ble vanlig, mens arten nå var så vanlig i Oslo at den knapt ble notert lengre. I perioden 1981-2000 begynte arten å spre seg for alvor i Vestfold og til dels i Oppland (nord til Sel), og i perioden etter 2000 er den blitt for vanlig til at den noteres i nesten alle Østlandsfylkene. Den er fortsatt sjelden på Vestlandet, i Trøndelag og Nordland, men er fortsatt i spredning. Denne prosessen, med økning i utbredelsesområde og fortetning innen det, er forventet å fortsette ennå noen tiår.&lt;/p&gt;</v>
          </cell>
          <cell r="DE357" t="str">
            <v>Arten er blitt innført med transportmidler på land og med ballastjord. Videre spredt ved at frøene henger fast i føtter, dyr og transportmidler. Særlig har jernbanen vært viktig, og arten finnes trolig på nesten alle norske jernbanestasjoner nord til Bodø.</v>
          </cell>
          <cell r="DF357" t="str">
            <v>Invasjonspotensialet er stort, med lang median levetid og moderat ekspansjonshastighet. Det potensielle utbredelsesområdet er nå langt på vei realisert, men med rom for fortetning (økning i forekomstareal).</v>
          </cell>
          <cell r="DG357" t="str">
            <v>Ingen kjent negativ økologisk effekt er knyttet til arten.</v>
          </cell>
          <cell r="DH357" t="str">
            <v>&lt;p&gt;Småtorskemunn vurderes til potensielt høg økologisk risiko, men utelukkende på grunn av invasjonspotensialet. Til at arten er så vanlig, er det lite økologisk risiko knyttet til småtorskemunn. Den har vært i landet i snart 200 år, uten at noen negativ effekt er registrert. Arten er for småvokst til å ha noen signifikant fortrengningseffekt. Prosessen med økning i utbredelsesområde, og fortetning innen det, er forventet å fortsette ennå noen tiår.&lt;/p&gt;</v>
          </cell>
          <cell r="DI357">
            <v>0</v>
          </cell>
        </row>
        <row r="358">
          <cell r="B358" t="str">
            <v>Chaenorhinum origanifolium</v>
          </cell>
          <cell r="C358" t="str">
            <v>(L.) Fourr.</v>
          </cell>
          <cell r="D358" t="str">
            <v>oreganotorskemunn</v>
          </cell>
          <cell r="E358">
            <v>131715</v>
          </cell>
          <cell r="F358">
            <v>102496</v>
          </cell>
          <cell r="G358" t="str">
            <v>ExpertGroups/Karplanter/N</v>
          </cell>
          <cell r="H358" t="str">
            <v>Karplanter</v>
          </cell>
          <cell r="I358" t="str">
            <v>Karplanter</v>
          </cell>
          <cell r="J358" t="str">
            <v>NotApplicable</v>
          </cell>
          <cell r="M358" t="str">
            <v>canNotEstablishWithin50years</v>
          </cell>
          <cell r="AA358">
            <v>1996</v>
          </cell>
          <cell r="AB358" t="str">
            <v>terrestrial</v>
          </cell>
          <cell r="AD358" t="str">
            <v>unknown</v>
          </cell>
          <cell r="AE358" t="str">
            <v>no</v>
          </cell>
          <cell r="AF358" t="str">
            <v>unknown</v>
          </cell>
          <cell r="AI358">
            <v>1</v>
          </cell>
          <cell r="AJ358" t="str">
            <v>V</v>
          </cell>
          <cell r="AW358" t="str">
            <v>Ingen kjent effekt</v>
          </cell>
          <cell r="AX358" t="str">
            <v>Ingen kjent effekt</v>
          </cell>
          <cell r="BC358" t="str">
            <v>Ingen kjent effekt</v>
          </cell>
          <cell r="BD358" t="str">
            <v>Ingen kjent effekt</v>
          </cell>
          <cell r="BK358" t="str">
            <v>temperate_nemoral:Europe|subtropic_mediterranean:Europe</v>
          </cell>
          <cell r="BM358" t="str">
            <v>temperate_nemoral:Europe|subtropic_mediterranean:Europe</v>
          </cell>
          <cell r="DI358">
            <v>0</v>
          </cell>
        </row>
        <row r="359">
          <cell r="B359" t="str">
            <v>Chaerophyllum aromaticum</v>
          </cell>
          <cell r="C359" t="str">
            <v>L.</v>
          </cell>
          <cell r="D359" t="str">
            <v>duftkjeks</v>
          </cell>
          <cell r="E359">
            <v>60251</v>
          </cell>
          <cell r="F359">
            <v>100291</v>
          </cell>
          <cell r="G359" t="str">
            <v>ExpertGroups/Karplanter/N</v>
          </cell>
          <cell r="H359" t="str">
            <v>Karplanter</v>
          </cell>
          <cell r="I359" t="str">
            <v>Karplanter</v>
          </cell>
          <cell r="J359" t="str">
            <v>AlienSpecie</v>
          </cell>
          <cell r="N359">
            <v>1</v>
          </cell>
          <cell r="Q359">
            <v>1</v>
          </cell>
          <cell r="T359" t="str">
            <v>NK</v>
          </cell>
          <cell r="U359">
            <v>1</v>
          </cell>
          <cell r="V359" t="str">
            <v>1,1</v>
          </cell>
          <cell r="X359">
            <v>1</v>
          </cell>
          <cell r="Y359">
            <v>1</v>
          </cell>
          <cell r="Z359">
            <v>1</v>
          </cell>
          <cell r="AA359">
            <v>1947</v>
          </cell>
          <cell r="AB359" t="str">
            <v>terrestrial</v>
          </cell>
          <cell r="AD359" t="str">
            <v>unknown</v>
          </cell>
          <cell r="AE359" t="str">
            <v>yes</v>
          </cell>
          <cell r="AF359" t="str">
            <v>unknown</v>
          </cell>
          <cell r="AG359">
            <v>2000</v>
          </cell>
          <cell r="AH359" t="str">
            <v>Øf Moss: ca 100 m N for Mosseporten kjøpesenter</v>
          </cell>
          <cell r="AI359">
            <v>5</v>
          </cell>
          <cell r="AJ359" t="str">
            <v>V</v>
          </cell>
          <cell r="AL359">
            <v>1</v>
          </cell>
          <cell r="AM359" t="str">
            <v>importDirect</v>
          </cell>
          <cell r="AN359">
            <v>2</v>
          </cell>
          <cell r="AO359" t="str">
            <v>introductionStowaway,introductionEscaped</v>
          </cell>
          <cell r="AP359" t="str">
            <v>Øs</v>
          </cell>
          <cell r="AQ359">
            <v>4</v>
          </cell>
          <cell r="AR359">
            <v>1</v>
          </cell>
          <cell r="AS359">
            <v>4</v>
          </cell>
          <cell r="AT359">
            <v>1</v>
          </cell>
          <cell r="AU359">
            <v>4</v>
          </cell>
          <cell r="AV359">
            <v>100</v>
          </cell>
          <cell r="AW359" t="str">
            <v>Ingen kjent effekt</v>
          </cell>
          <cell r="AX359" t="str">
            <v>Ingen kjent effekt</v>
          </cell>
          <cell r="BC359" t="str">
            <v>Ingen kjent effekt</v>
          </cell>
          <cell r="BD359" t="str">
            <v>Ingen kjent effekt</v>
          </cell>
          <cell r="BE359" t="str">
            <v>no</v>
          </cell>
          <cell r="BF359" t="str">
            <v>no</v>
          </cell>
          <cell r="BG359" t="str">
            <v>V</v>
          </cell>
          <cell r="BK359" t="str">
            <v>temperate_nemoral:Europe|temperate_dry:Europe|subtropic_mediterranean:Europe</v>
          </cell>
          <cell r="BM359" t="str">
            <v>temperate_nemoral:Europe|temperate_dry:Europe|subtropic_mediterranean:Europe</v>
          </cell>
          <cell r="BO359">
            <v>1</v>
          </cell>
          <cell r="BP359" t="str">
            <v>X</v>
          </cell>
          <cell r="BR359" t="str">
            <v>RedListCategoryLevel</v>
          </cell>
          <cell r="BT359">
            <v>1</v>
          </cell>
          <cell r="BW359" t="str">
            <v>SpreadYearlyIncreaseCalculatedExpansionSpeed</v>
          </cell>
          <cell r="BX359">
            <v>0</v>
          </cell>
          <cell r="BY359">
            <v>1</v>
          </cell>
          <cell r="CB359" t="str">
            <v>T40,T35</v>
          </cell>
          <cell r="CC359">
            <v>1</v>
          </cell>
          <cell r="CH359">
            <v>1</v>
          </cell>
          <cell r="CM359">
            <v>1</v>
          </cell>
          <cell r="CQ359">
            <v>1</v>
          </cell>
          <cell r="CU359">
            <v>1</v>
          </cell>
          <cell r="CX359">
            <v>0</v>
          </cell>
          <cell r="CY359">
            <v>1</v>
          </cell>
          <cell r="DB359">
            <v>0</v>
          </cell>
          <cell r="DC359" t="str">
            <v>Duftkjeks &lt;em&gt;Chaerophyllum aromaticum &lt;/em&gt;er en flerårig urt fra Øst-Europa. Den formerer seg med frø. Fruktene har nokså passiv spredning, men kan spres litt med dyr og folk. Arten reproduserer i Norge. Arten vokser i kanten av en turvei, på forstyrret mark.</v>
          </cell>
          <cell r="DD359" t="str">
            <v>&lt;p&gt;Duftkjeks har &amp;#233:n eneste, kjent etablert forekomst i Norge, i Øf Moss: vest for Norevatnet ca. 100 m nord for Mosseporten kjøpesenter, der den har vært stabil siden 2000. Det er helt uvisst når, hvordan og hvorfra arten er kommet. Ellers er den bare kjent fra to funn av tilfeldige planter, på Botanisk hages fylling i Sarsgata i Oslo i 1947 og på Sjursøya i Oslo havn i 1961. Arten kan kanskje ha potensial for videre spredning, men har ikke vist noen tendens til det foreløpig.&lt;/p&gt;</v>
          </cell>
          <cell r="DE359" t="str">
            <v>Innførselsmåten er uviss (bortsett fra ett tilfelle av kjent spredning fra Botanisk hage i oslo). Mest trolig er arten kommet med med en eller flere typer av transportmidler både på Sjursøya og i Moss.</v>
          </cell>
          <cell r="DF359" t="str">
            <v>Invasjonspotensialet er lite, med kort (til begrenset) median levetid og ingen ekspansjon.</v>
          </cell>
          <cell r="DG359" t="str">
            <v>Ingen kjent negativ økologisk effekt er knyttet til arten.</v>
          </cell>
          <cell r="DH359" t="str">
            <v>&lt;p&gt;Duftkjeks vurderes til ingen kjent økologisk risiko. Det er helt uvisst når, hvordan og hvorfra duftkjeks er kommet til Moss. Den kan kanskje ha potensial for videre spredning, men har ikke vist noen tendens til det foreløpig. Inntil videre må vi regne den som økologisk uskyldig.&lt;/p&gt;</v>
          </cell>
          <cell r="DI359">
            <v>0</v>
          </cell>
        </row>
        <row r="360">
          <cell r="B360" t="str">
            <v>Chaerophyllum aureum</v>
          </cell>
          <cell r="C360" t="str">
            <v>L.</v>
          </cell>
          <cell r="D360" t="str">
            <v>narrekjeks</v>
          </cell>
          <cell r="E360">
            <v>131717</v>
          </cell>
          <cell r="F360">
            <v>100292</v>
          </cell>
          <cell r="G360" t="str">
            <v>ExpertGroups/Karplanter/N</v>
          </cell>
          <cell r="H360" t="str">
            <v>Karplanter</v>
          </cell>
          <cell r="I360" t="str">
            <v>Karplanter</v>
          </cell>
          <cell r="J360" t="str">
            <v>NotApplicable</v>
          </cell>
          <cell r="M360" t="str">
            <v>canNotEstablishWithin50years</v>
          </cell>
          <cell r="X360">
            <v>1</v>
          </cell>
          <cell r="Y360">
            <v>1</v>
          </cell>
          <cell r="Z360">
            <v>1</v>
          </cell>
          <cell r="AA360">
            <v>1840</v>
          </cell>
          <cell r="AB360" t="str">
            <v>terrestrial</v>
          </cell>
          <cell r="AD360" t="str">
            <v>unknown</v>
          </cell>
          <cell r="AE360" t="str">
            <v>yes</v>
          </cell>
          <cell r="AF360" t="str">
            <v>unknown</v>
          </cell>
          <cell r="AG360">
            <v>1857</v>
          </cell>
          <cell r="AH360" t="str">
            <v>Oslo: Bolteløkka</v>
          </cell>
          <cell r="AI360">
            <v>5</v>
          </cell>
          <cell r="AJ360" t="str">
            <v>V</v>
          </cell>
          <cell r="AW360" t="str">
            <v>Ingen kjent effekt</v>
          </cell>
          <cell r="AX360" t="str">
            <v>Ingen kjent effekt</v>
          </cell>
          <cell r="BC360" t="str">
            <v>Ingen kjent effekt</v>
          </cell>
          <cell r="BD360" t="str">
            <v>Ingen kjent effekt</v>
          </cell>
          <cell r="BK360" t="str">
            <v>temperate_nemoral:Europe,Asia|temperate_dry:Europe,Asia|subtropic_mediterranean:Europe,Asia</v>
          </cell>
          <cell r="BM360" t="str">
            <v>temperate_nemoral:Europe,Asia|temperate_dry:Europe,Asia|subtropic_mediterranean:Europe,Asia</v>
          </cell>
          <cell r="DI360">
            <v>0</v>
          </cell>
        </row>
        <row r="361">
          <cell r="B361" t="str">
            <v>Chaerophyllum bulbosum</v>
          </cell>
          <cell r="C361" t="str">
            <v>L.</v>
          </cell>
          <cell r="D361" t="str">
            <v>knollkjeks</v>
          </cell>
          <cell r="E361">
            <v>143776</v>
          </cell>
          <cell r="F361">
            <v>100293</v>
          </cell>
          <cell r="G361" t="str">
            <v>ExpertGroups/Karplanter/N</v>
          </cell>
          <cell r="H361" t="str">
            <v>Karplanter</v>
          </cell>
          <cell r="I361" t="str">
            <v>Karplanter</v>
          </cell>
          <cell r="J361" t="str">
            <v>AlienSpecie</v>
          </cell>
          <cell r="N361">
            <v>1</v>
          </cell>
          <cell r="Q361">
            <v>1</v>
          </cell>
          <cell r="T361" t="str">
            <v>NK</v>
          </cell>
          <cell r="U361">
            <v>1</v>
          </cell>
          <cell r="V361" t="str">
            <v>1,1</v>
          </cell>
          <cell r="X361">
            <v>1</v>
          </cell>
          <cell r="Y361">
            <v>1</v>
          </cell>
          <cell r="Z361">
            <v>1</v>
          </cell>
          <cell r="AA361">
            <v>1909</v>
          </cell>
          <cell r="AB361" t="str">
            <v>terrestrial</v>
          </cell>
          <cell r="AD361" t="str">
            <v>origin</v>
          </cell>
          <cell r="AE361" t="str">
            <v>yes</v>
          </cell>
          <cell r="AF361" t="str">
            <v>unknown</v>
          </cell>
          <cell r="AG361">
            <v>1909</v>
          </cell>
          <cell r="AH361" t="str">
            <v>Te Skien: Bøle (mølle)</v>
          </cell>
          <cell r="AI361">
            <v>2</v>
          </cell>
          <cell r="AJ361" t="str">
            <v>V</v>
          </cell>
          <cell r="AN361">
            <v>3</v>
          </cell>
          <cell r="AO361" t="str">
            <v>introductionTransportpollution,spreadTransportpollution,spreadStowaway</v>
          </cell>
          <cell r="AP361" t="str">
            <v>Te</v>
          </cell>
          <cell r="AQ361">
            <v>4</v>
          </cell>
          <cell r="AR361">
            <v>2</v>
          </cell>
          <cell r="AS361">
            <v>8</v>
          </cell>
          <cell r="AT361">
            <v>1</v>
          </cell>
          <cell r="AU361">
            <v>4</v>
          </cell>
          <cell r="AV361">
            <v>100</v>
          </cell>
          <cell r="AW361" t="str">
            <v>Ingen kjent effekt</v>
          </cell>
          <cell r="AX361" t="str">
            <v>Ingen kjent effekt</v>
          </cell>
          <cell r="BC361" t="str">
            <v>Ingen kjent effekt</v>
          </cell>
          <cell r="BD361" t="str">
            <v>Ingen kjent effekt</v>
          </cell>
          <cell r="BE361" t="str">
            <v>no</v>
          </cell>
          <cell r="BF361" t="str">
            <v>no</v>
          </cell>
          <cell r="BG361" t="str">
            <v>V</v>
          </cell>
          <cell r="BK361" t="str">
            <v>temperate_nemoral:Europe,Asia|temperate_dry:Europe,Asia|subtropic_mediterranean:Europe,Asia</v>
          </cell>
          <cell r="BM361" t="str">
            <v>temperate_nemoral:Europe,Asia|temperate_dry:Europe,Asia|subtropic_mediterranean:Europe,Asia</v>
          </cell>
          <cell r="BO361">
            <v>1</v>
          </cell>
          <cell r="BR361" t="str">
            <v>RedListCategoryLevel</v>
          </cell>
          <cell r="BT361">
            <v>1</v>
          </cell>
          <cell r="BW361" t="str">
            <v>SpreadYearlyIncreaseCalculatedExpansionSpeed</v>
          </cell>
          <cell r="BX361">
            <v>0</v>
          </cell>
          <cell r="BY361">
            <v>1</v>
          </cell>
          <cell r="CB361" t="str">
            <v>T35</v>
          </cell>
          <cell r="CC361">
            <v>1</v>
          </cell>
          <cell r="CH361">
            <v>1</v>
          </cell>
          <cell r="CM361">
            <v>1</v>
          </cell>
          <cell r="CQ361">
            <v>1</v>
          </cell>
          <cell r="CU361">
            <v>1</v>
          </cell>
          <cell r="CX361">
            <v>0</v>
          </cell>
          <cell r="CY361">
            <v>1</v>
          </cell>
          <cell r="DB361">
            <v>0</v>
          </cell>
          <cell r="DC361" t="str">
            <v>Knollkjeks &lt;i&gt;Chaerophyllum bulbosum&lt;/i&gt; er en toårig plante med frøformering. Den har bare hatt semi-stabile forekomster, med regelmessig formering, ved to møller og på sterkt endret fastmark på mølletomtene. Fruktene kan spres med folk og dyr, men lite eller ingen slik egenspredning er registrert i Norge.</v>
          </cell>
          <cell r="DD361" t="str">
            <v>&lt;p&gt;Knollkjeks er en utpreget mølleplante i Norge. Den kom inn ved møller i Telemark, Hordaland og Sør-Trøndelag og holdt seg til dels svært lenge på to steder, med stor sannsynlighet med årviss reproduksjon. Ved mølla på Bøle i Te Skien er den funnet regelmessig i hele perioden 1909-2015: ved Pienes mølle i Buvik i ST Skaun ble den funnet nesten årvisst i perioden 1918-1956. Arten var avhengig av det varme, tørre lokalklimaet rundt mølleanleggene. Den viste og viser ingen tegn til ekspansjon. Årsaken til at vi antar lokal reproduksjon heller enn regelmessig innførsel, er at arten aldri er funnet ved de ellers ugrasrike mølleanleggene i f.eks. Oslo, Vf Larvik, VA Kristiansand, Ro Stavanger og Strand og Ho Bergen (Hegrenes). Knollkjeks har i beste fall &amp;#233:n eneste gjenværende forekomst i Norge. Det er to senere funn rapportert for arten: Ak Asker: Sem 1995 og Oslo: Bestum som hageugras 2000. De to er belagt i herbariene og kontrollert av en spesialist på gruppen (og de er med i tabellen ovafor og datafilene). Dette synes å ha vært helt tilfeldige forekomster.&lt;/p&gt;</v>
          </cell>
          <cell r="DE361" t="str">
            <v>Arten er kommet inn som forurensning med korn, med litt videre spredning med mølleavfall brukt som gjødsel (og hønsef&amp;#244:r) og med jernbanen nær ei mølle.</v>
          </cell>
          <cell r="DF361" t="str">
            <v>Invasjonspotensialet er lite, med meget kort median levetid og ingen ekspansjon.</v>
          </cell>
          <cell r="DG361" t="str">
            <v>Ingen kjent negativ økologisk effekt er knyttet til arten.</v>
          </cell>
          <cell r="DH361" t="str">
            <v>&lt;p&gt;Knollkjeks vurderes til ingen kjent økologisk risiko. Arten har stabil forekomst i Norge (frøreproduksjon), men trolig varer ikke dette lenge. Den siste kjente forekomsten, ved mølla på Bøle i Te Skien, er i et område som nå er avstengt og under nedbygging.&lt;/p&gt;</v>
          </cell>
          <cell r="DI361">
            <v>0</v>
          </cell>
        </row>
        <row r="362">
          <cell r="B362" t="str">
            <v>Chaerophyllum prescottii</v>
          </cell>
          <cell r="C362" t="str">
            <v>DC.</v>
          </cell>
          <cell r="D362" t="str">
            <v>russeknollkjeks</v>
          </cell>
          <cell r="E362">
            <v>131726</v>
          </cell>
          <cell r="F362">
            <v>100294</v>
          </cell>
          <cell r="G362" t="str">
            <v>ExpertGroups/Karplanter/N</v>
          </cell>
          <cell r="H362" t="str">
            <v>Karplanter</v>
          </cell>
          <cell r="I362" t="str">
            <v>Karplanter</v>
          </cell>
          <cell r="J362" t="str">
            <v>NotApplicable</v>
          </cell>
          <cell r="M362" t="str">
            <v>canNotEstablishWithin50years</v>
          </cell>
          <cell r="X362">
            <v>1</v>
          </cell>
          <cell r="Y362">
            <v>1</v>
          </cell>
          <cell r="Z362">
            <v>1</v>
          </cell>
          <cell r="AA362">
            <v>1900</v>
          </cell>
          <cell r="AB362" t="str">
            <v>terrestrial</v>
          </cell>
          <cell r="AD362" t="str">
            <v>origin</v>
          </cell>
          <cell r="AE362" t="str">
            <v>yes</v>
          </cell>
          <cell r="AF362" t="str">
            <v>unknown</v>
          </cell>
          <cell r="AG362">
            <v>1905</v>
          </cell>
          <cell r="AH362" t="str">
            <v>Te Skien: Bøle (mølle)</v>
          </cell>
          <cell r="AI362">
            <v>2</v>
          </cell>
          <cell r="AJ362" t="str">
            <v>V</v>
          </cell>
          <cell r="AW362" t="str">
            <v>Ingen kjent effekt</v>
          </cell>
          <cell r="AX362" t="str">
            <v>Ingen kjent effekt</v>
          </cell>
          <cell r="BC362" t="str">
            <v>Ingen kjent effekt</v>
          </cell>
          <cell r="BD362" t="str">
            <v>Ingen kjent effekt</v>
          </cell>
          <cell r="BK362" t="str">
            <v>temperate_boreal:Europe,Asia|temperate_nemoral:Europe,Asia</v>
          </cell>
          <cell r="BM362" t="str">
            <v>temperate_boreal:Europe,Asia|temperate_nemoral:Europe,Asia</v>
          </cell>
          <cell r="DI362">
            <v>0</v>
          </cell>
        </row>
        <row r="363">
          <cell r="B363" t="str">
            <v>Chaerophyllum temulum</v>
          </cell>
          <cell r="C363" t="str">
            <v>L.</v>
          </cell>
          <cell r="D363" t="str">
            <v>svimekjeks</v>
          </cell>
          <cell r="E363">
            <v>131727</v>
          </cell>
          <cell r="F363">
            <v>100295</v>
          </cell>
          <cell r="G363" t="str">
            <v>ExpertGroups/Karplanter/N</v>
          </cell>
          <cell r="H363" t="str">
            <v>Karplanter</v>
          </cell>
          <cell r="I363" t="str">
            <v>Karplanter</v>
          </cell>
          <cell r="J363" t="str">
            <v>AlienSpecie</v>
          </cell>
          <cell r="N363">
            <v>1</v>
          </cell>
          <cell r="Q363">
            <v>1</v>
          </cell>
          <cell r="T363" t="str">
            <v>NK</v>
          </cell>
          <cell r="U363">
            <v>1</v>
          </cell>
          <cell r="V363" t="str">
            <v>1,1</v>
          </cell>
          <cell r="X363">
            <v>1</v>
          </cell>
          <cell r="Y363">
            <v>1</v>
          </cell>
          <cell r="Z363">
            <v>1</v>
          </cell>
          <cell r="AA363">
            <v>1894</v>
          </cell>
          <cell r="AB363" t="str">
            <v>terrestrial</v>
          </cell>
          <cell r="AD363" t="str">
            <v>origin</v>
          </cell>
          <cell r="AE363" t="str">
            <v>yes</v>
          </cell>
          <cell r="AF363" t="str">
            <v>unknown</v>
          </cell>
          <cell r="AG363">
            <v>1957</v>
          </cell>
          <cell r="AH363" t="str">
            <v>VA Kristiansand: ved Fiskegarnfabrikken</v>
          </cell>
          <cell r="AI363">
            <v>2</v>
          </cell>
          <cell r="AJ363" t="str">
            <v>V</v>
          </cell>
          <cell r="AN363">
            <v>3</v>
          </cell>
          <cell r="AO363" t="str">
            <v>introductionTransportpollution,introductionStowaway</v>
          </cell>
          <cell r="AQ363">
            <v>4</v>
          </cell>
          <cell r="AR363">
            <v>3</v>
          </cell>
          <cell r="AS363">
            <v>12</v>
          </cell>
          <cell r="AT363">
            <v>1</v>
          </cell>
          <cell r="AU363">
            <v>24</v>
          </cell>
          <cell r="AV363">
            <v>100</v>
          </cell>
          <cell r="AW363" t="str">
            <v>Ingen kjent effekt</v>
          </cell>
          <cell r="AX363" t="str">
            <v>Ingen kjent effekt</v>
          </cell>
          <cell r="BC363" t="str">
            <v>Ingen kjent effekt</v>
          </cell>
          <cell r="BD363" t="str">
            <v>Ingen kjent effekt</v>
          </cell>
          <cell r="BE363" t="str">
            <v>no</v>
          </cell>
          <cell r="BF363" t="str">
            <v>no</v>
          </cell>
          <cell r="BG363" t="str">
            <v>V</v>
          </cell>
          <cell r="BK363" t="str">
            <v>temperate_nemoral:Europe,Asia|temperate_dry:Europe|subtropic_mediterranean:Europe,Asia,Africa</v>
          </cell>
          <cell r="BM363" t="str">
            <v>temperate_nemoral:Europe,Asia|temperate_dry:Europe|subtropic_mediterranean:Europe,Asia,Africa</v>
          </cell>
          <cell r="BO363">
            <v>1</v>
          </cell>
          <cell r="BR363" t="str">
            <v>RedListCategoryLevel</v>
          </cell>
          <cell r="BT363">
            <v>1</v>
          </cell>
          <cell r="BW363" t="str">
            <v>SpreadYearlyIncreaseCalculatedExpansionSpeed</v>
          </cell>
          <cell r="BX363">
            <v>0</v>
          </cell>
          <cell r="BY363">
            <v>1</v>
          </cell>
          <cell r="CB363" t="str">
            <v>T35,T37</v>
          </cell>
          <cell r="CC363">
            <v>1</v>
          </cell>
          <cell r="CH363">
            <v>1</v>
          </cell>
          <cell r="CM363">
            <v>1</v>
          </cell>
          <cell r="CQ363">
            <v>1</v>
          </cell>
          <cell r="CU363">
            <v>1</v>
          </cell>
          <cell r="CX363">
            <v>0</v>
          </cell>
          <cell r="CY363">
            <v>1</v>
          </cell>
          <cell r="DB363">
            <v>0</v>
          </cell>
          <cell r="DC363" t="str">
            <v>Svimekjeks &lt;em&gt;Chaerophyllum temulum &lt;/em&gt;er en toårig plante som er hjemlig i Europa nord til Sør-Skandinavia, i Middelhavsområdet og i Vest-Asia. Den formerer seg med frø, og frøformering har skjedd over flere tiår i hvert fall i VA Kristiansand. Fruktene kan spres med dyr og folk.</v>
          </cell>
          <cell r="DD363" t="str">
            <v>&lt;p&gt;Innførselsmåten for svimekjeks er usikker: det første funnet var med ballastjord i ST Trondheim i 1894, men her ble arten aldri gjenfunnet. Neste bekreftete funn er ved Fiskegarnfabrikken i VA Kristiansand i 1957, og her ble arten stabil i 30 år (dvs. minimum 15 generasjoner) og spredte seg også til andre deler av byen. Svimekjeks er nok ikke stabil i Kristiansand for lokalitetene knyttet til fiskegarnsfabrikken er gått ut, og det ene nyere funnet (fra 2011) kan knyttes til import av russisk tømmer (Per Arvid Åsen pers. medd.). Arten har ikke vist noen tegn til videre ekspansjon og bestandsdannelse. &lt;/p&gt;</v>
          </cell>
          <cell r="DE363" t="str">
            <v>Arten er kommet inn med ballastjord, tømmer og på ukjent vis. Det kan være litt viderespredning i Kristiansand, ellers ikke.</v>
          </cell>
          <cell r="DF363" t="str">
            <v>Invasjonspotensialet er lite, med minste skår på median levetid og ingen ekspansjon.</v>
          </cell>
          <cell r="DG363" t="str">
            <v>Ingen kjent negativ økologisk effekt er knyttet til arten.</v>
          </cell>
          <cell r="DH363" t="str">
            <v>&lt;p&gt;Svimekjeks vurderes til ingen kjent økologisk risiko. Arten har kanskje stabil forekomst i Norge (frøreproduksjon) i VA Kristiansand.&lt;/p&gt;</v>
          </cell>
          <cell r="DI363">
            <v>0</v>
          </cell>
        </row>
        <row r="364">
          <cell r="B364" t="str">
            <v>Chamaecrista nictitans</v>
          </cell>
          <cell r="C364" t="str">
            <v>(L.) Moench</v>
          </cell>
          <cell r="D364" t="str">
            <v>hønsebelg</v>
          </cell>
          <cell r="E364">
            <v>131728</v>
          </cell>
          <cell r="F364">
            <v>101910</v>
          </cell>
          <cell r="G364" t="str">
            <v>ExpertGroups/Karplanter/N</v>
          </cell>
          <cell r="H364" t="str">
            <v>Karplanter</v>
          </cell>
          <cell r="I364" t="str">
            <v>Karplanter</v>
          </cell>
          <cell r="J364" t="str">
            <v>NotApplicable</v>
          </cell>
          <cell r="M364" t="str">
            <v>canNotEstablishWithin50years</v>
          </cell>
          <cell r="AA364">
            <v>1999</v>
          </cell>
          <cell r="AB364" t="str">
            <v>terrestrial</v>
          </cell>
          <cell r="AD364" t="str">
            <v>origin</v>
          </cell>
          <cell r="AE364" t="str">
            <v>no</v>
          </cell>
          <cell r="AF364" t="str">
            <v>unknown</v>
          </cell>
          <cell r="AI364">
            <v>1</v>
          </cell>
          <cell r="AJ364" t="str">
            <v>V</v>
          </cell>
          <cell r="AW364" t="str">
            <v>Ingen kjent effekt</v>
          </cell>
          <cell r="AX364" t="str">
            <v>Ingen kjent effekt</v>
          </cell>
          <cell r="BC364" t="str">
            <v>Ingen kjent effekt</v>
          </cell>
          <cell r="BD364" t="str">
            <v>Ingen kjent effekt</v>
          </cell>
          <cell r="BK364" t="str">
            <v>temperate_nemoral:NorthAndCentralAmerica,SouthAmerica|subtropic_unspecified:NorthAndCentralAmerica,SouthAmerica|tropic:NorthAndCentralAmerica,SouthAmerica</v>
          </cell>
          <cell r="BM364" t="str">
            <v>temperate_nemoral:NorthAndCentralAmerica,SouthAmerica|subtropic_unspecified:Asia,Oceania,NorthAndCentralAmerica,SouthAmerica|tropic:Asia,NorthAndCentralAmerica,SouthAmerica</v>
          </cell>
          <cell r="DI364">
            <v>0</v>
          </cell>
        </row>
        <row r="365">
          <cell r="B365" t="str">
            <v>Chamaecytisus glaber</v>
          </cell>
          <cell r="C365" t="str">
            <v>(L. f.) Rothm.</v>
          </cell>
          <cell r="D365" t="str">
            <v>viergyvel</v>
          </cell>
          <cell r="E365">
            <v>131732</v>
          </cell>
          <cell r="F365">
            <v>101912</v>
          </cell>
          <cell r="G365" t="str">
            <v>ExpertGroups/Karplanter/N</v>
          </cell>
          <cell r="H365" t="str">
            <v>Karplanter</v>
          </cell>
          <cell r="I365" t="str">
            <v>Karplanter</v>
          </cell>
          <cell r="J365" t="str">
            <v>AlienSpecie</v>
          </cell>
          <cell r="N365">
            <v>1</v>
          </cell>
          <cell r="Q365">
            <v>1</v>
          </cell>
          <cell r="T365" t="str">
            <v>NK</v>
          </cell>
          <cell r="U365">
            <v>1</v>
          </cell>
          <cell r="V365" t="str">
            <v>1,1</v>
          </cell>
          <cell r="X365">
            <v>1</v>
          </cell>
          <cell r="Y365">
            <v>1</v>
          </cell>
          <cell r="Z365">
            <v>1</v>
          </cell>
          <cell r="AA365">
            <v>1994</v>
          </cell>
          <cell r="AB365" t="str">
            <v>terrestrial</v>
          </cell>
          <cell r="AD365" t="str">
            <v>unknown</v>
          </cell>
          <cell r="AE365" t="str">
            <v>yes</v>
          </cell>
          <cell r="AF365" t="str">
            <v>unknown</v>
          </cell>
          <cell r="AG365">
            <v>1994</v>
          </cell>
          <cell r="AH365" t="str">
            <v>Oslo: Ekebergskråningen</v>
          </cell>
          <cell r="AI365">
            <v>10</v>
          </cell>
          <cell r="AJ365" t="str">
            <v>V</v>
          </cell>
          <cell r="AL365">
            <v>1</v>
          </cell>
          <cell r="AM365" t="str">
            <v>importDirect</v>
          </cell>
          <cell r="AN365">
            <v>1</v>
          </cell>
          <cell r="AO365" t="str">
            <v>introductionEscaped</v>
          </cell>
          <cell r="AP365" t="str">
            <v>OsA</v>
          </cell>
          <cell r="AQ365">
            <v>4</v>
          </cell>
          <cell r="AR365">
            <v>2</v>
          </cell>
          <cell r="AS365">
            <v>8</v>
          </cell>
          <cell r="AT365">
            <v>1</v>
          </cell>
          <cell r="AU365">
            <v>8</v>
          </cell>
          <cell r="AV365">
            <v>0</v>
          </cell>
          <cell r="AW365" t="str">
            <v>Ingen kjent effekt</v>
          </cell>
          <cell r="AX365" t="str">
            <v>Ingen kjent effekt</v>
          </cell>
          <cell r="BC365" t="str">
            <v>Ingen kjent effekt</v>
          </cell>
          <cell r="BD365" t="str">
            <v>Ingen kjent effekt</v>
          </cell>
          <cell r="BE365" t="str">
            <v>no</v>
          </cell>
          <cell r="BF365" t="str">
            <v>no</v>
          </cell>
          <cell r="BK365" t="str">
            <v>temperate_nemoral:Europe</v>
          </cell>
          <cell r="BM365" t="str">
            <v>temperate_nemoral:Europe</v>
          </cell>
          <cell r="BO365">
            <v>2</v>
          </cell>
          <cell r="BR365" t="str">
            <v>RedListCategoryLevel</v>
          </cell>
          <cell r="BT365">
            <v>1</v>
          </cell>
          <cell r="BW365" t="str">
            <v>SpreadYearlyIncreaseCalculatedExpansionSpeed</v>
          </cell>
          <cell r="BX365">
            <v>0</v>
          </cell>
          <cell r="BY365">
            <v>1</v>
          </cell>
          <cell r="CB365" t="str">
            <v>T13-C-5</v>
          </cell>
          <cell r="CC365">
            <v>1</v>
          </cell>
          <cell r="CH365">
            <v>1</v>
          </cell>
          <cell r="CM365">
            <v>1</v>
          </cell>
          <cell r="CQ365">
            <v>1</v>
          </cell>
          <cell r="CU365">
            <v>1</v>
          </cell>
          <cell r="CX365">
            <v>0</v>
          </cell>
          <cell r="CY365">
            <v>1</v>
          </cell>
          <cell r="DB365">
            <v>0</v>
          </cell>
          <cell r="DC365" t="str">
            <v>Viergyvel &lt;em&gt;Chamaecytisus glaber&lt;/em&gt; er en liten prydbusk fra Sørøst-Europa. Den reproduserer med frø, og reproduksjon skjer i den eneste kjente forekomsten i norsk natur. Arten er etablert i ei ur på noe baserik grunn i et område med lågurtskog.</v>
          </cell>
          <cell r="DD365" t="str">
            <v>&lt;p&gt;Viergyvel er etablert med reproduserende bestand i Ekebergskråningen i Oslo, der den først ble funnet i 1994. Arten har foreløpig ikke hatt spredning ut fra det eneste kjente etableringsstedet.&lt;/p&gt;</v>
          </cell>
          <cell r="DE365" t="str">
            <v>Arten er innført som prydbusk, spredt ut og formerer seg i naturen med frø.</v>
          </cell>
          <cell r="DF365" t="str">
            <v>Invasjonspotensialet er lite, med begrenset median levetid og ingen ekspansjon.</v>
          </cell>
          <cell r="DG365" t="str">
            <v>Ingen kjent negativ økologisk effekt er knyttet til arten.</v>
          </cell>
          <cell r="DH365" t="str">
            <v>&lt;p&gt;Viergyvel vurderes til ingen kjent økologisk risiko. Arten dyrkes lite, og det er ikke trolig at denne arten blir ekspansiv i oversiktlig framtid. Den har &amp;#233:n stabil forekomst i Norge (frøreproduksjon).&lt;/p&gt;</v>
          </cell>
          <cell r="DI365">
            <v>0</v>
          </cell>
        </row>
        <row r="366">
          <cell r="B366" t="str">
            <v>Chamaecytisus hirsutus</v>
          </cell>
          <cell r="C366" t="str">
            <v>(L.) Link</v>
          </cell>
          <cell r="D366" t="str">
            <v>lodnegyvel</v>
          </cell>
          <cell r="E366">
            <v>131733</v>
          </cell>
          <cell r="F366">
            <v>101913</v>
          </cell>
          <cell r="G366" t="str">
            <v>ExpertGroups/Karplanter/N</v>
          </cell>
          <cell r="H366" t="str">
            <v>Karplanter</v>
          </cell>
          <cell r="I366" t="str">
            <v>Karplanter</v>
          </cell>
          <cell r="J366" t="str">
            <v>NotApplicable</v>
          </cell>
          <cell r="M366" t="str">
            <v>canNotEstablishWithin50years</v>
          </cell>
          <cell r="AA366">
            <v>1924</v>
          </cell>
          <cell r="AB366" t="str">
            <v>terrestrial</v>
          </cell>
          <cell r="AD366" t="str">
            <v>unknown</v>
          </cell>
          <cell r="AE366" t="str">
            <v>no</v>
          </cell>
          <cell r="AF366" t="str">
            <v>unknown</v>
          </cell>
          <cell r="AI366">
            <v>10</v>
          </cell>
          <cell r="AJ366" t="str">
            <v>V</v>
          </cell>
          <cell r="AW366" t="str">
            <v>Ingen kjent effekt</v>
          </cell>
          <cell r="AX366" t="str">
            <v>Ingen kjent effekt</v>
          </cell>
          <cell r="BC366" t="str">
            <v>Ingen kjent effekt</v>
          </cell>
          <cell r="BD366" t="str">
            <v>Ingen kjent effekt</v>
          </cell>
          <cell r="BK366" t="str">
            <v>temperate_nemoral:Europe,Asia|subtropic_mediterranean:Europe,Asia</v>
          </cell>
          <cell r="BM366" t="str">
            <v>temperate_nemoral:Europe,Asia|subtropic_mediterranean:Europe,Asia</v>
          </cell>
          <cell r="DI366">
            <v>0</v>
          </cell>
        </row>
        <row r="367">
          <cell r="B367" t="str">
            <v>Chamaecytisus purpureus</v>
          </cell>
          <cell r="C367" t="str">
            <v>(Scop.) Link</v>
          </cell>
          <cell r="D367" t="str">
            <v>purpurgyvel</v>
          </cell>
          <cell r="E367">
            <v>131734</v>
          </cell>
          <cell r="F367">
            <v>101914</v>
          </cell>
          <cell r="G367" t="str">
            <v>ExpertGroups/Karplanter/N</v>
          </cell>
          <cell r="H367" t="str">
            <v>Karplanter</v>
          </cell>
          <cell r="I367" t="str">
            <v>Karplanter</v>
          </cell>
          <cell r="J367" t="str">
            <v>NotApplicable</v>
          </cell>
          <cell r="M367" t="str">
            <v>canNotEstablishWithin50years</v>
          </cell>
          <cell r="AA367">
            <v>1968</v>
          </cell>
          <cell r="AB367" t="str">
            <v>terrestrial</v>
          </cell>
          <cell r="AD367" t="str">
            <v>unknown</v>
          </cell>
          <cell r="AE367" t="str">
            <v>no</v>
          </cell>
          <cell r="AF367" t="str">
            <v>unknown</v>
          </cell>
          <cell r="AI367">
            <v>10</v>
          </cell>
          <cell r="AJ367" t="str">
            <v>V</v>
          </cell>
          <cell r="AW367" t="str">
            <v>Ingen kjent effekt</v>
          </cell>
          <cell r="AX367" t="str">
            <v>Ingen kjent effekt</v>
          </cell>
          <cell r="BC367" t="str">
            <v>Ingen kjent effekt</v>
          </cell>
          <cell r="BD367" t="str">
            <v>Ingen kjent effekt</v>
          </cell>
          <cell r="BK367" t="str">
            <v>temperate_nemoral:Europe|subtropic_mediterranean:Europe</v>
          </cell>
          <cell r="BM367" t="str">
            <v>temperate_nemoral:Europe|subtropic_mediterranean:Europe</v>
          </cell>
          <cell r="DI367">
            <v>0</v>
          </cell>
        </row>
        <row r="368">
          <cell r="B368" t="str">
            <v>Chamaecytisus supinus</v>
          </cell>
          <cell r="C368" t="str">
            <v>(L.) Link</v>
          </cell>
          <cell r="D368" t="str">
            <v>børstegyvel</v>
          </cell>
          <cell r="E368">
            <v>131735</v>
          </cell>
          <cell r="F368">
            <v>101915</v>
          </cell>
          <cell r="G368" t="str">
            <v>ExpertGroups/Karplanter/N</v>
          </cell>
          <cell r="H368" t="str">
            <v>Karplanter</v>
          </cell>
          <cell r="I368" t="str">
            <v>Karplanter</v>
          </cell>
          <cell r="J368" t="str">
            <v>NotApplicable</v>
          </cell>
          <cell r="M368" t="str">
            <v>canNotEstablishWithin50years</v>
          </cell>
          <cell r="AA368">
            <v>1892</v>
          </cell>
          <cell r="AB368" t="str">
            <v>terrestrial</v>
          </cell>
          <cell r="AD368" t="str">
            <v>unknown</v>
          </cell>
          <cell r="AE368" t="str">
            <v>no</v>
          </cell>
          <cell r="AF368" t="str">
            <v>unknown</v>
          </cell>
          <cell r="AI368">
            <v>10</v>
          </cell>
          <cell r="AJ368" t="str">
            <v>V</v>
          </cell>
          <cell r="AW368" t="str">
            <v>Ingen kjent effekt</v>
          </cell>
          <cell r="AX368" t="str">
            <v>Ingen kjent effekt</v>
          </cell>
          <cell r="BC368" t="str">
            <v>Ingen kjent effekt</v>
          </cell>
          <cell r="BD368" t="str">
            <v>Ingen kjent effekt</v>
          </cell>
          <cell r="BK368" t="str">
            <v>temperate_nemoral:Europe|subtropic_mediterranean:Europe</v>
          </cell>
          <cell r="BM368" t="str">
            <v>temperate_nemoral:Europe|subtropic_mediterranean:Europe</v>
          </cell>
          <cell r="DI368">
            <v>0</v>
          </cell>
        </row>
        <row r="369">
          <cell r="B369" t="str">
            <v>Chamaecytisus ×versicolor</v>
          </cell>
          <cell r="C369" t="str">
            <v>(Dippel) Karlsson</v>
          </cell>
          <cell r="E369">
            <v>85592</v>
          </cell>
          <cell r="F369">
            <v>128713</v>
          </cell>
          <cell r="G369" t="str">
            <v>ExpertGroups/Karplanter/N</v>
          </cell>
          <cell r="H369" t="str">
            <v>Karplanter</v>
          </cell>
          <cell r="I369" t="str">
            <v>Karplanter</v>
          </cell>
          <cell r="J369" t="str">
            <v>AlienSpecie</v>
          </cell>
          <cell r="N369">
            <v>1</v>
          </cell>
          <cell r="Q369">
            <v>1</v>
          </cell>
          <cell r="T369" t="str">
            <v>NK</v>
          </cell>
          <cell r="U369">
            <v>1</v>
          </cell>
          <cell r="V369" t="str">
            <v>1,1</v>
          </cell>
          <cell r="X369">
            <v>1</v>
          </cell>
          <cell r="Y369">
            <v>1</v>
          </cell>
          <cell r="Z369">
            <v>1</v>
          </cell>
          <cell r="AA369">
            <v>2004</v>
          </cell>
          <cell r="AB369" t="str">
            <v>terrestrial</v>
          </cell>
          <cell r="AD369" t="str">
            <v>unknown</v>
          </cell>
          <cell r="AE369" t="str">
            <v>yes</v>
          </cell>
          <cell r="AF369" t="str">
            <v>unknown</v>
          </cell>
          <cell r="AG369">
            <v>2004</v>
          </cell>
          <cell r="AH369" t="str">
            <v>Ak Ås: Berg, V-skrent mot Årungen</v>
          </cell>
          <cell r="AI369">
            <v>10</v>
          </cell>
          <cell r="AJ369" t="str">
            <v>V</v>
          </cell>
          <cell r="AL369">
            <v>1</v>
          </cell>
          <cell r="AM369" t="str">
            <v>importDirect</v>
          </cell>
          <cell r="AN369">
            <v>1</v>
          </cell>
          <cell r="AO369" t="str">
            <v>introductionEscaped</v>
          </cell>
          <cell r="AP369" t="str">
            <v>OsA</v>
          </cell>
          <cell r="AQ369">
            <v>4</v>
          </cell>
          <cell r="AR369">
            <v>4</v>
          </cell>
          <cell r="AS369">
            <v>16</v>
          </cell>
          <cell r="AT369">
            <v>1</v>
          </cell>
          <cell r="AU369">
            <v>16</v>
          </cell>
          <cell r="AV369">
            <v>100</v>
          </cell>
          <cell r="AW369" t="str">
            <v>Ingen kjent effekt</v>
          </cell>
          <cell r="AX369" t="str">
            <v>Ingen kjent effekt</v>
          </cell>
          <cell r="BC369" t="str">
            <v>Ingen kjent effekt</v>
          </cell>
          <cell r="BD369" t="str">
            <v>Ingen kjent effekt</v>
          </cell>
          <cell r="BE369" t="str">
            <v>no</v>
          </cell>
          <cell r="BF369" t="str">
            <v>no</v>
          </cell>
          <cell r="BK369" t="str">
            <v>unknown:Europe,Asia</v>
          </cell>
          <cell r="BM369" t="str">
            <v>temperate_nemoral:Europe</v>
          </cell>
          <cell r="BO369">
            <v>1</v>
          </cell>
          <cell r="BP369" t="str">
            <v>X</v>
          </cell>
          <cell r="BR369" t="str">
            <v>RedListCategoryLevel</v>
          </cell>
          <cell r="BT369">
            <v>1</v>
          </cell>
          <cell r="BW369" t="str">
            <v>SpreadYearlyIncreaseCalculatedExpansionSpeed</v>
          </cell>
          <cell r="BX369">
            <v>0</v>
          </cell>
          <cell r="BY369">
            <v>1</v>
          </cell>
          <cell r="CB369" t="str">
            <v>T42</v>
          </cell>
          <cell r="CC369">
            <v>1</v>
          </cell>
          <cell r="CH369">
            <v>1</v>
          </cell>
          <cell r="CM369">
            <v>1</v>
          </cell>
          <cell r="CQ369">
            <v>1</v>
          </cell>
          <cell r="CU369">
            <v>1</v>
          </cell>
          <cell r="CX369">
            <v>0</v>
          </cell>
          <cell r="CY369">
            <v>1</v>
          </cell>
          <cell r="DB369">
            <v>0</v>
          </cell>
          <cell r="DC369" t="str">
            <v>Gyvel-hybridarten &lt;i&gt;Chamaecytisus &lt;/i&gt;x &lt;i&gt;versicolor&lt;/i&gt; er en lågvokst hagebusk, trolig med frøreproduksjon. Den er funnet i en skråning i utkanten av en hage, dvs. på sterkt endret fastmark.</v>
          </cell>
          <cell r="DD369" t="str">
            <v>&lt;p&gt;&lt;em&gt;Chamaecytisus &lt;/em&gt;x &lt;em&gt;versicolo&lt;/em&gt;r er funnet ett sted i Ak Ås: Berg 2004. Den omtales på herbariebelegget med at den vokser i "V-skrent mot Årungen i kant av hagen. Mer enn 10 busker". Vi konkluderer med at den er etablert, men det er ikke indikasjoner på at denne planten vil ekspandere eller bli vesentlig mer hyppig i nær framtid.&lt;/p&gt;</v>
          </cell>
          <cell r="DE369" t="str">
            <v>Arten er innført hagebusk. Det er uvisst om spredt ut med frø eller med utkast, men forekomsten av en bestand med flere individer tyder på frøformering på stedet.</v>
          </cell>
          <cell r="DF369" t="str">
            <v>Invasjonspotensialet er lite, med kort (med usikkerhet til begrenset) median levetid og ingen ekspansjon.</v>
          </cell>
          <cell r="DG369" t="str">
            <v>Ingen kjent negativ økologisk effekt er knyttet til arten.</v>
          </cell>
          <cell r="DH369" t="str">
            <v>&lt;p&gt;&lt;em&gt;Chamaecytisus &lt;/em&gt;x&lt;em&gt;versicolo&lt;/em&gt;r vurderes til ingen kjent økologisk risiko. Arten har trolig &amp;#233:n stabil forekomst i Norge (reproduksjon), men den ekspanderer ikke.&lt;/p&gt;</v>
          </cell>
          <cell r="DI369">
            <v>0</v>
          </cell>
        </row>
        <row r="370">
          <cell r="B370" t="str">
            <v>Matricaria chamomilla</v>
          </cell>
          <cell r="C370" t="str">
            <v>L.</v>
          </cell>
          <cell r="D370" t="str">
            <v>kamilleblom</v>
          </cell>
          <cell r="E370">
            <v>134398</v>
          </cell>
          <cell r="F370">
            <v>100747</v>
          </cell>
          <cell r="G370" t="str">
            <v>ExpertGroups/Karplanter/N</v>
          </cell>
          <cell r="H370" t="str">
            <v>Karplanter</v>
          </cell>
          <cell r="I370" t="str">
            <v>Karplanter</v>
          </cell>
          <cell r="J370" t="str">
            <v>NotApplicable</v>
          </cell>
          <cell r="M370" t="str">
            <v>establishedBefore1800</v>
          </cell>
          <cell r="AA370" t="str">
            <v>Før 1800</v>
          </cell>
          <cell r="AB370" t="str">
            <v>terrestrial</v>
          </cell>
          <cell r="AD370" t="str">
            <v>origin,unknown</v>
          </cell>
          <cell r="AE370" t="str">
            <v>no</v>
          </cell>
          <cell r="AF370" t="str">
            <v>unknown</v>
          </cell>
          <cell r="AG370" t="str">
            <v>Før 1800</v>
          </cell>
          <cell r="AH370" t="str">
            <v>NT Verdal</v>
          </cell>
          <cell r="AI370">
            <v>1</v>
          </cell>
          <cell r="AJ370" t="str">
            <v>V</v>
          </cell>
          <cell r="AW370" t="str">
            <v>Ingen kjent effekt</v>
          </cell>
          <cell r="AX370" t="str">
            <v>Ingen kjent effekt</v>
          </cell>
          <cell r="BC370" t="str">
            <v>Ingen kjent effekt</v>
          </cell>
          <cell r="BD370" t="str">
            <v>Ingen kjent effekt</v>
          </cell>
          <cell r="BK370" t="str">
            <v>temperate_nemoral:Europe|temperate_dry:Europe,Asia|subtropic_mediterranean:Europe,Asia</v>
          </cell>
          <cell r="BM370" t="str">
            <v>temperate_nemoral:Europe,Asia,Oceania,NorthAndCentralAmerica|temperate_dry:Europe,Asia|subtropic_unspecified:NorthAndCentralAmerica,SouthAmerica|subtropic_mediterranean:Europe,Asia,Africa,Oceania|subtropic_highlands:SouthAmerica</v>
          </cell>
          <cell r="DI370">
            <v>1</v>
          </cell>
        </row>
        <row r="371">
          <cell r="B371" t="str">
            <v>Chamaespartium sagittale</v>
          </cell>
          <cell r="C371" t="str">
            <v>(L.) Gibbs</v>
          </cell>
          <cell r="D371" t="str">
            <v>vingeginst</v>
          </cell>
          <cell r="E371">
            <v>131750</v>
          </cell>
          <cell r="F371">
            <v>101917</v>
          </cell>
          <cell r="G371" t="str">
            <v>ExpertGroups/Karplanter/N</v>
          </cell>
          <cell r="H371" t="str">
            <v>Karplanter</v>
          </cell>
          <cell r="I371" t="str">
            <v>Karplanter</v>
          </cell>
          <cell r="J371" t="str">
            <v>AlienSpecie</v>
          </cell>
          <cell r="N371">
            <v>1</v>
          </cell>
          <cell r="Q371">
            <v>1</v>
          </cell>
          <cell r="T371" t="str">
            <v>NK</v>
          </cell>
          <cell r="U371">
            <v>1</v>
          </cell>
          <cell r="V371" t="str">
            <v>1,1</v>
          </cell>
          <cell r="X371">
            <v>1</v>
          </cell>
          <cell r="Y371">
            <v>1</v>
          </cell>
          <cell r="Z371">
            <v>1</v>
          </cell>
          <cell r="AA371">
            <v>2003</v>
          </cell>
          <cell r="AB371" t="str">
            <v>terrestrial</v>
          </cell>
          <cell r="AD371" t="str">
            <v>unknown</v>
          </cell>
          <cell r="AE371" t="str">
            <v>yes</v>
          </cell>
          <cell r="AF371" t="str">
            <v>unknown</v>
          </cell>
          <cell r="AI371">
            <v>10</v>
          </cell>
          <cell r="AJ371" t="str">
            <v>V</v>
          </cell>
          <cell r="AL371">
            <v>1</v>
          </cell>
          <cell r="AM371" t="str">
            <v>importDirect</v>
          </cell>
          <cell r="AN371">
            <v>2</v>
          </cell>
          <cell r="AO371" t="str">
            <v>introductionEscaped</v>
          </cell>
          <cell r="AP371" t="str">
            <v>Øs</v>
          </cell>
          <cell r="AQ371">
            <v>4</v>
          </cell>
          <cell r="AR371">
            <v>2</v>
          </cell>
          <cell r="AS371">
            <v>8</v>
          </cell>
          <cell r="AT371">
            <v>1</v>
          </cell>
          <cell r="AU371">
            <v>8</v>
          </cell>
          <cell r="AV371">
            <v>100</v>
          </cell>
          <cell r="AW371" t="str">
            <v>Ingen kjent effekt</v>
          </cell>
          <cell r="AX371" t="str">
            <v>Ingen kjent effekt</v>
          </cell>
          <cell r="BC371" t="str">
            <v>Ingen kjent effekt</v>
          </cell>
          <cell r="BD371" t="str">
            <v>Ingen kjent effekt</v>
          </cell>
          <cell r="BE371" t="str">
            <v>no</v>
          </cell>
          <cell r="BF371" t="str">
            <v>no</v>
          </cell>
          <cell r="BG371" t="str">
            <v>V</v>
          </cell>
          <cell r="BK371" t="str">
            <v>temperate_nemoral:Europe|subtropic_mediterranean:Europe</v>
          </cell>
          <cell r="BM371" t="str">
            <v>temperate_nemoral:Europe|subtropic_mediterranean:Europe</v>
          </cell>
          <cell r="BO371">
            <v>1</v>
          </cell>
          <cell r="BR371" t="str">
            <v>RedListCategoryLevel</v>
          </cell>
          <cell r="BT371">
            <v>1</v>
          </cell>
          <cell r="BW371" t="str">
            <v>SpreadYearlyIncreaseCalculatedExpansionSpeed</v>
          </cell>
          <cell r="BX371">
            <v>0</v>
          </cell>
          <cell r="BY371">
            <v>1</v>
          </cell>
          <cell r="CB371" t="str">
            <v>T4</v>
          </cell>
          <cell r="CC371">
            <v>1</v>
          </cell>
          <cell r="CH371">
            <v>1</v>
          </cell>
          <cell r="CM371">
            <v>1</v>
          </cell>
          <cell r="CQ371">
            <v>1</v>
          </cell>
          <cell r="CU371">
            <v>1</v>
          </cell>
          <cell r="CX371">
            <v>0</v>
          </cell>
          <cell r="CY371">
            <v>1</v>
          </cell>
          <cell r="DB371">
            <v>0</v>
          </cell>
          <cell r="DC371" t="str">
            <v>Vingeginst &lt;em&gt;Chamaespartium sagittale &lt;/em&gt;er en busk fra Mellom- og Sør-Europa. Den er en pen, men lite brukt, lågvokst hagebusk som kan være hardfør i Norge, men der det er uvisst om den reproduserer med frø og kan spre seg (bortsett fra ved utkast).</v>
          </cell>
          <cell r="DD371" t="str">
            <v>&lt;p&gt;Første observasjon gjort utenfor hager er i 2003 på Rødsfjellet i Øf Halden, der to tuer ble funnet langs en sti (og ikke nær en hage). Det kan tyde på frøformering, men det kan også tyde på hageutkast.&lt;/p&gt;</v>
          </cell>
          <cell r="DE371" t="str">
            <v>Arten er innført hageplante og kastet ut eller frøspredt i naturen.</v>
          </cell>
          <cell r="DF371" t="str">
            <v>Invasjonspotensialet er lite, med minste skår på median levetid og ingen ekspansjon.</v>
          </cell>
          <cell r="DG371" t="str">
            <v>Ingen kjent negativ økologisk effekt er knyttet til arten.</v>
          </cell>
          <cell r="DH371" t="str">
            <v>&lt;p&gt;Vingeginst vurderes til ingen kjent økologisk risiko. Arten dyrkes litt i de varmere delene av landet, men forvilles altfor sjelden til at den utøver noe press på norsk natur. Arten kan være i starten av å få en stabil forekomst i Norge (frøreproduksjon).&lt;/p&gt;</v>
          </cell>
          <cell r="DI371">
            <v>0</v>
          </cell>
        </row>
        <row r="372">
          <cell r="B372" t="str">
            <v>Chenopodium ficifolium</v>
          </cell>
          <cell r="C372" t="str">
            <v>Sm.</v>
          </cell>
          <cell r="D372" t="str">
            <v>fikenmelde</v>
          </cell>
          <cell r="E372">
            <v>143772</v>
          </cell>
          <cell r="F372">
            <v>101397</v>
          </cell>
          <cell r="G372" t="str">
            <v>ExpertGroups/Karplanter/N</v>
          </cell>
          <cell r="H372" t="str">
            <v>Karplanter</v>
          </cell>
          <cell r="I372" t="str">
            <v>Karplanter</v>
          </cell>
          <cell r="J372" t="str">
            <v>AlienSpecie</v>
          </cell>
          <cell r="N372">
            <v>2</v>
          </cell>
          <cell r="O372" t="str">
            <v>V</v>
          </cell>
          <cell r="Q372">
            <v>1</v>
          </cell>
          <cell r="T372" t="str">
            <v>LO</v>
          </cell>
          <cell r="U372">
            <v>2</v>
          </cell>
          <cell r="V372" t="str">
            <v>2AB,1</v>
          </cell>
          <cell r="W372" t="str">
            <v>NK</v>
          </cell>
          <cell r="X372">
            <v>1</v>
          </cell>
          <cell r="Y372">
            <v>1</v>
          </cell>
          <cell r="Z372">
            <v>1</v>
          </cell>
          <cell r="AA372">
            <v>1874</v>
          </cell>
          <cell r="AB372" t="str">
            <v>terrestrial</v>
          </cell>
          <cell r="AD372" t="str">
            <v>origin,unknown</v>
          </cell>
          <cell r="AE372" t="str">
            <v>yes</v>
          </cell>
          <cell r="AF372" t="str">
            <v>unknown</v>
          </cell>
          <cell r="AG372">
            <v>1995</v>
          </cell>
          <cell r="AH372" t="str">
            <v>Øf Fredrikstad: Øra (avfallsplass)</v>
          </cell>
          <cell r="AI372">
            <v>1</v>
          </cell>
          <cell r="AJ372" t="str">
            <v>V</v>
          </cell>
          <cell r="AN372">
            <v>2</v>
          </cell>
          <cell r="AO372" t="str">
            <v>introductionTransportpollution,introductionStowaway</v>
          </cell>
          <cell r="AP372" t="str">
            <v>Øs,OsA</v>
          </cell>
          <cell r="AQ372">
            <v>16</v>
          </cell>
          <cell r="AR372">
            <v>2</v>
          </cell>
          <cell r="AS372">
            <v>32</v>
          </cell>
          <cell r="AT372">
            <v>230</v>
          </cell>
          <cell r="AU372">
            <v>64</v>
          </cell>
          <cell r="AV372">
            <v>100</v>
          </cell>
          <cell r="AW372" t="str">
            <v>Ingen kjent effekt</v>
          </cell>
          <cell r="AX372" t="str">
            <v>Ingen kjent effekt</v>
          </cell>
          <cell r="BC372" t="str">
            <v>Ingen kjent effekt</v>
          </cell>
          <cell r="BD372" t="str">
            <v>Ingen kjent effekt</v>
          </cell>
          <cell r="BE372" t="str">
            <v>no</v>
          </cell>
          <cell r="BF372" t="str">
            <v>no</v>
          </cell>
          <cell r="BG372" t="str">
            <v>V</v>
          </cell>
          <cell r="BK372" t="str">
            <v>temperate_nemoral:Europe,Asia|temperate_dry:Europe,Asia|subtropic_mediterranean:Europe,Asia</v>
          </cell>
          <cell r="BM372" t="str">
            <v>temperate_nemoral:Europe,Asia|temperate_dry:Europe,Asia|subtropic_mediterranean:Europe,Asia</v>
          </cell>
          <cell r="BO372">
            <v>2</v>
          </cell>
          <cell r="BR372" t="str">
            <v>RedListCategoryLevel</v>
          </cell>
          <cell r="BT372">
            <v>2</v>
          </cell>
          <cell r="BV372" t="str">
            <v>X</v>
          </cell>
          <cell r="BW372" t="str">
            <v>SpreadYearlyIncreaseCalculatedExpansionSpeed</v>
          </cell>
          <cell r="BX372">
            <v>101.31</v>
          </cell>
          <cell r="BY372">
            <v>1</v>
          </cell>
          <cell r="CB372" t="str">
            <v>T35,T37,T37,T39,T42</v>
          </cell>
          <cell r="CC372">
            <v>1</v>
          </cell>
          <cell r="CH372">
            <v>1</v>
          </cell>
          <cell r="CM372">
            <v>1</v>
          </cell>
          <cell r="CQ372">
            <v>1</v>
          </cell>
          <cell r="CU372">
            <v>1</v>
          </cell>
          <cell r="CX372">
            <v>0</v>
          </cell>
          <cell r="CY372">
            <v>1</v>
          </cell>
          <cell r="DB372">
            <v>0</v>
          </cell>
          <cell r="DC372" t="str">
            <v>Fikenmelde&lt;em&gt; Chenopodium ficifolium &lt;/em&gt;er en ettårig art vidt utbredt i Eurasia, men ikke hjemlig i de nordlige delene. Den formerer seg med frø og kan trolig ha langvarig frøbank. Den kan være noe for varmekrevende for langvarig reproduksjon og dannelse av bestander i Norge, men det er dokumentasjon for begynnende fast etablering.</v>
          </cell>
          <cell r="DD372" t="str">
            <v>&lt;p&gt;Arten har kommet inn i Norge på minst tre måter, og i ulike perioder. Den første innførselen var med ballastjord til kystbyene fra 1874 til 1911: Øf Fredrikstad 1904, Oslo 1885, Te Porsgrunn 1874, AA Lillesand 1907 1911, VA Kristiansand 1880. Det første funnet ved møller ble gjort i 1937 i ST Skaun: Buvik, og det kan tenkes at noen bygdefunn i Ho Osterøy i 1968 og SF Jølster i 1982 skyldes mølleavfall brukt som gjødsel (men ingen botaniker besøkte de vestnorske møllene i denne perioden). Fra 1995 har arten vært årviss på avfallsplassen i Øf Fredrikstad: Øra, uten at noe tyder på regelmessig innførsel, og at den har begynt å etablere seg i Oslo by fra 2004. Vi mistenker at planten kan ha &amp;#39:gjenoppstått&amp;#39: på Øra i Fredrikstad i 1995 som resultat av mobilisering av frøbank fra begynnelsen av 1900-tallet. Opplysningene tyder på at den nå har minst to reproduserende bestander i Norge - på Øra i Fredrikstad og rundt Carl Berners plass i Oslo - men med lite spredningspotensial.&lt;/p&gt;</v>
          </cell>
          <cell r="DE372" t="str">
            <v>Arten ble innført i hovedsak med ballastjord, i noen tilfeller som forurensning med korn og videre spredt med mølleavfall. Videre spredning må ha skjedd i hvert fall i Øf Fredrikstad og kanskje også i Oslo.</v>
          </cell>
          <cell r="DF372" t="str">
            <v>Invasjonspotensialet er begrenset, med usikkerhet til lite, en kombinasjon av begrenset median levetid og begrenset (til luten) ekspansjonshastighet. Arten har svært få etablerte bestander, og det er få indikasjoner på særlig rask spredning etter etablering, i hvert fall foreløpig.</v>
          </cell>
          <cell r="DG372" t="str">
            <v>Ingen kjent negativ økologisk effekt er knyttet til arten. Fikenmelde kan hybridisere med meldestokk, og hybrider er funnet i Te Skien: Bøle (ved mølle) 1904 og Bamble: Langesund 1961. Langesund er en kystby som aldri ble undersøkt med tanke på ballastplanter i ballastperioden. Hybriden er steril og bidrar ikke til introgresjon.</v>
          </cell>
          <cell r="DH372" t="str">
            <v>&lt;p&gt;Fikenmelde vurderes til låg økologisk risiko, med usikkerhet til ingen risiko. Arten har kanskje akkurat nå begynt å få noen få stabile forekomster i Norge (frøreproduksjon).&lt;/p&gt;</v>
          </cell>
          <cell r="DI372">
            <v>0</v>
          </cell>
        </row>
        <row r="373">
          <cell r="B373" t="str">
            <v>Chenopodium karoi</v>
          </cell>
          <cell r="C373" t="str">
            <v>(Murr) Aellen</v>
          </cell>
          <cell r="D373" t="str">
            <v>asiamelde</v>
          </cell>
          <cell r="E373">
            <v>131791</v>
          </cell>
          <cell r="F373">
            <v>101403</v>
          </cell>
          <cell r="G373" t="str">
            <v>ExpertGroups/Karplanter/N</v>
          </cell>
          <cell r="H373" t="str">
            <v>Karplanter</v>
          </cell>
          <cell r="I373" t="str">
            <v>Karplanter</v>
          </cell>
          <cell r="J373" t="str">
            <v>NotApplicable</v>
          </cell>
          <cell r="M373" t="str">
            <v>canNotEstablishWithin50years</v>
          </cell>
          <cell r="AA373">
            <v>1925</v>
          </cell>
          <cell r="AB373" t="str">
            <v>terrestrial</v>
          </cell>
          <cell r="AD373" t="str">
            <v>unknown</v>
          </cell>
          <cell r="AE373" t="str">
            <v>no</v>
          </cell>
          <cell r="AF373" t="str">
            <v>unknown</v>
          </cell>
          <cell r="AI373">
            <v>1</v>
          </cell>
          <cell r="AJ373" t="str">
            <v>V</v>
          </cell>
          <cell r="AW373" t="str">
            <v>Ingen kjent effekt</v>
          </cell>
          <cell r="AX373" t="str">
            <v>Ingen kjent effekt</v>
          </cell>
          <cell r="BC373" t="str">
            <v>Ingen kjent effekt</v>
          </cell>
          <cell r="BD373" t="str">
            <v>Ingen kjent effekt</v>
          </cell>
          <cell r="BK373" t="str">
            <v>temperate_dry:Asia</v>
          </cell>
          <cell r="BM373" t="str">
            <v>temperate_dry:Asia</v>
          </cell>
          <cell r="DI373">
            <v>0</v>
          </cell>
        </row>
        <row r="374">
          <cell r="B374" t="str">
            <v>Chenopodium acuminatum</v>
          </cell>
          <cell r="C374" t="str">
            <v>Willd.</v>
          </cell>
          <cell r="D374" t="str">
            <v>greinmelde</v>
          </cell>
          <cell r="E374">
            <v>102535</v>
          </cell>
          <cell r="F374">
            <v>143461</v>
          </cell>
          <cell r="G374" t="str">
            <v>ExpertGroups/Karplanter/N</v>
          </cell>
          <cell r="H374" t="str">
            <v>Karplanter</v>
          </cell>
          <cell r="I374" t="str">
            <v>Karplanter</v>
          </cell>
          <cell r="J374" t="str">
            <v>NotApplicable</v>
          </cell>
          <cell r="M374" t="str">
            <v>canNotEstablishWithin50years</v>
          </cell>
          <cell r="AA374">
            <v>1925</v>
          </cell>
          <cell r="AB374" t="str">
            <v>terrestrial</v>
          </cell>
          <cell r="AD374" t="str">
            <v>unknown</v>
          </cell>
          <cell r="AE374" t="str">
            <v>no</v>
          </cell>
          <cell r="AF374" t="str">
            <v>unknown</v>
          </cell>
          <cell r="AI374">
            <v>1</v>
          </cell>
          <cell r="AJ374" t="str">
            <v>V</v>
          </cell>
          <cell r="AW374" t="str">
            <v>Ingen kjent effekt</v>
          </cell>
          <cell r="AX374" t="str">
            <v>Ingen kjent effekt</v>
          </cell>
          <cell r="BC374" t="str">
            <v>Ingen kjent effekt</v>
          </cell>
          <cell r="BD374" t="str">
            <v>Ingen kjent effekt</v>
          </cell>
          <cell r="BK374" t="str">
            <v>temperate_nemoral:Asia|temperate_dry:Asia</v>
          </cell>
          <cell r="BM374" t="str">
            <v>temperate_nemoral:Asia|temperate_dry:Asia</v>
          </cell>
          <cell r="DI374">
            <v>0</v>
          </cell>
        </row>
        <row r="375">
          <cell r="B375" t="str">
            <v>Chenopodium berlandieri</v>
          </cell>
          <cell r="C375" t="str">
            <v>Moq.</v>
          </cell>
          <cell r="D375" t="str">
            <v>texasmelde</v>
          </cell>
          <cell r="E375">
            <v>61352</v>
          </cell>
          <cell r="F375">
            <v>101392</v>
          </cell>
          <cell r="G375" t="str">
            <v>ExpertGroups/Karplanter/N</v>
          </cell>
          <cell r="H375" t="str">
            <v>Karplanter</v>
          </cell>
          <cell r="I375" t="str">
            <v>Karplanter</v>
          </cell>
          <cell r="J375" t="str">
            <v>NotApplicable</v>
          </cell>
          <cell r="M375" t="str">
            <v>canNotEstablishWithin50years</v>
          </cell>
          <cell r="AA375">
            <v>1924</v>
          </cell>
          <cell r="AB375" t="str">
            <v>terrestrial</v>
          </cell>
          <cell r="AD375" t="str">
            <v>origin,unknown</v>
          </cell>
          <cell r="AE375" t="str">
            <v>no</v>
          </cell>
          <cell r="AF375" t="str">
            <v>unknown</v>
          </cell>
          <cell r="AI375">
            <v>1</v>
          </cell>
          <cell r="AJ375" t="str">
            <v>V</v>
          </cell>
          <cell r="AW375" t="str">
            <v>Ingen kjent effekt</v>
          </cell>
          <cell r="AX375" t="str">
            <v>Ingen kjent effekt</v>
          </cell>
          <cell r="BC375" t="str">
            <v>Ingen kjent effekt</v>
          </cell>
          <cell r="BD375" t="str">
            <v>Ingen kjent effekt</v>
          </cell>
          <cell r="BK375" t="str">
            <v>temperate_nemoral:NorthAndCentralAmerica|temperate_dry:NorthAndCentralAmerica|subtropic_unspecified:NorthAndCentralAmerica|subtropic_mediterranean:NorthAndCentralAmerica|subtropic_dry:NorthAndCentralAmerica</v>
          </cell>
          <cell r="BM375" t="str">
            <v>temperate_nemoral:Europe,NorthAndCentralAmerica|temperate_dry:NorthAndCentralAmerica|subtropic_unspecified:NorthAndCentralAmerica|subtropic_mediterranean:NorthAndCentralAmerica|subtropic_dry:NorthAndCentralAmerica</v>
          </cell>
          <cell r="DI375">
            <v>0</v>
          </cell>
        </row>
        <row r="376">
          <cell r="B376" t="str">
            <v>Chenopodium borbasioides</v>
          </cell>
          <cell r="C376" t="str">
            <v>A.Ludw.</v>
          </cell>
          <cell r="D376" t="str">
            <v>argentinamelde</v>
          </cell>
          <cell r="E376">
            <v>61354</v>
          </cell>
          <cell r="F376">
            <v>101394</v>
          </cell>
          <cell r="G376" t="str">
            <v>ExpertGroups/Karplanter/N</v>
          </cell>
          <cell r="H376" t="str">
            <v>Karplanter</v>
          </cell>
          <cell r="I376" t="str">
            <v>Karplanter</v>
          </cell>
          <cell r="J376" t="str">
            <v>NotApplicable</v>
          </cell>
          <cell r="M376" t="str">
            <v>canNotEstablishWithin50years</v>
          </cell>
          <cell r="AA376">
            <v>1968</v>
          </cell>
          <cell r="AB376" t="str">
            <v>terrestrial</v>
          </cell>
          <cell r="AD376" t="str">
            <v>unknown</v>
          </cell>
          <cell r="AE376" t="str">
            <v>no</v>
          </cell>
          <cell r="AF376" t="str">
            <v>unknown</v>
          </cell>
          <cell r="AI376">
            <v>1</v>
          </cell>
          <cell r="AJ376" t="str">
            <v>V</v>
          </cell>
          <cell r="AW376" t="str">
            <v>Ingen kjent effekt</v>
          </cell>
          <cell r="AX376" t="str">
            <v>Ingen kjent effekt</v>
          </cell>
          <cell r="BC376" t="str">
            <v>Ingen kjent effekt</v>
          </cell>
          <cell r="BD376" t="str">
            <v>Ingen kjent effekt</v>
          </cell>
          <cell r="BK376" t="str">
            <v>temperate_dry:SouthAmerica|subtropic_unspecified:SouthAmerica</v>
          </cell>
          <cell r="BM376" t="str">
            <v>temperate_dry:SouthAmerica|subtropic_unspecified:SouthAmerica</v>
          </cell>
          <cell r="DI376">
            <v>0</v>
          </cell>
        </row>
        <row r="377">
          <cell r="B377" t="str">
            <v>Chenopodium desiccatum leptophylloides</v>
          </cell>
          <cell r="C377" t="str">
            <v>(Murr) Wahl</v>
          </cell>
          <cell r="D377" t="str">
            <v>amerikamelde</v>
          </cell>
          <cell r="E377">
            <v>102534</v>
          </cell>
          <cell r="F377">
            <v>143619</v>
          </cell>
          <cell r="G377" t="str">
            <v>ExpertGroups/Karplanter/N</v>
          </cell>
          <cell r="H377" t="str">
            <v>Karplanter</v>
          </cell>
          <cell r="I377" t="str">
            <v>Karplanter</v>
          </cell>
          <cell r="J377" t="str">
            <v>NotApplicable</v>
          </cell>
          <cell r="M377" t="str">
            <v>canNotEstablishWithin50years</v>
          </cell>
          <cell r="AA377">
            <v>1903</v>
          </cell>
          <cell r="AB377" t="str">
            <v>terrestrial</v>
          </cell>
          <cell r="AD377" t="str">
            <v>origin,unknown</v>
          </cell>
          <cell r="AE377" t="str">
            <v>no</v>
          </cell>
          <cell r="AF377" t="str">
            <v>unknown</v>
          </cell>
          <cell r="AI377">
            <v>1</v>
          </cell>
          <cell r="AJ377" t="str">
            <v>V</v>
          </cell>
          <cell r="AW377" t="str">
            <v>Ingen kjent effekt</v>
          </cell>
          <cell r="AX377" t="str">
            <v>Ingen kjent effekt</v>
          </cell>
          <cell r="BC377" t="str">
            <v>Ingen kjent effekt</v>
          </cell>
          <cell r="BD377" t="str">
            <v>Ingen kjent effekt</v>
          </cell>
          <cell r="BK377" t="str">
            <v>temperate_nemoral:NorthAndCentralAmerica|temperate_dry:NorthAndCentralAmerica</v>
          </cell>
          <cell r="BM377" t="str">
            <v>temperate_nemoral:Europe,NorthAndCentralAmerica|temperate_dry:NorthAndCentralAmerica</v>
          </cell>
          <cell r="DI377">
            <v>0</v>
          </cell>
        </row>
        <row r="378">
          <cell r="B378" t="str">
            <v>Chenopodium foliosum</v>
          </cell>
          <cell r="C378" t="str">
            <v>Asch.</v>
          </cell>
          <cell r="D378" t="str">
            <v>bærmelde</v>
          </cell>
          <cell r="E378">
            <v>131785</v>
          </cell>
          <cell r="F378">
            <v>101398</v>
          </cell>
          <cell r="G378" t="str">
            <v>ExpertGroups/Karplanter/N</v>
          </cell>
          <cell r="H378" t="str">
            <v>Karplanter</v>
          </cell>
          <cell r="I378" t="str">
            <v>Karplanter</v>
          </cell>
          <cell r="J378" t="str">
            <v>AlienSpecie</v>
          </cell>
          <cell r="N378">
            <v>1</v>
          </cell>
          <cell r="Q378">
            <v>1</v>
          </cell>
          <cell r="T378" t="str">
            <v>NK</v>
          </cell>
          <cell r="U378">
            <v>1</v>
          </cell>
          <cell r="V378" t="str">
            <v>1,1</v>
          </cell>
          <cell r="AA378">
            <v>1803</v>
          </cell>
          <cell r="AB378" t="str">
            <v>terrestrial</v>
          </cell>
          <cell r="AD378" t="str">
            <v>unknown</v>
          </cell>
          <cell r="AE378" t="str">
            <v>no</v>
          </cell>
          <cell r="AF378" t="str">
            <v>unknown</v>
          </cell>
          <cell r="AG378">
            <v>1803</v>
          </cell>
          <cell r="AH378" t="str">
            <v>Bu Kongsberg</v>
          </cell>
          <cell r="AI378">
            <v>1</v>
          </cell>
          <cell r="AJ378" t="str">
            <v>V</v>
          </cell>
          <cell r="AL378">
            <v>3</v>
          </cell>
          <cell r="AM378" t="str">
            <v>importDirect</v>
          </cell>
          <cell r="AN378">
            <v>2</v>
          </cell>
          <cell r="AO378" t="str">
            <v>introductionEscaped</v>
          </cell>
          <cell r="AP378" t="str">
            <v>He</v>
          </cell>
          <cell r="AQ378">
            <v>4</v>
          </cell>
          <cell r="AR378">
            <v>3</v>
          </cell>
          <cell r="AS378">
            <v>12</v>
          </cell>
          <cell r="AT378">
            <v>1</v>
          </cell>
          <cell r="AU378">
            <v>12</v>
          </cell>
          <cell r="AV378">
            <v>100</v>
          </cell>
          <cell r="AW378" t="str">
            <v>Ingen kjent effekt</v>
          </cell>
          <cell r="AX378" t="str">
            <v>Ingen kjent effekt</v>
          </cell>
          <cell r="BC378" t="str">
            <v>Ingen kjent effekt</v>
          </cell>
          <cell r="BD378" t="str">
            <v>Ingen kjent effekt</v>
          </cell>
          <cell r="BE378" t="str">
            <v>no</v>
          </cell>
          <cell r="BF378" t="str">
            <v>no</v>
          </cell>
          <cell r="BG378" t="str">
            <v>V</v>
          </cell>
          <cell r="BK378" t="str">
            <v>temperate_nemoral:Europe,Asia|temperate_dry:Europe,Asia|subtropic_unspecified:Asia|subtropic_mediterranean:Europe,Asia</v>
          </cell>
          <cell r="BM378" t="str">
            <v>temperate_nemoral:Europe,Asia,NorthAndCentralAmerica|temperate_dry:Europe,Asia|subtropic_unspecified:Asia|subtropic_mediterranean:Europe,Asia,NorthAndCentralAmerica|subtropic_caperegion:Africa</v>
          </cell>
          <cell r="BO378">
            <v>2</v>
          </cell>
          <cell r="BR378" t="str">
            <v>RedListCategoryLevel</v>
          </cell>
          <cell r="BT378">
            <v>1</v>
          </cell>
          <cell r="BW378" t="str">
            <v>SpreadYearlyIncreaseCalculatedExpansionSpeed</v>
          </cell>
          <cell r="BX378">
            <v>0</v>
          </cell>
          <cell r="BY378">
            <v>1</v>
          </cell>
          <cell r="CB378" t="str">
            <v>T35,T37,T42</v>
          </cell>
          <cell r="CC378">
            <v>1</v>
          </cell>
          <cell r="CH378">
            <v>1</v>
          </cell>
          <cell r="CM378">
            <v>1</v>
          </cell>
          <cell r="CQ378">
            <v>1</v>
          </cell>
          <cell r="CU378">
            <v>1</v>
          </cell>
          <cell r="CX378">
            <v>0</v>
          </cell>
          <cell r="CY378">
            <v>1</v>
          </cell>
          <cell r="DB378">
            <v>0</v>
          </cell>
          <cell r="DC378" t="str">
            <v>Bærmelde &lt;i&gt;Chenopodium foliosum&lt;/i&gt; fra Sør-Europa og Asia er en ettårig art med frøreproduksjon. Fruktstandene blir saftige og røde og kan spres med fugl og andre dyr. Arten er dels innført som grønnsak, dels trolig kommet som forurensning med andre frø. Den er bare funnet på skrotemark og i tilknytning til hager og parker.</v>
          </cell>
          <cell r="DD378" t="str">
            <v>Bærmelde er funnet nokså jamt over hele perioden fra 1800 til i dag, oftest med 2-5 funn per 20-årsperiode. Tidligste registrerte funn var i Bu Kongsberg 1803, og her er arten funnet enkelte ganger fram til 1878 og har trolig hatt hyppig reproduksjon. Andre steder med semi-permanente forekomster har vært i Oslo: Frogner 1881-1905 og Tøyen 1933-1948, Vf Holmestrand 1885-1900, og i senere tid He Ringsaker 1997-2013. På enkelte av herbariebeleggene er det notert at denne ettårige arten kommer igjen år etter år på stedene (bl.a. fra Te Seljord). Ingen av forekomstene er imidlertid blitt helt permanente. Arten har hatt flere og til dels noe varige forekomster i fylkene Akershus, Hedmark, Buskerud, Vestfold og Telemark, men bare tilfeldige funn i Oppland, Rogaland, Hordaland og Sør-Trøndelag.</v>
          </cell>
          <cell r="DE378" t="str">
            <v>Arten er innført som grønnsak- og prydplante og trolig spredt ut i naturen med frø.</v>
          </cell>
          <cell r="DF378" t="str">
            <v>Invasjonspotensialet er lite, med begrenset median levetid kombinert med ingen notert ekspansjon. Arten har knapt noen fast etablert forekomst noe sted i Norge i dag.</v>
          </cell>
          <cell r="DG378" t="str">
            <v>Ingen kjent negativ økologisk effekt er knyttet til arten.</v>
          </cell>
          <cell r="DH378" t="str">
            <v>Bærmelde vurderes til ingen kjent økologisk risiko. Arten forekommer nå og da med semi-stabile forekomster, men uten noen påvisbar økning i frekvens siden 1800. Ved forrige vurderingsrunde (2012) ble arten utelukket fra vurderingen som ikke-reproduserende. Denne gangen inkluderes den, på grunn av noe endring i definisjonen av reproduksjon.</v>
          </cell>
          <cell r="DI378">
            <v>0</v>
          </cell>
        </row>
        <row r="379">
          <cell r="B379" t="str">
            <v>Chenopodium giganteum</v>
          </cell>
          <cell r="C379" t="str">
            <v>D.Don</v>
          </cell>
          <cell r="D379" t="str">
            <v>kjempemelde</v>
          </cell>
          <cell r="E379">
            <v>131787</v>
          </cell>
          <cell r="F379">
            <v>101399</v>
          </cell>
          <cell r="G379" t="str">
            <v>ExpertGroups/Karplanter/N</v>
          </cell>
          <cell r="H379" t="str">
            <v>Karplanter</v>
          </cell>
          <cell r="I379" t="str">
            <v>Karplanter</v>
          </cell>
          <cell r="J379" t="str">
            <v>NotApplicable</v>
          </cell>
          <cell r="M379" t="str">
            <v>canNotEstablishWithin50years</v>
          </cell>
          <cell r="AA379">
            <v>1969</v>
          </cell>
          <cell r="AB379" t="str">
            <v>terrestrial</v>
          </cell>
          <cell r="AD379" t="str">
            <v>unknown</v>
          </cell>
          <cell r="AE379" t="str">
            <v>no</v>
          </cell>
          <cell r="AF379" t="str">
            <v>unknown</v>
          </cell>
          <cell r="AI379">
            <v>1</v>
          </cell>
          <cell r="AJ379" t="str">
            <v>V</v>
          </cell>
          <cell r="AW379" t="str">
            <v>Ingen kjent effekt</v>
          </cell>
          <cell r="AX379" t="str">
            <v>Ingen kjent effekt</v>
          </cell>
          <cell r="BC379" t="str">
            <v>Ingen kjent effekt</v>
          </cell>
          <cell r="BD379" t="str">
            <v>Ingen kjent effekt</v>
          </cell>
          <cell r="BK379" t="str">
            <v>subtropic_unspecified:Asia|tropic:Asia</v>
          </cell>
          <cell r="BM379" t="str">
            <v>subtropic_unspecified:Asia|tropic:Asia</v>
          </cell>
          <cell r="DI379">
            <v>0</v>
          </cell>
        </row>
        <row r="380">
          <cell r="B380" t="str">
            <v>Chenopodium hircinum</v>
          </cell>
          <cell r="C380" t="str">
            <v>Schrad.</v>
          </cell>
          <cell r="D380" t="str">
            <v>bukkemelde</v>
          </cell>
          <cell r="E380">
            <v>131788</v>
          </cell>
          <cell r="F380">
            <v>101401</v>
          </cell>
          <cell r="G380" t="str">
            <v>ExpertGroups/Karplanter/N</v>
          </cell>
          <cell r="H380" t="str">
            <v>Karplanter</v>
          </cell>
          <cell r="I380" t="str">
            <v>Karplanter</v>
          </cell>
          <cell r="J380" t="str">
            <v>NotApplicable</v>
          </cell>
          <cell r="M380" t="str">
            <v>canNotEstablishWithin50years</v>
          </cell>
          <cell r="AA380">
            <v>1902</v>
          </cell>
          <cell r="AB380" t="str">
            <v>terrestrial</v>
          </cell>
          <cell r="AD380" t="str">
            <v>origin,unknown</v>
          </cell>
          <cell r="AE380" t="str">
            <v>no</v>
          </cell>
          <cell r="AF380" t="str">
            <v>unknown</v>
          </cell>
          <cell r="AI380">
            <v>1</v>
          </cell>
          <cell r="AJ380" t="str">
            <v>V</v>
          </cell>
          <cell r="AW380" t="str">
            <v>Ingen kjent effekt</v>
          </cell>
          <cell r="AX380" t="str">
            <v>Stamart for Chenopodium quinoa, en matplante med svært sterk økning i bruk som stivelseskilde og alternativ til andre korn og potet.</v>
          </cell>
          <cell r="BC380" t="str">
            <v>Ingen kjent effekt</v>
          </cell>
          <cell r="BD380" t="str">
            <v>Ingen kjent effekt</v>
          </cell>
          <cell r="BK380" t="str">
            <v>subtropic_unspecified:SouthAmerica|tropic:SouthAmerica</v>
          </cell>
          <cell r="BM380" t="str">
            <v>temperate_nemoral:Europe|subtropic_unspecified:SouthAmerica|subtropic_mediterranean:Europe|tropic:SouthAmerica</v>
          </cell>
          <cell r="DI380">
            <v>0</v>
          </cell>
        </row>
        <row r="381">
          <cell r="B381" t="str">
            <v>Chenopodiastrum simplex</v>
          </cell>
          <cell r="C381" t="str">
            <v>(Torr.) S.Fuentes, Uotila &amp; Borsch</v>
          </cell>
          <cell r="D381" t="str">
            <v>amerikahjertemelde</v>
          </cell>
          <cell r="E381">
            <v>131777</v>
          </cell>
          <cell r="F381">
            <v>145680</v>
          </cell>
          <cell r="G381" t="str">
            <v>ExpertGroups/Karplanter/N</v>
          </cell>
          <cell r="H381" t="str">
            <v>Karplanter</v>
          </cell>
          <cell r="I381" t="str">
            <v>Karplanter</v>
          </cell>
          <cell r="J381" t="str">
            <v>NotApplicable</v>
          </cell>
          <cell r="M381" t="str">
            <v>canNotEstablishWithin50years</v>
          </cell>
          <cell r="AA381">
            <v>1920</v>
          </cell>
          <cell r="AB381" t="str">
            <v>terrestrial</v>
          </cell>
          <cell r="AD381" t="str">
            <v>origin</v>
          </cell>
          <cell r="AE381" t="str">
            <v>no</v>
          </cell>
          <cell r="AF381" t="str">
            <v>unknown</v>
          </cell>
          <cell r="AI381">
            <v>1</v>
          </cell>
          <cell r="AJ381" t="str">
            <v>V</v>
          </cell>
          <cell r="AW381" t="str">
            <v>Ingen kjent effekt</v>
          </cell>
          <cell r="AX381" t="str">
            <v>Ingen kjent effekt</v>
          </cell>
          <cell r="BC381" t="str">
            <v>Ingen kjent effekt</v>
          </cell>
          <cell r="BD381" t="str">
            <v>Ingen kjent effekt</v>
          </cell>
          <cell r="BK381" t="str">
            <v>temperate_boreal:NorthAndCentralAmerica|temperate_nemoral:NorthAndCentralAmerica|temperate_dry:NorthAndCentralAmerica|subtropic_mediterranean:NorthAndCentralAmerica</v>
          </cell>
          <cell r="BM381" t="str">
            <v>temperate_boreal:NorthAndCentralAmerica|temperate_nemoral:NorthAndCentralAmerica|temperate_dry:NorthAndCentralAmerica|subtropic_mediterranean:NorthAndCentralAmerica</v>
          </cell>
          <cell r="DI381">
            <v>0</v>
          </cell>
        </row>
        <row r="382">
          <cell r="B382" t="str">
            <v>Chenopodium leptophyllum</v>
          </cell>
          <cell r="C382" t="str">
            <v>(Nutt. ex Moq.) B.D.Jacks.</v>
          </cell>
          <cell r="E382">
            <v>105176</v>
          </cell>
          <cell r="F382">
            <v>145523</v>
          </cell>
          <cell r="G382" t="str">
            <v>ExpertGroups/Karplanter/N</v>
          </cell>
          <cell r="H382" t="str">
            <v>Karplanter</v>
          </cell>
          <cell r="I382" t="str">
            <v>Karplanter</v>
          </cell>
          <cell r="J382" t="str">
            <v>NotApplicable</v>
          </cell>
          <cell r="M382" t="str">
            <v>canNotEstablishWithin50years</v>
          </cell>
          <cell r="AA382">
            <v>1933</v>
          </cell>
          <cell r="AB382" t="str">
            <v>terrestrial</v>
          </cell>
          <cell r="AD382" t="str">
            <v>origin</v>
          </cell>
          <cell r="AE382" t="str">
            <v>no</v>
          </cell>
          <cell r="AF382" t="str">
            <v>unknown</v>
          </cell>
          <cell r="AI382">
            <v>1</v>
          </cell>
          <cell r="AJ382" t="str">
            <v>V</v>
          </cell>
          <cell r="AW382" t="str">
            <v>Ingen kjent effekt</v>
          </cell>
          <cell r="AX382" t="str">
            <v>Ingen kjent effekt</v>
          </cell>
          <cell r="BC382" t="str">
            <v>Ingen kjent effekt</v>
          </cell>
          <cell r="BD382" t="str">
            <v>Ingen kjent effekt</v>
          </cell>
          <cell r="BK382" t="str">
            <v>temperate_boreal:NorthAndCentralAmerica|temperate_nemoral:NorthAndCentralAmerica|temperate_dry:NorthAndCentralAmerica</v>
          </cell>
          <cell r="BM382" t="str">
            <v>temperate_boreal:NorthAndCentralAmerica|temperate_nemoral:NorthAndCentralAmerica|temperate_dry:NorthAndCentralAmerica</v>
          </cell>
          <cell r="DI382">
            <v>0</v>
          </cell>
        </row>
        <row r="383">
          <cell r="B383" t="str">
            <v>Chenopodium missouriense</v>
          </cell>
          <cell r="C383" t="str">
            <v>Aellen</v>
          </cell>
          <cell r="D383" t="str">
            <v>hønsemelde</v>
          </cell>
          <cell r="E383">
            <v>61364</v>
          </cell>
          <cell r="F383">
            <v>101404</v>
          </cell>
          <cell r="G383" t="str">
            <v>ExpertGroups/Karplanter/N</v>
          </cell>
          <cell r="H383" t="str">
            <v>Karplanter</v>
          </cell>
          <cell r="I383" t="str">
            <v>Karplanter</v>
          </cell>
          <cell r="J383" t="str">
            <v>AlienSpecie</v>
          </cell>
          <cell r="N383">
            <v>3</v>
          </cell>
          <cell r="O383" t="str">
            <v>V</v>
          </cell>
          <cell r="Q383">
            <v>1</v>
          </cell>
          <cell r="T383" t="str">
            <v>LO</v>
          </cell>
          <cell r="U383">
            <v>2</v>
          </cell>
          <cell r="V383" t="str">
            <v>3B,1</v>
          </cell>
          <cell r="AA383">
            <v>1934</v>
          </cell>
          <cell r="AB383" t="str">
            <v>terrestrial</v>
          </cell>
          <cell r="AD383" t="str">
            <v>origin</v>
          </cell>
          <cell r="AE383" t="str">
            <v>no</v>
          </cell>
          <cell r="AF383" t="str">
            <v>unknown</v>
          </cell>
          <cell r="AG383">
            <v>2004</v>
          </cell>
          <cell r="AH383" t="str">
            <v>Oslo: Grünerløkka</v>
          </cell>
          <cell r="AI383">
            <v>1</v>
          </cell>
          <cell r="AJ383" t="str">
            <v>V</v>
          </cell>
          <cell r="AN383">
            <v>2</v>
          </cell>
          <cell r="AO383" t="str">
            <v>introductionTransportpollution</v>
          </cell>
          <cell r="AP383" t="str">
            <v>OsA</v>
          </cell>
          <cell r="AQ383">
            <v>16</v>
          </cell>
          <cell r="AR383">
            <v>4</v>
          </cell>
          <cell r="AS383">
            <v>64</v>
          </cell>
          <cell r="AT383">
            <v>12000</v>
          </cell>
          <cell r="AU383">
            <v>128</v>
          </cell>
          <cell r="AV383">
            <v>100</v>
          </cell>
          <cell r="AW383" t="str">
            <v>Ingen kjent effekt</v>
          </cell>
          <cell r="AX383" t="str">
            <v>Ingen kjent effekt</v>
          </cell>
          <cell r="BC383" t="str">
            <v>Ingen kjent effekt</v>
          </cell>
          <cell r="BD383" t="str">
            <v>Ingen kjent effekt</v>
          </cell>
          <cell r="BE383" t="str">
            <v>no</v>
          </cell>
          <cell r="BF383" t="str">
            <v>no</v>
          </cell>
          <cell r="BG383" t="str">
            <v>V</v>
          </cell>
          <cell r="BK383" t="str">
            <v>temperate_nemoral:NorthAndCentralAmerica|temperate_dry:NorthAndCentralAmerica</v>
          </cell>
          <cell r="BM383" t="str">
            <v>temperate_nemoral:Europe,NorthAndCentralAmerica|temperate_dry:NorthAndCentralAmerica</v>
          </cell>
          <cell r="BO383">
            <v>2</v>
          </cell>
          <cell r="BQ383" t="str">
            <v>X</v>
          </cell>
          <cell r="BR383" t="str">
            <v>RedListCategoryLevel</v>
          </cell>
          <cell r="BT383">
            <v>3</v>
          </cell>
          <cell r="BV383" t="str">
            <v>X</v>
          </cell>
          <cell r="BW383" t="str">
            <v>SpreadYearlyIncreaseCalculatedExpansionSpeed</v>
          </cell>
          <cell r="BX383">
            <v>179.83</v>
          </cell>
          <cell r="BY383">
            <v>1</v>
          </cell>
          <cell r="CB383" t="str">
            <v>T35,T37,T39,T44</v>
          </cell>
          <cell r="CC383">
            <v>1</v>
          </cell>
          <cell r="CH383">
            <v>1</v>
          </cell>
          <cell r="CM383">
            <v>1</v>
          </cell>
          <cell r="CQ383">
            <v>1</v>
          </cell>
          <cell r="CU383">
            <v>1</v>
          </cell>
          <cell r="CX383">
            <v>0</v>
          </cell>
          <cell r="CY383">
            <v>1</v>
          </cell>
          <cell r="DB383">
            <v>0</v>
          </cell>
          <cell r="DC383" t="str">
            <v>Hønsemelde &lt;i&gt;Chenopodium missouriense&lt;/i&gt; er en ettårig art av meldestokk-gruppa, og taksonomien er ikke klar. Flora of North America slår den inn under en vidt definert meldestokk &lt;i&gt;C. album&lt;/i&gt;, og en del av det norske herbariematerialet som ligger til grunn for vurderingen, kan være feilbestemt. Arten stammer fra sentrale deler av USA, øst til Appalachene, i korn- og sojabeltet. Arten er kanskje litt for varmekrevende til å reprodusere og danne permanente bestander i Norge.</v>
          </cell>
          <cell r="DD383" t="str">
            <v>Arten er funnet ved møller og ved hønsegårder (kommet inn med korn og spredt med avfall etter kornrensing brukt som hønsef&amp;#244:r), og på noen skroteplasser ellers. De fleste funn er nokså nye - alle bortsett fra det første er fra 1960-tallet og utover - i Øf Fredrikstad: sojamjølfabrikk 1986-1988, Oslo: kornmølle 1968 og flere steder fra 2005, Vf Larvik: sojamjølfabrikk 1968-1975, VA Kristiansand: kornmølle 1968, Ho Bergen: under fuglebrett 2002, SF Årdal: tilsådd veikant, trolig med amerikansk grasfrø 1994, SF Jølster: åker 1988, og ST Skaun: kornmølle 1934. Flere av de nyeste funnene er avvikende og tyder på andre importveier: Bu Ringerike (avfallsdeponi) 2013, Hurum (tømmerimportplass) 2005, og to steder i Ho Bergen 2002-2011.</v>
          </cell>
          <cell r="DE383" t="str">
            <v>Arten er innført som forurensning med korn, sojabønner og trolig fuglefrø: Den er blitt noe spredt ut fra importplasser med mølleavfall.</v>
          </cell>
          <cell r="DF383" t="str">
            <v>Invasjonspotensialet er moderat, med usikkerhet til begrenset, en kombinasjon av begrenset (til kort) median levetid og moderat (til begrenset) ekspansjonshastighet. Ekspansjonshastigheten kan være overvurdert: importen har nesten stoppet opp (bortsett fra med fuglefrø).</v>
          </cell>
          <cell r="DG383" t="str">
            <v>Ingen kjent negativ økologisk effekt er knyttet til arten.</v>
          </cell>
          <cell r="DH383" t="str">
            <v>Hønsemelde vurderes til låg økologisk risiko. Arten kan være i ferd med å etablere seg i Norge, trolig på grunn av varmere klima. Den vil neppe bli særlig invasiv og utgjør ikke noen trussel for norsk natur.</v>
          </cell>
          <cell r="DI383">
            <v>0</v>
          </cell>
        </row>
        <row r="384">
          <cell r="B384" t="str">
            <v>Chenopodium opulifolium</v>
          </cell>
          <cell r="C384" t="str">
            <v>Schrad. ex W.D.J.Koch &amp; Ziz</v>
          </cell>
          <cell r="D384" t="str">
            <v>småmelde</v>
          </cell>
          <cell r="E384">
            <v>61367</v>
          </cell>
          <cell r="F384">
            <v>101407</v>
          </cell>
          <cell r="G384" t="str">
            <v>ExpertGroups/Karplanter/N</v>
          </cell>
          <cell r="H384" t="str">
            <v>Karplanter</v>
          </cell>
          <cell r="I384" t="str">
            <v>Karplanter</v>
          </cell>
          <cell r="J384" t="str">
            <v>NotApplicable</v>
          </cell>
          <cell r="M384" t="str">
            <v>canNotEstablishWithin50years</v>
          </cell>
          <cell r="AA384">
            <v>1863</v>
          </cell>
          <cell r="AB384" t="str">
            <v>terrestrial</v>
          </cell>
          <cell r="AD384" t="str">
            <v>origin,unknown</v>
          </cell>
          <cell r="AE384" t="str">
            <v>no</v>
          </cell>
          <cell r="AF384" t="str">
            <v>unknown</v>
          </cell>
          <cell r="AI384">
            <v>1</v>
          </cell>
          <cell r="AJ384" t="str">
            <v>V</v>
          </cell>
          <cell r="AW384" t="str">
            <v>Ingen kjent effekt</v>
          </cell>
          <cell r="AX384" t="str">
            <v>Ingen kjent effekt</v>
          </cell>
          <cell r="BC384" t="str">
            <v>Ingen kjent effekt</v>
          </cell>
          <cell r="BD384" t="str">
            <v>Ingen kjent effekt</v>
          </cell>
          <cell r="BK384" t="str">
            <v>subtropic_unspecified:Asia,Africa|subtropic_mediterranean:Europe|tropic:Africa</v>
          </cell>
          <cell r="BM384" t="str">
            <v>subtropic_unspecified:Asia,Africa|subtropic_mediterranean:Europe|tropic:Africa</v>
          </cell>
          <cell r="DI384">
            <v>0</v>
          </cell>
        </row>
        <row r="385">
          <cell r="B385" t="str">
            <v>Chenopodium probstii</v>
          </cell>
          <cell r="C385" t="str">
            <v>Aellen</v>
          </cell>
          <cell r="D385" t="str">
            <v>møllemelde</v>
          </cell>
          <cell r="E385">
            <v>61370</v>
          </cell>
          <cell r="F385">
            <v>101410</v>
          </cell>
          <cell r="G385" t="str">
            <v>ExpertGroups/Karplanter/N</v>
          </cell>
          <cell r="H385" t="str">
            <v>Karplanter</v>
          </cell>
          <cell r="I385" t="str">
            <v>Karplanter</v>
          </cell>
          <cell r="J385" t="str">
            <v>NotApplicable</v>
          </cell>
          <cell r="M385" t="str">
            <v>canNotEstablishWithin50years</v>
          </cell>
          <cell r="AA385">
            <v>1968</v>
          </cell>
          <cell r="AB385" t="str">
            <v>terrestrial</v>
          </cell>
          <cell r="AD385" t="str">
            <v>unknown</v>
          </cell>
          <cell r="AE385" t="str">
            <v>no</v>
          </cell>
          <cell r="AF385" t="str">
            <v>unknown</v>
          </cell>
          <cell r="AI385">
            <v>1</v>
          </cell>
          <cell r="AJ385" t="str">
            <v>V</v>
          </cell>
          <cell r="AW385" t="str">
            <v>Ingen kjent effekt</v>
          </cell>
          <cell r="AX385" t="str">
            <v>Ingen kjent effekt</v>
          </cell>
          <cell r="BC385" t="str">
            <v>Ingen kjent effekt</v>
          </cell>
          <cell r="BD385" t="str">
            <v>Ingen kjent effekt</v>
          </cell>
          <cell r="BK385" t="str">
            <v>temperate_nemoral:Asia|subtropic_unspecified:Asia</v>
          </cell>
          <cell r="BM385" t="str">
            <v>temperate_nemoral:Asia|subtropic_unspecified:Asia</v>
          </cell>
          <cell r="DI385">
            <v>0</v>
          </cell>
        </row>
        <row r="386">
          <cell r="B386" t="str">
            <v>Chenopodium strictum</v>
          </cell>
          <cell r="C386" t="str">
            <v>Roth</v>
          </cell>
          <cell r="D386" t="str">
            <v>stripemelde</v>
          </cell>
          <cell r="E386">
            <v>131795</v>
          </cell>
          <cell r="F386">
            <v>101417</v>
          </cell>
          <cell r="G386" t="str">
            <v>ExpertGroups/Karplanter/N</v>
          </cell>
          <cell r="H386" t="str">
            <v>Karplanter</v>
          </cell>
          <cell r="I386" t="str">
            <v>Karplanter</v>
          </cell>
          <cell r="J386" t="str">
            <v>NotApplicable</v>
          </cell>
          <cell r="M386" t="str">
            <v>canNotEstablishWithin50years</v>
          </cell>
          <cell r="AA386">
            <v>1882</v>
          </cell>
          <cell r="AB386" t="str">
            <v>terrestrial</v>
          </cell>
          <cell r="AD386" t="str">
            <v>origin,unknown</v>
          </cell>
          <cell r="AE386" t="str">
            <v>no</v>
          </cell>
          <cell r="AF386" t="str">
            <v>unknown</v>
          </cell>
          <cell r="AI386">
            <v>1</v>
          </cell>
          <cell r="AJ386" t="str">
            <v>V</v>
          </cell>
          <cell r="AW386" t="str">
            <v>Ingen kjent effekt</v>
          </cell>
          <cell r="AX386" t="str">
            <v>Ingen kjent effekt</v>
          </cell>
          <cell r="BC386" t="str">
            <v>Ingen kjent effekt</v>
          </cell>
          <cell r="BD386" t="str">
            <v>Ingen kjent effekt</v>
          </cell>
          <cell r="BK386" t="str">
            <v>temperate_nemoral:Europe|temperate_dry:Europe,Asia|subtropic_mediterranean:Europe,Asia|subtropic_dry:Asia|tropic:Asia</v>
          </cell>
          <cell r="BM386" t="str">
            <v>temperate_nemoral:Europe|temperate_dry:Europe,Asia|subtropic_mediterranean:Europe,Asia|subtropic_dry:Asia|tropic:Asia</v>
          </cell>
          <cell r="DI386">
            <v>0</v>
          </cell>
        </row>
        <row r="387">
          <cell r="B387" t="str">
            <v>Chenopodium vulvaria</v>
          </cell>
          <cell r="C387" t="str">
            <v>L.</v>
          </cell>
          <cell r="D387" t="str">
            <v>sildemelde</v>
          </cell>
          <cell r="E387">
            <v>131797</v>
          </cell>
          <cell r="F387">
            <v>101421</v>
          </cell>
          <cell r="G387" t="str">
            <v>ExpertGroups/Karplanter/N</v>
          </cell>
          <cell r="H387" t="str">
            <v>Karplanter</v>
          </cell>
          <cell r="I387" t="str">
            <v>Karplanter</v>
          </cell>
          <cell r="J387" t="str">
            <v>NotApplicable</v>
          </cell>
          <cell r="M387" t="str">
            <v>canNotEstablishWithin50years</v>
          </cell>
          <cell r="AA387">
            <v>1826</v>
          </cell>
          <cell r="AB387" t="str">
            <v>terrestrial</v>
          </cell>
          <cell r="AD387" t="str">
            <v>origin,unknown</v>
          </cell>
          <cell r="AE387" t="str">
            <v>no</v>
          </cell>
          <cell r="AF387" t="str">
            <v>unknown</v>
          </cell>
          <cell r="AI387">
            <v>1</v>
          </cell>
          <cell r="AJ387" t="str">
            <v>V</v>
          </cell>
          <cell r="AW387" t="str">
            <v>Ingen kjent effekt</v>
          </cell>
          <cell r="AX387" t="str">
            <v>Ingen kjent effekt</v>
          </cell>
          <cell r="BC387" t="str">
            <v>Ingen kjent effekt</v>
          </cell>
          <cell r="BD387" t="str">
            <v>Ingen kjent effekt</v>
          </cell>
          <cell r="BK387" t="str">
            <v>temperate_nemoral:Europe,Asia|temperate_dry:Europe,Asia|subtropic_mediterranean:Europe,Asia</v>
          </cell>
          <cell r="BM387" t="str">
            <v>temperate_nemoral:Europe,Asia|temperate_dry:Europe,Asia|subtropic_mediterranean:Europe,Asia,Oceania,NorthAndCentralAmerica</v>
          </cell>
          <cell r="DI387">
            <v>0</v>
          </cell>
        </row>
        <row r="388">
          <cell r="B388" t="str">
            <v>Chorispora tenella</v>
          </cell>
          <cell r="C388" t="str">
            <v>(Pall.) DC.</v>
          </cell>
          <cell r="D388" t="str">
            <v>hønsereddik</v>
          </cell>
          <cell r="E388">
            <v>61116</v>
          </cell>
          <cell r="F388">
            <v>101156</v>
          </cell>
          <cell r="G388" t="str">
            <v>ExpertGroups/Karplanter/N</v>
          </cell>
          <cell r="H388" t="str">
            <v>Karplanter</v>
          </cell>
          <cell r="I388" t="str">
            <v>Karplanter</v>
          </cell>
          <cell r="J388" t="str">
            <v>NotApplicable</v>
          </cell>
          <cell r="M388" t="str">
            <v>canNotEstablishWithin50years</v>
          </cell>
          <cell r="AA388">
            <v>1896</v>
          </cell>
          <cell r="AB388" t="str">
            <v>terrestrial</v>
          </cell>
          <cell r="AD388" t="str">
            <v>origin</v>
          </cell>
          <cell r="AE388" t="str">
            <v>no</v>
          </cell>
          <cell r="AF388" t="str">
            <v>unknown</v>
          </cell>
          <cell r="AI388">
            <v>1</v>
          </cell>
          <cell r="AJ388" t="str">
            <v>V</v>
          </cell>
          <cell r="AW388" t="str">
            <v>Ingen kjent effekt</v>
          </cell>
          <cell r="AX388" t="str">
            <v>Ingen kjent effekt</v>
          </cell>
          <cell r="BC388" t="str">
            <v>Ingen kjent effekt</v>
          </cell>
          <cell r="BD388" t="str">
            <v>Ingen kjent effekt</v>
          </cell>
          <cell r="BK388" t="str">
            <v>temperate_nemoral:Europe,Asia|temperate_dry:Europe|subtropic_mediterranean:Europe,Asia</v>
          </cell>
          <cell r="BM388" t="str">
            <v>temperate_nemoral:Europe,Asia,NorthAndCentralAmerica|temperate_dry:Europe|subtropic_mediterranean:Europe,Asia,NorthAndCentralAmerica,SouthAmerica</v>
          </cell>
          <cell r="DI388">
            <v>0</v>
          </cell>
        </row>
        <row r="389">
          <cell r="B389" t="str">
            <v>Cicer arietinum</v>
          </cell>
          <cell r="C389" t="str">
            <v>L.</v>
          </cell>
          <cell r="D389" t="str">
            <v>kikert</v>
          </cell>
          <cell r="E389">
            <v>61879</v>
          </cell>
          <cell r="F389">
            <v>101919</v>
          </cell>
          <cell r="G389" t="str">
            <v>ExpertGroups/Karplanter/N</v>
          </cell>
          <cell r="H389" t="str">
            <v>Karplanter</v>
          </cell>
          <cell r="I389" t="str">
            <v>Karplanter</v>
          </cell>
          <cell r="J389" t="str">
            <v>NotApplicable</v>
          </cell>
          <cell r="M389" t="str">
            <v>canNotEstablishWithin50years</v>
          </cell>
          <cell r="AA389">
            <v>1914</v>
          </cell>
          <cell r="AB389" t="str">
            <v>terrestrial</v>
          </cell>
          <cell r="AD389" t="str">
            <v>origin,unknown</v>
          </cell>
          <cell r="AE389" t="str">
            <v>no</v>
          </cell>
          <cell r="AF389" t="str">
            <v>unknown</v>
          </cell>
          <cell r="AI389">
            <v>1</v>
          </cell>
          <cell r="AJ389" t="str">
            <v>V</v>
          </cell>
          <cell r="AW389" t="str">
            <v>Ingen kjent effekt</v>
          </cell>
          <cell r="AX389" t="str">
            <v>Ingen kjent effekt</v>
          </cell>
          <cell r="BC389" t="str">
            <v>Ingen kjent effekt</v>
          </cell>
          <cell r="BD389" t="str">
            <v>Ingen kjent effekt</v>
          </cell>
          <cell r="BK389" t="str">
            <v>subtropic_mediterranean:Europe,Asia,Africa</v>
          </cell>
          <cell r="BM389" t="str">
            <v>subtropic_unspecified:NorthAndCentralAmerica|subtropic_mediterranean:Europe,Asia,Africa,SouthAmerica|subtropic_humid:Asia|subtropic_dry:Asia|subtropic_highlands:Asia,Africa|tropic:Asia</v>
          </cell>
          <cell r="DI389">
            <v>0</v>
          </cell>
        </row>
        <row r="390">
          <cell r="B390" t="str">
            <v>Cichorium endivia</v>
          </cell>
          <cell r="C390" t="str">
            <v>L.</v>
          </cell>
          <cell r="D390" t="str">
            <v>endivie</v>
          </cell>
          <cell r="E390">
            <v>60469</v>
          </cell>
          <cell r="F390">
            <v>100509</v>
          </cell>
          <cell r="G390" t="str">
            <v>ExpertGroups/Karplanter/N</v>
          </cell>
          <cell r="H390" t="str">
            <v>Karplanter</v>
          </cell>
          <cell r="I390" t="str">
            <v>Karplanter</v>
          </cell>
          <cell r="J390" t="str">
            <v>NotApplicable</v>
          </cell>
          <cell r="M390" t="str">
            <v>canNotEstablishWithin50years</v>
          </cell>
          <cell r="AA390">
            <v>1924</v>
          </cell>
          <cell r="AB390" t="str">
            <v>terrestrial</v>
          </cell>
          <cell r="AD390" t="str">
            <v>unknown</v>
          </cell>
          <cell r="AE390" t="str">
            <v>no</v>
          </cell>
          <cell r="AF390" t="str">
            <v>unknown</v>
          </cell>
          <cell r="AI390">
            <v>5</v>
          </cell>
          <cell r="AJ390" t="str">
            <v>V</v>
          </cell>
          <cell r="AW390" t="str">
            <v>Ingen kjent effekt</v>
          </cell>
          <cell r="AX390" t="str">
            <v>Ingen kjent effekt</v>
          </cell>
          <cell r="BC390" t="str">
            <v>Ingen kjent effekt</v>
          </cell>
          <cell r="BD390" t="str">
            <v>Ingen kjent effekt</v>
          </cell>
          <cell r="BK390" t="str">
            <v>subtropic_mediterranean:Europe</v>
          </cell>
          <cell r="BM390" t="str">
            <v>temperate_nemoral:Europe,Oceania,NorthAndCentralAmerica|subtropic_mediterranean:Europe,Oceania</v>
          </cell>
          <cell r="DI390">
            <v>0</v>
          </cell>
        </row>
        <row r="391">
          <cell r="B391" t="str">
            <v>Cimicifuga racemosa</v>
          </cell>
          <cell r="C391" t="str">
            <v>(L.) Nutt.</v>
          </cell>
          <cell r="D391" t="str">
            <v>klaseormedrue</v>
          </cell>
          <cell r="E391">
            <v>63059</v>
          </cell>
          <cell r="F391">
            <v>103099</v>
          </cell>
          <cell r="G391" t="str">
            <v>ExpertGroups/Karplanter/N</v>
          </cell>
          <cell r="H391" t="str">
            <v>Karplanter</v>
          </cell>
          <cell r="I391" t="str">
            <v>Karplanter</v>
          </cell>
          <cell r="J391" t="str">
            <v>NotApplicable</v>
          </cell>
          <cell r="M391" t="str">
            <v>canNotEstablishWithin50years</v>
          </cell>
          <cell r="AA391">
            <v>1993</v>
          </cell>
          <cell r="AB391" t="str">
            <v>terrestrial</v>
          </cell>
          <cell r="AD391" t="str">
            <v>unknown</v>
          </cell>
          <cell r="AE391" t="str">
            <v>no</v>
          </cell>
          <cell r="AF391" t="str">
            <v>unknown</v>
          </cell>
          <cell r="AI391">
            <v>10</v>
          </cell>
          <cell r="AJ391" t="str">
            <v>V</v>
          </cell>
          <cell r="AW391" t="str">
            <v>Ingen kjent effekt</v>
          </cell>
          <cell r="AX391" t="str">
            <v>Ingen kjent effekt</v>
          </cell>
          <cell r="BC391" t="str">
            <v>Ingen kjent effekt</v>
          </cell>
          <cell r="BD391" t="str">
            <v>Ingen kjent effekt</v>
          </cell>
          <cell r="BK391" t="str">
            <v>temperate_nemoral:NorthAndCentralAmerica</v>
          </cell>
          <cell r="BM391" t="str">
            <v>temperate_nemoral:Europe,NorthAndCentralAmerica</v>
          </cell>
          <cell r="DI391">
            <v>0</v>
          </cell>
        </row>
        <row r="392">
          <cell r="B392" t="str">
            <v>Cirsium dissectum</v>
          </cell>
          <cell r="C392" t="str">
            <v>(L.) Hill</v>
          </cell>
          <cell r="D392" t="str">
            <v>engelsktistel</v>
          </cell>
          <cell r="E392">
            <v>131843</v>
          </cell>
          <cell r="F392">
            <v>100514</v>
          </cell>
          <cell r="G392" t="str">
            <v>ExpertGroups/Karplanter/N</v>
          </cell>
          <cell r="H392" t="str">
            <v>Karplanter</v>
          </cell>
          <cell r="I392" t="str">
            <v>Karplanter</v>
          </cell>
          <cell r="J392" t="str">
            <v>NotApplicable</v>
          </cell>
          <cell r="M392" t="str">
            <v>canNotEstablishWithin50years</v>
          </cell>
          <cell r="X392">
            <v>1</v>
          </cell>
          <cell r="Y392">
            <v>1</v>
          </cell>
          <cell r="Z392">
            <v>1</v>
          </cell>
          <cell r="AA392">
            <v>1959</v>
          </cell>
          <cell r="AB392" t="str">
            <v>terrestrial</v>
          </cell>
          <cell r="AD392" t="str">
            <v>origin</v>
          </cell>
          <cell r="AE392" t="str">
            <v>yes</v>
          </cell>
          <cell r="AF392" t="str">
            <v>unknown</v>
          </cell>
          <cell r="AG392">
            <v>1959</v>
          </cell>
          <cell r="AH392" t="str">
            <v>AA Arendal: Tromøya, Hove</v>
          </cell>
          <cell r="AI392">
            <v>5</v>
          </cell>
          <cell r="AJ392" t="str">
            <v>V</v>
          </cell>
          <cell r="AW392" t="str">
            <v>Ingen kjent effekt</v>
          </cell>
          <cell r="AX392" t="str">
            <v>Ingen kjent effekt</v>
          </cell>
          <cell r="BC392" t="str">
            <v>Ingen kjent effekt</v>
          </cell>
          <cell r="BD392" t="str">
            <v>Ingen kjent effekt</v>
          </cell>
          <cell r="BK392" t="str">
            <v>temperate_nemoral:Europe</v>
          </cell>
          <cell r="BM392" t="str">
            <v>temperate_nemoral:Europe</v>
          </cell>
          <cell r="DI392">
            <v>0</v>
          </cell>
        </row>
        <row r="393">
          <cell r="B393" t="str">
            <v>Cirsium obvallatum</v>
          </cell>
          <cell r="C393" t="str">
            <v>(M.Bieb.) M.Bieb.</v>
          </cell>
          <cell r="E393">
            <v>140808</v>
          </cell>
          <cell r="F393">
            <v>169999</v>
          </cell>
          <cell r="G393" t="str">
            <v>ExpertGroups/Karplanter/N</v>
          </cell>
          <cell r="H393" t="str">
            <v>Karplanter</v>
          </cell>
          <cell r="I393" t="str">
            <v>Karplanter</v>
          </cell>
          <cell r="J393" t="str">
            <v>NotApplicable</v>
          </cell>
          <cell r="M393" t="str">
            <v>canNotEstablishWithin50years</v>
          </cell>
          <cell r="AA393">
            <v>1947</v>
          </cell>
          <cell r="AB393" t="str">
            <v>terrestrial</v>
          </cell>
          <cell r="AD393" t="str">
            <v>unknown</v>
          </cell>
          <cell r="AE393" t="str">
            <v>no</v>
          </cell>
          <cell r="AF393" t="str">
            <v>unknown</v>
          </cell>
          <cell r="AI393">
            <v>10</v>
          </cell>
          <cell r="AJ393" t="str">
            <v>V</v>
          </cell>
          <cell r="AW393" t="str">
            <v>Ingen kjent effekt</v>
          </cell>
          <cell r="AX393" t="str">
            <v>Ingen kjent effekt</v>
          </cell>
          <cell r="BC393" t="str">
            <v>Ingen kjent effekt</v>
          </cell>
          <cell r="BD393" t="str">
            <v>Ingen kjent effekt</v>
          </cell>
          <cell r="BK393" t="str">
            <v>temperate_nemoral:Europe,Asia</v>
          </cell>
          <cell r="BM393" t="str">
            <v>temperate_nemoral:Europe,Asia</v>
          </cell>
          <cell r="DI393">
            <v>0</v>
          </cell>
        </row>
        <row r="394">
          <cell r="B394" t="str">
            <v>Cirsium rivulare</v>
          </cell>
          <cell r="C394" t="str">
            <v>(Jacq.) All.</v>
          </cell>
          <cell r="E394">
            <v>131848</v>
          </cell>
          <cell r="F394">
            <v>145524</v>
          </cell>
          <cell r="G394" t="str">
            <v>ExpertGroups/Karplanter/N</v>
          </cell>
          <cell r="H394" t="str">
            <v>Karplanter</v>
          </cell>
          <cell r="I394" t="str">
            <v>Karplanter</v>
          </cell>
          <cell r="J394" t="str">
            <v>NotApplicable</v>
          </cell>
          <cell r="M394" t="str">
            <v>canNotEstablishWithin50years</v>
          </cell>
          <cell r="AA394">
            <v>1936</v>
          </cell>
          <cell r="AB394" t="str">
            <v>terrestrial</v>
          </cell>
          <cell r="AD394" t="str">
            <v>unknown</v>
          </cell>
          <cell r="AE394" t="str">
            <v>no</v>
          </cell>
          <cell r="AF394" t="str">
            <v>unknown</v>
          </cell>
          <cell r="AI394">
            <v>5</v>
          </cell>
          <cell r="AJ394" t="str">
            <v>V</v>
          </cell>
          <cell r="AW394" t="str">
            <v>Ingen kjent effekt</v>
          </cell>
          <cell r="AX394" t="str">
            <v>Ingen kjent effekt</v>
          </cell>
          <cell r="BC394" t="str">
            <v>Ingen kjent effekt</v>
          </cell>
          <cell r="BD394" t="str">
            <v>Ingen kjent effekt</v>
          </cell>
          <cell r="BK394" t="str">
            <v>temperate_nemoral:Europe</v>
          </cell>
          <cell r="BM394" t="str">
            <v>temperate_nemoral:Europe</v>
          </cell>
          <cell r="DI394">
            <v>0</v>
          </cell>
        </row>
        <row r="395">
          <cell r="B395" t="str">
            <v>Citrullus lanatus</v>
          </cell>
          <cell r="C395" t="str">
            <v>(Thunb.) Matsum. &amp; Nakai</v>
          </cell>
          <cell r="D395" t="str">
            <v>vannmelon</v>
          </cell>
          <cell r="E395">
            <v>131850</v>
          </cell>
          <cell r="F395">
            <v>101686</v>
          </cell>
          <cell r="G395" t="str">
            <v>ExpertGroups/Karplanter/N</v>
          </cell>
          <cell r="H395" t="str">
            <v>Karplanter</v>
          </cell>
          <cell r="I395" t="str">
            <v>Karplanter</v>
          </cell>
          <cell r="J395" t="str">
            <v>NotApplicable</v>
          </cell>
          <cell r="M395" t="str">
            <v>canNotEstablishWithin50years</v>
          </cell>
          <cell r="AA395">
            <v>1933</v>
          </cell>
          <cell r="AB395" t="str">
            <v>terrestrial</v>
          </cell>
          <cell r="AD395" t="str">
            <v>unknown</v>
          </cell>
          <cell r="AE395" t="str">
            <v>no</v>
          </cell>
          <cell r="AF395" t="str">
            <v>unknown</v>
          </cell>
          <cell r="AI395">
            <v>1</v>
          </cell>
          <cell r="AJ395" t="str">
            <v>V</v>
          </cell>
          <cell r="AW395" t="str">
            <v>Ingen kjent effekt</v>
          </cell>
          <cell r="AX395" t="str">
            <v>Økonomisk meget viktig frukt/grønnsak.</v>
          </cell>
          <cell r="BC395" t="str">
            <v>Ingen kjent effekt</v>
          </cell>
          <cell r="BD395" t="str">
            <v>Ingen kjent effekt</v>
          </cell>
          <cell r="BK395" t="str">
            <v>subtropic_unspecified:Africa|subtropic_mediterranean:Africa|tropic:Africa</v>
          </cell>
          <cell r="BM395" t="str">
            <v>subtropic_unspecified:Europe,Asia,Africa,Oceania,NorthAndCentralAmerica,SouthAmerica|subtropic_mediterranean:Africa|tropic:Asia,Africa,Oceania,NorthAndCentralAmerica,SouthAmerica</v>
          </cell>
          <cell r="DI395">
            <v>0</v>
          </cell>
        </row>
        <row r="396">
          <cell r="B396" t="str">
            <v>Clarkia amoena</v>
          </cell>
          <cell r="C396" t="str">
            <v>(Lehm.) A.Nelson &amp; J.F.Macbr.</v>
          </cell>
          <cell r="D396" t="str">
            <v>atlasklarkia</v>
          </cell>
          <cell r="E396">
            <v>131858</v>
          </cell>
          <cell r="F396">
            <v>102828</v>
          </cell>
          <cell r="G396" t="str">
            <v>ExpertGroups/Karplanter/N</v>
          </cell>
          <cell r="H396" t="str">
            <v>Karplanter</v>
          </cell>
          <cell r="I396" t="str">
            <v>Karplanter</v>
          </cell>
          <cell r="J396" t="str">
            <v>NotApplicable</v>
          </cell>
          <cell r="M396" t="str">
            <v>canNotEstablishWithin50years</v>
          </cell>
          <cell r="AA396">
            <v>1882</v>
          </cell>
          <cell r="AB396" t="str">
            <v>terrestrial</v>
          </cell>
          <cell r="AD396" t="str">
            <v>unknown</v>
          </cell>
          <cell r="AE396" t="str">
            <v>no</v>
          </cell>
          <cell r="AF396" t="str">
            <v>unknown</v>
          </cell>
          <cell r="AI396">
            <v>1</v>
          </cell>
          <cell r="AJ396" t="str">
            <v>V</v>
          </cell>
          <cell r="AW396" t="str">
            <v>Ingen kjent effekt</v>
          </cell>
          <cell r="AX396" t="str">
            <v>Ingen kjent effekt</v>
          </cell>
          <cell r="BC396" t="str">
            <v>Ingen kjent effekt</v>
          </cell>
          <cell r="BD396" t="str">
            <v>Ingen kjent effekt</v>
          </cell>
          <cell r="BK396" t="str">
            <v>temperate_dry:NorthAndCentralAmerica|subtropic_mediterranean:NorthAndCentralAmerica|subtropic_dry:NorthAndCentralAmerica</v>
          </cell>
          <cell r="BM396" t="str">
            <v>temperate_nemoral:Europe,Oceania|temperate_dry:NorthAndCentralAmerica|subtropic_mediterranean:NorthAndCentralAmerica|subtropic_dry:NorthAndCentralAmerica</v>
          </cell>
          <cell r="DI396">
            <v>0</v>
          </cell>
        </row>
        <row r="397">
          <cell r="B397" t="str">
            <v>Clarkia pulchella</v>
          </cell>
          <cell r="C397" t="str">
            <v>Pursh</v>
          </cell>
          <cell r="D397" t="str">
            <v>klaseklarkia</v>
          </cell>
          <cell r="E397">
            <v>131859</v>
          </cell>
          <cell r="F397">
            <v>102830</v>
          </cell>
          <cell r="G397" t="str">
            <v>ExpertGroups/Karplanter/N</v>
          </cell>
          <cell r="H397" t="str">
            <v>Karplanter</v>
          </cell>
          <cell r="I397" t="str">
            <v>Karplanter</v>
          </cell>
          <cell r="J397" t="str">
            <v>NotApplicable</v>
          </cell>
          <cell r="M397" t="str">
            <v>canNotEstablishWithin50years</v>
          </cell>
          <cell r="AA397">
            <v>1891</v>
          </cell>
          <cell r="AB397" t="str">
            <v>terrestrial</v>
          </cell>
          <cell r="AD397" t="str">
            <v>origin,unknown</v>
          </cell>
          <cell r="AE397" t="str">
            <v>no</v>
          </cell>
          <cell r="AF397" t="str">
            <v>unknown</v>
          </cell>
          <cell r="AI397">
            <v>1</v>
          </cell>
          <cell r="AJ397" t="str">
            <v>V</v>
          </cell>
          <cell r="AW397" t="str">
            <v>Ingen kjent effekt</v>
          </cell>
          <cell r="AX397" t="str">
            <v>Ingen kjent effekt</v>
          </cell>
          <cell r="BC397" t="str">
            <v>Ingen kjent effekt</v>
          </cell>
          <cell r="BD397" t="str">
            <v>Ingen kjent effekt</v>
          </cell>
          <cell r="BK397" t="str">
            <v>temperate_nemoral:NorthAndCentralAmerica|temperate_dry:NorthAndCentralAmerica</v>
          </cell>
          <cell r="BM397" t="str">
            <v>temperate_nemoral:NorthAndCentralAmerica|temperate_dry:NorthAndCentralAmerica</v>
          </cell>
          <cell r="DI397">
            <v>0</v>
          </cell>
        </row>
        <row r="398">
          <cell r="B398" t="str">
            <v>Clarkia rhomboidea</v>
          </cell>
          <cell r="C398" t="str">
            <v>Douglas ex Hook.</v>
          </cell>
          <cell r="E398">
            <v>105600</v>
          </cell>
          <cell r="F398">
            <v>125713</v>
          </cell>
          <cell r="G398" t="str">
            <v>ExpertGroups/Karplanter/N</v>
          </cell>
          <cell r="H398" t="str">
            <v>Karplanter</v>
          </cell>
          <cell r="I398" t="str">
            <v>Karplanter</v>
          </cell>
          <cell r="J398" t="str">
            <v>NotApplicable</v>
          </cell>
          <cell r="M398" t="str">
            <v>canNotEstablishWithin50years</v>
          </cell>
          <cell r="AA398">
            <v>1946</v>
          </cell>
          <cell r="AB398" t="str">
            <v>terrestrial</v>
          </cell>
          <cell r="AD398" t="str">
            <v>unknown</v>
          </cell>
          <cell r="AE398" t="str">
            <v>no</v>
          </cell>
          <cell r="AF398" t="str">
            <v>unknown</v>
          </cell>
          <cell r="AI398">
            <v>1</v>
          </cell>
          <cell r="AJ398" t="str">
            <v>V</v>
          </cell>
          <cell r="AW398" t="str">
            <v>Ingen kjent effekt</v>
          </cell>
          <cell r="AX398" t="str">
            <v>Ingen kjent effekt</v>
          </cell>
          <cell r="BC398" t="str">
            <v>Ingen kjent effekt</v>
          </cell>
          <cell r="BD398" t="str">
            <v>Ingen kjent effekt</v>
          </cell>
          <cell r="BK398" t="str">
            <v>temperate_nemoral:NorthAndCentralAmerica|temperate_dry:NorthAndCentralAmerica|subtropic_mediterranean:NorthAndCentralAmerica</v>
          </cell>
          <cell r="BM398" t="str">
            <v>temperate_nemoral:NorthAndCentralAmerica|temperate_dry:NorthAndCentralAmerica|subtropic_mediterranean:NorthAndCentralAmerica</v>
          </cell>
          <cell r="DI398">
            <v>0</v>
          </cell>
        </row>
        <row r="399">
          <cell r="B399" t="str">
            <v>Clarkia unguiculata</v>
          </cell>
          <cell r="C399" t="str">
            <v>Lindl.</v>
          </cell>
          <cell r="D399" t="str">
            <v>hageklarkia</v>
          </cell>
          <cell r="E399">
            <v>105601</v>
          </cell>
          <cell r="F399">
            <v>102831</v>
          </cell>
          <cell r="G399" t="str">
            <v>ExpertGroups/Karplanter/N</v>
          </cell>
          <cell r="H399" t="str">
            <v>Karplanter</v>
          </cell>
          <cell r="I399" t="str">
            <v>Karplanter</v>
          </cell>
          <cell r="J399" t="str">
            <v>NotApplicable</v>
          </cell>
          <cell r="M399" t="str">
            <v>canNotEstablishWithin50years</v>
          </cell>
          <cell r="AA399">
            <v>1927</v>
          </cell>
          <cell r="AB399" t="str">
            <v>terrestrial</v>
          </cell>
          <cell r="AD399" t="str">
            <v>unknown</v>
          </cell>
          <cell r="AE399" t="str">
            <v>no</v>
          </cell>
          <cell r="AF399" t="str">
            <v>unknown</v>
          </cell>
          <cell r="AI399">
            <v>1</v>
          </cell>
          <cell r="AJ399" t="str">
            <v>V</v>
          </cell>
          <cell r="AW399" t="str">
            <v>Ingen kjent effekt</v>
          </cell>
          <cell r="AX399" t="str">
            <v>Ingen kjent effekt</v>
          </cell>
          <cell r="BC399" t="str">
            <v>Ingen kjent effekt</v>
          </cell>
          <cell r="BD399" t="str">
            <v>Ingen kjent effekt</v>
          </cell>
          <cell r="BK399" t="str">
            <v>subtropic_mediterranean:NorthAndCentralAmerica</v>
          </cell>
          <cell r="BM399" t="str">
            <v>subtropic_mediterranean:NorthAndCentralAmerica</v>
          </cell>
          <cell r="DI399">
            <v>0</v>
          </cell>
        </row>
        <row r="400">
          <cell r="B400" t="str">
            <v>Vitis vulpina</v>
          </cell>
          <cell r="C400" t="str">
            <v>L.</v>
          </cell>
          <cell r="D400" t="str">
            <v>resedavinranke</v>
          </cell>
          <cell r="E400">
            <v>102675</v>
          </cell>
          <cell r="F400">
            <v>103775</v>
          </cell>
          <cell r="G400" t="str">
            <v>ExpertGroups/Karplanter/N</v>
          </cell>
          <cell r="H400" t="str">
            <v>Karplanter</v>
          </cell>
          <cell r="I400" t="str">
            <v>Karplanter</v>
          </cell>
          <cell r="J400" t="str">
            <v>NotApplicable</v>
          </cell>
          <cell r="M400" t="str">
            <v>canNotEstablishWithin50years</v>
          </cell>
          <cell r="AA400">
            <v>1927</v>
          </cell>
          <cell r="AB400" t="str">
            <v>terrestrial</v>
          </cell>
          <cell r="AD400" t="str">
            <v>unknown</v>
          </cell>
          <cell r="AE400" t="str">
            <v>yes</v>
          </cell>
          <cell r="AF400" t="str">
            <v>unknown</v>
          </cell>
          <cell r="AI400">
            <v>15</v>
          </cell>
          <cell r="AJ400" t="str">
            <v>V</v>
          </cell>
          <cell r="AW400" t="str">
            <v>Ingen kjent effekt</v>
          </cell>
          <cell r="AX400" t="str">
            <v>Ingen kjent effekt</v>
          </cell>
          <cell r="BC400" t="str">
            <v>Ingen kjent effekt</v>
          </cell>
          <cell r="BD400" t="str">
            <v>Ingen kjent effekt</v>
          </cell>
          <cell r="BK400" t="str">
            <v>temperate_nemoral:NorthAndCentralAmerica|subtropic_humid:NorthAndCentralAmerica</v>
          </cell>
          <cell r="BM400" t="str">
            <v>temperate_nemoral:Europe,NorthAndCentralAmerica|subtropic_mediterranean:Europe|subtropic_humid:NorthAndCentralAmerica</v>
          </cell>
          <cell r="DI400">
            <v>0</v>
          </cell>
        </row>
        <row r="401">
          <cell r="B401" t="str">
            <v>Viola elatior</v>
          </cell>
          <cell r="C401" t="str">
            <v>auct. non Fr.</v>
          </cell>
          <cell r="E401">
            <v>145450</v>
          </cell>
          <cell r="F401">
            <v>162578</v>
          </cell>
          <cell r="G401" t="str">
            <v>ExpertGroups/Karplanter/N</v>
          </cell>
          <cell r="H401" t="str">
            <v>Karplanter</v>
          </cell>
          <cell r="I401" t="str">
            <v>Karplanter</v>
          </cell>
          <cell r="J401" t="str">
            <v>NotApplicable</v>
          </cell>
          <cell r="M401" t="str">
            <v>canNotEstablishWithin50years</v>
          </cell>
          <cell r="AA401">
            <v>1947</v>
          </cell>
          <cell r="AB401" t="str">
            <v>terrestrial</v>
          </cell>
          <cell r="AD401" t="str">
            <v>unknown</v>
          </cell>
          <cell r="AE401" t="str">
            <v>no</v>
          </cell>
          <cell r="AF401" t="str">
            <v>unknown</v>
          </cell>
          <cell r="AI401">
            <v>5</v>
          </cell>
          <cell r="AJ401" t="str">
            <v>V</v>
          </cell>
          <cell r="AW401" t="str">
            <v>Ingen kjent effekt</v>
          </cell>
          <cell r="AX401" t="str">
            <v>Ingen kjent effekt</v>
          </cell>
          <cell r="BC401" t="str">
            <v>Ingen kjent effekt</v>
          </cell>
          <cell r="BD401" t="str">
            <v>Ingen kjent effekt</v>
          </cell>
          <cell r="BK401" t="str">
            <v>temperate_nemoral:Europe,Asia</v>
          </cell>
          <cell r="BM401" t="str">
            <v>temperate_nemoral:Europe,Asia</v>
          </cell>
          <cell r="DI401">
            <v>0</v>
          </cell>
        </row>
        <row r="402">
          <cell r="B402" t="str">
            <v>Amaranthus retroflexus</v>
          </cell>
          <cell r="C402" t="str">
            <v>L.</v>
          </cell>
          <cell r="D402" t="str">
            <v>duskamarant</v>
          </cell>
          <cell r="E402">
            <v>61316</v>
          </cell>
          <cell r="F402">
            <v>101356</v>
          </cell>
          <cell r="G402" t="str">
            <v>ExpertGroups/Karplanter/N</v>
          </cell>
          <cell r="H402" t="str">
            <v>Karplanter</v>
          </cell>
          <cell r="I402" t="str">
            <v>Karplanter</v>
          </cell>
          <cell r="J402" t="str">
            <v>AlienSpecie</v>
          </cell>
          <cell r="N402">
            <v>1</v>
          </cell>
          <cell r="Q402">
            <v>1</v>
          </cell>
          <cell r="T402" t="str">
            <v>NK</v>
          </cell>
          <cell r="U402">
            <v>1</v>
          </cell>
          <cell r="V402" t="str">
            <v>1,1</v>
          </cell>
          <cell r="X402">
            <v>1</v>
          </cell>
          <cell r="Y402">
            <v>1</v>
          </cell>
          <cell r="Z402">
            <v>1</v>
          </cell>
          <cell r="AA402">
            <v>1875</v>
          </cell>
          <cell r="AB402" t="str">
            <v>terrestrial</v>
          </cell>
          <cell r="AD402" t="str">
            <v>origin,unknown</v>
          </cell>
          <cell r="AE402" t="str">
            <v>yes</v>
          </cell>
          <cell r="AF402" t="str">
            <v>unknown</v>
          </cell>
          <cell r="AG402" t="str">
            <v>1960-1969</v>
          </cell>
          <cell r="AH402" t="str">
            <v>Oslo: Vippetangen</v>
          </cell>
          <cell r="AI402">
            <v>1</v>
          </cell>
          <cell r="AJ402" t="str">
            <v>V</v>
          </cell>
          <cell r="AN402">
            <v>5</v>
          </cell>
          <cell r="AO402" t="str">
            <v>introductionTransportpollution,introductionStowaway</v>
          </cell>
          <cell r="AP402" t="str">
            <v>Øs,OsA</v>
          </cell>
          <cell r="AQ402">
            <v>16</v>
          </cell>
          <cell r="AR402">
            <v>5</v>
          </cell>
          <cell r="AS402">
            <v>80</v>
          </cell>
          <cell r="AT402">
            <v>10000</v>
          </cell>
          <cell r="AU402">
            <v>160</v>
          </cell>
          <cell r="AV402">
            <v>100</v>
          </cell>
          <cell r="AW402" t="str">
            <v>Ingen kjent effekt</v>
          </cell>
          <cell r="AX402" t="str">
            <v>Ingen kjent effekt</v>
          </cell>
          <cell r="BC402" t="str">
            <v>Ingen kjent effekt</v>
          </cell>
          <cell r="BD402" t="str">
            <v>Ingen kjent effekt</v>
          </cell>
          <cell r="BE402" t="str">
            <v>no</v>
          </cell>
          <cell r="BF402" t="str">
            <v>yes</v>
          </cell>
          <cell r="BG402" t="str">
            <v>V</v>
          </cell>
          <cell r="BK402" t="str">
            <v>temperate_nemoral:NorthAndCentralAmerica|subtropic_unspecified:NorthAndCentralAmerica</v>
          </cell>
          <cell r="BM402" t="str">
            <v>temperate_nemoral:Europe,Asia,Oceania,NorthAndCentralAmerica|temperate_dry:Asia,NorthAndCentralAmerica|subtropic_unspecified:NorthAndCentralAmerica|subtropic_mediterranean:Europe,Asia,Africa,Oceania|tropic:NorthAndCentralAmerica</v>
          </cell>
          <cell r="BO402">
            <v>1</v>
          </cell>
          <cell r="BP402" t="str">
            <v>X</v>
          </cell>
          <cell r="BR402" t="str">
            <v>RedListCategoryLevel</v>
          </cell>
          <cell r="BT402">
            <v>1</v>
          </cell>
          <cell r="BW402" t="str">
            <v>SpreadYearlyIncreaseCalculatedExpansionSpeed</v>
          </cell>
          <cell r="BX402">
            <v>0</v>
          </cell>
          <cell r="BY402">
            <v>1</v>
          </cell>
          <cell r="CB402" t="str">
            <v>T35,T37,T39</v>
          </cell>
          <cell r="CC402">
            <v>1</v>
          </cell>
          <cell r="CH402">
            <v>1</v>
          </cell>
          <cell r="CM402">
            <v>1</v>
          </cell>
          <cell r="CQ402">
            <v>1</v>
          </cell>
          <cell r="CU402">
            <v>1</v>
          </cell>
          <cell r="CX402">
            <v>0</v>
          </cell>
          <cell r="CY402">
            <v>1</v>
          </cell>
          <cell r="DB402">
            <v>0</v>
          </cell>
          <cell r="DC402" t="str">
            <v>Duskamarant &lt;em&gt;Amaranthus retroflexus &lt;/em&gt;er en ettårig urt fra Nord-Amerika. Den er den amarant-arten som blir oftest funnet i Norge. Den kom inn med ballastjord på sent 1800-tall og tidlig 1900-tall, med korn ved møller og i havner fra slutten av 1800-tallet til nå, og den ble spredt ut med mølleavfall brukt som gjødsel på bygdene, særlig på Vestlandet, men også nord til Nordland. Arten er tilnærmet stabil på enkelte steder i Østfold, Oslo og Vestfold, i Oslo kanskje siden 1930-tallet, men sikkert siden 1960-tallet på Vippetangen i Oslo havn.</v>
          </cell>
          <cell r="DD402" t="str">
            <v>&lt;p&gt;Arten hadde et voldsomt oppsving i funn på sent 1940-tall og tidlig 1950-tall (dvs. i perioden 1941-1960). Dette skyldes høyst trolig massiv innførsel av amerikansk korn etter andre verdenskrig. Arten er et nordamerikansk ugras. Hyppigheten i innførsel synes å ha gått tilbake siden 1960-tallet, men til gjengjeld kommer den inn på flere måter, bl.a. med fuglefrø og gartnerivarer, og synes å være under etablering et fåtall steder ved Oslofjorden.&lt;/p&gt;</v>
          </cell>
          <cell r="DE402" t="str">
            <v>Arten blir og har blitt innført på en rekke ulike måter, se ovafor.</v>
          </cell>
          <cell r="DF402" t="str">
            <v>Invasjonspotensialet er svært lite, med kort median levetid (med usikkerhet til begrenset) og ingen ekspansjon foreløpig. Arten er totalt begrenset til sterkt endret natur (skrotemark). Pågående klimaendringer er trolig årsaken til begynnende etablering, dvs. at arten overhode vurderes.</v>
          </cell>
          <cell r="DG402" t="str">
            <v>Ingen kjent negativ økologisk effekt er knyttet til arten.</v>
          </cell>
          <cell r="DH402" t="str">
            <v>&lt;p&gt;Sjøl om duskamarant nå har stabil forekomst i Norge (frøreproduksjon), så ekspanderer den foreløpig ikke og forventes heller ikke å få noen stor ekspansjon de kommende 50 år. Vi vurderer den til ingen kjent økologisk risiko i norsk natur.&lt;br/&gt;&lt;/p&gt;</v>
          </cell>
          <cell r="DI402">
            <v>0</v>
          </cell>
        </row>
        <row r="403">
          <cell r="B403" t="str">
            <v>Atriplex hortensis</v>
          </cell>
          <cell r="C403" t="str">
            <v>L.</v>
          </cell>
          <cell r="D403" t="str">
            <v>hagemelde</v>
          </cell>
          <cell r="E403">
            <v>130833</v>
          </cell>
          <cell r="F403">
            <v>101361</v>
          </cell>
          <cell r="G403" t="str">
            <v>ExpertGroups/Karplanter/N</v>
          </cell>
          <cell r="H403" t="str">
            <v>Karplanter</v>
          </cell>
          <cell r="I403" t="str">
            <v>Karplanter</v>
          </cell>
          <cell r="J403" t="str">
            <v>AlienSpecie</v>
          </cell>
          <cell r="N403">
            <v>1</v>
          </cell>
          <cell r="Q403">
            <v>1</v>
          </cell>
          <cell r="T403" t="str">
            <v>NK</v>
          </cell>
          <cell r="U403">
            <v>1</v>
          </cell>
          <cell r="V403" t="str">
            <v>1,1</v>
          </cell>
          <cell r="AA403">
            <v>1850</v>
          </cell>
          <cell r="AB403" t="str">
            <v>terrestrial</v>
          </cell>
          <cell r="AD403" t="str">
            <v>origin,unknown</v>
          </cell>
          <cell r="AE403" t="str">
            <v>no</v>
          </cell>
          <cell r="AF403" t="str">
            <v>unknown</v>
          </cell>
          <cell r="AG403">
            <v>1874</v>
          </cell>
          <cell r="AH403" t="str">
            <v>Oslo: Kongshavn - Grønlia</v>
          </cell>
          <cell r="AI403">
            <v>1</v>
          </cell>
          <cell r="AJ403" t="str">
            <v>V</v>
          </cell>
          <cell r="AL403">
            <v>2</v>
          </cell>
          <cell r="AM403" t="str">
            <v>importDirect</v>
          </cell>
          <cell r="AN403">
            <v>3</v>
          </cell>
          <cell r="AO403" t="str">
            <v>introductionStowaway,introductionEscaped</v>
          </cell>
          <cell r="AQ403">
            <v>4</v>
          </cell>
          <cell r="AR403">
            <v>5</v>
          </cell>
          <cell r="AS403">
            <v>20</v>
          </cell>
          <cell r="AT403">
            <v>1</v>
          </cell>
          <cell r="AU403">
            <v>40</v>
          </cell>
          <cell r="AV403">
            <v>100</v>
          </cell>
          <cell r="AW403" t="str">
            <v>Ingen kjent effekt</v>
          </cell>
          <cell r="AX403" t="str">
            <v>Ingen kjent effekt</v>
          </cell>
          <cell r="BC403" t="str">
            <v>Ingen kjent effekt</v>
          </cell>
          <cell r="BD403" t="str">
            <v>Ingen kjent effekt</v>
          </cell>
          <cell r="BE403" t="str">
            <v>no</v>
          </cell>
          <cell r="BF403" t="str">
            <v>yes</v>
          </cell>
          <cell r="BG403" t="str">
            <v>V</v>
          </cell>
          <cell r="BK403" t="str">
            <v>temperate_nemoral:Europe,Asia|temperate_dry:Europe,Asia|subtropic_mediterranean:Europe,Asia</v>
          </cell>
          <cell r="BM403" t="str">
            <v>temperate_nemoral:Europe,Asia,NorthAndCentralAmerica|temperate_dry:Europe,Asia|subtropic_mediterranean:Europe,Asia,Oceania,SouthAmerica</v>
          </cell>
          <cell r="BO403">
            <v>1</v>
          </cell>
          <cell r="BR403" t="str">
            <v>RedListCategoryLevel</v>
          </cell>
          <cell r="BT403">
            <v>1</v>
          </cell>
          <cell r="BW403" t="str">
            <v>SpreadYearlyIncreaseCalculatedExpansionSpeed</v>
          </cell>
          <cell r="BX403">
            <v>0</v>
          </cell>
          <cell r="BY403">
            <v>1</v>
          </cell>
          <cell r="CB403" t="str">
            <v>T35,T39,T44</v>
          </cell>
          <cell r="CC403">
            <v>1</v>
          </cell>
          <cell r="CH403">
            <v>1</v>
          </cell>
          <cell r="CM403">
            <v>1</v>
          </cell>
          <cell r="CQ403">
            <v>1</v>
          </cell>
          <cell r="CU403">
            <v>1</v>
          </cell>
          <cell r="CX403">
            <v>0</v>
          </cell>
          <cell r="CY403">
            <v>1</v>
          </cell>
          <cell r="DB403">
            <v>0</v>
          </cell>
          <cell r="DC403" t="str">
            <v>Hagemelde &lt;i&gt;Atriplex hortensis&lt;/i&gt; er en ettårig art med frøformering. Den stammer fra varmere og tørrere deler av Europa og Vest-Asia og er en gammel kulturplante, nå i økende bruk som salatplante.</v>
          </cell>
          <cell r="DD403" t="str">
            <v>Arten er funnet med store mellomrom fra 1874 til de aller siste årene, men uten noen veldokumentert langlevd populasjon. Funndataene tyder på permanens i Oslo, men kanskje ikke ellers. Funnene er konsentrert til søndre Østlandet, med ganske regelmessige funn i Østfold, Oslo og Vestfold.</v>
          </cell>
          <cell r="DE403" t="str">
            <v>Tidlig innspredning var med ballastjord, senere som frøforurensning og som forvilling fra dyrkning som salatplante. Arten ble i realiteten borte fra norsk flora mellom 1950 og 1994 (to tilfeldige funn, men kanskje permanens ett sted i Oslo), men fra og med 1994 har den dukket opp hyppig ved planteskoler og på deponier for organisk avfall. Dette skyldes nok økt bruk som salatplante. Det er nå flere tegn på reproduksjon, både på en gammel ballastplass og ved flere planteskoler.</v>
          </cell>
          <cell r="DF403" t="str">
            <v>Invasjonspotensialet er lite, med minste skår på både median levetid og ekspansjonshastighet, foreløpig. Arten har kanskje &amp;#233:n etablert forekomst og ingen økning. Uten forventete virkninger av klimaendringer ville neppe arten bli kategorisert som (trolig) etablert.</v>
          </cell>
          <cell r="DG403" t="str">
            <v>Ingen negativ økologisk effekt er kjent for denne arten.</v>
          </cell>
          <cell r="DH403" t="str">
            <v>Hagemelde vurderes til ingen kjent økologisk risiko. Arten har historisk interesse som en ballastplante som kan ha overlevd i nesten 150 år på ett sted, kanskje ved frøbank. Ellers kan den være under etablering på grunn av økt bruk som salatplante, med påfølgende spredning.</v>
          </cell>
          <cell r="DI403">
            <v>0</v>
          </cell>
        </row>
        <row r="404">
          <cell r="B404" t="str">
            <v>Vulpia myuros</v>
          </cell>
          <cell r="C404" t="str">
            <v>(L.) C.C.Gmel.</v>
          </cell>
          <cell r="D404" t="str">
            <v>musesvingel</v>
          </cell>
          <cell r="E404">
            <v>145195</v>
          </cell>
          <cell r="F404">
            <v>100224</v>
          </cell>
          <cell r="G404" t="str">
            <v>ExpertGroups/Karplanter/N</v>
          </cell>
          <cell r="H404" t="str">
            <v>Karplanter</v>
          </cell>
          <cell r="I404" t="str">
            <v>Karplanter</v>
          </cell>
          <cell r="J404" t="str">
            <v>AlienSpecie</v>
          </cell>
          <cell r="N404">
            <v>2</v>
          </cell>
          <cell r="Q404">
            <v>1</v>
          </cell>
          <cell r="T404" t="str">
            <v>LO</v>
          </cell>
          <cell r="U404">
            <v>2</v>
          </cell>
          <cell r="V404" t="str">
            <v>2AB,1</v>
          </cell>
          <cell r="X404">
            <v>2</v>
          </cell>
          <cell r="Y404">
            <v>3</v>
          </cell>
          <cell r="Z404">
            <v>1</v>
          </cell>
          <cell r="AA404">
            <v>1983</v>
          </cell>
          <cell r="AB404" t="str">
            <v>terrestrial</v>
          </cell>
          <cell r="AD404" t="str">
            <v>unknown</v>
          </cell>
          <cell r="AE404" t="str">
            <v>yes</v>
          </cell>
          <cell r="AF404" t="str">
            <v>unknown</v>
          </cell>
          <cell r="AG404">
            <v>1983</v>
          </cell>
          <cell r="AH404" t="str">
            <v>Ro Stavanger: Ullandhaug</v>
          </cell>
          <cell r="AI404">
            <v>1</v>
          </cell>
          <cell r="AJ404" t="str">
            <v>V</v>
          </cell>
          <cell r="AN404">
            <v>1</v>
          </cell>
          <cell r="AO404" t="str">
            <v>introductionTransportpollution</v>
          </cell>
          <cell r="AP404" t="str">
            <v>Øs,OsA,Ve,Te,Aa,Va,Ro</v>
          </cell>
          <cell r="AQ404">
            <v>20</v>
          </cell>
          <cell r="AR404">
            <v>2</v>
          </cell>
          <cell r="AS404">
            <v>40</v>
          </cell>
          <cell r="AT404">
            <v>35300</v>
          </cell>
          <cell r="AU404">
            <v>80</v>
          </cell>
          <cell r="AV404">
            <v>90</v>
          </cell>
          <cell r="AW404" t="str">
            <v>Ingen kjent effekt</v>
          </cell>
          <cell r="AX404" t="str">
            <v>Ingen kjent effekt</v>
          </cell>
          <cell r="BC404" t="str">
            <v>Ingen kjent effekt</v>
          </cell>
          <cell r="BD404" t="str">
            <v>Ingen kjent effekt</v>
          </cell>
          <cell r="BE404" t="str">
            <v>no</v>
          </cell>
          <cell r="BF404" t="str">
            <v>yes</v>
          </cell>
          <cell r="BG404" t="str">
            <v>V</v>
          </cell>
          <cell r="BK404" t="str">
            <v>temperate_nemoral:Europe|subtropic_mediterranean:Europe,Asia,Africa</v>
          </cell>
          <cell r="BM404" t="str">
            <v>temperate_nemoral:Europe,Asia,Oceania,NorthAndCentralAmerica,SouthAmerica|subtropic_unspecified:Asia,Oceania,NorthAndCentralAmerica,SouthAmerica|subtropic_mediterranean:Europe,Asia,Africa|subtropic_caperegion:Africa|subtropic_highlands:SouthAmerica</v>
          </cell>
          <cell r="BO404">
            <v>2</v>
          </cell>
          <cell r="BQ404" t="str">
            <v>X</v>
          </cell>
          <cell r="BR404" t="str">
            <v>RedListCategoryLevel</v>
          </cell>
          <cell r="BT404">
            <v>2</v>
          </cell>
          <cell r="BW404" t="str">
            <v>SpreadYearlyIncreaseCalculatedExpansionSpeed</v>
          </cell>
          <cell r="BX404">
            <v>53.91</v>
          </cell>
          <cell r="BY404">
            <v>1</v>
          </cell>
          <cell r="CB404" t="str">
            <v>T32,T35,T37,T40,T43</v>
          </cell>
          <cell r="CC404">
            <v>1</v>
          </cell>
          <cell r="CH404">
            <v>1</v>
          </cell>
          <cell r="CM404">
            <v>1</v>
          </cell>
          <cell r="CQ404">
            <v>1</v>
          </cell>
          <cell r="CU404">
            <v>1</v>
          </cell>
          <cell r="CX404">
            <v>0</v>
          </cell>
          <cell r="CY404">
            <v>1</v>
          </cell>
          <cell r="DB404">
            <v>0</v>
          </cell>
          <cell r="DC404" t="str">
            <v>Musesvingel &lt;em&gt;Vulpia myuros &lt;/em&gt;er et ettårig, et par desimeter til halvmeter høyt gress som vokser i løse tuer. Det formeres med frø. Gresset kommer fra Mellom- og Sør-Europa, Sørvest-Asia og Nord-Afrika. Arten er praktisk talt bare funnet på skrotemark (sterkt endret fastmark), først og fremst på tilsådde områder.&lt;br/&gt;</v>
          </cell>
          <cell r="DD404" t="str">
            <v>&lt;p&gt;Musesvingel er en ny art i norsk flora. Den har kommet inn utilsiktet og i nokså stor mengde de siste 30 årene, som bestanddel i frøblandinger for plener og annen gressmark. Den er funnet på torvtak, i veikanter og midtrabatter, i plener og skrotemark. Siden arten først ble funnet i 1983 i Ro Stavanger, har antallet kjente funnsteder økt til over 50, men bare en begrenset del av disse utgjør stabile eller semi-stabile forekomster. En kan regne med et visst mørketall: samtidig er det ukjent i hvilken grad arten forsatt finnes på lokalitetene, men trolig har den vært tilfeldig eller svært kortvarig (mindre enn 5 år) på storparten av stedene. Den er sannsynligvis nokså konkurransesvak og kan bli utkonkurrert når mer robuste arter etablerer seg på voksestedene og disse gror igjen. Områdene med hyppige funn - og størst sannsynlighet for litt mer langvarige forekomster - er Østfold, Oslo, Vestfold, og Rogaland.&lt;/p&gt;</v>
          </cell>
          <cell r="DE404" t="str">
            <v>Innført med grasfrø. Liten eller ingen spredning fra innførselsstedene.</v>
          </cell>
          <cell r="DF404" t="str">
            <v>Begrenset invasjonspotensial, som kombinasjon av begrenset (med usikkerhet til låg) median levetid og begrenset ekspansjonshastighet. Etablering av arten de siste tiårene er korrelert med klimaendring, og forventet økning bygger på forventet endring i klima.</v>
          </cell>
          <cell r="DG404" t="str">
            <v>Det er ingen kjente negative økologiske effekter knyttet til arten.</v>
          </cell>
          <cell r="DH404" t="str">
            <v>&lt;p&gt;Musesvingel vurderes til låg økologisk risiko. Dette er et resultat av et begrenset invasjonspotensial og ingen kjente negative økologiske effekter.&lt;/p&gt;</v>
          </cell>
          <cell r="DI404">
            <v>0</v>
          </cell>
        </row>
        <row r="405">
          <cell r="B405" t="str">
            <v>Magnolia sieboldii</v>
          </cell>
          <cell r="C405" t="str">
            <v>K.Koch</v>
          </cell>
          <cell r="D405" t="str">
            <v>junimagnolia</v>
          </cell>
          <cell r="E405">
            <v>141293</v>
          </cell>
          <cell r="F405">
            <v>170399</v>
          </cell>
          <cell r="G405" t="str">
            <v>ExpertGroups/Karplanter/N</v>
          </cell>
          <cell r="H405" t="str">
            <v>Karplanter</v>
          </cell>
          <cell r="I405" t="str">
            <v>Karplanter</v>
          </cell>
          <cell r="J405" t="str">
            <v>NotApplicable</v>
          </cell>
          <cell r="M405" t="str">
            <v>canNotEstablishWithin50years</v>
          </cell>
          <cell r="AA405" t="str">
            <v>2013 ca</v>
          </cell>
          <cell r="AB405" t="str">
            <v>terrestrial</v>
          </cell>
          <cell r="AD405" t="str">
            <v>unknown</v>
          </cell>
          <cell r="AE405" t="str">
            <v>no</v>
          </cell>
          <cell r="AF405" t="str">
            <v>unknown</v>
          </cell>
          <cell r="AI405">
            <v>15</v>
          </cell>
          <cell r="AJ405" t="str">
            <v>V</v>
          </cell>
          <cell r="AU405">
            <v>0</v>
          </cell>
          <cell r="AW405" t="str">
            <v>Ingen kjent effekt</v>
          </cell>
          <cell r="AX405" t="str">
            <v>Ingen kjent effekt</v>
          </cell>
          <cell r="BC405" t="str">
            <v>Ingen kjent effekt</v>
          </cell>
          <cell r="BD405" t="str">
            <v>Ingen kjent effekt</v>
          </cell>
          <cell r="BK405" t="str">
            <v>temperate_nemoral:Asia|subtropic_unspecified:Asia</v>
          </cell>
          <cell r="BM405" t="str">
            <v>temperate_nemoral:Europe,Asia,Oceania,NorthAndCentralAmerica|subtropic_unspecified:Asia</v>
          </cell>
          <cell r="DI405">
            <v>0</v>
          </cell>
        </row>
        <row r="406">
          <cell r="B406" t="str">
            <v>Viola lutea</v>
          </cell>
          <cell r="C406" t="str">
            <v>Huds.</v>
          </cell>
          <cell r="D406" t="str">
            <v>gulfiol</v>
          </cell>
          <cell r="E406">
            <v>84891</v>
          </cell>
          <cell r="F406">
            <v>128028</v>
          </cell>
          <cell r="G406" t="str">
            <v>ExpertGroups/Karplanter/N</v>
          </cell>
          <cell r="H406" t="str">
            <v>Karplanter</v>
          </cell>
          <cell r="I406" t="str">
            <v>Karplanter</v>
          </cell>
          <cell r="J406" t="str">
            <v>NotApplicable</v>
          </cell>
          <cell r="M406" t="str">
            <v>canNotEstablishWithin50years</v>
          </cell>
          <cell r="AA406">
            <v>2003</v>
          </cell>
          <cell r="AB406" t="str">
            <v>terrestrial</v>
          </cell>
          <cell r="AD406" t="str">
            <v>unknown</v>
          </cell>
          <cell r="AE406" t="str">
            <v>no</v>
          </cell>
          <cell r="AF406" t="str">
            <v>unknown</v>
          </cell>
          <cell r="AI406">
            <v>2</v>
          </cell>
          <cell r="AJ406" t="str">
            <v>V</v>
          </cell>
          <cell r="AW406" t="str">
            <v>Ingen kjent effekt</v>
          </cell>
          <cell r="AX406" t="str">
            <v>Ingen kjent effekt</v>
          </cell>
          <cell r="BC406" t="str">
            <v>Ingen kjent effekt</v>
          </cell>
          <cell r="BD406" t="str">
            <v>Ingen kjent effekt</v>
          </cell>
          <cell r="BK406" t="str">
            <v>temperate_nemoral:Europe</v>
          </cell>
          <cell r="BM406" t="str">
            <v>temperate_nemoral:Europe</v>
          </cell>
          <cell r="DI406">
            <v>0</v>
          </cell>
        </row>
        <row r="407">
          <cell r="B407" t="str">
            <v>Viola cornuta</v>
          </cell>
          <cell r="C407" t="str">
            <v>L.</v>
          </cell>
          <cell r="D407" t="str">
            <v>hornfiol</v>
          </cell>
          <cell r="E407">
            <v>62757</v>
          </cell>
          <cell r="F407">
            <v>102797</v>
          </cell>
          <cell r="G407" t="str">
            <v>ExpertGroups/Karplanter/N</v>
          </cell>
          <cell r="H407" t="str">
            <v>Karplanter</v>
          </cell>
          <cell r="I407" t="str">
            <v>Karplanter</v>
          </cell>
          <cell r="J407" t="str">
            <v>AlienSpecie</v>
          </cell>
          <cell r="N407">
            <v>2</v>
          </cell>
          <cell r="Q407">
            <v>1</v>
          </cell>
          <cell r="T407" t="str">
            <v>LO</v>
          </cell>
          <cell r="U407">
            <v>2</v>
          </cell>
          <cell r="V407" t="str">
            <v>2AB,1</v>
          </cell>
          <cell r="X407">
            <v>1</v>
          </cell>
          <cell r="Y407">
            <v>1</v>
          </cell>
          <cell r="Z407">
            <v>1</v>
          </cell>
          <cell r="AA407">
            <v>1932</v>
          </cell>
          <cell r="AB407" t="str">
            <v>terrestrial</v>
          </cell>
          <cell r="AD407" t="str">
            <v>unknown</v>
          </cell>
          <cell r="AE407" t="str">
            <v>yes</v>
          </cell>
          <cell r="AF407" t="str">
            <v>unknown</v>
          </cell>
          <cell r="AG407">
            <v>1989</v>
          </cell>
          <cell r="AH407" t="str">
            <v>Ro Karmøy: Skudenes</v>
          </cell>
          <cell r="AI407">
            <v>3</v>
          </cell>
          <cell r="AJ407" t="str">
            <v>V</v>
          </cell>
          <cell r="AL407">
            <v>1</v>
          </cell>
          <cell r="AM407" t="str">
            <v>importDirect</v>
          </cell>
          <cell r="AN407">
            <v>3</v>
          </cell>
          <cell r="AO407" t="str">
            <v>introductionEscaped,spreadNaturalDispersal</v>
          </cell>
          <cell r="AP407" t="str">
            <v>Øs,OsA,Bu,Aa,Ro,Ho,Sf,Mr</v>
          </cell>
          <cell r="AQ407">
            <v>20</v>
          </cell>
          <cell r="AR407">
            <v>5</v>
          </cell>
          <cell r="AS407">
            <v>100</v>
          </cell>
          <cell r="AT407">
            <v>120000</v>
          </cell>
          <cell r="AU407">
            <v>300</v>
          </cell>
          <cell r="AV407">
            <v>100</v>
          </cell>
          <cell r="AW407" t="str">
            <v>Ingen kjent effekt</v>
          </cell>
          <cell r="AX407" t="str">
            <v>Ingen kjent effekt</v>
          </cell>
          <cell r="BC407" t="str">
            <v>Ingen kjent effekt</v>
          </cell>
          <cell r="BD407" t="str">
            <v>Ingen kjent effekt</v>
          </cell>
          <cell r="BE407" t="str">
            <v>no</v>
          </cell>
          <cell r="BF407" t="str">
            <v>no</v>
          </cell>
          <cell r="BG407" t="str">
            <v>V</v>
          </cell>
          <cell r="BK407" t="str">
            <v>temperate_nemoral:Europe</v>
          </cell>
          <cell r="BM407" t="str">
            <v>temperate_nemoral:Europe|subtropic_mediterranean:Europe</v>
          </cell>
          <cell r="BO407">
            <v>2</v>
          </cell>
          <cell r="BQ407" t="str">
            <v>X</v>
          </cell>
          <cell r="BR407" t="str">
            <v>RedListCategoryLevel</v>
          </cell>
          <cell r="BT407">
            <v>2</v>
          </cell>
          <cell r="BW407" t="str">
            <v>SpreadYearlyIncreaseCalculatedExpansionSpeed</v>
          </cell>
          <cell r="BX407">
            <v>85.24</v>
          </cell>
          <cell r="BY407">
            <v>1</v>
          </cell>
          <cell r="CB407" t="str">
            <v>T35,T39,T43</v>
          </cell>
          <cell r="CC407">
            <v>1</v>
          </cell>
          <cell r="CH407">
            <v>1</v>
          </cell>
          <cell r="CM407">
            <v>1</v>
          </cell>
          <cell r="CQ407">
            <v>1</v>
          </cell>
          <cell r="CU407">
            <v>1</v>
          </cell>
          <cell r="CX407">
            <v>0</v>
          </cell>
          <cell r="CY407">
            <v>1</v>
          </cell>
          <cell r="DB407">
            <v>0</v>
          </cell>
          <cell r="DC407" t="str">
            <v>Hornfiol &lt;i&gt;Viola cornuta &lt;/i&gt;er en kortlevd flerårig urt med frøformering. Frøene spres nokså passivt (knipses noen få cm ut av kapslene). Arten stammer fra Pyreneene i Sørvest-Europa.</v>
          </cell>
          <cell r="DD407" t="str">
            <v>&lt;p&gt;Hornfiol ble funnet første gang forvillet i Ak Bærum i 1932. Neste funn var nesten 30 år senere i Oslo. Deretter gikk det på ny nesten 30 år før neste funn i Ro Karmøy, og deretter har arten dukket opp noe hyppigere, i gjennomsnitt med ett nytt funn omtrent hvert annet år. Funnene er i all hovedsak på veikanter og avfallsplasser, og arten har i beskjeden grad greid å etablere seg i landet, kanskje med unntak av i Ro Karmøy og Bu Drammen. Den er kjent med noen småpopulasjoner med årviss reproduksjon, men neppe stabile over mer enn maksimum 10 år. I Drammen ble en populasjon observert med formering i 5 år fra ca. 1999 (Konnerudgata 101, ikke samlet og belagt og derfor ikke dokumentert i datafilene). Arten har neppe potensial for etablering av noen større, helt permanent bestand i Norge de aller første årene.&lt;/p&gt;</v>
          </cell>
          <cell r="DE407" t="str">
            <v>Innført hageplante, spredt ut i naturen med utkast og med frø. Frøspredning over svært korte avstander.</v>
          </cell>
          <cell r="DF407" t="str">
            <v>Invasjonspotensialet er begrenset som en kombinasjon av begrenset (til låg) median levetid og begrenset ekspansjonshastighet.</v>
          </cell>
          <cell r="DG407" t="str">
            <v>Det er ikke kjent eller forventet noen negativ effekt på naturtyper. Arten hører imidlertid til en gruppe med hyppig hybridisering og mye introgresjon, og det er potensial for introgressiv hybridisering med den stedegne arten stemorsblom &lt;i&gt;Viola tricolor&lt;/i&gt;. Vi har ikke tatt med dette momentet i vurderingen fordi ingen hybrider til dags dato er observert i eller nær norske forekomster.</v>
          </cell>
          <cell r="DH407" t="str">
            <v>&lt;p&gt;Hornfiol har semi-stabil forekomst i Norge (frøreproduksjon) og utgjør en låg økologisk risiko, utelukkende på grunn av invasjonspotensialet.&lt;/p&gt;</v>
          </cell>
          <cell r="DI407">
            <v>0</v>
          </cell>
        </row>
        <row r="408">
          <cell r="B408" t="str">
            <v>Clematis flammula</v>
          </cell>
          <cell r="C408" t="str">
            <v>L.</v>
          </cell>
          <cell r="E408">
            <v>85593</v>
          </cell>
          <cell r="F408">
            <v>128714</v>
          </cell>
          <cell r="G408" t="str">
            <v>ExpertGroups/Karplanter/N</v>
          </cell>
          <cell r="H408" t="str">
            <v>Karplanter</v>
          </cell>
          <cell r="I408" t="str">
            <v>Karplanter</v>
          </cell>
          <cell r="J408" t="str">
            <v>NotApplicable</v>
          </cell>
          <cell r="M408" t="str">
            <v>canNotEstablishWithin50years</v>
          </cell>
          <cell r="AA408">
            <v>1903</v>
          </cell>
          <cell r="AB408" t="str">
            <v>terrestrial</v>
          </cell>
          <cell r="AD408" t="str">
            <v>origin</v>
          </cell>
          <cell r="AE408" t="str">
            <v>no</v>
          </cell>
          <cell r="AF408" t="str">
            <v>unknown</v>
          </cell>
          <cell r="AI408">
            <v>10</v>
          </cell>
          <cell r="AJ408" t="str">
            <v>V</v>
          </cell>
          <cell r="AW408" t="str">
            <v>Ingen kjent effekt</v>
          </cell>
          <cell r="AX408" t="str">
            <v>Ingen kjent effekt</v>
          </cell>
          <cell r="BC408" t="str">
            <v>Ingen kjent effekt</v>
          </cell>
          <cell r="BD408" t="str">
            <v>Ingen kjent effekt</v>
          </cell>
          <cell r="BK408" t="str">
            <v>temperate_nemoral:Europe|subtropic_mediterranean:Europe,Asia,Africa</v>
          </cell>
          <cell r="BM408" t="str">
            <v>temperate_nemoral:Europe|subtropic_mediterranean:Europe,Asia,Africa</v>
          </cell>
          <cell r="DI408">
            <v>0</v>
          </cell>
        </row>
        <row r="409">
          <cell r="B409" t="str">
            <v>Clematis recta</v>
          </cell>
          <cell r="C409" t="str">
            <v>L.</v>
          </cell>
          <cell r="D409" t="str">
            <v>stivranke</v>
          </cell>
          <cell r="E409">
            <v>131875</v>
          </cell>
          <cell r="F409">
            <v>103102</v>
          </cell>
          <cell r="G409" t="str">
            <v>ExpertGroups/Karplanter/N</v>
          </cell>
          <cell r="H409" t="str">
            <v>Karplanter</v>
          </cell>
          <cell r="I409" t="str">
            <v>Karplanter</v>
          </cell>
          <cell r="J409" t="str">
            <v>NotApplicable</v>
          </cell>
          <cell r="M409" t="str">
            <v>canNotEstablishWithin50years</v>
          </cell>
          <cell r="X409">
            <v>1</v>
          </cell>
          <cell r="Y409">
            <v>1</v>
          </cell>
          <cell r="Z409">
            <v>1</v>
          </cell>
          <cell r="AA409">
            <v>1927</v>
          </cell>
          <cell r="AB409" t="str">
            <v>terrestrial</v>
          </cell>
          <cell r="AD409" t="str">
            <v>unknown</v>
          </cell>
          <cell r="AE409" t="str">
            <v>yes</v>
          </cell>
          <cell r="AF409" t="str">
            <v>unknown</v>
          </cell>
          <cell r="AI409">
            <v>10</v>
          </cell>
          <cell r="AJ409" t="str">
            <v>V</v>
          </cell>
          <cell r="AW409" t="str">
            <v>Ingen kjent effekt</v>
          </cell>
          <cell r="AX409" t="str">
            <v>Ingen kjent effekt</v>
          </cell>
          <cell r="BC409" t="str">
            <v>Ingen kjent effekt</v>
          </cell>
          <cell r="BD409" t="str">
            <v>Ingen kjent effekt</v>
          </cell>
          <cell r="BK409" t="str">
            <v>temperate_nemoral:Europe|temperate_dry:Europe|subtropic_mediterranean:Europe</v>
          </cell>
          <cell r="BM409" t="str">
            <v>temperate_nemoral:Europe|temperate_dry:Europe|subtropic_mediterranean:Europe</v>
          </cell>
          <cell r="DI409">
            <v>0</v>
          </cell>
        </row>
        <row r="410">
          <cell r="B410" t="str">
            <v>Clematis tangutica</v>
          </cell>
          <cell r="C410" t="str">
            <v>(Maxim.) Korsh.</v>
          </cell>
          <cell r="D410" t="str">
            <v>gullklematis</v>
          </cell>
          <cell r="E410">
            <v>63064</v>
          </cell>
          <cell r="F410">
            <v>103104</v>
          </cell>
          <cell r="G410" t="str">
            <v>ExpertGroups/Karplanter/N</v>
          </cell>
          <cell r="H410" t="str">
            <v>Karplanter</v>
          </cell>
          <cell r="I410" t="str">
            <v>Karplanter</v>
          </cell>
          <cell r="J410" t="str">
            <v>AlienSpecie</v>
          </cell>
          <cell r="N410">
            <v>2</v>
          </cell>
          <cell r="P410" t="str">
            <v>V</v>
          </cell>
          <cell r="Q410">
            <v>1</v>
          </cell>
          <cell r="T410" t="str">
            <v>LO</v>
          </cell>
          <cell r="U410">
            <v>2</v>
          </cell>
          <cell r="V410" t="str">
            <v>2AB,1</v>
          </cell>
          <cell r="X410">
            <v>2</v>
          </cell>
          <cell r="Y410">
            <v>3</v>
          </cell>
          <cell r="Z410">
            <v>1</v>
          </cell>
          <cell r="AA410">
            <v>1994</v>
          </cell>
          <cell r="AB410" t="str">
            <v>terrestrial</v>
          </cell>
          <cell r="AD410" t="str">
            <v>unknown</v>
          </cell>
          <cell r="AE410" t="str">
            <v>yes</v>
          </cell>
          <cell r="AF410" t="str">
            <v>unknown</v>
          </cell>
          <cell r="AG410">
            <v>1994</v>
          </cell>
          <cell r="AH410" t="str">
            <v>He Hamar: Ideal fabrikker</v>
          </cell>
          <cell r="AI410">
            <v>10</v>
          </cell>
          <cell r="AJ410" t="str">
            <v>V</v>
          </cell>
          <cell r="AL410">
            <v>1</v>
          </cell>
          <cell r="AM410" t="str">
            <v>importDirect</v>
          </cell>
          <cell r="AN410">
            <v>4</v>
          </cell>
          <cell r="AO410" t="str">
            <v>introductionEscaped,spreadNaturalDispersal</v>
          </cell>
          <cell r="AP410" t="str">
            <v>OsA,He,Op,Bu,Ve</v>
          </cell>
          <cell r="AQ410">
            <v>28</v>
          </cell>
          <cell r="AR410">
            <v>4</v>
          </cell>
          <cell r="AS410">
            <v>112</v>
          </cell>
          <cell r="AT410">
            <v>15200</v>
          </cell>
          <cell r="AU410">
            <v>200</v>
          </cell>
          <cell r="AV410">
            <v>80</v>
          </cell>
          <cell r="AW410" t="str">
            <v>Ingen kjent effekt</v>
          </cell>
          <cell r="AX410" t="str">
            <v>Ingen kjent effekt</v>
          </cell>
          <cell r="BC410" t="str">
            <v>Ingen kjent effekt</v>
          </cell>
          <cell r="BD410" t="str">
            <v>Ingen kjent effekt</v>
          </cell>
          <cell r="BE410" t="str">
            <v>no</v>
          </cell>
          <cell r="BF410" t="str">
            <v>no</v>
          </cell>
          <cell r="BG410" t="str">
            <v>V</v>
          </cell>
          <cell r="BK410" t="str">
            <v>temperate_nemoral:Asia|temperate_dry:Asia</v>
          </cell>
          <cell r="BM410" t="str">
            <v>temperate_boreal:Europe,NorthAndCentralAmerica|temperate_nemoral:Europe,Asia,NorthAndCentralAmerica|temperate_dry:Asia</v>
          </cell>
          <cell r="BO410">
            <v>2</v>
          </cell>
          <cell r="BP410" t="str">
            <v>X</v>
          </cell>
          <cell r="BR410" t="str">
            <v>RedListCategoryLevel</v>
          </cell>
          <cell r="BT410">
            <v>2</v>
          </cell>
          <cell r="BW410" t="str">
            <v>SpreadYearlyIncreaseCalculatedExpansionSpeed</v>
          </cell>
          <cell r="BX410">
            <v>118.42</v>
          </cell>
          <cell r="BY410">
            <v>1</v>
          </cell>
          <cell r="CB410" t="str">
            <v>T4,T35,T37,T39</v>
          </cell>
          <cell r="CC410">
            <v>1</v>
          </cell>
          <cell r="CH410">
            <v>1</v>
          </cell>
          <cell r="CM410">
            <v>1</v>
          </cell>
          <cell r="CQ410">
            <v>1</v>
          </cell>
          <cell r="CU410">
            <v>1</v>
          </cell>
          <cell r="CX410">
            <v>0</v>
          </cell>
          <cell r="CY410">
            <v>1</v>
          </cell>
          <cell r="DB410">
            <v>0</v>
          </cell>
          <cell r="DC410" t="str">
            <v>Gullklematis &lt;i&gt;Clematis tangutica&lt;/i&gt; fra Kina er en langlevd klatrebusk. Den formerer seg effektivt med frø, og fruktene har sveveapparat og er effektivt vindspredte over middels distanser, kanskje km. Arten er innført som hageplante i nyere tid og er blitt meget populær. Den forviller seg lett og kan etablere seg i kratt og skogkanter hvor den får klatre og samtidig får lys.</v>
          </cell>
          <cell r="DD410" t="str">
            <v>&lt;p&gt;Gullklematis er mer hardfør enn de fleste andre &lt;em&gt;Clematis &lt;/em&gt;og kan plantes i innlandet og nordover. Arten vil trolig spre seg til mer naturlige naturtyper ganske raskt, men foreløpig er funnene gjort i urbane naturtyper og på skrotemark: He Hamar: Ideal fabrikker (1994), Vf Horten: Norsk Hydros industriområde 1999, Vf Larvik: Haraldsgate fortau 2001, Oslo: Ljan forstadsområde 2001, Op Sel: Otta jernbanestasjons område 2005, He Stange: Jønsbergveien 2014, og Bu Lier: Lierstranda 2013-2014.&lt;/p&gt;</v>
          </cell>
          <cell r="DE410" t="str">
            <v>Arten er innført hagebusk og spredt ut i naturen med vindspredte frukter, ofte over nokså lange avstander (hundremeter eller kilometer). Den kan dukke opp langt fra der den er kjent plantet.</v>
          </cell>
          <cell r="DF410" t="str">
            <v>Invasjonspotensialet er begrenset, med usikkerhet til moderat, en kombinasjon av begrenset (til moderat) median levetid og begrenset ekspansjonshastighet.</v>
          </cell>
          <cell r="DG410" t="str">
            <v>Ingen kjent negativ økologisk effekt er knyttet til arten.</v>
          </cell>
          <cell r="DH410" t="str">
            <v>&lt;p&gt;Gullklematis vurderes til låg økologisk risiko, og bare på grunn av invasjonspotensialet. Arten etablerer seg lett, foreløpig oftest på skrotemark, men vil trolig snart etablere seg bedre i skogkanter og kratt. Den vil neppe føre til større endringer eller bli så ekspansiv at den fortrenger noe vesentlig de nærmeste tiårene.&lt;/p&gt;</v>
          </cell>
          <cell r="DI410">
            <v>0</v>
          </cell>
        </row>
        <row r="411">
          <cell r="B411" t="str">
            <v>Clinopodium nepeta</v>
          </cell>
          <cell r="C411" t="str">
            <v>(L.) Kuntze</v>
          </cell>
          <cell r="E411">
            <v>145756</v>
          </cell>
          <cell r="F411">
            <v>128008</v>
          </cell>
          <cell r="G411" t="str">
            <v>ExpertGroups/Karplanter/N</v>
          </cell>
          <cell r="H411" t="str">
            <v>Karplanter</v>
          </cell>
          <cell r="I411" t="str">
            <v>Karplanter</v>
          </cell>
          <cell r="J411" t="str">
            <v>NotApplicable</v>
          </cell>
          <cell r="M411" t="str">
            <v>canNotEstablishWithin50years</v>
          </cell>
          <cell r="AA411">
            <v>1999</v>
          </cell>
          <cell r="AB411" t="str">
            <v>terrestrial</v>
          </cell>
          <cell r="AD411" t="str">
            <v>origin</v>
          </cell>
          <cell r="AE411" t="str">
            <v>no</v>
          </cell>
          <cell r="AF411" t="str">
            <v>unknown</v>
          </cell>
          <cell r="AI411">
            <v>5</v>
          </cell>
          <cell r="AJ411" t="str">
            <v>V</v>
          </cell>
          <cell r="AW411" t="str">
            <v>Ingen kjent effekt</v>
          </cell>
          <cell r="AX411" t="str">
            <v>Ingen kjent effekt</v>
          </cell>
          <cell r="BC411" t="str">
            <v>Ingen kjent effekt</v>
          </cell>
          <cell r="BD411" t="str">
            <v>Ingen kjent effekt</v>
          </cell>
          <cell r="BK411" t="str">
            <v>temperate_nemoral:Europe,Asia|subtropic_mediterranean:Europe,Asia,Africa</v>
          </cell>
          <cell r="BM411" t="str">
            <v>temperate_nemoral:Europe,Asia,Oceania,NorthAndCentralAmerica|subtropic_mediterranean:Europe,Asia,Africa</v>
          </cell>
          <cell r="DI411">
            <v>0</v>
          </cell>
        </row>
        <row r="412">
          <cell r="B412" t="str">
            <v>Codonopsis clematidea</v>
          </cell>
          <cell r="C412" t="str">
            <v>(Schrenk) C.B.Clarke</v>
          </cell>
          <cell r="D412" t="str">
            <v>vindelklokke</v>
          </cell>
          <cell r="E412">
            <v>105179</v>
          </cell>
          <cell r="F412">
            <v>145526</v>
          </cell>
          <cell r="G412" t="str">
            <v>ExpertGroups/Karplanter/N</v>
          </cell>
          <cell r="H412" t="str">
            <v>Karplanter</v>
          </cell>
          <cell r="I412" t="str">
            <v>Karplanter</v>
          </cell>
          <cell r="J412" t="str">
            <v>NotApplicable</v>
          </cell>
          <cell r="M412" t="str">
            <v>canNotEstablishWithin50years</v>
          </cell>
          <cell r="AA412">
            <v>1947</v>
          </cell>
          <cell r="AB412" t="str">
            <v>terrestrial</v>
          </cell>
          <cell r="AD412" t="str">
            <v>unknown</v>
          </cell>
          <cell r="AE412" t="str">
            <v>no</v>
          </cell>
          <cell r="AF412" t="str">
            <v>unknown</v>
          </cell>
          <cell r="AI412">
            <v>5</v>
          </cell>
          <cell r="AJ412" t="str">
            <v>V</v>
          </cell>
          <cell r="AW412" t="str">
            <v>Ingen kjent effekt</v>
          </cell>
          <cell r="AX412" t="str">
            <v>Ingen kjent effekt</v>
          </cell>
          <cell r="BC412" t="str">
            <v>Ingen kjent effekt</v>
          </cell>
          <cell r="BD412" t="str">
            <v>Ingen kjent effekt</v>
          </cell>
          <cell r="BK412" t="str">
            <v>temperate_nemoral:Asia|temperate_dry:Asia|subtropic_unspecified:Asia</v>
          </cell>
          <cell r="BM412" t="str">
            <v>temperate_nemoral:Asia|temperate_dry:Asia|subtropic_unspecified:Asia</v>
          </cell>
          <cell r="DI412">
            <v>0</v>
          </cell>
        </row>
        <row r="413">
          <cell r="B413" t="str">
            <v>Coincya monensis cheiranthos</v>
          </cell>
          <cell r="C413" t="str">
            <v>(Vill.) C.Aedo Pérez, Leadlay &amp; Muñoz Garm.</v>
          </cell>
          <cell r="D413" t="str">
            <v>lakksennep</v>
          </cell>
          <cell r="E413">
            <v>144112</v>
          </cell>
          <cell r="F413">
            <v>101167</v>
          </cell>
          <cell r="G413" t="str">
            <v>ExpertGroups/Karplanter/N</v>
          </cell>
          <cell r="H413" t="str">
            <v>Karplanter</v>
          </cell>
          <cell r="I413" t="str">
            <v>Karplanter</v>
          </cell>
          <cell r="J413" t="str">
            <v>AlienSpecie</v>
          </cell>
          <cell r="N413">
            <v>1</v>
          </cell>
          <cell r="Q413">
            <v>1</v>
          </cell>
          <cell r="T413" t="str">
            <v>NK</v>
          </cell>
          <cell r="U413">
            <v>1</v>
          </cell>
          <cell r="V413" t="str">
            <v>1,1</v>
          </cell>
          <cell r="AA413">
            <v>1903</v>
          </cell>
          <cell r="AB413" t="str">
            <v>terrestrial</v>
          </cell>
          <cell r="AD413" t="str">
            <v>unknown</v>
          </cell>
          <cell r="AE413" t="str">
            <v>yes</v>
          </cell>
          <cell r="AF413" t="str">
            <v>unknown</v>
          </cell>
          <cell r="AG413">
            <v>1903</v>
          </cell>
          <cell r="AH413" t="str">
            <v>Oslo/Bærum: Lysakerelven overfor Bakken</v>
          </cell>
          <cell r="AI413">
            <v>2</v>
          </cell>
          <cell r="AJ413" t="str">
            <v>V</v>
          </cell>
          <cell r="AN413">
            <v>3</v>
          </cell>
          <cell r="AO413" t="str">
            <v>introductionTransportpollution,introductionStowaway,spreadNaturalDispersal</v>
          </cell>
          <cell r="AP413" t="str">
            <v>Va</v>
          </cell>
          <cell r="AQ413">
            <v>4</v>
          </cell>
          <cell r="AR413">
            <v>2</v>
          </cell>
          <cell r="AS413">
            <v>8</v>
          </cell>
          <cell r="AT413">
            <v>1</v>
          </cell>
          <cell r="AU413">
            <v>4</v>
          </cell>
          <cell r="AV413">
            <v>100</v>
          </cell>
          <cell r="AW413" t="str">
            <v>Ingen kjent effekt</v>
          </cell>
          <cell r="AX413" t="str">
            <v>Ingen kjent effekt</v>
          </cell>
          <cell r="BC413" t="str">
            <v>Ingen kjent effekt</v>
          </cell>
          <cell r="BD413" t="str">
            <v>Ingen kjent effekt</v>
          </cell>
          <cell r="BE413" t="str">
            <v>no</v>
          </cell>
          <cell r="BF413" t="str">
            <v>no</v>
          </cell>
          <cell r="BG413" t="str">
            <v>V</v>
          </cell>
          <cell r="BK413" t="str">
            <v>temperate_nemoral:Europe|subtropic_mediterranean:Europe,Africa</v>
          </cell>
          <cell r="BM413" t="str">
            <v>temperate_nemoral:Europe|subtropic_mediterranean:Europe,Africa</v>
          </cell>
          <cell r="BO413">
            <v>1</v>
          </cell>
          <cell r="BR413" t="str">
            <v>RedListCategoryLevel</v>
          </cell>
          <cell r="BT413">
            <v>1</v>
          </cell>
          <cell r="BW413" t="str">
            <v>SpreadYearlyIncreaseCalculatedExpansionSpeed</v>
          </cell>
          <cell r="BX413">
            <v>20.07</v>
          </cell>
          <cell r="BY413">
            <v>1</v>
          </cell>
          <cell r="CB413" t="str">
            <v>T29,T35,T40,T44,T45</v>
          </cell>
          <cell r="CC413">
            <v>1</v>
          </cell>
          <cell r="CH413">
            <v>1</v>
          </cell>
          <cell r="CM413">
            <v>1</v>
          </cell>
          <cell r="CQ413">
            <v>1</v>
          </cell>
          <cell r="CU413">
            <v>1</v>
          </cell>
          <cell r="CX413">
            <v>0</v>
          </cell>
          <cell r="CY413">
            <v>1</v>
          </cell>
          <cell r="DB413">
            <v>0</v>
          </cell>
          <cell r="DC413" t="str">
            <v>Lakksennep &lt;i&gt;Coincya monensis &lt;/i&gt;subsp. &lt;i&gt;cheiranthos&lt;/i&gt; er en toårig plante med frøformering. Den stammer fra Nordvest-Afrika og fra Vest-Europa nord til De britiske øyer. Arten har vært etablert i Norge på havstrand (grus- og steinstrand med tangrester) og trolig elvestrand, og dessuten på ulike typer sterkt endret fastmark (sandhaug, brakkåker, eng, gårdstun, veikant, og ved ei mølle).</v>
          </cell>
          <cell r="DD413" t="str">
            <v>&lt;p&gt;Lakksennep har vært etablert i Norge flere ganger, men er opplagt på grensa for sitt klimatisk potensielle utbredelsesområde. Den ble funnet etablert ved Lysakerelva (grense Oslo/Bærum) i 1903 og ble senere funnet flere steder langs elva og ned til Vækerø ved fjorden fram til 1942. I 1915-1917 ble arten også funnet ved mølla på Thorshaugløkka i Oslo, men her forsvant den raskt. I 1940 ble den funnet på Oustøya i Ak Bærum, der den holdt seg i hvert fall til 1972. Fra 1993 har den flere ganger vært notert fra området ved Harkmark kirke i VA Mandal, sist i 2016. Her har den opplagt en etablert bestand i dag. Det er imidlertid ingen tegn til at noen forekomst har blitt helt permanent.&lt;/p&gt;</v>
          </cell>
          <cell r="DE413" t="str">
            <v>Ett sted har arten kommet inn som forurensning med korn ved ei mølle (Oslo: Torshov), andre sted(er) kanskje med ballastjord (Oslo/Bærum: Lysaker, Bærum: Oustøya), og på ett sted på totalt ukjent (og ugjettbart) vis (VA Mandal: Harkmark). Trolig har arten hatt litt viderespredning med strømmer i fjorden i indre Oslofjord.</v>
          </cell>
          <cell r="DF413" t="str">
            <v>Invasjonspotensialet er lite, med minste skår på både median levetid og ekspansjonshastighet. Arten er stabil på et minimumsnivå, eller i tilbakegang (og nær utdøen i Norge).</v>
          </cell>
          <cell r="DG413" t="str">
            <v>Ingen kjent negativ økologisk effekt er knyttet til arten.</v>
          </cell>
          <cell r="DH413" t="str">
            <v>&lt;p&gt;Den toårige arten lakksennep er opplagt på grensa for sitt klimatisk potensielle utbredelsesområde. Den vurderes til ingen kjent økologisk risiko. Det er ingen tegn til at noen forekomst kan bli helt permanent, eller til noen mer varig ekspansjon ut fra forekomstene. Lakksennep har i perioder hatt og har fortsatt semi-stabil forekomst i Norge (frøreproduksjon).&lt;/p&gt;</v>
          </cell>
          <cell r="DI413">
            <v>0</v>
          </cell>
        </row>
        <row r="414">
          <cell r="B414" t="str">
            <v>Coleostephus myconis</v>
          </cell>
          <cell r="C414" t="str">
            <v>(L.) Cass.</v>
          </cell>
          <cell r="E414">
            <v>131923</v>
          </cell>
          <cell r="F414">
            <v>128716</v>
          </cell>
          <cell r="G414" t="str">
            <v>ExpertGroups/Karplanter/N</v>
          </cell>
          <cell r="H414" t="str">
            <v>Karplanter</v>
          </cell>
          <cell r="I414" t="str">
            <v>Karplanter</v>
          </cell>
          <cell r="J414" t="str">
            <v>NotApplicable</v>
          </cell>
          <cell r="M414" t="str">
            <v>canNotEstablishWithin50years</v>
          </cell>
          <cell r="AA414" t="str">
            <v>1870-1900</v>
          </cell>
          <cell r="AB414" t="str">
            <v>terrestrial</v>
          </cell>
          <cell r="AD414" t="str">
            <v>unknown</v>
          </cell>
          <cell r="AE414" t="str">
            <v>no</v>
          </cell>
          <cell r="AF414" t="str">
            <v>unknown</v>
          </cell>
          <cell r="AI414">
            <v>1</v>
          </cell>
          <cell r="AJ414" t="str">
            <v>V</v>
          </cell>
          <cell r="AW414" t="str">
            <v>Ingen kjent effekt</v>
          </cell>
          <cell r="AX414" t="str">
            <v>Ingen kjent effekt</v>
          </cell>
          <cell r="BC414" t="str">
            <v>Ingen kjent effekt</v>
          </cell>
          <cell r="BD414" t="str">
            <v>Ingen kjent effekt</v>
          </cell>
          <cell r="BK414" t="str">
            <v>subtropic_mediterranean:Europe,Asia,Africa</v>
          </cell>
          <cell r="BM414" t="str">
            <v>subtropic_mediterranean:Europe,Asia,Africa,SouthAmerica</v>
          </cell>
          <cell r="DI414">
            <v>0</v>
          </cell>
        </row>
        <row r="415">
          <cell r="B415" t="str">
            <v>Collomia biflora</v>
          </cell>
          <cell r="C415" t="str">
            <v>(Ruiz &amp; Pav.) Brand</v>
          </cell>
          <cell r="D415" t="str">
            <v>skarlagenlimfrø</v>
          </cell>
          <cell r="E415">
            <v>141499</v>
          </cell>
          <cell r="F415">
            <v>156122</v>
          </cell>
          <cell r="G415" t="str">
            <v>ExpertGroups/Karplanter/N</v>
          </cell>
          <cell r="H415" t="str">
            <v>Karplanter</v>
          </cell>
          <cell r="I415" t="str">
            <v>Karplanter</v>
          </cell>
          <cell r="J415" t="str">
            <v>NotApplicable</v>
          </cell>
          <cell r="M415" t="str">
            <v>canNotEstablishWithin50years</v>
          </cell>
          <cell r="AA415">
            <v>1869</v>
          </cell>
          <cell r="AB415" t="str">
            <v>terrestrial</v>
          </cell>
          <cell r="AD415" t="str">
            <v>origin</v>
          </cell>
          <cell r="AE415" t="str">
            <v>no</v>
          </cell>
          <cell r="AF415" t="str">
            <v>unknown</v>
          </cell>
          <cell r="AI415">
            <v>1</v>
          </cell>
          <cell r="AJ415" t="str">
            <v>V</v>
          </cell>
          <cell r="AW415" t="str">
            <v>Ingen kjent effekt</v>
          </cell>
          <cell r="AX415" t="str">
            <v>Ingen kjent effekt</v>
          </cell>
          <cell r="BC415" t="str">
            <v>Ingen kjent effekt</v>
          </cell>
          <cell r="BD415" t="str">
            <v>Ingen kjent effekt</v>
          </cell>
          <cell r="BK415" t="str">
            <v>subtropic_unspecified:SouthAmerica|subtropic_mediterranean:SouthAmerica</v>
          </cell>
          <cell r="BM415" t="str">
            <v>subtropic_unspecified:SouthAmerica|subtropic_mediterranean:SouthAmerica</v>
          </cell>
          <cell r="DI415">
            <v>0</v>
          </cell>
        </row>
        <row r="416">
          <cell r="B416" t="str">
            <v>Collomia linearis</v>
          </cell>
          <cell r="C416" t="str">
            <v>Nutt.</v>
          </cell>
          <cell r="D416" t="str">
            <v>limfrø</v>
          </cell>
          <cell r="E416">
            <v>61812</v>
          </cell>
          <cell r="F416">
            <v>101852</v>
          </cell>
          <cell r="G416" t="str">
            <v>ExpertGroups/Karplanter/N</v>
          </cell>
          <cell r="H416" t="str">
            <v>Karplanter</v>
          </cell>
          <cell r="I416" t="str">
            <v>Karplanter</v>
          </cell>
          <cell r="J416" t="str">
            <v>NotApplicable</v>
          </cell>
          <cell r="M416" t="str">
            <v>canNotEstablishWithin50years</v>
          </cell>
          <cell r="AA416">
            <v>1885</v>
          </cell>
          <cell r="AB416" t="str">
            <v>terrestrial</v>
          </cell>
          <cell r="AD416" t="str">
            <v>origin</v>
          </cell>
          <cell r="AE416" t="str">
            <v>no</v>
          </cell>
          <cell r="AF416" t="str">
            <v>unknown</v>
          </cell>
          <cell r="AI416">
            <v>1</v>
          </cell>
          <cell r="AJ416" t="str">
            <v>V</v>
          </cell>
          <cell r="AW416" t="str">
            <v>Ingen kjent effekt</v>
          </cell>
          <cell r="AX416" t="str">
            <v>Ingen kjent effekt</v>
          </cell>
          <cell r="BC416" t="str">
            <v>Ingen kjent effekt</v>
          </cell>
          <cell r="BD416" t="str">
            <v>Ingen kjent effekt</v>
          </cell>
          <cell r="BK416" t="str">
            <v>temperate_boreal:NorthAndCentralAmerica|temperate_nemoral:NorthAndCentralAmerica|temperate_dry:NorthAndCentralAmerica|subtropic_mediterranean:NorthAndCentralAmerica</v>
          </cell>
          <cell r="BM416" t="str">
            <v>temperate_boreal:NorthAndCentralAmerica|temperate_nemoral:Europe,NorthAndCentralAmerica|temperate_dry:NorthAndCentralAmerica|subtropic_mediterranean:Oceania,NorthAndCentralAmerica,SouthAmerica</v>
          </cell>
          <cell r="DI416">
            <v>0</v>
          </cell>
        </row>
        <row r="417">
          <cell r="B417" t="str">
            <v>Vicia articulata</v>
          </cell>
          <cell r="C417" t="str">
            <v>Hornem.</v>
          </cell>
          <cell r="D417" t="str">
            <v>leddvikke</v>
          </cell>
          <cell r="E417">
            <v>138736</v>
          </cell>
          <cell r="F417">
            <v>102088</v>
          </cell>
          <cell r="G417" t="str">
            <v>ExpertGroups/Karplanter/N</v>
          </cell>
          <cell r="H417" t="str">
            <v>Karplanter</v>
          </cell>
          <cell r="I417" t="str">
            <v>Karplanter</v>
          </cell>
          <cell r="J417" t="str">
            <v>NotApplicable</v>
          </cell>
          <cell r="M417" t="str">
            <v>canNotEstablishWithin50years</v>
          </cell>
          <cell r="AA417">
            <v>1863</v>
          </cell>
          <cell r="AB417" t="str">
            <v>terrestrial</v>
          </cell>
          <cell r="AD417" t="str">
            <v>unknown</v>
          </cell>
          <cell r="AE417" t="str">
            <v>no</v>
          </cell>
          <cell r="AF417" t="str">
            <v>unknown</v>
          </cell>
          <cell r="AI417">
            <v>1</v>
          </cell>
          <cell r="AJ417" t="str">
            <v>V</v>
          </cell>
          <cell r="AW417" t="str">
            <v>Ingen kjent effekt</v>
          </cell>
          <cell r="AX417" t="str">
            <v>Ingen kjent effekt</v>
          </cell>
          <cell r="BC417" t="str">
            <v>Ingen kjent effekt</v>
          </cell>
          <cell r="BD417" t="str">
            <v>Ingen kjent effekt</v>
          </cell>
          <cell r="BK417" t="str">
            <v>subtropic_mediterranean:Europe,Asia,Africa</v>
          </cell>
          <cell r="BM417" t="str">
            <v>subtropic_mediterranean:Europe,Asia,Africa</v>
          </cell>
          <cell r="DI417">
            <v>0</v>
          </cell>
        </row>
        <row r="418">
          <cell r="B418" t="str">
            <v>Vicia cretica aegaea</v>
          </cell>
          <cell r="C418" t="str">
            <v>(Halácsy) P.W.Ball</v>
          </cell>
          <cell r="E418">
            <v>146103</v>
          </cell>
          <cell r="F418">
            <v>164623</v>
          </cell>
          <cell r="G418" t="str">
            <v>ExpertGroups/Karplanter/N</v>
          </cell>
          <cell r="H418" t="str">
            <v>Karplanter</v>
          </cell>
          <cell r="I418" t="str">
            <v>Karplanter</v>
          </cell>
          <cell r="J418" t="str">
            <v>NotApplicable</v>
          </cell>
          <cell r="M418" t="str">
            <v>canNotEstablishWithin50years</v>
          </cell>
          <cell r="AA418">
            <v>1953</v>
          </cell>
          <cell r="AB418" t="str">
            <v>terrestrial</v>
          </cell>
          <cell r="AD418" t="str">
            <v>origin</v>
          </cell>
          <cell r="AE418" t="str">
            <v>no</v>
          </cell>
          <cell r="AF418" t="str">
            <v>unknown</v>
          </cell>
          <cell r="AI418">
            <v>1</v>
          </cell>
          <cell r="AJ418" t="str">
            <v>V</v>
          </cell>
          <cell r="AW418" t="str">
            <v>Ingen kjent effekt</v>
          </cell>
          <cell r="AX418" t="str">
            <v>Ingen kjent effekt</v>
          </cell>
          <cell r="BC418" t="str">
            <v>Ingen kjent effekt</v>
          </cell>
          <cell r="BD418" t="str">
            <v>Ingen kjent effekt</v>
          </cell>
          <cell r="BK418" t="str">
            <v>subtropic_mediterranean:Europe,Asia</v>
          </cell>
          <cell r="BM418" t="str">
            <v>subtropic_mediterranean:Europe,Asia</v>
          </cell>
          <cell r="DI418">
            <v>0</v>
          </cell>
        </row>
        <row r="419">
          <cell r="B419" t="str">
            <v>Vicia bithynica</v>
          </cell>
          <cell r="C419" t="str">
            <v>(L.) L.</v>
          </cell>
          <cell r="D419" t="str">
            <v>orientvikke</v>
          </cell>
          <cell r="E419">
            <v>62049</v>
          </cell>
          <cell r="F419">
            <v>102089</v>
          </cell>
          <cell r="G419" t="str">
            <v>ExpertGroups/Karplanter/N</v>
          </cell>
          <cell r="H419" t="str">
            <v>Karplanter</v>
          </cell>
          <cell r="I419" t="str">
            <v>Karplanter</v>
          </cell>
          <cell r="J419" t="str">
            <v>NotApplicable</v>
          </cell>
          <cell r="M419" t="str">
            <v>canNotEstablishWithin50years</v>
          </cell>
          <cell r="AA419">
            <v>1924</v>
          </cell>
          <cell r="AB419" t="str">
            <v>terrestrial</v>
          </cell>
          <cell r="AD419" t="str">
            <v>origin</v>
          </cell>
          <cell r="AE419" t="str">
            <v>no</v>
          </cell>
          <cell r="AF419" t="str">
            <v>unknown</v>
          </cell>
          <cell r="AI419">
            <v>1</v>
          </cell>
          <cell r="AJ419" t="str">
            <v>V</v>
          </cell>
          <cell r="AW419" t="str">
            <v>Ingen kjent effekt</v>
          </cell>
          <cell r="AX419" t="str">
            <v>Ingen kjent effekt</v>
          </cell>
          <cell r="BC419" t="str">
            <v>Ingen kjent effekt</v>
          </cell>
          <cell r="BD419" t="str">
            <v>Ingen kjent effekt</v>
          </cell>
          <cell r="BK419" t="str">
            <v>temperate_nemoral:Europe|subtropic_mediterranean:Europe,Asia,Africa</v>
          </cell>
          <cell r="BM419" t="str">
            <v>temperate_nemoral:Europe|subtropic_mediterranean:Europe,Asia,Africa</v>
          </cell>
          <cell r="DI419">
            <v>0</v>
          </cell>
        </row>
        <row r="420">
          <cell r="B420" t="str">
            <v>Vicia cuspidata</v>
          </cell>
          <cell r="C420" t="str">
            <v>Boiss.</v>
          </cell>
          <cell r="D420" t="str">
            <v>smyrnavikke</v>
          </cell>
          <cell r="E420">
            <v>62054</v>
          </cell>
          <cell r="F420">
            <v>102094</v>
          </cell>
          <cell r="G420" t="str">
            <v>ExpertGroups/Karplanter/N</v>
          </cell>
          <cell r="H420" t="str">
            <v>Karplanter</v>
          </cell>
          <cell r="I420" t="str">
            <v>Karplanter</v>
          </cell>
          <cell r="J420" t="str">
            <v>NotApplicable</v>
          </cell>
          <cell r="M420" t="str">
            <v>canNotEstablishWithin50years</v>
          </cell>
          <cell r="AA420">
            <v>1947</v>
          </cell>
          <cell r="AB420" t="str">
            <v>terrestrial</v>
          </cell>
          <cell r="AD420" t="str">
            <v>origin</v>
          </cell>
          <cell r="AE420" t="str">
            <v>no</v>
          </cell>
          <cell r="AF420" t="str">
            <v>unknown</v>
          </cell>
          <cell r="AI420">
            <v>1</v>
          </cell>
          <cell r="AJ420" t="str">
            <v>V</v>
          </cell>
          <cell r="AW420" t="str">
            <v>Ingen kjent effekt</v>
          </cell>
          <cell r="AX420" t="str">
            <v>Ingen kjent effekt</v>
          </cell>
          <cell r="BC420" t="str">
            <v>Ingen kjent effekt</v>
          </cell>
          <cell r="BD420" t="str">
            <v>Ingen kjent effekt</v>
          </cell>
          <cell r="BK420" t="str">
            <v>subtropic_mediterranean:Europe,Asia</v>
          </cell>
          <cell r="BM420" t="str">
            <v>subtropic_mediterranean:Europe,Asia</v>
          </cell>
          <cell r="DI420">
            <v>0</v>
          </cell>
        </row>
        <row r="421">
          <cell r="B421" t="str">
            <v>Vicia dumetorum</v>
          </cell>
          <cell r="C421" t="str">
            <v>L.</v>
          </cell>
          <cell r="D421" t="str">
            <v>krattvikke</v>
          </cell>
          <cell r="E421">
            <v>62055</v>
          </cell>
          <cell r="F421">
            <v>102095</v>
          </cell>
          <cell r="G421" t="str">
            <v>ExpertGroups/Karplanter/N</v>
          </cell>
          <cell r="H421" t="str">
            <v>Karplanter</v>
          </cell>
          <cell r="I421" t="str">
            <v>Karplanter</v>
          </cell>
          <cell r="J421" t="str">
            <v>NotApplicable</v>
          </cell>
          <cell r="M421" t="str">
            <v>canNotEstablishWithin50years</v>
          </cell>
          <cell r="AA421" t="str">
            <v>1970-2000</v>
          </cell>
          <cell r="AB421" t="str">
            <v>terrestrial</v>
          </cell>
          <cell r="AD421" t="str">
            <v>unknown</v>
          </cell>
          <cell r="AE421" t="str">
            <v>no</v>
          </cell>
          <cell r="AF421" t="str">
            <v>unknown</v>
          </cell>
          <cell r="AI421">
            <v>5</v>
          </cell>
          <cell r="AJ421" t="str">
            <v>V</v>
          </cell>
          <cell r="AW421" t="str">
            <v>Ingen kjent effekt</v>
          </cell>
          <cell r="AX421" t="str">
            <v>Ingen kjent effekt</v>
          </cell>
          <cell r="BC421" t="str">
            <v>Ingen kjent effekt</v>
          </cell>
          <cell r="BD421" t="str">
            <v>Ingen kjent effekt</v>
          </cell>
          <cell r="BK421" t="str">
            <v>temperate_nemoral:Europe</v>
          </cell>
          <cell r="BM421" t="str">
            <v>temperate_nemoral:Europe</v>
          </cell>
          <cell r="DI421">
            <v>0</v>
          </cell>
        </row>
        <row r="422">
          <cell r="B422" t="str">
            <v>Vicia ervilia</v>
          </cell>
          <cell r="C422" t="str">
            <v>(L.) Willd.</v>
          </cell>
          <cell r="D422" t="str">
            <v>linsevikke</v>
          </cell>
          <cell r="E422">
            <v>62056</v>
          </cell>
          <cell r="F422">
            <v>102096</v>
          </cell>
          <cell r="G422" t="str">
            <v>ExpertGroups/Karplanter/N</v>
          </cell>
          <cell r="H422" t="str">
            <v>Karplanter</v>
          </cell>
          <cell r="I422" t="str">
            <v>Karplanter</v>
          </cell>
          <cell r="J422" t="str">
            <v>NotApplicable</v>
          </cell>
          <cell r="M422" t="str">
            <v>canNotEstablishWithin50years</v>
          </cell>
          <cell r="AA422">
            <v>1899</v>
          </cell>
          <cell r="AB422" t="str">
            <v>terrestrial</v>
          </cell>
          <cell r="AD422" t="str">
            <v>origin,unknown</v>
          </cell>
          <cell r="AE422" t="str">
            <v>no</v>
          </cell>
          <cell r="AF422" t="str">
            <v>unknown</v>
          </cell>
          <cell r="AI422">
            <v>1</v>
          </cell>
          <cell r="AJ422" t="str">
            <v>V</v>
          </cell>
          <cell r="AW422" t="str">
            <v>Ingen kjent effekt</v>
          </cell>
          <cell r="AX422" t="str">
            <v>Ingen kjent effekt</v>
          </cell>
          <cell r="BC422" t="str">
            <v>Ingen kjent effekt</v>
          </cell>
          <cell r="BD422" t="str">
            <v>Ingen kjent effekt</v>
          </cell>
          <cell r="BK422" t="str">
            <v>subtropic_mediterranean:Europe,Asia,Africa</v>
          </cell>
          <cell r="BM422" t="str">
            <v>temperate_nemoral:Europe|subtropic_mediterranean:Europe,Asia,Africa</v>
          </cell>
          <cell r="DI422">
            <v>0</v>
          </cell>
        </row>
        <row r="423">
          <cell r="B423" t="str">
            <v>Vicia faba</v>
          </cell>
          <cell r="C423" t="str">
            <v>L.</v>
          </cell>
          <cell r="D423" t="str">
            <v>bønnevikke</v>
          </cell>
          <cell r="E423">
            <v>62057</v>
          </cell>
          <cell r="F423">
            <v>102097</v>
          </cell>
          <cell r="G423" t="str">
            <v>ExpertGroups/Karplanter/N</v>
          </cell>
          <cell r="H423" t="str">
            <v>Karplanter</v>
          </cell>
          <cell r="I423" t="str">
            <v>Karplanter</v>
          </cell>
          <cell r="J423" t="str">
            <v>NotApplicable</v>
          </cell>
          <cell r="M423" t="str">
            <v>canNotEstablishWithin50years</v>
          </cell>
          <cell r="AA423">
            <v>1884</v>
          </cell>
          <cell r="AB423" t="str">
            <v>terrestrial</v>
          </cell>
          <cell r="AD423" t="str">
            <v>unknown</v>
          </cell>
          <cell r="AE423" t="str">
            <v>no</v>
          </cell>
          <cell r="AF423" t="str">
            <v>unknown</v>
          </cell>
          <cell r="AI423">
            <v>1</v>
          </cell>
          <cell r="AJ423" t="str">
            <v>V</v>
          </cell>
          <cell r="AW423" t="str">
            <v>Ingen kjent effekt</v>
          </cell>
          <cell r="AX423" t="str">
            <v>Grønnsak med økende omfang av dyrkning, også i Norge.</v>
          </cell>
          <cell r="BC423" t="str">
            <v>Ingen kjent effekt</v>
          </cell>
          <cell r="BD423" t="str">
            <v>Ingen kjent effekt</v>
          </cell>
          <cell r="BK423" t="str">
            <v>unknown:Europe,Asia</v>
          </cell>
          <cell r="BM423" t="str">
            <v>temperate_nemoral:Europe,Asia,Oceania,NorthAndCentralAmerica,SouthAmerica|temperate_dry:Asia|subtropic_unspecified:Asia,Africa,Oceania,NorthAndCentralAmerica,SouthAmerica|subtropic_mediterranean:Europe|subtropic_caperegion:Africa|subtropic_highlands:Asia,Africa,SouthAmerica</v>
          </cell>
          <cell r="DI423">
            <v>2</v>
          </cell>
        </row>
        <row r="424">
          <cell r="B424" t="str">
            <v>Vicia grandiflora</v>
          </cell>
          <cell r="C424" t="str">
            <v>Scop.</v>
          </cell>
          <cell r="D424" t="str">
            <v>storvikke</v>
          </cell>
          <cell r="E424">
            <v>62058</v>
          </cell>
          <cell r="F424">
            <v>102098</v>
          </cell>
          <cell r="G424" t="str">
            <v>ExpertGroups/Karplanter/N</v>
          </cell>
          <cell r="H424" t="str">
            <v>Karplanter</v>
          </cell>
          <cell r="I424" t="str">
            <v>Karplanter</v>
          </cell>
          <cell r="J424" t="str">
            <v>NotApplicable</v>
          </cell>
          <cell r="M424" t="str">
            <v>canNotEstablishWithin50years</v>
          </cell>
          <cell r="AA424">
            <v>1898</v>
          </cell>
          <cell r="AB424" t="str">
            <v>terrestrial</v>
          </cell>
          <cell r="AD424" t="str">
            <v>unknown</v>
          </cell>
          <cell r="AE424" t="str">
            <v>no</v>
          </cell>
          <cell r="AF424" t="str">
            <v>unknown</v>
          </cell>
          <cell r="AI424">
            <v>1</v>
          </cell>
          <cell r="AJ424" t="str">
            <v>V</v>
          </cell>
          <cell r="AW424" t="str">
            <v>Ingen kjent effekt</v>
          </cell>
          <cell r="AX424" t="str">
            <v>Ingen kjent effekt</v>
          </cell>
          <cell r="BC424" t="str">
            <v>Ingen kjent effekt</v>
          </cell>
          <cell r="BD424" t="str">
            <v>Ingen kjent effekt</v>
          </cell>
          <cell r="BK424" t="str">
            <v>temperate_nemoral:Europe,Asia|subtropic_mediterranean:Europe,Asia</v>
          </cell>
          <cell r="BM424" t="str">
            <v>temperate_nemoral:Europe,Asia,NorthAndCentralAmerica|subtropic_mediterranean:Europe,Asia</v>
          </cell>
          <cell r="DI424">
            <v>0</v>
          </cell>
        </row>
        <row r="425">
          <cell r="B425" t="str">
            <v>Vicia lutea</v>
          </cell>
          <cell r="C425" t="str">
            <v>L.</v>
          </cell>
          <cell r="D425" t="str">
            <v>gulvikke</v>
          </cell>
          <cell r="E425">
            <v>62061</v>
          </cell>
          <cell r="F425">
            <v>102101</v>
          </cell>
          <cell r="G425" t="str">
            <v>ExpertGroups/Karplanter/N</v>
          </cell>
          <cell r="H425" t="str">
            <v>Karplanter</v>
          </cell>
          <cell r="I425" t="str">
            <v>Karplanter</v>
          </cell>
          <cell r="J425" t="str">
            <v>NotApplicable</v>
          </cell>
          <cell r="M425" t="str">
            <v>canNotEstablishWithin50years</v>
          </cell>
          <cell r="AA425">
            <v>1875</v>
          </cell>
          <cell r="AB425" t="str">
            <v>terrestrial</v>
          </cell>
          <cell r="AD425" t="str">
            <v>origin,unknown</v>
          </cell>
          <cell r="AE425" t="str">
            <v>no</v>
          </cell>
          <cell r="AF425" t="str">
            <v>unknown</v>
          </cell>
          <cell r="AI425">
            <v>1</v>
          </cell>
          <cell r="AJ425" t="str">
            <v>V</v>
          </cell>
          <cell r="AW425" t="str">
            <v>Ingen kjent effekt</v>
          </cell>
          <cell r="AX425" t="str">
            <v>Ingen kjent effekt</v>
          </cell>
          <cell r="BC425" t="str">
            <v>Ingen kjent effekt</v>
          </cell>
          <cell r="BD425" t="str">
            <v>Ingen kjent effekt</v>
          </cell>
          <cell r="BK425" t="str">
            <v>temperate_nemoral:Europe,Asia|subtropic_mediterranean:Europe,Asia,Africa</v>
          </cell>
          <cell r="BM425" t="str">
            <v>temperate_nemoral:Europe,Asia,Oceania,NorthAndCentralAmerica|subtropic_mediterranean:Europe,Asia,Africa</v>
          </cell>
          <cell r="DI425">
            <v>2</v>
          </cell>
        </row>
        <row r="426">
          <cell r="B426" t="str">
            <v>Vicia melanops</v>
          </cell>
          <cell r="C426" t="str">
            <v>Sibth. &amp; Sm.</v>
          </cell>
          <cell r="D426" t="str">
            <v>trikolorvikke</v>
          </cell>
          <cell r="E426">
            <v>138739</v>
          </cell>
          <cell r="F426">
            <v>102102</v>
          </cell>
          <cell r="G426" t="str">
            <v>ExpertGroups/Karplanter/N</v>
          </cell>
          <cell r="H426" t="str">
            <v>Karplanter</v>
          </cell>
          <cell r="I426" t="str">
            <v>Karplanter</v>
          </cell>
          <cell r="J426" t="str">
            <v>NotApplicable</v>
          </cell>
          <cell r="M426" t="str">
            <v>canNotEstablishWithin50years</v>
          </cell>
          <cell r="AA426">
            <v>1924</v>
          </cell>
          <cell r="AB426" t="str">
            <v>terrestrial</v>
          </cell>
          <cell r="AD426" t="str">
            <v>origin</v>
          </cell>
          <cell r="AE426" t="str">
            <v>no</v>
          </cell>
          <cell r="AF426" t="str">
            <v>unknown</v>
          </cell>
          <cell r="AI426">
            <v>1</v>
          </cell>
          <cell r="AJ426" t="str">
            <v>V</v>
          </cell>
          <cell r="AW426" t="str">
            <v>Ingen kjent effekt</v>
          </cell>
          <cell r="AX426" t="str">
            <v>Ingen kjent effekt</v>
          </cell>
          <cell r="BC426" t="str">
            <v>Ingen kjent effekt</v>
          </cell>
          <cell r="BD426" t="str">
            <v>Ingen kjent effekt</v>
          </cell>
          <cell r="BK426" t="str">
            <v>temperate_nemoral:Europe|subtropic_mediterranean:Europe</v>
          </cell>
          <cell r="BM426" t="str">
            <v>temperate_nemoral:Europe|subtropic_mediterranean:Europe</v>
          </cell>
          <cell r="DI426">
            <v>0</v>
          </cell>
        </row>
        <row r="427">
          <cell r="B427" t="str">
            <v>Vicia narbonensis</v>
          </cell>
          <cell r="C427" t="str">
            <v>L.</v>
          </cell>
          <cell r="D427" t="str">
            <v>franskvikke</v>
          </cell>
          <cell r="E427">
            <v>138742</v>
          </cell>
          <cell r="F427">
            <v>102103</v>
          </cell>
          <cell r="G427" t="str">
            <v>ExpertGroups/Karplanter/N</v>
          </cell>
          <cell r="H427" t="str">
            <v>Karplanter</v>
          </cell>
          <cell r="I427" t="str">
            <v>Karplanter</v>
          </cell>
          <cell r="J427" t="str">
            <v>NotApplicable</v>
          </cell>
          <cell r="M427" t="str">
            <v>canNotEstablishWithin50years</v>
          </cell>
          <cell r="AA427">
            <v>1890</v>
          </cell>
          <cell r="AB427" t="str">
            <v>terrestrial</v>
          </cell>
          <cell r="AD427" t="str">
            <v>origin,unknown</v>
          </cell>
          <cell r="AE427" t="str">
            <v>no</v>
          </cell>
          <cell r="AF427" t="str">
            <v>unknown</v>
          </cell>
          <cell r="AI427">
            <v>1</v>
          </cell>
          <cell r="AJ427" t="str">
            <v>V</v>
          </cell>
          <cell r="AW427" t="str">
            <v>Ingen kjent effekt</v>
          </cell>
          <cell r="AX427" t="str">
            <v>Ingen kjent effekt</v>
          </cell>
          <cell r="BC427" t="str">
            <v>Ingen kjent effekt</v>
          </cell>
          <cell r="BD427" t="str">
            <v>Ingen kjent effekt</v>
          </cell>
          <cell r="BK427" t="str">
            <v>subtropic_mediterranean:Europe,Asia,Africa</v>
          </cell>
          <cell r="BM427" t="str">
            <v>temperate_nemoral:Europe|subtropic_mediterranean:Europe,Asia,Africa</v>
          </cell>
          <cell r="DI427">
            <v>2</v>
          </cell>
        </row>
        <row r="428">
          <cell r="B428" t="str">
            <v>Vicia pannonica</v>
          </cell>
          <cell r="C428" t="str">
            <v>Crantz</v>
          </cell>
          <cell r="D428" t="str">
            <v>ungarskvikke</v>
          </cell>
          <cell r="E428">
            <v>62065</v>
          </cell>
          <cell r="F428">
            <v>102105</v>
          </cell>
          <cell r="G428" t="str">
            <v>ExpertGroups/Karplanter/N</v>
          </cell>
          <cell r="H428" t="str">
            <v>Karplanter</v>
          </cell>
          <cell r="I428" t="str">
            <v>Karplanter</v>
          </cell>
          <cell r="J428" t="str">
            <v>NotApplicable</v>
          </cell>
          <cell r="M428" t="str">
            <v>canNotEstablishWithin50years</v>
          </cell>
          <cell r="AA428">
            <v>1911</v>
          </cell>
          <cell r="AB428" t="str">
            <v>terrestrial</v>
          </cell>
          <cell r="AD428" t="str">
            <v>origin,unknown</v>
          </cell>
          <cell r="AE428" t="str">
            <v>no</v>
          </cell>
          <cell r="AF428" t="str">
            <v>unknown</v>
          </cell>
          <cell r="AI428">
            <v>1</v>
          </cell>
          <cell r="AJ428" t="str">
            <v>V</v>
          </cell>
          <cell r="AW428" t="str">
            <v>Ingen kjent effekt</v>
          </cell>
          <cell r="AX428" t="str">
            <v>Ingen kjent effekt</v>
          </cell>
          <cell r="BC428" t="str">
            <v>Ingen kjent effekt</v>
          </cell>
          <cell r="BD428" t="str">
            <v>Ingen kjent effekt</v>
          </cell>
          <cell r="BK428" t="str">
            <v>temperate_nemoral:Europe,Asia|subtropic_mediterranean:Europe,Asia</v>
          </cell>
          <cell r="BM428" t="str">
            <v>temperate_nemoral:Europe,Asia|subtropic_mediterranean:Europe,Asia</v>
          </cell>
          <cell r="DI428">
            <v>2</v>
          </cell>
        </row>
        <row r="429">
          <cell r="B429" t="str">
            <v>Vicia villosa</v>
          </cell>
          <cell r="C429" t="str">
            <v>Roth</v>
          </cell>
          <cell r="D429" t="str">
            <v>lodnevikke</v>
          </cell>
          <cell r="E429">
            <v>62079</v>
          </cell>
          <cell r="F429">
            <v>102119</v>
          </cell>
          <cell r="G429" t="str">
            <v>ExpertGroups/Karplanter/N</v>
          </cell>
          <cell r="H429" t="str">
            <v>Karplanter</v>
          </cell>
          <cell r="I429" t="str">
            <v>Karplanter</v>
          </cell>
          <cell r="J429" t="str">
            <v>AlienSpecie</v>
          </cell>
          <cell r="N429">
            <v>1</v>
          </cell>
          <cell r="Q429">
            <v>1</v>
          </cell>
          <cell r="T429" t="str">
            <v>NK</v>
          </cell>
          <cell r="U429">
            <v>1</v>
          </cell>
          <cell r="V429" t="str">
            <v>1,1</v>
          </cell>
          <cell r="X429">
            <v>2</v>
          </cell>
          <cell r="Y429">
            <v>2</v>
          </cell>
          <cell r="Z429">
            <v>1</v>
          </cell>
          <cell r="AA429">
            <v>1871</v>
          </cell>
          <cell r="AB429" t="str">
            <v>terrestrial</v>
          </cell>
          <cell r="AD429" t="str">
            <v>origin,unknown</v>
          </cell>
          <cell r="AE429" t="str">
            <v>yes</v>
          </cell>
          <cell r="AF429" t="str">
            <v>unknown</v>
          </cell>
          <cell r="AG429">
            <v>1881</v>
          </cell>
          <cell r="AH429" t="str">
            <v>AA Arendal: Arendal. "Ved batteriet"</v>
          </cell>
          <cell r="AI429">
            <v>1</v>
          </cell>
          <cell r="AJ429" t="str">
            <v>V</v>
          </cell>
          <cell r="AL429">
            <v>1</v>
          </cell>
          <cell r="AM429" t="str">
            <v>importDirect</v>
          </cell>
          <cell r="AN429">
            <v>2</v>
          </cell>
          <cell r="AO429" t="str">
            <v>introductionTransportpollution,spreadNaturalDispersal</v>
          </cell>
          <cell r="AP429" t="str">
            <v>Øs,OsA,Bu,Ve,Ro</v>
          </cell>
          <cell r="AQ429">
            <v>16</v>
          </cell>
          <cell r="AR429">
            <v>2</v>
          </cell>
          <cell r="AS429">
            <v>32</v>
          </cell>
          <cell r="AT429">
            <v>800</v>
          </cell>
          <cell r="AU429">
            <v>24</v>
          </cell>
          <cell r="AV429">
            <v>100</v>
          </cell>
          <cell r="AW429" t="str">
            <v>Ingen kjent effekt</v>
          </cell>
          <cell r="AX429" t="str">
            <v>Ingen kjent effekt</v>
          </cell>
          <cell r="BC429" t="str">
            <v>Ingen kjent effekt</v>
          </cell>
          <cell r="BD429" t="str">
            <v>Ingen kjent effekt</v>
          </cell>
          <cell r="BE429" t="str">
            <v>no</v>
          </cell>
          <cell r="BF429" t="str">
            <v>no</v>
          </cell>
          <cell r="BG429" t="str">
            <v>V</v>
          </cell>
          <cell r="BK429" t="str">
            <v>temperate_nemoral:Europe,Asia|subtropic_mediterranean:Europe,Asia,Africa</v>
          </cell>
          <cell r="BM429" t="str">
            <v>temperate_nemoral:Europe,Asia,Oceania,NorthAndCentralAmerica,SouthAmerica|subtropic_unspecified:Asia,Africa,Oceania,NorthAndCentralAmerica,SouthAmerica|subtropic_mediterranean:Europe|subtropic_caperegion:Africa|subtropic_highlands:Africa,SouthAmerica</v>
          </cell>
          <cell r="BO429">
            <v>2</v>
          </cell>
          <cell r="BR429" t="str">
            <v>RedListCategoryLevel</v>
          </cell>
          <cell r="BT429">
            <v>1</v>
          </cell>
          <cell r="BW429" t="str">
            <v>SpreadYearlyIncreaseCalculatedExpansionSpeed</v>
          </cell>
          <cell r="BX429">
            <v>0</v>
          </cell>
          <cell r="BY429">
            <v>1</v>
          </cell>
          <cell r="CB429" t="str">
            <v>T35,T39,T43,T45,T40</v>
          </cell>
          <cell r="CC429">
            <v>1</v>
          </cell>
          <cell r="CH429">
            <v>1</v>
          </cell>
          <cell r="CM429">
            <v>1</v>
          </cell>
          <cell r="CQ429">
            <v>1</v>
          </cell>
          <cell r="CU429">
            <v>1</v>
          </cell>
          <cell r="CX429">
            <v>0</v>
          </cell>
          <cell r="CY429">
            <v>1</v>
          </cell>
          <cell r="DB429">
            <v>0</v>
          </cell>
          <cell r="DC429" t="str">
            <v>Lodnevikke&lt;em&gt; Vicia villosa&lt;/em&gt; er en ettårig art fra Sørøst-Europa, Middelhavsområdet og Kaukasus. Den formerer seg seksuelt med frø. Den opptrer i landet i to underarter: englodnevikke (subsp. &lt;em&gt;villosa&lt;/em&gt;) og møllevikke (subsp. &lt;em&gt;varia&lt;/em&gt;). Det er også funnet mellomformer mellom de to underartene. Ofte er det uklart hvilken underart som er ment: de to behandles derfor her under ett selv om de to muligens har litt ulike innførselshistorier.</v>
          </cell>
          <cell r="DD429" t="str">
            <v>&lt;p&gt;Lodnevikke er kommet inn i nyere tid som f&amp;#244:rplante og som forurensning i grasfrø (hovedsakelig englodnevikke subsp. &lt;em&gt;villosa&lt;/em&gt;), og tidligere mye ved møller (hovedsakelig møllevikke subsp. &lt;em&gt;varia&lt;/em&gt;). Materialet følger imidlertid ikke denne todelingen i særlig grad. Englodnevikke er angitt i herbariebelegg allerede på 1880-tallet, delvis også ved møller (og kanskje med ballast). Begge underartene er dokumentert på samme møllelokalitet mer eller mindre samtidig, eksempelvis i Ho Bergen: Hegrenes mølle (samme dato i 1911 av Jens Homboe) og Oslo: Torshaugsløkken (i 1915 og 1916 av Hartvig Johnsen). Førstefunn i 1871 i Ho Bergen: Gravdal er av uklar opprinnelse og materialet er heller ikke bestemt til underart. Funn i Ro Haugesund 1890 er knyttet til ballast. Funnfrekvensen har holdt seg rimelig stabil i nesten 150 år, og det er grunn til å tro at arten er delvis etablert enkelte steder i Østfold, Oslo og Vestfold, kanskje også i AA Arendal og VA Kristiansand ("Møllevandet"). De fleste funn de siste tiårene er englodnevikke subsp. &lt;em&gt;villosa&lt;/em&gt;: antakelig er møllevikke subsp. &lt;em&gt;varia &lt;/em&gt;i tilbakegang eller dødd ut.&lt;/p&gt;</v>
          </cell>
          <cell r="DE429" t="str">
            <v>Arten er innført som forurensning med grasfrø og korn, og delvis som f&amp;#244:rplante. Den spres med frø, men frøspredningen er svært lokal. Alle norske forekomster skyldes trolig innspredning utafra.</v>
          </cell>
          <cell r="DF429" t="str">
            <v>Invasjonspotensialet er lågt, en kombinasjon av begrenset median levetid og ingen (eller negativ) ekspansjon. Arten går i all hovedsak på ulike former for skrotemark, og det er ikke noe som tyder på at den er eller vil bli ekspansiv.</v>
          </cell>
          <cell r="DG429" t="str">
            <v>Det er ingen kjente negative økologiske effekter knyttet til arten, og den er alltid knyttet til sterkt endret fastmark (dvs. skrotemark og dyrket eng).</v>
          </cell>
          <cell r="DH429" t="str">
            <v>&lt;p&gt;Lodnevikke vurderes til ingen kjent økologisk risiko.&lt;/p&gt;&lt;p&gt; &lt;/p&gt;</v>
          </cell>
          <cell r="DI429">
            <v>0</v>
          </cell>
        </row>
        <row r="430">
          <cell r="B430" t="str">
            <v>Viburnum pubescens</v>
          </cell>
          <cell r="C430" t="str">
            <v>(Aiton) Pursh</v>
          </cell>
          <cell r="E430">
            <v>84890</v>
          </cell>
          <cell r="F430">
            <v>128027</v>
          </cell>
          <cell r="G430" t="str">
            <v>ExpertGroups/Karplanter/N</v>
          </cell>
          <cell r="H430" t="str">
            <v>Karplanter</v>
          </cell>
          <cell r="I430" t="str">
            <v>Karplanter</v>
          </cell>
          <cell r="J430" t="str">
            <v>NotApplicable</v>
          </cell>
          <cell r="M430" t="str">
            <v>canNotEstablishWithin50years</v>
          </cell>
          <cell r="AA430">
            <v>1929</v>
          </cell>
          <cell r="AB430" t="str">
            <v>terrestrial</v>
          </cell>
          <cell r="AD430" t="str">
            <v>unknown</v>
          </cell>
          <cell r="AE430" t="str">
            <v>no</v>
          </cell>
          <cell r="AF430" t="str">
            <v>unknown</v>
          </cell>
          <cell r="AI430">
            <v>15</v>
          </cell>
          <cell r="AJ430" t="str">
            <v>V</v>
          </cell>
          <cell r="AW430" t="str">
            <v>Ingen kjent effekt</v>
          </cell>
          <cell r="AX430" t="str">
            <v>Ingen kjent effekt</v>
          </cell>
          <cell r="BC430" t="str">
            <v>Ingen kjent effekt</v>
          </cell>
          <cell r="BD430" t="str">
            <v>Ingen kjent effekt</v>
          </cell>
          <cell r="BK430" t="str">
            <v>temperate_nemoral:NorthAndCentralAmerica</v>
          </cell>
          <cell r="BM430" t="str">
            <v>temperate_nemoral:NorthAndCentralAmerica</v>
          </cell>
          <cell r="DI430">
            <v>0</v>
          </cell>
        </row>
        <row r="431">
          <cell r="B431" t="str">
            <v>Veronicastrum virginicum</v>
          </cell>
          <cell r="C431" t="str">
            <v>(L.) Farw.</v>
          </cell>
          <cell r="D431" t="str">
            <v>kransveronika</v>
          </cell>
          <cell r="E431">
            <v>62538</v>
          </cell>
          <cell r="F431">
            <v>102578</v>
          </cell>
          <cell r="G431" t="str">
            <v>ExpertGroups/Karplanter/N</v>
          </cell>
          <cell r="H431" t="str">
            <v>Karplanter</v>
          </cell>
          <cell r="I431" t="str">
            <v>Karplanter</v>
          </cell>
          <cell r="J431" t="str">
            <v>NotApplicable</v>
          </cell>
          <cell r="M431" t="str">
            <v>canNotEstablishWithin50years</v>
          </cell>
          <cell r="AA431">
            <v>1977</v>
          </cell>
          <cell r="AB431" t="str">
            <v>terrestrial</v>
          </cell>
          <cell r="AD431" t="str">
            <v>unknown</v>
          </cell>
          <cell r="AE431" t="str">
            <v>no</v>
          </cell>
          <cell r="AF431" t="str">
            <v>unknown</v>
          </cell>
          <cell r="AI431">
            <v>5</v>
          </cell>
          <cell r="AJ431" t="str">
            <v>V</v>
          </cell>
          <cell r="AW431" t="str">
            <v>Ingen kjent effekt</v>
          </cell>
          <cell r="AX431" t="str">
            <v>Ingen kjent effekt</v>
          </cell>
          <cell r="BC431" t="str">
            <v>Ingen kjent effekt</v>
          </cell>
          <cell r="BD431" t="str">
            <v>Ingen kjent effekt</v>
          </cell>
          <cell r="BK431" t="str">
            <v>temperate_nemoral:NorthAndCentralAmerica</v>
          </cell>
          <cell r="BM431" t="str">
            <v>temperate_nemoral:Europe,NorthAndCentralAmerica</v>
          </cell>
          <cell r="DI431">
            <v>0</v>
          </cell>
        </row>
        <row r="432">
          <cell r="B432" t="str">
            <v>Veronica anagalloides</v>
          </cell>
          <cell r="C432" t="str">
            <v>Guss.</v>
          </cell>
          <cell r="D432" t="str">
            <v>vrangveronika</v>
          </cell>
          <cell r="E432">
            <v>62506</v>
          </cell>
          <cell r="F432">
            <v>102546</v>
          </cell>
          <cell r="G432" t="str">
            <v>ExpertGroups/Karplanter/N</v>
          </cell>
          <cell r="H432" t="str">
            <v>Karplanter</v>
          </cell>
          <cell r="I432" t="str">
            <v>Karplanter</v>
          </cell>
          <cell r="J432" t="str">
            <v>NotApplicable</v>
          </cell>
          <cell r="M432" t="str">
            <v>canNotEstablishWithin50years</v>
          </cell>
          <cell r="AA432">
            <v>1930</v>
          </cell>
          <cell r="AB432" t="str">
            <v>terrestrial</v>
          </cell>
          <cell r="AD432" t="str">
            <v>origin</v>
          </cell>
          <cell r="AE432" t="str">
            <v>no</v>
          </cell>
          <cell r="AF432" t="str">
            <v>unknown</v>
          </cell>
          <cell r="AI432">
            <v>5</v>
          </cell>
          <cell r="AJ432" t="str">
            <v>V</v>
          </cell>
          <cell r="AW432" t="str">
            <v>Ingen kjent effekt</v>
          </cell>
          <cell r="AX432" t="str">
            <v>Ingen kjent effekt</v>
          </cell>
          <cell r="BC432" t="str">
            <v>Ingen kjent effekt</v>
          </cell>
          <cell r="BD432" t="str">
            <v>Ingen kjent effekt</v>
          </cell>
          <cell r="BK432" t="str">
            <v>temperate_nemoral:Europe,Asia|subtropic_mediterranean:Europe,Asia,Africa</v>
          </cell>
          <cell r="BM432" t="str">
            <v>temperate_nemoral:Europe,Asia|subtropic_mediterranean:Europe,Asia,Africa</v>
          </cell>
          <cell r="DI432">
            <v>0</v>
          </cell>
        </row>
        <row r="433">
          <cell r="B433" t="str">
            <v>Veronica austriaca austriaca</v>
          </cell>
          <cell r="D433" t="str">
            <v>østveronika</v>
          </cell>
          <cell r="E433">
            <v>62509</v>
          </cell>
          <cell r="F433">
            <v>102549</v>
          </cell>
          <cell r="G433" t="str">
            <v>ExpertGroups/Karplanter/N</v>
          </cell>
          <cell r="H433" t="str">
            <v>Karplanter</v>
          </cell>
          <cell r="I433" t="str">
            <v>Karplanter</v>
          </cell>
          <cell r="J433" t="str">
            <v>AlienSpecie</v>
          </cell>
          <cell r="N433">
            <v>1</v>
          </cell>
          <cell r="Q433">
            <v>1</v>
          </cell>
          <cell r="T433" t="str">
            <v>NK</v>
          </cell>
          <cell r="U433">
            <v>1</v>
          </cell>
          <cell r="V433" t="str">
            <v>1,1</v>
          </cell>
          <cell r="X433">
            <v>2</v>
          </cell>
          <cell r="Y433">
            <v>2</v>
          </cell>
          <cell r="Z433">
            <v>1</v>
          </cell>
          <cell r="AA433">
            <v>1884</v>
          </cell>
          <cell r="AB433" t="str">
            <v>terrestrial</v>
          </cell>
          <cell r="AD433" t="str">
            <v>unknown</v>
          </cell>
          <cell r="AE433" t="str">
            <v>yes</v>
          </cell>
          <cell r="AF433" t="str">
            <v>unknown</v>
          </cell>
          <cell r="AG433">
            <v>1948</v>
          </cell>
          <cell r="AH433" t="str">
            <v>Oslo: Malmøykalven</v>
          </cell>
          <cell r="AI433">
            <v>5</v>
          </cell>
          <cell r="AJ433" t="str">
            <v>V</v>
          </cell>
          <cell r="AL433">
            <v>2</v>
          </cell>
          <cell r="AM433" t="str">
            <v>importDirect</v>
          </cell>
          <cell r="AN433">
            <v>3</v>
          </cell>
          <cell r="AO433" t="str">
            <v>spreadNaturalDispersal,introductionTransportpollution,introductionEscaped</v>
          </cell>
          <cell r="AP433" t="str">
            <v>OsA</v>
          </cell>
          <cell r="AQ433">
            <v>4</v>
          </cell>
          <cell r="AR433">
            <v>1</v>
          </cell>
          <cell r="AS433">
            <v>4</v>
          </cell>
          <cell r="AT433">
            <v>1</v>
          </cell>
          <cell r="AU433">
            <v>8</v>
          </cell>
          <cell r="AV433">
            <v>0</v>
          </cell>
          <cell r="AW433" t="str">
            <v>Ingen kjent effekt</v>
          </cell>
          <cell r="AX433" t="str">
            <v>Ingen kjent effekt</v>
          </cell>
          <cell r="BC433" t="str">
            <v>Ingen kjent effekt</v>
          </cell>
          <cell r="BD433" t="str">
            <v>Ingen kjent effekt</v>
          </cell>
          <cell r="BE433" t="str">
            <v>no</v>
          </cell>
          <cell r="BF433" t="str">
            <v>no</v>
          </cell>
          <cell r="BG433" t="str">
            <v>V</v>
          </cell>
          <cell r="BK433" t="str">
            <v>temperate_nemoral:Europe,Asia|subtropic_mediterranean:Europe,Asia</v>
          </cell>
          <cell r="BM433" t="str">
            <v>temperate_nemoral:Europe,Asia|subtropic_mediterranean:Europe,Asia</v>
          </cell>
          <cell r="BO433">
            <v>2</v>
          </cell>
          <cell r="BQ433" t="str">
            <v>X</v>
          </cell>
          <cell r="BR433" t="str">
            <v>RedListCategoryLevel</v>
          </cell>
          <cell r="BT433">
            <v>1</v>
          </cell>
          <cell r="BW433" t="str">
            <v>SpreadYearlyIncreaseCalculatedExpansionSpeed</v>
          </cell>
          <cell r="BX433">
            <v>0</v>
          </cell>
          <cell r="BY433">
            <v>1</v>
          </cell>
          <cell r="CB433" t="str">
            <v>T41</v>
          </cell>
          <cell r="CC433">
            <v>1</v>
          </cell>
          <cell r="CH433">
            <v>1</v>
          </cell>
          <cell r="CM433">
            <v>1</v>
          </cell>
          <cell r="CQ433">
            <v>1</v>
          </cell>
          <cell r="CU433">
            <v>1</v>
          </cell>
          <cell r="CX433">
            <v>0</v>
          </cell>
          <cell r="CY433">
            <v>1</v>
          </cell>
          <cell r="DB433">
            <v>0</v>
          </cell>
          <cell r="DC433" t="str">
            <v>Østveronika &lt;i&gt;Veronica austriaca &lt;/i&gt;ssp. &lt;i&gt;austriaca&lt;/i&gt; stammer fra Øst-Europa, Kaukasus og Tyrkia og kan være kommet inn som prydplante (Arendal og Kristiansand) og med grasfrø (Oslo). Den er en opptil 0,5 m høg, flerårig urt med jordstengel og klondannelse. Den er frøproduserende, men det er usikkert om den setter frø i norsk bestand. Hele dagens norske bestand kan være &amp;#233:n klon, og arten kan være sjøl-inkompatibel. Planten har vært stabil i tørr, tidligere slåtteeng på grunnlendt kalkberg på Malmøykalven i Oslo siden den først ble oppdaget.</v>
          </cell>
          <cell r="DD433" t="str">
            <v>&lt;p&gt;Underarten er kjent med &amp;#233:n stabil forekomst i Oslo: Malmøykalven siden 1948. De to forekomstene i AA Arendal: Svartnesbu 1985 og VA Kristiansand: Torrisdalsveien 1983 er trolig forbigående.&lt;/p&gt;</v>
          </cell>
          <cell r="DE433" t="str">
            <v>Østveronika er trolig innført med grasfrø, i hvert fall på Malmøykalven. De to andre, muligens forbigående, forekomstene kan skyldes forvilling av hageplanter. Underarten sprer seg lokalt med jordstengler/utløpere.</v>
          </cell>
          <cell r="DF433" t="str">
            <v>Invasjonspotensialet er lågt på grunn av en begrenset median levetid (med usikkerhet til låg) og ingen ekspansjon.</v>
          </cell>
          <cell r="DG433" t="str">
            <v>Det er ingen kjente negative økologiske effekter knyttet til østveronika.</v>
          </cell>
          <cell r="DH433" t="str">
            <v>&lt;p&gt;Østveronika vurderes til ingen økologisk risiko i norsk natur.&lt;/p&gt;</v>
          </cell>
          <cell r="DI433">
            <v>0</v>
          </cell>
        </row>
        <row r="434">
          <cell r="B434" t="str">
            <v>Veronica austriaca dentata</v>
          </cell>
          <cell r="C434" t="str">
            <v>(F.W.Schmidt) Watzl</v>
          </cell>
          <cell r="D434" t="str">
            <v>flikveronika</v>
          </cell>
          <cell r="E434">
            <v>138693</v>
          </cell>
          <cell r="F434">
            <v>102550</v>
          </cell>
          <cell r="G434" t="str">
            <v>ExpertGroups/Karplanter/N</v>
          </cell>
          <cell r="H434" t="str">
            <v>Karplanter</v>
          </cell>
          <cell r="I434" t="str">
            <v>Karplanter</v>
          </cell>
          <cell r="J434" t="str">
            <v>NotApplicable</v>
          </cell>
          <cell r="M434" t="str">
            <v>canNotEstablishWithin50years</v>
          </cell>
          <cell r="AA434">
            <v>1915</v>
          </cell>
          <cell r="AB434" t="str">
            <v>terrestrial</v>
          </cell>
          <cell r="AD434" t="str">
            <v>origin</v>
          </cell>
          <cell r="AE434" t="str">
            <v>no</v>
          </cell>
          <cell r="AF434" t="str">
            <v>unknown</v>
          </cell>
          <cell r="AI434">
            <v>5</v>
          </cell>
          <cell r="AJ434" t="str">
            <v>V</v>
          </cell>
          <cell r="AW434" t="str">
            <v>Ingen kjent effekt</v>
          </cell>
          <cell r="AX434" t="str">
            <v>Ingen kjent effekt</v>
          </cell>
          <cell r="BC434" t="str">
            <v>Ingen kjent effekt</v>
          </cell>
          <cell r="BD434" t="str">
            <v>Ingen kjent effekt</v>
          </cell>
          <cell r="BK434" t="str">
            <v>temperate_nemoral:Europe|subtropic_mediterranean:Europe</v>
          </cell>
          <cell r="BM434" t="str">
            <v>temperate_nemoral:Europe|subtropic_mediterranean:Europe</v>
          </cell>
          <cell r="DI434">
            <v>0</v>
          </cell>
        </row>
        <row r="435">
          <cell r="B435" t="str">
            <v>Conringia orientalis</v>
          </cell>
          <cell r="C435" t="str">
            <v>(L.) Dumort.</v>
          </cell>
          <cell r="D435" t="str">
            <v>kålurt</v>
          </cell>
          <cell r="E435">
            <v>61129</v>
          </cell>
          <cell r="F435">
            <v>101169</v>
          </cell>
          <cell r="G435" t="str">
            <v>ExpertGroups/Karplanter/N</v>
          </cell>
          <cell r="H435" t="str">
            <v>Karplanter</v>
          </cell>
          <cell r="I435" t="str">
            <v>Karplanter</v>
          </cell>
          <cell r="J435" t="str">
            <v>NotApplicable</v>
          </cell>
          <cell r="M435" t="str">
            <v>canNotEstablishWithin50years</v>
          </cell>
          <cell r="AA435">
            <v>1859</v>
          </cell>
          <cell r="AB435" t="str">
            <v>terrestrial</v>
          </cell>
          <cell r="AD435" t="str">
            <v>origin,unknown</v>
          </cell>
          <cell r="AE435" t="str">
            <v>no</v>
          </cell>
          <cell r="AF435" t="str">
            <v>unknown</v>
          </cell>
          <cell r="AG435">
            <v>1859</v>
          </cell>
          <cell r="AH435" t="str">
            <v>Oslo: "Mellemtøien, Holmboes løkke"</v>
          </cell>
          <cell r="AI435">
            <v>1</v>
          </cell>
          <cell r="AJ435" t="str">
            <v>V</v>
          </cell>
          <cell r="AW435" t="str">
            <v>Ingen kjent effekt</v>
          </cell>
          <cell r="AX435" t="str">
            <v>Ingen kjent effekt</v>
          </cell>
          <cell r="BC435" t="str">
            <v>Ingen kjent effekt</v>
          </cell>
          <cell r="BD435" t="str">
            <v>Ingen kjent effekt</v>
          </cell>
          <cell r="BK435" t="str">
            <v>temperate_nemoral:Europe,Asia|subtropic_mediterranean:Europe,Asia,Africa</v>
          </cell>
          <cell r="BM435" t="str">
            <v>temperate_nemoral:Europe,Asia,NorthAndCentralAmerica|temperate_dry:NorthAndCentralAmerica|subtropic_mediterranean:Europe,Asia,Africa,NorthAndCentralAmerica</v>
          </cell>
          <cell r="DI435">
            <v>0</v>
          </cell>
        </row>
        <row r="436">
          <cell r="B436" t="str">
            <v>Consolida ajacis</v>
          </cell>
          <cell r="C436" t="str">
            <v>(L.) Schur</v>
          </cell>
          <cell r="D436" t="str">
            <v>hyasintridderspore</v>
          </cell>
          <cell r="E436">
            <v>131947</v>
          </cell>
          <cell r="F436">
            <v>103108</v>
          </cell>
          <cell r="G436" t="str">
            <v>ExpertGroups/Karplanter/N</v>
          </cell>
          <cell r="H436" t="str">
            <v>Karplanter</v>
          </cell>
          <cell r="I436" t="str">
            <v>Karplanter</v>
          </cell>
          <cell r="J436" t="str">
            <v>NotApplicable</v>
          </cell>
          <cell r="M436" t="str">
            <v>canNotEstablishWithin50years</v>
          </cell>
          <cell r="AA436">
            <v>1882</v>
          </cell>
          <cell r="AB436" t="str">
            <v>terrestrial</v>
          </cell>
          <cell r="AD436" t="str">
            <v>origin,unknown</v>
          </cell>
          <cell r="AE436" t="str">
            <v>no</v>
          </cell>
          <cell r="AF436" t="str">
            <v>unknown</v>
          </cell>
          <cell r="AI436">
            <v>1</v>
          </cell>
          <cell r="AJ436" t="str">
            <v>V</v>
          </cell>
          <cell r="AW436" t="str">
            <v>Ingen kjent effekt</v>
          </cell>
          <cell r="AX436" t="str">
            <v>Ingen kjent effekt</v>
          </cell>
          <cell r="BC436" t="str">
            <v>Ingen kjent effekt</v>
          </cell>
          <cell r="BD436" t="str">
            <v>Ingen kjent effekt</v>
          </cell>
          <cell r="BK436" t="str">
            <v>subtropic_mediterranean:Europe,Asia,Africa</v>
          </cell>
          <cell r="BM436" t="str">
            <v>temperate_nemoral:Europe,Asia,NorthAndCentralAmerica|subtropic_mediterranean:Europe,Asia,Africa,Oceania,NorthAndCentralAmerica</v>
          </cell>
          <cell r="DI436">
            <v>0</v>
          </cell>
        </row>
        <row r="437">
          <cell r="B437" t="str">
            <v>Consolida orientalis</v>
          </cell>
          <cell r="C437" t="str">
            <v>(J.Gay) Schrödinger</v>
          </cell>
          <cell r="D437" t="str">
            <v>orientridderspore</v>
          </cell>
          <cell r="E437">
            <v>145297</v>
          </cell>
          <cell r="F437">
            <v>103109</v>
          </cell>
          <cell r="G437" t="str">
            <v>ExpertGroups/Karplanter/N</v>
          </cell>
          <cell r="H437" t="str">
            <v>Karplanter</v>
          </cell>
          <cell r="I437" t="str">
            <v>Karplanter</v>
          </cell>
          <cell r="J437" t="str">
            <v>NotApplicable</v>
          </cell>
          <cell r="M437" t="str">
            <v>canNotEstablishWithin50years</v>
          </cell>
          <cell r="AA437">
            <v>1904</v>
          </cell>
          <cell r="AB437" t="str">
            <v>terrestrial</v>
          </cell>
          <cell r="AD437" t="str">
            <v>origin,unknown</v>
          </cell>
          <cell r="AE437" t="str">
            <v>no</v>
          </cell>
          <cell r="AF437" t="str">
            <v>unknown</v>
          </cell>
          <cell r="AI437">
            <v>1</v>
          </cell>
          <cell r="AJ437" t="str">
            <v>V</v>
          </cell>
          <cell r="AW437" t="str">
            <v>Ingen kjent effekt</v>
          </cell>
          <cell r="AX437" t="str">
            <v>Ingen kjent effekt</v>
          </cell>
          <cell r="BC437" t="str">
            <v>Ingen kjent effekt</v>
          </cell>
          <cell r="BD437" t="str">
            <v>Ingen kjent effekt</v>
          </cell>
          <cell r="BK437" t="str">
            <v>temperate_dry:Europe,Asia|subtropic_mediterranean:Europe,Asia|subtropic_dry:Asia</v>
          </cell>
          <cell r="BM437" t="str">
            <v>temperate_dry:Europe,Asia|subtropic_mediterranean:Europe,Asia|subtropic_dry:Asia</v>
          </cell>
          <cell r="DI437">
            <v>0</v>
          </cell>
        </row>
        <row r="438">
          <cell r="B438" t="str">
            <v>Consolida regalis</v>
          </cell>
          <cell r="C438" t="str">
            <v>Gray</v>
          </cell>
          <cell r="D438" t="str">
            <v>åkerridderspore</v>
          </cell>
          <cell r="E438">
            <v>145298</v>
          </cell>
          <cell r="F438">
            <v>103110</v>
          </cell>
          <cell r="G438" t="str">
            <v>ExpertGroups/Karplanter/N</v>
          </cell>
          <cell r="H438" t="str">
            <v>Karplanter</v>
          </cell>
          <cell r="I438" t="str">
            <v>Karplanter</v>
          </cell>
          <cell r="J438" t="str">
            <v>NotApplicable</v>
          </cell>
          <cell r="M438" t="str">
            <v>canNotEstablishWithin50years</v>
          </cell>
          <cell r="AA438">
            <v>1863</v>
          </cell>
          <cell r="AB438" t="str">
            <v>terrestrial</v>
          </cell>
          <cell r="AD438" t="str">
            <v>origin,unknown</v>
          </cell>
          <cell r="AE438" t="str">
            <v>no</v>
          </cell>
          <cell r="AF438" t="str">
            <v>unknown</v>
          </cell>
          <cell r="AI438">
            <v>1</v>
          </cell>
          <cell r="AJ438" t="str">
            <v>V</v>
          </cell>
          <cell r="AW438" t="str">
            <v>Ingen kjent effekt</v>
          </cell>
          <cell r="AX438" t="str">
            <v>Ingen kjent effekt</v>
          </cell>
          <cell r="BC438" t="str">
            <v>Ingen kjent effekt</v>
          </cell>
          <cell r="BD438" t="str">
            <v>Ingen kjent effekt</v>
          </cell>
          <cell r="BK438" t="str">
            <v>temperate_nemoral:Europe,Asia|temperate_dry:Europe|subtropic_mediterranean:Europe,Asia</v>
          </cell>
          <cell r="BM438" t="str">
            <v>temperate_nemoral:Europe,Asia|temperate_dry:Europe|subtropic_mediterranean:Europe,Asia</v>
          </cell>
          <cell r="DI438">
            <v>0</v>
          </cell>
        </row>
        <row r="439">
          <cell r="B439" t="str">
            <v>Conyza bonariensis</v>
          </cell>
          <cell r="C439" t="str">
            <v>(L.) Cronquist</v>
          </cell>
          <cell r="D439" t="str">
            <v>sprikehamp</v>
          </cell>
          <cell r="E439">
            <v>60480</v>
          </cell>
          <cell r="F439">
            <v>100520</v>
          </cell>
          <cell r="G439" t="str">
            <v>ExpertGroups/Karplanter/N</v>
          </cell>
          <cell r="H439" t="str">
            <v>Karplanter</v>
          </cell>
          <cell r="I439" t="str">
            <v>Karplanter</v>
          </cell>
          <cell r="J439" t="str">
            <v>AlienSpecie</v>
          </cell>
          <cell r="N439">
            <v>1</v>
          </cell>
          <cell r="Q439">
            <v>1</v>
          </cell>
          <cell r="T439" t="str">
            <v>NK</v>
          </cell>
          <cell r="U439">
            <v>1</v>
          </cell>
          <cell r="V439" t="str">
            <v>1,1</v>
          </cell>
          <cell r="AA439">
            <v>1995</v>
          </cell>
          <cell r="AB439" t="str">
            <v>terrestrial</v>
          </cell>
          <cell r="AD439" t="str">
            <v>origin</v>
          </cell>
          <cell r="AE439" t="str">
            <v>no</v>
          </cell>
          <cell r="AF439" t="str">
            <v>unknown</v>
          </cell>
          <cell r="AG439">
            <v>1995</v>
          </cell>
          <cell r="AH439" t="str">
            <v>Bu Hurum: Tofte</v>
          </cell>
          <cell r="AI439">
            <v>1</v>
          </cell>
          <cell r="AJ439" t="str">
            <v>V</v>
          </cell>
          <cell r="AN439">
            <v>1</v>
          </cell>
          <cell r="AO439" t="str">
            <v>introductionTransportpollution</v>
          </cell>
          <cell r="AP439" t="str">
            <v>Bu</v>
          </cell>
          <cell r="AQ439">
            <v>4</v>
          </cell>
          <cell r="AR439">
            <v>1</v>
          </cell>
          <cell r="AS439">
            <v>4</v>
          </cell>
          <cell r="AT439">
            <v>1</v>
          </cell>
          <cell r="AU439">
            <v>0</v>
          </cell>
          <cell r="AV439">
            <v>100</v>
          </cell>
          <cell r="AW439" t="str">
            <v>Ingen kjent effekt</v>
          </cell>
          <cell r="AX439" t="str">
            <v>Ingen kjent effekt</v>
          </cell>
          <cell r="BC439" t="str">
            <v>Ingen kjent effekt</v>
          </cell>
          <cell r="BD439" t="str">
            <v>Ingen kjent effekt</v>
          </cell>
          <cell r="BE439" t="str">
            <v>no</v>
          </cell>
          <cell r="BF439" t="str">
            <v>no</v>
          </cell>
          <cell r="BG439" t="str">
            <v>V</v>
          </cell>
          <cell r="BK439" t="str">
            <v>subtropic_unspecified:SouthAmerica|tropic:SouthAmerica</v>
          </cell>
          <cell r="BM439" t="str">
            <v>temperate_nemoral:Europe,Asia,Africa,Oceania,NorthAndCentralAmerica,SouthAmerica|subtropic_unspecified:Europe,Asia,Africa,Oceania,NorthAndCentralAmerica,SouthAmerica|tropic:Asia,Africa,Oceania,NorthAndCentralAmerica,SouthAmerica</v>
          </cell>
          <cell r="BO439">
            <v>1</v>
          </cell>
          <cell r="BR439" t="str">
            <v>RedListCategoryLevel</v>
          </cell>
          <cell r="BT439">
            <v>1</v>
          </cell>
          <cell r="BW439" t="str">
            <v>SpreadYearlyIncreaseCalculatedExpansionSpeed</v>
          </cell>
          <cell r="BX439">
            <v>0</v>
          </cell>
          <cell r="BY439">
            <v>1</v>
          </cell>
          <cell r="CB439" t="str">
            <v>T37</v>
          </cell>
          <cell r="CC439">
            <v>1</v>
          </cell>
          <cell r="CH439">
            <v>1</v>
          </cell>
          <cell r="CM439">
            <v>1</v>
          </cell>
          <cell r="CQ439">
            <v>1</v>
          </cell>
          <cell r="CU439">
            <v>1</v>
          </cell>
          <cell r="CX439">
            <v>0</v>
          </cell>
          <cell r="CY439">
            <v>1</v>
          </cell>
          <cell r="DB439">
            <v>0</v>
          </cell>
          <cell r="DC439" t="str">
            <v>Sprikehamp &lt;i&gt;Conyza bonariensis&lt;/i&gt; fra tropisk og subtropisk Sør-Amerika (&amp;#39:bonariensis&amp;#39: = fra Buenos Aires) er en ettårig art med frøreproduksjon. Den er i Norge bare funnet på skrotemark, nesten bare på syntetiske substrater.</v>
          </cell>
          <cell r="DD439" t="str">
            <v>Arten er funnet på bark- og flishaugene ved S&amp;#246:dra Cells cellulosefabrikk på Tofte i Bu Hurum med noen mellomrom fra 1995 fram til 2010. I 2012 ble den funnet på skrotemark i Vf Sandefjord: Kilen, men uten tegn på reproduksjon der.</v>
          </cell>
          <cell r="DE439" t="str">
            <v>Arten er innført med tropisk tømmer (Hurum) og på ukjent vis (Sandefjord).</v>
          </cell>
          <cell r="DF439" t="str">
            <v>Invasjonspotensialet er lite, med kort median levetid og ingen ekspansjon.</v>
          </cell>
          <cell r="DG439" t="str">
            <v>Ingen kjent negativ økologisk effekt er knyttet til arten.</v>
          </cell>
          <cell r="DH439" t="str">
            <v>Sprikehamp vurderes til ingen kjent økologisk risiko. Arten vil ikke ha noen innvirkning på norsk natur. Dens etablering i Norge har trolig vært forbigående.</v>
          </cell>
          <cell r="DI439">
            <v>0</v>
          </cell>
        </row>
        <row r="440">
          <cell r="B440" t="str">
            <v>Conyza sumatrensis</v>
          </cell>
          <cell r="C440" t="str">
            <v>(Retz.) E.Walker</v>
          </cell>
          <cell r="D440" t="str">
            <v>pyramidehamp</v>
          </cell>
          <cell r="E440">
            <v>60482</v>
          </cell>
          <cell r="F440">
            <v>100522</v>
          </cell>
          <cell r="G440" t="str">
            <v>ExpertGroups/Karplanter/N</v>
          </cell>
          <cell r="H440" t="str">
            <v>Karplanter</v>
          </cell>
          <cell r="I440" t="str">
            <v>Karplanter</v>
          </cell>
          <cell r="J440" t="str">
            <v>NotApplicable</v>
          </cell>
          <cell r="M440" t="str">
            <v>canNotEstablishWithin50years</v>
          </cell>
          <cell r="AA440">
            <v>1999</v>
          </cell>
          <cell r="AB440" t="str">
            <v>terrestrial</v>
          </cell>
          <cell r="AD440" t="str">
            <v>unknown</v>
          </cell>
          <cell r="AE440" t="str">
            <v>no</v>
          </cell>
          <cell r="AF440" t="str">
            <v>unknown</v>
          </cell>
          <cell r="AI440">
            <v>1</v>
          </cell>
          <cell r="AJ440" t="str">
            <v>V</v>
          </cell>
          <cell r="AW440" t="str">
            <v>Ingen kjent effekt</v>
          </cell>
          <cell r="AX440" t="str">
            <v>Ingen kjent effekt</v>
          </cell>
          <cell r="BC440" t="str">
            <v>Ingen kjent effekt</v>
          </cell>
          <cell r="BD440" t="str">
            <v>Ingen kjent effekt</v>
          </cell>
          <cell r="BK440" t="str">
            <v>subtropic_unspecified:SouthAmerica|tropic:SouthAmerica</v>
          </cell>
          <cell r="BM440" t="str">
            <v>subtropic_unspecified:Europe,Asia,Africa,Oceania,NorthAndCentralAmerica,SouthAmerica|tropic:Asia,Africa,Oceania,NorthAndCentralAmerica,SouthAmerica</v>
          </cell>
          <cell r="DI440">
            <v>0</v>
          </cell>
        </row>
        <row r="441">
          <cell r="B441" t="str">
            <v>Coreopsis grandiflora</v>
          </cell>
          <cell r="C441" t="str">
            <v>Hogg ex Sweet</v>
          </cell>
          <cell r="D441" t="str">
            <v>soløye</v>
          </cell>
          <cell r="E441">
            <v>60484</v>
          </cell>
          <cell r="F441">
            <v>100524</v>
          </cell>
          <cell r="G441" t="str">
            <v>ExpertGroups/Karplanter/N</v>
          </cell>
          <cell r="H441" t="str">
            <v>Karplanter</v>
          </cell>
          <cell r="I441" t="str">
            <v>Karplanter</v>
          </cell>
          <cell r="J441" t="str">
            <v>AlienSpecie</v>
          </cell>
          <cell r="N441">
            <v>1</v>
          </cell>
          <cell r="Q441">
            <v>1</v>
          </cell>
          <cell r="T441" t="str">
            <v>NK</v>
          </cell>
          <cell r="U441">
            <v>1</v>
          </cell>
          <cell r="V441" t="str">
            <v>1,1</v>
          </cell>
          <cell r="X441">
            <v>1</v>
          </cell>
          <cell r="Y441">
            <v>1</v>
          </cell>
          <cell r="Z441">
            <v>1</v>
          </cell>
          <cell r="AA441">
            <v>2002</v>
          </cell>
          <cell r="AB441" t="str">
            <v>terrestrial</v>
          </cell>
          <cell r="AD441" t="str">
            <v>unknown</v>
          </cell>
          <cell r="AE441" t="str">
            <v>yes</v>
          </cell>
          <cell r="AF441" t="str">
            <v>unknown</v>
          </cell>
          <cell r="AG441">
            <v>2002</v>
          </cell>
          <cell r="AH441" t="str">
            <v>Vf Horten: Vealøs</v>
          </cell>
          <cell r="AI441">
            <v>5</v>
          </cell>
          <cell r="AJ441" t="str">
            <v>V</v>
          </cell>
          <cell r="AL441">
            <v>1</v>
          </cell>
          <cell r="AM441" t="str">
            <v>importDirect</v>
          </cell>
          <cell r="AN441">
            <v>1</v>
          </cell>
          <cell r="AO441" t="str">
            <v>introductionEscaped</v>
          </cell>
          <cell r="AP441" t="str">
            <v>Ve</v>
          </cell>
          <cell r="AQ441">
            <v>4</v>
          </cell>
          <cell r="AR441">
            <v>4</v>
          </cell>
          <cell r="AS441">
            <v>16</v>
          </cell>
          <cell r="AT441">
            <v>1</v>
          </cell>
          <cell r="AU441">
            <v>16</v>
          </cell>
          <cell r="AV441">
            <v>0</v>
          </cell>
          <cell r="AW441" t="str">
            <v>Ingen kjent effekt</v>
          </cell>
          <cell r="AX441" t="str">
            <v>Ingen kjent effekt</v>
          </cell>
          <cell r="BC441" t="str">
            <v>Ingen kjent effekt</v>
          </cell>
          <cell r="BD441" t="str">
            <v>Ingen kjent effekt</v>
          </cell>
          <cell r="BE441" t="str">
            <v>no</v>
          </cell>
          <cell r="BF441" t="str">
            <v>no</v>
          </cell>
          <cell r="BG441" t="str">
            <v>V</v>
          </cell>
          <cell r="BK441" t="str">
            <v>temperate_nemoral:NorthAndCentralAmerica|subtropic_unspecified:NorthAndCentralAmerica</v>
          </cell>
          <cell r="BM441" t="str">
            <v>temperate_nemoral:Europe,NorthAndCentralAmerica|subtropic_unspecified:NorthAndCentralAmerica,SouthAmerica</v>
          </cell>
          <cell r="BO441">
            <v>1</v>
          </cell>
          <cell r="BR441" t="str">
            <v>RedListCategoryLevel</v>
          </cell>
          <cell r="BT441">
            <v>1</v>
          </cell>
          <cell r="BW441" t="str">
            <v>SpreadYearlyIncreaseCalculatedExpansionSpeed</v>
          </cell>
          <cell r="BX441">
            <v>0</v>
          </cell>
          <cell r="BY441">
            <v>1</v>
          </cell>
          <cell r="CB441" t="str">
            <v>T32-C-5</v>
          </cell>
          <cell r="CC441">
            <v>1</v>
          </cell>
          <cell r="CH441">
            <v>1</v>
          </cell>
          <cell r="CM441">
            <v>1</v>
          </cell>
          <cell r="CQ441">
            <v>1</v>
          </cell>
          <cell r="CU441">
            <v>1</v>
          </cell>
          <cell r="CX441">
            <v>0</v>
          </cell>
          <cell r="CY441">
            <v>1</v>
          </cell>
          <cell r="DB441">
            <v>0</v>
          </cell>
          <cell r="DC441" t="str">
            <v>Soløye &lt;em&gt;Coreopsis grandiflora &lt;/em&gt;er en flerårig urt fra østlige Nord-Amerika. Den er trolig kommet inn som hagestaude. Den har frøformering, men ingen effektiv spredningsmekanisme for fruktene.</v>
          </cell>
          <cell r="DD441" t="str">
            <v>&lt;p&gt;Arten ble funnet med etablert bestand på Vealøs i Vf Horten i 2002, i grasmark på grunnlende. Arten har potensial for etablering i Sørøst-Norge, men blir neppe ekspansiv.&lt;/p&gt;</v>
          </cell>
          <cell r="DE441" t="str">
            <v>Arten er innført hageplante, men det er uvisst hvordan den er kommet ut på Vealøs.</v>
          </cell>
          <cell r="DF441" t="str">
            <v>Invasjonspotensialet er lite, med kort median levetid og ingen økning.</v>
          </cell>
          <cell r="DG441" t="str">
            <v>Ingen kjent negativ økologisk effekt er knyttet til arten.</v>
          </cell>
          <cell r="DH441" t="str">
            <v>&lt;p&gt;Soløye vurderes til ingen kjent økologisk risiko. Arten har potensial for etablering i Sørøst-Norge, men blir neppe ekspansiv. Den har &amp;#233:n, kanskje stabil forekomst i Norge (trolig frøreproduksjon).&lt;/p&gt;</v>
          </cell>
          <cell r="DI441">
            <v>0</v>
          </cell>
        </row>
        <row r="442">
          <cell r="B442" t="str">
            <v>Coreopsis tinctoria</v>
          </cell>
          <cell r="C442" t="str">
            <v>Nutt.</v>
          </cell>
          <cell r="D442" t="str">
            <v>purpurøye</v>
          </cell>
          <cell r="E442">
            <v>60485</v>
          </cell>
          <cell r="F442">
            <v>100525</v>
          </cell>
          <cell r="G442" t="str">
            <v>ExpertGroups/Karplanter/N</v>
          </cell>
          <cell r="H442" t="str">
            <v>Karplanter</v>
          </cell>
          <cell r="I442" t="str">
            <v>Karplanter</v>
          </cell>
          <cell r="J442" t="str">
            <v>NotApplicable</v>
          </cell>
          <cell r="M442" t="str">
            <v>canNotEstablishWithin50years</v>
          </cell>
          <cell r="AA442">
            <v>1933</v>
          </cell>
          <cell r="AB442" t="str">
            <v>terrestrial</v>
          </cell>
          <cell r="AD442" t="str">
            <v>unknown</v>
          </cell>
          <cell r="AE442" t="str">
            <v>no</v>
          </cell>
          <cell r="AF442" t="str">
            <v>unknown</v>
          </cell>
          <cell r="AI442">
            <v>1</v>
          </cell>
          <cell r="AJ442" t="str">
            <v>V</v>
          </cell>
          <cell r="AW442" t="str">
            <v>Ingen kjent effekt</v>
          </cell>
          <cell r="AX442" t="str">
            <v>Ingen kjent effekt</v>
          </cell>
          <cell r="BC442" t="str">
            <v>Ingen kjent effekt</v>
          </cell>
          <cell r="BD442" t="str">
            <v>Ingen kjent effekt</v>
          </cell>
          <cell r="BK442" t="str">
            <v>temperate_nemoral:NorthAndCentralAmerica|temperate_dry:NorthAndCentralAmerica|subtropic_unspecified:NorthAndCentralAmerica</v>
          </cell>
          <cell r="BM442" t="str">
            <v>temperate_nemoral:Europe,Oceania,NorthAndCentralAmerica|temperate_dry:NorthAndCentralAmerica|subtropic_unspecified:NorthAndCentralAmerica</v>
          </cell>
          <cell r="DI442">
            <v>0</v>
          </cell>
        </row>
        <row r="443">
          <cell r="B443" t="str">
            <v>Coreopsis verticillata</v>
          </cell>
          <cell r="C443" t="str">
            <v>L.</v>
          </cell>
          <cell r="D443" t="str">
            <v>kransøye</v>
          </cell>
          <cell r="E443">
            <v>60486</v>
          </cell>
          <cell r="F443">
            <v>100526</v>
          </cell>
          <cell r="G443" t="str">
            <v>ExpertGroups/Karplanter/N</v>
          </cell>
          <cell r="H443" t="str">
            <v>Karplanter</v>
          </cell>
          <cell r="I443" t="str">
            <v>Karplanter</v>
          </cell>
          <cell r="J443" t="str">
            <v>NotApplicable</v>
          </cell>
          <cell r="M443" t="str">
            <v>canNotEstablishWithin50years</v>
          </cell>
          <cell r="AA443">
            <v>1935</v>
          </cell>
          <cell r="AB443" t="str">
            <v>terrestrial</v>
          </cell>
          <cell r="AD443" t="str">
            <v>unknown</v>
          </cell>
          <cell r="AE443" t="str">
            <v>no</v>
          </cell>
          <cell r="AF443" t="str">
            <v>unknown</v>
          </cell>
          <cell r="AI443">
            <v>5</v>
          </cell>
          <cell r="AJ443" t="str">
            <v>V</v>
          </cell>
          <cell r="AW443" t="str">
            <v>Ingen kjent effekt</v>
          </cell>
          <cell r="AX443" t="str">
            <v>Ingen kjent effekt</v>
          </cell>
          <cell r="BC443" t="str">
            <v>Ingen kjent effekt</v>
          </cell>
          <cell r="BD443" t="str">
            <v>Ingen kjent effekt</v>
          </cell>
          <cell r="BK443" t="str">
            <v>temperate_nemoral:NorthAndCentralAmerica|subtropic_unspecified:NorthAndCentralAmerica</v>
          </cell>
          <cell r="BM443" t="str">
            <v>temperate_nemoral:Europe,NorthAndCentralAmerica|subtropic_unspecified:NorthAndCentralAmerica</v>
          </cell>
          <cell r="DI443">
            <v>0</v>
          </cell>
        </row>
        <row r="444">
          <cell r="B444" t="str">
            <v>Coriandrum sativum</v>
          </cell>
          <cell r="C444" t="str">
            <v>L.</v>
          </cell>
          <cell r="D444" t="str">
            <v>koriander</v>
          </cell>
          <cell r="E444">
            <v>60265</v>
          </cell>
          <cell r="F444">
            <v>100305</v>
          </cell>
          <cell r="G444" t="str">
            <v>ExpertGroups/Karplanter/N</v>
          </cell>
          <cell r="H444" t="str">
            <v>Karplanter</v>
          </cell>
          <cell r="I444" t="str">
            <v>Karplanter</v>
          </cell>
          <cell r="J444" t="str">
            <v>NotApplicable</v>
          </cell>
          <cell r="M444" t="str">
            <v>canNotEstablishWithin50years</v>
          </cell>
          <cell r="X444">
            <v>1</v>
          </cell>
          <cell r="Y444">
            <v>1</v>
          </cell>
          <cell r="Z444">
            <v>1</v>
          </cell>
          <cell r="AA444" t="str">
            <v>1820-1850</v>
          </cell>
          <cell r="AB444" t="str">
            <v>terrestrial</v>
          </cell>
          <cell r="AD444" t="str">
            <v>unknown</v>
          </cell>
          <cell r="AE444" t="str">
            <v>yes</v>
          </cell>
          <cell r="AF444" t="str">
            <v>unknown</v>
          </cell>
          <cell r="AG444">
            <v>1959</v>
          </cell>
          <cell r="AH444" t="str">
            <v>No Bodø: flere steder</v>
          </cell>
          <cell r="AI444">
            <v>1</v>
          </cell>
          <cell r="AJ444" t="str">
            <v>V</v>
          </cell>
          <cell r="AW444" t="str">
            <v>Ingen kjent effekt</v>
          </cell>
          <cell r="AX444" t="str">
            <v>Globalt viktig og mye dyrket krydderplante.</v>
          </cell>
          <cell r="BC444" t="str">
            <v>Ingen kjent effekt</v>
          </cell>
          <cell r="BD444" t="str">
            <v>Ingen kjent effekt</v>
          </cell>
          <cell r="BK444" t="str">
            <v>subtropic_mediterranean:Asia,Africa|subtropic_dry:Asia,Africa</v>
          </cell>
          <cell r="BM444" t="str">
            <v>temperate_nemoral:Europe,Asia,Africa,Oceania,NorthAndCentralAmerica,SouthAmerica|subtropic_unspecified:Europe,Asia,Africa,Oceania,NorthAndCentralAmerica,SouthAmerica|subtropic_mediterranean:Africa,Oceania|subtropic_dry:Africa,Oceania|tropic:Asia,Africa,Oceania,SouthAmerica</v>
          </cell>
          <cell r="DI444">
            <v>0</v>
          </cell>
        </row>
        <row r="445">
          <cell r="B445" t="str">
            <v>Coronilla scorpioides</v>
          </cell>
          <cell r="C445" t="str">
            <v>(L.) W.D.J.Koch</v>
          </cell>
          <cell r="D445" t="str">
            <v>skorpionklo</v>
          </cell>
          <cell r="E445">
            <v>61881</v>
          </cell>
          <cell r="F445">
            <v>101921</v>
          </cell>
          <cell r="G445" t="str">
            <v>ExpertGroups/Karplanter/N</v>
          </cell>
          <cell r="H445" t="str">
            <v>Karplanter</v>
          </cell>
          <cell r="I445" t="str">
            <v>Karplanter</v>
          </cell>
          <cell r="J445" t="str">
            <v>NotApplicable</v>
          </cell>
          <cell r="M445" t="str">
            <v>canNotEstablishWithin50years</v>
          </cell>
          <cell r="AA445">
            <v>1868</v>
          </cell>
          <cell r="AB445" t="str">
            <v>terrestrial</v>
          </cell>
          <cell r="AD445" t="str">
            <v>origin</v>
          </cell>
          <cell r="AE445" t="str">
            <v>no</v>
          </cell>
          <cell r="AF445" t="str">
            <v>unknown</v>
          </cell>
          <cell r="AI445">
            <v>1</v>
          </cell>
          <cell r="AJ445" t="str">
            <v>V</v>
          </cell>
          <cell r="AW445" t="str">
            <v>Ingen kjent effekt</v>
          </cell>
          <cell r="AX445" t="str">
            <v>Ingen kjent effekt</v>
          </cell>
          <cell r="BC445" t="str">
            <v>Ingen kjent effekt</v>
          </cell>
          <cell r="BD445" t="str">
            <v>Ingen kjent effekt</v>
          </cell>
          <cell r="BK445" t="str">
            <v>subtropic_mediterranean:Europe,Asia,Africa</v>
          </cell>
          <cell r="BM445" t="str">
            <v>temperate_nemoral:Europe|temperate_dry:Asia|subtropic_mediterranean:Europe,Asia,Africa</v>
          </cell>
          <cell r="DI445">
            <v>0</v>
          </cell>
        </row>
        <row r="446">
          <cell r="B446" t="str">
            <v>Corrigiola litoralis</v>
          </cell>
          <cell r="C446" t="str">
            <v>L.</v>
          </cell>
          <cell r="D446" t="str">
            <v>skorem</v>
          </cell>
          <cell r="E446">
            <v>61441</v>
          </cell>
          <cell r="F446">
            <v>101481</v>
          </cell>
          <cell r="G446" t="str">
            <v>ExpertGroups/Karplanter/N</v>
          </cell>
          <cell r="H446" t="str">
            <v>Karplanter</v>
          </cell>
          <cell r="I446" t="str">
            <v>Karplanter</v>
          </cell>
          <cell r="J446" t="str">
            <v>NotApplicable</v>
          </cell>
          <cell r="M446" t="str">
            <v>canNotEstablishWithin50years</v>
          </cell>
          <cell r="AA446">
            <v>1834</v>
          </cell>
          <cell r="AB446" t="str">
            <v>terrestrial</v>
          </cell>
          <cell r="AD446" t="str">
            <v>origin,unknown</v>
          </cell>
          <cell r="AE446" t="str">
            <v>no</v>
          </cell>
          <cell r="AF446" t="str">
            <v>unknown</v>
          </cell>
          <cell r="AG446">
            <v>1905</v>
          </cell>
          <cell r="AH446" t="str">
            <v>Oslo: Tøyen, Botanisk hage</v>
          </cell>
          <cell r="AI446">
            <v>1</v>
          </cell>
          <cell r="AJ446" t="str">
            <v>V</v>
          </cell>
          <cell r="AW446" t="str">
            <v>Ingen kjent effekt</v>
          </cell>
          <cell r="AX446" t="str">
            <v>Ingen kjent effekt</v>
          </cell>
          <cell r="BC446" t="str">
            <v>Ingen kjent effekt</v>
          </cell>
          <cell r="BD446" t="str">
            <v>Ingen kjent effekt</v>
          </cell>
          <cell r="BK446" t="str">
            <v>temperate_nemoral:Europe|subtropic_mediterranean:Europe,Asia,Africa</v>
          </cell>
          <cell r="BM446" t="str">
            <v>temperate_nemoral:Europe|subtropic_mediterranean:Europe,Asia,Africa,Oceania|subtropic_caperegion:Africa</v>
          </cell>
          <cell r="DI446">
            <v>0</v>
          </cell>
        </row>
        <row r="447">
          <cell r="B447" t="str">
            <v>Corydalis angustifolia</v>
          </cell>
          <cell r="C447" t="str">
            <v>(M.Bieb.) DC.</v>
          </cell>
          <cell r="D447" t="str">
            <v>bleiklerkespore</v>
          </cell>
          <cell r="E447">
            <v>62970</v>
          </cell>
          <cell r="F447">
            <v>103010</v>
          </cell>
          <cell r="G447" t="str">
            <v>ExpertGroups/Karplanter/N</v>
          </cell>
          <cell r="H447" t="str">
            <v>Karplanter</v>
          </cell>
          <cell r="I447" t="str">
            <v>Karplanter</v>
          </cell>
          <cell r="J447" t="str">
            <v>AlienSpecie</v>
          </cell>
          <cell r="N447">
            <v>1</v>
          </cell>
          <cell r="Q447">
            <v>1</v>
          </cell>
          <cell r="T447" t="str">
            <v>NK</v>
          </cell>
          <cell r="U447">
            <v>1</v>
          </cell>
          <cell r="V447" t="str">
            <v>1,1</v>
          </cell>
          <cell r="X447">
            <v>1</v>
          </cell>
          <cell r="Y447">
            <v>1</v>
          </cell>
          <cell r="Z447">
            <v>1</v>
          </cell>
          <cell r="AA447" t="str">
            <v>1990-1999</v>
          </cell>
          <cell r="AB447" t="str">
            <v>terrestrial</v>
          </cell>
          <cell r="AD447" t="str">
            <v>unknown</v>
          </cell>
          <cell r="AE447" t="str">
            <v>yes</v>
          </cell>
          <cell r="AF447" t="str">
            <v>unknown</v>
          </cell>
          <cell r="AG447" t="str">
            <v>1990-1999</v>
          </cell>
          <cell r="AH447" t="str">
            <v>Oslo: Tøyen, Botanisk hage</v>
          </cell>
          <cell r="AI447">
            <v>5</v>
          </cell>
          <cell r="AJ447" t="str">
            <v>V</v>
          </cell>
          <cell r="AN447">
            <v>1</v>
          </cell>
          <cell r="AO447" t="str">
            <v>introductionEscaped</v>
          </cell>
          <cell r="AP447" t="str">
            <v>OsA</v>
          </cell>
          <cell r="AQ447">
            <v>4</v>
          </cell>
          <cell r="AR447">
            <v>1</v>
          </cell>
          <cell r="AS447">
            <v>4</v>
          </cell>
          <cell r="AT447">
            <v>1</v>
          </cell>
          <cell r="AU447">
            <v>4</v>
          </cell>
          <cell r="AV447">
            <v>100</v>
          </cell>
          <cell r="AW447" t="str">
            <v>Ingen kjent effekt</v>
          </cell>
          <cell r="AX447" t="str">
            <v>Ingen kjent effekt</v>
          </cell>
          <cell r="BC447" t="str">
            <v>Ingen kjent effekt</v>
          </cell>
          <cell r="BD447" t="str">
            <v>Ingen kjent effekt</v>
          </cell>
          <cell r="BE447" t="str">
            <v>no</v>
          </cell>
          <cell r="BF447" t="str">
            <v>no</v>
          </cell>
          <cell r="BK447" t="str">
            <v>temperate_nemoral:Europe,Asia</v>
          </cell>
          <cell r="BM447" t="str">
            <v>temperate_nemoral:Europe,Asia</v>
          </cell>
          <cell r="BO447">
            <v>2</v>
          </cell>
          <cell r="BR447" t="str">
            <v>RedListCategoryLevel</v>
          </cell>
          <cell r="BT447">
            <v>1</v>
          </cell>
          <cell r="BW447" t="str">
            <v>SpreadYearlyIncreaseCalculatedExpansionSpeed</v>
          </cell>
          <cell r="BX447">
            <v>0</v>
          </cell>
          <cell r="BY447">
            <v>1</v>
          </cell>
          <cell r="CB447" t="str">
            <v>T42</v>
          </cell>
          <cell r="CC447">
            <v>1</v>
          </cell>
          <cell r="CH447">
            <v>1</v>
          </cell>
          <cell r="CM447">
            <v>1</v>
          </cell>
          <cell r="CQ447">
            <v>1</v>
          </cell>
          <cell r="CU447">
            <v>1</v>
          </cell>
          <cell r="CX447">
            <v>0</v>
          </cell>
          <cell r="CY447">
            <v>1</v>
          </cell>
          <cell r="DB447">
            <v>0</v>
          </cell>
          <cell r="DC447" t="str">
            <v>Bleiklerkespore&lt;em&gt; Corydalis angustifolia &lt;/em&gt;er en flerårig urt fra Kaukasus og Sentral-Asia. Den reproduserer bare med frø, og frøene spres over korte avstander med maur. I Norge er arten bare kjent fra blomsterbed.</v>
          </cell>
          <cell r="DD447" t="str">
            <v>&lt;p&gt;Bleiklerkespore&lt;em&gt; &lt;/em&gt;har vært et stabilt, reproduserende "ugras" i Botanisk hage i Oslo i hvert fall fra 1990-tallet. Den er ikke kjent plantet i hagen. Planten spres med maur og dukker opp her og der i ulike blomsterbed, men viser ingen tegn til spredning.&lt;/p&gt;</v>
          </cell>
          <cell r="DE447" t="str">
            <v>Innførselsmåten er ukjent, men mest sannsynlig er det at den har kommet inn som hageplante.</v>
          </cell>
          <cell r="DF447" t="str">
            <v>Invasjonspotensialet er lite, med begrenset median levetid, men ingen ekspansjon. Arten har en liten, utrygg populasjon og ingen økning eller spredning de siste 25 årene.</v>
          </cell>
          <cell r="DG447" t="str">
            <v>Ingen kjent negativ økologisk effekt er knyttet til arten.</v>
          </cell>
          <cell r="DH447" t="str">
            <v>&lt;p&gt;Bleiklerkespore vurderes til ingen kjent økologisk risiko. Arten har &amp;#233:n stabil forekomst i Norge (frøreproduksjon).&lt;/p&gt;</v>
          </cell>
          <cell r="DI447">
            <v>0</v>
          </cell>
        </row>
        <row r="448">
          <cell r="B448" t="str">
            <v>Corydalis aurea</v>
          </cell>
          <cell r="C448" t="str">
            <v>Willd.</v>
          </cell>
          <cell r="D448" t="str">
            <v>rislerkespore</v>
          </cell>
          <cell r="E448">
            <v>62971</v>
          </cell>
          <cell r="F448">
            <v>103011</v>
          </cell>
          <cell r="G448" t="str">
            <v>ExpertGroups/Karplanter/N</v>
          </cell>
          <cell r="H448" t="str">
            <v>Karplanter</v>
          </cell>
          <cell r="I448" t="str">
            <v>Karplanter</v>
          </cell>
          <cell r="J448" t="str">
            <v>NotApplicable</v>
          </cell>
          <cell r="M448" t="str">
            <v>canNotEstablishWithin50years</v>
          </cell>
          <cell r="AA448">
            <v>1891</v>
          </cell>
          <cell r="AB448" t="str">
            <v>terrestrial</v>
          </cell>
          <cell r="AD448" t="str">
            <v>unknown</v>
          </cell>
          <cell r="AE448" t="str">
            <v>no</v>
          </cell>
          <cell r="AF448" t="str">
            <v>unknown</v>
          </cell>
          <cell r="AI448">
            <v>3</v>
          </cell>
          <cell r="AJ448" t="str">
            <v>V</v>
          </cell>
          <cell r="AW448" t="str">
            <v>Ingen kjent effekt</v>
          </cell>
          <cell r="AX448" t="str">
            <v>Ingen kjent effekt</v>
          </cell>
          <cell r="BC448" t="str">
            <v>Ingen kjent effekt</v>
          </cell>
          <cell r="BD448" t="str">
            <v>Ingen kjent effekt</v>
          </cell>
          <cell r="BK448" t="str">
            <v>temperate_boreal:NorthAndCentralAmerica|temperate_nemoral:NorthAndCentralAmerica</v>
          </cell>
          <cell r="BM448" t="str">
            <v>temperate_boreal:NorthAndCentralAmerica|temperate_nemoral:NorthAndCentralAmerica</v>
          </cell>
          <cell r="DI448">
            <v>0</v>
          </cell>
        </row>
        <row r="449">
          <cell r="B449" t="str">
            <v>Corydalis cava</v>
          </cell>
          <cell r="C449" t="str">
            <v>(L.) Schweigg. &amp; Koerte</v>
          </cell>
          <cell r="E449">
            <v>131989</v>
          </cell>
          <cell r="F449">
            <v>156204</v>
          </cell>
          <cell r="G449" t="str">
            <v>ExpertGroups/Karplanter/N</v>
          </cell>
          <cell r="H449" t="str">
            <v>Karplanter</v>
          </cell>
          <cell r="I449" t="str">
            <v>Karplanter</v>
          </cell>
          <cell r="J449" t="str">
            <v>NotApplicable</v>
          </cell>
          <cell r="M449" t="str">
            <v>NotPresentInRegion</v>
          </cell>
          <cell r="AB449" t="str">
            <v>terrestrial</v>
          </cell>
          <cell r="AE449" t="str">
            <v>no</v>
          </cell>
          <cell r="AF449" t="str">
            <v>unknown</v>
          </cell>
          <cell r="AI449">
            <v>5</v>
          </cell>
          <cell r="AJ449" t="str">
            <v>V</v>
          </cell>
          <cell r="AW449" t="str">
            <v>Ingen kjent effekt</v>
          </cell>
          <cell r="AX449" t="str">
            <v>Ingen kjent effekt</v>
          </cell>
          <cell r="BC449" t="str">
            <v>Ingen kjent effekt</v>
          </cell>
          <cell r="BD449" t="str">
            <v>Ingen kjent effekt</v>
          </cell>
          <cell r="BK449" t="str">
            <v>temperate_nemoral:Europe</v>
          </cell>
          <cell r="BM449" t="str">
            <v>temperate_nemoral:Europe</v>
          </cell>
          <cell r="DI449">
            <v>0</v>
          </cell>
        </row>
        <row r="450">
          <cell r="B450" t="str">
            <v>Corydalis gotlandica</v>
          </cell>
          <cell r="C450" t="str">
            <v>Lidén</v>
          </cell>
          <cell r="D450" t="str">
            <v>gotlandslerkespore</v>
          </cell>
          <cell r="E450">
            <v>105180</v>
          </cell>
          <cell r="F450">
            <v>145527</v>
          </cell>
          <cell r="G450" t="str">
            <v>ExpertGroups/Karplanter/N</v>
          </cell>
          <cell r="H450" t="str">
            <v>Karplanter</v>
          </cell>
          <cell r="I450" t="str">
            <v>Karplanter</v>
          </cell>
          <cell r="J450" t="str">
            <v>NotApplicable</v>
          </cell>
          <cell r="M450" t="str">
            <v>NotPresentInRegion</v>
          </cell>
          <cell r="AB450" t="str">
            <v>terrestrial</v>
          </cell>
          <cell r="AE450" t="str">
            <v>no</v>
          </cell>
          <cell r="AF450" t="str">
            <v>unknown</v>
          </cell>
          <cell r="AI450">
            <v>5</v>
          </cell>
          <cell r="AJ450" t="str">
            <v>V</v>
          </cell>
          <cell r="AW450" t="str">
            <v>Ingen kjent effekt</v>
          </cell>
          <cell r="AX450" t="str">
            <v>Ingen kjent effekt</v>
          </cell>
          <cell r="BC450" t="str">
            <v>Ingen kjent effekt</v>
          </cell>
          <cell r="BD450" t="str">
            <v>Ingen kjent effekt</v>
          </cell>
          <cell r="BK450" t="str">
            <v>temperate_nemoral:Europe</v>
          </cell>
          <cell r="BM450" t="str">
            <v>temperate_nemoral:Europe</v>
          </cell>
          <cell r="DI450">
            <v>1</v>
          </cell>
        </row>
        <row r="451">
          <cell r="B451" t="str">
            <v>Corydalis nobilis</v>
          </cell>
          <cell r="C451" t="str">
            <v>(L.) Pers.</v>
          </cell>
          <cell r="D451" t="str">
            <v>sibirlerkespore</v>
          </cell>
          <cell r="E451">
            <v>131996</v>
          </cell>
          <cell r="F451">
            <v>103014</v>
          </cell>
          <cell r="G451" t="str">
            <v>ExpertGroups/Karplanter/N</v>
          </cell>
          <cell r="H451" t="str">
            <v>Karplanter</v>
          </cell>
          <cell r="I451" t="str">
            <v>Karplanter</v>
          </cell>
          <cell r="J451" t="str">
            <v>AlienSpecie</v>
          </cell>
          <cell r="N451">
            <v>1</v>
          </cell>
          <cell r="P451" t="str">
            <v>V</v>
          </cell>
          <cell r="Q451">
            <v>1</v>
          </cell>
          <cell r="T451" t="str">
            <v>NK</v>
          </cell>
          <cell r="U451">
            <v>1</v>
          </cell>
          <cell r="V451" t="str">
            <v>1,1</v>
          </cell>
          <cell r="W451" t="str">
            <v>LO</v>
          </cell>
          <cell r="X451">
            <v>1</v>
          </cell>
          <cell r="Y451">
            <v>1</v>
          </cell>
          <cell r="Z451">
            <v>1</v>
          </cell>
          <cell r="AA451" t="str">
            <v>1900-1949</v>
          </cell>
          <cell r="AB451" t="str">
            <v>terrestrial</v>
          </cell>
          <cell r="AD451" t="str">
            <v>unknown</v>
          </cell>
          <cell r="AE451" t="str">
            <v>yes</v>
          </cell>
          <cell r="AF451" t="str">
            <v>unknown</v>
          </cell>
          <cell r="AG451" t="str">
            <v>1900-1949</v>
          </cell>
          <cell r="AH451" t="str">
            <v>Oslo og Ak Nesodden</v>
          </cell>
          <cell r="AI451">
            <v>5</v>
          </cell>
          <cell r="AJ451" t="str">
            <v>V</v>
          </cell>
          <cell r="AL451">
            <v>2</v>
          </cell>
          <cell r="AM451" t="str">
            <v>importDirect</v>
          </cell>
          <cell r="AN451">
            <v>2</v>
          </cell>
          <cell r="AO451" t="str">
            <v>introductionEscaped</v>
          </cell>
          <cell r="AP451" t="str">
            <v>OsA,Tr</v>
          </cell>
          <cell r="AQ451">
            <v>4</v>
          </cell>
          <cell r="AR451">
            <v>3</v>
          </cell>
          <cell r="AS451">
            <v>12</v>
          </cell>
          <cell r="AT451">
            <v>1</v>
          </cell>
          <cell r="AU451">
            <v>12</v>
          </cell>
          <cell r="AV451">
            <v>100</v>
          </cell>
          <cell r="AW451" t="str">
            <v>Ingen kjent effekt</v>
          </cell>
          <cell r="AX451" t="str">
            <v>Ingen kjent effekt</v>
          </cell>
          <cell r="BC451" t="str">
            <v>Ingen kjent effekt</v>
          </cell>
          <cell r="BD451" t="str">
            <v>Ingen kjent effekt</v>
          </cell>
          <cell r="BE451" t="str">
            <v>no</v>
          </cell>
          <cell r="BF451" t="str">
            <v>no</v>
          </cell>
          <cell r="BK451" t="str">
            <v>temperate_nemoral:Asia</v>
          </cell>
          <cell r="BM451" t="str">
            <v>temperate_boreal:Europe|temperate_nemoral:Europe,Asia</v>
          </cell>
          <cell r="BO451">
            <v>2</v>
          </cell>
          <cell r="BP451" t="str">
            <v>X</v>
          </cell>
          <cell r="BR451" t="str">
            <v>RedListCategoryLevel</v>
          </cell>
          <cell r="BT451">
            <v>1</v>
          </cell>
          <cell r="BW451" t="str">
            <v>SpreadYearlyIncreaseCalculatedExpansionSpeed</v>
          </cell>
          <cell r="BX451">
            <v>0</v>
          </cell>
          <cell r="BY451">
            <v>1</v>
          </cell>
          <cell r="CB451" t="str">
            <v>T42,T43</v>
          </cell>
          <cell r="CC451">
            <v>1</v>
          </cell>
          <cell r="CH451">
            <v>1</v>
          </cell>
          <cell r="CM451">
            <v>1</v>
          </cell>
          <cell r="CQ451">
            <v>1</v>
          </cell>
          <cell r="CU451">
            <v>1</v>
          </cell>
          <cell r="CX451">
            <v>0</v>
          </cell>
          <cell r="CY451">
            <v>1</v>
          </cell>
          <cell r="DB451">
            <v>0</v>
          </cell>
          <cell r="DC451" t="str">
            <v>Sibirlerkespore &lt;em&gt;Corydalis nobilis &lt;/em&gt;er en flerårig urt fra Sør-Sibir og Sentral-Asia. Den har frøformering. Frøene spres med maur over nokså korte avstander (maksimum 50-100 m). I Norge er den funnet på skrotemark og som forvillet i parker, særlig på noe skyggefulle steder.</v>
          </cell>
          <cell r="DD451" t="str">
            <v>&lt;p&gt;Sibirlerkespore er kommet inn som prydplante. Den er meget dårlig dokumentert i herbariesamlingene, og det er litt uvisst når og hvor den finnes og har vært forvillet. I første halvdel av 1900-tallet er den kjent fra Botanisk hage på Tøyen i Oslo og fra en lokalitet i Ak Nesodden. I Botanisk hage er den permanent - og litt aggressiv - mens forekomsten på Nesodden trolig er borte. I 2009 ble en ny forekomst funnet i Ak Ås, kanskje med utgangspunkt fra Botanisk hage, og i 2014 en forekomst i Tr Harstad. Arten har vært stabil i Norge i snart 100 år, men overhodet ikke ekspansiv. Sjøl om arten er hardfør i sørligere deler av Norge, er det ikke forventet noen vesentlig ekspansjon i framtida (etter enkeltes mening er denne hageplanten mer sær enn vakker).&lt;/p&gt;</v>
          </cell>
          <cell r="DE451" t="str">
            <v>Arten er innført hageplante og forvillet ved maurspredning av frø.</v>
          </cell>
          <cell r="DF451" t="str">
            <v>Invasjonspotensialet er lite, med usikkerhet til begrenset, en kombinasjon av begrenset (til moderat) median levetid og ingen ekspansjon. Arten har et knøttlite, men stabilt forekomstareal og ingen påvisbar økning i mengde eller utbredelse.</v>
          </cell>
          <cell r="DG451" t="str">
            <v>Ingen kjent negativ økologisk effekt er knyttet til arten.</v>
          </cell>
          <cell r="DH451" t="str">
            <v>&lt;p&gt;Sibirlerkespore vurderes til ingen kjent økologisk risiko, med usikkerhet til låg risiko på grunn av invasjonspotensialet. Arten har &amp;#233:n helt stabil forekomst i Norge (frøreproduksjon), men den ekspanderer ikke og utgjør ingen trussel mot noe som helst.&lt;/p&gt;&lt;p&gt; &lt;/p&gt;</v>
          </cell>
          <cell r="DI451">
            <v>0</v>
          </cell>
        </row>
        <row r="452">
          <cell r="B452" t="str">
            <v>Cosmos bipinnatus</v>
          </cell>
          <cell r="C452" t="str">
            <v>Cav.</v>
          </cell>
          <cell r="D452" t="str">
            <v>pyntekurv</v>
          </cell>
          <cell r="E452">
            <v>60488</v>
          </cell>
          <cell r="F452">
            <v>100528</v>
          </cell>
          <cell r="G452" t="str">
            <v>ExpertGroups/Karplanter/N</v>
          </cell>
          <cell r="H452" t="str">
            <v>Karplanter</v>
          </cell>
          <cell r="I452" t="str">
            <v>Karplanter</v>
          </cell>
          <cell r="J452" t="str">
            <v>NotApplicable</v>
          </cell>
          <cell r="M452" t="str">
            <v>canNotEstablishWithin50years</v>
          </cell>
          <cell r="AA452">
            <v>1915</v>
          </cell>
          <cell r="AB452" t="str">
            <v>terrestrial</v>
          </cell>
          <cell r="AD452" t="str">
            <v>unknown</v>
          </cell>
          <cell r="AE452" t="str">
            <v>no</v>
          </cell>
          <cell r="AF452" t="str">
            <v>unknown</v>
          </cell>
          <cell r="AI452">
            <v>1</v>
          </cell>
          <cell r="AJ452" t="str">
            <v>V</v>
          </cell>
          <cell r="AW452" t="str">
            <v>Ingen kjent effekt</v>
          </cell>
          <cell r="AX452" t="str">
            <v>Ingen kjent effekt</v>
          </cell>
          <cell r="BC452" t="str">
            <v>Ingen kjent effekt</v>
          </cell>
          <cell r="BD452" t="str">
            <v>Ingen kjent effekt</v>
          </cell>
          <cell r="BK452" t="str">
            <v>temperate_dry:NorthAndCentralAmerica|subtropic_dry:NorthAndCentralAmerica</v>
          </cell>
          <cell r="BM452" t="str">
            <v>temperate_nemoral:Europe,Asia,Oceania,NorthAndCentralAmerica|temperate_dry:Europe|subtropic_unspecified:Asia,Africa|subtropic_mediterranean:Europe,Oceania,NorthAndCentralAmerica|subtropic_dry:NorthAndCentralAmerica|subtropic_highlands:Africa,SouthAmerica|tropic:Africa</v>
          </cell>
          <cell r="DI452">
            <v>0</v>
          </cell>
        </row>
        <row r="453">
          <cell r="B453" t="str">
            <v>Cota austriaca</v>
          </cell>
          <cell r="C453" t="str">
            <v>(Jacq.) Sch.Bip.</v>
          </cell>
          <cell r="D453" t="str">
            <v>donaugåseblom</v>
          </cell>
          <cell r="E453">
            <v>132016</v>
          </cell>
          <cell r="F453">
            <v>143464</v>
          </cell>
          <cell r="G453" t="str">
            <v>ExpertGroups/Karplanter/N</v>
          </cell>
          <cell r="H453" t="str">
            <v>Karplanter</v>
          </cell>
          <cell r="I453" t="str">
            <v>Karplanter</v>
          </cell>
          <cell r="J453" t="str">
            <v>NotApplicable</v>
          </cell>
          <cell r="M453" t="str">
            <v>canNotEstablishWithin50years</v>
          </cell>
          <cell r="AA453" t="str">
            <v>1850-1899</v>
          </cell>
          <cell r="AB453" t="str">
            <v>terrestrial</v>
          </cell>
          <cell r="AD453" t="str">
            <v>origin</v>
          </cell>
          <cell r="AE453" t="str">
            <v>no</v>
          </cell>
          <cell r="AF453" t="str">
            <v>unknown</v>
          </cell>
          <cell r="AI453">
            <v>1</v>
          </cell>
          <cell r="AJ453" t="str">
            <v>V</v>
          </cell>
          <cell r="AW453" t="str">
            <v>Ingen kjent effekt</v>
          </cell>
          <cell r="AX453" t="str">
            <v>Ingen kjent effekt</v>
          </cell>
          <cell r="BC453" t="str">
            <v>Ingen kjent effekt</v>
          </cell>
          <cell r="BD453" t="str">
            <v>Ingen kjent effekt</v>
          </cell>
          <cell r="BK453" t="str">
            <v>temperate_nemoral:Europe,Asia|temperate_dry:Europe,Asia</v>
          </cell>
          <cell r="BM453" t="str">
            <v>temperate_nemoral:Europe,Asia|temperate_dry:Europe,Asia</v>
          </cell>
          <cell r="DI453">
            <v>0</v>
          </cell>
        </row>
        <row r="454">
          <cell r="B454" t="str">
            <v>Cota tinctoria</v>
          </cell>
          <cell r="C454" t="str">
            <v>(L.) J.Gay</v>
          </cell>
          <cell r="D454" t="str">
            <v>gul gåseblom</v>
          </cell>
          <cell r="E454">
            <v>60490</v>
          </cell>
          <cell r="F454">
            <v>100530</v>
          </cell>
          <cell r="G454" t="str">
            <v>ExpertGroups/Karplanter/N</v>
          </cell>
          <cell r="H454" t="str">
            <v>Karplanter</v>
          </cell>
          <cell r="I454" t="str">
            <v>Karplanter</v>
          </cell>
          <cell r="J454" t="str">
            <v>NotApplicable</v>
          </cell>
          <cell r="M454" t="str">
            <v>establishedBefore1800</v>
          </cell>
          <cell r="AA454">
            <v>-1800</v>
          </cell>
          <cell r="AB454" t="str">
            <v>terrestrial</v>
          </cell>
          <cell r="AD454" t="str">
            <v>origin</v>
          </cell>
          <cell r="AE454" t="str">
            <v>no</v>
          </cell>
          <cell r="AF454" t="str">
            <v>unknown</v>
          </cell>
          <cell r="AG454">
            <v>-1800</v>
          </cell>
          <cell r="AH454" t="str">
            <v>flere steder</v>
          </cell>
          <cell r="AI454">
            <v>3</v>
          </cell>
          <cell r="AJ454" t="str">
            <v>V</v>
          </cell>
          <cell r="AW454" t="str">
            <v>Ingen kjent effekt</v>
          </cell>
          <cell r="AX454" t="str">
            <v>Ingen kjent effekt</v>
          </cell>
          <cell r="BC454" t="str">
            <v>Ingen kjent effekt</v>
          </cell>
          <cell r="BD454" t="str">
            <v>Ingen kjent effekt</v>
          </cell>
          <cell r="BK454" t="str">
            <v>temperate_nemoral:Europe,Asia|temperate_dry:Europe,Asia|subtropic_mediterranean:Europe,Asia</v>
          </cell>
          <cell r="BM454" t="str">
            <v>temperate_nemoral:Europe,Asia,Oceania,NorthAndCentralAmerica|temperate_dry:Europe,Asia|subtropic_mediterranean:Europe,Asia</v>
          </cell>
          <cell r="DI454">
            <v>4</v>
          </cell>
        </row>
        <row r="455">
          <cell r="B455" t="str">
            <v>Cotinus coggygria</v>
          </cell>
          <cell r="C455" t="str">
            <v>Scop.</v>
          </cell>
          <cell r="D455" t="str">
            <v>parykkbusk</v>
          </cell>
          <cell r="E455">
            <v>132017</v>
          </cell>
          <cell r="F455">
            <v>128718</v>
          </cell>
          <cell r="G455" t="str">
            <v>ExpertGroups/Karplanter/N</v>
          </cell>
          <cell r="H455" t="str">
            <v>Karplanter</v>
          </cell>
          <cell r="I455" t="str">
            <v>Karplanter</v>
          </cell>
          <cell r="J455" t="str">
            <v>NotApplicable</v>
          </cell>
          <cell r="M455" t="str">
            <v>canNotEstablishWithin50years</v>
          </cell>
          <cell r="AA455">
            <v>2010</v>
          </cell>
          <cell r="AB455" t="str">
            <v>terrestrial</v>
          </cell>
          <cell r="AD455" t="str">
            <v>unknown</v>
          </cell>
          <cell r="AE455" t="str">
            <v>no</v>
          </cell>
          <cell r="AF455" t="str">
            <v>unknown</v>
          </cell>
          <cell r="AI455">
            <v>15</v>
          </cell>
          <cell r="AJ455" t="str">
            <v>V</v>
          </cell>
          <cell r="AW455" t="str">
            <v>Ingen kjent effekt</v>
          </cell>
          <cell r="AX455" t="str">
            <v>Ingen kjent effekt</v>
          </cell>
          <cell r="BC455" t="str">
            <v>Ingen kjent effekt</v>
          </cell>
          <cell r="BD455" t="str">
            <v>Ingen kjent effekt</v>
          </cell>
          <cell r="BK455" t="str">
            <v>temperate_nemoral:Europe,Asia|subtropic_unspecified:Asia|subtropic_mediterranean:Europe,Asia</v>
          </cell>
          <cell r="BM455" t="str">
            <v>temperate_nemoral:Europe,Asia,Oceania,NorthAndCentralAmerica|subtropic_unspecified:Asia|subtropic_mediterranean:Europe,Asia,Oceania</v>
          </cell>
          <cell r="DI455">
            <v>0</v>
          </cell>
        </row>
        <row r="456">
          <cell r="B456" t="str">
            <v>Cotoneaster atropurpureus</v>
          </cell>
          <cell r="C456" t="str">
            <v>Flinck &amp; B.Hylmö</v>
          </cell>
          <cell r="E456">
            <v>140835</v>
          </cell>
          <cell r="F456">
            <v>170026</v>
          </cell>
          <cell r="G456" t="str">
            <v>ExpertGroups/Karplanter/N</v>
          </cell>
          <cell r="H456" t="str">
            <v>Karplanter</v>
          </cell>
          <cell r="I456" t="str">
            <v>Karplanter</v>
          </cell>
          <cell r="J456" t="str">
            <v>AlienSpecie</v>
          </cell>
          <cell r="N456">
            <v>1</v>
          </cell>
          <cell r="Q456">
            <v>1</v>
          </cell>
          <cell r="T456" t="str">
            <v>NK</v>
          </cell>
          <cell r="U456">
            <v>1</v>
          </cell>
          <cell r="V456" t="str">
            <v>1,1</v>
          </cell>
          <cell r="AA456">
            <v>2013</v>
          </cell>
          <cell r="AB456" t="str">
            <v>terrestrial</v>
          </cell>
          <cell r="AD456" t="str">
            <v>unknown</v>
          </cell>
          <cell r="AE456" t="str">
            <v>no</v>
          </cell>
          <cell r="AF456" t="str">
            <v>unknown</v>
          </cell>
          <cell r="AI456">
            <v>10</v>
          </cell>
          <cell r="AK456" t="str">
            <v>V</v>
          </cell>
          <cell r="AL456">
            <v>1</v>
          </cell>
          <cell r="AM456" t="str">
            <v>importDirect</v>
          </cell>
          <cell r="AN456">
            <v>1</v>
          </cell>
          <cell r="AO456" t="str">
            <v>introductionEscaped</v>
          </cell>
          <cell r="AP456" t="str">
            <v>Ro</v>
          </cell>
          <cell r="AQ456">
            <v>4</v>
          </cell>
          <cell r="AR456">
            <v>5</v>
          </cell>
          <cell r="AS456">
            <v>20</v>
          </cell>
          <cell r="AT456">
            <v>1</v>
          </cell>
          <cell r="AU456">
            <v>40</v>
          </cell>
          <cell r="AV456">
            <v>100</v>
          </cell>
          <cell r="AW456" t="str">
            <v>Ingen kjent effekt</v>
          </cell>
          <cell r="AX456" t="str">
            <v>Ingen kjent effekt</v>
          </cell>
          <cell r="BC456" t="str">
            <v>Ingen kjent effekt</v>
          </cell>
          <cell r="BD456" t="str">
            <v>Ingen kjent effekt</v>
          </cell>
          <cell r="BE456" t="str">
            <v>no</v>
          </cell>
          <cell r="BF456" t="str">
            <v>no</v>
          </cell>
          <cell r="BG456" t="str">
            <v>V</v>
          </cell>
          <cell r="BK456" t="str">
            <v>temperate_nemoral:Asia</v>
          </cell>
          <cell r="BM456" t="str">
            <v>temperate_nemoral:Europe,Asia</v>
          </cell>
          <cell r="BO456">
            <v>1</v>
          </cell>
          <cell r="BR456" t="str">
            <v>RedListCategoryLevel</v>
          </cell>
          <cell r="BT456">
            <v>1</v>
          </cell>
          <cell r="BW456" t="str">
            <v>SpreadYearlyIncreaseCalculatedExpansionSpeed</v>
          </cell>
          <cell r="BX456">
            <v>0</v>
          </cell>
          <cell r="BY456">
            <v>1</v>
          </cell>
          <cell r="CB456" t="str">
            <v>T1-C-3</v>
          </cell>
          <cell r="CC456">
            <v>1</v>
          </cell>
          <cell r="CH456">
            <v>1</v>
          </cell>
          <cell r="CM456">
            <v>1</v>
          </cell>
          <cell r="CQ456">
            <v>1</v>
          </cell>
          <cell r="CU456">
            <v>1</v>
          </cell>
          <cell r="CX456">
            <v>0</v>
          </cell>
          <cell r="CY456">
            <v>1</v>
          </cell>
          <cell r="DB456">
            <v>0</v>
          </cell>
          <cell r="DC456" t="str">
            <v>Mispel-arten &lt;i&gt;Cotoneaster atropurpureus&lt;/i&gt; er en espalierbusk med svært stor fruktproduksjon. Den kommer fra midtre Kina og dyrkes noe i hager i Norge, mest i kyststrøk. Dens røde bærepler spises og frøene spres av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&lt;i&gt;Cotoneaster atropurpureum&lt;/i&gt; har aseksuell frødannelse (Fryer &amp; Hylm&amp;#246: 2009).</v>
          </cell>
          <cell r="DD456" t="str">
            <v>Arten ble funnet som ny for Norge i Ro Finnøy: Sør-Talgje i 2013. Noe av det ikke identifiserte materialet i herbariene kan høre til denne arten.</v>
          </cell>
          <cell r="DE456" t="str">
            <v>Arten er innført som hagebusk. og sprer seg ut fra hager med fugl.</v>
          </cell>
          <cell r="DF456" t="str">
            <v>Invasjonspotensialet er lite, med minste skår på både median levetid og ekspansjonshastighet. Invasjonspotensialet vil trolig være begrenset også i framtida.</v>
          </cell>
          <cell r="DG456" t="str">
            <v>Ingen kjent negativ økologisk effekt er knyttet til arten, foreløpig. Artens store fruktproduksjon kan imidlertid gjøre den attraktiv for fugl.</v>
          </cell>
          <cell r="DH456" t="str">
            <v>&lt;i&gt;Cotoneaster atropurpureus&lt;/i&gt; vurderes foreløpig til ingen kjent risiko i norsk natur, men den kan være helt i begynnelsen av en ekspansjon (den er foreløpig bare kjent med ett individ, tror vi). Denne arten og dens artsgruppe (krypmispel-gruppen) bør følges med på i årene som kommer.</v>
          </cell>
          <cell r="DI456">
            <v>1</v>
          </cell>
        </row>
        <row r="457">
          <cell r="B457" t="str">
            <v>Cotoneaster cashmiriensis</v>
          </cell>
          <cell r="C457" t="str">
            <v>G.Klotz</v>
          </cell>
          <cell r="E457">
            <v>140837</v>
          </cell>
          <cell r="F457">
            <v>170028</v>
          </cell>
          <cell r="G457" t="str">
            <v>ExpertGroups/Karplanter/N</v>
          </cell>
          <cell r="H457" t="str">
            <v>Karplanter</v>
          </cell>
          <cell r="I457" t="str">
            <v>Karplanter</v>
          </cell>
          <cell r="J457" t="str">
            <v>AlienSpecie</v>
          </cell>
          <cell r="N457">
            <v>1</v>
          </cell>
          <cell r="Q457">
            <v>1</v>
          </cell>
          <cell r="T457" t="str">
            <v>NK</v>
          </cell>
          <cell r="U457">
            <v>1</v>
          </cell>
          <cell r="V457" t="str">
            <v>1,1</v>
          </cell>
          <cell r="AA457">
            <v>2013</v>
          </cell>
          <cell r="AB457" t="str">
            <v>terrestrial</v>
          </cell>
          <cell r="AD457" t="str">
            <v>unknown</v>
          </cell>
          <cell r="AE457" t="str">
            <v>no</v>
          </cell>
          <cell r="AF457" t="str">
            <v>unknown</v>
          </cell>
          <cell r="AI457">
            <v>10</v>
          </cell>
          <cell r="AK457" t="str">
            <v>V</v>
          </cell>
          <cell r="AL457">
            <v>1</v>
          </cell>
          <cell r="AM457" t="str">
            <v>importDirect</v>
          </cell>
          <cell r="AN457">
            <v>1</v>
          </cell>
          <cell r="AO457" t="str">
            <v>introductionEscaped</v>
          </cell>
          <cell r="AP457" t="str">
            <v>Ro</v>
          </cell>
          <cell r="AQ457">
            <v>4</v>
          </cell>
          <cell r="AR457">
            <v>2</v>
          </cell>
          <cell r="AS457">
            <v>8</v>
          </cell>
          <cell r="AT457">
            <v>1</v>
          </cell>
          <cell r="AU457">
            <v>8</v>
          </cell>
          <cell r="AV457">
            <v>0</v>
          </cell>
          <cell r="AW457" t="str">
            <v>Ingen kjent effekt</v>
          </cell>
          <cell r="AX457" t="str">
            <v>Ingen kjent effekt</v>
          </cell>
          <cell r="BC457" t="str">
            <v>Ingen kjent effekt</v>
          </cell>
          <cell r="BD457" t="str">
            <v>Ingen kjent effekt</v>
          </cell>
          <cell r="BE457" t="str">
            <v>no</v>
          </cell>
          <cell r="BF457" t="str">
            <v>no</v>
          </cell>
          <cell r="BG457" t="str">
            <v>V</v>
          </cell>
          <cell r="BK457" t="str">
            <v>subtropic_highlands:Asia</v>
          </cell>
          <cell r="BM457" t="str">
            <v>temperate_nemoral:Europe|subtropic_highlands:Asia</v>
          </cell>
          <cell r="BO457">
            <v>1</v>
          </cell>
          <cell r="BR457" t="str">
            <v>RedListCategoryLevel</v>
          </cell>
          <cell r="BT457">
            <v>1</v>
          </cell>
          <cell r="BW457" t="str">
            <v>SpreadYearlyIncreaseCalculatedExpansionSpeed</v>
          </cell>
          <cell r="BX457">
            <v>0</v>
          </cell>
          <cell r="BY457">
            <v>1</v>
          </cell>
          <cell r="CB457" t="str">
            <v>T1-C-4</v>
          </cell>
          <cell r="CC457">
            <v>1</v>
          </cell>
          <cell r="CH457">
            <v>1</v>
          </cell>
          <cell r="CM457">
            <v>1</v>
          </cell>
          <cell r="CQ457">
            <v>1</v>
          </cell>
          <cell r="CU457">
            <v>1</v>
          </cell>
          <cell r="CX457">
            <v>0</v>
          </cell>
          <cell r="CY457">
            <v>1</v>
          </cell>
          <cell r="DB457">
            <v>0</v>
          </cell>
          <cell r="DC457" t="str">
            <v>Mispel-arten &lt;i&gt;Cotoneaster cashmiriensis&lt;/i&gt; er en krypende (espalierdannende) busk med nokså lang levetid. Den formerer seg aseksuelt med frø (agamospermi), se Fryer &amp; Hylm&amp;#246: (2009), og setter store mengder røde bærepler som spises av fugl som sprer frøene. Den er funnet i "bergsprekk, strandberg", dvs. trolig på et strandnært berg heller enn i sjøsprøytsonen.</v>
          </cell>
          <cell r="DD457" t="str">
            <v>Arten ble funnet som ny for Norge i bergsprekk i strandberg (eller strandnært berg) på Sør-Talgje i Ro Finnøy i 2013.</v>
          </cell>
          <cell r="DE457" t="str">
            <v>Arten er innført hagebusk og forviller seg ved fuglespredning av frukter.</v>
          </cell>
          <cell r="DF457" t="str">
            <v>Invasjonspotensialet er lite foreløpig, med minste skår på median levetid og ingen ekspansjon. Den er kjent fra &amp;#233:n forekomst, trolig er bare &amp;#233:n busk funnet foreløpig i norsk natur, og vi kjenner ikke til hvor ofte arten dyrkes.</v>
          </cell>
          <cell r="DG457" t="str">
            <v>Ingen kjent negativ økologisk effekt er knyttet til arten, foreløpig.</v>
          </cell>
          <cell r="DH457" t="str">
            <v>&lt;i&gt;Cotoneaster cashmiriensis&lt;/i&gt; vurderes til ingen kjent økologisk risiko. Den synes å stamme fra et område (indisk Himalaya, Kashmir) med et klima svært forskjellig fra vårt. Det er lite trolig at denne arten vil få noen stor ekspansjon hos oss.</v>
          </cell>
          <cell r="DI457">
            <v>1</v>
          </cell>
        </row>
        <row r="458">
          <cell r="B458" t="str">
            <v>Cotoneaster hissaricus</v>
          </cell>
          <cell r="C458" t="str">
            <v>Pojark.</v>
          </cell>
          <cell r="E458">
            <v>140838</v>
          </cell>
          <cell r="F458">
            <v>170029</v>
          </cell>
          <cell r="G458" t="str">
            <v>ExpertGroups/Karplanter/N</v>
          </cell>
          <cell r="H458" t="str">
            <v>Karplanter</v>
          </cell>
          <cell r="I458" t="str">
            <v>Karplanter</v>
          </cell>
          <cell r="J458" t="str">
            <v>AlienSpecie</v>
          </cell>
          <cell r="N458">
            <v>1</v>
          </cell>
          <cell r="Q458">
            <v>1</v>
          </cell>
          <cell r="T458" t="str">
            <v>NK</v>
          </cell>
          <cell r="U458">
            <v>1</v>
          </cell>
          <cell r="V458" t="str">
            <v>1,1</v>
          </cell>
          <cell r="AA458">
            <v>2012</v>
          </cell>
          <cell r="AB458" t="str">
            <v>terrestrial</v>
          </cell>
          <cell r="AD458" t="str">
            <v>unknown</v>
          </cell>
          <cell r="AE458" t="str">
            <v>no</v>
          </cell>
          <cell r="AF458" t="str">
            <v>unknown</v>
          </cell>
          <cell r="AI458">
            <v>10</v>
          </cell>
          <cell r="AK458" t="str">
            <v>V</v>
          </cell>
          <cell r="AL458">
            <v>1</v>
          </cell>
          <cell r="AM458" t="str">
            <v>importDirect</v>
          </cell>
          <cell r="AN458">
            <v>2</v>
          </cell>
          <cell r="AO458" t="str">
            <v>introductionEscaped,introductionNaturalDispersal</v>
          </cell>
          <cell r="AP458" t="str">
            <v>Ro</v>
          </cell>
          <cell r="AQ458">
            <v>4</v>
          </cell>
          <cell r="AR458">
            <v>3</v>
          </cell>
          <cell r="AS458">
            <v>12</v>
          </cell>
          <cell r="AT458">
            <v>1</v>
          </cell>
          <cell r="AU458">
            <v>12</v>
          </cell>
          <cell r="AV458">
            <v>0</v>
          </cell>
          <cell r="AW458" t="str">
            <v>Ingen kjent effekt</v>
          </cell>
          <cell r="AX458" t="str">
            <v>Ingen kjent effekt</v>
          </cell>
          <cell r="BC458" t="str">
            <v>Ingen kjent effekt</v>
          </cell>
          <cell r="BD458" t="str">
            <v>Ingen kjent effekt</v>
          </cell>
          <cell r="BE458" t="str">
            <v>no</v>
          </cell>
          <cell r="BF458" t="str">
            <v>no</v>
          </cell>
          <cell r="BK458" t="str">
            <v>temperate_nemoral:Asia</v>
          </cell>
          <cell r="BM458" t="str">
            <v>temperate_nemoral:Europe,Asia</v>
          </cell>
          <cell r="BO458">
            <v>1</v>
          </cell>
          <cell r="BR458" t="str">
            <v>RedListCategoryLevel</v>
          </cell>
          <cell r="BT458">
            <v>1</v>
          </cell>
          <cell r="BW458" t="str">
            <v>SpreadYearlyIncreaseCalculatedExpansionSpeed</v>
          </cell>
          <cell r="BX458">
            <v>0</v>
          </cell>
          <cell r="BY458">
            <v>1</v>
          </cell>
          <cell r="CB458" t="str">
            <v>T1</v>
          </cell>
          <cell r="CC458">
            <v>1</v>
          </cell>
          <cell r="CH458">
            <v>1</v>
          </cell>
          <cell r="CM458">
            <v>1</v>
          </cell>
          <cell r="CQ458">
            <v>1</v>
          </cell>
          <cell r="CU458">
            <v>1</v>
          </cell>
          <cell r="CX458">
            <v>0</v>
          </cell>
          <cell r="CY458">
            <v>1</v>
          </cell>
          <cell r="DB458">
            <v>0</v>
          </cell>
          <cell r="DC458" t="str">
            <v>Mispel-arten &lt;i&gt;Cotoneaster hissaricus&lt;/i&gt; hører til en mispel-gruppe ellers ikke kjent i Norge, med naturlig utbredelse i Sentral-Asia og Himalaya. Den er en langlevd espalierbusk. Den formerer seg med frø og har saftige, røde bærepler som spises av fugl som sprer frøene. Den er vinterherdig, men foreløpig sjelden i kultur. Den er bare funnet på bergflate.&lt;br/&gt;Noen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&lt;i&gt;Cotoneaster hissaricus &lt;/i&gt;er opplyst med triploid, tetraploid og pentaploid kromosomtall (Fryer &amp; Hylm&amp;#246: 2009) og er nok mest sannsynlig aseksuell, noe som innebærer at &amp;#233:n enkelt forvillet busk kan gi opphav til en populasjon.&lt;br/&gt;Vi har ikke hatt mulighet til å kontrollere identiteten til materialet. Det kan også dreie seg om &lt;i&gt;Cotoneaster nummularius&lt;/i&gt;, en busk utbredt i Kaukasus, Midtøsten og på Chios i Hellas. GBIF synonymiserer de to navnene.</v>
          </cell>
          <cell r="DD458" t="str">
            <v>Arten er funnet &amp;#233:n gang på "strandberg, krypende", dvs. trolig strandnært berg, i Østhusvik i Ro Rennesøy i 2012.</v>
          </cell>
          <cell r="DE458" t="str">
            <v>Mest trolig er arten innført som hagebusk og spredt ut fra hager med fugl. Den er imidlertid lite kjent i norske hager, og P.A. Pedersen (pers. komm.) antyder innspredning til Norge fra utlandet (da mest sannsynlig fra De britiske øyer) med fugl. Dette påvirker ikke vurderingen som fremmed art i Norge, i og med at arten også er fremmed i Storbritannia.</v>
          </cell>
          <cell r="DF458" t="str">
            <v>Invasjonspotensialet er lite, med minste skår på median levetid og ingen ekspansjon. Arten er bare kjent med &amp;#233:n busk på &amp;#233:n lokalitet.</v>
          </cell>
          <cell r="DG458" t="str">
            <v>Ingen kjent negativ økologisk effekt er knyttet til arten, foreløpig.</v>
          </cell>
          <cell r="DH458" t="str">
            <v>&lt;i&gt;Cotoneaster hissaricus&lt;/i&gt; vurderes til ingen kjent økologisk risiko. Arten kan trolig begynne å spre seg i norsk natur, dersom den dyrkes ofte nok. Vi har ikke kunnskap som tilsier at den vil bli noe økologisk problem.</v>
          </cell>
          <cell r="DI458">
            <v>1</v>
          </cell>
        </row>
        <row r="459">
          <cell r="B459" t="str">
            <v>Cotoneaster ignescens</v>
          </cell>
          <cell r="C459" t="str">
            <v>J.Fryer &amp; B.Hylmö</v>
          </cell>
          <cell r="E459">
            <v>146111</v>
          </cell>
          <cell r="F459">
            <v>128844</v>
          </cell>
          <cell r="G459" t="str">
            <v>ExpertGroups/Karplanter/N</v>
          </cell>
          <cell r="H459" t="str">
            <v>Karplanter</v>
          </cell>
          <cell r="I459" t="str">
            <v>Karplanter</v>
          </cell>
          <cell r="J459" t="str">
            <v>AlienSpecie</v>
          </cell>
          <cell r="N459">
            <v>1</v>
          </cell>
          <cell r="Q459">
            <v>1</v>
          </cell>
          <cell r="T459" t="str">
            <v>NK</v>
          </cell>
          <cell r="U459">
            <v>1</v>
          </cell>
          <cell r="V459" t="str">
            <v>1,1</v>
          </cell>
          <cell r="X459">
            <v>1</v>
          </cell>
          <cell r="Y459">
            <v>1</v>
          </cell>
          <cell r="Z459">
            <v>1</v>
          </cell>
          <cell r="AA459">
            <v>1991</v>
          </cell>
          <cell r="AB459" t="str">
            <v>terrestrial</v>
          </cell>
          <cell r="AD459" t="str">
            <v>unknown</v>
          </cell>
          <cell r="AE459" t="str">
            <v>yes</v>
          </cell>
          <cell r="AF459" t="str">
            <v>unknown</v>
          </cell>
          <cell r="AG459">
            <v>1991</v>
          </cell>
          <cell r="AH459" t="str">
            <v>Te Porsgrunn: Trosvik, ml. Lisabakken og Blekebakkveien</v>
          </cell>
          <cell r="AI459">
            <v>15</v>
          </cell>
          <cell r="AK459" t="str">
            <v>V</v>
          </cell>
          <cell r="AL459">
            <v>1</v>
          </cell>
          <cell r="AM459" t="str">
            <v>importDirect</v>
          </cell>
          <cell r="AN459">
            <v>1</v>
          </cell>
          <cell r="AO459" t="str">
            <v>introductionEscaped</v>
          </cell>
          <cell r="AP459" t="str">
            <v>Te</v>
          </cell>
          <cell r="AQ459">
            <v>4</v>
          </cell>
          <cell r="AR459">
            <v>5</v>
          </cell>
          <cell r="AS459">
            <v>20</v>
          </cell>
          <cell r="AT459">
            <v>1</v>
          </cell>
          <cell r="AU459">
            <v>20</v>
          </cell>
          <cell r="AV459">
            <v>0</v>
          </cell>
          <cell r="AW459" t="str">
            <v>Ingen kjent effekt</v>
          </cell>
          <cell r="AX459" t="str">
            <v>Ingen kjent effekt</v>
          </cell>
          <cell r="BC459" t="str">
            <v>Ingen kjent effekt</v>
          </cell>
          <cell r="BD459" t="str">
            <v>Ingen kjent effekt</v>
          </cell>
          <cell r="BE459" t="str">
            <v>no</v>
          </cell>
          <cell r="BF459" t="str">
            <v>no</v>
          </cell>
          <cell r="BG459" t="str">
            <v>V</v>
          </cell>
          <cell r="BK459" t="str">
            <v>subtropic_highlands:Asia</v>
          </cell>
          <cell r="BM459" t="str">
            <v>temperate_nemoral:Europe|subtropic_highlands:Asia</v>
          </cell>
          <cell r="BO459">
            <v>1</v>
          </cell>
          <cell r="BR459" t="str">
            <v>RedListCategoryLevel</v>
          </cell>
          <cell r="BT459">
            <v>1</v>
          </cell>
          <cell r="BW459" t="str">
            <v>SpreadYearlyIncreaseCalculatedExpansionSpeed</v>
          </cell>
          <cell r="BX459">
            <v>0</v>
          </cell>
          <cell r="BY459">
            <v>1</v>
          </cell>
          <cell r="CB459" t="str">
            <v>T2-C-7</v>
          </cell>
          <cell r="CC459">
            <v>1</v>
          </cell>
          <cell r="CH459">
            <v>1</v>
          </cell>
          <cell r="CM459">
            <v>1</v>
          </cell>
          <cell r="CQ459">
            <v>1</v>
          </cell>
          <cell r="CU459">
            <v>1</v>
          </cell>
          <cell r="CX459">
            <v>0</v>
          </cell>
          <cell r="CY459">
            <v>1</v>
          </cell>
          <cell r="DB459">
            <v>0</v>
          </cell>
          <cell r="DC459" t="str">
            <v>&lt;p&gt;Mispel-arten &lt;em&gt;Cotoneaster ignescens &lt;/em&gt;(tidligere kalt &lt;em&gt;Cotoneaster&lt;/em&gt; &amp;#39:Firebrand&amp;#39:) kommer fra Sørvest-Kina (Yunnan) og er litt dyrket som hagebusk. Den er trolig mer varmekrevende enn de fleste andre av våre innførte mispel-arter. Den er en langlevd busk med aseksuell frøformering og kan danne bestander ut fra ett individ ved spredning med fugl.&lt;/p&gt;</v>
          </cell>
          <cell r="DD459" t="str">
            <v>&lt;p&gt;&lt;em&gt;Cotoneaster ignescens &lt;/em&gt;ble i 1991 funnet forvillet i Te Porsgrunn: Trosvik og står der trolig fortsatt. Det er uvisst om vi har mer av denne arten i Norge: det relevante herbariematerialet er ikke kritisk studert de siste 15 årene.&lt;/p&gt;</v>
          </cell>
          <cell r="DE459" t="str">
            <v>Arten er innført som hageplante og sprer seg ut i naturen fra hager med fugl.</v>
          </cell>
          <cell r="DF459" t="str">
            <v>Invasjonspotensialet er lite, med kort median levetid og ingen ekspansjon foreløpig. Den er kjent fra &amp;#233:n forekomst med &amp;#233:n busk. Trolig kan arten bare ekspandere på søndre Østlandet.</v>
          </cell>
          <cell r="DG459" t="str">
            <v>Ingen kjent negativ økologisk effekt er knyttet til arten, foreløpig. Vi vet imidlertid ikke om denne arten, av seksjonen &lt;i&gt;Bullati&lt;/i&gt; og nært beslektet med bulkemispel &lt;i&gt;C. bullatus&lt;/i&gt;, kan være mellomvert for pærebrann.</v>
          </cell>
          <cell r="DH459" t="str">
            <v>&lt;p&gt;Mispel-arten &lt;i&gt;Cotoneaster ignescens&lt;/i&gt; vurderes til ingen kjent økologisk risiko. Arten har trolig minst &amp;#233:n stabil forekomst i Norge (frøreproduksjon), men den er ennå ikke kjent å ekspandere.&lt;/p&gt;</v>
          </cell>
          <cell r="DI459">
            <v>1</v>
          </cell>
        </row>
        <row r="460">
          <cell r="B460" t="str">
            <v>Cotoneaster latifolius</v>
          </cell>
          <cell r="C460" t="str">
            <v>J.Fryer &amp; B.Hylmö</v>
          </cell>
          <cell r="E460">
            <v>146112</v>
          </cell>
          <cell r="F460">
            <v>128846</v>
          </cell>
          <cell r="G460" t="str">
            <v>ExpertGroups/Karplanter/N</v>
          </cell>
          <cell r="H460" t="str">
            <v>Karplanter</v>
          </cell>
          <cell r="I460" t="str">
            <v>Karplanter</v>
          </cell>
          <cell r="J460" t="str">
            <v>AlienSpecie</v>
          </cell>
          <cell r="N460">
            <v>1</v>
          </cell>
          <cell r="Q460">
            <v>1</v>
          </cell>
          <cell r="T460" t="str">
            <v>NK</v>
          </cell>
          <cell r="U460">
            <v>1</v>
          </cell>
          <cell r="V460" t="str">
            <v>1,1</v>
          </cell>
          <cell r="X460">
            <v>1</v>
          </cell>
          <cell r="Y460">
            <v>1</v>
          </cell>
          <cell r="Z460">
            <v>1</v>
          </cell>
          <cell r="AA460">
            <v>1991</v>
          </cell>
          <cell r="AB460" t="str">
            <v>terrestrial</v>
          </cell>
          <cell r="AD460" t="str">
            <v>unknown</v>
          </cell>
          <cell r="AE460" t="str">
            <v>yes</v>
          </cell>
          <cell r="AF460" t="str">
            <v>unknown</v>
          </cell>
          <cell r="AG460">
            <v>1991</v>
          </cell>
          <cell r="AH460" t="str">
            <v>Ak Bærum: Snarøya, Ropernbukta</v>
          </cell>
          <cell r="AI460">
            <v>15</v>
          </cell>
          <cell r="AK460" t="str">
            <v>V</v>
          </cell>
          <cell r="AL460">
            <v>1</v>
          </cell>
          <cell r="AM460" t="str">
            <v>importDirect</v>
          </cell>
          <cell r="AN460">
            <v>1</v>
          </cell>
          <cell r="AO460" t="str">
            <v>introductionEscaped</v>
          </cell>
          <cell r="AP460" t="str">
            <v>OsA</v>
          </cell>
          <cell r="AQ460">
            <v>4</v>
          </cell>
          <cell r="AR460">
            <v>5</v>
          </cell>
          <cell r="AS460">
            <v>20</v>
          </cell>
          <cell r="AT460">
            <v>1</v>
          </cell>
          <cell r="AU460">
            <v>20</v>
          </cell>
          <cell r="AV460">
            <v>0</v>
          </cell>
          <cell r="AW460" t="str">
            <v>Ingen kjent effekt</v>
          </cell>
          <cell r="AX460" t="str">
            <v>Ingen kjent effekt</v>
          </cell>
          <cell r="BC460" t="str">
            <v>Ingen kjent effekt</v>
          </cell>
          <cell r="BD460" t="str">
            <v>Ingen kjent effekt</v>
          </cell>
          <cell r="BE460" t="str">
            <v>no</v>
          </cell>
          <cell r="BF460" t="str">
            <v>no</v>
          </cell>
          <cell r="BG460" t="str">
            <v>V</v>
          </cell>
          <cell r="BK460" t="str">
            <v>temperate_nemoral:Asia|subtropic_highlands:Asia</v>
          </cell>
          <cell r="BM460" t="str">
            <v>temperate_nemoral:Europe,Asia|subtropic_highlands:Asia</v>
          </cell>
          <cell r="BO460">
            <v>1</v>
          </cell>
          <cell r="BR460" t="str">
            <v>RedListCategoryLevel</v>
          </cell>
          <cell r="BT460">
            <v>1</v>
          </cell>
          <cell r="BW460" t="str">
            <v>SpreadYearlyIncreaseCalculatedExpansionSpeed</v>
          </cell>
          <cell r="BX460">
            <v>0</v>
          </cell>
          <cell r="BY460">
            <v>1</v>
          </cell>
          <cell r="CB460" t="str">
            <v>T32-C-15</v>
          </cell>
          <cell r="CC460">
            <v>1</v>
          </cell>
          <cell r="CH460">
            <v>1</v>
          </cell>
          <cell r="CM460">
            <v>1</v>
          </cell>
          <cell r="CP460" t="str">
            <v>Åpen grunnlendt kalkmark i boreonemoral sone</v>
          </cell>
          <cell r="CQ460">
            <v>1</v>
          </cell>
          <cell r="CU460">
            <v>1</v>
          </cell>
          <cell r="CX460">
            <v>0</v>
          </cell>
          <cell r="CY460">
            <v>1</v>
          </cell>
          <cell r="DB460">
            <v>0</v>
          </cell>
          <cell r="DC460" t="str">
            <v>Mispel-arten &lt;i&gt;Cotoneaster latifolius&lt;/i&gt; er en nokså storvokst busk (2-5 m) med stor fruktproduksjon. Fruktene er saftige, røde bærepler som spises av fugl. Disse sprer frøene, potensielt over nokså lange avstander (kilometer).&lt;br/&gt;&lt;p&gt;Noen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&lt;i&gt;Cotoneaster latifolius &lt;/i&gt;hører til den siste typen (sjøl om kromosomtallet ikke er kjent, se Fryer &amp; Hylm&amp;#246: 2009), noe som innebærer at &amp;#233:n enkelt forvillet busk kan gi opphav til en bestand.&lt;/p&gt;&lt;em&gt;Cotoneaster latifolius &lt;/em&gt;ble først beskrevet som art i 2001, men den ble identifisert i forvillet materiale i Norge allerede i 1991 av &lt;em&gt;Cotoneaster&lt;/em&gt;-eksperten Bertil Hylm&amp;#246:, som en ubeskrevet art. Den er litt problematisk å vurdere fordi Hylm&amp;#246: samtidig annoterte annet materiale som den nært beslektete blomstermispel&lt;em&gt; C. multiflorus&lt;/em&gt;. Vi stoler her på Hylm&amp;#246: - og på Fryer &amp; Hylm&amp;#246: (2009) - og antar at vi har begge artene i Norge, men vi vet ikke ennå hvordan vi skal fordele materialet.&lt;br/&gt;</v>
          </cell>
          <cell r="DD460" t="str">
            <v>&lt;p&gt;Det eneste materialet bekreftet av B. Hylm&amp;#246: som &lt;em&gt;C. latifolius&lt;/em&gt;,&lt;em&gt; &lt;/em&gt;er to herbariebelegg fra samme lokalitet på Snarøya i Ak Bærum i 1991. Arten er forvillet på grunnlende på kalk, i et område hvor det er store muligheter for videre spredning til andre lokaliteter.&lt;/p&gt;</v>
          </cell>
          <cell r="DE460" t="str">
            <v>Arten er innført som hagebusk og sprer seg ut fra hager med fugl.</v>
          </cell>
          <cell r="DF460" t="str">
            <v>Invasjonspotensialet er lite, med minste skår på median levetid og ingen ekspansjon. Trolig er bare &amp;#233:n enkelt busk dokumentert foreløpig.</v>
          </cell>
          <cell r="DG460" t="str">
            <v>Ingen kjent negativ økologisk effekt er knyttet til arten, foreløpig.</v>
          </cell>
          <cell r="DH460" t="str">
            <v>&lt;p&gt;&lt;em&gt;Cotoneaster latifolius &lt;/em&gt;vurderes til ingen kjent økologisk risiko. Den kan ha stabil forekomst i Norge (frøreproduksjon), men den ekspanderer ikke foreløpig.&lt;/p&gt;</v>
          </cell>
          <cell r="DI460">
            <v>1</v>
          </cell>
        </row>
        <row r="461">
          <cell r="B461" t="str">
            <v>Veronica cymbalaria</v>
          </cell>
          <cell r="C461" t="str">
            <v>Bodard</v>
          </cell>
          <cell r="D461" t="str">
            <v>torskemunnveronika</v>
          </cell>
          <cell r="E461">
            <v>62515</v>
          </cell>
          <cell r="F461">
            <v>102555</v>
          </cell>
          <cell r="G461" t="str">
            <v>ExpertGroups/Karplanter/N</v>
          </cell>
          <cell r="H461" t="str">
            <v>Karplanter</v>
          </cell>
          <cell r="I461" t="str">
            <v>Karplanter</v>
          </cell>
          <cell r="J461" t="str">
            <v>NotApplicable</v>
          </cell>
          <cell r="M461" t="str">
            <v>canNotEstablishWithin50years</v>
          </cell>
          <cell r="AA461" t="str">
            <v>1820-1860</v>
          </cell>
          <cell r="AB461" t="str">
            <v>terrestrial</v>
          </cell>
          <cell r="AD461" t="str">
            <v>unknown</v>
          </cell>
          <cell r="AE461" t="str">
            <v>no</v>
          </cell>
          <cell r="AF461" t="str">
            <v>unknown</v>
          </cell>
          <cell r="AI461">
            <v>1</v>
          </cell>
          <cell r="AJ461" t="str">
            <v>V</v>
          </cell>
          <cell r="AW461" t="str">
            <v>Ingen kjent effekt</v>
          </cell>
          <cell r="AX461" t="str">
            <v>Ingen kjent effekt</v>
          </cell>
          <cell r="BC461" t="str">
            <v>Ingen kjent effekt</v>
          </cell>
          <cell r="BD461" t="str">
            <v>Ingen kjent effekt</v>
          </cell>
          <cell r="BK461" t="str">
            <v>subtropic_mediterranean:Europe,Asia,Africa</v>
          </cell>
          <cell r="BM461" t="str">
            <v>subtropic_mediterranean:Europe,Asia,Africa</v>
          </cell>
          <cell r="DI461">
            <v>0</v>
          </cell>
        </row>
        <row r="462">
          <cell r="B462" t="str">
            <v>Cotoneaster rotundifolius</v>
          </cell>
          <cell r="C462" t="str">
            <v>Wall. ex Lindl.</v>
          </cell>
          <cell r="D462" t="str">
            <v>myrtemispel</v>
          </cell>
          <cell r="E462">
            <v>132034</v>
          </cell>
          <cell r="F462">
            <v>103283</v>
          </cell>
          <cell r="G462" t="str">
            <v>ExpertGroups/Karplanter/N</v>
          </cell>
          <cell r="H462" t="str">
            <v>Karplanter</v>
          </cell>
          <cell r="I462" t="str">
            <v>Karplanter</v>
          </cell>
          <cell r="J462" t="str">
            <v>AlienSpecie</v>
          </cell>
          <cell r="N462">
            <v>1</v>
          </cell>
          <cell r="Q462">
            <v>1</v>
          </cell>
          <cell r="T462" t="str">
            <v>NK</v>
          </cell>
          <cell r="U462">
            <v>1</v>
          </cell>
          <cell r="V462" t="str">
            <v>1,1</v>
          </cell>
          <cell r="AA462">
            <v>1939</v>
          </cell>
          <cell r="AB462" t="str">
            <v>terrestrial</v>
          </cell>
          <cell r="AD462" t="str">
            <v>unknown</v>
          </cell>
          <cell r="AE462" t="str">
            <v>yes</v>
          </cell>
          <cell r="AF462" t="str">
            <v>unknown</v>
          </cell>
          <cell r="AG462">
            <v>1939</v>
          </cell>
          <cell r="AH462" t="str">
            <v>Ho Kvinnherad: Nordhus</v>
          </cell>
          <cell r="AI462">
            <v>10</v>
          </cell>
          <cell r="AK462" t="str">
            <v>V</v>
          </cell>
          <cell r="AL462">
            <v>1</v>
          </cell>
          <cell r="AM462" t="str">
            <v>importDirect</v>
          </cell>
          <cell r="AN462">
            <v>1</v>
          </cell>
          <cell r="AO462" t="str">
            <v>introductionEscaped</v>
          </cell>
          <cell r="AP462" t="str">
            <v>Ho</v>
          </cell>
          <cell r="AQ462">
            <v>4</v>
          </cell>
          <cell r="AR462">
            <v>2</v>
          </cell>
          <cell r="AS462">
            <v>8</v>
          </cell>
          <cell r="AT462">
            <v>1</v>
          </cell>
          <cell r="AU462">
            <v>4</v>
          </cell>
          <cell r="AV462">
            <v>0</v>
          </cell>
          <cell r="AW462" t="str">
            <v>Ingen kjent effekt</v>
          </cell>
          <cell r="AX462" t="str">
            <v>Ingen kjent effekt</v>
          </cell>
          <cell r="BC462" t="str">
            <v>Ingen kjent effekt</v>
          </cell>
          <cell r="BD462" t="str">
            <v>Ingen kjent effekt</v>
          </cell>
          <cell r="BE462" t="str">
            <v>no</v>
          </cell>
          <cell r="BF462" t="str">
            <v>no</v>
          </cell>
          <cell r="BG462" t="str">
            <v>V</v>
          </cell>
          <cell r="BK462" t="str">
            <v>subtropic_highlands:Asia</v>
          </cell>
          <cell r="BM462" t="str">
            <v>temperate_nemoral:Europe|subtropic_highlands:Asia</v>
          </cell>
          <cell r="BO462">
            <v>1</v>
          </cell>
          <cell r="BR462" t="str">
            <v>RedListCategoryLevel</v>
          </cell>
          <cell r="BT462">
            <v>1</v>
          </cell>
          <cell r="BW462" t="str">
            <v>SpreadYearlyIncreaseCalculatedExpansionSpeed</v>
          </cell>
          <cell r="BX462">
            <v>0</v>
          </cell>
          <cell r="BY462">
            <v>1</v>
          </cell>
          <cell r="CB462" t="str">
            <v>T1</v>
          </cell>
          <cell r="CC462">
            <v>1</v>
          </cell>
          <cell r="CH462">
            <v>1</v>
          </cell>
          <cell r="CM462">
            <v>1</v>
          </cell>
          <cell r="CQ462">
            <v>1</v>
          </cell>
          <cell r="CU462">
            <v>1</v>
          </cell>
          <cell r="CX462">
            <v>0</v>
          </cell>
          <cell r="CY462">
            <v>1</v>
          </cell>
          <cell r="DB462">
            <v>0</v>
          </cell>
          <cell r="DC462" t="str">
            <v>Myrtemispel &lt;i&gt;Cotoneaster rotundifolius&lt;/i&gt; er en mattedannende, langlevd busk fra Himalaya. Den reproduserer med frø og produserer store mengder saftige, røde bærepler som spres med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Myrtemispel er blant de aseksuelle (Fryer &amp; Hylm&amp;#246: 2009) og kunne potensielt spre seg raskt.</v>
          </cell>
          <cell r="DD462" t="str">
            <v>Arten er bare funnet &amp;#233:n gang i Norge, i 1939 i Ho Kvinnherad: Nordhus: "Den har vokst op over en fjellskråning og dekker denne omtrent som eføy" (tekst fra herbarie-etiketten). Dette tyder på reproduksjon. Det er nokså store mengder ikke identifisert materiale av denne mispel-gruppen (seksjon &lt;i&gt;Distichi&lt;/i&gt;), og det kan finnes dokumentasjon for flere forekomster.</v>
          </cell>
          <cell r="DE462" t="str">
            <v>Arten er innført som hagebusk og sprer seg ut i naturen med fugl.</v>
          </cell>
          <cell r="DF462" t="str">
            <v>Invasjonspotensialet er lite, med kort median levetid og ingen ekspansjon. Det er for lite data til å kunne anslå noe som helst: arten er funnet bare &amp;#233:n gang (i 1939), og det vites ikke om denne forekomsten fortsatt er intakt.</v>
          </cell>
          <cell r="DG462" t="str">
            <v>Ingen kjent negativ økologisk effekt er knyttet til arten.</v>
          </cell>
          <cell r="DH462" t="str">
            <v>Myrtemispel vurderes til ingen kjent økologisk risiko. Arten kan få fotfeste i norsk natur, men vi kan foreløpig ikke anslå noe om hvor (men trolig søndre Vestlandet) eller hvor mye. Arten ble ikke realitetsvurdert forrige gang da den ble ansett å være for varmekrevende til bestandsdannelse.</v>
          </cell>
          <cell r="DI462">
            <v>1</v>
          </cell>
        </row>
        <row r="463">
          <cell r="B463" t="str">
            <v>Veronica hederifolia triloba</v>
          </cell>
          <cell r="C463" t="str">
            <v>(Opiz) Celak.</v>
          </cell>
          <cell r="E463">
            <v>141418</v>
          </cell>
          <cell r="F463">
            <v>170491</v>
          </cell>
          <cell r="G463" t="str">
            <v>ExpertGroups/Karplanter/N</v>
          </cell>
          <cell r="H463" t="str">
            <v>Karplanter</v>
          </cell>
          <cell r="I463" t="str">
            <v>Karplanter</v>
          </cell>
          <cell r="J463" t="str">
            <v>AlienSpecie</v>
          </cell>
          <cell r="N463">
            <v>1</v>
          </cell>
          <cell r="Q463">
            <v>1</v>
          </cell>
          <cell r="T463" t="str">
            <v>NK</v>
          </cell>
          <cell r="U463">
            <v>1</v>
          </cell>
          <cell r="V463" t="str">
            <v>1,1</v>
          </cell>
          <cell r="AA463">
            <v>2012</v>
          </cell>
          <cell r="AB463" t="str">
            <v>terrestrial</v>
          </cell>
          <cell r="AD463" t="str">
            <v>unknown</v>
          </cell>
          <cell r="AE463" t="str">
            <v>no</v>
          </cell>
          <cell r="AF463" t="str">
            <v>unknown</v>
          </cell>
          <cell r="AG463">
            <v>2012</v>
          </cell>
          <cell r="AH463" t="str">
            <v>Ak Ås: tidligere Gaarder planteskole</v>
          </cell>
          <cell r="AI463">
            <v>1</v>
          </cell>
          <cell r="AJ463" t="str">
            <v>V</v>
          </cell>
          <cell r="AN463">
            <v>2</v>
          </cell>
          <cell r="AO463" t="str">
            <v>introductionTransportpollution</v>
          </cell>
          <cell r="AP463" t="str">
            <v>OsA</v>
          </cell>
          <cell r="AQ463">
            <v>4</v>
          </cell>
          <cell r="AR463">
            <v>1</v>
          </cell>
          <cell r="AS463">
            <v>4</v>
          </cell>
          <cell r="AT463">
            <v>1</v>
          </cell>
          <cell r="AU463">
            <v>4</v>
          </cell>
          <cell r="AV463">
            <v>100</v>
          </cell>
          <cell r="AW463" t="str">
            <v>Ingen kjent effekt</v>
          </cell>
          <cell r="AX463" t="str">
            <v>Ingen kjent effekt</v>
          </cell>
          <cell r="BC463" t="str">
            <v>Ingen kjent effekt</v>
          </cell>
          <cell r="BD463" t="str">
            <v>Ingen kjent effekt</v>
          </cell>
          <cell r="BE463" t="str">
            <v>no</v>
          </cell>
          <cell r="BF463" t="str">
            <v>no</v>
          </cell>
          <cell r="BG463" t="str">
            <v>V</v>
          </cell>
          <cell r="BK463" t="str">
            <v>temperate_nemoral:Europe|subtropic_mediterranean:Europe</v>
          </cell>
          <cell r="BM463" t="str">
            <v>temperate_nemoral:Europe|subtropic_mediterranean:Europe</v>
          </cell>
          <cell r="BO463">
            <v>1</v>
          </cell>
          <cell r="BR463" t="str">
            <v>RedListCategoryLevel</v>
          </cell>
          <cell r="BT463">
            <v>1</v>
          </cell>
          <cell r="BW463" t="str">
            <v>SpreadYearlyIncreaseCalculatedExpansionSpeed</v>
          </cell>
          <cell r="BX463">
            <v>0</v>
          </cell>
          <cell r="BY463">
            <v>1</v>
          </cell>
          <cell r="CB463" t="str">
            <v>T35</v>
          </cell>
          <cell r="CC463">
            <v>1</v>
          </cell>
          <cell r="CH463">
            <v>1</v>
          </cell>
          <cell r="CM463">
            <v>1</v>
          </cell>
          <cell r="CQ463">
            <v>1</v>
          </cell>
          <cell r="CU463">
            <v>1</v>
          </cell>
          <cell r="CX463">
            <v>0</v>
          </cell>
          <cell r="CY463">
            <v>1</v>
          </cell>
          <cell r="DB463">
            <v>0</v>
          </cell>
          <cell r="DC463" t="str">
            <v>Bergfletteveronika-rasen &lt;i&gt;Veronica hederifolia &lt;/i&gt;subsp. &lt;i&gt;triloba&lt;/i&gt; er ettårig og med god frøreproduksjon. Den er bare funnet på gartneritomt (sterkt endret fastmark).</v>
          </cell>
          <cell r="DD463" t="str">
            <v>Funnet for første gang i Norge i Ak Ås: tidligere Gaarder planteskole i 2012, med ca. 70 planter over 1-2 m2, noe som innebærer lokal reproduksjon.</v>
          </cell>
          <cell r="DE463" t="str">
            <v>Arten er trolig kommet inn som forurensning med hageplanter eller andre gartnerivarer. Spredningsmåte ellers ikke kjent.</v>
          </cell>
          <cell r="DF463" t="str">
            <v>Invasjonspotensialet er foreløpig lågt: arten skårer på laveste nivå både på median levetid og ekspansjonshastighet. &amp;#201:n liten og arealmessig sterkt begrenset forekomst (1-2 m2).</v>
          </cell>
          <cell r="DG463" t="str">
            <v>Det er ingen kjente negative økologiske effekter knyttet til arten.</v>
          </cell>
          <cell r="DH463" t="str">
            <v>&lt;i&gt;Veronica hederifolia &lt;/i&gt;subsp. &lt;i&gt;triloba&lt;/i&gt; (uten norsk navn) vurderes til ingen kjent økologisk risiko. Planten har hatt en reproduserende bestand i Norge i nyere tid (i 2012), men vi kjenner ikke til om den fortsatt er til stede. Planten har kanskje et marginalt potensial for å etablere permanent(e) forekomst(er).</v>
          </cell>
          <cell r="DI463">
            <v>0</v>
          </cell>
        </row>
        <row r="464">
          <cell r="B464" t="str">
            <v>Cotoneaster villosulus</v>
          </cell>
          <cell r="C464" t="str">
            <v>(Rehder &amp; E.H.Wilson) Flinck &amp; B.Hylmö</v>
          </cell>
          <cell r="D464" t="str">
            <v>spissmispel</v>
          </cell>
          <cell r="E464">
            <v>132039</v>
          </cell>
          <cell r="F464">
            <v>103287</v>
          </cell>
          <cell r="G464" t="str">
            <v>ExpertGroups/Karplanter/N</v>
          </cell>
          <cell r="H464" t="str">
            <v>Karplanter</v>
          </cell>
          <cell r="I464" t="str">
            <v>Karplanter</v>
          </cell>
          <cell r="J464" t="str">
            <v>AlienSpecie</v>
          </cell>
          <cell r="N464">
            <v>3</v>
          </cell>
          <cell r="P464" t="str">
            <v>V</v>
          </cell>
          <cell r="Q464">
            <v>2</v>
          </cell>
          <cell r="T464" t="str">
            <v>LO</v>
          </cell>
          <cell r="U464">
            <v>2</v>
          </cell>
          <cell r="V464" t="str">
            <v>3AB,2F</v>
          </cell>
          <cell r="W464" t="str">
            <v>HI</v>
          </cell>
          <cell r="X464">
            <v>3</v>
          </cell>
          <cell r="Y464">
            <v>4</v>
          </cell>
          <cell r="Z464">
            <v>1</v>
          </cell>
          <cell r="AA464">
            <v>1948</v>
          </cell>
          <cell r="AB464" t="str">
            <v>terrestrial</v>
          </cell>
          <cell r="AD464" t="str">
            <v>unknown</v>
          </cell>
          <cell r="AE464" t="str">
            <v>yes</v>
          </cell>
          <cell r="AF464" t="str">
            <v>unknown</v>
          </cell>
          <cell r="AG464">
            <v>1989</v>
          </cell>
          <cell r="AH464" t="str">
            <v>Øf Moss: Jeløya, Orkerød</v>
          </cell>
          <cell r="AI464">
            <v>15</v>
          </cell>
          <cell r="AK464" t="str">
            <v>V</v>
          </cell>
          <cell r="AL464">
            <v>1</v>
          </cell>
          <cell r="AM464" t="str">
            <v>importDirect</v>
          </cell>
          <cell r="AN464">
            <v>3</v>
          </cell>
          <cell r="AO464" t="str">
            <v>introductionEscaped,spreadNaturalDispersal</v>
          </cell>
          <cell r="AP464" t="str">
            <v>Øs,OsA,Bu,Ve,Te,Va,Ro,Mr,St</v>
          </cell>
          <cell r="AQ464">
            <v>108</v>
          </cell>
          <cell r="AR464">
            <v>5</v>
          </cell>
          <cell r="AS464">
            <v>540</v>
          </cell>
          <cell r="AT464">
            <v>120000</v>
          </cell>
          <cell r="AU464">
            <v>1500</v>
          </cell>
          <cell r="AV464">
            <v>20</v>
          </cell>
          <cell r="AW464" t="str">
            <v>Ingen kjent effekt</v>
          </cell>
          <cell r="AX464" t="str">
            <v>Ingen kjent effekt</v>
          </cell>
          <cell r="BC464" t="str">
            <v>Øker næringsmengden tilgjengelig for fruktspisende fugler</v>
          </cell>
          <cell r="BD464" t="str">
            <v>Ingen kjent effekt</v>
          </cell>
          <cell r="BE464" t="str">
            <v>no</v>
          </cell>
          <cell r="BF464" t="str">
            <v>no</v>
          </cell>
          <cell r="BK464" t="str">
            <v>temperate_nemoral:Asia</v>
          </cell>
          <cell r="BM464" t="str">
            <v>temperate_boreal:Europe|temperate_nemoral:Europe,Asia</v>
          </cell>
          <cell r="BO464">
            <v>3</v>
          </cell>
          <cell r="BR464" t="str">
            <v>RedListCategoryLevel</v>
          </cell>
          <cell r="BT464">
            <v>3</v>
          </cell>
          <cell r="BU464" t="str">
            <v>X</v>
          </cell>
          <cell r="BW464" t="str">
            <v>SpreadYearlyIncreaseObservations</v>
          </cell>
          <cell r="BX464">
            <v>330</v>
          </cell>
          <cell r="BY464">
            <v>1</v>
          </cell>
          <cell r="CB464" t="str">
            <v>T2,T4,T32,T40</v>
          </cell>
          <cell r="CC464">
            <v>1</v>
          </cell>
          <cell r="CH464">
            <v>1</v>
          </cell>
          <cell r="CL464" t="str">
            <v>T2,T32</v>
          </cell>
          <cell r="CM464">
            <v>2</v>
          </cell>
          <cell r="CP464" t="str">
            <v>Åpen grunnlendt kalkmark i boreonemoral sone</v>
          </cell>
          <cell r="CQ464">
            <v>1</v>
          </cell>
          <cell r="CU464">
            <v>1</v>
          </cell>
          <cell r="CX464">
            <v>0</v>
          </cell>
          <cell r="CY464">
            <v>1</v>
          </cell>
          <cell r="DB464">
            <v>0</v>
          </cell>
          <cell r="DC464" t="str">
            <v>Spissmispel &lt;i&gt;Cotoneaster villosulus&lt;/i&gt; fra sentrale Kina hører til den kompliserte serien &lt;em&gt;Acutifolii &lt;/em&gt;hvor også blankmispel &lt;em&gt;C. lucidus &lt;/em&gt;og breimispel &lt;em&gt;C. laetevirens &lt;/em&gt;hører til. Bestemmelsen av disse artene på norsk materiale er nokså usikker. Spissmispel er en middels stor (2-5 m) langlevd busk eller et lite tre med stor frøsetting. Fruktene er saftige bærepler som blir ettertraktet av og spres med fugl. Arten forvilles og etablerer seg i kratt- og skogkanter og i kratt og skog på middels til meget baserik grunn. Arten er ganske hardfør - frostherdig ned til -21 grader.&lt;br/&gt;Noen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Spissmispel hører til den siste gruppen (Fryer &amp; Hylm&amp;#246: 2009). &lt;br/&gt;</v>
          </cell>
          <cell r="DD464" t="str">
            <v>&lt;p&gt;Hvis vi tar utgangspunkt i eksisterende identifiseringer, så ble spissmispel først funnet forvillet i Ak Ås i 1948, men det neste funnet er så sent som på Jeløya i Øf Moss i 1989. Deretter er arten jamt blitt funnet, med tydelig økende frekvens, og med forekomster i de fleste kystfylker nord til Sør-Trøndelag. Arten kan være i sterk ekspansjon og kan ha potensial for spredning i alle låglands- og kystområder nord til Trøndelag.&lt;/p&gt;</v>
          </cell>
          <cell r="DE464" t="str">
            <v>Arten er innført som hagebusk og sprer seg ut fra hager og videre i naturen med fugl som spiser bærelpene.</v>
          </cell>
          <cell r="DF464" t="str">
            <v>Invasjonspotensialet er moderat, med usikkerhet til stort, en kombinasjon av moderat lang median levetid og moderat (til stor) ekspansjonshastighet. Arten er trolig oversett i norsk natur. Den er kjent fra 27 enkeltforekomster, men dette er trolig en grov undervurdering. Dette er imidlertid tatt høgde for i mørketallet.</v>
          </cell>
          <cell r="DG464" t="str">
            <v>Spissmispel vurderes foreløpig til å ha en liten økologisk effekt, men kan være undervurdert. Foreløpig er den dokumenterte mengden av spissmispel i norsk natur nokså beskjeden (så langt vi vet), og arten har ikke noen større effekt. Den er imidlertid hardfør, med rask ekspansjon, og med en viss preferanse for grunnlendt kalkmark. Den kan raskt begynne å fortrenge andre planter, danne et nytt busksjikt i skogtyper, og kanskje også påvirke fuglers næringsvalg (men sistnevnte har vi ikke tatt inn i vurderingen)</v>
          </cell>
          <cell r="DH464" t="str">
            <v>&lt;p&gt;Spissmispel vurderes til låg (med usikkerhet til høg) økologisk risiko. Arten kommer foreløpig ut som noe mindre risikabel enn de andre storvokste &lt;i&gt;Cotoneaster&lt;/i&gt;-artene, men dette er mest trolig en effekt av at den er lite kjent, og kanskje også nokså ny som forvillet de fleste steder. Vi vurderer at denne arten kan komme til å spille en mye større rolle de kommende 50 år. Den bør følges med. Arten ble ved forrige vurderingsrunde vurdert til potensielt høg risiko. Den gangen ble trolig levetiden overestimert samtidig som den økologiske effekten trolig ble undervurdert.&lt;br/&gt;&lt;/p&gt;&lt;p&gt;&lt;br/&gt;&lt;/p&gt;</v>
          </cell>
          <cell r="DI464">
            <v>1</v>
          </cell>
        </row>
        <row r="465">
          <cell r="B465" t="str">
            <v>Cotula australis</v>
          </cell>
          <cell r="C465" t="str">
            <v>(Sieber &amp; Spreng.) Hook.f.</v>
          </cell>
          <cell r="D465" t="str">
            <v>ugrasknapp</v>
          </cell>
          <cell r="E465">
            <v>60492</v>
          </cell>
          <cell r="F465">
            <v>100532</v>
          </cell>
          <cell r="G465" t="str">
            <v>ExpertGroups/Karplanter/N</v>
          </cell>
          <cell r="H465" t="str">
            <v>Karplanter</v>
          </cell>
          <cell r="I465" t="str">
            <v>Karplanter</v>
          </cell>
          <cell r="J465" t="str">
            <v>NotApplicable</v>
          </cell>
          <cell r="M465" t="str">
            <v>canNotEstablishWithin50years</v>
          </cell>
          <cell r="AA465">
            <v>1967</v>
          </cell>
          <cell r="AB465" t="str">
            <v>terrestrial</v>
          </cell>
          <cell r="AD465" t="str">
            <v>unknown</v>
          </cell>
          <cell r="AE465" t="str">
            <v>no</v>
          </cell>
          <cell r="AF465" t="str">
            <v>unknown</v>
          </cell>
          <cell r="AI465">
            <v>1</v>
          </cell>
          <cell r="AJ465" t="str">
            <v>V</v>
          </cell>
          <cell r="AW465" t="str">
            <v>Ingen kjent effekt</v>
          </cell>
          <cell r="AX465" t="str">
            <v>Ingen kjent effekt</v>
          </cell>
          <cell r="BC465" t="str">
            <v>Ingen kjent effekt</v>
          </cell>
          <cell r="BD465" t="str">
            <v>Ingen kjent effekt</v>
          </cell>
          <cell r="BK465" t="str">
            <v>subtropic_unspecified:Oceania|tropic:Oceania</v>
          </cell>
          <cell r="BM465" t="str">
            <v>subtropic_unspecified:Asia,SouthAmerica|subtropic_mediterranean:Europe,Africa,Oceania,NorthAndCentralAmerica,SouthAmerica|subtropic_highlands:SouthAmerica|tropic:Oceania,NorthAndCentralAmerica,SouthAmerica</v>
          </cell>
          <cell r="DI465">
            <v>0</v>
          </cell>
        </row>
        <row r="466">
          <cell r="B466" t="str">
            <v>Crambe hispanica</v>
          </cell>
          <cell r="C466" t="str">
            <v>L.</v>
          </cell>
          <cell r="E466">
            <v>84790</v>
          </cell>
          <cell r="F466">
            <v>127927</v>
          </cell>
          <cell r="G466" t="str">
            <v>ExpertGroups/Karplanter/N</v>
          </cell>
          <cell r="H466" t="str">
            <v>Karplanter</v>
          </cell>
          <cell r="I466" t="str">
            <v>Karplanter</v>
          </cell>
          <cell r="J466" t="str">
            <v>NotApplicable</v>
          </cell>
          <cell r="M466" t="str">
            <v>canNotEstablishWithin50years</v>
          </cell>
          <cell r="AA466">
            <v>1997</v>
          </cell>
          <cell r="AB466" t="str">
            <v>terrestrial</v>
          </cell>
          <cell r="AD466" t="str">
            <v>unknown</v>
          </cell>
          <cell r="AE466" t="str">
            <v>no</v>
          </cell>
          <cell r="AF466" t="str">
            <v>unknown</v>
          </cell>
          <cell r="AI466">
            <v>5</v>
          </cell>
          <cell r="AJ466" t="str">
            <v>V</v>
          </cell>
          <cell r="AL466">
            <v>0</v>
          </cell>
          <cell r="AW466" t="str">
            <v>Ingen kjent effekt</v>
          </cell>
          <cell r="AX466" t="str">
            <v>Ingen kjent effekt i Norge (dyrkes som oljeplante under bedre klima enn vårt)</v>
          </cell>
          <cell r="BC466" t="str">
            <v>Ingen kjent effekt</v>
          </cell>
          <cell r="BD466" t="str">
            <v>Ingen kjent effekt</v>
          </cell>
          <cell r="BK466" t="str">
            <v>subtropic_mediterranean:Europe,Asia,Africa|subtropic_humid:Africa|subtropic_dry:Africa|tropic:Africa</v>
          </cell>
          <cell r="BM466" t="str">
            <v>subtropic_mediterranean:Europe,Asia,Africa|subtropic_humid:Africa|subtropic_dry:Africa|tropic:Africa</v>
          </cell>
          <cell r="DI466">
            <v>0</v>
          </cell>
        </row>
        <row r="467">
          <cell r="B467" t="str">
            <v>Crataegus macrocarpa</v>
          </cell>
          <cell r="C467" t="str">
            <v>Hegetschw.</v>
          </cell>
          <cell r="E467">
            <v>145648</v>
          </cell>
          <cell r="F467">
            <v>145529</v>
          </cell>
          <cell r="G467" t="str">
            <v>ExpertGroups/Karplanter/N</v>
          </cell>
          <cell r="H467" t="str">
            <v>Karplanter</v>
          </cell>
          <cell r="I467" t="str">
            <v>Karplanter</v>
          </cell>
          <cell r="J467" t="str">
            <v>NotApplicable</v>
          </cell>
          <cell r="M467" t="str">
            <v>taxonIsEvaluatedInHigherRank</v>
          </cell>
          <cell r="AB467" t="str">
            <v>terrestrial</v>
          </cell>
          <cell r="AE467" t="str">
            <v>no</v>
          </cell>
          <cell r="AF467" t="str">
            <v>unknown</v>
          </cell>
          <cell r="DI467">
            <v>0</v>
          </cell>
        </row>
        <row r="468">
          <cell r="B468" t="str">
            <v>Crataegus media</v>
          </cell>
          <cell r="C468" t="str">
            <v>Bechst.</v>
          </cell>
          <cell r="E468">
            <v>145651</v>
          </cell>
          <cell r="F468">
            <v>143469</v>
          </cell>
          <cell r="G468" t="str">
            <v>ExpertGroups/Karplanter/N</v>
          </cell>
          <cell r="H468" t="str">
            <v>Karplanter</v>
          </cell>
          <cell r="I468" t="str">
            <v>Karplanter</v>
          </cell>
          <cell r="J468" t="str">
            <v>NotApplicable</v>
          </cell>
          <cell r="M468" t="str">
            <v>taxonIsEvaluatedInHigherRank</v>
          </cell>
          <cell r="AB468" t="str">
            <v>terrestrial</v>
          </cell>
          <cell r="AE468" t="str">
            <v>no</v>
          </cell>
          <cell r="AF468" t="str">
            <v>unknown</v>
          </cell>
          <cell r="DI468">
            <v>0</v>
          </cell>
        </row>
        <row r="469">
          <cell r="B469" t="str">
            <v>Crepis nicaeensis</v>
          </cell>
          <cell r="C469" t="str">
            <v>Balb. ex Pers.</v>
          </cell>
          <cell r="D469" t="str">
            <v>fransk haukeskjegg</v>
          </cell>
          <cell r="E469">
            <v>60499</v>
          </cell>
          <cell r="F469">
            <v>100539</v>
          </cell>
          <cell r="G469" t="str">
            <v>ExpertGroups/Karplanter/N</v>
          </cell>
          <cell r="H469" t="str">
            <v>Karplanter</v>
          </cell>
          <cell r="I469" t="str">
            <v>Karplanter</v>
          </cell>
          <cell r="J469" t="str">
            <v>NotApplicable</v>
          </cell>
          <cell r="M469" t="str">
            <v>canNotEstablishWithin50years</v>
          </cell>
          <cell r="AA469">
            <v>1901</v>
          </cell>
          <cell r="AB469" t="str">
            <v>terrestrial</v>
          </cell>
          <cell r="AD469" t="str">
            <v>origin,unknown</v>
          </cell>
          <cell r="AE469" t="str">
            <v>no</v>
          </cell>
          <cell r="AF469" t="str">
            <v>unknown</v>
          </cell>
          <cell r="AI469">
            <v>1</v>
          </cell>
          <cell r="AJ469" t="str">
            <v>V</v>
          </cell>
          <cell r="AW469" t="str">
            <v>Ingen kjent effekt</v>
          </cell>
          <cell r="AX469" t="str">
            <v>Ingen kjent effekt</v>
          </cell>
          <cell r="BC469" t="str">
            <v>Ingen kjent effekt</v>
          </cell>
          <cell r="BD469" t="str">
            <v>Ingen kjent effekt</v>
          </cell>
          <cell r="BK469" t="str">
            <v>subtropic_mediterranean:Europe,Asia</v>
          </cell>
          <cell r="BM469" t="str">
            <v>temperate_nemoral:Europe|subtropic_mediterranean:Europe,Asia</v>
          </cell>
          <cell r="DI469">
            <v>0</v>
          </cell>
        </row>
        <row r="470">
          <cell r="B470" t="str">
            <v>Crepis rubra</v>
          </cell>
          <cell r="C470" t="str">
            <v>L.</v>
          </cell>
          <cell r="D470" t="str">
            <v>rød haukeskjegg</v>
          </cell>
          <cell r="E470">
            <v>60502</v>
          </cell>
          <cell r="F470">
            <v>100542</v>
          </cell>
          <cell r="G470" t="str">
            <v>ExpertGroups/Karplanter/N</v>
          </cell>
          <cell r="H470" t="str">
            <v>Karplanter</v>
          </cell>
          <cell r="I470" t="str">
            <v>Karplanter</v>
          </cell>
          <cell r="J470" t="str">
            <v>NotApplicable</v>
          </cell>
          <cell r="M470" t="str">
            <v>canNotEstablishWithin50years</v>
          </cell>
          <cell r="AA470">
            <v>1987</v>
          </cell>
          <cell r="AB470" t="str">
            <v>terrestrial</v>
          </cell>
          <cell r="AD470" t="str">
            <v>unknown</v>
          </cell>
          <cell r="AE470" t="str">
            <v>no</v>
          </cell>
          <cell r="AF470" t="str">
            <v>unknown</v>
          </cell>
          <cell r="AI470">
            <v>1</v>
          </cell>
          <cell r="AJ470" t="str">
            <v>V</v>
          </cell>
          <cell r="AW470" t="str">
            <v>Ingen kjent effekt</v>
          </cell>
          <cell r="AX470" t="str">
            <v>Ingen kjent effekt</v>
          </cell>
          <cell r="BC470" t="str">
            <v>Ingen kjent effekt</v>
          </cell>
          <cell r="BD470" t="str">
            <v>Ingen kjent effekt</v>
          </cell>
          <cell r="BK470" t="str">
            <v>subtropic_mediterranean:Europe,Asia,Africa</v>
          </cell>
          <cell r="BM470" t="str">
            <v>subtropic_mediterranean:Europe,Asia,Africa</v>
          </cell>
          <cell r="DI470">
            <v>0</v>
          </cell>
        </row>
        <row r="471">
          <cell r="B471" t="str">
            <v>Crepis setosa</v>
          </cell>
          <cell r="C471" t="str">
            <v>Haller f.</v>
          </cell>
          <cell r="D471" t="str">
            <v>busthaukeskjegg</v>
          </cell>
          <cell r="E471">
            <v>60503</v>
          </cell>
          <cell r="F471">
            <v>100543</v>
          </cell>
          <cell r="G471" t="str">
            <v>ExpertGroups/Karplanter/N</v>
          </cell>
          <cell r="H471" t="str">
            <v>Karplanter</v>
          </cell>
          <cell r="I471" t="str">
            <v>Karplanter</v>
          </cell>
          <cell r="J471" t="str">
            <v>NotApplicable</v>
          </cell>
          <cell r="M471" t="str">
            <v>canNotEstablishWithin50years</v>
          </cell>
          <cell r="X471">
            <v>1</v>
          </cell>
          <cell r="Y471">
            <v>1</v>
          </cell>
          <cell r="Z471">
            <v>1</v>
          </cell>
          <cell r="AA471">
            <v>1961</v>
          </cell>
          <cell r="AB471" t="str">
            <v>terrestrial</v>
          </cell>
          <cell r="AD471" t="str">
            <v>unknown</v>
          </cell>
          <cell r="AE471" t="str">
            <v>yes</v>
          </cell>
          <cell r="AF471" t="str">
            <v>unknown</v>
          </cell>
          <cell r="AG471">
            <v>1961</v>
          </cell>
          <cell r="AH471" t="str">
            <v>VA Kristiansand: Østre Strandgate 8 (hageugras)</v>
          </cell>
          <cell r="AI471">
            <v>1</v>
          </cell>
          <cell r="AJ471" t="str">
            <v>V</v>
          </cell>
          <cell r="AW471" t="str">
            <v>Ingen kjent effekt</v>
          </cell>
          <cell r="AX471" t="str">
            <v>Ingen kjent effekt</v>
          </cell>
          <cell r="BC471" t="str">
            <v>Ingen kjent effekt</v>
          </cell>
          <cell r="BD471" t="str">
            <v>Ingen kjent effekt</v>
          </cell>
          <cell r="BK471" t="str">
            <v>temperate_nemoral:Europe,Asia|temperate_dry:Europe,Asia|subtropic_mediterranean:Europe,Asia</v>
          </cell>
          <cell r="BM471" t="str">
            <v>temperate_nemoral:Europe,Asia|temperate_dry:Europe,Asia|subtropic_mediterranean:Europe,Asia,Oceania,NorthAndCentralAmerica,SouthAmerica</v>
          </cell>
          <cell r="DI471">
            <v>0</v>
          </cell>
        </row>
        <row r="472">
          <cell r="B472" t="str">
            <v>Crepis sibirica</v>
          </cell>
          <cell r="C472" t="str">
            <v>L.</v>
          </cell>
          <cell r="E472">
            <v>84791</v>
          </cell>
          <cell r="F472">
            <v>127928</v>
          </cell>
          <cell r="G472" t="str">
            <v>ExpertGroups/Karplanter/N</v>
          </cell>
          <cell r="H472" t="str">
            <v>Karplanter</v>
          </cell>
          <cell r="I472" t="str">
            <v>Karplanter</v>
          </cell>
          <cell r="J472" t="str">
            <v>NotApplicable</v>
          </cell>
          <cell r="M472" t="str">
            <v>canNotEstablishWithin50years</v>
          </cell>
          <cell r="AA472">
            <v>1940</v>
          </cell>
          <cell r="AB472" t="str">
            <v>terrestrial</v>
          </cell>
          <cell r="AD472" t="str">
            <v>unknown</v>
          </cell>
          <cell r="AE472" t="str">
            <v>no</v>
          </cell>
          <cell r="AF472" t="str">
            <v>unknown</v>
          </cell>
          <cell r="AG472">
            <v>1940</v>
          </cell>
          <cell r="AH472" t="str">
            <v>Oslo: Tøyen, Botanisk hage "sjølvspreidd"</v>
          </cell>
          <cell r="AI472">
            <v>5</v>
          </cell>
          <cell r="AJ472" t="str">
            <v>V</v>
          </cell>
          <cell r="AW472" t="str">
            <v>Ingen kjent effekt</v>
          </cell>
          <cell r="AX472" t="str">
            <v>Ingen kjent effekt</v>
          </cell>
          <cell r="BC472" t="str">
            <v>Ingen kjent effekt</v>
          </cell>
          <cell r="BD472" t="str">
            <v>Ingen kjent effekt</v>
          </cell>
          <cell r="BK472" t="str">
            <v>temperate_boreal:Europe,Asia|temperate_nemoral:Europe,Asia</v>
          </cell>
          <cell r="BM472" t="str">
            <v>temperate_boreal:Europe,Asia|temperate_nemoral:Europe,Asia</v>
          </cell>
          <cell r="DI472">
            <v>0</v>
          </cell>
        </row>
        <row r="473">
          <cell r="B473" t="str">
            <v>Crocosmia aurea</v>
          </cell>
          <cell r="C473" t="str">
            <v>(Pappe ex Hook.) Planch</v>
          </cell>
          <cell r="E473">
            <v>132076</v>
          </cell>
          <cell r="F473">
            <v>127929</v>
          </cell>
          <cell r="G473" t="str">
            <v>ExpertGroups/Karplanter/N</v>
          </cell>
          <cell r="H473" t="str">
            <v>Karplanter</v>
          </cell>
          <cell r="I473" t="str">
            <v>Karplanter</v>
          </cell>
          <cell r="J473" t="str">
            <v>NotApplicable</v>
          </cell>
          <cell r="M473" t="str">
            <v>canNotEstablishWithin50years</v>
          </cell>
          <cell r="AA473">
            <v>1944</v>
          </cell>
          <cell r="AB473" t="str">
            <v>terrestrial</v>
          </cell>
          <cell r="AD473" t="str">
            <v>unknown</v>
          </cell>
          <cell r="AE473" t="str">
            <v>no</v>
          </cell>
          <cell r="AF473" t="str">
            <v>unknown</v>
          </cell>
          <cell r="AI473">
            <v>10</v>
          </cell>
          <cell r="AJ473" t="str">
            <v>V</v>
          </cell>
          <cell r="AW473" t="str">
            <v>Ingen kjent effekt</v>
          </cell>
          <cell r="AX473" t="str">
            <v>Ingen kjent effekt</v>
          </cell>
          <cell r="BC473" t="str">
            <v>Ingen kjent effekt</v>
          </cell>
          <cell r="BD473" t="str">
            <v>Ingen kjent effekt</v>
          </cell>
          <cell r="BK473" t="str">
            <v>subtropic_caperegion:Africa|tropic:Africa</v>
          </cell>
          <cell r="BM473" t="str">
            <v>subtropic_caperegion:Africa|tropic:Africa</v>
          </cell>
          <cell r="DI473">
            <v>0</v>
          </cell>
        </row>
        <row r="474">
          <cell r="B474" t="str">
            <v>Crocosmia ×crocosmiiflora</v>
          </cell>
          <cell r="C474" t="str">
            <v>(Lemoine ex Burb. &amp; Dean) N.E.Br.</v>
          </cell>
          <cell r="D474" t="str">
            <v>gullværhane</v>
          </cell>
          <cell r="E474">
            <v>132075</v>
          </cell>
          <cell r="F474">
            <v>99465</v>
          </cell>
          <cell r="G474" t="str">
            <v>ExpertGroups/Karplanter/N</v>
          </cell>
          <cell r="H474" t="str">
            <v>Karplanter</v>
          </cell>
          <cell r="I474" t="str">
            <v>Karplanter</v>
          </cell>
          <cell r="J474" t="str">
            <v>NotApplicable</v>
          </cell>
          <cell r="M474" t="str">
            <v>canNotEstablishWithin50years</v>
          </cell>
          <cell r="AA474">
            <v>1995</v>
          </cell>
          <cell r="AB474" t="str">
            <v>terrestrial</v>
          </cell>
          <cell r="AD474" t="str">
            <v>unknown</v>
          </cell>
          <cell r="AE474" t="str">
            <v>no</v>
          </cell>
          <cell r="AF474" t="str">
            <v>unknown</v>
          </cell>
          <cell r="AI474">
            <v>10</v>
          </cell>
          <cell r="AW474" t="str">
            <v>Ingen kjent effekt</v>
          </cell>
          <cell r="AX474" t="str">
            <v>Ingen kjent effekt</v>
          </cell>
          <cell r="BC474" t="str">
            <v>Ingen kjent effekt</v>
          </cell>
          <cell r="BD474" t="str">
            <v>Ingen kjent effekt</v>
          </cell>
          <cell r="BK474" t="str">
            <v>unknown:Africa</v>
          </cell>
          <cell r="BM474" t="str">
            <v>temperate_nemoral:Europe,Oceania|subtropic_unspecified:Asia,NorthAndCentralAmerica,SouthAmerica|subtropic_mediterranean:Europe,Oceania,NorthAndCentralAmerica|subtropic_highlands:SouthAmerica|unknown:Africa</v>
          </cell>
          <cell r="DI474">
            <v>0</v>
          </cell>
        </row>
        <row r="475">
          <cell r="B475" t="str">
            <v>Crocus flavus</v>
          </cell>
          <cell r="C475" t="str">
            <v>Weston</v>
          </cell>
          <cell r="D475" t="str">
            <v>gulkrokus</v>
          </cell>
          <cell r="E475">
            <v>132079</v>
          </cell>
          <cell r="F475">
            <v>99467</v>
          </cell>
          <cell r="G475" t="str">
            <v>ExpertGroups/Karplanter/N</v>
          </cell>
          <cell r="H475" t="str">
            <v>Karplanter</v>
          </cell>
          <cell r="I475" t="str">
            <v>Karplanter</v>
          </cell>
          <cell r="J475" t="str">
            <v>AlienSpecie</v>
          </cell>
          <cell r="N475">
            <v>3</v>
          </cell>
          <cell r="Q475">
            <v>1</v>
          </cell>
          <cell r="T475" t="str">
            <v>LO</v>
          </cell>
          <cell r="U475">
            <v>2</v>
          </cell>
          <cell r="V475" t="str">
            <v>3AB,1</v>
          </cell>
          <cell r="X475">
            <v>1</v>
          </cell>
          <cell r="Y475">
            <v>1</v>
          </cell>
          <cell r="Z475">
            <v>1</v>
          </cell>
          <cell r="AA475">
            <v>1999</v>
          </cell>
          <cell r="AB475" t="str">
            <v>terrestrial</v>
          </cell>
          <cell r="AD475" t="str">
            <v>unknown</v>
          </cell>
          <cell r="AE475" t="str">
            <v>yes</v>
          </cell>
          <cell r="AF475" t="str">
            <v>unknown</v>
          </cell>
          <cell r="AG475">
            <v>1999</v>
          </cell>
          <cell r="AH475" t="str">
            <v>VA Kristiansand: Kokleheiabakken, "kommet med tilkjørt jord?"</v>
          </cell>
          <cell r="AI475">
            <v>5</v>
          </cell>
          <cell r="AJ475" t="str">
            <v>V</v>
          </cell>
          <cell r="AL475">
            <v>1</v>
          </cell>
          <cell r="AM475" t="str">
            <v>importDirect</v>
          </cell>
          <cell r="AN475">
            <v>3</v>
          </cell>
          <cell r="AO475" t="str">
            <v>introductionEscaped</v>
          </cell>
          <cell r="AP475" t="str">
            <v>Bu,Te,Va,Mr</v>
          </cell>
          <cell r="AQ475">
            <v>60</v>
          </cell>
          <cell r="AR475">
            <v>10</v>
          </cell>
          <cell r="AS475">
            <v>600</v>
          </cell>
          <cell r="AT475">
            <v>79500</v>
          </cell>
          <cell r="AU475">
            <v>1200</v>
          </cell>
          <cell r="AV475">
            <v>100</v>
          </cell>
          <cell r="AW475" t="str">
            <v>Ingen kjent effekt</v>
          </cell>
          <cell r="AX475" t="str">
            <v>Ingen kjent effekt</v>
          </cell>
          <cell r="BC475" t="str">
            <v>Ingen kjent effekt</v>
          </cell>
          <cell r="BD475" t="str">
            <v>Ingen kjent effekt</v>
          </cell>
          <cell r="BE475" t="str">
            <v>no</v>
          </cell>
          <cell r="BF475" t="str">
            <v>no</v>
          </cell>
          <cell r="BK475" t="str">
            <v>temperate_nemoral:Europe,Asia|temperate_dry:Europe,Asia|subtropic_mediterranean:Europe,Asia</v>
          </cell>
          <cell r="BM475" t="str">
            <v>temperate_nemoral:Europe,Asia|temperate_dry:Europe,Asia|subtropic_mediterranean:Europe,Asia</v>
          </cell>
          <cell r="BO475">
            <v>3</v>
          </cell>
          <cell r="BR475" t="str">
            <v>RedListCategoryLevel</v>
          </cell>
          <cell r="BT475">
            <v>3</v>
          </cell>
          <cell r="BW475" t="str">
            <v>SpreadYearlyIncreaseCalculatedExpansionSpeed</v>
          </cell>
          <cell r="BX475">
            <v>385.29</v>
          </cell>
          <cell r="BY475">
            <v>1</v>
          </cell>
          <cell r="CB475" t="str">
            <v>T35,T40,T42,T43</v>
          </cell>
          <cell r="CC475">
            <v>1</v>
          </cell>
          <cell r="CH475">
            <v>1</v>
          </cell>
          <cell r="CM475">
            <v>1</v>
          </cell>
          <cell r="CQ475">
            <v>1</v>
          </cell>
          <cell r="CU475">
            <v>1</v>
          </cell>
          <cell r="CX475">
            <v>0</v>
          </cell>
          <cell r="CY475">
            <v>1</v>
          </cell>
          <cell r="DB475">
            <v>0</v>
          </cell>
          <cell r="DC475" t="str">
            <v>Gulkrokus &lt;i&gt;Crocus flavus&lt;/i&gt; er den nest mest dyrkete av krokus-arter i Norge. Den stammer fra Balkan og Vest-Asia og er en flerårig urt som formerer seg vegetativt ved sideknoller og generativt med frø. Vi har sett tegn på frøformering i Norge. Den finnes i parker, plener og på veikanter og steder der folk kaster hageavfall.&lt;br/&gt;Systematikken i krokus er nokså komplisert, og det kan tenkes at det meste eller alt som er ført til &lt;i&gt;C. flavus&lt;/i&gt;, heller er hagehybridarten &lt;i&gt;C. &lt;/i&gt;x &lt;i&gt;stellaris&lt;/i&gt; (mellom &lt;i&gt;C. flavus &lt;/i&gt;og Krim-arten &lt;i&gt;C. angustifolius&lt;/i&gt;).</v>
          </cell>
          <cell r="DD475" t="str">
            <v>&lt;p&gt;Gulkrokus ble først funnet i VA Kristiansand i 1999 ("kommet med tilkjørt jord?"). Fra 2000 er den funnet på 15 nye steder, dvs. omtrent ett nytt sted per år, men er sikkert mye oversett. Den er nå kjent spredte steder i kystfylkene til MR Tingvoll. Arten reproduserer i Norge, men sprer seg langsomt ut fra hager og vekk fra dumpeplasser (maurspredning).&lt;/p&gt;</v>
          </cell>
          <cell r="DE475" t="str">
            <v>Arten er innført som hageplante og forviller seg fra hager og parker ved frøspredning (maur) og utkast.</v>
          </cell>
          <cell r="DF475" t="str">
            <v>Invasjonspotensialet er moderat, med moderat median levetid og moderat ekspansjonshastighet. Ekspansjonshastigheten er noe vanskelig å anslå fordi arten bare kan registreres tidlig på våren, lenge før botanikere går ut, men funnfrekvensen tilsier moderat. Vi regner med at mørketallet er høgt.</v>
          </cell>
          <cell r="DG475" t="str">
            <v>Ingen kjent negativ økologisk effekt er knyttet til arten.</v>
          </cell>
          <cell r="DH475" t="str">
            <v>&lt;p&gt;Gulkrokus vurderes til låg økologisk risiko, og bare på grunn av invasjonspotensialet. Arten har stabil forekomst i Norge (frøreproduksjon, dessuten vegetativt ved sideknoller), men den ekspanderer lite og gjør ingen skade.&lt;/p&gt;</v>
          </cell>
          <cell r="DI475">
            <v>0</v>
          </cell>
        </row>
        <row r="476">
          <cell r="B476" t="str">
            <v>Crocus vernus</v>
          </cell>
          <cell r="C476" t="str">
            <v>(L.) Hill</v>
          </cell>
          <cell r="D476" t="str">
            <v>vårkrokus</v>
          </cell>
          <cell r="E476">
            <v>132080</v>
          </cell>
          <cell r="F476">
            <v>99469</v>
          </cell>
          <cell r="G476" t="str">
            <v>ExpertGroups/Karplanter/N</v>
          </cell>
          <cell r="H476" t="str">
            <v>Karplanter</v>
          </cell>
          <cell r="I476" t="str">
            <v>Karplanter</v>
          </cell>
          <cell r="J476" t="str">
            <v>AlienSpecie</v>
          </cell>
          <cell r="N476">
            <v>4</v>
          </cell>
          <cell r="Q476">
            <v>1</v>
          </cell>
          <cell r="T476" t="str">
            <v>PH</v>
          </cell>
          <cell r="U476">
            <v>3</v>
          </cell>
          <cell r="V476" t="str">
            <v>4AB,1</v>
          </cell>
          <cell r="X476">
            <v>3</v>
          </cell>
          <cell r="Y476">
            <v>4</v>
          </cell>
          <cell r="Z476">
            <v>1</v>
          </cell>
          <cell r="AA476">
            <v>1848</v>
          </cell>
          <cell r="AB476" t="str">
            <v>terrestrial</v>
          </cell>
          <cell r="AD476" t="str">
            <v>unknown</v>
          </cell>
          <cell r="AE476" t="str">
            <v>yes</v>
          </cell>
          <cell r="AF476" t="str">
            <v>unknown</v>
          </cell>
          <cell r="AG476">
            <v>1848</v>
          </cell>
          <cell r="AH476" t="str">
            <v>Ho Bergen: Møllendal</v>
          </cell>
          <cell r="AI476">
            <v>5</v>
          </cell>
          <cell r="AJ476" t="str">
            <v>V</v>
          </cell>
          <cell r="AL476">
            <v>2</v>
          </cell>
          <cell r="AM476" t="str">
            <v>importDirect</v>
          </cell>
          <cell r="AN476">
            <v>3</v>
          </cell>
          <cell r="AO476" t="str">
            <v>introductionEscaped</v>
          </cell>
          <cell r="AP476" t="str">
            <v>Øs,OsA,Bu,Ve,Te,Aa,Va,Ro,Ho,Sf,Mr,St,Nt,No,Tr</v>
          </cell>
          <cell r="AQ476">
            <v>460</v>
          </cell>
          <cell r="AR476">
            <v>10</v>
          </cell>
          <cell r="AS476">
            <v>4600</v>
          </cell>
          <cell r="AT476">
            <v>260000</v>
          </cell>
          <cell r="AU476">
            <v>9200</v>
          </cell>
          <cell r="AV476">
            <v>80</v>
          </cell>
          <cell r="AW476" t="str">
            <v>Ingen kjent effekt</v>
          </cell>
          <cell r="AX476" t="str">
            <v>Ingen kjent effekt</v>
          </cell>
          <cell r="BC476" t="str">
            <v>Ingen kjent effekt</v>
          </cell>
          <cell r="BD476" t="str">
            <v>Ingen kjent effekt</v>
          </cell>
          <cell r="BE476" t="str">
            <v>no</v>
          </cell>
          <cell r="BF476" t="str">
            <v>no</v>
          </cell>
          <cell r="BK476" t="str">
            <v>temperate_nemoral:Europe|subtropic_mediterranean:Europe</v>
          </cell>
          <cell r="BM476" t="str">
            <v>temperate_boreal:Europe|temperate_nemoral:Europe,NorthAndCentralAmerica|subtropic_mediterranean:Europe</v>
          </cell>
          <cell r="BO476">
            <v>4</v>
          </cell>
          <cell r="BR476" t="str">
            <v>RedListCategoryLevel</v>
          </cell>
          <cell r="BT476">
            <v>4</v>
          </cell>
          <cell r="BW476" t="str">
            <v>SpreadYearlyIncreaseObservations</v>
          </cell>
          <cell r="BX476">
            <v>675</v>
          </cell>
          <cell r="BY476">
            <v>1</v>
          </cell>
          <cell r="CB476" t="str">
            <v>T4,T32,T35,T40,T42,T43</v>
          </cell>
          <cell r="CC476">
            <v>1</v>
          </cell>
          <cell r="CH476">
            <v>1</v>
          </cell>
          <cell r="CM476">
            <v>1</v>
          </cell>
          <cell r="CQ476">
            <v>1</v>
          </cell>
          <cell r="CU476">
            <v>1</v>
          </cell>
          <cell r="CX476">
            <v>0</v>
          </cell>
          <cell r="CY476">
            <v>1</v>
          </cell>
          <cell r="DB476">
            <v>0</v>
          </cell>
          <cell r="DC476" t="str">
            <v>Vårkrokus &lt;i&gt;Crocus vernus&lt;/i&gt; er en flerårig knollplante fra fjellstrøk i Mellom- og Sør-Europa og er en av de mest populære tidlige vårplantene i norske hager. Den formerer seg med frø og med sideknoller. Frøene spres med maur, dvs. over korte distanser. Arten etablerer seg mest i åpen mark nær hager og i plener og parker, men er også funnet i lysåpen skog.</v>
          </cell>
          <cell r="DD476" t="str">
            <v>&lt;p&gt;Vårkrokus er den vanligste hagekrokus i Norge, og også den som kom først i dyrkning. Den er funnet forvillet fra 1848, noe som tyder på at den kan ha vært i landet før 1800 (i analysen av ekspansjonshastighet kommer år 1760 ut som beste estimat (1706-1805 som nedre og øvre kvartil). Den har hatt en langsom forvillingsprosess, med nesten ingen økning i funnfrekvens før etter 1980. De siste 30 årene har funnfrekvensen økt radikalt, med 50-150 % pr. tiår og med en 14-dobling de siste 16 årene. Arten er nå kjent fra alle kystfylkene nord til Troms (og trolig oversett i de to innlandsfylkene der den ikke er registrert foreløpig). Arten dukker av og til opp i næringsrik skog og på engbakker, men hovedspredningen skjer rett utenfor hager og i parker.&lt;/p&gt;</v>
          </cell>
          <cell r="DE476" t="str">
            <v>Arten er innført som hageplante, trolig allerede på 1700-tallet, og sprer seg ut fra hager ved egenspredning (eller rettere: spredning med maur) og ved utkast.</v>
          </cell>
          <cell r="DF476" t="str">
            <v>Invasjonspotensialet er stort, med maksimum skår på både median levetid og ekspansjonshastighet. Arten har omtrent nådd sitt potensielle utbredelsesområde (polygon), men med stort rom for ytterligere fortetting i forekomstareal.</v>
          </cell>
          <cell r="DG476" t="str">
            <v>Ingen kjent negativ økologisk effekt er knyttet til arten. Planten visner ned i løpet av mai og fører knapt til noen merkbar fortrengning av andre planter.</v>
          </cell>
          <cell r="DH476" t="str">
            <v>&lt;p&gt;Vårkrokus vurderes til potensielt høg økologisk risiko, men bare på grunn av invasjonspotensialet. Arten blir stadig vanligere å finne utafor hager, men utgjør ingen trussel i norsk natur.&lt;br/&gt;&lt;/p&gt;</v>
          </cell>
          <cell r="DI476">
            <v>0</v>
          </cell>
        </row>
        <row r="477">
          <cell r="B477" t="str">
            <v>Crocus ×stellaris</v>
          </cell>
          <cell r="C477" t="str">
            <v>Haw.</v>
          </cell>
          <cell r="E477">
            <v>145702</v>
          </cell>
          <cell r="F477">
            <v>128724</v>
          </cell>
          <cell r="G477" t="str">
            <v>ExpertGroups/Karplanter/N</v>
          </cell>
          <cell r="H477" t="str">
            <v>Karplanter</v>
          </cell>
          <cell r="I477" t="str">
            <v>Karplanter</v>
          </cell>
          <cell r="J477" t="str">
            <v>AlienSpecie</v>
          </cell>
          <cell r="N477">
            <v>2</v>
          </cell>
          <cell r="P477" t="str">
            <v>V</v>
          </cell>
          <cell r="Q477">
            <v>1</v>
          </cell>
          <cell r="T477" t="str">
            <v>LO</v>
          </cell>
          <cell r="U477">
            <v>2</v>
          </cell>
          <cell r="V477" t="str">
            <v>2AB,1</v>
          </cell>
          <cell r="X477">
            <v>1</v>
          </cell>
          <cell r="Y477">
            <v>1</v>
          </cell>
          <cell r="Z477">
            <v>1</v>
          </cell>
          <cell r="AA477">
            <v>1890</v>
          </cell>
          <cell r="AB477" t="str">
            <v>terrestrial</v>
          </cell>
          <cell r="AD477" t="str">
            <v>unknown</v>
          </cell>
          <cell r="AE477" t="str">
            <v>yes</v>
          </cell>
          <cell r="AF477" t="str">
            <v>unknown</v>
          </cell>
          <cell r="AG477">
            <v>1996</v>
          </cell>
          <cell r="AH477" t="str">
            <v>Ak Asker: Sem</v>
          </cell>
          <cell r="AI477">
            <v>5</v>
          </cell>
          <cell r="AJ477" t="str">
            <v>V</v>
          </cell>
          <cell r="AL477">
            <v>2</v>
          </cell>
          <cell r="AM477" t="str">
            <v>importDirect</v>
          </cell>
          <cell r="AN477">
            <v>2</v>
          </cell>
          <cell r="AO477" t="str">
            <v>introductionEscaped</v>
          </cell>
          <cell r="AP477" t="str">
            <v>OsA,Mr</v>
          </cell>
          <cell r="AQ477">
            <v>12</v>
          </cell>
          <cell r="AR477">
            <v>8</v>
          </cell>
          <cell r="AS477">
            <v>96</v>
          </cell>
          <cell r="AT477">
            <v>2000</v>
          </cell>
          <cell r="AU477">
            <v>200</v>
          </cell>
          <cell r="AV477">
            <v>100</v>
          </cell>
          <cell r="AW477" t="str">
            <v>Ingen kjent effekt</v>
          </cell>
          <cell r="AX477" t="str">
            <v>Ingen kjent effekt</v>
          </cell>
          <cell r="BC477" t="str">
            <v>Ingen kjent effekt</v>
          </cell>
          <cell r="BD477" t="str">
            <v>Ingen kjent effekt</v>
          </cell>
          <cell r="BE477" t="str">
            <v>no</v>
          </cell>
          <cell r="BF477" t="str">
            <v>no</v>
          </cell>
          <cell r="BK477" t="str">
            <v>unknown:Europe,Asia</v>
          </cell>
          <cell r="BM477" t="str">
            <v>temperate_boreal:Europe|temperate_nemoral:Europe</v>
          </cell>
          <cell r="BO477">
            <v>2</v>
          </cell>
          <cell r="BP477" t="str">
            <v>X</v>
          </cell>
          <cell r="BR477" t="str">
            <v>RedListCategoryLevel</v>
          </cell>
          <cell r="BT477">
            <v>2</v>
          </cell>
          <cell r="BW477" t="str">
            <v>SpreadYearlyIncreaseCalculatedExpansionSpeed</v>
          </cell>
          <cell r="BX477">
            <v>92.88</v>
          </cell>
          <cell r="BY477">
            <v>1</v>
          </cell>
          <cell r="CB477" t="str">
            <v>T4,T40,T42,T43</v>
          </cell>
          <cell r="CC477">
            <v>1</v>
          </cell>
          <cell r="CH477">
            <v>1</v>
          </cell>
          <cell r="CM477">
            <v>1</v>
          </cell>
          <cell r="CQ477">
            <v>1</v>
          </cell>
          <cell r="CU477">
            <v>1</v>
          </cell>
          <cell r="CX477">
            <v>0</v>
          </cell>
          <cell r="CY477">
            <v>1</v>
          </cell>
          <cell r="DB477">
            <v>0</v>
          </cell>
          <cell r="DC477" t="str">
            <v>Krokus-arten &lt;i&gt;Crocus &lt;/i&gt;x &lt;i&gt;stellaris&lt;/i&gt; er en flerårig urt, en hybridart mellom &lt;em&gt;Crocus angustifolius &lt;/em&gt;fra Tyrkia og gulkrokus &lt;em&gt;C. flavus &lt;/em&gt;fra Balkan og Tyrkia. Den formerer seg seksuelt med frø (med langsom frøspredning med maur) og vegetativt ved sideknoller. Arten har trolig vært dyrket i Norge lenge, i og med at det er et funn bekreftet av en ekspert fra 1890. Det er også mulig at den er blitt feilbestemt og at mye av eller alt materialet som er blitt ført til gulkrokus, hører til denne arten.</v>
          </cell>
          <cell r="DD477" t="str">
            <v>&lt;p&gt;&lt;em&gt;Crocus &lt;/em&gt;x &lt;em&gt;stellaris &lt;/em&gt;ble først notert som forvillet i 1890 i Oslo med over 100 år til neste funn i 1996 i Ak Asker. Inntil nå er den funnet fire steder: Oslo: Lillefrogner 1890, Ak Ås: UMBs område, i syrinkratt 2006, Asker: Sem, trolig plen 1996: og MR Tingvoll: Gyl, krattskog under kraftlinje 2009. Flere funn er gjort i parker og plener med svært begrenset forvilling.&lt;/p&gt;</v>
          </cell>
          <cell r="DE477" t="str">
            <v>Arten er innført som hageplante og sprer seg ut fra hager med frø (maurspredning) og utkast.</v>
          </cell>
          <cell r="DF477" t="str">
            <v>Invasjonspotensialet er begrenset, med usikkerhet til moderat, som følge av begrenset (til moderat) median levetid og begrenset ekspansjonshastighet. Arten har få kjente forekomster.</v>
          </cell>
          <cell r="DG477" t="str">
            <v>Ingen kjent negativ økologisk effekt er knyttet til arten. Planten visner ned allerede i mai.</v>
          </cell>
          <cell r="DH477" t="str">
            <v>&lt;p&gt;&lt;em&gt;Crocus &lt;/em&gt;x &lt;em&gt;stellaris&lt;/em&gt; vurderes til låg økologisk risiko, og bare på grunn av invasjonspotensialet. Arten kan være oversett, men er trolig ikke særlig ekspansiv og går ikke inn (foreløpig) i mindre påvirkete naturtyper. Den kan ha stabil forekomst i Norge (frøreproduksjon og vegetativt ved deling av knoller eller som gjenstående), men den utgjør ingen trussel mot norsk natur.&lt;/p&gt;&lt;p&gt; &lt;/p&gt;</v>
          </cell>
          <cell r="DI477">
            <v>0</v>
          </cell>
        </row>
        <row r="478">
          <cell r="B478" t="str">
            <v>Cruciata laevipes</v>
          </cell>
          <cell r="C478" t="str">
            <v>Opiz</v>
          </cell>
          <cell r="D478" t="str">
            <v>korsmaure</v>
          </cell>
          <cell r="E478">
            <v>132083</v>
          </cell>
          <cell r="F478">
            <v>102202</v>
          </cell>
          <cell r="G478" t="str">
            <v>ExpertGroups/Karplanter/N</v>
          </cell>
          <cell r="H478" t="str">
            <v>Karplanter</v>
          </cell>
          <cell r="I478" t="str">
            <v>Karplanter</v>
          </cell>
          <cell r="J478" t="str">
            <v>AlienSpecie</v>
          </cell>
          <cell r="N478">
            <v>1</v>
          </cell>
          <cell r="Q478">
            <v>1</v>
          </cell>
          <cell r="T478" t="str">
            <v>NK</v>
          </cell>
          <cell r="U478">
            <v>1</v>
          </cell>
          <cell r="V478" t="str">
            <v>1,1</v>
          </cell>
          <cell r="AA478">
            <v>2002</v>
          </cell>
          <cell r="AB478" t="str">
            <v>terrestrial</v>
          </cell>
          <cell r="AD478" t="str">
            <v>unknown</v>
          </cell>
          <cell r="AE478" t="str">
            <v>no</v>
          </cell>
          <cell r="AF478" t="str">
            <v>unknown</v>
          </cell>
          <cell r="AG478">
            <v>2002</v>
          </cell>
          <cell r="AH478" t="str">
            <v>Te Skien: Århus gård, "som ugras i beplantning"</v>
          </cell>
          <cell r="AI478">
            <v>5</v>
          </cell>
          <cell r="AJ478" t="str">
            <v>V</v>
          </cell>
          <cell r="AN478">
            <v>2</v>
          </cell>
          <cell r="AO478" t="str">
            <v>introductionTransportpollution</v>
          </cell>
          <cell r="AP478" t="str">
            <v>Te</v>
          </cell>
          <cell r="AQ478">
            <v>4</v>
          </cell>
          <cell r="AR478">
            <v>2</v>
          </cell>
          <cell r="AS478">
            <v>8</v>
          </cell>
          <cell r="AT478">
            <v>1</v>
          </cell>
          <cell r="AU478">
            <v>8</v>
          </cell>
          <cell r="AV478">
            <v>100</v>
          </cell>
          <cell r="AW478" t="str">
            <v>Ingen kjent effekt</v>
          </cell>
          <cell r="AX478" t="str">
            <v>Ingen kjent effekt</v>
          </cell>
          <cell r="BC478" t="str">
            <v>Ingen kjent effekt</v>
          </cell>
          <cell r="BD478" t="str">
            <v>Ingen kjent effekt</v>
          </cell>
          <cell r="BE478" t="str">
            <v>no</v>
          </cell>
          <cell r="BF478" t="str">
            <v>no</v>
          </cell>
          <cell r="BG478" t="str">
            <v>V</v>
          </cell>
          <cell r="BK478" t="str">
            <v>temperate_nemoral:Europe,Asia|subtropic_mediterranean:Europe,Asia,Africa</v>
          </cell>
          <cell r="BM478" t="str">
            <v>temperate_nemoral:Europe,Asia|subtropic_mediterranean:Europe,Asia,Africa</v>
          </cell>
          <cell r="BO478">
            <v>1</v>
          </cell>
          <cell r="BR478" t="str">
            <v>RedListCategoryLevel</v>
          </cell>
          <cell r="BT478">
            <v>1</v>
          </cell>
          <cell r="BW478" t="str">
            <v>SpreadYearlyIncreaseCalculatedExpansionSpeed</v>
          </cell>
          <cell r="BX478">
            <v>0</v>
          </cell>
          <cell r="BY478">
            <v>1</v>
          </cell>
          <cell r="CB478" t="str">
            <v>T42</v>
          </cell>
          <cell r="CC478">
            <v>1</v>
          </cell>
          <cell r="CH478">
            <v>1</v>
          </cell>
          <cell r="CM478">
            <v>1</v>
          </cell>
          <cell r="CQ478">
            <v>1</v>
          </cell>
          <cell r="CU478">
            <v>1</v>
          </cell>
          <cell r="CX478">
            <v>0</v>
          </cell>
          <cell r="CY478">
            <v>1</v>
          </cell>
          <cell r="DB478">
            <v>0</v>
          </cell>
          <cell r="DC478" t="str">
            <v>Korsmaure &lt;i&gt;Cruciata laevipes&lt;/i&gt; er en flerårig urt som reproduserer med frø, men som også etablerer seg klonalt med jordstengler. Den stammer fra Mellom- og Sør-Europa, Middelhavsområdet og Kaukasus og er varmekrevende. Arten har vært eller er kanskje fortsatt bofast noen få steder i Danmark (Hartvig 2015).</v>
          </cell>
          <cell r="DD478" t="str">
            <v>Arten ble funnet i Te Skien: Århus gård i 2002 og har vært stabil siden, sist notert i 2016.</v>
          </cell>
          <cell r="DE478" t="str">
            <v>Arten er trolig kommet inn med gartnerivarer (frø, planter, bark, jord), men uten videre spredning.</v>
          </cell>
          <cell r="DF478" t="str">
            <v>Invasjonspotensialet er lite, med minste skår på median levetid og ingen ekspansjon. Arten er imidlertid stabil, men (foreløpig) på ett sted.</v>
          </cell>
          <cell r="DG478" t="str">
            <v>Ingen kjent negativ økologisk effekt er knyttet til arten.</v>
          </cell>
          <cell r="DH478" t="str">
            <v>Korsmaure vurderes til ingen kjent økologisk risiko. Arten er etablert ett sted i Norge, men uten ekspansjon. Dette er en endring fra vurderingen i 2012 da arten ble vurdert til ikke å være etablert i Norge.</v>
          </cell>
          <cell r="DI478">
            <v>1</v>
          </cell>
        </row>
        <row r="479">
          <cell r="B479" t="str">
            <v>Cruciata pedemontana</v>
          </cell>
          <cell r="C479" t="str">
            <v>(Bellardi) Ehrend.</v>
          </cell>
          <cell r="D479" t="str">
            <v>rukorsmaure</v>
          </cell>
          <cell r="E479">
            <v>132085</v>
          </cell>
          <cell r="F479">
            <v>102203</v>
          </cell>
          <cell r="G479" t="str">
            <v>ExpertGroups/Karplanter/N</v>
          </cell>
          <cell r="H479" t="str">
            <v>Karplanter</v>
          </cell>
          <cell r="I479" t="str">
            <v>Karplanter</v>
          </cell>
          <cell r="J479" t="str">
            <v>NotApplicable</v>
          </cell>
          <cell r="M479" t="str">
            <v>canNotEstablishWithin50years</v>
          </cell>
          <cell r="AA479">
            <v>1950</v>
          </cell>
          <cell r="AB479" t="str">
            <v>terrestrial</v>
          </cell>
          <cell r="AD479" t="str">
            <v>unknown</v>
          </cell>
          <cell r="AE479" t="str">
            <v>no</v>
          </cell>
          <cell r="AF479" t="str">
            <v>unknown</v>
          </cell>
          <cell r="AI479">
            <v>1</v>
          </cell>
          <cell r="AJ479" t="str">
            <v>V</v>
          </cell>
          <cell r="AW479" t="str">
            <v>Ingen kjent effekt</v>
          </cell>
          <cell r="AX479" t="str">
            <v>Ingen kjent effekt</v>
          </cell>
          <cell r="BC479" t="str">
            <v>Ingen kjent effekt</v>
          </cell>
          <cell r="BD479" t="str">
            <v>Ingen kjent effekt</v>
          </cell>
          <cell r="BK479" t="str">
            <v>temperate_nemoral:Europe|subtropic_mediterranean:Europe,Asia,Africa</v>
          </cell>
          <cell r="BM479" t="str">
            <v>temperate_nemoral:Europe,NorthAndCentralAmerica|subtropic_mediterranean:Europe,Asia,Africa</v>
          </cell>
          <cell r="DI479">
            <v>0</v>
          </cell>
        </row>
        <row r="480">
          <cell r="B480" t="str">
            <v>Cucumis melo</v>
          </cell>
          <cell r="C480" t="str">
            <v>L.</v>
          </cell>
          <cell r="D480" t="str">
            <v>melon</v>
          </cell>
          <cell r="E480">
            <v>61648</v>
          </cell>
          <cell r="F480">
            <v>101688</v>
          </cell>
          <cell r="G480" t="str">
            <v>ExpertGroups/Karplanter/N</v>
          </cell>
          <cell r="H480" t="str">
            <v>Karplanter</v>
          </cell>
          <cell r="I480" t="str">
            <v>Karplanter</v>
          </cell>
          <cell r="J480" t="str">
            <v>NotApplicable</v>
          </cell>
          <cell r="M480" t="str">
            <v>canNotEstablishWithin50years</v>
          </cell>
          <cell r="AA480">
            <v>1933</v>
          </cell>
          <cell r="AB480" t="str">
            <v>terrestrial</v>
          </cell>
          <cell r="AD480" t="str">
            <v>unknown</v>
          </cell>
          <cell r="AE480" t="str">
            <v>no</v>
          </cell>
          <cell r="AF480" t="str">
            <v>unknown</v>
          </cell>
          <cell r="AI480">
            <v>1</v>
          </cell>
          <cell r="AJ480" t="str">
            <v>V</v>
          </cell>
          <cell r="AW480" t="str">
            <v>Ingen kjent effekt</v>
          </cell>
          <cell r="AX480" t="str">
            <v>Ingen kjent effekt</v>
          </cell>
          <cell r="BC480" t="str">
            <v>Ingen kjent effekt</v>
          </cell>
          <cell r="BD480" t="str">
            <v>Ingen kjent effekt</v>
          </cell>
          <cell r="BK480" t="str">
            <v>tropic:Asia,Africa</v>
          </cell>
          <cell r="BM480" t="str">
            <v>temperate_nemoral:Europe,Asia,Oceania,NorthAndCentralAmerica,SouthAmerica|temperate_dry:Europe,Asia,NorthAndCentralAmerica,SouthAmerica|subtropic_unspecified:Europe,Asia,Africa,Oceania,NorthAndCentralAmerica,SouthAmerica|tropic:Asia,Africa,Oceania,NorthAndCentralAmerica,SouthAmerica</v>
          </cell>
          <cell r="DI480">
            <v>0</v>
          </cell>
        </row>
        <row r="481">
          <cell r="B481" t="str">
            <v>Cucumis sativus</v>
          </cell>
          <cell r="C481" t="str">
            <v>L.</v>
          </cell>
          <cell r="D481" t="str">
            <v>agurk</v>
          </cell>
          <cell r="E481">
            <v>61649</v>
          </cell>
          <cell r="F481">
            <v>101689</v>
          </cell>
          <cell r="G481" t="str">
            <v>ExpertGroups/Karplanter/N</v>
          </cell>
          <cell r="H481" t="str">
            <v>Karplanter</v>
          </cell>
          <cell r="I481" t="str">
            <v>Karplanter</v>
          </cell>
          <cell r="J481" t="str">
            <v>NotApplicable</v>
          </cell>
          <cell r="M481" t="str">
            <v>canNotEstablishWithin50years</v>
          </cell>
          <cell r="AA481">
            <v>1961</v>
          </cell>
          <cell r="AB481" t="str">
            <v>terrestrial</v>
          </cell>
          <cell r="AD481" t="str">
            <v>unknown</v>
          </cell>
          <cell r="AE481" t="str">
            <v>no</v>
          </cell>
          <cell r="AF481" t="str">
            <v>unknown</v>
          </cell>
          <cell r="AI481">
            <v>1</v>
          </cell>
          <cell r="AJ481" t="str">
            <v>V</v>
          </cell>
          <cell r="AW481" t="str">
            <v>Ingen kjent effekt</v>
          </cell>
          <cell r="AX481" t="str">
            <v>Ingen kjent effekt</v>
          </cell>
          <cell r="BC481" t="str">
            <v>Ingen kjent effekt</v>
          </cell>
          <cell r="BD481" t="str">
            <v>Ingen kjent effekt</v>
          </cell>
          <cell r="BK481" t="str">
            <v>tropic:Asia</v>
          </cell>
          <cell r="BM481" t="str">
            <v>temperate_nemoral:Europe,Asia|subtropic_unspecified:Europe,Asia,Africa,NorthAndCentralAmerica,SouthAmerica|tropic:Asia,Africa,NorthAndCentralAmerica,SouthAmerica</v>
          </cell>
          <cell r="DI481">
            <v>0</v>
          </cell>
        </row>
        <row r="482">
          <cell r="B482" t="str">
            <v>Cucurbita pepo</v>
          </cell>
          <cell r="C482" t="str">
            <v>L.</v>
          </cell>
          <cell r="D482" t="str">
            <v>gresskar</v>
          </cell>
          <cell r="E482">
            <v>61651</v>
          </cell>
          <cell r="F482">
            <v>101691</v>
          </cell>
          <cell r="G482" t="str">
            <v>ExpertGroups/Karplanter/N</v>
          </cell>
          <cell r="H482" t="str">
            <v>Karplanter</v>
          </cell>
          <cell r="I482" t="str">
            <v>Karplanter</v>
          </cell>
          <cell r="J482" t="str">
            <v>NotApplicable</v>
          </cell>
          <cell r="M482" t="str">
            <v>canNotEstablishWithin50years</v>
          </cell>
          <cell r="AA482">
            <v>1912</v>
          </cell>
          <cell r="AB482" t="str">
            <v>terrestrial</v>
          </cell>
          <cell r="AD482" t="str">
            <v>unknown</v>
          </cell>
          <cell r="AE482" t="str">
            <v>no</v>
          </cell>
          <cell r="AF482" t="str">
            <v>unknown</v>
          </cell>
          <cell r="AI482">
            <v>1</v>
          </cell>
          <cell r="AJ482" t="str">
            <v>V</v>
          </cell>
          <cell r="AW482" t="str">
            <v>Ingen kjent effekt</v>
          </cell>
          <cell r="AX482" t="str">
            <v>Økonomisk meget viktig grønnsak i store deler av verden.</v>
          </cell>
          <cell r="BC482" t="str">
            <v>Ingen kjent effekt</v>
          </cell>
          <cell r="BD482" t="str">
            <v>Ingen kjent effekt</v>
          </cell>
          <cell r="BK482" t="str">
            <v>subtropic_unspecified:NorthAndCentralAmerica|tropic:NorthAndCentralAmerica</v>
          </cell>
          <cell r="BM482" t="str">
            <v>temperate_nemoral:Europe,NorthAndCentralAmerica|temperate_dry:Europe,Asia|subtropic_unspecified:Europe,Asia,Africa,Oceania,NorthAndCentralAmerica,SouthAmerica|subtropic_highlands:Asia,SouthAmerica|tropic:Asia,Africa,Oceania,NorthAndCentralAmerica,SouthAmerica</v>
          </cell>
          <cell r="DI482">
            <v>0</v>
          </cell>
        </row>
        <row r="483">
          <cell r="B483" t="str">
            <v>Cuminum cyminum</v>
          </cell>
          <cell r="C483" t="str">
            <v>L.</v>
          </cell>
          <cell r="D483" t="str">
            <v>spisskum</v>
          </cell>
          <cell r="E483">
            <v>60269</v>
          </cell>
          <cell r="F483">
            <v>100309</v>
          </cell>
          <cell r="G483" t="str">
            <v>ExpertGroups/Karplanter/N</v>
          </cell>
          <cell r="H483" t="str">
            <v>Karplanter</v>
          </cell>
          <cell r="I483" t="str">
            <v>Karplanter</v>
          </cell>
          <cell r="J483" t="str">
            <v>NotApplicable</v>
          </cell>
          <cell r="M483" t="str">
            <v>canNotEstablishWithin50years</v>
          </cell>
          <cell r="AA483">
            <v>1979</v>
          </cell>
          <cell r="AB483" t="str">
            <v>terrestrial</v>
          </cell>
          <cell r="AD483" t="str">
            <v>unknown</v>
          </cell>
          <cell r="AE483" t="str">
            <v>no</v>
          </cell>
          <cell r="AF483" t="str">
            <v>unknown</v>
          </cell>
          <cell r="AI483">
            <v>1</v>
          </cell>
          <cell r="AJ483" t="str">
            <v>V</v>
          </cell>
          <cell r="AW483" t="str">
            <v>Ingen kjent effekt</v>
          </cell>
          <cell r="AX483" t="str">
            <v>Ingen kjent effekt</v>
          </cell>
          <cell r="BC483" t="str">
            <v>Ingen kjent effekt</v>
          </cell>
          <cell r="BD483" t="str">
            <v>Ingen kjent effekt</v>
          </cell>
          <cell r="BK483" t="str">
            <v>subtropic_mediterranean:Asia,Africa|subtropic_dry:Asia,Africa</v>
          </cell>
          <cell r="BM483" t="str">
            <v>subtropic_mediterranean:Asia,Africa|subtropic_dry:Asia,Africa</v>
          </cell>
          <cell r="DI483">
            <v>0</v>
          </cell>
        </row>
        <row r="484">
          <cell r="B484" t="str">
            <v>Cuscuta australis</v>
          </cell>
          <cell r="C484" t="str">
            <v>R.Br.</v>
          </cell>
          <cell r="D484" t="str">
            <v>parykksnyltetråd</v>
          </cell>
          <cell r="E484">
            <v>63654</v>
          </cell>
          <cell r="F484">
            <v>103694</v>
          </cell>
          <cell r="G484" t="str">
            <v>ExpertGroups/Karplanter/N</v>
          </cell>
          <cell r="H484" t="str">
            <v>Karplanter</v>
          </cell>
          <cell r="I484" t="str">
            <v>Karplanter</v>
          </cell>
          <cell r="J484" t="str">
            <v>NotApplicable</v>
          </cell>
          <cell r="M484" t="str">
            <v>NotPresentInRegion</v>
          </cell>
          <cell r="AB484" t="str">
            <v>terrestrial</v>
          </cell>
          <cell r="AE484" t="str">
            <v>no</v>
          </cell>
          <cell r="AF484" t="str">
            <v>unknown</v>
          </cell>
          <cell r="DI484">
            <v>0</v>
          </cell>
        </row>
        <row r="485">
          <cell r="B485" t="str">
            <v>Cuscuta campestris</v>
          </cell>
          <cell r="C485" t="str">
            <v>Yunck.</v>
          </cell>
          <cell r="D485" t="str">
            <v>amerikasnyltetråd</v>
          </cell>
          <cell r="E485">
            <v>132099</v>
          </cell>
          <cell r="F485">
            <v>103695</v>
          </cell>
          <cell r="G485" t="str">
            <v>ExpertGroups/Karplanter/N</v>
          </cell>
          <cell r="H485" t="str">
            <v>Karplanter</v>
          </cell>
          <cell r="I485" t="str">
            <v>Karplanter</v>
          </cell>
          <cell r="J485" t="str">
            <v>NotApplicable</v>
          </cell>
          <cell r="M485" t="str">
            <v>canNotEstablishWithin50years</v>
          </cell>
          <cell r="AA485">
            <v>1937</v>
          </cell>
          <cell r="AB485" t="str">
            <v>terrestrial</v>
          </cell>
          <cell r="AD485" t="str">
            <v>unknown</v>
          </cell>
          <cell r="AE485" t="str">
            <v>no</v>
          </cell>
          <cell r="AF485" t="str">
            <v>unknown</v>
          </cell>
          <cell r="AI485">
            <v>1</v>
          </cell>
          <cell r="AJ485" t="str">
            <v>V</v>
          </cell>
          <cell r="AW485" t="str">
            <v>Ingen kjent effekt</v>
          </cell>
          <cell r="AX485" t="str">
            <v>Viktig skadegjører i gartnerier og grønnsakåkrer i varmere strøk.</v>
          </cell>
          <cell r="BC485" t="str">
            <v>Ingen kjent effekt</v>
          </cell>
          <cell r="BD485" t="str">
            <v>Ingen kjent effekt</v>
          </cell>
          <cell r="BK485" t="str">
            <v>temperate_nemoral:NorthAndCentralAmerica|subtropic_unspecified:NorthAndCentralAmerica</v>
          </cell>
          <cell r="BM485" t="str">
            <v>temperate_nemoral:Europe,Asia,Oceania,NorthAndCentralAmerica|temperate_dry:Asia|subtropic_unspecified:Oceania,NorthAndCentralAmerica,SouthAmerica|subtropic_mediterranean:Europe,Asia,Africa|subtropic_dry:Asia|subtropic_caperegion:Africa|subtropic_highlands:Africa</v>
          </cell>
          <cell r="DI485">
            <v>0</v>
          </cell>
        </row>
        <row r="486">
          <cell r="B486" t="str">
            <v>Cuscuta epilinum</v>
          </cell>
          <cell r="C486" t="str">
            <v>Weihe</v>
          </cell>
          <cell r="D486" t="str">
            <v>linsnyltetråd</v>
          </cell>
          <cell r="E486">
            <v>63656</v>
          </cell>
          <cell r="F486">
            <v>103696</v>
          </cell>
          <cell r="G486" t="str">
            <v>ExpertGroups/Karplanter/N</v>
          </cell>
          <cell r="H486" t="str">
            <v>Karplanter</v>
          </cell>
          <cell r="I486" t="str">
            <v>Karplanter</v>
          </cell>
          <cell r="J486" t="str">
            <v>NotApplicable</v>
          </cell>
          <cell r="M486" t="str">
            <v>canNotEstablishWithin50years</v>
          </cell>
          <cell r="AA486" t="str">
            <v>1875 ca</v>
          </cell>
          <cell r="AB486" t="str">
            <v>terrestrial</v>
          </cell>
          <cell r="AD486" t="str">
            <v>origin</v>
          </cell>
          <cell r="AE486" t="str">
            <v>no</v>
          </cell>
          <cell r="AF486" t="str">
            <v>unknown</v>
          </cell>
          <cell r="AG486" t="str">
            <v>1875 ca</v>
          </cell>
          <cell r="AH486" t="str">
            <v>ST Midtre Gauldal: Støren</v>
          </cell>
          <cell r="AI486">
            <v>1</v>
          </cell>
          <cell r="AJ486" t="str">
            <v>V</v>
          </cell>
          <cell r="AW486" t="str">
            <v>Ingen kjent effekt</v>
          </cell>
          <cell r="AX486" t="str">
            <v>Ingen kjent effekt</v>
          </cell>
          <cell r="BC486" t="str">
            <v>Ingen kjent effekt</v>
          </cell>
          <cell r="BD486" t="str">
            <v>Ingen kjent effekt</v>
          </cell>
          <cell r="BK486" t="str">
            <v>temperate_nemoral:Europe|subtropic_mediterranean:Europe,Asia,Africa</v>
          </cell>
          <cell r="BM486" t="str">
            <v>temperate_nemoral:Europe,NorthAndCentralAmerica|subtropic_mediterranean:Europe,Asia,Africa</v>
          </cell>
          <cell r="DI486">
            <v>1</v>
          </cell>
        </row>
        <row r="487">
          <cell r="B487" t="str">
            <v>Cuscuta epithymum</v>
          </cell>
          <cell r="C487" t="str">
            <v>(L.) L.</v>
          </cell>
          <cell r="D487" t="str">
            <v>timiansnyltetråd</v>
          </cell>
          <cell r="E487">
            <v>132102</v>
          </cell>
          <cell r="F487">
            <v>103697</v>
          </cell>
          <cell r="G487" t="str">
            <v>ExpertGroups/Karplanter/N</v>
          </cell>
          <cell r="H487" t="str">
            <v>Karplanter</v>
          </cell>
          <cell r="I487" t="str">
            <v>Karplanter</v>
          </cell>
          <cell r="J487" t="str">
            <v>NotApplicable</v>
          </cell>
          <cell r="M487" t="str">
            <v>notAlienSpecie</v>
          </cell>
          <cell r="X487">
            <v>1</v>
          </cell>
          <cell r="Y487">
            <v>1</v>
          </cell>
          <cell r="Z487">
            <v>1</v>
          </cell>
          <cell r="AA487">
            <v>1824</v>
          </cell>
          <cell r="AB487" t="str">
            <v>terrestrial</v>
          </cell>
          <cell r="AE487" t="str">
            <v>yes</v>
          </cell>
          <cell r="AF487" t="str">
            <v>unknown</v>
          </cell>
          <cell r="AG487">
            <v>1824</v>
          </cell>
          <cell r="AH487" t="str">
            <v>Vf Larvik: Lamøya</v>
          </cell>
          <cell r="AI487">
            <v>1</v>
          </cell>
          <cell r="AJ487" t="str">
            <v>V</v>
          </cell>
          <cell r="DI487">
            <v>2</v>
          </cell>
        </row>
        <row r="488">
          <cell r="B488" t="str">
            <v>Cuscuta monogyna</v>
          </cell>
          <cell r="C488" t="str">
            <v>Vahl</v>
          </cell>
          <cell r="E488">
            <v>84794</v>
          </cell>
          <cell r="F488">
            <v>127931</v>
          </cell>
          <cell r="G488" t="str">
            <v>ExpertGroups/Karplanter/N</v>
          </cell>
          <cell r="H488" t="str">
            <v>Karplanter</v>
          </cell>
          <cell r="I488" t="str">
            <v>Karplanter</v>
          </cell>
          <cell r="J488" t="str">
            <v>NotApplicable</v>
          </cell>
          <cell r="M488" t="str">
            <v>canNotEstablishWithin50years</v>
          </cell>
          <cell r="AA488">
            <v>2010</v>
          </cell>
          <cell r="AB488" t="str">
            <v>terrestrial</v>
          </cell>
          <cell r="AD488" t="str">
            <v>unknown</v>
          </cell>
          <cell r="AE488" t="str">
            <v>no</v>
          </cell>
          <cell r="AF488" t="str">
            <v>unknown</v>
          </cell>
          <cell r="AI488">
            <v>1</v>
          </cell>
          <cell r="AJ488" t="str">
            <v>V</v>
          </cell>
          <cell r="AW488" t="str">
            <v>Ingen kjent effekt</v>
          </cell>
          <cell r="AX488" t="str">
            <v>Ingen kjent effekt</v>
          </cell>
          <cell r="BC488" t="str">
            <v>Ingen kjent effekt</v>
          </cell>
          <cell r="BD488" t="str">
            <v>Ingen kjent effekt</v>
          </cell>
          <cell r="BK488" t="str">
            <v>temperate_dry:Asia|subtropic_mediterranean:Europe,Asia,Africa</v>
          </cell>
          <cell r="BM488" t="str">
            <v>temperate_dry:Asia|subtropic_mediterranean:Europe,Asia,Africa</v>
          </cell>
          <cell r="DI488">
            <v>0</v>
          </cell>
        </row>
        <row r="489">
          <cell r="B489" t="str">
            <v>Cuscuta suaveolens</v>
          </cell>
          <cell r="C489" t="str">
            <v>Ser.</v>
          </cell>
          <cell r="D489" t="str">
            <v>chilesnyltetråd</v>
          </cell>
          <cell r="E489">
            <v>63661</v>
          </cell>
          <cell r="F489">
            <v>103701</v>
          </cell>
          <cell r="G489" t="str">
            <v>ExpertGroups/Karplanter/N</v>
          </cell>
          <cell r="H489" t="str">
            <v>Karplanter</v>
          </cell>
          <cell r="I489" t="str">
            <v>Karplanter</v>
          </cell>
          <cell r="J489" t="str">
            <v>NotApplicable</v>
          </cell>
          <cell r="M489" t="str">
            <v>NotPresentInRegion</v>
          </cell>
          <cell r="AB489" t="str">
            <v>terrestrial</v>
          </cell>
          <cell r="AE489" t="str">
            <v>no</v>
          </cell>
          <cell r="AF489" t="str">
            <v>unknown</v>
          </cell>
          <cell r="AI489">
            <v>1</v>
          </cell>
          <cell r="AJ489" t="str">
            <v>V</v>
          </cell>
          <cell r="DI489">
            <v>0</v>
          </cell>
        </row>
        <row r="490">
          <cell r="B490" t="str">
            <v>Cyanus cheiranthifolius</v>
          </cell>
          <cell r="C490" t="str">
            <v>(Willd.) Soják</v>
          </cell>
          <cell r="E490">
            <v>105604</v>
          </cell>
          <cell r="F490">
            <v>145686</v>
          </cell>
          <cell r="G490" t="str">
            <v>ExpertGroups/Karplanter/N</v>
          </cell>
          <cell r="H490" t="str">
            <v>Karplanter</v>
          </cell>
          <cell r="I490" t="str">
            <v>Karplanter</v>
          </cell>
          <cell r="J490" t="str">
            <v>AlienSpecie</v>
          </cell>
          <cell r="N490">
            <v>1</v>
          </cell>
          <cell r="Q490">
            <v>1</v>
          </cell>
          <cell r="T490" t="str">
            <v>NK</v>
          </cell>
          <cell r="U490">
            <v>1</v>
          </cell>
          <cell r="V490" t="str">
            <v>1,1</v>
          </cell>
          <cell r="AA490">
            <v>2012</v>
          </cell>
          <cell r="AB490" t="str">
            <v>terrestrial</v>
          </cell>
          <cell r="AD490" t="str">
            <v>unknown</v>
          </cell>
          <cell r="AE490" t="str">
            <v>no</v>
          </cell>
          <cell r="AF490" t="str">
            <v>unknown</v>
          </cell>
          <cell r="AG490">
            <v>2012</v>
          </cell>
          <cell r="AH490" t="str">
            <v>Øf Trøgstad: Trøgstad varde</v>
          </cell>
          <cell r="AI490">
            <v>5</v>
          </cell>
          <cell r="AJ490" t="str">
            <v>V</v>
          </cell>
          <cell r="AL490">
            <v>1</v>
          </cell>
          <cell r="AM490" t="str">
            <v>importDirect</v>
          </cell>
          <cell r="AN490">
            <v>1</v>
          </cell>
          <cell r="AO490" t="str">
            <v>introductionEscaped</v>
          </cell>
          <cell r="AP490" t="str">
            <v>Øs</v>
          </cell>
          <cell r="AQ490">
            <v>4</v>
          </cell>
          <cell r="AR490">
            <v>4</v>
          </cell>
          <cell r="AS490">
            <v>16</v>
          </cell>
          <cell r="AT490">
            <v>1</v>
          </cell>
          <cell r="AU490">
            <v>48</v>
          </cell>
          <cell r="AV490">
            <v>0</v>
          </cell>
          <cell r="AW490" t="str">
            <v>Ingen kjent effekt</v>
          </cell>
          <cell r="AX490" t="str">
            <v>Ingen kjent effekt</v>
          </cell>
          <cell r="BC490" t="str">
            <v>Ingen kjent effekt</v>
          </cell>
          <cell r="BD490" t="str">
            <v>Ingen kjent effekt</v>
          </cell>
          <cell r="BE490" t="str">
            <v>no</v>
          </cell>
          <cell r="BF490" t="str">
            <v>no</v>
          </cell>
          <cell r="BK490" t="str">
            <v>temperate_nemoral:Europe,Asia</v>
          </cell>
          <cell r="BM490" t="str">
            <v>temperate_nemoral:Europe,Asia</v>
          </cell>
          <cell r="BO490">
            <v>1</v>
          </cell>
          <cell r="BR490" t="str">
            <v>RedListCategoryLevel</v>
          </cell>
          <cell r="BT490">
            <v>1</v>
          </cell>
          <cell r="BW490" t="str">
            <v>SpreadYearlyIncreaseCalculatedExpansionSpeed</v>
          </cell>
          <cell r="BX490">
            <v>0</v>
          </cell>
          <cell r="BY490">
            <v>1</v>
          </cell>
          <cell r="CB490" t="str">
            <v>T4</v>
          </cell>
          <cell r="CC490">
            <v>1</v>
          </cell>
          <cell r="CH490">
            <v>1</v>
          </cell>
          <cell r="CM490">
            <v>1</v>
          </cell>
          <cell r="CQ490">
            <v>1</v>
          </cell>
          <cell r="CU490">
            <v>1</v>
          </cell>
          <cell r="CX490">
            <v>0</v>
          </cell>
          <cell r="CY490">
            <v>1</v>
          </cell>
          <cell r="DB490">
            <v>0</v>
          </cell>
          <cell r="DC490" t="str">
            <v>Knoppurt-arten &lt;i&gt;Cyanus cheiranthifolius&lt;/i&gt; (tidligere &lt;i&gt;Centaurea cheiranthifolia&lt;/i&gt;) er en flerårig urt fra Kaukasus. Den dyrkes nokså sjelden som prydplante i Norge, men er mye mer utbredt i Sverige, både i hager og som forvillet (se Mossberg &amp; Stenberg 2003). Den har frøformering. Fruktene kan spres med vind eller pattedyr.</v>
          </cell>
          <cell r="DD490" t="str">
            <v>Arten er nyetablert i norsk natur, bare kjent fra &amp;#233:n liten bestand (oppgitt til 1 m2) med morplanter og småplanter, på toppen av en ås (Trøgstad varde) i Øf Trøgstad i 2012.</v>
          </cell>
          <cell r="DE490" t="str">
            <v>Arten er innført som hageplante. Hvordan den har kommet ut i naturen i Trøgstad er ikke kjent, men mest sannsynlig med spredning ved frukter.</v>
          </cell>
          <cell r="DF490" t="str">
            <v>Invasjonspotensialet er lite, med minste skår på median levetid og ingen ekspansjon.</v>
          </cell>
          <cell r="DG490" t="str">
            <v>Ingen kjent negativ økologisk effekt er knyttet til arten.</v>
          </cell>
          <cell r="DH490" t="str">
            <v>&lt;i&gt;Cyanus cheiranthifolius&lt;/i&gt; vurderes til ingen kjent økologisk risiko. Arten er nokså lite dyrket i Norge, men har potensial til å spre seg ut i naturen. Den er mer brukt og mer forvillet i Sverige.</v>
          </cell>
          <cell r="DI490">
            <v>1</v>
          </cell>
        </row>
        <row r="491">
          <cell r="B491" t="str">
            <v>Cyanus cyanoides</v>
          </cell>
          <cell r="C491" t="str">
            <v>(J.Berggr. &amp; Wahlenb.) Wagenitz &amp; Greuter</v>
          </cell>
          <cell r="D491" t="str">
            <v>tyrkerkornblom</v>
          </cell>
          <cell r="E491">
            <v>105605</v>
          </cell>
          <cell r="F491">
            <v>145682</v>
          </cell>
          <cell r="G491" t="str">
            <v>ExpertGroups/Karplanter/N</v>
          </cell>
          <cell r="H491" t="str">
            <v>Karplanter</v>
          </cell>
          <cell r="I491" t="str">
            <v>Karplanter</v>
          </cell>
          <cell r="J491" t="str">
            <v>NotApplicable</v>
          </cell>
          <cell r="M491" t="str">
            <v>canNotEstablishWithin50years</v>
          </cell>
          <cell r="AA491">
            <v>1947</v>
          </cell>
          <cell r="AB491" t="str">
            <v>terrestrial</v>
          </cell>
          <cell r="AD491" t="str">
            <v>origin</v>
          </cell>
          <cell r="AE491" t="str">
            <v>no</v>
          </cell>
          <cell r="AF491" t="str">
            <v>unknown</v>
          </cell>
          <cell r="AI491">
            <v>1</v>
          </cell>
          <cell r="AJ491" t="str">
            <v>V</v>
          </cell>
          <cell r="AN491">
            <v>1</v>
          </cell>
          <cell r="AO491" t="str">
            <v>introductionTransportpollution</v>
          </cell>
          <cell r="AW491" t="str">
            <v>Ingen kjent effekt</v>
          </cell>
          <cell r="AX491" t="str">
            <v>Ingen kjent effekt</v>
          </cell>
          <cell r="BC491" t="str">
            <v>Ingen kjent effekt</v>
          </cell>
          <cell r="BD491" t="str">
            <v>Ingen kjent effekt</v>
          </cell>
          <cell r="BK491" t="str">
            <v>subtropic_unspecified:Asia|subtropic_mediterranean:Asia</v>
          </cell>
          <cell r="BM491" t="str">
            <v>subtropic_unspecified:Asia|subtropic_mediterranean:Asia</v>
          </cell>
          <cell r="DI491">
            <v>0</v>
          </cell>
        </row>
        <row r="492">
          <cell r="B492" t="str">
            <v>Cyanus segetum</v>
          </cell>
          <cell r="C492" t="str">
            <v>Hill</v>
          </cell>
          <cell r="D492" t="str">
            <v>kornblom</v>
          </cell>
          <cell r="E492">
            <v>105607</v>
          </cell>
          <cell r="F492">
            <v>145684</v>
          </cell>
          <cell r="G492" t="str">
            <v>ExpertGroups/Karplanter/N</v>
          </cell>
          <cell r="H492" t="str">
            <v>Karplanter</v>
          </cell>
          <cell r="I492" t="str">
            <v>Karplanter</v>
          </cell>
          <cell r="J492" t="str">
            <v>NotApplicable</v>
          </cell>
          <cell r="M492" t="str">
            <v>establishedBefore1800</v>
          </cell>
          <cell r="AA492">
            <v>-1800</v>
          </cell>
          <cell r="AB492" t="str">
            <v>terrestrial</v>
          </cell>
          <cell r="AD492" t="str">
            <v>unknown</v>
          </cell>
          <cell r="AE492" t="str">
            <v>no</v>
          </cell>
          <cell r="AF492" t="str">
            <v>unknown</v>
          </cell>
          <cell r="AG492">
            <v>-1800</v>
          </cell>
          <cell r="AH492" t="str">
            <v>flere steder</v>
          </cell>
          <cell r="AI492">
            <v>1</v>
          </cell>
          <cell r="AJ492" t="str">
            <v>V</v>
          </cell>
          <cell r="AW492" t="str">
            <v>Ingen kjent effekt</v>
          </cell>
          <cell r="AX492" t="str">
            <v>Ingen kjent effekt</v>
          </cell>
          <cell r="BC492" t="str">
            <v>Ingen kjent effekt</v>
          </cell>
          <cell r="BD492" t="str">
            <v>Ingen kjent effekt</v>
          </cell>
          <cell r="BK492" t="str">
            <v>temperate_nemoral:Europe,Asia|temperate_dry:Europe,Asia|subtropic_mediterranean:Europe,Asia</v>
          </cell>
          <cell r="BM492" t="str">
            <v>temperate_nemoral:Europe,Asia,Oceania,NorthAndCentralAmerica|temperate_dry:Europe,Asia,NorthAndCentralAmerica|subtropic_mediterranean:Europe,Asia,Oceania,NorthAndCentralAmerica</v>
          </cell>
          <cell r="DI492">
            <v>3</v>
          </cell>
        </row>
        <row r="493">
          <cell r="B493" t="str">
            <v>Cyclachaena xanthiifolia</v>
          </cell>
          <cell r="C493" t="str">
            <v>(Nutt.) Fresen.</v>
          </cell>
          <cell r="D493" t="str">
            <v>gullblad</v>
          </cell>
          <cell r="E493">
            <v>146093</v>
          </cell>
          <cell r="F493">
            <v>170188</v>
          </cell>
          <cell r="G493" t="str">
            <v>ExpertGroups/Karplanter/N</v>
          </cell>
          <cell r="H493" t="str">
            <v>Karplanter</v>
          </cell>
          <cell r="I493" t="str">
            <v>Karplanter</v>
          </cell>
          <cell r="J493" t="str">
            <v>NotApplicable</v>
          </cell>
          <cell r="M493" t="str">
            <v>canNotEstablishWithin50years</v>
          </cell>
          <cell r="AA493">
            <v>1917</v>
          </cell>
          <cell r="AB493" t="str">
            <v>terrestrial</v>
          </cell>
          <cell r="AD493" t="str">
            <v>origin,unknown</v>
          </cell>
          <cell r="AE493" t="str">
            <v>no</v>
          </cell>
          <cell r="AF493" t="str">
            <v>unknown</v>
          </cell>
          <cell r="AI493">
            <v>1</v>
          </cell>
          <cell r="AJ493" t="str">
            <v>V</v>
          </cell>
          <cell r="AW493" t="str">
            <v>Ingen kjent effekt</v>
          </cell>
          <cell r="AX493" t="str">
            <v>Ingen kjent effekt</v>
          </cell>
          <cell r="BC493" t="str">
            <v>Ingen kjent effekt</v>
          </cell>
          <cell r="BD493" t="str">
            <v>Ingen kjent effekt</v>
          </cell>
          <cell r="BK493" t="str">
            <v>temperate_boreal:NorthAndCentralAmerica|temperate_nemoral:NorthAndCentralAmerica|temperate_dry:NorthAndCentralAmerica</v>
          </cell>
          <cell r="BM493" t="str">
            <v>temperate_boreal:NorthAndCentralAmerica|temperate_nemoral:Europe,NorthAndCentralAmerica|temperate_dry:NorthAndCentralAmerica</v>
          </cell>
          <cell r="DI493">
            <v>0</v>
          </cell>
        </row>
        <row r="494">
          <cell r="B494" t="str">
            <v>Cyclospermum leptophyllum</v>
          </cell>
          <cell r="C494" t="str">
            <v>(Pers.) Sprague</v>
          </cell>
          <cell r="D494" t="str">
            <v>mølleselleri</v>
          </cell>
          <cell r="E494">
            <v>132110</v>
          </cell>
          <cell r="F494">
            <v>100311</v>
          </cell>
          <cell r="G494" t="str">
            <v>ExpertGroups/Karplanter/N</v>
          </cell>
          <cell r="H494" t="str">
            <v>Karplanter</v>
          </cell>
          <cell r="I494" t="str">
            <v>Karplanter</v>
          </cell>
          <cell r="J494" t="str">
            <v>AlienSpecie</v>
          </cell>
          <cell r="N494">
            <v>1</v>
          </cell>
          <cell r="Q494">
            <v>1</v>
          </cell>
          <cell r="T494" t="str">
            <v>NK</v>
          </cell>
          <cell r="U494">
            <v>1</v>
          </cell>
          <cell r="V494" t="str">
            <v>1,1</v>
          </cell>
          <cell r="AA494">
            <v>1930</v>
          </cell>
          <cell r="AB494" t="str">
            <v>terrestrial</v>
          </cell>
          <cell r="AD494" t="str">
            <v>origin</v>
          </cell>
          <cell r="AE494" t="str">
            <v>no</v>
          </cell>
          <cell r="AF494" t="str">
            <v>unknown</v>
          </cell>
          <cell r="AG494">
            <v>1995</v>
          </cell>
          <cell r="AH494" t="str">
            <v>Bu Hurum: Tofte</v>
          </cell>
          <cell r="AI494">
            <v>1</v>
          </cell>
          <cell r="AJ494" t="str">
            <v>V</v>
          </cell>
          <cell r="AN494">
            <v>2</v>
          </cell>
          <cell r="AO494" t="str">
            <v>introductionTransportpollution</v>
          </cell>
          <cell r="AP494" t="str">
            <v>Bu</v>
          </cell>
          <cell r="AQ494">
            <v>4</v>
          </cell>
          <cell r="AR494">
            <v>2</v>
          </cell>
          <cell r="AS494">
            <v>8</v>
          </cell>
          <cell r="AT494">
            <v>1</v>
          </cell>
          <cell r="AU494">
            <v>4</v>
          </cell>
          <cell r="AV494">
            <v>100</v>
          </cell>
          <cell r="AW494" t="str">
            <v>Ingen kjent effekt</v>
          </cell>
          <cell r="AX494" t="str">
            <v>Ingen kjent effekt</v>
          </cell>
          <cell r="BC494" t="str">
            <v>Ingen kjent effekt</v>
          </cell>
          <cell r="BD494" t="str">
            <v>Ingen kjent effekt</v>
          </cell>
          <cell r="BE494" t="str">
            <v>no</v>
          </cell>
          <cell r="BF494" t="str">
            <v>no</v>
          </cell>
          <cell r="BG494" t="str">
            <v>V</v>
          </cell>
          <cell r="BK494" t="str">
            <v>temperate_nemoral:NorthAndCentralAmerica|subtropic_unspecified:NorthAndCentralAmerica,SouthAmerica|tropic:NorthAndCentralAmerica,SouthAmerica</v>
          </cell>
          <cell r="BM494" t="str">
            <v>temperate_nemoral:Europe,Asia,Oceania,NorthAndCentralAmerica|subtropic_unspecified:Asia,Africa,Oceania,NorthAndCentralAmerica,SouthAmerica|subtropic_mediterranean:Europe|subtropic_caperegion:Africa|subtropic_highlands:Africa|tropic:Asia,Africa,Oceania,NorthAndCentralAmerica,SouthAmerica</v>
          </cell>
          <cell r="BO494">
            <v>1</v>
          </cell>
          <cell r="BR494" t="str">
            <v>RedListCategoryLevel</v>
          </cell>
          <cell r="BT494">
            <v>1</v>
          </cell>
          <cell r="BW494" t="str">
            <v>SpreadYearlyIncreaseCalculatedExpansionSpeed</v>
          </cell>
          <cell r="BX494">
            <v>0</v>
          </cell>
          <cell r="BY494">
            <v>1</v>
          </cell>
          <cell r="CB494" t="str">
            <v>T35,T37</v>
          </cell>
          <cell r="CC494">
            <v>1</v>
          </cell>
          <cell r="CH494">
            <v>1</v>
          </cell>
          <cell r="CM494">
            <v>1</v>
          </cell>
          <cell r="CQ494">
            <v>1</v>
          </cell>
          <cell r="CU494">
            <v>1</v>
          </cell>
          <cell r="CX494">
            <v>0</v>
          </cell>
          <cell r="CY494">
            <v>1</v>
          </cell>
          <cell r="DB494">
            <v>0</v>
          </cell>
          <cell r="DC494" t="str">
            <v>Mølleselleri &lt;i&gt;Cyclospermum leptophyllum&lt;/i&gt; er en småvokst, ettårig art med frøreproduksjon. Den stammer fra varme (subtropiske-tropiske) deler av Amerika og har svært lite potensial i Norge. Den er funnet som tilfeldig ved møller og som semi-stabil på flishauger ved cellulosefabrikk.</v>
          </cell>
          <cell r="DD494" t="str">
            <v>Arten er blitt funnet ved fem møller/kornsiloer i perioden 1930-1987: Oslo: Storo 1935, Vippetangen 1967: VA Kristiansand: Silokaia 1967: Ro Stavanger: Pedersgata 1987: og ST Skaun: Pienes mølle 1930. Fra 1995 til 2008 ble den hyppig registrert på flishaugene ved S&amp;#246:dra Cells cellulosefabrikk på Tofte i Bu Hurum, i hvert fall med reproduserende bestand og semi-stabil.</v>
          </cell>
          <cell r="DE494" t="str">
            <v>Arten er innført som forurensning med korn og med utenlandsk tømmer. Ingen videre spredning fra innførselsplasser er registrert.</v>
          </cell>
          <cell r="DF494" t="str">
            <v>Invasjonspotensialet er lite (til ikke-eksisterende), med lågeste skår på median levetid og ingen ekspansjon.</v>
          </cell>
          <cell r="DG494" t="str">
            <v>Ingen kjent negativ økologisk effekt er knyttet til arten.</v>
          </cell>
          <cell r="DH494" t="str">
            <v>Mølleselleri vurderes til ingen kjent økologisk risiko. Arten har muligens &amp;#233:n forekomst fortsatt i Norge, men er mest trolig på vei ut.</v>
          </cell>
          <cell r="DI494">
            <v>0</v>
          </cell>
        </row>
        <row r="495">
          <cell r="B495" t="str">
            <v>Cynodon dactylon</v>
          </cell>
          <cell r="C495" t="str">
            <v>(L.) Pers.</v>
          </cell>
          <cell r="D495" t="str">
            <v>tannhirse</v>
          </cell>
          <cell r="E495">
            <v>132112</v>
          </cell>
          <cell r="F495">
            <v>99978</v>
          </cell>
          <cell r="G495" t="str">
            <v>ExpertGroups/Karplanter/N</v>
          </cell>
          <cell r="H495" t="str">
            <v>Karplanter</v>
          </cell>
          <cell r="I495" t="str">
            <v>Karplanter</v>
          </cell>
          <cell r="J495" t="str">
            <v>NotApplicable</v>
          </cell>
          <cell r="M495" t="str">
            <v>canNotEstablishWithin50years</v>
          </cell>
          <cell r="AA495">
            <v>1930</v>
          </cell>
          <cell r="AB495" t="str">
            <v>terrestrial</v>
          </cell>
          <cell r="AD495" t="str">
            <v>origin</v>
          </cell>
          <cell r="AE495" t="str">
            <v>no</v>
          </cell>
          <cell r="AF495" t="str">
            <v>unknown</v>
          </cell>
          <cell r="AI495">
            <v>5</v>
          </cell>
          <cell r="AJ495" t="str">
            <v>V</v>
          </cell>
          <cell r="AW495" t="str">
            <v>Ingen kjent effekt</v>
          </cell>
          <cell r="AX495" t="str">
            <v>Ingen kjent effekt</v>
          </cell>
          <cell r="BC495" t="str">
            <v>Ingen kjent effekt</v>
          </cell>
          <cell r="BD495" t="str">
            <v>Ingen kjent effekt</v>
          </cell>
          <cell r="BK495" t="str">
            <v>subtropic_unspecified:Europe,Asia,Africa,Oceania,NorthAndCentralAmerica,SouthAmerica|tropic:Asia,Africa,Oceania,NorthAndCentralAmerica,SouthAmerica</v>
          </cell>
          <cell r="BM495" t="str">
            <v>subtropic_unspecified:Europe,Asia,Africa,Oceania,NorthAndCentralAmerica,SouthAmerica|tropic:Asia,Africa,Oceania,NorthAndCentralAmerica,SouthAmerica</v>
          </cell>
          <cell r="DI495">
            <v>0</v>
          </cell>
        </row>
        <row r="496">
          <cell r="B496" t="str">
            <v>Cynoglossum amabile</v>
          </cell>
          <cell r="C496" t="str">
            <v>Stapf &amp; J.R.Drunn.</v>
          </cell>
          <cell r="D496" t="str">
            <v>kinahundetunge</v>
          </cell>
          <cell r="E496">
            <v>60957</v>
          </cell>
          <cell r="F496">
            <v>100997</v>
          </cell>
          <cell r="G496" t="str">
            <v>ExpertGroups/Karplanter/N</v>
          </cell>
          <cell r="H496" t="str">
            <v>Karplanter</v>
          </cell>
          <cell r="I496" t="str">
            <v>Karplanter</v>
          </cell>
          <cell r="J496" t="str">
            <v>NotApplicable</v>
          </cell>
          <cell r="M496" t="str">
            <v>canNotEstablishWithin50years</v>
          </cell>
          <cell r="AA496">
            <v>1939</v>
          </cell>
          <cell r="AB496" t="str">
            <v>terrestrial</v>
          </cell>
          <cell r="AD496" t="str">
            <v>unknown</v>
          </cell>
          <cell r="AE496" t="str">
            <v>no</v>
          </cell>
          <cell r="AF496" t="str">
            <v>unknown</v>
          </cell>
          <cell r="AI496">
            <v>2</v>
          </cell>
          <cell r="AJ496" t="str">
            <v>V</v>
          </cell>
          <cell r="AW496" t="str">
            <v>Ingen kjent effekt</v>
          </cell>
          <cell r="AX496" t="str">
            <v>Ingen kjent effekt</v>
          </cell>
          <cell r="BC496" t="str">
            <v>Ingen kjent effekt</v>
          </cell>
          <cell r="BD496" t="str">
            <v>Ingen kjent effekt</v>
          </cell>
          <cell r="BK496" t="str">
            <v>temperate_nemoral:Asia|subtropic_unspecified:Asia</v>
          </cell>
          <cell r="BM496" t="str">
            <v>temperate_nemoral:Europe,Oceania,NorthAndCentralAmerica|subtropic_unspecified:NorthAndCentralAmerica|subtropic_highlands:SouthAmerica</v>
          </cell>
          <cell r="DI496">
            <v>0</v>
          </cell>
        </row>
        <row r="497">
          <cell r="B497" t="str">
            <v>Cynoglossum wallichii glochidiatum</v>
          </cell>
          <cell r="C497" t="str">
            <v>(Wall. ex Benth.) Kazmi</v>
          </cell>
          <cell r="D497" t="str">
            <v>hagehundetunge</v>
          </cell>
          <cell r="E497">
            <v>102543</v>
          </cell>
          <cell r="F497">
            <v>143620</v>
          </cell>
          <cell r="G497" t="str">
            <v>ExpertGroups/Karplanter/N</v>
          </cell>
          <cell r="H497" t="str">
            <v>Karplanter</v>
          </cell>
          <cell r="I497" t="str">
            <v>Karplanter</v>
          </cell>
          <cell r="J497" t="str">
            <v>NotApplicable</v>
          </cell>
          <cell r="M497" t="str">
            <v>canNotEstablishWithin50years</v>
          </cell>
          <cell r="AA497">
            <v>1914</v>
          </cell>
          <cell r="AB497" t="str">
            <v>terrestrial</v>
          </cell>
          <cell r="AD497" t="str">
            <v>unknown</v>
          </cell>
          <cell r="AE497" t="str">
            <v>no</v>
          </cell>
          <cell r="AF497" t="str">
            <v>unknown</v>
          </cell>
          <cell r="AI497">
            <v>2</v>
          </cell>
          <cell r="AJ497" t="str">
            <v>V</v>
          </cell>
          <cell r="AW497" t="str">
            <v>Ingen kjent effekt</v>
          </cell>
          <cell r="AX497" t="str">
            <v>Ingen kjent effekt</v>
          </cell>
          <cell r="BC497" t="str">
            <v>Ingen kjent effekt</v>
          </cell>
          <cell r="BD497" t="str">
            <v>Ingen kjent effekt</v>
          </cell>
          <cell r="BK497" t="str">
            <v>temperate_nemoral:Asia|subtropic_unspecified:Asia|subtropic_highlands:Asia</v>
          </cell>
          <cell r="BM497" t="str">
            <v>temperate_nemoral:Asia|subtropic_unspecified:Asia|subtropic_highlands:Asia</v>
          </cell>
          <cell r="DI497">
            <v>0</v>
          </cell>
        </row>
        <row r="498">
          <cell r="B498" t="str">
            <v>Cynosurus echinatus</v>
          </cell>
          <cell r="C498" t="str">
            <v>L.</v>
          </cell>
          <cell r="D498" t="str">
            <v>bustegras</v>
          </cell>
          <cell r="E498">
            <v>59941</v>
          </cell>
          <cell r="F498">
            <v>99981</v>
          </cell>
          <cell r="G498" t="str">
            <v>ExpertGroups/Karplanter/N</v>
          </cell>
          <cell r="H498" t="str">
            <v>Karplanter</v>
          </cell>
          <cell r="I498" t="str">
            <v>Karplanter</v>
          </cell>
          <cell r="J498" t="str">
            <v>NotApplicable</v>
          </cell>
          <cell r="M498" t="str">
            <v>canNotEstablishWithin50years</v>
          </cell>
          <cell r="AA498">
            <v>1965</v>
          </cell>
          <cell r="AB498" t="str">
            <v>terrestrial</v>
          </cell>
          <cell r="AD498" t="str">
            <v>origin</v>
          </cell>
          <cell r="AE498" t="str">
            <v>no</v>
          </cell>
          <cell r="AF498" t="str">
            <v>unknown</v>
          </cell>
          <cell r="AI498">
            <v>1</v>
          </cell>
          <cell r="AJ498" t="str">
            <v>V</v>
          </cell>
          <cell r="AW498" t="str">
            <v>Ingen kjent effekt</v>
          </cell>
          <cell r="AX498" t="str">
            <v>Ingen kjent effekt</v>
          </cell>
          <cell r="BC498" t="str">
            <v>Ingen kjent effekt</v>
          </cell>
          <cell r="BD498" t="str">
            <v>Ingen kjent effekt</v>
          </cell>
          <cell r="BK498" t="str">
            <v>temperate_nemoral:Europe|subtropic_mediterranean:Europe,Asia,Africa</v>
          </cell>
          <cell r="BM498" t="str">
            <v>temperate_nemoral:Europe,Asia,NorthAndCentralAmerica|subtropic_mediterranean:Europe,Asia,Africa,Oceania,NorthAndCentralAmerica,SouthAmerica|subtropic_caperegion:Africa</v>
          </cell>
          <cell r="DI498">
            <v>0</v>
          </cell>
        </row>
        <row r="499">
          <cell r="B499" t="str">
            <v>Cyperus eragrostis</v>
          </cell>
          <cell r="C499" t="str">
            <v>Lam.</v>
          </cell>
          <cell r="D499" t="str">
            <v>skjermsivaks</v>
          </cell>
          <cell r="E499">
            <v>132115</v>
          </cell>
          <cell r="F499">
            <v>120051</v>
          </cell>
          <cell r="G499" t="str">
            <v>ExpertGroups/Karplanter/N</v>
          </cell>
          <cell r="H499" t="str">
            <v>Karplanter</v>
          </cell>
          <cell r="I499" t="str">
            <v>Karplanter</v>
          </cell>
          <cell r="J499" t="str">
            <v>NotApplicable</v>
          </cell>
          <cell r="M499" t="str">
            <v>canNotEstablishWithin50years</v>
          </cell>
          <cell r="AA499">
            <v>2000</v>
          </cell>
          <cell r="AB499" t="str">
            <v>terrestrial</v>
          </cell>
          <cell r="AD499" t="str">
            <v>origin,unknown</v>
          </cell>
          <cell r="AE499" t="str">
            <v>no</v>
          </cell>
          <cell r="AF499" t="str">
            <v>unknown</v>
          </cell>
          <cell r="AI499">
            <v>5</v>
          </cell>
          <cell r="AJ499" t="str">
            <v>V</v>
          </cell>
          <cell r="AW499" t="str">
            <v>Ingen kjent effekt</v>
          </cell>
          <cell r="AX499" t="str">
            <v>Ingen kjent effekt</v>
          </cell>
          <cell r="BC499" t="str">
            <v>Ingen kjent effekt</v>
          </cell>
          <cell r="BD499" t="str">
            <v>Ingen kjent effekt</v>
          </cell>
          <cell r="BK499" t="str">
            <v>temperate_nemoral:NorthAndCentralAmerica,SouthAmerica|subtropic_unspecified:NorthAndCentralAmerica,SouthAmerica</v>
          </cell>
          <cell r="BM499" t="str">
            <v>temperate_nemoral:Europe,NorthAndCentralAmerica,SouthAmerica|subtropic_unspecified:Asia,Oceania,NorthAndCentralAmerica,SouthAmerica|subtropic_mediterranean:Europe|subtropic_caperegion:Africa</v>
          </cell>
          <cell r="DI499">
            <v>0</v>
          </cell>
        </row>
        <row r="500">
          <cell r="B500" t="str">
            <v>Cytisus decumbens</v>
          </cell>
          <cell r="C500" t="str">
            <v>(Durande) Spach</v>
          </cell>
          <cell r="D500" t="str">
            <v>krypgyvel</v>
          </cell>
          <cell r="E500">
            <v>61883</v>
          </cell>
          <cell r="F500">
            <v>101923</v>
          </cell>
          <cell r="G500" t="str">
            <v>ExpertGroups/Karplanter/N</v>
          </cell>
          <cell r="H500" t="str">
            <v>Karplanter</v>
          </cell>
          <cell r="I500" t="str">
            <v>Karplanter</v>
          </cell>
          <cell r="J500" t="str">
            <v>NotApplicable</v>
          </cell>
          <cell r="M500" t="str">
            <v>canNotEstablishWithin50years</v>
          </cell>
          <cell r="AA500">
            <v>1965</v>
          </cell>
          <cell r="AB500" t="str">
            <v>terrestrial</v>
          </cell>
          <cell r="AD500" t="str">
            <v>unknown</v>
          </cell>
          <cell r="AE500" t="str">
            <v>no</v>
          </cell>
          <cell r="AF500" t="str">
            <v>unknown</v>
          </cell>
          <cell r="AI500">
            <v>10</v>
          </cell>
          <cell r="AJ500" t="str">
            <v>V</v>
          </cell>
          <cell r="AW500" t="str">
            <v>Ingen kjent effekt</v>
          </cell>
          <cell r="AX500" t="str">
            <v>Ingen kjent effekt</v>
          </cell>
          <cell r="BC500" t="str">
            <v>Ingen kjent effekt</v>
          </cell>
          <cell r="BD500" t="str">
            <v>Ingen kjent effekt</v>
          </cell>
          <cell r="BK500" t="str">
            <v>temperate_nemoral:Europe|subtropic_mediterranean:Europe</v>
          </cell>
          <cell r="BM500" t="str">
            <v>temperate_nemoral:Europe|subtropic_mediterranean:Europe</v>
          </cell>
          <cell r="DI500">
            <v>0</v>
          </cell>
        </row>
        <row r="501">
          <cell r="B501" t="str">
            <v>Cytisus ×praecox</v>
          </cell>
          <cell r="C501" t="str">
            <v>Beauverd</v>
          </cell>
          <cell r="D501" t="str">
            <v>vårgyvel</v>
          </cell>
          <cell r="E501">
            <v>132141</v>
          </cell>
          <cell r="F501">
            <v>101924</v>
          </cell>
          <cell r="G501" t="str">
            <v>ExpertGroups/Karplanter/N</v>
          </cell>
          <cell r="H501" t="str">
            <v>Karplanter</v>
          </cell>
          <cell r="I501" t="str">
            <v>Karplanter</v>
          </cell>
          <cell r="J501" t="str">
            <v>AlienSpecie</v>
          </cell>
          <cell r="N501">
            <v>1</v>
          </cell>
          <cell r="Q501">
            <v>1</v>
          </cell>
          <cell r="T501" t="str">
            <v>NK</v>
          </cell>
          <cell r="U501">
            <v>1</v>
          </cell>
          <cell r="V501" t="str">
            <v>1,1</v>
          </cell>
          <cell r="AA501" t="str">
            <v>1900-tallet</v>
          </cell>
          <cell r="AB501" t="str">
            <v>terrestrial</v>
          </cell>
          <cell r="AD501" t="str">
            <v>unknown</v>
          </cell>
          <cell r="AE501" t="str">
            <v>no</v>
          </cell>
          <cell r="AF501" t="str">
            <v>unknown</v>
          </cell>
          <cell r="AI501">
            <v>10</v>
          </cell>
          <cell r="AJ501" t="str">
            <v>V</v>
          </cell>
          <cell r="AL501">
            <v>1</v>
          </cell>
          <cell r="AM501" t="str">
            <v>importDirect</v>
          </cell>
          <cell r="AN501">
            <v>1</v>
          </cell>
          <cell r="AO501" t="str">
            <v>introductionEscaped</v>
          </cell>
          <cell r="AP501" t="str">
            <v>Bu</v>
          </cell>
          <cell r="AQ501">
            <v>4</v>
          </cell>
          <cell r="AR501">
            <v>5</v>
          </cell>
          <cell r="AS501">
            <v>20</v>
          </cell>
          <cell r="AT501">
            <v>1</v>
          </cell>
          <cell r="AU501">
            <v>40</v>
          </cell>
          <cell r="AV501">
            <v>100</v>
          </cell>
          <cell r="AW501" t="str">
            <v>Ingen kjent effekt</v>
          </cell>
          <cell r="AX501" t="str">
            <v>Ingen kjent effekt</v>
          </cell>
          <cell r="BC501" t="str">
            <v>Ingen kjent effekt</v>
          </cell>
          <cell r="BD501" t="str">
            <v>Ingen kjent effekt</v>
          </cell>
          <cell r="BE501" t="str">
            <v>no</v>
          </cell>
          <cell r="BF501" t="str">
            <v>no</v>
          </cell>
          <cell r="BG501" t="str">
            <v>V</v>
          </cell>
          <cell r="BK501" t="str">
            <v>unknown:Europe</v>
          </cell>
          <cell r="BM501" t="str">
            <v>temperate_nemoral:Europe</v>
          </cell>
          <cell r="BO501">
            <v>1</v>
          </cell>
          <cell r="BR501" t="str">
            <v>RedListCategoryLevel</v>
          </cell>
          <cell r="BT501">
            <v>1</v>
          </cell>
          <cell r="BW501" t="str">
            <v>SpreadYearlyIncreaseCalculatedExpansionSpeed</v>
          </cell>
          <cell r="BX501">
            <v>0</v>
          </cell>
          <cell r="BY501">
            <v>1</v>
          </cell>
          <cell r="CB501" t="str">
            <v>T40</v>
          </cell>
          <cell r="CC501">
            <v>1</v>
          </cell>
          <cell r="CH501">
            <v>1</v>
          </cell>
          <cell r="CM501">
            <v>1</v>
          </cell>
          <cell r="CQ501">
            <v>1</v>
          </cell>
          <cell r="CU501">
            <v>1</v>
          </cell>
          <cell r="CX501">
            <v>0</v>
          </cell>
          <cell r="CY501">
            <v>1</v>
          </cell>
          <cell r="DB501">
            <v>0</v>
          </cell>
          <cell r="DC501" t="str">
            <v>Vårgyvel &lt;i&gt;Cytisus &lt;/i&gt;x &lt;i&gt;praecox&lt;/i&gt; er en liten busk mye dyrket i norske hager. Den er en hybridart mellom to spanske arter: &lt;em&gt;Cytisus balansae &lt;/em&gt;og &lt;em&gt;C. multiflorus&lt;/em&gt;. Den setter frø. Frøene spres nokså passivt, over korte distanser.</v>
          </cell>
          <cell r="DD501" t="str">
            <v>Arten er funnet uten nærmere opplysninger ett eller annet sted i Oslo på 1900-tallet. I 2015 ble den funnet i grasmark i boligfelt, men utafor hage, med noen få planter (dvs. frøspredning) i Bu Drammen: Nedre Underlia.</v>
          </cell>
          <cell r="DE501" t="str">
            <v>Arten er innført som hagebusk og spredt ut fra hager med frø, kanskje også med utkast.</v>
          </cell>
          <cell r="DF501" t="str">
            <v>Invasjonspotensialet er lite, en kombinasjon av kort median levetid og ingen ekspansjon. Arten er kjent fra &amp;#233:n forekomst med et fåtall individer, uten spredning foreløpig. Den har vært dyrket i mange tiår i Norge uten at den har forvillet seg effektivt.</v>
          </cell>
          <cell r="DG501" t="str">
            <v>Ingen kjent negativ økologisk effekt er knyttet til arten.</v>
          </cell>
          <cell r="DH501" t="str">
            <v>Vårgyvel vurderes til ingen kjent økologisk risiko. Den kan være i ferd med å etablere bestander i norsk natur, men uten at vi kjenner til noen økologiske problemer. Arten ble ikke vurdert i 2012, men det var før funnet av en liten bestand i 2015.&lt;br/&gt;Men, det er en god del forvillete småvokste gyvel (&lt;i&gt;Cytisus&lt;/i&gt; og &lt;i&gt;Chamaecytisus&lt;/i&gt;) i norsk natur som aldri har vært notert, samlet eller studert av botanikere. På en enkelt kjøretur mellom Oslo og Stavanger i 2017, ble slike gyvler sett minst 10-15 steder, uten at noe ble samlet langs de sterkt trafikkerte veiene. Mørketallet for disse gruppene er uvanlig høgt.</v>
          </cell>
          <cell r="DI501">
            <v>0</v>
          </cell>
        </row>
        <row r="502">
          <cell r="B502" t="str">
            <v>Dactylis glomerata</v>
          </cell>
          <cell r="C502" t="str">
            <v>L.</v>
          </cell>
          <cell r="D502" t="str">
            <v>hundegras</v>
          </cell>
          <cell r="E502">
            <v>145000</v>
          </cell>
          <cell r="F502">
            <v>99983</v>
          </cell>
          <cell r="G502" t="str">
            <v>ExpertGroups/Karplanter/N</v>
          </cell>
          <cell r="H502" t="str">
            <v>Karplanter</v>
          </cell>
          <cell r="I502" t="str">
            <v>Karplanter</v>
          </cell>
          <cell r="J502" t="str">
            <v>NotApplicable</v>
          </cell>
          <cell r="M502" t="str">
            <v>establishedBefore1800</v>
          </cell>
          <cell r="AA502">
            <v>-1800</v>
          </cell>
          <cell r="AB502" t="str">
            <v>terrestrial</v>
          </cell>
          <cell r="AD502" t="str">
            <v>origin</v>
          </cell>
          <cell r="AE502" t="str">
            <v>no</v>
          </cell>
          <cell r="AF502" t="str">
            <v>unknown</v>
          </cell>
          <cell r="AG502">
            <v>-1800</v>
          </cell>
          <cell r="AH502" t="str">
            <v>flere steder</v>
          </cell>
          <cell r="AI502">
            <v>5</v>
          </cell>
          <cell r="AJ502" t="str">
            <v>V</v>
          </cell>
          <cell r="DI502">
            <v>2</v>
          </cell>
        </row>
        <row r="503">
          <cell r="B503" t="str">
            <v>Dactylorhiza majalis baltica</v>
          </cell>
          <cell r="C503" t="str">
            <v>(Klinge) H.Sund.</v>
          </cell>
          <cell r="D503" t="str">
            <v>østersjømarihand</v>
          </cell>
          <cell r="E503">
            <v>144580</v>
          </cell>
          <cell r="F503">
            <v>145687</v>
          </cell>
          <cell r="G503" t="str">
            <v>ExpertGroups/Karplanter/N</v>
          </cell>
          <cell r="H503" t="str">
            <v>Karplanter</v>
          </cell>
          <cell r="I503" t="str">
            <v>Karplanter</v>
          </cell>
          <cell r="J503" t="str">
            <v>NotApplicable</v>
          </cell>
          <cell r="M503" t="str">
            <v>canNotEstablishWithin50years</v>
          </cell>
          <cell r="AA503">
            <v>2006</v>
          </cell>
          <cell r="AB503" t="str">
            <v>terrestrial</v>
          </cell>
          <cell r="AD503" t="str">
            <v>origin</v>
          </cell>
          <cell r="AE503" t="str">
            <v>no</v>
          </cell>
          <cell r="AF503" t="str">
            <v>unknown</v>
          </cell>
          <cell r="AI503">
            <v>5</v>
          </cell>
          <cell r="AJ503" t="str">
            <v>V</v>
          </cell>
          <cell r="AW503" t="str">
            <v>Ingen kjent effekt</v>
          </cell>
          <cell r="AX503" t="str">
            <v>Ingen kjent effekt</v>
          </cell>
          <cell r="BC503" t="str">
            <v>Ingen kjent effekt</v>
          </cell>
          <cell r="BD503" t="str">
            <v>Ingen kjent effekt</v>
          </cell>
          <cell r="BK503" t="str">
            <v>temperate_nemoral:Europe</v>
          </cell>
          <cell r="BM503" t="str">
            <v>temperate_nemoral:Europe</v>
          </cell>
          <cell r="DI503">
            <v>1</v>
          </cell>
        </row>
        <row r="504">
          <cell r="B504" t="str">
            <v>Dahlia ×pinnata</v>
          </cell>
          <cell r="C504" t="str">
            <v>Cav.</v>
          </cell>
          <cell r="D504" t="str">
            <v>georgine</v>
          </cell>
          <cell r="E504">
            <v>132227</v>
          </cell>
          <cell r="F504">
            <v>100546</v>
          </cell>
          <cell r="G504" t="str">
            <v>ExpertGroups/Karplanter/N</v>
          </cell>
          <cell r="H504" t="str">
            <v>Karplanter</v>
          </cell>
          <cell r="I504" t="str">
            <v>Karplanter</v>
          </cell>
          <cell r="J504" t="str">
            <v>NotApplicable</v>
          </cell>
          <cell r="M504" t="str">
            <v>canNotEstablishWithin50years</v>
          </cell>
          <cell r="AA504">
            <v>1933</v>
          </cell>
          <cell r="AB504" t="str">
            <v>terrestrial</v>
          </cell>
          <cell r="AD504" t="str">
            <v>unknown</v>
          </cell>
          <cell r="AE504" t="str">
            <v>no</v>
          </cell>
          <cell r="AF504" t="str">
            <v>unknown</v>
          </cell>
          <cell r="AI504">
            <v>5</v>
          </cell>
          <cell r="AW504" t="str">
            <v>Ingen kjent effekt</v>
          </cell>
          <cell r="AX504" t="str">
            <v>Ingen kjent effekt</v>
          </cell>
          <cell r="BC504" t="str">
            <v>Ingen kjent effekt</v>
          </cell>
          <cell r="BD504" t="str">
            <v>Ingen kjent effekt</v>
          </cell>
          <cell r="BK504" t="str">
            <v>unknown:NorthAndCentralAmerica</v>
          </cell>
          <cell r="DI504">
            <v>0</v>
          </cell>
        </row>
        <row r="505">
          <cell r="B505" t="str">
            <v>Veronica opaca</v>
          </cell>
          <cell r="C505" t="str">
            <v>Fr.</v>
          </cell>
          <cell r="D505" t="str">
            <v>mørkveronika</v>
          </cell>
          <cell r="E505">
            <v>62524</v>
          </cell>
          <cell r="F505">
            <v>102564</v>
          </cell>
          <cell r="G505" t="str">
            <v>ExpertGroups/Karplanter/N</v>
          </cell>
          <cell r="H505" t="str">
            <v>Karplanter</v>
          </cell>
          <cell r="I505" t="str">
            <v>Karplanter</v>
          </cell>
          <cell r="J505" t="str">
            <v>AlienSpecie</v>
          </cell>
          <cell r="N505">
            <v>1</v>
          </cell>
          <cell r="Q505">
            <v>1</v>
          </cell>
          <cell r="T505" t="str">
            <v>NK</v>
          </cell>
          <cell r="U505">
            <v>1</v>
          </cell>
          <cell r="V505" t="str">
            <v>1,1</v>
          </cell>
          <cell r="X505">
            <v>1</v>
          </cell>
          <cell r="Y505">
            <v>1</v>
          </cell>
          <cell r="Z505">
            <v>1</v>
          </cell>
          <cell r="AA505" t="str">
            <v>1820-1850</v>
          </cell>
          <cell r="AB505" t="str">
            <v>terrestrial</v>
          </cell>
          <cell r="AD505" t="str">
            <v>origin</v>
          </cell>
          <cell r="AE505" t="str">
            <v>yes</v>
          </cell>
          <cell r="AF505" t="str">
            <v>unknown</v>
          </cell>
          <cell r="AG505" t="str">
            <v>1820-1850</v>
          </cell>
          <cell r="AH505" t="str">
            <v>Op Jevnaker og Ringebu, Bu Ringerike, Te Kviteseid</v>
          </cell>
          <cell r="AI505">
            <v>1</v>
          </cell>
          <cell r="AJ505" t="str">
            <v>V</v>
          </cell>
          <cell r="AN505">
            <v>5</v>
          </cell>
          <cell r="AO505" t="str">
            <v>spreadNaturalDispersal,introductionTransportpollution,introductionStowaway</v>
          </cell>
          <cell r="AP505" t="str">
            <v>He</v>
          </cell>
          <cell r="AQ505">
            <v>4</v>
          </cell>
          <cell r="AR505">
            <v>2</v>
          </cell>
          <cell r="AS505">
            <v>8</v>
          </cell>
          <cell r="AT505">
            <v>1</v>
          </cell>
          <cell r="AU505">
            <v>4</v>
          </cell>
          <cell r="AV505">
            <v>100</v>
          </cell>
          <cell r="AW505" t="str">
            <v>Ingen kjent effekt</v>
          </cell>
          <cell r="AX505" t="str">
            <v>Ingen kjent effekt</v>
          </cell>
          <cell r="BC505" t="str">
            <v>Ingen kjent effekt</v>
          </cell>
          <cell r="BD505" t="str">
            <v>Ingen kjent effekt</v>
          </cell>
          <cell r="BE505" t="str">
            <v>no</v>
          </cell>
          <cell r="BF505" t="str">
            <v>no</v>
          </cell>
          <cell r="BG505" t="str">
            <v>V</v>
          </cell>
          <cell r="BK505" t="str">
            <v>temperate_nemoral:Europe</v>
          </cell>
          <cell r="BM505" t="str">
            <v>temperate_nemoral:Europe</v>
          </cell>
          <cell r="BO505">
            <v>1</v>
          </cell>
          <cell r="BR505" t="str">
            <v>RedListCategoryLevel</v>
          </cell>
          <cell r="BT505">
            <v>1</v>
          </cell>
          <cell r="BW505" t="str">
            <v>SpreadYearlyIncreaseCalculatedExpansionSpeed</v>
          </cell>
          <cell r="BX505">
            <v>0</v>
          </cell>
          <cell r="BY505">
            <v>1</v>
          </cell>
          <cell r="CB505" t="str">
            <v>T44,T35,T43,T42,T39</v>
          </cell>
          <cell r="CC505">
            <v>1</v>
          </cell>
          <cell r="CH505">
            <v>1</v>
          </cell>
          <cell r="CM505">
            <v>1</v>
          </cell>
          <cell r="CQ505">
            <v>1</v>
          </cell>
          <cell r="CU505">
            <v>1</v>
          </cell>
          <cell r="CX505">
            <v>0</v>
          </cell>
          <cell r="CY505">
            <v>1</v>
          </cell>
          <cell r="DB505">
            <v>0</v>
          </cell>
          <cell r="DC505" t="str">
            <v>Mørkveronika &lt;i&gt;Veronica opaca &lt;/i&gt;kommer fra Mellom-Europa og er en nedliggende, ettårig art knyttet til åker og annen kulturmark. Den har frøreproduksjon.</v>
          </cell>
          <cell r="DD505" t="str">
            <v>&lt;p&gt;Mørkveronika ble først funnet i Norge før år 1840, i hvert fall i Op Ringebu mellom 1827 og 1838, som ugras i åker og eng. Det er trolig at den kom med innførsel av grasfrø, og de eldste forekomstene er alle fra steder hvor fremmede arter sjelden eller aldri opptrådte for første gang: Op Jevnaker og Ringebu, Bu Ringerike og Te Kviteseid. Den har vært regnet som hjemlig i Norge og har vært inne i flere vurderingen for rødlister, men dagens oppfatning er at den kan være hjemlig så langt nord som i sørøstre Sverige, men neppe i Danmark (der Hartvig 2015 regner den som innført rundt 1845) eller i Norge. Arten hadde sin største frekvens i perioden 1850-1920, med utbredelse i alle østlandsfylkene vest til Telemark, men har siden gått jamt tilbake, med de siste registrerte forekomstene i tradisjonell kulturmark i 1995 (Oslo) og 1998 (Bu Nedre Eiker). Arten er også funnet noen få ganger på ballastjord på slutten av 1800-tallet, men hovedtyngden av funn - både før og etter - er fra landbruksområder og byer. Dette tyder på at en hovedinnførsel har vært med grasfrø. Arten er per idag knapt stabil noe sted i Norge (bortsett fra som ugras i Botanisk hage på Tøyen), men er funnet innført med utenlandsk tømmer på Tofte i Bu Hurum (2003-2004) og ved planteskoler og gartnerier i He Stange (2001, 2010) og Ringsaker (2005-2007).&lt;/p&gt;</v>
          </cell>
          <cell r="DE505" t="str">
            <v>Arten er innført som forurensning av grasfrø, gartnerivarer, og med ballastjord. Frøspredning skjer med tråkk, landbruksredskaper og i jord og annet gartnerimateriale.</v>
          </cell>
          <cell r="DF505" t="str">
            <v>Invasjonspotensialet er lavt (det vil si negativt): arten er i ferd med å forsvinne som stabilt element i norsk natur.</v>
          </cell>
          <cell r="DG505" t="str">
            <v>Det er ingen kjente negative økologiske effekter knyttet til arten.</v>
          </cell>
          <cell r="DH505" t="str">
            <v>&lt;p&gt;Mørkveronika vurderes til ingen kjent økologisk risiko. Arten er per idag knapt stabil noe sted i Norge (bortsett fra som ugras i Botanisk hage på Tøyen).&lt;/p&gt;</v>
          </cell>
          <cell r="DI505">
            <v>1</v>
          </cell>
        </row>
        <row r="506">
          <cell r="B506" t="str">
            <v>Veronica peregrina xalapensis</v>
          </cell>
          <cell r="C506" t="str">
            <v>(Kunth) Pennell</v>
          </cell>
          <cell r="D506" t="str">
            <v>mølleveronika</v>
          </cell>
          <cell r="E506">
            <v>138710</v>
          </cell>
          <cell r="F506">
            <v>102566</v>
          </cell>
          <cell r="G506" t="str">
            <v>ExpertGroups/Karplanter/N</v>
          </cell>
          <cell r="H506" t="str">
            <v>Karplanter</v>
          </cell>
          <cell r="I506" t="str">
            <v>Karplanter</v>
          </cell>
          <cell r="J506" t="str">
            <v>NotApplicable</v>
          </cell>
          <cell r="M506" t="str">
            <v>canNotEstablishWithin50years</v>
          </cell>
          <cell r="AA506">
            <v>1928</v>
          </cell>
          <cell r="AB506" t="str">
            <v>terrestrial</v>
          </cell>
          <cell r="AD506" t="str">
            <v>unknown</v>
          </cell>
          <cell r="AE506" t="str">
            <v>no</v>
          </cell>
          <cell r="AF506" t="str">
            <v>unknown</v>
          </cell>
          <cell r="AI506">
            <v>1</v>
          </cell>
          <cell r="AJ506" t="str">
            <v>V</v>
          </cell>
          <cell r="AW506" t="str">
            <v>Ingen kjent effekt</v>
          </cell>
          <cell r="AX506" t="str">
            <v>Ingen kjent effekt</v>
          </cell>
          <cell r="BC506" t="str">
            <v>Ingen kjent effekt</v>
          </cell>
          <cell r="BD506" t="str">
            <v>Ingen kjent effekt</v>
          </cell>
          <cell r="BK506" t="str">
            <v>subtropic_unspecified:NorthAndCentralAmerica</v>
          </cell>
          <cell r="BM506" t="str">
            <v>subtropic_unspecified:Oceania,NorthAndCentralAmerica,SouthAmerica</v>
          </cell>
          <cell r="DI506">
            <v>0</v>
          </cell>
        </row>
        <row r="507">
          <cell r="B507" t="str">
            <v>Veronica persica</v>
          </cell>
          <cell r="C507" t="str">
            <v>Poir.</v>
          </cell>
          <cell r="D507" t="str">
            <v>orientveronika</v>
          </cell>
          <cell r="E507">
            <v>138712</v>
          </cell>
          <cell r="F507">
            <v>102568</v>
          </cell>
          <cell r="G507" t="str">
            <v>ExpertGroups/Karplanter/N</v>
          </cell>
          <cell r="H507" t="str">
            <v>Karplanter</v>
          </cell>
          <cell r="I507" t="str">
            <v>Karplanter</v>
          </cell>
          <cell r="J507" t="str">
            <v>AlienSpecie</v>
          </cell>
          <cell r="N507">
            <v>4</v>
          </cell>
          <cell r="Q507">
            <v>1</v>
          </cell>
          <cell r="T507" t="str">
            <v>PH</v>
          </cell>
          <cell r="U507">
            <v>3</v>
          </cell>
          <cell r="V507" t="str">
            <v>4A,1</v>
          </cell>
          <cell r="X507">
            <v>3</v>
          </cell>
          <cell r="Y507">
            <v>4</v>
          </cell>
          <cell r="Z507">
            <v>1</v>
          </cell>
          <cell r="AA507">
            <v>1873</v>
          </cell>
          <cell r="AB507" t="str">
            <v>terrestrial</v>
          </cell>
          <cell r="AD507" t="str">
            <v>unknown</v>
          </cell>
          <cell r="AE507" t="str">
            <v>yes</v>
          </cell>
          <cell r="AF507" t="str">
            <v>unknown</v>
          </cell>
          <cell r="AG507">
            <v>1873</v>
          </cell>
          <cell r="AH507" t="str">
            <v>Oslo: Grønlia (ballast), Tøyen m.fl.</v>
          </cell>
          <cell r="AI507">
            <v>1</v>
          </cell>
          <cell r="AJ507" t="str">
            <v>V</v>
          </cell>
          <cell r="AL507">
            <v>0</v>
          </cell>
          <cell r="AN507">
            <v>6</v>
          </cell>
          <cell r="AO507" t="str">
            <v>spreadNaturalDispersal,introductionTransportpollution,introductionStowaway,spreadTransportpollution</v>
          </cell>
          <cell r="AP507" t="str">
            <v>Øs,OsA,He,Op,Bu,Ve,Te,Aa,Va,Ro,Ho,Sf,Mr,St,Nt,No,Tr</v>
          </cell>
          <cell r="AQ507">
            <v>1220</v>
          </cell>
          <cell r="AR507">
            <v>5</v>
          </cell>
          <cell r="AS507">
            <v>6100</v>
          </cell>
          <cell r="AT507">
            <v>310000</v>
          </cell>
          <cell r="AU507">
            <v>18000</v>
          </cell>
          <cell r="AV507">
            <v>100</v>
          </cell>
          <cell r="AW507" t="str">
            <v>Ingen kjent effekt</v>
          </cell>
          <cell r="AX507" t="str">
            <v>Ingen kjent effekt</v>
          </cell>
          <cell r="BC507" t="str">
            <v>Ingen kjent effekt</v>
          </cell>
          <cell r="BD507" t="str">
            <v>Ingen kjent effekt</v>
          </cell>
          <cell r="BE507" t="str">
            <v>no</v>
          </cell>
          <cell r="BF507" t="str">
            <v>no</v>
          </cell>
          <cell r="BK507" t="str">
            <v>temperate_nemoral:Asia|temperate_dry:Asia|subtropic_mediterranean:Asia</v>
          </cell>
          <cell r="BM507" t="str">
            <v>temperate_boreal:Europe|temperate_nemoral:Europe,Asia,Oceania,NorthAndCentralAmerica,SouthAmerica|temperate_dry:Europe,Asia|subtropic_unspecified:Asia,Africa,Oceania,NorthAndCentralAmerica,SouthAmerica|subtropic_mediterranean:Europe,Africa,Oceania|subtropic_caperegion:Africa|subtropic_highlands:SouthAmerica</v>
          </cell>
          <cell r="BO507">
            <v>4</v>
          </cell>
          <cell r="BR507" t="str">
            <v>RedListCategoryLevel</v>
          </cell>
          <cell r="BT507">
            <v>3</v>
          </cell>
          <cell r="BW507" t="str">
            <v>SpreadYearlyIncreaseObservations</v>
          </cell>
          <cell r="BX507">
            <v>265</v>
          </cell>
          <cell r="BY507">
            <v>1</v>
          </cell>
          <cell r="CB507" t="str">
            <v>T35,T42,T43,T44,T45,T37</v>
          </cell>
          <cell r="CC507">
            <v>1</v>
          </cell>
          <cell r="CH507">
            <v>1</v>
          </cell>
          <cell r="CM507">
            <v>1</v>
          </cell>
          <cell r="CQ507">
            <v>1</v>
          </cell>
          <cell r="CU507">
            <v>1</v>
          </cell>
          <cell r="CX507">
            <v>0</v>
          </cell>
          <cell r="CY507">
            <v>1</v>
          </cell>
          <cell r="DB507">
            <v>0</v>
          </cell>
          <cell r="DC507" t="str">
            <v>Orientveronika &lt;em&gt;Veronica persica &lt;/em&gt;er en ettårig art med spinkle, krypende skudd. Den formeres med frø. Den kommer fra Sørvest-Asia. Arten er først kjent fra Oslo, der den kan ha spirt opp fra ballastjord brukt i botanisk hage. Senere kan den ha fulgt med andre importvarer, bl.a. gartnerivarer, korn og frøblandinger. Orientveronika er funnet på ballastplasser og ved møller, som ugress i planteskoler og gartnerier og i de senere tiårene i nysådde plener, som ugress i bed, gressmark og hekker i og utenfor hager, i veikanter og grøfter, på avfallsplasser og annen skrotemark, og spesielt er den blitt et vanlig ugras på søndre Østlandet i både korn-, grønnsak- og bæråkrer. Den kommer her sannsynligvis inn som forurensning i frøblandinger.</v>
          </cell>
          <cell r="DD507" t="str">
            <v>&lt;p&gt;Etter første funn i 1873 i Oslo økte antall funn av orientveronika jevnt inntil 1960: dernest er den registrert på 65-70 nye lokaliteter pr. 20-årsperiode, dvs. 3-4 nyfunn per år, inntil år 2000. Deretter er økningen på 65 lokaliteter i perioden 2001-2016, dvs. en økning på litt over 4 per år. Fra etableringen rundt Oslofjorden har den etter hvert spredt seg litt innover Østlandet og rundt kysten til Vestlandet. Her går den også inn i fjordområdene. Arten er temmelig sjelden nord for Sogn og Fjordane, men er funnet nord til Tr Tromsø. Som for andre ettårige arter kan en forvente at populasjonene til orientveronika varierer fra år til år. Den kan også gå ut, som trolig er tilfellet i Møre og Romsdal (ett funn i 1941). Arten er ettårig, og det er uvisst hvor mange lokaliteter den har i dag. Erfaringsmessig er den vanlig og permanent i åkrer og på skrotemark på Østlandet og Sørlandet, men kanskje ikke ellers. Populasjonene til ettårige arter kan variere mye fra år til år, men en kan også regne med et visst mørketall. Det er å forvente at arten fortsatt vil øke i areal, bl.a. på indre Østlandet, og i fortetning.&lt;/p&gt;</v>
          </cell>
          <cell r="DE507" t="str">
            <v>Arten innføres som forurensning med ballastjord, grasfrø, korn og med gartnerivarer. Passiv spredning med frø. Frøene henger trolig ved fottøy, husdyrklover og redskaper. Dessuten spredning ved forflytning av jordmasser.</v>
          </cell>
          <cell r="DF507" t="str">
            <v>Invasjonspotensialet er høgt, en kombinasjon av høg median levetid og nest høgeste skår på ekspansjonshastighet. Arten øker synlig i frekvens fra tiår til tiår og inntar stadig nye områder.</v>
          </cell>
          <cell r="DG507" t="str">
            <v>Det er ingen kjente negative økologiske effekter knyttet til arten.</v>
          </cell>
          <cell r="DH507" t="str">
            <v>&lt;p&gt;Orientveronika vurderes å medføre potensielt høg økologisk risiko, men utelukkende på grunn av stort invasjonspotensial.&lt;/p&gt;</v>
          </cell>
          <cell r="DI507">
            <v>0</v>
          </cell>
        </row>
        <row r="508">
          <cell r="B508" t="str">
            <v>Datura innoxia</v>
          </cell>
          <cell r="C508" t="str">
            <v>Mill.</v>
          </cell>
          <cell r="D508" t="str">
            <v>kragepiggeple</v>
          </cell>
          <cell r="E508">
            <v>63676</v>
          </cell>
          <cell r="F508">
            <v>103716</v>
          </cell>
          <cell r="G508" t="str">
            <v>ExpertGroups/Karplanter/N</v>
          </cell>
          <cell r="H508" t="str">
            <v>Karplanter</v>
          </cell>
          <cell r="I508" t="str">
            <v>Karplanter</v>
          </cell>
          <cell r="J508" t="str">
            <v>NotApplicable</v>
          </cell>
          <cell r="M508" t="str">
            <v>canNotEstablishWithin50years</v>
          </cell>
          <cell r="AA508">
            <v>2003</v>
          </cell>
          <cell r="AB508" t="str">
            <v>terrestrial</v>
          </cell>
          <cell r="AD508" t="str">
            <v>origin,unknown</v>
          </cell>
          <cell r="AE508" t="str">
            <v>no</v>
          </cell>
          <cell r="AF508" t="str">
            <v>unknown</v>
          </cell>
          <cell r="AI508">
            <v>5</v>
          </cell>
          <cell r="AJ508" t="str">
            <v>V</v>
          </cell>
          <cell r="AW508" t="str">
            <v>Kjent giftplante: atropin, scopolamin, hyoscyamin (narkotiske stoffer).</v>
          </cell>
          <cell r="AX508" t="str">
            <v>Ingen kjent effekt</v>
          </cell>
          <cell r="BC508" t="str">
            <v>Ingen kjent effekt</v>
          </cell>
          <cell r="BD508" t="str">
            <v>Ingen kjent effekt</v>
          </cell>
          <cell r="BK508" t="str">
            <v>subtropic_unspecified:SouthAmerica|subtropic_mediterranean:NorthAndCentralAmerica|subtropic_humid:NorthAndCentralAmerica|subtropic_dry:NorthAndCentralAmerica|tropic:NorthAndCentralAmerica,SouthAmerica</v>
          </cell>
          <cell r="BM508" t="str">
            <v>subtropic_unspecified:Asia,Africa,Oceania,SouthAmerica|subtropic_mediterranean:Europe,NorthAndCentralAmerica|subtropic_humid:NorthAndCentralAmerica|subtropic_dry:NorthAndCentralAmerica|tropic:Asia,Africa,Oceania,NorthAndCentralAmerica,SouthAmerica</v>
          </cell>
          <cell r="DI508">
            <v>1</v>
          </cell>
        </row>
        <row r="509">
          <cell r="B509" t="str">
            <v>Datura leichhardtii</v>
          </cell>
          <cell r="C509" t="str">
            <v>Benth.</v>
          </cell>
          <cell r="E509">
            <v>146114</v>
          </cell>
          <cell r="F509">
            <v>145539</v>
          </cell>
          <cell r="G509" t="str">
            <v>ExpertGroups/Karplanter/N</v>
          </cell>
          <cell r="H509" t="str">
            <v>Karplanter</v>
          </cell>
          <cell r="I509" t="str">
            <v>Karplanter</v>
          </cell>
          <cell r="J509" t="str">
            <v>NotApplicable</v>
          </cell>
          <cell r="M509" t="str">
            <v>canNotEstablishWithin50years</v>
          </cell>
          <cell r="AA509">
            <v>1947</v>
          </cell>
          <cell r="AB509" t="str">
            <v>terrestrial</v>
          </cell>
          <cell r="AD509" t="str">
            <v>unknown</v>
          </cell>
          <cell r="AE509" t="str">
            <v>no</v>
          </cell>
          <cell r="AF509" t="str">
            <v>unknown</v>
          </cell>
          <cell r="AI509">
            <v>1</v>
          </cell>
          <cell r="AJ509" t="str">
            <v>V</v>
          </cell>
          <cell r="AW509" t="str">
            <v>Arten er angitt å være giftig for både folk og fe.</v>
          </cell>
          <cell r="AX509" t="str">
            <v>Ingen kjent effekt</v>
          </cell>
          <cell r="BC509" t="str">
            <v>Ingen kjent effekt</v>
          </cell>
          <cell r="BD509" t="str">
            <v>Ingen kjent effekt</v>
          </cell>
          <cell r="BK509" t="str">
            <v>tropic:NorthAndCentralAmerica</v>
          </cell>
          <cell r="BM509" t="str">
            <v>subtropic_dry:Oceania,NorthAndCentralAmerica|tropic:Oceania,NorthAndCentralAmerica</v>
          </cell>
          <cell r="DI509">
            <v>2</v>
          </cell>
        </row>
        <row r="510">
          <cell r="B510" t="str">
            <v>Veronica polita</v>
          </cell>
          <cell r="C510" t="str">
            <v>Fr.</v>
          </cell>
          <cell r="D510" t="str">
            <v>blankveronika</v>
          </cell>
          <cell r="E510">
            <v>138713</v>
          </cell>
          <cell r="F510">
            <v>102569</v>
          </cell>
          <cell r="G510" t="str">
            <v>ExpertGroups/Karplanter/N</v>
          </cell>
          <cell r="H510" t="str">
            <v>Karplanter</v>
          </cell>
          <cell r="I510" t="str">
            <v>Karplanter</v>
          </cell>
          <cell r="J510" t="str">
            <v>AlienSpecie</v>
          </cell>
          <cell r="N510">
            <v>1</v>
          </cell>
          <cell r="Q510">
            <v>1</v>
          </cell>
          <cell r="T510" t="str">
            <v>NK</v>
          </cell>
          <cell r="U510">
            <v>1</v>
          </cell>
          <cell r="V510" t="str">
            <v>1,1</v>
          </cell>
          <cell r="X510">
            <v>1</v>
          </cell>
          <cell r="Y510">
            <v>1</v>
          </cell>
          <cell r="Z510">
            <v>1</v>
          </cell>
          <cell r="AA510" t="str">
            <v>1821-1860</v>
          </cell>
          <cell r="AB510" t="str">
            <v>terrestrial</v>
          </cell>
          <cell r="AD510" t="str">
            <v>origin</v>
          </cell>
          <cell r="AE510" t="str">
            <v>yes</v>
          </cell>
          <cell r="AF510" t="str">
            <v>unknown</v>
          </cell>
          <cell r="AG510">
            <v>1874</v>
          </cell>
          <cell r="AH510" t="str">
            <v>Oslo: "Akershus nedenfor voldene, ved damernes badehus" (ballast)</v>
          </cell>
          <cell r="AI510">
            <v>1</v>
          </cell>
          <cell r="AJ510" t="str">
            <v>V</v>
          </cell>
          <cell r="AN510">
            <v>3</v>
          </cell>
          <cell r="AO510" t="str">
            <v>spreadNaturalDispersal,introductionStowaway,introductionTransportpollution</v>
          </cell>
          <cell r="AP510" t="str">
            <v>OsA,Ve</v>
          </cell>
          <cell r="AQ510">
            <v>8</v>
          </cell>
          <cell r="AR510">
            <v>2</v>
          </cell>
          <cell r="AS510">
            <v>16</v>
          </cell>
          <cell r="AT510">
            <v>20000</v>
          </cell>
          <cell r="AU510">
            <v>8</v>
          </cell>
          <cell r="AV510">
            <v>100</v>
          </cell>
          <cell r="AW510" t="str">
            <v>Ingen kjent effekt</v>
          </cell>
          <cell r="AX510" t="str">
            <v>Ingen kjent effekt</v>
          </cell>
          <cell r="BC510" t="str">
            <v>Ingen kjent effekt</v>
          </cell>
          <cell r="BD510" t="str">
            <v>Ingen kjent effekt</v>
          </cell>
          <cell r="BE510" t="str">
            <v>no</v>
          </cell>
          <cell r="BF510" t="str">
            <v>no</v>
          </cell>
          <cell r="BG510" t="str">
            <v>V</v>
          </cell>
          <cell r="BK510" t="str">
            <v>temperate_nemoral:Europe|subtropic_mediterranean:Europe,Asia,Africa</v>
          </cell>
          <cell r="BM510" t="str">
            <v>temperate_nemoral:Europe,Asia,Oceania,NorthAndCentralAmerica|subtropic_mediterranean:Europe,Asia,Africa,Oceania,NorthAndCentralAmerica</v>
          </cell>
          <cell r="BO510">
            <v>1</v>
          </cell>
          <cell r="BR510" t="str">
            <v>RedListCategoryLevel</v>
          </cell>
          <cell r="BT510">
            <v>1</v>
          </cell>
          <cell r="BW510" t="str">
            <v>SpreadYearlyIncreaseCalculatedExpansionSpeed</v>
          </cell>
          <cell r="BX510">
            <v>0</v>
          </cell>
          <cell r="BY510">
            <v>1</v>
          </cell>
          <cell r="CB510" t="str">
            <v>T35,T37,T42</v>
          </cell>
          <cell r="CC510">
            <v>1</v>
          </cell>
          <cell r="CH510">
            <v>1</v>
          </cell>
          <cell r="CM510">
            <v>1</v>
          </cell>
          <cell r="CQ510">
            <v>1</v>
          </cell>
          <cell r="CU510">
            <v>1</v>
          </cell>
          <cell r="CX510">
            <v>0</v>
          </cell>
          <cell r="CY510">
            <v>1</v>
          </cell>
          <cell r="DB510">
            <v>0</v>
          </cell>
          <cell r="DC510" t="str">
            <v>Blankveronika &lt;i&gt;Veronica polita &lt;/i&gt;er en nedliggende, ettårig art med frøreproduksjon. Den kommer fra Mellom-Europa og Middelhavsområdet. Den er nokså lik flere andre og vanligere veronikaarter (spesielt åkerveronika &lt;i&gt;V. agrestis&lt;/i&gt;) og kan være noe oversett.</v>
          </cell>
          <cell r="DD510" t="str">
            <v>&lt;p&gt;Blankveronika kom i all hovedsak inn med ballastjord, med funn i en rekke kystbyer: Øf Fredrikstad 1884, 1901 og 1904: Oslo før 1860, 1874, 1875, 1883, 1884, kanskje også fra frøbank 1935 og 1945: Vf Tønsberg 1894: og VA Kristiansand 1904, 1905 og 1906. Funnfrekvensen avtok fram til et siste funn i 1945. Etter dette tok det 50 år før det ble gjort nye funn, og da som et ustabilt åker- og byugras fra 1995 til i dag, trolig kommet inn med planter, jord og andre gartnerivarer fra utlandet.&lt;/p&gt;</v>
          </cell>
          <cell r="DE510" t="str">
            <v>Arten spres med fottøy og flytting av masser, tidligere med ballastjord (f.eks. innover i Oslo by fra ballastplasser i Grønlia og på Akershusstranda, kanskje med mobilisering av frøbank 50-70 år senere), i ny tid med gartnerivarer (planter, jord, bark etc.).</v>
          </cell>
          <cell r="DF510" t="str">
            <v>Arten har et lågt, eller knapt noe, invasjonspotensial i Norge i dag, og det forventes heller ikke noe større potensial framover. Importen har stoppet nesten opp.</v>
          </cell>
          <cell r="DG510" t="str">
            <v>Det er ingen kjente negative økologiske effekter knyttet til arten.</v>
          </cell>
          <cell r="DH510" t="str">
            <v>&lt;p&gt;Blankveronika vurderes til ingen kjent økologisk risiko. Arten har neppe stabil forekomst (frøreproduksjon) i Norge i dag. Den ekspanderer ikke (er heller i fortsatt tilbakegang).&lt;/p&gt;</v>
          </cell>
          <cell r="DI510">
            <v>0</v>
          </cell>
        </row>
        <row r="511">
          <cell r="B511" t="str">
            <v>Veronica prostrata</v>
          </cell>
          <cell r="C511" t="str">
            <v>L.</v>
          </cell>
          <cell r="D511" t="str">
            <v>matteveronika</v>
          </cell>
          <cell r="E511">
            <v>105312</v>
          </cell>
          <cell r="F511">
            <v>145658</v>
          </cell>
          <cell r="G511" t="str">
            <v>ExpertGroups/Karplanter/N</v>
          </cell>
          <cell r="H511" t="str">
            <v>Karplanter</v>
          </cell>
          <cell r="I511" t="str">
            <v>Karplanter</v>
          </cell>
          <cell r="J511" t="str">
            <v>NotApplicable</v>
          </cell>
          <cell r="M511" t="str">
            <v>canNotEstablishWithin50years</v>
          </cell>
          <cell r="AA511">
            <v>1935</v>
          </cell>
          <cell r="AB511" t="str">
            <v>terrestrial</v>
          </cell>
          <cell r="AD511" t="str">
            <v>unknown</v>
          </cell>
          <cell r="AE511" t="str">
            <v>no</v>
          </cell>
          <cell r="AF511" t="str">
            <v>unknown</v>
          </cell>
          <cell r="AI511">
            <v>5</v>
          </cell>
          <cell r="AJ511" t="str">
            <v>V</v>
          </cell>
          <cell r="AW511" t="str">
            <v>Ingen kjent effekt</v>
          </cell>
          <cell r="AX511" t="str">
            <v>Ingen kjent effekt</v>
          </cell>
          <cell r="BC511" t="str">
            <v>Ingen kjent effekt</v>
          </cell>
          <cell r="BD511" t="str">
            <v>Ingen kjent effekt</v>
          </cell>
          <cell r="BK511" t="str">
            <v>temperate_nemoral:Europe|subtropic_mediterranean:Europe</v>
          </cell>
          <cell r="BM511" t="str">
            <v>temperate_nemoral:Europe|subtropic_mediterranean:Europe</v>
          </cell>
          <cell r="DI511">
            <v>0</v>
          </cell>
        </row>
        <row r="512">
          <cell r="B512" t="str">
            <v>Veronica repens</v>
          </cell>
          <cell r="C512" t="str">
            <v>Clarion ex DC.</v>
          </cell>
          <cell r="D512" t="str">
            <v>krypveronika</v>
          </cell>
          <cell r="E512">
            <v>138715</v>
          </cell>
          <cell r="F512">
            <v>102570</v>
          </cell>
          <cell r="G512" t="str">
            <v>ExpertGroups/Karplanter/N</v>
          </cell>
          <cell r="H512" t="str">
            <v>Karplanter</v>
          </cell>
          <cell r="I512" t="str">
            <v>Karplanter</v>
          </cell>
          <cell r="J512" t="str">
            <v>NotApplicable</v>
          </cell>
          <cell r="M512" t="str">
            <v>canNotEstablishWithin50years</v>
          </cell>
          <cell r="AA512">
            <v>1939</v>
          </cell>
          <cell r="AB512" t="str">
            <v>terrestrial</v>
          </cell>
          <cell r="AD512" t="str">
            <v>unknown</v>
          </cell>
          <cell r="AE512" t="str">
            <v>no</v>
          </cell>
          <cell r="AF512" t="str">
            <v>unknown</v>
          </cell>
          <cell r="AI512">
            <v>5</v>
          </cell>
          <cell r="AJ512" t="str">
            <v>V</v>
          </cell>
          <cell r="AK512" t="str">
            <v>V</v>
          </cell>
          <cell r="AW512" t="str">
            <v>Ingen kjent effekt</v>
          </cell>
          <cell r="AX512" t="str">
            <v>Ingen kjent effekt</v>
          </cell>
          <cell r="BC512" t="str">
            <v>Ingen kjent effekt</v>
          </cell>
          <cell r="BD512" t="str">
            <v>Ingen kjent effekt</v>
          </cell>
          <cell r="BK512" t="str">
            <v>subtropic_mediterranean:Europe</v>
          </cell>
          <cell r="BM512" t="str">
            <v>subtropic_mediterranean:Europe</v>
          </cell>
          <cell r="DI512">
            <v>0</v>
          </cell>
        </row>
        <row r="513">
          <cell r="B513" t="str">
            <v>Datura stramonium</v>
          </cell>
          <cell r="C513" t="str">
            <v>L.</v>
          </cell>
          <cell r="D513" t="str">
            <v>piggeple</v>
          </cell>
          <cell r="E513">
            <v>63677</v>
          </cell>
          <cell r="F513">
            <v>103717</v>
          </cell>
          <cell r="G513" t="str">
            <v>ExpertGroups/Karplanter/N</v>
          </cell>
          <cell r="H513" t="str">
            <v>Karplanter</v>
          </cell>
          <cell r="I513" t="str">
            <v>Karplanter</v>
          </cell>
          <cell r="J513" t="str">
            <v>AlienSpecie</v>
          </cell>
          <cell r="N513">
            <v>1</v>
          </cell>
          <cell r="P513" t="str">
            <v>V</v>
          </cell>
          <cell r="Q513">
            <v>1</v>
          </cell>
          <cell r="T513" t="str">
            <v>NK</v>
          </cell>
          <cell r="U513">
            <v>1</v>
          </cell>
          <cell r="V513" t="str">
            <v>1,1</v>
          </cell>
          <cell r="W513" t="str">
            <v>LO</v>
          </cell>
          <cell r="AA513" t="str">
            <v>1820-1860</v>
          </cell>
          <cell r="AB513" t="str">
            <v>terrestrial</v>
          </cell>
          <cell r="AD513" t="str">
            <v>unknown</v>
          </cell>
          <cell r="AE513" t="str">
            <v>no</v>
          </cell>
          <cell r="AF513" t="str">
            <v>unknown</v>
          </cell>
          <cell r="AG513">
            <v>2008</v>
          </cell>
          <cell r="AH513" t="str">
            <v>Te Kragerø: Stråholmen</v>
          </cell>
          <cell r="AI513">
            <v>1</v>
          </cell>
          <cell r="AJ513" t="str">
            <v>V</v>
          </cell>
          <cell r="AN513">
            <v>2</v>
          </cell>
          <cell r="AO513" t="str">
            <v>introductionTransportpollution</v>
          </cell>
          <cell r="AP513" t="str">
            <v>Ve,Te</v>
          </cell>
          <cell r="AQ513">
            <v>12</v>
          </cell>
          <cell r="AR513">
            <v>5</v>
          </cell>
          <cell r="AS513">
            <v>60</v>
          </cell>
          <cell r="AT513">
            <v>2000</v>
          </cell>
          <cell r="AU513">
            <v>120</v>
          </cell>
          <cell r="AV513">
            <v>95</v>
          </cell>
          <cell r="AW513" t="str">
            <v>Piggeple er giftig både for folk og fe, brukes tidvis medisinsk og også som et narkotikum.</v>
          </cell>
          <cell r="AX513" t="str">
            <v>Ingen kjent effekt</v>
          </cell>
          <cell r="BC513" t="str">
            <v>Ingen kjent effekt</v>
          </cell>
          <cell r="BD513" t="str">
            <v>Ingen kjent effekt</v>
          </cell>
          <cell r="BE513" t="str">
            <v>no</v>
          </cell>
          <cell r="BF513" t="str">
            <v>yes</v>
          </cell>
          <cell r="BG513" t="str">
            <v>V</v>
          </cell>
          <cell r="BK513" t="str">
            <v>temperate_nemoral:NorthAndCentralAmerica|subtropic_unspecified:NorthAndCentralAmerica,SouthAmerica|tropic:SouthAmerica</v>
          </cell>
          <cell r="BM513" t="str">
            <v>temperate_nemoral:Europe,Asia,Africa,Oceania,NorthAndCentralAmerica,SouthAmerica|temperate_dry:Europe,Asia,NorthAndCentralAmerica,SouthAmerica|subtropic_unspecified:Europe,Asia,Africa,Oceania,NorthAndCentralAmerica,SouthAmerica|tropic:Asia,Africa,Oceania,NorthAndCentralAmerica,SouthAmerica</v>
          </cell>
          <cell r="BO513">
            <v>2</v>
          </cell>
          <cell r="BP513" t="str">
            <v>X</v>
          </cell>
          <cell r="BQ513" t="str">
            <v>X</v>
          </cell>
          <cell r="BR513" t="str">
            <v>RedListCategoryLevel</v>
          </cell>
          <cell r="BT513">
            <v>1</v>
          </cell>
          <cell r="BW513" t="str">
            <v>SpreadYearlyIncreaseObservations</v>
          </cell>
          <cell r="BX513">
            <v>33</v>
          </cell>
          <cell r="BY513">
            <v>1</v>
          </cell>
          <cell r="CB513" t="str">
            <v>T29,T35,T40,T42,T43,T44</v>
          </cell>
          <cell r="CC513">
            <v>1</v>
          </cell>
          <cell r="CH513">
            <v>1</v>
          </cell>
          <cell r="CM513">
            <v>1</v>
          </cell>
          <cell r="CQ513">
            <v>1</v>
          </cell>
          <cell r="CU513">
            <v>1</v>
          </cell>
          <cell r="CX513">
            <v>0</v>
          </cell>
          <cell r="CY513">
            <v>1</v>
          </cell>
          <cell r="DB513">
            <v>0</v>
          </cell>
          <cell r="DC513" t="str">
            <v>Piggeple &lt;i&gt;Datura stramonium&lt;/i&gt; er en ettårig seksuelt frøreproduserende art fra Amerika, trolig fra Nord-Amerika. Den har dukket opp i åker (korn og grønnsaker), nyanlagt eng, på importplasser for sojabønner og korn, og på mange andre typer skrotemark. I senere tid har den fått noen få semi-stabile forekomster på tanggjødslet havstrand.&lt;br/&gt;Arten forekommer i to varieteter - kvit piggeple var. &lt;i&gt;stramonium&lt;/i&gt; og blå piggeple var. &lt;i&gt;tatula&lt;/i&gt;. De to er funnet i omtrent samme naturtyper, men med kvit piggeple som den langt hyppigste. De er ikke vurdert separat.</v>
          </cell>
          <cell r="DD513" t="str">
            <v>Piggeple kom trolig inn til landet før og på midten av 1800-tallet med grasfrø (Oslo og Bu Modum). Den har også noen få ballast-funn. Arten ble kun funnet sjelden fram til 1940- og 50-tallet hvor den nærmest eksploderte i funnfrekvens, trolig på grunn av at importen av korn etter 2. verdenskrig gikk over fra europeisk og russisk til amerikansk (piggeple er et amerikansk åkerugras). Arten har hatt regelmessige opptredener ved soja-anleggene i Øf Fredrikstad og Vf Larvik, men trolig basert på frøbank heller enn regelmessig formering. Det vi har vurdert som semi-stabilt areal er på havstrand i Te Kragerø: Stråholmen og Jomfruland (med flere funn knyttet til to lokaliteter i perioden 2008-2016), kanskje også i Øf Hvaler (med funn i 2014 og 2016). Funn i innlandet og lengre nord anses å være av kortvarig art.</v>
          </cell>
          <cell r="DE513" t="str">
            <v>Arten har trolig kommet inn som forurensning av grasfrø, korn og sojabønner. Tidligere forekomster har vært avhengig av stadig ny tilførsel, da det har sett ut til at frøene ikke har vært i stand til å overvintre her i landet. Det ser ut til at den nå såvidt er i gang med å reprodusere på egen hånd (funn av mengder av arten i Te Kragerø: Stråholmen på strand/tangvoll). Funn i Vf Larvik ved Felleskjøpets anlegg i 2011 antas å være resultat av spiring fra frøbank ("kommet opp etter riving av gammel silo").</v>
          </cell>
          <cell r="DF513" t="str">
            <v>Invasjonspotensialet er lite, med usikkerhet til begrenset, som en kombinasjon av begrenset median levetid (med usikkerhet til både kort og moderat), og liten ekspansjonshastighet. Arten er trolig helt på grensen for hvor den vil være i stand til å kunne danne reproduserende bestand. Det har likevel vært en økning i antall forekomster de siste tiårene som kan skyldes at den er i gang med å formere og etablere seg. Toppen i rapporterte forekomster i perioden 1941-1960 skyldtes trolig stadig ny innførsel (fra amerikansk kornimport), mens økningen som har kommet nå (etter en nedgangsperiode i 1961-2000), heller kan settes i sammenheng med varmere klima som legger forholdene bedre til rette for denne arten. Uten pågående klimaendringer ville arten neppe ha vært i stand til å etablere semi-stabile havstrand-forekomster, og den ville blitt vurdert som ikke-reproduserende i Norge.</v>
          </cell>
          <cell r="DG513" t="str">
            <v>Arten går i all hovedsak inn i menneskepåvirkede habitater hvor den trolig ikke gjør særlig skade. Arten anses imidlertid som et ugras i avlinger av ymse slag i nærmere 100 land verden over (se Invasive Species Compendium og referanser i denne).</v>
          </cell>
          <cell r="DH513" t="str">
            <v>Piggeple vurderes til ingen kjent økologisk risiko i norsk natur. Dette skyldes et begrenset invasjonspotensial kombinert med ingen kjente negative økologiske effekter. Arten kan imidlertid være helt i startfasen på en ekspansjon, og det skal også bemerkes at den er giftig for folk og fe og at den dessuten brukes som et narkotium, med vekslende hell (se https://freak.no/forum/showthread.php?t=31708). Ved forrige vurderingsrunde (2012) ble den ikke vurdert. Det er funnene på havstrand i de siste årene som gjør at vi nå anser at den er etablert, eller under etablering, i norsk natur.</v>
          </cell>
          <cell r="DI513">
            <v>3</v>
          </cell>
        </row>
        <row r="514">
          <cell r="B514" t="str">
            <v>Daucus carota sativus</v>
          </cell>
          <cell r="C514" t="str">
            <v>(Hoffm.) Arcang.</v>
          </cell>
          <cell r="D514" t="str">
            <v>matgulrot</v>
          </cell>
          <cell r="E514">
            <v>132245</v>
          </cell>
          <cell r="F514">
            <v>100315</v>
          </cell>
          <cell r="G514" t="str">
            <v>ExpertGroups/Karplanter/N</v>
          </cell>
          <cell r="H514" t="str">
            <v>Karplanter</v>
          </cell>
          <cell r="I514" t="str">
            <v>Karplanter</v>
          </cell>
          <cell r="J514" t="str">
            <v>NotApplicable</v>
          </cell>
          <cell r="M514" t="str">
            <v>traditionalProductionSpecie</v>
          </cell>
          <cell r="AA514">
            <v>1895</v>
          </cell>
          <cell r="AB514" t="str">
            <v>terrestrial</v>
          </cell>
          <cell r="AD514" t="str">
            <v>unknown</v>
          </cell>
          <cell r="AE514" t="str">
            <v>no</v>
          </cell>
          <cell r="AF514" t="str">
            <v>unknown</v>
          </cell>
          <cell r="AI514">
            <v>2</v>
          </cell>
          <cell r="AJ514" t="str">
            <v>V</v>
          </cell>
          <cell r="AW514" t="str">
            <v>Gulrot er en viktig kilde til karoten og vitamin A (wikipedia)</v>
          </cell>
          <cell r="AX514" t="str">
            <v>Økonomisk viktig landbruksprodukt.</v>
          </cell>
          <cell r="AZ514" t="str">
            <v>mat</v>
          </cell>
          <cell r="BC514" t="str">
            <v>Ingen kjent effekt</v>
          </cell>
          <cell r="BD514" t="str">
            <v>Ingen kjent effekt</v>
          </cell>
          <cell r="BK514" t="str">
            <v>temperate_nemoral:Europe|subtropic_mediterranean:Europe</v>
          </cell>
          <cell r="BM514" t="str">
            <v>temperate_nemoral:Europe|subtropic_mediterranean:Europe</v>
          </cell>
          <cell r="DI514">
            <v>0</v>
          </cell>
        </row>
        <row r="515">
          <cell r="B515" t="str">
            <v>Delphinium austriacum</v>
          </cell>
          <cell r="C515" t="str">
            <v>(Pawl.) Starm.</v>
          </cell>
          <cell r="E515">
            <v>145299</v>
          </cell>
          <cell r="F515">
            <v>128725</v>
          </cell>
          <cell r="G515" t="str">
            <v>ExpertGroups/Karplanter/N</v>
          </cell>
          <cell r="H515" t="str">
            <v>Karplanter</v>
          </cell>
          <cell r="I515" t="str">
            <v>Karplanter</v>
          </cell>
          <cell r="J515" t="str">
            <v>NotApplicable</v>
          </cell>
          <cell r="M515" t="str">
            <v>canNotEstablishWithin50years</v>
          </cell>
          <cell r="AA515">
            <v>1951</v>
          </cell>
          <cell r="AB515" t="str">
            <v>terrestrial</v>
          </cell>
          <cell r="AD515" t="str">
            <v>unknown</v>
          </cell>
          <cell r="AE515" t="str">
            <v>no</v>
          </cell>
          <cell r="AF515" t="str">
            <v>unknown</v>
          </cell>
          <cell r="AI515">
            <v>5</v>
          </cell>
          <cell r="AJ515" t="str">
            <v>V</v>
          </cell>
          <cell r="AW515" t="str">
            <v>Ingen kjent effekt</v>
          </cell>
          <cell r="AX515" t="str">
            <v>Ingen kjent effekt</v>
          </cell>
          <cell r="BC515" t="str">
            <v>Ingen kjent effekt</v>
          </cell>
          <cell r="BD515" t="str">
            <v>Ingen kjent effekt</v>
          </cell>
          <cell r="BK515" t="str">
            <v>temperate_nemoral:Europe</v>
          </cell>
          <cell r="BM515" t="str">
            <v>temperate_nemoral:Europe</v>
          </cell>
          <cell r="DI515">
            <v>0</v>
          </cell>
        </row>
        <row r="516">
          <cell r="B516" t="str">
            <v>Verbena bonariensis</v>
          </cell>
          <cell r="C516" t="str">
            <v>L.</v>
          </cell>
          <cell r="D516" t="str">
            <v>argentinajernurt</v>
          </cell>
          <cell r="E516">
            <v>62568</v>
          </cell>
          <cell r="F516">
            <v>102608</v>
          </cell>
          <cell r="G516" t="str">
            <v>ExpertGroups/Karplanter/N</v>
          </cell>
          <cell r="H516" t="str">
            <v>Karplanter</v>
          </cell>
          <cell r="I516" t="str">
            <v>Karplanter</v>
          </cell>
          <cell r="J516" t="str">
            <v>NotApplicable</v>
          </cell>
          <cell r="M516" t="str">
            <v>canNotEstablishWithin50years</v>
          </cell>
          <cell r="AA516">
            <v>2003</v>
          </cell>
          <cell r="AB516" t="str">
            <v>terrestrial</v>
          </cell>
          <cell r="AD516" t="str">
            <v>unknown</v>
          </cell>
          <cell r="AE516" t="str">
            <v>no</v>
          </cell>
          <cell r="AF516" t="str">
            <v>unknown</v>
          </cell>
          <cell r="AI516">
            <v>1</v>
          </cell>
          <cell r="AJ516" t="str">
            <v>V</v>
          </cell>
          <cell r="AW516" t="str">
            <v>Ingen kjent effekt</v>
          </cell>
          <cell r="AX516" t="str">
            <v>Ingen kjent effekt</v>
          </cell>
          <cell r="BC516" t="str">
            <v>Ingen kjent effekt</v>
          </cell>
          <cell r="BD516" t="str">
            <v>Ingen kjent effekt</v>
          </cell>
          <cell r="BK516" t="str">
            <v>subtropic_mediterranean:SouthAmerica|subtropic_humid:SouthAmerica|subtropic_dry:SouthAmerica|tropic:SouthAmerica</v>
          </cell>
          <cell r="BM516" t="str">
            <v>subtropic_mediterranean:SouthAmerica|subtropic_humid:SouthAmerica|subtropic_dry:SouthAmerica|tropic:SouthAmerica</v>
          </cell>
          <cell r="DI516">
            <v>0</v>
          </cell>
        </row>
        <row r="517">
          <cell r="B517" t="str">
            <v>Verbena hastata</v>
          </cell>
          <cell r="C517" t="str">
            <v>L.</v>
          </cell>
          <cell r="D517" t="str">
            <v>tårnjernurt</v>
          </cell>
          <cell r="E517">
            <v>62569</v>
          </cell>
          <cell r="F517">
            <v>102609</v>
          </cell>
          <cell r="G517" t="str">
            <v>ExpertGroups/Karplanter/N</v>
          </cell>
          <cell r="H517" t="str">
            <v>Karplanter</v>
          </cell>
          <cell r="I517" t="str">
            <v>Karplanter</v>
          </cell>
          <cell r="J517" t="str">
            <v>NotApplicable</v>
          </cell>
          <cell r="M517" t="str">
            <v>canNotEstablishWithin50years</v>
          </cell>
          <cell r="AA517">
            <v>2005</v>
          </cell>
          <cell r="AB517" t="str">
            <v>terrestrial</v>
          </cell>
          <cell r="AD517" t="str">
            <v>unknown</v>
          </cell>
          <cell r="AE517" t="str">
            <v>no</v>
          </cell>
          <cell r="AF517" t="str">
            <v>unknown</v>
          </cell>
          <cell r="AI517">
            <v>5</v>
          </cell>
          <cell r="AJ517" t="str">
            <v>V</v>
          </cell>
          <cell r="AW517" t="str">
            <v>Ingen kjent effekt</v>
          </cell>
          <cell r="AX517" t="str">
            <v>Ingen kjent effekt</v>
          </cell>
          <cell r="BC517" t="str">
            <v>Ingen kjent effekt</v>
          </cell>
          <cell r="BD517" t="str">
            <v>Ingen kjent effekt</v>
          </cell>
          <cell r="BK517" t="str">
            <v>temperate_nemoral:NorthAndCentralAmerica|temperate_dry:NorthAndCentralAmerica|subtropic_mediterranean:NorthAndCentralAmerica</v>
          </cell>
          <cell r="BM517" t="str">
            <v>temperate_nemoral:Europe,NorthAndCentralAmerica|temperate_dry:NorthAndCentralAmerica|subtropic_mediterranean:NorthAndCentralAmerica</v>
          </cell>
          <cell r="DI517">
            <v>0</v>
          </cell>
        </row>
        <row r="518">
          <cell r="B518" t="str">
            <v>Delphinium elatum</v>
          </cell>
          <cell r="C518" t="str">
            <v>L.</v>
          </cell>
          <cell r="D518" t="str">
            <v>hageridderspore</v>
          </cell>
          <cell r="E518">
            <v>63078</v>
          </cell>
          <cell r="F518">
            <v>103118</v>
          </cell>
          <cell r="G518" t="str">
            <v>ExpertGroups/Karplanter/N</v>
          </cell>
          <cell r="H518" t="str">
            <v>Karplanter</v>
          </cell>
          <cell r="I518" t="str">
            <v>Karplanter</v>
          </cell>
          <cell r="J518" t="str">
            <v>AlienSpecie</v>
          </cell>
          <cell r="N518">
            <v>3</v>
          </cell>
          <cell r="Q518">
            <v>1</v>
          </cell>
          <cell r="T518" t="str">
            <v>LO</v>
          </cell>
          <cell r="U518">
            <v>2</v>
          </cell>
          <cell r="V518" t="str">
            <v>3A,1</v>
          </cell>
          <cell r="X518">
            <v>1</v>
          </cell>
          <cell r="Y518">
            <v>1</v>
          </cell>
          <cell r="Z518">
            <v>1</v>
          </cell>
          <cell r="AA518">
            <v>1862</v>
          </cell>
          <cell r="AB518" t="str">
            <v>terrestrial</v>
          </cell>
          <cell r="AD518" t="str">
            <v>origin,unknown</v>
          </cell>
          <cell r="AE518" t="str">
            <v>yes</v>
          </cell>
          <cell r="AF518" t="str">
            <v>unknown</v>
          </cell>
          <cell r="AG518">
            <v>1998</v>
          </cell>
          <cell r="AH518" t="str">
            <v>Fi Sør-Varanger: Elvenes og Jarfjordbotn</v>
          </cell>
          <cell r="AI518">
            <v>5</v>
          </cell>
          <cell r="AJ518" t="str">
            <v>V</v>
          </cell>
          <cell r="AL518">
            <v>1</v>
          </cell>
          <cell r="AM518" t="str">
            <v>importDirect</v>
          </cell>
          <cell r="AN518">
            <v>4</v>
          </cell>
          <cell r="AO518" t="str">
            <v>introductionEscaped,introductionTransportpollution</v>
          </cell>
          <cell r="AP518" t="str">
            <v>OsA,He,Op,Bu,Ve,Va,Ro,St,Nt,No,Tr</v>
          </cell>
          <cell r="AQ518">
            <v>160</v>
          </cell>
          <cell r="AR518">
            <v>8</v>
          </cell>
          <cell r="AS518">
            <v>1280</v>
          </cell>
          <cell r="AT518">
            <v>200000</v>
          </cell>
          <cell r="AU518">
            <v>2400</v>
          </cell>
          <cell r="AV518">
            <v>80</v>
          </cell>
          <cell r="AW518" t="str">
            <v>Ingen kjent effekt</v>
          </cell>
          <cell r="AX518" t="str">
            <v>Ingen kjent effekt</v>
          </cell>
          <cell r="BC518" t="str">
            <v>Ingen kjent effekt</v>
          </cell>
          <cell r="BD518" t="str">
            <v>Ingen kjent effekt</v>
          </cell>
          <cell r="BE518" t="str">
            <v>no</v>
          </cell>
          <cell r="BF518" t="str">
            <v>no</v>
          </cell>
          <cell r="BK518" t="str">
            <v>temperate_boreal:Europe,Asia|temperate_nemoral:Europe,Asia|subtropic_mediterranean:Europe,Asia</v>
          </cell>
          <cell r="BM518" t="str">
            <v>temperate_boreal:Europe,Asia|temperate_nemoral:Europe,Asia|subtropic_mediterranean:Europe,Asia</v>
          </cell>
          <cell r="BO518">
            <v>3</v>
          </cell>
          <cell r="BR518" t="str">
            <v>RedListCategoryLevel</v>
          </cell>
          <cell r="BT518">
            <v>2</v>
          </cell>
          <cell r="BW518" t="str">
            <v>SpreadYearlyIncreaseObservations</v>
          </cell>
          <cell r="BX518">
            <v>122</v>
          </cell>
          <cell r="BY518">
            <v>1</v>
          </cell>
          <cell r="CB518" t="str">
            <v>T4,T32,T35,T40,T43</v>
          </cell>
          <cell r="CC518">
            <v>1</v>
          </cell>
          <cell r="CH518">
            <v>1</v>
          </cell>
          <cell r="CM518">
            <v>1</v>
          </cell>
          <cell r="CQ518">
            <v>1</v>
          </cell>
          <cell r="CU518">
            <v>1</v>
          </cell>
          <cell r="CX518">
            <v>0</v>
          </cell>
          <cell r="CY518">
            <v>1</v>
          </cell>
          <cell r="DB518">
            <v>0</v>
          </cell>
          <cell r="DC518" t="str">
            <v>Hageridderspore &lt;i&gt;Delphinium elatum&lt;/i&gt; avgrenses her vidt til også å inkludere hagehybrid-komplekset &lt;i&gt;D. &lt;/i&gt;x &lt;i&gt;cultorum&lt;/i&gt;, hvor &lt;i&gt;D. elatum&lt;/i&gt; er en av de viktigste stamartene. Den spontane arten er vidt utbredt i Europa og Sibir, nord til boreal sone og til eller over grensa til Arktis i Russland. Arten har frøformering, men frøformeringen er kanskje dårlig hos hagehybridene. Den har noe klonal vekst og kan danne ganske store kolonier.</v>
          </cell>
          <cell r="DD518" t="str">
            <v>&lt;p&gt;Spontantypen av hageridderspore er bare sikkert påvist i Fi Sør-Varanger, der den i perioden 1998-2004 ble funnet som etablert på fem ulike steder. Alle disse stedene er plasser for tyske leirer eller andre militæranlegg under andre verdenskrig, og arten er sikkert kommet inn med f&amp;#244:r som tyskerne importerte fra Mellom-Europa til Kirkenes-området til det store antallet hester de brukte på Litsafronten på Kolahalvøya i 1941-1944. At arten har stått uoppdaget fra tidlig 1940-tall til 1998 er interessant og reflektert hos en lang rekke andre arter (Alm et al. 2009). Arten er tydeligvis stabil i Sør-Varanger, men ekspanderer ikke.&lt;/p&gt;&lt;p&gt;Vi har inkludert også hageformer av &lt;i&gt;D. elatum&lt;/i&gt; og det hagehybrid-komplekset som kalles &lt;i&gt;D. &lt;/i&gt;x &lt;i&gt;cultorum&lt;/i&gt;. Slike planter er funnet spredte steder fra et første funn i He Hamar i 1862, men med sterkere økning fra 1970-årene og spesielt i Nord-Norge og i fjellbygdene på Østlandet og i Trøndelag. Arten eller komplekset er nå nokså vanlig å se i veikanter og nær bebyggelse, men blir nesten aldri samlet og dokumentert.&lt;/p&gt;</v>
          </cell>
          <cell r="DE518" t="str">
            <v>Arten ble innført med tysk hestef&amp;#244:r under andre verdenskrig (spontanplanten) og som prydplante (hagehybridene, kanskje også spontanplanten). Den spres i dag hovedsakelig med utkast fra hager (hagehybridene).</v>
          </cell>
          <cell r="DF518" t="str">
            <v>Invasjonspotensialet er moderat, en kombinasjon av moderat lang median levetid og begrenset ekspansjonshastighet. Ekspansjonshastigheten er trolig underestimert, men det påvirker ikke kategorien for invasjonspotensial.</v>
          </cell>
          <cell r="DG518" t="str">
            <v>Arten er fortsatt så lokal, og med så begrensete kolonier, at den ikke gjør nevneverdig økologisk skade.</v>
          </cell>
          <cell r="DH518" t="str">
            <v>&lt;p&gt;Hageridderspore vurderes til låg økologisk risiko, og bare på grunn av invasjonspotensialet. Arten har trygg og økende forekomst i Norge (frøreproduksjon og/eller som gjenstående), men den ekspanderer lite.&lt;/p&gt;&lt;p&gt; &lt;/p&gt;</v>
          </cell>
          <cell r="DI518">
            <v>1</v>
          </cell>
        </row>
        <row r="519">
          <cell r="B519" t="str">
            <v>Delphinium grandiflorum</v>
          </cell>
          <cell r="C519" t="str">
            <v>L.</v>
          </cell>
          <cell r="D519" t="str">
            <v>kinaridderspore</v>
          </cell>
          <cell r="E519">
            <v>63079</v>
          </cell>
          <cell r="F519">
            <v>103119</v>
          </cell>
          <cell r="G519" t="str">
            <v>ExpertGroups/Karplanter/N</v>
          </cell>
          <cell r="H519" t="str">
            <v>Karplanter</v>
          </cell>
          <cell r="I519" t="str">
            <v>Karplanter</v>
          </cell>
          <cell r="J519" t="str">
            <v>NotApplicable</v>
          </cell>
          <cell r="M519" t="str">
            <v>canNotEstablishWithin50years</v>
          </cell>
          <cell r="AA519">
            <v>1892</v>
          </cell>
          <cell r="AB519" t="str">
            <v>terrestrial</v>
          </cell>
          <cell r="AD519" t="str">
            <v>unknown</v>
          </cell>
          <cell r="AE519" t="str">
            <v>no</v>
          </cell>
          <cell r="AF519" t="str">
            <v>unknown</v>
          </cell>
          <cell r="AI519">
            <v>5</v>
          </cell>
          <cell r="AJ519" t="str">
            <v>V</v>
          </cell>
          <cell r="AW519" t="str">
            <v>Ingen kjent effekt</v>
          </cell>
          <cell r="AX519" t="str">
            <v>Ingen kjent effekt</v>
          </cell>
          <cell r="BC519" t="str">
            <v>Ingen kjent effekt</v>
          </cell>
          <cell r="BD519" t="str">
            <v>Ingen kjent effekt</v>
          </cell>
          <cell r="BK519" t="str">
            <v>temperate_boreal:Asia|temperate_nemoral:Asia|temperate_dry:Asia|subtropic_highlands:Asia</v>
          </cell>
          <cell r="BM519" t="str">
            <v>temperate_boreal:Asia|temperate_nemoral:Europe,Asia|temperate_dry:Asia|subtropic_highlands:Asia</v>
          </cell>
          <cell r="DI519">
            <v>0</v>
          </cell>
        </row>
        <row r="520">
          <cell r="B520" t="str">
            <v>Delphinium ×cultorum</v>
          </cell>
          <cell r="C520" t="str">
            <v>Voss</v>
          </cell>
          <cell r="E520">
            <v>132248</v>
          </cell>
          <cell r="F520">
            <v>127932</v>
          </cell>
          <cell r="G520" t="str">
            <v>ExpertGroups/Karplanter/N</v>
          </cell>
          <cell r="H520" t="str">
            <v>Karplanter</v>
          </cell>
          <cell r="I520" t="str">
            <v>Karplanter</v>
          </cell>
          <cell r="J520" t="str">
            <v>NotApplicable</v>
          </cell>
          <cell r="M520" t="str">
            <v>taxonIsEvaluatedInHigherRank</v>
          </cell>
          <cell r="X520">
            <v>1</v>
          </cell>
          <cell r="Y520">
            <v>1</v>
          </cell>
          <cell r="Z520">
            <v>1</v>
          </cell>
          <cell r="AB520" t="str">
            <v>terrestrial</v>
          </cell>
          <cell r="AD520" t="str">
            <v>unknown</v>
          </cell>
          <cell r="AE520" t="str">
            <v>yes</v>
          </cell>
          <cell r="AF520" t="str">
            <v>unknown</v>
          </cell>
          <cell r="DI520">
            <v>0</v>
          </cell>
        </row>
        <row r="521">
          <cell r="B521" t="str">
            <v>Verbena rigida</v>
          </cell>
          <cell r="C521" t="str">
            <v>Spreng.</v>
          </cell>
          <cell r="D521" t="str">
            <v>aksjernurt</v>
          </cell>
          <cell r="E521">
            <v>85684</v>
          </cell>
          <cell r="F521">
            <v>128805</v>
          </cell>
          <cell r="G521" t="str">
            <v>ExpertGroups/Karplanter/N</v>
          </cell>
          <cell r="H521" t="str">
            <v>Karplanter</v>
          </cell>
          <cell r="I521" t="str">
            <v>Karplanter</v>
          </cell>
          <cell r="J521" t="str">
            <v>NotApplicable</v>
          </cell>
          <cell r="M521" t="str">
            <v>canNotEstablishWithin50years</v>
          </cell>
          <cell r="AA521">
            <v>2005</v>
          </cell>
          <cell r="AB521" t="str">
            <v>terrestrial</v>
          </cell>
          <cell r="AD521" t="str">
            <v>origin</v>
          </cell>
          <cell r="AE521" t="str">
            <v>no</v>
          </cell>
          <cell r="AF521" t="str">
            <v>unknown</v>
          </cell>
          <cell r="AI521">
            <v>5</v>
          </cell>
          <cell r="AJ521" t="str">
            <v>V</v>
          </cell>
          <cell r="AW521" t="str">
            <v>Ingen kjent effekt</v>
          </cell>
          <cell r="AX521" t="str">
            <v>Ingen kjent effekt</v>
          </cell>
          <cell r="BC521" t="str">
            <v>Ingen kjent effekt</v>
          </cell>
          <cell r="BD521" t="str">
            <v>Ingen kjent effekt</v>
          </cell>
          <cell r="BK521" t="str">
            <v>subtropic_unspecified:SouthAmerica|tropic:SouthAmerica</v>
          </cell>
          <cell r="BM521" t="str">
            <v>temperate_nemoral:Europe,Africa,Oceania|subtropic_unspecified:Africa,Oceania,NorthAndCentralAmerica,SouthAmerica|tropic:SouthAmerica</v>
          </cell>
          <cell r="DI521">
            <v>0</v>
          </cell>
        </row>
        <row r="522">
          <cell r="B522" t="str">
            <v>Verbena ×hybrida</v>
          </cell>
          <cell r="C522" t="str">
            <v>Voss</v>
          </cell>
          <cell r="D522" t="str">
            <v>hagejernurt</v>
          </cell>
          <cell r="E522">
            <v>138685</v>
          </cell>
          <cell r="F522">
            <v>102610</v>
          </cell>
          <cell r="G522" t="str">
            <v>ExpertGroups/Karplanter/N</v>
          </cell>
          <cell r="H522" t="str">
            <v>Karplanter</v>
          </cell>
          <cell r="I522" t="str">
            <v>Karplanter</v>
          </cell>
          <cell r="J522" t="str">
            <v>NotApplicable</v>
          </cell>
          <cell r="M522" t="str">
            <v>canNotEstablishWithin50years</v>
          </cell>
          <cell r="AA522">
            <v>1983</v>
          </cell>
          <cell r="AB522" t="str">
            <v>terrestrial</v>
          </cell>
          <cell r="AD522" t="str">
            <v>unknown</v>
          </cell>
          <cell r="AE522" t="str">
            <v>yes</v>
          </cell>
          <cell r="AF522" t="str">
            <v>unknown</v>
          </cell>
          <cell r="AI522">
            <v>1</v>
          </cell>
          <cell r="AJ522" t="str">
            <v>V</v>
          </cell>
          <cell r="AW522" t="str">
            <v>Ingen kjent effekt</v>
          </cell>
          <cell r="AX522" t="str">
            <v>Ingen kjent effekt</v>
          </cell>
          <cell r="BC522" t="str">
            <v>Ingen kjent effekt</v>
          </cell>
          <cell r="BD522" t="str">
            <v>Ingen kjent effekt</v>
          </cell>
          <cell r="BK522" t="str">
            <v>unknown:Europe</v>
          </cell>
          <cell r="BM522" t="str">
            <v>unknown:Europe</v>
          </cell>
          <cell r="DI522">
            <v>0</v>
          </cell>
        </row>
        <row r="523">
          <cell r="B523" t="str">
            <v>Descurainia incana</v>
          </cell>
          <cell r="C523" t="str">
            <v>(Bernh. ex Fisch. &amp; C.A.Mey.) Dorn</v>
          </cell>
          <cell r="D523" t="str">
            <v>tårnsennep</v>
          </cell>
          <cell r="E523">
            <v>132298</v>
          </cell>
          <cell r="F523">
            <v>101176</v>
          </cell>
          <cell r="G523" t="str">
            <v>ExpertGroups/Karplanter/N</v>
          </cell>
          <cell r="H523" t="str">
            <v>Karplanter</v>
          </cell>
          <cell r="I523" t="str">
            <v>Karplanter</v>
          </cell>
          <cell r="J523" t="str">
            <v>NotApplicable</v>
          </cell>
          <cell r="M523" t="str">
            <v>canNotEstablishWithin50years</v>
          </cell>
          <cell r="AA523">
            <v>1937</v>
          </cell>
          <cell r="AB523" t="str">
            <v>terrestrial</v>
          </cell>
          <cell r="AD523" t="str">
            <v>origin</v>
          </cell>
          <cell r="AE523" t="str">
            <v>no</v>
          </cell>
          <cell r="AF523" t="str">
            <v>unknown</v>
          </cell>
          <cell r="AI523">
            <v>2</v>
          </cell>
          <cell r="AJ523" t="str">
            <v>V</v>
          </cell>
          <cell r="AW523" t="str">
            <v>Ingen kjent effekt</v>
          </cell>
          <cell r="AX523" t="str">
            <v>Ingen kjent effekt</v>
          </cell>
          <cell r="BC523" t="str">
            <v>Ingen kjent effekt</v>
          </cell>
          <cell r="BD523" t="str">
            <v>Ingen kjent effekt</v>
          </cell>
          <cell r="BK523" t="str">
            <v>temperate_boreal:NorthAndCentralAmerica|temperate_nemoral:NorthAndCentralAmerica|temperate_dry:NorthAndCentralAmerica|subtropic_unspecified:NorthAndCentralAmerica</v>
          </cell>
          <cell r="BM523" t="str">
            <v>temperate_boreal:NorthAndCentralAmerica|temperate_nemoral:NorthAndCentralAmerica|temperate_dry:NorthAndCentralAmerica|subtropic_unspecified:NorthAndCentralAmerica</v>
          </cell>
          <cell r="DI523">
            <v>0</v>
          </cell>
        </row>
        <row r="524">
          <cell r="B524" t="str">
            <v>Descurainia pinnata</v>
          </cell>
          <cell r="C524" t="str">
            <v>(Walter) Britton</v>
          </cell>
          <cell r="D524" t="str">
            <v>møllesennep</v>
          </cell>
          <cell r="E524">
            <v>61137</v>
          </cell>
          <cell r="F524">
            <v>101177</v>
          </cell>
          <cell r="G524" t="str">
            <v>ExpertGroups/Karplanter/N</v>
          </cell>
          <cell r="H524" t="str">
            <v>Karplanter</v>
          </cell>
          <cell r="I524" t="str">
            <v>Karplanter</v>
          </cell>
          <cell r="J524" t="str">
            <v>NotApplicable</v>
          </cell>
          <cell r="M524" t="str">
            <v>canNotEstablishWithin50years</v>
          </cell>
          <cell r="AA524">
            <v>1968</v>
          </cell>
          <cell r="AB524" t="str">
            <v>terrestrial</v>
          </cell>
          <cell r="AD524" t="str">
            <v>origin</v>
          </cell>
          <cell r="AE524" t="str">
            <v>no</v>
          </cell>
          <cell r="AF524" t="str">
            <v>unknown</v>
          </cell>
          <cell r="AI524">
            <v>1</v>
          </cell>
          <cell r="AJ524" t="str">
            <v>V</v>
          </cell>
          <cell r="AW524" t="str">
            <v>Ingen kjent effekt</v>
          </cell>
          <cell r="AX524" t="str">
            <v>Ingen kjent effekt</v>
          </cell>
          <cell r="BC524" t="str">
            <v>Ingen kjent effekt</v>
          </cell>
          <cell r="BD524" t="str">
            <v>Ingen kjent effekt</v>
          </cell>
          <cell r="BK524" t="str">
            <v>temperate_boreal:NorthAndCentralAmerica|temperate_nemoral:NorthAndCentralAmerica|temperate_dry:NorthAndCentralAmerica|subtropic_unspecified:NorthAndCentralAmerica</v>
          </cell>
          <cell r="BM524" t="str">
            <v>temperate_boreal:NorthAndCentralAmerica|temperate_nemoral:NorthAndCentralAmerica|temperate_dry:NorthAndCentralAmerica|subtropic_unspecified:NorthAndCentralAmerica</v>
          </cell>
          <cell r="DI524">
            <v>0</v>
          </cell>
        </row>
        <row r="525">
          <cell r="B525" t="str">
            <v>Verbesina encelioides</v>
          </cell>
          <cell r="C525" t="str">
            <v>(Cav.) Benth. &amp; Hook.f. ex A.Gray</v>
          </cell>
          <cell r="D525" t="str">
            <v>kronskjegg</v>
          </cell>
          <cell r="E525">
            <v>60874</v>
          </cell>
          <cell r="F525">
            <v>100914</v>
          </cell>
          <cell r="G525" t="str">
            <v>ExpertGroups/Karplanter/N</v>
          </cell>
          <cell r="H525" t="str">
            <v>Karplanter</v>
          </cell>
          <cell r="I525" t="str">
            <v>Karplanter</v>
          </cell>
          <cell r="J525" t="str">
            <v>NotApplicable</v>
          </cell>
          <cell r="M525" t="str">
            <v>canNotEstablishWithin50years</v>
          </cell>
          <cell r="AA525">
            <v>1933</v>
          </cell>
          <cell r="AB525" t="str">
            <v>terrestrial</v>
          </cell>
          <cell r="AD525" t="str">
            <v>unknown</v>
          </cell>
          <cell r="AE525" t="str">
            <v>no</v>
          </cell>
          <cell r="AF525" t="str">
            <v>unknown</v>
          </cell>
          <cell r="AI525">
            <v>1</v>
          </cell>
          <cell r="AJ525" t="str">
            <v>V</v>
          </cell>
          <cell r="AW525" t="str">
            <v>Ingen kjent effekt</v>
          </cell>
          <cell r="AX525" t="str">
            <v>Ingen kjent effekt</v>
          </cell>
          <cell r="BC525" t="str">
            <v>Ingen kjent effekt</v>
          </cell>
          <cell r="BD525" t="str">
            <v>Ingen kjent effekt</v>
          </cell>
          <cell r="BK525" t="str">
            <v>temperate_nemoral:NorthAndCentralAmerica|temperate_dry:NorthAndCentralAmerica</v>
          </cell>
          <cell r="BM525" t="str">
            <v>temperate_nemoral:NorthAndCentralAmerica|temperate_dry:Europe,Asia,NorthAndCentralAmerica|subtropic_unspecified:Oceania,SouthAmerica|subtropic_mediterranean:Europe,Asia,Africa,Oceania,NorthAndCentralAmerica|subtropic_dry:Asia,Africa,Oceania,NorthAndCentralAmerica,SouthAmerica|subtropic_caperegion:Africa</v>
          </cell>
          <cell r="DI525">
            <v>0</v>
          </cell>
        </row>
        <row r="526">
          <cell r="B526" t="str">
            <v>Verbascum blattaria</v>
          </cell>
          <cell r="C526" t="str">
            <v>L.</v>
          </cell>
          <cell r="D526" t="str">
            <v>sommerkongslys</v>
          </cell>
          <cell r="E526">
            <v>62551</v>
          </cell>
          <cell r="F526">
            <v>102591</v>
          </cell>
          <cell r="G526" t="str">
            <v>ExpertGroups/Karplanter/N</v>
          </cell>
          <cell r="H526" t="str">
            <v>Karplanter</v>
          </cell>
          <cell r="I526" t="str">
            <v>Karplanter</v>
          </cell>
          <cell r="J526" t="str">
            <v>NotApplicable</v>
          </cell>
          <cell r="M526" t="str">
            <v>canNotEstablishWithin50years</v>
          </cell>
          <cell r="AA526">
            <v>1882</v>
          </cell>
          <cell r="AB526" t="str">
            <v>terrestrial</v>
          </cell>
          <cell r="AD526" t="str">
            <v>origin,unknown</v>
          </cell>
          <cell r="AE526" t="str">
            <v>no</v>
          </cell>
          <cell r="AF526" t="str">
            <v>unknown</v>
          </cell>
          <cell r="AI526">
            <v>2</v>
          </cell>
          <cell r="AJ526" t="str">
            <v>V</v>
          </cell>
          <cell r="AW526" t="str">
            <v>Ingen kjent effekt</v>
          </cell>
          <cell r="AX526" t="str">
            <v>Ingen kjent effekt</v>
          </cell>
          <cell r="BC526" t="str">
            <v>Ingen kjent effekt</v>
          </cell>
          <cell r="BD526" t="str">
            <v>Ingen kjent effekt</v>
          </cell>
          <cell r="BK526" t="str">
            <v>temperate_nemoral:Europe,Asia|temperate_dry:Asia|subtropic_mediterranean:Europe,Asia,Africa</v>
          </cell>
          <cell r="BM526" t="str">
            <v>temperate_nemoral:Europe,Asia|temperate_dry:Asia|subtropic_mediterranean:Europe,Asia,Africa</v>
          </cell>
          <cell r="DI526">
            <v>0</v>
          </cell>
        </row>
        <row r="527">
          <cell r="B527" t="str">
            <v>Deutzia crenata</v>
          </cell>
          <cell r="C527" t="str">
            <v>Siebold &amp; Zucc.</v>
          </cell>
          <cell r="E527">
            <v>105193</v>
          </cell>
          <cell r="F527">
            <v>145540</v>
          </cell>
          <cell r="G527" t="str">
            <v>ExpertGroups/Karplanter/N</v>
          </cell>
          <cell r="H527" t="str">
            <v>Karplanter</v>
          </cell>
          <cell r="I527" t="str">
            <v>Karplanter</v>
          </cell>
          <cell r="J527" t="str">
            <v>NotApplicable</v>
          </cell>
          <cell r="M527" t="str">
            <v>canNotEstablishWithin50years</v>
          </cell>
          <cell r="AA527">
            <v>1990</v>
          </cell>
          <cell r="AB527" t="str">
            <v>terrestrial</v>
          </cell>
          <cell r="AD527" t="str">
            <v>unknown</v>
          </cell>
          <cell r="AE527" t="str">
            <v>no</v>
          </cell>
          <cell r="AF527" t="str">
            <v>unknown</v>
          </cell>
          <cell r="AI527">
            <v>15</v>
          </cell>
          <cell r="AJ527" t="str">
            <v>V</v>
          </cell>
          <cell r="AW527" t="str">
            <v>Ingen kjent effekt</v>
          </cell>
          <cell r="AX527" t="str">
            <v>Ingen kjent effekt</v>
          </cell>
          <cell r="BC527" t="str">
            <v>Ingen kjent effekt</v>
          </cell>
          <cell r="BD527" t="str">
            <v>Ingen kjent effekt</v>
          </cell>
          <cell r="BK527" t="str">
            <v>temperate_nemoral:Asia|subtropic_humid:Asia</v>
          </cell>
          <cell r="BM527" t="str">
            <v>temperate_nemoral:Europe,Asia,Oceania|subtropic_humid:Asia,Oceania</v>
          </cell>
          <cell r="DI527">
            <v>0</v>
          </cell>
        </row>
        <row r="528">
          <cell r="B528" t="str">
            <v>Deutzia purpurascens</v>
          </cell>
          <cell r="C528" t="str">
            <v>(Franch. ex L.Henry) Rehder</v>
          </cell>
          <cell r="E528">
            <v>105194</v>
          </cell>
          <cell r="F528">
            <v>145541</v>
          </cell>
          <cell r="G528" t="str">
            <v>ExpertGroups/Karplanter/N</v>
          </cell>
          <cell r="H528" t="str">
            <v>Karplanter</v>
          </cell>
          <cell r="I528" t="str">
            <v>Karplanter</v>
          </cell>
          <cell r="J528" t="str">
            <v>NotApplicable</v>
          </cell>
          <cell r="M528" t="str">
            <v>canNotEstablishWithin50years</v>
          </cell>
          <cell r="AA528">
            <v>2001</v>
          </cell>
          <cell r="AB528" t="str">
            <v>terrestrial</v>
          </cell>
          <cell r="AD528" t="str">
            <v>unknown</v>
          </cell>
          <cell r="AE528" t="str">
            <v>no</v>
          </cell>
          <cell r="AF528" t="str">
            <v>unknown</v>
          </cell>
          <cell r="AI528">
            <v>15</v>
          </cell>
          <cell r="AJ528" t="str">
            <v>V</v>
          </cell>
          <cell r="AW528" t="str">
            <v>Ingen kjent effekt</v>
          </cell>
          <cell r="AX528" t="str">
            <v>Ingen kjent effekt</v>
          </cell>
          <cell r="BC528" t="str">
            <v>Ingen kjent effekt</v>
          </cell>
          <cell r="BD528" t="str">
            <v>Ingen kjent effekt</v>
          </cell>
          <cell r="BK528" t="str">
            <v>temperate_nemoral:Asia|subtropic_highlands:Asia</v>
          </cell>
          <cell r="BM528" t="str">
            <v>temperate_nemoral:Asia|subtropic_highlands:Asia</v>
          </cell>
          <cell r="DI528">
            <v>0</v>
          </cell>
        </row>
        <row r="529">
          <cell r="B529" t="str">
            <v>Deutzia scabra</v>
          </cell>
          <cell r="C529" t="str">
            <v>Thunb.</v>
          </cell>
          <cell r="D529" t="str">
            <v>stjernetopp</v>
          </cell>
          <cell r="E529">
            <v>61635</v>
          </cell>
          <cell r="F529">
            <v>101675</v>
          </cell>
          <cell r="G529" t="str">
            <v>ExpertGroups/Karplanter/N</v>
          </cell>
          <cell r="H529" t="str">
            <v>Karplanter</v>
          </cell>
          <cell r="I529" t="str">
            <v>Karplanter</v>
          </cell>
          <cell r="J529" t="str">
            <v>NotApplicable</v>
          </cell>
          <cell r="M529" t="str">
            <v>canNotEstablishWithin50years</v>
          </cell>
          <cell r="AA529">
            <v>1963</v>
          </cell>
          <cell r="AB529" t="str">
            <v>terrestrial</v>
          </cell>
          <cell r="AD529" t="str">
            <v>unknown</v>
          </cell>
          <cell r="AE529" t="str">
            <v>no</v>
          </cell>
          <cell r="AF529" t="str">
            <v>unknown</v>
          </cell>
          <cell r="AI529">
            <v>15</v>
          </cell>
          <cell r="AJ529" t="str">
            <v>V</v>
          </cell>
          <cell r="AW529" t="str">
            <v>Ingen kjent effekt</v>
          </cell>
          <cell r="AX529" t="str">
            <v>Ingen kjent effekt</v>
          </cell>
          <cell r="BC529" t="str">
            <v>Ingen kjent effekt</v>
          </cell>
          <cell r="BD529" t="str">
            <v>Ingen kjent effekt</v>
          </cell>
          <cell r="BK529" t="str">
            <v>temperate_nemoral:Asia|subtropic_humid:Asia</v>
          </cell>
          <cell r="BM529" t="str">
            <v>temperate_nemoral:Europe,Asia,NorthAndCentralAmerica|subtropic_mediterranean:Europe|subtropic_humid:Asia</v>
          </cell>
          <cell r="DI529">
            <v>0</v>
          </cell>
        </row>
        <row r="530">
          <cell r="B530" t="str">
            <v>Dianthus barbatus</v>
          </cell>
          <cell r="C530" t="str">
            <v>L.</v>
          </cell>
          <cell r="D530" t="str">
            <v>busknellik</v>
          </cell>
          <cell r="E530">
            <v>61444</v>
          </cell>
          <cell r="F530">
            <v>101484</v>
          </cell>
          <cell r="G530" t="str">
            <v>ExpertGroups/Karplanter/N</v>
          </cell>
          <cell r="H530" t="str">
            <v>Karplanter</v>
          </cell>
          <cell r="I530" t="str">
            <v>Karplanter</v>
          </cell>
          <cell r="J530" t="str">
            <v>AlienSpecie</v>
          </cell>
          <cell r="N530">
            <v>3</v>
          </cell>
          <cell r="Q530">
            <v>1</v>
          </cell>
          <cell r="T530" t="str">
            <v>LO</v>
          </cell>
          <cell r="U530">
            <v>2</v>
          </cell>
          <cell r="V530" t="str">
            <v>3AB,1</v>
          </cell>
          <cell r="X530">
            <v>2</v>
          </cell>
          <cell r="Y530">
            <v>3</v>
          </cell>
          <cell r="Z530">
            <v>1</v>
          </cell>
          <cell r="AA530">
            <v>1862</v>
          </cell>
          <cell r="AB530" t="str">
            <v>terrestrial</v>
          </cell>
          <cell r="AD530" t="str">
            <v>unknown</v>
          </cell>
          <cell r="AE530" t="str">
            <v>yes</v>
          </cell>
          <cell r="AF530" t="str">
            <v>unknown</v>
          </cell>
          <cell r="AG530">
            <v>1862</v>
          </cell>
          <cell r="AH530" t="str">
            <v>Oslo: Bogstad</v>
          </cell>
          <cell r="AI530">
            <v>5</v>
          </cell>
          <cell r="AJ530" t="str">
            <v>V</v>
          </cell>
          <cell r="AL530">
            <v>2</v>
          </cell>
          <cell r="AM530" t="str">
            <v>importDirect</v>
          </cell>
          <cell r="AN530">
            <v>3</v>
          </cell>
          <cell r="AO530" t="str">
            <v>introductionEscaped</v>
          </cell>
          <cell r="AP530" t="str">
            <v>Øs,OsA,He,Op,Bu,Ve,Te,Aa,Va,Ro,Ho,Sf,Mr,St,Tr,Fi</v>
          </cell>
          <cell r="AQ530">
            <v>250</v>
          </cell>
          <cell r="AR530">
            <v>5</v>
          </cell>
          <cell r="AS530">
            <v>1250</v>
          </cell>
          <cell r="AT530">
            <v>250000</v>
          </cell>
          <cell r="AU530">
            <v>2500</v>
          </cell>
          <cell r="AV530">
            <v>90</v>
          </cell>
          <cell r="AW530" t="str">
            <v>Ingen kjent effekt</v>
          </cell>
          <cell r="AX530" t="str">
            <v>Ingen kjent effekt</v>
          </cell>
          <cell r="BC530" t="str">
            <v>Ingen kjent effekt</v>
          </cell>
          <cell r="BD530" t="str">
            <v>Ingen kjent effekt</v>
          </cell>
          <cell r="BE530" t="str">
            <v>no</v>
          </cell>
          <cell r="BF530" t="str">
            <v>no</v>
          </cell>
          <cell r="BK530" t="str">
            <v>temperate_nemoral:Europe|subtropic_mediterranean:Europe</v>
          </cell>
          <cell r="BM530" t="str">
            <v>temperate_boreal:Europe|temperate_nemoral:Europe,Asia,Oceania,NorthAndCentralAmerica|subtropic_mediterranean:Europe,Oceania,NorthAndCentralAmerica</v>
          </cell>
          <cell r="BO530">
            <v>3</v>
          </cell>
          <cell r="BR530" t="str">
            <v>RedListCategoryLevel</v>
          </cell>
          <cell r="BT530">
            <v>3</v>
          </cell>
          <cell r="BW530" t="str">
            <v>SpreadYearlyIncreaseObservations</v>
          </cell>
          <cell r="BX530">
            <v>209</v>
          </cell>
          <cell r="BY530">
            <v>1</v>
          </cell>
          <cell r="CB530" t="str">
            <v>T37-C-3,T40,T43,T2,T4,T43</v>
          </cell>
          <cell r="CC530">
            <v>1</v>
          </cell>
          <cell r="CH530">
            <v>1</v>
          </cell>
          <cell r="CM530">
            <v>1</v>
          </cell>
          <cell r="CQ530">
            <v>1</v>
          </cell>
          <cell r="CU530">
            <v>1</v>
          </cell>
          <cell r="CX530">
            <v>0</v>
          </cell>
          <cell r="CY530">
            <v>1</v>
          </cell>
          <cell r="DB530">
            <v>0</v>
          </cell>
          <cell r="DC530" t="str">
            <v>Busknellik &lt;i&gt;Dianthus barbatus&lt;/i&gt; er en flerårig urt med frøformering. Arten kommer fra Mellom- og Øst-Europa og Kaukasus, er innført som hagestaude og har vært lenge i landet.</v>
          </cell>
          <cell r="DD530" t="str">
            <v>&lt;p&gt;Den første observasjonen er fra en etablert bestand, i skogen rundt parken på Bogstad herregård i Oslo i 1862. Arten er siden funnet et stort antall ganger, men de fleste forekomstene (delpopulasjonene) har ikke vært svært langvarige. Arten hadde praktisk talt ikke noen ekspansjon i perioden 1862-1960, men har siden ekspandert og da mest fra perioden 1941-1960 til 1961-1980, med en svakere, men fortsatt jevn ekspansjon siden. Den er funnet i alle fylker unntatt Nord-Trøndelag og Nordland. Det er relativt få funn på Vestlandet og nordpå.&lt;/p&gt;</v>
          </cell>
          <cell r="DE530" t="str">
            <v>Busknellik er forvillet fra hager i Norge. Frøene spres passivt over relativt korte avstander.</v>
          </cell>
          <cell r="DF530" t="str">
            <v>Arten har et moderat invasjonspotensial, som en kombinasjon av moderat lang median levetid og moderat ekspansjonshastighet.</v>
          </cell>
          <cell r="DG530" t="str">
            <v>Det er ingen kjente negative økologiske effekter knyttet til arten. De fleste funnene er knyttet til veikanter, kulturmark og andre mer eller mindre endrede naturtyper, men arten går også inn i skogkanter og på grunnlendt mark og berg hvor den ikke ser ut til å gjøre noen skade.</v>
          </cell>
          <cell r="DH530" t="str">
            <v>&lt;p&gt;Busknellik vurderes til lav økologisk risiko, og utelukkende på grunn av invasjonspotensialet. Det er ingen kjent økologisk effekt knyttet til arten.&lt;/p&gt;</v>
          </cell>
          <cell r="DI530">
            <v>0</v>
          </cell>
        </row>
        <row r="531">
          <cell r="B531" t="str">
            <v>Dianthus carthusianorum</v>
          </cell>
          <cell r="C531" t="str">
            <v>L.</v>
          </cell>
          <cell r="D531" t="str">
            <v>kartusianernellik</v>
          </cell>
          <cell r="E531">
            <v>61445</v>
          </cell>
          <cell r="F531">
            <v>101485</v>
          </cell>
          <cell r="G531" t="str">
            <v>ExpertGroups/Karplanter/N</v>
          </cell>
          <cell r="H531" t="str">
            <v>Karplanter</v>
          </cell>
          <cell r="I531" t="str">
            <v>Karplanter</v>
          </cell>
          <cell r="J531" t="str">
            <v>NotApplicable</v>
          </cell>
          <cell r="M531" t="str">
            <v>canNotEstablishWithin50years</v>
          </cell>
          <cell r="AA531">
            <v>1939</v>
          </cell>
          <cell r="AB531" t="str">
            <v>terrestrial</v>
          </cell>
          <cell r="AD531" t="str">
            <v>unknown</v>
          </cell>
          <cell r="AE531" t="str">
            <v>no</v>
          </cell>
          <cell r="AF531" t="str">
            <v>unknown</v>
          </cell>
          <cell r="AI531">
            <v>5</v>
          </cell>
          <cell r="AJ531" t="str">
            <v>V</v>
          </cell>
          <cell r="AW531" t="str">
            <v>Ingen kjent effekt</v>
          </cell>
          <cell r="AX531" t="str">
            <v>Ingen kjent effekt</v>
          </cell>
          <cell r="BC531" t="str">
            <v>Ingen kjent effekt</v>
          </cell>
          <cell r="BD531" t="str">
            <v>Ingen kjent effekt</v>
          </cell>
          <cell r="BK531" t="str">
            <v>temperate_nemoral:Europe|subtropic_mediterranean:Europe</v>
          </cell>
          <cell r="BM531" t="str">
            <v>temperate_nemoral:Europe|subtropic_mediterranean:Europe</v>
          </cell>
          <cell r="DI531">
            <v>4</v>
          </cell>
        </row>
        <row r="532">
          <cell r="B532" t="str">
            <v>Dianthus chinensis</v>
          </cell>
          <cell r="C532" t="str">
            <v>L.</v>
          </cell>
          <cell r="D532" t="str">
            <v>kinanellik</v>
          </cell>
          <cell r="E532">
            <v>61447</v>
          </cell>
          <cell r="F532">
            <v>101487</v>
          </cell>
          <cell r="G532" t="str">
            <v>ExpertGroups/Karplanter/N</v>
          </cell>
          <cell r="H532" t="str">
            <v>Karplanter</v>
          </cell>
          <cell r="I532" t="str">
            <v>Karplanter</v>
          </cell>
          <cell r="J532" t="str">
            <v>NotApplicable</v>
          </cell>
          <cell r="M532" t="str">
            <v>canNotEstablishWithin50years</v>
          </cell>
          <cell r="AA532">
            <v>1966</v>
          </cell>
          <cell r="AB532" t="str">
            <v>terrestrial</v>
          </cell>
          <cell r="AD532" t="str">
            <v>unknown</v>
          </cell>
          <cell r="AE532" t="str">
            <v>no</v>
          </cell>
          <cell r="AF532" t="str">
            <v>unknown</v>
          </cell>
          <cell r="AI532">
            <v>5</v>
          </cell>
          <cell r="AJ532" t="str">
            <v>V</v>
          </cell>
          <cell r="AW532" t="str">
            <v>Ingen kjent effekt</v>
          </cell>
          <cell r="AX532" t="str">
            <v>Ingen kjent effekt</v>
          </cell>
          <cell r="BC532" t="str">
            <v>Ingen kjent effekt</v>
          </cell>
          <cell r="BD532" t="str">
            <v>Ingen kjent effekt</v>
          </cell>
          <cell r="BK532" t="str">
            <v>temperate_nemoral:Asia</v>
          </cell>
          <cell r="BM532" t="str">
            <v>temperate_nemoral:Europe,Asia|subtropic_mediterranean:Europe</v>
          </cell>
          <cell r="DI532">
            <v>0</v>
          </cell>
        </row>
        <row r="533">
          <cell r="B533" t="str">
            <v>Dianthus cruentus</v>
          </cell>
          <cell r="C533" t="str">
            <v>Griseb.</v>
          </cell>
          <cell r="D533" t="str">
            <v>blodnellik</v>
          </cell>
          <cell r="E533">
            <v>61448</v>
          </cell>
          <cell r="F533">
            <v>101488</v>
          </cell>
          <cell r="G533" t="str">
            <v>ExpertGroups/Karplanter/N</v>
          </cell>
          <cell r="H533" t="str">
            <v>Karplanter</v>
          </cell>
          <cell r="I533" t="str">
            <v>Karplanter</v>
          </cell>
          <cell r="J533" t="str">
            <v>NotApplicable</v>
          </cell>
          <cell r="M533" t="str">
            <v>canNotEstablishWithin50years</v>
          </cell>
          <cell r="AA533">
            <v>2005</v>
          </cell>
          <cell r="AB533" t="str">
            <v>terrestrial</v>
          </cell>
          <cell r="AD533" t="str">
            <v>unknown</v>
          </cell>
          <cell r="AE533" t="str">
            <v>no</v>
          </cell>
          <cell r="AF533" t="str">
            <v>unknown</v>
          </cell>
          <cell r="AI533">
            <v>5</v>
          </cell>
          <cell r="AJ533" t="str">
            <v>V</v>
          </cell>
          <cell r="AW533" t="str">
            <v>Ingen kjent effekt</v>
          </cell>
          <cell r="AX533" t="str">
            <v>Ingen kjent effekt</v>
          </cell>
          <cell r="BC533" t="str">
            <v>Ingen kjent effekt</v>
          </cell>
          <cell r="BD533" t="str">
            <v>Ingen kjent effekt</v>
          </cell>
          <cell r="BK533" t="str">
            <v>temperate_nemoral:Europe,Asia|subtropic_mediterranean:Europe,Asia</v>
          </cell>
          <cell r="BM533" t="str">
            <v>temperate_nemoral:Europe,Asia|subtropic_mediterranean:Europe,Asia</v>
          </cell>
          <cell r="DI533">
            <v>2</v>
          </cell>
        </row>
        <row r="534">
          <cell r="B534" t="str">
            <v>Dianthus glacialis</v>
          </cell>
          <cell r="C534" t="str">
            <v>Haenke</v>
          </cell>
          <cell r="E534">
            <v>141004</v>
          </cell>
          <cell r="F534">
            <v>170166</v>
          </cell>
          <cell r="G534" t="str">
            <v>ExpertGroups/Karplanter/N</v>
          </cell>
          <cell r="H534" t="str">
            <v>Karplanter</v>
          </cell>
          <cell r="I534" t="str">
            <v>Karplanter</v>
          </cell>
          <cell r="J534" t="str">
            <v>AlienSpecie</v>
          </cell>
          <cell r="N534">
            <v>1</v>
          </cell>
          <cell r="Q534">
            <v>1</v>
          </cell>
          <cell r="T534" t="str">
            <v>NK</v>
          </cell>
          <cell r="U534">
            <v>1</v>
          </cell>
          <cell r="V534" t="str">
            <v>1,1</v>
          </cell>
          <cell r="AA534">
            <v>2013</v>
          </cell>
          <cell r="AB534" t="str">
            <v>terrestrial</v>
          </cell>
          <cell r="AD534" t="str">
            <v>unknown</v>
          </cell>
          <cell r="AE534" t="str">
            <v>no</v>
          </cell>
          <cell r="AF534" t="str">
            <v>unknown</v>
          </cell>
          <cell r="AI534">
            <v>5</v>
          </cell>
          <cell r="AJ534" t="str">
            <v>V</v>
          </cell>
          <cell r="AL534">
            <v>2</v>
          </cell>
          <cell r="AM534" t="str">
            <v>importDirect</v>
          </cell>
          <cell r="AN534">
            <v>1</v>
          </cell>
          <cell r="AO534" t="str">
            <v>introductionReleased</v>
          </cell>
          <cell r="AP534" t="str">
            <v>No</v>
          </cell>
          <cell r="AQ534">
            <v>4</v>
          </cell>
          <cell r="AR534">
            <v>1</v>
          </cell>
          <cell r="AS534">
            <v>4</v>
          </cell>
          <cell r="AT534">
            <v>1</v>
          </cell>
          <cell r="AU534">
            <v>4</v>
          </cell>
          <cell r="AV534">
            <v>0</v>
          </cell>
          <cell r="AW534" t="str">
            <v>Ingen kjent effekt</v>
          </cell>
          <cell r="AX534" t="str">
            <v>Ingen kjent effekt</v>
          </cell>
          <cell r="BC534" t="str">
            <v>Ingen kjent effekt</v>
          </cell>
          <cell r="BD534" t="str">
            <v>Ingen kjent effekt</v>
          </cell>
          <cell r="BE534" t="str">
            <v>no</v>
          </cell>
          <cell r="BF534" t="str">
            <v>no</v>
          </cell>
          <cell r="BK534" t="str">
            <v>temperate_nemoral:Europe|subtropic_mediterranean:Europe</v>
          </cell>
          <cell r="BM534" t="str">
            <v>temperate_nemoral:Europe|subtropic_mediterranean:Europe</v>
          </cell>
          <cell r="BO534">
            <v>1</v>
          </cell>
          <cell r="BR534" t="str">
            <v>RedListCategoryLevel</v>
          </cell>
          <cell r="BT534">
            <v>1</v>
          </cell>
          <cell r="BW534" t="str">
            <v>SpreadYearlyIncreaseCalculatedExpansionSpeed</v>
          </cell>
          <cell r="BX534">
            <v>0</v>
          </cell>
          <cell r="BY534">
            <v>1</v>
          </cell>
          <cell r="CB534" t="str">
            <v>T16</v>
          </cell>
          <cell r="CC534">
            <v>1</v>
          </cell>
          <cell r="CH534">
            <v>1</v>
          </cell>
          <cell r="CM534">
            <v>1</v>
          </cell>
          <cell r="CQ534">
            <v>1</v>
          </cell>
          <cell r="CU534">
            <v>1</v>
          </cell>
          <cell r="CX534">
            <v>0</v>
          </cell>
          <cell r="CY534">
            <v>1</v>
          </cell>
          <cell r="DB534">
            <v>0</v>
          </cell>
          <cell r="DC534" t="str">
            <v>Nellik-arten &lt;i&gt;Dianthus glacialis&lt;/i&gt; er en langlevd flerårig urt fra fjell i Mellom- og Sør-Europa. Den har frøformering, men ingen klonal vekst av betydning. Den dyrkes i svært begrenset omfang i hager.</v>
          </cell>
          <cell r="DD534" t="str">
            <v>&lt;i&gt;Dianthus glacialis &lt;/i&gt;ble plantet eller sådd ut i Bibelura i No Saltdal av en privatperson med en sykelig trang til å berike norsk natur med nye arter. Dette skjedde trolig på 1970-tallet, men planten ble først oppdaget i 2015. Det er ikke kjent om arten fortsatt er til stede, og hvorvidt den har dannet noen bestand.</v>
          </cell>
          <cell r="DE534" t="str">
            <v>Arten er utsatt i naturen, og det er ikke kjent hvorvidt det har skjedd noen videre spredning. Materialet er av ukjent opphav.</v>
          </cell>
          <cell r="DF534" t="str">
            <v>Invasjonspotensialet er lite, med kort median levetid og ingen ekspansjon. Ingen spredning er notert eller forventet.</v>
          </cell>
          <cell r="DG534" t="str">
            <v>Ingen kjent negativ økologisk effekt er knyttet til arten.</v>
          </cell>
          <cell r="DH534" t="str">
            <v>&lt;i&gt;Dianthus glacialis &lt;/i&gt;vurderes til ingen kjent risiko i norsk natur. Den blir neppe noen alvorlig økologisk trussel i norsk fjellheim, men utsetting i et sårbart (og fredet) naturområde er uansett en kritikkverdig handling.</v>
          </cell>
          <cell r="DI534">
            <v>0</v>
          </cell>
        </row>
        <row r="535">
          <cell r="B535" t="str">
            <v>Dianthus knappii</v>
          </cell>
          <cell r="C535" t="str">
            <v>(Pant.) Asch. &amp; Kanitz ex Borbás</v>
          </cell>
          <cell r="D535" t="str">
            <v>svovelnellik</v>
          </cell>
          <cell r="E535">
            <v>61450</v>
          </cell>
          <cell r="F535">
            <v>101490</v>
          </cell>
          <cell r="G535" t="str">
            <v>ExpertGroups/Karplanter/N</v>
          </cell>
          <cell r="H535" t="str">
            <v>Karplanter</v>
          </cell>
          <cell r="I535" t="str">
            <v>Karplanter</v>
          </cell>
          <cell r="J535" t="str">
            <v>NotApplicable</v>
          </cell>
          <cell r="M535" t="str">
            <v>canNotEstablishWithin50years</v>
          </cell>
          <cell r="AA535">
            <v>2007</v>
          </cell>
          <cell r="AB535" t="str">
            <v>terrestrial</v>
          </cell>
          <cell r="AD535" t="str">
            <v>unknown</v>
          </cell>
          <cell r="AE535" t="str">
            <v>no</v>
          </cell>
          <cell r="AF535" t="str">
            <v>unknown</v>
          </cell>
          <cell r="AI535">
            <v>5</v>
          </cell>
          <cell r="AJ535" t="str">
            <v>V</v>
          </cell>
          <cell r="AW535" t="str">
            <v>Ingen kjent effekt</v>
          </cell>
          <cell r="AX535" t="str">
            <v>Ingen kjent effekt</v>
          </cell>
          <cell r="BC535" t="str">
            <v>Ingen kjent effekt</v>
          </cell>
          <cell r="BD535" t="str">
            <v>Ingen kjent effekt</v>
          </cell>
          <cell r="BK535" t="str">
            <v>temperate_nemoral:Europe|subtropic_mediterranean:Europe</v>
          </cell>
          <cell r="BM535" t="str">
            <v>temperate_nemoral:Europe|subtropic_mediterranean:Europe</v>
          </cell>
          <cell r="DI535">
            <v>0</v>
          </cell>
        </row>
        <row r="536">
          <cell r="B536" t="str">
            <v>Dichondra micrantha</v>
          </cell>
          <cell r="C536" t="str">
            <v>Urb.</v>
          </cell>
          <cell r="D536" t="str">
            <v>nyrevindel</v>
          </cell>
          <cell r="E536">
            <v>63663</v>
          </cell>
          <cell r="F536">
            <v>103703</v>
          </cell>
          <cell r="G536" t="str">
            <v>ExpertGroups/Karplanter/N</v>
          </cell>
          <cell r="H536" t="str">
            <v>Karplanter</v>
          </cell>
          <cell r="I536" t="str">
            <v>Karplanter</v>
          </cell>
          <cell r="J536" t="str">
            <v>NotApplicable</v>
          </cell>
          <cell r="M536" t="str">
            <v>canNotEstablishWithin50years</v>
          </cell>
          <cell r="AA536">
            <v>2003</v>
          </cell>
          <cell r="AB536" t="str">
            <v>terrestrial</v>
          </cell>
          <cell r="AD536" t="str">
            <v>unknown</v>
          </cell>
          <cell r="AE536" t="str">
            <v>no</v>
          </cell>
          <cell r="AF536" t="str">
            <v>unknown</v>
          </cell>
          <cell r="AI536">
            <v>1</v>
          </cell>
          <cell r="AJ536" t="str">
            <v>V</v>
          </cell>
          <cell r="AW536" t="str">
            <v>Ingen kjent effekt</v>
          </cell>
          <cell r="AX536" t="str">
            <v>Ingen kjent effekt</v>
          </cell>
          <cell r="BC536" t="str">
            <v>Ingen kjent effekt</v>
          </cell>
          <cell r="BD536" t="str">
            <v>Ingen kjent effekt</v>
          </cell>
          <cell r="BK536" t="str">
            <v>subtropic_unspecified:Asia|tropic:Asia</v>
          </cell>
          <cell r="BM536" t="str">
            <v>subtropic_unspecified:Europe,Asia,Oceania,NorthAndCentralAmerica|subtropic_mediterranean:Europe|subtropic_highlands:Africa</v>
          </cell>
          <cell r="DI536">
            <v>0</v>
          </cell>
        </row>
        <row r="537">
          <cell r="B537" t="str">
            <v>Diervilla lonicera</v>
          </cell>
          <cell r="C537" t="str">
            <v>Mill.</v>
          </cell>
          <cell r="E537">
            <v>144132</v>
          </cell>
          <cell r="F537">
            <v>127935</v>
          </cell>
          <cell r="G537" t="str">
            <v>ExpertGroups/Karplanter/N</v>
          </cell>
          <cell r="H537" t="str">
            <v>Karplanter</v>
          </cell>
          <cell r="I537" t="str">
            <v>Karplanter</v>
          </cell>
          <cell r="J537" t="str">
            <v>NotApplicable</v>
          </cell>
          <cell r="M537" t="str">
            <v>canNotEstablishWithin50years</v>
          </cell>
          <cell r="AA537">
            <v>1925</v>
          </cell>
          <cell r="AB537" t="str">
            <v>terrestrial</v>
          </cell>
          <cell r="AD537" t="str">
            <v>unknown</v>
          </cell>
          <cell r="AE537" t="str">
            <v>no</v>
          </cell>
          <cell r="AF537" t="str">
            <v>unknown</v>
          </cell>
          <cell r="AI537">
            <v>15</v>
          </cell>
          <cell r="AJ537" t="str">
            <v>V</v>
          </cell>
          <cell r="AW537" t="str">
            <v>Ingen kjent effekt</v>
          </cell>
          <cell r="AX537" t="str">
            <v>Ingen kjent effekt</v>
          </cell>
          <cell r="BC537" t="str">
            <v>Ingen kjent effekt</v>
          </cell>
          <cell r="BD537" t="str">
            <v>Ingen kjent effekt</v>
          </cell>
          <cell r="BK537" t="str">
            <v>temperate_boreal:NorthAndCentralAmerica|temperate_nemoral:NorthAndCentralAmerica</v>
          </cell>
          <cell r="BM537" t="str">
            <v>temperate_boreal:NorthAndCentralAmerica|temperate_nemoral:Europe,NorthAndCentralAmerica</v>
          </cell>
          <cell r="DI537">
            <v>0</v>
          </cell>
        </row>
        <row r="538">
          <cell r="B538" t="str">
            <v>Digitalis lanata</v>
          </cell>
          <cell r="C538" t="str">
            <v>Ehrh.</v>
          </cell>
          <cell r="D538" t="str">
            <v>prydrevebjelle</v>
          </cell>
          <cell r="E538">
            <v>62462</v>
          </cell>
          <cell r="F538">
            <v>102502</v>
          </cell>
          <cell r="G538" t="str">
            <v>ExpertGroups/Karplanter/N</v>
          </cell>
          <cell r="H538" t="str">
            <v>Karplanter</v>
          </cell>
          <cell r="I538" t="str">
            <v>Karplanter</v>
          </cell>
          <cell r="J538" t="str">
            <v>AlienSpecie</v>
          </cell>
          <cell r="N538">
            <v>1</v>
          </cell>
          <cell r="Q538">
            <v>1</v>
          </cell>
          <cell r="T538" t="str">
            <v>NK</v>
          </cell>
          <cell r="U538">
            <v>1</v>
          </cell>
          <cell r="V538" t="str">
            <v>1,1</v>
          </cell>
          <cell r="X538">
            <v>1</v>
          </cell>
          <cell r="Y538">
            <v>1</v>
          </cell>
          <cell r="Z538">
            <v>1</v>
          </cell>
          <cell r="AA538">
            <v>1951</v>
          </cell>
          <cell r="AB538" t="str">
            <v>terrestrial</v>
          </cell>
          <cell r="AD538" t="str">
            <v>unknown</v>
          </cell>
          <cell r="AE538" t="str">
            <v>yes</v>
          </cell>
          <cell r="AF538" t="str">
            <v>unknown</v>
          </cell>
          <cell r="AG538">
            <v>1951</v>
          </cell>
          <cell r="AH538" t="str">
            <v>Oslo: Hovedøya</v>
          </cell>
          <cell r="AI538">
            <v>3</v>
          </cell>
          <cell r="AJ538" t="str">
            <v>V</v>
          </cell>
          <cell r="AL538">
            <v>1</v>
          </cell>
          <cell r="AM538" t="str">
            <v>importDirect</v>
          </cell>
          <cell r="AN538">
            <v>1</v>
          </cell>
          <cell r="AO538" t="str">
            <v>introductionEscaped</v>
          </cell>
          <cell r="AP538" t="str">
            <v>OsA</v>
          </cell>
          <cell r="AQ538">
            <v>4</v>
          </cell>
          <cell r="AR538">
            <v>2</v>
          </cell>
          <cell r="AS538">
            <v>8</v>
          </cell>
          <cell r="AT538">
            <v>1</v>
          </cell>
          <cell r="AU538">
            <v>8</v>
          </cell>
          <cell r="AV538">
            <v>50</v>
          </cell>
          <cell r="AW538" t="str">
            <v>Planten er giftig for folk og fe og inneholder stoffer som er brukt i hjertemedisiner (trolig tilsvarende vår hjemlige revebjelle: cf. Urtekildens planteleksikon).</v>
          </cell>
          <cell r="AX538" t="str">
            <v>Ingen kjent effekt</v>
          </cell>
          <cell r="BC538" t="str">
            <v>Ingen kjent effekt</v>
          </cell>
          <cell r="BD538" t="str">
            <v>Ingen kjent effekt</v>
          </cell>
          <cell r="BE538" t="str">
            <v>no</v>
          </cell>
          <cell r="BF538" t="str">
            <v>no</v>
          </cell>
          <cell r="BG538" t="str">
            <v>V</v>
          </cell>
          <cell r="BK538" t="str">
            <v>temperate_nemoral:Europe|subtropic_mediterranean:Europe,Asia</v>
          </cell>
          <cell r="BM538" t="str">
            <v>temperate_nemoral:Europe|subtropic_mediterranean:Europe,Asia</v>
          </cell>
          <cell r="BO538">
            <v>1</v>
          </cell>
          <cell r="BR538" t="str">
            <v>RedListCategoryLevel</v>
          </cell>
          <cell r="BT538">
            <v>1</v>
          </cell>
          <cell r="BW538" t="str">
            <v>SpreadYearlyIncreaseCalculatedExpansionSpeed</v>
          </cell>
          <cell r="BX538">
            <v>0</v>
          </cell>
          <cell r="BY538">
            <v>1</v>
          </cell>
          <cell r="CB538" t="str">
            <v>T32-C-7</v>
          </cell>
          <cell r="CC538">
            <v>1</v>
          </cell>
          <cell r="CH538">
            <v>1</v>
          </cell>
          <cell r="CM538">
            <v>1</v>
          </cell>
          <cell r="CQ538">
            <v>1</v>
          </cell>
          <cell r="CU538">
            <v>1</v>
          </cell>
          <cell r="CX538">
            <v>0</v>
          </cell>
          <cell r="CY538">
            <v>1</v>
          </cell>
          <cell r="DB538">
            <v>0</v>
          </cell>
          <cell r="DC538" t="str">
            <v>Prydrevebjelle &lt;em&gt;Digitalis lanata &lt;/em&gt;kommer opprinnelig fra Sørøst-Europa og Tyrkia og dyrkes en sjelden gang som prydplante. Den er en kortlevd (oftest 2-3 år), flerårig urt med frøformering.</v>
          </cell>
          <cell r="DD538" t="str">
            <v>&lt;p&gt;Arten er bare funnet forvillet to ganger - i Oslo: Hovedøya 1951 og Ak Nesodden: Hellvik 2010 (sistnevnte opplysning ligger ikke inne i vedhengte excel-fil), men arten har potensial for etablering i de varmeste delene av Sørøst-Norge. Begrensningen ligger i at den dyrkes så sjelden.&lt;/p&gt;</v>
          </cell>
          <cell r="DE538" t="str">
            <v>Arten har potensial til å forville seg fra beplantninger gjennom frøformering.</v>
          </cell>
          <cell r="DF538" t="str">
            <v>Arten har et lavt invasjonspotensial på grunn av en kort median levetid i Norge sammen med manglende ekspansjon.</v>
          </cell>
          <cell r="DG538" t="str">
            <v>Det er ingen kjente negative økologiske effekter knyttet til arten hos oss. Den angis imidlertid som invasiv i USA (se NRCS-lenke) hvor det står at den "...grows in single species stands and is a potential threat to savanna and prairie communities" (men i GBIF er det ytterst få opplysninger om forekomster i USA). Vi har ikke tilsvarende økosystemer hos oss og kan ikke angi den som en mulig trussel her med bildet vi har i dag.</v>
          </cell>
          <cell r="DH538" t="str">
            <v>&lt;p&gt;Prydrevebjelle vurderes til ingen kjent risiko i norsk natur på grunn av en kombinasjon mellom et lavt invasjonspotensial og ingen kjente negative økologiske effekter hos oss.&lt;/p&gt;&lt;p&gt;&lt;br/&gt;&lt;/p&gt;</v>
          </cell>
          <cell r="DI538">
            <v>2</v>
          </cell>
        </row>
        <row r="539">
          <cell r="B539" t="str">
            <v>Diplotaxis acris</v>
          </cell>
          <cell r="C539" t="str">
            <v>(Forssk.) Boiss.</v>
          </cell>
          <cell r="E539">
            <v>144076</v>
          </cell>
          <cell r="F539">
            <v>170012</v>
          </cell>
          <cell r="G539" t="str">
            <v>ExpertGroups/Karplanter/N</v>
          </cell>
          <cell r="H539" t="str">
            <v>Karplanter</v>
          </cell>
          <cell r="I539" t="str">
            <v>Karplanter</v>
          </cell>
          <cell r="J539" t="str">
            <v>NotApplicable</v>
          </cell>
          <cell r="M539" t="str">
            <v>canNotEstablishWithin50years</v>
          </cell>
          <cell r="AA539">
            <v>1947</v>
          </cell>
          <cell r="AB539" t="str">
            <v>terrestrial</v>
          </cell>
          <cell r="AD539" t="str">
            <v>unknown</v>
          </cell>
          <cell r="AE539" t="str">
            <v>no</v>
          </cell>
          <cell r="AF539" t="str">
            <v>unknown</v>
          </cell>
          <cell r="AI539">
            <v>1</v>
          </cell>
          <cell r="AJ539" t="str">
            <v>V</v>
          </cell>
          <cell r="AW539" t="str">
            <v>Ingen kjent effekt</v>
          </cell>
          <cell r="AX539" t="str">
            <v>Ingen kjent effekt</v>
          </cell>
          <cell r="BC539" t="str">
            <v>Ingen kjent effekt</v>
          </cell>
          <cell r="BD539" t="str">
            <v>Ingen kjent effekt</v>
          </cell>
          <cell r="BK539" t="str">
            <v>subtropic_mediterranean:Asia|subtropic_dry:Asia</v>
          </cell>
          <cell r="BM539" t="str">
            <v>subtropic_mediterranean:Asia|subtropic_dry:Asia</v>
          </cell>
          <cell r="DI539">
            <v>0</v>
          </cell>
        </row>
        <row r="540">
          <cell r="B540" t="str">
            <v>Diplotaxis erucoides</v>
          </cell>
          <cell r="C540" t="str">
            <v>(L.) DC.</v>
          </cell>
          <cell r="D540" t="str">
            <v>stripesennep</v>
          </cell>
          <cell r="E540">
            <v>61140</v>
          </cell>
          <cell r="F540">
            <v>101180</v>
          </cell>
          <cell r="G540" t="str">
            <v>ExpertGroups/Karplanter/N</v>
          </cell>
          <cell r="H540" t="str">
            <v>Karplanter</v>
          </cell>
          <cell r="I540" t="str">
            <v>Karplanter</v>
          </cell>
          <cell r="J540" t="str">
            <v>NotApplicable</v>
          </cell>
          <cell r="M540" t="str">
            <v>canNotEstablishWithin50years</v>
          </cell>
          <cell r="AA540">
            <v>1895</v>
          </cell>
          <cell r="AB540" t="str">
            <v>terrestrial</v>
          </cell>
          <cell r="AD540" t="str">
            <v>unknown</v>
          </cell>
          <cell r="AE540" t="str">
            <v>no</v>
          </cell>
          <cell r="AF540" t="str">
            <v>unknown</v>
          </cell>
          <cell r="AI540">
            <v>1</v>
          </cell>
          <cell r="AJ540" t="str">
            <v>V</v>
          </cell>
          <cell r="AW540" t="str">
            <v>Ingen kjent effekt</v>
          </cell>
          <cell r="AX540" t="str">
            <v>Ingen kjent effekt</v>
          </cell>
          <cell r="BC540" t="str">
            <v>Ingen kjent effekt</v>
          </cell>
          <cell r="BD540" t="str">
            <v>Ingen kjent effekt</v>
          </cell>
          <cell r="BK540" t="str">
            <v>subtropic_mediterranean:Europe,Asia,Africa</v>
          </cell>
          <cell r="BM540" t="str">
            <v>temperate_nemoral:Europe|subtropic_mediterranean:Europe,Asia,Africa</v>
          </cell>
          <cell r="DI540">
            <v>0</v>
          </cell>
        </row>
        <row r="541">
          <cell r="B541" t="str">
            <v>Verbascum chaixii</v>
          </cell>
          <cell r="C541" t="str">
            <v>Vill.</v>
          </cell>
          <cell r="D541" t="str">
            <v>fransk kongslys</v>
          </cell>
          <cell r="E541">
            <v>62552</v>
          </cell>
          <cell r="F541">
            <v>102592</v>
          </cell>
          <cell r="G541" t="str">
            <v>ExpertGroups/Karplanter/N</v>
          </cell>
          <cell r="H541" t="str">
            <v>Karplanter</v>
          </cell>
          <cell r="I541" t="str">
            <v>Karplanter</v>
          </cell>
          <cell r="J541" t="str">
            <v>NotApplicable</v>
          </cell>
          <cell r="M541" t="str">
            <v>canNotEstablishWithin50years</v>
          </cell>
          <cell r="AA541">
            <v>1889</v>
          </cell>
          <cell r="AB541" t="str">
            <v>terrestrial</v>
          </cell>
          <cell r="AD541" t="str">
            <v>origin</v>
          </cell>
          <cell r="AE541" t="str">
            <v>no</v>
          </cell>
          <cell r="AF541" t="str">
            <v>unknown</v>
          </cell>
          <cell r="AI541">
            <v>3</v>
          </cell>
          <cell r="AJ541" t="str">
            <v>V</v>
          </cell>
          <cell r="AW541" t="str">
            <v>Ingen kjent effekt</v>
          </cell>
          <cell r="AX541" t="str">
            <v>Ingen kjent effekt</v>
          </cell>
          <cell r="BC541" t="str">
            <v>Ingen kjent effekt</v>
          </cell>
          <cell r="BD541" t="str">
            <v>Ingen kjent effekt</v>
          </cell>
          <cell r="BK541" t="str">
            <v>temperate_nemoral:Europe,Asia|subtropic_mediterranean:Europe,Asia</v>
          </cell>
          <cell r="BM541" t="str">
            <v>temperate_nemoral:Europe,Asia|subtropic_mediterranean:Europe,Asia</v>
          </cell>
          <cell r="DI541">
            <v>0</v>
          </cell>
        </row>
        <row r="542">
          <cell r="B542" t="str">
            <v>Verbascum densiflorum</v>
          </cell>
          <cell r="C542" t="str">
            <v>Bertol.</v>
          </cell>
          <cell r="D542" t="str">
            <v>prydkongslys</v>
          </cell>
          <cell r="E542">
            <v>138683</v>
          </cell>
          <cell r="F542">
            <v>102593</v>
          </cell>
          <cell r="G542" t="str">
            <v>ExpertGroups/Karplanter/N</v>
          </cell>
          <cell r="H542" t="str">
            <v>Karplanter</v>
          </cell>
          <cell r="I542" t="str">
            <v>Karplanter</v>
          </cell>
          <cell r="J542" t="str">
            <v>AlienSpecie</v>
          </cell>
          <cell r="N542">
            <v>2</v>
          </cell>
          <cell r="Q542">
            <v>1</v>
          </cell>
          <cell r="T542" t="str">
            <v>LO</v>
          </cell>
          <cell r="U542">
            <v>2</v>
          </cell>
          <cell r="V542" t="str">
            <v>2AB,1</v>
          </cell>
          <cell r="AA542">
            <v>1920</v>
          </cell>
          <cell r="AB542" t="str">
            <v>terrestrial</v>
          </cell>
          <cell r="AD542" t="str">
            <v>origin,unknown</v>
          </cell>
          <cell r="AE542" t="str">
            <v>no</v>
          </cell>
          <cell r="AF542" t="str">
            <v>unknown</v>
          </cell>
          <cell r="AG542">
            <v>1997</v>
          </cell>
          <cell r="AH542" t="str">
            <v>Vf Larvik: Elveveien</v>
          </cell>
          <cell r="AI542">
            <v>3</v>
          </cell>
          <cell r="AJ542" t="str">
            <v>V</v>
          </cell>
          <cell r="AL542">
            <v>1</v>
          </cell>
          <cell r="AM542" t="str">
            <v>importDirect</v>
          </cell>
          <cell r="AN542">
            <v>4</v>
          </cell>
          <cell r="AO542" t="str">
            <v>introductionTransportpollution,introductionEscaped</v>
          </cell>
          <cell r="AP542" t="str">
            <v>Øs,Op,Ve,Va,St,Nt</v>
          </cell>
          <cell r="AQ542">
            <v>28</v>
          </cell>
          <cell r="AR542">
            <v>2</v>
          </cell>
          <cell r="AS542">
            <v>56</v>
          </cell>
          <cell r="AT542">
            <v>75800</v>
          </cell>
          <cell r="AU542">
            <v>84</v>
          </cell>
          <cell r="AV542">
            <v>100</v>
          </cell>
          <cell r="AW542" t="str">
            <v>Ingen kjent effekt</v>
          </cell>
          <cell r="AX542" t="str">
            <v>Ingen kjent effekt</v>
          </cell>
          <cell r="BC542" t="str">
            <v>Ingen kjent effekt</v>
          </cell>
          <cell r="BD542" t="str">
            <v>Ingen kjent effekt</v>
          </cell>
          <cell r="BE542" t="str">
            <v>no</v>
          </cell>
          <cell r="BF542" t="str">
            <v>no</v>
          </cell>
          <cell r="BG542" t="str">
            <v>V</v>
          </cell>
          <cell r="BK542" t="str">
            <v>temperate_nemoral:Europe,Asia|subtropic_mediterranean:Europe,Asia,Africa</v>
          </cell>
          <cell r="BM542" t="str">
            <v>temperate_nemoral:Europe,Asia|subtropic_mediterranean:Europe,Asia,Africa</v>
          </cell>
          <cell r="BO542">
            <v>2</v>
          </cell>
          <cell r="BR542" t="str">
            <v>RedListCategoryLevel</v>
          </cell>
          <cell r="BT542">
            <v>2</v>
          </cell>
          <cell r="BW542" t="str">
            <v>SpreadYearlyIncreaseCalculatedExpansionSpeed</v>
          </cell>
          <cell r="BX542">
            <v>106.87</v>
          </cell>
          <cell r="BY542">
            <v>1</v>
          </cell>
          <cell r="CB542" t="str">
            <v>T35,T37,T32</v>
          </cell>
          <cell r="CC542">
            <v>1</v>
          </cell>
          <cell r="CH542">
            <v>1</v>
          </cell>
          <cell r="CM542">
            <v>1</v>
          </cell>
          <cell r="CQ542">
            <v>1</v>
          </cell>
          <cell r="CU542">
            <v>1</v>
          </cell>
          <cell r="CX542">
            <v>0</v>
          </cell>
          <cell r="CY542">
            <v>1</v>
          </cell>
          <cell r="DB542">
            <v>0</v>
          </cell>
          <cell r="DC542" t="str">
            <v>Prydkongslys &lt;i&gt;Verbascum densiflorum&lt;/i&gt; er en toårig eller kortlevd flerårig art med frøformering. Den stammer fra Europa nord til Sør-Skandinavia, Vest-Asia og Nord-Afrika. Arten er varmekrevende og foreløpig bare funnet på skrotemark (sterkt endret fastmark), men kan tenkes å etablere seg på tørr, semi-naturlig eng.</v>
          </cell>
          <cell r="DD542" t="str">
            <v>Prydkongslys ble først dokumentert fra Oslo: "Thorshaug" mølleområde i 1920 og deretter fra Ho Bergen: Hegrenes mølle i 1928 og 1939 og Øf Halden: "Stadion" i 1939. Deretter er det et gap i funnene fram til 1997 da den ble dokumentert fra Vf Larvik: i plen ved Elveveien og senere i samme kommune på Grini avfallsdeponi i 2002, trolig fra hageutkast og/eller grasfrø. Etter 2000 er den i tillegg dokumentert fra Øf Fredrikstad: Øra 2016, He Stange: Stange almenning 2007, Op Øyer: Berg ved E6 2015, Vf Tønsberg: Kilen 2015, VA Farsund: Kalleberg 2009, ST Åfjord: Monstad 2003, og NT Frosta: Tautra 2013. De moderne forekomstene bærer preg av å være noe tilfeldige og kortvarige og å stamme fra forurensning i såfrø på veikanter etc. og spredning ut fra hager. Innførselen har økt markert etter 2000, og arten synes være under etablering i Norge.</v>
          </cell>
          <cell r="DE542" t="str">
            <v>Arten er innført på ulike vis, hovedsakelig som forurensning med korn (tidlig) og trolig med jord og hageplanter (sent).</v>
          </cell>
          <cell r="DF542" t="str">
            <v>Invasjonspotensialet er begrenset, en kombinasjon av begrenset median levetid og begrenset ekspansjonshastighet.</v>
          </cell>
          <cell r="DG542" t="str">
            <v>Det er ingen kjente negative økologiske effekter knyttet til arten. Prydkongslys kan hybridisere med en stedegen art, filtkongslys &lt;i&gt;Verbascum thapsus&lt;/i&gt;, men det kjennes ikke fertile hybrider.</v>
          </cell>
          <cell r="DH542" t="str">
            <v>Prydkongslys vurderes til låg økologisk risiko, og det utelukkende på grunn av et begrenset invasjonspotensialet.</v>
          </cell>
          <cell r="DI542">
            <v>0</v>
          </cell>
        </row>
        <row r="543">
          <cell r="B543" t="str">
            <v>Verbascum lychnitis</v>
          </cell>
          <cell r="C543" t="str">
            <v>L.</v>
          </cell>
          <cell r="D543" t="str">
            <v>melkongslys</v>
          </cell>
          <cell r="E543">
            <v>62554</v>
          </cell>
          <cell r="F543">
            <v>102594</v>
          </cell>
          <cell r="G543" t="str">
            <v>ExpertGroups/Karplanter/N</v>
          </cell>
          <cell r="H543" t="str">
            <v>Karplanter</v>
          </cell>
          <cell r="I543" t="str">
            <v>Karplanter</v>
          </cell>
          <cell r="J543" t="str">
            <v>AlienSpecie</v>
          </cell>
          <cell r="N543">
            <v>1</v>
          </cell>
          <cell r="Q543">
            <v>1</v>
          </cell>
          <cell r="T543" t="str">
            <v>NK</v>
          </cell>
          <cell r="U543">
            <v>1</v>
          </cell>
          <cell r="V543" t="str">
            <v>1,1</v>
          </cell>
          <cell r="X543">
            <v>1</v>
          </cell>
          <cell r="Y543">
            <v>1</v>
          </cell>
          <cell r="Z543">
            <v>1</v>
          </cell>
          <cell r="AA543">
            <v>1832</v>
          </cell>
          <cell r="AB543" t="str">
            <v>terrestrial</v>
          </cell>
          <cell r="AD543" t="str">
            <v>origin</v>
          </cell>
          <cell r="AE543" t="str">
            <v>yes</v>
          </cell>
          <cell r="AF543" t="str">
            <v>unknown</v>
          </cell>
          <cell r="AG543">
            <v>1883</v>
          </cell>
          <cell r="AH543" t="str">
            <v>Ak Asker: He Hamar og Ringsaker: Bu Kongsberg, kanskje også Øf Halden</v>
          </cell>
          <cell r="AI543">
            <v>2</v>
          </cell>
          <cell r="AJ543" t="str">
            <v>V</v>
          </cell>
          <cell r="AN543">
            <v>3</v>
          </cell>
          <cell r="AO543" t="str">
            <v>spreadNaturalDispersal,introductionTransportpollution</v>
          </cell>
          <cell r="AP543" t="str">
            <v>Bu,Ve</v>
          </cell>
          <cell r="AQ543">
            <v>12</v>
          </cell>
          <cell r="AR543">
            <v>3</v>
          </cell>
          <cell r="AS543">
            <v>36</v>
          </cell>
          <cell r="AT543">
            <v>7000</v>
          </cell>
          <cell r="AU543">
            <v>52</v>
          </cell>
          <cell r="AV543">
            <v>50</v>
          </cell>
          <cell r="AW543" t="str">
            <v>Ingen kjent effekt</v>
          </cell>
          <cell r="AX543" t="str">
            <v>Ingen kjent effekt</v>
          </cell>
          <cell r="BC543" t="str">
            <v>Ingen kjent effekt</v>
          </cell>
          <cell r="BD543" t="str">
            <v>Ingen kjent effekt</v>
          </cell>
          <cell r="BE543" t="str">
            <v>no</v>
          </cell>
          <cell r="BF543" t="str">
            <v>no</v>
          </cell>
          <cell r="BG543" t="str">
            <v>V</v>
          </cell>
          <cell r="BK543" t="str">
            <v>temperate_nemoral:Europe,Asia|subtropic_mediterranean:Europe,Asia,Africa</v>
          </cell>
          <cell r="BM543" t="str">
            <v>temperate_nemoral:Europe,Asia,NorthAndCentralAmerica|subtropic_mediterranean:Europe,Asia,Africa</v>
          </cell>
          <cell r="BO543">
            <v>2</v>
          </cell>
          <cell r="BR543" t="str">
            <v>RedListCategoryLevel</v>
          </cell>
          <cell r="BT543">
            <v>1</v>
          </cell>
          <cell r="BW543" t="str">
            <v>SpreadYearlyIncreaseObservations</v>
          </cell>
          <cell r="BX543">
            <v>28</v>
          </cell>
          <cell r="BY543">
            <v>1</v>
          </cell>
          <cell r="CB543" t="str">
            <v>T35,T40,T42,T43</v>
          </cell>
          <cell r="CC543">
            <v>1</v>
          </cell>
          <cell r="CH543">
            <v>1</v>
          </cell>
          <cell r="CM543">
            <v>1</v>
          </cell>
          <cell r="CQ543">
            <v>1</v>
          </cell>
          <cell r="CU543">
            <v>1</v>
          </cell>
          <cell r="CX543">
            <v>0</v>
          </cell>
          <cell r="CY543">
            <v>1</v>
          </cell>
          <cell r="DB543">
            <v>0</v>
          </cell>
          <cell r="DC543" t="str">
            <v>Mjølkongslys &lt;i&gt;Verbascum lychnitis&lt;/i&gt; er en storvokst, toårig art med god frøreproduksjon. Den stammer fra søndre Mellom-Europa og Middelhavsområdet, dvs. fra områder med vesentlig varmere klima enn hos oss. Arten krever åpen jord for etablering og er varmekrevende for frøspriring. Den er funnet ved møller, i nysådde enger, bl.a. kløvereng, i skrotemark og langs veier og jernbaner. Den er også tatt på andre typer skrotemark.</v>
          </cell>
          <cell r="DD543" t="str">
            <v>&lt;p&gt;Mjølkongslys&lt;em&gt; &lt;/em&gt;ble først funnet i 1832 i Oslo, men først fra 1880-årene ble den funnet flere ganger her og der i fylkene rundt Oslofjorden og i de søndre delene av Hedmark og Oppland, trolig som resultat av hyppig innførsel med utenlandsk grasfrø. Bare ett funn er fra det nordafjellske, fra ST Skaun: ved Pienes mølle i Buvika. Arten er kommet inn med kornimport (funn ved møller) og med grasfrøblandinger, vist med mange funn i ulike typer eng og gressmark. Det er liten grunn til å tro at arten vil bli noe mer hyppig i umiddelbar framtid, men den har vært stabil på i hvert fall &amp;#233:n lokalitet i Norge i over 130 år.&lt;/p&gt;</v>
          </cell>
          <cell r="DE543" t="str">
            <v>Arten er kommet inn med grasfrø. Den er senere tilfeldig spredt med forflytning av masser og muligens med kjøretøy.</v>
          </cell>
          <cell r="DF543" t="str">
            <v>Arten har et lite invasjonspotensial i Norge: median levetid er begrenset og ekspansjonshastigheten er låg. Arten kommer inn sjelden og sprer seg ikke vesentlig fra de populasjonene den har etablert. Det er ikke forventet stor endring i dette i rimelig framtid.</v>
          </cell>
          <cell r="DG543" t="str">
            <v>Det er ikke kjent noen negativ økologisk effekt knyttet til arten. Det er imidlertid rapportert hybrider med to stedegne arter: mørkkongslys &lt;i&gt;V. nigrum &lt;/i&gt;(Øf Fredrikstad: Vikene 1902, og Oslo: Operaen 2013) og filtkongslys &lt;i&gt;V. thapsus &lt;/i&gt;(Oslo: Vestre Akerselvkai 2010). Vi antar at hybridene er frøsterile og ikke innebærer noen risiko for introgresjon med hjemlige arter.</v>
          </cell>
          <cell r="DH543" t="str">
            <v>&lt;p&gt;Mjølkongslys vurderes til ingen økologisk risiko i norsk natur, til det er dens invasjonspotensial for lågt og dens økologiske effekter for svake. Det er liten grunn til å tro at arten vil bli noe mer hyppig i umiddelbar framtid.&lt;/p&gt;&lt;p&gt; &lt;/p&gt;</v>
          </cell>
          <cell r="DI543">
            <v>0</v>
          </cell>
        </row>
        <row r="544">
          <cell r="B544" t="str">
            <v>Verbascum ovalifolium</v>
          </cell>
          <cell r="C544" t="str">
            <v>Donn ex Sims</v>
          </cell>
          <cell r="D544" t="str">
            <v>russekongslys</v>
          </cell>
          <cell r="E544">
            <v>145430</v>
          </cell>
          <cell r="F544">
            <v>102597</v>
          </cell>
          <cell r="G544" t="str">
            <v>ExpertGroups/Karplanter/N</v>
          </cell>
          <cell r="H544" t="str">
            <v>Karplanter</v>
          </cell>
          <cell r="I544" t="str">
            <v>Karplanter</v>
          </cell>
          <cell r="J544" t="str">
            <v>NotApplicable</v>
          </cell>
          <cell r="M544" t="str">
            <v>canNotEstablishWithin50years</v>
          </cell>
          <cell r="AA544">
            <v>1905</v>
          </cell>
          <cell r="AB544" t="str">
            <v>terrestrial</v>
          </cell>
          <cell r="AD544" t="str">
            <v>unknown</v>
          </cell>
          <cell r="AE544" t="str">
            <v>no</v>
          </cell>
          <cell r="AF544" t="str">
            <v>unknown</v>
          </cell>
          <cell r="AI544">
            <v>2</v>
          </cell>
          <cell r="AJ544" t="str">
            <v>V</v>
          </cell>
          <cell r="AW544" t="str">
            <v>Ingen kjent effekt</v>
          </cell>
          <cell r="AX544" t="str">
            <v>Ingen kjent effekt</v>
          </cell>
          <cell r="BC544" t="str">
            <v>Ingen kjent effekt</v>
          </cell>
          <cell r="BD544" t="str">
            <v>Ingen kjent effekt</v>
          </cell>
          <cell r="BK544" t="str">
            <v>temperate_nemoral:Europe,Asia|subtropic_mediterranean:Europe</v>
          </cell>
          <cell r="BM544" t="str">
            <v>temperate_nemoral:Europe,Asia|subtropic_mediterranean:Europe</v>
          </cell>
          <cell r="DI544">
            <v>0</v>
          </cell>
        </row>
        <row r="545">
          <cell r="B545" t="str">
            <v>Verbascum phoeniceum</v>
          </cell>
          <cell r="C545" t="str">
            <v>L.</v>
          </cell>
          <cell r="D545" t="str">
            <v>fiolkongslys</v>
          </cell>
          <cell r="E545">
            <v>62559</v>
          </cell>
          <cell r="F545">
            <v>102599</v>
          </cell>
          <cell r="G545" t="str">
            <v>ExpertGroups/Karplanter/N</v>
          </cell>
          <cell r="H545" t="str">
            <v>Karplanter</v>
          </cell>
          <cell r="I545" t="str">
            <v>Karplanter</v>
          </cell>
          <cell r="J545" t="str">
            <v>NotApplicable</v>
          </cell>
          <cell r="M545" t="str">
            <v>canNotEstablishWithin50years</v>
          </cell>
          <cell r="AA545">
            <v>1892</v>
          </cell>
          <cell r="AB545" t="str">
            <v>terrestrial</v>
          </cell>
          <cell r="AD545" t="str">
            <v>origin,unknown</v>
          </cell>
          <cell r="AE545" t="str">
            <v>no</v>
          </cell>
          <cell r="AF545" t="str">
            <v>unknown</v>
          </cell>
          <cell r="AI545">
            <v>3</v>
          </cell>
          <cell r="AJ545" t="str">
            <v>V</v>
          </cell>
          <cell r="AW545" t="str">
            <v>Ingen kjent effekt</v>
          </cell>
          <cell r="AX545" t="str">
            <v>Ingen kjent effekt</v>
          </cell>
          <cell r="BC545" t="str">
            <v>Ingen kjent effekt</v>
          </cell>
          <cell r="BD545" t="str">
            <v>Ingen kjent effekt</v>
          </cell>
          <cell r="BK545" t="str">
            <v>temperate_nemoral:Europe,Asia|temperate_dry:Europe|subtropic_mediterranean:Europe,Asia</v>
          </cell>
          <cell r="BM545" t="str">
            <v>temperate_nemoral:Europe,Asia|temperate_dry:Europe|subtropic_mediterranean:Europe,Asia</v>
          </cell>
          <cell r="DI545">
            <v>1</v>
          </cell>
        </row>
        <row r="546">
          <cell r="B546" t="str">
            <v>Verbascum pyramidatum</v>
          </cell>
          <cell r="C546" t="str">
            <v>M.Bieb.</v>
          </cell>
          <cell r="D546" t="str">
            <v>pyramidekongslys</v>
          </cell>
          <cell r="E546">
            <v>62560</v>
          </cell>
          <cell r="F546">
            <v>102600</v>
          </cell>
          <cell r="G546" t="str">
            <v>ExpertGroups/Karplanter/N</v>
          </cell>
          <cell r="H546" t="str">
            <v>Karplanter</v>
          </cell>
          <cell r="I546" t="str">
            <v>Karplanter</v>
          </cell>
          <cell r="J546" t="str">
            <v>NotApplicable</v>
          </cell>
          <cell r="M546" t="str">
            <v>canNotEstablishWithin50years</v>
          </cell>
          <cell r="AA546">
            <v>1908</v>
          </cell>
          <cell r="AB546" t="str">
            <v>terrestrial</v>
          </cell>
          <cell r="AD546" t="str">
            <v>origin</v>
          </cell>
          <cell r="AE546" t="str">
            <v>yes</v>
          </cell>
          <cell r="AF546" t="str">
            <v>unknown</v>
          </cell>
          <cell r="AI546">
            <v>3</v>
          </cell>
          <cell r="AJ546" t="str">
            <v>V</v>
          </cell>
          <cell r="AW546" t="str">
            <v>Ingen kjent effekt</v>
          </cell>
          <cell r="AX546" t="str">
            <v>Ingen kjent effekt</v>
          </cell>
          <cell r="BC546" t="str">
            <v>Ingen kjent effekt</v>
          </cell>
          <cell r="BD546" t="str">
            <v>Ingen kjent effekt</v>
          </cell>
          <cell r="BK546" t="str">
            <v>temperate_nemoral:Asia|subtropic_mediterranean:Europe,Asia</v>
          </cell>
          <cell r="BM546" t="str">
            <v>temperate_nemoral:Asia|subtropic_mediterranean:Europe,Asia</v>
          </cell>
          <cell r="DI546">
            <v>1</v>
          </cell>
        </row>
        <row r="547">
          <cell r="B547" t="str">
            <v>Verbascum virgatum</v>
          </cell>
          <cell r="C547" t="str">
            <v>Stokes</v>
          </cell>
          <cell r="D547" t="str">
            <v>kjertelkongslys</v>
          </cell>
          <cell r="E547">
            <v>62563</v>
          </cell>
          <cell r="F547">
            <v>102603</v>
          </cell>
          <cell r="G547" t="str">
            <v>ExpertGroups/Karplanter/N</v>
          </cell>
          <cell r="H547" t="str">
            <v>Karplanter</v>
          </cell>
          <cell r="I547" t="str">
            <v>Karplanter</v>
          </cell>
          <cell r="J547" t="str">
            <v>NotApplicable</v>
          </cell>
          <cell r="M547" t="str">
            <v>canNotEstablishWithin50years</v>
          </cell>
          <cell r="AA547">
            <v>1934</v>
          </cell>
          <cell r="AB547" t="str">
            <v>terrestrial</v>
          </cell>
          <cell r="AD547" t="str">
            <v>origin</v>
          </cell>
          <cell r="AE547" t="str">
            <v>no</v>
          </cell>
          <cell r="AF547" t="str">
            <v>unknown</v>
          </cell>
          <cell r="AI547">
            <v>2</v>
          </cell>
          <cell r="AJ547" t="str">
            <v>V</v>
          </cell>
          <cell r="AW547" t="str">
            <v>Ingen kjent effekt</v>
          </cell>
          <cell r="AX547" t="str">
            <v>Ingen kjent effekt</v>
          </cell>
          <cell r="BC547" t="str">
            <v>Ingen kjent effekt</v>
          </cell>
          <cell r="BD547" t="str">
            <v>Ingen kjent effekt</v>
          </cell>
          <cell r="BK547" t="str">
            <v>temperate_nemoral:Europe|subtropic_mediterranean:Europe,Africa</v>
          </cell>
          <cell r="BM547" t="str">
            <v>temperate_nemoral:Europe|subtropic_mediterranean:Europe,Africa</v>
          </cell>
          <cell r="DI547">
            <v>0</v>
          </cell>
        </row>
        <row r="548">
          <cell r="B548" t="str">
            <v>Valerianella carinata</v>
          </cell>
          <cell r="C548" t="str">
            <v>Loisel.</v>
          </cell>
          <cell r="D548" t="str">
            <v>ballastsalat</v>
          </cell>
          <cell r="E548">
            <v>61713</v>
          </cell>
          <cell r="F548">
            <v>101753</v>
          </cell>
          <cell r="G548" t="str">
            <v>ExpertGroups/Karplanter/N</v>
          </cell>
          <cell r="H548" t="str">
            <v>Karplanter</v>
          </cell>
          <cell r="I548" t="str">
            <v>Karplanter</v>
          </cell>
          <cell r="J548" t="str">
            <v>NotApplicable</v>
          </cell>
          <cell r="M548" t="str">
            <v>canNotEstablishWithin50years</v>
          </cell>
          <cell r="AA548">
            <v>1868</v>
          </cell>
          <cell r="AB548" t="str">
            <v>terrestrial</v>
          </cell>
          <cell r="AD548" t="str">
            <v>origin</v>
          </cell>
          <cell r="AE548" t="str">
            <v>no</v>
          </cell>
          <cell r="AF548" t="str">
            <v>unknown</v>
          </cell>
          <cell r="AI548">
            <v>1</v>
          </cell>
          <cell r="AJ548" t="str">
            <v>V</v>
          </cell>
          <cell r="AW548" t="str">
            <v>Ingen kjent effekt</v>
          </cell>
          <cell r="AX548" t="str">
            <v>Ingen kjent effekt</v>
          </cell>
          <cell r="BC548" t="str">
            <v>Ingen kjent effekt</v>
          </cell>
          <cell r="BD548" t="str">
            <v>Ingen kjent effekt</v>
          </cell>
          <cell r="BK548" t="str">
            <v>temperate_nemoral:Europe,Asia|subtropic_mediterranean:Europe,Asia,Africa</v>
          </cell>
          <cell r="BM548" t="str">
            <v>temperate_nemoral:Europe,Asia|subtropic_mediterranean:Europe,Asia,Africa</v>
          </cell>
          <cell r="DI548">
            <v>0</v>
          </cell>
        </row>
        <row r="549">
          <cell r="B549" t="str">
            <v>Valerianella dentata</v>
          </cell>
          <cell r="C549" t="str">
            <v>(L.) Pollich</v>
          </cell>
          <cell r="D549" t="str">
            <v>brakksalat</v>
          </cell>
          <cell r="E549">
            <v>138667</v>
          </cell>
          <cell r="F549">
            <v>101754</v>
          </cell>
          <cell r="G549" t="str">
            <v>ExpertGroups/Karplanter/N</v>
          </cell>
          <cell r="H549" t="str">
            <v>Karplanter</v>
          </cell>
          <cell r="I549" t="str">
            <v>Karplanter</v>
          </cell>
          <cell r="J549" t="str">
            <v>NotApplicable</v>
          </cell>
          <cell r="M549" t="str">
            <v>canNotEstablishWithin50years</v>
          </cell>
          <cell r="AA549">
            <v>1865</v>
          </cell>
          <cell r="AB549" t="str">
            <v>terrestrial</v>
          </cell>
          <cell r="AD549" t="str">
            <v>origin,unknown</v>
          </cell>
          <cell r="AE549" t="str">
            <v>no</v>
          </cell>
          <cell r="AF549" t="str">
            <v>unknown</v>
          </cell>
          <cell r="AI549">
            <v>1</v>
          </cell>
          <cell r="AJ549" t="str">
            <v>V</v>
          </cell>
          <cell r="AW549" t="str">
            <v>Ingen kjent effekt</v>
          </cell>
          <cell r="AX549" t="str">
            <v>Ingen kjent effekt</v>
          </cell>
          <cell r="BC549" t="str">
            <v>Ingen kjent effekt</v>
          </cell>
          <cell r="BD549" t="str">
            <v>Ingen kjent effekt</v>
          </cell>
          <cell r="BK549" t="str">
            <v>temperate_nemoral:Europe,Asia|temperate_dry:Europe,Asia|subtropic_mediterranean:Europe,Asia,Africa</v>
          </cell>
          <cell r="BM549" t="str">
            <v>temperate_nemoral:Europe,Asia|temperate_dry:Europe,Asia|subtropic_mediterranean:Europe,Asia,Africa</v>
          </cell>
          <cell r="DI549">
            <v>0</v>
          </cell>
        </row>
        <row r="550">
          <cell r="B550" t="str">
            <v>Valerianella eriocarpa</v>
          </cell>
          <cell r="C550" t="str">
            <v>Desv.</v>
          </cell>
          <cell r="D550" t="str">
            <v>taggbegersalat</v>
          </cell>
          <cell r="E550">
            <v>61715</v>
          </cell>
          <cell r="F550">
            <v>101755</v>
          </cell>
          <cell r="G550" t="str">
            <v>ExpertGroups/Karplanter/N</v>
          </cell>
          <cell r="H550" t="str">
            <v>Karplanter</v>
          </cell>
          <cell r="I550" t="str">
            <v>Karplanter</v>
          </cell>
          <cell r="J550" t="str">
            <v>NotApplicable</v>
          </cell>
          <cell r="M550" t="str">
            <v>canNotEstablishWithin50years</v>
          </cell>
          <cell r="AA550">
            <v>1874</v>
          </cell>
          <cell r="AB550" t="str">
            <v>terrestrial</v>
          </cell>
          <cell r="AD550" t="str">
            <v>origin</v>
          </cell>
          <cell r="AE550" t="str">
            <v>no</v>
          </cell>
          <cell r="AF550" t="str">
            <v>unknown</v>
          </cell>
          <cell r="AI550">
            <v>1</v>
          </cell>
          <cell r="AJ550" t="str">
            <v>V</v>
          </cell>
          <cell r="AW550" t="str">
            <v>Ingen kjent effekt</v>
          </cell>
          <cell r="AX550" t="str">
            <v>Ingen kjent effekt</v>
          </cell>
          <cell r="BC550" t="str">
            <v>Ingen kjent effekt</v>
          </cell>
          <cell r="BD550" t="str">
            <v>Ingen kjent effekt</v>
          </cell>
          <cell r="BK550" t="str">
            <v>subtropic_mediterranean:Europe,Asia,Africa</v>
          </cell>
          <cell r="BM550" t="str">
            <v>subtropic_mediterranean:Europe,Asia,Africa,Oceania</v>
          </cell>
          <cell r="DI550">
            <v>0</v>
          </cell>
        </row>
        <row r="551">
          <cell r="B551" t="str">
            <v>Valerianella rimosa</v>
          </cell>
          <cell r="C551" t="str">
            <v>Bastard</v>
          </cell>
          <cell r="D551" t="str">
            <v>åkersalat</v>
          </cell>
          <cell r="E551">
            <v>138670</v>
          </cell>
          <cell r="F551">
            <v>101757</v>
          </cell>
          <cell r="G551" t="str">
            <v>ExpertGroups/Karplanter/N</v>
          </cell>
          <cell r="H551" t="str">
            <v>Karplanter</v>
          </cell>
          <cell r="I551" t="str">
            <v>Karplanter</v>
          </cell>
          <cell r="J551" t="str">
            <v>NotApplicable</v>
          </cell>
          <cell r="M551" t="str">
            <v>canNotEstablishWithin50years</v>
          </cell>
          <cell r="AA551">
            <v>1872</v>
          </cell>
          <cell r="AB551" t="str">
            <v>terrestrial</v>
          </cell>
          <cell r="AD551" t="str">
            <v>origin</v>
          </cell>
          <cell r="AE551" t="str">
            <v>no</v>
          </cell>
          <cell r="AF551" t="str">
            <v>unknown</v>
          </cell>
          <cell r="AI551">
            <v>1</v>
          </cell>
          <cell r="AJ551" t="str">
            <v>V</v>
          </cell>
          <cell r="AW551" t="str">
            <v>Ingen kjent effekt</v>
          </cell>
          <cell r="AX551" t="str">
            <v>Ingen kjent effekt</v>
          </cell>
          <cell r="BC551" t="str">
            <v>Ingen kjent effekt</v>
          </cell>
          <cell r="BD551" t="str">
            <v>Ingen kjent effekt</v>
          </cell>
          <cell r="BK551" t="str">
            <v>temperate_nemoral:Europe|temperate_dry:Europe|subtropic_mediterranean:Europe,Africa</v>
          </cell>
          <cell r="BM551" t="str">
            <v>temperate_nemoral:Europe|temperate_dry:Europe|subtropic_mediterranean:Europe,Africa</v>
          </cell>
          <cell r="DI551">
            <v>0</v>
          </cell>
        </row>
        <row r="552">
          <cell r="B552" t="str">
            <v>Vaccaria hispanica</v>
          </cell>
          <cell r="C552" t="str">
            <v>(Mill.) Rauschert</v>
          </cell>
          <cell r="D552" t="str">
            <v>kunellik</v>
          </cell>
          <cell r="E552">
            <v>138623</v>
          </cell>
          <cell r="F552">
            <v>101606</v>
          </cell>
          <cell r="G552" t="str">
            <v>ExpertGroups/Karplanter/N</v>
          </cell>
          <cell r="H552" t="str">
            <v>Karplanter</v>
          </cell>
          <cell r="I552" t="str">
            <v>Karplanter</v>
          </cell>
          <cell r="J552" t="str">
            <v>NotApplicable</v>
          </cell>
          <cell r="M552" t="str">
            <v>canNotEstablishWithin50years</v>
          </cell>
          <cell r="AA552">
            <v>1866</v>
          </cell>
          <cell r="AB552" t="str">
            <v>terrestrial</v>
          </cell>
          <cell r="AD552" t="str">
            <v>origin,unknown</v>
          </cell>
          <cell r="AE552" t="str">
            <v>no</v>
          </cell>
          <cell r="AF552" t="str">
            <v>unknown</v>
          </cell>
          <cell r="AI552">
            <v>1</v>
          </cell>
          <cell r="AJ552" t="str">
            <v>V</v>
          </cell>
          <cell r="AW552" t="str">
            <v>Ingen kjent effekt</v>
          </cell>
          <cell r="AX552" t="str">
            <v>Ingen kjent effekt</v>
          </cell>
          <cell r="BC552" t="str">
            <v>Ingen kjent effekt</v>
          </cell>
          <cell r="BD552" t="str">
            <v>Ingen kjent effekt</v>
          </cell>
          <cell r="BK552" t="str">
            <v>temperate_nemoral:Asia,Africa|subtropic_mediterranean:Asia,Africa</v>
          </cell>
          <cell r="BM552" t="str">
            <v>temperate_nemoral:Asia,Africa|subtropic_mediterranean:Asia,Africa</v>
          </cell>
          <cell r="DI552">
            <v>0</v>
          </cell>
        </row>
        <row r="553">
          <cell r="B553" t="str">
            <v>Elodea canadensis</v>
          </cell>
          <cell r="C553" t="str">
            <v>Michx.</v>
          </cell>
          <cell r="D553" t="str">
            <v>vasspest</v>
          </cell>
          <cell r="E553">
            <v>132648</v>
          </cell>
          <cell r="F553">
            <v>99333</v>
          </cell>
          <cell r="G553" t="str">
            <v>ExpertGroups/Karplanter/N</v>
          </cell>
          <cell r="H553" t="str">
            <v>Karplanter</v>
          </cell>
          <cell r="I553" t="str">
            <v>Karplanter</v>
          </cell>
          <cell r="J553" t="str">
            <v>AlienSpecie</v>
          </cell>
          <cell r="N553">
            <v>4</v>
          </cell>
          <cell r="Q553">
            <v>4</v>
          </cell>
          <cell r="T553" t="str">
            <v>SE</v>
          </cell>
          <cell r="U553">
            <v>5</v>
          </cell>
          <cell r="V553" t="str">
            <v>4A,4D</v>
          </cell>
          <cell r="X553">
            <v>5</v>
          </cell>
          <cell r="Y553">
            <v>4</v>
          </cell>
          <cell r="Z553">
            <v>4</v>
          </cell>
          <cell r="AA553">
            <v>1925</v>
          </cell>
          <cell r="AB553" t="str">
            <v>limnic</v>
          </cell>
          <cell r="AD553" t="str">
            <v>unknown</v>
          </cell>
          <cell r="AE553" t="str">
            <v>yes</v>
          </cell>
          <cell r="AF553" t="str">
            <v>yes</v>
          </cell>
          <cell r="AG553">
            <v>1925</v>
          </cell>
          <cell r="AH553" t="str">
            <v>Oslo: Østensjøvatn</v>
          </cell>
          <cell r="AI553">
            <v>5</v>
          </cell>
          <cell r="AJ553" t="str">
            <v>V</v>
          </cell>
          <cell r="AK553" t="str">
            <v>V</v>
          </cell>
          <cell r="AL553">
            <v>2</v>
          </cell>
          <cell r="AM553" t="str">
            <v>importDirect</v>
          </cell>
          <cell r="AN553">
            <v>4</v>
          </cell>
          <cell r="AO553" t="str">
            <v>introductionStowaway,spreadStowaway,spreadNaturalDispersal,introductionEscaped</v>
          </cell>
          <cell r="AP553" t="str">
            <v>Øs,OsA,He,Op,Bu,Ve,Te,Aa,Ro,Ho,Nt</v>
          </cell>
          <cell r="AQ553">
            <v>588</v>
          </cell>
          <cell r="AR553">
            <v>4</v>
          </cell>
          <cell r="AS553">
            <v>2352</v>
          </cell>
          <cell r="AT553">
            <v>140000</v>
          </cell>
          <cell r="AU553">
            <v>7500</v>
          </cell>
          <cell r="AV553">
            <v>5</v>
          </cell>
          <cell r="AW553" t="str">
            <v>Ingen kjent effekt</v>
          </cell>
          <cell r="AX553" t="str">
            <v>Ingen kjent effekt</v>
          </cell>
          <cell r="BC553" t="str">
            <v>Ingen kjent effekt</v>
          </cell>
          <cell r="BD553" t="str">
            <v>Ingen kjent effekt</v>
          </cell>
          <cell r="BE553" t="str">
            <v>no</v>
          </cell>
          <cell r="BF553" t="str">
            <v>no</v>
          </cell>
          <cell r="BK553" t="str">
            <v>temperate_boreal:NorthAndCentralAmerica|temperate_nemoral:NorthAndCentralAmerica</v>
          </cell>
          <cell r="BM553" t="str">
            <v>temperate_boreal:Europe,NorthAndCentralAmerica|temperate_nemoral:Europe,Asia,Oceania,NorthAndCentralAmerica|subtropic_unspecified:Asia,Oceania,NorthAndCentralAmerica|subtropic_mediterranean:Europe</v>
          </cell>
          <cell r="BO553">
            <v>4</v>
          </cell>
          <cell r="BR553" t="str">
            <v>RedListCategoryLevel</v>
          </cell>
          <cell r="BT553">
            <v>3</v>
          </cell>
          <cell r="BW553" t="str">
            <v>SpreadYearlyIncreaseObservations</v>
          </cell>
          <cell r="BX553">
            <v>413</v>
          </cell>
          <cell r="BY553">
            <v>1</v>
          </cell>
          <cell r="CB553" t="str">
            <v>F1,F2,F3,F4,F5</v>
          </cell>
          <cell r="CC553">
            <v>4</v>
          </cell>
          <cell r="CF553" t="str">
            <v>Najas flexilis</v>
          </cell>
          <cell r="CG553" t="str">
            <v>F1,F2,F3</v>
          </cell>
          <cell r="CH553">
            <v>2</v>
          </cell>
          <cell r="CL553" t="str">
            <v>F1,F2,F3</v>
          </cell>
          <cell r="CM553">
            <v>3</v>
          </cell>
          <cell r="CP553" t="str">
            <v>Kalkrike dammer og tjern,Kalksjø,Klar intermediær innsjø,Kroksjøer, meandere og flomløp</v>
          </cell>
          <cell r="CQ553">
            <v>1</v>
          </cell>
          <cell r="CT553" t="str">
            <v>F1,F2,F3</v>
          </cell>
          <cell r="CU553">
            <v>1</v>
          </cell>
          <cell r="CX553">
            <v>0</v>
          </cell>
          <cell r="CY553">
            <v>1</v>
          </cell>
          <cell r="DB553">
            <v>0</v>
          </cell>
          <cell r="DC553" t="str">
            <v>Vasspest &lt;i&gt;Elodea canadensis&lt;/i&gt; er en kortlevd flerårig vassplante som delvis er rotfestet, delvis flyter fritt i vassmassene. Den er særbu med egne hann- og hunn&amp;#173:planter. Bare hunnplanter er registrert i Norge. I Europa formerer og spres planten vegetativt ved fragmenter. Arten er naturlig hjemmehørende i Nord-Amerika, i områder med et temperert til borealt klima.&lt;br/&gt;Referanselisten omfatter både arbeider det er referert til i vurderingen og annen litteratur av relevans for vasspest.</v>
          </cell>
          <cell r="DD553" t="str">
            <v>&lt;p&gt;Vasspest&lt;em&gt; Elodea canadensis &lt;/em&gt;er kommet inn fra 1925 i Oslo og fra 1939 i Øf Sarpsborg. Arten har hatt en langsom, men jamn og nå akselererende økning i forekomster og mengde. På grunn av oppmerksomheten rundt arten, samt at den sannsynligvis ikke eller sjelden spres med fugl, antar vi at de registrerte lokalitetene kan omfatter halvparten av den reelle forekomsten i Norge til enhver tid: vi bruker derfor nokså låge mørketall.&lt;/p&gt;&lt;p&gt;Muligens har vi 5 utgangslokaliteter i Norge, dvs. lokaliteter hvor det er mulig/sannsynlig at vasspesten er introdusert direkte, og ikke spredt fra andre lokaliteter i Norge. Østensjøvatn (Oslo) og dammen ved Borregård (Øf Sarpsborg) virker opplagte. Østensjøvatn har sannsynligvis dannet opphav til andre lokaliteter i Oslo-området. Det er mulig at både Jarenvatn (Op Gran) og Hilleslandsvatn (Ro Karmøy) er primærlokaliteter, men arten kan være spredt fra øst-norske lokaliteter. Imidlertid antar vi at disse danner opphav til lokalitetene i henholdsvis Østlandsområdet (Hedmark, Oppland og Buskerud) og Sør-Vestlandet (Rogaland og Hordaland). Introduksjonen i Liavatn (NT Frosta) skyldes sannsynligvis tømming av akvarium (Fremstad 2011). Vasspest er videre spredt ved flytting av planter og torv fra Liavatn til fangdam i Hovdansvatn (Fylkesmannen i Nord-Trøndelag). &lt;/p&gt;&lt;p&gt;De fleste nye lokalitetene i perioden 1960-70 har usikker opprinnelse, men vi antar at flere skyldes spredning med mennesker. I tillegg får vi nå flere nedstrøms-lokaliteter (f.eks. fra Jarenvatn og nedover Drammens&amp;#173:vassdraget og trolig med fugl over åsen til Bremsa-vassdraget). Den kraftige økning i antall lokaliteter fra 1970 skyldes først og fremst passiv spredning nedover vassdragene. Spredning med mennesker blir viktig i hvert fall i 80-årene: folk er blitt mer mobile og flytter båter m.m. mellom vassdrag. Flere av lokalitetene med usikker opprinnelse skyldes sannsynligvis også menneskespredning.&lt;/p&gt;&lt;p&gt;Vasspesten vil spres videre fra de nye lokalitetene på Vestlandet og Nord-Trøndelag. &lt;/p&gt;&lt;p&gt;Selv om vasspesten helst danner massebestander (problemvekst) i middels til meget næringsrike innsjøer, finnes den også i oligotrofe innsjøer (f.eks. Lutvann i Oslo) eller i mer næringsrike deler av oligotrofe innsjøer (Harestuvatnet i Ak Nittedal), som kan gi opphav til videre spredning (Mjelde et al. 2011). &lt;/p&gt;&lt;p&gt;Det antas at klimaendringene medfører flere tørre og varme somre, samt varmere vintre med mindre islegging (Framstad et al. 2006). Dessuten forventes det at tilførsel av næring og organisk stoff til vassdragene øker. Økt temperatur og næring, samt forlenget vekstperiode og redusert isedekke, vil kunne føre til økte fore&amp;#173:komster av vannplanter, bl.a. vasspest (Asaeda et al. 2001, McKee et al. 2002). Dessuten vil mulighetene for etablering og spredning av mer varmeelskende arter - f. eks. &lt;em&gt;Egeria densa&lt;/em&gt; og &lt;em&gt;Hydrilla verticillata -&lt;/em&gt; bedres. Imidlertid vil økt planteplankton&amp;#173:biomasse og humus kunne forverre lysforholdene for flere vannplanter.&lt;/p&gt;&lt;p&gt;Ifølge Gjershaug et al. (2009) har vasspest potensial til å spre seg nord til søndre Nordland ved predikerte klimaendringer for de neste 50 år. For Brønnøysund (søndre Nordland) innebærer dette en økning i årsmiddeltemperatur (lufttemperatur) på 1,58&lt;sup&gt;o&lt;/sup&gt;C, og økte vinter- og sommertemperaturer på henholdsvis 1,94&lt;sup&gt;o&lt;/sup&gt;C og 1,24&lt;sup&gt;o&lt;/sup&gt;C. Det er ikke foretatt vurderinger for hva dette betyr for vanntemperaturen. Modellering gjort i Sverige viser at det er sannsynlig at både vasspest og smal vasspest kan etablere seg langs norskekysten nord til Nord-Trøndelag/Nordland med dagens temperaturer (Hallstan 2005).&lt;/p&gt;</v>
          </cell>
          <cell r="DE553" t="str">
            <v>Arten er innført som akvarieplante, kanskje også med fiskeredskaper. Den spres med fiskeredskaper og båter og ved tømming av akvarier.</v>
          </cell>
          <cell r="DF553" t="str">
            <v>Invasjonspotensialet er stort, med høgeste skår på median levetid og nest høgeste skår på ekspansjonshastighet.</v>
          </cell>
          <cell r="DG553" t="str">
            <v>Arten vurderes å ha store og svært negative økologiske effekter ved at den overtar dominansen i noe næringsrikt vann, trenger ut alle andre vassplanter (inkludert sårbare/truete arter, med mjukt havfrugras &lt;i&gt;Najas flexilis&lt;/i&gt; som eksempel), og endrer de kjemiske forholdene og lysforholdene i vannet.&lt;br/&gt;&lt;p&gt;Planten finnes først og fremst i middels kalkrike (4-20 mg Ca/l) _x0013_  kalkrike (over 20 mg Ca/l) innsjøer og sakteflytende elver. Selv om vasspesten helst danner massebestander (problemvekst) i middels næringsrike-næringsrike innsjøer, finnes den også i oligotrofe innsjøer (f.eks. Lutvann) eller i mer næringsrike områder i oligotrofe innsjøer (Harestuvatnet), som kan gi opphav til videre spredning (Mjelde m.fl. 2011).&lt;br/&gt;&lt;/p&gt;Data for perioden 1979-2004 viste at den truete arten mjukt havfruegras &lt;em&gt;Najas flexilis&lt;/em&gt; ble kraftig fortrengt og nesten forsvant i Steinsfjorden etter at vasspest dukket opp der. Analyser viser at nedgangen for mjukt havfruegras sannsynligvis skyldes vasspest, i første rekke på grunn av næringsutarming av sedimentet og endrete CO2-forhold, samt utskygging (Mjelde m.fl. 2012). Samme undersøkelse viste en fortrengning også av andre stedegne arter.Vi antar at det er sannsynlig at mer enn 10 % av arealet av svært kalkrike innsjøer vil kunne være kolonisert av vasspest etter 50 år.</v>
          </cell>
          <cell r="DH553" t="str">
            <v>&lt;p&gt;Vasspest vurderes til svært høy økologisk risiko på grunn av et stort invasjonspotensial i kombinasjon med store og svært negative økologiske effekter.&lt;/p&gt;&lt;p&gt; &lt;/p&gt;</v>
          </cell>
          <cell r="DI553">
            <v>24</v>
          </cell>
        </row>
        <row r="554">
          <cell r="B554" t="str">
            <v>Elodea nuttallii</v>
          </cell>
          <cell r="C554" t="str">
            <v>(Planch.) H.St.John</v>
          </cell>
          <cell r="D554" t="str">
            <v>smal vasspest</v>
          </cell>
          <cell r="E554">
            <v>59294</v>
          </cell>
          <cell r="F554">
            <v>99334</v>
          </cell>
          <cell r="G554" t="str">
            <v>ExpertGroups/Karplanter/N</v>
          </cell>
          <cell r="H554" t="str">
            <v>Karplanter</v>
          </cell>
          <cell r="I554" t="str">
            <v>Karplanter</v>
          </cell>
          <cell r="J554" t="str">
            <v>AlienSpecie</v>
          </cell>
          <cell r="N554">
            <v>3</v>
          </cell>
          <cell r="Q554">
            <v>4</v>
          </cell>
          <cell r="T554" t="str">
            <v>SE</v>
          </cell>
          <cell r="U554">
            <v>5</v>
          </cell>
          <cell r="V554" t="str">
            <v>3AB,4DF</v>
          </cell>
          <cell r="X554">
            <v>5</v>
          </cell>
          <cell r="Y554">
            <v>4</v>
          </cell>
          <cell r="Z554">
            <v>4</v>
          </cell>
          <cell r="AA554">
            <v>2005</v>
          </cell>
          <cell r="AB554" t="str">
            <v>limnic</v>
          </cell>
          <cell r="AD554" t="str">
            <v>unknown</v>
          </cell>
          <cell r="AE554" t="str">
            <v>yes</v>
          </cell>
          <cell r="AF554" t="str">
            <v>yes</v>
          </cell>
          <cell r="AG554">
            <v>2005</v>
          </cell>
          <cell r="AH554" t="str">
            <v>Ro Hå: Bjårvatn</v>
          </cell>
          <cell r="AI554">
            <v>3</v>
          </cell>
          <cell r="AJ554" t="str">
            <v>V</v>
          </cell>
          <cell r="AK554" t="str">
            <v>V</v>
          </cell>
          <cell r="AN554">
            <v>2</v>
          </cell>
          <cell r="AO554" t="str">
            <v>introductionStowaway,spreadNaturalDispersal</v>
          </cell>
          <cell r="AP554" t="str">
            <v>Ro,Ho</v>
          </cell>
          <cell r="AQ554">
            <v>12</v>
          </cell>
          <cell r="AR554">
            <v>5</v>
          </cell>
          <cell r="AS554">
            <v>60</v>
          </cell>
          <cell r="AT554">
            <v>370</v>
          </cell>
          <cell r="AU554">
            <v>2400</v>
          </cell>
          <cell r="AV554">
            <v>0</v>
          </cell>
          <cell r="AW554" t="str">
            <v>Ingen kjent effekt</v>
          </cell>
          <cell r="AX554" t="str">
            <v>Ingen kjent effekt</v>
          </cell>
          <cell r="AY554" t="str">
            <v>primærproduksjon|næringsstoffkretsløp|vannkretsløp</v>
          </cell>
          <cell r="BC554" t="str">
            <v>Ingen kjent effekt</v>
          </cell>
          <cell r="BD554" t="str">
            <v>Ingen kjent effekt</v>
          </cell>
          <cell r="BE554" t="str">
            <v>no</v>
          </cell>
          <cell r="BF554" t="str">
            <v>no</v>
          </cell>
          <cell r="BK554" t="str">
            <v>temperate_nemoral:NorthAndCentralAmerica|subtropic_mediterranean:NorthAndCentralAmerica</v>
          </cell>
          <cell r="BM554" t="str">
            <v>temperate_nemoral:Europe,Asia,NorthAndCentralAmerica|subtropic_mediterranean:Europe,NorthAndCentralAmerica</v>
          </cell>
          <cell r="BO554">
            <v>3</v>
          </cell>
          <cell r="BR554" t="str">
            <v>RedListCategoryLevel</v>
          </cell>
          <cell r="BT554">
            <v>3</v>
          </cell>
          <cell r="BW554" t="str">
            <v>SpreadYearlyIncreaseCalculatedExpansionSpeed</v>
          </cell>
          <cell r="BX554">
            <v>301.66000000000003</v>
          </cell>
          <cell r="BY554">
            <v>1</v>
          </cell>
          <cell r="CB554" t="str">
            <v>F1,F2,F4,F5</v>
          </cell>
          <cell r="CC554">
            <v>4</v>
          </cell>
          <cell r="CG554" t="str">
            <v>F1,F2</v>
          </cell>
          <cell r="CH554">
            <v>2</v>
          </cell>
          <cell r="CL554" t="str">
            <v>F1,F2,F4,F5</v>
          </cell>
          <cell r="CM554">
            <v>4</v>
          </cell>
          <cell r="CP554" t="str">
            <v>Kalkrike dammer og tjern,Kalksjø,Klar intermediær innsjø,Klar kalkfattig innsjø,Kroksjøer, meandere og flomløp</v>
          </cell>
          <cell r="CQ554">
            <v>1</v>
          </cell>
          <cell r="CT554" t="str">
            <v>F1,F2</v>
          </cell>
          <cell r="CU554">
            <v>1</v>
          </cell>
          <cell r="CX554">
            <v>0</v>
          </cell>
          <cell r="CY554">
            <v>1</v>
          </cell>
          <cell r="DB554">
            <v>0</v>
          </cell>
          <cell r="DC554" t="str">
            <v>Smal vasspest &lt;i&gt;Elodea nuttallii&lt;/i&gt; er en kortlevd flerårig vassplante fra Nord-Amerika, fra områder med et temperert klima. Den er særbu med egne hann- og hunn&amp;#173:planter. Bare hunnplanter er registrert i Norge. I Europa formerer og spres planten derfor vegetativt ved fragmenter. Arten etablerer seg i både rennende og stillestående vatn og langs en vid base- og næringsgradient.&lt;br/&gt;Referanselisten inneholder en rekke arbeider som det ikke er referert til i teksta. Disse gir mer generell og mer detaljert informasjon om arten.</v>
          </cell>
          <cell r="DD554" t="str">
            <v>&lt;p&gt;Første lokalitet for smal vasspest i Norge var Fuglestadåna (Brusandåna), utløpselva fra Bjårvatn i Ro Hå, hvor arten ble registrert i 2005 (herbariebelegg ved K.A. Lye) eller 2006 (Imsland 2008). Sommeren 2006 ble den også funnet i selve Bjårvatn (Mjelde 2006). Smal vasspest fantes i 2008 i dybdeområdet 0.5-2 m, med de største bestandene på 1-1,5 m dyp (Mjelde 2009). Den store utbredelsen i Bjårvatnet tydet på at planten hadde vært i innsjøen noen år. Masseforekomsten i Bjårvatn antyder dessuten at denne arten kan danne store be&amp;#173:stander i mindre kalkrike innsjøer enn det som er registrert for vasspest &lt;em&gt;Elodea canadensis &lt;/em&gt;(Mjelde 2009). Sommeren 2009 ble det registrert smal vasspest i Ådlandsvatn på Stord (Ho Stord: Mjelde, pers.obs). Begge de norske lokalitetene med smal vasspest har direkte utløp til havet gjennom korte utløpselver. Vi anser spredning direkte fra utlandet til Ådlandsvatn som minst like sannsynlig som spredning fra Bjårvatn.&lt;/p&gt;&lt;p&gt;Det antas at klimaendringene medfører flere tørre og varme somrer, samt varmere vintre med mindre islegging (Framstad et al. 2006). Dessuten forventes det at tilførsel av næring og organisk stoff til vassdragene øker. Økt temperatur og næring, samt forlenget vekstperiode og redusert isdekke, vil kunne føre til økte fore&amp;#173:komster av vannplanter, bl.a. vasspest-artene (Asaeda et al. 2001, McKee et al. 2002). Dessuten vil mulighetene for etablering og spredning av de mer varmeelskende artene - f.eks. &lt;em&gt;Egeria densa&lt;/em&gt; og &lt;em&gt;Hydrilla verticillata -&lt;/em&gt; bedres. Imidlertid vil økt planteplankton&amp;#173:biomasse og humus kunne forverre lysforholdene for flere vannplanter.&lt;/p&gt;&lt;p&gt;Ifølge Gjershaug et al. (2009) har vasspest potensial til å spre seg nord til søndre Nordland ved predikerte klimaendringer for de neste 50 år. For Brønnøysund (søndre Nordland) innebærer dette en årlig temperaturøkning (lufttemperatur) på 1.58&lt;sup&gt;o&lt;/sup&gt;C, og økt vinter- og sommertemperaturer på hhv. 1.94&lt;sup&gt;o&lt;/sup&gt;C og 1.24&lt;sup&gt;o&lt;/sup&gt;C. Det er ikke foretatt vurderinger for hva dette betyr for vanntemperaturen. Modellering gjort i Sverige viser at det er sannsynlig at både vasspest og smal vasspest kan etablere seg langs norskekysten nord til Nord-Trøndelag/Nordland, med dagens temperaturer (Hallstan 2005).&lt;/p&gt;</v>
          </cell>
          <cell r="DE554" t="str">
            <v>&lt;p&gt;Vi antar at smal vasspest er spredt til Norge med mennesker, kanskje med fuktige fiskeredskaper eller med levende agn. Nærmeste lokalitet for smal vasspest utenfor Norges grenser ser ut til å være ved Ålborg i Danmark (www.fugleognatur.dk) og ved Gøteborg i Sverige (www.Artportalen.se).&lt;/p&gt;</v>
          </cell>
          <cell r="DF554" t="str">
            <v>Invasjonspotensialet er moderat, en kombinasjon av moderat lang median levetid og moderat ekspansjonshastighet. Formelt sett gir eksisterende data bare grunn til å anta et moderat invasjonspotensial, men det er bare fordi metodikken ikke gir mulighet for å legge inn framtidig forventet økning. Vi anser at denne arten kan ha et meget stort invasjonspotensial.</v>
          </cell>
          <cell r="DG554" t="str">
            <v>Arten vurderes å få store, negative økologiske effekter. Der arten etablerer seg fortrenger den andre vassplanter ved utskygging og konkurranse om oksygen og næringsressurser.&lt;br/&gt;&lt;p&gt;Smal vasspest ser ut til å ha en hurtigere vekst, og dermed et større invasivt potensiale enn vasspest&lt;em&gt;. &lt;/em&gt;Dette regnes som en av de viktigste år&amp;#173:sakene til at den nå fortrenger vasspest på en rekke lokali&amp;#173:teter ellers i Europa (Barrat-Segretain et al. 2002, James et al. 2006).&lt;br/&gt;&lt;/p&gt;&lt;p&gt;Vi antar at ca 5 % av svært kalkrike innsjøer vil kunne være kolonisert av arten etter 50 år.&lt;/p&gt;</v>
          </cell>
          <cell r="DH554" t="str">
            <v>&lt;p&gt;Smal vasspest vurderes til svært høg risiko, på grunn av store, negative økologiske effekter (i framtida, ikke realisert i dag) kombinert med et (foreløpig) moderat invasjonspotensial. Vi vil sterkt oppfordre til at videre utvikling av denne arten overvåkes.&lt;/p&gt;&lt;p&gt; &lt;/p&gt;</v>
          </cell>
          <cell r="DI554">
            <v>15</v>
          </cell>
        </row>
        <row r="555">
          <cell r="B555" t="str">
            <v>Epilobium hirsutum</v>
          </cell>
          <cell r="C555" t="str">
            <v>L.</v>
          </cell>
          <cell r="D555" t="str">
            <v>stormjølke</v>
          </cell>
          <cell r="E555">
            <v>62801</v>
          </cell>
          <cell r="F555">
            <v>102841</v>
          </cell>
          <cell r="G555" t="str">
            <v>ExpertGroups/Karplanter/N</v>
          </cell>
          <cell r="H555" t="str">
            <v>Karplanter</v>
          </cell>
          <cell r="I555" t="str">
            <v>Karplanter</v>
          </cell>
          <cell r="J555" t="str">
            <v>AlienSpecie</v>
          </cell>
          <cell r="N555">
            <v>4</v>
          </cell>
          <cell r="Q555">
            <v>1</v>
          </cell>
          <cell r="T555" t="str">
            <v>PH</v>
          </cell>
          <cell r="U555">
            <v>3</v>
          </cell>
          <cell r="V555" t="str">
            <v>4B,1</v>
          </cell>
          <cell r="X555">
            <v>3</v>
          </cell>
          <cell r="Y555">
            <v>4</v>
          </cell>
          <cell r="Z555">
            <v>1</v>
          </cell>
          <cell r="AA555" t="str">
            <v>Før 1860</v>
          </cell>
          <cell r="AB555" t="str">
            <v>terrestrial</v>
          </cell>
          <cell r="AD555" t="str">
            <v>origin</v>
          </cell>
          <cell r="AE555" t="str">
            <v>yes</v>
          </cell>
          <cell r="AF555" t="str">
            <v>unknown</v>
          </cell>
          <cell r="AG555" t="str">
            <v>Før 1860</v>
          </cell>
          <cell r="AH555" t="str">
            <v>Oslo: Tøyen, "ved Bækken i Haven, forvildet", oh Bu Drammen: "Drammen"</v>
          </cell>
          <cell r="AI555">
            <v>5</v>
          </cell>
          <cell r="AJ555" t="str">
            <v>V</v>
          </cell>
          <cell r="AN555">
            <v>7</v>
          </cell>
          <cell r="AO555" t="str">
            <v>introductionTransportpollution,introductionStowaway,introductionEscaped,spreadNaturalDispersal,spreadStowaway</v>
          </cell>
          <cell r="AP555" t="str">
            <v>Øs,OsA,He,Bu,Ve,Te,Aa,Va,Ro</v>
          </cell>
          <cell r="AQ555">
            <v>260</v>
          </cell>
          <cell r="AR555">
            <v>5</v>
          </cell>
          <cell r="AS555">
            <v>1300</v>
          </cell>
          <cell r="AT555">
            <v>150000</v>
          </cell>
          <cell r="AU555">
            <v>2600</v>
          </cell>
          <cell r="AV555">
            <v>50</v>
          </cell>
          <cell r="AW555" t="str">
            <v>Ingen kjent effekt</v>
          </cell>
          <cell r="AX555" t="str">
            <v>Ingen kjent effekt</v>
          </cell>
          <cell r="BC555" t="str">
            <v>Ingen kjent effekt</v>
          </cell>
          <cell r="BD555" t="str">
            <v>Ingen kjent effekt</v>
          </cell>
          <cell r="BE555" t="str">
            <v>no</v>
          </cell>
          <cell r="BF555" t="str">
            <v>yes</v>
          </cell>
          <cell r="BG555" t="str">
            <v>V</v>
          </cell>
          <cell r="BK555" t="str">
            <v>temperate_nemoral:Europe,Asia|temperate_dry:Europe,Asia|subtropic_mediterranean:Europe,Asia,Africa</v>
          </cell>
          <cell r="BM555" t="str">
            <v>temperate_nemoral:Europe,Asia,NorthAndCentralAmerica|temperate_dry:Europe,Asia|subtropic_mediterranean:Europe,Asia,Africa,Oceania|subtropic_caperegion:Africa|subtropic_highlands:Asia,Africa</v>
          </cell>
          <cell r="BO555">
            <v>3</v>
          </cell>
          <cell r="BP555" t="str">
            <v>X</v>
          </cell>
          <cell r="BR555" t="str">
            <v>RedListCategoryLevel</v>
          </cell>
          <cell r="BT555">
            <v>4</v>
          </cell>
          <cell r="BW555" t="str">
            <v>SpreadYearlyIncreaseCalculatedExpansionSpeed</v>
          </cell>
          <cell r="BX555">
            <v>1946.83</v>
          </cell>
          <cell r="BY555">
            <v>1</v>
          </cell>
          <cell r="CB555" t="str">
            <v>T35,T36,T37,T40,V10,V12,V13</v>
          </cell>
          <cell r="CC555">
            <v>1</v>
          </cell>
          <cell r="CH555">
            <v>1</v>
          </cell>
          <cell r="CM555">
            <v>1</v>
          </cell>
          <cell r="CQ555">
            <v>1</v>
          </cell>
          <cell r="CU555">
            <v>1</v>
          </cell>
          <cell r="CX555">
            <v>0</v>
          </cell>
          <cell r="CY555">
            <v>1</v>
          </cell>
          <cell r="DB555">
            <v>0</v>
          </cell>
          <cell r="DC555" t="str">
            <v>Stormjølke &lt;i&gt;Epilobium hirsutum &lt;/i&gt;er en flerårig, 1-1,5 m høg urt med meget rikelig frøformering. Den har også utløpere og danner tette bestander. Frøene spres meget effektivt med vind, trolig over lange distanser (km). Arten stammer fra Europa nord til Sør-Skandinavia og Middelhavsområdet. Den invaderer hovedsakelig forstyrret, fuktig mark, men også vasskanter og sumper.</v>
          </cell>
          <cell r="DD555" t="str">
            <v>&lt;p&gt;Stormjølke kan være hjemlig noen få steder ved Oslofjorden, men mest trolig har den kommet inn som fremmed art på flere ulike vis, med ballastjord (ytterst få ganger), med andre transporter og grasfrø (både tidligere og nå), og med importert plantemateriale og jord til planteskoler og gartnerier. Arten har en noe merkelig spredningshistorie. Den ble først funnet før 1860 (se Blytt 1861) som forvillet langs Tøyenbekken i Botanisk hage på Tøyen i Oslo og i Bu Drammen. I 1861 ble den funnet i de fuktige, nordvendte Ryenbergene over Gamlebyen i Oslo, der den hadde en stabil forekomst over mange år. Lokaliteten er ikke langt fra ballastplassen i Grønlia, der arten også er dokumentert, men mye senere. Arten hadde siden en usikker og ustabil eksistens i Oslo og Hordaland fram til 1935 da den synes å ha dødd ut i Norge, bortsett fra et tilfeldig funn i en eplehage i VA Kristiansand i 1949. Fra 1972 har den dukket opp igjen og blitt stadig hyppigere og mer utbredt, med mange stabile bestander i kystfylkene fra Østfold og Oslo til Rogaland. Dessuten er det noen mer ustabile forekomster ved planteskoler ved Mjøsa i Hedmark, i MR Ålesund 2016 og ST Trondheim 2012. Arten har nærmest eksplodert i utbredelse etter 1999, med nesten en femdobling av forekomster i 2001-2016 sammenlignet med 1981-2000. Dette tyder på at arten har fått et klima som favoriserer etablering, etter som den har vært i landet i minst 150 år uten å ha hatt noen tilsvarende utvikling. Arten er nå godt etablert i Norge igjen og har trolig omtrent nådd sitt potensielle utbredelsesområde (søndre Østlandet), men med store muligheter for fortetning.&lt;/p&gt;</v>
          </cell>
          <cell r="DE555" t="str">
            <v>Arten er blitt innført på ulike vis, på 1800-tallet og tidlig på 1900-tallet kanskje med ballastjord, senere med ulike transportmidler og spesielt ofte med gartnerivarer (planter, jord etc.). Videre spredning har skjedd med frø, spesielt nær gartnerier og planteskoler og langs veier med mye og hurtig trafikk (jetstrøm-spredning).</v>
          </cell>
          <cell r="DF555" t="str">
            <v>Invasjonspotensialet er stort, en kombinasjon av moderat (med usikkerhet til lang) median levetid og stor ekspansjonshastighet. Arten har regelrett eksplodert i ekspansjon i Norge siden ca. 1999 og er nå godt etablert svært mange steder. Ekspansjonshastigheten uttrykt ved nye forekomster per år etter 2000 er nokså ekstrem (237 km2/år), mens generell ekspansjonshastighet i radiusøkning av forekomstarealet beregnet ved hjelp av skriptet er mer beskjeden (ca. 128 m/år). Den siste verdien er fiktiv fordi svært mange av forekomstene i tidligere tider har forsvunnet igjen.</v>
          </cell>
          <cell r="DG555" t="str">
            <v>Ingen kjent negativ økologisk effekt er knyttet til arten. Arten danner tette bestander og kan fortrenge andre arter, men foreløpig skjer det i så lokal skala, og i så mange ulike naturtyper, at det ikke gir statistiske utslag. Den inngår også i introgressiv hybridisering, men foreløpig ikke med noen hjemlige norske arter (se Snogerup 2010).</v>
          </cell>
          <cell r="DH555" t="str">
            <v>&lt;p&gt;Stormjølke vurderes til potensielt høg økologisk risiko, men utelukkende på grunn av invasjonspotensialet. Arten er nå godt etablert i Norge igjen og har trolig omtrent nådd sitt potensielle utbredelsesområde, men med store muligheter til fortetning. Arten inntar og kan dominere i en rekke fuktige naturtyper, spesielt i vasskanter, sumper, langs grøfter og i våt beitemark, men den er ofte nokså forbigående og har liten fortrengningseffekt. Arten er i klar økning i dag.&lt;/p&gt;</v>
          </cell>
          <cell r="DI555">
            <v>5</v>
          </cell>
        </row>
        <row r="556">
          <cell r="B556" t="str">
            <v>Eranthis hyemalis</v>
          </cell>
          <cell r="C556" t="str">
            <v>(L.) Salisb.</v>
          </cell>
          <cell r="D556" t="str">
            <v>vinterblom</v>
          </cell>
          <cell r="E556">
            <v>132960</v>
          </cell>
          <cell r="F556">
            <v>103121</v>
          </cell>
          <cell r="G556" t="str">
            <v>ExpertGroups/Karplanter/N</v>
          </cell>
          <cell r="H556" t="str">
            <v>Karplanter</v>
          </cell>
          <cell r="I556" t="str">
            <v>Karplanter</v>
          </cell>
          <cell r="J556" t="str">
            <v>AlienSpecie</v>
          </cell>
          <cell r="N556">
            <v>3</v>
          </cell>
          <cell r="Q556">
            <v>1</v>
          </cell>
          <cell r="T556" t="str">
            <v>LO</v>
          </cell>
          <cell r="U556">
            <v>2</v>
          </cell>
          <cell r="V556" t="str">
            <v>3AB,1</v>
          </cell>
          <cell r="X556">
            <v>2</v>
          </cell>
          <cell r="Y556">
            <v>3</v>
          </cell>
          <cell r="Z556">
            <v>1</v>
          </cell>
          <cell r="AA556" t="str">
            <v>Før 1915</v>
          </cell>
          <cell r="AB556" t="str">
            <v>terrestrial</v>
          </cell>
          <cell r="AD556" t="str">
            <v>unknown</v>
          </cell>
          <cell r="AE556" t="str">
            <v>yes</v>
          </cell>
          <cell r="AF556" t="str">
            <v>unknown</v>
          </cell>
          <cell r="AG556" t="str">
            <v>Før 1915</v>
          </cell>
          <cell r="AH556" t="str">
            <v>Oslo: "Tøyenhagen, ugras nedanfor benkegarden"</v>
          </cell>
          <cell r="AI556">
            <v>5</v>
          </cell>
          <cell r="AJ556" t="str">
            <v>V</v>
          </cell>
          <cell r="AL556">
            <v>2</v>
          </cell>
          <cell r="AM556" t="str">
            <v>importDirect</v>
          </cell>
          <cell r="AN556">
            <v>4</v>
          </cell>
          <cell r="AO556" t="str">
            <v>introductionEscaped,spreadNaturalDispersal</v>
          </cell>
          <cell r="AP556" t="str">
            <v>OsA,Bu,Aa,Va,Ro,Mr,St</v>
          </cell>
          <cell r="AQ556">
            <v>68</v>
          </cell>
          <cell r="AR556">
            <v>15</v>
          </cell>
          <cell r="AS556">
            <v>1020</v>
          </cell>
          <cell r="AT556">
            <v>110000</v>
          </cell>
          <cell r="AU556">
            <v>3000</v>
          </cell>
          <cell r="AV556">
            <v>60</v>
          </cell>
          <cell r="AW556" t="str">
            <v>Ingen kjent effekt</v>
          </cell>
          <cell r="AX556" t="str">
            <v>Ingen kjent effekt</v>
          </cell>
          <cell r="BC556" t="str">
            <v>Ingen kjent effekt</v>
          </cell>
          <cell r="BD556" t="str">
            <v>Ingen kjent effekt</v>
          </cell>
          <cell r="BE556" t="str">
            <v>no</v>
          </cell>
          <cell r="BF556" t="str">
            <v>no</v>
          </cell>
          <cell r="BG556" t="str">
            <v>V</v>
          </cell>
          <cell r="BK556" t="str">
            <v>temperate_nemoral:Europe|subtropic_mediterranean:Europe</v>
          </cell>
          <cell r="BM556" t="str">
            <v>temperate_nemoral:Europe,NorthAndCentralAmerica|subtropic_mediterranean:Europe</v>
          </cell>
          <cell r="BO556">
            <v>3</v>
          </cell>
          <cell r="BR556" t="str">
            <v>RedListCategoryLevel</v>
          </cell>
          <cell r="BT556">
            <v>3</v>
          </cell>
          <cell r="BW556" t="str">
            <v>SpreadYearlyIncreaseCalculatedExpansionSpeed</v>
          </cell>
          <cell r="BX556">
            <v>367.99</v>
          </cell>
          <cell r="BY556">
            <v>1</v>
          </cell>
          <cell r="CB556" t="str">
            <v>T4-C-3,T4-C-4,T40,T42,T43</v>
          </cell>
          <cell r="CC556">
            <v>1</v>
          </cell>
          <cell r="CH556">
            <v>1</v>
          </cell>
          <cell r="CM556">
            <v>1</v>
          </cell>
          <cell r="CQ556">
            <v>1</v>
          </cell>
          <cell r="CU556">
            <v>1</v>
          </cell>
          <cell r="CX556">
            <v>0</v>
          </cell>
          <cell r="CY556">
            <v>1</v>
          </cell>
          <cell r="DB556">
            <v>0</v>
          </cell>
          <cell r="DC556" t="str">
            <v>Vinterblom &lt;em&gt;Eranthis hyemalis &lt;/em&gt;er en flerårig urt fra Sør-Europa. Den er kommet inn som hagestaude. Den reproduserer godt i Norge - både med frø og ved deling av knoller - men den sprer seg langsomt (med maur). Der den har anledning, etablerer den seg i plener, ikke for tørre grasbakker, og lysåpen skog av lågurt-typer. Det dyrkete og forvillete materialet kan omfatte mer enn &amp;#233:n art, men materialet vurderes her kollektivt under navnet &lt;i&gt;E. hyemalis&lt;/i&gt;.</v>
          </cell>
          <cell r="DD556" t="str">
            <v>&lt;p&gt;Arten er dokumentert fra svært spredte steder i kyststrøk fra Oslo og Akerhus til ST Trondheim, med første funn som "forvillet" på en avfallshaug i Botanisk hage på Tøyen i Oslo før 1915. Vi regner med at den er ekstremt under-dokumentert fordi den blomstrer i mars-april og er visnet ned lenge før de første botanikere våkner opp etter vinterdvalen. Den er ikke dokumentert fra Østfold, Vestfold, Telemark, Hordaland eller Sogn og Fjordane (sjøl om vi personlig har sett tepper av den i Østfold, Vestfold, Telemark og Hordaland). Arten er i langsom, men jamn etablering med potensial i boreonemoral sone nord til Trondheimsfjord-området.&lt;/p&gt;</v>
          </cell>
          <cell r="DE556" t="str">
            <v>Arten er innført som hageplante og sprer seg ut fra hager med frø, jord eller annet utkast. Den har langsom viderespredning i naturen med maurspredte frø.</v>
          </cell>
          <cell r="DF556" t="str">
            <v>Invasjonspotensialet er moderat, en kombinasjon av moderat lang median levetid og moderat ekspansjonshastighet.</v>
          </cell>
          <cell r="DG556" t="str">
            <v>Ingen kjent negativ økologisk effekt er knyttet til arten.</v>
          </cell>
          <cell r="DH556" t="str">
            <v>&lt;p&gt;Vinterblom vurderes til låg økologisk risiko, og utelukkende på grunn av invasjonspotensialet. Arten er en meget lågvokst urt med blomstring blant de første på våren. Den visner ned før resten av vegetasjonen kommer. Den har frøreproduksjon og vegetativ formering ved deling av knoller. Frøene spres med maur over korte distanser, sjelden mer enn noen titalls meter. Den er kommet inn som hageplante og er forvillet i plener, grasmark nær hager, og i edellauvskog. Den er i langsom, men jamn etablering med potensial i boreonemoral sone nord til Trondheimsområdet, men den gjør ingen påviselig økologisk skade noe sted vi kjenner til.&lt;br/&gt;&lt;/p&gt;</v>
          </cell>
          <cell r="DI556">
            <v>0</v>
          </cell>
        </row>
        <row r="557">
          <cell r="B557" t="str">
            <v>Filipendula camtschatica</v>
          </cell>
          <cell r="C557" t="str">
            <v>(Pall.) Maxim.</v>
          </cell>
          <cell r="D557" t="str">
            <v>kjempemjødurt</v>
          </cell>
          <cell r="E557">
            <v>100392</v>
          </cell>
          <cell r="F557">
            <v>141629</v>
          </cell>
          <cell r="G557" t="str">
            <v>ExpertGroups/Karplanter/N</v>
          </cell>
          <cell r="H557" t="str">
            <v>Karplanter</v>
          </cell>
          <cell r="I557" t="str">
            <v>Karplanter</v>
          </cell>
          <cell r="J557" t="str">
            <v>AlienSpecie</v>
          </cell>
          <cell r="N557">
            <v>3</v>
          </cell>
          <cell r="P557" t="str">
            <v>V</v>
          </cell>
          <cell r="Q557">
            <v>2</v>
          </cell>
          <cell r="T557" t="str">
            <v>LO</v>
          </cell>
          <cell r="U557">
            <v>2</v>
          </cell>
          <cell r="V557" t="str">
            <v>3AB,2E</v>
          </cell>
          <cell r="W557" t="str">
            <v>HI</v>
          </cell>
          <cell r="X557">
            <v>4</v>
          </cell>
          <cell r="Y557">
            <v>4</v>
          </cell>
          <cell r="Z557">
            <v>2</v>
          </cell>
          <cell r="AA557">
            <v>1960</v>
          </cell>
          <cell r="AB557" t="str">
            <v>terrestrial</v>
          </cell>
          <cell r="AD557" t="str">
            <v>unknown</v>
          </cell>
          <cell r="AE557" t="str">
            <v>yes</v>
          </cell>
          <cell r="AF557" t="str">
            <v>unknown</v>
          </cell>
          <cell r="AG557">
            <v>1965</v>
          </cell>
          <cell r="AH557" t="str">
            <v>Ro Gjesdal: Søyland, "naturalisert ved ein bekk"</v>
          </cell>
          <cell r="AI557">
            <v>10</v>
          </cell>
          <cell r="AJ557" t="str">
            <v>V</v>
          </cell>
          <cell r="AL557">
            <v>1</v>
          </cell>
          <cell r="AM557" t="str">
            <v>importDirect</v>
          </cell>
          <cell r="AN557">
            <v>4</v>
          </cell>
          <cell r="AO557" t="str">
            <v>introductionEscaped,spreadNaturalDispersal</v>
          </cell>
          <cell r="AP557" t="str">
            <v>Aa,Va,Ro,Ho,Sf,Mr,Nt,No,Tr</v>
          </cell>
          <cell r="AQ557">
            <v>76</v>
          </cell>
          <cell r="AR557">
            <v>5</v>
          </cell>
          <cell r="AS557">
            <v>380</v>
          </cell>
          <cell r="AT557">
            <v>250000</v>
          </cell>
          <cell r="AU557">
            <v>500</v>
          </cell>
          <cell r="AV557">
            <v>75</v>
          </cell>
          <cell r="AW557" t="str">
            <v>Ingen kjent effekt</v>
          </cell>
          <cell r="AX557" t="str">
            <v>Ingen kjent effekt</v>
          </cell>
          <cell r="BC557" t="str">
            <v>Ingen kjent effekt</v>
          </cell>
          <cell r="BD557" t="str">
            <v>Ingen kjent effekt</v>
          </cell>
          <cell r="BE557" t="str">
            <v>no</v>
          </cell>
          <cell r="BF557" t="str">
            <v>no</v>
          </cell>
          <cell r="BG557" t="str">
            <v>V</v>
          </cell>
          <cell r="BK557" t="str">
            <v>temperate_boreal:Asia|temperate_nemoral:Asia</v>
          </cell>
          <cell r="BM557" t="str">
            <v>temperate_boreal:Europe,Asia|temperate_nemoral:Europe,Asia</v>
          </cell>
          <cell r="BO557">
            <v>3</v>
          </cell>
          <cell r="BP557" t="str">
            <v>X</v>
          </cell>
          <cell r="BR557" t="str">
            <v>RedListCategoryLevel</v>
          </cell>
          <cell r="BT557">
            <v>3</v>
          </cell>
          <cell r="BW557" t="str">
            <v>SpreadYearlyIncreaseObservations</v>
          </cell>
          <cell r="BX557">
            <v>255</v>
          </cell>
          <cell r="BY557">
            <v>1</v>
          </cell>
          <cell r="CB557" t="str">
            <v>T4-C-18,V2,T40,T35,T37,T4,T30</v>
          </cell>
          <cell r="CC557">
            <v>1</v>
          </cell>
          <cell r="CH557">
            <v>2</v>
          </cell>
          <cell r="CL557" t="str">
            <v>T4-C-18,V2</v>
          </cell>
          <cell r="CM557">
            <v>1</v>
          </cell>
          <cell r="CQ557">
            <v>1</v>
          </cell>
          <cell r="CU557">
            <v>1</v>
          </cell>
          <cell r="CX557">
            <v>0</v>
          </cell>
          <cell r="CY557">
            <v>1</v>
          </cell>
          <cell r="DB557">
            <v>0</v>
          </cell>
          <cell r="DC557" t="str">
            <v>Kjempemjødurt &lt;em&gt;Filipendula kamtschatica &lt;/em&gt;er en flerårig og meget stor (ofte 2-2,5 m) urt fra Nordøst-Asia. Den har krypende jordstengel som danner store kloner og har dessuten frøformering. Den er innført som hagestaude og er forholdsvis ny i kultur i Norge. Den dyrkes ikke svært ofte i privathager (den er for stor).</v>
          </cell>
          <cell r="DD557" t="str">
            <v>&lt;p&gt;Arten ble først funnet forvillet i Ho Bergen: Nygårdsvik i 1960 og med etablert bestand i Ro Gjesdal: Søyland i 1965. Den er ekspansiv og etablerer seg meget godt i fuktig, næringsrik skog. Den er i økning, litt ved lokal spredning, men mest ved nye etableringer ut fra hager. Den har potensial i litt fuktige, kjølige deler av Norge og er etablert som forvillet helt nord til Troms, med særlig mange forekomster i Nordland helt nord til Vesterålen, men er ennå ikke påvist på Østlandet.&lt;/p&gt;</v>
          </cell>
          <cell r="DE557" t="str">
            <v>Arten sprer seg fra dyrkning i hager, delvis gjennom hageutkast. Den danner store kloner og sprer seg også med frø.</v>
          </cell>
          <cell r="DF557" t="str">
            <v>Arten har et moderat invasjonspotensial, med usikkerhet til stort, på grunn av moderat (til lang) median levetid og moderat ekspansjonshastighet.</v>
          </cell>
          <cell r="DG557" t="str">
            <v>Arten vurderes å ha en liten økologisk effekt. Den sprer seg lett ut i naturen og naturaliseres særlig i flommark, flommarkskog og fuktig edellauvskog. Den fører til utskygging og fortrengning av andre planter, men foreløpig i begrenset omfang.</v>
          </cell>
          <cell r="DH557" t="str">
            <v>&lt;p&gt;Kjempemjødurt vurderes til låg økologisk risiko, men med usikkerhet til høg risiko, på grunn av et moderat (til stort) invasjonspotensial og en viss økologisk effekt knyttet til fortrengning. Dette er en endring fra vurderingen til høg risiko i 2012, på grunn av endret beregningsmåte for invasjonspotensialet.&lt;br/&gt;&lt;/p&gt;</v>
          </cell>
          <cell r="DI557">
            <v>0</v>
          </cell>
        </row>
        <row r="558">
          <cell r="B558" t="str">
            <v>Filipendula rubra</v>
          </cell>
          <cell r="C558" t="str">
            <v>(Hill) B.L.Rob.</v>
          </cell>
          <cell r="D558" t="str">
            <v>præriemjødurt</v>
          </cell>
          <cell r="E558">
            <v>63269</v>
          </cell>
          <cell r="F558">
            <v>103309</v>
          </cell>
          <cell r="G558" t="str">
            <v>ExpertGroups/Karplanter/N</v>
          </cell>
          <cell r="H558" t="str">
            <v>Karplanter</v>
          </cell>
          <cell r="I558" t="str">
            <v>Karplanter</v>
          </cell>
          <cell r="J558" t="str">
            <v>AlienSpecie</v>
          </cell>
          <cell r="N558">
            <v>1</v>
          </cell>
          <cell r="Q558">
            <v>1</v>
          </cell>
          <cell r="T558" t="str">
            <v>NK</v>
          </cell>
          <cell r="U558">
            <v>1</v>
          </cell>
          <cell r="V558" t="str">
            <v>1,1</v>
          </cell>
          <cell r="X558">
            <v>1</v>
          </cell>
          <cell r="Y558">
            <v>1</v>
          </cell>
          <cell r="Z558">
            <v>1</v>
          </cell>
          <cell r="AA558" t="str">
            <v>1950-2000</v>
          </cell>
          <cell r="AB558" t="str">
            <v>terrestrial</v>
          </cell>
          <cell r="AD558" t="str">
            <v>unknown</v>
          </cell>
          <cell r="AE558" t="str">
            <v>yes</v>
          </cell>
          <cell r="AF558" t="str">
            <v>unknown</v>
          </cell>
          <cell r="AG558">
            <v>2001</v>
          </cell>
          <cell r="AH558" t="str">
            <v>AA Bygland: Vikeli</v>
          </cell>
          <cell r="AI558">
            <v>5</v>
          </cell>
          <cell r="AJ558" t="str">
            <v>V</v>
          </cell>
          <cell r="AL558">
            <v>1</v>
          </cell>
          <cell r="AM558" t="str">
            <v>importDirect</v>
          </cell>
          <cell r="AN558">
            <v>2</v>
          </cell>
          <cell r="AO558" t="str">
            <v>introductionEscaped</v>
          </cell>
          <cell r="AP558" t="str">
            <v>Aa</v>
          </cell>
          <cell r="AQ558">
            <v>4</v>
          </cell>
          <cell r="AR558">
            <v>2</v>
          </cell>
          <cell r="AS558">
            <v>8</v>
          </cell>
          <cell r="AT558">
            <v>1</v>
          </cell>
          <cell r="AU558">
            <v>8</v>
          </cell>
          <cell r="AV558">
            <v>100</v>
          </cell>
          <cell r="AW558" t="str">
            <v>Ingen kjent effekt</v>
          </cell>
          <cell r="AX558" t="str">
            <v>Ingen kjent effekt</v>
          </cell>
          <cell r="BC558" t="str">
            <v>Ingen kjent effekt</v>
          </cell>
          <cell r="BD558" t="str">
            <v>Ingen kjent effekt</v>
          </cell>
          <cell r="BE558" t="str">
            <v>no</v>
          </cell>
          <cell r="BF558" t="str">
            <v>no</v>
          </cell>
          <cell r="BG558" t="str">
            <v>V</v>
          </cell>
          <cell r="BK558" t="str">
            <v>temperate_nemoral:NorthAndCentralAmerica</v>
          </cell>
          <cell r="BM558" t="str">
            <v>temperate_nemoral:Europe,NorthAndCentralAmerica</v>
          </cell>
          <cell r="BO558">
            <v>1</v>
          </cell>
          <cell r="BR558" t="str">
            <v>RedListCategoryLevel</v>
          </cell>
          <cell r="BT558">
            <v>1</v>
          </cell>
          <cell r="BW558" t="str">
            <v>SpreadYearlyIncreaseCalculatedExpansionSpeed</v>
          </cell>
          <cell r="BX558">
            <v>0</v>
          </cell>
          <cell r="BY558">
            <v>1</v>
          </cell>
          <cell r="CB558" t="str">
            <v>T40</v>
          </cell>
          <cell r="CC558">
            <v>1</v>
          </cell>
          <cell r="CH558">
            <v>1</v>
          </cell>
          <cell r="CM558">
            <v>1</v>
          </cell>
          <cell r="CQ558">
            <v>1</v>
          </cell>
          <cell r="CU558">
            <v>1</v>
          </cell>
          <cell r="CX558">
            <v>0</v>
          </cell>
          <cell r="CY558">
            <v>1</v>
          </cell>
          <cell r="DB558">
            <v>0</v>
          </cell>
          <cell r="DC558" t="str">
            <v>Præriemjødurt &lt;i&gt;Filipendula rubra&lt;/i&gt; er en flerårig urt med frøformering og med noe klonal vekst ved jordstengler. Den stammer fra østre deler av Nord-Amerika, fra skogbeltet inn i prærieregionen i Midtvesten. I Norge er den bare funnet med sikkerhet på en veikant utafor en hage.</v>
          </cell>
          <cell r="DD558" t="str">
            <v>&lt;p&gt;Præriemjødurt dyrkes en sjelden gang som hagestaude: den er tatt inn i ny tid og er i en viss økning. En angivelse fra Te Skien i siste halvdel av 1900-tallet er trolig første angivelse, men har vært vanskelig å bekrefte ved kontroll av beleggsmateriale. Sikkert materiale foreligger bare fra AA Bygland: Vikeli fra 2001, der arten såvidt har spredt seg ut fra hage.&lt;/p&gt;</v>
          </cell>
          <cell r="DE558" t="str">
            <v>Arten er innført som hageplante og har vokst ut fra hager eller er utkastet.</v>
          </cell>
          <cell r="DF558" t="str">
            <v>Invasjonspotensialet er lite, med minste skår på median levetid og ingen ekspansjon. Den har &amp;#233:n kjent forekomst og ingen økning.</v>
          </cell>
          <cell r="DG558" t="str">
            <v>Ingen kjent negativ økologisk effekt er knyttet til arten.</v>
          </cell>
          <cell r="DH558" t="str">
            <v>&lt;p&gt;Præriemjødurt vurderes til ingen kjent økologisk risiko. Arten kan ha stabil forekomst i Norge (frøreproduksjon eller som gjenstående vegetativ, vi vet ikke).&lt;/p&gt;</v>
          </cell>
          <cell r="DI558">
            <v>0</v>
          </cell>
        </row>
        <row r="559">
          <cell r="B559" t="str">
            <v>Fritillaria camschatcensis</v>
          </cell>
          <cell r="C559" t="str">
            <v>(L.) Ker Gawl.</v>
          </cell>
          <cell r="E559">
            <v>133297</v>
          </cell>
          <cell r="F559">
            <v>157157</v>
          </cell>
          <cell r="G559" t="str">
            <v>ExpertGroups/Karplanter/N</v>
          </cell>
          <cell r="H559" t="str">
            <v>Karplanter</v>
          </cell>
          <cell r="I559" t="str">
            <v>Karplanter</v>
          </cell>
          <cell r="J559" t="str">
            <v>AlienSpecie</v>
          </cell>
          <cell r="N559">
            <v>1</v>
          </cell>
          <cell r="Q559">
            <v>1</v>
          </cell>
          <cell r="T559" t="str">
            <v>NK</v>
          </cell>
          <cell r="U559">
            <v>1</v>
          </cell>
          <cell r="V559" t="str">
            <v>1,1</v>
          </cell>
          <cell r="AA559">
            <v>2015</v>
          </cell>
          <cell r="AB559" t="str">
            <v>terrestrial</v>
          </cell>
          <cell r="AD559" t="str">
            <v>unknown</v>
          </cell>
          <cell r="AE559" t="str">
            <v>no</v>
          </cell>
          <cell r="AF559" t="str">
            <v>unknown</v>
          </cell>
          <cell r="AI559">
            <v>5</v>
          </cell>
          <cell r="AJ559" t="str">
            <v>V</v>
          </cell>
          <cell r="AL559">
            <v>2</v>
          </cell>
          <cell r="AM559" t="str">
            <v>importDirect</v>
          </cell>
          <cell r="AN559">
            <v>1</v>
          </cell>
          <cell r="AO559" t="str">
            <v>introductionReleased</v>
          </cell>
          <cell r="AP559" t="str">
            <v>No</v>
          </cell>
          <cell r="AQ559">
            <v>4</v>
          </cell>
          <cell r="AR559">
            <v>1</v>
          </cell>
          <cell r="AS559">
            <v>4</v>
          </cell>
          <cell r="AT559">
            <v>1</v>
          </cell>
          <cell r="AU559">
            <v>4</v>
          </cell>
          <cell r="AV559">
            <v>0</v>
          </cell>
          <cell r="AW559" t="str">
            <v>Ingen kjent effekt</v>
          </cell>
          <cell r="AX559" t="str">
            <v>Ingen kjent effekt</v>
          </cell>
          <cell r="BC559" t="str">
            <v>Ingen kjent effekt</v>
          </cell>
          <cell r="BD559" t="str">
            <v>Ingen kjent effekt</v>
          </cell>
          <cell r="BE559" t="str">
            <v>no</v>
          </cell>
          <cell r="BF559" t="str">
            <v>no</v>
          </cell>
          <cell r="BG559" t="str">
            <v>V</v>
          </cell>
          <cell r="BK559" t="str">
            <v>temperate_boreal:Asia,NorthAndCentralAmerica|temperate_nemoral:Asia,NorthAndCentralAmerica</v>
          </cell>
          <cell r="BM559" t="str">
            <v>temperate_boreal:Europe,Asia,NorthAndCentralAmerica|temperate_nemoral:Asia,NorthAndCentralAmerica</v>
          </cell>
          <cell r="BO559">
            <v>1</v>
          </cell>
          <cell r="BR559" t="str">
            <v>RedListCategoryLevel</v>
          </cell>
          <cell r="BT559">
            <v>1</v>
          </cell>
          <cell r="BW559" t="str">
            <v>SpreadYearlyIncreaseCalculatedExpansionSpeed</v>
          </cell>
          <cell r="BX559">
            <v>0</v>
          </cell>
          <cell r="BY559">
            <v>1</v>
          </cell>
          <cell r="CB559" t="str">
            <v>T16</v>
          </cell>
          <cell r="CC559">
            <v>1</v>
          </cell>
          <cell r="CH559">
            <v>1</v>
          </cell>
          <cell r="CM559">
            <v>1</v>
          </cell>
          <cell r="CQ559">
            <v>1</v>
          </cell>
          <cell r="CU559">
            <v>1</v>
          </cell>
          <cell r="CX559">
            <v>0</v>
          </cell>
          <cell r="CY559">
            <v>1</v>
          </cell>
          <cell r="DB559">
            <v>0</v>
          </cell>
          <cell r="DC559" t="str">
            <v>Rutelilje-arten &lt;i&gt;Fritillaria camschatcensis&lt;/i&gt; er en flerårig urt med frøreproduksjon og med noe klonal vekst. Den dyrkes en sjelden gang i hager. Den stammer fra kyststrøk rundt nordre Stillehavet i Asia og Amerika.</v>
          </cell>
          <cell r="DD559" t="str">
            <v>&lt;i&gt;Fritillaria camschatcensis &lt;/i&gt;ble plantet eller sådd ut i Bibelura i No Saltdal av en privatperson med trang til å berike norsk natur med nye arter. Dette skjedde trolig rundt 1980, men arten ble først oppdaget av andre botanikere i 2015. Om arten fortsatt er til stede, og eventuell bestandsutvikling, er ikke kjent, men sjansen er nokså stor for at den har etablert seg hvis den har vært på stedet i kanskje 35 år.</v>
          </cell>
          <cell r="DE559" t="str">
            <v>Arten er utsatt i naturen.</v>
          </cell>
          <cell r="DF559" t="str">
            <v>Invasjonspotensialet er lite, med minste skår på median levetid og ingen ekspansjon. Arten er kjent fra &amp;#233:n forekomst og uten observert eller forventet spredning.</v>
          </cell>
          <cell r="DG559" t="str">
            <v>Ingen kjent negativ økologisk effekt er knyttet til arten.</v>
          </cell>
          <cell r="DH559" t="str">
            <v>&lt;i&gt;Fritillaria camschatcensis&lt;/i&gt; vurderes til ingen kjent økologisk risiko. Utsetting i et sårbart (og fredet) naturområde er uansett en kritikkverdig handling.</v>
          </cell>
          <cell r="DI559">
            <v>0</v>
          </cell>
        </row>
        <row r="560">
          <cell r="B560" t="str">
            <v>Veronica filiformis</v>
          </cell>
          <cell r="C560" t="str">
            <v>Sm.</v>
          </cell>
          <cell r="D560" t="str">
            <v>gravveronika</v>
          </cell>
          <cell r="E560">
            <v>62516</v>
          </cell>
          <cell r="F560">
            <v>102556</v>
          </cell>
          <cell r="G560" t="str">
            <v>ExpertGroups/Karplanter/N</v>
          </cell>
          <cell r="H560" t="str">
            <v>Karplanter</v>
          </cell>
          <cell r="I560" t="str">
            <v>Karplanter</v>
          </cell>
          <cell r="J560" t="str">
            <v>AlienSpecie</v>
          </cell>
          <cell r="N560">
            <v>3</v>
          </cell>
          <cell r="P560" t="str">
            <v>V</v>
          </cell>
          <cell r="Q560">
            <v>1</v>
          </cell>
          <cell r="T560" t="str">
            <v>LO</v>
          </cell>
          <cell r="U560">
            <v>2</v>
          </cell>
          <cell r="V560" t="str">
            <v>3AB,1</v>
          </cell>
          <cell r="W560" t="str">
            <v>PH</v>
          </cell>
          <cell r="X560">
            <v>3</v>
          </cell>
          <cell r="Y560">
            <v>4</v>
          </cell>
          <cell r="Z560">
            <v>1</v>
          </cell>
          <cell r="AA560">
            <v>1934</v>
          </cell>
          <cell r="AB560" t="str">
            <v>terrestrial</v>
          </cell>
          <cell r="AD560" t="str">
            <v>unknown</v>
          </cell>
          <cell r="AE560" t="str">
            <v>yes</v>
          </cell>
          <cell r="AF560" t="str">
            <v>unknown</v>
          </cell>
          <cell r="AG560">
            <v>1934</v>
          </cell>
          <cell r="AH560" t="str">
            <v>Ho Bergen: Minde</v>
          </cell>
          <cell r="AI560">
            <v>5</v>
          </cell>
          <cell r="AJ560" t="str">
            <v>V</v>
          </cell>
          <cell r="AL560">
            <v>1</v>
          </cell>
          <cell r="AM560" t="str">
            <v>importDirect</v>
          </cell>
          <cell r="AN560">
            <v>5</v>
          </cell>
          <cell r="AO560" t="str">
            <v>spreadNaturalDispersal,introductionTransportpollution,introductionEscaped</v>
          </cell>
          <cell r="AP560" t="str">
            <v>OsA,He,Op,Bu,Ve,Te,Aa,Va,Ro,Ho,Sf,Mr,St,No,Tr</v>
          </cell>
          <cell r="AQ560">
            <v>360</v>
          </cell>
          <cell r="AR560">
            <v>5</v>
          </cell>
          <cell r="AS560">
            <v>1800</v>
          </cell>
          <cell r="AT560">
            <v>270000</v>
          </cell>
          <cell r="AU560">
            <v>5400</v>
          </cell>
          <cell r="AV560">
            <v>20</v>
          </cell>
          <cell r="AW560" t="str">
            <v>Ingen kjent effekt</v>
          </cell>
          <cell r="AX560" t="str">
            <v>Ingen kjent effekt</v>
          </cell>
          <cell r="BB560" t="str">
            <v>velvære og estetiske verdier</v>
          </cell>
          <cell r="BC560" t="str">
            <v>Ingen kjent effekt</v>
          </cell>
          <cell r="BD560" t="str">
            <v>Ingen kjent effekt</v>
          </cell>
          <cell r="BE560" t="str">
            <v>no</v>
          </cell>
          <cell r="BF560" t="str">
            <v>no</v>
          </cell>
          <cell r="BK560" t="str">
            <v>temperate_nemoral:Europe,Asia</v>
          </cell>
          <cell r="BM560" t="str">
            <v>temperate_boreal:Europe|temperate_nemoral:Europe,Asia,Oceania,NorthAndCentralAmerica|subtropic_mediterranean:Europe,NorthAndCentralAmerica</v>
          </cell>
          <cell r="BO560">
            <v>3</v>
          </cell>
          <cell r="BP560" t="str">
            <v>X</v>
          </cell>
          <cell r="BR560" t="str">
            <v>RedListCategoryLevel</v>
          </cell>
          <cell r="BT560">
            <v>3</v>
          </cell>
          <cell r="BW560" t="str">
            <v>SpreadYearlyIncreaseObservations</v>
          </cell>
          <cell r="BX560">
            <v>248</v>
          </cell>
          <cell r="BY560">
            <v>1</v>
          </cell>
          <cell r="CB560" t="str">
            <v>T35,T40,T42,T43</v>
          </cell>
          <cell r="CC560">
            <v>1</v>
          </cell>
          <cell r="CH560">
            <v>1</v>
          </cell>
          <cell r="CM560">
            <v>1</v>
          </cell>
          <cell r="CQ560">
            <v>1</v>
          </cell>
          <cell r="CU560">
            <v>1</v>
          </cell>
          <cell r="CX560">
            <v>0</v>
          </cell>
          <cell r="CY560">
            <v>1</v>
          </cell>
          <cell r="DB560">
            <v>0</v>
          </cell>
          <cell r="DC560" t="str">
            <v>Gravveronika &lt;em&gt;Veronica filiformis &lt;/em&gt;er en flerårig, krypende art som danner låge, nokså åpne matter av mange, tynne stengler. Den formeres med frø og klonalt med krypende stengler. Den danner store kolonier. Den blomstrer meget tidlig og visner ned og avslutter sesongen før de fleste andre planter har vokst seg store. Arten kommer fra Kaukasus og Vest-Asia. Arten vokser i humusblandet mineraljord i ulike typer gressmark: plener, parker og andre grøntanlegg, som ugress i hager og frukthager og på skrotemark. Et par ganger er den rapportert fra elve- og bekkekanter, uten at arten kan sies å være knyttet til slike naturtyper.</v>
          </cell>
          <cell r="DD560" t="str">
            <v>&lt;p&gt;Gravveronika&lt;em&gt; &lt;/em&gt;ble fra først av introdusert som prydplante eller med grasfrø, og har så spredt seg fra parker og hager. Første etablering er i Ho Bergen: Leaparken på Minde i 1934. Senere har den trolig fulgt med import og handel med gartnerivarer, frøblandinger o.l. Siden første funn har antall forekomster økt mye, og særlig siden 1980, med stabile forekomster inn til søndre Hedmark og Oppland og i kyststrøk nord til Sør-Trøndelag, mulig stabil også i Nordland og Troms. Den er nå funnet i alle fylker unntatt Østfold (av uforklarlige årsaker), Nord-Trøndelag og Finnmark. Den kan forventes å bli mye vanligere de kommende årene.&lt;/p&gt;</v>
          </cell>
          <cell r="DE560" t="str">
            <v>Arten er innført som hageplante og med grasfrø og sprer seg videre med frø og stengelbiter. Utbredelsesmønstret, både lokalt og generelt, tyder på at frøspredning spiller stor rolle for nye forekomster mens utløperne danner de omfattende lokale klonene.</v>
          </cell>
          <cell r="DF560" t="str">
            <v>Arten har et moderat invasjonspotensial med usikkerhet til høyt, en kombinasjon av moderat median levetid (med usikkerhet til høy) og nest høgeste skår på ekspansjonshastighet. Arten er lettspredt, og dens mest foretrukne voksesteder (plener i hager og parker) finnes overalt i bebodde deler av fastlands-Norge.</v>
          </cell>
          <cell r="DG560" t="str">
            <v>Det er ingen kjente negative økologiske effekter knyttet til arten. Arten gjør mye av seg i blomstringa. Den kan sette farge (lyst blå) på hele plener i parker og hager. Den visner imidlertid ned tidlig og har etter vår vurdering ingen negativ effekt. Den er heller et attraktivt element i byenes kulturlandskap.</v>
          </cell>
          <cell r="DH560" t="str">
            <v>&lt;p&gt;Gravveronika vurderes til låg økologisk risiko med usikkerhet til potensielt høy økologisk risiko, utelukkende på grunn av invasjonspotensialet. Den er, etter vår vurdering, en attraktiv og økologisk ufarlig fremmed art. Den kan forventes å bli vanligere de kommende årene.&lt;/p&gt;</v>
          </cell>
          <cell r="DI560">
            <v>0</v>
          </cell>
        </row>
        <row r="561">
          <cell r="B561" t="str">
            <v>Galanthus nivalis</v>
          </cell>
          <cell r="C561" t="str">
            <v>L.</v>
          </cell>
          <cell r="D561" t="str">
            <v>snøklokke</v>
          </cell>
          <cell r="E561">
            <v>59384</v>
          </cell>
          <cell r="F561">
            <v>99424</v>
          </cell>
          <cell r="G561" t="str">
            <v>ExpertGroups/Karplanter/N</v>
          </cell>
          <cell r="H561" t="str">
            <v>Karplanter</v>
          </cell>
          <cell r="I561" t="str">
            <v>Karplanter</v>
          </cell>
          <cell r="J561" t="str">
            <v>AlienSpecie</v>
          </cell>
          <cell r="N561">
            <v>4</v>
          </cell>
          <cell r="Q561">
            <v>1</v>
          </cell>
          <cell r="T561" t="str">
            <v>PH</v>
          </cell>
          <cell r="U561">
            <v>3</v>
          </cell>
          <cell r="V561" t="str">
            <v>4A,1</v>
          </cell>
          <cell r="X561">
            <v>3</v>
          </cell>
          <cell r="Y561">
            <v>4</v>
          </cell>
          <cell r="Z561">
            <v>1</v>
          </cell>
          <cell r="AA561">
            <v>1860</v>
          </cell>
          <cell r="AB561" t="str">
            <v>terrestrial</v>
          </cell>
          <cell r="AD561" t="str">
            <v>unknown</v>
          </cell>
          <cell r="AE561" t="str">
            <v>yes</v>
          </cell>
          <cell r="AF561" t="str">
            <v>unknown</v>
          </cell>
          <cell r="AG561">
            <v>1860</v>
          </cell>
          <cell r="AH561" t="str">
            <v>Ho Kvinnherad: Fjelberg, Nordhus</v>
          </cell>
          <cell r="AI561">
            <v>5</v>
          </cell>
          <cell r="AJ561" t="str">
            <v>V</v>
          </cell>
          <cell r="AL561">
            <v>2</v>
          </cell>
          <cell r="AM561" t="str">
            <v>importDirect</v>
          </cell>
          <cell r="AN561">
            <v>5</v>
          </cell>
          <cell r="AO561" t="str">
            <v>introductionEscaped,spreadTransportpollution,spreadNaturalDispersal</v>
          </cell>
          <cell r="AP561" t="str">
            <v>Øs,OsA,He,Op,Bu,Ve,Te,Aa,Va,Ro,Ho,Sf,Mr,St,Nt,No,Tr</v>
          </cell>
          <cell r="AQ561">
            <v>750</v>
          </cell>
          <cell r="AR561">
            <v>5</v>
          </cell>
          <cell r="AS561">
            <v>3750</v>
          </cell>
          <cell r="AT561">
            <v>330000</v>
          </cell>
          <cell r="AU561">
            <v>7500</v>
          </cell>
          <cell r="AV561">
            <v>50</v>
          </cell>
          <cell r="AW561" t="str">
            <v>Ingen kjent effekt</v>
          </cell>
          <cell r="AX561" t="str">
            <v>Ingen kjent effekt</v>
          </cell>
          <cell r="BC561" t="str">
            <v>Ingen kjent effekt</v>
          </cell>
          <cell r="BD561" t="str">
            <v>Ingen kjent effekt</v>
          </cell>
          <cell r="BE561" t="str">
            <v>no</v>
          </cell>
          <cell r="BF561" t="str">
            <v>no</v>
          </cell>
          <cell r="BK561" t="str">
            <v>temperate_nemoral:Europe,Asia|subtropic_mediterranean:Europe,Asia</v>
          </cell>
          <cell r="BM561" t="str">
            <v>temperate_boreal:Europe|temperate_nemoral:Europe,Asia,NorthAndCentralAmerica|subtropic_mediterranean:Europe,Asia</v>
          </cell>
          <cell r="BO561">
            <v>4</v>
          </cell>
          <cell r="BR561" t="str">
            <v>RedListCategoryLevel</v>
          </cell>
          <cell r="BT561">
            <v>3</v>
          </cell>
          <cell r="BW561" t="str">
            <v>SpreadYearlyIncreaseObservations</v>
          </cell>
          <cell r="BX561">
            <v>202</v>
          </cell>
          <cell r="BY561">
            <v>1</v>
          </cell>
          <cell r="CB561" t="str">
            <v>T4-C-3,T4-C-2,T4-C-18,T4-C-4,T43,T32</v>
          </cell>
          <cell r="CC561">
            <v>1</v>
          </cell>
          <cell r="CH561">
            <v>1</v>
          </cell>
          <cell r="CM561">
            <v>1</v>
          </cell>
          <cell r="CQ561">
            <v>1</v>
          </cell>
          <cell r="CU561">
            <v>1</v>
          </cell>
          <cell r="CX561">
            <v>0</v>
          </cell>
          <cell r="CY561">
            <v>1</v>
          </cell>
          <cell r="DB561">
            <v>0</v>
          </cell>
          <cell r="DC561" t="str">
            <v>Snøklokke &lt;em&gt;Galanthus nivalis &lt;/em&gt;stammer fra Mellom- og Sør-Europa og Vest-Asia, Den er en gammel og populær hagestaude fordi den er den første av alle hageplanter til å blomstre på våren. Arten er en flerårig laukplante som formerer seg lokalt med deling av lauker. Arten har frøreproduksjon, og frøene spres over korte distanser med maur.</v>
          </cell>
          <cell r="DD561" t="str">
            <v>&lt;p&gt;Snøklokke ble funnet forvillet allerede i 1860 i Ho Kvinnherad og har siden blitt langsomt, men jamt hyppigere inntil den nå er kjent fra de fleste fylker i kystområdene til Tr Tromsø.&lt;/p&gt;</v>
          </cell>
          <cell r="DE561" t="str">
            <v>Arten har trolig bare svært lokal egenspredning: praktisk talt alle kjente forekomster skyldes nok enkeltforvillinger fra hager. Hoveddelen av slik forvilling skyldes forflytning av jordmasser og dumping av hageavfall, en mindre del maurspredning ut fra hager.</v>
          </cell>
          <cell r="DF561" t="str">
            <v>Invasjonspotensialet til arten er stort: den har lang median levetid og en moderat ekspansjonshastighet.</v>
          </cell>
          <cell r="DG561" t="str">
            <v>Snøklokke går av og til ut i lysåpen næringsrik skog, men mest i plener og grasmark nær hager. Den visner ned meget tidlig og har ingen kjent negativ økologisk effekt.</v>
          </cell>
          <cell r="DH561" t="str">
            <v>&lt;p&gt;Snøklokke vurderes til potensielt høy risiko i norsk natur. Dette skyldes utelukkende et høyt invasjonspotensiale: arten har ingen kjente negative økologiske effekter.&lt;/p&gt;</v>
          </cell>
          <cell r="DI561">
            <v>0</v>
          </cell>
        </row>
        <row r="562">
          <cell r="B562" t="str">
            <v>Veronica peregrina peregrina</v>
          </cell>
          <cell r="D562" t="str">
            <v>gartnerveronika</v>
          </cell>
          <cell r="E562">
            <v>62527</v>
          </cell>
          <cell r="F562">
            <v>102567</v>
          </cell>
          <cell r="G562" t="str">
            <v>ExpertGroups/Karplanter/N</v>
          </cell>
          <cell r="H562" t="str">
            <v>Karplanter</v>
          </cell>
          <cell r="I562" t="str">
            <v>Karplanter</v>
          </cell>
          <cell r="J562" t="str">
            <v>AlienSpecie</v>
          </cell>
          <cell r="N562">
            <v>3</v>
          </cell>
          <cell r="Q562">
            <v>1</v>
          </cell>
          <cell r="T562" t="str">
            <v>LO</v>
          </cell>
          <cell r="U562">
            <v>2</v>
          </cell>
          <cell r="V562" t="str">
            <v>3AB,1</v>
          </cell>
          <cell r="X562">
            <v>3</v>
          </cell>
          <cell r="Y562">
            <v>4</v>
          </cell>
          <cell r="Z562">
            <v>1</v>
          </cell>
          <cell r="AA562">
            <v>1879</v>
          </cell>
          <cell r="AB562" t="str">
            <v>terrestrial</v>
          </cell>
          <cell r="AD562" t="str">
            <v>origin,unknown</v>
          </cell>
          <cell r="AE562" t="str">
            <v>yes</v>
          </cell>
          <cell r="AF562" t="str">
            <v>unknown</v>
          </cell>
          <cell r="AG562">
            <v>1891</v>
          </cell>
          <cell r="AH562" t="str">
            <v>Oslo: Tøyen, Botanisk hage</v>
          </cell>
          <cell r="AI562">
            <v>1</v>
          </cell>
          <cell r="AJ562" t="str">
            <v>V</v>
          </cell>
          <cell r="AN562">
            <v>2</v>
          </cell>
          <cell r="AO562" t="str">
            <v>introductionStowaway,introductionTransportpollution</v>
          </cell>
          <cell r="AP562" t="str">
            <v>Øs,OsA,He,Ve,Ro,Ho</v>
          </cell>
          <cell r="AQ562">
            <v>96</v>
          </cell>
          <cell r="AR562">
            <v>7</v>
          </cell>
          <cell r="AS562">
            <v>672</v>
          </cell>
          <cell r="AT562">
            <v>40200</v>
          </cell>
          <cell r="AU562">
            <v>2000</v>
          </cell>
          <cell r="AV562">
            <v>100</v>
          </cell>
          <cell r="AW562" t="str">
            <v>Ingen kjent effekt</v>
          </cell>
          <cell r="AX562" t="str">
            <v>Ingen kjent effekt</v>
          </cell>
          <cell r="BC562" t="str">
            <v>Ingen kjent effekt</v>
          </cell>
          <cell r="BD562" t="str">
            <v>Ingen kjent effekt</v>
          </cell>
          <cell r="BE562" t="str">
            <v>no</v>
          </cell>
          <cell r="BF562" t="str">
            <v>no</v>
          </cell>
          <cell r="BG562" t="str">
            <v>V</v>
          </cell>
          <cell r="BK562" t="str">
            <v>temperate_boreal:NorthAndCentralAmerica|temperate_nemoral:NorthAndCentralAmerica,SouthAmerica|subtropic_unspecified:NorthAndCentralAmerica,SouthAmerica|subtropic_mediterranean:NorthAndCentralAmerica,SouthAmerica</v>
          </cell>
          <cell r="BM562" t="str">
            <v>temperate_boreal:Europe,NorthAndCentralAmerica|temperate_nemoral:Europe,Asia,Oceania,NorthAndCentralAmerica,SouthAmerica|subtropic_unspecified:NorthAndCentralAmerica,SouthAmerica|subtropic_mediterranean:Europe,Oceania,NorthAndCentralAmerica,SouthAmerica</v>
          </cell>
          <cell r="BO562">
            <v>3</v>
          </cell>
          <cell r="BR562" t="str">
            <v>RedListCategoryLevel</v>
          </cell>
          <cell r="BT562">
            <v>3</v>
          </cell>
          <cell r="BW562" t="str">
            <v>SpreadYearlyIncreaseObservations</v>
          </cell>
          <cell r="BX562">
            <v>356</v>
          </cell>
          <cell r="BY562">
            <v>1</v>
          </cell>
          <cell r="CB562" t="str">
            <v>T35,T37,T42,T43</v>
          </cell>
          <cell r="CC562">
            <v>1</v>
          </cell>
          <cell r="CH562">
            <v>1</v>
          </cell>
          <cell r="CM562">
            <v>1</v>
          </cell>
          <cell r="CQ562">
            <v>1</v>
          </cell>
          <cell r="CU562">
            <v>1</v>
          </cell>
          <cell r="CX562">
            <v>0</v>
          </cell>
          <cell r="CY562">
            <v>1</v>
          </cell>
          <cell r="DB562">
            <v>0</v>
          </cell>
          <cell r="DC562" t="str">
            <v>Gartnerveronika &lt;em&gt;Veronica peregrina &lt;/em&gt;subsp. &lt;em&gt;peregrina &lt;/em&gt;er en opprett, ettårig urt fra Nord- og Sør-Amerika. Den har stor frøproduksjon og etablerer meget raskt store bestander.</v>
          </cell>
          <cell r="DD562" t="str">
            <v>&lt;p&gt;Gartnerveronika kom først inn med ballast i Øf Fredrikstad: Øra 1879. Den ble alt i 1890 påvist som ugras i Oslo: Tøyen, Botanisk hage, der den har vært stabil i all tid senere (sist sett i mengder sommeren 2017). Hvordan den er kommet til Botanisk hage - som dyrket eller som blindpassasjer - er uvisst. I nesten 75 år var dette eneste forekomst i Norge, inntil arten ble funnet i Ro Stavanger: Madlalia i 1964. I 1989 ble den funnet ved NLH i Ak Ås, og fra 1997 er den funnet ved en rekke landbruksskoler, planteskoler og gartnerier i Hedmark, Vestfold, Rogaland og Hordaland. Dette kan tolkes på to måter: enten at arten brukte over 100 år (dvs. 100 generasjoner) på å tilpasse seg norsk lys og klima, eller at vi de siste tiårene har fått inn klimatisk bedre tilpasset materiale fra utlandet. Den siste hypotesen er kanskje den mest trolige: arten er hardfør og går som spontan nesten nord til Hudson Bay på grensa mot Arktis i Canada. Arten er i tydelig spredning det siste tiåret og har en rekke reproduserende populasjoner i Norge pr. i dag.&lt;/p&gt;</v>
          </cell>
          <cell r="DE562" t="str">
            <v>Arten er kommet inn med gartnerivarer (jord, planter), tidlig også med ballastjord. Frøene spres trolig med tråkk og transporter.</v>
          </cell>
          <cell r="DF562" t="str">
            <v>Invasjonspotensialet er moderat: både median levetid og ekspansjonshastighet er moderat. Planten ekspanderer raskt og har åpen skrotemark og åpen jord i hager, gartnerier og parker som potensielt areal i store deler av Sør-Norge.</v>
          </cell>
          <cell r="DG562" t="str">
            <v>Det er ingen kjente negative økologiske effekter knyttet til arten: i Nord-Europa er den utelukkende knyttet til skrotemark og hager/parker.</v>
          </cell>
          <cell r="DH562" t="str">
            <v>&lt;p&gt;Gartnerveronika vudereres til låg økologisk risiko, og utelukkende på grunn av invasjonspotensialet. Arten er under etablering en rekke steder i Norge og har en rekke reproduserende populasjoner i Norge per i dag, men det er lite sannsynlig at den kan ha noen negativ påvirkning på norsk natur.&lt;/p&gt;</v>
          </cell>
          <cell r="DI562">
            <v>0</v>
          </cell>
        </row>
        <row r="563">
          <cell r="B563" t="str">
            <v>Galinsoga parviflora</v>
          </cell>
          <cell r="C563" t="str">
            <v>Cav.</v>
          </cell>
          <cell r="D563" t="str">
            <v>peruskjellfrø</v>
          </cell>
          <cell r="E563">
            <v>60544</v>
          </cell>
          <cell r="F563">
            <v>100584</v>
          </cell>
          <cell r="G563" t="str">
            <v>ExpertGroups/Karplanter/N</v>
          </cell>
          <cell r="H563" t="str">
            <v>Karplanter</v>
          </cell>
          <cell r="I563" t="str">
            <v>Karplanter</v>
          </cell>
          <cell r="J563" t="str">
            <v>AlienSpecie</v>
          </cell>
          <cell r="N563">
            <v>3</v>
          </cell>
          <cell r="Q563">
            <v>1</v>
          </cell>
          <cell r="T563" t="str">
            <v>LO</v>
          </cell>
          <cell r="U563">
            <v>2</v>
          </cell>
          <cell r="V563" t="str">
            <v>3AB,1</v>
          </cell>
          <cell r="X563">
            <v>3</v>
          </cell>
          <cell r="Y563">
            <v>4</v>
          </cell>
          <cell r="Z563">
            <v>1</v>
          </cell>
          <cell r="AA563">
            <v>1880</v>
          </cell>
          <cell r="AB563" t="str">
            <v>terrestrial</v>
          </cell>
          <cell r="AD563" t="str">
            <v>unknown</v>
          </cell>
          <cell r="AE563" t="str">
            <v>yes</v>
          </cell>
          <cell r="AF563" t="str">
            <v>yes</v>
          </cell>
          <cell r="AG563">
            <v>1913</v>
          </cell>
          <cell r="AH563" t="str">
            <v>AA Risør (trolig ballast)</v>
          </cell>
          <cell r="AI563">
            <v>1</v>
          </cell>
          <cell r="AJ563" t="str">
            <v>V</v>
          </cell>
          <cell r="AN563">
            <v>6</v>
          </cell>
          <cell r="AO563" t="str">
            <v>introductionStowaway,introductionTransportpollution,spreadTransportpollution,spreadStowaway,spreadNaturalDispersal</v>
          </cell>
          <cell r="AP563" t="str">
            <v>Øs,OsA,He,Bu,Ve,Aa,Va,Ro</v>
          </cell>
          <cell r="AQ563">
            <v>100</v>
          </cell>
          <cell r="AR563">
            <v>5</v>
          </cell>
          <cell r="AS563">
            <v>500</v>
          </cell>
          <cell r="AT563">
            <v>190000</v>
          </cell>
          <cell r="AU563">
            <v>750</v>
          </cell>
          <cell r="AV563">
            <v>100</v>
          </cell>
          <cell r="AW563" t="str">
            <v>Ingen kjent effekt</v>
          </cell>
          <cell r="AX563" t="str">
            <v>Ingen kjent effekt</v>
          </cell>
          <cell r="BC563" t="str">
            <v>Ingen kjent effekt</v>
          </cell>
          <cell r="BD563" t="str">
            <v>Ingen kjent effekt</v>
          </cell>
          <cell r="BE563" t="str">
            <v>no</v>
          </cell>
          <cell r="BF563" t="str">
            <v>no</v>
          </cell>
          <cell r="BG563" t="str">
            <v>V</v>
          </cell>
          <cell r="BK563" t="str">
            <v>temperate_dry:NorthAndCentralAmerica|subtropic_dry:NorthAndCentralAmerica</v>
          </cell>
          <cell r="BM563" t="str">
            <v>temperate_nemoral:Europe,Oceania,NorthAndCentralAmerica,SouthAmerica|temperate_dry:Europe,Asia,NorthAndCentralAmerica,SouthAmerica|subtropic_unspecified:Europe,Asia,Africa,Oceania,NorthAndCentralAmerica,SouthAmerica|subtropic_highlands:Asia,Africa,SouthAmerica|tropic:Asia,Africa,Oceania,NorthAndCentralAmerica,SouthAmerica</v>
          </cell>
          <cell r="BO563">
            <v>3</v>
          </cell>
          <cell r="BR563" t="str">
            <v>RedListCategoryLevel</v>
          </cell>
          <cell r="BT563">
            <v>3</v>
          </cell>
          <cell r="BW563" t="str">
            <v>SpreadYearlyIncreaseObservations</v>
          </cell>
          <cell r="BX563">
            <v>238</v>
          </cell>
          <cell r="BY563">
            <v>1</v>
          </cell>
          <cell r="CB563" t="str">
            <v>T35,T37,T40,T42,T43,T44,T39</v>
          </cell>
          <cell r="CC563">
            <v>1</v>
          </cell>
          <cell r="CH563">
            <v>1</v>
          </cell>
          <cell r="CM563">
            <v>1</v>
          </cell>
          <cell r="CQ563">
            <v>1</v>
          </cell>
          <cell r="CU563">
            <v>1</v>
          </cell>
          <cell r="CX563">
            <v>0</v>
          </cell>
          <cell r="CY563">
            <v>1</v>
          </cell>
          <cell r="DB563">
            <v>0</v>
          </cell>
          <cell r="DC563" t="str">
            <v>Peruskjellfrø &lt;em&gt;Galinsoga parviflora &lt;/em&gt;kommer fra vestlige Sør-Amerika eller fra Mellom-Amerika. Arten er ettårig med meget stor frøproduksjon. Fruktene spres ved at de henger fast ved folk, dyr og transportmidler. Den forekommer bare på skrotemark i vid betydning.</v>
          </cell>
          <cell r="DD563" t="str">
            <v>&lt;p&gt;Peruskjellfrø kom først inn med ballastjord fra 1880 og ble funnet fem steder på Sørlandet i AA Risør 1913-1920 og Grimstad ca. 1900 og VA Kristiansand (to steder) 1880-1917 og Mandal 1882. Mellom 1920 og 1940 ble arten ikke funnet i Norge. Deretter dukket den opp ved Botanisk hage på Tøyen i Oslo i 1940 og også et sted i Øf Fredrikstad samme år. Deretter er det nokså jamt med funn, men funnene er en blanding av forekomster som høyst sannsynlig skyldes innførsel med gartnerivarer (forekommer i gartnerier, f.eks. Dømmesmoen i AA Grimstad, og i plantninger, blomsterbed og grønnsakåkrer) og forekomster i de fire gamle ballastbyene og omegnen. Mye tyder på at arten har hatt en kryptisk eksistens i disse byene fra ballastperioden, enten som svært fåtallig eller som frøbank, slik at den ikke er blitt registrert mellom 1920 og 1950. Arten er nå etablert i Oslofjord-området i Østfold, Akershus/Oslo, Buskerud og Vestfold, og på Agderkysten.&lt;/p&gt;</v>
          </cell>
          <cell r="DE563" t="str">
            <v>Arten kom til å begynne med inn med ballastjord og senere som forurensning med gartnerivarer (planter, jord, redskaper og maskiner). Frøspredning skjer ved hjelp av vind, dyr og vann, og dessuten med menneskelige aktiviteter slik som forflytning av jord eller planter og med transportmidler.</v>
          </cell>
          <cell r="DF563" t="str">
            <v>Invasjonspotensialet er moderat, med moderat lang median levetid og moderat ekspansjonshastighet (200-280 m/år).</v>
          </cell>
          <cell r="DG563" t="str">
            <v>Det er ingen kjente negative økologiske effekter knyttet til arten i norsk natur: den forekommer så langt bare på skrotemark i vid betydning. Den er imidlertid kjent som et plagsomt åkerugras i eksempelvis Nord-Amerika og Kina, og studier har vist at den kan redusere avlinger betraktelig (se Invasive Species Compendium). Den kan også overføre sykdommer og skadedyr, men dette er ikke påvist hos oss. Den har sterk økning i funnfrekvens, men ingen påvisbar negativ økologisk effekt (bortsett fra at den er ganske stygg).</v>
          </cell>
          <cell r="DH563" t="str">
            <v>&lt;p&gt;Peruskjellfrø vurderes til låg økologisk risiko i norsk natur. Dette skyldes et moderat invasjonspotensial. Foreløpig er ikke arten kjent med negative økologiske effekter hos oss. Den er imidlertid listet som "invasive" og et problematisk åkerugress i store deler av verden, se Warwick &amp; Sweet (1983) og Invasive Species Compendium. Ved vurderingen i 2012 ble arten vurdert til potensielt høg risiko. Nedgraderingen skyldes endret beregningsmåte for invasjonspotensialet.&lt;/p&gt;</v>
          </cell>
          <cell r="DI563">
            <v>3</v>
          </cell>
        </row>
        <row r="564">
          <cell r="B564" t="str">
            <v>Veratrum album</v>
          </cell>
          <cell r="C564" t="str">
            <v>L.</v>
          </cell>
          <cell r="D564" t="str">
            <v>hvit nyserot</v>
          </cell>
          <cell r="E564">
            <v>144527</v>
          </cell>
          <cell r="F564">
            <v>99594</v>
          </cell>
          <cell r="G564" t="str">
            <v>ExpertGroups/Karplanter/N</v>
          </cell>
          <cell r="H564" t="str">
            <v>Karplanter</v>
          </cell>
          <cell r="I564" t="str">
            <v>Karplanter</v>
          </cell>
          <cell r="J564" t="str">
            <v>AlienSpecie</v>
          </cell>
          <cell r="N564">
            <v>1</v>
          </cell>
          <cell r="Q564">
            <v>1</v>
          </cell>
          <cell r="T564" t="str">
            <v>NK</v>
          </cell>
          <cell r="U564">
            <v>1</v>
          </cell>
          <cell r="V564" t="str">
            <v>1,1</v>
          </cell>
          <cell r="X564">
            <v>2</v>
          </cell>
          <cell r="Y564">
            <v>3</v>
          </cell>
          <cell r="Z564">
            <v>1</v>
          </cell>
          <cell r="AA564">
            <v>1979</v>
          </cell>
          <cell r="AB564" t="str">
            <v>terrestrial</v>
          </cell>
          <cell r="AD564" t="str">
            <v>unknown</v>
          </cell>
          <cell r="AE564" t="str">
            <v>yes</v>
          </cell>
          <cell r="AF564" t="str">
            <v>unknown</v>
          </cell>
          <cell r="AG564">
            <v>1979</v>
          </cell>
          <cell r="AH564" t="str">
            <v>Bu Øvre Eiker: Delerelva SE f Rustan</v>
          </cell>
          <cell r="AI564">
            <v>10</v>
          </cell>
          <cell r="AJ564" t="str">
            <v>V</v>
          </cell>
          <cell r="AL564">
            <v>1</v>
          </cell>
          <cell r="AM564" t="str">
            <v>importDirect</v>
          </cell>
          <cell r="AN564">
            <v>1</v>
          </cell>
          <cell r="AO564" t="str">
            <v>introductionEscaped</v>
          </cell>
          <cell r="AP564" t="str">
            <v>Bu</v>
          </cell>
          <cell r="AQ564">
            <v>8</v>
          </cell>
          <cell r="AR564">
            <v>2</v>
          </cell>
          <cell r="AS564">
            <v>16</v>
          </cell>
          <cell r="AT564">
            <v>74</v>
          </cell>
          <cell r="AU564">
            <v>16</v>
          </cell>
          <cell r="AV564">
            <v>0</v>
          </cell>
          <cell r="AW564" t="str">
            <v>Ingen kjent effekt</v>
          </cell>
          <cell r="AX564" t="str">
            <v>Ingen kjent effekt</v>
          </cell>
          <cell r="BC564" t="str">
            <v>Ingen kjent effekt</v>
          </cell>
          <cell r="BD564" t="str">
            <v>Ingen kjent effekt</v>
          </cell>
          <cell r="BE564" t="str">
            <v>no</v>
          </cell>
          <cell r="BF564" t="str">
            <v>no</v>
          </cell>
          <cell r="BK564" t="str">
            <v>temperate_nemoral:Europe</v>
          </cell>
          <cell r="BM564" t="str">
            <v>temperate_nemoral:Europe</v>
          </cell>
          <cell r="BO564">
            <v>2</v>
          </cell>
          <cell r="BQ564" t="str">
            <v>X</v>
          </cell>
          <cell r="BR564" t="str">
            <v>RedListCategoryLevel</v>
          </cell>
          <cell r="BT564">
            <v>1</v>
          </cell>
          <cell r="BW564" t="str">
            <v>SpreadYearlyIncreaseCalculatedExpansionSpeed</v>
          </cell>
          <cell r="BX564">
            <v>0</v>
          </cell>
          <cell r="BY564">
            <v>1</v>
          </cell>
          <cell r="CB564" t="str">
            <v>T4</v>
          </cell>
          <cell r="CC564">
            <v>1</v>
          </cell>
          <cell r="CH564">
            <v>1</v>
          </cell>
          <cell r="CM564">
            <v>1</v>
          </cell>
          <cell r="CQ564">
            <v>1</v>
          </cell>
          <cell r="CU564">
            <v>1</v>
          </cell>
          <cell r="CX564">
            <v>0</v>
          </cell>
          <cell r="CY564">
            <v>1</v>
          </cell>
          <cell r="DB564">
            <v>0</v>
          </cell>
          <cell r="DC564" t="str">
            <v>Hvit nyserot &lt;em&gt;Veratrum album &lt;/em&gt;er en flerårig, storvokst urt (staude) som vokser med krypende jordstengler. Den formerer seg med frø. Planten kommer opprinnelig fra fjellstrøk i Mellom-Europa.</v>
          </cell>
          <cell r="DD564" t="str">
            <v>&lt;p&gt;Hvit nyserot er blitt dokumentert som forvillet bare fra 1979 og 1988 på to steder i Bu Øvre Eiker og i 1991 i Bu Drammen. På det første stedet er den blitt utryddet, på det tredje har den vært kjent i en årrekke (fra ca. 1980). Arten ble sist samlet i 1996, men er trolig fortsatt til stede ett eller flere steder i nedre Buskerud. Den synes ikke å være i noen spredning.&lt;/p&gt;</v>
          </cell>
          <cell r="DE564" t="str">
            <v>Arten er en forvillet hageplante. Frøspredningen er passiv, hovedsakelig ved at de stive stenglene gir ballistisk utkast av frøene, men neppe over 1-2 m.</v>
          </cell>
          <cell r="DF564" t="str">
            <v>Arten har et lite invasjonspotensial i Norge, med begrenset med usikkerhet til låg median levetid (på grunn av svært få forekomster) og uten datagrunnlag for beregning av ekspansjonshastighet. Den er en utbredt art i subalpine enger i Mellom-Europa, men de norske forekomstene og de områdene der den kan tenkes å bli dyrket i Norge, ligger for lågt for dens optimale klimatiske krav.</v>
          </cell>
          <cell r="DG564" t="str">
            <v>Det er Ingen kjente negative økologiske effekter knyttet til arten.</v>
          </cell>
          <cell r="DH564" t="str">
            <v>&lt;p&gt;Kvit nyserot utgjør ingen kjent økologisk risiko i norsk natur. Forekomstene skyldes enten forvilling eller utkast fra hager der arten har vært dyrket som prydplante. Hvit nyserot er angitt fra skog (skogholt, gråorkratt, sumpskog). Eventuelle videre etableringer vil kunne skje i skog på dyp, frisk og næringsrik mark. Det er lite trolig at arten kan bli så ekspansiv at den har noen økologisk effekt. I sine hjemland er den ekspansiv, men den dyrkes ikke i fjelldalene og seterområdene i Norge der den kunne spille ut sin naturlige rolle. Ved forrige vurderingsrunde ble arten kategorisert i låg risiko: nedjusteringen skyldes en kombinasjon av andre beregningsmåter for invasjonspotensial (herunder både levetid og ekspansjonshastighet) og trolig en overestimering forrige gang.&lt;/p&gt;</v>
          </cell>
          <cell r="DI564">
            <v>0</v>
          </cell>
        </row>
        <row r="565">
          <cell r="B565" t="str">
            <v>Galinsoga quadriradiata</v>
          </cell>
          <cell r="C565" t="str">
            <v>Ruiz &amp; Pav.</v>
          </cell>
          <cell r="D565" t="str">
            <v>nesleskjellfrø</v>
          </cell>
          <cell r="E565">
            <v>133348</v>
          </cell>
          <cell r="F565">
            <v>100585</v>
          </cell>
          <cell r="G565" t="str">
            <v>ExpertGroups/Karplanter/N</v>
          </cell>
          <cell r="H565" t="str">
            <v>Karplanter</v>
          </cell>
          <cell r="I565" t="str">
            <v>Karplanter</v>
          </cell>
          <cell r="J565" t="str">
            <v>AlienSpecie</v>
          </cell>
          <cell r="N565">
            <v>4</v>
          </cell>
          <cell r="Q565">
            <v>1</v>
          </cell>
          <cell r="T565" t="str">
            <v>PH</v>
          </cell>
          <cell r="U565">
            <v>3</v>
          </cell>
          <cell r="V565" t="str">
            <v>4A,1</v>
          </cell>
          <cell r="X565">
            <v>3</v>
          </cell>
          <cell r="Y565">
            <v>4</v>
          </cell>
          <cell r="Z565">
            <v>1</v>
          </cell>
          <cell r="AA565">
            <v>1882</v>
          </cell>
          <cell r="AB565" t="str">
            <v>terrestrial</v>
          </cell>
          <cell r="AD565" t="str">
            <v>unknown</v>
          </cell>
          <cell r="AE565" t="str">
            <v>yes</v>
          </cell>
          <cell r="AF565" t="str">
            <v>unknown</v>
          </cell>
          <cell r="AG565">
            <v>1926</v>
          </cell>
          <cell r="AH565" t="str">
            <v>Oslo: Sundelius gartneri, Tøyen</v>
          </cell>
          <cell r="AI565">
            <v>1</v>
          </cell>
          <cell r="AJ565" t="str">
            <v>V</v>
          </cell>
          <cell r="AL565">
            <v>1</v>
          </cell>
          <cell r="AM565" t="str">
            <v>importDirect</v>
          </cell>
          <cell r="AN565">
            <v>8</v>
          </cell>
          <cell r="AO565" t="str">
            <v>introductionStowaway,introductionTransportpollution,spreadTransportpollution,spreadStowaway,introductionEscaped</v>
          </cell>
          <cell r="AP565" t="str">
            <v>Øs,OsA,He,Bu,Ve,Te,Aa,Va,Ro</v>
          </cell>
          <cell r="AQ565">
            <v>450</v>
          </cell>
          <cell r="AR565">
            <v>5</v>
          </cell>
          <cell r="AS565">
            <v>2250</v>
          </cell>
          <cell r="AT565">
            <v>62000</v>
          </cell>
          <cell r="AU565">
            <v>4500</v>
          </cell>
          <cell r="AV565">
            <v>100</v>
          </cell>
          <cell r="AW565" t="str">
            <v>Ingen kjent effekt</v>
          </cell>
          <cell r="AX565" t="str">
            <v>Arten er kjent som åkerugras flere steder i verden, og den kan tidvis redusere avlingene betraktelig (se Kabuce &amp; Priede 2010 og Rojas-Sandoval &amp; Acevedo-Rodriguez 2014). Tilsvarende er ikke rapportert hos oss.</v>
          </cell>
          <cell r="BC565" t="str">
            <v>Ingen kjent effekt</v>
          </cell>
          <cell r="BD565" t="str">
            <v>Ingen kjent effekt</v>
          </cell>
          <cell r="BE565" t="str">
            <v>no</v>
          </cell>
          <cell r="BF565" t="str">
            <v>no</v>
          </cell>
          <cell r="BG565" t="str">
            <v>V</v>
          </cell>
          <cell r="BK565" t="str">
            <v>temperate_dry:NorthAndCentralAmerica,SouthAmerica|subtropic_dry:NorthAndCentralAmerica,SouthAmerica</v>
          </cell>
          <cell r="BM565" t="str">
            <v>temperate_nemoral:Europe,Asia,NorthAndCentralAmerica|temperate_dry:Europe,Asia,NorthAndCentralAmerica|subtropic_unspecified:Oceania,NorthAndCentralAmerica,SouthAmerica|subtropic_dry:Asia,Africa|subtropic_caperegion:Africa|subtropic_highlands:Africa,SouthAmerica|tropic:Asia,Africa,Oceania,NorthAndCentralAmerica,SouthAmerica</v>
          </cell>
          <cell r="BO565">
            <v>4</v>
          </cell>
          <cell r="BR565" t="str">
            <v>RedListCategoryLevel</v>
          </cell>
          <cell r="BT565">
            <v>3</v>
          </cell>
          <cell r="BW565" t="str">
            <v>SpreadYearlyIncreaseObservations</v>
          </cell>
          <cell r="BX565">
            <v>248</v>
          </cell>
          <cell r="BY565">
            <v>1</v>
          </cell>
          <cell r="CB565" t="str">
            <v>T43,T42,T40,T39-C-4,T37-C-3,T37-C-2,T35</v>
          </cell>
          <cell r="CC565">
            <v>1</v>
          </cell>
          <cell r="CH565">
            <v>1</v>
          </cell>
          <cell r="CM565">
            <v>1</v>
          </cell>
          <cell r="CQ565">
            <v>1</v>
          </cell>
          <cell r="CU565">
            <v>1</v>
          </cell>
          <cell r="CX565">
            <v>0</v>
          </cell>
          <cell r="CY565">
            <v>1</v>
          </cell>
          <cell r="DB565">
            <v>0</v>
          </cell>
          <cell r="DC565" t="str">
            <v>Nesleskjellfrø &lt;em&gt;Galinsoga quadriradiata &lt;/em&gt;kommer fra Mellom- og Sør-Amerika. Arten er et ettårig ugras med meget stor frøformering. Fruktene er klebrige og henger fast ved folk, dyr og transportmidler. Den inntar mange typer skrotemark, men ikke mindre endrete naturtyper.</v>
          </cell>
          <cell r="DD565" t="str">
            <v>&lt;p&gt;Nesleskjellfrø ble funnet &amp;#233:n eneste gang på en ballastplass, i Filipstadbukta i Oslo i 1882, men denne innførselen synes ikke ha ført til noe. Det neste funnet ble gjort ved Sundelius gartneri på Tøyen (vegg i vegg med Botanisk hage) i 1926, og fra den tida synes arten å ha begynt å spre seg i Oslo. Utgangspunktet for utbredelsen i Oslo-området kan godt være dyrkning i Botanisk hage. De to første funnene utafor Oslo ble gjort i Vf Horten i grasplen i 1944 og i VA Kristiansand i grasplen og på omrotet mark i 1946. Deretter startet spredningen over søndre Østlandet og Sørlandet vest til Rogaland, trolig med utgangspunkt i innførsel med såfrø og gartnerivarer. I 1980 var arten etablert i det utbredelsesområdet den har i dag. Den siste perioden, fra 2001 til 2016 har det tilkommet stadig nye forekomster stort sett innenfor det opprinnelige utbredelsesområdet. Den er solid etablert på søndre Østlandet og langs kysten til Rogaland, men har ikke ekspandert videre etter ca. 1980, med unntak av en forekomst i MR 2016 som kan være av kortvarig art. Arten har nå en stor, stabil bestand i Norge.&lt;/p&gt;</v>
          </cell>
          <cell r="DE565" t="str">
            <v>Arten har såvidt kommet inn med ballastjord på slutten av 1800-tallet: ellers har den trolig spredt seg noe fra dyrkning og trolig hovedsakelig gjennom såfrø og gartnerivarer (planter, jord, redskaper).</v>
          </cell>
          <cell r="DF565" t="str">
            <v>Artens invasjonspotensial er stort: den har en lang median levetid og en moderat ekspansjonshastighet.</v>
          </cell>
          <cell r="DG565" t="str">
            <v>Det er ingen kjente negative økologiske effekter knyttet til arten i norsk natur. Den er knyttet til ulike typer skrotemark og gjør ingen beviselig økologisk skade (bortsett fra at den er ganske stygg). Den er imidlertid ansett som et åkerugras mange steder i verden og er blant de mest kjente vanlige ugrasene i Nord-Amerika (Kabuce &amp; Priede, 2010), og den kan redusere avlingene enkelte steder. Ifølge Kabuce &amp; Priede (2010) er det ingen påviselige negative effekter i naturlige habitater: "...its impact on native natural habitats and native species is negligible. No negative effects on habitats or indigenous organisms are known".</v>
          </cell>
          <cell r="DH565" t="str">
            <v>&lt;p&gt;Nesleskjellfrø vurderes til potensielt høy økologisk risiko. Dette skyldes ene og alene det høye invasjonspotensialet: det er ingen kjente negative økologiske effekter knyttet til arten.&lt;/p&gt;&lt;p&gt;&lt;br/&gt;&lt;/p&gt;</v>
          </cell>
          <cell r="DI565">
            <v>2</v>
          </cell>
        </row>
        <row r="566">
          <cell r="B566" t="str">
            <v>Geranium pyrenaicum</v>
          </cell>
          <cell r="C566" t="str">
            <v>Burm.f.</v>
          </cell>
          <cell r="D566" t="str">
            <v>askerstorkenebb</v>
          </cell>
          <cell r="E566">
            <v>62215</v>
          </cell>
          <cell r="F566">
            <v>102255</v>
          </cell>
          <cell r="G566" t="str">
            <v>ExpertGroups/Karplanter/N</v>
          </cell>
          <cell r="H566" t="str">
            <v>Karplanter</v>
          </cell>
          <cell r="I566" t="str">
            <v>Karplanter</v>
          </cell>
          <cell r="J566" t="str">
            <v>AlienSpecie</v>
          </cell>
          <cell r="N566">
            <v>4</v>
          </cell>
          <cell r="O566" t="str">
            <v>V</v>
          </cell>
          <cell r="Q566">
            <v>1</v>
          </cell>
          <cell r="T566" t="str">
            <v>PH</v>
          </cell>
          <cell r="U566">
            <v>3</v>
          </cell>
          <cell r="V566" t="str">
            <v>4A,1</v>
          </cell>
          <cell r="W566" t="str">
            <v>LO</v>
          </cell>
          <cell r="X566">
            <v>3</v>
          </cell>
          <cell r="Y566">
            <v>4</v>
          </cell>
          <cell r="Z566">
            <v>1</v>
          </cell>
          <cell r="AA566">
            <v>1882</v>
          </cell>
          <cell r="AB566" t="str">
            <v>terrestrial</v>
          </cell>
          <cell r="AD566" t="str">
            <v>origin</v>
          </cell>
          <cell r="AE566" t="str">
            <v>yes</v>
          </cell>
          <cell r="AF566" t="str">
            <v>unknown</v>
          </cell>
          <cell r="AG566">
            <v>1882</v>
          </cell>
          <cell r="AH566" t="str">
            <v>Ak Asker: Sem</v>
          </cell>
          <cell r="AI566">
            <v>2</v>
          </cell>
          <cell r="AJ566" t="str">
            <v>V</v>
          </cell>
          <cell r="AN566">
            <v>4</v>
          </cell>
          <cell r="AO566" t="str">
            <v>introductionTransportpollution,spreadTransportpollution,spreadNaturalDispersal</v>
          </cell>
          <cell r="AP566" t="str">
            <v>Øs,OsA,He,Bu,Ve,Te,Aa,Va,Ro,Ho,Sf</v>
          </cell>
          <cell r="AQ566">
            <v>400</v>
          </cell>
          <cell r="AR566">
            <v>6</v>
          </cell>
          <cell r="AS566">
            <v>2400</v>
          </cell>
          <cell r="AT566">
            <v>67000</v>
          </cell>
          <cell r="AU566">
            <v>4800</v>
          </cell>
          <cell r="AV566">
            <v>85</v>
          </cell>
          <cell r="AW566" t="str">
            <v>Ingen kjent effekt</v>
          </cell>
          <cell r="AX566" t="str">
            <v>Ingen kjent effekt</v>
          </cell>
          <cell r="BC566" t="str">
            <v>Ingen kjent effekt</v>
          </cell>
          <cell r="BD566" t="str">
            <v>Ingen kjent effekt</v>
          </cell>
          <cell r="BE566" t="str">
            <v>no</v>
          </cell>
          <cell r="BF566" t="str">
            <v>no</v>
          </cell>
          <cell r="BK566" t="str">
            <v>temperate_nemoral:Europe,Asia|subtropic_mediterranean:Europe,Asia,Africa</v>
          </cell>
          <cell r="BM566" t="str">
            <v>temperate_boreal:Europe|temperate_nemoral:Europe,Asia,NorthAndCentralAmerica|subtropic_mediterranean:Europe,Asia,Africa</v>
          </cell>
          <cell r="BO566">
            <v>4</v>
          </cell>
          <cell r="BR566" t="str">
            <v>RedListCategoryLevel</v>
          </cell>
          <cell r="BT566">
            <v>3</v>
          </cell>
          <cell r="BV566" t="str">
            <v>X</v>
          </cell>
          <cell r="BW566" t="str">
            <v>SpreadYearlyIncreaseObservations</v>
          </cell>
          <cell r="BX566">
            <v>162</v>
          </cell>
          <cell r="BY566">
            <v>1</v>
          </cell>
          <cell r="CB566" t="str">
            <v>T40,T42,T43,T45,T35,T37-C-3,T32</v>
          </cell>
          <cell r="CC566">
            <v>1</v>
          </cell>
          <cell r="CH566">
            <v>1</v>
          </cell>
          <cell r="CM566">
            <v>1</v>
          </cell>
          <cell r="CQ566">
            <v>1</v>
          </cell>
          <cell r="CU566">
            <v>1</v>
          </cell>
          <cell r="CX566">
            <v>0</v>
          </cell>
          <cell r="CY566">
            <v>1</v>
          </cell>
          <cell r="DB566">
            <v>0</v>
          </cell>
          <cell r="DC566" t="str">
            <v>Askerstorkenebb &lt;em&gt;Geranium pyrenaicum &lt;/em&gt;er en toårig art som opprinnelig kommer fra fjellstrøk i Mellom- og Sør-Europa og Vest-Asia. Den har effektiv frøreproduksjon. Frøene slynges ut av fruktene, men bare over korte distanser (0,5-1 m).</v>
          </cell>
          <cell r="DD566" t="str">
            <v>&lt;p&gt;Askerstorkenebb ble først funnet på gården Sem i Ak Asker i 1882. Innførselsmåten er ikke kjent, men grasfrø er det mest sannsynlige. Sem var eneste sikkert kjente lokalitet inntil et funn på noe som angis som en ballastplass (men som kan ha vært vanlig skrotemark) i Ho Bergen i 1913. Fra 1910-tallet begynte arten å spre seg jamt og trutt, med stadig nye forekomster i nye kommuner og fylker. Dagens geografiske hovedmønster var etablert i 1940, men med stor og stadig pågående fortetning. Arten fyller nå sitt antatt potensielle utbredelsesområde på søndre Østlandet (inkludert innlandet i Telemark der den kom tidlig og har fått stor forekomst) og langs kysten til Rogaland, og dessuten i indre Sogn.&lt;/p&gt;&lt;p&gt;Askerstorkenebb har en spennende og rimelig godt dokumentert historie som illustrerer mange viktige trekk for fremmede planter i Norge. Den er trolig kommet inn i landet hovedsakelig med grasfrø fra Mellom-Europa og er blitt ført til nye steder innen landet tallrike ganger, men bare et fåtall av forekomstene har fått varige effekter. Arten er funnet i 37 kommuner i 13 fylker (og mørketallet er kanskje 5 for antallet kommuner), men antallet vellykkete etableringer i antall kommuner er kanskje 13, og av disse er flere eksempler på spredning til nabokommuner. De virkelig vellykkete etableringene er: (1) i Ak Asker fra 1882, med spredning til Ak Bærum og Bu Lier og Drammen, (2) i Oslo, kanskje 2-3 steder (Bygdøy fra 1922, Smestad _x0013_  Ris fra 1919, Ekeberg _x0013_  Nordstrand fra 1942), (3) i Te Kragerø på Bærøya fra 1937 og i Tallakshavn i Kragerø by fra 1958, (3) i Te Tokke: Lårdal fra 1948 med spredning til Eidsborg, Dalen og videre i 1980 til Te Kviteseid, og (4) i SF Leikanger: Syrstrand fra 1931 med spredning rundt i bygda og videre via Fatlabergi til SF Sogndal i 1974, kanskje også mer nylig i (5) Vf Larvik: Ula fra 1958, og i (6) He Stange fra 2008. Forekomster registrert i Østfold (2 kommuner), Ak Fet, Bu Sigdal, Øvre Eiker, Røyken og Hurum, Vf Holmestrand, Sandefjord, Svelvik og Nøtterøy, Te Porsgrunn og Bamble, AA Arendal og Tvedestrand, VA Kristiansand og Flekkefjord (her svært tidlig i 1896), Ro Stavanger, Time og Randaberg, Ho Bergen, Etne og Kvam, og No Alstahaug, synes ikke ha ført til ytterligere spredning.&lt;/p&gt;</v>
          </cell>
          <cell r="DE566" t="str">
            <v>Arten kan ha kommet inn på minst to vis - med grasfrø og med gartnerivarer. Sekundærspredning skjer trolig med grasf&amp;#244:r (slåtteenger), jord, gartnerivarer og transportmidler og dessuten med egenspredning.</v>
          </cell>
          <cell r="DF566" t="str">
            <v>Invasjonspotensialet er stort, med usikkerhet ned til moderat, som en kombinasjon av lang median levetid, men moderat (til begrenset) ekspansjonshastighet.</v>
          </cell>
          <cell r="DG566" t="str">
            <v>Det er ingen kjente negative økologiske effekter knyttet til arten. Den opptrer ikke i slike mengder at den fortrenger andre arter i noen betydelig grad. Brandes (2004: engelsk sammendrag) omtaler arten som "a weak competitor" og "is only seldom dominant" med oppsummeringen "The danger to the indigenous flora is estimated as relatively low".</v>
          </cell>
          <cell r="DH566" t="str">
            <v>&lt;p&gt;Askerstorkenebb vurderes til potensielt høy økologisk risiko, med usikkerhet ned til lav risiko. Dette skyldes en kombinasjon mellom et middels til høyt invasjonspotensial og ingen kjente negative økologiske effekter.&lt;/p&gt;</v>
          </cell>
          <cell r="DI566">
            <v>1</v>
          </cell>
        </row>
        <row r="567">
          <cell r="B567" t="str">
            <v>Herniaria glabra</v>
          </cell>
          <cell r="C567" t="str">
            <v>L.</v>
          </cell>
          <cell r="D567" t="str">
            <v>brokkurt</v>
          </cell>
          <cell r="E567">
            <v>61462</v>
          </cell>
          <cell r="F567">
            <v>101502</v>
          </cell>
          <cell r="G567" t="str">
            <v>ExpertGroups/Karplanter/N</v>
          </cell>
          <cell r="H567" t="str">
            <v>Karplanter</v>
          </cell>
          <cell r="I567" t="str">
            <v>Karplanter</v>
          </cell>
          <cell r="J567" t="str">
            <v>AlienSpecie</v>
          </cell>
          <cell r="N567">
            <v>3</v>
          </cell>
          <cell r="Q567">
            <v>1</v>
          </cell>
          <cell r="T567" t="str">
            <v>LO</v>
          </cell>
          <cell r="U567">
            <v>2</v>
          </cell>
          <cell r="V567" t="str">
            <v>3AB,1</v>
          </cell>
          <cell r="X567">
            <v>3</v>
          </cell>
          <cell r="Y567">
            <v>4</v>
          </cell>
          <cell r="Z567">
            <v>1</v>
          </cell>
          <cell r="AA567">
            <v>1826</v>
          </cell>
          <cell r="AB567" t="str">
            <v>terrestrial</v>
          </cell>
          <cell r="AD567" t="str">
            <v>origin</v>
          </cell>
          <cell r="AE567" t="str">
            <v>yes</v>
          </cell>
          <cell r="AF567" t="str">
            <v>unknown</v>
          </cell>
          <cell r="AG567">
            <v>1826</v>
          </cell>
          <cell r="AH567" t="str">
            <v>Vf Tønsberg: "Valløe Saltværk"</v>
          </cell>
          <cell r="AI567">
            <v>3</v>
          </cell>
          <cell r="AJ567" t="str">
            <v>V</v>
          </cell>
          <cell r="AN567">
            <v>5</v>
          </cell>
          <cell r="AO567" t="str">
            <v>introductionTransportpollution,introductionStowaway,spreadStowaway,spreadNaturalDispersal</v>
          </cell>
          <cell r="AP567" t="str">
            <v>Øs,OsA,He,Op,Bu,Ve,Te,Aa,Va,Ro</v>
          </cell>
          <cell r="AQ567">
            <v>352</v>
          </cell>
          <cell r="AR567">
            <v>3</v>
          </cell>
          <cell r="AS567">
            <v>1056</v>
          </cell>
          <cell r="AT567">
            <v>78000</v>
          </cell>
          <cell r="AU567">
            <v>3000</v>
          </cell>
          <cell r="AV567">
            <v>60</v>
          </cell>
          <cell r="AW567" t="str">
            <v>Ingen kjent effekt</v>
          </cell>
          <cell r="AX567" t="str">
            <v>Ingen kjent effekt</v>
          </cell>
          <cell r="BC567" t="str">
            <v>Ingen kjent effekt</v>
          </cell>
          <cell r="BD567" t="str">
            <v>Ingen kjent effekt</v>
          </cell>
          <cell r="BE567" t="str">
            <v>no</v>
          </cell>
          <cell r="BF567" t="str">
            <v>no</v>
          </cell>
          <cell r="BG567" t="str">
            <v>V</v>
          </cell>
          <cell r="BK567" t="str">
            <v>temperate_nemoral:Europe,Asia|temperate_dry:Europe,Asia|subtropic_mediterranean:Europe,Asia,Africa</v>
          </cell>
          <cell r="BM567" t="str">
            <v>temperate_boreal:Europe|temperate_nemoral:Europe,Asia|temperate_dry:Europe,Asia|subtropic_mediterranean:Europe,Asia,Africa</v>
          </cell>
          <cell r="BO567">
            <v>3</v>
          </cell>
          <cell r="BR567" t="str">
            <v>RedListCategoryLevel</v>
          </cell>
          <cell r="BT567">
            <v>3</v>
          </cell>
          <cell r="BV567" t="str">
            <v>X</v>
          </cell>
          <cell r="BW567" t="str">
            <v>SpreadYearlyIncreaseObservations</v>
          </cell>
          <cell r="BX567">
            <v>217</v>
          </cell>
          <cell r="BY567">
            <v>1</v>
          </cell>
          <cell r="CB567" t="str">
            <v>T29,T32,T35,T40,T42,T43</v>
          </cell>
          <cell r="CC567">
            <v>1</v>
          </cell>
          <cell r="CH567">
            <v>1</v>
          </cell>
          <cell r="CM567">
            <v>1</v>
          </cell>
          <cell r="CQ567">
            <v>1</v>
          </cell>
          <cell r="CU567">
            <v>1</v>
          </cell>
          <cell r="CX567">
            <v>0</v>
          </cell>
          <cell r="CY567">
            <v>1</v>
          </cell>
          <cell r="DB567">
            <v>0</v>
          </cell>
          <cell r="DC567" t="str">
            <v>Brokkurt &lt;i&gt;Herniaria glabra&lt;/i&gt; er en kortlevd flerårig urt vidt utbredt i Europa nord til Sør-Skandinavia, i Middelhavsområdene i Nord-Afrika, og i Asia øst til Sentral-Asia. Den er meget lågvokst, kryper på bakken. All reproduksjon skjer med frø, og frøene kan spres med tråkk (folk, dyr) og med ulike transportmidler, spesielt med tog og bil. Arten forekommer særlig på tråkket, hard mark (parkeringsplasser, lasteplasser, mellom brostein) eller på grunnlende. Arten er naturalisert på grunnlendt, åpen mark, spesielt langs kysten og ofte svært nær sjøen.</v>
          </cell>
          <cell r="DD567" t="str">
            <v>&lt;p&gt;Mest trolig kom brokkurt inn til Norge med ballastjord tidlig på 1800-tallet (Ouren i Fægri &amp; Danielsen 1996: "&lt;em&gt;H. glabra &lt;/em&gt;is certainly introduced into Norway, in former days to places connected with shipping activities, in recent years probably in some way dispersed with land transport"), men vi kan ikke utelukke at den er hjemlig på kysten ved Oslofjorden og sørover mot Kragerø. Den er ansett som hjemlig og ganske vanlig f.eks. i Nord-Jylland (Hartvig 2015). Arten ble først funnet ved Vallø saltverk i Vf Tønsberg og ved fabrikk ved Akerselva i Oslo i 1826. Begge stedene holdt arten seg en årrekke. Deretter ble den tidlig funnet flere steder på øyene, strendene og i kystbyene på Østlandet og i Agder, men ikke ofte med tydelig forbindelse til ballastplasser. Fra 1900 til 1980 hold den seg nesten stabil med ca. 10 kjente forekomster. Etter 1980 har den ekspandert sterkt i funnfrekvens, men noen av disse funnene er fra kjente ballastplasser, dvs. at de kan ha vært uoppdaget i 100 år. Andre funn er fra øyer og holmer hvor den kan ha stått uoppdaget siden perioden da ballastjorda ble dumpet i sjøen, f.eks. rundt Hvaler - Fredrikstad. Sekundærspredning med transportmidler er opplagt i nyere tid, støttet av tallrike funn på jernbanestasjoner, parkeringsplasser og veikanter. Arten har nå et økende utbredelsesområde i låglandet på søndre Østlandet inn til Mjøsområdet og sør til Vest-Agder, med strøfunn i Rogaland.&lt;/p&gt;&lt;p&gt;Arten er veletablert med mange og forbausende permanente populasjoner, noen med over 100 års varighet og minst &amp;#233:n med nesten 200 års varighet (området Vallø - Slagen i Vf Tønsberg), noe som er overraskende for en kortlevd liten urt uten noen som helst form for vegetativ formering. Arten har opplagt frøbank.&lt;br/&gt;&lt;/p&gt;</v>
          </cell>
          <cell r="DE567" t="str">
            <v>Arten er enten hjemlig på grusmark ved kysten eller tidlig innført med ballastjord dumpet i sjøen, senere kommet med ulike transportmidler (særlig tog og bil). Videre spredning skjer med transportmidler og tråkk av folk eller husdyr.</v>
          </cell>
          <cell r="DF567" t="str">
            <v>Invasjonspotensialet er moderat, med moderat lang median levetid og moderat (til begrenset) ekspansjonshastighet. Analyserer man datasett for hele perioden som arten har vært kjent i landet, er ekspansjonshastigheten låg (60-70 m/år), men noe hendte rundt 1990. Før den tid var arten en stor sjeldenhet (og ble diskutert for rødliste): senere er den blitt stadig oftere å finne. Analyserer man data fra perioden fra og med 1990, er ekspansjonshastigheten nesten fire ganger så høg (beste estimat på 217 m/år). Invasjonspotensialet er derfor nokså stort, også fordi den foreløpig bare finnes på en ørliten del av dens potensielle voksesteder i Norge.</v>
          </cell>
          <cell r="DG567" t="str">
            <v>Ingen kjent negativ økologisk effekt er knyttet til arten, og denne krypende, lågvokste og konkurransesvake arten kan umulig gjøre noen som helst skade.</v>
          </cell>
          <cell r="DH567" t="str">
            <v>&lt;p&gt;Brokkurt vurderes til låg økologisk risiko. Arten er godt etablert i norsk natur og har kanskje vært det lenge. Den er i økning, men har ingen påviselig påvirkning på naturtyper eller på andre arter: til det er den for liten og uskyldig. Vurderingen til potensielt høg risiko i 2012 skyldes en annen beregningsmåte for invasjonspotensialet.&lt;br/&gt;&lt;/p&gt;</v>
          </cell>
          <cell r="DI567">
            <v>2</v>
          </cell>
        </row>
        <row r="568">
          <cell r="B568" t="str">
            <v>Hibiscus trionum</v>
          </cell>
          <cell r="C568" t="str">
            <v>L.</v>
          </cell>
          <cell r="D568" t="str">
            <v>timerose</v>
          </cell>
          <cell r="E568">
            <v>62685</v>
          </cell>
          <cell r="F568">
            <v>102725</v>
          </cell>
          <cell r="G568" t="str">
            <v>ExpertGroups/Karplanter/N</v>
          </cell>
          <cell r="H568" t="str">
            <v>Karplanter</v>
          </cell>
          <cell r="I568" t="str">
            <v>Karplanter</v>
          </cell>
          <cell r="J568" t="str">
            <v>AlienSpecie</v>
          </cell>
          <cell r="N568">
            <v>1</v>
          </cell>
          <cell r="Q568">
            <v>1</v>
          </cell>
          <cell r="T568" t="str">
            <v>NK</v>
          </cell>
          <cell r="U568">
            <v>1</v>
          </cell>
          <cell r="V568" t="str">
            <v>1,1</v>
          </cell>
          <cell r="AA568">
            <v>1875</v>
          </cell>
          <cell r="AB568" t="str">
            <v>terrestrial</v>
          </cell>
          <cell r="AD568" t="str">
            <v>origin,unknown</v>
          </cell>
          <cell r="AE568" t="str">
            <v>yes</v>
          </cell>
          <cell r="AF568" t="str">
            <v>unknown</v>
          </cell>
          <cell r="AG568">
            <v>1957</v>
          </cell>
          <cell r="AH568" t="str">
            <v>VA Kristiansand: Torridalsvei 69</v>
          </cell>
          <cell r="AI568">
            <v>1</v>
          </cell>
          <cell r="AJ568" t="str">
            <v>V</v>
          </cell>
          <cell r="AN568">
            <v>3</v>
          </cell>
          <cell r="AO568" t="str">
            <v>introductionTransportpollution,introductionStowaway</v>
          </cell>
          <cell r="AP568" t="str">
            <v>Va</v>
          </cell>
          <cell r="AQ568">
            <v>4</v>
          </cell>
          <cell r="AR568">
            <v>1</v>
          </cell>
          <cell r="AS568">
            <v>4</v>
          </cell>
          <cell r="AT568">
            <v>1</v>
          </cell>
          <cell r="AU568">
            <v>12</v>
          </cell>
          <cell r="AV568">
            <v>100</v>
          </cell>
          <cell r="AW568" t="str">
            <v>Ingen kjent effekt</v>
          </cell>
          <cell r="AX568" t="str">
            <v>Ingen kjent effekt</v>
          </cell>
          <cell r="BC568" t="str">
            <v>Ingen kjent effekt</v>
          </cell>
          <cell r="BD568" t="str">
            <v>Ingen kjent effekt</v>
          </cell>
          <cell r="BE568" t="str">
            <v>no</v>
          </cell>
          <cell r="BF568" t="str">
            <v>yes</v>
          </cell>
          <cell r="BG568" t="str">
            <v>V</v>
          </cell>
          <cell r="BK568" t="str">
            <v>temperate_nemoral:Europe,Asia|temperate_dry:Europe,Asia|subtropic_mediterranean:Europe,Asia</v>
          </cell>
          <cell r="BM568" t="str">
            <v>temperate_nemoral:Europe,Asia,Oceania,NorthAndCentralAmerica|temperate_dry:Europe,Asia,NorthAndCentralAmerica|subtropic_mediterranean:Europe,Asia,Oceania,NorthAndCentralAmerica|subtropic_dry:Oceania|subtropic_caperegion:Africa|subtropic_highlands:Africa</v>
          </cell>
          <cell r="BO568">
            <v>1</v>
          </cell>
          <cell r="BR568" t="str">
            <v>RedListCategoryLevel</v>
          </cell>
          <cell r="BT568">
            <v>1</v>
          </cell>
          <cell r="BW568" t="str">
            <v>SpreadYearlyIncreaseCalculatedExpansionSpeed</v>
          </cell>
          <cell r="BX568">
            <v>0</v>
          </cell>
          <cell r="BY568">
            <v>1</v>
          </cell>
          <cell r="CB568" t="str">
            <v>T35,T37,T42</v>
          </cell>
          <cell r="CC568">
            <v>1</v>
          </cell>
          <cell r="CH568">
            <v>1</v>
          </cell>
          <cell r="CM568">
            <v>1</v>
          </cell>
          <cell r="CQ568">
            <v>1</v>
          </cell>
          <cell r="CU568">
            <v>1</v>
          </cell>
          <cell r="CX568">
            <v>0</v>
          </cell>
          <cell r="CY568">
            <v>1</v>
          </cell>
          <cell r="DB568">
            <v>0</v>
          </cell>
          <cell r="DC568" t="str">
            <v>Timerose &lt;i&gt;Hibiscus trionum&lt;/i&gt; er en ettårig art fra Sørøst-Europa (Balkan) og Vest-Asia. Den formerer seg bare med frø. Den er bare funnet på sterkt endret fastmark: ballastplasser, ved møller, i hager og på avfallsplasser.</v>
          </cell>
          <cell r="DD568" t="str">
            <v>Timerose har med ett unntak bare hatt tilfeldige funn i Norge. Arten er kommet inn på minst tre hovedmåter, med meget ulikt kronologisk og geografisk mønster. De tidligste funnene er med ballastjord i Oslo 1875 og 1884. Deretter er det et gap på 20 år før den dukker opp igjen ved møller i Oslo 1914-1917. Så nok et gap på 16-20 år før den begynner å bli funnet som ugras i grønnsak- og jordbæråkrer, trolig kommet med gjødsel, såfrø eller planter. Denne "bølgen" har holdt seg fram til i dag, med de siste funnene på 2000-tallet på deponier for kompost og matavfall. Den eneste perioden arten har hatt forholdsvis regelmessige funn, er imidlertid da den kom inn med sojabønner til sojamjølfabrikkene på Øra i Øf Fredrikstad (1968-1994) og Kanalgaten i Vf Larvik (1960-1999), inkludert funn på avfallsplasser noen år etter at sojaimporten opphørte (frøbank). Den har vært etablert med i hvert fall semi-stabil bestand ett sted i VA Kristiansand: i hagen i Torridalsveien 69 med dokumentasjon med herbariebelegg for 10 enkeltår i perioden 1957-1973. Arten kan fortsatt stå i området.</v>
          </cell>
          <cell r="DE568" t="str">
            <v>Arten er innført på ulike vis som blindpassasjer eller forurensning. Det har vært liten eller ingen egenspredning etter innførsel.</v>
          </cell>
          <cell r="DF568" t="str">
            <v>Invasjonspotensialet er lite, med lågeste skår på median levetid og ingen ekspansjon. Arten vurderes fordi vi forventer etablering som følge av klimaendringer.</v>
          </cell>
          <cell r="DG568" t="str">
            <v>Ingen kjent negativ økologisk effekt er knyttet til arten.</v>
          </cell>
          <cell r="DH568" t="str">
            <v>Timerose vurderes til ingen kjent økologisk risiko. Arten er trolig litt for varmekrevende til å reprodusere og danne langvarige bestander i Norge, men vi vurderer den på grunn av at den har hatt &amp;#233:n langvarig forekomst (kanskje fortsatt) og kan ha potensial for etablering i landet. Den er ikke kjent å ha noen negative effekter og vil neppe sette stort preg på norsk natur.</v>
          </cell>
          <cell r="DI568">
            <v>0</v>
          </cell>
        </row>
        <row r="569">
          <cell r="B569" t="str">
            <v>Hordeum jubatum</v>
          </cell>
          <cell r="C569" t="str">
            <v>L.</v>
          </cell>
          <cell r="D569" t="str">
            <v>silkebygg</v>
          </cell>
          <cell r="E569">
            <v>133754</v>
          </cell>
          <cell r="F569">
            <v>100076</v>
          </cell>
          <cell r="G569" t="str">
            <v>ExpertGroups/Karplanter/N</v>
          </cell>
          <cell r="H569" t="str">
            <v>Karplanter</v>
          </cell>
          <cell r="I569" t="str">
            <v>Karplanter</v>
          </cell>
          <cell r="J569" t="str">
            <v>AlienSpecie</v>
          </cell>
          <cell r="N569">
            <v>3</v>
          </cell>
          <cell r="Q569">
            <v>1</v>
          </cell>
          <cell r="T569" t="str">
            <v>LO</v>
          </cell>
          <cell r="U569">
            <v>2</v>
          </cell>
          <cell r="V569" t="str">
            <v>3AB,1</v>
          </cell>
          <cell r="X569">
            <v>2</v>
          </cell>
          <cell r="Y569">
            <v>3</v>
          </cell>
          <cell r="Z569">
            <v>1</v>
          </cell>
          <cell r="AA569">
            <v>1842</v>
          </cell>
          <cell r="AB569" t="str">
            <v>terrestrial</v>
          </cell>
          <cell r="AD569" t="str">
            <v>origin,unknown</v>
          </cell>
          <cell r="AE569" t="str">
            <v>yes</v>
          </cell>
          <cell r="AF569" t="str">
            <v>unknown</v>
          </cell>
          <cell r="AG569">
            <v>1842</v>
          </cell>
          <cell r="AH569" t="str">
            <v>Vf Re: Mulvika</v>
          </cell>
          <cell r="AI569">
            <v>3</v>
          </cell>
          <cell r="AJ569" t="str">
            <v>V</v>
          </cell>
          <cell r="AL569">
            <v>2</v>
          </cell>
          <cell r="AM569" t="str">
            <v>importDirect</v>
          </cell>
          <cell r="AN569">
            <v>8</v>
          </cell>
          <cell r="AO569" t="str">
            <v>introductionEscaped,introductionTransportpollution,introductionStowaway,spreadStowaway,spreadNaturalDispersal</v>
          </cell>
          <cell r="AP569" t="str">
            <v>Øs,OsA,He,Op,Bu,Ve,Te,Aa,Va,Ro,Ho,Sf,Mr,St,Nt</v>
          </cell>
          <cell r="AQ569">
            <v>400</v>
          </cell>
          <cell r="AR569">
            <v>5</v>
          </cell>
          <cell r="AS569">
            <v>2000</v>
          </cell>
          <cell r="AT569">
            <v>310000</v>
          </cell>
          <cell r="AU569">
            <v>3000</v>
          </cell>
          <cell r="AV569">
            <v>80</v>
          </cell>
          <cell r="AW569" t="str">
            <v>Ingen kjent effekt</v>
          </cell>
          <cell r="AX569" t="str">
            <v>Ingen kjent effekt</v>
          </cell>
          <cell r="BC569" t="str">
            <v>Ingen kjent effekt</v>
          </cell>
          <cell r="BD569" t="str">
            <v>Ingen kjent effekt</v>
          </cell>
          <cell r="BE569" t="str">
            <v>no</v>
          </cell>
          <cell r="BF569" t="str">
            <v>no</v>
          </cell>
          <cell r="BG569" t="str">
            <v>V</v>
          </cell>
          <cell r="BK569" t="str">
            <v>polar:Asia,NorthAndCentralAmerica|temperate_boreal:Asia,NorthAndCentralAmerica|temperate_nemoral:Asia,NorthAndCentralAmerica</v>
          </cell>
          <cell r="BM569" t="str">
            <v>polar:Asia,NorthAndCentralAmerica|temperate_boreal:Europe,Asia,NorthAndCentralAmerica|temperate_nemoral:Europe,Asia,NorthAndCentralAmerica,SouthAmerica|temperate_dry:NorthAndCentralAmerica,SouthAmerica|subtropic_mediterranean:Europe,Asia,Africa,Oceania,NorthAndCentralAmerica,SouthAmerica|subtropic_caperegion:Africa</v>
          </cell>
          <cell r="BO569">
            <v>3</v>
          </cell>
          <cell r="BR569" t="str">
            <v>RedListCategoryLevel</v>
          </cell>
          <cell r="BT569">
            <v>3</v>
          </cell>
          <cell r="BV569" t="str">
            <v>X</v>
          </cell>
          <cell r="BW569" t="str">
            <v>SpreadYearlyIncreaseObservations</v>
          </cell>
          <cell r="BX569">
            <v>174</v>
          </cell>
          <cell r="BY569">
            <v>1</v>
          </cell>
          <cell r="CB569" t="str">
            <v>T11,T29,T32,T33,T35,T37,T40</v>
          </cell>
          <cell r="CC569">
            <v>1</v>
          </cell>
          <cell r="CH569">
            <v>1</v>
          </cell>
          <cell r="CM569">
            <v>1</v>
          </cell>
          <cell r="CQ569">
            <v>1</v>
          </cell>
          <cell r="CU569">
            <v>1</v>
          </cell>
          <cell r="CX569">
            <v>0</v>
          </cell>
          <cell r="CY569">
            <v>1</v>
          </cell>
          <cell r="DB569">
            <v>0</v>
          </cell>
          <cell r="DC569" t="str">
            <v>Silkebygg &lt;em&gt;Hordeum jubatum &lt;/em&gt;er et nokså kortlevd, flerårig gras med tuevekst. Den har stor og trygg frøreproduksjon, og fruktene har lange snerp som sikrer spredning med vind og med dyr, det siste over potensielt lengre distanser. Silkebygg er en meget hardfør plante, utmerket vel i stand til å reprodusere og danne populasjon i Norge. Den kommer fra tørre strøk i Nord-Amerika og Nordøst-Asia og har sine beste forhold i innlandet på Østlandet, og vil kanskje ha det i indre Troms og Finnmark dersom den noen gang kommer seg dit. I stordelen av landet forekommer arten på ulike typer skrotemark, gjerne veikanter og industritomter, men det er to unntak. Mange funn er gjort på havstrand, bl.a. det første i Norge, og flere steder har arten etablert store, stabile bestander på eller nær strand. I Nord-Gudbrandsdalen har arten etablert seg på tørre, åpne engbakker og i skråninger i den regionen i Norge som har omfattende arealer med saltbitterjord (øvre Gudbrandsdalen). Den er blitt et regulært innslag i tørrbakkene.</v>
          </cell>
          <cell r="DD569" t="str">
            <v>&lt;p&gt;Silkebygg er kommet inn på flere ulike vis, men mye tidlig innførsel synes å ha skjedd med ballastjord dumpet i sjøen og noe senere som forurensning med korn ved møller. Den første dokumenterte forekomsten i Norge, i Mulvika ved Holmestrand i Vf Re i 1847, ble stabil og ble observert i hvert fall fram til 1980-tallet. Ellers synes arten å ha vært noe ustabil i hele landet fram til 1930-tallet. Da ble den funnet for første gang i de tørre områdene i øvre Gudbrandsdalen - i Op Skjåk i 1934 - og siden har den vært nokså hyppig og helt stabil i Vågå, Lom og Skjåk, under miljøforhold svært like de den kommer fra i Canada, Alaska og Chukotka. Arten har stabil eller i hvert fall semi-stabil forekomst i Akershus/Oslo, Hedmark (kanskje, Mjøsområdet), Oppland (øvre Gudbrandsdalen), Buskerud (Ringerike) og Vestfold. Ellers i landet kommer og går den.&lt;/p&gt;</v>
          </cell>
          <cell r="DE569" t="str">
            <v>Arten er kommet inn med ballastjord, som forurensning med korn og grasfrø, med gartnerivarer, ulike transporter, og forvillet fra dyrking som prydgras. Egenspredning skjer med vind og viderespredning med transportmidler (og spesielt i jetstrømmen langs høghastighetsveier).</v>
          </cell>
          <cell r="DF569" t="str">
            <v>Invasjonspotensialet er moderat, med moderat lang median levetid og moderat (til begrenset) ekspansjonshastighet. Arten har et middels stort forekomstareal, men bare moderat til begrenset ekspansjonshastighet (ca 150-200 m/år). Den har ikke hatt noen betydelig endring i funnfrekvens de siste 70 årene og har trolig omtrent nådd sitt potensial i Norge (bortsett fra at den kunne slå til i indre Troms og Finnmark hvis de riktige proveniensene kom inn).</v>
          </cell>
          <cell r="DG569" t="str">
            <v>Ingen kjent negativ økologisk effekt er knyttet til arten i Norge. Arten danner sjelden så store bestander i Norge at den fortrenger andre planter i påvisbar grad, heller ikke i de sjeldne og sårbare naturtypene på saltbitterjord og lignende jordtyper i Nord-Gudbrandsdalen. I andre deler av verden er denne arten regnet som farlig for både husdyr og ville planteetere fordi de lange snerpene fester seg i spise- og pusteorganene.</v>
          </cell>
          <cell r="DH569" t="str">
            <v>&lt;p&gt;Silkebygg vurderes til låg økologisk risiko. Arten har etablert seg i flere naturtyper i Norge, lik de som den inntar i sine opprinnelsesområder, men har ikke ført til noen markerte økologiske effekter. Den fortrenger andre planter i svært liten grad og er heller blitt en godt integrert del av artssammensetningen i de områdene der den er etablert, dvs. at den ser ut som og oppfører seg som om den hører heime der.&lt;/p&gt;</v>
          </cell>
          <cell r="DI569">
            <v>0</v>
          </cell>
        </row>
        <row r="570">
          <cell r="B570" t="str">
            <v>Hylotelephium ewersii</v>
          </cell>
          <cell r="C570" t="str">
            <v>(Ledeb.) H.Ohba</v>
          </cell>
          <cell r="D570" t="str">
            <v>høstbergknapp</v>
          </cell>
          <cell r="E570">
            <v>133797</v>
          </cell>
          <cell r="F570">
            <v>103582</v>
          </cell>
          <cell r="G570" t="str">
            <v>ExpertGroups/Karplanter/N</v>
          </cell>
          <cell r="H570" t="str">
            <v>Karplanter</v>
          </cell>
          <cell r="I570" t="str">
            <v>Karplanter</v>
          </cell>
          <cell r="J570" t="str">
            <v>AlienSpecie</v>
          </cell>
          <cell r="N570">
            <v>3</v>
          </cell>
          <cell r="Q570">
            <v>2</v>
          </cell>
          <cell r="T570" t="str">
            <v>LO</v>
          </cell>
          <cell r="U570">
            <v>2</v>
          </cell>
          <cell r="V570" t="str">
            <v>3A,2DF</v>
          </cell>
          <cell r="X570">
            <v>2</v>
          </cell>
          <cell r="Y570">
            <v>3</v>
          </cell>
          <cell r="Z570">
            <v>2</v>
          </cell>
          <cell r="AA570">
            <v>1887</v>
          </cell>
          <cell r="AB570" t="str">
            <v>terrestrial</v>
          </cell>
          <cell r="AD570" t="str">
            <v>unknown</v>
          </cell>
          <cell r="AE570" t="str">
            <v>yes</v>
          </cell>
          <cell r="AF570" t="str">
            <v>unknown</v>
          </cell>
          <cell r="AG570">
            <v>1887</v>
          </cell>
          <cell r="AH570" t="str">
            <v>Bu Drammen: "Hedensrudtangen og et andet sted noget høiere oppe"</v>
          </cell>
          <cell r="AI570">
            <v>10</v>
          </cell>
          <cell r="AJ570" t="str">
            <v>V</v>
          </cell>
          <cell r="AK570" t="str">
            <v>V</v>
          </cell>
          <cell r="AL570">
            <v>2</v>
          </cell>
          <cell r="AM570" t="str">
            <v>importDirect</v>
          </cell>
          <cell r="AN570">
            <v>4</v>
          </cell>
          <cell r="AO570" t="str">
            <v>introductionEscaped,spreadNaturalDispersal,spreadTransportpollution</v>
          </cell>
          <cell r="AP570" t="str">
            <v>Øs,OsA,Op,Bu,Ve,Te,Aa,Ho,Sf,St</v>
          </cell>
          <cell r="AQ570">
            <v>224</v>
          </cell>
          <cell r="AR570">
            <v>5</v>
          </cell>
          <cell r="AS570">
            <v>1120</v>
          </cell>
          <cell r="AT570">
            <v>190000</v>
          </cell>
          <cell r="AU570">
            <v>2500</v>
          </cell>
          <cell r="AV570">
            <v>0</v>
          </cell>
          <cell r="AW570" t="str">
            <v>Ingen kjent effekt</v>
          </cell>
          <cell r="AX570" t="str">
            <v>Ingen kjent effekt</v>
          </cell>
          <cell r="BC570" t="str">
            <v>Ingen kjent effekt</v>
          </cell>
          <cell r="BD570" t="str">
            <v>Ingen kjent effekt</v>
          </cell>
          <cell r="BE570" t="str">
            <v>no</v>
          </cell>
          <cell r="BF570" t="str">
            <v>no</v>
          </cell>
          <cell r="BG570" t="str">
            <v>V</v>
          </cell>
          <cell r="BK570" t="str">
            <v>temperate_nemoral:Asia</v>
          </cell>
          <cell r="BM570" t="str">
            <v>temperate_boreal:Europe|temperate_nemoral:Europe,Asia</v>
          </cell>
          <cell r="BO570">
            <v>3</v>
          </cell>
          <cell r="BP570" t="str">
            <v>X</v>
          </cell>
          <cell r="BR570" t="str">
            <v>RedListCategoryLevel</v>
          </cell>
          <cell r="BT570">
            <v>2</v>
          </cell>
          <cell r="BW570" t="str">
            <v>SpreadYearlyIncreaseObservations</v>
          </cell>
          <cell r="BX570">
            <v>85</v>
          </cell>
          <cell r="BY570">
            <v>1</v>
          </cell>
          <cell r="CB570" t="str">
            <v>T1-C-4,T1-C-6,T1-C-8,T2,T39-C-4</v>
          </cell>
          <cell r="CC570">
            <v>2</v>
          </cell>
          <cell r="CG570" t="str">
            <v>T1-C-6,T1-C-8</v>
          </cell>
          <cell r="CH570">
            <v>1</v>
          </cell>
          <cell r="CL570" t="str">
            <v>T1-C-4,T1-C-6,T1-C-8</v>
          </cell>
          <cell r="CM570">
            <v>2</v>
          </cell>
          <cell r="CP570" t="str">
            <v>Åpen grunnlendt kalkmark i boreonemoral sone</v>
          </cell>
          <cell r="CQ570">
            <v>1</v>
          </cell>
          <cell r="CU570">
            <v>1</v>
          </cell>
          <cell r="CX570">
            <v>0</v>
          </cell>
          <cell r="CY570">
            <v>1</v>
          </cell>
          <cell r="DB570">
            <v>0</v>
          </cell>
          <cell r="DC570" t="str">
            <v>Høstbergknapp &lt;em&gt;Hylotelephium ewersii &lt;/em&gt;er en langlevd flerårig, sukkulent urt. Den formerer seg med frø og med skuddbiter som rotslår. Den er en middels populær hageplante i dag, kanskje mer populær tidligere, og spres nokså lett ut på bergkoller og grunnlende. Den er meget ekspansiv der den etablerer seg, reproduserer utmerket, og danner stabile, langlevde bestander.</v>
          </cell>
          <cell r="DD570" t="str">
            <v>&lt;p&gt;Høstbergknapp ble først funnet i norsk natur i Bu Drammen: "Hedensrudtangen og et andet sted noget høiere oppe", trolig i 1887 (herbariebelegget er udatert, men samleren samlet andre planter i Drammen dette året). Arten hadde en jamn ekspansjon fram til 1930-tallet med spredte funn i Øf Eidsberg og Rygge, Oslo, Ak Asker, Bu Drammen, Lier, Kongsberg og Hurum, mange steder i Vestfold, Te Porsgrunn og Kragerø, AA Risør og Ho Kvam. Fra ca. 1932 har funnfrekvensen avtatt noe, men med spredte funn i flere fylker, på Østlandet inn til Op Sør-Fron, langs kysten til ST Trondheim og Skaun, og med ett enkelt funn i Tr Harstad i 1941. Flere av funnene er gjort på kirkegårdsmurer hvor arten opprinnelig er plantet, men har spredt seg.&lt;/p&gt;</v>
          </cell>
          <cell r="DE570" t="str">
            <v>Arten er innført som hageplante og spredt ut i naturen med frø, skuddbiter og med dumping av hageavfall.</v>
          </cell>
          <cell r="DF570" t="str">
            <v>Invasjonspotensialet er moderat, i en kombinasjon av moderat (med usikkerhet til lang) median levetid og begrenset ekspansjonshastighet. Arten har trolig mange forekomster, men sprer seg lite eller ikke over større avstander, sjøl om den kan danne store bestander der den er etablert. Den er i langsom ekspansjon og har ennå ikke på langt nær nådd sitt potensielle utbredelsesområde eller forekomstareal.</v>
          </cell>
          <cell r="DG570" t="str">
            <v>Arten vurderes å ha en liten økologisk effekt ved fortrengning av andre planter. Den er meget ekspansiv der den etablerer seg, reproduserer utmerket, og danner stabile, langlevde populasjoner. Den kan fortrenge stedegne arter og finnes også i naturtyper på intermediære og kalkrike berg der den (i begrenset omfang) kan fortrenge sjeldne og sårbare planter.</v>
          </cell>
          <cell r="DH570" t="str">
            <v>&lt;p&gt;Høstbergknapp vurderes til låg økologisk risiko, med en kombinasjon av moderat invasjonspotensial og en liten økologisk effekt. Arten fortrenger opplagt andre, hjemlige arter, men bare i begrenset grad foreløpig fordi den er relativt sjelden.&lt;/p&gt;&lt;p&gt; &lt;/p&gt;</v>
          </cell>
          <cell r="DI570">
            <v>0</v>
          </cell>
        </row>
        <row r="571">
          <cell r="B571" t="str">
            <v>Abutilon theophrasti</v>
          </cell>
          <cell r="C571" t="str">
            <v>Medik.</v>
          </cell>
          <cell r="D571" t="str">
            <v>linderose</v>
          </cell>
          <cell r="E571">
            <v>129970</v>
          </cell>
          <cell r="F571">
            <v>102715</v>
          </cell>
          <cell r="G571" t="str">
            <v>ExpertGroups/Karplanter/N</v>
          </cell>
          <cell r="H571" t="str">
            <v>Karplanter</v>
          </cell>
          <cell r="I571" t="str">
            <v>Karplanter</v>
          </cell>
          <cell r="J571" t="str">
            <v>NotApplicable</v>
          </cell>
          <cell r="M571" t="str">
            <v>canNotEstablishWithin50years</v>
          </cell>
          <cell r="AA571">
            <v>1940</v>
          </cell>
          <cell r="AB571" t="str">
            <v>terrestrial</v>
          </cell>
          <cell r="AD571" t="str">
            <v>origin,unknown</v>
          </cell>
          <cell r="AE571" t="str">
            <v>yes</v>
          </cell>
          <cell r="AF571" t="str">
            <v>unknown</v>
          </cell>
          <cell r="AI571">
            <v>1</v>
          </cell>
          <cell r="AJ571" t="str">
            <v>V</v>
          </cell>
          <cell r="AW571" t="str">
            <v>Ingen kjent effekt</v>
          </cell>
          <cell r="AX571" t="str">
            <v>Ingen kjent effekt</v>
          </cell>
          <cell r="BC571" t="str">
            <v>Ingen kjent effekt</v>
          </cell>
          <cell r="BD571" t="str">
            <v>Ingen kjent effekt</v>
          </cell>
          <cell r="BK571" t="str">
            <v>temperate_nemoral:Europe,Asia|temperate_dry:Europe,Asia|subtropic_mediterranean:Europe,Asia</v>
          </cell>
          <cell r="BM571" t="str">
            <v>temperate_nemoral:Europe,Asia,Oceania,NorthAndCentralAmerica|temperate_dry:Europe,Asia,NorthAndCentralAmerica|subtropic_unspecified:Oceania,NorthAndCentralAmerica|subtropic_mediterranean:Europe,Asia,Oceania</v>
          </cell>
          <cell r="DI571">
            <v>0</v>
          </cell>
        </row>
        <row r="572">
          <cell r="B572" t="str">
            <v>Salvia officinalis</v>
          </cell>
          <cell r="C572" t="str">
            <v>L.</v>
          </cell>
          <cell r="D572" t="str">
            <v>kryddersalvie</v>
          </cell>
          <cell r="E572">
            <v>62316</v>
          </cell>
          <cell r="F572">
            <v>102356</v>
          </cell>
          <cell r="G572" t="str">
            <v>ExpertGroups/Karplanter/N</v>
          </cell>
          <cell r="H572" t="str">
            <v>Karplanter</v>
          </cell>
          <cell r="I572" t="str">
            <v>Karplanter</v>
          </cell>
          <cell r="J572" t="str">
            <v>AlienSpecie</v>
          </cell>
          <cell r="N572">
            <v>1</v>
          </cell>
          <cell r="Q572">
            <v>1</v>
          </cell>
          <cell r="T572" t="str">
            <v>NK</v>
          </cell>
          <cell r="U572">
            <v>1</v>
          </cell>
          <cell r="V572" t="str">
            <v>1,1</v>
          </cell>
          <cell r="AA572" t="str">
            <v>1826-1844</v>
          </cell>
          <cell r="AB572" t="str">
            <v>terrestrial</v>
          </cell>
          <cell r="AD572" t="str">
            <v>unknown</v>
          </cell>
          <cell r="AE572" t="str">
            <v>no</v>
          </cell>
          <cell r="AF572" t="str">
            <v>unknown</v>
          </cell>
          <cell r="AG572">
            <v>1888</v>
          </cell>
          <cell r="AH572" t="str">
            <v>VA Mandal</v>
          </cell>
          <cell r="AI572">
            <v>10</v>
          </cell>
          <cell r="AJ572" t="str">
            <v>V</v>
          </cell>
          <cell r="AL572">
            <v>2</v>
          </cell>
          <cell r="AM572" t="str">
            <v>importDirect</v>
          </cell>
          <cell r="AN572">
            <v>1</v>
          </cell>
          <cell r="AO572" t="str">
            <v>spreadEscaped</v>
          </cell>
          <cell r="AP572" t="str">
            <v>Bu,Te</v>
          </cell>
          <cell r="AQ572">
            <v>8</v>
          </cell>
          <cell r="AR572">
            <v>2</v>
          </cell>
          <cell r="AS572">
            <v>16</v>
          </cell>
          <cell r="AT572">
            <v>0</v>
          </cell>
          <cell r="AU572">
            <v>32</v>
          </cell>
          <cell r="AV572">
            <v>100</v>
          </cell>
          <cell r="AW572" t="str">
            <v>Ingen kjent effekt</v>
          </cell>
          <cell r="AX572" t="str">
            <v>Ingen kjent effekt</v>
          </cell>
          <cell r="BC572" t="str">
            <v>Ingen kjent effekt</v>
          </cell>
          <cell r="BD572" t="str">
            <v>Ingen kjent effekt</v>
          </cell>
          <cell r="BE572" t="str">
            <v>no</v>
          </cell>
          <cell r="BF572" t="str">
            <v>yes</v>
          </cell>
          <cell r="BG572" t="str">
            <v>V</v>
          </cell>
          <cell r="BK572" t="str">
            <v>temperate_nemoral:Europe,Asia|temperate_dry:Europe,Asia|subtropic_mediterranean:Europe,Asia</v>
          </cell>
          <cell r="BM572" t="str">
            <v>temperate_nemoral:Europe,Asia,Oceania,NorthAndCentralAmerica,SouthAmerica|temperate_dry:Europe,Asia|subtropic_unspecified:NorthAndCentralAmerica,SouthAmerica|subtropic_mediterranean:Europe,Asia</v>
          </cell>
          <cell r="BO572">
            <v>1</v>
          </cell>
          <cell r="BR572" t="str">
            <v>RedListCategoryLevel</v>
          </cell>
          <cell r="BT572">
            <v>1</v>
          </cell>
          <cell r="BW572" t="str">
            <v>SpreadYearlyIncreaseCalculatedExpansionSpeed</v>
          </cell>
          <cell r="BX572">
            <v>0</v>
          </cell>
          <cell r="BY572">
            <v>1</v>
          </cell>
          <cell r="CB572" t="str">
            <v>T2,T35,T37,T39</v>
          </cell>
          <cell r="CC572">
            <v>1</v>
          </cell>
          <cell r="CH572">
            <v>1</v>
          </cell>
          <cell r="CM572">
            <v>1</v>
          </cell>
          <cell r="CQ572">
            <v>1</v>
          </cell>
          <cell r="CU572">
            <v>1</v>
          </cell>
          <cell r="CX572">
            <v>0</v>
          </cell>
          <cell r="CY572">
            <v>1</v>
          </cell>
          <cell r="DB572">
            <v>0</v>
          </cell>
          <cell r="DC572" t="str">
            <v>Kryddersalvie &lt;i&gt;Salvia officinalis&lt;/i&gt; er en langlevd flerårig dvergbusk med frøreproduksjon. Den stammer fra Mellom- og Sør-Europa og Vest-Asia, fortrinnsvis i Middelhavsområdet.</v>
          </cell>
          <cell r="DD572" t="str">
            <v>Kryddersalvie er litt for varmekrevende til å reprodusere og danne bestand i Norge i dag. Arten har vært og blir dyrket i hager lengst sør i Norge. Den er en dvergbusk, men fryser oftest bort utendørs om vinteren i storparten av landet. Der hvor den kan overleve, kan den stå i flere år, og det er rapporter om steder der den antydes å være mer permanent. Flest tidlige funn er det i de milde kyststrøkene i Østfold (Hvaler), Vestfold (Tjøme) og på Agderkysten, men også her mangler det dokumentasjon for langvarige forekomster. Fra slutten av 1800-tallet rapporteres det fra VA Mandal: "Mandal i krat af bjørnebær, tilsynelatende vild, adskillige exemplarer mellem Sodeland og Lerkjær ved veien." I nyere tid blir kryddersalvie oppformert i stort omfang i gartnerier og solgt i dagligvareforretninger. Storparten av funn etter 1980 er dermed av planter som står igjen på utkast ved gartnerier eller på deponier for matavfall.</v>
          </cell>
          <cell r="DE572" t="str">
            <v>Arten er innført som krydderplante. Den har passiv frøspredning over svært korte avstander.</v>
          </cell>
          <cell r="DF572" t="str">
            <v>Invasjonspotensialet er lite, den skårer på laveste nivå både på median levetid og ekspansjonshastighet. Pågående klimaendringer er årsaken til at vi vurderer arten som muligens reproduserende og under etablering, sammenliknet med vurderingen i forrige runde (2012) da den ble ansett som ikke reproduserende.</v>
          </cell>
          <cell r="DG572" t="str">
            <v>Det er ingen kjente negative økologiske effekter knyttet til arten.</v>
          </cell>
          <cell r="DH572" t="str">
            <v>Kryddersalvie vurderes til ingen kjent økologisk risiko i norsk natur.</v>
          </cell>
          <cell r="DI572">
            <v>0</v>
          </cell>
        </row>
        <row r="573">
          <cell r="B573" t="str">
            <v>Iberis amara</v>
          </cell>
          <cell r="C573" t="str">
            <v>L.</v>
          </cell>
          <cell r="D573" t="str">
            <v>prydsløyfe</v>
          </cell>
          <cell r="E573">
            <v>61199</v>
          </cell>
          <cell r="F573">
            <v>101239</v>
          </cell>
          <cell r="G573" t="str">
            <v>ExpertGroups/Karplanter/N</v>
          </cell>
          <cell r="H573" t="str">
            <v>Karplanter</v>
          </cell>
          <cell r="I573" t="str">
            <v>Karplanter</v>
          </cell>
          <cell r="J573" t="str">
            <v>AlienSpecie</v>
          </cell>
          <cell r="N573">
            <v>2</v>
          </cell>
          <cell r="Q573">
            <v>1</v>
          </cell>
          <cell r="T573" t="str">
            <v>LO</v>
          </cell>
          <cell r="U573">
            <v>2</v>
          </cell>
          <cell r="V573" t="str">
            <v>2B,1</v>
          </cell>
          <cell r="X573">
            <v>1</v>
          </cell>
          <cell r="Y573">
            <v>1</v>
          </cell>
          <cell r="Z573">
            <v>1</v>
          </cell>
          <cell r="AA573">
            <v>1891</v>
          </cell>
          <cell r="AB573" t="str">
            <v>terrestrial</v>
          </cell>
          <cell r="AD573" t="str">
            <v>origin,unknown</v>
          </cell>
          <cell r="AE573" t="str">
            <v>yes</v>
          </cell>
          <cell r="AF573" t="str">
            <v>unknown</v>
          </cell>
          <cell r="AI573">
            <v>1</v>
          </cell>
          <cell r="AJ573" t="str">
            <v>V</v>
          </cell>
          <cell r="AL573">
            <v>1</v>
          </cell>
          <cell r="AM573" t="str">
            <v>importDirect</v>
          </cell>
          <cell r="AN573">
            <v>3</v>
          </cell>
          <cell r="AO573" t="str">
            <v>introductionTransportpollution,introductionEscaped</v>
          </cell>
          <cell r="AP573" t="str">
            <v>Tr</v>
          </cell>
          <cell r="AQ573">
            <v>16</v>
          </cell>
          <cell r="AR573">
            <v>2</v>
          </cell>
          <cell r="AS573">
            <v>32</v>
          </cell>
          <cell r="AT573">
            <v>103000</v>
          </cell>
          <cell r="AU573">
            <v>32</v>
          </cell>
          <cell r="AV573">
            <v>100</v>
          </cell>
          <cell r="AW573" t="str">
            <v>Ingen kjent effekt</v>
          </cell>
          <cell r="AX573" t="str">
            <v>Ingen kjent effekt</v>
          </cell>
          <cell r="BC573" t="str">
            <v>Ingen kjent effekt</v>
          </cell>
          <cell r="BD573" t="str">
            <v>Ingen kjent effekt</v>
          </cell>
          <cell r="BE573" t="str">
            <v>no</v>
          </cell>
          <cell r="BF573" t="str">
            <v>yes</v>
          </cell>
          <cell r="BG573" t="str">
            <v>V</v>
          </cell>
          <cell r="BK573" t="str">
            <v>temperate_nemoral:Europe|subtropic_mediterranean:Europe,Africa</v>
          </cell>
          <cell r="BM573" t="str">
            <v>temperate_nemoral:Europe,Oceania,NorthAndCentralAmerica|subtropic_mediterranean:Europe,Africa</v>
          </cell>
          <cell r="BO573">
            <v>1</v>
          </cell>
          <cell r="BR573" t="str">
            <v>RedListCategoryLevel</v>
          </cell>
          <cell r="BT573">
            <v>2</v>
          </cell>
          <cell r="BW573" t="str">
            <v>SpreadYearlyIncreaseCalculatedExpansionSpeed</v>
          </cell>
          <cell r="BX573">
            <v>75.67</v>
          </cell>
          <cell r="BY573">
            <v>1</v>
          </cell>
          <cell r="CB573" t="str">
            <v>T29,T35,T40,T42,T43</v>
          </cell>
          <cell r="CC573">
            <v>1</v>
          </cell>
          <cell r="CH573">
            <v>1</v>
          </cell>
          <cell r="CM573">
            <v>1</v>
          </cell>
          <cell r="CQ573">
            <v>1</v>
          </cell>
          <cell r="CU573">
            <v>1</v>
          </cell>
          <cell r="CX573">
            <v>0</v>
          </cell>
          <cell r="CY573">
            <v>1</v>
          </cell>
          <cell r="DB573">
            <v>0</v>
          </cell>
          <cell r="DC573" t="str">
            <v>Prydsløyfe &lt;i&gt;Iberis amara&lt;/i&gt; er en ettårig art fra Vest- og Sør-Europa og Nordvest-Afrika. Den reproduserer og spres med frø, men ikke effektivt i Norge foreløpig. Den er bare funnet på skrotemark (inkl. veikanter) og i tilknytning til hager og dumpeplasser for hageavfall.</v>
          </cell>
          <cell r="DD573" t="str">
            <v>&lt;p&gt;Prydsløyfe&lt;em&gt; &lt;/em&gt;kom først inn som ballastplante (Oslo 1891), som tilfeldig innført med ulike transporter på industritomter (Ho Odda 1913), som ettårig sommerblomst i hager (kanskje alt fra 1892), og som forurensning med grasfrø. Arten produserer modne og spiredyktige frø i Norge, men synes aldri å ha etablert noen langvarig bestand. Den er kanskje noe for varmekrevende, men med litt temperaturøkning eller økt sesonglengde kan en terskelverdi overstiges og arten kan bli effektivt reproduserende i norsk natur. Det er spredte funn til Tr Tromsø, men den er bare funnet med noen hyppighet i kystfylkene til Hordaland.&lt;/p&gt;</v>
          </cell>
          <cell r="DE573" t="str">
            <v>I nyere tid er arten bare blitt innført som hageplante og som frøforurensning, og spredt ut fra hager med frø og i hageutkast.</v>
          </cell>
          <cell r="DF573" t="str">
            <v>Invasjonspotensialet er begrenset, med kort median levetid og begrenset ekspansjonshastighet.</v>
          </cell>
          <cell r="DG573" t="str">
            <v>Ingen kjent negativ økologisk effekt er knyttet til arten.</v>
          </cell>
          <cell r="DH573" t="str">
            <v>&lt;p&gt;Prydsløyfe vurderes til låg økologisk risiko. Arten har neppe helt stabil forekomst i Norge (frøreproduksjon), men kan ha hatt kortvarige forekomster basert på reproduksjon i enkelte år. Den kan være på steget til å få mer regelmessig reproduksjon.&lt;/p&gt;</v>
          </cell>
          <cell r="DI573">
            <v>0</v>
          </cell>
        </row>
        <row r="574">
          <cell r="B574" t="str">
            <v>Iris sibirica</v>
          </cell>
          <cell r="C574" t="str">
            <v>L.</v>
          </cell>
          <cell r="D574" t="str">
            <v>sibiriris</v>
          </cell>
          <cell r="E574">
            <v>59437</v>
          </cell>
          <cell r="F574">
            <v>99477</v>
          </cell>
          <cell r="G574" t="str">
            <v>ExpertGroups/Karplanter/N</v>
          </cell>
          <cell r="H574" t="str">
            <v>Karplanter</v>
          </cell>
          <cell r="I574" t="str">
            <v>Karplanter</v>
          </cell>
          <cell r="J574" t="str">
            <v>AlienSpecie</v>
          </cell>
          <cell r="N574">
            <v>4</v>
          </cell>
          <cell r="O574" t="str">
            <v>V</v>
          </cell>
          <cell r="Q574">
            <v>1</v>
          </cell>
          <cell r="T574" t="str">
            <v>PH</v>
          </cell>
          <cell r="U574">
            <v>3</v>
          </cell>
          <cell r="V574" t="str">
            <v>4B,1</v>
          </cell>
          <cell r="W574" t="str">
            <v>LO</v>
          </cell>
          <cell r="X574">
            <v>3</v>
          </cell>
          <cell r="Y574">
            <v>4</v>
          </cell>
          <cell r="Z574">
            <v>1</v>
          </cell>
          <cell r="AA574">
            <v>1895</v>
          </cell>
          <cell r="AB574" t="str">
            <v>terrestrial</v>
          </cell>
          <cell r="AD574" t="str">
            <v>unknown</v>
          </cell>
          <cell r="AE574" t="str">
            <v>yes</v>
          </cell>
          <cell r="AF574" t="str">
            <v>unknown</v>
          </cell>
          <cell r="AG574">
            <v>1986</v>
          </cell>
          <cell r="AH574" t="str">
            <v>Ho Bergen: Berlevatnet</v>
          </cell>
          <cell r="AI574">
            <v>10</v>
          </cell>
          <cell r="AJ574" t="str">
            <v>V</v>
          </cell>
          <cell r="AL574">
            <v>2</v>
          </cell>
          <cell r="AM574" t="str">
            <v>importDirect</v>
          </cell>
          <cell r="AN574">
            <v>2</v>
          </cell>
          <cell r="AO574" t="str">
            <v>introductionEscaped</v>
          </cell>
          <cell r="AP574" t="str">
            <v>Øs,OsA,He,Op,Bu,Ve,Te,Aa,Va,Ro,Ho,Sf,Mr,St,Nt</v>
          </cell>
          <cell r="AQ574">
            <v>272</v>
          </cell>
          <cell r="AR574">
            <v>4</v>
          </cell>
          <cell r="AS574">
            <v>1088</v>
          </cell>
          <cell r="AT574">
            <v>187000</v>
          </cell>
          <cell r="AU574">
            <v>2000</v>
          </cell>
          <cell r="AV574">
            <v>50</v>
          </cell>
          <cell r="AW574" t="str">
            <v>Ingen kjent effekt</v>
          </cell>
          <cell r="AX574" t="str">
            <v>Ingen kjent effekt</v>
          </cell>
          <cell r="BC574" t="str">
            <v>Ingen kjent effekt</v>
          </cell>
          <cell r="BD574" t="str">
            <v>Ingen kjent effekt</v>
          </cell>
          <cell r="BE574" t="str">
            <v>no</v>
          </cell>
          <cell r="BF574" t="str">
            <v>no</v>
          </cell>
          <cell r="BG574" t="str">
            <v>V</v>
          </cell>
          <cell r="BK574" t="str">
            <v>temperate_nemoral:Europe,Asia</v>
          </cell>
          <cell r="BM574" t="str">
            <v>temperate_boreal:Europe|temperate_nemoral:Europe,Asia</v>
          </cell>
          <cell r="BO574">
            <v>3</v>
          </cell>
          <cell r="BR574" t="str">
            <v>RedListCategoryLevel</v>
          </cell>
          <cell r="BT574">
            <v>4</v>
          </cell>
          <cell r="BV574" t="str">
            <v>X</v>
          </cell>
          <cell r="BW574" t="str">
            <v>SpreadYearlyIncreaseObservations</v>
          </cell>
          <cell r="BX574">
            <v>557</v>
          </cell>
          <cell r="BY574">
            <v>1</v>
          </cell>
          <cell r="CB574" t="str">
            <v>T33,T36,T40,V2-C-2,V8-C-1,V10-C-1,V13</v>
          </cell>
          <cell r="CC574">
            <v>1</v>
          </cell>
          <cell r="CH574">
            <v>1</v>
          </cell>
          <cell r="CM574">
            <v>1</v>
          </cell>
          <cell r="CQ574">
            <v>1</v>
          </cell>
          <cell r="CU574">
            <v>1</v>
          </cell>
          <cell r="CX574">
            <v>0</v>
          </cell>
          <cell r="CY574">
            <v>1</v>
          </cell>
          <cell r="DB574">
            <v>0</v>
          </cell>
          <cell r="DC574" t="str">
            <v>Sibiriris &lt;i&gt;Iris sibirica&lt;/i&gt; er en langlevd urt fra Øst-Europa og Vest-Asia. Den har klonal vekst og også frøreproduksjon, men vi vet ikke sikkert om den reproduserer med frø i Norge. Den danner store, tette bestander med 1-1,5 m høge skudd, ofte delt på flere delbestander, noe som tyder på frøformering. Den naturaliseres særlig i flommark, både åpen og med tredekke, dessuten i våte naturtyper i kulturlandskapet, særlig i grøfter, men også på veikanter. De fleste forekomstene synes å skyldes dumping av hageavfall og videre klonal vekst.&lt;br/&gt;Artsgruppen rundt sibiriris har inntil nylig ikke vært studert i norsk materiale. Torstein Tyler reviderte for noen år siden materialet for Flora Nordica og fant flere arter, men hovedtyngden lå fortsatt på &lt;i&gt;Iris sibirica&lt;/i&gt;. Han påviste arten i materiale fra 11 fylker nord til og med Nord-Trøndelag, dvs. hele utbredelsesområdet. Vi regner derfor med at vurderingen av omfang (invasjonspotensial) og risiko er holdbar, sjøl om enkelte observasjoner og herbariebelegg kan høre til andre arter i gruppen.</v>
          </cell>
          <cell r="DD574" t="str">
            <v>&lt;p&gt;Sibiriris er innført som hagestaude. Den er en hardfør plante som reproduserer og danner bestander, i hvert fall ved kloning, i Norge. Den har lenge vært populær i hager, men begynte først på slutten av 1980-tallet å dukke opp ofte i norsk natur. Første sikre etablering er fra Berlevatnet i Ho Bergen i 1986, ikke akkurat det mest forventete stedet for en kontinental, russisk-sibirsk plante. Arten er i dag kjent inn til Mjøsområdet på Østlandet og ellers i låglandet nord til NT Levanger og Steinkjer. Det potensielle utbredelsesområdet er dermed omtrent fylt, men med svært stort rom for fortetning i forekomstareal.&lt;/p&gt;</v>
          </cell>
          <cell r="DE574" t="str">
            <v>Arten er innført som hageplante og spredt hovedsakelig ved hageutkast, muligens også enkelte ganger ved frø.</v>
          </cell>
          <cell r="DF574" t="str">
            <v>Invasjonspotensialet er stort, med usikkerhet ned til moderat, som en kombinasjon av moderat lang median levetid og høg (med usikkerhet til moderat) ekspansjonshastighet. Arten har et nokså stort antall etablerte forekomster. Det hele skyldes imidlertid hovedsakelig dumping av hageavfall, ikke egenspredning, og fører bare til svært lokale forekomster, ofte bare noen få m2.</v>
          </cell>
          <cell r="DG574" t="str">
            <v>Ingen kjent negativ økologisk effekt er knyttet til arten, foreløpig. Arten har så små bestander at den knapt fortrenger noe som helst.</v>
          </cell>
          <cell r="DH574" t="str">
            <v>&lt;p&gt;Sibiriris vurderes til potensielt høg økologisk risiko, med usikkerhet ned til låg risiko, og utelukkende på grunn av invasjonspotensialet. Arten er i rask økning, men forventes ikke å utgjøre noen merkbar trussel i norsk natur de nærmeste tiårene.&lt;br/&gt;&lt;/p&gt;</v>
          </cell>
          <cell r="DI574">
            <v>0</v>
          </cell>
        </row>
        <row r="575">
          <cell r="B575" t="str">
            <v>Iris variegata</v>
          </cell>
          <cell r="C575" t="str">
            <v>L.</v>
          </cell>
          <cell r="D575" t="str">
            <v>japaniris</v>
          </cell>
          <cell r="E575">
            <v>105226</v>
          </cell>
          <cell r="F575">
            <v>145573</v>
          </cell>
          <cell r="G575" t="str">
            <v>ExpertGroups/Karplanter/N</v>
          </cell>
          <cell r="H575" t="str">
            <v>Karplanter</v>
          </cell>
          <cell r="I575" t="str">
            <v>Karplanter</v>
          </cell>
          <cell r="J575" t="str">
            <v>AlienSpecie</v>
          </cell>
          <cell r="N575">
            <v>1</v>
          </cell>
          <cell r="Q575">
            <v>1</v>
          </cell>
          <cell r="T575" t="str">
            <v>NK</v>
          </cell>
          <cell r="U575">
            <v>1</v>
          </cell>
          <cell r="V575" t="str">
            <v>1,1</v>
          </cell>
          <cell r="AA575">
            <v>1998</v>
          </cell>
          <cell r="AB575" t="str">
            <v>terrestrial</v>
          </cell>
          <cell r="AD575" t="str">
            <v>unknown</v>
          </cell>
          <cell r="AE575" t="str">
            <v>no</v>
          </cell>
          <cell r="AF575" t="str">
            <v>unknown</v>
          </cell>
          <cell r="AI575">
            <v>10</v>
          </cell>
          <cell r="AJ575" t="str">
            <v>V</v>
          </cell>
          <cell r="AL575">
            <v>1</v>
          </cell>
          <cell r="AM575" t="str">
            <v>importDirect</v>
          </cell>
          <cell r="AN575">
            <v>1</v>
          </cell>
          <cell r="AO575" t="str">
            <v>introductionEscaped</v>
          </cell>
          <cell r="AP575" t="str">
            <v>OsA</v>
          </cell>
          <cell r="AQ575">
            <v>4</v>
          </cell>
          <cell r="AR575">
            <v>5</v>
          </cell>
          <cell r="AS575">
            <v>20</v>
          </cell>
          <cell r="AT575">
            <v>1</v>
          </cell>
          <cell r="AU575">
            <v>40</v>
          </cell>
          <cell r="AV575">
            <v>100</v>
          </cell>
          <cell r="AW575" t="str">
            <v>Ingen kjent effekt</v>
          </cell>
          <cell r="AX575" t="str">
            <v>Ingen kjent effekt</v>
          </cell>
          <cell r="BC575" t="str">
            <v>Ingen kjent effekt</v>
          </cell>
          <cell r="BD575" t="str">
            <v>Ingen kjent effekt</v>
          </cell>
          <cell r="BE575" t="str">
            <v>no</v>
          </cell>
          <cell r="BF575" t="str">
            <v>no</v>
          </cell>
          <cell r="BG575" t="str">
            <v>V</v>
          </cell>
          <cell r="BK575" t="str">
            <v>temperate_nemoral:Europe</v>
          </cell>
          <cell r="BM575" t="str">
            <v>temperate_nemoral:Europe</v>
          </cell>
          <cell r="BO575">
            <v>1</v>
          </cell>
          <cell r="BR575" t="str">
            <v>RedListCategoryLevel</v>
          </cell>
          <cell r="BT575">
            <v>1</v>
          </cell>
          <cell r="BW575" t="str">
            <v>SpreadYearlyIncreaseCalculatedExpansionSpeed</v>
          </cell>
          <cell r="BX575">
            <v>0</v>
          </cell>
          <cell r="BY575">
            <v>1</v>
          </cell>
          <cell r="CB575" t="str">
            <v>T40</v>
          </cell>
          <cell r="CC575">
            <v>1</v>
          </cell>
          <cell r="CH575">
            <v>1</v>
          </cell>
          <cell r="CM575">
            <v>1</v>
          </cell>
          <cell r="CQ575">
            <v>1</v>
          </cell>
          <cell r="CU575">
            <v>1</v>
          </cell>
          <cell r="CX575">
            <v>0</v>
          </cell>
          <cell r="CY575">
            <v>1</v>
          </cell>
          <cell r="DB575">
            <v>0</v>
          </cell>
          <cell r="DC575" t="str">
            <v>Sverdlilje-arten &lt;i&gt;Iris variegata&lt;/i&gt; er en flerårig urt fra Mellom- og Øst-Europa. Det er uvisst om den har frøformering, men den har god klonal vekst. Den er ennå ikke registrert med frøformering i norsk natur.</v>
          </cell>
          <cell r="DD575" t="str">
            <v>Arten ble funnet første gang i veiskråning ved E18 ved Ravnsborg i Ak Asker i 1998. Den er sett der hvert eneste år siden, i et stadig økende bestand (klonalt).</v>
          </cell>
          <cell r="DE575" t="str">
            <v>Arten er innført som hageplante og spredt ved dumping av hageavfall i en veikant.</v>
          </cell>
          <cell r="DF575" t="str">
            <v>Invasjonspotensialet er lite, med minste skår på median levetid og ingen ekspansjon. Dette vil trolig fortsette så lenge den ikke er kjent som frøformerende.</v>
          </cell>
          <cell r="DG575" t="str">
            <v>Ingen kjent negativ økologisk effekt er knyttet til arten.</v>
          </cell>
          <cell r="DH575" t="str">
            <v>&lt;i&gt;Iris variegata&lt;/i&gt; vurderes til ingen kjent økologisk risiko. Den er registrert som forvillet i flere andre europeiske land uten at den regnes som noen risiko der heller.</v>
          </cell>
          <cell r="DI575">
            <v>0</v>
          </cell>
        </row>
        <row r="576">
          <cell r="B576" t="str">
            <v>Juglans cinerea</v>
          </cell>
          <cell r="C576" t="str">
            <v>L.</v>
          </cell>
          <cell r="D576" t="str">
            <v>smørvalnøtt</v>
          </cell>
          <cell r="E576">
            <v>141298</v>
          </cell>
          <cell r="F576">
            <v>170403</v>
          </cell>
          <cell r="G576" t="str">
            <v>ExpertGroups/Karplanter/N</v>
          </cell>
          <cell r="H576" t="str">
            <v>Karplanter</v>
          </cell>
          <cell r="I576" t="str">
            <v>Karplanter</v>
          </cell>
          <cell r="J576" t="str">
            <v>AlienSpecie</v>
          </cell>
          <cell r="N576">
            <v>1</v>
          </cell>
          <cell r="Q576">
            <v>1</v>
          </cell>
          <cell r="T576" t="str">
            <v>NK</v>
          </cell>
          <cell r="U576">
            <v>1</v>
          </cell>
          <cell r="V576" t="str">
            <v>1,1</v>
          </cell>
          <cell r="AA576" t="str">
            <v>før 2017</v>
          </cell>
          <cell r="AB576" t="str">
            <v>terrestrial</v>
          </cell>
          <cell r="AD576" t="str">
            <v>unknown</v>
          </cell>
          <cell r="AE576" t="str">
            <v>no</v>
          </cell>
          <cell r="AF576" t="str">
            <v>unknown</v>
          </cell>
          <cell r="AI576">
            <v>30</v>
          </cell>
          <cell r="AJ576" t="str">
            <v>V</v>
          </cell>
          <cell r="AL576">
            <v>2</v>
          </cell>
          <cell r="AM576" t="str">
            <v>importDirect</v>
          </cell>
          <cell r="AN576">
            <v>2</v>
          </cell>
          <cell r="AO576" t="str">
            <v>introductionReleased,introductionEscaped</v>
          </cell>
          <cell r="AP576" t="str">
            <v>OsA</v>
          </cell>
          <cell r="AQ576">
            <v>4</v>
          </cell>
          <cell r="AR576">
            <v>2</v>
          </cell>
          <cell r="AS576">
            <v>8</v>
          </cell>
          <cell r="AT576">
            <v>1</v>
          </cell>
          <cell r="AU576">
            <v>12</v>
          </cell>
          <cell r="AV576">
            <v>100</v>
          </cell>
          <cell r="AW576" t="str">
            <v>Ingen kjent effekt</v>
          </cell>
          <cell r="AX576" t="str">
            <v>Ingen kjent effekt</v>
          </cell>
          <cell r="BC576" t="str">
            <v>Ingen kjent effekt</v>
          </cell>
          <cell r="BD576" t="str">
            <v>Ingen kjent effekt</v>
          </cell>
          <cell r="BE576" t="str">
            <v>no</v>
          </cell>
          <cell r="BF576" t="str">
            <v>no</v>
          </cell>
          <cell r="BG576" t="str">
            <v>V</v>
          </cell>
          <cell r="BK576" t="str">
            <v>temperate_nemoral:NorthAndCentralAmerica</v>
          </cell>
          <cell r="BM576" t="str">
            <v>temperate_nemoral:Europe,Oceania,NorthAndCentralAmerica</v>
          </cell>
          <cell r="BO576">
            <v>1</v>
          </cell>
          <cell r="BR576" t="str">
            <v>RedListCategoryLevel</v>
          </cell>
          <cell r="BT576">
            <v>1</v>
          </cell>
          <cell r="BW576" t="str">
            <v>SpreadYearlyIncreaseCalculatedExpansionSpeed</v>
          </cell>
          <cell r="BX576">
            <v>0</v>
          </cell>
          <cell r="BY576">
            <v>1</v>
          </cell>
          <cell r="CB576" t="str">
            <v>T4</v>
          </cell>
          <cell r="CC576">
            <v>1</v>
          </cell>
          <cell r="CH576">
            <v>1</v>
          </cell>
          <cell r="CM576">
            <v>1</v>
          </cell>
          <cell r="CQ576">
            <v>1</v>
          </cell>
          <cell r="CU576">
            <v>1</v>
          </cell>
          <cell r="CX576">
            <v>0</v>
          </cell>
          <cell r="CY576">
            <v>1</v>
          </cell>
          <cell r="DB576">
            <v>0</v>
          </cell>
          <cell r="DC576" t="str">
            <v>Smørnøtt eller smørvalnøtt &lt;i&gt;Juglans cinerea&lt;/i&gt; er et stort tre, ofte opp til 20 m, hjemlig i østlige Nord-Amerika fra sørligste Canada sør til de nordlige delene av sørstatene (Alabama, Arkansas). Arten har frøformering. Valnøttene spres med fugl og pattedyr. I sine hjemlige områder er den del av en blandet lauvskog, helst på veldrenert og litt baserik mark.</v>
          </cell>
          <cell r="DD576" t="str">
            <v>Arten ble funnet på 2000-tallet med ett 5 m høgt tre i Nordskogen i Ak Ås, i områdene NMBU bruker som forskningsarealer (P.A. Pedersen pers. medd.). Planten skyldes frøformering fra utplantete (utsatte) trær i skogen.</v>
          </cell>
          <cell r="DE576" t="str">
            <v>Arten er innført som hageplante og trolig kommet ut i naturen med frø (frukt) spredt av fugl eller pattedyr.</v>
          </cell>
          <cell r="DF576" t="str">
            <v>Invasjonspotensialet er lite, med kort median levetid og ingen ekspansjon (foreløpig). Arten vil neppe etablere noen større forekomst i Norge de første 50 år.</v>
          </cell>
          <cell r="DG576" t="str">
            <v>Ingen kjent negativ økologisk effekt er knyttet til arten.</v>
          </cell>
          <cell r="DH576" t="str">
            <v>Smørvalnøtt vurderes til ingen kjent økologisk risiko. Arten kan være under spredning i Norge, men vil neppe utgjøre noen trussel i norsk natur i rimelig framtid.</v>
          </cell>
          <cell r="DI576">
            <v>0</v>
          </cell>
        </row>
        <row r="577">
          <cell r="B577" t="str">
            <v>Saponaria officinalis</v>
          </cell>
          <cell r="C577" t="str">
            <v>L.</v>
          </cell>
          <cell r="D577" t="str">
            <v>såpeurt</v>
          </cell>
          <cell r="E577">
            <v>137393</v>
          </cell>
          <cell r="F577">
            <v>101545</v>
          </cell>
          <cell r="G577" t="str">
            <v>ExpertGroups/Karplanter/N</v>
          </cell>
          <cell r="H577" t="str">
            <v>Karplanter</v>
          </cell>
          <cell r="I577" t="str">
            <v>Karplanter</v>
          </cell>
          <cell r="J577" t="str">
            <v>AlienSpecie</v>
          </cell>
          <cell r="N577">
            <v>4</v>
          </cell>
          <cell r="Q577">
            <v>1</v>
          </cell>
          <cell r="T577" t="str">
            <v>PH</v>
          </cell>
          <cell r="U577">
            <v>3</v>
          </cell>
          <cell r="V577" t="str">
            <v>4A,1</v>
          </cell>
          <cell r="X577">
            <v>3</v>
          </cell>
          <cell r="Y577">
            <v>4</v>
          </cell>
          <cell r="Z577">
            <v>1</v>
          </cell>
          <cell r="AA577">
            <v>1862</v>
          </cell>
          <cell r="AB577" t="str">
            <v>terrestrial</v>
          </cell>
          <cell r="AD577" t="str">
            <v>unknown</v>
          </cell>
          <cell r="AE577" t="str">
            <v>yes</v>
          </cell>
          <cell r="AF577" t="str">
            <v>unknown</v>
          </cell>
          <cell r="AG577">
            <v>1862</v>
          </cell>
          <cell r="AH577" t="str">
            <v>Oslo: Bækkelaget</v>
          </cell>
          <cell r="AI577">
            <v>5</v>
          </cell>
          <cell r="AJ577" t="str">
            <v>V</v>
          </cell>
          <cell r="AL577">
            <v>2</v>
          </cell>
          <cell r="AM577" t="str">
            <v>importDirect</v>
          </cell>
          <cell r="AN577">
            <v>3</v>
          </cell>
          <cell r="AO577" t="str">
            <v>spreadTransportpollution,introductionEscaped</v>
          </cell>
          <cell r="AP577" t="str">
            <v>Øs,OsA,He,Bu,Ve,Te,Aa,Va,Ro,Ho,Sf,St,Nt</v>
          </cell>
          <cell r="AQ577">
            <v>900</v>
          </cell>
          <cell r="AR577">
            <v>4</v>
          </cell>
          <cell r="AS577">
            <v>3600</v>
          </cell>
          <cell r="AT577">
            <v>190000</v>
          </cell>
          <cell r="AU577">
            <v>7200</v>
          </cell>
          <cell r="AV577">
            <v>80</v>
          </cell>
          <cell r="AW577" t="str">
            <v>Ingen kjent effekt</v>
          </cell>
          <cell r="AX577" t="str">
            <v>Ingen kjent effekt</v>
          </cell>
          <cell r="BC577" t="str">
            <v>Ingen kjent effekt</v>
          </cell>
          <cell r="BD577" t="str">
            <v>Ingen kjent effekt</v>
          </cell>
          <cell r="BE577" t="str">
            <v>no</v>
          </cell>
          <cell r="BF577" t="str">
            <v>no</v>
          </cell>
          <cell r="BG577" t="str">
            <v>V</v>
          </cell>
          <cell r="BK577" t="str">
            <v>temperate_nemoral:Europe,Asia|subtropic_mediterranean:Europe,Asia</v>
          </cell>
          <cell r="BM577" t="str">
            <v>temperate_nemoral:Europe,Asia,Oceania,NorthAndCentralAmerica,SouthAmerica|temperate_dry:NorthAndCentralAmerica|subtropic_mediterranean:Europe,Asia,Oceania,NorthAndCentralAmerica,SouthAmerica</v>
          </cell>
          <cell r="BO577">
            <v>4</v>
          </cell>
          <cell r="BR577" t="str">
            <v>RedListCategoryLevel</v>
          </cell>
          <cell r="BT577">
            <v>3</v>
          </cell>
          <cell r="BW577" t="str">
            <v>SpreadYearlyIncreaseObservations</v>
          </cell>
          <cell r="BX577">
            <v>294</v>
          </cell>
          <cell r="BY577">
            <v>1</v>
          </cell>
          <cell r="CB577" t="str">
            <v>T35,T39,T40,T42,T43,T37</v>
          </cell>
          <cell r="CC577">
            <v>1</v>
          </cell>
          <cell r="CH577">
            <v>1</v>
          </cell>
          <cell r="CM577">
            <v>1</v>
          </cell>
          <cell r="CQ577">
            <v>1</v>
          </cell>
          <cell r="CU577">
            <v>1</v>
          </cell>
          <cell r="CX577">
            <v>0</v>
          </cell>
          <cell r="CY577">
            <v>1</v>
          </cell>
          <cell r="DB577">
            <v>0</v>
          </cell>
          <cell r="DC577" t="str">
            <v>Såpeurt &lt;em&gt;Saponaria officinalis&lt;/em&gt; er en flerårig urt (staude) som formerer seg med frø (hvis den har enkle blomster) og med klonal vekst med krypende jordstengler. Den kan danne større bestander. Den kommer fra Mellom- og Sør-Europa og Vest-Asia. Såpeurt har vært dyrket i Norge siden middelalderen som prydplante og i noen grad også som nytteplante (som mildt vaskemiddel på grunn av innholdet av saponin). Arten er handelsvare og markedsføres med herdighet 8, dvs. at den kan dyrkes i det meste av landet, også fordi den er meget nøysom. Arten finnes vanligvis på sterkt kulturpåvirket eller kulturbetinget mark, dvs. skrotemark i vid forstand: veikanter og -skråninger, tomter, transportsteder som gamle ballastplasser, kaier og jernbaneområder, gjenstående etter dyrking, ved kirkegårder osv., og ulike typer eng eller grasmark, åker- og skogkant. Den er også observert i steinete strandkanter. Såpeurt kan fort bli uregjerlig i dyrking og kastes ut med hageavfall. Sandjord angis noen ganger som substrat, men den vokser også på annen mineraljord og av og til på berg.</v>
          </cell>
          <cell r="DD577" t="str">
            <v>&lt;p&gt;Såpeurt ble først funnet på Bekkelaget i Oslo i 1862 og nokså umiddelbart etterpå i VA Kristiansand (1871), He Løten og Te Skien (1872), Øf Fredrikstad, Ak Bærum og Asker og Bu Hurum (1873) og VA Mandal (1875). Dette tyder på at arten kom inn og ble svært vidt spredt i løpet av en kort periode på 1860- og 1870-tallene. Den har dermed hatt en rekke ulike kjerner for videre spredning i landet. Arten er nå er utbredt i låglandsstrøk langs kysten til Hordaland, ved Trondheimsfjorden og i innlandet sørpå inn til Mjøsområdet i Hedmark (men foreløpig ikke i Oppland). På bakgrunn av herdigheten og den lange dyrkingshistorien, er det påfallende at den er såpass begrenset, men dette kan ha sammenheng med at de forvillete plantene oftest har fylte blomster, dvs. ingen eller svært svak frøsetting. Den høye funnfrekvensen i Agder i 1980-årene og senere skyldes spesiell oppmerksomhet der overfor forvillede hageplanter. I andre fylker kan det være et visst mørketall, men neppe i særlig grad i det nordafjellske der spredningen ser ut til å være av nyere dato. Såpeurt er ikke spesielt vakker, vokser seg raskt stor, og blir derfor lett kastet ut med hageavfall. En kan forvente at den dukker opp flere steder i fremtiden, også utenfor det kjente utbredelsesområdet.&lt;/p&gt;</v>
          </cell>
          <cell r="DE577" t="str">
            <v>Arten er innført som hageplante og forvillet. Spredning med frø, men sjelden. Vegetativ vekst med jordstengel kan lokalt føre til tette, men ikke svært store kloner. Spredning ved utkast og ved forflytning av jordmasser er det hyppigste.</v>
          </cell>
          <cell r="DF577" t="str">
            <v>Invasjonspotensialet er høgt, med maksimum skår på median levetid og nest høgeste skår på ekspansjonshastighet.</v>
          </cell>
          <cell r="DG577" t="str">
            <v>Det er ingen kjente negative økologiske effekter knyttet til arten. Arten tar litt plass, men den fører ikke til noen fortrengning av betydning (dvs. som kan måles i prosenter). Dessuten inntar den nesten bare sterk endret fastmark.</v>
          </cell>
          <cell r="DH577" t="str">
            <v>&lt;p&gt;Såpeurt vurderes til potensielt høg økologisk risiko, men utelukkende på grunn av invasjonspotensialet. En kan forvente at såpeurt dukker opp flere steder i fremtiden, også utenfor det kjente utbredelsesområdet. Den vil lokalt kunne fortrenge hjemlige arter, men kun i ubetydelig grad.&lt;/p&gt;</v>
          </cell>
          <cell r="DI577">
            <v>1</v>
          </cell>
        </row>
        <row r="578">
          <cell r="B578" t="str">
            <v>Juncus tenuis</v>
          </cell>
          <cell r="C578" t="str">
            <v>Willd.</v>
          </cell>
          <cell r="D578" t="str">
            <v>ballastsiv</v>
          </cell>
          <cell r="E578">
            <v>133919</v>
          </cell>
          <cell r="F578">
            <v>99836</v>
          </cell>
          <cell r="G578" t="str">
            <v>ExpertGroups/Karplanter/N</v>
          </cell>
          <cell r="H578" t="str">
            <v>Karplanter</v>
          </cell>
          <cell r="I578" t="str">
            <v>Karplanter</v>
          </cell>
          <cell r="J578" t="str">
            <v>AlienSpecie</v>
          </cell>
          <cell r="N578">
            <v>4</v>
          </cell>
          <cell r="Q578">
            <v>2</v>
          </cell>
          <cell r="T578" t="str">
            <v>HI</v>
          </cell>
          <cell r="U578">
            <v>4</v>
          </cell>
          <cell r="V578" t="str">
            <v>4A,2EF</v>
          </cell>
          <cell r="X578">
            <v>3</v>
          </cell>
          <cell r="Y578">
            <v>4</v>
          </cell>
          <cell r="Z578">
            <v>1</v>
          </cell>
          <cell r="AA578">
            <v>1918</v>
          </cell>
          <cell r="AB578" t="str">
            <v>terrestrial</v>
          </cell>
          <cell r="AD578" t="str">
            <v>other,origin</v>
          </cell>
          <cell r="AE578" t="str">
            <v>yes</v>
          </cell>
          <cell r="AF578" t="str">
            <v>unknown</v>
          </cell>
          <cell r="AG578">
            <v>1918</v>
          </cell>
          <cell r="AH578" t="str">
            <v>Ho Bergen: Garnes</v>
          </cell>
          <cell r="AI578">
            <v>5</v>
          </cell>
          <cell r="AJ578" t="str">
            <v>V</v>
          </cell>
          <cell r="AN578">
            <v>5</v>
          </cell>
          <cell r="AO578" t="str">
            <v>spreadNaturalDispersal,introductionTransportpollution,introductionStowaway,spreadStowaway</v>
          </cell>
          <cell r="AP578" t="str">
            <v>Øs,OsA,He,Bu,Ve,Te,Aa,Va,Ro,Ho</v>
          </cell>
          <cell r="AQ578">
            <v>1200</v>
          </cell>
          <cell r="AR578">
            <v>10</v>
          </cell>
          <cell r="AS578">
            <v>12000</v>
          </cell>
          <cell r="AT578">
            <v>115000</v>
          </cell>
          <cell r="AU578">
            <v>36000</v>
          </cell>
          <cell r="AV578">
            <v>50</v>
          </cell>
          <cell r="AW578" t="str">
            <v>Ingen kjent effekt</v>
          </cell>
          <cell r="AX578" t="str">
            <v>Ingen kjent effekt</v>
          </cell>
          <cell r="BC578" t="str">
            <v>Ingen kjent effekt</v>
          </cell>
          <cell r="BD578" t="str">
            <v>Ingen kjent effekt</v>
          </cell>
          <cell r="BE578" t="str">
            <v>no</v>
          </cell>
          <cell r="BF578" t="str">
            <v>no</v>
          </cell>
          <cell r="BK578" t="str">
            <v>temperate_boreal:NorthAndCentralAmerica|temperate_nemoral:NorthAndCentralAmerica,SouthAmerica|subtropic_unspecified:NorthAndCentralAmerica,SouthAmerica</v>
          </cell>
          <cell r="BM578" t="str">
            <v>temperate_boreal:Europe,NorthAndCentralAmerica|temperate_nemoral:Europe,Asia,Oceania,NorthAndCentralAmerica,SouthAmerica|subtropic_unspecified:Asia,Oceania,NorthAndCentralAmerica,SouthAmerica|subtropic_mediterranean:Europe,Africa|subtropic_caperegion:Africa</v>
          </cell>
          <cell r="BO578">
            <v>4</v>
          </cell>
          <cell r="BR578" t="str">
            <v>RedListCategoryLevel</v>
          </cell>
          <cell r="BT578">
            <v>3</v>
          </cell>
          <cell r="BU578" t="str">
            <v>X</v>
          </cell>
          <cell r="BW578" t="str">
            <v>SpreadYearlyIncreaseObservations</v>
          </cell>
          <cell r="BX578">
            <v>469</v>
          </cell>
          <cell r="BY578">
            <v>1</v>
          </cell>
          <cell r="CB578" t="str">
            <v>T34,T35,T40,T36,T30,T30,T4,T18,V2,V13,V2,T33</v>
          </cell>
          <cell r="CC578">
            <v>1</v>
          </cell>
          <cell r="CH578">
            <v>2</v>
          </cell>
          <cell r="CL578" t="str">
            <v>T34,T4</v>
          </cell>
          <cell r="CM578">
            <v>2</v>
          </cell>
          <cell r="CP578" t="str">
            <v>Kystlynghei</v>
          </cell>
          <cell r="CQ578">
            <v>1</v>
          </cell>
          <cell r="CT578" t="str">
            <v>T34</v>
          </cell>
          <cell r="CU578">
            <v>1</v>
          </cell>
          <cell r="CX578">
            <v>0</v>
          </cell>
          <cell r="CY578">
            <v>1</v>
          </cell>
          <cell r="DB578">
            <v>0</v>
          </cell>
          <cell r="DC578" t="str">
            <v>Ballastsiv &lt;em&gt;Juncus tenuis&lt;/em&gt;&lt;i&gt; &lt;/i&gt;er en vidt utbredt art i både Nord- og Sør-Amerika, i boreal til subtropisk sone. Arten er en langlevd flerårig tuedannende plante. Den formerer seg med frø som spres med tråkk (mennesker, dyr) og med transportmidler (biler, tog). Den etablerer seg best i skog, i heivegetasjon, på litt fuktige, tråkkete steder som stier, rasteplasser, og dessuten på veikanter og annen skrotemark.</v>
          </cell>
          <cell r="DD578" t="str">
            <v>&lt;p&gt;Ballastsiv ble først funnet ved jernbanen på Garnes i Ho Bergen i 1918, deretter på Eidsvoll jernbanestasjon i Ak Eidsvoll i 1926, og også tredje funn er ved jernbanen, Vf Horten i 1938. Ekspansjonen startet i 1942-1947 med utgangspunkter i Ak Vestby og Ho Bergen, men trolig med flere kjernepunkter som ikke hadde vært oppdaget av botanikere (arten er ikke svært påfallende). Fra 1950 har arten hatt en rask utvikling, fra først av med sterk ekspansjon i grenseområdet mellom Aust-Agder (Lillesand) og Vest-Agder (Kristiansand), litt senere i Vestfold, Oslo-området og Telemark. Den har deretter hatt en nesten eksplosiv spredning og finnes nå etablert i alle kystfylker til Hordaland og ble nyoppdaget i innlandet i He Ringsaker 2002 på strandeng ved Mjøsa.&lt;/p&gt;</v>
          </cell>
          <cell r="DE578" t="str">
            <v>I Norge har ballastsiv trolig aldri kommet med ballast. Den er kommet inn fra Nord-Amerika (kanskje også Sør-Amerika) og fra sekundærområder i Europa med såfrø og ulike transporter, i Norge spesielt med jernbanen.</v>
          </cell>
          <cell r="DF578" t="str">
            <v>Arten har stort invasjonspotensial, som en kombinasjon av lang median levetid og moderat (til høg) ekspansjonshastighet (400-550 m/år). Ekspansjonen og fortetningen forventes å fortsette: arten har potensial nesten overalt. Den har etablert seg på skrotemark i vid betydning og langs tråkk i nesten alle naturtyper der folk og dyr går.</v>
          </cell>
          <cell r="DG578" t="str">
            <v>Arten vurderes å ha en liten økologisk effekt ved fortrengning av stedegne arter i flere naturtyper. Den er særdeles ekspansiv, men danner aldri så store og tette bestander at den fortrenger noen spesifikke arter sterkt.</v>
          </cell>
          <cell r="DH578" t="str">
            <v>&lt;p&gt;Ballastsiv vurderes til høg økologisk risiko på grunn av stort invasjonspotensial og en liten økologisk effekt.&lt;/p&gt;</v>
          </cell>
          <cell r="DI578">
            <v>0</v>
          </cell>
        </row>
        <row r="579">
          <cell r="B579" t="str">
            <v>Lactuca serriola</v>
          </cell>
          <cell r="C579" t="str">
            <v>L.</v>
          </cell>
          <cell r="D579" t="str">
            <v>taggsalat</v>
          </cell>
          <cell r="E579">
            <v>133994</v>
          </cell>
          <cell r="F579">
            <v>100720</v>
          </cell>
          <cell r="G579" t="str">
            <v>ExpertGroups/Karplanter/N</v>
          </cell>
          <cell r="H579" t="str">
            <v>Karplanter</v>
          </cell>
          <cell r="I579" t="str">
            <v>Karplanter</v>
          </cell>
          <cell r="J579" t="str">
            <v>AlienSpecie</v>
          </cell>
          <cell r="N579">
            <v>4</v>
          </cell>
          <cell r="Q579">
            <v>3</v>
          </cell>
          <cell r="T579" t="str">
            <v>SE</v>
          </cell>
          <cell r="U579">
            <v>5</v>
          </cell>
          <cell r="V579" t="str">
            <v>4AB,3DF</v>
          </cell>
          <cell r="X579">
            <v>3</v>
          </cell>
          <cell r="Y579">
            <v>4</v>
          </cell>
          <cell r="Z579">
            <v>1</v>
          </cell>
          <cell r="AA579">
            <v>1884</v>
          </cell>
          <cell r="AB579" t="str">
            <v>terrestrial</v>
          </cell>
          <cell r="AD579" t="str">
            <v>origin,other</v>
          </cell>
          <cell r="AE579" t="str">
            <v>yes</v>
          </cell>
          <cell r="AF579" t="str">
            <v>unknown</v>
          </cell>
          <cell r="AG579">
            <v>1884</v>
          </cell>
          <cell r="AH579" t="str">
            <v>Oslo: Grønlia "paa Ballast"</v>
          </cell>
          <cell r="AI579">
            <v>1</v>
          </cell>
          <cell r="AJ579" t="str">
            <v>V</v>
          </cell>
          <cell r="AN579">
            <v>9</v>
          </cell>
          <cell r="AO579" t="str">
            <v>introductionTransportpollution,introductionStowaway,spreadStowaway,introductionNaturalDispersal,spreadNaturalDispersal,spreadTransportpollution</v>
          </cell>
          <cell r="AP579" t="str">
            <v>Øs,OsA,He,Op,Bu,Ve,Te,Va,Ro,Ho,Sf,St</v>
          </cell>
          <cell r="AQ579">
            <v>700</v>
          </cell>
          <cell r="AR579">
            <v>5</v>
          </cell>
          <cell r="AS579">
            <v>3500</v>
          </cell>
          <cell r="AT579">
            <v>138000</v>
          </cell>
          <cell r="AU579">
            <v>10000</v>
          </cell>
          <cell r="AV579">
            <v>90</v>
          </cell>
          <cell r="AW579" t="str">
            <v>Ingen kjent effekt</v>
          </cell>
          <cell r="AX579" t="str">
            <v>Ingen kjent effekt</v>
          </cell>
          <cell r="BC579" t="str">
            <v>Ingen kjent effekt</v>
          </cell>
          <cell r="BD579" t="str">
            <v>Ingen kjent effekt</v>
          </cell>
          <cell r="BE579" t="str">
            <v>no</v>
          </cell>
          <cell r="BF579" t="str">
            <v>no</v>
          </cell>
          <cell r="BG579" t="str">
            <v>V</v>
          </cell>
          <cell r="BH579" t="str">
            <v>V</v>
          </cell>
          <cell r="BI579" t="str">
            <v>V</v>
          </cell>
          <cell r="BK579" t="str">
            <v>temperate_nemoral:Europe,Asia|temperate_dry:Europe,Asia|subtropic_mediterranean:Europe,Asia,Africa</v>
          </cell>
          <cell r="BM579" t="str">
            <v>temperate_boreal:Europe,NorthAndCentralAmerica|temperate_nemoral:Europe,Asia,Oceania,NorthAndCentralAmerica,SouthAmerica|temperate_dry:Europe,Asia,NorthAndCentralAmerica,SouthAmerica|subtropic_unspecified:SouthAmerica|subtropic_mediterranean:Europe,Asia,Africa,Oceania,NorthAndCentralAmerica|subtropic_humid:Oceania,NorthAndCentralAmerica|subtropic_dry:Asia,Africa,Oceania,NorthAndCentralAmerica|subtropic_caperegion:Africa</v>
          </cell>
          <cell r="BO579">
            <v>4</v>
          </cell>
          <cell r="BR579" t="str">
            <v>RedListCategoryLevel</v>
          </cell>
          <cell r="BT579">
            <v>4</v>
          </cell>
          <cell r="BV579" t="str">
            <v>X</v>
          </cell>
          <cell r="BW579" t="str">
            <v>SpreadYearlyIncreaseObservations</v>
          </cell>
          <cell r="BX579">
            <v>608</v>
          </cell>
          <cell r="BY579">
            <v>2</v>
          </cell>
          <cell r="CB579" t="str">
            <v>T24,T29,T32-C-5,T32-C-7,T32-C-15,T32-C-17,T35,T37,T39,T40,T41,T42,T43,T44,T45</v>
          </cell>
          <cell r="CC579">
            <v>3</v>
          </cell>
          <cell r="CG579" t="str">
            <v>T32-C-15,T32-C-17</v>
          </cell>
          <cell r="CH579">
            <v>2</v>
          </cell>
          <cell r="CL579" t="str">
            <v>T32-C-15,T32-C-17,T29,T32-C-5,T32-C-17</v>
          </cell>
          <cell r="CM579">
            <v>3</v>
          </cell>
          <cell r="CP579" t="str">
            <v>Åpen grunnlendt kalkmark i boreonemoral sone</v>
          </cell>
          <cell r="CQ579">
            <v>1</v>
          </cell>
          <cell r="CT579" t="str">
            <v>T32-C-5,T32-C-7,T32-C-15,T32-C-17</v>
          </cell>
          <cell r="CU579">
            <v>1</v>
          </cell>
          <cell r="CX579">
            <v>0</v>
          </cell>
          <cell r="CY579">
            <v>1</v>
          </cell>
          <cell r="DB579">
            <v>0</v>
          </cell>
          <cell r="DC579" t="str">
            <v>Taggsalat &lt;em&gt;Lactuca serriola &lt;/em&gt;er en ettårig urt fra Mellom- og Sør-Europa, Nord-Afrika og Vest-Asia. Den formerer seg svært effektivt med frø. Fruktene har sveveapparat og spres over betydelige distanser (ofte 100 m eller mer) med vind og spesielt med jetstrømmen langs veier og jernbane. Dessuten spres de med folk, dyr og transportmidler. Står taggsalat skrint, er den ofte bare et par dm høg og med noen få blomsterkorger, men frodige planter kan fint bli 2 m og med tusenvis av korger. Arten er absolutt vanligst på skrotemark og er blitt ett av de hyppigste ugrasene i bykjerner og tettbebygde strøk på Østlandet. Den inntar også grunnlendt kalkmark og tørre enger på grunnlende.</v>
          </cell>
          <cell r="DD579" t="str">
            <v>&lt;p&gt;Taggsalat har en instruktiv introduksjons- og utviklingshistorie. Arten kom inn med ballastjord i bl.a. Oslo 1884, Vf Tønsberg 1896, VA Kristiansand 1903, og Øf Fredrikstad 1905 - og ved møller i bl.a. Te Skien 1904, Hordaland før 1913 ettersom den ble funnet i hønsegård i Kvinnherad da, og Ho Bergen 1931. Den eneste av disse innførslene som ble permanent, var den med ballastjord i Oslo, der arten har ført et nokså skjult liv, med få funn, fram til etablering i strandsonen på Hovedøya observert i 1947. Deretter har arten vært permanent i Oslo, men fortsatt relativt sjelden fram til 1970-tallet. Den store ekspansjonen i Oslo skjedde i perioden 1981-2000, med over 300 % økning fra perioden 1961-1980, og i samme periode kom arten til Bu Drammen og ble nokså hyppig i Drammensregionen og vanlig som byugras. I neste periode, 2001-2016, er arten blitt så vanlig i og rundt Oslo og Drammen at knapt noen samler den, men nå får den en meget sterk økning og etablering i Vestfoldbyene. I løpet av de siste 30 år har denne arten ekspandert fra å være en stor raritet til å bli kanskje det vanligste ugraset av alle i bykjernene i noen av byene rundt Oslofjorden, med hundretusener av individer bare langs f.eks. Trondheimsveien i Oslo mellom Storgata og Sinsen (1,3 km). Den er utbredt med store, stabile bestander inn til Mjøsregionen og i kyststrøk til Telemark, men mer spredt videre vestover og nordover langs kysten til ST Trondheim og Malvik.&lt;/p&gt;</v>
          </cell>
          <cell r="DE579" t="str">
            <v>Arten er kommet inn med ballastjord, som forurensning av korn ved møller, og på trafikkpunkter (veier, jernbane, Fornebu flyplass). Den spres med vindbårne frukter og med transportmidler, folk og dyr.</v>
          </cell>
          <cell r="DF579" t="str">
            <v>Invasjonspotensialet er stort, med lang median levetid og høg (med usikkerhet til moderat) ekspansjonshastighet. Arten okkuperer allerede et utbredelsesområde på 138000 km2 og med et anslått forekomstareal på 3500 km2. Etter 1990 har ekspansjonshastigheten vært meget høg, anslått til 600-700 m/år ved flere analyser med ulike parametre.</v>
          </cell>
          <cell r="DG579" t="str">
            <v>Arten vurderes å ha en middel stor økologisk effekt. Den inntar tørrenger med åpen vegetasjon og grunnlende på kalk i så store mengder at den endrer artssammensetningen og fortrenger stedegne arter, noen av den sjeldne og/eller sårbare.</v>
          </cell>
          <cell r="DH579" t="str">
            <v>&lt;p&gt;Taggsalat vurderes til svært høg økologisk risiko som en kombinasjon av stort invasjonspotensial og middels stor økologisk effekt. Den er en suksesshistorie (sett fra artens synspunkt) når det gjelder fremmede arter i Norge. Fra en langsom start i slutten av 1800-tallet, og bare med sporadisk opptreden i andre naturtyper enn skrotemark (strand på Hovedøya i Oslo fra 1947), er den i løpet av de siste 20-25 år blitt en av de aller vanligste planter i bymiljø og andre tettbebyggelser i Sørøst-Norge. Det er ikke kjent noen økning i innførsel i denne perioden, snarere tvert imot fordi de tradisjonelle innførselsmåtene (i ballastjord, med korn) har opphørt. Den mest rimelige forklaringen er at denne ettårige arten har gjennomgått genetiske endringer som har gjort den mer stabil og konkurransekraftig i norsk natur, f.eks. en bedre tilpasning til langdagsforhold. Tidligere var dette en plante som spirte sent og kom i blomst på sensommeren: nå spirer den tidlig og kan være i blomst i juni. Den er blitt det kanskje vanligste ugraset av alle i bykjernene i noen av byene rundt Oslofjorden, med mange hundre tusen individer bare langs f.eks. Trondheimsveien i Oslo mellom Storgata og Sinsen (1,3 km).&lt;/p&gt;&lt;p&gt;Den negative økologiske effekten er fortrengning der den invaderer grunnlendt kalkmark og tørrenger på kalk, som den nå gjør i omfattende grad på øyene i indre Oslofjord, inkludert de fleste naturreservater i området. Kombinasjonen av svært høgt invasjonspotensial og fortrengnings-effekt i sårbare naturtyper med sårbare arter, gjør at arten har svært høg økologisk risiko. Dette er en stor endring fra vurderingen i 2012, da arten ble vurdert til potensielt høg risiko, dvs. uten sannsynliggjorte økologiske effekter. Effektene er nå nokså tydelige.&lt;/p&gt;</v>
          </cell>
          <cell r="DI579">
            <v>0</v>
          </cell>
        </row>
        <row r="580">
          <cell r="B580" t="str">
            <v>Verbascum phlomoides</v>
          </cell>
          <cell r="C580" t="str">
            <v>L.</v>
          </cell>
          <cell r="D580" t="str">
            <v>hjertekongslys</v>
          </cell>
          <cell r="E580">
            <v>62558</v>
          </cell>
          <cell r="F580">
            <v>102598</v>
          </cell>
          <cell r="G580" t="str">
            <v>ExpertGroups/Karplanter/N</v>
          </cell>
          <cell r="H580" t="str">
            <v>Karplanter</v>
          </cell>
          <cell r="I580" t="str">
            <v>Karplanter</v>
          </cell>
          <cell r="J580" t="str">
            <v>AlienSpecie</v>
          </cell>
          <cell r="N580">
            <v>2</v>
          </cell>
          <cell r="Q580">
            <v>1</v>
          </cell>
          <cell r="T580" t="str">
            <v>LO</v>
          </cell>
          <cell r="U580">
            <v>2</v>
          </cell>
          <cell r="V580" t="str">
            <v>2AB,1</v>
          </cell>
          <cell r="AA580">
            <v>1886</v>
          </cell>
          <cell r="AB580" t="str">
            <v>terrestrial</v>
          </cell>
          <cell r="AD580" t="str">
            <v>unknown</v>
          </cell>
          <cell r="AE580" t="str">
            <v>no</v>
          </cell>
          <cell r="AF580" t="str">
            <v>unknown</v>
          </cell>
          <cell r="AG580">
            <v>1987</v>
          </cell>
          <cell r="AH580" t="str">
            <v>Vf Tjøme: Brøtsøya</v>
          </cell>
          <cell r="AI580">
            <v>2</v>
          </cell>
          <cell r="AJ580" t="str">
            <v>V</v>
          </cell>
          <cell r="AL580">
            <v>1</v>
          </cell>
          <cell r="AM580" t="str">
            <v>importDirect</v>
          </cell>
          <cell r="AN580">
            <v>3</v>
          </cell>
          <cell r="AO580" t="str">
            <v>spreadNaturalDispersal,introductionTransportpollution,introductionStowaway</v>
          </cell>
          <cell r="AP580" t="str">
            <v>Øs,OsA,He,Ve</v>
          </cell>
          <cell r="AQ580">
            <v>12</v>
          </cell>
          <cell r="AR580">
            <v>2</v>
          </cell>
          <cell r="AS580">
            <v>24</v>
          </cell>
          <cell r="AT580">
            <v>491</v>
          </cell>
          <cell r="AU580">
            <v>48</v>
          </cell>
          <cell r="AV580">
            <v>100</v>
          </cell>
          <cell r="AW580" t="str">
            <v>Ingen kjent effekt</v>
          </cell>
          <cell r="AX580" t="str">
            <v>Ingen kjent effekt</v>
          </cell>
          <cell r="BC580" t="str">
            <v>Ingen kjent effekt</v>
          </cell>
          <cell r="BD580" t="str">
            <v>Ingen kjent effekt</v>
          </cell>
          <cell r="BE580" t="str">
            <v>no</v>
          </cell>
          <cell r="BF580" t="str">
            <v>no</v>
          </cell>
          <cell r="BG580" t="str">
            <v>V</v>
          </cell>
          <cell r="BK580" t="str">
            <v>temperate_nemoral:Europe,Asia|temperate_dry:Asia|subtropic_mediterranean:Europe,Asia</v>
          </cell>
          <cell r="BM580" t="str">
            <v>temperate_nemoral:Europe,Asia,NorthAndCentralAmerica|temperate_dry:Asia|subtropic_mediterranean:Europe,Asia</v>
          </cell>
          <cell r="BO580">
            <v>2</v>
          </cell>
          <cell r="BR580" t="str">
            <v>RedListCategoryLevel</v>
          </cell>
          <cell r="BT580">
            <v>2</v>
          </cell>
          <cell r="BW580" t="str">
            <v>SpreadYearlyIncreaseCalculatedExpansionSpeed</v>
          </cell>
          <cell r="BX580">
            <v>77.650000000000006</v>
          </cell>
          <cell r="BY580">
            <v>1</v>
          </cell>
          <cell r="CB580" t="str">
            <v>T35,T40,T42,T43</v>
          </cell>
          <cell r="CC580">
            <v>1</v>
          </cell>
          <cell r="CH580">
            <v>1</v>
          </cell>
          <cell r="CM580">
            <v>1</v>
          </cell>
          <cell r="CQ580">
            <v>1</v>
          </cell>
          <cell r="CU580">
            <v>1</v>
          </cell>
          <cell r="CX580">
            <v>0</v>
          </cell>
          <cell r="CY580">
            <v>1</v>
          </cell>
          <cell r="DB580">
            <v>0</v>
          </cell>
          <cell r="DC580" t="str">
            <v>Hjertekongslys &lt;i&gt;Verbascum phlomoides&lt;/i&gt; er en storvokst, toårig art med omfattende frøproduksjon. Den stammer fra Øst-Europa og Vest- og Sentral-Asia.</v>
          </cell>
          <cell r="DD580" t="str">
            <v>Arten ble først dokumentert fra Oslo: Grønlia på ballastjord 1886, og det er deretter gjort spredte og tilsynelatende tilfeldige funn av arten på plener, i veikanter og på avfallsplasser etc. fram til 2000. Etter 2000 er arten funnet påfallende mange steder (9) på søndre Østlandet, til dels med etablerte bestander, og den er nå under permanent etablering i Norge. Arten antas i tidligere tider å være innkommet hovedsakelig med ballast og ved møller, i nyere tider med såfrø og som hageplante.</v>
          </cell>
          <cell r="DE580" t="str">
            <v>Arten er innført som forurensning med korn og grasfrø, kanskje av og til som hageplante. Passiv frøspredning, trolig mest ballistisk ved at frøene kastes noen desimeter eller opp til en meter vekk fra morplantens stive fruktstander.</v>
          </cell>
          <cell r="DF580" t="str">
            <v>Arten har et begrenset invasjonspotensial i Norge, en kombinasjon av begrenset forventet levetid og begrenset ekspansjonshastighet. Den er knyttet til åpen jord på steder med forstyrret vegetasjon (skrotemark).</v>
          </cell>
          <cell r="DG580" t="str">
            <v>Det er ingen kjente negative økologiske effekter knyttet til arten.</v>
          </cell>
          <cell r="DH580" t="str">
            <v>Hjertekongslys vurderes til låg økologisk risiko, og bare på grunn av invasjonspotensialet.</v>
          </cell>
          <cell r="DI580">
            <v>0</v>
          </cell>
        </row>
        <row r="581">
          <cell r="B581" t="str">
            <v>Verbena officinalis</v>
          </cell>
          <cell r="C581" t="str">
            <v>L.</v>
          </cell>
          <cell r="D581" t="str">
            <v>jernurt</v>
          </cell>
          <cell r="E581">
            <v>62571</v>
          </cell>
          <cell r="F581">
            <v>102611</v>
          </cell>
          <cell r="G581" t="str">
            <v>ExpertGroups/Karplanter/N</v>
          </cell>
          <cell r="H581" t="str">
            <v>Karplanter</v>
          </cell>
          <cell r="I581" t="str">
            <v>Karplanter</v>
          </cell>
          <cell r="J581" t="str">
            <v>AlienSpecie</v>
          </cell>
          <cell r="N581">
            <v>1</v>
          </cell>
          <cell r="P581" t="str">
            <v>V</v>
          </cell>
          <cell r="Q581">
            <v>1</v>
          </cell>
          <cell r="T581" t="str">
            <v>NK</v>
          </cell>
          <cell r="U581">
            <v>1</v>
          </cell>
          <cell r="V581" t="str">
            <v>1,1</v>
          </cell>
          <cell r="W581" t="str">
            <v>LO</v>
          </cell>
          <cell r="AA581">
            <v>1874</v>
          </cell>
          <cell r="AB581" t="str">
            <v>terrestrial</v>
          </cell>
          <cell r="AD581" t="str">
            <v>origin</v>
          </cell>
          <cell r="AE581" t="str">
            <v>no</v>
          </cell>
          <cell r="AF581" t="str">
            <v>unknown</v>
          </cell>
          <cell r="AG581">
            <v>1995</v>
          </cell>
          <cell r="AH581" t="str">
            <v>Vf Larvik: Stavern, Citadelløya</v>
          </cell>
          <cell r="AI581">
            <v>5</v>
          </cell>
          <cell r="AJ581" t="str">
            <v>V</v>
          </cell>
          <cell r="AN581">
            <v>2</v>
          </cell>
          <cell r="AO581" t="str">
            <v>spreadNaturalDispersal,introductionStowaway</v>
          </cell>
          <cell r="AP581" t="str">
            <v>Ve</v>
          </cell>
          <cell r="AQ581">
            <v>4</v>
          </cell>
          <cell r="AR581">
            <v>2</v>
          </cell>
          <cell r="AS581">
            <v>8</v>
          </cell>
          <cell r="AT581">
            <v>1</v>
          </cell>
          <cell r="AU581">
            <v>24</v>
          </cell>
          <cell r="AV581">
            <v>100</v>
          </cell>
          <cell r="AW581" t="str">
            <v>Ingen kjent effekt</v>
          </cell>
          <cell r="AX581" t="str">
            <v>Ingen kjent effekt</v>
          </cell>
          <cell r="BC581" t="str">
            <v>Ingen kjent effekt</v>
          </cell>
          <cell r="BD581" t="str">
            <v>Ingen kjent effekt</v>
          </cell>
          <cell r="BE581" t="str">
            <v>no</v>
          </cell>
          <cell r="BF581" t="str">
            <v>yes</v>
          </cell>
          <cell r="BG581" t="str">
            <v>V</v>
          </cell>
          <cell r="BK581" t="str">
            <v>subtropic_mediterranean:Europe,Asia,Africa</v>
          </cell>
          <cell r="BM581" t="str">
            <v>temperate_nemoral:Europe,Asia,NorthAndCentralAmerica|temperate_dry:NorthAndCentralAmerica|subtropic_mediterranean:Europe,Asia,Africa,NorthAndCentralAmerica</v>
          </cell>
          <cell r="BO581">
            <v>2</v>
          </cell>
          <cell r="BP581" t="str">
            <v>X</v>
          </cell>
          <cell r="BR581" t="str">
            <v>RedListCategoryLevel</v>
          </cell>
          <cell r="BT581">
            <v>1</v>
          </cell>
          <cell r="BW581" t="str">
            <v>SpreadYearlyIncreaseCalculatedExpansionSpeed</v>
          </cell>
          <cell r="BX581">
            <v>0</v>
          </cell>
          <cell r="BY581">
            <v>1</v>
          </cell>
          <cell r="CB581" t="str">
            <v>T35,T37,T39,T40</v>
          </cell>
          <cell r="CC581">
            <v>1</v>
          </cell>
          <cell r="CH581">
            <v>1</v>
          </cell>
          <cell r="CM581">
            <v>1</v>
          </cell>
          <cell r="CQ581">
            <v>1</v>
          </cell>
          <cell r="CU581">
            <v>1</v>
          </cell>
          <cell r="CX581">
            <v>0</v>
          </cell>
          <cell r="CY581">
            <v>1</v>
          </cell>
          <cell r="DB581">
            <v>0</v>
          </cell>
          <cell r="DC581" t="str">
            <v>Jernurt &lt;i&gt;Verbena officinalis &lt;/i&gt;er en flerårig urt med frøformering, men uten klonal vekst. Den stammer fra Middelhavsområdet og sørligste Mellom-Europa og er varmekrevende.</v>
          </cell>
          <cell r="DD581" t="str">
            <v>Inntil nylig har jernurt bare hatt sporadisk forekomst i Norge, i all hovedsak bygd på innførsel med ballastjord og funnet på ballastplasser: Øf Halden (1883), Fredrikstad (1878-1910, også med kortvarig spredning inn i byen), Oslo (1888), Ak Frogn (1886, trolig ballast), Te Porsgrunn (1874), AA Arendal (1895), og VA Kristiansand (1894) og Mandal (1881). Ingen av disse forekomstene ble permanente, og siste funn av jernurt i den omgangen var i Oslo i 1923. I 1995 ble arten oppdaget med bestand på Citadelløya i Stavern i Vf Larvik. Dette var en depotplass for ballastjord, men ble aldri undersøkt botanisk i den klassiske ballast-tida. Den mest sannsynlige forklaringen på forekomsten i 1995 er mobilisering av en gammel frøbank (flere andre ballastplanter ble også funnet der samtidig), se Grøstad &amp; Melseth (1996). Siden har jernurt vært stabil i Norge på Citadelløya. Etter 2000 er den også funnet på noen deponier for organisk avfall fordi den dyrkes som "urt".</v>
          </cell>
          <cell r="DE581" t="str">
            <v>Arten er innført med ballast. Den har passiv frøspredning over korte avstander. Spredning over lengre avstander ved forflytninger av masser eller kanskje med fottøy og kjøretøyer.</v>
          </cell>
          <cell r="DF581" t="str">
            <v>Invasjonspotensialet er lågt, med usikkerhet til begrenset, på grunn av usikkerhet omkring forventet levetid.</v>
          </cell>
          <cell r="DG581" t="str">
            <v>Det er ingen kjente negative økologiske effekter knyttet til arten.</v>
          </cell>
          <cell r="DH581" t="str">
            <v>Jernurt vurderes til ingen kjent økologisk risiko, med usikkerhet til låg risiko. Arten har gjenoppstått fra de døde som gammel ballastplante, trolig ved mobilisering av en ca. 100 år gammel frøbank. Den har nå permanent formerende bestand i Norge, men blir neppe noen problemart. Ved forrige vurderingsrunde ble den ikke risikovurdert fordi den knapt ble ansett som etablert. Denne gangen tar vi den med (det har tilkommet noen nye funn og definisjonen på &amp;#39:etablert&amp;#39: har endret seg), men den ligger nok på grensa.</v>
          </cell>
          <cell r="DI581">
            <v>1</v>
          </cell>
        </row>
        <row r="582">
          <cell r="B582" t="str">
            <v>Leontopodium nivale alpinum</v>
          </cell>
          <cell r="C582" t="str">
            <v>(Cass.) Greuter</v>
          </cell>
          <cell r="D582" t="str">
            <v>edelveiss</v>
          </cell>
          <cell r="E582">
            <v>141003</v>
          </cell>
          <cell r="F582">
            <v>170164</v>
          </cell>
          <cell r="G582" t="str">
            <v>ExpertGroups/Karplanter/N</v>
          </cell>
          <cell r="H582" t="str">
            <v>Karplanter</v>
          </cell>
          <cell r="I582" t="str">
            <v>Karplanter</v>
          </cell>
          <cell r="J582" t="str">
            <v>AlienSpecie</v>
          </cell>
          <cell r="N582">
            <v>1</v>
          </cell>
          <cell r="Q582">
            <v>1</v>
          </cell>
          <cell r="T582" t="str">
            <v>NK</v>
          </cell>
          <cell r="U582">
            <v>1</v>
          </cell>
          <cell r="V582" t="str">
            <v>1,1</v>
          </cell>
          <cell r="AA582">
            <v>1980</v>
          </cell>
          <cell r="AB582" t="str">
            <v>terrestrial</v>
          </cell>
          <cell r="AD582" t="str">
            <v>unknown</v>
          </cell>
          <cell r="AE582" t="str">
            <v>no</v>
          </cell>
          <cell r="AF582" t="str">
            <v>unknown</v>
          </cell>
          <cell r="AI582">
            <v>5</v>
          </cell>
          <cell r="AJ582" t="str">
            <v>V</v>
          </cell>
          <cell r="AL582">
            <v>2</v>
          </cell>
          <cell r="AM582" t="str">
            <v>importDirect</v>
          </cell>
          <cell r="AN582">
            <v>1</v>
          </cell>
          <cell r="AO582" t="str">
            <v>introductionReleased</v>
          </cell>
          <cell r="AQ582">
            <v>4</v>
          </cell>
          <cell r="AR582">
            <v>1</v>
          </cell>
          <cell r="AS582">
            <v>4</v>
          </cell>
          <cell r="AT582">
            <v>1</v>
          </cell>
          <cell r="AU582">
            <v>4</v>
          </cell>
          <cell r="AV582">
            <v>0</v>
          </cell>
          <cell r="AW582" t="str">
            <v>Ingen kjent effekt</v>
          </cell>
          <cell r="AX582" t="str">
            <v>Ingen kjent effekt</v>
          </cell>
          <cell r="BC582" t="str">
            <v>Ingen kjent effekt</v>
          </cell>
          <cell r="BD582" t="str">
            <v>Ingen kjent effekt</v>
          </cell>
          <cell r="BE582" t="str">
            <v>no</v>
          </cell>
          <cell r="BF582" t="str">
            <v>no</v>
          </cell>
          <cell r="BK582" t="str">
            <v>temperate_nemoral:Europe|subtropic_mediterranean:Europe</v>
          </cell>
          <cell r="BM582" t="str">
            <v>temperate_nemoral:Europe|subtropic_mediterranean:Europe</v>
          </cell>
          <cell r="BO582">
            <v>1</v>
          </cell>
          <cell r="BR582" t="str">
            <v>RedListCategoryLevel</v>
          </cell>
          <cell r="BT582">
            <v>1</v>
          </cell>
          <cell r="BW582" t="str">
            <v>SpreadYearlyIncreaseCalculatedExpansionSpeed</v>
          </cell>
          <cell r="BX582">
            <v>0</v>
          </cell>
          <cell r="BY582">
            <v>1</v>
          </cell>
          <cell r="CB582" t="str">
            <v>T16</v>
          </cell>
          <cell r="CC582">
            <v>1</v>
          </cell>
          <cell r="CH582">
            <v>1</v>
          </cell>
          <cell r="CM582">
            <v>1</v>
          </cell>
          <cell r="CQ582">
            <v>1</v>
          </cell>
          <cell r="CU582">
            <v>1</v>
          </cell>
          <cell r="CX582">
            <v>0</v>
          </cell>
          <cell r="CY582">
            <v>1</v>
          </cell>
          <cell r="DB582">
            <v>0</v>
          </cell>
          <cell r="DC582" t="str">
            <v>Edelweiss &lt;i&gt;Leontopodium nivale&lt;/i&gt; subsp. &lt;i&gt;alpinum&lt;/i&gt; (bedre kjent som &lt;i&gt;L. alpinum&lt;/i&gt;) er en langlevd flerårig urt fra fjellstrøk i Sør- og Mellom-Europa. Den har frøformering, men svært lite klonal vekst. Den dyrkes litt i hager i Norge.</v>
          </cell>
          <cell r="DD582" t="str">
            <v>Edelweiss ble plantet eller sådd ut i Junkerdalsura i No Saltdal av en privatperson med en sykelig trang til å berike norsk natur med nye arter. Dette kan ha skjedd på 1970-tallet, og planten ble oppdaget av andre botanikere i 1980. Det er ikke kjent om arten fortsatt er til stede, og om det eventuelt har skjedd bestandsdannelse.</v>
          </cell>
          <cell r="DE582" t="str">
            <v>Arten er utsatt i naturen og videre spredning er ukjent.</v>
          </cell>
          <cell r="DF582" t="str">
            <v>Invasjonspotensialet er lite, med kort median levetid (&amp;#233:n kjent forekomst) og ingen ekspansjon.</v>
          </cell>
          <cell r="DG582" t="str">
            <v>Ingen kjent negativ økologisk effekt er knyttet til arten.</v>
          </cell>
          <cell r="DH582" t="str">
            <v>Edelweiss vurderes til ingen kjent risiko i norsk natur. Den blir neppe noen alvorlig økologisk trussel i norsk fjellheim, men utsetting i et sårbart (og fredet) naturområde er uansett en kritikkverdig handling.</v>
          </cell>
          <cell r="DI582">
            <v>0</v>
          </cell>
        </row>
        <row r="583">
          <cell r="B583" t="str">
            <v>Ligustrum lucidum</v>
          </cell>
          <cell r="C583" t="str">
            <v>W.T.Aiton</v>
          </cell>
          <cell r="E583">
            <v>141419</v>
          </cell>
          <cell r="F583">
            <v>170492</v>
          </cell>
          <cell r="G583" t="str">
            <v>ExpertGroups/Karplanter/N</v>
          </cell>
          <cell r="H583" t="str">
            <v>Karplanter</v>
          </cell>
          <cell r="I583" t="str">
            <v>Karplanter</v>
          </cell>
          <cell r="J583" t="str">
            <v>AlienSpecie</v>
          </cell>
          <cell r="N583">
            <v>3</v>
          </cell>
          <cell r="O583" t="str">
            <v>V</v>
          </cell>
          <cell r="Q583">
            <v>1</v>
          </cell>
          <cell r="T583" t="str">
            <v>LO</v>
          </cell>
          <cell r="U583">
            <v>2</v>
          </cell>
          <cell r="V583" t="str">
            <v>3B,1</v>
          </cell>
          <cell r="AA583">
            <v>2004</v>
          </cell>
          <cell r="AB583" t="str">
            <v>terrestrial</v>
          </cell>
          <cell r="AD583" t="str">
            <v>unknown</v>
          </cell>
          <cell r="AE583" t="str">
            <v>no</v>
          </cell>
          <cell r="AF583" t="str">
            <v>unknown</v>
          </cell>
          <cell r="AI583">
            <v>15</v>
          </cell>
          <cell r="AJ583" t="str">
            <v>V</v>
          </cell>
          <cell r="AL583">
            <v>1</v>
          </cell>
          <cell r="AM583" t="str">
            <v>importDirect</v>
          </cell>
          <cell r="AN583">
            <v>1</v>
          </cell>
          <cell r="AO583" t="str">
            <v>introductionEscaped</v>
          </cell>
          <cell r="AP583" t="str">
            <v>OsA,Ro</v>
          </cell>
          <cell r="AQ583">
            <v>16</v>
          </cell>
          <cell r="AR583">
            <v>5</v>
          </cell>
          <cell r="AS583">
            <v>80</v>
          </cell>
          <cell r="AT583">
            <v>1130</v>
          </cell>
          <cell r="AU583">
            <v>120</v>
          </cell>
          <cell r="AV583">
            <v>0</v>
          </cell>
          <cell r="AW583" t="str">
            <v>Ingen kjent effekt</v>
          </cell>
          <cell r="AX583" t="str">
            <v>Ingen kjent effekt</v>
          </cell>
          <cell r="BC583" t="str">
            <v>Ingen kjent effekt</v>
          </cell>
          <cell r="BD583" t="str">
            <v>Ingen kjent effekt</v>
          </cell>
          <cell r="BE583" t="str">
            <v>no</v>
          </cell>
          <cell r="BF583" t="str">
            <v>no</v>
          </cell>
          <cell r="BG583" t="str">
            <v>V</v>
          </cell>
          <cell r="BK583" t="str">
            <v>temperate_nemoral:Asia|subtropic_unspecified:Asia</v>
          </cell>
          <cell r="BM583" t="str">
            <v>temperate_nemoral:Europe,Asia,Oceania,NorthAndCentralAmerica|subtropic_unspecified:Asia,Oceania,NorthAndCentralAmerica,SouthAmerica|subtropic_mediterranean:Europe,Africa|subtropic_caperegion:Africa|subtropic_highlands:SouthAmerica</v>
          </cell>
          <cell r="BO583">
            <v>2</v>
          </cell>
          <cell r="BR583" t="str">
            <v>RedListCategoryLevel</v>
          </cell>
          <cell r="BT583">
            <v>3</v>
          </cell>
          <cell r="BV583" t="str">
            <v>X</v>
          </cell>
          <cell r="BW583" t="str">
            <v>SpreadYearlyIncreaseCalculatedExpansionSpeed</v>
          </cell>
          <cell r="BX583">
            <v>160.19</v>
          </cell>
          <cell r="BY583">
            <v>1</v>
          </cell>
          <cell r="CB583" t="str">
            <v>T4-C-4,T30</v>
          </cell>
          <cell r="CC583">
            <v>1</v>
          </cell>
          <cell r="CH583">
            <v>1</v>
          </cell>
          <cell r="CM583">
            <v>1</v>
          </cell>
          <cell r="CQ583">
            <v>1</v>
          </cell>
          <cell r="CU583">
            <v>1</v>
          </cell>
          <cell r="CX583">
            <v>0</v>
          </cell>
          <cell r="CY583">
            <v>1</v>
          </cell>
          <cell r="DB583">
            <v>0</v>
          </cell>
          <cell r="DC583" t="str">
            <v>Liguster-arten &lt;i&gt;Ligustrum lucidum&lt;/i&gt; ble først påvist som en art i norsk natur ved gjennomgang av herbariemateriale i 2017. Plantene hadde vært feilbestemt til japanliguster &lt;i&gt;L. japonicum&lt;/i&gt; og vinterliguster &lt;i&gt;L. ovalifolium&lt;/i&gt;. Dette er en stor busk med frøreproduksjon, og alle de fire kjente forekomstene i norsk natur synes skyldes spredning av de saftige fruktene med fugl. Arten er funnet i flommarkskog, inne i og i kanten av kalk-lågurtskog med edellauvtrær, og ved foten av en bergvegg.</v>
          </cell>
          <cell r="DD583" t="str">
            <v>Arten er bare funnet fire steder: Oslo: Grorud i 2008 (flommarkskog) og to steder på Bygdøy i 2007 (edellauvskog og skogkant-kratt), og i Ro Rennesøy: nær Hanasand fergekai i 2004 (ved foten av bergvegg). Trolig oversett.</v>
          </cell>
          <cell r="DE583" t="str">
            <v>Arten er innført som hageplante og spredt med frukter (saftige steinfrukter) som spises av fugl.</v>
          </cell>
          <cell r="DF583" t="str">
            <v>Invasjonspotensialet er moderat, med usikkerhet ned til begrenset, som en kombinasjon av begrenset median levetid, men moderat (til begrenset) ekspansjonshastighet.</v>
          </cell>
          <cell r="DG583" t="str">
            <v>Det er ingen kjente negative økologiske effekter knyttet til arten.</v>
          </cell>
          <cell r="DH583" t="str">
            <v>&lt;i&gt;Ligustrum lucidum &lt;/i&gt;vurderes til ha lav risiko i norsk natur. Arten er trolig noe for varmekjær til at den får noen vesentlig ekspansjon de kommende tiår.</v>
          </cell>
          <cell r="DI583">
            <v>0</v>
          </cell>
        </row>
        <row r="584">
          <cell r="B584" t="str">
            <v>Lipandra polysperma</v>
          </cell>
          <cell r="C584" t="str">
            <v>(L.) S.Fuentes, Uotila &amp; Borsch</v>
          </cell>
          <cell r="D584" t="str">
            <v>frømelde</v>
          </cell>
          <cell r="E584">
            <v>105644</v>
          </cell>
          <cell r="F584">
            <v>145712</v>
          </cell>
          <cell r="G584" t="str">
            <v>ExpertGroups/Karplanter/N</v>
          </cell>
          <cell r="H584" t="str">
            <v>Karplanter</v>
          </cell>
          <cell r="I584" t="str">
            <v>Karplanter</v>
          </cell>
          <cell r="J584" t="str">
            <v>AlienSpecie</v>
          </cell>
          <cell r="N584">
            <v>4</v>
          </cell>
          <cell r="Q584">
            <v>1</v>
          </cell>
          <cell r="T584" t="str">
            <v>PH</v>
          </cell>
          <cell r="U584">
            <v>3</v>
          </cell>
          <cell r="V584" t="str">
            <v>4A,1</v>
          </cell>
          <cell r="X584">
            <v>3</v>
          </cell>
          <cell r="Y584">
            <v>4</v>
          </cell>
          <cell r="Z584">
            <v>1</v>
          </cell>
          <cell r="AA584">
            <v>1826</v>
          </cell>
          <cell r="AB584" t="str">
            <v>terrestrial</v>
          </cell>
          <cell r="AD584" t="str">
            <v>origin,unknown</v>
          </cell>
          <cell r="AE584" t="str">
            <v>yes</v>
          </cell>
          <cell r="AF584" t="str">
            <v>unknown</v>
          </cell>
          <cell r="AG584">
            <v>1845</v>
          </cell>
          <cell r="AH584" t="str">
            <v>Oslo: flere steder</v>
          </cell>
          <cell r="AI584">
            <v>1</v>
          </cell>
          <cell r="AJ584" t="str">
            <v>V</v>
          </cell>
          <cell r="AN584">
            <v>8</v>
          </cell>
          <cell r="AO584" t="str">
            <v>introductionTransportpollution,introductionStowaway,spreadTransportpollution,spreadStowaway,spreadNaturalDispersal</v>
          </cell>
          <cell r="AP584" t="str">
            <v>Øs,OsA,He,Bu,Ve,Te,Aa,Va,Sf</v>
          </cell>
          <cell r="AQ584">
            <v>1280</v>
          </cell>
          <cell r="AR584">
            <v>4</v>
          </cell>
          <cell r="AS584">
            <v>5120</v>
          </cell>
          <cell r="AT584">
            <v>59200</v>
          </cell>
          <cell r="AU584">
            <v>7500</v>
          </cell>
          <cell r="AV584">
            <v>100</v>
          </cell>
          <cell r="AW584" t="str">
            <v>Ingen kjent effekt</v>
          </cell>
          <cell r="AX584" t="str">
            <v>Ingen kjent effekt</v>
          </cell>
          <cell r="BC584" t="str">
            <v>Ingen kjent effekt</v>
          </cell>
          <cell r="BD584" t="str">
            <v>Ingen kjent effekt</v>
          </cell>
          <cell r="BE584" t="str">
            <v>no</v>
          </cell>
          <cell r="BF584" t="str">
            <v>no</v>
          </cell>
          <cell r="BG584" t="str">
            <v>V</v>
          </cell>
          <cell r="BK584" t="str">
            <v>temperate_nemoral:Europe,Asia|temperate_dry:Europe,Asia|subtropic_mediterranean:Europe,Asia</v>
          </cell>
          <cell r="BM584" t="str">
            <v>temperate_boreal:Europe|temperate_nemoral:Europe,Asia,NorthAndCentralAmerica|temperate_dry:Europe,Asia|subtropic_mediterranean:Europe,Asia</v>
          </cell>
          <cell r="BO584">
            <v>4</v>
          </cell>
          <cell r="BR584" t="str">
            <v>RedListCategoryLevel</v>
          </cell>
          <cell r="BT584">
            <v>3</v>
          </cell>
          <cell r="BW584" t="str">
            <v>SpreadYearlyIncreaseObservations</v>
          </cell>
          <cell r="BX584">
            <v>248</v>
          </cell>
          <cell r="BY584">
            <v>1</v>
          </cell>
          <cell r="CB584" t="str">
            <v>T18,T35,T36,T37,T39,T42,T44</v>
          </cell>
          <cell r="CC584">
            <v>1</v>
          </cell>
          <cell r="CH584">
            <v>1</v>
          </cell>
          <cell r="CM584">
            <v>1</v>
          </cell>
          <cell r="CQ584">
            <v>1</v>
          </cell>
          <cell r="CU584">
            <v>1</v>
          </cell>
          <cell r="CX584">
            <v>0</v>
          </cell>
          <cell r="CY584">
            <v>1</v>
          </cell>
          <cell r="DB584">
            <v>0</v>
          </cell>
          <cell r="DC584" t="str">
            <v>Frømelde &lt;em&gt;Lipandra polysperma &lt;/em&gt;(tidligere &lt;i&gt;Chenopodium polyspermum&lt;/i&gt;) er en ettårig art fra Europa, hjemlig nord til Sør-Skandinavia, og Vest- og Sentral-Asia. Den formerer seg med frø og produserer store mengder frø per individ. Frøene spres med fottøy, dyreføtter og transportmidler. Arten er knyttet til skrotemark, åker og hager.</v>
          </cell>
          <cell r="DD584" t="str">
            <v>&lt;p&gt;Frømelde synes å ha kommet inn som by- og landbruksugras tidlig på 1800-tallet (kanskje allerede sent på 1700-tallet), med første funn i Kristiansand-området i 1826. Arten ekspanderte svært langsomt fram til ca. 1860, men deretter raskt og jamt med 20-30% økning eller mer i antall forekomster hvert tiår i 150 år. Arten har stor og stabil forekomst på søndre Østlandet inn til Mjøsområdet og langs kysten til østre Vest-Agder og med mer ujamn og svært ustabil forekomst på Vestlandet (bortsett fra trolig stabile forekomster i SF Lærdal) og nord til ST Skaun (mølle 1930 1937) og No Beiarn (åkerkant 1998).&lt;/p&gt;</v>
          </cell>
          <cell r="DE584" t="str">
            <v>Arten er trolig blitt innført på ulike vis: med grasfrø, korn, ballastjord, gartnerivarer og som blindpassasjer med transportmidler og folk. Videre er den blitt spredt på samme måter.</v>
          </cell>
          <cell r="DF584" t="str">
            <v>Invasjonspotensialet er stort, med lang median levetid og moderat ekspansjonshastighet. Invasjonspotensialet er allerede langt på vei er realisert når det gjelder utbredelsesområde (polygon), men fortsatt med store muligheter for fortetning.</v>
          </cell>
          <cell r="DG584" t="str">
            <v>Ingen kjent negativ økologisk effekt er knyttet til arten. Arten er sterkt knyttet til skrotemark og kulturmark og går bare en sjelden gang ut på mer naturlig flommark.</v>
          </cell>
          <cell r="DH584" t="str">
            <v>&lt;p&gt;Frømelde vurderes til potensielt høg økologisk risiko, men utelukkende på grunn av invasjonspotensialet. Dette er en økologisk ufarlig art som etter snart 200 år i norsk natur har vist at den ikke gjør noen skade, altså "dokumentert ufarlig". Arten har i dag omtrent nådd sitt antatt potensielle utbredelsesområde, men med liten økologisk effekt. Vi forventer ikke noen større effekt de kommende 50 årene heller.&lt;br/&gt;&lt;/p&gt;</v>
          </cell>
          <cell r="DI584">
            <v>0</v>
          </cell>
        </row>
        <row r="585">
          <cell r="B585" t="str">
            <v>Lonicera caprifolium</v>
          </cell>
          <cell r="C585" t="str">
            <v>L.</v>
          </cell>
          <cell r="D585" t="str">
            <v>kaprifol</v>
          </cell>
          <cell r="E585">
            <v>61673</v>
          </cell>
          <cell r="F585">
            <v>101713</v>
          </cell>
          <cell r="G585" t="str">
            <v>ExpertGroups/Karplanter/N</v>
          </cell>
          <cell r="H585" t="str">
            <v>Karplanter</v>
          </cell>
          <cell r="I585" t="str">
            <v>Karplanter</v>
          </cell>
          <cell r="J585" t="str">
            <v>AlienSpecie</v>
          </cell>
          <cell r="N585">
            <v>3</v>
          </cell>
          <cell r="P585" t="str">
            <v>V</v>
          </cell>
          <cell r="Q585">
            <v>2</v>
          </cell>
          <cell r="T585" t="str">
            <v>LO</v>
          </cell>
          <cell r="U585">
            <v>2</v>
          </cell>
          <cell r="V585" t="str">
            <v>3AB,2E</v>
          </cell>
          <cell r="W585" t="str">
            <v>HI</v>
          </cell>
          <cell r="X585">
            <v>4</v>
          </cell>
          <cell r="Y585">
            <v>4</v>
          </cell>
          <cell r="Z585">
            <v>2</v>
          </cell>
          <cell r="AA585">
            <v>1872</v>
          </cell>
          <cell r="AB585" t="str">
            <v>terrestrial</v>
          </cell>
          <cell r="AD585" t="str">
            <v>unknown</v>
          </cell>
          <cell r="AE585" t="str">
            <v>yes</v>
          </cell>
          <cell r="AF585" t="str">
            <v>unknown</v>
          </cell>
          <cell r="AG585">
            <v>1906</v>
          </cell>
          <cell r="AH585" t="str">
            <v>Ak Bærum: Gåsøya</v>
          </cell>
          <cell r="AI585">
            <v>15</v>
          </cell>
          <cell r="AJ585" t="str">
            <v>V</v>
          </cell>
          <cell r="AL585">
            <v>2</v>
          </cell>
          <cell r="AM585" t="str">
            <v>importDirect</v>
          </cell>
          <cell r="AN585">
            <v>3</v>
          </cell>
          <cell r="AO585" t="str">
            <v>introductionEscaped,spreadNaturalDispersal</v>
          </cell>
          <cell r="AP585" t="str">
            <v>Øs,OsA,He,Bu,Ve,Te,Aa,Va,Ro,Ho,Sf,Nt</v>
          </cell>
          <cell r="AQ585">
            <v>356</v>
          </cell>
          <cell r="AR585">
            <v>5</v>
          </cell>
          <cell r="AS585">
            <v>1780</v>
          </cell>
          <cell r="AT585">
            <v>172000</v>
          </cell>
          <cell r="AU585">
            <v>4000</v>
          </cell>
          <cell r="AV585">
            <v>20</v>
          </cell>
          <cell r="AW585" t="str">
            <v>Ingen kjent effekt</v>
          </cell>
          <cell r="AX585" t="str">
            <v>Ingen kjent effekt</v>
          </cell>
          <cell r="BC585" t="str">
            <v>Ingen kjent effekt</v>
          </cell>
          <cell r="BD585" t="str">
            <v>Ingen kjent effekt</v>
          </cell>
          <cell r="BE585" t="str">
            <v>no</v>
          </cell>
          <cell r="BF585" t="str">
            <v>no</v>
          </cell>
          <cell r="BG585" t="str">
            <v>V</v>
          </cell>
          <cell r="BK585" t="str">
            <v>temperate_nemoral:Europe,Asia|subtropic_mediterranean:Europe,Asia</v>
          </cell>
          <cell r="BM585" t="str">
            <v>temperate_nemoral:Europe,Asia|subtropic_mediterranean:Europe,Asia</v>
          </cell>
          <cell r="BO585">
            <v>3</v>
          </cell>
          <cell r="BP585" t="str">
            <v>X</v>
          </cell>
          <cell r="BR585" t="str">
            <v>RedListCategoryLevel</v>
          </cell>
          <cell r="BT585">
            <v>3</v>
          </cell>
          <cell r="BW585" t="str">
            <v>SpreadYearlyIncreaseObservations</v>
          </cell>
          <cell r="BX585">
            <v>204</v>
          </cell>
          <cell r="BY585">
            <v>1</v>
          </cell>
          <cell r="CB585" t="str">
            <v>T4-C-2,T4-C-6,T4-C-3,T4-C-7,T4-C-18,T4-C-19,T1-C-3,T1-C-5</v>
          </cell>
          <cell r="CC585">
            <v>1</v>
          </cell>
          <cell r="CH585">
            <v>2</v>
          </cell>
          <cell r="CL585" t="str">
            <v>T1-C-3,T1-C-5</v>
          </cell>
          <cell r="CM585">
            <v>1</v>
          </cell>
          <cell r="CQ585">
            <v>1</v>
          </cell>
          <cell r="CU585">
            <v>1</v>
          </cell>
          <cell r="CX585">
            <v>0</v>
          </cell>
          <cell r="CY585">
            <v>1</v>
          </cell>
          <cell r="DB585">
            <v>0</v>
          </cell>
          <cell r="DC585" t="str">
            <v>Kaprifol&lt;em&gt; Lonicera caprifolium &lt;/em&gt;er en langlevd flerårig klatrebusk (liane) som stammer fra Sør-Europa og Vest-Asia. Den har frøformering, og de saftige bærene spres med fugl, potensielt over lange distanser (km). Den er en gammel hageplante i Norge. Den etablerer seg i noe næringsrik skog og over berg.</v>
          </cell>
          <cell r="DD585" t="str">
            <v>&lt;p&gt;Kaprifol&lt;i&gt; &lt;/i&gt;etablerte seg som forvillet allerede i 1906 (Ak Bærum: Gåsøya, trolig også Te Skien), men ekspansjonen begynte for alvor rundt 1980. Den har særlig spredt seg rundt Oslofjorden (Østfold, Akershus med Oslo, søndre Buskerud, Vestfold), men det er også tegn på etablering ved Trondheimsfjorden og kanskje ved Mjøsa. Det er foreløpig uvisst hvor stort areal denne arten kan få i Norge.&lt;/p&gt;</v>
          </cell>
          <cell r="DE585" t="str">
            <v>Arten er en gammel hageplante. Den sprer seg meget lett fra dyrkning, med saftige frukter som spises av fugl.</v>
          </cell>
          <cell r="DF585" t="str">
            <v>Invasjonspotensialet er moderat, med usikkerhet til stort, som en kombinasjon av moderat (til lang) median levetid og moderat ekspansjonshastighet. Estimatet av ekspansjonshastighet er kanskje ett trinn for lågt.</v>
          </cell>
          <cell r="DG585" t="str">
            <v>Arten vurderes til en liten økologisk effekt knyttet til mulig fortrengning av stedegne arter. Den er forvilles direkte fra hager inn i skog og kratt, særlig i litt frodige, næringsrike typer. Den er i starten av sin ekspansjon og har trolig bare 1-2 generasjoner på de fleste forvillete forekomstene ennå. Den har et stort potensial for videre spredning og fortetning, men de økologiske skadevirkningene antas å være fortrengning i nokså begrenset skala, dvs. en liten effekt.</v>
          </cell>
          <cell r="DH585" t="str">
            <v>&lt;p&gt;Kaprifol vurderes til låg økologisk risiko, med usikkerhet til høg risiko, som en kombinasjon av moderat (til stort) invasjonspotensial og en liten økologisk effekt av mulig fortrengning. Vi regner ikke denne arten som noen stor risiko i norsk natur.&lt;/p&gt;&lt;p&gt;&lt;br/&gt;&lt;/p&gt;</v>
          </cell>
          <cell r="DI585">
            <v>0</v>
          </cell>
        </row>
        <row r="586">
          <cell r="B586" t="str">
            <v>Lotus sativus</v>
          </cell>
          <cell r="C586" t="str">
            <v>(Hyl.) Büscher &amp; G.H.Loos</v>
          </cell>
          <cell r="D586" t="str">
            <v>veitiriltunge</v>
          </cell>
          <cell r="E586">
            <v>102579</v>
          </cell>
          <cell r="F586">
            <v>143500</v>
          </cell>
          <cell r="G586" t="str">
            <v>ExpertGroups/Karplanter/N</v>
          </cell>
          <cell r="H586" t="str">
            <v>Karplanter</v>
          </cell>
          <cell r="I586" t="str">
            <v>Karplanter</v>
          </cell>
          <cell r="J586" t="str">
            <v>AlienSpecie</v>
          </cell>
          <cell r="N586">
            <v>4</v>
          </cell>
          <cell r="Q586">
            <v>1</v>
          </cell>
          <cell r="S586" t="str">
            <v>V</v>
          </cell>
          <cell r="T586" t="str">
            <v>PH</v>
          </cell>
          <cell r="U586">
            <v>3</v>
          </cell>
          <cell r="V586" t="str">
            <v>4AB,1</v>
          </cell>
          <cell r="W586" t="str">
            <v>HI</v>
          </cell>
          <cell r="X586">
            <v>5</v>
          </cell>
          <cell r="Y586">
            <v>4</v>
          </cell>
          <cell r="Z586">
            <v>3</v>
          </cell>
          <cell r="AA586">
            <v>1903</v>
          </cell>
          <cell r="AB586" t="str">
            <v>terrestrial</v>
          </cell>
          <cell r="AD586" t="str">
            <v>unknown</v>
          </cell>
          <cell r="AE586" t="str">
            <v>yes</v>
          </cell>
          <cell r="AF586" t="str">
            <v>unknown</v>
          </cell>
          <cell r="AG586">
            <v>1988</v>
          </cell>
          <cell r="AH586" t="str">
            <v>Te Drangedal: Drangedal sentrum</v>
          </cell>
          <cell r="AI586">
            <v>3</v>
          </cell>
          <cell r="AJ586" t="str">
            <v>V</v>
          </cell>
          <cell r="AL586">
            <v>1</v>
          </cell>
          <cell r="AM586" t="str">
            <v>importDirect</v>
          </cell>
          <cell r="AN586">
            <v>5</v>
          </cell>
          <cell r="AO586" t="str">
            <v>introductionStowaway,introductionReleased,introductionTransportpollution,spreadStowaway</v>
          </cell>
          <cell r="AP586" t="str">
            <v>Øs,OsA,He,Op,Bu,Ve,Te,Aa,Va,Ro,Ho,Sf,Mr,St,Nt,No,Tr,Fi</v>
          </cell>
          <cell r="AQ586">
            <v>732</v>
          </cell>
          <cell r="AR586">
            <v>5</v>
          </cell>
          <cell r="AS586">
            <v>3660</v>
          </cell>
          <cell r="AT586">
            <v>320000</v>
          </cell>
          <cell r="AU586">
            <v>10000</v>
          </cell>
          <cell r="AV586">
            <v>100</v>
          </cell>
          <cell r="AW586" t="str">
            <v>Ingen kjent effekt</v>
          </cell>
          <cell r="AX586" t="str">
            <v>Ingen kjent effekt</v>
          </cell>
          <cell r="BC586" t="str">
            <v>Ingen kjent effekt</v>
          </cell>
          <cell r="BD586" t="str">
            <v>Ingen kjent effekt</v>
          </cell>
          <cell r="BE586" t="str">
            <v>no</v>
          </cell>
          <cell r="BF586" t="str">
            <v>no</v>
          </cell>
          <cell r="BK586" t="str">
            <v>temperate_nemoral:Europe</v>
          </cell>
          <cell r="BM586" t="str">
            <v>temperate_boreal:Europe|temperate_nemoral:Europe</v>
          </cell>
          <cell r="BO586">
            <v>4</v>
          </cell>
          <cell r="BR586" t="str">
            <v>RedListCategoryLevel</v>
          </cell>
          <cell r="BT586">
            <v>4</v>
          </cell>
          <cell r="BW586" t="str">
            <v>SpreadYearlyIncreaseObservations</v>
          </cell>
          <cell r="BX586">
            <v>858</v>
          </cell>
          <cell r="BY586">
            <v>1</v>
          </cell>
          <cell r="CB586" t="str">
            <v>T35,T37,T40,T45</v>
          </cell>
          <cell r="CC586">
            <v>1</v>
          </cell>
          <cell r="CH586">
            <v>1</v>
          </cell>
          <cell r="CM586">
            <v>1</v>
          </cell>
          <cell r="CQ586">
            <v>1</v>
          </cell>
          <cell r="CU586">
            <v>1</v>
          </cell>
          <cell r="CV586" t="str">
            <v>X</v>
          </cell>
          <cell r="CX586">
            <v>0</v>
          </cell>
          <cell r="CY586">
            <v>1</v>
          </cell>
          <cell r="DB586">
            <v>0</v>
          </cell>
          <cell r="DC586" t="str">
            <v>Veitiriltunge&lt;em&gt; Lotus &lt;/em&gt;&lt;em&gt;sativus &lt;/em&gt;(tidligere &lt;i&gt;L. corniculatus&lt;/i&gt; var. &lt;i&gt;sativus) &lt;/i&gt;er et noe uavklart takson. Den har vært regnet som en varietet av tiriltunge &lt;i&gt;L. corniculatus&lt;/i&gt;, men bør nok ha artsrang som &lt;i&gt;L. sativus&lt;/i&gt;. Den er trolig en nærstående art til tiriltunge med opprinnelse i Karpatene. Arten er kortlevd flerårig og med stor og regelmessig frøreproduksjon. Frøene spres nokså passivt, men kan følge med biler og med "jetstrømmen" langs høghastighetsveier. Praktisk talt hele utbredelsen i dag er på tilsådde veikanter og på tidligere tilsådd grasmark nær veier, opplagt kommet inn med såfrø og for veikantenes vedkommende sikkert som en bevisst innblanding i såfrøet. Planten er litt ustabil, men mange steder har den allerede holdt seg i tiår. Den er vanlig å se langs de fleste veistrekninger i Norge i dag, nord til Vest-Finnmark (i hvert fall).</v>
          </cell>
          <cell r="DD586" t="str">
            <v>&lt;p&gt;Veitiriltunge ble først funnet på to jernbanestasjoner: Grefsen stasjon i Oslo i 1903 og Hval stasjon i Bu Ringerike i 1914. De to neste funnene er fra et mølleområde - Pienes mølle i ST Skaun i 1947 og 1948 - og fra trolig tilsådd eng på Bygdøy i Oslo 1948. Ingen av disse forekomstene synes å ha blitt stabile. Neste funn er fra veikant i Te Drangedal i 1988, og fra da av har arten regelrett eksplodert i utbredelse langs veier, med økning fra 2 til 55 forekomster i perioden 1990-2000 og fra 55 til 186 i perioden 2001-2016. Planten er nå funnet i alle fylker og nord til Fi Alta, men med flest funn på Østlandet, i Trøndelag og til dels i Troms (litt sammenheng med hvor folk som kjenner arten, har sett etter den).&lt;/p&gt;&lt;p&gt;I oversikten over funn er det ikke tatt hensyn til angivelser uten dokumentasjon med belegg. Dette betyr at et allerede er angitt vesentlig flere forekomster enn de vi har akseptert.&lt;/p&gt;</v>
          </cell>
          <cell r="DE586" t="str">
            <v>Arten er kommet inn som blindpassasjer med jernbanen (tidlig) og som såfrø for veikanter, til dels sikkert bevisst innblandet for å gjødsle nysådde kanter ved hjelp av nitrogenfikserende erteplanter. Videre spredning har skjedd med biler og ved forflytning av masser.</v>
          </cell>
          <cell r="DF586" t="str">
            <v>Arten har et stort invasjonspotensial, med maksimum skår på både median levetid og ekspansjonshastighet. Den er solid etablert langs veinettet i store deler av landet, og med meget høg ekspansjonshastighet (over 600 m/år).</v>
          </cell>
          <cell r="DG586" t="str">
            <v>Arten vurderes til å ha ingen økologisk effekt, men med usikkerhet til liten effekt. Her har vi utnyttet en teknikalitet i databasen, der vi kan angi usikkerhet oppover for visse artsspesifikke effekter uten å presisere hvilken art det gjelder (hadde vi angitt arten, hadde effekten automatisk hoppet minst et trinn opp). Dette er her gjort for hybridisering med introgresjon. Arten er strengt knyttet til veikanter og annen skrotemark (dvs. sterkt endret fastmark), og synes ikke ha noen effekt på mindre endrete naturtyper eller på stedegne arter. En mulig økologisk effekt er introgressiv hybridisering med tiriltunge &lt;i&gt;L. corniculatus&lt;/i&gt;, spesielt med bakketiriltunge subsp. &lt;i&gt;corniculatus&lt;/i&gt;. Slik hybridisering er forventet, men vi kjenner ikke til dokumentasjon for at det skjer. Dersom de to hybridiserer, ville veitiriltunge hoppe to trinn opp på effektaksen og bli kategorisert som svært høg risiko.</v>
          </cell>
          <cell r="DH586" t="str">
            <v>&lt;p&gt;Veitiriltunge vurderes ut fra vår noe manipulerte vurdering til potensielt høg økologisk risiko, med usikkerhet opp til høg risiko. Arten forventes å fortsette og øke sterkt, men er ikke forventet å få noen stor økologisk effekt (bortsett fra mulig hybridiseringsrisiko). Med tre tiår med observasjoner, uten at hybridisering og introgresjon med stedegen tiriltunge er observert, kan det være at de to artene er reproduktivt isolerte fra hverandre. Risikokategorien er derfor sterkt nedjustert fra svært høg risiko i forrige vurderingsrunde (2012).&lt;/p&gt;</v>
          </cell>
          <cell r="DI586">
            <v>0</v>
          </cell>
        </row>
        <row r="587">
          <cell r="B587" t="str">
            <v>Lupinus nootkatensis</v>
          </cell>
          <cell r="C587" t="str">
            <v>Donn ex Sims</v>
          </cell>
          <cell r="D587" t="str">
            <v>sandlupin</v>
          </cell>
          <cell r="E587">
            <v>61940</v>
          </cell>
          <cell r="F587">
            <v>101980</v>
          </cell>
          <cell r="G587" t="str">
            <v>ExpertGroups/Karplanter/N</v>
          </cell>
          <cell r="H587" t="str">
            <v>Karplanter</v>
          </cell>
          <cell r="I587" t="str">
            <v>Karplanter</v>
          </cell>
          <cell r="J587" t="str">
            <v>AlienSpecie</v>
          </cell>
          <cell r="N587">
            <v>4</v>
          </cell>
          <cell r="Q587">
            <v>4</v>
          </cell>
          <cell r="T587" t="str">
            <v>SE</v>
          </cell>
          <cell r="U587">
            <v>5</v>
          </cell>
          <cell r="V587" t="str">
            <v>4A,4D</v>
          </cell>
          <cell r="X587">
            <v>5</v>
          </cell>
          <cell r="Y587">
            <v>4</v>
          </cell>
          <cell r="Z587">
            <v>3</v>
          </cell>
          <cell r="AA587">
            <v>1889</v>
          </cell>
          <cell r="AB587" t="str">
            <v>terrestrial</v>
          </cell>
          <cell r="AD587" t="str">
            <v>other</v>
          </cell>
          <cell r="AE587" t="str">
            <v>yes</v>
          </cell>
          <cell r="AF587" t="str">
            <v>yes</v>
          </cell>
          <cell r="AG587">
            <v>1889</v>
          </cell>
          <cell r="AH587" t="str">
            <v>Ro Eigersund: "Jæderbanens skraaning ved Ekersund"</v>
          </cell>
          <cell r="AI587">
            <v>5</v>
          </cell>
          <cell r="AJ587" t="str">
            <v>V</v>
          </cell>
          <cell r="AL587">
            <v>1</v>
          </cell>
          <cell r="AM587" t="str">
            <v>importDirect</v>
          </cell>
          <cell r="AN587">
            <v>6</v>
          </cell>
          <cell r="AO587" t="str">
            <v>introductionReleased,spreadNaturalDispersal,introductionEscaped,spreadTransportpollution,spreadStowaway</v>
          </cell>
          <cell r="AP587" t="str">
            <v>Øs,OsA,He,Op,Bu,Ve,Te,Aa,Va,Ro,Ho,Mr,St,Nt,No,Tr,Fi</v>
          </cell>
          <cell r="AQ587">
            <v>600</v>
          </cell>
          <cell r="AR587">
            <v>5</v>
          </cell>
          <cell r="AS587">
            <v>3000</v>
          </cell>
          <cell r="AT587">
            <v>290000</v>
          </cell>
          <cell r="AU587">
            <v>12000</v>
          </cell>
          <cell r="AV587">
            <v>75</v>
          </cell>
          <cell r="AW587" t="str">
            <v>Ingen kjent effekt</v>
          </cell>
          <cell r="AX587" t="str">
            <v>Ingen kjent effekt</v>
          </cell>
          <cell r="BC587" t="str">
            <v>Ingen kjent effekt</v>
          </cell>
          <cell r="BD587" t="str">
            <v>Ingen kjent effekt</v>
          </cell>
          <cell r="BE587" t="str">
            <v>no</v>
          </cell>
          <cell r="BF587" t="str">
            <v>no</v>
          </cell>
          <cell r="BI587" t="str">
            <v>V</v>
          </cell>
          <cell r="BK587" t="str">
            <v>temperate_boreal:NorthAndCentralAmerica|temperate_nemoral:NorthAndCentralAmerica</v>
          </cell>
          <cell r="BM587" t="str">
            <v>polar:Europe|temperate_boreal:Europe,NorthAndCentralAmerica|temperate_nemoral:Europe,NorthAndCentralAmerica</v>
          </cell>
          <cell r="BO587">
            <v>4</v>
          </cell>
          <cell r="BR587" t="str">
            <v>RedListCategoryLevel</v>
          </cell>
          <cell r="BT587">
            <v>3</v>
          </cell>
          <cell r="BW587" t="str">
            <v>SpreadYearlyIncreaseObservations</v>
          </cell>
          <cell r="BX587">
            <v>212</v>
          </cell>
          <cell r="BY587">
            <v>2</v>
          </cell>
          <cell r="CB587" t="str">
            <v>T4,T32,T34,T35,T40,T21,T18-C-1,T18-C-1,T12-C-2,T31</v>
          </cell>
          <cell r="CC587">
            <v>4</v>
          </cell>
          <cell r="CG587" t="str">
            <v>T21,T18-C-1</v>
          </cell>
          <cell r="CH587">
            <v>2</v>
          </cell>
          <cell r="CK587" t="str">
            <v>Myricaria germanica</v>
          </cell>
          <cell r="CL587" t="str">
            <v>T21,T18-C-1</v>
          </cell>
          <cell r="CM587">
            <v>3</v>
          </cell>
          <cell r="CN587" t="str">
            <v>X</v>
          </cell>
          <cell r="CP587" t="str">
            <v>Sørlig etablert sanddynemark</v>
          </cell>
          <cell r="CQ587">
            <v>2</v>
          </cell>
          <cell r="CR587" t="str">
            <v>X</v>
          </cell>
          <cell r="CT587" t="str">
            <v>T32,T21,T18-C-1,T18-C-1,T31</v>
          </cell>
          <cell r="CU587">
            <v>1</v>
          </cell>
          <cell r="CX587">
            <v>0</v>
          </cell>
          <cell r="CY587">
            <v>1</v>
          </cell>
          <cell r="DB587">
            <v>0</v>
          </cell>
          <cell r="DC587" t="str">
            <v>Sandlupin &lt;em&gt;Lupinus nootkatensis&lt;/em&gt;&lt;i&gt; &lt;/i&gt;er en flerårig, vel 0,5 m høy urt (staude) som danner kloner med korte, krypende jordstengler, men som bare formerer seg med frø. Frøene spres effektivt langs vassdrag. Den kommer fra nordvestlige deler av Nord-Amerika. Den etablerer seg i all slags åpen mark, også på sanddyner og elveører, men i mindre grad i skog.</v>
          </cell>
          <cell r="DD587" t="str">
            <v>&lt;p&gt; Sandlupin startet sin ekspansjon i Norge på Jæren, i Ro Eigersund i 1889, men uten å bli aggressiv de første tiårene. Den raske ekspansjonen startet på 1960-tallet. Utbredelsen fram til tusenårsskiftet ble kartlagt og kommentert hos Elven &amp; Fremstad (2000). Arten er nå dokumentert fra alle fylker med unntak for Sogn og Fjordane, men vi antar den finnes i alle fylker. Den har allerede nådd nordspissen av landet, i Fi Gamvik (2010). Foreløpig har den ikke etablert seg fullt ut i de delene av landet der vi antar at den er best klimatisk tilpasset. Jæren, der den ble først introdusert, er en av de dårligst egnete delene: det samme gjelder søndre Østlandet.&lt;/p&gt;</v>
          </cell>
          <cell r="DE587" t="str">
            <v>&lt;p&gt; Sandlupin ble brukt som hageplante i England allerede i 1795. Arten ble innsådd for å binde skråningene langs den nyanlagte Jærbanen sørover fra Stavanger. På det første herbariebelegget fra 1889 (A. Landmark, Osloherbariet) står det: "Jæderbanens Skraaning ved Ekersund. Voxer i stor Mængde mangfoldige Steder paa Jernbaneskraaninger i Jæderens sydlige Del." Arten er blitt brukt av NSB mange steder, og de fleste første-etableringer i ulike deler av landet har direkte tilknytning til jernbaneskråninger som er blitt tilsådd: NT Stjørdal 1911, He Elverum 1914, Ak Eidsvoll 1934, He Ringsaker 1942, ST Midtre Gauldal 1954. Arten har nå effektiv egenspredning.&lt;/p&gt;</v>
          </cell>
          <cell r="DF587" t="str">
            <v>&lt;p&gt;Arten har stort invasjonspotensial, med stor etablert forekomst (lang median levetid) og moderat ekspansjonshastighet. Arten er hardfør og knyttet til noe oseaniske klimaseksjoner i sitt hjemlandsområde i Canada og USA. Sandlupin har okkupert store deler av Island, og den har stort potensial i alle litt kjøligere deler av Norge, muligens unntatt de innerste dalstrøkene. Den er imidlertid også funnet i Op Lesja, Bu Hol, ST Oppdal, Holtålen og Røros. Vi forventer en spredning opp til skoggrensa og nord til den polare skoggrensa.&lt;/p&gt;</v>
          </cell>
          <cell r="DG587" t="str">
            <v>Arten vurderes til å ha store økologiske effekter. Arten går hovedsakelig inn på jernbane- og veiskråninger og -kanter og annen skrotemark (næringsområder, grustak o.l.). Den har en del steder også etablert seg på sand- og grusmark i sanddyne (Ro Jæren) og elvekanter og strandeng (særlig i NT Stjørdal).&lt;br/&gt;På røttene har sandlupin nitrogenfikserende knoller som tilfører ellers skrinn sand- og grusjord næring som kommer andre planter til gode. Tilstedeværelsen av sandlupin fører derfor til tilstandsendring knyttet til næringsstatus, jordstruktur og artssammensetning. Dette kan føre til at andre, inkludert fremmede, arter etablerer seg i stedet for de stedegne artene som fortrenges. Dette gjelder først og fremst klåved på elveører, foreløpig i Midt-Norge, men i et 50 års-perspektiv kan det også gjelde øvre Østlandet, Vestlandet og Nord-Norge. Den kan fortrenge en rekke arter lokalt (og i et lengre tidsperspektiv nasjonalt), både trygge og sårbare/truete.</v>
          </cell>
          <cell r="DH587" t="str">
            <v>&lt;p&gt;Sandlupin vurderes til svært høg økologisk risiko på grunn av et stort invasjonspotensial i kombinasjon med stor negativ økologisk effekt på grunn av tilstandsendringer som fører til endrede konkurranseforhold og fortrengning av både truede og andre arter i sørlig sanddynemark og på elveører.&lt;/p&gt;</v>
          </cell>
          <cell r="DI587">
            <v>2</v>
          </cell>
        </row>
        <row r="588">
          <cell r="B588" t="str">
            <v>Luzula luzuloides</v>
          </cell>
          <cell r="C588" t="str">
            <v>(Lam.) Dandy &amp; Wilmott</v>
          </cell>
          <cell r="D588" t="str">
            <v>hvitfrytle</v>
          </cell>
          <cell r="E588">
            <v>134263</v>
          </cell>
          <cell r="F588">
            <v>99847</v>
          </cell>
          <cell r="G588" t="str">
            <v>ExpertGroups/Karplanter/N</v>
          </cell>
          <cell r="H588" t="str">
            <v>Karplanter</v>
          </cell>
          <cell r="I588" t="str">
            <v>Karplanter</v>
          </cell>
          <cell r="J588" t="str">
            <v>AlienSpecie</v>
          </cell>
          <cell r="N588">
            <v>4</v>
          </cell>
          <cell r="Q588">
            <v>1</v>
          </cell>
          <cell r="T588" t="str">
            <v>PH</v>
          </cell>
          <cell r="U588">
            <v>3</v>
          </cell>
          <cell r="V588" t="str">
            <v>4A,1</v>
          </cell>
          <cell r="X588">
            <v>2</v>
          </cell>
          <cell r="Y588">
            <v>3</v>
          </cell>
          <cell r="Z588">
            <v>1</v>
          </cell>
          <cell r="AA588">
            <v>1880</v>
          </cell>
          <cell r="AB588" t="str">
            <v>terrestrial</v>
          </cell>
          <cell r="AD588" t="str">
            <v>origin</v>
          </cell>
          <cell r="AE588" t="str">
            <v>yes</v>
          </cell>
          <cell r="AF588" t="str">
            <v>unknown</v>
          </cell>
          <cell r="AG588">
            <v>1880</v>
          </cell>
          <cell r="AH588" t="str">
            <v>AA Risør: Risøya</v>
          </cell>
          <cell r="AI588">
            <v>5</v>
          </cell>
          <cell r="AJ588" t="str">
            <v>V</v>
          </cell>
          <cell r="AN588">
            <v>7</v>
          </cell>
          <cell r="AO588" t="str">
            <v>introductionEscaped,introductionStowaway,spreadNaturalDispersal,introductionTransportpollution,spreadStowaway</v>
          </cell>
          <cell r="AP588" t="str">
            <v>Øs,OsA,He,Op,Bu,Ve,Te,Aa,Va,Ro,Ho,Mr,St,Nt,No,Tr,Fi</v>
          </cell>
          <cell r="AQ588">
            <v>644</v>
          </cell>
          <cell r="AR588">
            <v>4</v>
          </cell>
          <cell r="AS588">
            <v>2576</v>
          </cell>
          <cell r="AT588">
            <v>280000</v>
          </cell>
          <cell r="AU588">
            <v>5000</v>
          </cell>
          <cell r="AV588">
            <v>70</v>
          </cell>
          <cell r="AW588" t="str">
            <v>Ingen kjent effekt</v>
          </cell>
          <cell r="AX588" t="str">
            <v>Ingen kjent effekt</v>
          </cell>
          <cell r="BC588" t="str">
            <v>Ingen kjent effekt</v>
          </cell>
          <cell r="BD588" t="str">
            <v>Ingen kjent effekt</v>
          </cell>
          <cell r="BE588" t="str">
            <v>no</v>
          </cell>
          <cell r="BF588" t="str">
            <v>no</v>
          </cell>
          <cell r="BK588" t="str">
            <v>temperate_nemoral:Europe</v>
          </cell>
          <cell r="BM588" t="str">
            <v>temperate_boreal:Europe|temperate_nemoral:Europe,NorthAndCentralAmerica</v>
          </cell>
          <cell r="BO588">
            <v>4</v>
          </cell>
          <cell r="BR588" t="str">
            <v>RedListCategoryLevel</v>
          </cell>
          <cell r="BT588">
            <v>3</v>
          </cell>
          <cell r="BW588" t="str">
            <v>SpreadYearlyIncreaseObservations</v>
          </cell>
          <cell r="BX588">
            <v>196</v>
          </cell>
          <cell r="BY588">
            <v>1</v>
          </cell>
          <cell r="CB588" t="str">
            <v>T4,T37-C-3,T37-C-2,T43-C-1,T40-C-1,T35,T2-C-1</v>
          </cell>
          <cell r="CC588">
            <v>1</v>
          </cell>
          <cell r="CH588">
            <v>1</v>
          </cell>
          <cell r="CM588">
            <v>1</v>
          </cell>
          <cell r="CQ588">
            <v>1</v>
          </cell>
          <cell r="CU588">
            <v>1</v>
          </cell>
          <cell r="CX588">
            <v>0</v>
          </cell>
          <cell r="CY588">
            <v>1</v>
          </cell>
          <cell r="DB588">
            <v>0</v>
          </cell>
          <cell r="DC588" t="str">
            <v>&lt;p&gt;Kvitfrytle &lt;em&gt;Luzula luzuloides&lt;/em&gt;&lt;i&gt; &lt;/i&gt;er en flerårig urt med 0,4-1 m høge strå og underjordiske utløpere. Arten kommer fra Mellom-Europa. Den har frøreproduksjon i hele landet. Frøene kan kanskje spres litt med maur (denne arten har ikke så tydelige maurvedheng som de fleste andre artene i slekta), men mer sannsynlig spres frøene passivt ved at de kastes vekk fra de stive stenglene med vind og spres med jetstrømmen langs høghastighetsveier.&lt;/p&gt;</v>
          </cell>
          <cell r="DD588" t="str">
            <v>&lt;p&gt;Det første funnet av kvitfrytle i AA Risør: Risøya i 1880 er godt dokumentert, men et funn fra Fi Vadsø: "Dalen" ved Jakobselv, fra 1898, har teksten: "Antagelig indkommet med græsfrø for over 20 aar siden." Førstefunnet kan dermed være fra Finnmark og litt før 1880. Vi antar at storparten av de tidligste funnene skyldes bruk av mellomeuropeisk grasfrø i kulturlandskapet spesielt i parker. Arten er kjent fra minst 24 gamle parkanlegg i 20 kommuner og 9 fylker nord til ST Trondheim: sjøl om første funn i mange av disse parkene er fra sen tid, antar vi at arten har stått uoppdaget i lang tid, f.eks. i Rosendal i Ho Kvinnherad 1934, Moldegård i Ho Os 1938, Refne herregård i Øf Halden 1941, Bogstad i Oslo 1951, og Fritzøehus i Vf Larvik 1955. Per Størmer påpeker at arten er funnet i eldre del av parken ved Fritzøehus som ble anlagt i 1863 og impliserer derved arten kan stamme fra den tida. Arten kan ha kommet inn med tyske frøblandinger til landskapsparkene på tidlig 1800-tall, kanskje allerede før 1800 (Per Arvid Åsen pers. komm.). Dette er imidlertid ikke dokumentert. Fra 1930 er det også funn ved jernbanen, først i 1930 i NT Levanger, i 1945 på Nypan stasjon i ST Melhus, og i perioden etter andre verdenskrig er det tallrike funn ved tidligere tyske anlegg. Arten har opplagt kommet inn med mellomeuropeisk hestef&amp;#244:r under krigen og har holdt seg lenge. Den ble funnet på fjellet Lørberen i ST Ørland (tysk stilling) i 1962, på Storfosna i ST Ørland (tysk stilling) i 1994, Marka i VA Farsund 2007, og på flere plasser ved tyske anlegg i Fi Sør-Varanger i 1999 og 2009. Den er trolig en av de mest standhaftige av tyske polemochorer (krigsspredte) i Norge. I de siste årene har den dukket opp i store mengder langs flere nye veianlegg, f.eks. Oslofjordforbindelsen i Bu Hurum og Røyken, opplagt som resultat av at den har vært i det såfrøet som er brukt. Nå har arten kjente forekomster i alle fylker i landet med unntak for Sogn og Fjordane.&lt;/p&gt;&lt;p&gt; &lt;/p&gt;</v>
          </cell>
          <cell r="DE588" t="str">
            <v>Storparten av tidlige funn av kvitfrytle skyldes bruk av mellomeuropeisk grasfrø spesielt i parker i eldre tid og langs veianlegg og jernbaner i nyere tid (langs veier helt fram til 2000-tallet, minst). Arten er også kommet inn med tysk hestef&amp;#244:r fra Mellom-Europa under andre verdenskrig. Nå sprer deg seg ved hjelp av egenspredning.</v>
          </cell>
          <cell r="DF588" t="str">
            <v>&lt;p&gt;Invasjonspotensialet er stort, en kombinasjon av maksimum skår på forventet median levetid og nest høgeste skår på ekspansjonshastighet. Kvitfrytle har vært i jamn ekspansjon siden den kom til landet og har lenge (i hvert fall siden 1945) vært omtrent uavhengig av utenlandsk import.&lt;/p&gt;</v>
          </cell>
          <cell r="DG588" t="str">
            <v>Ingen kjent negativ økologisk effekt er knyttet til arten. Arten er godt etablert i parker og grasmark, litt i åpen skog. Den er fortsatt i spredning, men gjør ikke svært mye av seg og har ikke noen påviselig skadevirkning i norsk natur.</v>
          </cell>
          <cell r="DH588" t="str">
            <v>&lt;p&gt;Kvitfrytle vurderes til potensielt høg risiko, men utelukkende på grunn av invasjonspotensialet. Den har ingen kjent negativ økologisk effekt.&lt;/p&gt;</v>
          </cell>
          <cell r="DI588">
            <v>0</v>
          </cell>
        </row>
        <row r="589">
          <cell r="B589" t="str">
            <v>Diplotaxis muralis</v>
          </cell>
          <cell r="C589" t="str">
            <v>(L.) DC.</v>
          </cell>
          <cell r="D589" t="str">
            <v>mursennep</v>
          </cell>
          <cell r="E589">
            <v>61141</v>
          </cell>
          <cell r="F589">
            <v>101181</v>
          </cell>
          <cell r="G589" t="str">
            <v>ExpertGroups/Karplanter/N</v>
          </cell>
          <cell r="H589" t="str">
            <v>Karplanter</v>
          </cell>
          <cell r="I589" t="str">
            <v>Karplanter</v>
          </cell>
          <cell r="J589" t="str">
            <v>AlienSpecie</v>
          </cell>
          <cell r="N589">
            <v>3</v>
          </cell>
          <cell r="Q589">
            <v>1</v>
          </cell>
          <cell r="T589" t="str">
            <v>LO</v>
          </cell>
          <cell r="U589">
            <v>2</v>
          </cell>
          <cell r="V589" t="str">
            <v>3AB,1</v>
          </cell>
          <cell r="X589">
            <v>2</v>
          </cell>
          <cell r="Y589">
            <v>2</v>
          </cell>
          <cell r="Z589">
            <v>1</v>
          </cell>
          <cell r="AA589" t="str">
            <v>1840-1860</v>
          </cell>
          <cell r="AB589" t="str">
            <v>terrestrial</v>
          </cell>
          <cell r="AD589" t="str">
            <v>origin</v>
          </cell>
          <cell r="AE589" t="str">
            <v>yes</v>
          </cell>
          <cell r="AF589" t="str">
            <v>unknown</v>
          </cell>
          <cell r="AG589" t="str">
            <v>1840-1860</v>
          </cell>
          <cell r="AH589" t="str">
            <v>Oslo: Grønlien og "Meyers bordtomt" i Bjørvika (ballast)</v>
          </cell>
          <cell r="AI589">
            <v>2</v>
          </cell>
          <cell r="AJ589" t="str">
            <v>V</v>
          </cell>
          <cell r="AN589">
            <v>4</v>
          </cell>
          <cell r="AO589" t="str">
            <v>introductionStowaway,spreadNaturalDispersal,introductionTransportpollution</v>
          </cell>
          <cell r="AP589" t="str">
            <v>Øs,OsA,Ve,Te,Aa,Va</v>
          </cell>
          <cell r="AQ589">
            <v>250</v>
          </cell>
          <cell r="AR589">
            <v>5</v>
          </cell>
          <cell r="AS589">
            <v>1250</v>
          </cell>
          <cell r="AT589">
            <v>60000</v>
          </cell>
          <cell r="AU589">
            <v>1500</v>
          </cell>
          <cell r="AV589">
            <v>90</v>
          </cell>
          <cell r="AW589" t="str">
            <v>Ingen kjent effekt</v>
          </cell>
          <cell r="AX589" t="str">
            <v>Ingen kjent effekt</v>
          </cell>
          <cell r="BC589" t="str">
            <v>Ingen kjent effekt</v>
          </cell>
          <cell r="BD589" t="str">
            <v>Ingen kjent effekt</v>
          </cell>
          <cell r="BE589" t="str">
            <v>no</v>
          </cell>
          <cell r="BF589" t="str">
            <v>no</v>
          </cell>
          <cell r="BG589" t="str">
            <v>V</v>
          </cell>
          <cell r="BK589" t="str">
            <v>temperate_nemoral:Europe,Asia|temperate_dry:Europe,Asia|subtropic_mediterranean:Europe,Asia,Africa</v>
          </cell>
          <cell r="BM589" t="str">
            <v>temperate_nemoral:Europe,Asia,Oceania,NorthAndCentralAmerica,SouthAmerica|temperate_dry:Europe,Asia|subtropic_mediterranean:Europe,Asia,Africa,Oceania,NorthAndCentralAmerica,SouthAmerica|subtropic_humid:NorthAndCentralAmerica,SouthAmerica|subtropic_dry:NorthAndCentralAmerica,SouthAmerica|subtropic_caperegion:Africa|subtropic_highlands:SouthAmerica</v>
          </cell>
          <cell r="BO589">
            <v>3</v>
          </cell>
          <cell r="BR589" t="str">
            <v>RedListCategoryLevel</v>
          </cell>
          <cell r="BT589">
            <v>3</v>
          </cell>
          <cell r="BW589" t="str">
            <v>SpreadYearlyIncreaseCalculatedExpansionSpeed</v>
          </cell>
          <cell r="BX589">
            <v>321.64</v>
          </cell>
          <cell r="BY589">
            <v>1</v>
          </cell>
          <cell r="CB589" t="str">
            <v>T2,T29,T35,T37,T39</v>
          </cell>
          <cell r="CC589">
            <v>1</v>
          </cell>
          <cell r="CH589">
            <v>1</v>
          </cell>
          <cell r="CM589">
            <v>1</v>
          </cell>
          <cell r="CQ589">
            <v>1</v>
          </cell>
          <cell r="CU589">
            <v>1</v>
          </cell>
          <cell r="CX589">
            <v>0</v>
          </cell>
          <cell r="CY589">
            <v>1</v>
          </cell>
          <cell r="DB589">
            <v>0</v>
          </cell>
          <cell r="DC589" t="str">
            <v>Mursennep &lt;em&gt;Diplotaxis muralis&lt;/em&gt; er en toårig art med frøreproduksjon. Den kommer fra Mellom- og Sør-Europa (noen kilder angir også Middelhavsområdet og V-Asia). Frøsettingen er god, og frøene spres passivt (lokalt).</v>
          </cell>
          <cell r="DD589" t="str">
            <v>&lt;p&gt;Mursennep &lt;em&gt;Diplotaxis muralis &lt;/em&gt;har hatt en litt komplisert og svært interessant innførsels- og utviklingshistorie i Norge. Arten er varmekrevende og mer eller mindre ved grensa for reproduserende populasjon i Sør-Norge. Den har likevel holdt seg godt i over 150 år (2-3-årig art), nesten sikkert ved hjelp av langvarig frøbank. Arten ble i startfasen innført utelukkende med ballastjord (fram til 1907) og var en av de mest hyppige plantene man fant på ballastplasser, med registreringer fra Øf Halden (1 sted), Sarpsborg (1), Fredrikstad (minst 4), Oslo (minst 4), Bu Røyken: Nærsnes (1, trolig eneste ballastplante kjent fra kommunen), Vf Horten (1), Sandefjord (1) og Larvik (1), Te Kragerø (minst 3), AA Grimstad (minst 1), Arendal (minst 1), Tvedestrand (1), Lillesand (2), VA Kristiansand (1), Mandal (minst 1), Farsund (1), Ro Haugesund (trolig 2), og Ho Bergen (1). På en rekke av de spesifiserte plassene i Østfold, Oslo, Vestfold, Telemark og Aust- og Vest-Agder er den blitt gjenfunnet over lang tid, ofte helt opp til nåtid, men også med lange perioder uten funn da den enten kan ha vært oversett (lite trolig) eller levd som frøbank (mer trolig). Det er også en rekke senere funn på det vi nå vet er opplagte ballastplasser, men som aldri ble undersøkt botanisk i perioden fram til 1920, f.eks. i Øf Moss og i Te Porsgrunn og Bamble (Langesund). Etter ballastperioden gikk arten markert tilbake (1920-1960), men ble aldri helt borte. Det er noen ytterst få funn fra andre innførselskilder enn ballastjord - ved møller i Te Skien 1907 og ST Skaun 1924, 1931 og 1941, og på malm fra Lilleasia i Ho Kvam: Ålvik 1952 - men disse førte aldri til noe mer. Arten levde derfor et halvt kryptisk liv fram til 1960-årene da den brått ble mye mer hyppig (10-dobling av funn sammenliknet med forrige periode) og ser nå ut til å leve sitt eget liv, delvis også etablert på havstrand og tørrbakker et stykke vekk fra de klassiske ballastplassene (der den fortsatt finnes). Siden har det vært nokså jamn forekomst, og arten er stabil og rimelig trygg i Norge i seks kystfylker på Østlandet og Sørlandet (Østfold, Oslo/Akershus, Vestfold, Telemark, Aust- og Vest-Agder).&lt;/p&gt;</v>
          </cell>
          <cell r="DE589" t="str">
            <v>Arten har i hovedsak kommet inn som ballastplante for over 100 år siden og har holdt seg på ballastplassene, trolig gjennom frøbank. Noen få innførsler ved møller og malmlagre er blitt kortvarige. Arten har etter en nedgangsperiode fra 1920-1960 økt i omfang igjen og har nå etablert seg på grunnlendt baserik mark og øverst på grove havstrender. Den ser nå ut til å leve sitt eget liv, trolig uavhengig av stadig ny innførsel.</v>
          </cell>
          <cell r="DF589" t="str">
            <v>Invasjonspotensialet til arten er moderat, en kombinasjon av moderat lang median levetid og moderat ekspansjonshastighet. Arten har stabile forekomster i seks kystfylker i på Øst- og Sørlandet, og den er også i en jevn ekspansjon. Det ligger en usikkerhet i forventet median levetid fordi arten er kortlevd og trolig på grensen for hvor den kan reprodusere i landet.</v>
          </cell>
          <cell r="DG589" t="str">
            <v>Det er ingen kjente negative økologiske effekter knyttet til arten.</v>
          </cell>
          <cell r="DH589" t="str">
            <v>&lt;p&gt;Mursennep vurderes å ha lav risiko i norsk natur. Dette er ene og alene knyttet til et moderat invasjonspotensial: arten har ingen kjente negative økologiske effekter.&lt;/p&gt;&lt;p&gt;&lt;br/&gt;&lt;/p&gt;</v>
          </cell>
          <cell r="DI589">
            <v>0</v>
          </cell>
        </row>
        <row r="590">
          <cell r="B590" t="str">
            <v>Doronicum orientale</v>
          </cell>
          <cell r="C590" t="str">
            <v>Hoffm.</v>
          </cell>
          <cell r="D590" t="str">
            <v>smågullkurv</v>
          </cell>
          <cell r="E590">
            <v>132383</v>
          </cell>
          <cell r="F590">
            <v>100551</v>
          </cell>
          <cell r="G590" t="str">
            <v>ExpertGroups/Karplanter/N</v>
          </cell>
          <cell r="H590" t="str">
            <v>Karplanter</v>
          </cell>
          <cell r="I590" t="str">
            <v>Karplanter</v>
          </cell>
          <cell r="J590" t="str">
            <v>NotApplicable</v>
          </cell>
          <cell r="M590" t="str">
            <v>NotPresentInRegion</v>
          </cell>
          <cell r="AB590" t="str">
            <v>terrestrial</v>
          </cell>
          <cell r="AE590" t="str">
            <v>no</v>
          </cell>
          <cell r="AF590" t="str">
            <v>unknown</v>
          </cell>
          <cell r="AQ590">
            <v>0</v>
          </cell>
          <cell r="AS590">
            <v>0</v>
          </cell>
          <cell r="AT590">
            <v>0</v>
          </cell>
          <cell r="DI590">
            <v>0</v>
          </cell>
        </row>
        <row r="591">
          <cell r="B591" t="str">
            <v>Doronicum plantagineum</v>
          </cell>
          <cell r="C591" t="str">
            <v>L.</v>
          </cell>
          <cell r="D591" t="str">
            <v>storgullkurv</v>
          </cell>
          <cell r="E591">
            <v>60513</v>
          </cell>
          <cell r="F591">
            <v>100553</v>
          </cell>
          <cell r="G591" t="str">
            <v>ExpertGroups/Karplanter/N</v>
          </cell>
          <cell r="H591" t="str">
            <v>Karplanter</v>
          </cell>
          <cell r="I591" t="str">
            <v>Karplanter</v>
          </cell>
          <cell r="J591" t="str">
            <v>AlienSpecie</v>
          </cell>
          <cell r="N591">
            <v>1</v>
          </cell>
          <cell r="Q591">
            <v>1</v>
          </cell>
          <cell r="T591" t="str">
            <v>NK</v>
          </cell>
          <cell r="U591">
            <v>1</v>
          </cell>
          <cell r="V591" t="str">
            <v>1,1</v>
          </cell>
          <cell r="X591">
            <v>1</v>
          </cell>
          <cell r="Y591">
            <v>1</v>
          </cell>
          <cell r="Z591">
            <v>1</v>
          </cell>
          <cell r="AA591">
            <v>1945</v>
          </cell>
          <cell r="AB591" t="str">
            <v>terrestrial</v>
          </cell>
          <cell r="AD591" t="str">
            <v>unknown</v>
          </cell>
          <cell r="AE591" t="str">
            <v>yes</v>
          </cell>
          <cell r="AF591" t="str">
            <v>unknown</v>
          </cell>
          <cell r="AG591">
            <v>1976</v>
          </cell>
          <cell r="AH591" t="str">
            <v>VA Kristiansand: Nedre Kongsgård</v>
          </cell>
          <cell r="AI591">
            <v>5</v>
          </cell>
          <cell r="AJ591" t="str">
            <v>V</v>
          </cell>
          <cell r="AL591">
            <v>1</v>
          </cell>
          <cell r="AM591" t="str">
            <v>importDirect</v>
          </cell>
          <cell r="AN591">
            <v>2</v>
          </cell>
          <cell r="AO591" t="str">
            <v>introductionEscaped</v>
          </cell>
          <cell r="AP591" t="str">
            <v>Ro</v>
          </cell>
          <cell r="AQ591">
            <v>4</v>
          </cell>
          <cell r="AR591">
            <v>2</v>
          </cell>
          <cell r="AS591">
            <v>8</v>
          </cell>
          <cell r="AT591">
            <v>1</v>
          </cell>
          <cell r="AU591">
            <v>8</v>
          </cell>
          <cell r="AV591">
            <v>100</v>
          </cell>
          <cell r="AW591" t="str">
            <v>Ingen kjent effekt</v>
          </cell>
          <cell r="AX591" t="str">
            <v>Ingen kjent effekt</v>
          </cell>
          <cell r="BC591" t="str">
            <v>Ingen kjent effekt</v>
          </cell>
          <cell r="BD591" t="str">
            <v>Ingen kjent effekt</v>
          </cell>
          <cell r="BE591" t="str">
            <v>no</v>
          </cell>
          <cell r="BF591" t="str">
            <v>no</v>
          </cell>
          <cell r="BG591" t="str">
            <v>V</v>
          </cell>
          <cell r="BK591" t="str">
            <v>temperate_nemoral:Europe|subtropic_mediterranean:Europe</v>
          </cell>
          <cell r="BM591" t="str">
            <v>temperate_nemoral:Europe|subtropic_mediterranean:Europe</v>
          </cell>
          <cell r="BO591">
            <v>1</v>
          </cell>
          <cell r="BR591" t="str">
            <v>RedListCategoryLevel</v>
          </cell>
          <cell r="BT591">
            <v>1</v>
          </cell>
          <cell r="BW591" t="str">
            <v>SpreadYearlyIncreaseCalculatedExpansionSpeed</v>
          </cell>
          <cell r="BX591">
            <v>0</v>
          </cell>
          <cell r="BY591">
            <v>1</v>
          </cell>
          <cell r="CB591" t="str">
            <v>T35,T37,T40</v>
          </cell>
          <cell r="CC591">
            <v>1</v>
          </cell>
          <cell r="CH591">
            <v>1</v>
          </cell>
          <cell r="CM591">
            <v>1</v>
          </cell>
          <cell r="CQ591">
            <v>1</v>
          </cell>
          <cell r="CU591">
            <v>1</v>
          </cell>
          <cell r="CX591">
            <v>0</v>
          </cell>
          <cell r="CY591">
            <v>1</v>
          </cell>
          <cell r="DB591">
            <v>0</v>
          </cell>
          <cell r="DC591" t="str">
            <v>Storgullkorg &lt;i&gt;Doronicum plantagineum&lt;/i&gt; er en flerårig urt fra Vest-Europa. Den har frøformering og noe klonal vekst. Den dyrkes i hager og er funnet noen ytterst få steder på skrotemark.</v>
          </cell>
          <cell r="DD591" t="str">
            <v>&lt;p&gt;Storgullkorg er funnet to ganger i VA Kristiansand, i 1965 (ved Christiansands møller) og 1976 (i Småhagene på Nedre Kongsgård) og &amp;#233:n gang i Ro Klepp i 2012 (jernbaneskråning ved Klepp stasjon). Arten dyrkes noe og reproduserer i Norge, men synes ikke å ha noen ekspansiv tendens.&lt;/p&gt;</v>
          </cell>
          <cell r="DE591" t="str">
            <v>Arten er innført som hageplante. Den synes å ha kommet ut fra hager med frøspredning, trolig også med utkast.</v>
          </cell>
          <cell r="DF591" t="str">
            <v>Invasjonspotensialet er lite, med kort median levetid og ingen ekspansjon.</v>
          </cell>
          <cell r="DG591" t="str">
            <v>Ingen kjent negativ økologisk effekt er knyttet til arten.</v>
          </cell>
          <cell r="DH591" t="str">
            <v>&lt;p&gt;Storgullkorg vurderes til ingen kjent økologisk risiko. Arten har knapt stabil forekomst i Norge (frøreproduksjon i bestander), men kan kanskje få det. I så fall forventes den ikke å ekspandere eller å bli noe problem.&lt;/p&gt;</v>
          </cell>
          <cell r="DI591">
            <v>0</v>
          </cell>
        </row>
        <row r="592">
          <cell r="B592" t="str">
            <v>Doronicum ×excelsum</v>
          </cell>
          <cell r="C592" t="str">
            <v>(N.E.Br.) Stace</v>
          </cell>
          <cell r="D592" t="str">
            <v>praktgullkurv</v>
          </cell>
          <cell r="E592">
            <v>132378</v>
          </cell>
          <cell r="F592">
            <v>100549</v>
          </cell>
          <cell r="G592" t="str">
            <v>ExpertGroups/Karplanter/N</v>
          </cell>
          <cell r="H592" t="str">
            <v>Karplanter</v>
          </cell>
          <cell r="I592" t="str">
            <v>Karplanter</v>
          </cell>
          <cell r="J592" t="str">
            <v>AlienSpecie</v>
          </cell>
          <cell r="N592">
            <v>3</v>
          </cell>
          <cell r="Q592">
            <v>1</v>
          </cell>
          <cell r="T592" t="str">
            <v>LO</v>
          </cell>
          <cell r="U592">
            <v>2</v>
          </cell>
          <cell r="V592" t="str">
            <v>3B,1</v>
          </cell>
          <cell r="X592">
            <v>1</v>
          </cell>
          <cell r="Y592">
            <v>1</v>
          </cell>
          <cell r="Z592">
            <v>1</v>
          </cell>
          <cell r="AA592">
            <v>1971</v>
          </cell>
          <cell r="AB592" t="str">
            <v>terrestrial</v>
          </cell>
          <cell r="AD592" t="str">
            <v>unknown</v>
          </cell>
          <cell r="AE592" t="str">
            <v>yes</v>
          </cell>
          <cell r="AF592" t="str">
            <v>unknown</v>
          </cell>
          <cell r="AG592">
            <v>2008</v>
          </cell>
          <cell r="AH592" t="str">
            <v>ST Trondheim: Ladehammeren</v>
          </cell>
          <cell r="AI592">
            <v>5</v>
          </cell>
          <cell r="AL592">
            <v>1</v>
          </cell>
          <cell r="AM592" t="str">
            <v>importDirect</v>
          </cell>
          <cell r="AN592">
            <v>2</v>
          </cell>
          <cell r="AO592" t="str">
            <v>introductionEscaped</v>
          </cell>
          <cell r="AP592" t="str">
            <v>Va,St,No,Tr,Fi</v>
          </cell>
          <cell r="AQ592">
            <v>48</v>
          </cell>
          <cell r="AR592">
            <v>4</v>
          </cell>
          <cell r="AS592">
            <v>192</v>
          </cell>
          <cell r="AT592">
            <v>15500</v>
          </cell>
          <cell r="AU592">
            <v>400</v>
          </cell>
          <cell r="AV592">
            <v>50</v>
          </cell>
          <cell r="AW592" t="str">
            <v>Ingen kjent effekt</v>
          </cell>
          <cell r="AX592" t="str">
            <v>Ingen kjent effekt</v>
          </cell>
          <cell r="BC592" t="str">
            <v>Ingen kjent effekt</v>
          </cell>
          <cell r="BD592" t="str">
            <v>Ingen kjent effekt</v>
          </cell>
          <cell r="BE592" t="str">
            <v>no</v>
          </cell>
          <cell r="BF592" t="str">
            <v>no</v>
          </cell>
          <cell r="BK592" t="str">
            <v>unknown:Europe</v>
          </cell>
          <cell r="BM592" t="str">
            <v>temperate_boreal:Europe|temperate_nemoral:Europe</v>
          </cell>
          <cell r="BO592">
            <v>2</v>
          </cell>
          <cell r="BP592" t="str">
            <v>X</v>
          </cell>
          <cell r="BR592" t="str">
            <v>RedListCategoryLevel</v>
          </cell>
          <cell r="BT592">
            <v>3</v>
          </cell>
          <cell r="BW592" t="str">
            <v>SpreadYearlyIncreaseObservations</v>
          </cell>
          <cell r="BX592">
            <v>265</v>
          </cell>
          <cell r="BY592">
            <v>1</v>
          </cell>
          <cell r="CB592" t="str">
            <v>T35,T37,T40,T43,T40</v>
          </cell>
          <cell r="CC592">
            <v>1</v>
          </cell>
          <cell r="CH592">
            <v>1</v>
          </cell>
          <cell r="CM592">
            <v>1</v>
          </cell>
          <cell r="CQ592">
            <v>1</v>
          </cell>
          <cell r="CU592">
            <v>1</v>
          </cell>
          <cell r="CX592">
            <v>0</v>
          </cell>
          <cell r="CY592">
            <v>1</v>
          </cell>
          <cell r="DB592">
            <v>0</v>
          </cell>
          <cell r="DC592" t="str">
            <v>Praktgullkorg &lt;em&gt;Doronicum &lt;/em&gt;x &lt;em&gt;excelsum&lt;/em&gt; er en hagehybrid oppstått fra de tre europeiske artene hjertegullkorg&lt;i&gt; D. pardalianches&lt;/i&gt;, storgullkorg &lt;i&gt;D. plantagineum &lt;/i&gt;og smågullkorg &lt;i&gt;D. columnae. &lt;/i&gt;Den dyrkes en god del som hagestaude og kan danne ganske store klumper ved vegetativ vekst, men den har ingen eller svært liten frøformering.</v>
          </cell>
          <cell r="DD592" t="str">
            <v>&lt;p&gt;Praktgullkorg dyrkes en god del som hagestaude, særlig i Nord-Norge, og kan danne ganske store klumper ved vegetativ vekst. Den blir derfor ofte gravd opp og kastet, og de aller fleste forekomster i norsk natur skyldes utkast fra hager. Den har ikke seksuell reproduksjon, i hvert fall ikke mye (noe som gjør at korgene står fine lengre enn hos seksuelle arter), men funnfrekvensen er økende på grunn av økt bruk og kast. Bare ett herbariebelegg har vært tilgjengelig for kontroll ved gjennomgangen for dette prosjektet (fra VA Marnardal 2001), men det er trolig at de 20 andre, alle fra Tromsøherbariet og fra No Narvik, Tr Harstad og Tromsø og Fi Alta og Hasvik, er riktig bestemt.&lt;/p&gt;</v>
          </cell>
          <cell r="DE592" t="str">
            <v>Artens forekomster i norsk natur skyldes først og fremst hageutkast, og det er uklart hva den videre skjebnen til disse forekomstene er. I noen tilfeller er den angitt som "forvillet", men dette skyldes trolig klonal vekst.</v>
          </cell>
          <cell r="DF592" t="str">
            <v>Artens invasjonspotensial er moderat, en kombinasjon av begrenset (til moderat lang) median levetid og moderat ekspansjonshastighet. Den har foreløpig ikke greit å gjøre noe særlig ut av seg på egen hånd, så framtida er rimelig usikker.</v>
          </cell>
          <cell r="DG592" t="str">
            <v>Det er ingen kjente negative økologiske effekter knyttet til arten.</v>
          </cell>
          <cell r="DH592" t="str">
            <v>&lt;p&gt;Praktgullkorg vurderes til lav risiko i norsk natur: den har et visst invasjonspotensial, men ser ut til å være avhengig av stadige hageutkast og anses derfor ikke som helt stabil i norsk natur.&lt;/p&gt;</v>
          </cell>
          <cell r="DI592">
            <v>0</v>
          </cell>
        </row>
        <row r="593">
          <cell r="B593" t="str">
            <v>Dorycnium pentaphyllum</v>
          </cell>
          <cell r="C593" t="str">
            <v>Scop.</v>
          </cell>
          <cell r="E593">
            <v>84800</v>
          </cell>
          <cell r="F593">
            <v>127937</v>
          </cell>
          <cell r="G593" t="str">
            <v>ExpertGroups/Karplanter/N</v>
          </cell>
          <cell r="H593" t="str">
            <v>Karplanter</v>
          </cell>
          <cell r="I593" t="str">
            <v>Karplanter</v>
          </cell>
          <cell r="J593" t="str">
            <v>NotApplicable</v>
          </cell>
          <cell r="M593" t="str">
            <v>canNotEstablishWithin50years</v>
          </cell>
          <cell r="AA593">
            <v>1989</v>
          </cell>
          <cell r="AB593" t="str">
            <v>terrestrial</v>
          </cell>
          <cell r="AD593" t="str">
            <v>unknown</v>
          </cell>
          <cell r="AE593" t="str">
            <v>no</v>
          </cell>
          <cell r="AF593" t="str">
            <v>unknown</v>
          </cell>
          <cell r="AI593">
            <v>10</v>
          </cell>
          <cell r="AJ593" t="str">
            <v>V</v>
          </cell>
          <cell r="AW593" t="str">
            <v>Ingen kjent effekt</v>
          </cell>
          <cell r="AX593" t="str">
            <v>Ingen kjent effekt</v>
          </cell>
          <cell r="BC593" t="str">
            <v>Ingen kjent effekt</v>
          </cell>
          <cell r="BD593" t="str">
            <v>Ingen kjent effekt</v>
          </cell>
          <cell r="BK593" t="str">
            <v>subtropic_mediterranean:Europe,Asia,Africa</v>
          </cell>
          <cell r="BM593" t="str">
            <v>temperate_nemoral:Europe|subtropic_mediterranean:Europe,Asia,Africa</v>
          </cell>
          <cell r="DI593">
            <v>0</v>
          </cell>
        </row>
        <row r="594">
          <cell r="B594" t="str">
            <v>Dracocephalum moldavicum</v>
          </cell>
          <cell r="C594" t="str">
            <v>L.</v>
          </cell>
          <cell r="D594" t="str">
            <v>tyrkerdragehode</v>
          </cell>
          <cell r="E594">
            <v>132486</v>
          </cell>
          <cell r="F594">
            <v>102282</v>
          </cell>
          <cell r="G594" t="str">
            <v>ExpertGroups/Karplanter/N</v>
          </cell>
          <cell r="H594" t="str">
            <v>Karplanter</v>
          </cell>
          <cell r="I594" t="str">
            <v>Karplanter</v>
          </cell>
          <cell r="J594" t="str">
            <v>NotApplicable</v>
          </cell>
          <cell r="M594" t="str">
            <v>canNotEstablishWithin50years</v>
          </cell>
          <cell r="AA594" t="str">
            <v>1867-1920</v>
          </cell>
          <cell r="AB594" t="str">
            <v>terrestrial</v>
          </cell>
          <cell r="AD594" t="str">
            <v>unknown</v>
          </cell>
          <cell r="AE594" t="str">
            <v>no</v>
          </cell>
          <cell r="AF594" t="str">
            <v>unknown</v>
          </cell>
          <cell r="AI594">
            <v>1</v>
          </cell>
          <cell r="AJ594" t="str">
            <v>V</v>
          </cell>
          <cell r="AQ594">
            <v>0</v>
          </cell>
          <cell r="AS594">
            <v>0</v>
          </cell>
          <cell r="AT594">
            <v>0</v>
          </cell>
          <cell r="AW594" t="str">
            <v>Ingen kjent effekt</v>
          </cell>
          <cell r="AX594" t="str">
            <v>Ingen kjent effekt</v>
          </cell>
          <cell r="BC594" t="str">
            <v>Ingen kjent effekt</v>
          </cell>
          <cell r="BD594" t="str">
            <v>Ingen kjent effekt</v>
          </cell>
          <cell r="BK594" t="str">
            <v>temperate_nemoral:Asia</v>
          </cell>
          <cell r="BM594" t="str">
            <v>temperate_nemoral:Europe,Asia</v>
          </cell>
          <cell r="DI594">
            <v>3</v>
          </cell>
        </row>
        <row r="595">
          <cell r="B595" t="str">
            <v>Dracocephalum nutans</v>
          </cell>
          <cell r="C595" t="str">
            <v>L.</v>
          </cell>
          <cell r="D595" t="str">
            <v>steppedragehode</v>
          </cell>
          <cell r="E595">
            <v>62243</v>
          </cell>
          <cell r="F595">
            <v>102283</v>
          </cell>
          <cell r="G595" t="str">
            <v>ExpertGroups/Karplanter/N</v>
          </cell>
          <cell r="H595" t="str">
            <v>Karplanter</v>
          </cell>
          <cell r="I595" t="str">
            <v>Karplanter</v>
          </cell>
          <cell r="J595" t="str">
            <v>NotApplicable</v>
          </cell>
          <cell r="M595" t="str">
            <v>canNotEstablishWithin50years</v>
          </cell>
          <cell r="AA595">
            <v>1939</v>
          </cell>
          <cell r="AB595" t="str">
            <v>terrestrial</v>
          </cell>
          <cell r="AD595" t="str">
            <v>unknown</v>
          </cell>
          <cell r="AE595" t="str">
            <v>no</v>
          </cell>
          <cell r="AF595" t="str">
            <v>unknown</v>
          </cell>
          <cell r="AI595">
            <v>5</v>
          </cell>
          <cell r="AJ595" t="str">
            <v>V</v>
          </cell>
          <cell r="AW595" t="str">
            <v>Ingen kjent effekt</v>
          </cell>
          <cell r="AX595" t="str">
            <v>Ingen kjent effekt</v>
          </cell>
          <cell r="BC595" t="str">
            <v>Ingen kjent effekt</v>
          </cell>
          <cell r="BD595" t="str">
            <v>Ingen kjent effekt</v>
          </cell>
          <cell r="BK595" t="str">
            <v>temperate_boreal:Asia|temperate_nemoral:Asia</v>
          </cell>
          <cell r="BM595" t="str">
            <v>temperate_boreal:Europe,Asia|temperate_nemoral:Europe,Asia</v>
          </cell>
          <cell r="DI595">
            <v>0</v>
          </cell>
        </row>
        <row r="596">
          <cell r="B596" t="str">
            <v>Dracocephalum parviflorum</v>
          </cell>
          <cell r="C596" t="str">
            <v>Nutt.</v>
          </cell>
          <cell r="D596" t="str">
            <v>toppdragehode</v>
          </cell>
          <cell r="E596">
            <v>132487</v>
          </cell>
          <cell r="F596">
            <v>102284</v>
          </cell>
          <cell r="G596" t="str">
            <v>ExpertGroups/Karplanter/N</v>
          </cell>
          <cell r="H596" t="str">
            <v>Karplanter</v>
          </cell>
          <cell r="I596" t="str">
            <v>Karplanter</v>
          </cell>
          <cell r="J596" t="str">
            <v>AlienSpecie</v>
          </cell>
          <cell r="N596">
            <v>1</v>
          </cell>
          <cell r="Q596">
            <v>1</v>
          </cell>
          <cell r="T596" t="str">
            <v>NK</v>
          </cell>
          <cell r="U596">
            <v>1</v>
          </cell>
          <cell r="V596" t="str">
            <v>1,1</v>
          </cell>
          <cell r="X596">
            <v>1</v>
          </cell>
          <cell r="Y596">
            <v>1</v>
          </cell>
          <cell r="Z596">
            <v>1</v>
          </cell>
          <cell r="AA596">
            <v>1917</v>
          </cell>
          <cell r="AB596" t="str">
            <v>terrestrial</v>
          </cell>
          <cell r="AD596" t="str">
            <v>origin</v>
          </cell>
          <cell r="AE596" t="str">
            <v>yes</v>
          </cell>
          <cell r="AF596" t="str">
            <v>unknown</v>
          </cell>
          <cell r="AI596">
            <v>2</v>
          </cell>
          <cell r="AJ596" t="str">
            <v>V</v>
          </cell>
          <cell r="AN596">
            <v>1</v>
          </cell>
          <cell r="AO596" t="str">
            <v>introductionTransportpollution</v>
          </cell>
          <cell r="AP596" t="str">
            <v>Øs</v>
          </cell>
          <cell r="AQ596">
            <v>4</v>
          </cell>
          <cell r="AR596">
            <v>2</v>
          </cell>
          <cell r="AS596">
            <v>8</v>
          </cell>
          <cell r="AT596">
            <v>1</v>
          </cell>
          <cell r="AU596">
            <v>4</v>
          </cell>
          <cell r="AV596">
            <v>100</v>
          </cell>
          <cell r="AW596" t="str">
            <v>Ingen kjent effekt</v>
          </cell>
          <cell r="AX596" t="str">
            <v>Ingen kjent effekt</v>
          </cell>
          <cell r="BC596" t="str">
            <v>Ingen kjent effekt</v>
          </cell>
          <cell r="BD596" t="str">
            <v>Ingen kjent effekt</v>
          </cell>
          <cell r="BE596" t="str">
            <v>no</v>
          </cell>
          <cell r="BF596" t="str">
            <v>no</v>
          </cell>
          <cell r="BK596" t="str">
            <v>temperate_boreal:NorthAndCentralAmerica|temperate_nemoral:NorthAndCentralAmerica</v>
          </cell>
          <cell r="BM596" t="str">
            <v>temperate_boreal:Europe,NorthAndCentralAmerica|temperate_nemoral:Europe,NorthAndCentralAmerica</v>
          </cell>
          <cell r="BO596">
            <v>1</v>
          </cell>
          <cell r="BR596" t="str">
            <v>RedListCategoryLevel</v>
          </cell>
          <cell r="BT596">
            <v>1</v>
          </cell>
          <cell r="BW596" t="str">
            <v>SpreadYearlyIncreaseCalculatedExpansionSpeed</v>
          </cell>
          <cell r="BX596">
            <v>0</v>
          </cell>
          <cell r="BY596">
            <v>1</v>
          </cell>
          <cell r="CB596" t="str">
            <v>T44,T40,T35,T37-C-3</v>
          </cell>
          <cell r="CC596">
            <v>1</v>
          </cell>
          <cell r="CH596">
            <v>1</v>
          </cell>
          <cell r="CM596">
            <v>1</v>
          </cell>
          <cell r="CQ596">
            <v>1</v>
          </cell>
          <cell r="CU596">
            <v>1</v>
          </cell>
          <cell r="CX596">
            <v>0</v>
          </cell>
          <cell r="CY596">
            <v>1</v>
          </cell>
          <cell r="DB596">
            <v>0</v>
          </cell>
          <cell r="DC596" t="str">
            <v>Toppdragehode &lt;em&gt;Dracocephalum parviflorum &lt;/em&gt;er en ett- til toårig, seksuelt reproduserende art som kommer fra nemoral og sørlig boreal sone i Nord-Amerika.</v>
          </cell>
          <cell r="DD596" t="str">
            <v>&lt;p&gt;Arten synes å være kommet inn ved møller (med korn) og med grasfrø fra Nord-Amerika. Den har hatt sporadisk opptreden i noe spredte perioder fra 1917 (Ho Osterøy) og 1920 (Oslo), trolig avhengig av importmønsteret for de varene den følger, men den synes aldri å ha reprodusert effektivt i Norge. Dette er merkelig etter som arten er hardfør helt nord til grensa mot Arktis i Nord-Amerika, men vi kan ha fått inn mer varmekrevende provenienser. Arten har potensial i Norge dersom klimatisk bedre tilpasset materiale blir innført.&lt;/p&gt;</v>
          </cell>
          <cell r="DE596" t="str">
            <v>Arten har kommet inn fra Nord-Amerika som forurensning med korn til møller og med grasfrø. Det ser ikke ut til at den har noen reproduksjon og egenspredning foreløpig.</v>
          </cell>
          <cell r="DF596" t="str">
            <v>Invasjonspotensialet er lite, med kort median levetid og negativ populasjonsutvikling (negativ ekspansjonshastighet). Arten har trolig ingen helt stabil forekomst i Norge: det er ikke noe som tyder på dannelse av reproduserende bestand. I Belgia angis arten som "A rare and ephemeral alien, sometimes persisting for some years." (Manual of the Alien Plants of Belgium). Den er ikke en stabil art i Danmark (Hartvig 2015) eller Sverige, men kanskje i Finland.</v>
          </cell>
          <cell r="DG596" t="str">
            <v>Det er ingen kjente negative økologiske effekter knyttet til arten.</v>
          </cell>
          <cell r="DH596" t="str">
            <v>&lt;p&gt;Toppdragehode vurderes til ingen kjent økologisk risiko i Norge.&lt;/p&gt;&lt;p&gt;&lt;br/&gt;&lt;/p&gt;</v>
          </cell>
          <cell r="DI596">
            <v>2</v>
          </cell>
        </row>
        <row r="597">
          <cell r="B597" t="str">
            <v>Dracocephalum thymiflorum</v>
          </cell>
          <cell r="C597" t="str">
            <v>L.</v>
          </cell>
          <cell r="D597" t="str">
            <v>russedragehode</v>
          </cell>
          <cell r="E597">
            <v>62247</v>
          </cell>
          <cell r="F597">
            <v>102287</v>
          </cell>
          <cell r="G597" t="str">
            <v>ExpertGroups/Karplanter/N</v>
          </cell>
          <cell r="H597" t="str">
            <v>Karplanter</v>
          </cell>
          <cell r="I597" t="str">
            <v>Karplanter</v>
          </cell>
          <cell r="J597" t="str">
            <v>AlienSpecie</v>
          </cell>
          <cell r="N597">
            <v>1</v>
          </cell>
          <cell r="Q597">
            <v>1</v>
          </cell>
          <cell r="T597" t="str">
            <v>NK</v>
          </cell>
          <cell r="U597">
            <v>1</v>
          </cell>
          <cell r="V597" t="str">
            <v>1,1</v>
          </cell>
          <cell r="X597">
            <v>1</v>
          </cell>
          <cell r="Y597">
            <v>1</v>
          </cell>
          <cell r="Z597">
            <v>1</v>
          </cell>
          <cell r="AA597">
            <v>1870</v>
          </cell>
          <cell r="AB597" t="str">
            <v>terrestrial</v>
          </cell>
          <cell r="AD597" t="str">
            <v>origin</v>
          </cell>
          <cell r="AE597" t="str">
            <v>yes</v>
          </cell>
          <cell r="AF597" t="str">
            <v>unknown</v>
          </cell>
          <cell r="AG597">
            <v>1870</v>
          </cell>
          <cell r="AH597" t="str">
            <v>Op Sør-Aurdal: Sør-Aurdal prestegård, Lensmannsjordet og Klokkermoen, i kunstig eng</v>
          </cell>
          <cell r="AI597">
            <v>1</v>
          </cell>
          <cell r="AJ597" t="str">
            <v>V</v>
          </cell>
          <cell r="AN597">
            <v>1</v>
          </cell>
          <cell r="AO597" t="str">
            <v>introductionTransportpollution</v>
          </cell>
          <cell r="AP597" t="str">
            <v>OsA,Op</v>
          </cell>
          <cell r="AQ597">
            <v>16</v>
          </cell>
          <cell r="AR597">
            <v>4</v>
          </cell>
          <cell r="AS597">
            <v>64</v>
          </cell>
          <cell r="AT597">
            <v>500</v>
          </cell>
          <cell r="AU597">
            <v>12</v>
          </cell>
          <cell r="AV597">
            <v>100</v>
          </cell>
          <cell r="AW597" t="str">
            <v>Ingen kjent effekt</v>
          </cell>
          <cell r="AX597" t="str">
            <v>Ingen kjent effekt</v>
          </cell>
          <cell r="BC597" t="str">
            <v>Ingen kjent effekt</v>
          </cell>
          <cell r="BD597" t="str">
            <v>Ingen kjent effekt</v>
          </cell>
          <cell r="BE597" t="str">
            <v>no</v>
          </cell>
          <cell r="BF597" t="str">
            <v>no</v>
          </cell>
          <cell r="BG597" t="str">
            <v>V</v>
          </cell>
          <cell r="BK597" t="str">
            <v>temperate_nemoral:Europe,Asia|temperate_dry:Europe,Asia</v>
          </cell>
          <cell r="BM597" t="str">
            <v>temperate_nemoral:Europe,Asia|temperate_dry:Europe,Asia</v>
          </cell>
          <cell r="BO597">
            <v>1</v>
          </cell>
          <cell r="BR597" t="str">
            <v>RedListCategoryLevel</v>
          </cell>
          <cell r="BT597">
            <v>1</v>
          </cell>
          <cell r="BW597" t="str">
            <v>SpreadYearlyIncreaseCalculatedExpansionSpeed</v>
          </cell>
          <cell r="BX597">
            <v>0</v>
          </cell>
          <cell r="BY597">
            <v>1</v>
          </cell>
          <cell r="CB597" t="str">
            <v>T35,T40,T43,T45</v>
          </cell>
          <cell r="CC597">
            <v>1</v>
          </cell>
          <cell r="CH597">
            <v>1</v>
          </cell>
          <cell r="CM597">
            <v>1</v>
          </cell>
          <cell r="CQ597">
            <v>1</v>
          </cell>
          <cell r="CU597">
            <v>1</v>
          </cell>
          <cell r="CX597">
            <v>0</v>
          </cell>
          <cell r="CY597">
            <v>1</v>
          </cell>
          <cell r="DB597">
            <v>0</v>
          </cell>
          <cell r="DC597" t="str">
            <v>Russedragehode &lt;em&gt;Dracocephalum thymiflorum &lt;/em&gt;er en ettårig, kontinental art fra Øst-Europa og Vest-Asia. Den har frøformering.</v>
          </cell>
          <cell r="DD597" t="str">
            <v>&lt;p&gt;Arten ble trolig innført rundt 1870 og ble i løpet av kort tid funnet på en rekke steder, særlig i Oppland (rundt Bagn i Valdres og Lillehammer lengst sør i Gudbrandsdalen) og i Oslo. Arten har opplagt hatt rimelig god reproduksjon i Norge og holdt seg på mange steder i tiår. Tilbakegangen begynte allerede på 1910-tallet og ble ikke kompensert av noen meget få funn ved møller (Oslo: Torshov 1916 og 1919, Te Skien: Bøle 1909, 1910 og 1915). Det er også tegn på at den kan ha vokst ved noen møller på Vestlandet etter som den dukker opp i enger der mølleavfall kan ha blitt brukt som gjødsel. Arten har hatt en klar tilbakegang etter 1920, men med stabil forekomst i Gudbrandsdalen i hvert fall fram til 2012. Det er kun ett dokumentert funn de siste 20 årene, fra Op Sel: Storrustvegen i 2012. Det er godt mulig at arten ikke lenger er stabil i Norge.&lt;/p&gt;</v>
          </cell>
          <cell r="DE597" t="str">
            <v>Arten er med stor sannsynlighet innført med grasfrø i stor stil rundt 1870 og etablerte seg den gangen med flere selvstendig reproduserende bestander. Den kom trolig også inn til en viss grad ved møller og ble kanskje spredt med mølleavfall.</v>
          </cell>
          <cell r="DF597" t="str">
            <v>Invasjonspotensialet er ørlite: arten har vært i tilbakegang i 100 år og er kun dokumentert med &amp;#233:n forekomst de siste 20 årene. Både median levetid og ekspansjonshastighet får dermed laveste skår. Den er tilpasset nokså varmt, tørt klima, og med eksisterende klimaprognoser vil den ikke få det bedre i Norge.</v>
          </cell>
          <cell r="DG597" t="str">
            <v>Det er ingen kjente negative økologiske effekter knyttet til arten.</v>
          </cell>
          <cell r="DH597" t="str">
            <v>&lt;p&gt;Russedragehode vurderes til ingen kjent økologisk risiko. Arten har hatt stabil forekomst i Norge (frøreproduksjon) i snart 150 år, men har det kanskje ikke lenger. Arten har dermed et ørlite invasjonspotensiale, og kombinert med ingen kjente negative økologiske effekter blir den vurdert til ingen trussel mot norsk natur.&lt;br/&gt;&lt;/p&gt;&lt;p&gt; &lt;/p&gt;</v>
          </cell>
          <cell r="DI597">
            <v>0</v>
          </cell>
        </row>
        <row r="598">
          <cell r="B598" t="str">
            <v>Sedum forsterianum</v>
          </cell>
          <cell r="C598" t="str">
            <v>Sm.</v>
          </cell>
          <cell r="D598" t="str">
            <v>konglebergknapp</v>
          </cell>
          <cell r="E598">
            <v>137566</v>
          </cell>
          <cell r="F598">
            <v>103599</v>
          </cell>
          <cell r="G598" t="str">
            <v>ExpertGroups/Karplanter/N</v>
          </cell>
          <cell r="H598" t="str">
            <v>Karplanter</v>
          </cell>
          <cell r="I598" t="str">
            <v>Karplanter</v>
          </cell>
          <cell r="J598" t="str">
            <v>AlienSpecie</v>
          </cell>
          <cell r="N598">
            <v>3</v>
          </cell>
          <cell r="Q598">
            <v>1</v>
          </cell>
          <cell r="T598" t="str">
            <v>LO</v>
          </cell>
          <cell r="U598">
            <v>2</v>
          </cell>
          <cell r="V598" t="str">
            <v>3AB,1</v>
          </cell>
          <cell r="X598">
            <v>3</v>
          </cell>
          <cell r="Y598">
            <v>4</v>
          </cell>
          <cell r="Z598">
            <v>1</v>
          </cell>
          <cell r="AA598">
            <v>1964</v>
          </cell>
          <cell r="AB598" t="str">
            <v>terrestrial</v>
          </cell>
          <cell r="AD598" t="str">
            <v>unknown</v>
          </cell>
          <cell r="AE598" t="str">
            <v>yes</v>
          </cell>
          <cell r="AF598" t="str">
            <v>unknown</v>
          </cell>
          <cell r="AG598">
            <v>1993</v>
          </cell>
          <cell r="AH598" t="str">
            <v>Fem steder i Vest-Agder (Kristiansand, mandal) og Sogn og Fjordane (Solund, Høyanger)</v>
          </cell>
          <cell r="AI598">
            <v>5</v>
          </cell>
          <cell r="AJ598" t="str">
            <v>V</v>
          </cell>
          <cell r="AK598" t="str">
            <v>V</v>
          </cell>
          <cell r="AL598">
            <v>1</v>
          </cell>
          <cell r="AM598" t="str">
            <v>importDirect</v>
          </cell>
          <cell r="AN598">
            <v>4</v>
          </cell>
          <cell r="AO598" t="str">
            <v>introductionEscaped,spreadTransportpollution,introductionNaturalDispersal</v>
          </cell>
          <cell r="AP598" t="str">
            <v>Bu,Va,Ro,Sf,Mr,St,Nt,Tr</v>
          </cell>
          <cell r="AQ598">
            <v>148</v>
          </cell>
          <cell r="AR598">
            <v>5</v>
          </cell>
          <cell r="AS598">
            <v>740</v>
          </cell>
          <cell r="AT598">
            <v>250000</v>
          </cell>
          <cell r="AU598">
            <v>1480</v>
          </cell>
          <cell r="AV598">
            <v>50</v>
          </cell>
          <cell r="AW598" t="str">
            <v>Ingen kjent effekt</v>
          </cell>
          <cell r="AX598" t="str">
            <v>Ingen kjent effekt</v>
          </cell>
          <cell r="BC598" t="str">
            <v>Ingen kjent effekt</v>
          </cell>
          <cell r="BD598" t="str">
            <v>Ingen kjent effekt</v>
          </cell>
          <cell r="BE598" t="str">
            <v>no</v>
          </cell>
          <cell r="BF598" t="str">
            <v>no</v>
          </cell>
          <cell r="BG598" t="str">
            <v>V</v>
          </cell>
          <cell r="BK598" t="str">
            <v>temperate_nemoral:Europe|subtropic_humid:Europe</v>
          </cell>
          <cell r="BM598" t="str">
            <v>temperate_boreal:Europe|temperate_nemoral:Europe,NorthAndCentralAmerica|subtropic_mediterranean:Europe|subtropic_humid:Europe</v>
          </cell>
          <cell r="BO598">
            <v>3</v>
          </cell>
          <cell r="BR598" t="str">
            <v>RedListCategoryLevel</v>
          </cell>
          <cell r="BT598">
            <v>3</v>
          </cell>
          <cell r="BW598" t="str">
            <v>SpreadYearlyIncreaseObservations</v>
          </cell>
          <cell r="BX598">
            <v>224</v>
          </cell>
          <cell r="BY598">
            <v>1</v>
          </cell>
          <cell r="CB598" t="str">
            <v>T1-C-2,T1-C-4,T1-C-6,T35</v>
          </cell>
          <cell r="CC598">
            <v>1</v>
          </cell>
          <cell r="CH598">
            <v>1</v>
          </cell>
          <cell r="CM598">
            <v>1</v>
          </cell>
          <cell r="CQ598">
            <v>1</v>
          </cell>
          <cell r="CU598">
            <v>1</v>
          </cell>
          <cell r="CX598">
            <v>0</v>
          </cell>
          <cell r="CY598">
            <v>1</v>
          </cell>
          <cell r="DB598">
            <v>0</v>
          </cell>
          <cell r="DC598" t="str">
            <v>Konglebergknapp &lt;em&gt;Sedum forsterianum&lt;/em&gt; er en flerårig urt med overvintrende, nedbøyde skudd som danner matter. Den formerer seg også med frø, men det er uvisst om dette skjer i norsk natur (foreløpig). Arten kommer fra Vest-Europa. Den dyrkes som prydplante på tørt og grunnlendt substrat og forekommer ved forvilling på tilsvarende steder: berg og knauser. Den kan også finnes gjenstående på berg ved hus og fritidsboliger og bli kastet ut på avfallshauger. Det er ikke kjent om arten er kalkkrevende, men trolig er et tørt og solrikt miljø viktigere enn bergets kalkinnhold.</v>
          </cell>
          <cell r="DD598" t="str">
            <v>&lt;p&gt;Konglebergknapp&lt;em&gt; &lt;/em&gt;ble først funnet i 1964 MR Ulstein: Ulsteinvik, men uvisst om etablert. De neste funnene, av sikkert forvillete planter, ble gjort i 1993 i VA Kristiansand og Mandal og i SF Høyanger (to steder) og Solund, og siden er arten funnet på 32 nye lokaliteter på 23 år, hvorav omtrent halvparten er fra Tr Harstad og Tromsø der arten er blitt spesielt ettersøkt. Funnene viser at arten dyrkes hyppig og spres lokalt, spesielt i kyststrøk. Arten kan godt være oversett (og i sør forvekslet med broddbergknapp &lt;em&gt;S. rupestre&lt;/em&gt;). Konglebergknapp kan vise seg å være mye vanligere enn innsamlinger tyder på, og å forekomme spredt i store deler av landet, da den ser ut til å være lite varmekrevende og middels vinterherdig. Tyngdepunktet ligger nok likevel vest- og nordpå.&lt;/p&gt;</v>
          </cell>
          <cell r="DE598" t="str">
            <v>Arten er innført som hageplante og er spredt fra hager med utkast. Vi har foreløpig ikke sikre tegn på frøformering, men mye lokal økning skjer ved avbrukne skudd som rotslår.</v>
          </cell>
          <cell r="DF598" t="str">
            <v>Invasjonspotensialet er moderat, et naturlig resultat av moderat median levetid og moderat ekspansjonshastighet.</v>
          </cell>
          <cell r="DG598" t="str">
            <v>Det er foreløpig ingen kjente eller påvisbare negative økologiske effekter. Arten kan imidlertid danne store, tette kolonier på svaberg og kan med tida føre til noe fortrengning, men foreløpig ikke i så stor grad at vi passerer noen av terskelverdiene i kriteriesettet.</v>
          </cell>
          <cell r="DH598" t="str">
            <v>&lt;p&gt;Konglebergknapp vurderes å medføre låg økologisk risiko, og kun på grunn av et moderat invasjonspotensiale. Arten vil neppe få store negative effekter på hjemlige arter, med mindre den i sør skulle etablere seg på kalkberg med truete og sårbare arter.&lt;/p&gt;</v>
          </cell>
          <cell r="DI598">
            <v>0</v>
          </cell>
        </row>
        <row r="599">
          <cell r="B599" t="str">
            <v>Spiraea alba</v>
          </cell>
          <cell r="C599" t="str">
            <v>Du Roi</v>
          </cell>
          <cell r="D599" t="str">
            <v>hvitspirea</v>
          </cell>
          <cell r="E599">
            <v>138015</v>
          </cell>
          <cell r="F599">
            <v>103503</v>
          </cell>
          <cell r="G599" t="str">
            <v>ExpertGroups/Karplanter/N</v>
          </cell>
          <cell r="H599" t="str">
            <v>Karplanter</v>
          </cell>
          <cell r="I599" t="str">
            <v>Karplanter</v>
          </cell>
          <cell r="J599" t="str">
            <v>AlienSpecie</v>
          </cell>
          <cell r="N599">
            <v>3</v>
          </cell>
          <cell r="Q599">
            <v>1</v>
          </cell>
          <cell r="T599" t="str">
            <v>LO</v>
          </cell>
          <cell r="U599">
            <v>2</v>
          </cell>
          <cell r="V599" t="str">
            <v>3AB,1</v>
          </cell>
          <cell r="X599">
            <v>2</v>
          </cell>
          <cell r="Y599">
            <v>3</v>
          </cell>
          <cell r="Z599">
            <v>1</v>
          </cell>
          <cell r="AA599">
            <v>1917</v>
          </cell>
          <cell r="AB599" t="str">
            <v>terrestrial</v>
          </cell>
          <cell r="AD599" t="str">
            <v>unknown</v>
          </cell>
          <cell r="AE599" t="str">
            <v>yes</v>
          </cell>
          <cell r="AF599" t="str">
            <v>unknown</v>
          </cell>
          <cell r="AG599">
            <v>2000</v>
          </cell>
          <cell r="AH599" t="str">
            <v>AA Grimstad: Søm</v>
          </cell>
          <cell r="AI599">
            <v>10</v>
          </cell>
          <cell r="AJ599" t="str">
            <v>V</v>
          </cell>
          <cell r="AL599">
            <v>1</v>
          </cell>
          <cell r="AM599" t="str">
            <v>importDirect</v>
          </cell>
          <cell r="AN599">
            <v>3</v>
          </cell>
          <cell r="AO599" t="str">
            <v>introductionEscaped</v>
          </cell>
          <cell r="AP599" t="str">
            <v>OsA,He,Bu,Ve,Aa,Va,Ro,Ho</v>
          </cell>
          <cell r="AQ599">
            <v>60</v>
          </cell>
          <cell r="AR599">
            <v>4</v>
          </cell>
          <cell r="AS599">
            <v>240</v>
          </cell>
          <cell r="AT599">
            <v>24100</v>
          </cell>
          <cell r="AU599">
            <v>720</v>
          </cell>
          <cell r="AV599">
            <v>80</v>
          </cell>
          <cell r="AW599" t="str">
            <v>Ingen kjent effekt</v>
          </cell>
          <cell r="AX599" t="str">
            <v>Ingen kjent effekt</v>
          </cell>
          <cell r="BC599" t="str">
            <v>Ingen kjent effekt</v>
          </cell>
          <cell r="BD599" t="str">
            <v>Ingen kjent effekt</v>
          </cell>
          <cell r="BE599" t="str">
            <v>no</v>
          </cell>
          <cell r="BF599" t="str">
            <v>no</v>
          </cell>
          <cell r="BK599" t="str">
            <v>temperate_boreal:NorthAndCentralAmerica|temperate_nemoral:NorthAndCentralAmerica</v>
          </cell>
          <cell r="BM599" t="str">
            <v>temperate_boreal:Europe,NorthAndCentralAmerica|temperate_nemoral:Europe,NorthAndCentralAmerica</v>
          </cell>
          <cell r="BO599">
            <v>3</v>
          </cell>
          <cell r="BQ599" t="str">
            <v>X</v>
          </cell>
          <cell r="BR599" t="str">
            <v>RedListCategoryLevel</v>
          </cell>
          <cell r="BT599">
            <v>3</v>
          </cell>
          <cell r="BW599" t="str">
            <v>SpreadYearlyIncreaseObservations</v>
          </cell>
          <cell r="BX599">
            <v>229</v>
          </cell>
          <cell r="BY599">
            <v>1</v>
          </cell>
          <cell r="CB599" t="str">
            <v>T35,T40,V10,T4,T30,T18</v>
          </cell>
          <cell r="CC599">
            <v>1</v>
          </cell>
          <cell r="CH599">
            <v>1</v>
          </cell>
          <cell r="CM599">
            <v>1</v>
          </cell>
          <cell r="CQ599">
            <v>1</v>
          </cell>
          <cell r="CU599">
            <v>1</v>
          </cell>
          <cell r="CX599">
            <v>0</v>
          </cell>
          <cell r="CY599">
            <v>1</v>
          </cell>
          <cell r="DB599">
            <v>0</v>
          </cell>
          <cell r="DC599" t="str">
            <v>Kvitspirea &lt;em&gt;Spiraea alba &lt;/em&gt;er en 0,5-1,5 m høy prydbusk. Den formerer seg med frø og rotskudd. Den kommer fra østlige deler av Nord-Amerika. Kvitspirea er trolig blitt brukt i norske hager siden 1800-tallet, men har neppe vært vanlig. Arten er rimelig hardfør.&lt;br/&gt;&lt;p&gt;Kvitspirea &lt;i&gt;Spiraea alba&lt;/i&gt; og breispirea &lt;i&gt;S. latifolia&lt;/i&gt; er nært beslektet og regnes av mange forfattere som to underarter av &amp;#233:n art. Materialet som ligger i databasene, er ikke godt revidert, og noen opplysninger ligger trolig på feil art. Det generelle bildet blir likevel trolig det samme.&lt;/p&gt;</v>
          </cell>
          <cell r="DD599" t="str">
            <v>&lt;p&gt;Siden første funn i 1917 (Ho Osterøy) er kvitspirea funnet fjorten ganger fra Oslo-Akershus til Rogaland, men arten er funnet hyppigere de siste 20 årene enn tidligere. Dette kan skyldes at den har vært oversett tidligere, men det kan også være at den er under raskere spredning. Vi har observert arten flere ganger uten at den er blitt samlet eller dokumentert på annet vis, spesielt på indre Sørlandet.&lt;/p&gt;</v>
          </cell>
          <cell r="DE599" t="str">
            <v>Arten er innført som hageplante. Den sprer seg både med frø og rotskudd.</v>
          </cell>
          <cell r="DF599" t="str">
            <v>Invasjonspotensialet mer moderat, et resultat av har moderat median levetid i landet (med usikkerhet til begrenset) og en moderat ekspansjonshastighet.</v>
          </cell>
          <cell r="DG599" t="str">
            <v>Kvitspirea er bare funnet i sterkt kulturpåvirket eller kulturbetinget mark: gangvei, veikant, fuktig og brakk eng, krattskog og skogkant, og litt på flommark. Arten er for sjelden til å få noen negativ økologisk effekt.</v>
          </cell>
          <cell r="DH599" t="str">
            <v>&lt;p&gt;Kvitspirea vurderes til låg økologisk risiko, utelukkende på grunn av et begrenset invasjonspotensiale.&lt;/p&gt;</v>
          </cell>
          <cell r="DI599">
            <v>0</v>
          </cell>
        </row>
        <row r="600">
          <cell r="B600" t="str">
            <v>Spiraea chamaedryfolia</v>
          </cell>
          <cell r="C600" t="str">
            <v>L.</v>
          </cell>
          <cell r="D600" t="str">
            <v>bjarkøyspirea</v>
          </cell>
          <cell r="E600">
            <v>138019</v>
          </cell>
          <cell r="F600">
            <v>103507</v>
          </cell>
          <cell r="G600" t="str">
            <v>ExpertGroups/Karplanter/N</v>
          </cell>
          <cell r="H600" t="str">
            <v>Karplanter</v>
          </cell>
          <cell r="I600" t="str">
            <v>Karplanter</v>
          </cell>
          <cell r="J600" t="str">
            <v>AlienSpecie</v>
          </cell>
          <cell r="N600">
            <v>3</v>
          </cell>
          <cell r="P600" t="str">
            <v>V</v>
          </cell>
          <cell r="Q600">
            <v>1</v>
          </cell>
          <cell r="T600" t="str">
            <v>LO</v>
          </cell>
          <cell r="U600">
            <v>2</v>
          </cell>
          <cell r="V600" t="str">
            <v>3AB,1</v>
          </cell>
          <cell r="W600" t="str">
            <v>PH</v>
          </cell>
          <cell r="X600">
            <v>3</v>
          </cell>
          <cell r="Y600">
            <v>4</v>
          </cell>
          <cell r="Z600">
            <v>1</v>
          </cell>
          <cell r="AA600">
            <v>1904</v>
          </cell>
          <cell r="AB600" t="str">
            <v>terrestrial</v>
          </cell>
          <cell r="AD600" t="str">
            <v>unknown</v>
          </cell>
          <cell r="AE600" t="str">
            <v>yes</v>
          </cell>
          <cell r="AF600" t="str">
            <v>unknown</v>
          </cell>
          <cell r="AG600">
            <v>1904</v>
          </cell>
          <cell r="AH600" t="str">
            <v>Te Porsgrunn: Brevikåsen, Trosvik</v>
          </cell>
          <cell r="AI600">
            <v>10</v>
          </cell>
          <cell r="AJ600" t="str">
            <v>V</v>
          </cell>
          <cell r="AL600">
            <v>2</v>
          </cell>
          <cell r="AM600" t="str">
            <v>importDirect</v>
          </cell>
          <cell r="AN600">
            <v>4</v>
          </cell>
          <cell r="AO600" t="str">
            <v>introductionEscaped,spreadNaturalDispersal</v>
          </cell>
          <cell r="AP600" t="str">
            <v>Øs,OsA,He,Op,Bu,Ve,Te,Aa,Va,Ro,Ho,Sf,Mr,St,Nt,No,Tr</v>
          </cell>
          <cell r="AQ600">
            <v>400</v>
          </cell>
          <cell r="AR600">
            <v>5</v>
          </cell>
          <cell r="AS600">
            <v>2000</v>
          </cell>
          <cell r="AT600">
            <v>250000</v>
          </cell>
          <cell r="AU600">
            <v>6000</v>
          </cell>
          <cell r="AV600">
            <v>70</v>
          </cell>
          <cell r="AW600" t="str">
            <v>Ingen kjent effekt</v>
          </cell>
          <cell r="AX600" t="str">
            <v>Ingen kjent effekt</v>
          </cell>
          <cell r="BC600" t="str">
            <v>Ingen kjent effekt</v>
          </cell>
          <cell r="BD600" t="str">
            <v>Ingen kjent effekt</v>
          </cell>
          <cell r="BE600" t="str">
            <v>no</v>
          </cell>
          <cell r="BF600" t="str">
            <v>no</v>
          </cell>
          <cell r="BK600" t="str">
            <v>temperate_nemoral:Europe,Asia</v>
          </cell>
          <cell r="BM600" t="str">
            <v>temperate_boreal:Europe|temperate_nemoral:Europe,Asia,NorthAndCentralAmerica</v>
          </cell>
          <cell r="BO600">
            <v>3</v>
          </cell>
          <cell r="BP600" t="str">
            <v>X</v>
          </cell>
          <cell r="BR600" t="str">
            <v>RedListCategoryLevel</v>
          </cell>
          <cell r="BT600">
            <v>3</v>
          </cell>
          <cell r="BU600" t="str">
            <v>X</v>
          </cell>
          <cell r="BW600" t="str">
            <v>SpreadYearlyIncreaseObservations</v>
          </cell>
          <cell r="BX600">
            <v>439</v>
          </cell>
          <cell r="BY600">
            <v>1</v>
          </cell>
          <cell r="CB600" t="str">
            <v>T4,T32,T35,T37-C-3,T40</v>
          </cell>
          <cell r="CC600">
            <v>1</v>
          </cell>
          <cell r="CH600">
            <v>1</v>
          </cell>
          <cell r="CM600">
            <v>1</v>
          </cell>
          <cell r="CQ600">
            <v>1</v>
          </cell>
          <cell r="CU600">
            <v>1</v>
          </cell>
          <cell r="CX600">
            <v>0</v>
          </cell>
          <cell r="CY600">
            <v>1</v>
          </cell>
          <cell r="DB600">
            <v>0</v>
          </cell>
          <cell r="DC600" t="str">
            <v>Bjarkøyspirea &lt;em&gt;Spiraea chamaedryfolia &lt;/em&gt;er en 1,5-2 m høy busk fra Sørøst-Europa og Sentral- og Øst-Asia. Den har frøformering.</v>
          </cell>
          <cell r="DD600" t="str">
            <v>&lt;p&gt;Bjarkøyspirea ble tatt i bruk i norske hager i slutten av 1800-tallet, tilysnelatende med sterkt økt bruk og forvilling i de første tiårene av 1900-tallet. Bjarkøyspirea er handelsvare med herdighet 7 (innland)-8 (kyst) og kan dyrkes i store deler av landet. Arten er altså hardfør og mye brukt i Nord-Norge. Første funn av forvillet plante er fra 1904 i Te Porsgrunn. Den er nå funnet fra Østfold til Troms og forventes å bli vanligere som forvillet. &lt;/p&gt;</v>
          </cell>
          <cell r="DE600" t="str">
            <v>Arten formerer seg med frø og har klonal vekst med rotskudd og kan danne kratt. Den kom til Norge på 1800-tallet og er mye plantet i hager og anlegg. Mye av spredningen skyldes utkast fra hager.</v>
          </cell>
          <cell r="DF600" t="str">
            <v>Invasjonspotensialet er moderat, med usikkerhet til stort, som en kombinasjon av median levetid og ekspansjonshastighet i samme kategorier. Inntil 1980 var det få funn (omtrent ett hvert fjerde år), med en kraftig økning i funnfrekvens de siste tjue årene. Spredningen har nok vært jevnere enn disse tallene tyder på. Det reflekterer en kombinasjon av at arten før 1980 må ha vært oversett og at den, i likhet med andre spirea, er blitt ettersøkt særskilt de siste tiårene. Vi antar til tross for dette et ganske stort mørketall.</v>
          </cell>
          <cell r="DG600" t="str">
            <v>Arten har ingen kjent negativ økologisk effekt i landet. Den er dels funnet gjenstående, dels på skrotemark (veikant, grøft o.l.), men også på tørreng og tørrbakke, engskrent mot sjøen, bergknaus, kalkberg i skog og kulturpåvirket furuskog. I motsetning til flere andre spirea ser bjarkøyspirea ut til å etablere seg lettest på relativt tørr mark. Den kan etablere seg i både åpent grunnlende og skog, men neppe i et omfang som fører til noen signifikant fortrengning.</v>
          </cell>
          <cell r="DH600" t="str">
            <v>&lt;p&gt;Bjarkøyspirea medfører låg økologisk risiko, med usikkerhet opp til potensielt høg risiko, og utelukkende på grunn av invasjonspotensialet.&lt;/p&gt;</v>
          </cell>
          <cell r="DI600">
            <v>0</v>
          </cell>
        </row>
        <row r="601">
          <cell r="B601" t="str">
            <v>Stachys byzantina</v>
          </cell>
          <cell r="C601" t="str">
            <v>K.Koch</v>
          </cell>
          <cell r="D601" t="str">
            <v>lammeøre</v>
          </cell>
          <cell r="E601">
            <v>138030</v>
          </cell>
          <cell r="F601">
            <v>102371</v>
          </cell>
          <cell r="G601" t="str">
            <v>ExpertGroups/Karplanter/N</v>
          </cell>
          <cell r="H601" t="str">
            <v>Karplanter</v>
          </cell>
          <cell r="I601" t="str">
            <v>Karplanter</v>
          </cell>
          <cell r="J601" t="str">
            <v>AlienSpecie</v>
          </cell>
          <cell r="N601">
            <v>2</v>
          </cell>
          <cell r="Q601">
            <v>1</v>
          </cell>
          <cell r="T601" t="str">
            <v>LO</v>
          </cell>
          <cell r="U601">
            <v>2</v>
          </cell>
          <cell r="V601" t="str">
            <v>2AB,1</v>
          </cell>
          <cell r="AA601">
            <v>1913</v>
          </cell>
          <cell r="AB601" t="str">
            <v>terrestrial</v>
          </cell>
          <cell r="AD601" t="str">
            <v>unknown</v>
          </cell>
          <cell r="AE601" t="str">
            <v>no</v>
          </cell>
          <cell r="AF601" t="str">
            <v>unknown</v>
          </cell>
          <cell r="AI601">
            <v>5</v>
          </cell>
          <cell r="AJ601" t="str">
            <v>V</v>
          </cell>
          <cell r="AL601">
            <v>1</v>
          </cell>
          <cell r="AM601" t="str">
            <v>importDirect</v>
          </cell>
          <cell r="AN601">
            <v>2</v>
          </cell>
          <cell r="AO601" t="str">
            <v>introductionEscaped</v>
          </cell>
          <cell r="AP601" t="str">
            <v>Øs,OsA,He,Bu,Ve,Te,Aa,Va,St</v>
          </cell>
          <cell r="AQ601">
            <v>36</v>
          </cell>
          <cell r="AR601">
            <v>2</v>
          </cell>
          <cell r="AS601">
            <v>72</v>
          </cell>
          <cell r="AT601">
            <v>21000</v>
          </cell>
          <cell r="AU601">
            <v>216</v>
          </cell>
          <cell r="AV601">
            <v>100</v>
          </cell>
          <cell r="AW601" t="str">
            <v>Ingen kjent effekt</v>
          </cell>
          <cell r="AX601" t="str">
            <v>Ingen kjent effekt</v>
          </cell>
          <cell r="BC601" t="str">
            <v>Ingen kjent effekt</v>
          </cell>
          <cell r="BD601" t="str">
            <v>Ingen kjent effekt</v>
          </cell>
          <cell r="BE601" t="str">
            <v>no</v>
          </cell>
          <cell r="BF601" t="str">
            <v>no</v>
          </cell>
          <cell r="BG601" t="str">
            <v>V</v>
          </cell>
          <cell r="BK601" t="str">
            <v>temperate_nemoral:Europe,Asia|temperate_dry:Europe,Asia</v>
          </cell>
          <cell r="BM601" t="str">
            <v>temperate_nemoral:Europe,Asia,Oceania,NorthAndCentralAmerica|temperate_dry:Europe,Asia|subtropic_mediterranean:Europe,Asia,Oceania</v>
          </cell>
          <cell r="BO601">
            <v>2</v>
          </cell>
          <cell r="BR601" t="str">
            <v>RedListCategoryLevel</v>
          </cell>
          <cell r="BT601">
            <v>2</v>
          </cell>
          <cell r="BW601" t="str">
            <v>SpreadYearlyIncreaseCalculatedExpansionSpeed</v>
          </cell>
          <cell r="BX601">
            <v>121.18</v>
          </cell>
          <cell r="BY601">
            <v>1</v>
          </cell>
          <cell r="CB601" t="str">
            <v>T35,T40</v>
          </cell>
          <cell r="CC601">
            <v>1</v>
          </cell>
          <cell r="CH601">
            <v>1</v>
          </cell>
          <cell r="CM601">
            <v>1</v>
          </cell>
          <cell r="CQ601">
            <v>1</v>
          </cell>
          <cell r="CU601">
            <v>1</v>
          </cell>
          <cell r="CX601">
            <v>0</v>
          </cell>
          <cell r="CY601">
            <v>1</v>
          </cell>
          <cell r="DB601">
            <v>0</v>
          </cell>
          <cell r="DC601" t="str">
            <v>Lammeøre &lt;i&gt;Stachys byzantina&lt;/i&gt; er med flerårig art med klonal vekst med jordstengler og potensial for frøreproduksjon. Frøreproduksjon er foreløpig ikke rapportert fra Norge. Den kommer fra Vest-Asia og Krim, og kan være for varmekrevende til å reprodusere med frø i Norge. Den danner imidlertid lokale kloner etter utkast fra hager.</v>
          </cell>
          <cell r="DD601" t="str">
            <v>Lammeøre danner foreløpig kloner etter utkast fra hager. Slike kloner eller enkeltindivider er dokumentert i Øf Sarpsborg: Gatedalen 2013, Ak Nesodden: Ildjernet 2014 og Hellvik brygge 2016, Bærum: Oksenøya 1979, Bondi 2006, Oslo: Idun fabrikker 1995, He Ringsaker: Vea 2003, Bu Lier: Gommerud tidlig 2000-tall og Gifstad 2014, Hurum: Sand 2016, Vf Horten: Grand hotel 1998, Larvik: Risøya 2011, og VA Kristiansand: Nedre Kongsgård 2012.</v>
          </cell>
          <cell r="DE601" t="str">
            <v>Arten er innført som hageplante og spredt ut med utkast fra hager og med forflytning av jordmasser.</v>
          </cell>
          <cell r="DF601" t="str">
            <v>Invasjonspotensialet er begrenset, et resultat av begrenset median levetid og begrenset ekspansjonshastighet.</v>
          </cell>
          <cell r="DG601" t="str">
            <v>Det er ingen kjente negative økologiske effekter knyttet til arten.</v>
          </cell>
          <cell r="DH601" t="str">
            <v>Lammeøre medfører låg økologisk risiko, utelukkende på grunn av invasjonspotensialet. Ved forrige vurderingsrunde i 2012 ble ikke arten risikovurdert fordi den var antatt å være for varmekrevende for reproduksjon. Det er den trolig fortsatt, men vi har denne gangen valgt å risikovurdere den fordi den sprer seg med lokal klonal vekst etter hageutkast.</v>
          </cell>
          <cell r="DI601">
            <v>0</v>
          </cell>
        </row>
        <row r="602">
          <cell r="B602" t="str">
            <v>Symphytum officinale</v>
          </cell>
          <cell r="C602" t="str">
            <v>L.</v>
          </cell>
          <cell r="D602" t="str">
            <v>valurt</v>
          </cell>
          <cell r="E602">
            <v>145678</v>
          </cell>
          <cell r="F602">
            <v>101058</v>
          </cell>
          <cell r="G602" t="str">
            <v>ExpertGroups/Karplanter/N</v>
          </cell>
          <cell r="H602" t="str">
            <v>Karplanter</v>
          </cell>
          <cell r="I602" t="str">
            <v>Karplanter</v>
          </cell>
          <cell r="J602" t="str">
            <v>AlienSpecie</v>
          </cell>
          <cell r="N602">
            <v>3</v>
          </cell>
          <cell r="Q602">
            <v>4</v>
          </cell>
          <cell r="T602" t="str">
            <v>SE</v>
          </cell>
          <cell r="U602">
            <v>5</v>
          </cell>
          <cell r="V602" t="str">
            <v>3A,4D</v>
          </cell>
          <cell r="X602">
            <v>4</v>
          </cell>
          <cell r="Y602">
            <v>3</v>
          </cell>
          <cell r="Z602">
            <v>3</v>
          </cell>
          <cell r="AA602">
            <v>-1800</v>
          </cell>
          <cell r="AB602" t="str">
            <v>terrestrial</v>
          </cell>
          <cell r="AD602" t="str">
            <v>origin,unknown</v>
          </cell>
          <cell r="AE602" t="str">
            <v>yes</v>
          </cell>
          <cell r="AF602" t="str">
            <v>unknown</v>
          </cell>
          <cell r="AG602">
            <v>1857</v>
          </cell>
          <cell r="AH602" t="str">
            <v>Bu Drammen: Bragernes, Børresens løkke: Te Kragerø</v>
          </cell>
          <cell r="AI602">
            <v>5</v>
          </cell>
          <cell r="AJ602" t="str">
            <v>V</v>
          </cell>
          <cell r="AL602">
            <v>2</v>
          </cell>
          <cell r="AM602" t="str">
            <v>importDirect</v>
          </cell>
          <cell r="AN602">
            <v>5</v>
          </cell>
          <cell r="AO602" t="str">
            <v>introductionEscaped,introductionStowaway,spreadNaturalDispersal,spreadTransportpollution</v>
          </cell>
          <cell r="AP602" t="str">
            <v>Øs,OsA,He,Op,Bu,Ve,Te,Aa,Va,Ro,Ho,Sf,Mr,No</v>
          </cell>
          <cell r="AQ602">
            <v>300</v>
          </cell>
          <cell r="AR602">
            <v>5</v>
          </cell>
          <cell r="AS602">
            <v>1500</v>
          </cell>
          <cell r="AT602">
            <v>270000</v>
          </cell>
          <cell r="AU602">
            <v>3000</v>
          </cell>
          <cell r="AV602">
            <v>90</v>
          </cell>
          <cell r="AW602" t="str">
            <v>Arten har vært dyrket fra Middelalderen av som medisinplante (se Holmboe 1942 og Hjelmstad 2015).</v>
          </cell>
          <cell r="AX602" t="str">
            <v>Ingen kjent effekt</v>
          </cell>
          <cell r="BC602" t="str">
            <v>Ingen kjent effekt</v>
          </cell>
          <cell r="BD602" t="str">
            <v>Ingen kjent effekt</v>
          </cell>
          <cell r="BE602" t="str">
            <v>no</v>
          </cell>
          <cell r="BF602" t="str">
            <v>no</v>
          </cell>
          <cell r="BI602" t="str">
            <v>V</v>
          </cell>
          <cell r="BK602" t="str">
            <v>temperate_nemoral:Europe,Asia</v>
          </cell>
          <cell r="BM602" t="str">
            <v>temperate_boreal:Europe,NorthAndCentralAmerica|temperate_nemoral:Europe,Asia,Oceania,NorthAndCentralAmerica,SouthAmerica|subtropic_mediterranean:Europe,Asia|subtropic_highlands:SouthAmerica</v>
          </cell>
          <cell r="BO602">
            <v>3</v>
          </cell>
          <cell r="BP602" t="str">
            <v>X</v>
          </cell>
          <cell r="BR602" t="str">
            <v>RedListCategoryLevel</v>
          </cell>
          <cell r="BT602">
            <v>2</v>
          </cell>
          <cell r="BW602" t="str">
            <v>SpreadYearlyIncreaseObservations</v>
          </cell>
          <cell r="BX602">
            <v>102</v>
          </cell>
          <cell r="BY602">
            <v>1</v>
          </cell>
          <cell r="CB602" t="str">
            <v>T32,T35,T37,T43,T32-C-5,T32-C-7,T32-C-15,T32-C-17</v>
          </cell>
          <cell r="CC602">
            <v>4</v>
          </cell>
          <cell r="CG602" t="str">
            <v>T32</v>
          </cell>
          <cell r="CH602">
            <v>2</v>
          </cell>
          <cell r="CL602" t="str">
            <v>T32</v>
          </cell>
          <cell r="CM602">
            <v>2</v>
          </cell>
          <cell r="CP602" t="str">
            <v>Kulturmarkseng,Åpen grunnlendt kalkmark i boreonemoral sone</v>
          </cell>
          <cell r="CQ602">
            <v>1</v>
          </cell>
          <cell r="CU602">
            <v>1</v>
          </cell>
          <cell r="CX602">
            <v>0</v>
          </cell>
          <cell r="CY602">
            <v>1</v>
          </cell>
          <cell r="DB602">
            <v>0</v>
          </cell>
          <cell r="DC602" t="str">
            <v>Valurt &lt;em&gt;Symphytum officinale &lt;/em&gt;er en ca. 1,2 m høy, flerårig urt (staude) som formerer seg med frø. Delfruktene spres med pattedyr, over midlere distanser. Arten kommer fra Sørøst-Europa og Vest-Asia. Som legeplante har den vært dyrket siden middelalderen.</v>
          </cell>
          <cell r="DD602" t="str">
            <v>&lt;p&gt;Valurt har vært dyrket som legeplante siden middelalderen, og de eldste referansene til arten er fra før 1800 (Holmboe 1942). Den er belagt i Gunnerus-herbariet (TRH), uten lokalitet og dato, men fra 1760-årene, og belegget stammer trolig fra dyrket materiale (se Gunnerus 1766 nr. 382, oversatt hos Jørgensen et al. 2016: "Vokser rikelig på gården Dale i sognet Norddal på Sunnmøre, og dens blomster er purpurfargete ifølge Strøm: dessuten på Vedøy [Veøya] i Romsdal."). De eldste beleggene av forvillet valurt er fra 1857 fra Bu Drammen (Bragernes, Børresens løkke) og Te Kragerø. I en periode kom den inn med importvarer og dukket opp på ballastplasser, møller og havner. Den hadde et betydelig antall kjente forekomster allerede i 1900. Den er også blitt importert som produksjonsplante (husdyrf&amp;#244:r). Frem til 1960 ble det registrert mindre enn &amp;#233:n ny lokalitet pr. år. Siden har antallet nye lokaliteter økt i hver 20-årsperiode. Arten er fremdeles i spredning, selv om bruken av den som f&amp;#244:rplante nok er avsluttet. Valurt er vanligst på søndre deler av Østlandet og nedover Sørlandskysten. Ellers er den registrert i alle fylker, men med få lokaliteter fra Rogaland og nordover og trolig bare stabil til No Herøy: Nord-Herøy, der den har vært kjent siden 1946.&lt;/p&gt;&lt;p&gt;En gjennomgang av &lt;i&gt;Symphytum &lt;/i&gt;i Oslo-herbariet ga en stor andel ombestemmelser. Vi har derfor valgt å utelate funn av denne arten som ikke er gjennomgått. Vurderingen bygger dermed bare på herbariemateriale i Oslo, i Kristiansand (gjennomgått av Per Arvid Åsen) og på Artsobservasjoner med fotos som kan identifiseres til art.&lt;/p&gt;</v>
          </cell>
          <cell r="DE602" t="str">
            <v>Valurt har spredt seg fra dyrkning og fra bruk som produksjonsplante til husdyrf&amp;#244:r. Den har også kommet inn med ulike importvarer. Arten er fremdeles i spredning, dels som rest av og forvilling fra kultur (bruken av den i landbrukssammenheng er formodentlig opphørt) og utkastet fra gårdsbruk og hager.</v>
          </cell>
          <cell r="DF602" t="str">
            <v>Invasjonspotensialet er moderat, en kombinasjon av moderat median levetid (med usikkerhet til lang), men bare begrenset ekspansjonshastighet. Dette er et uttrykk for at arten langt på vei er ferdigspredt.</v>
          </cell>
          <cell r="DG602" t="str">
            <v>Den negative økologiske effekten vurderes å være stor, gjennom fortrengning av sårbare/truete arter. Valurt vokser hovedsakelig på sterkt kulturpåvirket eller kulturbetinget mark: tidligere på ballastjord, i dag gjerne i gamle enger, kantsoner i bebyggelse, åkerkanter, ved veier og jernbane, elveskråninger og bekkekanter, på avfallshauger og annen skrotemark. Et par ganger er den angitt fra strandsump og sumpkratt. Valurt kan danne store, tette bestander, men i og med at den stort sett vokser på skrotemark, gjør den forholdsvis liten skade på hjemlige arter og naturtyper, med to unntak. Den går inn på overlatt kulturmark (f.eks. gammel kultureng), der den trenger ut stedegne arter. Den går dessuten inn på grunnlende på kalk i Oslofeltet, spesielt i randsonene av kalkknauser, og der trenger den ut både vanlige og sjeldne/truete arter.&lt;br/&gt;Arten er risikovurdert i Alaska hvor den har fått "invasiveness rank" på 48 av totalt 100. De økologiske effektene er knyttet til fortrengning av hjemlige arter gjennom konkurranse om blant annet plass, næring og pollinerende insekter.</v>
          </cell>
          <cell r="DH602" t="str">
            <v>&lt;p&gt;Valurt vurderes å medføre svært høy risiko i norsk natur på grunn av kombinasjonen mellom et moderat invasjonspotensial og store økologiske effekter knyttet til fortrengning av både vanlige og sårbare arter, og da spesielt på kultureng og grunnlendt kalkmark. Dette er en endring fra forrige vurderingsrunde hvor den ble kategorisert i høy risiko: den økologiske effekten ble den gang ansett som litt mindre alvorlig.&lt;/p&gt;</v>
          </cell>
          <cell r="DI602">
            <v>5</v>
          </cell>
        </row>
        <row r="603">
          <cell r="B603" t="str">
            <v>Symphytum ×uplandicum</v>
          </cell>
          <cell r="C603" t="str">
            <v>Nyman</v>
          </cell>
          <cell r="D603" t="str">
            <v>mellomvalurt</v>
          </cell>
          <cell r="E603">
            <v>138206</v>
          </cell>
          <cell r="F603">
            <v>101060</v>
          </cell>
          <cell r="G603" t="str">
            <v>ExpertGroups/Karplanter/N</v>
          </cell>
          <cell r="H603" t="str">
            <v>Karplanter</v>
          </cell>
          <cell r="I603" t="str">
            <v>Karplanter</v>
          </cell>
          <cell r="J603" t="str">
            <v>AlienSpecie</v>
          </cell>
          <cell r="N603">
            <v>4</v>
          </cell>
          <cell r="O603" t="str">
            <v>V</v>
          </cell>
          <cell r="Q603">
            <v>2</v>
          </cell>
          <cell r="T603" t="str">
            <v>HI</v>
          </cell>
          <cell r="U603">
            <v>4</v>
          </cell>
          <cell r="V603" t="str">
            <v>4A,2E</v>
          </cell>
          <cell r="W603" t="str">
            <v>LO</v>
          </cell>
          <cell r="X603">
            <v>4</v>
          </cell>
          <cell r="Y603">
            <v>4</v>
          </cell>
          <cell r="Z603">
            <v>2</v>
          </cell>
          <cell r="AA603">
            <v>1856</v>
          </cell>
          <cell r="AB603" t="str">
            <v>terrestrial</v>
          </cell>
          <cell r="AD603" t="str">
            <v>unknown</v>
          </cell>
          <cell r="AE603" t="str">
            <v>yes</v>
          </cell>
          <cell r="AF603" t="str">
            <v>unknown</v>
          </cell>
          <cell r="AG603">
            <v>1857</v>
          </cell>
          <cell r="AH603" t="str">
            <v>Oslo: "vestre skøien"</v>
          </cell>
          <cell r="AI603">
            <v>5</v>
          </cell>
          <cell r="AJ603" t="str">
            <v>V</v>
          </cell>
          <cell r="AL603">
            <v>1</v>
          </cell>
          <cell r="AM603" t="str">
            <v>importDirect</v>
          </cell>
          <cell r="AN603">
            <v>3</v>
          </cell>
          <cell r="AO603" t="str">
            <v>introductionEscaped,spreadNaturalDispersal,introductionTransportpollution</v>
          </cell>
          <cell r="AP603" t="str">
            <v>Øs,OsA,He,Op,Bu,Ve,Te,Aa,Va,Ro,Ho,Sf,Mr,St,No</v>
          </cell>
          <cell r="AQ603">
            <v>700</v>
          </cell>
          <cell r="AR603">
            <v>5</v>
          </cell>
          <cell r="AS603">
            <v>3500</v>
          </cell>
          <cell r="AT603">
            <v>300000</v>
          </cell>
          <cell r="AU603">
            <v>7000</v>
          </cell>
          <cell r="AV603">
            <v>90</v>
          </cell>
          <cell r="AW603" t="str">
            <v>Ingen kjent effekt</v>
          </cell>
          <cell r="AX603" t="str">
            <v>Ingen kjent effekt</v>
          </cell>
          <cell r="BC603" t="str">
            <v>Ingen kjent effekt</v>
          </cell>
          <cell r="BD603" t="str">
            <v>Ingen kjent effekt</v>
          </cell>
          <cell r="BE603" t="str">
            <v>no</v>
          </cell>
          <cell r="BF603" t="str">
            <v>no</v>
          </cell>
          <cell r="BK603" t="str">
            <v>unknown:Europe,Asia</v>
          </cell>
          <cell r="BM603" t="str">
            <v>temperate_boreal:Europe|temperate_nemoral:Europe,Africa,Oceania</v>
          </cell>
          <cell r="BO603">
            <v>4</v>
          </cell>
          <cell r="BR603" t="str">
            <v>RedListCategoryLevel</v>
          </cell>
          <cell r="BT603">
            <v>3</v>
          </cell>
          <cell r="BV603" t="str">
            <v>X</v>
          </cell>
          <cell r="BW603" t="str">
            <v>SpreadYearlyIncreaseObservations</v>
          </cell>
          <cell r="BX603">
            <v>166</v>
          </cell>
          <cell r="BY603">
            <v>1</v>
          </cell>
          <cell r="CB603" t="str">
            <v>T32,T35,T37,T43,T40,T41</v>
          </cell>
          <cell r="CC603">
            <v>1</v>
          </cell>
          <cell r="CH603">
            <v>2</v>
          </cell>
          <cell r="CL603" t="str">
            <v>T32</v>
          </cell>
          <cell r="CM603">
            <v>1</v>
          </cell>
          <cell r="CQ603">
            <v>1</v>
          </cell>
          <cell r="CU603">
            <v>1</v>
          </cell>
          <cell r="CX603">
            <v>0</v>
          </cell>
          <cell r="CY603">
            <v>1</v>
          </cell>
          <cell r="DB603">
            <v>0</v>
          </cell>
          <cell r="DC603" t="str">
            <v>Mellomvalurt &lt;em&gt;Symphytum &lt;/em&gt;&amp;#215:&lt;em&gt;uplandicum &lt;/em&gt;er en flerårig urt (staude) som kan bli opptil 2 m høy. Den er dannet i kultur ved krysning mellom f&amp;#244:rvalurt &lt;em&gt;S. asperum&lt;/em&gt; og valurt&lt;em&gt; S. officinale: &lt;/em&gt;hybridarten kan formere seg med frø og kan krysse seg tilbake med foreldrene.</v>
          </cell>
          <cell r="DD603" t="str">
            <v>&lt;p&gt;Arten ble først funnet i Oslo i 1856 og 1857, men med nokså få funn før 1940-tallet. Det har vært særlig mange funn av den de siste 30 årene, noe som tyder på at den er i spredning etter at bruken av den i jordbruket ser ut til å være over. Den er nå etablert nord til Nordland og med mange funn og kanskje pågående etablering i Troms med registrerte (Troms-funnene er imidlertid utelatt i dokumentasjonsfilen).&lt;/p&gt;&lt;p&gt;En gjennomgang av &lt;i&gt;Symphytum &lt;/i&gt;i Oslo-herbariet ga en stor andel ombestemmelser. Vi har derfor valgt å utelate funn av denne arten som ikke er gjennomgått. Vurderingen bygger dermed bare på herbariemateriale i Oslo, i Kristiansand (gjennomgått av Per Arvid Åsen) og på Artsobservasjoner med fotos som kan identifiseres til art.&lt;/p&gt;</v>
          </cell>
          <cell r="DE603" t="str">
            <v>Mellomvalurt er blitt importert som produksjonsplante til bruk som husdyrf&amp;#244:r, trolig også for grønngjødsling. Den er enten gjenstående eller forvillet fra dyrkning, eventuelt kastet ut.</v>
          </cell>
          <cell r="DF603" t="str">
            <v>Invasjonspotensialet er høyt, men med usikkerhet nedover til moderat på grunn av en ekspansjonshastighet som med kvartilene sine spenner over nivå 2 og 3. Den skårer maksimum på median levetid.</v>
          </cell>
          <cell r="DG603" t="str">
            <v>Mellomvalurt har en liten økologisk effekt. Arten kan danne store, tette bestander. I og med at den oftest vokser i kantsoner og på skrotemark, gjør den forholdsvis liten skade på hjemlige arter og naturtyper, men den har en viss fortrengningseffekt, spesielt i gjengroing av tidligere kulturmark (enger). Arten kan hybridisere introgressivt med begge sine foreldre, men så lenge de også er fremmede arter, gir det ikke noe utslag på introgresjonskriteriet.</v>
          </cell>
          <cell r="DH603" t="str">
            <v>&lt;p&gt;Mellomvalurt vurderes å ha høy risiko i norsk natur med usikkerhet nedover til lav risiko på grunn av en usikkerhet i invasjonspotensialet. Arten har en viss fortrengningseffekt, men går i hovedsak inn i sterkt endrede naturtyper.&lt;/p&gt;</v>
          </cell>
          <cell r="DI603">
            <v>1</v>
          </cell>
        </row>
        <row r="604">
          <cell r="B604" t="str">
            <v>Rubus spectabilis</v>
          </cell>
          <cell r="C604" t="str">
            <v>Pursh</v>
          </cell>
          <cell r="D604" t="str">
            <v>prydbringebær</v>
          </cell>
          <cell r="E604">
            <v>63415</v>
          </cell>
          <cell r="F604">
            <v>103455</v>
          </cell>
          <cell r="G604" t="str">
            <v>ExpertGroups/Karplanter/N</v>
          </cell>
          <cell r="H604" t="str">
            <v>Karplanter</v>
          </cell>
          <cell r="I604" t="str">
            <v>Karplanter</v>
          </cell>
          <cell r="J604" t="str">
            <v>AlienSpecie</v>
          </cell>
          <cell r="N604">
            <v>3</v>
          </cell>
          <cell r="Q604">
            <v>2</v>
          </cell>
          <cell r="R604" t="str">
            <v>V</v>
          </cell>
          <cell r="T604" t="str">
            <v>LO</v>
          </cell>
          <cell r="U604">
            <v>2</v>
          </cell>
          <cell r="V604" t="str">
            <v>3A,2E</v>
          </cell>
          <cell r="X604">
            <v>2</v>
          </cell>
          <cell r="Y604">
            <v>3</v>
          </cell>
          <cell r="Z604">
            <v>1</v>
          </cell>
          <cell r="AA604">
            <v>1890</v>
          </cell>
          <cell r="AB604" t="str">
            <v>terrestrial</v>
          </cell>
          <cell r="AD604" t="str">
            <v>unknown</v>
          </cell>
          <cell r="AE604" t="str">
            <v>yes</v>
          </cell>
          <cell r="AF604" t="str">
            <v>yes</v>
          </cell>
          <cell r="AG604">
            <v>1924</v>
          </cell>
          <cell r="AH604" t="str">
            <v>Ho Stord: Lærerskolen</v>
          </cell>
          <cell r="AI604">
            <v>10</v>
          </cell>
          <cell r="AJ604" t="str">
            <v>V</v>
          </cell>
          <cell r="AL604">
            <v>1</v>
          </cell>
          <cell r="AM604" t="str">
            <v>importDirect</v>
          </cell>
          <cell r="AN604">
            <v>2</v>
          </cell>
          <cell r="AO604" t="str">
            <v>introductionEscaped</v>
          </cell>
          <cell r="AP604" t="str">
            <v>Øs,Bu,Ro,Ho,Sf,Mr</v>
          </cell>
          <cell r="AQ604">
            <v>64</v>
          </cell>
          <cell r="AR604">
            <v>5</v>
          </cell>
          <cell r="AS604">
            <v>320</v>
          </cell>
          <cell r="AT604">
            <v>85000</v>
          </cell>
          <cell r="AU604">
            <v>960</v>
          </cell>
          <cell r="AV604">
            <v>30</v>
          </cell>
          <cell r="AW604" t="str">
            <v>Ingen kjent effekt</v>
          </cell>
          <cell r="AX604" t="str">
            <v>Ingen kjent effekt</v>
          </cell>
          <cell r="BC604" t="str">
            <v>Ingen kjent effekt</v>
          </cell>
          <cell r="BD604" t="str">
            <v>Ingen kjent effekt</v>
          </cell>
          <cell r="BE604" t="str">
            <v>no</v>
          </cell>
          <cell r="BF604" t="str">
            <v>no</v>
          </cell>
          <cell r="BG604" t="str">
            <v>V</v>
          </cell>
          <cell r="BK604" t="str">
            <v>temperate_boreal:NorthAndCentralAmerica|temperate_nemoral:NorthAndCentralAmerica|subtropic_mediterranean:NorthAndCentralAmerica</v>
          </cell>
          <cell r="BM604" t="str">
            <v>temperate_boreal:Europe,NorthAndCentralAmerica|temperate_nemoral:Europe,NorthAndCentralAmerica|subtropic_mediterranean:NorthAndCentralAmerica</v>
          </cell>
          <cell r="BO604">
            <v>3</v>
          </cell>
          <cell r="BR604" t="str">
            <v>RedListCategoryLevel</v>
          </cell>
          <cell r="BT604">
            <v>2</v>
          </cell>
          <cell r="BU604" t="str">
            <v>X</v>
          </cell>
          <cell r="BW604" t="str">
            <v>SpreadYearlyIncreaseObservations</v>
          </cell>
          <cell r="BX604">
            <v>157</v>
          </cell>
          <cell r="BY604">
            <v>1</v>
          </cell>
          <cell r="CB604" t="str">
            <v>T4,T40,T4,T35</v>
          </cell>
          <cell r="CC604">
            <v>1</v>
          </cell>
          <cell r="CH604">
            <v>2</v>
          </cell>
          <cell r="CJ604" t="str">
            <v>X</v>
          </cell>
          <cell r="CL604" t="str">
            <v>T4</v>
          </cell>
          <cell r="CM604">
            <v>1</v>
          </cell>
          <cell r="CQ604">
            <v>1</v>
          </cell>
          <cell r="CU604">
            <v>1</v>
          </cell>
          <cell r="CX604">
            <v>0</v>
          </cell>
          <cell r="CY604">
            <v>1</v>
          </cell>
          <cell r="DB604">
            <v>0</v>
          </cell>
          <cell r="DC604" t="str">
            <v>Prydbringebær &lt;em&gt;Rubus spectabilis&lt;/em&gt; er en busk fra vestlige Nord-Amerika (Stillehavsstatene fra Alaska sør til California). Arten dyrkes noe som prydbusk, mest i nyere tid. Den formerer seg seksuelt med frø, og de saftige fruktene spres med fugl.</v>
          </cell>
          <cell r="DD604" t="str">
            <v>&lt;p&gt;Prydbringebær dyrkes noe som prydbusk, mest i nyere tid. Den er hardfør, reproduserer lett, og etablerer seg lett, men er foreløpig ikke svært ekspansiv (men ryktes å kunne bli det). Den ble først funnet forvillet i skogen nær parken ved Rød herregård i Øf Halden i 1890 og er senere funnet unnsluppet fra parker og hager i seks kystfylker nord til MR Ørsta og Ålesund.&lt;/p&gt;</v>
          </cell>
          <cell r="DE604" t="str">
            <v>Prydbringebær sprer seg fra beplantninger i parker og hager med fugl. Arten har sterk klonal vekst fra rotsystemet, og danner tette, sammenhengende kratt.</v>
          </cell>
          <cell r="DF604" t="str">
            <v>Invasjonspotensialet er moderat. Arten har moderat median levetid og en moderat (til begrenset) ekspansjonshastighet. Arten har en begrenset utbredelse i Norge og er, på tross av en en del nye funn de siste tiårene, ikke særlig ekspansiv foreløpig.</v>
          </cell>
          <cell r="DG604" t="str">
            <v>Arten vurderes å ha en liten økologisk effekt. Det er relativt få forekomster av arten, og den forekommer typisk i veikanter, kratt, krattskog o.l. Noen funn er i etablerte skogstyper som alm-askeskog, svartorskog og blandingsskog. Arten utgjør foreløpig ikke noe problem i norsk natur, men den er angitt som "invasive" i Irland (NOBANIS) og er risikovurdert med resultatet "moderate-major risk" på grunn av potensialet den har til å utkonkurrere hjemlig vegetasjon (O&amp;#39:Rourke &amp; Lysaght 2014). Arten vureres derfor til å ha potensial for en liten økologisk effekt i fastmarkskog når det gjelder konkurranse om plass de neste 50 årene, men vi setter usikkerhet nedover fordi dette er basert på data fra utlandet som ikke automatisk er gyldig hos oss.</v>
          </cell>
          <cell r="DH604" t="str">
            <v>&lt;p&gt;Prydbringebær vurderes til låg økologisk risiko i norsk natur. Den har foreløpig få forekomster og begrenset ekspansjon, men den er ansett for å kunne representere et problem i Irland, og det er det som har gitt utslag på økologisk effekt-aksen. &lt;/p&gt;&lt;p&gt; &lt;/p&gt;&lt;p&gt; &lt;/p&gt;</v>
          </cell>
          <cell r="DI604">
            <v>1</v>
          </cell>
        </row>
        <row r="605">
          <cell r="B605" t="str">
            <v>Papaver croceum</v>
          </cell>
          <cell r="C605" t="str">
            <v>Ledeb.</v>
          </cell>
          <cell r="D605" t="str">
            <v>sibirvalmue</v>
          </cell>
          <cell r="E605">
            <v>135048</v>
          </cell>
          <cell r="F605">
            <v>103054</v>
          </cell>
          <cell r="G605" t="str">
            <v>ExpertGroups/Karplanter/N</v>
          </cell>
          <cell r="H605" t="str">
            <v>Karplanter</v>
          </cell>
          <cell r="I605" t="str">
            <v>Karplanter</v>
          </cell>
          <cell r="J605" t="str">
            <v>AlienSpecie</v>
          </cell>
          <cell r="N605">
            <v>4</v>
          </cell>
          <cell r="Q605">
            <v>1</v>
          </cell>
          <cell r="T605" t="str">
            <v>PH</v>
          </cell>
          <cell r="U605">
            <v>3</v>
          </cell>
          <cell r="V605" t="str">
            <v>4A,1</v>
          </cell>
          <cell r="X605">
            <v>3</v>
          </cell>
          <cell r="Y605">
            <v>4</v>
          </cell>
          <cell r="Z605">
            <v>1</v>
          </cell>
          <cell r="AA605">
            <v>1902</v>
          </cell>
          <cell r="AB605" t="str">
            <v>terrestrial</v>
          </cell>
          <cell r="AD605" t="str">
            <v>unknown</v>
          </cell>
          <cell r="AE605" t="str">
            <v>yes</v>
          </cell>
          <cell r="AF605" t="str">
            <v>unknown</v>
          </cell>
          <cell r="AG605">
            <v>1910</v>
          </cell>
          <cell r="AH605" t="str">
            <v>ST Oppdal: Kongsvoll ("forvildet i engen")</v>
          </cell>
          <cell r="AI605">
            <v>3</v>
          </cell>
          <cell r="AJ605" t="str">
            <v>V</v>
          </cell>
          <cell r="AL605">
            <v>1</v>
          </cell>
          <cell r="AM605" t="str">
            <v>importDirect</v>
          </cell>
          <cell r="AN605">
            <v>2</v>
          </cell>
          <cell r="AO605" t="str">
            <v>introductionEscaped,spreadNaturalDispersal</v>
          </cell>
          <cell r="AP605" t="str">
            <v>Øs,OsA,He,Op,Bu,Ve,Te,Aa,Va,Ro,Ho,Sf,Mr,St,Nt,No,Tr,Fi</v>
          </cell>
          <cell r="AQ605">
            <v>1000</v>
          </cell>
          <cell r="AR605">
            <v>5</v>
          </cell>
          <cell r="AS605">
            <v>5000</v>
          </cell>
          <cell r="AT605">
            <v>300000</v>
          </cell>
          <cell r="AU605">
            <v>15000</v>
          </cell>
          <cell r="AV605">
            <v>90</v>
          </cell>
          <cell r="AW605" t="str">
            <v>Ingen kjent effekt</v>
          </cell>
          <cell r="AX605" t="str">
            <v>Ingen kjent effekt</v>
          </cell>
          <cell r="BC605" t="str">
            <v>Ingen kjent effekt</v>
          </cell>
          <cell r="BD605" t="str">
            <v>Ingen kjent effekt</v>
          </cell>
          <cell r="BE605" t="str">
            <v>no</v>
          </cell>
          <cell r="BF605" t="str">
            <v>no</v>
          </cell>
          <cell r="BK605" t="str">
            <v>temperate_nemoral:Asia|temperate_dry:Asia</v>
          </cell>
          <cell r="BM605" t="str">
            <v>polar:Europe|temperate_boreal:Europe|temperate_nemoral:Europe,Asia|temperate_dry:Asia</v>
          </cell>
          <cell r="BO605">
            <v>4</v>
          </cell>
          <cell r="BR605" t="str">
            <v>RedListCategoryLevel</v>
          </cell>
          <cell r="BT605">
            <v>3</v>
          </cell>
          <cell r="BW605" t="str">
            <v>SpreadYearlyIncreaseObservations</v>
          </cell>
          <cell r="BX605">
            <v>357</v>
          </cell>
          <cell r="BY605">
            <v>1</v>
          </cell>
          <cell r="CB605" t="str">
            <v>T4,T3,T35,T37-C-3,T7,T13,T16,T32,T41,T42,T43,T45</v>
          </cell>
          <cell r="CC605">
            <v>1</v>
          </cell>
          <cell r="CH605">
            <v>1</v>
          </cell>
          <cell r="CM605">
            <v>1</v>
          </cell>
          <cell r="CQ605">
            <v>1</v>
          </cell>
          <cell r="CU605">
            <v>1</v>
          </cell>
          <cell r="CX605">
            <v>0</v>
          </cell>
          <cell r="CY605">
            <v>1</v>
          </cell>
          <cell r="DB605">
            <v>0</v>
          </cell>
          <cell r="DC605" t="str">
            <v>&lt;p&gt;Sibirvalmue &lt;em&gt;Papaver croceum &lt;/em&gt;er en kortlevd flerårig urt fra Sør-Sibir og Sentral-Asia. Arten har stor frøreproduksjon, og frøene spres passivt, trolig mest med vind og vatn. Sibirvalmue gikk tidligere stort sett under navnet &lt;em&gt;P. nudicaule&lt;/em&gt;. Dette navnet tilhører imidlertid en annen sørsibirsk art, men fordi ekte &lt;i&gt;P. nudicaule &lt;/i&gt;verken er introdusert eller forvillet&lt;em&gt; &lt;/em&gt;i Norden så har dette ikke skapt noen problemer.&lt;/p&gt;</v>
          </cell>
          <cell r="DD605" t="str">
            <v>&lt;p&gt;Sibirvalmue er reknet som en gammel hageplante i Norge, og er en av de mest hardføre av alle norske hageplanter. Arten er først dokumentert fra ST Trondheim: Jonsvatnet i 1902, VA Kristiansand: Møllevatnet i 1903, og ST Oppdal: Kongsvoll i 1910. Dette tyder på at arten ble tatt inn i hager i Norge rundt 1900. Den har siden blitt tatt i alle fylker i landet, men særlig i høgtliggende og nordlige strøk, med naturalisering inn i arktisk sone i Finnmark. Den kan dyrkes, setter frø og formerer seg opp til 2-300 m over skoggrensa (Ho Ulvik: Finse). Den mest imponerende forvillete forekomsten hittil sett i Norge er en masseforekomst på ei stor bekkevifte litt nord for Kongsfjord i Fi Berlevåg, i den delen av Norge som regnes som sørarktisk. I ytre Finnmark går den også inn i rasmarker og har vært forvekslet med fjellvalmue, bl.a. på Magerøya i Fi Nordkapp. Arten er imidlertid ikke stabil i låglandet sørpå og langs kysten.&lt;br/&gt;&lt;/p&gt;</v>
          </cell>
          <cell r="DE605" t="str">
            <v>Arten er dyrket og meget populær som hagestaude, særlig i kalde områder. Den frøformerer seg ekstremt godt og forviller seg uvanlig lett.</v>
          </cell>
          <cell r="DF605" t="str">
            <v>Arten har stort invasjonspotensial. Sibirvalmue har en lang median levetid i landet, og en moderat ekspansjonshastighet. Arten fyller nå sitt potensielle utbredelsesområde (polygonet), men de enkelte forekomstene er ofte noe ustabile.</v>
          </cell>
          <cell r="DG605" t="str">
            <v>Arten har ingen kjent negativ økologisk effekt. Den forvilles lett, men under skoggrensa etablerer den seg praktisk talt bare på skrotemark i vid betydning. Den kan etablere seg i alpine og arktiske vegetasjonstyper, men vil neppe få noen negativ effekt i norsk natur. Hybridisering er påvist i botaniske hager med fjellvalmue &lt;em&gt;P. radicatum&lt;/em&gt;, men neppe introgressivt og neppe i naturen.</v>
          </cell>
          <cell r="DH605" t="str">
            <v>&lt;p&gt;Sibirvalmue vurderes til potensielt høg økologisk risiko, men utelukkende på grunn av invasjonspotensialet.&lt;/p&gt;</v>
          </cell>
          <cell r="DI605">
            <v>0</v>
          </cell>
        </row>
        <row r="606">
          <cell r="B606" t="str">
            <v>Philadelphus coronarius</v>
          </cell>
          <cell r="C606" t="str">
            <v>L.</v>
          </cell>
          <cell r="D606" t="str">
            <v>duftskjærsmin</v>
          </cell>
          <cell r="E606">
            <v>61637</v>
          </cell>
          <cell r="F606">
            <v>101677</v>
          </cell>
          <cell r="G606" t="str">
            <v>ExpertGroups/Karplanter/N</v>
          </cell>
          <cell r="H606" t="str">
            <v>Karplanter</v>
          </cell>
          <cell r="I606" t="str">
            <v>Karplanter</v>
          </cell>
          <cell r="J606" t="str">
            <v>AlienSpecie</v>
          </cell>
          <cell r="N606">
            <v>3</v>
          </cell>
          <cell r="Q606">
            <v>1</v>
          </cell>
          <cell r="T606" t="str">
            <v>LO</v>
          </cell>
          <cell r="U606">
            <v>2</v>
          </cell>
          <cell r="V606" t="str">
            <v>3AB,1</v>
          </cell>
          <cell r="X606">
            <v>2</v>
          </cell>
          <cell r="Y606">
            <v>3</v>
          </cell>
          <cell r="Z606">
            <v>1</v>
          </cell>
          <cell r="AA606">
            <v>1879</v>
          </cell>
          <cell r="AB606" t="str">
            <v>terrestrial</v>
          </cell>
          <cell r="AD606" t="str">
            <v>unknown</v>
          </cell>
          <cell r="AE606" t="str">
            <v>yes</v>
          </cell>
          <cell r="AF606" t="str">
            <v>unknown</v>
          </cell>
          <cell r="AG606">
            <v>1909</v>
          </cell>
          <cell r="AH606" t="str">
            <v>Te Skien: "Vold i Solum. Q. sp. [som spontan]"</v>
          </cell>
          <cell r="AI606">
            <v>15</v>
          </cell>
          <cell r="AJ606" t="str">
            <v>V</v>
          </cell>
          <cell r="AL606">
            <v>2</v>
          </cell>
          <cell r="AM606" t="str">
            <v>importDirect</v>
          </cell>
          <cell r="AN606">
            <v>3</v>
          </cell>
          <cell r="AO606" t="str">
            <v>introductionEscaped</v>
          </cell>
          <cell r="AP606" t="str">
            <v>Øs,OsA,Bu,Ve,Te,Aa,Va,Ro,Mr,St</v>
          </cell>
          <cell r="AQ606">
            <v>156</v>
          </cell>
          <cell r="AR606">
            <v>4</v>
          </cell>
          <cell r="AS606">
            <v>624</v>
          </cell>
          <cell r="AT606">
            <v>140000</v>
          </cell>
          <cell r="AU606">
            <v>1800</v>
          </cell>
          <cell r="AV606">
            <v>40</v>
          </cell>
          <cell r="AW606" t="str">
            <v>Ingen kjent effekt</v>
          </cell>
          <cell r="AX606" t="str">
            <v>Ingen kjent effekt</v>
          </cell>
          <cell r="BC606" t="str">
            <v>Ingen kjent effekt</v>
          </cell>
          <cell r="BD606" t="str">
            <v>Ingen kjent effekt</v>
          </cell>
          <cell r="BE606" t="str">
            <v>no</v>
          </cell>
          <cell r="BF606" t="str">
            <v>no</v>
          </cell>
          <cell r="BG606" t="str">
            <v>V</v>
          </cell>
          <cell r="BK606" t="str">
            <v>temperate_nemoral:Europe,Asia|subtropic_mediterranean:Europe</v>
          </cell>
          <cell r="BM606" t="str">
            <v>temperate_boreal:Europe,NorthAndCentralAmerica|temperate_nemoral:Europe,Asia,NorthAndCentralAmerica|subtropic_mediterranean:Europe</v>
          </cell>
          <cell r="BO606">
            <v>3</v>
          </cell>
          <cell r="BR606" t="str">
            <v>RedListCategoryLevel</v>
          </cell>
          <cell r="BT606">
            <v>3</v>
          </cell>
          <cell r="BW606" t="str">
            <v>SpreadYearlyIncreaseObservations</v>
          </cell>
          <cell r="BX606">
            <v>356</v>
          </cell>
          <cell r="BY606">
            <v>1</v>
          </cell>
          <cell r="CB606" t="str">
            <v>T30,T35,T4,T32,T4-C-3,T40</v>
          </cell>
          <cell r="CC606">
            <v>1</v>
          </cell>
          <cell r="CH606">
            <v>1</v>
          </cell>
          <cell r="CL606" t="str">
            <v>T4-C-3</v>
          </cell>
          <cell r="CM606">
            <v>1</v>
          </cell>
          <cell r="CQ606">
            <v>1</v>
          </cell>
          <cell r="CU606">
            <v>1</v>
          </cell>
          <cell r="CX606">
            <v>0</v>
          </cell>
          <cell r="CY606">
            <v>1</v>
          </cell>
          <cell r="DB606">
            <v>0</v>
          </cell>
          <cell r="DC606" t="str">
            <v>Duftskjærsmin &lt;em&gt;Philadelphus coronarius &lt;/em&gt;stammer fra Sør- og Øst-Europa og Kaukasus. Den en gammel og meget populær prydbusk i norske hager. Arten er en nokså langlevd busk med frøreproduksjon i Norge.</v>
          </cell>
          <cell r="DD606" t="str">
            <v>&lt;p&gt;Arten ble observert tidlig som mulig "forvillet" (VA Kristiansand: Kjos 1879), men med mulig unntak for funnet i Voll i Te Skien i 1909 ("q. sp." = som spontan), er alle funn fram til 1955 bygd på enkeltbusker, enten gjenstående eller utkastet, eller på plantinger. Etter 1989 øker funnfrekvensen, og særlig i Ak Oslo- og Bu Drammen-området, Agder, kanskje ST Trondheim, og med opplagt frøforvillete forekomster. Arten har nå kjente forekomster i Østfold, Akershus med Oslo, Buskerud, Vestfold, Telemark, Aust-Agder, Vest-Agder, Rogaland, Møre og Romsdal og Sør-Trøndelag.&lt;/p&gt;</v>
          </cell>
          <cell r="DE606" t="str">
            <v>&lt;p&gt; Arten er kommet inn som prydbusk. Frøene har ingen spesiell tilpasning til spredning. Det er først etter 1989 at frøplanter er observert, men storparten av rapportene bygger fortsatt på utkastete hageplanter. Det kan virke som om tettheten av bestander av duktskjærsmin, i hager pluss naturen, har blitt så stor de siste tiårene at krysspollinering skjer og dermed frøsetting og frøspredning ut i naturtyper.&lt;/p&gt;</v>
          </cell>
          <cell r="DF606" t="str">
            <v>Duftskjærsmin har et moderat invasjonspotensial, et resultat av moderate skår både på median levetid og ekspansjonshastighet.</v>
          </cell>
          <cell r="DG606" t="str">
            <v>Arten vurderes å ha ingen kjente negative økologiske effekter. Arten naturaliseres særlig i lågurtskog på middels til baserik grunn. Det er likevel lite trolig at denne arten blir problematisk i norsk natur med det første.</v>
          </cell>
          <cell r="DH606" t="str">
            <v>&lt;p&gt;Duftskjærsmin vurderes til låg økologisk risiko i landet, utelukkende på grunn av invasjonspotensialet. &lt;br/&gt;&lt;/p&gt;</v>
          </cell>
          <cell r="DI606">
            <v>0</v>
          </cell>
        </row>
        <row r="607">
          <cell r="B607" t="str">
            <v>Physostegia virginiana</v>
          </cell>
          <cell r="C607" t="str">
            <v>(L.) Benth.</v>
          </cell>
          <cell r="D607" t="str">
            <v>virginialeddblom</v>
          </cell>
          <cell r="E607">
            <v>102391</v>
          </cell>
          <cell r="F607">
            <v>143522</v>
          </cell>
          <cell r="G607" t="str">
            <v>ExpertGroups/Karplanter/N</v>
          </cell>
          <cell r="H607" t="str">
            <v>Karplanter</v>
          </cell>
          <cell r="I607" t="str">
            <v>Karplanter</v>
          </cell>
          <cell r="J607" t="str">
            <v>AlienSpecie</v>
          </cell>
          <cell r="N607">
            <v>1</v>
          </cell>
          <cell r="Q607">
            <v>1</v>
          </cell>
          <cell r="T607" t="str">
            <v>NK</v>
          </cell>
          <cell r="U607">
            <v>1</v>
          </cell>
          <cell r="V607" t="str">
            <v>1,1</v>
          </cell>
          <cell r="AA607" t="str">
            <v>2010-</v>
          </cell>
          <cell r="AB607" t="str">
            <v>terrestrial</v>
          </cell>
          <cell r="AD607" t="str">
            <v>unknown</v>
          </cell>
          <cell r="AE607" t="str">
            <v>no</v>
          </cell>
          <cell r="AF607" t="str">
            <v>unknown</v>
          </cell>
          <cell r="AI607">
            <v>5</v>
          </cell>
          <cell r="AJ607" t="str">
            <v>V</v>
          </cell>
          <cell r="AL607">
            <v>2</v>
          </cell>
          <cell r="AM607" t="str">
            <v>importDirect</v>
          </cell>
          <cell r="AN607">
            <v>1</v>
          </cell>
          <cell r="AO607" t="str">
            <v>introductionEscaped</v>
          </cell>
          <cell r="AP607" t="str">
            <v>Bu</v>
          </cell>
          <cell r="AQ607">
            <v>4</v>
          </cell>
          <cell r="AR607">
            <v>2</v>
          </cell>
          <cell r="AS607">
            <v>8</v>
          </cell>
          <cell r="AT607">
            <v>1</v>
          </cell>
          <cell r="AU607">
            <v>16</v>
          </cell>
          <cell r="AV607">
            <v>100</v>
          </cell>
          <cell r="AW607" t="str">
            <v>Ingen kjent effekt</v>
          </cell>
          <cell r="AX607" t="str">
            <v>Ingen kjent effekt</v>
          </cell>
          <cell r="BC607" t="str">
            <v>Ingen kjent effekt</v>
          </cell>
          <cell r="BD607" t="str">
            <v>Ingen kjent effekt</v>
          </cell>
          <cell r="BE607" t="str">
            <v>no</v>
          </cell>
          <cell r="BF607" t="str">
            <v>no</v>
          </cell>
          <cell r="BK607" t="str">
            <v>temperate_boreal:NorthAndCentralAmerica|temperate_nemoral:NorthAndCentralAmerica|subtropic_humid:NorthAndCentralAmerica</v>
          </cell>
          <cell r="BM607" t="str">
            <v>temperate_boreal:NorthAndCentralAmerica|temperate_nemoral:Europe,Asia,Oceania,NorthAndCentralAmerica|subtropic_humid:NorthAndCentralAmerica</v>
          </cell>
          <cell r="BO607">
            <v>1</v>
          </cell>
          <cell r="BR607" t="str">
            <v>RedListCategoryLevel</v>
          </cell>
          <cell r="BT607">
            <v>1</v>
          </cell>
          <cell r="BW607" t="str">
            <v>SpreadYearlyIncreaseCalculatedExpansionSpeed</v>
          </cell>
          <cell r="BX607">
            <v>0</v>
          </cell>
          <cell r="BY607">
            <v>1</v>
          </cell>
          <cell r="CB607" t="str">
            <v>T35,T40</v>
          </cell>
          <cell r="CC607">
            <v>1</v>
          </cell>
          <cell r="CH607">
            <v>1</v>
          </cell>
          <cell r="CM607">
            <v>1</v>
          </cell>
          <cell r="CQ607">
            <v>1</v>
          </cell>
          <cell r="CU607">
            <v>1</v>
          </cell>
          <cell r="CX607">
            <v>0</v>
          </cell>
          <cell r="CY607">
            <v>1</v>
          </cell>
          <cell r="DB607">
            <v>0</v>
          </cell>
          <cell r="DC607" t="str">
            <v>Virginialeddblom &lt;i&gt;Physostegia virginiana&lt;/i&gt; er en flerårig urt som opprinnelig kommer fra Nord-Amerika. Den dyrkes som prydplante, og det virker som arten er i ferd med å bli mer populær i norske hager. Den har frøformering og dessuten klonal vekst med jordstengler.</v>
          </cell>
          <cell r="DD607" t="str">
            <v>Arten er dokumentert med &amp;#233:n forekomst i Norge: Bu Drammen: Koppervikdalen nedafor Gunnerud, på en veikant 2013.</v>
          </cell>
          <cell r="DE607" t="str">
            <v>Virginialeddblom er spredd ved hjelp av hageutkast eller utvoksning fra hager. Det er ikke kjent om arten produserer frø i landet.</v>
          </cell>
          <cell r="DF607" t="str">
            <v>Invasjonspotensialet er lite inntil den eventuelt begynner å spre seg med frø.</v>
          </cell>
          <cell r="DG607" t="str">
            <v>Arten har ingen kjent negativ økologisk effekt.</v>
          </cell>
          <cell r="DH607" t="str">
            <v>Virginialeddblom medfører ingen kjent økologisk risiko.</v>
          </cell>
          <cell r="DI607">
            <v>0</v>
          </cell>
        </row>
        <row r="608">
          <cell r="B608" t="str">
            <v>Pilosella aurantiaca aurantiaca</v>
          </cell>
          <cell r="D608" t="str">
            <v>hagesveve</v>
          </cell>
          <cell r="E608">
            <v>102602</v>
          </cell>
          <cell r="F608">
            <v>143596</v>
          </cell>
          <cell r="G608" t="str">
            <v>ExpertGroups/Karplanter/N</v>
          </cell>
          <cell r="H608" t="str">
            <v>Karplanter</v>
          </cell>
          <cell r="I608" t="str">
            <v>Karplanter</v>
          </cell>
          <cell r="J608" t="str">
            <v>AlienSpecie</v>
          </cell>
          <cell r="N608">
            <v>4</v>
          </cell>
          <cell r="Q608">
            <v>2</v>
          </cell>
          <cell r="T608" t="str">
            <v>HI</v>
          </cell>
          <cell r="U608">
            <v>4</v>
          </cell>
          <cell r="V608" t="str">
            <v>4AB,2E</v>
          </cell>
          <cell r="AA608">
            <v>1843</v>
          </cell>
          <cell r="AB608" t="str">
            <v>terrestrial</v>
          </cell>
          <cell r="AD608" t="str">
            <v>unknown</v>
          </cell>
          <cell r="AE608" t="str">
            <v>no</v>
          </cell>
          <cell r="AF608" t="str">
            <v>unknown</v>
          </cell>
          <cell r="AG608">
            <v>1843</v>
          </cell>
          <cell r="AH608" t="str">
            <v>Bu Modum: Snarum</v>
          </cell>
          <cell r="AI608">
            <v>5</v>
          </cell>
          <cell r="AJ608" t="str">
            <v>V</v>
          </cell>
          <cell r="AK608" t="str">
            <v>V</v>
          </cell>
          <cell r="AL608">
            <v>2</v>
          </cell>
          <cell r="AM608" t="str">
            <v>importDirect</v>
          </cell>
          <cell r="AN608">
            <v>4</v>
          </cell>
          <cell r="AO608" t="str">
            <v>introductionEscaped,spreadNaturalDispersal</v>
          </cell>
          <cell r="AP608" t="str">
            <v>Øs,OsA,He,Op,Bu,Ve,Te,Aa,Va,Ro,Ho,Sf,Mr,St,Nt,No,Tr</v>
          </cell>
          <cell r="AQ608">
            <v>1400</v>
          </cell>
          <cell r="AR608">
            <v>4</v>
          </cell>
          <cell r="AS608">
            <v>5600</v>
          </cell>
          <cell r="AT608">
            <v>310000</v>
          </cell>
          <cell r="AU608">
            <v>11200</v>
          </cell>
          <cell r="AV608">
            <v>60</v>
          </cell>
          <cell r="AW608" t="str">
            <v>Ingen kjent effekt</v>
          </cell>
          <cell r="AX608" t="str">
            <v>Ingen kjent effekt</v>
          </cell>
          <cell r="BC608" t="str">
            <v>Ingen kjent effekt</v>
          </cell>
          <cell r="BD608" t="str">
            <v>Ingen kjent effekt</v>
          </cell>
          <cell r="BE608" t="str">
            <v>no</v>
          </cell>
          <cell r="BF608" t="str">
            <v>no</v>
          </cell>
          <cell r="BK608" t="str">
            <v>temperate_nemoral:Europe</v>
          </cell>
          <cell r="BM608" t="str">
            <v>temperate_boreal:Europe,Asia,NorthAndCentralAmerica|temperate_nemoral:Europe,Oceania,NorthAndCentralAmerica</v>
          </cell>
          <cell r="BO608">
            <v>4</v>
          </cell>
          <cell r="BR608" t="str">
            <v>RedListCategoryLevel</v>
          </cell>
          <cell r="BT608">
            <v>4</v>
          </cell>
          <cell r="BV608" t="str">
            <v>X</v>
          </cell>
          <cell r="BW608" t="str">
            <v>SpreadYearlyIncreaseObservations</v>
          </cell>
          <cell r="BX608">
            <v>542</v>
          </cell>
          <cell r="BY608">
            <v>1</v>
          </cell>
          <cell r="CB608" t="str">
            <v>T4,T35,T32,T35,T43-C-1,T40,T43</v>
          </cell>
          <cell r="CC608">
            <v>1</v>
          </cell>
          <cell r="CH608">
            <v>2</v>
          </cell>
          <cell r="CL608" t="str">
            <v>T4,T32</v>
          </cell>
          <cell r="CM608">
            <v>1</v>
          </cell>
          <cell r="CQ608">
            <v>1</v>
          </cell>
          <cell r="CU608">
            <v>1</v>
          </cell>
          <cell r="CX608">
            <v>0</v>
          </cell>
          <cell r="CY608">
            <v>1</v>
          </cell>
          <cell r="DB608">
            <v>0</v>
          </cell>
          <cell r="DC608" t="str">
            <v>Hagesveve &lt;i&gt;Pilosella aurantiaca &lt;/i&gt;subsp. &lt;i&gt;aurantiaca &lt;/i&gt;er en flerårig høgstaude som har vært brukt i landet som hageplante i lang tid. Arten kommer fra alpine områder i Mellom- og Sør-Europa. Arten formerer seg med frø og klonalt med utløpere. Frøsettingen kan være både seksuell og aseksuell (agamospermi). Fruktene har sveveapparat og spres med vind.</v>
          </cell>
          <cell r="DD608" t="str">
            <v>Arten ble først funnet i Bu Modum i 1843 og var innen 1900 kjent fra Akershus/Oslo, Buskerud, Vest-Agder, Hordaland og Sør-Trøndelag. Artens ekspansjonshastighet har tatt seg opp gradvis, og de siste femti årene har artene etablert seg i alle fylker i landet med unntak for Finnmark..</v>
          </cell>
          <cell r="DE608" t="str">
            <v>Arten er innført som hageplante og spres fra dyrkning med frø og ved utkast med utløpere. Frøspredningen er effektiv.</v>
          </cell>
          <cell r="DF608" t="str">
            <v>Arten har et stort invasjonspotensial på grunn av en lang median levetid i landet og en høg ekspansjonshastighet (med usikkerhet ned til moderat).</v>
          </cell>
          <cell r="DG608" t="str">
            <v>Arten vurderes å ha en liten økologisk effekt. Arten spres effektivt, men den fortrenger bare i liten grad andre arter. Vi anslår noe fortrengning av stedegne arter i semi-naturlig eng der arten kan være ekspansiv.</v>
          </cell>
          <cell r="DH608" t="str">
            <v>Hagesveve vurderes til høg økologisk risiko på grunn av maksimum skår på invasjonspotensial kombinert med en liten økologisk effekt.</v>
          </cell>
          <cell r="DI608">
            <v>0</v>
          </cell>
        </row>
        <row r="609">
          <cell r="B609" t="str">
            <v>Pilosella piloselloides bauhinii</v>
          </cell>
          <cell r="C609" t="str">
            <v>(Schult.) S.Bräut. &amp; Greuter</v>
          </cell>
          <cell r="D609" t="str">
            <v>bleik snausveve</v>
          </cell>
          <cell r="E609">
            <v>145744</v>
          </cell>
          <cell r="F609">
            <v>143602</v>
          </cell>
          <cell r="G609" t="str">
            <v>ExpertGroups/Karplanter/N</v>
          </cell>
          <cell r="H609" t="str">
            <v>Karplanter</v>
          </cell>
          <cell r="I609" t="str">
            <v>Karplanter</v>
          </cell>
          <cell r="J609" t="str">
            <v>AlienSpecie</v>
          </cell>
          <cell r="N609">
            <v>3</v>
          </cell>
          <cell r="P609" t="str">
            <v>V</v>
          </cell>
          <cell r="Q609">
            <v>1</v>
          </cell>
          <cell r="T609" t="str">
            <v>LO</v>
          </cell>
          <cell r="U609">
            <v>2</v>
          </cell>
          <cell r="V609" t="str">
            <v>3AB,1</v>
          </cell>
          <cell r="W609" t="str">
            <v>PH</v>
          </cell>
          <cell r="AA609">
            <v>1995</v>
          </cell>
          <cell r="AB609" t="str">
            <v>terrestrial</v>
          </cell>
          <cell r="AD609" t="str">
            <v>unknown</v>
          </cell>
          <cell r="AE609" t="str">
            <v>no</v>
          </cell>
          <cell r="AF609" t="str">
            <v>unknown</v>
          </cell>
          <cell r="AG609">
            <v>1995</v>
          </cell>
          <cell r="AH609" t="str">
            <v>Bu Hole: Nestunellen</v>
          </cell>
          <cell r="AI609">
            <v>10</v>
          </cell>
          <cell r="AJ609" t="str">
            <v>V</v>
          </cell>
          <cell r="AK609" t="str">
            <v>V</v>
          </cell>
          <cell r="AN609">
            <v>3</v>
          </cell>
          <cell r="AO609" t="str">
            <v>introductionTransportpollution,introductionStowaway,spreadStowaway</v>
          </cell>
          <cell r="AP609" t="str">
            <v>OsA,He,Bu,Ve</v>
          </cell>
          <cell r="AQ609">
            <v>116</v>
          </cell>
          <cell r="AR609">
            <v>10</v>
          </cell>
          <cell r="AS609">
            <v>1160</v>
          </cell>
          <cell r="AT609">
            <v>5900</v>
          </cell>
          <cell r="AU609">
            <v>3000</v>
          </cell>
          <cell r="AV609">
            <v>100</v>
          </cell>
          <cell r="AW609" t="str">
            <v>Ingen kjent effekt</v>
          </cell>
          <cell r="AX609" t="str">
            <v>Ingen kjent effekt</v>
          </cell>
          <cell r="BC609" t="str">
            <v>Ingen kjent effekt</v>
          </cell>
          <cell r="BD609" t="str">
            <v>Ingen kjent effekt</v>
          </cell>
          <cell r="BE609" t="str">
            <v>no</v>
          </cell>
          <cell r="BF609" t="str">
            <v>no</v>
          </cell>
          <cell r="BG609" t="str">
            <v>V</v>
          </cell>
          <cell r="BK609" t="str">
            <v>temperate_nemoral:Europe</v>
          </cell>
          <cell r="BM609" t="str">
            <v>temperate_nemoral:Europe,Asia,Oceania,NorthAndCentralAmerica|subtropic_mediterranean:Europe,Asia</v>
          </cell>
          <cell r="BO609">
            <v>3</v>
          </cell>
          <cell r="BP609" t="str">
            <v>X</v>
          </cell>
          <cell r="BR609" t="str">
            <v>RedListCategoryLevel</v>
          </cell>
          <cell r="BT609">
            <v>3</v>
          </cell>
          <cell r="BW609" t="str">
            <v>SpreadYearlyIncreaseObservations</v>
          </cell>
          <cell r="BX609">
            <v>389</v>
          </cell>
          <cell r="BY609">
            <v>1</v>
          </cell>
          <cell r="CB609" t="str">
            <v>T35,T40,T43</v>
          </cell>
          <cell r="CC609">
            <v>1</v>
          </cell>
          <cell r="CH609">
            <v>1</v>
          </cell>
          <cell r="CM609">
            <v>1</v>
          </cell>
          <cell r="CQ609">
            <v>1</v>
          </cell>
          <cell r="CU609">
            <v>1</v>
          </cell>
          <cell r="CX609">
            <v>0</v>
          </cell>
          <cell r="CY609">
            <v>1</v>
          </cell>
          <cell r="DB609">
            <v>0</v>
          </cell>
          <cell r="DC609" t="str">
            <v>Bleik snausveve &lt;i&gt;Pilosella piloselloides &lt;/i&gt;subsp. &lt;i&gt;bauhinii&lt;/i&gt; er en flerårig urt med aseksuell og seksuell frøsetting og med effektiv klonal vekst med utløpere. Den stammer fra Mellom-Europa og er etablert på veikanter og annen skrotemark (sterkt endret fastmark).&lt;br/&gt;&lt;p&gt;Hoveddelen av det norske herbariematerialet av slekta &lt;i&gt;Pilosella&lt;/i&gt; ligger tungt tilgjengelig på et fjernlager i Oslo. Det har ikke vært gjennomgått i nyere tid og er heller ikke studert av oss. For de artene som er inkludert i vurderingen av fremmede planter, er derfor bare moderne opplysninger (stort sett etter 1980) lagt til grunn.&lt;/p&gt;</v>
          </cell>
          <cell r="DD609" t="str">
            <v>Bleik snausveve ble første gang (i moderne tid) dokumentert fra veikanten ved E16 ved Nestunellen i Bu Hole i 1995. Året etter ble den funnet flere steder i Bu Drammen og minst to steder i Øvre Eiker. Siden har arten blitt funnet stadig flere steder, men bare på søndre Østlandet fra Vf Re (Langøya) nord til He Kongsvinger (Sjøenden), nesten alltid på veikanter.</v>
          </cell>
          <cell r="DE609" t="str">
            <v>Underarten er trolig innført med grasfrø og som blindpassasjer med transportmidler (biler). Videre spredning især med transportmidler.</v>
          </cell>
          <cell r="DF609" t="str">
            <v>Invasjonspotensialet er moderat med usikkerhet til stort, en kombinasjon av moderat til lang median levetid og moderat ekspansjonshastighet.</v>
          </cell>
          <cell r="DG609" t="str">
            <v>Det er ingen kjente negative økologiske effekter knyttet til denne underarten: den går foreløpig kun inn i sterkt endret natur.</v>
          </cell>
          <cell r="DH609" t="str">
            <v>Bleik snausveve vurderes til låg økologisk risiko med usikkerhet til potensielt høg, men utelukkende på grunn av invasjonspotensialet.</v>
          </cell>
          <cell r="DI609">
            <v>0</v>
          </cell>
        </row>
        <row r="610">
          <cell r="B610" t="str">
            <v>Plantago virginica</v>
          </cell>
          <cell r="C610" t="str">
            <v>L.</v>
          </cell>
          <cell r="E610">
            <v>105266</v>
          </cell>
          <cell r="F610">
            <v>145613</v>
          </cell>
          <cell r="G610" t="str">
            <v>ExpertGroups/Karplanter/N</v>
          </cell>
          <cell r="H610" t="str">
            <v>Karplanter</v>
          </cell>
          <cell r="I610" t="str">
            <v>Karplanter</v>
          </cell>
          <cell r="J610" t="str">
            <v>AlienSpecie</v>
          </cell>
          <cell r="N610">
            <v>1</v>
          </cell>
          <cell r="Q610">
            <v>1</v>
          </cell>
          <cell r="T610" t="str">
            <v>NK</v>
          </cell>
          <cell r="U610">
            <v>1</v>
          </cell>
          <cell r="V610" t="str">
            <v>1,1</v>
          </cell>
          <cell r="AA610">
            <v>2002</v>
          </cell>
          <cell r="AB610" t="str">
            <v>terrestrial</v>
          </cell>
          <cell r="AD610" t="str">
            <v>origin</v>
          </cell>
          <cell r="AE610" t="str">
            <v>no</v>
          </cell>
          <cell r="AF610" t="str">
            <v>unknown</v>
          </cell>
          <cell r="AG610">
            <v>2002</v>
          </cell>
          <cell r="AH610" t="str">
            <v>Bu Hurum: Tofte (tømmerdeponi)</v>
          </cell>
          <cell r="AI610">
            <v>3</v>
          </cell>
          <cell r="AJ610" t="str">
            <v>V</v>
          </cell>
          <cell r="AN610">
            <v>1</v>
          </cell>
          <cell r="AO610" t="str">
            <v>introductionTransportpollution</v>
          </cell>
          <cell r="AP610" t="str">
            <v>Bu</v>
          </cell>
          <cell r="AQ610">
            <v>4</v>
          </cell>
          <cell r="AR610">
            <v>1</v>
          </cell>
          <cell r="AS610">
            <v>4</v>
          </cell>
          <cell r="AT610">
            <v>1</v>
          </cell>
          <cell r="AU610">
            <v>4</v>
          </cell>
          <cell r="AV610">
            <v>100</v>
          </cell>
          <cell r="AW610" t="str">
            <v>Ingen kjent effekt</v>
          </cell>
          <cell r="AX610" t="str">
            <v>Ingen kjent effekt</v>
          </cell>
          <cell r="BC610" t="str">
            <v>Ingen kjent effekt</v>
          </cell>
          <cell r="BD610" t="str">
            <v>Ingen kjent effekt</v>
          </cell>
          <cell r="BE610" t="str">
            <v>no</v>
          </cell>
          <cell r="BF610" t="str">
            <v>no</v>
          </cell>
          <cell r="BK610" t="str">
            <v>temperate_nemoral:NorthAndCentralAmerica|subtropic_mediterranean:NorthAndCentralAmerica|subtropic_humid:NorthAndCentralAmerica</v>
          </cell>
          <cell r="BM610" t="str">
            <v>temperate_nemoral:Europe,Asia,NorthAndCentralAmerica|subtropic_mediterranean:NorthAndCentralAmerica|subtropic_humid:NorthAndCentralAmerica|subtropic_caperegion:Africa</v>
          </cell>
          <cell r="BO610">
            <v>1</v>
          </cell>
          <cell r="BR610" t="str">
            <v>RedListCategoryLevel</v>
          </cell>
          <cell r="BT610">
            <v>1</v>
          </cell>
          <cell r="BW610" t="str">
            <v>SpreadYearlyIncreaseCalculatedExpansionSpeed</v>
          </cell>
          <cell r="BX610">
            <v>0</v>
          </cell>
          <cell r="BY610">
            <v>1</v>
          </cell>
          <cell r="CB610" t="str">
            <v>T37</v>
          </cell>
          <cell r="CC610">
            <v>1</v>
          </cell>
          <cell r="CH610">
            <v>1</v>
          </cell>
          <cell r="CM610">
            <v>1</v>
          </cell>
          <cell r="CQ610">
            <v>1</v>
          </cell>
          <cell r="CU610">
            <v>1</v>
          </cell>
          <cell r="CX610">
            <v>0</v>
          </cell>
          <cell r="CY610">
            <v>1</v>
          </cell>
          <cell r="DB610">
            <v>0</v>
          </cell>
          <cell r="DC610" t="str">
            <v>Kjempe-arten &lt;i&gt;Plantago virginica&lt;/i&gt; er en flerårig urt med frøformering, men uten klonal vekst. Den stammer fra Nord-Amerika.</v>
          </cell>
          <cell r="DD610" t="str">
            <v>Arten er funnet i Bu Hurum: Tofte, på bark- og flishaugene til S&amp;#246:dra Cells cellulosefabrikk, som nå gror igjen. Funnene ble gjort i 2002 (bestand) og 2008 (bare &amp;#233:n plante sett). Arten kan ha gått ut.</v>
          </cell>
          <cell r="DE610" t="str">
            <v>Den har kommet inn med utenlandsk tømmer, trolig fra Nord-Amerika. Arten har frø som skiller ut slim i fuktig vær og som kan henge fast ved føtter, kjøretøyer (og tømmer).</v>
          </cell>
          <cell r="DF610" t="str">
            <v>Invasjonspotensialet er lite: både median levetid og ekspansjonshastighet skårer på laveste nivå ut fra &amp;#233:n ustabil forekomst.</v>
          </cell>
          <cell r="DG610" t="str">
            <v>Det er ingen kjente negative økologiske effekter knyttet til arten.</v>
          </cell>
          <cell r="DH610" t="str">
            <v>&lt;i&gt;Plantago virginica&lt;/i&gt; vurderes til ingen kjent økologisk risiko.</v>
          </cell>
          <cell r="DI610">
            <v>0</v>
          </cell>
        </row>
        <row r="611">
          <cell r="B611" t="str">
            <v>Potentilla intermedia</v>
          </cell>
          <cell r="C611" t="str">
            <v>L.</v>
          </cell>
          <cell r="D611" t="str">
            <v>russemure</v>
          </cell>
          <cell r="E611">
            <v>135838</v>
          </cell>
          <cell r="F611">
            <v>103352</v>
          </cell>
          <cell r="G611" t="str">
            <v>ExpertGroups/Karplanter/N</v>
          </cell>
          <cell r="H611" t="str">
            <v>Karplanter</v>
          </cell>
          <cell r="I611" t="str">
            <v>Karplanter</v>
          </cell>
          <cell r="J611" t="str">
            <v>AlienSpecie</v>
          </cell>
          <cell r="N611">
            <v>4</v>
          </cell>
          <cell r="Q611">
            <v>1</v>
          </cell>
          <cell r="T611" t="str">
            <v>PH</v>
          </cell>
          <cell r="U611">
            <v>3</v>
          </cell>
          <cell r="V611" t="str">
            <v>4A,1</v>
          </cell>
          <cell r="X611">
            <v>3</v>
          </cell>
          <cell r="Y611">
            <v>4</v>
          </cell>
          <cell r="Z611">
            <v>1</v>
          </cell>
          <cell r="AA611">
            <v>1853</v>
          </cell>
          <cell r="AB611" t="str">
            <v>terrestrial</v>
          </cell>
          <cell r="AD611" t="str">
            <v>origin,unknown</v>
          </cell>
          <cell r="AE611" t="str">
            <v>yes</v>
          </cell>
          <cell r="AF611" t="str">
            <v>unknown</v>
          </cell>
          <cell r="AG611">
            <v>1895</v>
          </cell>
          <cell r="AH611" t="str">
            <v>Ak Asker: Vollen</v>
          </cell>
          <cell r="AI611">
            <v>3</v>
          </cell>
          <cell r="AJ611" t="str">
            <v>V</v>
          </cell>
          <cell r="AN611">
            <v>5</v>
          </cell>
          <cell r="AO611" t="str">
            <v>introductionTransportpollution,introductionStowaway,spreadNaturalDispersal,spreadStowaway</v>
          </cell>
          <cell r="AP611" t="str">
            <v>Øs,OsA,He,Op,Bu,Ve,Te,Aa,Va,Ro,Ho,Sf,Mr,St,Nt</v>
          </cell>
          <cell r="AQ611">
            <v>1100</v>
          </cell>
          <cell r="AR611">
            <v>5</v>
          </cell>
          <cell r="AS611">
            <v>5500</v>
          </cell>
          <cell r="AT611">
            <v>250000</v>
          </cell>
          <cell r="AU611">
            <v>16000</v>
          </cell>
          <cell r="AV611">
            <v>95</v>
          </cell>
          <cell r="AW611" t="str">
            <v>Ingen kjent effekt</v>
          </cell>
          <cell r="AX611" t="str">
            <v>Ingen kjent effekt</v>
          </cell>
          <cell r="BC611" t="str">
            <v>Ingen kjent effekt</v>
          </cell>
          <cell r="BD611" t="str">
            <v>Ingen kjent effekt</v>
          </cell>
          <cell r="BE611" t="str">
            <v>no</v>
          </cell>
          <cell r="BF611" t="str">
            <v>no</v>
          </cell>
          <cell r="BG611" t="str">
            <v>V</v>
          </cell>
          <cell r="BK611" t="str">
            <v>temperate_nemoral:Europe</v>
          </cell>
          <cell r="BM611" t="str">
            <v>temperate_boreal:Europe,Asia|temperate_nemoral:Europe,Asia,NorthAndCentralAmerica</v>
          </cell>
          <cell r="BO611">
            <v>4</v>
          </cell>
          <cell r="BR611" t="str">
            <v>RedListCategoryLevel</v>
          </cell>
          <cell r="BT611">
            <v>3</v>
          </cell>
          <cell r="BW611" t="str">
            <v>SpreadYearlyIncreaseObservations</v>
          </cell>
          <cell r="BX611">
            <v>311</v>
          </cell>
          <cell r="BY611">
            <v>1</v>
          </cell>
          <cell r="CB611" t="str">
            <v>T35,T37,T39,T43</v>
          </cell>
          <cell r="CC611">
            <v>1</v>
          </cell>
          <cell r="CH611">
            <v>1</v>
          </cell>
          <cell r="CM611">
            <v>1</v>
          </cell>
          <cell r="CQ611">
            <v>1</v>
          </cell>
          <cell r="CU611">
            <v>1</v>
          </cell>
          <cell r="CX611">
            <v>0</v>
          </cell>
          <cell r="CY611">
            <v>1</v>
          </cell>
          <cell r="DB611">
            <v>0</v>
          </cell>
          <cell r="DC611" t="str">
            <v>Russemure &lt;em&gt;Potentilla intermedia &lt;/em&gt;er en hybridart oppstått fra krysning mellom sølvmure &lt;em&gt;P. argentea &lt;/em&gt;og norsk mure &lt;em&gt;P. norvegica&lt;/em&gt;, trolig i Russland. Den er en kortlevt flerårig urt som frøformerer seg meget effektivt (aseksuelt) og er kommet inn som art: det er ingen tegn på at noen norsk forekomst skyldes hybridisering i Norge. Fruktene (smånøtter) spres passivt, men de synes å ha meget lett for å følge med tråkk og transporter.</v>
          </cell>
          <cell r="DD611" t="str">
            <v>&lt;p&gt; Arten hadde strøforekomster i Oslo 1853 og Ro Stavanger: Hillevåg 1888, men fra 1890-tallet har den trolig hatt etablerte forekomster i landet, med første registrerte i Ak Asker: Vollen 1895. Innen noen tiår dukket den opp flere steder på Østlandet (Østfold og Oslo-området), Sørlandet (VA vennesla og Kristiansand) og Vestlandet (Hardanger og Sogn), og etter hvert med spredning over store deler av låglandet i Sør-Norge og med strøforekomster til noen få steder i Finnmark (kanskje noen polemochore fra annen verdenskrig). Det stabile utbredelsesområdet omfatter Østlandet fra søndre deler av Østerdalen og Gudbrandsdalen sør til Kristiansand.&lt;/p&gt;</v>
          </cell>
          <cell r="DE611" t="str">
            <v>Innførselen har trolig skjedd på flere vis, med grasfrø (trolig det eldste), med ballastjord, med korn til møller og havner, og med mindre spesifikke transporter. Innenlands spredning har nok særlig skjedd langs veier og jernbaner, og arten er et hyppig element i ugrasfloraen på jernbanestasjoner.</v>
          </cell>
          <cell r="DF611" t="str">
            <v>Arten har et stort invasjonspotensial, som kombinasjon av maksimum skår på median levetid og nest høyeste skår på ekspansjonshastighet. Arten har hatt en jamn ekspansjon siden den først ble oppdaget i 1853, særlig rask etter 1940. De første forekomstene i mange distrikter (særlig i Hedmark, Oppland, Telemark, og langs Bergensbanen) er jernbaneknutepunkter. Den er fortsatt i noe ekspansjon geografisk.</v>
          </cell>
          <cell r="DG611" t="str">
            <v>Det er ingen kjente negative økologiske effekter knyttet til denne arten. Den opptrer i all hovedsak i sterkt endrede naturtyper (skrotemark i ymse utgaver) og går i svært beskjeden grad inn i noe som ligner på naturlige habitater.</v>
          </cell>
          <cell r="DH611" t="str">
            <v>&lt;p&gt;Russemure blir vurdert til å medføre en potensielt høy risiko i norsk natur. Dette skyldes kun artens høye invasjonspotensiale: på grunn av en jevn økning og en solid utbredelse, særlig på Østlandet, skårer denne maks på denne aksen. Arten har imidlertid ingen kjente negative økologiske effekter da den kun går inn i sterkt endrede naturtyper hvor den ikke kan gjøre stort annet enn å være til stede.&lt;/p&gt;</v>
          </cell>
          <cell r="DI611">
            <v>0</v>
          </cell>
        </row>
        <row r="612">
          <cell r="B612" t="str">
            <v>Potentilla thuringiaca</v>
          </cell>
          <cell r="C612" t="str">
            <v>Bernh.</v>
          </cell>
          <cell r="D612" t="str">
            <v>tysk mure</v>
          </cell>
          <cell r="E612">
            <v>135877</v>
          </cell>
          <cell r="F612">
            <v>103366</v>
          </cell>
          <cell r="G612" t="str">
            <v>ExpertGroups/Karplanter/N</v>
          </cell>
          <cell r="H612" t="str">
            <v>Karplanter</v>
          </cell>
          <cell r="I612" t="str">
            <v>Karplanter</v>
          </cell>
          <cell r="J612" t="str">
            <v>AlienSpecie</v>
          </cell>
          <cell r="N612">
            <v>4</v>
          </cell>
          <cell r="Q612">
            <v>1</v>
          </cell>
          <cell r="T612" t="str">
            <v>PH</v>
          </cell>
          <cell r="U612">
            <v>3</v>
          </cell>
          <cell r="V612" t="str">
            <v>4AB,1</v>
          </cell>
          <cell r="X612">
            <v>3</v>
          </cell>
          <cell r="Y612">
            <v>4</v>
          </cell>
          <cell r="Z612">
            <v>1</v>
          </cell>
          <cell r="AA612">
            <v>1882</v>
          </cell>
          <cell r="AB612" t="str">
            <v>terrestrial</v>
          </cell>
          <cell r="AD612" t="str">
            <v>origin,unknown</v>
          </cell>
          <cell r="AE612" t="str">
            <v>yes</v>
          </cell>
          <cell r="AF612" t="str">
            <v>unknown</v>
          </cell>
          <cell r="AG612">
            <v>1882</v>
          </cell>
          <cell r="AH612" t="str">
            <v>Oslo: Tøyen</v>
          </cell>
          <cell r="AI612">
            <v>5</v>
          </cell>
          <cell r="AJ612" t="str">
            <v>V</v>
          </cell>
          <cell r="AL612">
            <v>1</v>
          </cell>
          <cell r="AM612" t="str">
            <v>importDirect</v>
          </cell>
          <cell r="AN612">
            <v>7</v>
          </cell>
          <cell r="AO612" t="str">
            <v>introductionEscaped,introductionTransportpollution,introductionStowaway,spreadNaturalDispersal,spreadStowaway,spreadTransportpollution</v>
          </cell>
          <cell r="AP612" t="str">
            <v>Øs,OsA,He,Op,Bu,Ve,Te,Aa,Va,Ho,Sf,Mr,St,Nt,No</v>
          </cell>
          <cell r="AQ612">
            <v>2300</v>
          </cell>
          <cell r="AR612">
            <v>5</v>
          </cell>
          <cell r="AS612">
            <v>11500</v>
          </cell>
          <cell r="AT612">
            <v>200000</v>
          </cell>
          <cell r="AU612">
            <v>34000</v>
          </cell>
          <cell r="AV612">
            <v>60</v>
          </cell>
          <cell r="AW612" t="str">
            <v>Ingen kjent effekt</v>
          </cell>
          <cell r="AX612" t="str">
            <v>Ingen kjent effekt</v>
          </cell>
          <cell r="BC612" t="str">
            <v>Ingen kjent effekt</v>
          </cell>
          <cell r="BD612" t="str">
            <v>Ingen kjent effekt</v>
          </cell>
          <cell r="BE612" t="str">
            <v>no</v>
          </cell>
          <cell r="BF612" t="str">
            <v>no</v>
          </cell>
          <cell r="BK612" t="str">
            <v>temperate_nemoral:Europe</v>
          </cell>
          <cell r="BM612" t="str">
            <v>temperate_boreal:Europe|temperate_nemoral:Europe</v>
          </cell>
          <cell r="BO612">
            <v>4</v>
          </cell>
          <cell r="BR612" t="str">
            <v>RedListCategoryLevel</v>
          </cell>
          <cell r="BT612">
            <v>4</v>
          </cell>
          <cell r="BV612" t="str">
            <v>X</v>
          </cell>
          <cell r="BW612" t="str">
            <v>SpreadYearlyIncreaseObservations</v>
          </cell>
          <cell r="BX612">
            <v>514</v>
          </cell>
          <cell r="BY612">
            <v>1</v>
          </cell>
          <cell r="CB612" t="str">
            <v>T35,T37,T40,T41,T43,T45,T32</v>
          </cell>
          <cell r="CC612">
            <v>1</v>
          </cell>
          <cell r="CH612">
            <v>1</v>
          </cell>
          <cell r="CM612">
            <v>1</v>
          </cell>
          <cell r="CQ612">
            <v>1</v>
          </cell>
          <cell r="CU612">
            <v>1</v>
          </cell>
          <cell r="CX612">
            <v>0</v>
          </cell>
          <cell r="CY612">
            <v>1</v>
          </cell>
          <cell r="DB612">
            <v>0</v>
          </cell>
          <cell r="DC612" t="str">
            <v>Tysk mure &lt;i&gt;Potentilla thuringiaca&lt;/i&gt; er en flerårig urt fra Mellom- og Øst-Europa. Den har seksuell frøreproduksjon. Den etablerer seg i grasmark, både på skrotemark (f.eks. veikanter) og i tradisjonelt drevet slåtteeng hvor den inntar en økologisk rolle på linje med mange stedegne arter, uten merkbar fortrengningseffekt.</v>
          </cell>
          <cell r="DD612" t="str">
            <v>&lt;p&gt;Tysk mure viser et typisk mønster for arter kommet inn med mellomeuropeisk såfrø rundt 1870-1880. Første funn i Norge er i Oslo: Tøyen i 1882, og kan skyldes spredning fra dyrkning i hagen (men kan også skyldes bruk av såfrø i hagen). Det neste funnet, i Oslo: Sinsen i 1884, tyder mer direkte på såfrø, og det samme gjør funnstedene i Ak Asker i 1892-1894 og 1899 og i Op Nord-Aurdal (Valdres) i 1899. I perioden 1901-1920 ble arten godt etablert i Østlandsfylkene til Vestfold og med et strøfunn i Ho Bergen i 1914. I perioden 1921-1940 fortsatte ekspansjonen til Telemark, Sogn og Fjordane (trolig med spredning fra Op Valdres) og Nord-Trøndelag. Og i perioden 1941-1960 ble arten godt etablert i østre Hordaland, i grenseområdene mot Telemark, og i søndre Sør-Trøndelag, i grenseområdene mot Oppland (og dessuten i større deler av Hedmark). Den senere utviklingen er stort sett en fortetning. Arten etablerer seg i grasmark, både langs veier og som et integrert element i tradisjonelle slåtteenger.&lt;/p&gt;</v>
          </cell>
          <cell r="DE612" t="str">
            <v>Tysk mure har hovedsakelig kommet inn siste halvdel av 1800-tallet med grasfrø fra Mellom-Europa, og i mindre omfang med ballastjord og korn, og på 1900-tallet i økende omfang med ulike transportmidler. Noen få forekomster kan knyttes til ballastplasser og møller. Videre spredning skjer passivt ved ulike transporter via veier og spesielt jernbaner.</v>
          </cell>
          <cell r="DF612" t="str">
            <v>Invasjonspotensialet til arten regnes som høyt på grunn av lang median levetid kombinert med moderat ekspansjonshastighet.</v>
          </cell>
          <cell r="DG612" t="str">
            <v>Arten etablerer seg meget lett i grasmark av ulike typer, også i tradisjonelt drevne slåttemarker (en prioritert naturtype), men blir ikke ekspansiv og synes ikke ha noen påviselig negativ økologisk effekt.</v>
          </cell>
          <cell r="DH612" t="str">
            <v>&lt;p&gt;Tysk mure vurderes å ha potensielt høy risiko, men kun på grunn av et stort invasjonspotensial. Det er ingen kjente negative økologiske effekter av arten som i all hovedsak går inn i menneskepåvirkede naturtyper av ymse slag. Den er et godt eksempel på en fremmed art som får stor utbredelse, men som inntar samme, relativt beskjedne rolle i sitt nye område som i de områdene den kommer fra.&lt;/p&gt;</v>
          </cell>
          <cell r="DI612">
            <v>0</v>
          </cell>
        </row>
        <row r="613">
          <cell r="B613" t="str">
            <v>Pulmonaria rubra</v>
          </cell>
          <cell r="C613" t="str">
            <v>Schott</v>
          </cell>
          <cell r="D613" t="str">
            <v>rød lungeurt</v>
          </cell>
          <cell r="E613">
            <v>61014</v>
          </cell>
          <cell r="F613">
            <v>101054</v>
          </cell>
          <cell r="G613" t="str">
            <v>ExpertGroups/Karplanter/N</v>
          </cell>
          <cell r="H613" t="str">
            <v>Karplanter</v>
          </cell>
          <cell r="I613" t="str">
            <v>Karplanter</v>
          </cell>
          <cell r="J613" t="str">
            <v>AlienSpecie</v>
          </cell>
          <cell r="N613">
            <v>3</v>
          </cell>
          <cell r="P613" t="str">
            <v>V</v>
          </cell>
          <cell r="Q613">
            <v>1</v>
          </cell>
          <cell r="T613" t="str">
            <v>LO</v>
          </cell>
          <cell r="U613">
            <v>2</v>
          </cell>
          <cell r="V613" t="str">
            <v>3AB,1</v>
          </cell>
          <cell r="W613" t="str">
            <v>PH</v>
          </cell>
          <cell r="X613">
            <v>3</v>
          </cell>
          <cell r="Y613">
            <v>4</v>
          </cell>
          <cell r="Z613">
            <v>1</v>
          </cell>
          <cell r="AA613">
            <v>1942</v>
          </cell>
          <cell r="AB613" t="str">
            <v>terrestrial</v>
          </cell>
          <cell r="AD613" t="str">
            <v>unknown</v>
          </cell>
          <cell r="AE613" t="str">
            <v>yes</v>
          </cell>
          <cell r="AF613" t="str">
            <v>unknown</v>
          </cell>
          <cell r="AG613">
            <v>1942</v>
          </cell>
          <cell r="AH613" t="str">
            <v>Ho Bergen: Elvebakken, Minde</v>
          </cell>
          <cell r="AI613">
            <v>10</v>
          </cell>
          <cell r="AJ613" t="str">
            <v>V</v>
          </cell>
          <cell r="AL613">
            <v>1</v>
          </cell>
          <cell r="AM613" t="str">
            <v>importDirect</v>
          </cell>
          <cell r="AN613">
            <v>3</v>
          </cell>
          <cell r="AO613" t="str">
            <v>introductionEscaped</v>
          </cell>
          <cell r="AP613" t="str">
            <v>Øs,OsA,He,Bu,Ve,Te,Aa,Va,Ro,Ho,Sf,Mr,St,No,Tr</v>
          </cell>
          <cell r="AQ613">
            <v>400</v>
          </cell>
          <cell r="AR613">
            <v>5</v>
          </cell>
          <cell r="AS613">
            <v>2000</v>
          </cell>
          <cell r="AT613">
            <v>275000</v>
          </cell>
          <cell r="AU613">
            <v>6000</v>
          </cell>
          <cell r="AV613">
            <v>40</v>
          </cell>
          <cell r="AW613" t="str">
            <v>Ingen kjent effekt</v>
          </cell>
          <cell r="AX613" t="str">
            <v>Ingen kjent effekt</v>
          </cell>
          <cell r="BC613" t="str">
            <v>Ingen kjent effekt</v>
          </cell>
          <cell r="BD613" t="str">
            <v>Ingen kjent effekt</v>
          </cell>
          <cell r="BE613" t="str">
            <v>no</v>
          </cell>
          <cell r="BF613" t="str">
            <v>no</v>
          </cell>
          <cell r="BK613" t="str">
            <v>temperate_nemoral:Europe|subtropic_mediterranean:Europe</v>
          </cell>
          <cell r="BM613" t="str">
            <v>temperate_boreal:Europe|temperate_nemoral:Europe|subtropic_mediterranean:Europe</v>
          </cell>
          <cell r="BO613">
            <v>3</v>
          </cell>
          <cell r="BP613" t="str">
            <v>X</v>
          </cell>
          <cell r="BR613" t="str">
            <v>RedListCategoryLevel</v>
          </cell>
          <cell r="BT613">
            <v>3</v>
          </cell>
          <cell r="BW613" t="str">
            <v>SpreadYearlyIncreaseObservations</v>
          </cell>
          <cell r="BX613">
            <v>321</v>
          </cell>
          <cell r="BY613">
            <v>1</v>
          </cell>
          <cell r="CB613" t="str">
            <v>T4-C-3,T4-C-4,T35,T40,T43</v>
          </cell>
          <cell r="CC613">
            <v>1</v>
          </cell>
          <cell r="CH613">
            <v>1</v>
          </cell>
          <cell r="CM613">
            <v>1</v>
          </cell>
          <cell r="CQ613">
            <v>1</v>
          </cell>
          <cell r="CU613">
            <v>1</v>
          </cell>
          <cell r="CX613">
            <v>0</v>
          </cell>
          <cell r="CY613">
            <v>1</v>
          </cell>
          <cell r="DB613">
            <v>0</v>
          </cell>
          <cell r="DC613" t="str">
            <v>Rød lungeurt &lt;i&gt;Pulmonaria rubra&lt;/i&gt; er en langlevt flerårig urt med frøreproduksjon og med nokså sterk klonal vekst med jordstengler. Frøene spres med maur. Arten kommer fra Sørøst-Europa. Den er den mest utbredte arten av slekta i hager. Den etablerer seg i lågurtskog og på ulike typer grasmark.</v>
          </cell>
          <cell r="DD613" t="str">
            <v>&lt;p&gt;Rød lungeurt ble først rapportert forvillet i 1942 i Ho Bergen, de to neste gangene i 1951 i Oslo og i 1960 i VA Kristiansand. Etter en langsom start er økningen blitt formidabel fram til over 100 forekomster kjent i 2016. Hele økningen skyldes trolig direkte utkast og spredning fra hager. Arten har egenformering i Norge, men svært liten egenspredning. Den er nå kjent fra nesten alle kystfylker (ikke Nord-Trøndelag) nord til Troms, med en bråte forekomster i Harstad og Tromsø og en helt nord i Skjervøy, slik at det potensielle utbredelsesområdet (polygonet) er omtrent fylt. Ekspansjonen forventes å fortsette som fortetning.&lt;/p&gt;</v>
          </cell>
          <cell r="DE613" t="str">
            <v>Arten er innført som hageplante og spres fra hager med frø (sjelden) og med utkast (svært ofte).</v>
          </cell>
          <cell r="DF613" t="str">
            <v>Invasjonspotensialet er moderat med usikkerhet til høgt, en kombinasjon av moderat median levetid (med usikkerhet til høg) og moderat ekspansjonshastighet.</v>
          </cell>
          <cell r="DG613" t="str">
            <v>Det er ingen kjent negativ økologisk effekt knyttet til arten.</v>
          </cell>
          <cell r="DH613" t="str">
            <v>&lt;p&gt;Rød lungeurt vurderes til låg økologisk risiko (med usikkerhet til potensielt høg), men utelukkende på grunn av invasjonspotensialet. Arten opptrer ikke i slike mengder at den har noen fortrengningseffekt av betydning. Ved forrige vurderingsrunde ble den kategorisert som potensielt høg risiko. Dette skyldes endringer i beregninger i kriteriene for invasjonspotensiale.&lt;/p&gt;</v>
          </cell>
          <cell r="DI613">
            <v>0</v>
          </cell>
        </row>
        <row r="614">
          <cell r="B614" t="str">
            <v>Pulmonaria mollis</v>
          </cell>
          <cell r="C614" t="str">
            <v>Wulfen ex Hornem.</v>
          </cell>
          <cell r="E614">
            <v>84860</v>
          </cell>
          <cell r="F614">
            <v>127997</v>
          </cell>
          <cell r="G614" t="str">
            <v>ExpertGroups/Karplanter/N</v>
          </cell>
          <cell r="H614" t="str">
            <v>Karplanter</v>
          </cell>
          <cell r="I614" t="str">
            <v>Karplanter</v>
          </cell>
          <cell r="J614" t="str">
            <v>AlienSpecie</v>
          </cell>
          <cell r="N614">
            <v>3</v>
          </cell>
          <cell r="P614" t="str">
            <v>V</v>
          </cell>
          <cell r="Q614">
            <v>1</v>
          </cell>
          <cell r="T614" t="str">
            <v>LO</v>
          </cell>
          <cell r="U614">
            <v>2</v>
          </cell>
          <cell r="V614" t="str">
            <v>3AB,1</v>
          </cell>
          <cell r="W614" t="str">
            <v>PH</v>
          </cell>
          <cell r="X614">
            <v>3</v>
          </cell>
          <cell r="Y614">
            <v>4</v>
          </cell>
          <cell r="Z614">
            <v>1</v>
          </cell>
          <cell r="AA614">
            <v>1919</v>
          </cell>
          <cell r="AB614" t="str">
            <v>terrestrial</v>
          </cell>
          <cell r="AD614" t="str">
            <v>unknown</v>
          </cell>
          <cell r="AE614" t="str">
            <v>yes</v>
          </cell>
          <cell r="AF614" t="str">
            <v>unknown</v>
          </cell>
          <cell r="AG614">
            <v>1985</v>
          </cell>
          <cell r="AH614" t="str">
            <v>Ho Bergen: Hjellestad, Storetveit</v>
          </cell>
          <cell r="AI614">
            <v>10</v>
          </cell>
          <cell r="AJ614" t="str">
            <v>V</v>
          </cell>
          <cell r="AL614">
            <v>1</v>
          </cell>
          <cell r="AM614" t="str">
            <v>importDirect</v>
          </cell>
          <cell r="AN614">
            <v>3</v>
          </cell>
          <cell r="AO614" t="str">
            <v>introductionEscaped</v>
          </cell>
          <cell r="AP614" t="str">
            <v>Øs,OsA,Bu,Ve,Te,Aa,Va,Ho,Mr,St,No</v>
          </cell>
          <cell r="AQ614">
            <v>212</v>
          </cell>
          <cell r="AR614">
            <v>5</v>
          </cell>
          <cell r="AS614">
            <v>1060</v>
          </cell>
          <cell r="AT614">
            <v>225000</v>
          </cell>
          <cell r="AU614">
            <v>3000</v>
          </cell>
          <cell r="AV614">
            <v>40</v>
          </cell>
          <cell r="AW614" t="str">
            <v>Ingen kjent effekt</v>
          </cell>
          <cell r="AX614" t="str">
            <v>Ingen kjent effekt</v>
          </cell>
          <cell r="BC614" t="str">
            <v>Ingen kjent effekt</v>
          </cell>
          <cell r="BD614" t="str">
            <v>Ingen kjent effekt</v>
          </cell>
          <cell r="BE614" t="str">
            <v>no</v>
          </cell>
          <cell r="BF614" t="str">
            <v>no</v>
          </cell>
          <cell r="BG614" t="str">
            <v>V</v>
          </cell>
          <cell r="BK614" t="str">
            <v>temperate_nemoral:Europe</v>
          </cell>
          <cell r="BM614" t="str">
            <v>temperate_boreal:Europe|temperate_nemoral:Europe</v>
          </cell>
          <cell r="BO614">
            <v>3</v>
          </cell>
          <cell r="BP614" t="str">
            <v>X</v>
          </cell>
          <cell r="BR614" t="str">
            <v>RedListCategoryLevel</v>
          </cell>
          <cell r="BT614">
            <v>3</v>
          </cell>
          <cell r="BW614" t="str">
            <v>SpreadYearlyIncreaseObservations</v>
          </cell>
          <cell r="BX614">
            <v>273</v>
          </cell>
          <cell r="BY614">
            <v>1</v>
          </cell>
          <cell r="CB614" t="str">
            <v>T4-C-3,T4-C-4,T35,T40,T43</v>
          </cell>
          <cell r="CC614">
            <v>1</v>
          </cell>
          <cell r="CH614">
            <v>1</v>
          </cell>
          <cell r="CM614">
            <v>1</v>
          </cell>
          <cell r="CQ614">
            <v>1</v>
          </cell>
          <cell r="CU614">
            <v>1</v>
          </cell>
          <cell r="CX614">
            <v>0</v>
          </cell>
          <cell r="CY614">
            <v>1</v>
          </cell>
          <cell r="DB614">
            <v>0</v>
          </cell>
          <cell r="DC614" t="str">
            <v>Lungeurt-arten &lt;i&gt;Pulmonaria mollis &lt;/i&gt;(bør kanskje hete mjuklungeurt) kommer fra Mellom- og Øst-Europa. Den er en langlevd flerårig urt med frøformering og med god klonal vekst med jordstengler. De norske plantene har tidligere stort sett vært bestemt til kantlungeurt &lt;i&gt;P. montana&lt;/i&gt;, bl.a. ved forrige vurderingsrunde for fremmede arter (2012), men en kritisk gjennomgang av materialet før inneværende vurderingsrunde viste at vi har begge artene, &lt;i&gt;P. mollis&lt;/i&gt; og &lt;i&gt;P. montana&lt;/i&gt;. &lt;i&gt;Pulmonaria mollis&lt;/i&gt; er den vanlige og vanlig forvillete hageplanten (som norske floraer har kalt &lt;i&gt;P. montana&lt;/i&gt;, f.eks. Lid &amp; Lid 2005), mens &lt;i&gt;P. montana&lt;/i&gt; har noe mer spesiell forekomst i Norge. Arten etablerer seg i lågurtskog og i grasmark.</v>
          </cell>
          <cell r="DD614" t="str">
            <v>&lt;p&gt;Arten er først funnet forvillet på begynnelsen av 1900-tallet (1919, ST Trondheim). Fram til 1982 var det bare noen få funn, ingen av dem tilsynelatende med varige resultater. Fra 1982 har arten økt sterkt i mengde og med veletablerte bestander i skog, kratt og skogkanter. Den er trolig bare i begynnelsen av sin ekspansjon foreløpig, men har nå gode forekomster i Østfold, Oslo/Akershus, Buskerud, Vestfold, Telemark, Aust- og Vest-Agder, Hordaland, Møre og Romsdal, og Nordland, og er trolig oversett i de kystfylkene der den ennå ikke er funnet. Den forventes å ekspandere ytterligere, både i utstrekning og i tetthet.&lt;/p&gt;</v>
          </cell>
          <cell r="DE614" t="str">
            <v>Arten er innført som hageplante og er spredt ut fra hager med frø og ved utkast. Liten viderespredning foreløpig (og spredningen er svært langsom, med maur).</v>
          </cell>
          <cell r="DF614" t="str">
            <v>Invasjonspotensialet er moderat med usikkerhet til stort, en kombinasjon av moderat til lang median levetid og moderat ekspansjonshastighet.</v>
          </cell>
          <cell r="DG614" t="str">
            <v>Det er ingen kjent negativ økologisk effekt knyttet til arten. Arten forventes å ekspandere ytterligere, både i utstrekning og i tetthet, og med særlig etablering i lågurtskog. Den blir imidlertid neppe så ekspansiv at den vil gjøre noen økologisk skade.</v>
          </cell>
          <cell r="DH614" t="str">
            <v>&lt;p&gt;&lt;i&gt;Pulmonaria mollis&lt;/i&gt; vurderes å medføre låg økologisk risiko (med usikkerhet til potensielt høg), men utelukkende på grunn av invasjonspotensialet. Endringen fra forrige vurderingsrunde (hvor den var potensielt høg) skyldes endringer i beregning av kriteriene på denne aksen.&lt;/p&gt;</v>
          </cell>
          <cell r="DI614">
            <v>1</v>
          </cell>
        </row>
        <row r="615">
          <cell r="B615" t="str">
            <v>Puschkinia scilloides</v>
          </cell>
          <cell r="C615" t="str">
            <v>Adams</v>
          </cell>
          <cell r="D615" t="str">
            <v>vårpryd</v>
          </cell>
          <cell r="E615">
            <v>143780</v>
          </cell>
          <cell r="F615">
            <v>99455</v>
          </cell>
          <cell r="G615" t="str">
            <v>ExpertGroups/Karplanter/N</v>
          </cell>
          <cell r="H615" t="str">
            <v>Karplanter</v>
          </cell>
          <cell r="I615" t="str">
            <v>Karplanter</v>
          </cell>
          <cell r="J615" t="str">
            <v>AlienSpecie</v>
          </cell>
          <cell r="N615">
            <v>3</v>
          </cell>
          <cell r="P615" t="str">
            <v>V</v>
          </cell>
          <cell r="Q615">
            <v>1</v>
          </cell>
          <cell r="T615" t="str">
            <v>LO</v>
          </cell>
          <cell r="U615">
            <v>2</v>
          </cell>
          <cell r="V615" t="str">
            <v>3AB,1</v>
          </cell>
          <cell r="W615" t="str">
            <v>PH</v>
          </cell>
          <cell r="X615">
            <v>3</v>
          </cell>
          <cell r="Y615">
            <v>4</v>
          </cell>
          <cell r="Z615">
            <v>1</v>
          </cell>
          <cell r="AA615">
            <v>1970</v>
          </cell>
          <cell r="AB615" t="str">
            <v>terrestrial</v>
          </cell>
          <cell r="AD615" t="str">
            <v>unknown</v>
          </cell>
          <cell r="AE615" t="str">
            <v>yes</v>
          </cell>
          <cell r="AF615" t="str">
            <v>unknown</v>
          </cell>
          <cell r="AG615">
            <v>1988</v>
          </cell>
          <cell r="AH615" t="str">
            <v>Bu Hole: Bønsnes</v>
          </cell>
          <cell r="AI615">
            <v>5</v>
          </cell>
          <cell r="AJ615" t="str">
            <v>V</v>
          </cell>
          <cell r="AL615">
            <v>1</v>
          </cell>
          <cell r="AM615" t="str">
            <v>importDirect</v>
          </cell>
          <cell r="AN615">
            <v>3</v>
          </cell>
          <cell r="AO615" t="str">
            <v>introductionEscaped,spreadNaturalDispersal</v>
          </cell>
          <cell r="AP615" t="str">
            <v>Øs,OsA,Bu,Ve,Te,Aa,Va,Ho,No,Tr</v>
          </cell>
          <cell r="AQ615">
            <v>160</v>
          </cell>
          <cell r="AR615">
            <v>5</v>
          </cell>
          <cell r="AS615">
            <v>800</v>
          </cell>
          <cell r="AT615">
            <v>200000</v>
          </cell>
          <cell r="AU615">
            <v>3200</v>
          </cell>
          <cell r="AV615">
            <v>75</v>
          </cell>
          <cell r="AW615" t="str">
            <v>Ingen kjent effekt</v>
          </cell>
          <cell r="AX615" t="str">
            <v>Ingen kjent effekt</v>
          </cell>
          <cell r="BC615" t="str">
            <v>Ingen kjent effekt</v>
          </cell>
          <cell r="BD615" t="str">
            <v>Ingen kjent effekt</v>
          </cell>
          <cell r="BE615" t="str">
            <v>no</v>
          </cell>
          <cell r="BF615" t="str">
            <v>no</v>
          </cell>
          <cell r="BK615" t="str">
            <v>temperate_nemoral:Europe,Asia|temperate_dry:Asia|subtropic_mediterranean:Asia</v>
          </cell>
          <cell r="BM615" t="str">
            <v>temperate_boreal:Europe|temperate_nemoral:Europe,Asia,NorthAndCentralAmerica|temperate_dry:Asia|subtropic_mediterranean:Asia</v>
          </cell>
          <cell r="BO615">
            <v>3</v>
          </cell>
          <cell r="BP615" t="str">
            <v>X</v>
          </cell>
          <cell r="BR615" t="str">
            <v>RedListCategoryLevel</v>
          </cell>
          <cell r="BT615">
            <v>3</v>
          </cell>
          <cell r="BW615" t="str">
            <v>SpreadYearlyIncreaseObservations</v>
          </cell>
          <cell r="BX615">
            <v>361</v>
          </cell>
          <cell r="BY615">
            <v>1</v>
          </cell>
          <cell r="CB615" t="str">
            <v>T4,T35,T37-C-3,T40,T43-C-1</v>
          </cell>
          <cell r="CC615">
            <v>1</v>
          </cell>
          <cell r="CH615">
            <v>1</v>
          </cell>
          <cell r="CM615">
            <v>1</v>
          </cell>
          <cell r="CQ615">
            <v>1</v>
          </cell>
          <cell r="CU615">
            <v>1</v>
          </cell>
          <cell r="CX615">
            <v>0</v>
          </cell>
          <cell r="CY615">
            <v>1</v>
          </cell>
          <cell r="DB615">
            <v>0</v>
          </cell>
          <cell r="DC615" t="str">
            <v>Vårpryd &lt;em&gt;Puschkinia scilloides&lt;/em&gt; er en småvokst, flerårig laukplante. Arten stammer fra Vest-Asia og er innkommet som hageplante. Den er relativt ny i hager og begynte å spre seg først rundt 1990. Den formerer seg med frø og ved deling av lauker. Frøene blir spredt av maur, men trolig ikke over lengre distanser (trolig maksimalt 50 m).</v>
          </cell>
          <cell r="DD615" t="str">
            <v>&lt;p&gt;Arten ble først registrert forvillet i Øf Rakkestad: Stemme 1970, men med sikker etablering først i Bu Hole: Bønsnes fra 1988. Den reproduserer godt med frø og sprer seg med maur, men mange forekomster kan skyldes hageutkast eller utfylling med jord fra hager. Arten er i nokså rask spredning, men aldri langt fra hager eller dumpeplasser. Den har foreløpig nordgrense i No Andøy (fra 2006) og Tr Tromsø (fra 2003), men er foreløpig lite dokumentert fra Vestlandet.&lt;/p&gt;</v>
          </cell>
          <cell r="DE615" t="str">
            <v>Vårpryd er importert til landet som hageplante, og arten sprer seg lett ut i fra hager ved hjelp av både frø og hageutkast (jord med lauker).</v>
          </cell>
          <cell r="DF615" t="str">
            <v>Vårpryd har moderat median levetid i landet, med usikkerhet til lang. Den har moderat ekspansjonshastighet. Dette gir moderat invasjonspotensial, med usikkerhet til stort. Arten er i ganske sterk ekspansjon og vil trolig dukke opp svært mange nye steder de nærmeste tiårene.</v>
          </cell>
          <cell r="DG615" t="str">
            <v>Arten etablerer seg stort sett i grasmark (plener, parker, veikanter), og i skogkanter, men visner ned tidlig og gjør ingen skade. Arten har ingen kjent negativ økologisk effekt.</v>
          </cell>
          <cell r="DH615" t="str">
            <v>Vårpryd vurderes til låg økologisk risiko, med usikkerhet til potensielt høg risiko, og utelukkende på grunn av invasjonspotensialet.</v>
          </cell>
          <cell r="DI615">
            <v>0</v>
          </cell>
        </row>
        <row r="616">
          <cell r="B616" t="str">
            <v>Oenothera muricata</v>
          </cell>
          <cell r="C616" t="str">
            <v>L.</v>
          </cell>
          <cell r="D616" t="str">
            <v>vortenattlys</v>
          </cell>
          <cell r="E616">
            <v>86676</v>
          </cell>
          <cell r="F616">
            <v>128907</v>
          </cell>
          <cell r="G616" t="str">
            <v>ExpertGroups/Karplanter/N</v>
          </cell>
          <cell r="H616" t="str">
            <v>Karplanter</v>
          </cell>
          <cell r="I616" t="str">
            <v>Karplanter</v>
          </cell>
          <cell r="J616" t="str">
            <v>AlienSpecie</v>
          </cell>
          <cell r="N616">
            <v>3</v>
          </cell>
          <cell r="P616" t="str">
            <v>V</v>
          </cell>
          <cell r="Q616">
            <v>1</v>
          </cell>
          <cell r="T616" t="str">
            <v>LO</v>
          </cell>
          <cell r="U616">
            <v>2</v>
          </cell>
          <cell r="V616" t="str">
            <v>3AB,1</v>
          </cell>
          <cell r="W616" t="str">
            <v>PH</v>
          </cell>
          <cell r="X616">
            <v>3</v>
          </cell>
          <cell r="Y616">
            <v>4</v>
          </cell>
          <cell r="Z616">
            <v>1</v>
          </cell>
          <cell r="AA616">
            <v>1913</v>
          </cell>
          <cell r="AB616" t="str">
            <v>terrestrial</v>
          </cell>
          <cell r="AD616" t="str">
            <v>unknown</v>
          </cell>
          <cell r="AE616" t="str">
            <v>yes</v>
          </cell>
          <cell r="AF616" t="str">
            <v>unknown</v>
          </cell>
          <cell r="AG616">
            <v>1913</v>
          </cell>
          <cell r="AH616" t="str">
            <v>Vf Svelvik: Svelvik</v>
          </cell>
          <cell r="AI616">
            <v>2</v>
          </cell>
          <cell r="AJ616" t="str">
            <v>V</v>
          </cell>
          <cell r="AN616">
            <v>5</v>
          </cell>
          <cell r="AO616" t="str">
            <v>introductionStowaway,introductionTransportpollution,spreadTransportpollution,spreadStowaway,spreadNaturalDispersal</v>
          </cell>
          <cell r="AP616" t="str">
            <v>Øs,OsA,Bu,Ve,Te,Aa,Va</v>
          </cell>
          <cell r="AQ616">
            <v>250</v>
          </cell>
          <cell r="AR616">
            <v>4</v>
          </cell>
          <cell r="AS616">
            <v>1000</v>
          </cell>
          <cell r="AT616">
            <v>88400</v>
          </cell>
          <cell r="AU616">
            <v>1500</v>
          </cell>
          <cell r="AV616">
            <v>98</v>
          </cell>
          <cell r="AW616" t="str">
            <v>Ingen kjent effekt</v>
          </cell>
          <cell r="AX616" t="str">
            <v>Ingen kjent effekt</v>
          </cell>
          <cell r="BC616" t="str">
            <v>Ingen kjent effekt</v>
          </cell>
          <cell r="BD616" t="str">
            <v>Ingen kjent effekt</v>
          </cell>
          <cell r="BE616" t="str">
            <v>no</v>
          </cell>
          <cell r="BF616" t="str">
            <v>no</v>
          </cell>
          <cell r="BG616" t="str">
            <v>V</v>
          </cell>
          <cell r="BK616" t="str">
            <v>temperate_nemoral:Europe</v>
          </cell>
          <cell r="BM616" t="str">
            <v>temperate_nemoral:Europe</v>
          </cell>
          <cell r="BO616">
            <v>3</v>
          </cell>
          <cell r="BP616" t="str">
            <v>X</v>
          </cell>
          <cell r="BR616" t="str">
            <v>RedListCategoryLevel</v>
          </cell>
          <cell r="BT616">
            <v>3</v>
          </cell>
          <cell r="BU616" t="str">
            <v>X</v>
          </cell>
          <cell r="BW616" t="str">
            <v>SpreadYearlyIncreaseObservations</v>
          </cell>
          <cell r="BX616">
            <v>447</v>
          </cell>
          <cell r="BY616">
            <v>1</v>
          </cell>
          <cell r="CB616" t="str">
            <v>T29,T35,T37-C-3,T40,T35-C-2</v>
          </cell>
          <cell r="CC616">
            <v>1</v>
          </cell>
          <cell r="CH616">
            <v>1</v>
          </cell>
          <cell r="CM616">
            <v>1</v>
          </cell>
          <cell r="CQ616">
            <v>1</v>
          </cell>
          <cell r="CU616">
            <v>1</v>
          </cell>
          <cell r="CX616">
            <v>0</v>
          </cell>
          <cell r="CY616">
            <v>1</v>
          </cell>
          <cell r="DB616">
            <v>0</v>
          </cell>
          <cell r="DC616" t="str">
            <v>Vortenattlys &lt;em&gt;Oenothera muricata &lt;/em&gt;(tidligere &lt;em&gt;O. rubricaulis&lt;/em&gt;) kommer fra Mellom- og Nordøst-Europa, men har trolig utgangspunkt i innførte amerikanske forfedre. Arten er toårig med stor frøreproduksjon.</v>
          </cell>
          <cell r="DD616" t="str">
            <v>&lt;p&gt;Vortenattlys ble først observert i Vf Svelvik i 1913 (årstall 1912 angitt i Flora Nordica: finner ikke dette i våre data). Neste observasjon i Svelvik var i 1968 da arten ble funnet som nokså vanlig der. Den har sikkert stått i Svelvik unotert i de 55 årene imellom. Svelvik synes å være utgangspunktet for spredning til Bu Lier (fra 1992), Drammen (fra 1997) og Nedre Eiker (fra 1999). Spredningen i Østfold startet først på 2000-tallet, først notert i Øf Halden, men dette behøver ikke være opprinnelsesstedet. Et tredje spredningssentrum er Søndeled i AA Risør der arten ble notert først i 1951 og har spredt seg en del, men ikke langt. Arten er godt etablert i Norge og i sterk ekspansjon, sterkere enn noen av de andre nattlys-artene. Nyere funn i Rogaland (Sola 2013 og Stavanger 2016) og i Møre og Romsdal (Ålesund 2015) er kanskje ikke stabile per i dag.&lt;/p&gt;</v>
          </cell>
          <cell r="DE616" t="str">
            <v>Det er uvisst hvordan arten er innkommet, trolig med en eller annen form for transport. Frøene spres passivt. Muligheten for forvilling fra dyrkning antydes av Rostanski &amp; Karlsson (2010), men vi har ikke funnet noe belegg for at arten har vært dyrket som hageplante i Norge.</v>
          </cell>
          <cell r="DF616" t="str">
            <v>Arten har et moderat (med usikkerhet til høyt) invasjonspotensial på grunn av en moderat (til høy) median levetid og en moderat (til høy) ekspansjonshastighet. Arten er godt etablert, men nesten bare på ulike typer skrotemark (i vid betydning) og i sterk ekspansjon.</v>
          </cell>
          <cell r="DG616" t="str">
            <v>Vortenattlys vurderes å ha ingen kjent negativ økologisk effekt. Arten går med noen ytterst få unntak inn bare i sterkt endrede naturtyper hvor den ikke gjør noen påviselig skade.</v>
          </cell>
          <cell r="DH616" t="str">
            <v>&lt;p&gt;Vortenattlys vurderes til låg økologisk risiko (med usikkerhet til potensielt høy), men bare på grun nav et moderat (til høyt) invasjonspotensial.&lt;/p&gt;</v>
          </cell>
          <cell r="DI616">
            <v>1</v>
          </cell>
        </row>
        <row r="617">
          <cell r="B617" t="str">
            <v>Omphalodes verna</v>
          </cell>
          <cell r="C617" t="str">
            <v>Moench</v>
          </cell>
          <cell r="D617" t="str">
            <v>vårkjærminne</v>
          </cell>
          <cell r="E617">
            <v>61000</v>
          </cell>
          <cell r="F617">
            <v>101040</v>
          </cell>
          <cell r="G617" t="str">
            <v>ExpertGroups/Karplanter/N</v>
          </cell>
          <cell r="H617" t="str">
            <v>Karplanter</v>
          </cell>
          <cell r="I617" t="str">
            <v>Karplanter</v>
          </cell>
          <cell r="J617" t="str">
            <v>AlienSpecie</v>
          </cell>
          <cell r="N617">
            <v>3</v>
          </cell>
          <cell r="P617" t="str">
            <v>V</v>
          </cell>
          <cell r="Q617">
            <v>1</v>
          </cell>
          <cell r="T617" t="str">
            <v>LO</v>
          </cell>
          <cell r="U617">
            <v>2</v>
          </cell>
          <cell r="V617" t="str">
            <v>3AB,1</v>
          </cell>
          <cell r="W617" t="str">
            <v>PH</v>
          </cell>
          <cell r="X617">
            <v>3</v>
          </cell>
          <cell r="Y617">
            <v>4</v>
          </cell>
          <cell r="Z617">
            <v>1</v>
          </cell>
          <cell r="AA617">
            <v>1874</v>
          </cell>
          <cell r="AB617" t="str">
            <v>terrestrial</v>
          </cell>
          <cell r="AD617" t="str">
            <v>unknown</v>
          </cell>
          <cell r="AE617" t="str">
            <v>yes</v>
          </cell>
          <cell r="AF617" t="str">
            <v>unknown</v>
          </cell>
          <cell r="AG617">
            <v>1888</v>
          </cell>
          <cell r="AH617" t="str">
            <v>VA Kristiansand: Kjos</v>
          </cell>
          <cell r="AI617">
            <v>5</v>
          </cell>
          <cell r="AJ617" t="str">
            <v>V</v>
          </cell>
          <cell r="AL617">
            <v>1</v>
          </cell>
          <cell r="AM617" t="str">
            <v>importDirect</v>
          </cell>
          <cell r="AN617">
            <v>4</v>
          </cell>
          <cell r="AO617" t="str">
            <v>introductionEscaped,spreadNaturalDispersal</v>
          </cell>
          <cell r="AP617" t="str">
            <v>Øs,OsA,He,Bu,Ve,Aa,Va,Ro,Ho,Mr,St,No,Tr</v>
          </cell>
          <cell r="AQ617">
            <v>160</v>
          </cell>
          <cell r="AR617">
            <v>6</v>
          </cell>
          <cell r="AS617">
            <v>960</v>
          </cell>
          <cell r="AT617">
            <v>21500</v>
          </cell>
          <cell r="AU617">
            <v>2880</v>
          </cell>
          <cell r="AV617">
            <v>75</v>
          </cell>
          <cell r="AW617" t="str">
            <v>Ingen kjent effekt</v>
          </cell>
          <cell r="AX617" t="str">
            <v>Ingen kjent effekt</v>
          </cell>
          <cell r="BC617" t="str">
            <v>Ingen kjent effekt</v>
          </cell>
          <cell r="BD617" t="str">
            <v>Ingen kjent effekt</v>
          </cell>
          <cell r="BE617" t="str">
            <v>no</v>
          </cell>
          <cell r="BF617" t="str">
            <v>no</v>
          </cell>
          <cell r="BK617" t="str">
            <v>temperate_nemoral:Europe|subtropic_mediterranean:Europe</v>
          </cell>
          <cell r="BM617" t="str">
            <v>temperate_boreal:Europe|temperate_nemoral:Europe|subtropic_mediterranean:Europe</v>
          </cell>
          <cell r="BO617">
            <v>3</v>
          </cell>
          <cell r="BP617" t="str">
            <v>X</v>
          </cell>
          <cell r="BR617" t="str">
            <v>RedListCategoryLevel</v>
          </cell>
          <cell r="BT617">
            <v>3</v>
          </cell>
          <cell r="BW617" t="str">
            <v>SpreadYearlyIncreaseObservations</v>
          </cell>
          <cell r="BX617">
            <v>245</v>
          </cell>
          <cell r="BY617">
            <v>1</v>
          </cell>
          <cell r="CB617" t="str">
            <v>T4-C-3,T4-C-4,T4,T40,T43-C-1</v>
          </cell>
          <cell r="CC617">
            <v>1</v>
          </cell>
          <cell r="CH617">
            <v>1</v>
          </cell>
          <cell r="CM617">
            <v>1</v>
          </cell>
          <cell r="CQ617">
            <v>1</v>
          </cell>
          <cell r="CU617">
            <v>1</v>
          </cell>
          <cell r="CX617">
            <v>0</v>
          </cell>
          <cell r="CY617">
            <v>1</v>
          </cell>
          <cell r="DB617">
            <v>0</v>
          </cell>
          <cell r="DC617" t="str">
            <v>&lt;p&gt;Vårkjærminne&lt;em&gt; Omphalodes verna &lt;/em&gt;stammer fra fjellstrøk i Mellom- og Sør-Europa. Arten er flerårig med klonal vekst og effektiv frøreproduksjon. Frøene spres med maur over korte distanser, neppe over 50-100 m. Arten foretrekker skyggefull, næringsrik lauvskog og etableres særlig lett i store naturhager og halvville parker.&lt;/p&gt;</v>
          </cell>
          <cell r="DD617" t="str">
            <v>&lt;p&gt;Arten har vært i jamn, langsom spredning fra den ble funnet første gang forvillet i 1888 på Kjos i VA Kristiansand. Kjos-forekomsten eksisterer trolig fortsatt (sist samlet der i 2004) og illustrerer hvor stabil denne arten er når den først har kommet inn på en egnet plass. Den er nå kjent som etablert i alle fylker i landet med unntak for Oppland, Telemark, Sogn og Fjordane, Nord-Trøndelag og Finnmark.&lt;/p&gt;</v>
          </cell>
          <cell r="DE617" t="str">
            <v>Vårkjærminne&lt;i&gt; &lt;/i&gt;er innført som hagestaude, og spres fra hager i hovedsak ved hjelp av frø, men også som hageutkast.</v>
          </cell>
          <cell r="DF617" t="str">
            <v>Arten har moderat invasjonspotensial (med usikkerhet til stort), en kombinasjon av moderat (til lang) median levetid og moderat ekspansjonshastighet. Det potensielle arealet er ikke på langt nær fylt ennå, og arten er i markert ekspansjon.</v>
          </cell>
          <cell r="DG617" t="str">
            <v>Vårkjærminne har ingen kjent negativ økologisk effekt. Arten er innført som hagestaude og forvilles og naturaliseres lett i lågurt-edellauvskog. Den kan danne nokså store bestander, men den fortrenger neppe noen andre arter signifikant. Dette forventes heller ikke å endres, til tross for at arten er i tydelig økning.</v>
          </cell>
          <cell r="DH617" t="str">
            <v>&lt;p&gt;Vårkjærminne vurderes til låg økologisk risiko (med usikkerhet til potensielt høg), men utelukkende på grunn av invasjonspotensialet.&lt;i&gt; &lt;/i&gt; &lt;br/&gt;&lt;/p&gt;</v>
          </cell>
          <cell r="DI617">
            <v>0</v>
          </cell>
        </row>
        <row r="618">
          <cell r="B618" t="str">
            <v>Ornithogalum umbellatum</v>
          </cell>
          <cell r="C618" t="str">
            <v>L.</v>
          </cell>
          <cell r="D618" t="str">
            <v>fuglestjerne</v>
          </cell>
          <cell r="E618">
            <v>102593</v>
          </cell>
          <cell r="F618">
            <v>143514</v>
          </cell>
          <cell r="G618" t="str">
            <v>ExpertGroups/Karplanter/N</v>
          </cell>
          <cell r="H618" t="str">
            <v>Karplanter</v>
          </cell>
          <cell r="I618" t="str">
            <v>Karplanter</v>
          </cell>
          <cell r="J618" t="str">
            <v>AlienSpecie</v>
          </cell>
          <cell r="N618">
            <v>3</v>
          </cell>
          <cell r="Q618">
            <v>1</v>
          </cell>
          <cell r="T618" t="str">
            <v>LO</v>
          </cell>
          <cell r="U618">
            <v>2</v>
          </cell>
          <cell r="V618" t="str">
            <v>3AB,1</v>
          </cell>
          <cell r="X618">
            <v>2</v>
          </cell>
          <cell r="Y618">
            <v>3</v>
          </cell>
          <cell r="Z618">
            <v>1</v>
          </cell>
          <cell r="AA618">
            <v>1834</v>
          </cell>
          <cell r="AB618" t="str">
            <v>terrestrial</v>
          </cell>
          <cell r="AD618" t="str">
            <v>unknown</v>
          </cell>
          <cell r="AE618" t="str">
            <v>yes</v>
          </cell>
          <cell r="AF618" t="str">
            <v>unknown</v>
          </cell>
          <cell r="AG618">
            <v>1879</v>
          </cell>
          <cell r="AH618" t="str">
            <v>SF Selje: Selje prestegård</v>
          </cell>
          <cell r="AI618">
            <v>5</v>
          </cell>
          <cell r="AJ618" t="str">
            <v>V</v>
          </cell>
          <cell r="AL618">
            <v>2</v>
          </cell>
          <cell r="AM618" t="str">
            <v>importDirect</v>
          </cell>
          <cell r="AN618">
            <v>3</v>
          </cell>
          <cell r="AO618" t="str">
            <v>introductionEscaped,spreadNaturalDispersal</v>
          </cell>
          <cell r="AP618" t="str">
            <v>Øs,OsA,Bu,Ve,Te,Aa,Va,Ro,Ho,Sf,Mr,St</v>
          </cell>
          <cell r="AQ618">
            <v>256</v>
          </cell>
          <cell r="AR618">
            <v>3</v>
          </cell>
          <cell r="AS618">
            <v>768</v>
          </cell>
          <cell r="AT618">
            <v>170000</v>
          </cell>
          <cell r="AU618">
            <v>1152</v>
          </cell>
          <cell r="AV618">
            <v>50</v>
          </cell>
          <cell r="AW618" t="str">
            <v>Ingen kjent effekt</v>
          </cell>
          <cell r="AX618" t="str">
            <v>Ingen kjent effekt</v>
          </cell>
          <cell r="BC618" t="str">
            <v>Ingen kjent effekt</v>
          </cell>
          <cell r="BD618" t="str">
            <v>Ingen kjent effekt</v>
          </cell>
          <cell r="BE618" t="str">
            <v>no</v>
          </cell>
          <cell r="BF618" t="str">
            <v>no</v>
          </cell>
          <cell r="BG618" t="str">
            <v>V</v>
          </cell>
          <cell r="BK618" t="str">
            <v>temperate_nemoral:Europe,Asia|subtropic_mediterranean:Europe,Asia,Africa</v>
          </cell>
          <cell r="BM618" t="str">
            <v>temperate_nemoral:Europe,Asia,Oceania,NorthAndCentralAmerica|subtropic_mediterranean:Europe,Asia,Africa,Oceania,NorthAndCentralAmerica</v>
          </cell>
          <cell r="BO618">
            <v>3</v>
          </cell>
          <cell r="BR618" t="str">
            <v>RedListCategoryLevel</v>
          </cell>
          <cell r="BT618">
            <v>3</v>
          </cell>
          <cell r="BV618" t="str">
            <v>X</v>
          </cell>
          <cell r="BW618" t="str">
            <v>SpreadYearlyIncreaseObservations</v>
          </cell>
          <cell r="BX618">
            <v>174</v>
          </cell>
          <cell r="BY618">
            <v>1</v>
          </cell>
          <cell r="CB618" t="str">
            <v>T4,T30,T30-C-2,T32,T21,T21-C-3,T43-C-1,T40</v>
          </cell>
          <cell r="CC618">
            <v>1</v>
          </cell>
          <cell r="CH618">
            <v>1</v>
          </cell>
          <cell r="CM618">
            <v>1</v>
          </cell>
          <cell r="CQ618">
            <v>1</v>
          </cell>
          <cell r="CU618">
            <v>1</v>
          </cell>
          <cell r="CX618">
            <v>0</v>
          </cell>
          <cell r="CY618">
            <v>1</v>
          </cell>
          <cell r="DB618">
            <v>0</v>
          </cell>
          <cell r="DC618" t="str">
            <v>&lt;p&gt;Fuglestjerne &lt;em&gt;Ornithogalum umbellatum &lt;/em&gt;(tidligere&lt;em&gt; O. angustifolium&lt;/em&gt;)&lt;em&gt; &lt;/em&gt;kommer fra Sør-Europa og Middelhavsområdet. Arten er en flerårig laukplante. Formeringen skjer delvis med frø, men mer med deling av lauker. Frøene kan maurspres over kortere distanser, og kanskje opp til 50-100 m. Arten er kommet inn som hagestaude og etablerer seg lett i høgvokst grasmark og lysåpen skog med middels næringsnivå og fuktighet. Arten er også funnet i dyneeng (Ro Karmøy). &lt;/p&gt;</v>
          </cell>
          <cell r="DD618" t="str">
            <v>Fuglestjerne begynte å forville seg i 1860- og 1870-årene, først i kyststrøk nord til Møre og Romsdal. Funnene før 1900 fordelte seg på mange kystfylker fra Akershus til Møre og Romsdal. Arten hadde en nokså konstant, middels høg funnfrekvens (ca. 10 per tiår) fram til ca. 1970 da funnfrekvensen begynte å øke igjen. Samtidig ble utbredelsen stadig mer konsentrert om 2-4 fylker, især de to Agderfylkene, men også i en viss utstrekning Telemark og Rogaland. Det uvanlig store antallet funn i perioden 1981-2000 skyldes en spesialundersøkelse av dyrkete og forvillete hageplanter i Agderfylkene.</v>
          </cell>
          <cell r="DE618" t="str">
            <v>Fuglestjerne er en gammel hagestaude i Norge, nå er den langt på vei gått ut av bruk. Den er spredt ut fra hager ved maurspredning og ved utkast.</v>
          </cell>
          <cell r="DF618" t="str">
            <v>Invasjonspotensialet er moderat, en kombinasjon mellom moderat median levetid og moderat (til begrenset) ekspansjonshastighet. Arten har hatt en uvanlig jamn økning i forekomster. Den er i ferd med å finne og fylle ut sitt potensiale utbredelsesområde i Norge.</v>
          </cell>
          <cell r="DG618" t="str">
            <v>Fuglestjerne visner ned tidlig og har ingen kjent negativ økologisk effekt.</v>
          </cell>
          <cell r="DH618" t="str">
            <v>&lt;p&gt;Arten vurderes til låg økologisk risiko, utelukkende på grunn av sitt invasjonspotensial.&lt;/p&gt;</v>
          </cell>
          <cell r="DI618">
            <v>0</v>
          </cell>
        </row>
        <row r="619">
          <cell r="B619" t="str">
            <v>Oxalis stricta</v>
          </cell>
          <cell r="C619" t="str">
            <v>L.</v>
          </cell>
          <cell r="D619" t="str">
            <v>stivgjøkesyre</v>
          </cell>
          <cell r="E619">
            <v>134925</v>
          </cell>
          <cell r="F619">
            <v>102885</v>
          </cell>
          <cell r="G619" t="str">
            <v>ExpertGroups/Karplanter/N</v>
          </cell>
          <cell r="H619" t="str">
            <v>Karplanter</v>
          </cell>
          <cell r="I619" t="str">
            <v>Karplanter</v>
          </cell>
          <cell r="J619" t="str">
            <v>AlienSpecie</v>
          </cell>
          <cell r="N619">
            <v>4</v>
          </cell>
          <cell r="O619" t="str">
            <v>V</v>
          </cell>
          <cell r="Q619">
            <v>1</v>
          </cell>
          <cell r="T619" t="str">
            <v>PH</v>
          </cell>
          <cell r="U619">
            <v>3</v>
          </cell>
          <cell r="V619" t="str">
            <v>4A,1</v>
          </cell>
          <cell r="W619" t="str">
            <v>LO</v>
          </cell>
          <cell r="X619">
            <v>3</v>
          </cell>
          <cell r="Y619">
            <v>4</v>
          </cell>
          <cell r="Z619">
            <v>1</v>
          </cell>
          <cell r="AA619">
            <v>1862</v>
          </cell>
          <cell r="AB619" t="str">
            <v>terrestrial</v>
          </cell>
          <cell r="AD619" t="str">
            <v>unknown</v>
          </cell>
          <cell r="AE619" t="str">
            <v>yes</v>
          </cell>
          <cell r="AF619" t="str">
            <v>unknown</v>
          </cell>
          <cell r="AG619">
            <v>1862</v>
          </cell>
          <cell r="AH619" t="str">
            <v>Oslo:  "Akerselven"</v>
          </cell>
          <cell r="AI619">
            <v>1</v>
          </cell>
          <cell r="AJ619" t="str">
            <v>V</v>
          </cell>
          <cell r="AN619">
            <v>8</v>
          </cell>
          <cell r="AO619" t="str">
            <v>introductionTransportpollution,introductionStowaway,spreadStowaway,spreadTransportpollution,spreadNaturalDispersal</v>
          </cell>
          <cell r="AP619" t="str">
            <v>Øs,OsA,He,Op,Bu,Ve,Te,Aa,Va,Ro,Ho,Mr,St</v>
          </cell>
          <cell r="AQ619">
            <v>500</v>
          </cell>
          <cell r="AR619">
            <v>4</v>
          </cell>
          <cell r="AS619">
            <v>2000</v>
          </cell>
          <cell r="AT619">
            <v>140000</v>
          </cell>
          <cell r="AU619">
            <v>4000</v>
          </cell>
          <cell r="AV619">
            <v>100</v>
          </cell>
          <cell r="AW619" t="str">
            <v>Ingen kjent effekt</v>
          </cell>
          <cell r="AX619" t="str">
            <v>Ingen kjent effekt</v>
          </cell>
          <cell r="BC619" t="str">
            <v>Ingen kjent effekt</v>
          </cell>
          <cell r="BD619" t="str">
            <v>Ingen kjent effekt</v>
          </cell>
          <cell r="BE619" t="str">
            <v>no</v>
          </cell>
          <cell r="BF619" t="str">
            <v>no</v>
          </cell>
          <cell r="BG619" t="str">
            <v>V</v>
          </cell>
          <cell r="BK619" t="str">
            <v>temperate_nemoral:Asia,NorthAndCentralAmerica|subtropic_unspecified:Asia|subtropic_mediterranean:NorthAndCentralAmerica</v>
          </cell>
          <cell r="BM619" t="str">
            <v>temperate_nemoral:Europe,Asia,NorthAndCentralAmerica|subtropic_unspecified:Asia|subtropic_mediterranean:Europe,NorthAndCentralAmerica</v>
          </cell>
          <cell r="BO619">
            <v>4</v>
          </cell>
          <cell r="BQ619" t="str">
            <v>X</v>
          </cell>
          <cell r="BR619" t="str">
            <v>RedListCategoryLevel</v>
          </cell>
          <cell r="BT619">
            <v>3</v>
          </cell>
          <cell r="BW619" t="str">
            <v>SpreadYearlyIncreaseObservations</v>
          </cell>
          <cell r="BX619">
            <v>218</v>
          </cell>
          <cell r="BY619">
            <v>1</v>
          </cell>
          <cell r="CB619" t="str">
            <v>T35,T37-C-3,T39-C-4,T40,T44,T42-C-1,T43-C-1,T37</v>
          </cell>
          <cell r="CC619">
            <v>1</v>
          </cell>
          <cell r="CH619">
            <v>1</v>
          </cell>
          <cell r="CM619">
            <v>1</v>
          </cell>
          <cell r="CQ619">
            <v>1</v>
          </cell>
          <cell r="CU619">
            <v>1</v>
          </cell>
          <cell r="CX619">
            <v>0</v>
          </cell>
          <cell r="CY619">
            <v>1</v>
          </cell>
          <cell r="DB619">
            <v>0</v>
          </cell>
          <cell r="DC619" t="str">
            <v>&lt;p&gt;Stivgaukesyre &lt;em&gt;Oxalis stricta &lt;/em&gt;stammer fra Øst-Asia og Nord-Amerika. Arten er ettårig med effektiv frøreproduksjon. Frøene henger fast i sko og hjul på kjøretøyer, og spres med trafikk.&lt;/p&gt;</v>
          </cell>
          <cell r="DD619" t="str">
            <v>&lt;p&gt;Arten ble først funnet i Oslo hvor den ble registrert i 1862 og siden har vært stabil, noe senere til Øf Fredrikstad, Op Lillehammer (ble aldri stabil her) og Te Kragerø. Arten var et sjeldent ugras fram til 1950, og var kanskje stabil bare i Oslo. Fra 1950 har det vært en forholdsvis jamn økning og ekspansjon, og arten har nå stabile og semi-stabile forekomster i kystområdet fra Østfold og Oslo til Rogaland. I innlandet og nord for Rogaland er det stort sett bare tilfeldige funn frem til de siste årene, men nå har arten vært etablert tre år på rad i en hage i MR Ørskog.&lt;/p&gt;</v>
          </cell>
          <cell r="DE619" t="str">
            <v>Stivgaukesyre synes å ha kommet inn på mange måter i hovedsak med uspesifiserte transporter og som forurensing av grasfrø, plantejord o.l. Det er få funn på ballastplasser og ved møller, så dette har trolig ikke vært så viktige innførselsmåter.</v>
          </cell>
          <cell r="DF619" t="str">
            <v>Invasjonspotensialet er stort (med usikkerhet til moderat), en kombinasjon av maksimum skår på forventet median levetid (med usikkerhet til moderat) og moderat ekspansjonshastighet. Arten har potensiale for lang levetid i landet, og er fortsatt i tydelig spredning. Den har også stort potensial for videre fortetting innen utbredelsesområdet.</v>
          </cell>
          <cell r="DG619" t="str">
            <v>Arten har etablert seg på ulike typer skrotemark i vid betydning, men går ikke inn i mindre berørte naturtyper. Arten har ingen kjent negativ økologisk effekt.</v>
          </cell>
          <cell r="DH619" t="str">
            <v>&lt;p&gt;Stivgaukesyre vurderes til potensielt høg risiko (med usikkerhet ned til låg), men utelukkende på grunn av invasjonspotensialet. Det er ikke forventet noen som helst økologiske skadevirkninger av denne arten. &lt;br/&gt;&lt;/p&gt;</v>
          </cell>
          <cell r="DI619">
            <v>0</v>
          </cell>
        </row>
        <row r="620">
          <cell r="B620" t="str">
            <v>Mentha ×piperita</v>
          </cell>
          <cell r="C620" t="str">
            <v>L.</v>
          </cell>
          <cell r="D620" t="str">
            <v>peppermynte</v>
          </cell>
          <cell r="E620">
            <v>134453</v>
          </cell>
          <cell r="F620">
            <v>102334</v>
          </cell>
          <cell r="G620" t="str">
            <v>ExpertGroups/Karplanter/N</v>
          </cell>
          <cell r="H620" t="str">
            <v>Karplanter</v>
          </cell>
          <cell r="I620" t="str">
            <v>Karplanter</v>
          </cell>
          <cell r="J620" t="str">
            <v>AlienSpecie</v>
          </cell>
          <cell r="N620">
            <v>3</v>
          </cell>
          <cell r="Q620">
            <v>1</v>
          </cell>
          <cell r="T620" t="str">
            <v>LO</v>
          </cell>
          <cell r="U620">
            <v>2</v>
          </cell>
          <cell r="V620" t="str">
            <v>3AB,1</v>
          </cell>
          <cell r="X620">
            <v>3</v>
          </cell>
          <cell r="Y620">
            <v>4</v>
          </cell>
          <cell r="Z620">
            <v>1</v>
          </cell>
          <cell r="AA620">
            <v>1940</v>
          </cell>
          <cell r="AB620" t="str">
            <v>terrestrial</v>
          </cell>
          <cell r="AD620" t="str">
            <v>unknown</v>
          </cell>
          <cell r="AE620" t="str">
            <v>yes</v>
          </cell>
          <cell r="AF620" t="str">
            <v>unknown</v>
          </cell>
          <cell r="AG620">
            <v>1996</v>
          </cell>
          <cell r="AH620" t="str">
            <v>Bu Lier: Grette</v>
          </cell>
          <cell r="AI620">
            <v>10</v>
          </cell>
          <cell r="AL620">
            <v>1</v>
          </cell>
          <cell r="AM620" t="str">
            <v>importDirect</v>
          </cell>
          <cell r="AN620">
            <v>1</v>
          </cell>
          <cell r="AO620" t="str">
            <v>introductionEscaped</v>
          </cell>
          <cell r="AP620" t="str">
            <v>Øs,OsA,Bu,Ve,Aa,Va,Ro,Ho,Sf</v>
          </cell>
          <cell r="AQ620">
            <v>80</v>
          </cell>
          <cell r="AR620">
            <v>4</v>
          </cell>
          <cell r="AS620">
            <v>320</v>
          </cell>
          <cell r="AT620">
            <v>90100</v>
          </cell>
          <cell r="AU620">
            <v>640</v>
          </cell>
          <cell r="AV620">
            <v>80</v>
          </cell>
          <cell r="AW620" t="str">
            <v>Ingen kjent effekt</v>
          </cell>
          <cell r="AX620" t="str">
            <v>Ingen kjent effekt</v>
          </cell>
          <cell r="BC620" t="str">
            <v>Ingen kjent effekt</v>
          </cell>
          <cell r="BD620" t="str">
            <v>Ingen kjent effekt</v>
          </cell>
          <cell r="BE620" t="str">
            <v>no</v>
          </cell>
          <cell r="BF620" t="str">
            <v>no</v>
          </cell>
          <cell r="BG620" t="str">
            <v>V</v>
          </cell>
          <cell r="BK620" t="str">
            <v>unknown:Europe</v>
          </cell>
          <cell r="BM620" t="str">
            <v>temperate_nemoral:Europe,Oceania,NorthAndCentralAmerica|subtropic_mediterranean:Europe,Oceania|unknown:Europe,Asia,Africa,Oceania,NorthAndCentralAmerica,SouthAmerica</v>
          </cell>
          <cell r="BO620">
            <v>3</v>
          </cell>
          <cell r="BR620" t="str">
            <v>RedListCategoryLevel</v>
          </cell>
          <cell r="BT620">
            <v>3</v>
          </cell>
          <cell r="BW620" t="str">
            <v>SpreadYearlyIncreaseObservations</v>
          </cell>
          <cell r="BX620">
            <v>356</v>
          </cell>
          <cell r="BY620">
            <v>1</v>
          </cell>
          <cell r="CB620" t="str">
            <v>T35,T37-C-3,T44,T2,V10,T34</v>
          </cell>
          <cell r="CC620">
            <v>1</v>
          </cell>
          <cell r="CH620">
            <v>1</v>
          </cell>
          <cell r="CM620">
            <v>1</v>
          </cell>
          <cell r="CQ620">
            <v>1</v>
          </cell>
          <cell r="CU620">
            <v>1</v>
          </cell>
          <cell r="CX620">
            <v>0</v>
          </cell>
          <cell r="CY620">
            <v>1</v>
          </cell>
          <cell r="DB620">
            <v>0</v>
          </cell>
          <cell r="DC620" t="str">
            <v>&lt;p&gt;Peppermynte &lt;em&gt;Mentha &lt;/em&gt;x &lt;em&gt;piperita &lt;/em&gt;er en steril hybridart mellom vassmynte &lt;em&gt;M. aquatica &lt;/em&gt;og grønnmynte &lt;em&gt;M. spicata&lt;/em&gt;. Den blomstrer rikelig, men er pollen- og frøsteril: all formering skjer derfor klonalt. Peppermynte dyrkes som krydderurt. Arten er en langlevd flerårig urt med klonal vekst.&lt;/p&gt;</v>
          </cell>
          <cell r="DD620" t="str">
            <v>&lt;p&gt;Arten har tidligere ikke vært mye dyrket i Norge og er bare funnet &amp;#39:forvillet&amp;#39: en gang før 1989, i Ro Haugesund 1940 ("Skeisvand"). De siste 20 årene er peppermynte blitt meget populær og formeres opp som levende planter for salg i dagligvareforretninger. Første effektive forvilling er enten fra VA Farsund: Engøy i 1995 eller mer trolig fra Bu Lier: Grette (gartneriområde) i 1996. Den blir nå relativt ofte funnet rundt gartnerier og på deponier for matsøppel, alt trolig som resultat av utkast. Peppermynte er de siste tjue årene funnet naturalisert i følgende fylker: Øf, Ak, Bu, Vf, AA, VA, Ro, Ho og SF. &lt;/p&gt;</v>
          </cell>
          <cell r="DE620" t="str">
            <v>Peppermynte er stort sett kommet ut i naturen ved utkast fra hager hvor den dyrkes som krydder, og fra gartnerier. Den formerer seg bare vegetativt, men det gjør den derimot ganske effektivt og danner store kloner.</v>
          </cell>
          <cell r="DF620" t="str">
            <v>Arten har et moderat invasjonspotensial, en kombinasjon av moderat median levetid og moderat ekspansjonshastighet.</v>
          </cell>
          <cell r="DG620" t="str">
            <v>Peppermynte er forvillet og til dels etablert flere steder på skrotemark (i vid betydning), men har potensial til å etableres i fuktige eng- og beitetyper, kystlynghei, flommark og skogkanter. Den er trolig ekspansiv, men forventes ikke å fortrenge i signifikant grad. Andre negative økologiske effekter er heller ikke kjent eller antatt.</v>
          </cell>
          <cell r="DH620" t="str">
            <v>&lt;p&gt;Peppermynte vurderes til låg økologisk risiko, utelukkende på grunn av et moderat invasjonspotensial.&lt;/p&gt;</v>
          </cell>
          <cell r="DI620">
            <v>0</v>
          </cell>
        </row>
        <row r="621">
          <cell r="B621" t="str">
            <v>Mimulus luteus</v>
          </cell>
          <cell r="C621" t="str">
            <v>L.</v>
          </cell>
          <cell r="D621" t="str">
            <v>snaugjøglerblom</v>
          </cell>
          <cell r="E621">
            <v>62442</v>
          </cell>
          <cell r="F621">
            <v>102482</v>
          </cell>
          <cell r="G621" t="str">
            <v>ExpertGroups/Karplanter/N</v>
          </cell>
          <cell r="H621" t="str">
            <v>Karplanter</v>
          </cell>
          <cell r="I621" t="str">
            <v>Karplanter</v>
          </cell>
          <cell r="J621" t="str">
            <v>AlienSpecie</v>
          </cell>
          <cell r="N621">
            <v>3</v>
          </cell>
          <cell r="Q621">
            <v>1</v>
          </cell>
          <cell r="T621" t="str">
            <v>LO</v>
          </cell>
          <cell r="U621">
            <v>2</v>
          </cell>
          <cell r="V621" t="str">
            <v>3A,1</v>
          </cell>
          <cell r="X621">
            <v>2</v>
          </cell>
          <cell r="Y621">
            <v>3</v>
          </cell>
          <cell r="Z621">
            <v>1</v>
          </cell>
          <cell r="AA621">
            <v>1871</v>
          </cell>
          <cell r="AB621" t="str">
            <v>terrestrial</v>
          </cell>
          <cell r="AD621" t="str">
            <v>unknown</v>
          </cell>
          <cell r="AE621" t="str">
            <v>yes</v>
          </cell>
          <cell r="AF621" t="str">
            <v>unknown</v>
          </cell>
          <cell r="AG621">
            <v>1871</v>
          </cell>
          <cell r="AH621" t="str">
            <v>Ho Bergen: Hop</v>
          </cell>
          <cell r="AI621">
            <v>3</v>
          </cell>
          <cell r="AJ621" t="str">
            <v>V</v>
          </cell>
          <cell r="AL621">
            <v>2</v>
          </cell>
          <cell r="AM621" t="str">
            <v>importDirect</v>
          </cell>
          <cell r="AN621">
            <v>3</v>
          </cell>
          <cell r="AO621" t="str">
            <v>introductionEscaped,spreadNaturalDispersal</v>
          </cell>
          <cell r="AP621" t="str">
            <v>He,Op,Sf,Mr,St,No,Tr</v>
          </cell>
          <cell r="AQ621">
            <v>88</v>
          </cell>
          <cell r="AR621">
            <v>4</v>
          </cell>
          <cell r="AS621">
            <v>352</v>
          </cell>
          <cell r="AT621">
            <v>225000</v>
          </cell>
          <cell r="AU621">
            <v>704</v>
          </cell>
          <cell r="AV621">
            <v>40</v>
          </cell>
          <cell r="AW621" t="str">
            <v>Ingen kjent effekt</v>
          </cell>
          <cell r="AX621" t="str">
            <v>Ingen kjent effekt</v>
          </cell>
          <cell r="BC621" t="str">
            <v>Ingen kjent effekt</v>
          </cell>
          <cell r="BD621" t="str">
            <v>Ingen kjent effekt</v>
          </cell>
          <cell r="BE621" t="str">
            <v>no</v>
          </cell>
          <cell r="BF621" t="str">
            <v>no</v>
          </cell>
          <cell r="BK621" t="str">
            <v>temperate_nemoral:SouthAmerica</v>
          </cell>
          <cell r="BM621" t="str">
            <v>temperate_boreal:Europe|temperate_nemoral:Europe,Oceania,SouthAmerica</v>
          </cell>
          <cell r="BO621">
            <v>3</v>
          </cell>
          <cell r="BR621" t="str">
            <v>RedListCategoryLevel</v>
          </cell>
          <cell r="BT621">
            <v>2</v>
          </cell>
          <cell r="BU621" t="str">
            <v>X</v>
          </cell>
          <cell r="BW621" t="str">
            <v>SpreadYearlyIncreaseObservations</v>
          </cell>
          <cell r="BX621">
            <v>159</v>
          </cell>
          <cell r="BY621">
            <v>1</v>
          </cell>
          <cell r="CB621" t="str">
            <v>T18,T30,T35,T36,V2,V4,V10,V13</v>
          </cell>
          <cell r="CC621">
            <v>1</v>
          </cell>
          <cell r="CH621">
            <v>1</v>
          </cell>
          <cell r="CM621">
            <v>1</v>
          </cell>
          <cell r="CQ621">
            <v>1</v>
          </cell>
          <cell r="CU621">
            <v>1</v>
          </cell>
          <cell r="CX621">
            <v>0</v>
          </cell>
          <cell r="CY621">
            <v>1</v>
          </cell>
          <cell r="DB621">
            <v>0</v>
          </cell>
          <cell r="DC621" t="str">
            <v>Snaugjøglerblom &lt;i&gt;Mimulus luteus&lt;/i&gt; er en kortlevd flerårig urt fra Chile. Den har klonal formering med utløpere, og i tillegg stor frøproduksjon. Den naturaliserer seg især på våtmark, langs elver og bekker, i kjelder og på våt kulturmark og i grøfter.</v>
          </cell>
          <cell r="DD621" t="str">
            <v>&lt;p&gt;Snaugjøglerblom er kommet inn som hagestaude på 1800-tallet. Den har mye av det samme mønsteret som gjøglerblom &lt;em&gt;M. guttatus.&lt;/em&gt; Første etablering var i Ho Bergen på 1870-tallet. Økningen har vært langsom, men nokså jamn, og arten er trolig oversett de siste ti årene (med bare to lokaliteter dokumentert mellom 2001 og 2011). Arten har, liksom gjøglerblom, en tendens til å etablere seg, danne store populasjoner, men så forsvinne igjen etter noen år eller tiår. Den synes nå å være etablert fra nodre Oppland (Lom) og Nordfjord (SF Stryn) nord til Tr Skånland og Nordreisa.&lt;/p&gt;</v>
          </cell>
          <cell r="DE621" t="str">
            <v>Arten er innført som hageplante. Den forvilles med vindspredte frø og ved hageutkast.</v>
          </cell>
          <cell r="DF621" t="str">
            <v>Invasjonspotensialet er moderat. Dette er en kombinasjon av moderat median levetid og moderat ekspansjonshastighet.</v>
          </cell>
          <cell r="DG621" t="str">
            <v>De ter ingen kjent negativ økologisk effekt knyttet til arten. Den danner lokalt store bestander og har opplagt litt fortrengningseffekt, men den er såpass sjelden at denne effekten blir svært begrenset og ikke når noen terskelverdi for effekt.</v>
          </cell>
          <cell r="DH621" t="str">
            <v>&lt;p&gt;Snaugjøglerblom vurderes til å medføre låg økologisk risiko, og dette skyldes utelukkende et moderat invasjonspotensial.&lt;/p&gt;</v>
          </cell>
          <cell r="DI621">
            <v>0</v>
          </cell>
        </row>
        <row r="622">
          <cell r="B622" t="str">
            <v>Mahonia aquifolium</v>
          </cell>
          <cell r="C622" t="str">
            <v>(Pursh) Nutt.</v>
          </cell>
          <cell r="D622" t="str">
            <v>mahonie</v>
          </cell>
          <cell r="E622">
            <v>134361</v>
          </cell>
          <cell r="F622">
            <v>103003</v>
          </cell>
          <cell r="G622" t="str">
            <v>ExpertGroups/Karplanter/N</v>
          </cell>
          <cell r="H622" t="str">
            <v>Karplanter</v>
          </cell>
          <cell r="I622" t="str">
            <v>Karplanter</v>
          </cell>
          <cell r="J622" t="str">
            <v>AlienSpecie</v>
          </cell>
          <cell r="N622">
            <v>4</v>
          </cell>
          <cell r="O622" t="str">
            <v>V</v>
          </cell>
          <cell r="Q622">
            <v>1</v>
          </cell>
          <cell r="T622" t="str">
            <v>PH</v>
          </cell>
          <cell r="U622">
            <v>3</v>
          </cell>
          <cell r="V622" t="str">
            <v>4A,1</v>
          </cell>
          <cell r="W622" t="str">
            <v>LO</v>
          </cell>
          <cell r="X622">
            <v>4</v>
          </cell>
          <cell r="Y622">
            <v>4</v>
          </cell>
          <cell r="Z622">
            <v>2</v>
          </cell>
          <cell r="AA622">
            <v>1924</v>
          </cell>
          <cell r="AB622" t="str">
            <v>terrestrial</v>
          </cell>
          <cell r="AD622" t="str">
            <v>unknown</v>
          </cell>
          <cell r="AE622" t="str">
            <v>yes</v>
          </cell>
          <cell r="AF622" t="str">
            <v>yes</v>
          </cell>
          <cell r="AG622">
            <v>1940</v>
          </cell>
          <cell r="AH622" t="str">
            <v>Ak Asker: under Skaugumsåsen</v>
          </cell>
          <cell r="AI622">
            <v>10</v>
          </cell>
          <cell r="AJ622" t="str">
            <v>V</v>
          </cell>
          <cell r="AL622">
            <v>1</v>
          </cell>
          <cell r="AM622" t="str">
            <v>importDirect</v>
          </cell>
          <cell r="AN622">
            <v>3</v>
          </cell>
          <cell r="AO622" t="str">
            <v>introductionEscaped,spreadNaturalDispersal</v>
          </cell>
          <cell r="AP622" t="str">
            <v>Øs,OsA,He,Op,Bu,Ve,Te,Aa,Mr,St</v>
          </cell>
          <cell r="AQ622">
            <v>400</v>
          </cell>
          <cell r="AR622">
            <v>5</v>
          </cell>
          <cell r="AS622">
            <v>2000</v>
          </cell>
          <cell r="AT622">
            <v>93300</v>
          </cell>
          <cell r="AU622">
            <v>5000</v>
          </cell>
          <cell r="AV622">
            <v>10</v>
          </cell>
          <cell r="AW622" t="str">
            <v>Mahonie har vært brukt medisinsk (se Urtekildens planteleksikon: http://www.rolv.no/urtemedisin/medisinplanter/maho_aqu.htm).</v>
          </cell>
          <cell r="AX622" t="str">
            <v>Ingen kjent effekt</v>
          </cell>
          <cell r="BC622" t="str">
            <v>Ingen kjent effekt</v>
          </cell>
          <cell r="BD622" t="str">
            <v>Ingen kjent effekt</v>
          </cell>
          <cell r="BE622" t="str">
            <v>no</v>
          </cell>
          <cell r="BF622" t="str">
            <v>no</v>
          </cell>
          <cell r="BG622" t="str">
            <v>V</v>
          </cell>
          <cell r="BK622" t="str">
            <v>temperate_boreal:NorthAndCentralAmerica|temperate_nemoral:NorthAndCentralAmerica</v>
          </cell>
          <cell r="BM622" t="str">
            <v>temperate_boreal:Europe,NorthAndCentralAmerica|temperate_nemoral:Europe,Oceania,NorthAndCentralAmerica|subtropic_mediterranean:Europe</v>
          </cell>
          <cell r="BO622">
            <v>4</v>
          </cell>
          <cell r="BQ622" t="str">
            <v>X</v>
          </cell>
          <cell r="BR622" t="str">
            <v>RedListCategoryLevel</v>
          </cell>
          <cell r="BT622">
            <v>3</v>
          </cell>
          <cell r="BU622" t="str">
            <v>X</v>
          </cell>
          <cell r="BW622" t="str">
            <v>SpreadYearlyIncreaseObservations</v>
          </cell>
          <cell r="BX622">
            <v>484</v>
          </cell>
          <cell r="BY622">
            <v>1</v>
          </cell>
          <cell r="CB622" t="str">
            <v>T4-C-3,T4-C-4,T4-C-11,T4-C-12,T4-C-2,T30,T40</v>
          </cell>
          <cell r="CC622">
            <v>1</v>
          </cell>
          <cell r="CH622">
            <v>1</v>
          </cell>
          <cell r="CM622">
            <v>1</v>
          </cell>
          <cell r="CQ622">
            <v>1</v>
          </cell>
          <cell r="CU622">
            <v>1</v>
          </cell>
          <cell r="CX622">
            <v>0</v>
          </cell>
          <cell r="CY622">
            <v>1</v>
          </cell>
          <cell r="DB622">
            <v>0</v>
          </cell>
          <cell r="DC622" t="str">
            <v>&lt;p&gt;Mahonie &lt;em&gt;Mahonia aquifolia &lt;/em&gt;er en forholdsvis kortlevd busk som stammer fra nordvestlige Nord-Amerika (Stillehavsstatene). Den er rikt frøreproduserende, og de saftige bærene spres lett med fugl over til dels lange avstander (km). Arten er en meget populær hagebusk i Norge. Den forvilles og naturaliseres meget lett i skog, spesielt i noe baserik lågurtskog, men finnes også i mye skrinnere fastmarksskogtyper og i flommarkskog.&lt;/p&gt;</v>
          </cell>
          <cell r="DD622" t="str">
            <v>&lt;p&gt;Mahonie ble først funnet forvillet i Te Kragerø i 1924, men var sjelden fram til 1980 (og da ofte feilbestemt som kristtorn!). Den har ekspandert meget sterkt de siste 30 årene, først i søndre Buskerud (på 1980- og 1990-tallene), deretter i Oslo-området (på 2000-tallet). Arten er nå kjent med stabile forekomster inn til Mjøsområdet og langs kysten minst til Møre og Romsdal. Videre spredning forventes.&lt;/p&gt;</v>
          </cell>
          <cell r="DE622" t="str">
            <v>Arten dyrkes som hagebusk og forvilles og naturaliseres meget lett i næringsrik, ofte tett og mørk skog (der den blomstrer og frøsetter dårligere enn i skogkanter og mer åpent kratt).</v>
          </cell>
          <cell r="DF622" t="str">
            <v>Mahonie har et stort invasjonspotensial pga. maksimum skår på median levetid (med usikkerhet ned til nivå 3) og en ekspansjonshastighet i delkategori 3 med usikkerhet oppover til delkategori 4.</v>
          </cell>
          <cell r="DG622" t="str">
            <v>Mahonie synes ikke å bli så ekspansiv at den fortrenger andre i betydelig grad, heller ikke så vanlig at dens fruktproduksjon påvirker balansen mellom planter med saftige frukter og de fuglene som spiser dem i betydelig grad. Den økologiske effekten synes derfor (foreløpig) å være for liten til at den passerer noen av terkselverdiene på denne aksen. Arten er i ekspansjon i lågurt- og høgstaude-skogtyper, med gran, furu, edellauvtrær eller en blanding, men uten store økologiske effekter.</v>
          </cell>
          <cell r="DH622" t="str">
            <v>&lt;p&gt;Mahonie vurderes til potensielt høg risiko (med usikkerhet til låg), foreløpig utelukkende på grunn av invasjonspotensialet (en stor, trygg og sterkt ekspanderende populasjon). Dette er en nedgradering fra høg risiko ved forrige vurdering (2012), hovedsakelig fordi vi i løpet av årene imellom ennå ikke har sett noen effekter som tilfredsstiller kravene til økologisk effekt. &lt;br/&gt;&lt;/p&gt;</v>
          </cell>
          <cell r="DI622">
            <v>0</v>
          </cell>
        </row>
        <row r="623">
          <cell r="B623" t="str">
            <v>Pseudofumaria lutea</v>
          </cell>
          <cell r="C623" t="str">
            <v>(L.) Borkh.</v>
          </cell>
          <cell r="D623" t="str">
            <v>gul lerkespore</v>
          </cell>
          <cell r="E623">
            <v>135934</v>
          </cell>
          <cell r="F623">
            <v>103034</v>
          </cell>
          <cell r="G623" t="str">
            <v>ExpertGroups/Karplanter/N</v>
          </cell>
          <cell r="H623" t="str">
            <v>Karplanter</v>
          </cell>
          <cell r="I623" t="str">
            <v>Karplanter</v>
          </cell>
          <cell r="J623" t="str">
            <v>AlienSpecie</v>
          </cell>
          <cell r="N623">
            <v>4</v>
          </cell>
          <cell r="Q623">
            <v>1</v>
          </cell>
          <cell r="T623" t="str">
            <v>PH</v>
          </cell>
          <cell r="U623">
            <v>3</v>
          </cell>
          <cell r="V623" t="str">
            <v>4A,1</v>
          </cell>
          <cell r="X623">
            <v>3</v>
          </cell>
          <cell r="Y623">
            <v>4</v>
          </cell>
          <cell r="Z623">
            <v>1</v>
          </cell>
          <cell r="AA623">
            <v>1919</v>
          </cell>
          <cell r="AB623" t="str">
            <v>terrestrial</v>
          </cell>
          <cell r="AD623" t="str">
            <v>unknown</v>
          </cell>
          <cell r="AE623" t="str">
            <v>yes</v>
          </cell>
          <cell r="AF623" t="str">
            <v>unknown</v>
          </cell>
          <cell r="AG623">
            <v>1919</v>
          </cell>
          <cell r="AH623" t="str">
            <v>VA Kristiansand: "nær Nattmannsbekken"</v>
          </cell>
          <cell r="AI623">
            <v>5</v>
          </cell>
          <cell r="AJ623" t="str">
            <v>V</v>
          </cell>
          <cell r="AL623">
            <v>2</v>
          </cell>
          <cell r="AM623" t="str">
            <v>importDirect</v>
          </cell>
          <cell r="AN623">
            <v>3</v>
          </cell>
          <cell r="AO623" t="str">
            <v>introductionEscaped,spreadNaturalDispersal</v>
          </cell>
          <cell r="AP623" t="str">
            <v>Øs,OsA,He,Bu,Ve,Te,Aa,Va,Ro,Ho,Sf,Mr,St</v>
          </cell>
          <cell r="AQ623">
            <v>400</v>
          </cell>
          <cell r="AR623">
            <v>6</v>
          </cell>
          <cell r="AS623">
            <v>2400</v>
          </cell>
          <cell r="AT623">
            <v>144000</v>
          </cell>
          <cell r="AU623">
            <v>8000</v>
          </cell>
          <cell r="AV623">
            <v>20</v>
          </cell>
          <cell r="AW623" t="str">
            <v>Ingen kjent effekt</v>
          </cell>
          <cell r="AX623" t="str">
            <v>Ingen kjent effekt</v>
          </cell>
          <cell r="BC623" t="str">
            <v>Ingen kjent effekt</v>
          </cell>
          <cell r="BD623" t="str">
            <v>Ingen kjent effekt</v>
          </cell>
          <cell r="BE623" t="str">
            <v>no</v>
          </cell>
          <cell r="BF623" t="str">
            <v>no</v>
          </cell>
          <cell r="BG623" t="str">
            <v>V</v>
          </cell>
          <cell r="BK623" t="str">
            <v>temperate_nemoral:Europe|subtropic_mediterranean:Europe</v>
          </cell>
          <cell r="BM623" t="str">
            <v>temperate_boreal:Europe|temperate_nemoral:Europe,NorthAndCentralAmerica|subtropic_mediterranean:Europe</v>
          </cell>
          <cell r="BO623">
            <v>4</v>
          </cell>
          <cell r="BR623" t="str">
            <v>RedListCategoryLevel</v>
          </cell>
          <cell r="BT623">
            <v>3</v>
          </cell>
          <cell r="BW623" t="str">
            <v>SpreadYearlyIncreaseObservations</v>
          </cell>
          <cell r="BX623">
            <v>237</v>
          </cell>
          <cell r="BY623">
            <v>1</v>
          </cell>
          <cell r="CB623" t="str">
            <v>T35,T1,T37-C-3</v>
          </cell>
          <cell r="CC623">
            <v>1</v>
          </cell>
          <cell r="CH623">
            <v>1</v>
          </cell>
          <cell r="CM623">
            <v>1</v>
          </cell>
          <cell r="CQ623">
            <v>1</v>
          </cell>
          <cell r="CU623">
            <v>1</v>
          </cell>
          <cell r="CX623">
            <v>0</v>
          </cell>
          <cell r="CY623">
            <v>1</v>
          </cell>
          <cell r="DB623">
            <v>0</v>
          </cell>
          <cell r="DC623" t="str">
            <v>Gul lerkespore &lt;em&gt;Pseudofumaria lutea &lt;/em&gt;stammer fra fjellstrøk i Sør-Europa. Den er en flerårig (men nokså kortlevd) urt med frøreproduksjon.</v>
          </cell>
          <cell r="DD623" t="str">
            <v>&lt;p&gt;Arten etablerte seg på nokså ulik tid i ulike landsdeler: fra 1919 på Sørlandet (først VA Kristiansand, senere AA Arendal), fra 1925 i Oslo-området (inkludert Bærum og etter hvert Asker), fra 1947 i Trøndelag (først i ST Trondheim og fra 1954 i ST Skaun), fra 1950 i Ho Bergen, og fra 1954 i søndre Telemark (fra Te Bamble). Senere har ekspansjonen for en del skjedd ut fra disse sentrene, med første notering i Østfold (Fredrikstad) i 1976, og i Mjøsområdet i Op Østre Toten i 1979. I dag er arten etablert i kystområder til Trøndelag og i innlandet inn til Mjøsområdet, med stadig økende forekomster.&lt;/p&gt;</v>
          </cell>
          <cell r="DE623" t="str">
            <v>Gul lerkespore er innført som hagestaude, trolig tidlig på 1900-tallet. Arten har meget effektiv frøreproduksjon. Frøene spres med maur og lander dermed gjerne inn i hull og sprekker i murer og berg.</v>
          </cell>
          <cell r="DF623" t="str">
            <v>Invasjonspotensialet er stort (med usikkerhet til moderat), kombinasjon av lang median levetid (med usikkerhet til moderat) og moderat ekspansjonshastighet. Arten har spredt seg rask og effektivt de siste 70 årene, og den forventes både å ekspandere geografisk og å fortette seg ytterligere der den alt finnes.</v>
          </cell>
          <cell r="DG623" t="str">
            <v>Gul lerkespore kan tenkes å trenge ut og skygge for enkelte stedegne arter i de sprekkene der den etablerer seg, men samtidig er disse sprekkene såpass spesielle at påvirkningen på den stedegne floraen er ubetydelig. Norsk flora har, av innvandringshistoriske årsaker, ikke slike naturlig bergvegg-spesialiserte arter med maurspredning som man finner i Europa sør for nedisningsgrensa. Gul lerkespore og liknende arter (f.eks. murtorskemunn &lt;i&gt;Cymbalaria muralis&lt;/i&gt;) finner derfor en ledig nisje når de kommer til Norden. Potensialet for å fortrenge andre arter er altså ikke så stort. Arten vurderes derfor å ha ingen kjent negativ økologisk effekt.</v>
          </cell>
          <cell r="DH623" t="str">
            <v>&lt;p&gt;Gul lerkespore vurderes til potensielt høg økologisk risiko med usikkerhet til låg risiko, men utelukkende på grunn av invasjonspotensialet.&lt;br/&gt;&lt;/p&gt;</v>
          </cell>
          <cell r="DI623">
            <v>0</v>
          </cell>
        </row>
        <row r="624">
          <cell r="B624" t="str">
            <v>Reynoutria ×bohemica</v>
          </cell>
          <cell r="C624" t="str">
            <v>Chrtek &amp; Chrtková</v>
          </cell>
          <cell r="D624" t="str">
            <v>hybridslirekne</v>
          </cell>
          <cell r="E624">
            <v>136756</v>
          </cell>
          <cell r="F624">
            <v>129593</v>
          </cell>
          <cell r="G624" t="str">
            <v>ExpertGroups/Karplanter/N</v>
          </cell>
          <cell r="H624" t="str">
            <v>Karplanter</v>
          </cell>
          <cell r="I624" t="str">
            <v>Karplanter</v>
          </cell>
          <cell r="J624" t="str">
            <v>AlienSpecie</v>
          </cell>
          <cell r="N624">
            <v>4</v>
          </cell>
          <cell r="Q624">
            <v>4</v>
          </cell>
          <cell r="T624" t="str">
            <v>SE</v>
          </cell>
          <cell r="U624">
            <v>5</v>
          </cell>
          <cell r="V624" t="str">
            <v>4AB,4D</v>
          </cell>
          <cell r="X624">
            <v>5</v>
          </cell>
          <cell r="Y624">
            <v>4</v>
          </cell>
          <cell r="Z624">
            <v>3</v>
          </cell>
          <cell r="AA624">
            <v>1945</v>
          </cell>
          <cell r="AB624" t="str">
            <v>terrestrial</v>
          </cell>
          <cell r="AD624" t="str">
            <v>unknown</v>
          </cell>
          <cell r="AE624" t="str">
            <v>yes</v>
          </cell>
          <cell r="AF624" t="str">
            <v>unknown</v>
          </cell>
          <cell r="AG624">
            <v>1945</v>
          </cell>
          <cell r="AH624" t="str">
            <v>Ak Asker: Båstad</v>
          </cell>
          <cell r="AI624">
            <v>10</v>
          </cell>
          <cell r="AL624">
            <v>1</v>
          </cell>
          <cell r="AM624" t="str">
            <v>importDirect</v>
          </cell>
          <cell r="AN624">
            <v>5</v>
          </cell>
          <cell r="AO624" t="str">
            <v>introductionEscaped,spreadTransportpollution,spreadStowaway</v>
          </cell>
          <cell r="AP624" t="str">
            <v>Øs,OsA,He,Bu,Ve,Te,Aa,Va,Ro,Ho,Sf,Mr,St,Nt,No,Tr</v>
          </cell>
          <cell r="AQ624">
            <v>1000</v>
          </cell>
          <cell r="AR624">
            <v>10</v>
          </cell>
          <cell r="AS624">
            <v>10000</v>
          </cell>
          <cell r="AT624">
            <v>290000</v>
          </cell>
          <cell r="AU624">
            <v>20000</v>
          </cell>
          <cell r="AV624">
            <v>80</v>
          </cell>
          <cell r="AW624" t="str">
            <v>Ingen kjent effekt</v>
          </cell>
          <cell r="AX624" t="str">
            <v>Ingen kjent effekt</v>
          </cell>
          <cell r="BC624" t="str">
            <v>Ingen kjent effekt</v>
          </cell>
          <cell r="BD624" t="str">
            <v>Ingen kjent effekt</v>
          </cell>
          <cell r="BE624" t="str">
            <v>no</v>
          </cell>
          <cell r="BF624" t="str">
            <v>no</v>
          </cell>
          <cell r="BK624" t="str">
            <v>unknown:Europe,Asia</v>
          </cell>
          <cell r="BM624" t="str">
            <v>temperate_boreal:Europe,NorthAndCentralAmerica|temperate_nemoral:Europe,NorthAndCentralAmerica</v>
          </cell>
          <cell r="BO624">
            <v>4</v>
          </cell>
          <cell r="BR624" t="str">
            <v>RedListCategoryLevel</v>
          </cell>
          <cell r="BT624">
            <v>4</v>
          </cell>
          <cell r="BW624" t="str">
            <v>SpreadYearlyIncreaseObservations</v>
          </cell>
          <cell r="BX624">
            <v>1027</v>
          </cell>
          <cell r="BY624">
            <v>1</v>
          </cell>
          <cell r="CB624" t="str">
            <v>T32,T35,T35,T42-C-1,T43-C-1,T30-C-4,T4,T18-C-1,T4,T32,T40</v>
          </cell>
          <cell r="CC624">
            <v>4</v>
          </cell>
          <cell r="CG624" t="str">
            <v>T18-C-1,T18-C-1,T30-C-4,T30-C-4,T18-C-1</v>
          </cell>
          <cell r="CH624">
            <v>2</v>
          </cell>
          <cell r="CL624" t="str">
            <v>T32,T32,T18-C-1,T18-C-1,T30-C-4,T30-C-4,T18-C-1</v>
          </cell>
          <cell r="CM624">
            <v>1</v>
          </cell>
          <cell r="CQ624">
            <v>1</v>
          </cell>
          <cell r="CT624" t="str">
            <v>T30-C-4,T4,T18-C-1,T4</v>
          </cell>
          <cell r="CU624">
            <v>1</v>
          </cell>
          <cell r="CX624">
            <v>0</v>
          </cell>
          <cell r="CY624">
            <v>1</v>
          </cell>
          <cell r="DB624">
            <v>0</v>
          </cell>
          <cell r="DC624" t="str">
            <v>&lt;p&gt;Hybridslirekne &lt;em&gt;Reynoutria &lt;/em&gt;&amp;#215:&lt;em&gt;bohemica &lt;/em&gt;(tidligere &lt;em&gt;Fallopia &lt;/em&gt;x &lt;em&gt;bohemica) &lt;/em&gt;er en 2 m høy frøsteril urt (staude) som er oppstått i Europa, et eller annet sted der begge foreldreartene dyrkes (trolig Tsjekkia, jfr. &amp;#39:bohemica&amp;#39:). Foreldreartene er begge østasiatiske, men med ulik utbredelse, og begge er dyrket i Europa.&lt;/p&gt;&lt;p&gt;Kontroll av foto i Artsobservasjoner viser at 2 av 29 bilder er kjempeslirekne, 5 av bildene var ikke identifiserbar til slirekneart. Nesten halvparten av foto bestemt til parkslirekne er imidlertid hybridslirekne. Artskart gir derfor et meget ufullstendig bilde av utbredelsen per dags dato. Alle observasjoner av hybridslirekne som ikke kan kontrolleres, er eksludert fra vurderingen. Det påvirker ikke konklusjonene fordi arten uansett skårer maksimum på invasjonspotensialet.&lt;/p&gt;</v>
          </cell>
          <cell r="DD624" t="str">
            <v>&lt;p&gt;Det første funnet av forvillet plante er fra 1945 Ak Asker: Båstad. Hybriden er nå etablert i alle fylker i Norge med unntak for Oppland og Finnmark. Den er særlig vanlig og godt etablert i Oslo- og Drammensområdet og i Midt-Norge, spesielt rundt Trondheimsfjorden, og i begge disse områdene er den mye vanligere enn parkslirekne.&lt;/p&gt;</v>
          </cell>
          <cell r="DE624" t="str">
            <v>&lt;p&gt;Hybridslirekne er tatt inn i landet som prydplante, men det er ukjent når den ble tatt i bruk. Arten spres ved fragmentering av jordstengler som fraktes rundt med jordmasser og maskiner og spres ved utkast fra hager. &lt;/p&gt;</v>
          </cell>
          <cell r="DF624" t="str">
            <v>Invasjonspotensialet er stort, med maksimum skår på både median levetid og ekspansjonshastighet. Etableringen tok for alvor fart på 1980-tallet. Hybridslirkne er antatt å ha større invasjonshastighet enn både park- og kjempeslirekne. Arten er fortsatt i spredning, både ved å bli vanligere i distrikter der den allerede finnes og ved spredning til nye områder, spesielt i kyststrøk. Ekspansjonshastigheten er estimert å være dobbelt så rask hos hybridslirekne som hos park- og kjempespringfrø (Mand&amp;#225:k et al. 2004). Hybridslirekne er i stand til å tilbakekrysse med begge foreldreartene og på den måte erstatte mangelen på fungerende hanner i parkslirekne i Europa (Bailey 2009).</v>
          </cell>
          <cell r="DG624" t="str">
            <v>&lt;p&gt;Arten vurderes å ha store negative økologiske effekter. Hybriden vokser fremfor alt på sterkt kulturpåvirkede eller kulturbetingete steder: Avfallshauger, veikanter, rundt parkeringsplasser i utmark, i overlatt eng, rundt grøfter, på forstyrret mark rundt bebyggelse og annen skrotemark, i kanten av løvskog (særlig blandingsløvskog og gråor-heggeskog), på flommark med eller uten skog, og noen steder ved bekkefar. Den vokser særlig godt på dyp, næringsrik jord, men kan også vokse opp på magrere, steinete mark. Hybridslirekne er særdeles robust og danner på få år 2-3 m høye og store bestander (kloner) og fortrenger alle andre arter der den etablerer seg. Hybridslirekne har et enormt strøfall og løser opp jordbunnen, og fortrenger hjemlige arter. Enkelte steder har den tatt over større arealer og skapt problemer for annen arealbruk, og den er meget vanskelig å bekjempe. Arten er svært ekspansiv, tar mye plass, skygger ut alle andre arter, produserer store mengder vissent materiale, og trenger ut all undervegetasjon som binder substratet. Den fører dermed til total endring av naturtypen der den invaderer, og dessuten til at jordbunnen blir erosjonsutsatt, spesielt langs vassdrag. Flere undersøkelser viser at arten har allelopatiske effekter som påvirker andre planters vekst negativt (se f eks Murrell et al. 2011 og Vrchotov&amp;#225: &amp; `_x0001_er&amp;#225: 2008).&lt;/p&gt;</v>
          </cell>
          <cell r="DH624" t="str">
            <v>&lt;p&gt;Hybridslirekne vurderes til svært høg økologisk risiko, et resultat av et stort invasjonspotensial og store negative økologiske effekter. &lt;br/&gt;&lt;/p&gt;</v>
          </cell>
          <cell r="DI624">
            <v>6</v>
          </cell>
        </row>
        <row r="625">
          <cell r="B625" t="str">
            <v>Scopolia carniolica</v>
          </cell>
          <cell r="C625" t="str">
            <v>Jacq.</v>
          </cell>
          <cell r="D625" t="str">
            <v>galnebær</v>
          </cell>
          <cell r="E625">
            <v>63707</v>
          </cell>
          <cell r="F625">
            <v>103747</v>
          </cell>
          <cell r="G625" t="str">
            <v>ExpertGroups/Karplanter/N</v>
          </cell>
          <cell r="H625" t="str">
            <v>Karplanter</v>
          </cell>
          <cell r="I625" t="str">
            <v>Karplanter</v>
          </cell>
          <cell r="J625" t="str">
            <v>AlienSpecie</v>
          </cell>
          <cell r="N625">
            <v>3</v>
          </cell>
          <cell r="P625" t="str">
            <v>V</v>
          </cell>
          <cell r="Q625">
            <v>1</v>
          </cell>
          <cell r="T625" t="str">
            <v>LO</v>
          </cell>
          <cell r="U625">
            <v>2</v>
          </cell>
          <cell r="V625" t="str">
            <v>3AB,1</v>
          </cell>
          <cell r="W625" t="str">
            <v>PH</v>
          </cell>
          <cell r="X625">
            <v>3</v>
          </cell>
          <cell r="Y625">
            <v>4</v>
          </cell>
          <cell r="Z625">
            <v>1</v>
          </cell>
          <cell r="AA625" t="str">
            <v>1800-tallet</v>
          </cell>
          <cell r="AB625" t="str">
            <v>terrestrial</v>
          </cell>
          <cell r="AD625" t="str">
            <v>unknown</v>
          </cell>
          <cell r="AE625" t="str">
            <v>yes</v>
          </cell>
          <cell r="AF625" t="str">
            <v>unknown</v>
          </cell>
          <cell r="AG625">
            <v>1941</v>
          </cell>
          <cell r="AH625" t="str">
            <v>Oslo: Abbediengen, Ullern, "forvillet i gl. have Furukoll"</v>
          </cell>
          <cell r="AI625">
            <v>5</v>
          </cell>
          <cell r="AJ625" t="str">
            <v>V</v>
          </cell>
          <cell r="AL625">
            <v>2</v>
          </cell>
          <cell r="AM625" t="str">
            <v>importDirect</v>
          </cell>
          <cell r="AN625">
            <v>2</v>
          </cell>
          <cell r="AO625" t="str">
            <v>introductionEscaped,spreadNaturalDispersal</v>
          </cell>
          <cell r="AP625" t="str">
            <v>Øs,OsA,He,Op,Bu,Ve,Te,Ro,St</v>
          </cell>
          <cell r="AQ625">
            <v>160</v>
          </cell>
          <cell r="AR625">
            <v>5</v>
          </cell>
          <cell r="AS625">
            <v>800</v>
          </cell>
          <cell r="AT625">
            <v>24000</v>
          </cell>
          <cell r="AU625">
            <v>1600</v>
          </cell>
          <cell r="AV625">
            <v>50</v>
          </cell>
          <cell r="AW625" t="str">
            <v>Ingen kjent effekt</v>
          </cell>
          <cell r="AX625" t="str">
            <v>Ingen kjent effekt</v>
          </cell>
          <cell r="BC625" t="str">
            <v>Ingen kjent effekt</v>
          </cell>
          <cell r="BD625" t="str">
            <v>Ingen kjent effekt</v>
          </cell>
          <cell r="BE625" t="str">
            <v>no</v>
          </cell>
          <cell r="BF625" t="str">
            <v>no</v>
          </cell>
          <cell r="BG625" t="str">
            <v>V</v>
          </cell>
          <cell r="BK625" t="str">
            <v>temperate_nemoral:Europe</v>
          </cell>
          <cell r="BM625" t="str">
            <v>temperate_nemoral:Europe</v>
          </cell>
          <cell r="BO625">
            <v>3</v>
          </cell>
          <cell r="BP625" t="str">
            <v>X</v>
          </cell>
          <cell r="BR625" t="str">
            <v>RedListCategoryLevel</v>
          </cell>
          <cell r="BT625">
            <v>3</v>
          </cell>
          <cell r="BW625" t="str">
            <v>SpreadYearlyIncreaseObservations</v>
          </cell>
          <cell r="BX625">
            <v>197</v>
          </cell>
          <cell r="BY625">
            <v>1</v>
          </cell>
          <cell r="CB625" t="str">
            <v>T4-C-3,T4-C-4,T4-C-18,T32,T35,T40</v>
          </cell>
          <cell r="CC625">
            <v>1</v>
          </cell>
          <cell r="CH625">
            <v>1</v>
          </cell>
          <cell r="CM625">
            <v>1</v>
          </cell>
          <cell r="CQ625">
            <v>1</v>
          </cell>
          <cell r="CU625">
            <v>1</v>
          </cell>
          <cell r="CX625">
            <v>0</v>
          </cell>
          <cell r="CY625">
            <v>1</v>
          </cell>
          <cell r="DB625">
            <v>0</v>
          </cell>
          <cell r="DC625" t="str">
            <v>Galnebær &lt;em&gt;Scopolia carniolica&lt;/em&gt; er en flerårig urt (staude) som formerer seg med frø og som har effektiv klonal vekst med jordstengler. Den kommer fra høyereliggende områder i Mellom- og Øst-Europa (nord til Litauen, øst til Ukraina). På Østlandet er den blitt dyrket som medisin- og prydplante siden 1800-tallet, men er trolig sjelden dyrket i andre landsdeler. Arten kan stå igjen etter dyrkning, men er også funnet i ulike typer skog: edelløvskog, løvskog (uspesifisert), granskog og drenert svartorskog, foruten i skyggefull grasbakke og skrotemark (avfallsplass, fortau).</v>
          </cell>
          <cell r="DD625" t="str">
            <v>&lt;p&gt;Siden første funn av galnebær i 1941 i Oslo: Abbediengen, har det vært en merkbar økning i innsamling. Det kan skyldes en reell spredning, men også økt oppmerksomhet rundt forvilling av hageplanter (og fordi denne planten er særpreget og lett blir lagt merke til når den blomstrer). Arten er bare funnet i lavland/kystområder fra Østfold til Vestfold og inn til Mjøsområdet i Hedmark og Oppland, samt enslige forekomster i Ro Stavanger og ST Trondheim de siste 10 årene. Arten har vært dyrket på Østlandet siden 1800-tallet (og enkelte forvillete planter funnet på 1960- og 1970-tallene er i parker fra 1800-tallet og kan ha vært der i 100 år før de ble oppdaget). Den er trolig lite dyrket i andre landsdeler. Den kommer fra høgereliggende områder lenger sør og øst i Europa, og kan vel ha potensial til å vokse også noe utenfor dagens utbredelsesområde.&lt;/p&gt;</v>
          </cell>
          <cell r="DE625" t="str">
            <v>Arten er innført som hageplante, men den brukes lite nå. Den er introdusert til norsk natur ved frøspredning fra hager, kanskje i noen tilfeller ved hageutkast. Videre spredning i norsk natur ved frø og lokalt ved klonal vekst. I botanisk hage i Kristiansand trives arten utmerket og setter frø, men frøplanter er ikke observert (Per Arvid Åsen pers.komm.).</v>
          </cell>
          <cell r="DF625" t="str">
            <v>Invasjonspotensialet er moderat (med usikkerhet til stort), en kombinasjon av moderat median levetid (med usikkerhet til høg) og moderat høg ekspansjonshastighet. Lokalt har arten stor koloniseringsevne på grunn av klonal vekst, men ikke målbart i prosent av noen enkelt naturtype.</v>
          </cell>
          <cell r="DG625" t="str">
            <v>Det er ingen kjente negative økologiske effekter knyttet til arten. Arten blomstrer svært tidlig og visner ned nokså tidlig i sesongen og har derfor liten fortrengningseffekt.</v>
          </cell>
          <cell r="DH625" t="str">
            <v>&lt;p&gt;Galnebær vurderes til låg økologisk risiko i norsk natur (med usikkerhet til potensielt høg), og utelukkende på grunn av invasjonspotensialet. Det er ikke kjent at galnebær har negativ effekt på hjemlige arter eller definerte naturtyper. Arten kan ha potensial til å vokse også noe utenfor dagens utbredelsesområde, basert på dens krav i området med hjemlig utbredelse.&lt;/p&gt;</v>
          </cell>
          <cell r="DI625">
            <v>1</v>
          </cell>
        </row>
        <row r="626">
          <cell r="B626" t="str">
            <v>Veronica hederifolia lucorum</v>
          </cell>
          <cell r="C626" t="str">
            <v>(Klett &amp; Richt.) Hartl.</v>
          </cell>
          <cell r="D626" t="str">
            <v>ballastveronika</v>
          </cell>
          <cell r="E626">
            <v>138701</v>
          </cell>
          <cell r="F626">
            <v>102561</v>
          </cell>
          <cell r="G626" t="str">
            <v>ExpertGroups/Karplanter/N</v>
          </cell>
          <cell r="H626" t="str">
            <v>Karplanter</v>
          </cell>
          <cell r="I626" t="str">
            <v>Karplanter</v>
          </cell>
          <cell r="J626" t="str">
            <v>AlienSpecie</v>
          </cell>
          <cell r="N626">
            <v>3</v>
          </cell>
          <cell r="O626" t="str">
            <v>V</v>
          </cell>
          <cell r="Q626">
            <v>1</v>
          </cell>
          <cell r="T626" t="str">
            <v>LO</v>
          </cell>
          <cell r="U626">
            <v>2</v>
          </cell>
          <cell r="V626" t="str">
            <v>3B,1</v>
          </cell>
          <cell r="X626">
            <v>2</v>
          </cell>
          <cell r="Y626">
            <v>3</v>
          </cell>
          <cell r="Z626">
            <v>1</v>
          </cell>
          <cell r="AA626">
            <v>1884</v>
          </cell>
          <cell r="AB626" t="str">
            <v>terrestrial</v>
          </cell>
          <cell r="AD626" t="str">
            <v>origin</v>
          </cell>
          <cell r="AE626" t="str">
            <v>yes</v>
          </cell>
          <cell r="AF626" t="str">
            <v>unknown</v>
          </cell>
          <cell r="AG626">
            <v>1888</v>
          </cell>
          <cell r="AH626" t="str">
            <v>Ro Stavanger: Hillervåg</v>
          </cell>
          <cell r="AI626">
            <v>1</v>
          </cell>
          <cell r="AJ626" t="str">
            <v>V</v>
          </cell>
          <cell r="AN626">
            <v>3</v>
          </cell>
          <cell r="AO626" t="str">
            <v>introductionStowaway,introductionTransportpollution</v>
          </cell>
          <cell r="AP626" t="str">
            <v>Øs,Aa,Ro</v>
          </cell>
          <cell r="AQ626">
            <v>28</v>
          </cell>
          <cell r="AR626">
            <v>4</v>
          </cell>
          <cell r="AS626">
            <v>112</v>
          </cell>
          <cell r="AT626">
            <v>25400</v>
          </cell>
          <cell r="AU626">
            <v>200</v>
          </cell>
          <cell r="AV626">
            <v>100</v>
          </cell>
          <cell r="AW626" t="str">
            <v>Ingen kjent effekt</v>
          </cell>
          <cell r="AX626" t="str">
            <v>Ingen kjent effekt</v>
          </cell>
          <cell r="BC626" t="str">
            <v>Ingen kjent effekt</v>
          </cell>
          <cell r="BD626" t="str">
            <v>Ingen kjent effekt</v>
          </cell>
          <cell r="BE626" t="str">
            <v>no</v>
          </cell>
          <cell r="BF626" t="str">
            <v>no</v>
          </cell>
          <cell r="BG626" t="str">
            <v>V</v>
          </cell>
          <cell r="BK626" t="str">
            <v>temperate_nemoral:Europe|subtropic_mediterranean:Europe</v>
          </cell>
          <cell r="BM626" t="str">
            <v>temperate_nemoral:Europe|subtropic_mediterranean:Europe</v>
          </cell>
          <cell r="BO626">
            <v>2</v>
          </cell>
          <cell r="BP626" t="str">
            <v>X</v>
          </cell>
          <cell r="BQ626" t="str">
            <v>X</v>
          </cell>
          <cell r="BR626" t="str">
            <v>RedListCategoryLevel</v>
          </cell>
          <cell r="BT626">
            <v>3</v>
          </cell>
          <cell r="BV626" t="str">
            <v>X</v>
          </cell>
          <cell r="BW626" t="str">
            <v>SpreadYearlyIncreaseCalculatedExpansionSpeed</v>
          </cell>
          <cell r="BX626">
            <v>162.08000000000001</v>
          </cell>
          <cell r="BY626">
            <v>1</v>
          </cell>
          <cell r="CB626" t="str">
            <v>T35,T37,T42</v>
          </cell>
          <cell r="CC626">
            <v>1</v>
          </cell>
          <cell r="CH626">
            <v>1</v>
          </cell>
          <cell r="CM626">
            <v>1</v>
          </cell>
          <cell r="CQ626">
            <v>1</v>
          </cell>
          <cell r="CU626">
            <v>1</v>
          </cell>
          <cell r="CX626">
            <v>0</v>
          </cell>
          <cell r="CY626">
            <v>1</v>
          </cell>
          <cell r="DB626">
            <v>0</v>
          </cell>
          <cell r="DC626" t="str">
            <v>Ballastveronika &lt;em&gt;Veronica hederifolia &lt;/em&gt;subsp.&lt;em&gt; lucorum &lt;/em&gt;er en ettårig urt med nedliggende, opptil 30 cm lange skudd. Den formerer seg med frø. Den kommer fra Mellom- og Sør-Europa, men er vanlig nord til lengst nord i Danmark (Hartvig 2015). Ballastveronika vokser på skrotemark med åpen mineraljord.</v>
          </cell>
          <cell r="DD626" t="str">
            <v>&lt;p&gt;Ballastveronika er funnet på 14 lokaliteter over en 130-års periode, først på ballastplasser, (første funn i Øf Fredrikstad i 1884) senere spredt i kystområder (havner?) fra Østfold til Rogaland. Sannsynligvis er mange forekomster forsvunnet, men arten synes å ha etablert seg i Rogaland (Stavanger fra 1888 til i dag, Randaberg og Rennesøy etter 2000) og Aust-Agder (Tvedestrand fra 1951, kanskje også Lillesand), og muligens i Østfold (Sarpsborg - Fredrikstad). Den norske utbredelsen til arten (begge underarter inkludert) beskrives hos Fremstad (2010), men en del av hennes grunnmateriale er senere blitt revidert og har flyttet mellom underartene.&lt;/p&gt;</v>
          </cell>
          <cell r="DE626" t="str">
            <v>Arten er kommet inn som forurensning og blindpassasjer med ballastjord, tømmer og kanskje med hageplanter og -artikler. Ingen videre spredning er dokumentert, men utbredelsesmønsteret i Rogaland kan tyde på slik spredning (kanskje fra en gammel og nokså stabil bestand i Stavanger).</v>
          </cell>
          <cell r="DF626" t="str">
            <v>Invasjonspotensialet er moderat, med usikkerhet ned til begrenset. Dette er en kombinasjon av begrenset median levetid (med usikkerhet i begge retninger) og moderat ekspansjonshastighet (med usikkerhet til begrenset). Arten har et lite etablert areal, men tegn til markert økning i ekspansjonshastighet de siste par tiårene (nå rundt 160 m/år), kanskje på grunn av klimaendring.</v>
          </cell>
          <cell r="DG626" t="str">
            <v>Det er ingen kjente negative økologiske effekter knyttet til arten.</v>
          </cell>
          <cell r="DH626" t="str">
            <v>&lt;p&gt;Ballastveronika vurderes til låg økologisk risiko, og utelukkende på grunn av invasjonspotensialet. Den er trolig under etablering som mer permanent plante i Norge, men vurderes ikke å ha noen negativ effekt på hjemlige arter eller naturtyper.&lt;/p&gt;</v>
          </cell>
          <cell r="DI626">
            <v>2</v>
          </cell>
        </row>
        <row r="627">
          <cell r="B627" t="str">
            <v>Melilotus altissimus</v>
          </cell>
          <cell r="C627" t="str">
            <v>Thuill.</v>
          </cell>
          <cell r="D627" t="str">
            <v>strandsteinkløver</v>
          </cell>
          <cell r="E627">
            <v>134433</v>
          </cell>
          <cell r="F627">
            <v>101998</v>
          </cell>
          <cell r="G627" t="str">
            <v>ExpertGroups/Karplanter/N</v>
          </cell>
          <cell r="H627" t="str">
            <v>Karplanter</v>
          </cell>
          <cell r="I627" t="str">
            <v>Karplanter</v>
          </cell>
          <cell r="J627" t="str">
            <v>AlienSpecie</v>
          </cell>
          <cell r="N627">
            <v>3</v>
          </cell>
          <cell r="Q627">
            <v>2</v>
          </cell>
          <cell r="T627" t="str">
            <v>LO</v>
          </cell>
          <cell r="U627">
            <v>2</v>
          </cell>
          <cell r="V627" t="str">
            <v>3AB,2D</v>
          </cell>
          <cell r="X627">
            <v>4</v>
          </cell>
          <cell r="Y627">
            <v>3</v>
          </cell>
          <cell r="Z627">
            <v>3</v>
          </cell>
          <cell r="AA627" t="str">
            <v>1821-1830</v>
          </cell>
          <cell r="AB627" t="str">
            <v>terrestrial</v>
          </cell>
          <cell r="AD627" t="str">
            <v>origin</v>
          </cell>
          <cell r="AE627" t="str">
            <v>yes</v>
          </cell>
          <cell r="AF627" t="str">
            <v>unknown</v>
          </cell>
          <cell r="AG627" t="str">
            <v>1821-1830</v>
          </cell>
          <cell r="AH627" t="str">
            <v>Oslo: Sjursøya, "Ager in maritimis", "Ladegaardsøen": Ak Asker: Brønnøya</v>
          </cell>
          <cell r="AI627">
            <v>2</v>
          </cell>
          <cell r="AJ627" t="str">
            <v>V</v>
          </cell>
          <cell r="AN627">
            <v>3</v>
          </cell>
          <cell r="AO627" t="str">
            <v>introductionStowaway,spreadNaturalDispersal,spreadTransportpollution</v>
          </cell>
          <cell r="AP627" t="str">
            <v>Øs,OsA,Bu,Ve,Te</v>
          </cell>
          <cell r="AQ627">
            <v>400</v>
          </cell>
          <cell r="AR627">
            <v>4</v>
          </cell>
          <cell r="AS627">
            <v>1600</v>
          </cell>
          <cell r="AT627">
            <v>7000</v>
          </cell>
          <cell r="AU627">
            <v>1600</v>
          </cell>
          <cell r="AV627">
            <v>40</v>
          </cell>
          <cell r="AW627" t="str">
            <v>Ingen kjent effekt</v>
          </cell>
          <cell r="AX627" t="str">
            <v>Ingen kjent effekt</v>
          </cell>
          <cell r="BC627" t="str">
            <v>Ingen kjent effekt</v>
          </cell>
          <cell r="BD627" t="str">
            <v>Ingen kjent effekt</v>
          </cell>
          <cell r="BE627" t="str">
            <v>no</v>
          </cell>
          <cell r="BF627" t="str">
            <v>no</v>
          </cell>
          <cell r="BG627" t="str">
            <v>V</v>
          </cell>
          <cell r="BK627" t="str">
            <v>temperate_nemoral:Europe|temperate_dry:Europe|subtropic_mediterranean:Europe</v>
          </cell>
          <cell r="BM627" t="str">
            <v>temperate_nemoral:Europe,NorthAndCentralAmerica|temperate_dry:Europe|subtropic_mediterranean:Europe</v>
          </cell>
          <cell r="BO627">
            <v>3</v>
          </cell>
          <cell r="BR627" t="str">
            <v>RedListCategoryLevel</v>
          </cell>
          <cell r="BT627">
            <v>3</v>
          </cell>
          <cell r="BV627" t="str">
            <v>X</v>
          </cell>
          <cell r="BW627" t="str">
            <v>SpreadYearlyIncreaseObservations</v>
          </cell>
          <cell r="BX627">
            <v>190</v>
          </cell>
          <cell r="BY627">
            <v>1</v>
          </cell>
          <cell r="CB627" t="str">
            <v>T12,T24,T35,T37,T40,T29</v>
          </cell>
          <cell r="CC627">
            <v>2</v>
          </cell>
          <cell r="CG627" t="str">
            <v>T12</v>
          </cell>
          <cell r="CH627">
            <v>1</v>
          </cell>
          <cell r="CL627" t="str">
            <v>T12</v>
          </cell>
          <cell r="CM627">
            <v>1</v>
          </cell>
          <cell r="CQ627">
            <v>1</v>
          </cell>
          <cell r="CU627">
            <v>1</v>
          </cell>
          <cell r="CX627">
            <v>0</v>
          </cell>
          <cell r="CY627">
            <v>1</v>
          </cell>
          <cell r="DB627">
            <v>0</v>
          </cell>
          <cell r="DC627" t="str">
            <v>Strandsteinkløver &lt;em&gt;Melilotus altissimus&lt;/em&gt; er en (oftest) toårig art som opprinnelig kommer fra Vest-, Mellom- og Sør-Europa. Arten reproduserer seksuelt med frø.</v>
          </cell>
          <cell r="DD627" t="str">
            <v>De tidligste funnene i Norge er på øyer og nes ved innseilingen til byer i forbindelse med dumping av ballastjord i sjøen, spesielt ved innseilingen til Oslo havn på 1820-tallet. Arten har hatt en overraskende jamn funnfrekvens fra 1870-åra til i dag, men det er en stor endring i de naturtyper arten vokser i. Fram til 1920 er hoveddelen av funnene gjort på skrotemark med tilknytning til ballastjord. Bortfallet av ballast etter 1920 kompenseres ved en økning i ugrasforekomster og strandforekomster, og ved at arten holder seg svært lenge på mange gamle ballastplasser (ofte 50 år etter at ballast-tida var over). Etter 1980 er det også lite med ugrasfunn i det hele, inkludert slike på gamle ballastplasser, men nå er arten fast etablert som havstrandplante rundt Oslofjorden med tallrike populasjoner i Østfold, Akershus/Oslo og Vestfold, trolig også i Buskerud og Telemark. De tidligere ganske tallrike forekomstene i Telemark og Agder var tilknyttet strandnære ballastplasser og er gradvis blitt borte. Arten synes å ha stabile forekomster i landet.</v>
          </cell>
          <cell r="DE627" t="str">
            <v>Arten er kommet inn med ballastjord. Spredt med havstrømmer og med forflytning av jordmasser. Den reproduserer seksuelt med frø og har etter hvert etablert seg med selvstendig reproduserende bestander, uavhengig av innførsel med ballast som sluttet rundt 1920. Arten har imidlertid en relativt langlevd frøbank, så den holdt seg på ballaststedene lenge.</v>
          </cell>
          <cell r="DF627" t="str">
            <v>Arten har et stort (med usikkerhet ned til moderat) invasjonspotensial på grunn av maksimum skår på median levetid og et knepp lavere (og med usikkerhet ned til nivå 2) på ekspansjonshastighet.</v>
          </cell>
          <cell r="DG627" t="str">
            <v>Arten har en liten negativ økologisk effekt ved svak fortrengning av stedegne arter i sørlige havstrandenger. Dette er et avvik fra forrige vurderingsrunde i 2012 da den ble vurdert å være i økning og å ha moderat effekt ved fortrengning på strendene. Observasjoner i ettertid tyder heller på at den er i svak tilbakegang og med små effekter.</v>
          </cell>
          <cell r="DH627" t="str">
            <v>Strandsteinkløver vurderes å ha låg økologisk risiko, som en kombinasjon av moderat invasjonspotensiale og en begrenset fortrengningseffekt. Dette er en nedgradering fra høg risiko i forrige vurderingsrunde, på grunn av at vi nå ikke har funnet grunnlag for at den har noen stor økologisk effekt.</v>
          </cell>
          <cell r="DI627">
            <v>0</v>
          </cell>
        </row>
        <row r="628">
          <cell r="B628" t="str">
            <v>Muscari botryoides</v>
          </cell>
          <cell r="C628" t="str">
            <v>(L.) Mill.</v>
          </cell>
          <cell r="D628" t="str">
            <v>perleblom</v>
          </cell>
          <cell r="E628">
            <v>134701</v>
          </cell>
          <cell r="F628">
            <v>99447</v>
          </cell>
          <cell r="G628" t="str">
            <v>ExpertGroups/Karplanter/N</v>
          </cell>
          <cell r="H628" t="str">
            <v>Karplanter</v>
          </cell>
          <cell r="I628" t="str">
            <v>Karplanter</v>
          </cell>
          <cell r="J628" t="str">
            <v>AlienSpecie</v>
          </cell>
          <cell r="N628">
            <v>4</v>
          </cell>
          <cell r="O628" t="str">
            <v>V</v>
          </cell>
          <cell r="Q628">
            <v>1</v>
          </cell>
          <cell r="T628" t="str">
            <v>PH</v>
          </cell>
          <cell r="U628">
            <v>3</v>
          </cell>
          <cell r="V628" t="str">
            <v>4A,1</v>
          </cell>
          <cell r="W628" t="str">
            <v>LO</v>
          </cell>
          <cell r="X628">
            <v>3</v>
          </cell>
          <cell r="Y628">
            <v>4</v>
          </cell>
          <cell r="Z628">
            <v>1</v>
          </cell>
          <cell r="AA628">
            <v>1871</v>
          </cell>
          <cell r="AB628" t="str">
            <v>terrestrial</v>
          </cell>
          <cell r="AD628" t="str">
            <v>unknown</v>
          </cell>
          <cell r="AE628" t="str">
            <v>yes</v>
          </cell>
          <cell r="AF628" t="str">
            <v>unknown</v>
          </cell>
          <cell r="AG628">
            <v>1871</v>
          </cell>
          <cell r="AH628" t="str">
            <v>VA Kristiansand: Oddernes</v>
          </cell>
          <cell r="AI628">
            <v>5</v>
          </cell>
          <cell r="AJ628" t="str">
            <v>V</v>
          </cell>
          <cell r="AL628">
            <v>2</v>
          </cell>
          <cell r="AM628" t="str">
            <v>importDirect</v>
          </cell>
          <cell r="AN628">
            <v>4</v>
          </cell>
          <cell r="AO628" t="str">
            <v>introductionEscaped,spreadNaturalDispersal</v>
          </cell>
          <cell r="AP628" t="str">
            <v>Øs,OsA,He,Op,Bu,Ve,Te,Aa,Va,Ro,Ho,Sf,Mr,St,Nt,No,Tr</v>
          </cell>
          <cell r="AQ628">
            <v>600</v>
          </cell>
          <cell r="AR628">
            <v>5</v>
          </cell>
          <cell r="AS628">
            <v>3000</v>
          </cell>
          <cell r="AT628">
            <v>250000</v>
          </cell>
          <cell r="AU628">
            <v>9000</v>
          </cell>
          <cell r="AV628">
            <v>75</v>
          </cell>
          <cell r="AW628" t="str">
            <v>Ingen kjent effekt</v>
          </cell>
          <cell r="AX628" t="str">
            <v>Ingen kjent effekt</v>
          </cell>
          <cell r="BC628" t="str">
            <v>Ingen kjent effekt</v>
          </cell>
          <cell r="BD628" t="str">
            <v>Ingen kjent effekt</v>
          </cell>
          <cell r="BE628" t="str">
            <v>no</v>
          </cell>
          <cell r="BF628" t="str">
            <v>no</v>
          </cell>
          <cell r="BK628" t="str">
            <v>temperate_nemoral:Europe,Asia</v>
          </cell>
          <cell r="BM628" t="str">
            <v>temperate_boreal:Europe|temperate_nemoral:Europe,Asia,NorthAndCentralAmerica|subtropic_mediterranean:Europe</v>
          </cell>
          <cell r="BO628">
            <v>4</v>
          </cell>
          <cell r="BR628" t="str">
            <v>RedListCategoryLevel</v>
          </cell>
          <cell r="BT628">
            <v>3</v>
          </cell>
          <cell r="BV628" t="str">
            <v>X</v>
          </cell>
          <cell r="BW628" t="str">
            <v>SpreadYearlyIncreaseObservations</v>
          </cell>
          <cell r="BX628">
            <v>175</v>
          </cell>
          <cell r="BY628">
            <v>1</v>
          </cell>
          <cell r="CB628" t="str">
            <v>T4,T35,T40,T40,T37-C-3,T43-C-1,T2,T32</v>
          </cell>
          <cell r="CC628">
            <v>1</v>
          </cell>
          <cell r="CH628">
            <v>1</v>
          </cell>
          <cell r="CM628">
            <v>1</v>
          </cell>
          <cell r="CP628" t="str">
            <v>Åpen grunnlendt kalkmark i boreonemoral sone</v>
          </cell>
          <cell r="CQ628">
            <v>1</v>
          </cell>
          <cell r="CU628">
            <v>1</v>
          </cell>
          <cell r="CX628">
            <v>0</v>
          </cell>
          <cell r="CY628">
            <v>1</v>
          </cell>
          <cell r="DB628">
            <v>0</v>
          </cell>
          <cell r="DC628" t="str">
            <v>Perleblom &lt;em&gt;Muscari botryoides&lt;/em&gt; er en langlevd flerårig laukplante. Hvorvidt arten setter spiredyktige frø i landet er usikkert, og den sprer seg trolig oftest ved deling av lauker. Arten&lt;em&gt; &lt;/em&gt;er en gammel prydplante fra Mellom- og Sørøst-Europa og Vest-Asia. Arten har en lang historie i landet, er belagt allerede i Gunnerus-herbariet fra siste halvdel av 1700-tallet, og kan ha vært forvillet i Norge før 1800. Blytt (1861) nevner perleblom som "udvandret", men første dokumentasjon i samlingene er fra 1875 i Øf Trøgstad og arten er notert fra VA Kristiansand: Oddernes allerede i 1871 (kryssliste av R.E. Fridtz).</v>
          </cell>
          <cell r="DD628" t="str">
            <v>&lt;p&gt;Fra de tidligste funnene i 1870-årene i Øf Trøgstad, Oslo, Ak Asker og VA Kristiansand fikk arten viss utbredelse allerede på 1800-tallet, særlig i Oslo-området, og holdt seg med nokså jamn frekvens fram til 1960, da den begynte å øke markant. I perioden 1981-2000 økte funnfrekvensen voldsomt i Buskerud og mer enn doblet seg i Vest-Agder sammenliknet med forrige periode. Arten er fortsatt ikke vanlig, men godt etablert i mange fylker på Østlandet sør til Vest-Agder. I resten av landet er den mindre permanent. Vi antar den sterke økningen er er et resultat av både økt ettersøkning og økt dyrking,&lt;/p&gt;&lt;p&gt;Vi tar en reservasjon med hensyn på at krukkeperleblom kan ha blitt innrapportert som perleblom i Artsobservasjoner, men etter som at det er perleblom som har lang historikk i landet og fremdeles er den som dyrkes mest antar vi at feilprosenten er akseptabelt låg. Krukkeperleblom er relativt nylig tatt i bruk som hageplante i landet. &lt;br/&gt;&lt;/p&gt;</v>
          </cell>
          <cell r="DE628" t="str">
            <v>Perleblom er kommet inn tidlig som prydplante, og sprer seg spesielt med utkast fra hager. Det er uvisst om den også sprer seg med frø (men det er sannsynlig). Frøene er i tilfelle maurspredte, over korte avstander.&lt;br/&gt;</v>
          </cell>
          <cell r="DF628" t="str">
            <v>Perleblom har et stort (med usikkerhet til moderat) invasjonspotensial i landet på grunn av lang estimert median levetid, men moderat (til begrenset) ekspansjonshastighet. Arten er fortsatt i ekspansjon, og den nokså låge ekspansjonshastigheten skyldes trolig at arten nå mye er erstattet med krukkeperleblom &lt;i&gt;M. armeniacum&lt;/i&gt; som den mest populære i hager.</v>
          </cell>
          <cell r="DG628" t="str">
            <v>Arten har ingen kjent negativ økologisk effekt selv om den er etablert i en rekke naturtyper: ulike typer skrotemark, men oftere grasmark på grunnlende og direkte på bergknauser med tynne jordlag, sjeldnere i mer djuplendt grasmark, i kratt og skogkanter.</v>
          </cell>
          <cell r="DH628" t="str">
            <v>Perleblom vudreres til potensielt høg økologisk risiko (med usikkerhet til låg risiko), og utelukkende på grunn av invasjonspotensialet.</v>
          </cell>
          <cell r="DI628">
            <v>1</v>
          </cell>
        </row>
        <row r="629">
          <cell r="B629" t="str">
            <v>Noccaea caerulescens</v>
          </cell>
          <cell r="C629" t="str">
            <v>(J.Presl &amp; C.Presl) F.K.Mey.</v>
          </cell>
          <cell r="D629" t="str">
            <v>vårpengeurt</v>
          </cell>
          <cell r="E629">
            <v>144118</v>
          </cell>
          <cell r="F629">
            <v>101278</v>
          </cell>
          <cell r="G629" t="str">
            <v>ExpertGroups/Karplanter/N</v>
          </cell>
          <cell r="H629" t="str">
            <v>Karplanter</v>
          </cell>
          <cell r="I629" t="str">
            <v>Karplanter</v>
          </cell>
          <cell r="J629" t="str">
            <v>AlienSpecie</v>
          </cell>
          <cell r="N629">
            <v>4</v>
          </cell>
          <cell r="Q629">
            <v>1</v>
          </cell>
          <cell r="T629" t="str">
            <v>PH</v>
          </cell>
          <cell r="U629">
            <v>3</v>
          </cell>
          <cell r="V629" t="str">
            <v>4A,1</v>
          </cell>
          <cell r="X629">
            <v>3</v>
          </cell>
          <cell r="Y629">
            <v>4</v>
          </cell>
          <cell r="Z629">
            <v>1</v>
          </cell>
          <cell r="AA629">
            <v>1874</v>
          </cell>
          <cell r="AB629" t="str">
            <v>terrestrial</v>
          </cell>
          <cell r="AD629" t="str">
            <v>origin</v>
          </cell>
          <cell r="AE629" t="str">
            <v>yes</v>
          </cell>
          <cell r="AF629" t="str">
            <v>unknown</v>
          </cell>
          <cell r="AG629">
            <v>1879</v>
          </cell>
          <cell r="AH629" t="str">
            <v>Oslo: Merradalen</v>
          </cell>
          <cell r="AI629">
            <v>5</v>
          </cell>
          <cell r="AJ629" t="str">
            <v>V</v>
          </cell>
          <cell r="AN629">
            <v>2</v>
          </cell>
          <cell r="AO629" t="str">
            <v>introductionTransportpollution,spreadNaturalDispersal</v>
          </cell>
          <cell r="AP629" t="str">
            <v>Øs,OsA,He,Op,Bu,Ve,Te,Aa,Va,Ro,Ho,Sf,Mr,St,Nt,No,Tr,Fi</v>
          </cell>
          <cell r="AQ629">
            <v>7500</v>
          </cell>
          <cell r="AR629">
            <v>5</v>
          </cell>
          <cell r="AS629">
            <v>37500</v>
          </cell>
          <cell r="AT629">
            <v>280000</v>
          </cell>
          <cell r="AU629">
            <v>50000</v>
          </cell>
          <cell r="AV629">
            <v>50</v>
          </cell>
          <cell r="AW629" t="str">
            <v>Ingen kjent effekt</v>
          </cell>
          <cell r="AX629" t="str">
            <v>Ingen kjent effekt</v>
          </cell>
          <cell r="BC629" t="str">
            <v>Ingen kjent effekt</v>
          </cell>
          <cell r="BD629" t="str">
            <v>Ingen kjent effekt</v>
          </cell>
          <cell r="BE629" t="str">
            <v>no</v>
          </cell>
          <cell r="BF629" t="str">
            <v>no</v>
          </cell>
          <cell r="BK629" t="str">
            <v>temperate_nemoral:Europe</v>
          </cell>
          <cell r="BM629" t="str">
            <v>temperate_boreal:Europe|temperate_nemoral:Europe</v>
          </cell>
          <cell r="BO629">
            <v>4</v>
          </cell>
          <cell r="BR629" t="str">
            <v>RedListCategoryLevel</v>
          </cell>
          <cell r="BT629">
            <v>3</v>
          </cell>
          <cell r="BW629" t="str">
            <v>SpreadYearlyIncreaseObservations</v>
          </cell>
          <cell r="BX629" t="str">
            <v>426,2</v>
          </cell>
          <cell r="BY629">
            <v>3</v>
          </cell>
          <cell r="CB629" t="str">
            <v>T4-C-3,T4-C-18,T4-C-4,T31,T35,T37,T40,T41,T42,T43,T32</v>
          </cell>
          <cell r="CC629">
            <v>1</v>
          </cell>
          <cell r="CH629">
            <v>1</v>
          </cell>
          <cell r="CM629">
            <v>1</v>
          </cell>
          <cell r="CP629" t="str">
            <v>Åpen grunnlendt kalkmark i boreonemoral sone,Kulturmarkseng,Slåtteeng</v>
          </cell>
          <cell r="CQ629">
            <v>1</v>
          </cell>
          <cell r="CU629">
            <v>1</v>
          </cell>
          <cell r="CX629">
            <v>0</v>
          </cell>
          <cell r="CY629">
            <v>1</v>
          </cell>
          <cell r="DB629">
            <v>0</v>
          </cell>
          <cell r="DC629" t="str">
            <v>Vårpengeurt &lt;em&gt;Noccaea caerulescens&lt;/em&gt; er en kortlevd flerårig art som&lt;em&gt; &lt;/em&gt;stammer fra fjellstrøk i Mellom- og Sør-Europa. Den har meget effektiv frøreproduksjon. Arten er nå meget vanlig i de fleste tørre og friske engtyper, på sterkt endret fastmark av engtype, og dessuten på litt lysåpne steder i de fleste ikke for fuktige og næringsfattige skogtyper. Arten er en av de aller mest utbredte av fremmed karplanter i Norge.</v>
          </cell>
          <cell r="DD629" t="str">
            <v>&lt;p&gt;Arten ble først observert i åker i Mærradalen i Oslo i 1879, men nokså umiddelbart etterpå også i Bu Øvre Eiker: Lilleby 1881 og Kongsberg 1884, pluss flere steder i Oslo. Samtidigheten i funn, og tilknytningen til jordbrukslandskap, sier nokså tydelig at arten kom inn med mellomeuropeisk såfrø som kom mye mer i bruk i perioden fra 1870. Første markerte økning i antall forekomster kom i Oslo, før 1900. I perioden 1901-1920 kom Hordaland med tydelig økning, men arten ble ikke svært vanlig der. Den største økningen kom i perioden 1921-1940 med sterk ekspansjon på innlandet på Østlandet i Hedmark, Oppland og Buskerud, i Østfold, Telemark og Aust-Agder, og også lengre vest- og nordpå i Sogn og Fjordane og Sør-Trøndelag. Arten "hang igjen" på deler av Sørlandet og Vestlandet: ekspansjonen i Møre og Romsdal kom særlig i perioden 1941-1960, og i Vest-Agder og Rogaland i perioden 1961-1980. Arten har kommet seg helt nord til Troms og Finnmark, men så langt med relativt få funn her, hhv. 5 og 2 forekomster.&lt;/p&gt;</v>
          </cell>
          <cell r="DE629" t="str">
            <v>Den kom inn med grasfrø, trolig på 1870-tallet, og etablerte seg umiddelbart (uten noen lag-fase). Frøene spres ballistisk fra planten, men hovedspredningen må skje med gras (f&amp;#244:r) og dyr. Det er et mysterium hvordan en art uten spesielt gode spredningstilpasninger har blitt så godt og vidt spredt.</v>
          </cell>
          <cell r="DF629" t="str">
            <v>Artens invasjonspotensial er høyt. Den skårer maksimum på estimert levetid og ett knepp lavere på ekspansjonshastighet, sistnevnte trolig fordi store deler av artens potensielle forekomstareal er i ferd med å bli fylt.</v>
          </cell>
          <cell r="DG629" t="str">
            <v>Det er ingen kjente negative økologiske effekter knyttet til arten. Selv om den opptrer i meget store mengder, visner den tidlig ned og gjør ingen merkbar skade i de naturtyper der den forekommer. Den er nå et regulært innslag i de fleste typer grasmark (eng, beite) og på grunnlende, i tillegg til parker, hager, veikanter osv.</v>
          </cell>
          <cell r="DH629" t="str">
            <v>&lt;p&gt;Vårpengeurt vurderes å ha potensielt høy risiko i norsk natur, men dette skyldes utelukkende et høyt invasjonspotensial. Arten har vært i landet i snart 150 år, har vært godt etablert over store deler av landet i over 100 år, har inntatt over 10 % av arealet for enkelte naturtyper, og dette uten så langt å ha forårsaket noen negativ økologisk effekt. Arten visner tidlig ned og driver dermed ikke noen fortrengning av hjemlige arter.&lt;/p&gt;&lt;p&gt;&lt;br/&gt;&lt;/p&gt;</v>
          </cell>
          <cell r="DI629">
            <v>1</v>
          </cell>
        </row>
        <row r="630">
          <cell r="B630" t="str">
            <v>Oenothera biennis</v>
          </cell>
          <cell r="C630" t="str">
            <v>L.</v>
          </cell>
          <cell r="D630" t="str">
            <v>nattlys</v>
          </cell>
          <cell r="E630">
            <v>134857</v>
          </cell>
          <cell r="F630">
            <v>102854</v>
          </cell>
          <cell r="G630" t="str">
            <v>ExpertGroups/Karplanter/N</v>
          </cell>
          <cell r="H630" t="str">
            <v>Karplanter</v>
          </cell>
          <cell r="I630" t="str">
            <v>Karplanter</v>
          </cell>
          <cell r="J630" t="str">
            <v>AlienSpecie</v>
          </cell>
          <cell r="N630">
            <v>3</v>
          </cell>
          <cell r="P630" t="str">
            <v>V</v>
          </cell>
          <cell r="Q630">
            <v>1</v>
          </cell>
          <cell r="T630" t="str">
            <v>LO</v>
          </cell>
          <cell r="U630">
            <v>2</v>
          </cell>
          <cell r="V630" t="str">
            <v>3A,1</v>
          </cell>
          <cell r="W630" t="str">
            <v>PH</v>
          </cell>
          <cell r="X630">
            <v>2</v>
          </cell>
          <cell r="Y630">
            <v>3</v>
          </cell>
          <cell r="Z630">
            <v>1</v>
          </cell>
          <cell r="AA630">
            <v>1861</v>
          </cell>
          <cell r="AB630" t="str">
            <v>terrestrial</v>
          </cell>
          <cell r="AD630" t="str">
            <v>origin</v>
          </cell>
          <cell r="AE630" t="str">
            <v>yes</v>
          </cell>
          <cell r="AF630" t="str">
            <v>unknown</v>
          </cell>
          <cell r="AG630">
            <v>1861</v>
          </cell>
          <cell r="AH630" t="str">
            <v>Vf Larvik: Herregårdshaven</v>
          </cell>
          <cell r="AI630">
            <v>2</v>
          </cell>
          <cell r="AJ630" t="str">
            <v>V</v>
          </cell>
          <cell r="AN630">
            <v>4</v>
          </cell>
          <cell r="AO630" t="str">
            <v>introductionTransportpollution,introductionStowaway,spreadNaturalDispersal</v>
          </cell>
          <cell r="AP630" t="str">
            <v>Øs,OsA,He,Op,Bu,Ve,Te,Aa,Va,Ro,Ho,Mr,St</v>
          </cell>
          <cell r="AQ630">
            <v>500</v>
          </cell>
          <cell r="AR630">
            <v>5</v>
          </cell>
          <cell r="AS630">
            <v>2500</v>
          </cell>
          <cell r="AT630">
            <v>154000</v>
          </cell>
          <cell r="AU630">
            <v>5000</v>
          </cell>
          <cell r="AV630">
            <v>90</v>
          </cell>
          <cell r="AW630" t="str">
            <v>Ingen kjent effekt</v>
          </cell>
          <cell r="AX630" t="str">
            <v>Ingen kjent effekt</v>
          </cell>
          <cell r="BC630" t="str">
            <v>Ingen kjent effekt</v>
          </cell>
          <cell r="BD630" t="str">
            <v>Ingen kjent effekt</v>
          </cell>
          <cell r="BE630" t="str">
            <v>no</v>
          </cell>
          <cell r="BF630" t="str">
            <v>no</v>
          </cell>
          <cell r="BG630" t="str">
            <v>V</v>
          </cell>
          <cell r="BK630" t="str">
            <v>temperate_nemoral:Europe,Asia|temperate_dry:Europe,Asia|subtropic_mediterranean:Europe,Asia</v>
          </cell>
          <cell r="BM630" t="str">
            <v>temperate_nemoral:Europe,Asia,Oceania|temperate_dry:Europe,Asia|subtropic_mediterranean:Europe,Asia</v>
          </cell>
          <cell r="BO630">
            <v>4</v>
          </cell>
          <cell r="BR630" t="str">
            <v>RedListCategoryLevel</v>
          </cell>
          <cell r="BT630">
            <v>2</v>
          </cell>
          <cell r="BU630" t="str">
            <v>X</v>
          </cell>
          <cell r="BW630" t="str">
            <v>SpreadYearlyIncreaseObservations</v>
          </cell>
          <cell r="BX630">
            <v>154</v>
          </cell>
          <cell r="BY630">
            <v>1</v>
          </cell>
          <cell r="CB630" t="str">
            <v>T37-C-3,T39,T43-C-1,T44-C-1,T40-C-1,T41-C-1,T12,T35</v>
          </cell>
          <cell r="CC630">
            <v>1</v>
          </cell>
          <cell r="CH630">
            <v>1</v>
          </cell>
          <cell r="CM630">
            <v>1</v>
          </cell>
          <cell r="CQ630">
            <v>1</v>
          </cell>
          <cell r="CU630">
            <v>1</v>
          </cell>
          <cell r="CX630">
            <v>0</v>
          </cell>
          <cell r="CY630">
            <v>1</v>
          </cell>
          <cell r="DB630">
            <v>0</v>
          </cell>
          <cell r="DC630" t="str">
            <v>Nattlys &lt;em&gt;Oenothera biennis &lt;/em&gt;kommer fra Europa, men er oppstått fra innførte amerikanske forfedre (Rostanski &amp; Karlsson 2010). Arten er toårig med effektiv frøreproduksjon.</v>
          </cell>
          <cell r="DD630" t="str">
            <v>&lt;p&gt;Arten kom trolig inn i Norge rundt 1860 og ble i løpet av 1860- og 1870-åra funnet flere steder på nedre Østlandet. Før 1900 hadde arten etablert permanent populasjon i Østfold, Akershus/Oslo, Buskerud, Vestfold, Telemark, Aust-Agder og Vest-Agder, dvs. det området der den i dag har sin mest permanente populasjon. Innførselsmåten(e) er ikke kjent: arten er noe knyttet til gamle ballastplasser (f.eks. Valberg i Te Kragerø), men langt fra alle tidlige forekomster kan knyttes til ballast. Såfrø er en annen mulighet, bl.a. på grunn av ekspansjonen i 1860- og 1870-årene da det ble innført mye såfrø fra Mellom-Europa. Arten har vært omtrent stabil i Norge fra før 1900 og fram til 1980, og den har hatt en stadig økning i funn de senere tiårene.&lt;/p&gt;</v>
          </cell>
          <cell r="DE630" t="str">
            <v>Arten er kommet inn med ballast og trolig med grasfrø og ulike transportmidler. Frøene har ingen spesiell spredningstilpasning, men spres med folk, dyr og transporter.</v>
          </cell>
          <cell r="DF630" t="str">
            <v>Nattlys har et moderat invasjonspotensial maks skår på median levetid og begrenset ekspansjonshastighet (med usikkerhet til moderat). Arten har flere stabile forekomster på Sør- og Østlandet og er godt etablert i landet. Mange nye funn det siste drøye tiåret viser at den er i tydelig økning, men det er ikke opplagt hvilke av disse forekomstene som kommer til å bli permanente. Anslag og beregninger på ekspansjonshastighet er derfor noe usikre.</v>
          </cell>
          <cell r="DG630" t="str">
            <v>Arten er veletablert på tørr skrotemark (i vid betydning), særlig veikanter, grustak o.l. Den går praktisk talt ikke inn i mindre påvirkete naturtyper og har ikke noen kjent negativ økologisk effekt.</v>
          </cell>
          <cell r="DH630" t="str">
            <v>&lt;p&gt;Sandnattlys blir vurdert til å ha låg økologisk risiko (med usikkerhet til potensielt høy risiko), utelukkende på grunn av et moderat (til høyt) invasjonspotensial. Mihulka &amp; Pysek (2001) og Milhulka et al. (2006) angir &lt;i&gt;O. biennis&lt;/i&gt; som en av de mest "invasive" &lt;i&gt;Oenothera&lt;/i&gt;-artene, men det legges også til at den er lite konkurransedyktig og avhengig av åpen mark for å kunne etablere seg.&lt;/p&gt;&lt;p&gt;&lt;br/&gt;&lt;/p&gt;</v>
          </cell>
          <cell r="DI630">
            <v>3</v>
          </cell>
        </row>
        <row r="631">
          <cell r="B631" t="str">
            <v>Papaver cambricum</v>
          </cell>
          <cell r="C631" t="str">
            <v>L.</v>
          </cell>
          <cell r="D631" t="str">
            <v>gul valmuesøster</v>
          </cell>
          <cell r="E631">
            <v>102596</v>
          </cell>
          <cell r="F631">
            <v>143516</v>
          </cell>
          <cell r="G631" t="str">
            <v>ExpertGroups/Karplanter/N</v>
          </cell>
          <cell r="H631" t="str">
            <v>Karplanter</v>
          </cell>
          <cell r="I631" t="str">
            <v>Karplanter</v>
          </cell>
          <cell r="J631" t="str">
            <v>AlienSpecie</v>
          </cell>
          <cell r="N631">
            <v>4</v>
          </cell>
          <cell r="Q631">
            <v>1</v>
          </cell>
          <cell r="T631" t="str">
            <v>PH</v>
          </cell>
          <cell r="U631">
            <v>3</v>
          </cell>
          <cell r="V631" t="str">
            <v>4A,1</v>
          </cell>
          <cell r="X631">
            <v>3</v>
          </cell>
          <cell r="Y631">
            <v>4</v>
          </cell>
          <cell r="Z631">
            <v>1</v>
          </cell>
          <cell r="AA631">
            <v>1947</v>
          </cell>
          <cell r="AB631" t="str">
            <v>terrestrial</v>
          </cell>
          <cell r="AD631" t="str">
            <v>unknown</v>
          </cell>
          <cell r="AE631" t="str">
            <v>yes</v>
          </cell>
          <cell r="AF631" t="str">
            <v>unknown</v>
          </cell>
          <cell r="AG631">
            <v>1962</v>
          </cell>
          <cell r="AH631" t="str">
            <v>Ro Karmøy: Skudeneshavn</v>
          </cell>
          <cell r="AI631">
            <v>5</v>
          </cell>
          <cell r="AJ631" t="str">
            <v>V</v>
          </cell>
          <cell r="AL631">
            <v>1</v>
          </cell>
          <cell r="AM631" t="str">
            <v>importDirect</v>
          </cell>
          <cell r="AN631">
            <v>4</v>
          </cell>
          <cell r="AO631" t="str">
            <v>introductionEscaped,spreadNaturalDispersal</v>
          </cell>
          <cell r="AP631" t="str">
            <v>Va,Ro,Ho,Sf</v>
          </cell>
          <cell r="AQ631">
            <v>400</v>
          </cell>
          <cell r="AR631">
            <v>6</v>
          </cell>
          <cell r="AS631">
            <v>2400</v>
          </cell>
          <cell r="AT631">
            <v>120000</v>
          </cell>
          <cell r="AU631">
            <v>7200</v>
          </cell>
          <cell r="AV631">
            <v>80</v>
          </cell>
          <cell r="AW631" t="str">
            <v>Ingen kjent effekt</v>
          </cell>
          <cell r="AX631" t="str">
            <v>Ingen kjent effekt</v>
          </cell>
          <cell r="BC631" t="str">
            <v>Ingen kjent effekt</v>
          </cell>
          <cell r="BD631" t="str">
            <v>Ingen kjent effekt</v>
          </cell>
          <cell r="BE631" t="str">
            <v>no</v>
          </cell>
          <cell r="BF631" t="str">
            <v>no</v>
          </cell>
          <cell r="BG631" t="str">
            <v>V</v>
          </cell>
          <cell r="BK631" t="str">
            <v>temperate_nemoral:Europe|subtropic_mediterranean:Europe</v>
          </cell>
          <cell r="BM631" t="str">
            <v>temperate_boreal:Europe|temperate_nemoral:Europe|subtropic_mediterranean:Europe</v>
          </cell>
          <cell r="BO631">
            <v>4</v>
          </cell>
          <cell r="BR631" t="str">
            <v>RedListCategoryLevel</v>
          </cell>
          <cell r="BT631">
            <v>3</v>
          </cell>
          <cell r="BW631" t="str">
            <v>SpreadYearlyIncreaseObservations</v>
          </cell>
          <cell r="BX631">
            <v>319</v>
          </cell>
          <cell r="BY631">
            <v>1</v>
          </cell>
          <cell r="CB631" t="str">
            <v>T35,T43-C-1,T40,T32</v>
          </cell>
          <cell r="CC631">
            <v>1</v>
          </cell>
          <cell r="CH631">
            <v>1</v>
          </cell>
          <cell r="CM631">
            <v>1</v>
          </cell>
          <cell r="CQ631">
            <v>1</v>
          </cell>
          <cell r="CU631">
            <v>1</v>
          </cell>
          <cell r="CX631">
            <v>0</v>
          </cell>
          <cell r="CY631">
            <v>1</v>
          </cell>
          <cell r="DB631">
            <v>0</v>
          </cell>
          <cell r="DC631" t="str">
            <v>&lt;p&gt;Gul valmuesøster &lt;i&gt;Papaver cambricum &lt;/i&gt;(tidligere &lt;em&gt;Meconopsis cambrica&lt;/em&gt;) er en flerårig, men ikke svært langlevd urt. Den har effektiv frøreproduksjon i landet. Frøene spres ved å slynges ballistisk ut av kapslene, over korte distanser. Arten stammer fra Vest-Europa og finnes spontant nord til England.&lt;/p&gt;</v>
          </cell>
          <cell r="DD631" t="str">
            <v>&lt;p&gt;Første forvilling er registrert så sent som i 1962 i Ro Karmøy: Skudeneshavn, men arten kan da allerede ha vært etablert på Vestlandet (Rogaland - Hordaland). Deretter har den økt jamt på Vestlandet mens noen forekomster på Østlandet har vært stabile, men ikke ekspansive. Artens forekomster er i hovedsak i Vest-Agder, Rogaland, Hordaland, Sogn og Fjordane og Møre og Romsdal. Arten har stort og varig potensiale over hele Vestlandet og vestre Sørlandet (Vest-Agder), men kanskje ikke ellers i landet. Den blir knapt samlet og dokumentert av vestlendingene, til tross for at den nå er vanlig mange steder, f.eks. over store deler av Bergen by og omegn. &lt;br/&gt;&lt;/p&gt;</v>
          </cell>
          <cell r="DE631" t="str">
            <v>&lt;p&gt;Gul valmuesøster er innført som en hagestaude trolig først i siste halvdel av 1900-tallet. Den sprer seg fra hager, med frø og ved utkast.&lt;/p&gt; &lt;p&gt;&lt;/p&gt;</v>
          </cell>
          <cell r="DF631" t="str">
            <v>&lt;p&gt;Arten har et stort invasjonspotensial med lang median levetid i landet og en moderat ekspansjonshastighet.&lt;/p&gt;</v>
          </cell>
          <cell r="DG631" t="str">
            <v>Arten har ingen kjente negative økologiske effekter. Den har etablert seg meget sterkt på Sørvestlandet og Vestlandet på vei- og stikanter, i skogkanter og i hagekanter, vesentlig på ulike typer skrotemark (vid betydning). Den har ikke noen betydelig fortrengningseffekt og forventes heller ikke å få det.</v>
          </cell>
          <cell r="DH631" t="str">
            <v>&lt;p&gt;Gul valmuesøster vurderes til potensielt høg økologisk risiko utelukkende på grunn av et stort invasjonspotensial.&lt;/p&gt;</v>
          </cell>
          <cell r="DI631">
            <v>0</v>
          </cell>
        </row>
        <row r="632">
          <cell r="B632" t="str">
            <v>Papaver setiferum</v>
          </cell>
          <cell r="C632" t="str">
            <v>Goldblatt</v>
          </cell>
          <cell r="D632" t="str">
            <v>kjempevalmue</v>
          </cell>
          <cell r="E632">
            <v>146109</v>
          </cell>
          <cell r="F632">
            <v>170597</v>
          </cell>
          <cell r="G632" t="str">
            <v>ExpertGroups/Karplanter/N</v>
          </cell>
          <cell r="H632" t="str">
            <v>Karplanter</v>
          </cell>
          <cell r="I632" t="str">
            <v>Karplanter</v>
          </cell>
          <cell r="J632" t="str">
            <v>AlienSpecie</v>
          </cell>
          <cell r="N632">
            <v>3</v>
          </cell>
          <cell r="P632" t="str">
            <v>V</v>
          </cell>
          <cell r="Q632">
            <v>1</v>
          </cell>
          <cell r="T632" t="str">
            <v>LO</v>
          </cell>
          <cell r="U632">
            <v>2</v>
          </cell>
          <cell r="V632" t="str">
            <v>3B,1</v>
          </cell>
          <cell r="W632" t="str">
            <v>PH</v>
          </cell>
          <cell r="AA632">
            <v>1997</v>
          </cell>
          <cell r="AB632" t="str">
            <v>terrestrial</v>
          </cell>
          <cell r="AD632" t="str">
            <v>unknown</v>
          </cell>
          <cell r="AE632" t="str">
            <v>yes</v>
          </cell>
          <cell r="AF632" t="str">
            <v>unknown</v>
          </cell>
          <cell r="AG632">
            <v>2002</v>
          </cell>
          <cell r="AH632" t="str">
            <v>Vf Horten: Østøya, ved Mastedammen (etablert bestand)</v>
          </cell>
          <cell r="AI632">
            <v>5</v>
          </cell>
          <cell r="AJ632" t="str">
            <v>V</v>
          </cell>
          <cell r="AL632">
            <v>1</v>
          </cell>
          <cell r="AM632" t="str">
            <v>importDirect</v>
          </cell>
          <cell r="AN632">
            <v>3</v>
          </cell>
          <cell r="AO632" t="str">
            <v>introductionEscaped,introductionTransportpollution</v>
          </cell>
          <cell r="AP632" t="str">
            <v>Øs,OsA,He,Op,Bu,Te,Va,Ro,Sf,Mr,St,No,Tr</v>
          </cell>
          <cell r="AQ632">
            <v>80</v>
          </cell>
          <cell r="AR632">
            <v>5</v>
          </cell>
          <cell r="AS632">
            <v>400</v>
          </cell>
          <cell r="AT632">
            <v>250000</v>
          </cell>
          <cell r="AU632">
            <v>1200</v>
          </cell>
          <cell r="AV632">
            <v>90</v>
          </cell>
          <cell r="AW632" t="str">
            <v>Ingen kjent effekt</v>
          </cell>
          <cell r="AX632" t="str">
            <v>Ingen kjent effekt</v>
          </cell>
          <cell r="BC632" t="str">
            <v>Ingen kjent effekt</v>
          </cell>
          <cell r="BD632" t="str">
            <v>Ingen kjent effekt</v>
          </cell>
          <cell r="BE632" t="str">
            <v>no</v>
          </cell>
          <cell r="BF632" t="str">
            <v>no</v>
          </cell>
          <cell r="BK632" t="str">
            <v>temperate_dry:Asia|subtropic_mediterranean:Europe,Asia,Africa</v>
          </cell>
          <cell r="BM632" t="str">
            <v>temperate_nemoral:Europe|temperate_dry:Asia|subtropic_mediterranean:Europe,Asia,Africa</v>
          </cell>
          <cell r="BO632">
            <v>2</v>
          </cell>
          <cell r="BP632" t="str">
            <v>X</v>
          </cell>
          <cell r="BR632" t="str">
            <v>RedListCategoryLevel</v>
          </cell>
          <cell r="BT632">
            <v>4</v>
          </cell>
          <cell r="BW632" t="str">
            <v>SpreadYearlyIncreaseObservations</v>
          </cell>
          <cell r="BX632">
            <v>637</v>
          </cell>
          <cell r="BY632">
            <v>1</v>
          </cell>
          <cell r="CB632" t="str">
            <v>T35,T40-C-1,T39-C-4,T32,T43</v>
          </cell>
          <cell r="CC632">
            <v>1</v>
          </cell>
          <cell r="CH632">
            <v>1</v>
          </cell>
          <cell r="CM632">
            <v>1</v>
          </cell>
          <cell r="CQ632">
            <v>1</v>
          </cell>
          <cell r="CU632">
            <v>1</v>
          </cell>
          <cell r="CX632">
            <v>0</v>
          </cell>
          <cell r="CY632">
            <v>1</v>
          </cell>
          <cell r="DB632">
            <v>0</v>
          </cell>
          <cell r="DC632" t="str">
            <v>Kjempevalmue &lt;em&gt;Papaver setiferum &lt;/em&gt;(tidligere &lt;i&gt;P. &lt;/i&gt;&lt;em&gt;pseudoorientale&lt;/em&gt;)&lt;em&gt; &lt;/em&gt;stammer fra Middelhavsområdet til Sentral-Asia. Arten er en flerårig urt med klonal vekst og med frøreproduksjon. Kjempevalmue er innført som hagestaude og er meget populær. &lt;br/&gt;Arten er nært i slekt med og nokså lik flikvalmue &lt;i&gt;P. bracteatum&lt;/i&gt;. Forveksling er mulig. Det er derfor bekymringsfullt at en hoveddel av materialet fra denne gruppen i herbariene i Bergen og Kristiansand er navnsatt som &lt;i&gt;P. bracteatum&lt;/i&gt; mens en hoveddel i Oslo og Tromsø er navnsatt som &lt;i&gt;P. pseudoorientale &lt;/i&gt;(&lt;i&gt;P. setiferum&lt;/i&gt;). Vi har ikke hatt anledning til å kontrollbestemme materialet i herbariene.</v>
          </cell>
          <cell r="DD632" t="str">
            <v>&lt;p&gt;Fra første funn i Vf Larvik i 1997 og Bu Drammen i 1999, har arten opp på minst 50 steder i minst 46 forekomstruter, og helt nord til Tr Kvænangen, i løpet av 20 år. Trolig er bare rundt halvparten av disse forekomstene potensielt stabile, men økningen er likevel formidabel. Den vil trolig etablere seg permanent flere steder.&lt;/p&gt;</v>
          </cell>
          <cell r="DE632" t="str">
            <v>Kjempevalmue er en relativt ny som hagestaude og har begynt å spre seg nylig. Arten danner store, langlevde kloner og sprer seg dessuten med frø. Det er imidlertid uvisst hvor effektiv frøreproduksjon er i Norge. Arten sprer seg nok ganske ofte via hageutkast.</v>
          </cell>
          <cell r="DF632" t="str">
            <v>Arten har moderat invasjonspotensial (med usikkerhet til høgt), en kombinasjon mellom begrenset (til moderat) median levetid og en høg ekspansjonshastighet.</v>
          </cell>
          <cell r="DG632" t="str">
            <v>Arten har ingen kjent økologisk effekt. Antallet forvillete forekomster er lite sammenliknet med hvor ofte den dyrkes, og den etablerer seg hovedsakelig på skrotemark, i forlatt grasmark og i skogkanter. Den er i ekspansjon, men vil neppe bli noen trussel mot noe i norsk natur.</v>
          </cell>
          <cell r="DH632" t="str">
            <v>&lt;p&gt;Kjempevalmue utgjør en låg økologisk risiko (med usikkerhet til potensielt høg), og utelukkende på grunn av invasjonspotensialet.&lt;/p&gt;</v>
          </cell>
          <cell r="DI632">
            <v>0</v>
          </cell>
        </row>
        <row r="633">
          <cell r="B633" t="str">
            <v>Potentilla alba</v>
          </cell>
          <cell r="C633" t="str">
            <v>L.</v>
          </cell>
          <cell r="D633" t="str">
            <v>prydmure</v>
          </cell>
          <cell r="E633">
            <v>63297</v>
          </cell>
          <cell r="F633">
            <v>103337</v>
          </cell>
          <cell r="G633" t="str">
            <v>ExpertGroups/Karplanter/N</v>
          </cell>
          <cell r="H633" t="str">
            <v>Karplanter</v>
          </cell>
          <cell r="I633" t="str">
            <v>Karplanter</v>
          </cell>
          <cell r="J633" t="str">
            <v>NotApplicable</v>
          </cell>
          <cell r="M633" t="str">
            <v>canNotEstablishWithin50years</v>
          </cell>
          <cell r="AA633">
            <v>1970</v>
          </cell>
          <cell r="AB633" t="str">
            <v>terrestrial</v>
          </cell>
          <cell r="AD633" t="str">
            <v>unknown</v>
          </cell>
          <cell r="AE633" t="str">
            <v>yes</v>
          </cell>
          <cell r="AF633" t="str">
            <v>unknown</v>
          </cell>
          <cell r="AI633">
            <v>5</v>
          </cell>
          <cell r="AJ633" t="str">
            <v>V</v>
          </cell>
          <cell r="AW633" t="str">
            <v>Ingen kjent effekt</v>
          </cell>
          <cell r="AX633" t="str">
            <v>Ingen kjent effekt</v>
          </cell>
          <cell r="BC633" t="str">
            <v>Ingen kjent effekt</v>
          </cell>
          <cell r="BD633" t="str">
            <v>Ingen kjent effekt</v>
          </cell>
          <cell r="BK633" t="str">
            <v>temperate_nemoral:Europe|subtropic_mediterranean:Europe</v>
          </cell>
          <cell r="BM633" t="str">
            <v>temperate_nemoral:Europe|subtropic_mediterranean:Europe</v>
          </cell>
          <cell r="DI633">
            <v>0</v>
          </cell>
        </row>
        <row r="634">
          <cell r="B634" t="str">
            <v>Rosa davurica</v>
          </cell>
          <cell r="C634" t="str">
            <v>Pall.</v>
          </cell>
          <cell r="E634">
            <v>84865</v>
          </cell>
          <cell r="F634">
            <v>128002</v>
          </cell>
          <cell r="G634" t="str">
            <v>ExpertGroups/Karplanter/N</v>
          </cell>
          <cell r="H634" t="str">
            <v>Karplanter</v>
          </cell>
          <cell r="I634" t="str">
            <v>Karplanter</v>
          </cell>
          <cell r="J634" t="str">
            <v>NotApplicable</v>
          </cell>
          <cell r="M634" t="str">
            <v>canNotEstablishWithin50years</v>
          </cell>
          <cell r="X634">
            <v>1</v>
          </cell>
          <cell r="Y634">
            <v>1</v>
          </cell>
          <cell r="Z634">
            <v>1</v>
          </cell>
          <cell r="AA634">
            <v>1991</v>
          </cell>
          <cell r="AB634" t="str">
            <v>terrestrial</v>
          </cell>
          <cell r="AD634" t="str">
            <v>unknown</v>
          </cell>
          <cell r="AE634" t="str">
            <v>yes</v>
          </cell>
          <cell r="AF634" t="str">
            <v>unknown</v>
          </cell>
          <cell r="AI634">
            <v>10</v>
          </cell>
          <cell r="AJ634" t="str">
            <v>V</v>
          </cell>
          <cell r="AW634" t="str">
            <v>Ingen kjent effekt</v>
          </cell>
          <cell r="AX634" t="str">
            <v>Ingen kjent effekt</v>
          </cell>
          <cell r="BC634" t="str">
            <v>Ingen kjent effekt</v>
          </cell>
          <cell r="BD634" t="str">
            <v>Ingen kjent effekt</v>
          </cell>
          <cell r="BK634" t="str">
            <v>temperate_boreal:Asia|temperate_nemoral:Asia</v>
          </cell>
          <cell r="BM634" t="str">
            <v>temperate_boreal:Asia|temperate_nemoral:Europe,Asia</v>
          </cell>
          <cell r="DI634">
            <v>0</v>
          </cell>
        </row>
        <row r="635">
          <cell r="B635" t="str">
            <v>Rubus armeniacus</v>
          </cell>
          <cell r="C635" t="str">
            <v>Focke</v>
          </cell>
          <cell r="D635" t="str">
            <v>arménbjørnebær</v>
          </cell>
          <cell r="E635">
            <v>63371</v>
          </cell>
          <cell r="F635">
            <v>103411</v>
          </cell>
          <cell r="G635" t="str">
            <v>ExpertGroups/Karplanter/N</v>
          </cell>
          <cell r="H635" t="str">
            <v>Karplanter</v>
          </cell>
          <cell r="I635" t="str">
            <v>Karplanter</v>
          </cell>
          <cell r="J635" t="str">
            <v>AlienSpecie</v>
          </cell>
          <cell r="N635">
            <v>3</v>
          </cell>
          <cell r="Q635">
            <v>2</v>
          </cell>
          <cell r="R635" t="str">
            <v>V</v>
          </cell>
          <cell r="T635" t="str">
            <v>LO</v>
          </cell>
          <cell r="U635">
            <v>2</v>
          </cell>
          <cell r="V635" t="str">
            <v>3AB,2E</v>
          </cell>
          <cell r="X635">
            <v>4</v>
          </cell>
          <cell r="Y635">
            <v>4</v>
          </cell>
          <cell r="Z635">
            <v>2</v>
          </cell>
          <cell r="AA635">
            <v>1953</v>
          </cell>
          <cell r="AB635" t="str">
            <v>terrestrial</v>
          </cell>
          <cell r="AD635" t="str">
            <v>unknown</v>
          </cell>
          <cell r="AE635" t="str">
            <v>yes</v>
          </cell>
          <cell r="AF635" t="str">
            <v>unknown</v>
          </cell>
          <cell r="AG635">
            <v>1991</v>
          </cell>
          <cell r="AH635" t="str">
            <v>Te Kragerø: Frøvik</v>
          </cell>
          <cell r="AI635">
            <v>10</v>
          </cell>
          <cell r="AK635" t="str">
            <v>V</v>
          </cell>
          <cell r="AL635">
            <v>1</v>
          </cell>
          <cell r="AM635" t="str">
            <v>importDirect</v>
          </cell>
          <cell r="AN635">
            <v>3</v>
          </cell>
          <cell r="AO635" t="str">
            <v>introductionEscaped,spreadNaturalDispersal</v>
          </cell>
          <cell r="AP635" t="str">
            <v>OsA,Ve,Te,Aa,Va,Ro,Mr</v>
          </cell>
          <cell r="AQ635">
            <v>168</v>
          </cell>
          <cell r="AR635">
            <v>3</v>
          </cell>
          <cell r="AS635">
            <v>504</v>
          </cell>
          <cell r="AT635">
            <v>92300</v>
          </cell>
          <cell r="AU635">
            <v>1200</v>
          </cell>
          <cell r="AV635">
            <v>50</v>
          </cell>
          <cell r="AW635" t="str">
            <v>Ingen kjent effekt</v>
          </cell>
          <cell r="AX635" t="str">
            <v>Ingen kjent effekt</v>
          </cell>
          <cell r="BC635" t="str">
            <v>Ingen kjent effekt</v>
          </cell>
          <cell r="BD635" t="str">
            <v>Ingen kjent effekt</v>
          </cell>
          <cell r="BE635" t="str">
            <v>no</v>
          </cell>
          <cell r="BF635" t="str">
            <v>no</v>
          </cell>
          <cell r="BG635" t="str">
            <v>V</v>
          </cell>
          <cell r="BK635" t="str">
            <v>temperate_nemoral:Europe,Asia</v>
          </cell>
          <cell r="BM635" t="str">
            <v>temperate_nemoral:Europe,Asia,Oceania,NorthAndCentralAmerica|subtropic_mediterranean:Oceania,NorthAndCentralAmerica</v>
          </cell>
          <cell r="BO635">
            <v>3</v>
          </cell>
          <cell r="BQ635" t="str">
            <v>X</v>
          </cell>
          <cell r="BR635" t="str">
            <v>RedListCategoryLevel</v>
          </cell>
          <cell r="BT635">
            <v>3</v>
          </cell>
          <cell r="BW635" t="str">
            <v>SpreadYearlyIncreaseObservations</v>
          </cell>
          <cell r="BX635">
            <v>279</v>
          </cell>
          <cell r="BY635">
            <v>1</v>
          </cell>
          <cell r="CB635" t="str">
            <v>T4,T35,T40,T32</v>
          </cell>
          <cell r="CC635">
            <v>1</v>
          </cell>
          <cell r="CH635">
            <v>2</v>
          </cell>
          <cell r="CJ635" t="str">
            <v>X</v>
          </cell>
          <cell r="CL635" t="str">
            <v>T4</v>
          </cell>
          <cell r="CM635">
            <v>1</v>
          </cell>
          <cell r="CQ635">
            <v>1</v>
          </cell>
          <cell r="CU635">
            <v>1</v>
          </cell>
          <cell r="CX635">
            <v>0</v>
          </cell>
          <cell r="CY635">
            <v>1</v>
          </cell>
          <cell r="DB635">
            <v>0</v>
          </cell>
          <cell r="DC635" t="str">
            <v>Arm&amp;#233:nbjørnebær &lt;em&gt;Rubus armeniacus &lt;/em&gt;er en flerårig busk fra Kaukasus og Armenia. Den ble særlig dyrket i eldre tid: den dyrkes ikke i stort omfang i dag. Arten formerer seg aseksuelt med frø (agamospermi/apomiksis s.str.) og har også klonal vekst ved jordstengler som i noen tilfeller kan bidra til vegetativ formering av arten.</v>
          </cell>
          <cell r="DD635" t="str">
            <v>&lt;p&gt;Arm&amp;#233:nbjørnebær har regelrett eksplodert i norsk natur. Første dokumenterte funn i norsk natur dateres til 1953 (Ak Asker: Nesøya), men ekspansjonen (eller kanskje heller oppdagelsen) av arten begynte for alvor rundt 1990. Sjøl om arten ikke dyrkes i stort omfang, så har den siden 1989 etablert seg på stadig nye steder og er nå oppe i nærmere 50 dokumenterte lokaliteter i kyststrøk nord til MR Ålesund. Den må ha frøreproduksjon for å ha greidd dette. Arten kan ha ei stor framtid i norsk natur.&lt;/p&gt;</v>
          </cell>
          <cell r="DE635" t="str">
            <v>Arten spres fra dyrkning ved hjelp av frø, og den kan også formere seg vegetativt ved hjelp av avrevne eller avkuttet jordstengler (utkast). Arten angis på veikanter og typisk i krattvegetasjon og skogkanter. For flere av forekomstene angis det at arten forekommer i store mengder.</v>
          </cell>
          <cell r="DF635" t="str">
            <v>Arten har et moderat invasjonspotensial, på grunn av moderat median levetid (med usikkerhet til begrenset) og moderat ekspansjonshastighet. Spredningshistorikken tyder på at arten er i sterk vekst i landet - den har regelrett eksplodert i norsk natur: siden 1989 har den etablert seg på over nærmere 50 dokumenterte steder.</v>
          </cell>
          <cell r="DG635" t="str">
            <v>Arten vurderes å ha en liten økologisk effekt. Det er grunn til å tro at arm&amp;#233:nbjørnebær til en viss grad kan fortrenge stedegne arter, spesielt i krattvegetasjon hvor det ofte angis at den forekommer i store mengder. I USA angis den som en "invasive" art hvor den kan danne så tette kratt at den skygger ut andre plantearter (Swearingen &amp; Bargeron 2016). Vi angir usikkerhet nedover til ingen kjent økologiske effekt fordi vurderingen vår bygger på data fra USA som ikke nødvendigvis vil vise seg å være gyldige hos oss.</v>
          </cell>
          <cell r="DH635" t="str">
            <v>&lt;p&gt;Arm&amp;#233:nbjørnebær vurderes til lav økologisk risiko i norsk natur på grunn av et moderat invasjonspotensial kombinert med en liten negativ økologisk effekt (med usikkerhet til ingen kjent) på grunn av data fra utlandet (USA), i.e. ut fra et føre-var-prinsipp.&lt;/p&gt;</v>
          </cell>
          <cell r="DI635">
            <v>1</v>
          </cell>
        </row>
        <row r="636">
          <cell r="B636" t="str">
            <v>Dysphania ambrosioides</v>
          </cell>
          <cell r="C636" t="str">
            <v>(L.) Mosyakin &amp; Clemants</v>
          </cell>
          <cell r="D636" t="str">
            <v>sitronmelde</v>
          </cell>
          <cell r="E636">
            <v>132576</v>
          </cell>
          <cell r="F636">
            <v>145692</v>
          </cell>
          <cell r="G636" t="str">
            <v>ExpertGroups/Karplanter/N</v>
          </cell>
          <cell r="H636" t="str">
            <v>Karplanter</v>
          </cell>
          <cell r="I636" t="str">
            <v>Karplanter</v>
          </cell>
          <cell r="J636" t="str">
            <v>NotApplicable</v>
          </cell>
          <cell r="M636" t="str">
            <v>canNotEstablishWithin50years</v>
          </cell>
          <cell r="AA636">
            <v>1920</v>
          </cell>
          <cell r="AB636" t="str">
            <v>terrestrial</v>
          </cell>
          <cell r="AD636" t="str">
            <v>origin,unknown</v>
          </cell>
          <cell r="AE636" t="str">
            <v>no</v>
          </cell>
          <cell r="AF636" t="str">
            <v>unknown</v>
          </cell>
          <cell r="AI636">
            <v>1</v>
          </cell>
          <cell r="AJ636" t="str">
            <v>V</v>
          </cell>
          <cell r="AW636" t="str">
            <v>Ingen kjent effekt</v>
          </cell>
          <cell r="AX636" t="str">
            <v>Ingen kjent effekt</v>
          </cell>
          <cell r="BC636" t="str">
            <v>Ingen kjent effekt</v>
          </cell>
          <cell r="BD636" t="str">
            <v>Ingen kjent effekt</v>
          </cell>
          <cell r="BK636" t="str">
            <v>tropic:NorthAndCentralAmerica,SouthAmerica</v>
          </cell>
          <cell r="BM636" t="str">
            <v>temperate_nemoral:Europe,SouthAmerica|temperate_dry:Europe,Asia,NorthAndCentralAmerica,SouthAmerica|subtropic_unspecified:Europe,Asia,Africa,Oceania,NorthAndCentralAmerica,SouthAmerica|tropic:Asia,Africa,Oceania,NorthAndCentralAmerica,SouthAmerica</v>
          </cell>
          <cell r="DI636">
            <v>0</v>
          </cell>
        </row>
        <row r="637">
          <cell r="B637" t="str">
            <v>Dysphania botrys</v>
          </cell>
          <cell r="C637" t="str">
            <v>(L.) Mosyakin &amp; Clemants</v>
          </cell>
          <cell r="D637" t="str">
            <v>eikemelde</v>
          </cell>
          <cell r="E637">
            <v>105615</v>
          </cell>
          <cell r="F637">
            <v>145693</v>
          </cell>
          <cell r="G637" t="str">
            <v>ExpertGroups/Karplanter/N</v>
          </cell>
          <cell r="H637" t="str">
            <v>Karplanter</v>
          </cell>
          <cell r="I637" t="str">
            <v>Karplanter</v>
          </cell>
          <cell r="J637" t="str">
            <v>NotApplicable</v>
          </cell>
          <cell r="M637" t="str">
            <v>canNotEstablishWithin50years</v>
          </cell>
          <cell r="AA637">
            <v>1876</v>
          </cell>
          <cell r="AB637" t="str">
            <v>terrestrial</v>
          </cell>
          <cell r="AD637" t="str">
            <v>origin,unknown</v>
          </cell>
          <cell r="AE637" t="str">
            <v>no</v>
          </cell>
          <cell r="AF637" t="str">
            <v>unknown</v>
          </cell>
          <cell r="AI637">
            <v>1</v>
          </cell>
          <cell r="AJ637" t="str">
            <v>V</v>
          </cell>
          <cell r="AW637" t="str">
            <v>Ingen kjent effekt</v>
          </cell>
          <cell r="AX637" t="str">
            <v>Ingen kjent effekt</v>
          </cell>
          <cell r="BC637" t="str">
            <v>Ingen kjent effekt</v>
          </cell>
          <cell r="BD637" t="str">
            <v>Ingen kjent effekt</v>
          </cell>
          <cell r="BK637" t="str">
            <v>temperate_dry:Europe,Asia|subtropic_mediterranean:Europe,Asia</v>
          </cell>
          <cell r="BM637" t="str">
            <v>temperate_nemoral:Europe,NorthAndCentralAmerica|temperate_dry:Europe,Asia,NorthAndCentralAmerica|subtropic_mediterranean:Europe,Asia,NorthAndCentralAmerica</v>
          </cell>
          <cell r="DI637">
            <v>0</v>
          </cell>
        </row>
        <row r="638">
          <cell r="B638" t="str">
            <v>Dysphania multifida</v>
          </cell>
          <cell r="C638" t="str">
            <v>(L.) Mosyakin &amp; Clemants</v>
          </cell>
          <cell r="D638" t="str">
            <v>ullmelde</v>
          </cell>
          <cell r="E638">
            <v>105616</v>
          </cell>
          <cell r="F638">
            <v>145694</v>
          </cell>
          <cell r="G638" t="str">
            <v>ExpertGroups/Karplanter/N</v>
          </cell>
          <cell r="H638" t="str">
            <v>Karplanter</v>
          </cell>
          <cell r="I638" t="str">
            <v>Karplanter</v>
          </cell>
          <cell r="J638" t="str">
            <v>NotApplicable</v>
          </cell>
          <cell r="M638" t="str">
            <v>canNotEstablishWithin50years</v>
          </cell>
          <cell r="AA638">
            <v>1881</v>
          </cell>
          <cell r="AB638" t="str">
            <v>terrestrial</v>
          </cell>
          <cell r="AD638" t="str">
            <v>origin,unknown</v>
          </cell>
          <cell r="AE638" t="str">
            <v>no</v>
          </cell>
          <cell r="AF638" t="str">
            <v>unknown</v>
          </cell>
          <cell r="AI638">
            <v>1</v>
          </cell>
          <cell r="AJ638" t="str">
            <v>V</v>
          </cell>
          <cell r="AW638" t="str">
            <v>Ingen kjent effekt</v>
          </cell>
          <cell r="AX638" t="str">
            <v>Ingen kjent effekt</v>
          </cell>
          <cell r="BC638" t="str">
            <v>Ingen kjent effekt</v>
          </cell>
          <cell r="BD638" t="str">
            <v>Ingen kjent effekt</v>
          </cell>
          <cell r="BK638" t="str">
            <v>temperate_dry:SouthAmerica|subtropic_mediterranean:SouthAmerica|subtropic_dry:SouthAmerica</v>
          </cell>
          <cell r="BM638" t="str">
            <v>temperate_nemoral:Europe|temperate_dry:SouthAmerica|subtropic_mediterranean:Europe,Oceania,NorthAndCentralAmerica,SouthAmerica|subtropic_dry:SouthAmerica|subtropic_caperegion:Africa</v>
          </cell>
          <cell r="DI638">
            <v>0</v>
          </cell>
        </row>
        <row r="639">
          <cell r="B639" t="str">
            <v>Dysphania pumilio</v>
          </cell>
          <cell r="C639" t="str">
            <v>(R.Br.) Mosyakin &amp; Clemants</v>
          </cell>
          <cell r="D639" t="str">
            <v>dvergmelde</v>
          </cell>
          <cell r="E639">
            <v>105617</v>
          </cell>
          <cell r="F639">
            <v>145695</v>
          </cell>
          <cell r="G639" t="str">
            <v>ExpertGroups/Karplanter/N</v>
          </cell>
          <cell r="H639" t="str">
            <v>Karplanter</v>
          </cell>
          <cell r="I639" t="str">
            <v>Karplanter</v>
          </cell>
          <cell r="J639" t="str">
            <v>NotApplicable</v>
          </cell>
          <cell r="M639" t="str">
            <v>canNotEstablishWithin50years</v>
          </cell>
          <cell r="AA639">
            <v>1997</v>
          </cell>
          <cell r="AB639" t="str">
            <v>terrestrial</v>
          </cell>
          <cell r="AD639" t="str">
            <v>unknown</v>
          </cell>
          <cell r="AE639" t="str">
            <v>no</v>
          </cell>
          <cell r="AF639" t="str">
            <v>unknown</v>
          </cell>
          <cell r="AI639">
            <v>1</v>
          </cell>
          <cell r="AJ639" t="str">
            <v>V</v>
          </cell>
          <cell r="AW639" t="str">
            <v>Ingen kjent effekt</v>
          </cell>
          <cell r="AX639" t="str">
            <v>Ingen kjent effekt</v>
          </cell>
          <cell r="BC639" t="str">
            <v>Ingen kjent effekt</v>
          </cell>
          <cell r="BD639" t="str">
            <v>Ingen kjent effekt</v>
          </cell>
          <cell r="BK639" t="str">
            <v>subtropic_mediterranean:Oceania|subtropic_dry:Oceania</v>
          </cell>
          <cell r="BM639" t="str">
            <v>temperate_nemoral:Europe,Asia,NorthAndCentralAmerica|subtropic_unspecified:SouthAmerica|subtropic_mediterranean:Europe,Oceania,NorthAndCentralAmerica|subtropic_dry:Africa,Oceania|subtropic_caperegion:Africa</v>
          </cell>
          <cell r="DI639">
            <v>0</v>
          </cell>
        </row>
        <row r="640">
          <cell r="B640" t="str">
            <v>Dysphania schraderiana</v>
          </cell>
          <cell r="C640" t="str">
            <v>(Schult.) Mosyakin &amp; Clemants</v>
          </cell>
          <cell r="D640" t="str">
            <v>afrikamelde</v>
          </cell>
          <cell r="E640">
            <v>132578</v>
          </cell>
          <cell r="F640">
            <v>145696</v>
          </cell>
          <cell r="G640" t="str">
            <v>ExpertGroups/Karplanter/N</v>
          </cell>
          <cell r="H640" t="str">
            <v>Karplanter</v>
          </cell>
          <cell r="I640" t="str">
            <v>Karplanter</v>
          </cell>
          <cell r="J640" t="str">
            <v>NotApplicable</v>
          </cell>
          <cell r="M640" t="str">
            <v>canNotEstablishWithin50years</v>
          </cell>
          <cell r="AA640" t="str">
            <v>1850 ca</v>
          </cell>
          <cell r="AB640" t="str">
            <v>terrestrial</v>
          </cell>
          <cell r="AD640" t="str">
            <v>unknown</v>
          </cell>
          <cell r="AE640" t="str">
            <v>no</v>
          </cell>
          <cell r="AF640" t="str">
            <v>unknown</v>
          </cell>
          <cell r="AI640">
            <v>1</v>
          </cell>
          <cell r="AJ640" t="str">
            <v>V</v>
          </cell>
          <cell r="AW640" t="str">
            <v>Ingen kjent effekt</v>
          </cell>
          <cell r="AX640" t="str">
            <v>Ingen kjent effekt</v>
          </cell>
          <cell r="BC640" t="str">
            <v>Ingen kjent effekt</v>
          </cell>
          <cell r="BD640" t="str">
            <v>Ingen kjent effekt</v>
          </cell>
          <cell r="BK640" t="str">
            <v>subtropic_unspecified:Africa|subtropic_mediterranean:Africa|subtropic_highlands:Africa|tropic:Africa</v>
          </cell>
          <cell r="BM640" t="str">
            <v>temperate_nemoral:Europe,Asia|subtropic_unspecified:Asia,Africa|subtropic_mediterranean:Africa|subtropic_dry:Asia,Africa|subtropic_highlands:Africa|tropic:Africa</v>
          </cell>
          <cell r="DI640">
            <v>0</v>
          </cell>
        </row>
        <row r="641">
          <cell r="B641" t="str">
            <v>Echinacea purpurea</v>
          </cell>
          <cell r="C641" t="str">
            <v>(L.) Moench</v>
          </cell>
          <cell r="D641" t="str">
            <v>purpursolhatt</v>
          </cell>
          <cell r="E641">
            <v>132579</v>
          </cell>
          <cell r="F641">
            <v>127939</v>
          </cell>
          <cell r="G641" t="str">
            <v>ExpertGroups/Karplanter/N</v>
          </cell>
          <cell r="H641" t="str">
            <v>Karplanter</v>
          </cell>
          <cell r="I641" t="str">
            <v>Karplanter</v>
          </cell>
          <cell r="J641" t="str">
            <v>NotApplicable</v>
          </cell>
          <cell r="M641" t="str">
            <v>canNotEstablishWithin50years</v>
          </cell>
          <cell r="AA641">
            <v>2009</v>
          </cell>
          <cell r="AB641" t="str">
            <v>terrestrial</v>
          </cell>
          <cell r="AD641" t="str">
            <v>unknown</v>
          </cell>
          <cell r="AE641" t="str">
            <v>no</v>
          </cell>
          <cell r="AF641" t="str">
            <v>unknown</v>
          </cell>
          <cell r="AI641">
            <v>5</v>
          </cell>
          <cell r="AJ641" t="str">
            <v>V</v>
          </cell>
          <cell r="AW641" t="str">
            <v>Viktig i helsekost og alternative helsetilbud.</v>
          </cell>
          <cell r="AX641" t="str">
            <v>Ingen kjent effekt</v>
          </cell>
          <cell r="BC641" t="str">
            <v>Ingen kjent effekt</v>
          </cell>
          <cell r="BD641" t="str">
            <v>Ingen kjent effekt</v>
          </cell>
          <cell r="BK641" t="str">
            <v>temperate_nemoral:NorthAndCentralAmerica|subtropic_unspecified:NorthAndCentralAmerica</v>
          </cell>
          <cell r="BM641" t="str">
            <v>temperate_nemoral:Europe,NorthAndCentralAmerica|subtropic_unspecified:NorthAndCentralAmerica|subtropic_mediterranean:Europe</v>
          </cell>
          <cell r="DI641">
            <v>0</v>
          </cell>
        </row>
        <row r="642">
          <cell r="B642" t="str">
            <v>Echinochloa colona</v>
          </cell>
          <cell r="C642" t="str">
            <v>(L.) Link</v>
          </cell>
          <cell r="D642" t="str">
            <v>shamahirse</v>
          </cell>
          <cell r="E642">
            <v>132580</v>
          </cell>
          <cell r="F642">
            <v>141625</v>
          </cell>
          <cell r="G642" t="str">
            <v>ExpertGroups/Karplanter/N</v>
          </cell>
          <cell r="H642" t="str">
            <v>Karplanter</v>
          </cell>
          <cell r="I642" t="str">
            <v>Karplanter</v>
          </cell>
          <cell r="J642" t="str">
            <v>NotApplicable</v>
          </cell>
          <cell r="M642" t="str">
            <v>canNotEstablishWithin50years</v>
          </cell>
          <cell r="AA642">
            <v>1974</v>
          </cell>
          <cell r="AB642" t="str">
            <v>terrestrial</v>
          </cell>
          <cell r="AD642" t="str">
            <v>unknown</v>
          </cell>
          <cell r="AE642" t="str">
            <v>no</v>
          </cell>
          <cell r="AF642" t="str">
            <v>unknown</v>
          </cell>
          <cell r="AI642">
            <v>1</v>
          </cell>
          <cell r="AJ642" t="str">
            <v>V</v>
          </cell>
          <cell r="AW642" t="str">
            <v>Ingen kjent effekt</v>
          </cell>
          <cell r="AX642" t="str">
            <v>Ingen kjent effekt</v>
          </cell>
          <cell r="BC642" t="str">
            <v>Ingen kjent effekt</v>
          </cell>
          <cell r="BD642" t="str">
            <v>Ingen kjent effekt</v>
          </cell>
          <cell r="BK642" t="str">
            <v>tropic:Asia,Africa</v>
          </cell>
          <cell r="BM642" t="str">
            <v>temperate_nemoral:Europe,Asia,Africa,Oceania,NorthAndCentralAmerica,SouthAmerica|subtropic_unspecified:Europe,Asia,Africa,Oceania,NorthAndCentralAmerica,SouthAmerica|tropic:Asia,Africa,Oceania,NorthAndCentralAmerica,SouthAmerica</v>
          </cell>
          <cell r="DI642">
            <v>0</v>
          </cell>
        </row>
        <row r="643">
          <cell r="B643" t="str">
            <v>Echinochloa esculenta</v>
          </cell>
          <cell r="C643" t="str">
            <v>(A.Braun) H.Scholz</v>
          </cell>
          <cell r="D643" t="str">
            <v>japanhønsehirse</v>
          </cell>
          <cell r="E643">
            <v>132582</v>
          </cell>
          <cell r="F643">
            <v>100003</v>
          </cell>
          <cell r="G643" t="str">
            <v>ExpertGroups/Karplanter/N</v>
          </cell>
          <cell r="H643" t="str">
            <v>Karplanter</v>
          </cell>
          <cell r="I643" t="str">
            <v>Karplanter</v>
          </cell>
          <cell r="J643" t="str">
            <v>NotApplicable</v>
          </cell>
          <cell r="M643" t="str">
            <v>canNotEstablishWithin50years</v>
          </cell>
          <cell r="AA643">
            <v>1961</v>
          </cell>
          <cell r="AB643" t="str">
            <v>terrestrial</v>
          </cell>
          <cell r="AD643" t="str">
            <v>unknown</v>
          </cell>
          <cell r="AE643" t="str">
            <v>no</v>
          </cell>
          <cell r="AF643" t="str">
            <v>unknown</v>
          </cell>
          <cell r="AI643">
            <v>1</v>
          </cell>
          <cell r="AJ643" t="str">
            <v>V</v>
          </cell>
          <cell r="AW643" t="str">
            <v>Ingen kjent effekt</v>
          </cell>
          <cell r="AX643" t="str">
            <v>Ingen kjent effekt</v>
          </cell>
          <cell r="BC643" t="str">
            <v>Ingen kjent effekt</v>
          </cell>
          <cell r="BD643" t="str">
            <v>Ingen kjent effekt</v>
          </cell>
          <cell r="BK643" t="str">
            <v>temperate_nemoral:Asia|subtropic_unspecified:Asia</v>
          </cell>
          <cell r="BM643" t="str">
            <v>temperate_nemoral:Europe,Asia,Oceania|subtropic_unspecified:Asia|subtropic_mediterranean:Oceania,NorthAndCentralAmerica</v>
          </cell>
          <cell r="DI643">
            <v>0</v>
          </cell>
        </row>
        <row r="644">
          <cell r="B644" t="str">
            <v>Echinochloa crus-galli</v>
          </cell>
          <cell r="C644" t="str">
            <v>(L.) P.Beauv.</v>
          </cell>
          <cell r="D644" t="str">
            <v>hønsehirse</v>
          </cell>
          <cell r="E644">
            <v>132581</v>
          </cell>
          <cell r="F644">
            <v>100002</v>
          </cell>
          <cell r="G644" t="str">
            <v>ExpertGroups/Karplanter/N</v>
          </cell>
          <cell r="H644" t="str">
            <v>Karplanter</v>
          </cell>
          <cell r="I644" t="str">
            <v>Karplanter</v>
          </cell>
          <cell r="J644" t="str">
            <v>AlienSpecie</v>
          </cell>
          <cell r="N644">
            <v>4</v>
          </cell>
          <cell r="O644" t="str">
            <v>V</v>
          </cell>
          <cell r="Q644">
            <v>1</v>
          </cell>
          <cell r="T644" t="str">
            <v>PH</v>
          </cell>
          <cell r="U644">
            <v>3</v>
          </cell>
          <cell r="V644" t="str">
            <v>4A,1</v>
          </cell>
          <cell r="W644" t="str">
            <v>LO</v>
          </cell>
          <cell r="X644">
            <v>3</v>
          </cell>
          <cell r="Y644">
            <v>4</v>
          </cell>
          <cell r="Z644">
            <v>1</v>
          </cell>
          <cell r="AA644">
            <v>1878</v>
          </cell>
          <cell r="AB644" t="str">
            <v>terrestrial</v>
          </cell>
          <cell r="AD644" t="str">
            <v>unknown</v>
          </cell>
          <cell r="AE644" t="str">
            <v>yes</v>
          </cell>
          <cell r="AF644" t="str">
            <v>unknown</v>
          </cell>
          <cell r="AG644">
            <v>1949</v>
          </cell>
          <cell r="AH644" t="str">
            <v>Oslo: Vippetangen</v>
          </cell>
          <cell r="AI644">
            <v>1</v>
          </cell>
          <cell r="AJ644" t="str">
            <v>V</v>
          </cell>
          <cell r="AN644">
            <v>8</v>
          </cell>
          <cell r="AO644" t="str">
            <v>introductionTransportpollution,introductionStowaway,spreadNaturalDispersal,spreadStowaway,spreadTransportpollution</v>
          </cell>
          <cell r="AP644" t="str">
            <v>Øs,OsA,He,Bu,Ve,Te,Va,Ro</v>
          </cell>
          <cell r="AQ644">
            <v>644</v>
          </cell>
          <cell r="AR644">
            <v>6</v>
          </cell>
          <cell r="AS644">
            <v>3864</v>
          </cell>
          <cell r="AT644">
            <v>60900</v>
          </cell>
          <cell r="AU644">
            <v>12000</v>
          </cell>
          <cell r="AV644">
            <v>100</v>
          </cell>
          <cell r="AW644" t="str">
            <v>Ingen kjent effekt</v>
          </cell>
          <cell r="AX644" t="str">
            <v>Lokalt alvorlig ugras i korn- og grønnsakåkrer i Østfold og Vestfold, krever kjemisk bekjempelse.</v>
          </cell>
          <cell r="BC644" t="str">
            <v>Ingen kjent effekt</v>
          </cell>
          <cell r="BD644" t="str">
            <v>Ingen kjent effekt</v>
          </cell>
          <cell r="BE644" t="str">
            <v>no</v>
          </cell>
          <cell r="BF644" t="str">
            <v>no</v>
          </cell>
          <cell r="BG644" t="str">
            <v>V</v>
          </cell>
          <cell r="BK644" t="str">
            <v>tropic:Asia</v>
          </cell>
          <cell r="BM644" t="str">
            <v>temperate_nemoral:Europe,Asia,Africa,Oceania,NorthAndCentralAmerica,SouthAmerica|subtropic_unspecified:Europe,Asia,Africa,Oceania,NorthAndCentralAmerica,SouthAmerica|tropic:Asia,Africa,Oceania,NorthAndCentralAmerica,SouthAmerica</v>
          </cell>
          <cell r="BO644">
            <v>4</v>
          </cell>
          <cell r="BR644" t="str">
            <v>RedListCategoryLevel</v>
          </cell>
          <cell r="BT644">
            <v>3</v>
          </cell>
          <cell r="BV644" t="str">
            <v>X</v>
          </cell>
          <cell r="BW644" t="str">
            <v>SpreadYearlyIncreaseObservations</v>
          </cell>
          <cell r="BX644">
            <v>173</v>
          </cell>
          <cell r="BY644">
            <v>1</v>
          </cell>
          <cell r="CB644" t="str">
            <v>T35,T37,T40,T41,T44,T45</v>
          </cell>
          <cell r="CC644">
            <v>1</v>
          </cell>
          <cell r="CH644">
            <v>1</v>
          </cell>
          <cell r="CM644">
            <v>1</v>
          </cell>
          <cell r="CQ644">
            <v>1</v>
          </cell>
          <cell r="CU644">
            <v>1</v>
          </cell>
          <cell r="CX644">
            <v>0</v>
          </cell>
          <cell r="CY644">
            <v>1</v>
          </cell>
          <cell r="DB644">
            <v>0</v>
          </cell>
          <cell r="DC644" t="str">
            <v>Hønsehirse &lt;i&gt;Echinochloa crus-galli&lt;/i&gt; er et ettårig gras, trolig med opprinnelse i tropisk-subtropisk Asia. Det har meget stor frøproduksjon. Fruktene spres passivt, men utbredelses- og spredningsmønstrene tyder sterkt på lokal spredning med landbruksredskaper. Arten er kommet inn som blindpassasjer og er etablert i åker og fulldyrket eng, pluss på en lang rekke typer av skrotemark.</v>
          </cell>
          <cell r="DD644" t="str">
            <v>&lt;p&gt;Arten brukes noe til fuglef&amp;#244:r i dag, men er ellers et internasjonalt (og fryktet og bekjempet) ugras. I Norge er den kommet inn med ballastjord fra 1878, ved møller fra 1907-1908, og som forurensning i såfrø (korn, gras, grønnsaker). I perioden fra første funn i 1878 (på ballastjord i Øf Fredrikstad) fram til 1970 var arten sjelden og så påfallende at den ble samlet også av folk som ikke var spesielt interessert i gras. Det synes å ha vært en sparsom, men jamn innførsel med såfrø og ved møller over store deler av landet, nord til Nord-Trøndelag, men med hovedtyngden rundt Oslofjorden (Østfold, søndre Akershus med Oslo, Vestfold). Fra 1988 har arten ekspandert sterkt som åkerugras rundt ytre Oslofjord (Østfold og Vestfold) og er blitt stabil og problematisk. Den bekjempes nå i åkrer. Vi antar helt stabil forekomst bare i fylkene Østfold, Akershus, Buskerud og Vestfold, men i mange kommuner (med første stabilisering i parentes): Øf Halden (2003), Sarpsborg (2009), Hvaler (2006), Fredrikstad (1998), Råde (2008), Rygge (1992) og Moss (1988): Oslo (1949, rundt kornsiloen på Vippetangen): Bu Lier (2015): Vf Tønsberg (2000), Stokke (2000), Sandefjord (2000) og Larvik (1991). Arten synes å ha hatt to utgangspunkt i Østfold, i Moss og Fredrikstad, og ett i Vestfold, i Larvik. Det er mulig at arten bare har potensial for stabil og stor bestand i disse områdene, men vi har også inkludert Telemark, Vest-Agder og Rogaland hvor arten har nye forekomster og kan være under etablering.&lt;/p&gt;</v>
          </cell>
          <cell r="DE644" t="str">
            <v>Arten er kommet inn med ballastjord, ulike typer frø, gartnerivarer og transportmidler. Videre spredning skjer med frø og spesielt med frø som spres med transportmidler.</v>
          </cell>
          <cell r="DF644" t="str">
            <v>Invasjonspotensialet er stort, med usikkerhet til moderat, som en kombinasjon av lang median levetid, men moderat (til begrenset) ekspansjonshastighet. Vi antar at den anvendte metoden for beregning av ekspansjonshastighet underestimerer denne for denne arten. Arten fyller allerede store deler av sitt antatte utbredelsesområde (polygon), men med svære muligheter for ytterligere fortetning. Det er mulig at den sterke økningen i antall observasjoner etter 1996-1997 ikke bare skyldes økt interesse, men at arten reelt har endret biologi etter innvandring i Norge, f.eks. tilpasset seg endret daglengde i vekstsesongen. Arten har vært kjent i åkrer siden 1940-tallet, men har først begynt en rask ekspansjon og okkupasjon av åker og eng 50 år senere. Evolusjonære endringer kan lett skje i løpet av 50 generasjoner.</v>
          </cell>
          <cell r="DG644" t="str">
            <v>Ingen kjent negativ økologisk effekt er knyttet til arten i norsk natur, dvs. i naturtyper som ikke omfatter sterkt endret fastmark.</v>
          </cell>
          <cell r="DH644" t="str">
            <v>&lt;p&gt;Hønsehirse vurderes til potensielt høg økologisk risiko, med usikkerhet ned til lav risiko, som en følge av invasjonspotensialet alene. Arten er ekspansiv og begynner å bli et seriøst ugras i korn- og grønnsakåkrer, men går ikke inn i mindre påvirkete naturtyper. Den forventes heller ikke å gjøre det i framtida.&lt;/p&gt;</v>
          </cell>
          <cell r="DI644">
            <v>0</v>
          </cell>
        </row>
        <row r="645">
          <cell r="B645" t="str">
            <v>Echinocystis lobata</v>
          </cell>
          <cell r="C645" t="str">
            <v>(Michx.) Torr. &amp; A.Gray</v>
          </cell>
          <cell r="D645" t="str">
            <v>tagg-gresskar</v>
          </cell>
          <cell r="E645">
            <v>61653</v>
          </cell>
          <cell r="F645">
            <v>101693</v>
          </cell>
          <cell r="G645" t="str">
            <v>ExpertGroups/Karplanter/N</v>
          </cell>
          <cell r="H645" t="str">
            <v>Karplanter</v>
          </cell>
          <cell r="I645" t="str">
            <v>Karplanter</v>
          </cell>
          <cell r="J645" t="str">
            <v>NotApplicable</v>
          </cell>
          <cell r="M645" t="str">
            <v>canNotEstablishWithin50years</v>
          </cell>
          <cell r="AA645">
            <v>1996</v>
          </cell>
          <cell r="AB645" t="str">
            <v>terrestrial</v>
          </cell>
          <cell r="AD645" t="str">
            <v>origin</v>
          </cell>
          <cell r="AE645" t="str">
            <v>no</v>
          </cell>
          <cell r="AF645" t="str">
            <v>unknown</v>
          </cell>
          <cell r="AI645">
            <v>10</v>
          </cell>
          <cell r="AJ645" t="str">
            <v>V</v>
          </cell>
          <cell r="AW645" t="str">
            <v>Ingen kjent effekt</v>
          </cell>
          <cell r="AX645" t="str">
            <v>Ingen kjent effekt</v>
          </cell>
          <cell r="BC645" t="str">
            <v>Ingen kjent effekt</v>
          </cell>
          <cell r="BD645" t="str">
            <v>Ingen kjent effekt</v>
          </cell>
          <cell r="BK645" t="str">
            <v>temperate_boreal:NorthAndCentralAmerica|temperate_nemoral:NorthAndCentralAmerica</v>
          </cell>
          <cell r="BM645" t="str">
            <v>temperate_boreal:NorthAndCentralAmerica|temperate_nemoral:Europe,NorthAndCentralAmerica</v>
          </cell>
          <cell r="DI645">
            <v>0</v>
          </cell>
        </row>
        <row r="646">
          <cell r="B646" t="str">
            <v>Echinops exaltatus</v>
          </cell>
          <cell r="C646" t="str">
            <v>Schrad.</v>
          </cell>
          <cell r="D646" t="str">
            <v>balkankuletistel</v>
          </cell>
          <cell r="E646">
            <v>132585</v>
          </cell>
          <cell r="F646">
            <v>100557</v>
          </cell>
          <cell r="G646" t="str">
            <v>ExpertGroups/Karplanter/N</v>
          </cell>
          <cell r="H646" t="str">
            <v>Karplanter</v>
          </cell>
          <cell r="I646" t="str">
            <v>Karplanter</v>
          </cell>
          <cell r="J646" t="str">
            <v>AlienSpecie</v>
          </cell>
          <cell r="N646">
            <v>3</v>
          </cell>
          <cell r="Q646">
            <v>1</v>
          </cell>
          <cell r="T646" t="str">
            <v>LO</v>
          </cell>
          <cell r="U646">
            <v>2</v>
          </cell>
          <cell r="V646" t="str">
            <v>3A,1</v>
          </cell>
          <cell r="X646">
            <v>2</v>
          </cell>
          <cell r="Y646">
            <v>3</v>
          </cell>
          <cell r="Z646">
            <v>1</v>
          </cell>
          <cell r="AA646">
            <v>1910</v>
          </cell>
          <cell r="AB646" t="str">
            <v>terrestrial</v>
          </cell>
          <cell r="AD646" t="str">
            <v>unknown</v>
          </cell>
          <cell r="AE646" t="str">
            <v>yes</v>
          </cell>
          <cell r="AF646" t="str">
            <v>unknown</v>
          </cell>
          <cell r="AG646">
            <v>1929</v>
          </cell>
          <cell r="AH646" t="str">
            <v>Ak Ås: "Landbrukghøiskolen, paa en veikant utenfor en have"</v>
          </cell>
          <cell r="AI646">
            <v>10</v>
          </cell>
          <cell r="AJ646" t="str">
            <v>V</v>
          </cell>
          <cell r="AL646">
            <v>1</v>
          </cell>
          <cell r="AM646" t="str">
            <v>importDirect</v>
          </cell>
          <cell r="AN646">
            <v>4</v>
          </cell>
          <cell r="AO646" t="str">
            <v>introductionEscaped,spreadNaturalDispersal</v>
          </cell>
          <cell r="AP646" t="str">
            <v>Øs,OsA,Ve,Va</v>
          </cell>
          <cell r="AQ646">
            <v>120</v>
          </cell>
          <cell r="AR646">
            <v>4</v>
          </cell>
          <cell r="AS646">
            <v>480</v>
          </cell>
          <cell r="AT646">
            <v>195000</v>
          </cell>
          <cell r="AU646">
            <v>960</v>
          </cell>
          <cell r="AV646">
            <v>80</v>
          </cell>
          <cell r="AW646" t="str">
            <v>Ingen kjent effekt</v>
          </cell>
          <cell r="AX646" t="str">
            <v>Ingen kjent effekt</v>
          </cell>
          <cell r="BC646" t="str">
            <v>Ingen kjent effekt</v>
          </cell>
          <cell r="BD646" t="str">
            <v>Ingen kjent effekt</v>
          </cell>
          <cell r="BE646" t="str">
            <v>no</v>
          </cell>
          <cell r="BF646" t="str">
            <v>no</v>
          </cell>
          <cell r="BG646" t="str">
            <v>V</v>
          </cell>
          <cell r="BK646" t="str">
            <v>temperate_nemoral:Europe,Asia|temperate_dry:Europe,Asia</v>
          </cell>
          <cell r="BM646" t="str">
            <v>temperate_nemoral:Europe,Asia|temperate_dry:Europe,Asia</v>
          </cell>
          <cell r="BO646">
            <v>3</v>
          </cell>
          <cell r="BR646" t="str">
            <v>RedListCategoryLevel</v>
          </cell>
          <cell r="BT646">
            <v>2</v>
          </cell>
          <cell r="BW646" t="str">
            <v>SpreadYearlyIncreaseObservations</v>
          </cell>
          <cell r="BX646">
            <v>86</v>
          </cell>
          <cell r="BY646">
            <v>1</v>
          </cell>
          <cell r="CB646" t="str">
            <v>T32,T35,T40,T42</v>
          </cell>
          <cell r="CC646">
            <v>1</v>
          </cell>
          <cell r="CH646">
            <v>1</v>
          </cell>
          <cell r="CM646">
            <v>1</v>
          </cell>
          <cell r="CQ646">
            <v>1</v>
          </cell>
          <cell r="CU646">
            <v>1</v>
          </cell>
          <cell r="CX646">
            <v>0</v>
          </cell>
          <cell r="CY646">
            <v>1</v>
          </cell>
          <cell r="DB646">
            <v>0</v>
          </cell>
          <cell r="DC646" t="str">
            <v>Balkankuletistel &lt;i&gt;Echinops exaltatus &lt;/i&gt;er en flerårig urt fra Sørøst-Europa (Balkan) og Tyrkia, med klonal vekst med jordstengler og med frøreproduksjon. Fruktene spres mest med dyr, kanskje litt med vind. Arten er innført som hagestaude. Den er forvillet på ulike typer sterkt endret fastmark (i NiN-systemet), men har også lokalt trengt inn på forlatt eng.</v>
          </cell>
          <cell r="DD646" t="str">
            <v>&lt;p&gt;Balkankuletistel er under etablering i Norge, med første funn som forvillet i Ak Ås i 1929. Den har vært etablert over 1-2 tiår på flere steder, men ingen forekomster er blitt helt permanente. Dette kan imidlertid skyldes at det er en piggete tistel som etablerer seg der folk bor, og som derfor ofte blir fjernet igjen (og dessuten at botanikere er dårlige til å samle og presse piggete planter). De mest stabile forekomstene har vært i Østfold og Oslo/Akershus. Forekomster på Vestlandet (Ho Bergen: SF Vik, Aurland) og i Nord-Norge (No Bodø) synes ikke ha blitt stabile.&lt;/p&gt;</v>
          </cell>
          <cell r="DE646" t="str">
            <v>Arten er innført som hageplante og spredt ut fra hager med frø og med utkast. Videre spredning skjer både klonalt (forflytting av jordmasser) og med frø.</v>
          </cell>
          <cell r="DF646" t="str">
            <v>Invasjonspotensialet er moderat, med moderat lang median levetid og begrenset ekspansjonshastighet. Mange forekomster er blitt registrert, men de er ikke blitt fulgt opp og vi vet ikke hvor permanente de blir. I utgangspunktet skulle arten bli stabil omtrent overalt der den får fotfeste, men den kan bli fjernet på grunn av tornete blad og stengler.</v>
          </cell>
          <cell r="DG646" t="str">
            <v>Ingen kjent negativ økologisk effekt er knyttet til arten, foreløpig. Arten forekommer ikke i slik mengde at den fortrenger andre planter eller gjør annen skade, og vil heller trolig ikke komme til gjøre det.</v>
          </cell>
          <cell r="DH646" t="str">
            <v>&lt;p&gt;Balkankuletistel vurderes til låg økologisk risko, og utelukkende på grunn av invasjonspotensialet. Arten er trolig etablert i Norge og har vært omtrent konstant i landet i 80 år, men det er ennå ikke registrert noen fullt ut varig enkeltforekomst. Den vil neppe bli noen økologisk problematisk art de neste 50 årene heller.&lt;/p&gt;</v>
          </cell>
          <cell r="DI646">
            <v>0</v>
          </cell>
        </row>
        <row r="647">
          <cell r="B647" t="str">
            <v>Setaria faberi</v>
          </cell>
          <cell r="C647" t="str">
            <v>R.A.W.Herrm.</v>
          </cell>
          <cell r="D647" t="str">
            <v>kinabusthirse</v>
          </cell>
          <cell r="E647">
            <v>60159</v>
          </cell>
          <cell r="F647">
            <v>100199</v>
          </cell>
          <cell r="G647" t="str">
            <v>ExpertGroups/Karplanter/N</v>
          </cell>
          <cell r="H647" t="str">
            <v>Karplanter</v>
          </cell>
          <cell r="I647" t="str">
            <v>Karplanter</v>
          </cell>
          <cell r="J647" t="str">
            <v>NotApplicable</v>
          </cell>
          <cell r="M647" t="str">
            <v>canNotEstablishWithin50years</v>
          </cell>
          <cell r="AA647">
            <v>1961</v>
          </cell>
          <cell r="AB647" t="str">
            <v>terrestrial</v>
          </cell>
          <cell r="AD647" t="str">
            <v>other,unknown</v>
          </cell>
          <cell r="AE647" t="str">
            <v>no</v>
          </cell>
          <cell r="AF647" t="str">
            <v>unknown</v>
          </cell>
          <cell r="AI647">
            <v>1</v>
          </cell>
          <cell r="AJ647" t="str">
            <v>V</v>
          </cell>
          <cell r="AW647" t="str">
            <v>Ingen kjent effekt</v>
          </cell>
          <cell r="AX647" t="str">
            <v>Ingen kjent effekt</v>
          </cell>
          <cell r="BC647" t="str">
            <v>Ingen kjent effekt</v>
          </cell>
          <cell r="BD647" t="str">
            <v>Ingen kjent effekt</v>
          </cell>
          <cell r="BK647" t="str">
            <v>temperate_nemoral:Asia|temperate_dry:Asia|subtropic_unspecified:Asia</v>
          </cell>
          <cell r="BM647" t="str">
            <v>temperate_nemoral:Europe,Asia,NorthAndCentralAmerica|temperate_dry:Asia|subtropic_unspecified:Asia|subtropic_mediterranean:Europe,NorthAndCentralAmerica</v>
          </cell>
          <cell r="DI647">
            <v>1</v>
          </cell>
        </row>
        <row r="648">
          <cell r="B648" t="str">
            <v>Veronica catenata</v>
          </cell>
          <cell r="C648" t="str">
            <v>Pennell</v>
          </cell>
          <cell r="D648" t="str">
            <v>dikeveronika</v>
          </cell>
          <cell r="E648">
            <v>138699</v>
          </cell>
          <cell r="F648">
            <v>102553</v>
          </cell>
          <cell r="G648" t="str">
            <v>ExpertGroups/Karplanter/N</v>
          </cell>
          <cell r="H648" t="str">
            <v>Karplanter</v>
          </cell>
          <cell r="I648" t="str">
            <v>Karplanter</v>
          </cell>
          <cell r="J648" t="str">
            <v>NotApplicable</v>
          </cell>
          <cell r="M648" t="str">
            <v>canNotEstablishWithin50years</v>
          </cell>
          <cell r="AA648">
            <v>1890</v>
          </cell>
          <cell r="AB648" t="str">
            <v>terrestrial</v>
          </cell>
          <cell r="AD648" t="str">
            <v>origin</v>
          </cell>
          <cell r="AE648" t="str">
            <v>no</v>
          </cell>
          <cell r="AF648" t="str">
            <v>unknown</v>
          </cell>
          <cell r="AI648">
            <v>5</v>
          </cell>
          <cell r="AJ648" t="str">
            <v>V</v>
          </cell>
          <cell r="AW648" t="str">
            <v>Ingen kjent effekt</v>
          </cell>
          <cell r="AX648" t="str">
            <v>Ingen kjent effekt</v>
          </cell>
          <cell r="BC648" t="str">
            <v>Ingen kjent effekt</v>
          </cell>
          <cell r="BD648" t="str">
            <v>Ingen kjent effekt</v>
          </cell>
          <cell r="BK648" t="str">
            <v>temperate_nemoral:Europe|subtropic_mediterranean:Europe</v>
          </cell>
          <cell r="BM648" t="str">
            <v>temperate_nemoral:Europe,NorthAndCentralAmerica|subtropic_mediterranean:Europe,NorthAndCentralAmerica</v>
          </cell>
          <cell r="DI648">
            <v>0</v>
          </cell>
        </row>
        <row r="649">
          <cell r="B649" t="str">
            <v>Veronica montana</v>
          </cell>
          <cell r="C649" t="str">
            <v>L.</v>
          </cell>
          <cell r="E649">
            <v>123321</v>
          </cell>
          <cell r="F649">
            <v>162522</v>
          </cell>
          <cell r="G649" t="str">
            <v>ExpertGroups/Karplanter/N</v>
          </cell>
          <cell r="H649" t="str">
            <v>Karplanter</v>
          </cell>
          <cell r="I649" t="str">
            <v>Karplanter</v>
          </cell>
          <cell r="J649" t="str">
            <v>NotApplicable</v>
          </cell>
          <cell r="M649" t="str">
            <v>NotPresentInRegion</v>
          </cell>
          <cell r="AB649" t="str">
            <v>terrestrial</v>
          </cell>
          <cell r="AE649" t="str">
            <v>no</v>
          </cell>
          <cell r="AF649" t="str">
            <v>unknown</v>
          </cell>
          <cell r="DI649">
            <v>0</v>
          </cell>
        </row>
        <row r="650">
          <cell r="B650" t="str">
            <v>Verbascum speciosum</v>
          </cell>
          <cell r="C650" t="str">
            <v>Schrad.</v>
          </cell>
          <cell r="D650" t="str">
            <v>praktkongslys</v>
          </cell>
          <cell r="E650">
            <v>62561</v>
          </cell>
          <cell r="F650">
            <v>102601</v>
          </cell>
          <cell r="G650" t="str">
            <v>ExpertGroups/Karplanter/N</v>
          </cell>
          <cell r="H650" t="str">
            <v>Karplanter</v>
          </cell>
          <cell r="I650" t="str">
            <v>Karplanter</v>
          </cell>
          <cell r="J650" t="str">
            <v>AlienSpecie</v>
          </cell>
          <cell r="N650">
            <v>2</v>
          </cell>
          <cell r="Q650">
            <v>1</v>
          </cell>
          <cell r="T650" t="str">
            <v>LO</v>
          </cell>
          <cell r="U650">
            <v>2</v>
          </cell>
          <cell r="V650" t="str">
            <v>2B,1</v>
          </cell>
          <cell r="AA650">
            <v>2000</v>
          </cell>
          <cell r="AB650" t="str">
            <v>terrestrial</v>
          </cell>
          <cell r="AD650" t="str">
            <v>unknown</v>
          </cell>
          <cell r="AE650" t="str">
            <v>no</v>
          </cell>
          <cell r="AF650" t="str">
            <v>unknown</v>
          </cell>
          <cell r="AG650">
            <v>2004</v>
          </cell>
          <cell r="AH650" t="str">
            <v>Oslo: Bygdøy</v>
          </cell>
          <cell r="AI650">
            <v>2</v>
          </cell>
          <cell r="AJ650" t="str">
            <v>V</v>
          </cell>
          <cell r="AL650">
            <v>1</v>
          </cell>
          <cell r="AM650" t="str">
            <v>importDirect</v>
          </cell>
          <cell r="AN650">
            <v>5</v>
          </cell>
          <cell r="AO650" t="str">
            <v>introductionEscaped,introductionTransportpollution,introductionStowaway,spreadStowaway</v>
          </cell>
          <cell r="AP650" t="str">
            <v>Øs,OsA</v>
          </cell>
          <cell r="AQ650">
            <v>12</v>
          </cell>
          <cell r="AR650">
            <v>4</v>
          </cell>
          <cell r="AS650">
            <v>48</v>
          </cell>
          <cell r="AT650">
            <v>1000</v>
          </cell>
          <cell r="AU650">
            <v>48</v>
          </cell>
          <cell r="AV650">
            <v>100</v>
          </cell>
          <cell r="AW650" t="str">
            <v>Ingen kjent effekt</v>
          </cell>
          <cell r="AX650" t="str">
            <v>Ingen kjent effekt</v>
          </cell>
          <cell r="BC650" t="str">
            <v>Ingen kjent effekt</v>
          </cell>
          <cell r="BD650" t="str">
            <v>Ingen kjent effekt</v>
          </cell>
          <cell r="BE650" t="str">
            <v>no</v>
          </cell>
          <cell r="BF650" t="str">
            <v>no</v>
          </cell>
          <cell r="BG650" t="str">
            <v>V</v>
          </cell>
          <cell r="BK650" t="str">
            <v>temperate_nemoral:Europe,Asia|temperate_dry:Europe,Asia|subtropic_mediterranean:Europe,Asia</v>
          </cell>
          <cell r="BM650" t="str">
            <v>temperate_nemoral:Europe,Asia|temperate_dry:Europe,Asia|subtropic_mediterranean:Europe,Asia</v>
          </cell>
          <cell r="BO650">
            <v>1</v>
          </cell>
          <cell r="BP650" t="str">
            <v>X</v>
          </cell>
          <cell r="BR650" t="str">
            <v>RedListCategoryLevel</v>
          </cell>
          <cell r="BT650">
            <v>2</v>
          </cell>
          <cell r="BW650" t="str">
            <v>SpreadYearlyIncreaseCalculatedExpansionSpeed</v>
          </cell>
          <cell r="BX650">
            <v>111.49</v>
          </cell>
          <cell r="BY650">
            <v>1</v>
          </cell>
          <cell r="CB650" t="str">
            <v>T40,T35</v>
          </cell>
          <cell r="CC650">
            <v>1</v>
          </cell>
          <cell r="CH650">
            <v>1</v>
          </cell>
          <cell r="CM650">
            <v>1</v>
          </cell>
          <cell r="CQ650">
            <v>1</v>
          </cell>
          <cell r="CU650">
            <v>1</v>
          </cell>
          <cell r="CX650">
            <v>0</v>
          </cell>
          <cell r="CY650">
            <v>1</v>
          </cell>
          <cell r="DB650">
            <v>0</v>
          </cell>
          <cell r="DC650" t="str">
            <v>Praktkongslys &lt;i&gt;Verbascum speciosum&lt;/i&gt; er en toårig art med frøreproduksjon. Arten stammer fra Øst- og Sørøst-Europa og Vest-Asia. Den er knyttet til skrotemark og er nesten bare funnet på veikanter.</v>
          </cell>
          <cell r="DD650" t="str">
            <v>Praktkongslys innføres som prydplante, men har i svært liten grad greidd å stikke av fra beplantning. I tillegg er det flere funn på veikanter, noe som tyder på forurenset grasfrø. Første dokumenterte funn er fra Vf Sandefjord i 2000, hvor den ble funnet på en veikant. Den ble deretter belagt fra Oslo: Bygdøy i 2004 og Klemetsrud i 2006 på hhv. "vegkant" og "ruderatmark", i Vf Larvik: Larviksvei 45 i 2006, Ak Ås: "SSØ for Ås kirke" i 2007, Øf Sarpsborg på veikant i 2010 og Fredrikstad på veikant 2015, og AA Risør 2016. Arten har tydelig økende frekvens i funn, men foreløpig er den bare antydet med reproduserende bestand i Øf Fredrikstad, Oslo og Ak Ås.</v>
          </cell>
          <cell r="DE650" t="str">
            <v>Arten er innført som hageplante, kanskje også med jord og andre gartnerivarer, og muligens med spredning med biler.</v>
          </cell>
          <cell r="DF650" t="str">
            <v>Invasjonspotensialet er begrenset, en kombinasjon av låg median levetid (med usikkerhet til begrenset) og begrenset ekspansjonshastighet.</v>
          </cell>
          <cell r="DG650" t="str">
            <v>Det er ingen kjente negative økologiske effekter knyttet til arten.</v>
          </cell>
          <cell r="DH650" t="str">
            <v>Praktkongslys vurderes til låg økologisk risiko, og bare på grunn av et begrenset invasjonspotensial.</v>
          </cell>
          <cell r="DI650">
            <v>0</v>
          </cell>
        </row>
        <row r="651">
          <cell r="B651" t="str">
            <v>Vincetoxicum rossicum</v>
          </cell>
          <cell r="C651" t="str">
            <v>(Kleopow) Barbar.</v>
          </cell>
          <cell r="D651" t="str">
            <v>russesvalerot</v>
          </cell>
          <cell r="E651">
            <v>138770</v>
          </cell>
          <cell r="F651">
            <v>102170</v>
          </cell>
          <cell r="G651" t="str">
            <v>ExpertGroups/Karplanter/N</v>
          </cell>
          <cell r="H651" t="str">
            <v>Karplanter</v>
          </cell>
          <cell r="I651" t="str">
            <v>Karplanter</v>
          </cell>
          <cell r="J651" t="str">
            <v>AlienSpecie</v>
          </cell>
          <cell r="N651">
            <v>3</v>
          </cell>
          <cell r="O651" t="str">
            <v>V</v>
          </cell>
          <cell r="Q651">
            <v>4</v>
          </cell>
          <cell r="T651" t="str">
            <v>SE</v>
          </cell>
          <cell r="U651">
            <v>5</v>
          </cell>
          <cell r="V651" t="str">
            <v>3A,4D</v>
          </cell>
          <cell r="W651" t="str">
            <v>HI</v>
          </cell>
          <cell r="X651">
            <v>5</v>
          </cell>
          <cell r="Y651">
            <v>4</v>
          </cell>
          <cell r="Z651">
            <v>3</v>
          </cell>
          <cell r="AA651">
            <v>1865</v>
          </cell>
          <cell r="AB651" t="str">
            <v>terrestrial</v>
          </cell>
          <cell r="AD651" t="str">
            <v>unknown</v>
          </cell>
          <cell r="AE651" t="str">
            <v>yes</v>
          </cell>
          <cell r="AF651" t="str">
            <v>yes</v>
          </cell>
          <cell r="AG651">
            <v>1865</v>
          </cell>
          <cell r="AH651" t="str">
            <v>Oslo: under Ekeberg</v>
          </cell>
          <cell r="AI651">
            <v>5</v>
          </cell>
          <cell r="AJ651" t="str">
            <v>V</v>
          </cell>
          <cell r="AL651">
            <v>1</v>
          </cell>
          <cell r="AM651" t="str">
            <v>importDirect</v>
          </cell>
          <cell r="AN651">
            <v>3</v>
          </cell>
          <cell r="AO651" t="str">
            <v>spreadNaturalDispersal,introductionStowaway,introductionEscaped</v>
          </cell>
          <cell r="AP651" t="str">
            <v>OsA,Bu</v>
          </cell>
          <cell r="AQ651">
            <v>80</v>
          </cell>
          <cell r="AR651">
            <v>3</v>
          </cell>
          <cell r="AS651">
            <v>240</v>
          </cell>
          <cell r="AT651">
            <v>550</v>
          </cell>
          <cell r="AU651">
            <v>480</v>
          </cell>
          <cell r="AV651">
            <v>20</v>
          </cell>
          <cell r="AW651" t="str">
            <v>Ingen kjent effekt</v>
          </cell>
          <cell r="AX651" t="str">
            <v>Ingen kjent effekt</v>
          </cell>
          <cell r="BC651" t="str">
            <v>Ingen kjent effekt</v>
          </cell>
          <cell r="BD651" t="str">
            <v>Ingen kjent effekt</v>
          </cell>
          <cell r="BE651" t="str">
            <v>no</v>
          </cell>
          <cell r="BF651" t="str">
            <v>no</v>
          </cell>
          <cell r="BG651" t="str">
            <v>V</v>
          </cell>
          <cell r="BH651" t="str">
            <v>V</v>
          </cell>
          <cell r="BI651" t="str">
            <v>V</v>
          </cell>
          <cell r="BK651" t="str">
            <v>temperate_nemoral:Europe|temperate_dry:Europe</v>
          </cell>
          <cell r="BM651" t="str">
            <v>temperate_nemoral:Europe,NorthAndCentralAmerica|temperate_dry:Europe</v>
          </cell>
          <cell r="BO651">
            <v>3</v>
          </cell>
          <cell r="BR651" t="str">
            <v>RedListCategoryLevel</v>
          </cell>
          <cell r="BT651">
            <v>2</v>
          </cell>
          <cell r="BV651" t="str">
            <v>X</v>
          </cell>
          <cell r="BW651" t="str">
            <v>SpreadYearlyIncreaseObservations</v>
          </cell>
          <cell r="BX651">
            <v>55</v>
          </cell>
          <cell r="BY651">
            <v>1</v>
          </cell>
          <cell r="CB651" t="str">
            <v>T32-C-7,T32-C-17,T35,T40,T29-C-2,V8-C-3,T30</v>
          </cell>
          <cell r="CC651">
            <v>4</v>
          </cell>
          <cell r="CF651" t="str">
            <v>Veronica spicata,Phleum phleoides,Dracocephalum ruyschiana,Trifolium montanum</v>
          </cell>
          <cell r="CG651" t="str">
            <v>T32-C-7,T32-C-17</v>
          </cell>
          <cell r="CH651">
            <v>2</v>
          </cell>
          <cell r="CK651" t="str">
            <v>Silene nutans,Carlina vulgaris</v>
          </cell>
          <cell r="CL651" t="str">
            <v>T32-C-7,T32-C-17,V8-C-3,T30</v>
          </cell>
          <cell r="CM651">
            <v>3</v>
          </cell>
          <cell r="CP651" t="str">
            <v>Åpen grunnlendt kalkmark i boreonemoral sone,Kalklindeskog</v>
          </cell>
          <cell r="CQ651">
            <v>1</v>
          </cell>
          <cell r="CT651" t="str">
            <v>T32-C-7,T32-C-17,V8-C-3,T30</v>
          </cell>
          <cell r="CU651">
            <v>1</v>
          </cell>
          <cell r="CX651">
            <v>0</v>
          </cell>
          <cell r="CY651">
            <v>1</v>
          </cell>
          <cell r="DB651">
            <v>0</v>
          </cell>
          <cell r="DC651" t="str">
            <v>Russesvalerot &lt;i&gt;Vincetoxicum rossicum&lt;/i&gt; er en flerårig og langlevd slyngplante med omfattende jordstengel, sterk klonal vekst, og god frøreproduksjon med effektivt vindspredte frø. Se Gram (1995) og Denis &amp; Cappuccino (2005) for mer utfyllende informasjon om artens reproduksjonsbiologi. Frøene har god spiredyktighet. Den kommer fra Sørøst-Europa (Ukraina, Sør-Russland).</v>
          </cell>
          <cell r="DD651" t="str">
            <v>&lt;p&gt;Førstefunnet - ved Ekeberg i Oslo - er ikke langt fra ballastkaia på Grønlia, i bruk i den perioden arten kom inn. Vi kan anta tre historiske spredningskilder, en fra Ekeberg i Oslo fra 1865, en fra Bygdøy i Oslo fra 1872, og en ved Løkkebergene i Bu Drammen med første observasjon i 1934. De er sannsynligvis etablert uavhengig av hverandre. I perioden fra 1865 og noen tiår fremover er arten funnet fra områder rundt Oslo som Ekebergskråningen og Bygdøy. Sistenevnte er det stedet i Norge med flest dokumenterte funn av russesvalerot. Det finnes ett funn fra Øf Fredrikstad: Krosnæs fra 1902, uten gjenfunn og med usikker identifisering. I tillegg finnes det flere funn fra seint 1800-tall i Oslo, uten årstall eller nøyaktig stedangivelse.&lt;/p&gt;&lt;p&gt; Arten synes å ha hatt en uvanlig lang latensperiode i norsk natur før mer ekstensiv spredning begynte. Det var ikke før etter 1950 at russesvalerot ble dokumentert fra øyene i indre Oslofjord. I 1952 ble den registrert på Malmøykalven, i 1955 på Lindøya, og etter dette har den etablert seg grundig på ca. 10 øyer. Bestandene begynte å ekspandere rundt 1980. Rundt år 2000 dannet den tette monokulturer på enkelte plasser på Gressholmen, Lindøya og Hovedøya. Arten er i spredning i kystnære strøk og har spredd seg sørover til Ak Oppegård i 1996, Ak Nesodden i 1998, Ak Frogn i 2000 (Bjureke 2007) og Ak Skedsmo 2010. Den skal også være funnet i Bu Hurum (Kristina Bjureke pers. medd.). Det er blitt lett etter den ved Østensjøvannet, da det finnes belegg fra 1965 derfra, men den er ikke gjenfunnet. Bestanden i Drammen var der fortsatt i 2014 (R. Elven observ.).&lt;br/&gt;&lt;/p&gt;</v>
          </cell>
          <cell r="DE651" t="str">
            <v>&lt;p&gt;Arten&lt;em&gt; &lt;/em&gt;kan være kommet inn som hageplante eller som blindpassasjer. Innførselsmåtene er ikke sikkert kjent til tross for flere litteratursøk. Arten spres med lokal klonal vekst med jordstengler, kanskje også noe spredning av biter av jordstengler i sjøen. Effektiv vindspredning av frøene, trolig over kilometer (f.eks. mellom øyene i Indre Oslofjord).&lt;/p&gt;I 2010 ble arten observert på frøliste for frøbytte i Vestfold staudeklubb. Etter informasjon (Kristina Bjureke) trakk de ut arten fra listen. Dette viser at det finnes potensial for fremtidige uønskede spredninger i landet.</v>
          </cell>
          <cell r="DF651" t="str">
            <v>Arten har et moderat invasjonspotensial, med usikkerhet ned til begrenset. Dette skyldes moderat median levetid kombinert med begrenset ekspansjonshastighet (med usikkerhet ned til liten). Arten ekspanderer langsomt, men jamt. Vanligvis vil en art med maksimal estimert levetid ha raskere ekspansjonshastighet. Den låge ekspansjonshastigheten forklarer usikkerheten ned til begrenset invasjonspotensiale. Spredningen er foreløpig begrenset til den innerste delen av Oslofjorden og til &amp;#233:n forekomst (trolig stagnerende) i Drammen. Det er trolig bare et tidsspørsmål før arten begynner å spre seg ytterligere sørover fra Oslo langs Oslofjorden.</v>
          </cell>
          <cell r="DG651" t="str">
            <v>Etableringen skjer for en vesentlig del i sjeldne og sårbare (prioriterte) naturtyper, spesielt på grunnlendt kalkmark i kambro-silur-feltet ved Oslo (Bjureke 2007). Voksestedene der russesvalerot ekspanderer raskest er på steinete ruderatmarker (som fyllingen mellom Gressholmen og Rambergøya), i skråninger med ustabil mark av skifer, og på åpen grunnlendt kalkmark. Russesvalerot går gjerne inn i kantkratt, kalkfuruskog og kalklindeskog, på disse mer skyggefulle voksestedene blir den mer lianevoksende. Den setter frø selv i halvskygge. De siste ti årene er den registrert i nye naturtyper som rik fuktmark (Oslo: Rambergøya og Lindøya), side ved side med mjødurt, og strandberg (Oslo: Hovedøya og Store Herbern). Spredningspotensialet må regnes som høyt i strandnære områder. Arten viser tydelig preferanse for kalkrike naturtyper og spesielt for grunnlent baserik mark som er en sjelden og truet naturtype. Dette innebærer en trussel for sårbare forekomster av rødlistete arter. På flere steder på øyene i indre Oslofjord har russesvalerot invadert forekomster av rødlisteartene aksveronika &lt;em&gt;Veronica spicata&lt;/em&gt;, smaltimotei &lt;em&gt;Phleum phleoides&lt;/em&gt;, nikkesmelle &lt;em&gt;Silene nutans&lt;/em&gt;, dragehode &lt;em&gt;Dracocephalum ruyschiana&lt;/em&gt;, stjernetistel &lt;em&gt;Carlina vulgaris &lt;/em&gt;og bakkekløver &lt;em&gt;Trifolium montanum &lt;/em&gt; eller nært disse. Etablerte individer blir storvokste, danner store tette kloner og kan oppta stor overflate. Stenglene er høye og arten blir dominerende på de lokaliteter der den etablerer seg godt. I tette bestander blir det skyggefult i feltskjiktet. Arten fortrenger derfor nesten alle andre arter der den etablerer seg effektivt. Arten medfører derfor en distinkt risiko for fortrengning av flere truete stedegne arter av karplanter på åpen grunnlendt kalkmark. Se Bjureke (2007).&lt;br/&gt;Arten danner tette bestander i mange ulike naturtyper spesielt åpne og halvåpne habitater. Den etablerer seg blant annet i prærie, alvar, strandsone, skogkanter og lysåpne skoger (Weston 2005, DiTomasso et al. 2005). En amerikansk undersøkelse (Ernst &amp; Cappuccino 2005) viser at leddyr (arthropoder) minker ved kolonisering av russesvalerot.</v>
          </cell>
          <cell r="DH651" t="str">
            <v>&lt;p&gt;Russesvalerot vurderes til svært høg økologisk risiko, med usikkerhet ned til høg risiko. Dette er en kombinasjon mellom et moderat (til begrenset) invasjonspotensiale, og store økologiske effekter. &lt;/p&gt;&lt;p&gt;Bekjempelse av russesvalerot begynte på Hovedøya i 2004. De siste ti årene har Oslo kommune betalt for ca. 6-8 månedverk med bekjempelse av arten. Bekjempelsen utføres på Bygdøy, Malmøya, Hovedøya, Gressholmen, Rambergøya, Heggholmen, Store Herbern, Lindøya, Husbergøya, N Skjærholmen og Nakholmen. Arten er også blitt bekjempet i Ak Skedsmo (Svein Rune Ussberg pers. medd.)&lt;br/&gt;&lt;/p&gt;</v>
          </cell>
          <cell r="DI651">
            <v>7</v>
          </cell>
        </row>
        <row r="652">
          <cell r="B652" t="str">
            <v>Echium vulgare</v>
          </cell>
          <cell r="C652" t="str">
            <v>L.</v>
          </cell>
          <cell r="D652" t="str">
            <v>ormehode</v>
          </cell>
          <cell r="E652">
            <v>60962</v>
          </cell>
          <cell r="F652">
            <v>101002</v>
          </cell>
          <cell r="G652" t="str">
            <v>ExpertGroups/Karplanter/N</v>
          </cell>
          <cell r="H652" t="str">
            <v>Karplanter</v>
          </cell>
          <cell r="I652" t="str">
            <v>Karplanter</v>
          </cell>
          <cell r="J652" t="str">
            <v>NotApplicable</v>
          </cell>
          <cell r="M652" t="str">
            <v>establishedBefore1800</v>
          </cell>
          <cell r="X652">
            <v>2</v>
          </cell>
          <cell r="Y652">
            <v>3</v>
          </cell>
          <cell r="Z652">
            <v>1</v>
          </cell>
          <cell r="AA652">
            <v>1820</v>
          </cell>
          <cell r="AB652" t="str">
            <v>terrestrial</v>
          </cell>
          <cell r="AE652" t="str">
            <v>yes</v>
          </cell>
          <cell r="AF652" t="str">
            <v>unknown</v>
          </cell>
          <cell r="AG652">
            <v>1820</v>
          </cell>
          <cell r="AH652" t="str">
            <v>Oslo: Vækerø</v>
          </cell>
          <cell r="AI652">
            <v>2</v>
          </cell>
          <cell r="AJ652" t="str">
            <v>V</v>
          </cell>
          <cell r="AW652" t="str">
            <v>Ingen kjent effekt</v>
          </cell>
          <cell r="AX652" t="str">
            <v>Ingen kjent effekt</v>
          </cell>
          <cell r="BC652" t="str">
            <v>Ingen kjent effekt</v>
          </cell>
          <cell r="BD652" t="str">
            <v>Ingen kjent effekt</v>
          </cell>
          <cell r="BK652" t="str">
            <v>temperate_nemoral:Europe,Asia|subtropic_mediterranean:Europe,Asia,Africa</v>
          </cell>
          <cell r="BM652" t="str">
            <v>temperate_nemoral:Europe,Asia,Oceania,NorthAndCentralAmerica|subtropic_mediterranean:Europe,Asia,Africa,Oceania,NorthAndCentralAmerica,SouthAmerica|subtropic_caperegion:Africa</v>
          </cell>
          <cell r="DI652">
            <v>3</v>
          </cell>
        </row>
        <row r="653">
          <cell r="B653" t="str">
            <v>Elaeosticta lutea</v>
          </cell>
          <cell r="C653" t="str">
            <v>(M.Bieb. ex Hoffm.) Kljuykov, Pimenov &amp; V.N.Tichom.</v>
          </cell>
          <cell r="D653" t="str">
            <v>møllekjeks</v>
          </cell>
          <cell r="E653">
            <v>132590</v>
          </cell>
          <cell r="F653">
            <v>100317</v>
          </cell>
          <cell r="G653" t="str">
            <v>ExpertGroups/Karplanter/N</v>
          </cell>
          <cell r="H653" t="str">
            <v>Karplanter</v>
          </cell>
          <cell r="I653" t="str">
            <v>Karplanter</v>
          </cell>
          <cell r="J653" t="str">
            <v>NotApplicable</v>
          </cell>
          <cell r="M653" t="str">
            <v>canNotEstablishWithin50years</v>
          </cell>
          <cell r="AA653">
            <v>1908</v>
          </cell>
          <cell r="AB653" t="str">
            <v>terrestrial</v>
          </cell>
          <cell r="AD653" t="str">
            <v>origin</v>
          </cell>
          <cell r="AE653" t="str">
            <v>no</v>
          </cell>
          <cell r="AF653" t="str">
            <v>unknown</v>
          </cell>
          <cell r="AI653">
            <v>2</v>
          </cell>
          <cell r="AJ653" t="str">
            <v>V</v>
          </cell>
          <cell r="AW653" t="str">
            <v>Ingen kjent effekt</v>
          </cell>
          <cell r="AX653" t="str">
            <v>Ingen kjent effekt</v>
          </cell>
          <cell r="BC653" t="str">
            <v>Ingen kjent effekt</v>
          </cell>
          <cell r="BD653" t="str">
            <v>Ingen kjent effekt</v>
          </cell>
          <cell r="BK653" t="str">
            <v>temperate_dry:Europe,Asia</v>
          </cell>
          <cell r="BM653" t="str">
            <v>temperate_dry:Europe,Asia</v>
          </cell>
          <cell r="DI653">
            <v>0</v>
          </cell>
        </row>
        <row r="654">
          <cell r="B654" t="str">
            <v>Elatine alsinastrum</v>
          </cell>
          <cell r="C654" t="str">
            <v>L.</v>
          </cell>
          <cell r="D654" t="str">
            <v>kransevjeblom</v>
          </cell>
          <cell r="E654">
            <v>100388</v>
          </cell>
          <cell r="F654">
            <v>141627</v>
          </cell>
          <cell r="G654" t="str">
            <v>ExpertGroups/Karplanter/N</v>
          </cell>
          <cell r="H654" t="str">
            <v>Karplanter</v>
          </cell>
          <cell r="I654" t="str">
            <v>Karplanter</v>
          </cell>
          <cell r="J654" t="str">
            <v>NotApplicable</v>
          </cell>
          <cell r="M654" t="str">
            <v>canNotEstablishWithin50years</v>
          </cell>
          <cell r="AA654">
            <v>1881</v>
          </cell>
          <cell r="AB654" t="str">
            <v>limnic</v>
          </cell>
          <cell r="AD654" t="str">
            <v>unknown</v>
          </cell>
          <cell r="AE654" t="str">
            <v>no</v>
          </cell>
          <cell r="AF654" t="str">
            <v>unknown</v>
          </cell>
          <cell r="AG654">
            <v>1881</v>
          </cell>
          <cell r="AH654" t="str">
            <v>Te Kragerø: "Studsdalskjærn"</v>
          </cell>
          <cell r="AI654">
            <v>1</v>
          </cell>
          <cell r="AJ654" t="str">
            <v>V</v>
          </cell>
          <cell r="AW654" t="str">
            <v>Ingen kjent effekt</v>
          </cell>
          <cell r="AX654" t="str">
            <v>Ingen kjent effekt</v>
          </cell>
          <cell r="BC654" t="str">
            <v>Ingen kjent effekt</v>
          </cell>
          <cell r="BD654" t="str">
            <v>Ingen kjent effekt</v>
          </cell>
          <cell r="BK654" t="str">
            <v>temperate_nemoral:Europe,Asia|subtropic_mediterranean:Europe,Asia,Africa</v>
          </cell>
          <cell r="BM654" t="str">
            <v>temperate_nemoral:Europe,Asia|subtropic_mediterranean:Europe,Asia,Africa</v>
          </cell>
          <cell r="DI654">
            <v>0</v>
          </cell>
        </row>
        <row r="655">
          <cell r="B655" t="str">
            <v>Eleusine africana</v>
          </cell>
          <cell r="C655" t="str">
            <v>Kenn.-O'Byrne</v>
          </cell>
          <cell r="D655" t="str">
            <v>afrikahirse</v>
          </cell>
          <cell r="E655">
            <v>102550</v>
          </cell>
          <cell r="F655">
            <v>143472</v>
          </cell>
          <cell r="G655" t="str">
            <v>ExpertGroups/Karplanter/N</v>
          </cell>
          <cell r="H655" t="str">
            <v>Karplanter</v>
          </cell>
          <cell r="I655" t="str">
            <v>Karplanter</v>
          </cell>
          <cell r="J655" t="str">
            <v>NotApplicable</v>
          </cell>
          <cell r="M655" t="str">
            <v>canNotEstablishWithin50years</v>
          </cell>
          <cell r="AA655">
            <v>1978</v>
          </cell>
          <cell r="AB655" t="str">
            <v>terrestrial</v>
          </cell>
          <cell r="AD655" t="str">
            <v>unknown</v>
          </cell>
          <cell r="AE655" t="str">
            <v>no</v>
          </cell>
          <cell r="AF655" t="str">
            <v>unknown</v>
          </cell>
          <cell r="AI655">
            <v>1</v>
          </cell>
          <cell r="AJ655" t="str">
            <v>V</v>
          </cell>
          <cell r="AW655" t="str">
            <v>Ingen kjent effekt</v>
          </cell>
          <cell r="AX655" t="str">
            <v>Ingen kjent effekt</v>
          </cell>
          <cell r="BC655" t="str">
            <v>Ingen kjent effekt</v>
          </cell>
          <cell r="BD655" t="str">
            <v>Ingen kjent effekt</v>
          </cell>
          <cell r="BK655" t="str">
            <v>subtropic_humid:Africa|subtropic_dry:Asia,Africa|subtropic_caperegion:Africa|tropic:Africa</v>
          </cell>
          <cell r="BM655" t="str">
            <v>subtropic_humid:Africa|subtropic_dry:Asia,Africa|subtropic_caperegion:Africa|tropic:Africa</v>
          </cell>
          <cell r="DI655">
            <v>0</v>
          </cell>
        </row>
        <row r="656">
          <cell r="B656" t="str">
            <v>Eleusine indica</v>
          </cell>
          <cell r="C656" t="str">
            <v>(L.) Gaertn.</v>
          </cell>
          <cell r="D656" t="str">
            <v>indiahirse</v>
          </cell>
          <cell r="E656">
            <v>132646</v>
          </cell>
          <cell r="F656">
            <v>100005</v>
          </cell>
          <cell r="G656" t="str">
            <v>ExpertGroups/Karplanter/N</v>
          </cell>
          <cell r="H656" t="str">
            <v>Karplanter</v>
          </cell>
          <cell r="I656" t="str">
            <v>Karplanter</v>
          </cell>
          <cell r="J656" t="str">
            <v>NotApplicable</v>
          </cell>
          <cell r="M656" t="str">
            <v>NotPresentInRegion</v>
          </cell>
          <cell r="AB656" t="str">
            <v>terrestrial</v>
          </cell>
          <cell r="AE656" t="str">
            <v>no</v>
          </cell>
          <cell r="AF656" t="str">
            <v>unknown</v>
          </cell>
          <cell r="DI656">
            <v>0</v>
          </cell>
        </row>
        <row r="657">
          <cell r="B657" t="str">
            <v>Eleutherococcus senticosus</v>
          </cell>
          <cell r="C657" t="str">
            <v>(Rupr. &amp; Maxim.) Maxim.</v>
          </cell>
          <cell r="E657">
            <v>161313</v>
          </cell>
          <cell r="F657">
            <v>156654</v>
          </cell>
          <cell r="G657" t="str">
            <v>ExpertGroups/Karplanter/N</v>
          </cell>
          <cell r="H657" t="str">
            <v>Karplanter</v>
          </cell>
          <cell r="I657" t="str">
            <v>Karplanter</v>
          </cell>
          <cell r="J657" t="str">
            <v>NotApplicable</v>
          </cell>
          <cell r="M657" t="str">
            <v>canNotEstablishWithin50years</v>
          </cell>
          <cell r="AA657">
            <v>2004</v>
          </cell>
          <cell r="AB657" t="str">
            <v>terrestrial</v>
          </cell>
          <cell r="AD657" t="str">
            <v>unknown</v>
          </cell>
          <cell r="AE657" t="str">
            <v>no</v>
          </cell>
          <cell r="AF657" t="str">
            <v>unknown</v>
          </cell>
          <cell r="AI657">
            <v>15</v>
          </cell>
          <cell r="AJ657" t="str">
            <v>V</v>
          </cell>
          <cell r="AW657" t="str">
            <v>Ingen kjent effekt</v>
          </cell>
          <cell r="AX657" t="str">
            <v>Ingen kjent effekt</v>
          </cell>
          <cell r="BC657" t="str">
            <v>Ingen kjent effekt</v>
          </cell>
          <cell r="BD657" t="str">
            <v>Ingen kjent effekt</v>
          </cell>
          <cell r="BK657" t="str">
            <v>temperate_boreal:Asia|temperate_nemoral:Asia|subtropic_unspecified:Asia</v>
          </cell>
          <cell r="BM657" t="str">
            <v>temperate_boreal:Asia|temperate_nemoral:Asia|subtropic_unspecified:Asia</v>
          </cell>
          <cell r="DI657">
            <v>0</v>
          </cell>
        </row>
        <row r="658">
          <cell r="B658" t="str">
            <v>Elsholtzia ciliata</v>
          </cell>
          <cell r="C658" t="str">
            <v>(Thunb.) Hyl.</v>
          </cell>
          <cell r="D658" t="str">
            <v>kammynte</v>
          </cell>
          <cell r="E658">
            <v>144478</v>
          </cell>
          <cell r="F658">
            <v>102289</v>
          </cell>
          <cell r="G658" t="str">
            <v>ExpertGroups/Karplanter/N</v>
          </cell>
          <cell r="H658" t="str">
            <v>Karplanter</v>
          </cell>
          <cell r="I658" t="str">
            <v>Karplanter</v>
          </cell>
          <cell r="J658" t="str">
            <v>NotApplicable</v>
          </cell>
          <cell r="M658" t="str">
            <v>canNotEstablishWithin50years</v>
          </cell>
          <cell r="AA658" t="str">
            <v>1841-1860</v>
          </cell>
          <cell r="AB658" t="str">
            <v>terrestrial</v>
          </cell>
          <cell r="AD658" t="str">
            <v>unknown</v>
          </cell>
          <cell r="AE658" t="str">
            <v>no</v>
          </cell>
          <cell r="AF658" t="str">
            <v>unknown</v>
          </cell>
          <cell r="AI658">
            <v>1</v>
          </cell>
          <cell r="AJ658" t="str">
            <v>V</v>
          </cell>
          <cell r="AW658" t="str">
            <v>Ingen kjent effekt</v>
          </cell>
          <cell r="AX658" t="str">
            <v>Ingen kjent effekt</v>
          </cell>
          <cell r="BC658" t="str">
            <v>Ingen kjent effekt</v>
          </cell>
          <cell r="BD658" t="str">
            <v>Ingen kjent effekt</v>
          </cell>
          <cell r="BK658" t="str">
            <v>temperate_nemoral:Asia|temperate_dry:Asia</v>
          </cell>
          <cell r="BM658" t="str">
            <v>temperate_nemoral:Europe,Asia,NorthAndCentralAmerica|temperate_dry:Asia</v>
          </cell>
          <cell r="DI658">
            <v>0</v>
          </cell>
        </row>
        <row r="659">
          <cell r="B659" t="str">
            <v>Elymus canadensis</v>
          </cell>
          <cell r="C659" t="str">
            <v>L.</v>
          </cell>
          <cell r="D659" t="str">
            <v>kanadakveve</v>
          </cell>
          <cell r="E659">
            <v>132664</v>
          </cell>
          <cell r="F659">
            <v>100010</v>
          </cell>
          <cell r="G659" t="str">
            <v>ExpertGroups/Karplanter/N</v>
          </cell>
          <cell r="H659" t="str">
            <v>Karplanter</v>
          </cell>
          <cell r="I659" t="str">
            <v>Karplanter</v>
          </cell>
          <cell r="J659" t="str">
            <v>NotApplicable</v>
          </cell>
          <cell r="M659" t="str">
            <v>canNotEstablishWithin50years</v>
          </cell>
          <cell r="AA659">
            <v>1950</v>
          </cell>
          <cell r="AB659" t="str">
            <v>terrestrial</v>
          </cell>
          <cell r="AD659" t="str">
            <v>origin</v>
          </cell>
          <cell r="AE659" t="str">
            <v>no</v>
          </cell>
          <cell r="AF659" t="str">
            <v>unknown</v>
          </cell>
          <cell r="AI659">
            <v>5</v>
          </cell>
          <cell r="AJ659" t="str">
            <v>V</v>
          </cell>
          <cell r="AW659" t="str">
            <v>Ingen kjent effekt</v>
          </cell>
          <cell r="AX659" t="str">
            <v>Ingen kjent effekt</v>
          </cell>
          <cell r="BC659" t="str">
            <v>Ingen kjent effekt</v>
          </cell>
          <cell r="BD659" t="str">
            <v>Ingen kjent effekt</v>
          </cell>
          <cell r="BK659" t="str">
            <v>temperate_boreal:NorthAndCentralAmerica|temperate_nemoral:NorthAndCentralAmerica|temperate_dry:NorthAndCentralAmerica|subtropic_dry:NorthAndCentralAmerica</v>
          </cell>
          <cell r="BM659" t="str">
            <v>temperate_boreal:NorthAndCentralAmerica|temperate_nemoral:Europe,NorthAndCentralAmerica|temperate_dry:NorthAndCentralAmerica|subtropic_dry:NorthAndCentralAmerica</v>
          </cell>
          <cell r="DI659">
            <v>0</v>
          </cell>
        </row>
        <row r="660">
          <cell r="B660" t="str">
            <v>Orobanche gracilis</v>
          </cell>
          <cell r="C660" t="str">
            <v>Sm.</v>
          </cell>
          <cell r="D660" t="str">
            <v>blodsnylterot</v>
          </cell>
          <cell r="E660">
            <v>62408</v>
          </cell>
          <cell r="F660">
            <v>102448</v>
          </cell>
          <cell r="G660" t="str">
            <v>ExpertGroups/Karplanter/N</v>
          </cell>
          <cell r="H660" t="str">
            <v>Karplanter</v>
          </cell>
          <cell r="I660" t="str">
            <v>Karplanter</v>
          </cell>
          <cell r="J660" t="str">
            <v>NotApplicable</v>
          </cell>
          <cell r="M660" t="str">
            <v>canNotEstablishWithin50years</v>
          </cell>
          <cell r="AA660" t="str">
            <v>ca 1925-1932</v>
          </cell>
          <cell r="AB660" t="str">
            <v>terrestrial</v>
          </cell>
          <cell r="AD660" t="str">
            <v>origin</v>
          </cell>
          <cell r="AE660" t="str">
            <v>no</v>
          </cell>
          <cell r="AF660" t="str">
            <v>unknown</v>
          </cell>
          <cell r="AG660" t="str">
            <v>1925 ca</v>
          </cell>
          <cell r="AH660" t="str">
            <v>Ak Ås: NLH</v>
          </cell>
          <cell r="AI660">
            <v>10</v>
          </cell>
          <cell r="AJ660" t="str">
            <v>V</v>
          </cell>
          <cell r="AW660" t="str">
            <v>Ingen kjent effekt</v>
          </cell>
          <cell r="AX660" t="str">
            <v>Ingen kjent effekt</v>
          </cell>
          <cell r="BC660" t="str">
            <v>Ingen kjent effekt</v>
          </cell>
          <cell r="BD660" t="str">
            <v>Ingen kjent effekt</v>
          </cell>
          <cell r="BK660" t="str">
            <v>temperate_nemoral:Europe,Asia|subtropic_mediterranean:Europe,Asia,Africa</v>
          </cell>
          <cell r="BM660" t="str">
            <v>temperate_nemoral:Europe,Asia|subtropic_mediterranean:Europe,Asia,Africa</v>
          </cell>
          <cell r="DI660">
            <v>0</v>
          </cell>
        </row>
        <row r="661">
          <cell r="B661" t="str">
            <v>Elymus hispidus</v>
          </cell>
          <cell r="C661" t="str">
            <v>(Opiz) Melderis</v>
          </cell>
          <cell r="E661">
            <v>132681</v>
          </cell>
          <cell r="F661">
            <v>128728</v>
          </cell>
          <cell r="G661" t="str">
            <v>ExpertGroups/Karplanter/N</v>
          </cell>
          <cell r="H661" t="str">
            <v>Karplanter</v>
          </cell>
          <cell r="I661" t="str">
            <v>Karplanter</v>
          </cell>
          <cell r="J661" t="str">
            <v>NotApplicable</v>
          </cell>
          <cell r="M661" t="str">
            <v>canNotEstablishWithin50years</v>
          </cell>
          <cell r="AA661" t="str">
            <v>1820-1860</v>
          </cell>
          <cell r="AB661" t="str">
            <v>terrestrial</v>
          </cell>
          <cell r="AD661" t="str">
            <v>unknown</v>
          </cell>
          <cell r="AE661" t="str">
            <v>no</v>
          </cell>
          <cell r="AF661" t="str">
            <v>unknown</v>
          </cell>
          <cell r="AI661">
            <v>5</v>
          </cell>
          <cell r="AJ661" t="str">
            <v>V</v>
          </cell>
          <cell r="AW661" t="str">
            <v>Ingen kjent effekt</v>
          </cell>
          <cell r="AX661" t="str">
            <v>Ingen kjent effekt</v>
          </cell>
          <cell r="BC661" t="str">
            <v>Ingen kjent effekt</v>
          </cell>
          <cell r="BD661" t="str">
            <v>Ingen kjent effekt</v>
          </cell>
          <cell r="BK661" t="str">
            <v>temperate_nemoral:Asia|temperate_dry:Asia|subtropic_mediterranean:Asia</v>
          </cell>
          <cell r="BM661" t="str">
            <v>temperate_nemoral:Europe,Asia|temperate_dry:Europe,Asia|subtropic_mediterranean:Europe,Asia,NorthAndCentralAmerica</v>
          </cell>
          <cell r="DI661">
            <v>0</v>
          </cell>
        </row>
        <row r="662">
          <cell r="B662" t="str">
            <v>Elymus trachycaulus</v>
          </cell>
          <cell r="C662" t="str">
            <v>(Link) Gould ex Shinners</v>
          </cell>
          <cell r="D662" t="str">
            <v>møllekveke</v>
          </cell>
          <cell r="E662">
            <v>132716</v>
          </cell>
          <cell r="F662">
            <v>100017</v>
          </cell>
          <cell r="G662" t="str">
            <v>ExpertGroups/Karplanter/N</v>
          </cell>
          <cell r="H662" t="str">
            <v>Karplanter</v>
          </cell>
          <cell r="I662" t="str">
            <v>Karplanter</v>
          </cell>
          <cell r="J662" t="str">
            <v>NotApplicable</v>
          </cell>
          <cell r="M662" t="str">
            <v>canNotEstablishWithin50years</v>
          </cell>
          <cell r="AA662">
            <v>1935</v>
          </cell>
          <cell r="AB662" t="str">
            <v>terrestrial</v>
          </cell>
          <cell r="AD662" t="str">
            <v>origin</v>
          </cell>
          <cell r="AE662" t="str">
            <v>no</v>
          </cell>
          <cell r="AF662" t="str">
            <v>unknown</v>
          </cell>
          <cell r="AI662">
            <v>5</v>
          </cell>
          <cell r="AJ662" t="str">
            <v>V</v>
          </cell>
          <cell r="AW662" t="str">
            <v>Ingen kjent effekt</v>
          </cell>
          <cell r="AX662" t="str">
            <v>Ingen kjent effekt</v>
          </cell>
          <cell r="BC662" t="str">
            <v>Ingen kjent effekt</v>
          </cell>
          <cell r="BD662" t="str">
            <v>Ingen kjent effekt</v>
          </cell>
          <cell r="BK662" t="str">
            <v>polar:NorthAndCentralAmerica|temperate_boreal:NorthAndCentralAmerica|temperate_nemoral:NorthAndCentralAmerica|temperate_dry:NorthAndCentralAmerica|subtropic_mediterranean:NorthAndCentralAmerica</v>
          </cell>
          <cell r="BM662" t="str">
            <v>polar:NorthAndCentralAmerica|temperate_boreal:NorthAndCentralAmerica|temperate_nemoral:NorthAndCentralAmerica|temperate_dry:NorthAndCentralAmerica|subtropic_mediterranean:NorthAndCentralAmerica</v>
          </cell>
          <cell r="DI662">
            <v>0</v>
          </cell>
        </row>
        <row r="663">
          <cell r="B663" t="str">
            <v>Elytrigia atherica</v>
          </cell>
          <cell r="C663" t="str">
            <v>(Link) Kerguélen</v>
          </cell>
          <cell r="D663" t="str">
            <v>stivkveke</v>
          </cell>
          <cell r="E663">
            <v>132758</v>
          </cell>
          <cell r="F663">
            <v>100019</v>
          </cell>
          <cell r="G663" t="str">
            <v>ExpertGroups/Karplanter/N</v>
          </cell>
          <cell r="H663" t="str">
            <v>Karplanter</v>
          </cell>
          <cell r="I663" t="str">
            <v>Karplanter</v>
          </cell>
          <cell r="J663" t="str">
            <v>NotApplicable</v>
          </cell>
          <cell r="M663" t="str">
            <v>canNotEstablishWithin50years</v>
          </cell>
          <cell r="AA663" t="str">
            <v>1820-1830</v>
          </cell>
          <cell r="AB663" t="str">
            <v>terrestrial</v>
          </cell>
          <cell r="AD663" t="str">
            <v>origin</v>
          </cell>
          <cell r="AE663" t="str">
            <v>no</v>
          </cell>
          <cell r="AF663" t="str">
            <v>unknown</v>
          </cell>
          <cell r="AI663">
            <v>10</v>
          </cell>
          <cell r="AJ663" t="str">
            <v>V</v>
          </cell>
          <cell r="AW663" t="str">
            <v>Ingen kjent effekt</v>
          </cell>
          <cell r="AX663" t="str">
            <v>Ingen kjent effekt</v>
          </cell>
          <cell r="BC663" t="str">
            <v>Ingen kjent effekt</v>
          </cell>
          <cell r="BD663" t="str">
            <v>Ingen kjent effekt</v>
          </cell>
          <cell r="BK663" t="str">
            <v>temperate_nemoral:Europe|subtropic_mediterranean:Europe,Asia,Africa</v>
          </cell>
          <cell r="BM663" t="str">
            <v>temperate_nemoral:Europe|subtropic_mediterranean:Europe,Asia,Africa</v>
          </cell>
          <cell r="DI663">
            <v>0</v>
          </cell>
        </row>
        <row r="664">
          <cell r="B664" t="str">
            <v>Elytrigia elongata</v>
          </cell>
          <cell r="C664" t="str">
            <v>(Host) Nevski</v>
          </cell>
          <cell r="D664" t="str">
            <v>rukveke</v>
          </cell>
          <cell r="E664">
            <v>145014</v>
          </cell>
          <cell r="F664">
            <v>100020</v>
          </cell>
          <cell r="G664" t="str">
            <v>ExpertGroups/Karplanter/N</v>
          </cell>
          <cell r="H664" t="str">
            <v>Karplanter</v>
          </cell>
          <cell r="I664" t="str">
            <v>Karplanter</v>
          </cell>
          <cell r="J664" t="str">
            <v>AlienSpecie</v>
          </cell>
          <cell r="N664">
            <v>1</v>
          </cell>
          <cell r="Q664">
            <v>1</v>
          </cell>
          <cell r="T664" t="str">
            <v>NK</v>
          </cell>
          <cell r="U664">
            <v>1</v>
          </cell>
          <cell r="V664" t="str">
            <v>1,1</v>
          </cell>
          <cell r="AA664">
            <v>1995</v>
          </cell>
          <cell r="AB664" t="str">
            <v>terrestrial</v>
          </cell>
          <cell r="AD664" t="str">
            <v>origin</v>
          </cell>
          <cell r="AE664" t="str">
            <v>no</v>
          </cell>
          <cell r="AF664" t="str">
            <v>unknown</v>
          </cell>
          <cell r="AI664">
            <v>10</v>
          </cell>
          <cell r="AJ664" t="str">
            <v>V</v>
          </cell>
          <cell r="AN664">
            <v>1</v>
          </cell>
          <cell r="AO664" t="str">
            <v>introductionTransportpollution</v>
          </cell>
          <cell r="AP664" t="str">
            <v>Bu</v>
          </cell>
          <cell r="AQ664">
            <v>4</v>
          </cell>
          <cell r="AR664">
            <v>1</v>
          </cell>
          <cell r="AS664">
            <v>4</v>
          </cell>
          <cell r="AT664">
            <v>1</v>
          </cell>
          <cell r="AU664">
            <v>0</v>
          </cell>
          <cell r="AV664">
            <v>100</v>
          </cell>
          <cell r="AW664" t="str">
            <v>Ingen kjent effekt</v>
          </cell>
          <cell r="AX664" t="str">
            <v>Ingen kjent effekt</v>
          </cell>
          <cell r="BC664" t="str">
            <v>Ingen kjent effekt</v>
          </cell>
          <cell r="BD664" t="str">
            <v>Ingen kjent effekt</v>
          </cell>
          <cell r="BE664" t="str">
            <v>no</v>
          </cell>
          <cell r="BF664" t="str">
            <v>no</v>
          </cell>
          <cell r="BG664" t="str">
            <v>V</v>
          </cell>
          <cell r="BK664" t="str">
            <v>temperate_nemoral:Europe|temperate_dry:Europe,Asia|subtropic_mediterranean:Europe,Asia,Africa</v>
          </cell>
          <cell r="BM664" t="str">
            <v>temperate_nemoral:Europe,Oceania,NorthAndCentralAmerica|temperate_dry:Europe,Asia|subtropic_mediterranean:Europe,Asia,Africa,Oceania,NorthAndCentralAmerica</v>
          </cell>
          <cell r="BO664">
            <v>1</v>
          </cell>
          <cell r="BR664" t="str">
            <v>RedListCategoryLevel</v>
          </cell>
          <cell r="BT664">
            <v>1</v>
          </cell>
          <cell r="BW664" t="str">
            <v>SpreadYearlyIncreaseCalculatedExpansionSpeed</v>
          </cell>
          <cell r="BX664">
            <v>0</v>
          </cell>
          <cell r="BY664">
            <v>1</v>
          </cell>
          <cell r="CB664" t="str">
            <v>T37</v>
          </cell>
          <cell r="CC664">
            <v>1</v>
          </cell>
          <cell r="CH664">
            <v>1</v>
          </cell>
          <cell r="CM664">
            <v>1</v>
          </cell>
          <cell r="CQ664">
            <v>1</v>
          </cell>
          <cell r="CU664">
            <v>1</v>
          </cell>
          <cell r="CX664">
            <v>0</v>
          </cell>
          <cell r="CY664">
            <v>1</v>
          </cell>
          <cell r="DB664">
            <v>0</v>
          </cell>
          <cell r="DC664" t="str">
            <v>Rukveke &lt;i&gt;Elytrigia elongata&lt;/i&gt; er et langlevd flerårig, sterkt mattedannende gras fra Sør- og Sørøst-Europa og Vest-Asia. Det formerer seg med frø. Det har blomstret årvisst de årene det er funnet i Norge, men etablering av frøplanter er foreløpig ikke registrert.</v>
          </cell>
          <cell r="DD664" t="str">
            <v>Arten ble funnet på bark/flishaugene ved S&amp;#246:dra Cells cellulosefabrikk på Tofte i Bu Hurum i 1995, og registrert med belegg i 1995, 1999, 2000, 2001 og 2002. Vi vet ikke om arten fortsatt er til stede der. Den er registrert med "tette tuer" (1995), "2 svære tuer" (1999 og 2000), og "&amp;#233:n svær tue" (2001 og 2002).</v>
          </cell>
          <cell r="DE664" t="str">
            <v>Arten er kommet inn med utenlandsk tømmer. Ingen viderespredning er registrert foreløpig.</v>
          </cell>
          <cell r="DF664" t="str">
            <v>Arten har knapt noe invasjonspotensial, med minste skår på median levetid og ingen ekspansjon.</v>
          </cell>
          <cell r="DG664" t="str">
            <v>Ingen kjent negativ økologisk effekt er knyttet til arten.</v>
          </cell>
          <cell r="DH664" t="str">
            <v>Rukveke vurderes til ingen kjent økologisk risiko. Arten kan komme til å etablere seg med reproduserende bestand i Norge, men vil neppe ekspandere mye.</v>
          </cell>
          <cell r="DI664">
            <v>0</v>
          </cell>
        </row>
        <row r="665">
          <cell r="B665" t="str">
            <v>Emex spinosa</v>
          </cell>
          <cell r="C665" t="str">
            <v>(L.) Campd.</v>
          </cell>
          <cell r="D665" t="str">
            <v>piggsyre</v>
          </cell>
          <cell r="E665">
            <v>62864</v>
          </cell>
          <cell r="F665">
            <v>102904</v>
          </cell>
          <cell r="G665" t="str">
            <v>ExpertGroups/Karplanter/N</v>
          </cell>
          <cell r="H665" t="str">
            <v>Karplanter</v>
          </cell>
          <cell r="I665" t="str">
            <v>Karplanter</v>
          </cell>
          <cell r="J665" t="str">
            <v>NotApplicable</v>
          </cell>
          <cell r="M665" t="str">
            <v>canNotEstablishWithin50years</v>
          </cell>
          <cell r="AA665">
            <v>1912</v>
          </cell>
          <cell r="AB665" t="str">
            <v>terrestrial</v>
          </cell>
          <cell r="AD665" t="str">
            <v>unknown</v>
          </cell>
          <cell r="AE665" t="str">
            <v>no</v>
          </cell>
          <cell r="AF665" t="str">
            <v>unknown</v>
          </cell>
          <cell r="AI665">
            <v>1</v>
          </cell>
          <cell r="AJ665" t="str">
            <v>V</v>
          </cell>
          <cell r="AW665" t="str">
            <v>Ingen kjent effekt</v>
          </cell>
          <cell r="AX665" t="str">
            <v>Ingen kjent effekt</v>
          </cell>
          <cell r="BC665" t="str">
            <v>Ingen kjent effekt</v>
          </cell>
          <cell r="BD665" t="str">
            <v>Ingen kjent effekt</v>
          </cell>
          <cell r="BK665" t="str">
            <v>subtropic_mediterranean:Europe,Asia,Africa</v>
          </cell>
          <cell r="BM665" t="str">
            <v>subtropic_mediterranean:Europe,Asia,Africa,Oceania,NorthAndCentralAmerica</v>
          </cell>
          <cell r="DI665">
            <v>0</v>
          </cell>
        </row>
        <row r="666">
          <cell r="B666" t="str">
            <v>Epilobium brunnescens</v>
          </cell>
          <cell r="C666" t="str">
            <v>(Cockayne) P.H.Raven &amp; Engelhorn</v>
          </cell>
          <cell r="D666" t="str">
            <v>krypmjølke</v>
          </cell>
          <cell r="E666">
            <v>62795</v>
          </cell>
          <cell r="F666">
            <v>102835</v>
          </cell>
          <cell r="G666" t="str">
            <v>ExpertGroups/Karplanter/N</v>
          </cell>
          <cell r="H666" t="str">
            <v>Karplanter</v>
          </cell>
          <cell r="I666" t="str">
            <v>Karplanter</v>
          </cell>
          <cell r="J666" t="str">
            <v>AlienSpecie</v>
          </cell>
          <cell r="N666">
            <v>1</v>
          </cell>
          <cell r="Q666">
            <v>1</v>
          </cell>
          <cell r="T666" t="str">
            <v>NK</v>
          </cell>
          <cell r="U666">
            <v>1</v>
          </cell>
          <cell r="V666" t="str">
            <v>1,1</v>
          </cell>
          <cell r="X666">
            <v>1</v>
          </cell>
          <cell r="Y666">
            <v>1</v>
          </cell>
          <cell r="Z666">
            <v>1</v>
          </cell>
          <cell r="AA666">
            <v>1931</v>
          </cell>
          <cell r="AB666" t="str">
            <v>terrestrial</v>
          </cell>
          <cell r="AD666" t="str">
            <v>other</v>
          </cell>
          <cell r="AE666" t="str">
            <v>yes</v>
          </cell>
          <cell r="AF666" t="str">
            <v>unknown</v>
          </cell>
          <cell r="AG666">
            <v>1983</v>
          </cell>
          <cell r="AH666" t="str">
            <v>Ro Stavanger: Madlalia</v>
          </cell>
          <cell r="AI666">
            <v>1</v>
          </cell>
          <cell r="AJ666" t="str">
            <v>V</v>
          </cell>
          <cell r="AN666">
            <v>2</v>
          </cell>
          <cell r="AO666" t="str">
            <v>introductionTransportpollution</v>
          </cell>
          <cell r="AP666" t="str">
            <v>Ro,Ho</v>
          </cell>
          <cell r="AQ666">
            <v>4</v>
          </cell>
          <cell r="AR666">
            <v>1</v>
          </cell>
          <cell r="AS666">
            <v>4</v>
          </cell>
          <cell r="AT666">
            <v>1</v>
          </cell>
          <cell r="AU666">
            <v>12</v>
          </cell>
          <cell r="AV666">
            <v>100</v>
          </cell>
          <cell r="AW666" t="str">
            <v>Ingen kjent effekt</v>
          </cell>
          <cell r="AX666" t="str">
            <v>Ingen kjent effekt</v>
          </cell>
          <cell r="BC666" t="str">
            <v>Ingen kjent effekt</v>
          </cell>
          <cell r="BD666" t="str">
            <v>Ingen kjent effekt</v>
          </cell>
          <cell r="BE666" t="str">
            <v>no</v>
          </cell>
          <cell r="BF666" t="str">
            <v>no</v>
          </cell>
          <cell r="BG666" t="str">
            <v>V</v>
          </cell>
          <cell r="BK666" t="str">
            <v>temperate_nemoral:Oceania|subtropic_mediterranean:Oceania</v>
          </cell>
          <cell r="BM666" t="str">
            <v>temperate_nemoral:Europe,Oceania|subtropic_mediterranean:Oceania</v>
          </cell>
          <cell r="BO666">
            <v>1</v>
          </cell>
          <cell r="BP666" t="str">
            <v>X</v>
          </cell>
          <cell r="BR666" t="str">
            <v>RedListCategoryLevel</v>
          </cell>
          <cell r="BT666">
            <v>1</v>
          </cell>
          <cell r="BW666" t="str">
            <v>SpreadYearlyIncreaseCalculatedExpansionSpeed</v>
          </cell>
          <cell r="BX666">
            <v>0</v>
          </cell>
          <cell r="BY666">
            <v>1</v>
          </cell>
          <cell r="CB666" t="str">
            <v>T35,T40,T42</v>
          </cell>
          <cell r="CC666">
            <v>1</v>
          </cell>
          <cell r="CH666">
            <v>1</v>
          </cell>
          <cell r="CM666">
            <v>1</v>
          </cell>
          <cell r="CQ666">
            <v>1</v>
          </cell>
          <cell r="CU666">
            <v>1</v>
          </cell>
          <cell r="CX666">
            <v>0</v>
          </cell>
          <cell r="CY666">
            <v>1</v>
          </cell>
          <cell r="DB666">
            <v>0</v>
          </cell>
          <cell r="DC666" t="str">
            <v>Krypmjølke &lt;i&gt;Epilobium brunnescens&lt;/i&gt; er en ettårig art fra New Zealand og sørøstre Australia. Den er godt etablert på De britiske øyer, som trolig er kildeområdet for norske forekomster. Den har stor frøproduksjon og kan danne omfattende, men ustabile bestander på kort tid. Den er bare funnet på skrotemark (i botanisk hage i Bergen og i gartneri).</v>
          </cell>
          <cell r="DD666" t="str">
            <v>&lt;p&gt;Krypmjølke ble funnet som trolig helt tilfeldig ugras i Ak Bærum i 1931 og i Botanisk hage i Ho Bergen 1991. Eneste stabile eller semi-stabile forekomst har vært i et staudegartneri i Madlalia i Ro Stavanger der denne ettårige arten opptrådte fra 1983 minst til 2002 (20 generasjoner) og kanskje til i dag. Arten formerer seg bra i Norge, men viser foreløpig ingen tegn til videre spredning.&lt;/p&gt;</v>
          </cell>
          <cell r="DE666" t="str">
            <v>Arten er innført, trolig med planter eller gartnerimateriale fra De britiske øyer. Ingen viderespredning er registrert fra etableringsstedene, foreløpig.</v>
          </cell>
          <cell r="DF666" t="str">
            <v>Invasjonspotensialet er lite, med kort (til begrenset) median levetid og ingen ekspansjon. Arten har kanskje &amp;#233:n forekomst i Norge i dag og ingen påvisbar økning, foreløpig.</v>
          </cell>
          <cell r="DG666" t="str">
            <v>Ingen kjent negativ økologisk effekt er knyttet til arten.</v>
          </cell>
          <cell r="DH666" t="str">
            <v>&lt;p&gt;Krypmjølke vurderes til ingen kjent økologisk risiko. Arten har (eller har i alle fall hatt) stabil forekomst i Norge (frøreproduksjon), men den ekspanderer ikke.&lt;/p&gt;</v>
          </cell>
          <cell r="DI666">
            <v>0</v>
          </cell>
        </row>
        <row r="667">
          <cell r="B667" t="str">
            <v>Epilobium komarovianum</v>
          </cell>
          <cell r="C667" t="str">
            <v>H.Lév.</v>
          </cell>
          <cell r="D667" t="str">
            <v>brunmjølke</v>
          </cell>
          <cell r="E667">
            <v>62803</v>
          </cell>
          <cell r="F667">
            <v>102843</v>
          </cell>
          <cell r="G667" t="str">
            <v>ExpertGroups/Karplanter/N</v>
          </cell>
          <cell r="H667" t="str">
            <v>Karplanter</v>
          </cell>
          <cell r="I667" t="str">
            <v>Karplanter</v>
          </cell>
          <cell r="J667" t="str">
            <v>NotApplicable</v>
          </cell>
          <cell r="M667" t="str">
            <v>canNotEstablishWithin50years</v>
          </cell>
          <cell r="AA667">
            <v>1970</v>
          </cell>
          <cell r="AB667" t="str">
            <v>terrestrial</v>
          </cell>
          <cell r="AD667" t="str">
            <v>unknown</v>
          </cell>
          <cell r="AE667" t="str">
            <v>no</v>
          </cell>
          <cell r="AF667" t="str">
            <v>unknown</v>
          </cell>
          <cell r="AG667">
            <v>1970</v>
          </cell>
          <cell r="AH667" t="str">
            <v>Oslo: Tøyen, ugras i Botanisk hage</v>
          </cell>
          <cell r="AI667">
            <v>1</v>
          </cell>
          <cell r="AJ667" t="str">
            <v>V</v>
          </cell>
          <cell r="AW667" t="str">
            <v>Ingen kjent effekt</v>
          </cell>
          <cell r="AX667" t="str">
            <v>Ingen kjent effekt</v>
          </cell>
          <cell r="BC667" t="str">
            <v>Ingen kjent effekt</v>
          </cell>
          <cell r="BD667" t="str">
            <v>Ingen kjent effekt</v>
          </cell>
          <cell r="BK667" t="str">
            <v>temperate_nemoral:Oceania</v>
          </cell>
          <cell r="BM667" t="str">
            <v>temperate_nemoral:Europe,Oceania</v>
          </cell>
          <cell r="DI667">
            <v>0</v>
          </cell>
        </row>
        <row r="668">
          <cell r="B668" t="str">
            <v>Epilobium obscurum</v>
          </cell>
          <cell r="C668" t="str">
            <v>Schreb.</v>
          </cell>
          <cell r="D668" t="str">
            <v>mørkmjølke</v>
          </cell>
          <cell r="E668">
            <v>132855</v>
          </cell>
          <cell r="F668">
            <v>102847</v>
          </cell>
          <cell r="G668" t="str">
            <v>ExpertGroups/Karplanter/N</v>
          </cell>
          <cell r="H668" t="str">
            <v>Karplanter</v>
          </cell>
          <cell r="I668" t="str">
            <v>Karplanter</v>
          </cell>
          <cell r="J668" t="str">
            <v>NotApplicable</v>
          </cell>
          <cell r="M668" t="str">
            <v>notAlienSpecie</v>
          </cell>
          <cell r="AA668">
            <v>1838</v>
          </cell>
          <cell r="AB668" t="str">
            <v>terrestrial</v>
          </cell>
          <cell r="AE668" t="str">
            <v>no</v>
          </cell>
          <cell r="AF668" t="str">
            <v>unknown</v>
          </cell>
          <cell r="AG668">
            <v>1838</v>
          </cell>
          <cell r="AH668" t="str">
            <v>AA Arendal: Barbodalen</v>
          </cell>
          <cell r="AI668">
            <v>5</v>
          </cell>
          <cell r="AJ668" t="str">
            <v>V</v>
          </cell>
          <cell r="AQ668">
            <v>0</v>
          </cell>
          <cell r="AS668">
            <v>0</v>
          </cell>
          <cell r="AT668">
            <v>0</v>
          </cell>
          <cell r="AW668" t="str">
            <v>Ingen kjent effekt</v>
          </cell>
          <cell r="AX668" t="str">
            <v>Ingen kjent effekt</v>
          </cell>
          <cell r="BC668" t="str">
            <v>Ingen kjent effekt</v>
          </cell>
          <cell r="BD668" t="str">
            <v>Ingen kjent effekt</v>
          </cell>
          <cell r="BK668" t="str">
            <v>temperate_nemoral:Europe,Asia|subtropic_mediterranean:Europe,Asia,Africa</v>
          </cell>
          <cell r="BM668" t="str">
            <v>temperate_nemoral:Europe,Asia,Oceania|subtropic_mediterranean:Europe,Asia,Africa,Oceania,SouthAmerica</v>
          </cell>
          <cell r="DI668">
            <v>2</v>
          </cell>
        </row>
        <row r="669">
          <cell r="B669" t="str">
            <v>Epilobium parviflorum</v>
          </cell>
          <cell r="C669" t="str">
            <v>Schreb.</v>
          </cell>
          <cell r="D669" t="str">
            <v>dunmjølke</v>
          </cell>
          <cell r="E669">
            <v>62809</v>
          </cell>
          <cell r="F669">
            <v>102849</v>
          </cell>
          <cell r="G669" t="str">
            <v>ExpertGroups/Karplanter/N</v>
          </cell>
          <cell r="H669" t="str">
            <v>Karplanter</v>
          </cell>
          <cell r="I669" t="str">
            <v>Karplanter</v>
          </cell>
          <cell r="J669" t="str">
            <v>NotApplicable</v>
          </cell>
          <cell r="M669" t="str">
            <v>notAlienSpecie</v>
          </cell>
          <cell r="AA669">
            <v>1856</v>
          </cell>
          <cell r="AB669" t="str">
            <v>terrestrial</v>
          </cell>
          <cell r="AE669" t="str">
            <v>no</v>
          </cell>
          <cell r="AF669" t="str">
            <v>unknown</v>
          </cell>
          <cell r="AG669">
            <v>1856</v>
          </cell>
          <cell r="AH669" t="str">
            <v>Oslo: "prope Store Bækkelag"</v>
          </cell>
          <cell r="AI669">
            <v>5</v>
          </cell>
          <cell r="AJ669" t="str">
            <v>V</v>
          </cell>
          <cell r="AW669" t="str">
            <v>Ingen kjent effekt</v>
          </cell>
          <cell r="AX669" t="str">
            <v>Ingen kjent effekt</v>
          </cell>
          <cell r="BC669" t="str">
            <v>Ingen kjent effekt</v>
          </cell>
          <cell r="BD669" t="str">
            <v>Ingen kjent effekt</v>
          </cell>
          <cell r="BK669" t="str">
            <v>temperate_nemoral:Europe,Asia|subtropic_mediterranean:Europe,Asia,Africa</v>
          </cell>
          <cell r="BM669" t="str">
            <v>temperate_nemoral:Europe,Asia,Oceania,NorthAndCentralAmerica|subtropic_unspecified:Asia|subtropic_mediterranean:Europe,Asia,Africa</v>
          </cell>
          <cell r="DI669">
            <v>2</v>
          </cell>
        </row>
        <row r="670">
          <cell r="B670" t="str">
            <v>Epilobium roseum</v>
          </cell>
          <cell r="C670" t="str">
            <v>Schreb.</v>
          </cell>
          <cell r="D670" t="str">
            <v>greinmjølke</v>
          </cell>
          <cell r="E670">
            <v>62810</v>
          </cell>
          <cell r="F670">
            <v>102850</v>
          </cell>
          <cell r="G670" t="str">
            <v>ExpertGroups/Karplanter/N</v>
          </cell>
          <cell r="H670" t="str">
            <v>Karplanter</v>
          </cell>
          <cell r="I670" t="str">
            <v>Karplanter</v>
          </cell>
          <cell r="J670" t="str">
            <v>NotApplicable</v>
          </cell>
          <cell r="M670" t="str">
            <v>notAlienSpecie</v>
          </cell>
          <cell r="AA670">
            <v>1844</v>
          </cell>
          <cell r="AB670" t="str">
            <v>terrestrial</v>
          </cell>
          <cell r="AE670" t="str">
            <v>no</v>
          </cell>
          <cell r="AF670" t="str">
            <v>unknown</v>
          </cell>
          <cell r="AG670">
            <v>1844</v>
          </cell>
          <cell r="AH670" t="str">
            <v>Øf Halden: Rød</v>
          </cell>
          <cell r="AI670">
            <v>5</v>
          </cell>
          <cell r="AJ670" t="str">
            <v>V</v>
          </cell>
          <cell r="AW670" t="str">
            <v>Ingen kjent effekt</v>
          </cell>
          <cell r="AX670" t="str">
            <v>Ingen kjent effekt</v>
          </cell>
          <cell r="BC670" t="str">
            <v>Ingen kjent effekt</v>
          </cell>
          <cell r="BD670" t="str">
            <v>Ingen kjent effekt</v>
          </cell>
          <cell r="BK670" t="str">
            <v>temperate_nemoral:Europe,Asia|subtropic_mediterranean:Europe,Asia</v>
          </cell>
          <cell r="BM670" t="str">
            <v>temperate_nemoral:Europe,Asia|subtropic_mediterranean:Europe,Asia</v>
          </cell>
          <cell r="DI670">
            <v>2</v>
          </cell>
        </row>
        <row r="671">
          <cell r="B671" t="str">
            <v>Epimedium alpinum</v>
          </cell>
          <cell r="C671" t="str">
            <v>L.</v>
          </cell>
          <cell r="D671" t="str">
            <v>alpebispelue</v>
          </cell>
          <cell r="E671">
            <v>62958</v>
          </cell>
          <cell r="F671">
            <v>102998</v>
          </cell>
          <cell r="G671" t="str">
            <v>ExpertGroups/Karplanter/N</v>
          </cell>
          <cell r="H671" t="str">
            <v>Karplanter</v>
          </cell>
          <cell r="I671" t="str">
            <v>Karplanter</v>
          </cell>
          <cell r="J671" t="str">
            <v>AlienSpecie</v>
          </cell>
          <cell r="N671">
            <v>2</v>
          </cell>
          <cell r="O671" t="str">
            <v>V</v>
          </cell>
          <cell r="Q671">
            <v>1</v>
          </cell>
          <cell r="T671" t="str">
            <v>LO</v>
          </cell>
          <cell r="U671">
            <v>2</v>
          </cell>
          <cell r="V671" t="str">
            <v>2AB,1</v>
          </cell>
          <cell r="W671" t="str">
            <v>NK</v>
          </cell>
          <cell r="X671">
            <v>1</v>
          </cell>
          <cell r="Y671">
            <v>1</v>
          </cell>
          <cell r="Z671">
            <v>1</v>
          </cell>
          <cell r="AA671">
            <v>1978</v>
          </cell>
          <cell r="AB671" t="str">
            <v>terrestrial</v>
          </cell>
          <cell r="AD671" t="str">
            <v>unknown</v>
          </cell>
          <cell r="AE671" t="str">
            <v>yes</v>
          </cell>
          <cell r="AF671" t="str">
            <v>unknown</v>
          </cell>
          <cell r="AG671">
            <v>1978</v>
          </cell>
          <cell r="AH671" t="str">
            <v>Ak Bærum: Ringi, etablert i alm-lønneskog</v>
          </cell>
          <cell r="AI671">
            <v>10</v>
          </cell>
          <cell r="AJ671" t="str">
            <v>V</v>
          </cell>
          <cell r="AL671">
            <v>1</v>
          </cell>
          <cell r="AM671" t="str">
            <v>importDirect</v>
          </cell>
          <cell r="AN671">
            <v>1</v>
          </cell>
          <cell r="AO671" t="str">
            <v>introductionEscaped</v>
          </cell>
          <cell r="AP671" t="str">
            <v>OsA,Ve</v>
          </cell>
          <cell r="AQ671">
            <v>12</v>
          </cell>
          <cell r="AR671">
            <v>4</v>
          </cell>
          <cell r="AS671">
            <v>48</v>
          </cell>
          <cell r="AT671">
            <v>1500</v>
          </cell>
          <cell r="AU671">
            <v>96</v>
          </cell>
          <cell r="AV671">
            <v>25</v>
          </cell>
          <cell r="AW671" t="str">
            <v>Ingen kjent effekt</v>
          </cell>
          <cell r="AX671" t="str">
            <v>Ingen kjent effekt</v>
          </cell>
          <cell r="BC671" t="str">
            <v>Ingen kjent effekt</v>
          </cell>
          <cell r="BD671" t="str">
            <v>Ingen kjent effekt</v>
          </cell>
          <cell r="BE671" t="str">
            <v>no</v>
          </cell>
          <cell r="BF671" t="str">
            <v>no</v>
          </cell>
          <cell r="BG671" t="str">
            <v>V</v>
          </cell>
          <cell r="BK671" t="str">
            <v>temperate_nemoral:Europe</v>
          </cell>
          <cell r="BM671" t="str">
            <v>temperate_nemoral:Europe</v>
          </cell>
          <cell r="BO671">
            <v>2</v>
          </cell>
          <cell r="BR671" t="str">
            <v>RedListCategoryLevel</v>
          </cell>
          <cell r="BT671">
            <v>2</v>
          </cell>
          <cell r="BV671" t="str">
            <v>X</v>
          </cell>
          <cell r="BW671" t="str">
            <v>SpreadYearlyIncreaseCalculatedExpansionSpeed</v>
          </cell>
          <cell r="BX671">
            <v>53.28</v>
          </cell>
          <cell r="BY671">
            <v>1</v>
          </cell>
          <cell r="CB671" t="str">
            <v>T4-C-4,T35</v>
          </cell>
          <cell r="CC671">
            <v>1</v>
          </cell>
          <cell r="CH671">
            <v>1</v>
          </cell>
          <cell r="CM671">
            <v>1</v>
          </cell>
          <cell r="CQ671">
            <v>1</v>
          </cell>
          <cell r="CU671">
            <v>1</v>
          </cell>
          <cell r="CX671">
            <v>0</v>
          </cell>
          <cell r="CY671">
            <v>1</v>
          </cell>
          <cell r="DB671">
            <v>0</v>
          </cell>
          <cell r="DC671" t="str">
            <v>Alpebispelue &lt;i&gt;Epimedium alpinum &lt;/i&gt;er en flerårig urt fra fjellskoger i Mellom- og Sørøst-Europa. Den har både frøformering og sterk klonal vekst. Den har trolig kommet til flere av sine norske forekomster med frø, men har hovedsakelig ekspandert klonalt deretter. Frøene spres med maur, noe som gir svært korte spredningsavstander.</v>
          </cell>
          <cell r="DD671" t="str">
            <v>&lt;p&gt;Alpebispelue er etablert i hvert fall to steder i rik lauvskog, i Ak Bærum: Ringi, først observert i 1978, og i Oslo: Malmøya, først observert i 2006. Dessuten finnes den gjenstående til etablert på Bygdøy i Oslo, observert fra 2006, og er funnet på skrotemark i Vf Larvik: Risøya 2005.&lt;/p&gt;</v>
          </cell>
          <cell r="DE671" t="str">
            <v>Arten er innført som hageplante. Den er trolig spredt ut fra hager ved utkast og/eller ved maurspredning av frøene.</v>
          </cell>
          <cell r="DF671" t="str">
            <v>Invasjonspotensialet er begrenset, med usikkerhet til lite, som kombinasjon av begrenset median levetid og begrenset (til låg) ekspansjonshastighet. Arten har svært få kjente og lite ekspansive bestander. Den er heller ikke særlig vanlig i hager.</v>
          </cell>
          <cell r="DG671" t="str">
            <v>Ingen kjent negativ økologisk effekt er knyttet til arten.</v>
          </cell>
          <cell r="DH671" t="str">
            <v>&lt;p&gt;Alpebispelue vurderes til låg økologisk risiko, med usikkerhet ned til ingen kjent risiko. Den har stabil forekomst i Norge (frøreproduksjon og vegetativt), men er ikke ekspansiv. Hver av bestandene kan være &amp;#233:n enkelt klon.&lt;/p&gt;&lt;p&gt; &lt;/p&gt;</v>
          </cell>
          <cell r="DI671">
            <v>0</v>
          </cell>
        </row>
        <row r="672">
          <cell r="B672" t="str">
            <v>Epimedium pinnatum colchicum</v>
          </cell>
          <cell r="C672" t="str">
            <v>(Boiss.) N.Busch</v>
          </cell>
          <cell r="D672" t="str">
            <v>flikbispelue</v>
          </cell>
          <cell r="E672">
            <v>62960</v>
          </cell>
          <cell r="F672">
            <v>103000</v>
          </cell>
          <cell r="G672" t="str">
            <v>ExpertGroups/Karplanter/N</v>
          </cell>
          <cell r="H672" t="str">
            <v>Karplanter</v>
          </cell>
          <cell r="I672" t="str">
            <v>Karplanter</v>
          </cell>
          <cell r="J672" t="str">
            <v>NotApplicable</v>
          </cell>
          <cell r="M672" t="str">
            <v>NotPresentInRegion</v>
          </cell>
          <cell r="AB672" t="str">
            <v>terrestrial</v>
          </cell>
          <cell r="AE672" t="str">
            <v>yes</v>
          </cell>
          <cell r="AF672" t="str">
            <v>unknown</v>
          </cell>
          <cell r="DI672">
            <v>0</v>
          </cell>
        </row>
        <row r="673">
          <cell r="B673" t="str">
            <v>Epimedium ×rubrum</v>
          </cell>
          <cell r="C673" t="str">
            <v>C.Morren</v>
          </cell>
          <cell r="D673" t="str">
            <v>rød bispelue</v>
          </cell>
          <cell r="E673">
            <v>132863</v>
          </cell>
          <cell r="F673">
            <v>103001</v>
          </cell>
          <cell r="G673" t="str">
            <v>ExpertGroups/Karplanter/N</v>
          </cell>
          <cell r="H673" t="str">
            <v>Karplanter</v>
          </cell>
          <cell r="I673" t="str">
            <v>Karplanter</v>
          </cell>
          <cell r="J673" t="str">
            <v>NotApplicable</v>
          </cell>
          <cell r="M673" t="str">
            <v>canNotEstablishWithin50years</v>
          </cell>
          <cell r="AA673">
            <v>2006</v>
          </cell>
          <cell r="AB673" t="str">
            <v>terrestrial</v>
          </cell>
          <cell r="AD673" t="str">
            <v>unknown</v>
          </cell>
          <cell r="AE673" t="str">
            <v>no</v>
          </cell>
          <cell r="AF673" t="str">
            <v>unknown</v>
          </cell>
          <cell r="AG673">
            <v>2006</v>
          </cell>
          <cell r="AH673" t="str">
            <v>Oslo: Malmøyas norddel</v>
          </cell>
          <cell r="AI673">
            <v>10</v>
          </cell>
          <cell r="AW673" t="str">
            <v>Ingen kjent effekt</v>
          </cell>
          <cell r="AX673" t="str">
            <v>Ingen kjent effekt</v>
          </cell>
          <cell r="BC673" t="str">
            <v>Ingen kjent effekt</v>
          </cell>
          <cell r="BD673" t="str">
            <v>Ingen kjent effekt</v>
          </cell>
          <cell r="BK673" t="str">
            <v>unknown:Europe,Asia</v>
          </cell>
          <cell r="BM673" t="str">
            <v>temperate_nemoral:Europe</v>
          </cell>
          <cell r="DI673">
            <v>0</v>
          </cell>
        </row>
        <row r="674">
          <cell r="B674" t="str">
            <v>Eragrostis cilianensis</v>
          </cell>
          <cell r="C674" t="str">
            <v>(All.) Janch.</v>
          </cell>
          <cell r="D674" t="str">
            <v>storfriergras</v>
          </cell>
          <cell r="E674">
            <v>132954</v>
          </cell>
          <cell r="F674">
            <v>100027</v>
          </cell>
          <cell r="G674" t="str">
            <v>ExpertGroups/Karplanter/N</v>
          </cell>
          <cell r="H674" t="str">
            <v>Karplanter</v>
          </cell>
          <cell r="I674" t="str">
            <v>Karplanter</v>
          </cell>
          <cell r="J674" t="str">
            <v>NotApplicable</v>
          </cell>
          <cell r="M674" t="str">
            <v>canNotEstablishWithin50years</v>
          </cell>
          <cell r="AA674">
            <v>1917</v>
          </cell>
          <cell r="AB674" t="str">
            <v>terrestrial</v>
          </cell>
          <cell r="AD674" t="str">
            <v>origin</v>
          </cell>
          <cell r="AE674" t="str">
            <v>no</v>
          </cell>
          <cell r="AF674" t="str">
            <v>unknown</v>
          </cell>
          <cell r="AI674">
            <v>1</v>
          </cell>
          <cell r="AJ674" t="str">
            <v>V</v>
          </cell>
          <cell r="AW674" t="str">
            <v>Ingen kjent effekt</v>
          </cell>
          <cell r="AX674" t="str">
            <v>Ingen kjent effekt</v>
          </cell>
          <cell r="BC674" t="str">
            <v>Ingen kjent effekt</v>
          </cell>
          <cell r="BD674" t="str">
            <v>Ingen kjent effekt</v>
          </cell>
          <cell r="BK674" t="str">
            <v>subtropic_mediterranean:Europe,Asia,Africa</v>
          </cell>
          <cell r="BM674" t="str">
            <v>temperate_nemoral:Asia,NorthAndCentralAmerica|subtropic_mediterranean:Europe,Asia,Africa,NorthAndCentralAmerica,SouthAmerica|tropic:Africa</v>
          </cell>
          <cell r="DI674">
            <v>0</v>
          </cell>
        </row>
        <row r="675">
          <cell r="B675" t="str">
            <v>Eragrostis minor</v>
          </cell>
          <cell r="C675" t="str">
            <v>Host</v>
          </cell>
          <cell r="D675" t="str">
            <v>byfriergras</v>
          </cell>
          <cell r="E675">
            <v>132957</v>
          </cell>
          <cell r="F675">
            <v>100028</v>
          </cell>
          <cell r="G675" t="str">
            <v>ExpertGroups/Karplanter/N</v>
          </cell>
          <cell r="H675" t="str">
            <v>Karplanter</v>
          </cell>
          <cell r="I675" t="str">
            <v>Karplanter</v>
          </cell>
          <cell r="J675" t="str">
            <v>NotApplicable</v>
          </cell>
          <cell r="M675" t="str">
            <v>canNotEstablishWithin50years</v>
          </cell>
          <cell r="AA675">
            <v>1904</v>
          </cell>
          <cell r="AB675" t="str">
            <v>terrestrial</v>
          </cell>
          <cell r="AD675" t="str">
            <v>origin</v>
          </cell>
          <cell r="AE675" t="str">
            <v>no</v>
          </cell>
          <cell r="AF675" t="str">
            <v>unknown</v>
          </cell>
          <cell r="AI675">
            <v>1</v>
          </cell>
          <cell r="AJ675" t="str">
            <v>V</v>
          </cell>
          <cell r="AW675" t="str">
            <v>Ingen kjent effekt</v>
          </cell>
          <cell r="AX675" t="str">
            <v>Ingen kjent effekt</v>
          </cell>
          <cell r="BC675" t="str">
            <v>Ingen kjent effekt</v>
          </cell>
          <cell r="BD675" t="str">
            <v>Ingen kjent effekt</v>
          </cell>
          <cell r="BK675" t="str">
            <v>temperate_nemoral:Europe,Asia|subtropic_mediterranean:Europe,Asia,Africa</v>
          </cell>
          <cell r="BM675" t="str">
            <v>temperate_nemoral:Europe,Asia,NorthAndCentralAmerica|temperate_dry:NorthAndCentralAmerica|subtropic_mediterranean:Europe,Asia,Africa,Oceania,NorthAndCentralAmerica|subtropic_humid:Oceania,NorthAndCentralAmerica|subtropic_dry:Africa,Oceania,NorthAndCentralAmerica|tropic:Asia,Oceania</v>
          </cell>
          <cell r="DI675">
            <v>0</v>
          </cell>
        </row>
        <row r="676">
          <cell r="B676" t="str">
            <v>Eragrostis tef</v>
          </cell>
          <cell r="C676" t="str">
            <v>(Zucc.) Trotter</v>
          </cell>
          <cell r="D676" t="str">
            <v>teff</v>
          </cell>
          <cell r="E676">
            <v>132959</v>
          </cell>
          <cell r="F676">
            <v>128729</v>
          </cell>
          <cell r="G676" t="str">
            <v>ExpertGroups/Karplanter/N</v>
          </cell>
          <cell r="H676" t="str">
            <v>Karplanter</v>
          </cell>
          <cell r="I676" t="str">
            <v>Karplanter</v>
          </cell>
          <cell r="J676" t="str">
            <v>NotApplicable</v>
          </cell>
          <cell r="M676" t="str">
            <v>NotPresentInRegion</v>
          </cell>
          <cell r="AB676" t="str">
            <v>terrestrial</v>
          </cell>
          <cell r="AE676" t="str">
            <v>no</v>
          </cell>
          <cell r="AF676" t="str">
            <v>unknown</v>
          </cell>
          <cell r="AI676">
            <v>1</v>
          </cell>
          <cell r="AJ676" t="str">
            <v>V</v>
          </cell>
          <cell r="AW676" t="str">
            <v>Ingen kjent effekt</v>
          </cell>
          <cell r="AX676" t="str">
            <v>Ingen kjent effekt</v>
          </cell>
          <cell r="BC676" t="str">
            <v>Ingen kjent effekt</v>
          </cell>
          <cell r="BD676" t="str">
            <v>Ingen kjent effekt</v>
          </cell>
          <cell r="BK676" t="str">
            <v>subtropic_unspecified:Africa|tropic:Africa</v>
          </cell>
          <cell r="BM676" t="str">
            <v>subtropic_unspecified:Europe,Africa,Oceania|tropic:Africa</v>
          </cell>
          <cell r="DI676">
            <v>0</v>
          </cell>
        </row>
        <row r="677">
          <cell r="B677" t="str">
            <v>Eremopoa persica</v>
          </cell>
          <cell r="C677" t="str">
            <v>(Trin.) Roshev.</v>
          </cell>
          <cell r="D677" t="str">
            <v>eremittrapp</v>
          </cell>
          <cell r="E677">
            <v>59991</v>
          </cell>
          <cell r="F677">
            <v>100031</v>
          </cell>
          <cell r="G677" t="str">
            <v>ExpertGroups/Karplanter/N</v>
          </cell>
          <cell r="H677" t="str">
            <v>Karplanter</v>
          </cell>
          <cell r="I677" t="str">
            <v>Karplanter</v>
          </cell>
          <cell r="J677" t="str">
            <v>NotApplicable</v>
          </cell>
          <cell r="M677" t="str">
            <v>canNotEstablishWithin50years</v>
          </cell>
          <cell r="AA677">
            <v>1953</v>
          </cell>
          <cell r="AB677" t="str">
            <v>terrestrial</v>
          </cell>
          <cell r="AD677" t="str">
            <v>origin</v>
          </cell>
          <cell r="AE677" t="str">
            <v>no</v>
          </cell>
          <cell r="AF677" t="str">
            <v>unknown</v>
          </cell>
          <cell r="AI677">
            <v>5</v>
          </cell>
          <cell r="AJ677" t="str">
            <v>V</v>
          </cell>
          <cell r="AW677" t="str">
            <v>Ingen kjent effekt</v>
          </cell>
          <cell r="AX677" t="str">
            <v>Ingen kjent effekt</v>
          </cell>
          <cell r="BC677" t="str">
            <v>Ingen kjent effekt</v>
          </cell>
          <cell r="BD677" t="str">
            <v>Ingen kjent effekt</v>
          </cell>
          <cell r="BK677" t="str">
            <v>temperate_dry:Asia|subtropic_unspecified:Asia</v>
          </cell>
          <cell r="BM677" t="str">
            <v>temperate_dry:Asia|subtropic_unspecified:Asia</v>
          </cell>
          <cell r="DI677">
            <v>0</v>
          </cell>
        </row>
        <row r="678">
          <cell r="B678" t="str">
            <v>Eremopyrum triticeum</v>
          </cell>
          <cell r="C678" t="str">
            <v>(Gaertn.) Nevski</v>
          </cell>
          <cell r="D678" t="str">
            <v>tatarkveke</v>
          </cell>
          <cell r="E678">
            <v>132973</v>
          </cell>
          <cell r="F678">
            <v>100033</v>
          </cell>
          <cell r="G678" t="str">
            <v>ExpertGroups/Karplanter/N</v>
          </cell>
          <cell r="H678" t="str">
            <v>Karplanter</v>
          </cell>
          <cell r="I678" t="str">
            <v>Karplanter</v>
          </cell>
          <cell r="J678" t="str">
            <v>NotApplicable</v>
          </cell>
          <cell r="M678" t="str">
            <v>canNotEstablishWithin50years</v>
          </cell>
          <cell r="AA678">
            <v>1909</v>
          </cell>
          <cell r="AB678" t="str">
            <v>terrestrial</v>
          </cell>
          <cell r="AD678" t="str">
            <v>origin</v>
          </cell>
          <cell r="AE678" t="str">
            <v>no</v>
          </cell>
          <cell r="AF678" t="str">
            <v>unknown</v>
          </cell>
          <cell r="AI678">
            <v>1</v>
          </cell>
          <cell r="AJ678" t="str">
            <v>V</v>
          </cell>
          <cell r="AW678" t="str">
            <v>Ingen kjent effekt</v>
          </cell>
          <cell r="AX678" t="str">
            <v>Ingen kjent effekt</v>
          </cell>
          <cell r="BC678" t="str">
            <v>Ingen kjent effekt</v>
          </cell>
          <cell r="BD678" t="str">
            <v>Ingen kjent effekt</v>
          </cell>
          <cell r="BK678" t="str">
            <v>temperate_nemoral:Europe,Asia|temperate_dry:Europe,Asia</v>
          </cell>
          <cell r="BM678" t="str">
            <v>temperate_nemoral:Europe,Asia,NorthAndCentralAmerica|temperate_dry:Europe,Asia,NorthAndCentralAmerica</v>
          </cell>
          <cell r="DI678">
            <v>0</v>
          </cell>
        </row>
        <row r="679">
          <cell r="B679" t="str">
            <v>Epilobium ciliatum ciliatum</v>
          </cell>
          <cell r="D679" t="str">
            <v>ugrasmjølke</v>
          </cell>
          <cell r="E679">
            <v>160580</v>
          </cell>
          <cell r="F679">
            <v>102837</v>
          </cell>
          <cell r="G679" t="str">
            <v>ExpertGroups/Karplanter/N</v>
          </cell>
          <cell r="H679" t="str">
            <v>Karplanter</v>
          </cell>
          <cell r="I679" t="str">
            <v>Karplanter</v>
          </cell>
          <cell r="J679" t="str">
            <v>AlienSpecie</v>
          </cell>
          <cell r="N679">
            <v>4</v>
          </cell>
          <cell r="Q679">
            <v>3</v>
          </cell>
          <cell r="T679" t="str">
            <v>SE</v>
          </cell>
          <cell r="U679">
            <v>5</v>
          </cell>
          <cell r="V679" t="str">
            <v>4AB,3DF</v>
          </cell>
          <cell r="X679">
            <v>5</v>
          </cell>
          <cell r="Y679">
            <v>4</v>
          </cell>
          <cell r="Z679">
            <v>3</v>
          </cell>
          <cell r="AA679">
            <v>1869</v>
          </cell>
          <cell r="AB679" t="str">
            <v>terrestrial</v>
          </cell>
          <cell r="AD679" t="str">
            <v>unknown</v>
          </cell>
          <cell r="AE679" t="str">
            <v>yes</v>
          </cell>
          <cell r="AF679" t="str">
            <v>unknown</v>
          </cell>
          <cell r="AG679">
            <v>1926</v>
          </cell>
          <cell r="AH679" t="str">
            <v>Ak Ås: "veggrøft ved Landbruksskulen" og "sørenden av Årungen, ved bekken".</v>
          </cell>
          <cell r="AI679">
            <v>5</v>
          </cell>
          <cell r="AJ679" t="str">
            <v>V</v>
          </cell>
          <cell r="AN679">
            <v>7</v>
          </cell>
          <cell r="AO679" t="str">
            <v>introductionTransportpollution,introductionStowaway,spreadStowaway,spreadNaturalDispersal</v>
          </cell>
          <cell r="AP679" t="str">
            <v>Øs,OsA,He,Op,Bu,Ve,Te,Aa,Va,Ro,Ho,Sf,Mr,St,Nt,No,Tr,Fi</v>
          </cell>
          <cell r="AQ679">
            <v>9616</v>
          </cell>
          <cell r="AR679">
            <v>5</v>
          </cell>
          <cell r="AS679">
            <v>48080</v>
          </cell>
          <cell r="AT679">
            <v>325000</v>
          </cell>
          <cell r="AU679">
            <v>100000</v>
          </cell>
          <cell r="AV679">
            <v>60</v>
          </cell>
          <cell r="AW679" t="str">
            <v>Ingen kjent effekt</v>
          </cell>
          <cell r="AX679" t="str">
            <v>Ingen kjent effekt</v>
          </cell>
          <cell r="BC679" t="str">
            <v>Ingen kjent effekt</v>
          </cell>
          <cell r="BD679" t="str">
            <v>Ingen kjent effekt</v>
          </cell>
          <cell r="BE679" t="str">
            <v>no</v>
          </cell>
          <cell r="BF679" t="str">
            <v>no</v>
          </cell>
          <cell r="BK679" t="str">
            <v>polar:NorthAndCentralAmerica|temperate_boreal:NorthAndCentralAmerica|temperate_nemoral:NorthAndCentralAmerica|subtropic_unspecified:NorthAndCentralAmerica</v>
          </cell>
          <cell r="BM679" t="str">
            <v>polar:NorthAndCentralAmerica|temperate_boreal:Europe,Asia,NorthAndCentralAmerica|temperate_nemoral:Europe,Asia,Oceania,NorthAndCentralAmerica,SouthAmerica|subtropic_unspecified:NorthAndCentralAmerica|subtropic_mediterranean:Europe,Oceania,SouthAmerica|subtropic_humid:Oceania|subtropic_dry:Oceania</v>
          </cell>
          <cell r="BO679">
            <v>4</v>
          </cell>
          <cell r="BR679" t="str">
            <v>RedListCategoryLevel</v>
          </cell>
          <cell r="BT679">
            <v>4</v>
          </cell>
          <cell r="BW679" t="str">
            <v>SpreadYearlyIncreaseObservations</v>
          </cell>
          <cell r="BX679">
            <v>1643</v>
          </cell>
          <cell r="BY679">
            <v>2</v>
          </cell>
          <cell r="CB679" t="str">
            <v>T4,T12-C-2,T18,T23,T24,T29,T30,T32,T33,T35,T36,T37,T39,T40,T41,T42,T43,T44,T45,V1,V8,V9,V10,V11,V12,V13</v>
          </cell>
          <cell r="CC679">
            <v>3</v>
          </cell>
          <cell r="CG679" t="str">
            <v>T18,T30,V8</v>
          </cell>
          <cell r="CH679">
            <v>1</v>
          </cell>
          <cell r="CL679" t="str">
            <v>T18,T30,V8</v>
          </cell>
          <cell r="CM679">
            <v>3</v>
          </cell>
          <cell r="CP679" t="str">
            <v>Rikere myrflate i låglandet,Rikere myrkantmark i låglandet,Slåttemyrflate,Slåttemyrkant,Varmekjær kildelauvskog,Åpen låglandskildemyr</v>
          </cell>
          <cell r="CQ679">
            <v>1</v>
          </cell>
          <cell r="CT679" t="str">
            <v>T18,T30,V1,V8</v>
          </cell>
          <cell r="CU679">
            <v>2</v>
          </cell>
          <cell r="CX679">
            <v>3</v>
          </cell>
          <cell r="CY679">
            <v>1</v>
          </cell>
          <cell r="DB679">
            <v>0</v>
          </cell>
          <cell r="DC679" t="str">
            <v>Ugrasmjølke &lt;em&gt;Epilobium ciliatum &lt;/em&gt;subsp. &lt;em&gt;ciliatum&lt;/em&gt; er en flerårig, opptil 1,2 m høy urt som formerer seg med frø. Frøene har lange hår, noe som sikrer effektiv vindspredning over potensielt betydelige avstander (km). Den kommer fra Nord-Amerika. Arten etablerer seg og blir ganske ekspansiv i en lang rekke naturtyper i tillegg til allslags skrotemark og kultivert mark. Den kan totalt overta dominansen langs grøfter og vassløp, på flommark med eller uten skog, og dessuten på myr der det er litt forstyrrelse (naturlig erosjon), til dels også uten forstyrrelse. Andre naturtyper den inntar er tangvoller, brakkvassenger og andre fuktige strandtyper. Den har etablert seg, også i lite påvirkete naturtyper (myrer), til over skoggrensa i Sør-Norge og nærmer seg den polare skoggrensa i nord.</v>
          </cell>
          <cell r="DD679" t="str">
            <v>&lt;p&gt;Den eldste observasjonen av ugrasmjølke skriver seg fra 1869 på ballastjord i MR Kristiansund. Først et halvt århundre senere, i 1926, anses arten som etablert i Ak Ås, og 50 år etter det anses ugrasmjølke (under navnene &lt;em&gt;E. adenocaulon &lt;/em&gt;og &lt;em&gt;E. ciliatum&lt;/em&gt;) som etablert på fuktig mark, både skrotemark og mer naturnær vegetasjon (Hovda 1973) over store deler av landet. Spredningen og etableringen de siste 40 årene har vært formidabel. Ugramjølke er nå mer eller mindre vanlig i store deler av landet til Tr Harstad og Tromsø, og den finnes spredt videre til Tr Nordreisa of Fi Alta og Kautokeino. I låglandet på Østlandet er den nå den langt vanligste av alle mjølkearter, mye vanligere enn alle våre hjemlige mjølker. På Vestlandet er den høyst sannsynlig underrepresentert i herbariematerialet (men overrepresentert i andre opplysningstyper på grunn av sammenblanding med alaskamjølke subsp. &lt;i&gt;glandulosum&lt;/i&gt;). Ugrasmjølke forventes å bli stadig vanligere i områder der den allerede finnes, mer utbredt i innlandsstrøk, og å kunne ekspandere noe i Troms/Finnmark.&lt;/p&gt;</v>
          </cell>
          <cell r="DE679" t="str">
            <v>Planten er innført med ballastjord, gartnerivarer (planter og jord etc.), trolig med tysk høy under andre verdenskrig, og med ulike transportmidler (kanskje også fly). Den har stor og effektiv egenspredning med vindbårne frukter og henger fast i allslags fottøy og dyr.</v>
          </cell>
          <cell r="DF679" t="str">
            <v>Planten har et enormt invasjonspotensial, langt på vei realisert. Den er blant de mest utbredte fremmede planter i Norge i dag og fortsatt i sterk ekspansjon, med en av de høgeste ekspansjonshastighetene (over 1500 m/år). Det er sannsynlig at ugrasmjølke er noe over-rapportert og at mange av de rapportene som ikke følges av herbariebelegg, heller gjelder alaskamjølke subsp. &lt;i&gt;glandulosum&lt;/i&gt;. Det betyr ikke noe for de numeriske konklusjonene fordi den estimerte ekspansjonshastigheten er tre ganger høgere enn nederste terskelverdi for høgeste kategori.</v>
          </cell>
          <cell r="DG679" t="str">
            <v>Ugrasmjølke vurderes å ha middels økologisk effekt. Planten overtar dominansen og trenger ut andre urter i en rekke fuktige vegetasjonstyper, spesielt på flommark, strender og vasskanter ellers, og i minerotrof myr. Den invaderer også prioriterte vegetasjonstyper. Den hybridiserer med minst tre hjemlige arter av slekta mjølke (kjeldemjølke &lt;i&gt;Epilobium alsinifolium&lt;/i&gt;, krattmjølke &lt;i&gt;E. montanum&lt;/i&gt; og myrmjølke &lt;i&gt;E. palustre&lt;/i&gt;), trolig også flere, med delvis fungerende pollen og frø (Snogerup 2010), dvs. med introgresjon. Denne introgresjonen er imidlertid lokal for populasjonene av de hjemlige artene, og effekten vurderes som liten.</v>
          </cell>
          <cell r="DH679" t="str">
            <v>&lt;p&gt;Ugrasmjølke vurderes til svært høg økologisk risiko på grunn av et stort invasjonspotensial og middels økologiske effekter ved fortrengning. Planten har kommet inn på ulike vis, fra forurensning i korn og ballastjord til innførsel i tysk høy under andre verdenskrig og med gartnerivarer, men for det meste er vektor ukjent. I dag trenger den knapt hjelp til å spres: den har stor produksjon av små frø som spres med vind. Ugrasmjølke etablerer seg i et vidt spekter av naturtyper. I de første fasene av dens spredning og etablering i Norge opptrådte den (og gjør det fortsatt) på ulike typer skrotemark og steder med sterk kulturpåvirkning: tomter, rabatter, veikanter og -grøfter, avfallsplasser, som ugras i gartnerier, planteskoler, frukthager, grønnsakåkrer og blomsterbed osv. Etter hvert er den blitt stadig vanligere i noe fuktig kulturmark: beitemark, eng i gjengroing, åkerkanter og andre kantsoner, i og langs grøfter og kjørespor i innmark og skog, hogstfelt, fuktige berg i veiskjæringer og mange andre steder. Stadig oftere finnes den på naturlige, lite påvirkete voksesteder: bekkekanter, elvekanter og -ører, sjøstrender (her bl.a. i gras-, elvesnelle- og starrsump), myrkanter (av og til også på myrflater), i kilder, på strandberg (også fuglegjødslet berg), grusstrand og indre deler av høyvokst strandeng. Arten finnes ofte spredt og i små bestander, men kan danne tette bestander over atskillige tusen kvadratmeter der den fortrenger de fleste andre arter.&lt;/p&gt;&lt;p&gt;Potensialet er stort til å etablere seg i flere naturtyper enn hittil, til å danne større bestander og ytterligere å fortrenge hjemlige arter.&lt;/p&gt;</v>
          </cell>
          <cell r="DI679">
            <v>3</v>
          </cell>
        </row>
        <row r="680">
          <cell r="B680" t="str">
            <v>Epilobium ciliatum glandulosum</v>
          </cell>
          <cell r="C680" t="str">
            <v>(Lehm.) Hoch &amp; P.H.Raven</v>
          </cell>
          <cell r="D680" t="str">
            <v>alaskamjølke</v>
          </cell>
          <cell r="E680">
            <v>132844</v>
          </cell>
          <cell r="F680">
            <v>102838</v>
          </cell>
          <cell r="G680" t="str">
            <v>ExpertGroups/Karplanter/N</v>
          </cell>
          <cell r="H680" t="str">
            <v>Karplanter</v>
          </cell>
          <cell r="I680" t="str">
            <v>Karplanter</v>
          </cell>
          <cell r="J680" t="str">
            <v>AlienSpecie</v>
          </cell>
          <cell r="N680">
            <v>4</v>
          </cell>
          <cell r="Q680">
            <v>3</v>
          </cell>
          <cell r="T680" t="str">
            <v>SE</v>
          </cell>
          <cell r="U680">
            <v>5</v>
          </cell>
          <cell r="V680" t="str">
            <v>4A,3D</v>
          </cell>
          <cell r="X680">
            <v>5</v>
          </cell>
          <cell r="Y680">
            <v>4</v>
          </cell>
          <cell r="Z680">
            <v>3</v>
          </cell>
          <cell r="AA680">
            <v>1927</v>
          </cell>
          <cell r="AB680" t="str">
            <v>terrestrial</v>
          </cell>
          <cell r="AD680" t="str">
            <v>unknown</v>
          </cell>
          <cell r="AE680" t="str">
            <v>yes</v>
          </cell>
          <cell r="AF680" t="str">
            <v>unknown</v>
          </cell>
          <cell r="AG680">
            <v>1927</v>
          </cell>
          <cell r="AH680" t="str">
            <v>Oslo: Skogro og Ho Bergen: Florida</v>
          </cell>
          <cell r="AI680">
            <v>5</v>
          </cell>
          <cell r="AJ680" t="str">
            <v>V</v>
          </cell>
          <cell r="AN680">
            <v>8</v>
          </cell>
          <cell r="AO680" t="str">
            <v>introductionTransportpollution,spreadStowaway,introductionStowaway,spreadNaturalDispersal,spreadTransportpollution</v>
          </cell>
          <cell r="AP680" t="str">
            <v>Øs,OsA,He,Bu,Ve,Te,Aa,Va,Ro,Ho,Sf,Mr,St,Nt,No,Tr</v>
          </cell>
          <cell r="AQ680">
            <v>1376</v>
          </cell>
          <cell r="AR680">
            <v>5</v>
          </cell>
          <cell r="AS680">
            <v>6880</v>
          </cell>
          <cell r="AT680">
            <v>310000</v>
          </cell>
          <cell r="AU680">
            <v>14000</v>
          </cell>
          <cell r="AV680">
            <v>60</v>
          </cell>
          <cell r="AW680" t="str">
            <v>Ingen kjent effekt</v>
          </cell>
          <cell r="AX680" t="str">
            <v>Ingen kjent effekt</v>
          </cell>
          <cell r="BC680" t="str">
            <v>Ingen kjent effekt</v>
          </cell>
          <cell r="BD680" t="str">
            <v>Ingen kjent effekt</v>
          </cell>
          <cell r="BE680" t="str">
            <v>no</v>
          </cell>
          <cell r="BF680" t="str">
            <v>no</v>
          </cell>
          <cell r="BG680" t="str">
            <v>V</v>
          </cell>
          <cell r="BK680" t="str">
            <v>temperate_boreal:Asia,NorthAndCentralAmerica|temperate_nemoral:Asia,NorthAndCentralAmerica</v>
          </cell>
          <cell r="BM680" t="str">
            <v>temperate_boreal:Europe,Asia,NorthAndCentralAmerica|temperate_nemoral:Europe,Asia,NorthAndCentralAmerica</v>
          </cell>
          <cell r="BO680">
            <v>4</v>
          </cell>
          <cell r="BR680" t="str">
            <v>RedListCategoryLevel</v>
          </cell>
          <cell r="BT680">
            <v>3</v>
          </cell>
          <cell r="BW680" t="str">
            <v>SpreadYearlyIncreaseObservations</v>
          </cell>
          <cell r="BX680">
            <v>288</v>
          </cell>
          <cell r="BY680">
            <v>2</v>
          </cell>
          <cell r="CB680" t="str">
            <v>T12-C-2,T18,T23,T24,T29,T30,T32,T33-C-2,T34,T35,T36,T37,T40,T41,T42,T44,T45,V1,V2,V8,V9,V10,V11,V12,V13</v>
          </cell>
          <cell r="CC680">
            <v>3</v>
          </cell>
          <cell r="CG680" t="str">
            <v>T18,T30,V2,V8</v>
          </cell>
          <cell r="CH680">
            <v>1</v>
          </cell>
          <cell r="CL680" t="str">
            <v>T18,T30,V2,V8</v>
          </cell>
          <cell r="CM680">
            <v>1</v>
          </cell>
          <cell r="CQ680">
            <v>1</v>
          </cell>
          <cell r="CT680" t="str">
            <v>T18,T30,V2,V8,V10</v>
          </cell>
          <cell r="CU680">
            <v>2</v>
          </cell>
          <cell r="CX680">
            <v>2</v>
          </cell>
          <cell r="CY680">
            <v>1</v>
          </cell>
          <cell r="DB680">
            <v>0</v>
          </cell>
          <cell r="DC680" t="str">
            <v>Alaskamjølke &lt;em&gt;Epilobium ciliatum &lt;/em&gt;ssp. &lt;em&gt;glandulosum &lt;/em&gt;er en flerårig, ca. 1 m høy urt som formerer seg med frø. Frøene har lange hår, noe som sikrer effektiv vindspredning over potensielt betydelige avstander (km). Den kommer fra vestlige Nord-Amerika og Øst-Asia (Stillehavsregionen). Det er uvisst hvilke vektorer som har brakt planten til Norge: den kan ha fulgt med både importvarer og transportmidler. Alaskamjølke inngår i stor grad i de samme naturtypene som ugrasmjølke og kan også vokse sammen med denne: ulike typer skrotemark, i grøfter, som ugras i brakk eng og beitemark og mange andre steder, kulturpåvirket våtmark, fuktige berg, sumpvegetasjon rundt innsjøer osv.</v>
          </cell>
          <cell r="DD680" t="str">
            <v>&lt;p&gt;Siden første påvisning i 1927 (Oslo: Skogro og Ho Bergen: Florida) har alaskamjølke økt jevnt og trutt, både i areal og frekvens. Den er trolig underrepresentert i innsamlingene (dvs. at mange notater og observasjoner inkludert under ugrasmjølke subsp. &lt;i&gt;ciliatum&lt;/i&gt;, kan høre til alaskamjølke, særlig for Vestlandet), men den synes å være mer bundet til kyststrøk enn ugrasmjølke subsp. &lt;em&gt;ciliatum&lt;/em&gt;. Så langt er alaskamjølke funnet til No Lofoten og i Tr Tromsø og er den dominerende planten av denne gruppen i Vest-Norge og deler av Midt-Norge - Nordland. Den vil nok bli vanligere i områder der den allerede finnes og kanskje ekspandere videre nordover. &lt;/p&gt;</v>
          </cell>
          <cell r="DE680" t="str">
            <v>&lt;p&gt;Planten er innført med ulike transportmidler, gartnerivarer (planter og jord etc.), og trolig med tysk høy under andre verdenskrig. Stor og effektiv egenspredning med vindbårne frukter og henger fast i allslags fottøy og dyr.&lt;/p&gt;</v>
          </cell>
          <cell r="DF680" t="str">
            <v>&lt;p&gt;Invasjonspotensialet er stort, en kombinasjon av lang median levetid og moderat ekspansjonshastighet (som nok er undervurdert). Invasjonspotensialet er langt på vei realisert når det gjelder utbredelsesområde (polygon), men ikke når det gjelder forekomstareal (fortetning). Planten er blant de mest utbredte fremmede planter på Vestlandet og delvis i Nordland i dag og fortsatt i sterk ekspansjon.&lt;/p&gt;&lt;p&gt;&lt;/p&gt;</v>
          </cell>
          <cell r="DG680" t="str">
            <v>&lt;p&gt;Planten vurderes å ha middels stor økologisk effekt. Den overtar dominansen og trenger ut andre urter i en rekke fuktige vegetasjonstyper, spesielt på flommark, strender og vasskanter ellers, i våt beitemark og slåtteeng, og i minerotrof myr. Den hybridiserer med minst to hjemlige arter av slekta mjølke (krattmjølke &lt;i&gt;Epilobium montanum&lt;/i&gt; og myrmjølke &lt;i&gt;E. palustre&lt;/i&gt;), trolig også flere, med delvis fungerende pollen og frø (Snogerup 2010), dvs. med introgresjon. Dette påvirker imidlertid bare mindre deler av populasjonene av de hjemlige artene, og effekten vurderes som liten.&lt;/p&gt;</v>
          </cell>
          <cell r="DH680" t="str">
            <v>&lt;p&gt;Alaskamjølke vurderes til svært høg økologisk risiko. Planten vil nok bli vanligere i områder der den allerede finnes og trolig ekspandere noe nordover. Den er ikke så tilbøyelig som ugrasmjølke til å danne større bestander: alaskamjølke opptrer oftest mer enkeltvis og i mindre grupper og vurderes derfor å ha litt mindre negativ effekt på hjemlige arter enn ugrasmjølke. I mange områder er den i imidlertid i ferd med å dominere fullstendig i en rekke fuktige og våte vegetasjonstyper, spesielt vasskanter, grøfter og våte beiter..&lt;/p&gt;</v>
          </cell>
          <cell r="DI680">
            <v>2</v>
          </cell>
        </row>
        <row r="681">
          <cell r="B681" t="str">
            <v>Salix acutifolia</v>
          </cell>
          <cell r="C681" t="str">
            <v>Willd.</v>
          </cell>
          <cell r="D681" t="str">
            <v>plommepil</v>
          </cell>
          <cell r="E681">
            <v>86667</v>
          </cell>
          <cell r="F681">
            <v>128904</v>
          </cell>
          <cell r="G681" t="str">
            <v>ExpertGroups/Karplanter/N</v>
          </cell>
          <cell r="H681" t="str">
            <v>Karplanter</v>
          </cell>
          <cell r="I681" t="str">
            <v>Karplanter</v>
          </cell>
          <cell r="J681" t="str">
            <v>AlienSpecie</v>
          </cell>
          <cell r="N681">
            <v>1</v>
          </cell>
          <cell r="Q681">
            <v>1</v>
          </cell>
          <cell r="T681" t="str">
            <v>NK</v>
          </cell>
          <cell r="U681">
            <v>1</v>
          </cell>
          <cell r="V681" t="str">
            <v>1,1</v>
          </cell>
          <cell r="X681">
            <v>1</v>
          </cell>
          <cell r="Y681">
            <v>1</v>
          </cell>
          <cell r="Z681">
            <v>1</v>
          </cell>
          <cell r="AA681">
            <v>1918</v>
          </cell>
          <cell r="AB681" t="str">
            <v>terrestrial</v>
          </cell>
          <cell r="AD681" t="str">
            <v>unknown</v>
          </cell>
          <cell r="AE681" t="str">
            <v>yes</v>
          </cell>
          <cell r="AF681" t="str">
            <v>unknown</v>
          </cell>
          <cell r="AG681">
            <v>1977</v>
          </cell>
          <cell r="AH681" t="str">
            <v>Ro Hå: Ogna, i kratt på sanddynene</v>
          </cell>
          <cell r="AI681">
            <v>20</v>
          </cell>
          <cell r="AJ681" t="str">
            <v>V</v>
          </cell>
          <cell r="AL681">
            <v>1</v>
          </cell>
          <cell r="AM681" t="str">
            <v>importDirect</v>
          </cell>
          <cell r="AN681">
            <v>1</v>
          </cell>
          <cell r="AO681" t="str">
            <v>introductionEscaped</v>
          </cell>
          <cell r="AP681" t="str">
            <v>Ro</v>
          </cell>
          <cell r="AQ681">
            <v>4</v>
          </cell>
          <cell r="AR681">
            <v>3</v>
          </cell>
          <cell r="AS681">
            <v>12</v>
          </cell>
          <cell r="AT681">
            <v>1</v>
          </cell>
          <cell r="AU681">
            <v>24</v>
          </cell>
          <cell r="AV681">
            <v>50</v>
          </cell>
          <cell r="AW681" t="str">
            <v>Ingen kjent effekt</v>
          </cell>
          <cell r="AX681" t="str">
            <v>Ingen kjent effekt</v>
          </cell>
          <cell r="BC681" t="str">
            <v>Ingen kjent effekt</v>
          </cell>
          <cell r="BD681" t="str">
            <v>Ingen kjent effekt</v>
          </cell>
          <cell r="BE681" t="str">
            <v>no</v>
          </cell>
          <cell r="BF681" t="str">
            <v>no</v>
          </cell>
          <cell r="BK681" t="str">
            <v>temperate_boreal:Europe,Asia|temperate_nemoral:Europe,Asia</v>
          </cell>
          <cell r="BM681" t="str">
            <v>temperate_boreal:Europe,Asia|temperate_nemoral:Europe,Asia</v>
          </cell>
          <cell r="BO681">
            <v>2</v>
          </cell>
          <cell r="BQ681" t="str">
            <v>X</v>
          </cell>
          <cell r="BR681" t="str">
            <v>RedListCategoryLevel</v>
          </cell>
          <cell r="BT681">
            <v>1</v>
          </cell>
          <cell r="BW681" t="str">
            <v>SpreadYearlyIncreaseCalculatedExpansionSpeed</v>
          </cell>
          <cell r="BX681">
            <v>0</v>
          </cell>
          <cell r="BY681">
            <v>1</v>
          </cell>
          <cell r="CB681" t="str">
            <v>T21-C-3</v>
          </cell>
          <cell r="CC681">
            <v>1</v>
          </cell>
          <cell r="CH681">
            <v>1</v>
          </cell>
          <cell r="CM681">
            <v>1</v>
          </cell>
          <cell r="CQ681">
            <v>1</v>
          </cell>
          <cell r="CU681">
            <v>1</v>
          </cell>
          <cell r="CX681">
            <v>0</v>
          </cell>
          <cell r="CY681">
            <v>1</v>
          </cell>
          <cell r="DB681">
            <v>0</v>
          </cell>
          <cell r="DC681" t="str">
            <v>Plommepil &lt;i&gt;Salix acutifolia&lt;/i&gt; er en busk eller lite tre med frøformering. Dessuten kan den formere seg ved at avbrukne kvister rotslår.</v>
          </cell>
          <cell r="DD681" t="str">
            <v>&lt;p&gt;Ogna i Ro Hå er fortsatt det eneste stedet i Norge der plommepil er dokumentert etablert, på gjengrodd sanddyne og ved jernbanen fra 1977 til i dag. Det er mulig at arten er gjenstående eller svakt forvillet også i Ho Bergen: ved Tveitavatnet (sett 1989 og senere) og ved Tokerud i Oslo (se Elven &amp; Fremstad under forb.).&lt;/p&gt;</v>
          </cell>
          <cell r="DE681" t="str">
            <v>Arten er innført som prydtre. Den spres med frø over middels lange avstander (sikkert opp til 100 m eller mer). Det kan også være noe spredning langs vassdrag med avbrukne kvister.</v>
          </cell>
          <cell r="DF681" t="str">
            <v>Invasjonspotensialet er lite, en kombinasjon av begrenset (til låg) median levetid og ingen ekspansjon (foreløpig).</v>
          </cell>
          <cell r="DG681" t="str">
            <v>Det er ingen kjent negativ økologisk effekt slik planten står i dag.&lt;br/&gt;Plommepil er imidlertid nært beslektet med den stedegne arten doggpil &lt;i&gt;Salix daphnoides &lt;/i&gt;(sårbar, VU). De to artene kan med svært stor sannsynlighet krysse seg introgressivt, og deler av østeuropeisk doggpil (det som betegnes her som pommersk pil &lt;i&gt;S. daphnoides&lt;/i&gt; var. &lt;i&gt;pomeranica&lt;/i&gt;) kan allerede være et slikt krysningsprodukt. I Norge i dag er imidlertid plommepil som forvillet en vestlending og doggpil en østlending, men plommepil plantes også andre steder, f.eks. i Trøndelag. Vi vurderer derfor ikke introgressiv hybridisering som en økologisk effekt innen vurderingsperioden, men kan ikke utelukke at dette kan bli en framtidig effekt dersom plommepil plantes i større omfang enn i dag.</v>
          </cell>
          <cell r="DH681" t="str">
            <v>&lt;p&gt;Plommepil vurderes til ingen kjent økologisk risiko.&lt;br/&gt;&lt;/p&gt;</v>
          </cell>
          <cell r="DI681">
            <v>1</v>
          </cell>
        </row>
        <row r="682">
          <cell r="B682" t="str">
            <v>Amaranthus hypochondriacus powellii</v>
          </cell>
          <cell r="C682" t="str">
            <v>(S.Watson) Pedersen</v>
          </cell>
          <cell r="D682" t="str">
            <v>grønnamarant</v>
          </cell>
          <cell r="E682">
            <v>130277</v>
          </cell>
          <cell r="F682">
            <v>143616</v>
          </cell>
          <cell r="G682" t="str">
            <v>ExpertGroups/Karplanter/N</v>
          </cell>
          <cell r="H682" t="str">
            <v>Karplanter</v>
          </cell>
          <cell r="I682" t="str">
            <v>Karplanter</v>
          </cell>
          <cell r="J682" t="str">
            <v>AlienSpecie</v>
          </cell>
          <cell r="N682">
            <v>1</v>
          </cell>
          <cell r="Q682">
            <v>1</v>
          </cell>
          <cell r="T682" t="str">
            <v>NK</v>
          </cell>
          <cell r="U682">
            <v>1</v>
          </cell>
          <cell r="V682" t="str">
            <v>1,1</v>
          </cell>
          <cell r="AA682">
            <v>1956</v>
          </cell>
          <cell r="AB682" t="str">
            <v>terrestrial</v>
          </cell>
          <cell r="AD682" t="str">
            <v>unknown</v>
          </cell>
          <cell r="AE682" t="str">
            <v>no</v>
          </cell>
          <cell r="AF682" t="str">
            <v>unknown</v>
          </cell>
          <cell r="AG682">
            <v>2006</v>
          </cell>
          <cell r="AH682" t="str">
            <v>Ho Bergen: Nygårdsgaten</v>
          </cell>
          <cell r="AI682">
            <v>1</v>
          </cell>
          <cell r="AJ682" t="str">
            <v>V</v>
          </cell>
          <cell r="AN682">
            <v>1</v>
          </cell>
          <cell r="AO682" t="str">
            <v>introductionTransportpollution</v>
          </cell>
          <cell r="AP682" t="str">
            <v>Ho</v>
          </cell>
          <cell r="AQ682">
            <v>4</v>
          </cell>
          <cell r="AR682">
            <v>2</v>
          </cell>
          <cell r="AS682">
            <v>8</v>
          </cell>
          <cell r="AT682">
            <v>1</v>
          </cell>
          <cell r="AU682">
            <v>16</v>
          </cell>
          <cell r="AV682">
            <v>100</v>
          </cell>
          <cell r="AW682" t="str">
            <v>Ingen kjent effekt</v>
          </cell>
          <cell r="AX682" t="str">
            <v>Ingen kjent effekt</v>
          </cell>
          <cell r="BC682" t="str">
            <v>Ingen kjent effekt</v>
          </cell>
          <cell r="BD682" t="str">
            <v>Ingen kjent effekt</v>
          </cell>
          <cell r="BE682" t="str">
            <v>no</v>
          </cell>
          <cell r="BF682" t="str">
            <v>no</v>
          </cell>
          <cell r="BG682" t="str">
            <v>V</v>
          </cell>
          <cell r="BK682" t="str">
            <v>temperate_nemoral:NorthAndCentralAmerica|temperate_dry:NorthAndCentralAmerica|subtropic_unspecified:NorthAndCentralAmerica,SouthAmerica|subtropic_highlands:SouthAmerica</v>
          </cell>
          <cell r="BM682" t="str">
            <v>temperate_nemoral:Europe,Asia,Oceania,NorthAndCentralAmerica|temperate_dry:Europe,Asia|subtropic_unspecified:NorthAndCentralAmerica,SouthAmerica|subtropic_mediterranean:Europe,Asia,Oceania|subtropic_highlands:SouthAmerica|tropic:NorthAndCentralAmerica,SouthAmerica</v>
          </cell>
          <cell r="BO682">
            <v>1</v>
          </cell>
          <cell r="BR682" t="str">
            <v>RedListCategoryLevel</v>
          </cell>
          <cell r="BT682">
            <v>1</v>
          </cell>
          <cell r="BW682" t="str">
            <v>SpreadYearlyIncreaseCalculatedExpansionSpeed</v>
          </cell>
          <cell r="BX682">
            <v>0</v>
          </cell>
          <cell r="BY682">
            <v>1</v>
          </cell>
          <cell r="CB682" t="str">
            <v>T35,T37,T39,T45</v>
          </cell>
          <cell r="CC682">
            <v>1</v>
          </cell>
          <cell r="CH682">
            <v>1</v>
          </cell>
          <cell r="CM682">
            <v>1</v>
          </cell>
          <cell r="CQ682">
            <v>1</v>
          </cell>
          <cell r="CU682">
            <v>1</v>
          </cell>
          <cell r="CX682">
            <v>0</v>
          </cell>
          <cell r="CY682">
            <v>1</v>
          </cell>
          <cell r="DB682">
            <v>0</v>
          </cell>
          <cell r="DC682" t="str">
            <v>Grønnamarant &lt;i&gt;Amaranthus hypochondriacus&lt;/i&gt; var. &lt;i&gt;powellii&lt;/i&gt; kommer fra varme deler av vestlige Nord-Amerika, Mellom- og Sør-Amerika. Den er ettårig og har frøformering.</v>
          </cell>
          <cell r="DD682" t="str">
            <v>Grønnamarant er funnet svært spredte steder fra et første funn på avfallshaug i Op Lillehammer: Jørstadmoen i 1956 og fram til en serie funn på Østlandet og i Ho Bergen etter 2000. I Bergen ble den funnet i Nygårdsgaten i 2006 og gjenfunnet samme sted i 2016 og 2017 (Jørgensen 2018). Den har dermed vært etablert i minst 12 år. Hovedtyngden av funnene er i grønnsakåkrer, blomsterbed, på deponeringsplasser for organisk avfall og på fuglematingsplasser.</v>
          </cell>
          <cell r="DE682" t="str">
            <v>Arten er kommet inn med såfrø, gartnerivarer, korn, sojabønner og fuglef&amp;#244:r.</v>
          </cell>
          <cell r="DF682" t="str">
            <v>Invasjonspotensialet er lite, med minste skår på median levetid og ingen ekspansjon foreløpig.</v>
          </cell>
          <cell r="DG682" t="str">
            <v>Ingen kjent negativ økologisk effekt er knyttet til arten.</v>
          </cell>
          <cell r="DH682" t="str">
            <v>Grønnamarant vurderes til ingen kjent økologisk risiko.</v>
          </cell>
          <cell r="DI682">
            <v>1</v>
          </cell>
        </row>
        <row r="683">
          <cell r="B683" t="str">
            <v>Erigeron annuus</v>
          </cell>
          <cell r="C683" t="str">
            <v>(L.) Pers.</v>
          </cell>
          <cell r="D683" t="str">
            <v>trådstjerne</v>
          </cell>
          <cell r="E683">
            <v>133006</v>
          </cell>
          <cell r="F683">
            <v>100564</v>
          </cell>
          <cell r="G683" t="str">
            <v>ExpertGroups/Karplanter/N</v>
          </cell>
          <cell r="H683" t="str">
            <v>Karplanter</v>
          </cell>
          <cell r="I683" t="str">
            <v>Karplanter</v>
          </cell>
          <cell r="J683" t="str">
            <v>AlienSpecie</v>
          </cell>
          <cell r="N683">
            <v>3</v>
          </cell>
          <cell r="Q683">
            <v>1</v>
          </cell>
          <cell r="T683" t="str">
            <v>LO</v>
          </cell>
          <cell r="U683">
            <v>2</v>
          </cell>
          <cell r="V683" t="str">
            <v>3B,1</v>
          </cell>
          <cell r="X683">
            <v>2</v>
          </cell>
          <cell r="Y683">
            <v>3</v>
          </cell>
          <cell r="Z683">
            <v>1</v>
          </cell>
          <cell r="AA683">
            <v>1950</v>
          </cell>
          <cell r="AB683" t="str">
            <v>terrestrial</v>
          </cell>
          <cell r="AD683" t="str">
            <v>unknown</v>
          </cell>
          <cell r="AE683" t="str">
            <v>yes</v>
          </cell>
          <cell r="AF683" t="str">
            <v>unknown</v>
          </cell>
          <cell r="AG683">
            <v>2001</v>
          </cell>
          <cell r="AH683" t="str">
            <v>Ak Asker: Nesbru - Slependen</v>
          </cell>
          <cell r="AI683">
            <v>2</v>
          </cell>
          <cell r="AJ683" t="str">
            <v>V</v>
          </cell>
          <cell r="AL683">
            <v>1</v>
          </cell>
          <cell r="AM683" t="str">
            <v>importDirect</v>
          </cell>
          <cell r="AN683">
            <v>3</v>
          </cell>
          <cell r="AO683" t="str">
            <v>introductionTransportpollution,introductionEscaped,spreadStowaway</v>
          </cell>
          <cell r="AP683" t="str">
            <v>Øs,OsA,Bu,Ve,Va,Ro</v>
          </cell>
          <cell r="AQ683">
            <v>48</v>
          </cell>
          <cell r="AR683">
            <v>5</v>
          </cell>
          <cell r="AS683">
            <v>240</v>
          </cell>
          <cell r="AT683">
            <v>31200</v>
          </cell>
          <cell r="AU683">
            <v>720</v>
          </cell>
          <cell r="AV683">
            <v>60</v>
          </cell>
          <cell r="AW683" t="str">
            <v>Ingen kjent effekt</v>
          </cell>
          <cell r="AX683" t="str">
            <v>Ingen kjent effekt</v>
          </cell>
          <cell r="BC683" t="str">
            <v>Ingen kjent effekt</v>
          </cell>
          <cell r="BD683" t="str">
            <v>Ingen kjent effekt</v>
          </cell>
          <cell r="BE683" t="str">
            <v>no</v>
          </cell>
          <cell r="BF683" t="str">
            <v>no</v>
          </cell>
          <cell r="BG683" t="str">
            <v>V</v>
          </cell>
          <cell r="BK683" t="str">
            <v>temperate_nemoral:NorthAndCentralAmerica|subtropic_unspecified:NorthAndCentralAmerica</v>
          </cell>
          <cell r="BM683" t="str">
            <v>temperate_nemoral:Europe,Asia,NorthAndCentralAmerica|subtropic_unspecified:Oceania,NorthAndCentralAmerica|subtropic_mediterranean:Europe,Asia</v>
          </cell>
          <cell r="BO683">
            <v>2</v>
          </cell>
          <cell r="BP683" t="str">
            <v>X</v>
          </cell>
          <cell r="BR683" t="str">
            <v>RedListCategoryLevel</v>
          </cell>
          <cell r="BT683">
            <v>3</v>
          </cell>
          <cell r="BW683" t="str">
            <v>SpreadYearlyIncreaseCalculatedExpansionSpeed</v>
          </cell>
          <cell r="BX683">
            <v>253.98</v>
          </cell>
          <cell r="BY683">
            <v>1</v>
          </cell>
          <cell r="CB683" t="str">
            <v>T32-C-3,T32-C-7,T40,T43</v>
          </cell>
          <cell r="CC683">
            <v>1</v>
          </cell>
          <cell r="CH683">
            <v>1</v>
          </cell>
          <cell r="CM683">
            <v>1</v>
          </cell>
          <cell r="CP683" t="str">
            <v>Åpen grunnlendt kalkmark i boreonemoral sone</v>
          </cell>
          <cell r="CQ683">
            <v>1</v>
          </cell>
          <cell r="CU683">
            <v>1</v>
          </cell>
          <cell r="CX683">
            <v>0</v>
          </cell>
          <cell r="CY683">
            <v>1</v>
          </cell>
          <cell r="DB683">
            <v>0</v>
          </cell>
          <cell r="DC683" t="str">
            <v>Trådstjerne &lt;i&gt;Erigeron annuus &lt;/i&gt;er en toårig urt, opp til 50 cm høg. Arten kommer fra østlige Nord-Amerika, men er hyppig som ugras i store deler av Europa og dels i Asia. Den har ofte god frøformering. Fruktene er vindspredte og kan spres over en viss distanse, anslagsvis opp til 50-100 m. Bestandene kan bli ganske store og individrike på få år. Arten forekommer hovedsakelig på ulike typer skrotemark, men inntar også grunnlende, til dels på kalkgrunn.</v>
          </cell>
          <cell r="DD683" t="str">
            <v>&lt;p&gt;Trådstjerne kan være kommet inn delvis som prydplante, men de fleste forekomstene tyder på innførsel med grasfrø og ulike transportmidler til industritomter og skroteplasser. Den er under etablering i Norge og er de siste 15 årene funnet flere steder med små bestander, spesielt i Ak Asker, Bu Drammen og VA Farsund.&lt;/p&gt;</v>
          </cell>
          <cell r="DE683" t="str">
            <v>Arten er kommet inn med grasfrø og transportmidler og som prydplante og er spredt med frø fra hager.</v>
          </cell>
          <cell r="DF683" t="str">
            <v>Invasjonspotensialet er moderat, med begrenset (med usikkerhet til moderat) lang median levetid og moderat ekspansjonshastighet.</v>
          </cell>
          <cell r="DG683" t="str">
            <v>Ingen kjent negativ økologisk effekt er knyttet til arten.</v>
          </cell>
          <cell r="DH683" t="str">
            <v>&lt;p&gt;Trådstjerne vurderes til låg økologisk risiko, og utelukkende på grunn av invasjonspotensialet. Den har nokså ustabile forekomster, og økt funnfrekvens de siste 15 år henger trolig mer sammen med økt innførsel enn med egenspredning. Arten er lite etablert i norsk natur og oftest på skrotemark i vid betydning. Den forekommer også i en prioritert naturtype, grunnlendt kalkmark, men fører ikke til noen merkbar fortrengning.&lt;/p&gt;</v>
          </cell>
          <cell r="DI683">
            <v>0</v>
          </cell>
        </row>
        <row r="684">
          <cell r="B684" t="str">
            <v>Erigeron philadelphicus</v>
          </cell>
          <cell r="C684" t="str">
            <v>L.</v>
          </cell>
          <cell r="E684">
            <v>105197</v>
          </cell>
          <cell r="F684">
            <v>145544</v>
          </cell>
          <cell r="G684" t="str">
            <v>ExpertGroups/Karplanter/N</v>
          </cell>
          <cell r="H684" t="str">
            <v>Karplanter</v>
          </cell>
          <cell r="I684" t="str">
            <v>Karplanter</v>
          </cell>
          <cell r="J684" t="str">
            <v>NotApplicable</v>
          </cell>
          <cell r="M684" t="str">
            <v>canNotEstablishWithin50years</v>
          </cell>
          <cell r="AA684">
            <v>1947</v>
          </cell>
          <cell r="AB684" t="str">
            <v>terrestrial</v>
          </cell>
          <cell r="AD684" t="str">
            <v>unknown</v>
          </cell>
          <cell r="AE684" t="str">
            <v>no</v>
          </cell>
          <cell r="AF684" t="str">
            <v>unknown</v>
          </cell>
          <cell r="AI684">
            <v>2</v>
          </cell>
          <cell r="AJ684" t="str">
            <v>V</v>
          </cell>
          <cell r="AW684" t="str">
            <v>Ingen kjent effekt</v>
          </cell>
          <cell r="AX684" t="str">
            <v>Ingen kjent effekt</v>
          </cell>
          <cell r="BC684" t="str">
            <v>Ingen kjent effekt</v>
          </cell>
          <cell r="BD684" t="str">
            <v>Ingen kjent effekt</v>
          </cell>
          <cell r="BK684" t="str">
            <v>temperate_boreal:NorthAndCentralAmerica|temperate_nemoral:NorthAndCentralAmerica|subtropic_unspecified:NorthAndCentralAmerica</v>
          </cell>
          <cell r="BM684" t="str">
            <v>temperate_boreal:NorthAndCentralAmerica|temperate_nemoral:Europe,Asia,NorthAndCentralAmerica|subtropic_unspecified:NorthAndCentralAmerica</v>
          </cell>
          <cell r="DI684">
            <v>0</v>
          </cell>
        </row>
        <row r="685">
          <cell r="B685" t="str">
            <v>Erigeron speciosus</v>
          </cell>
          <cell r="C685" t="str">
            <v>(Lindl.) DC.</v>
          </cell>
          <cell r="D685" t="str">
            <v>praktbakkestjerne</v>
          </cell>
          <cell r="E685">
            <v>85736</v>
          </cell>
          <cell r="F685">
            <v>128847</v>
          </cell>
          <cell r="G685" t="str">
            <v>ExpertGroups/Karplanter/N</v>
          </cell>
          <cell r="H685" t="str">
            <v>Karplanter</v>
          </cell>
          <cell r="I685" t="str">
            <v>Karplanter</v>
          </cell>
          <cell r="J685" t="str">
            <v>NotApplicable</v>
          </cell>
          <cell r="M685" t="str">
            <v>canNotEstablishWithin50years</v>
          </cell>
          <cell r="AA685">
            <v>1997</v>
          </cell>
          <cell r="AB685" t="str">
            <v>terrestrial</v>
          </cell>
          <cell r="AD685" t="str">
            <v>unknown</v>
          </cell>
          <cell r="AE685" t="str">
            <v>no</v>
          </cell>
          <cell r="AF685" t="str">
            <v>unknown</v>
          </cell>
          <cell r="AI685">
            <v>5</v>
          </cell>
          <cell r="AJ685" t="str">
            <v>V</v>
          </cell>
          <cell r="AW685" t="str">
            <v>Ingen kjent effekt</v>
          </cell>
          <cell r="AX685" t="str">
            <v>Ingen kjent effekt</v>
          </cell>
          <cell r="BC685" t="str">
            <v>Ingen kjent effekt</v>
          </cell>
          <cell r="BD685" t="str">
            <v>Ingen kjent effekt</v>
          </cell>
          <cell r="BK685" t="str">
            <v>temperate_nemoral:NorthAndCentralAmerica|temperate_dry:NorthAndCentralAmerica|subtropic_dry:NorthAndCentralAmerica</v>
          </cell>
          <cell r="BM685" t="str">
            <v>temperate_nemoral:Europe,NorthAndCentralAmerica|temperate_dry:NorthAndCentralAmerica|subtropic_dry:NorthAndCentralAmerica</v>
          </cell>
          <cell r="DI685">
            <v>0</v>
          </cell>
        </row>
        <row r="686">
          <cell r="B686" t="str">
            <v>Erodium botrys</v>
          </cell>
          <cell r="C686" t="str">
            <v>(Cav.) Bertol.</v>
          </cell>
          <cell r="D686" t="str">
            <v>middelhavstranehals</v>
          </cell>
          <cell r="E686">
            <v>62193</v>
          </cell>
          <cell r="F686">
            <v>102233</v>
          </cell>
          <cell r="G686" t="str">
            <v>ExpertGroups/Karplanter/N</v>
          </cell>
          <cell r="H686" t="str">
            <v>Karplanter</v>
          </cell>
          <cell r="I686" t="str">
            <v>Karplanter</v>
          </cell>
          <cell r="J686" t="str">
            <v>NotApplicable</v>
          </cell>
          <cell r="M686" t="str">
            <v>canNotEstablishWithin50years</v>
          </cell>
          <cell r="AA686">
            <v>1953</v>
          </cell>
          <cell r="AB686" t="str">
            <v>terrestrial</v>
          </cell>
          <cell r="AD686" t="str">
            <v>unknown</v>
          </cell>
          <cell r="AE686" t="str">
            <v>no</v>
          </cell>
          <cell r="AF686" t="str">
            <v>unknown</v>
          </cell>
          <cell r="AI686">
            <v>1</v>
          </cell>
          <cell r="AJ686" t="str">
            <v>V</v>
          </cell>
          <cell r="AW686" t="str">
            <v>Ingen kjent effekt</v>
          </cell>
          <cell r="AX686" t="str">
            <v>Ingen kjent effekt</v>
          </cell>
          <cell r="BC686" t="str">
            <v>Ingen kjent effekt</v>
          </cell>
          <cell r="BD686" t="str">
            <v>Ingen kjent effekt</v>
          </cell>
          <cell r="BK686" t="str">
            <v>subtropic_mediterranean:Europe,Asia,Africa</v>
          </cell>
          <cell r="BM686" t="str">
            <v>subtropic_mediterranean:Europe,Asia,Africa,Oceania,NorthAndCentralAmerica|subtropic_caperegion:Africa</v>
          </cell>
          <cell r="DI686">
            <v>0</v>
          </cell>
        </row>
        <row r="687">
          <cell r="B687" t="str">
            <v>Erodium ciconium</v>
          </cell>
          <cell r="C687" t="str">
            <v>(L.) L'Hér.</v>
          </cell>
          <cell r="E687">
            <v>105198</v>
          </cell>
          <cell r="F687">
            <v>145545</v>
          </cell>
          <cell r="G687" t="str">
            <v>ExpertGroups/Karplanter/N</v>
          </cell>
          <cell r="H687" t="str">
            <v>Karplanter</v>
          </cell>
          <cell r="I687" t="str">
            <v>Karplanter</v>
          </cell>
          <cell r="J687" t="str">
            <v>NotApplicable</v>
          </cell>
          <cell r="M687" t="str">
            <v>canNotEstablishWithin50years</v>
          </cell>
          <cell r="AA687">
            <v>1947</v>
          </cell>
          <cell r="AB687" t="str">
            <v>terrestrial</v>
          </cell>
          <cell r="AD687" t="str">
            <v>unknown</v>
          </cell>
          <cell r="AE687" t="str">
            <v>no</v>
          </cell>
          <cell r="AF687" t="str">
            <v>unknown</v>
          </cell>
          <cell r="AI687">
            <v>1</v>
          </cell>
          <cell r="AJ687" t="str">
            <v>V</v>
          </cell>
          <cell r="AW687" t="str">
            <v>Ingen kjent effekt</v>
          </cell>
          <cell r="AX687" t="str">
            <v>Ingen kjent effekt</v>
          </cell>
          <cell r="BC687" t="str">
            <v>Ingen kjent effekt</v>
          </cell>
          <cell r="BD687" t="str">
            <v>Ingen kjent effekt</v>
          </cell>
          <cell r="BK687" t="str">
            <v>temperate_dry:Asia|subtropic_mediterranean:Europe,Asia,Africa</v>
          </cell>
          <cell r="BM687" t="str">
            <v>temperate_dry:Asia|subtropic_mediterranean:Europe,Asia,Africa</v>
          </cell>
          <cell r="DI687">
            <v>0</v>
          </cell>
        </row>
        <row r="688">
          <cell r="B688" t="str">
            <v>Erodium manescavi</v>
          </cell>
          <cell r="C688" t="str">
            <v>Coss.</v>
          </cell>
          <cell r="D688" t="str">
            <v>flekktranehals</v>
          </cell>
          <cell r="E688">
            <v>100390</v>
          </cell>
          <cell r="F688">
            <v>141628</v>
          </cell>
          <cell r="G688" t="str">
            <v>ExpertGroups/Karplanter/N</v>
          </cell>
          <cell r="H688" t="str">
            <v>Karplanter</v>
          </cell>
          <cell r="I688" t="str">
            <v>Karplanter</v>
          </cell>
          <cell r="J688" t="str">
            <v>NotApplicable</v>
          </cell>
          <cell r="M688" t="str">
            <v>canNotEstablishWithin50years</v>
          </cell>
          <cell r="AA688">
            <v>2005</v>
          </cell>
          <cell r="AB688" t="str">
            <v>terrestrial</v>
          </cell>
          <cell r="AD688" t="str">
            <v>unknown</v>
          </cell>
          <cell r="AE688" t="str">
            <v>no</v>
          </cell>
          <cell r="AF688" t="str">
            <v>unknown</v>
          </cell>
          <cell r="AI688">
            <v>5</v>
          </cell>
          <cell r="AJ688" t="str">
            <v>V</v>
          </cell>
          <cell r="AW688" t="str">
            <v>Ingen kjent effekt</v>
          </cell>
          <cell r="AX688" t="str">
            <v>Ingen kjent effekt</v>
          </cell>
          <cell r="BC688" t="str">
            <v>Ingen kjent effekt</v>
          </cell>
          <cell r="BD688" t="str">
            <v>Ingen kjent effekt</v>
          </cell>
          <cell r="BK688" t="str">
            <v>temperate_nemoral:Europe</v>
          </cell>
          <cell r="BM688" t="str">
            <v>temperate_nemoral:Europe</v>
          </cell>
          <cell r="DI688">
            <v>0</v>
          </cell>
        </row>
        <row r="689">
          <cell r="B689" t="str">
            <v>Erodium moschatum</v>
          </cell>
          <cell r="C689" t="str">
            <v>(L.) L'Hér.</v>
          </cell>
          <cell r="D689" t="str">
            <v>moskustranehals</v>
          </cell>
          <cell r="E689">
            <v>62196</v>
          </cell>
          <cell r="F689">
            <v>102236</v>
          </cell>
          <cell r="G689" t="str">
            <v>ExpertGroups/Karplanter/N</v>
          </cell>
          <cell r="H689" t="str">
            <v>Karplanter</v>
          </cell>
          <cell r="I689" t="str">
            <v>Karplanter</v>
          </cell>
          <cell r="J689" t="str">
            <v>NotApplicable</v>
          </cell>
          <cell r="M689" t="str">
            <v>canNotEstablishWithin50years</v>
          </cell>
          <cell r="AA689" t="str">
            <v>1821-1860</v>
          </cell>
          <cell r="AB689" t="str">
            <v>terrestrial</v>
          </cell>
          <cell r="AD689" t="str">
            <v>unknown</v>
          </cell>
          <cell r="AE689" t="str">
            <v>no</v>
          </cell>
          <cell r="AF689" t="str">
            <v>unknown</v>
          </cell>
          <cell r="AI689">
            <v>1</v>
          </cell>
          <cell r="AJ689" t="str">
            <v>V</v>
          </cell>
          <cell r="AW689" t="str">
            <v>Ingen kjent effekt</v>
          </cell>
          <cell r="AX689" t="str">
            <v>Ingen kjent effekt</v>
          </cell>
          <cell r="BC689" t="str">
            <v>Ingen kjent effekt</v>
          </cell>
          <cell r="BD689" t="str">
            <v>Ingen kjent effekt</v>
          </cell>
          <cell r="BK689" t="str">
            <v>temperate_nemoral:Europe|subtropic_mediterranean:Europe,Africa|tropic:Africa</v>
          </cell>
          <cell r="BM689" t="str">
            <v>temperate_nemoral:Europe|subtropic_mediterranean:Europe,Africa|tropic:Africa</v>
          </cell>
          <cell r="DI689">
            <v>0</v>
          </cell>
        </row>
        <row r="690">
          <cell r="B690" t="str">
            <v>Eruca vesicaria</v>
          </cell>
          <cell r="C690" t="str">
            <v>(L.) Cav.</v>
          </cell>
          <cell r="D690" t="str">
            <v>salatsennep</v>
          </cell>
          <cell r="E690">
            <v>144110</v>
          </cell>
          <cell r="F690">
            <v>101211</v>
          </cell>
          <cell r="G690" t="str">
            <v>ExpertGroups/Karplanter/N</v>
          </cell>
          <cell r="H690" t="str">
            <v>Karplanter</v>
          </cell>
          <cell r="I690" t="str">
            <v>Karplanter</v>
          </cell>
          <cell r="J690" t="str">
            <v>NotApplicable</v>
          </cell>
          <cell r="M690" t="str">
            <v>canNotEstablishWithin50years</v>
          </cell>
          <cell r="AA690">
            <v>1892</v>
          </cell>
          <cell r="AB690" t="str">
            <v>terrestrial</v>
          </cell>
          <cell r="AD690" t="str">
            <v>origin,unknown</v>
          </cell>
          <cell r="AE690" t="str">
            <v>no</v>
          </cell>
          <cell r="AF690" t="str">
            <v>unknown</v>
          </cell>
          <cell r="AI690">
            <v>1</v>
          </cell>
          <cell r="AJ690" t="str">
            <v>V</v>
          </cell>
          <cell r="AW690" t="str">
            <v>Ingen kjent effekt</v>
          </cell>
          <cell r="AX690" t="str">
            <v>Økonomisk viktig kultur som salatplante, spesielt på Østlandet.</v>
          </cell>
          <cell r="BC690" t="str">
            <v>Ingen kjent effekt</v>
          </cell>
          <cell r="BD690" t="str">
            <v>Ingen kjent effekt</v>
          </cell>
          <cell r="BK690" t="str">
            <v>subtropic_mediterranean:Europe,Asia,Africa|subtropic_dry:Asia</v>
          </cell>
          <cell r="BM690" t="str">
            <v>temperate_nemoral:Europe,NorthAndCentralAmerica|temperate_dry:Europe,Asia|subtropic_mediterranean:Europe,Asia,Africa,Oceania,NorthAndCentralAmerica,SouthAmerica|subtropic_dry:Asia,NorthAndCentralAmerica,SouthAmerica</v>
          </cell>
          <cell r="DI690">
            <v>0</v>
          </cell>
        </row>
        <row r="691">
          <cell r="B691" t="str">
            <v>Erucaria hispanica</v>
          </cell>
          <cell r="C691" t="str">
            <v>(L.) Druce</v>
          </cell>
          <cell r="D691" t="str">
            <v>spansk reddik</v>
          </cell>
          <cell r="E691">
            <v>133084</v>
          </cell>
          <cell r="F691">
            <v>101214</v>
          </cell>
          <cell r="G691" t="str">
            <v>ExpertGroups/Karplanter/N</v>
          </cell>
          <cell r="H691" t="str">
            <v>Karplanter</v>
          </cell>
          <cell r="I691" t="str">
            <v>Karplanter</v>
          </cell>
          <cell r="J691" t="str">
            <v>NotApplicable</v>
          </cell>
          <cell r="M691" t="str">
            <v>canNotEstablishWithin50years</v>
          </cell>
          <cell r="AA691">
            <v>1891</v>
          </cell>
          <cell r="AB691" t="str">
            <v>terrestrial</v>
          </cell>
          <cell r="AD691" t="str">
            <v>origin,unknown</v>
          </cell>
          <cell r="AE691" t="str">
            <v>no</v>
          </cell>
          <cell r="AF691" t="str">
            <v>unknown</v>
          </cell>
          <cell r="AI691">
            <v>1</v>
          </cell>
          <cell r="AJ691" t="str">
            <v>V</v>
          </cell>
          <cell r="AW691" t="str">
            <v>Ingen kjent effekt</v>
          </cell>
          <cell r="AX691" t="str">
            <v>Ingen kjent effekt</v>
          </cell>
          <cell r="BC691" t="str">
            <v>Ingen kjent effekt</v>
          </cell>
          <cell r="BD691" t="str">
            <v>Ingen kjent effekt</v>
          </cell>
          <cell r="BK691" t="str">
            <v>subtropic_mediterranean:Europe,Asia,Africa|subtropic_dry:Africa</v>
          </cell>
          <cell r="BM691" t="str">
            <v>subtropic_mediterranean:Europe,Asia,Africa|subtropic_dry:Africa</v>
          </cell>
          <cell r="DI691">
            <v>0</v>
          </cell>
        </row>
        <row r="692">
          <cell r="B692" t="str">
            <v>Rosa glauca</v>
          </cell>
          <cell r="C692" t="str">
            <v>Pourr.</v>
          </cell>
          <cell r="D692" t="str">
            <v>doggrose</v>
          </cell>
          <cell r="E692">
            <v>136923</v>
          </cell>
          <cell r="F692">
            <v>103391</v>
          </cell>
          <cell r="G692" t="str">
            <v>ExpertGroups/Karplanter/N</v>
          </cell>
          <cell r="H692" t="str">
            <v>Karplanter</v>
          </cell>
          <cell r="I692" t="str">
            <v>Karplanter</v>
          </cell>
          <cell r="J692" t="str">
            <v>AlienSpecie</v>
          </cell>
          <cell r="N692">
            <v>4</v>
          </cell>
          <cell r="Q692">
            <v>1</v>
          </cell>
          <cell r="T692" t="str">
            <v>PH</v>
          </cell>
          <cell r="U692">
            <v>3</v>
          </cell>
          <cell r="V692" t="str">
            <v>4A,1</v>
          </cell>
          <cell r="X692">
            <v>3</v>
          </cell>
          <cell r="Y692">
            <v>4</v>
          </cell>
          <cell r="Z692">
            <v>1</v>
          </cell>
          <cell r="AA692">
            <v>1943</v>
          </cell>
          <cell r="AB692" t="str">
            <v>terrestrial</v>
          </cell>
          <cell r="AD692" t="str">
            <v>unknown</v>
          </cell>
          <cell r="AE692" t="str">
            <v>yes</v>
          </cell>
          <cell r="AF692" t="str">
            <v>unknown</v>
          </cell>
          <cell r="AG692">
            <v>1966</v>
          </cell>
          <cell r="AH692" t="str">
            <v>ST Osen: Osen</v>
          </cell>
          <cell r="AI692">
            <v>10</v>
          </cell>
          <cell r="AJ692" t="str">
            <v>V</v>
          </cell>
          <cell r="AL692">
            <v>2</v>
          </cell>
          <cell r="AM692" t="str">
            <v>importDirect</v>
          </cell>
          <cell r="AN692">
            <v>3</v>
          </cell>
          <cell r="AO692" t="str">
            <v>introductionEscaped,spreadNaturalDispersal</v>
          </cell>
          <cell r="AP692" t="str">
            <v>Øs,OsA,He,Op,Bu,Ve,Te,Aa,Va,Ro,Ho,Sf,Mr,St,Nt,No</v>
          </cell>
          <cell r="AQ692">
            <v>380</v>
          </cell>
          <cell r="AR692">
            <v>6</v>
          </cell>
          <cell r="AS692">
            <v>2280</v>
          </cell>
          <cell r="AT692">
            <v>250000</v>
          </cell>
          <cell r="AU692">
            <v>6840</v>
          </cell>
          <cell r="AV692">
            <v>75</v>
          </cell>
          <cell r="AW692" t="str">
            <v>Ingen kjent effekt</v>
          </cell>
          <cell r="AX692" t="str">
            <v>Ingen kjent effekt</v>
          </cell>
          <cell r="BC692" t="str">
            <v>Ingen kjent effekt</v>
          </cell>
          <cell r="BD692" t="str">
            <v>Ingen kjent effekt</v>
          </cell>
          <cell r="BE692" t="str">
            <v>no</v>
          </cell>
          <cell r="BF692" t="str">
            <v>no</v>
          </cell>
          <cell r="BK692" t="str">
            <v>temperate_nemoral:Europe|subtropic_mediterranean:Europe</v>
          </cell>
          <cell r="BM692" t="str">
            <v>temperate_boreal:Europe,NorthAndCentralAmerica|temperate_nemoral:Europe,NorthAndCentralAmerica|subtropic_mediterranean:Europe</v>
          </cell>
          <cell r="BO692">
            <v>4</v>
          </cell>
          <cell r="BR692" t="str">
            <v>RedListCategoryLevel</v>
          </cell>
          <cell r="BT692">
            <v>3</v>
          </cell>
          <cell r="BU692" t="str">
            <v>X</v>
          </cell>
          <cell r="BW692" t="str">
            <v>SpreadYearlyIncreaseObservations</v>
          </cell>
          <cell r="BX692">
            <v>483</v>
          </cell>
          <cell r="BY692">
            <v>1</v>
          </cell>
          <cell r="CB692" t="str">
            <v>T31,T32,T35,T37,T43,T30,T2,T4-C-6,T4-C-7,T4-C-10,T4-C-11,T4-C-2,T4-C-3,T4-C-7,T4-C-4,T4-C-8,T4-C-1,T4-C-5</v>
          </cell>
          <cell r="CC692">
            <v>1</v>
          </cell>
          <cell r="CH692">
            <v>1</v>
          </cell>
          <cell r="CM692">
            <v>1</v>
          </cell>
          <cell r="CQ692">
            <v>1</v>
          </cell>
          <cell r="CU692">
            <v>1</v>
          </cell>
          <cell r="CX692">
            <v>0</v>
          </cell>
          <cell r="CY692">
            <v>1</v>
          </cell>
          <cell r="DB692">
            <v>0</v>
          </cell>
          <cell r="DC692" t="str">
            <v>Doggrose &lt;i&gt;Rosa glauca&lt;/i&gt; er en middels stor og langlevd busk fra fjellstrøk i sørlige Mellom-Europa og i Sør-Europa. Den har frøreproduksjon og noe klonal vekst med rotskudd. &lt;br/&gt;</v>
          </cell>
          <cell r="DD692" t="str">
            <v>&lt;p&gt;Doggrose er en gammel hagerose og er særlig utbredt i hager i høgtliggende strøk og nordpå. Første funnet som forvillet er fra 1943 i Øf Eidsberg med spredte funn i Sør-Norge noen tiår og med første sannsynlige etablering i 1966 i ST Osen (men den kan så klart ha vært etablert før). Den begynte først å spre seg sterkt på 1990-tallet, med nesten en 10-dobling av funn fra 1961-1980 og 1981-2000. Arten naturaliseres meget lett i skog og er nå etablert i en større del av sitt klimatisk potensielle utbredelsesområdei Norge. Den er foreløpig ikke blitt vanlig noe sted. Videre fortetning er forventet ettersom flere forvillete planter kommer i generativ fase og begynner å spre seg på egen hånd.&lt;/p&gt;&lt;p&gt;Artsdatabankens Artskart og Artsobservasjoner MÅ IKKE BRUKES for vurdering av doggrose. Navnet &lt;i&gt;Rosa glauca&lt;/i&gt; har vært brukt om ulike arter gjennom ulike tider, og av de opplysningene som er hentet inn i våre filer fra Artsdatabankens kilder, er 70 % (287 av 406 opplysninger) opplagt feil i forhold til dagens navnebruk og taksonomi.&lt;/p&gt;</v>
          </cell>
          <cell r="DE692" t="str">
            <v>Doggrose er en gammel hagerose som særlig er utbredt i hager i høgtliggende strøk og nordpå. De saftige fruktene (nypene) blir ivrig spist av fugl som sprer smånøttene effektivt til nærliggende kratt og skog der de slår seg ned og skiter. Arten får dermed ofte direkte spredning fra hager og ut i skog et godt stykke vekk. Doggroser er funnet i skogen opptil 10 km eller mer vekk fra nærmeste kjente plantete busk.</v>
          </cell>
          <cell r="DF692" t="str">
            <v>Invasjonspotensialet er stort: arten skårer maksimum på median levetid og nivå 3 (med usikkerhet oppover) på ekspansjonshastighet.</v>
          </cell>
          <cell r="DG692" t="str">
            <v>Arten vurderes ikke å ha noen merkbar negativ økologisk effekt: den etablerer seg lett i et bredt utvalg av middels til meget næringsrike og friske til fuktige skogtyper og kratt, men opptrer ikke i slike mengder at den påvirker naturtyper eller hjemlige arter i særlig grad.</v>
          </cell>
          <cell r="DH692" t="str">
            <v>&lt;p&gt;Doggrose vurderes å ha potensielt høy risiko i norsk natur, men dette skyldes utelukkende et høyt invasjonspotensial. Det er ingen kjente eller antatt negative effekter knyttet til arten foreløpig.&lt;/p&gt;</v>
          </cell>
          <cell r="DI692">
            <v>0</v>
          </cell>
        </row>
        <row r="693">
          <cell r="B693" t="str">
            <v>Cercidiphyllum japonicum</v>
          </cell>
          <cell r="C693" t="str">
            <v>Siebold &amp; Zucc.</v>
          </cell>
          <cell r="D693" t="str">
            <v>hjertetre</v>
          </cell>
          <cell r="E693">
            <v>63530</v>
          </cell>
          <cell r="F693">
            <v>103570</v>
          </cell>
          <cell r="G693" t="str">
            <v>ExpertGroups/Karplanter/N</v>
          </cell>
          <cell r="H693" t="str">
            <v>Karplanter</v>
          </cell>
          <cell r="I693" t="str">
            <v>Karplanter</v>
          </cell>
          <cell r="J693" t="str">
            <v>AlienSpecie</v>
          </cell>
          <cell r="N693">
            <v>1</v>
          </cell>
          <cell r="P693" t="str">
            <v>V</v>
          </cell>
          <cell r="Q693">
            <v>1</v>
          </cell>
          <cell r="T693" t="str">
            <v>NK</v>
          </cell>
          <cell r="U693">
            <v>1</v>
          </cell>
          <cell r="V693" t="str">
            <v>1,1</v>
          </cell>
          <cell r="W693" t="str">
            <v>LO</v>
          </cell>
          <cell r="X693">
            <v>2</v>
          </cell>
          <cell r="Y693">
            <v>2</v>
          </cell>
          <cell r="Z693">
            <v>1</v>
          </cell>
          <cell r="AA693">
            <v>1980</v>
          </cell>
          <cell r="AB693" t="str">
            <v>terrestrial</v>
          </cell>
          <cell r="AD693" t="str">
            <v>unknown</v>
          </cell>
          <cell r="AE693" t="str">
            <v>yes</v>
          </cell>
          <cell r="AF693" t="str">
            <v>unknown</v>
          </cell>
          <cell r="AI693">
            <v>30</v>
          </cell>
          <cell r="AJ693" t="str">
            <v>V</v>
          </cell>
          <cell r="AL693">
            <v>1</v>
          </cell>
          <cell r="AM693" t="str">
            <v>importDirect</v>
          </cell>
          <cell r="AN693">
            <v>1</v>
          </cell>
          <cell r="AO693" t="str">
            <v>introductionEscaped</v>
          </cell>
          <cell r="AP693" t="str">
            <v>OsA,St</v>
          </cell>
          <cell r="AQ693">
            <v>12</v>
          </cell>
          <cell r="AR693">
            <v>5</v>
          </cell>
          <cell r="AS693">
            <v>60</v>
          </cell>
          <cell r="AT693">
            <v>80000</v>
          </cell>
          <cell r="AU693">
            <v>180</v>
          </cell>
          <cell r="AV693">
            <v>100</v>
          </cell>
          <cell r="AW693" t="str">
            <v>Ingen kjent effekt</v>
          </cell>
          <cell r="AX693" t="str">
            <v>Ingen kjent effekt</v>
          </cell>
          <cell r="BC693" t="str">
            <v>Ingen kjent effekt</v>
          </cell>
          <cell r="BD693" t="str">
            <v>Ingen kjent effekt</v>
          </cell>
          <cell r="BE693" t="str">
            <v>no</v>
          </cell>
          <cell r="BF693" t="str">
            <v>no</v>
          </cell>
          <cell r="BG693" t="str">
            <v>V</v>
          </cell>
          <cell r="BK693" t="str">
            <v>temperate_nemoral:Asia</v>
          </cell>
          <cell r="BM693" t="str">
            <v>temperate_nemoral:Europe,Asia,Oceania,NorthAndCentralAmerica</v>
          </cell>
          <cell r="BO693">
            <v>2</v>
          </cell>
          <cell r="BR693" t="str">
            <v>RedListCategoryLevel</v>
          </cell>
          <cell r="BT693">
            <v>1</v>
          </cell>
          <cell r="BU693" t="str">
            <v>X</v>
          </cell>
          <cell r="BW693" t="str">
            <v>SpreadYearlyIncreaseCalculatedExpansionSpeed</v>
          </cell>
          <cell r="BX693">
            <v>45.75</v>
          </cell>
          <cell r="BY693">
            <v>1</v>
          </cell>
          <cell r="CB693" t="str">
            <v>T35,T37,T43,T4</v>
          </cell>
          <cell r="CC693">
            <v>1</v>
          </cell>
          <cell r="CH693">
            <v>1</v>
          </cell>
          <cell r="CM693">
            <v>1</v>
          </cell>
          <cell r="CQ693">
            <v>1</v>
          </cell>
          <cell r="CU693">
            <v>1</v>
          </cell>
          <cell r="CX693">
            <v>0</v>
          </cell>
          <cell r="CY693">
            <v>1</v>
          </cell>
          <cell r="DB693">
            <v>0</v>
          </cell>
          <cell r="DC693" t="str">
            <v>Hjertetre &lt;i&gt;Cercidiphyllum japonicum&lt;/i&gt; er et lite til meget stort tre (opp til 45 m) fra Japan og Kina. Det er særbu (med hann- og hunnplanter), og både hann- og hunnplanter er til salgs. Er hann- og hunntrær plantet nær hverandre vil man trolig alltid finne frøplanter. Frøene spres nokså passivt og lander tett rundt morplantene. De fleste observerte dyrkete trær er hanntrær, trolig på grunn av vakre pollenbærere om våren. Salgsmaterialet omfatter imidlertid hann og hunn i blanding (Per A. Pedersen, pers. komm.).</v>
          </cell>
          <cell r="DD693" t="str">
            <v>&lt;p&gt;Hjertetre er et stadig mer populært prydtre. Den ble først observert i naturen i VA Lindesnes i 1980, og er senere funnet i Oslo og i ST Trondheim, men kan være oversett andre steder. Arten setter nå godt med frukt på steder der det er plantet mye av det (trenger kryssbefruktning). Frøplanter blir stadig observert, og det er bare et tidsspørsmål før arten danner bestander med egenspredning i norsk natur.&lt;/p&gt;</v>
          </cell>
          <cell r="DE693" t="str">
            <v>Arten er innført som prydtre, og sprer seg med frø.</v>
          </cell>
          <cell r="DF693" t="str">
            <v>Invasjonspotensialet er lite, med usikkerhet til begrenset, som en kombinasjon av kort (til begrenset) median levetid og låg ekspansjonshastighet.</v>
          </cell>
          <cell r="DG693" t="str">
            <v>Ingen kjent negativ økologisk effekt er knyttet til arten.</v>
          </cell>
          <cell r="DH693" t="str">
            <v>&lt;p&gt;Hjertetre vurderes til ingen kjent løkologisk risiko, med usikkerhet til låg risiko. Arten vil trolig ikke bli noen økologisk risiko i Norge. Det er for tidlig å si noe om hvilke naturtyper arten kan innta i Norge. Foreløpig er den bare funnet på sterkt endret fastmark, men vi antar at den etter hvert vil innta skog. Det er også for tidlig å anslå hvilken økologisk effekt den vil ha, men trolig ubetydelig. Arten er etablert som fremmed i Europa og Nord-Amerika, men oppfattes ikke som invasiv og problematisk noen av stedene.&lt;/p&gt;</v>
          </cell>
          <cell r="DI693">
            <v>0</v>
          </cell>
        </row>
        <row r="694">
          <cell r="B694" t="str">
            <v>Telekia speciosa</v>
          </cell>
          <cell r="C694" t="str">
            <v>(Schreb.) Baumg.</v>
          </cell>
          <cell r="D694" t="str">
            <v>tusenstråle</v>
          </cell>
          <cell r="E694">
            <v>139452</v>
          </cell>
          <cell r="F694">
            <v>100891</v>
          </cell>
          <cell r="G694" t="str">
            <v>ExpertGroups/Karplanter/N</v>
          </cell>
          <cell r="H694" t="str">
            <v>Karplanter</v>
          </cell>
          <cell r="I694" t="str">
            <v>Karplanter</v>
          </cell>
          <cell r="J694" t="str">
            <v>AlienSpecie</v>
          </cell>
          <cell r="N694">
            <v>3</v>
          </cell>
          <cell r="Q694">
            <v>2</v>
          </cell>
          <cell r="T694" t="str">
            <v>LO</v>
          </cell>
          <cell r="U694">
            <v>2</v>
          </cell>
          <cell r="V694" t="str">
            <v>3AB,2E</v>
          </cell>
          <cell r="X694">
            <v>3</v>
          </cell>
          <cell r="Y694">
            <v>4</v>
          </cell>
          <cell r="Z694">
            <v>1</v>
          </cell>
          <cell r="AA694">
            <v>1943</v>
          </cell>
          <cell r="AB694" t="str">
            <v>terrestrial</v>
          </cell>
          <cell r="AD694" t="str">
            <v>unknown</v>
          </cell>
          <cell r="AE694" t="str">
            <v>yes</v>
          </cell>
          <cell r="AF694" t="str">
            <v>unknown</v>
          </cell>
          <cell r="AG694">
            <v>1945</v>
          </cell>
          <cell r="AH694" t="str">
            <v>No Brønnøy: Strompdal, Smitoftbakken</v>
          </cell>
          <cell r="AI694">
            <v>10</v>
          </cell>
          <cell r="AJ694" t="str">
            <v>V</v>
          </cell>
          <cell r="AL694">
            <v>2</v>
          </cell>
          <cell r="AM694" t="str">
            <v>importDirect</v>
          </cell>
          <cell r="AN694">
            <v>2</v>
          </cell>
          <cell r="AO694" t="str">
            <v>spreadEscaped,spreadNaturalDispersal</v>
          </cell>
          <cell r="AP694" t="str">
            <v>Øs,OsA,Bu,Ve,Te,Aa,Va,Ro,Ho,Sf,Mr,St,No,Tr</v>
          </cell>
          <cell r="AQ694">
            <v>300</v>
          </cell>
          <cell r="AR694">
            <v>5</v>
          </cell>
          <cell r="AS694">
            <v>1500</v>
          </cell>
          <cell r="AT694">
            <v>290000</v>
          </cell>
          <cell r="AU694">
            <v>3000</v>
          </cell>
          <cell r="AV694">
            <v>50</v>
          </cell>
          <cell r="AW694" t="str">
            <v>Ingen kjent effekt</v>
          </cell>
          <cell r="AX694" t="str">
            <v>Ingen kjent effekt</v>
          </cell>
          <cell r="BC694" t="str">
            <v>Ingen kjent effekt</v>
          </cell>
          <cell r="BD694" t="str">
            <v>Ingen kjent effekt</v>
          </cell>
          <cell r="BE694" t="str">
            <v>no</v>
          </cell>
          <cell r="BF694" t="str">
            <v>no</v>
          </cell>
          <cell r="BK694" t="str">
            <v>temperate_nemoral:Europe,Asia</v>
          </cell>
          <cell r="BM694" t="str">
            <v>temperate_boreal:Europe|temperate_nemoral:Europe,Asia</v>
          </cell>
          <cell r="BO694">
            <v>3</v>
          </cell>
          <cell r="BR694" t="str">
            <v>RedListCategoryLevel</v>
          </cell>
          <cell r="BT694">
            <v>3</v>
          </cell>
          <cell r="BW694" t="str">
            <v>SpreadYearlyIncreaseObservations</v>
          </cell>
          <cell r="BX694">
            <v>225</v>
          </cell>
          <cell r="BY694">
            <v>1</v>
          </cell>
          <cell r="CB694" t="str">
            <v>T4,T35,T40,T41</v>
          </cell>
          <cell r="CC694">
            <v>1</v>
          </cell>
          <cell r="CH694">
            <v>2</v>
          </cell>
          <cell r="CL694" t="str">
            <v>T4</v>
          </cell>
          <cell r="CM694">
            <v>1</v>
          </cell>
          <cell r="CQ694">
            <v>1</v>
          </cell>
          <cell r="CU694">
            <v>1</v>
          </cell>
          <cell r="CX694">
            <v>0</v>
          </cell>
          <cell r="CY694">
            <v>1</v>
          </cell>
          <cell r="DB694">
            <v>0</v>
          </cell>
          <cell r="DC694" t="str">
            <v>Tusenstråle &lt;em&gt;Telekia speciosa &lt;/em&gt;er en opptil 2 m høy, storbladet urt (staude) som formerer seg med frø. Arten kommer fra Sørøst-Europa og Vest-Asia.</v>
          </cell>
          <cell r="DD694" t="str">
            <v>&lt;p&gt;Første registrering av tusenstråle er fra 1943 i Ho Bergen, og første etablering i 1945 i No Brønnøy: Strompdal, der arten sto fortsatt i 2015. Tusenstråle er funnet forvillet (evt. utkastet) fra hager i 8-16 ganger pr. 20-årsperiode fram til 2000, men i de siste 16 årene hele 57 ganger. Den finnes spredt fra Østfold til Troms, med flest funn på søndre Østlandet og på Vestlandet.&lt;/p&gt;</v>
          </cell>
          <cell r="DE694" t="str">
            <v>Tusenstråle er innført som prydplante: den er handelsvare og markedsføres med herdighet 6. Fruktene er vindspredte og kan spres over en viss distanse (100 m eller mer).</v>
          </cell>
          <cell r="DF694" t="str">
            <v>Tusenstråle har et moderat invasjonspotensial, et resultat av en moderat median levetid og en moderat ekspansjonshastighet.</v>
          </cell>
          <cell r="DG694" t="str">
            <v>Arten er storvokst og kan fortrenge andre arter der den etablerer seg. Den er funnet forvillet (eller utkastet) i ulike naturtyper: skogkant og lauvkratt, eng og gressbakker, tidligere beitemark, og på skrotemark, bl.a. avfallshauger, mest på fuktig mark. Tusenstråle er en høgstaude og kan ha størst virkning der den kommer inn i næringsrik skog og er funnet i barskog, edellauvskog, boreal lauvskog og i kombinasjonstyper. Arten etablerer seg lett i blant annet nedlagt eng, skogkanter og vasskanter. Så langt har arten vist bare moderat tendens til å etablere seg utafor forstyrret mark, men den har potensial til å etablere seg på fuktige, litt skyggefulle steder i ulike typer skog, inkludert flommarkskog. Foreløpig er effekten av arten liten. Den fortrenger andre og oftest mer lågvokste urter, men foreløpig i liten grad.</v>
          </cell>
          <cell r="DH694" t="str">
            <v>&lt;p&gt;Tusenstråle vurderes til låg økologisk risiko på grunn av et moderat invasjonspotensial i kombinasjon med en liten økologisk effekt. &lt;/p&gt;</v>
          </cell>
          <cell r="DI694">
            <v>0</v>
          </cell>
        </row>
        <row r="695">
          <cell r="B695" t="str">
            <v>Cornus mas</v>
          </cell>
          <cell r="C695" t="str">
            <v>L.</v>
          </cell>
          <cell r="D695" t="str">
            <v>vårkornell</v>
          </cell>
          <cell r="E695">
            <v>61628</v>
          </cell>
          <cell r="F695">
            <v>101668</v>
          </cell>
          <cell r="G695" t="str">
            <v>ExpertGroups/Karplanter/N</v>
          </cell>
          <cell r="H695" t="str">
            <v>Karplanter</v>
          </cell>
          <cell r="I695" t="str">
            <v>Karplanter</v>
          </cell>
          <cell r="J695" t="str">
            <v>NotApplicable</v>
          </cell>
          <cell r="M695" t="str">
            <v>canNotEstablishWithin50years</v>
          </cell>
          <cell r="AA695">
            <v>1986</v>
          </cell>
          <cell r="AB695" t="str">
            <v>terrestrial</v>
          </cell>
          <cell r="AD695" t="str">
            <v>unknown</v>
          </cell>
          <cell r="AE695" t="str">
            <v>no</v>
          </cell>
          <cell r="AF695" t="str">
            <v>unknown</v>
          </cell>
          <cell r="AI695">
            <v>15</v>
          </cell>
          <cell r="AJ695" t="str">
            <v>V</v>
          </cell>
          <cell r="AW695" t="str">
            <v>Ingen kjent effekt</v>
          </cell>
          <cell r="AX695" t="str">
            <v>Ingen kjent effekt</v>
          </cell>
          <cell r="BC695" t="str">
            <v>Ingen kjent effekt</v>
          </cell>
          <cell r="BD695" t="str">
            <v>Ingen kjent effekt</v>
          </cell>
          <cell r="BK695" t="str">
            <v>temperate_nemoral:Europe,Asia|subtropic_mediterranean:Europe,Asia</v>
          </cell>
          <cell r="BM695" t="str">
            <v>temperate_nemoral:Europe,Asia,NorthAndCentralAmerica|subtropic_mediterranean:Europe,Asia</v>
          </cell>
          <cell r="DI695">
            <v>0</v>
          </cell>
        </row>
        <row r="696">
          <cell r="B696" t="str">
            <v>Darmera peltata</v>
          </cell>
          <cell r="C696" t="str">
            <v>(Torr. ex Benth.) Voss</v>
          </cell>
          <cell r="D696" t="str">
            <v>skjoldsildre</v>
          </cell>
          <cell r="E696">
            <v>145409</v>
          </cell>
          <cell r="F696">
            <v>170036</v>
          </cell>
          <cell r="G696" t="str">
            <v>ExpertGroups/Karplanter/N</v>
          </cell>
          <cell r="H696" t="str">
            <v>Karplanter</v>
          </cell>
          <cell r="I696" t="str">
            <v>Karplanter</v>
          </cell>
          <cell r="J696" t="str">
            <v>NotApplicable</v>
          </cell>
          <cell r="M696" t="str">
            <v>canNotEstablishWithin50years</v>
          </cell>
          <cell r="AA696">
            <v>2008</v>
          </cell>
          <cell r="AB696" t="str">
            <v>terrestrial</v>
          </cell>
          <cell r="AD696" t="str">
            <v>unknown</v>
          </cell>
          <cell r="AE696" t="str">
            <v>no</v>
          </cell>
          <cell r="AF696" t="str">
            <v>unknown</v>
          </cell>
          <cell r="AI696">
            <v>5</v>
          </cell>
          <cell r="AJ696" t="str">
            <v>V</v>
          </cell>
          <cell r="AW696" t="str">
            <v>Ingen kjent effekt</v>
          </cell>
          <cell r="AX696" t="str">
            <v>Ingen kjent effekt</v>
          </cell>
          <cell r="BC696" t="str">
            <v>Ingen kjent effekt</v>
          </cell>
          <cell r="BD696" t="str">
            <v>Ingen kjent effekt</v>
          </cell>
          <cell r="BK696" t="str">
            <v>temperate_nemoral:NorthAndCentralAmerica</v>
          </cell>
          <cell r="BM696" t="str">
            <v>temperate_nemoral:Europe,NorthAndCentralAmerica</v>
          </cell>
          <cell r="DI696">
            <v>0</v>
          </cell>
        </row>
        <row r="697">
          <cell r="B697" t="str">
            <v>Dianthus plumarius</v>
          </cell>
          <cell r="C697" t="str">
            <v>L.</v>
          </cell>
          <cell r="D697" t="str">
            <v>fjærnellik</v>
          </cell>
          <cell r="E697">
            <v>61451</v>
          </cell>
          <cell r="F697">
            <v>101491</v>
          </cell>
          <cell r="G697" t="str">
            <v>ExpertGroups/Karplanter/N</v>
          </cell>
          <cell r="H697" t="str">
            <v>Karplanter</v>
          </cell>
          <cell r="I697" t="str">
            <v>Karplanter</v>
          </cell>
          <cell r="J697" t="str">
            <v>AlienSpecie</v>
          </cell>
          <cell r="N697">
            <v>3</v>
          </cell>
          <cell r="Q697">
            <v>2</v>
          </cell>
          <cell r="T697" t="str">
            <v>LO</v>
          </cell>
          <cell r="U697">
            <v>2</v>
          </cell>
          <cell r="V697" t="str">
            <v>3B,2D</v>
          </cell>
          <cell r="X697">
            <v>2</v>
          </cell>
          <cell r="Y697">
            <v>3</v>
          </cell>
          <cell r="Z697">
            <v>1</v>
          </cell>
          <cell r="AA697">
            <v>1936</v>
          </cell>
          <cell r="AB697" t="str">
            <v>terrestrial</v>
          </cell>
          <cell r="AD697" t="str">
            <v>unknown</v>
          </cell>
          <cell r="AE697" t="str">
            <v>yes</v>
          </cell>
          <cell r="AF697" t="str">
            <v>unknown</v>
          </cell>
          <cell r="AG697">
            <v>1989</v>
          </cell>
          <cell r="AH697" t="str">
            <v>Oslo: Lindøya</v>
          </cell>
          <cell r="AI697">
            <v>5</v>
          </cell>
          <cell r="AJ697" t="str">
            <v>V</v>
          </cell>
          <cell r="AL697">
            <v>1</v>
          </cell>
          <cell r="AM697" t="str">
            <v>importDirect</v>
          </cell>
          <cell r="AN697">
            <v>3</v>
          </cell>
          <cell r="AO697" t="str">
            <v>introductionEscaped</v>
          </cell>
          <cell r="AP697" t="str">
            <v>Øs,OsA,Op,Bu,Va,Sf,Mr</v>
          </cell>
          <cell r="AQ697">
            <v>70</v>
          </cell>
          <cell r="AR697">
            <v>5</v>
          </cell>
          <cell r="AS697">
            <v>350</v>
          </cell>
          <cell r="AT697">
            <v>130000</v>
          </cell>
          <cell r="AU697">
            <v>700</v>
          </cell>
          <cell r="AV697">
            <v>40</v>
          </cell>
          <cell r="AW697" t="str">
            <v>Ingen kjent effekt</v>
          </cell>
          <cell r="AX697" t="str">
            <v>Ingen kjent effekt</v>
          </cell>
          <cell r="BC697" t="str">
            <v>Ingen kjent effekt</v>
          </cell>
          <cell r="BD697" t="str">
            <v>Ingen kjent effekt</v>
          </cell>
          <cell r="BE697" t="str">
            <v>no</v>
          </cell>
          <cell r="BF697" t="str">
            <v>no</v>
          </cell>
          <cell r="BI697" t="str">
            <v>V</v>
          </cell>
          <cell r="BK697" t="str">
            <v>temperate_nemoral:Europe</v>
          </cell>
          <cell r="BM697" t="str">
            <v>temperate_nemoral:Europe,Oceania,NorthAndCentralAmerica</v>
          </cell>
          <cell r="BO697">
            <v>2</v>
          </cell>
          <cell r="BP697" t="str">
            <v>X</v>
          </cell>
          <cell r="BR697" t="str">
            <v>RedListCategoryLevel</v>
          </cell>
          <cell r="BT697">
            <v>3</v>
          </cell>
          <cell r="BW697" t="str">
            <v>SpreadYearlyIncreaseObservations</v>
          </cell>
          <cell r="BX697">
            <v>171</v>
          </cell>
          <cell r="BY697">
            <v>1</v>
          </cell>
          <cell r="CB697" t="str">
            <v>T2,T4,T40,T32</v>
          </cell>
          <cell r="CC697">
            <v>2</v>
          </cell>
          <cell r="CG697" t="str">
            <v>T32</v>
          </cell>
          <cell r="CH697">
            <v>1</v>
          </cell>
          <cell r="CL697" t="str">
            <v>T32</v>
          </cell>
          <cell r="CM697">
            <v>1</v>
          </cell>
          <cell r="CP697" t="str">
            <v>Åpen grunnlendt kalkmark i boreonemoral sone</v>
          </cell>
          <cell r="CQ697">
            <v>1</v>
          </cell>
          <cell r="CU697">
            <v>1</v>
          </cell>
          <cell r="CX697">
            <v>0</v>
          </cell>
          <cell r="CY697">
            <v>1</v>
          </cell>
          <cell r="DB697">
            <v>0</v>
          </cell>
          <cell r="DC697" t="str">
            <v>Fjørnellik &lt;em&gt;Dianthus plumarius&lt;/em&gt; er en langlevd flerårig urt med mattevekst. Arten stammer fra fjellstrøk i Mellom-Europa og er kommet inn som hagestaude, hovedsakelig i nyere tid. Arten har frøreproduksjon. Frøene spres over korte avstander.&lt;br/&gt;Fjørnellik er lik hagenellik &lt;i&gt;D. caryophyllus&lt;/i&gt;, spesielt i vegetative trekk, og vi har ikke hatt kapasitet til å revidere herbariematerialet. Det er sannsynlig at mange belegg bestemt til den ene arten heller hører til den andre, og omvendt.</v>
          </cell>
          <cell r="DD697" t="str">
            <v>&lt;p&gt;Fjørnellik er en populær hageplante og forviller seg med frø. Den illustrerer noe av problemene med manglende registreringer av fremmede planter. Det første funnet ble gjort i 1936 på Bygdøy i Oslo. Den neste observasjonen fra samme sted ble gjort 70 år senere (2006), trolig fra samme populasjon. Det samme gjelder det nest eldste funnet, fra skråningene ned mot Bøvra ved Lom kirke i Op Lom i 1953. Her ble arten først observert igjen, som en solid populasjon, 55 år senere i 2008. Arten er nå registrert med spredte funn i sju fylker nord til Sunnmøre (MR Ålesund og Norddal).&lt;/p&gt;</v>
          </cell>
          <cell r="DE697" t="str">
            <v>Arten forviller seg fra beplantninger med frø som spres over relativt korte avstander. Den vokser også ut fra beplantninger og er hyppig på dumpeplasser for hageavfall, spesielt på uoffisielle og ulovlige slike. Den er trolig såpass godt etablert enkelte steder at den også sprer seg fra noen av forekomstene i norsk natur.</v>
          </cell>
          <cell r="DF697" t="str">
            <v>Arten har et moderat invasjonspotensial, en kombinasjon av begrenset (til moderat) median levetid og moderat ekspansjonshastighet.</v>
          </cell>
          <cell r="DG697" t="str">
            <v>Arten vurderes å ha en liten økologisk effekt. Den er noe invasiv på grunnlendt kalkmark i låglandet østpå (Oslofeltet, prioritert naturtype), der den danner små bestander/kloner som medfører fortrengning av truete planter, men den påvirker kun en liten del av disse artenes totale bestander (dvs. bare i "lokal" skala).</v>
          </cell>
          <cell r="DH697" t="str">
            <v>&lt;p&gt;Fjørnellik vurderes til låg økologisk risiko på grunn av moderat invasjonspotensial og en liten økologisk effekt.&lt;/p&gt;</v>
          </cell>
          <cell r="DI697">
            <v>0</v>
          </cell>
        </row>
        <row r="698">
          <cell r="B698" t="str">
            <v>Diervilla florida</v>
          </cell>
          <cell r="C698" t="str">
            <v>(Bunge) Siebold &amp; Zucc.</v>
          </cell>
          <cell r="E698">
            <v>144131</v>
          </cell>
          <cell r="F698">
            <v>127934</v>
          </cell>
          <cell r="G698" t="str">
            <v>ExpertGroups/Karplanter/N</v>
          </cell>
          <cell r="H698" t="str">
            <v>Karplanter</v>
          </cell>
          <cell r="I698" t="str">
            <v>Karplanter</v>
          </cell>
          <cell r="J698" t="str">
            <v>AlienSpecie</v>
          </cell>
          <cell r="N698">
            <v>1</v>
          </cell>
          <cell r="Q698">
            <v>1</v>
          </cell>
          <cell r="T698" t="str">
            <v>NK</v>
          </cell>
          <cell r="U698">
            <v>1</v>
          </cell>
          <cell r="V698" t="str">
            <v>1,1</v>
          </cell>
          <cell r="X698">
            <v>1</v>
          </cell>
          <cell r="Y698">
            <v>1</v>
          </cell>
          <cell r="Z698">
            <v>1</v>
          </cell>
          <cell r="AA698">
            <v>1948</v>
          </cell>
          <cell r="AB698" t="str">
            <v>terrestrial</v>
          </cell>
          <cell r="AD698" t="str">
            <v>unknown</v>
          </cell>
          <cell r="AE698" t="str">
            <v>yes</v>
          </cell>
          <cell r="AF698" t="str">
            <v>unknown</v>
          </cell>
          <cell r="AI698">
            <v>10</v>
          </cell>
          <cell r="AJ698" t="str">
            <v>V</v>
          </cell>
          <cell r="AL698">
            <v>1</v>
          </cell>
          <cell r="AM698" t="str">
            <v>importDirect</v>
          </cell>
          <cell r="AN698">
            <v>2</v>
          </cell>
          <cell r="AO698" t="str">
            <v>introductionEscaped,introductionReleased</v>
          </cell>
          <cell r="AP698" t="str">
            <v>OsA</v>
          </cell>
          <cell r="AQ698">
            <v>4</v>
          </cell>
          <cell r="AR698">
            <v>2</v>
          </cell>
          <cell r="AS698">
            <v>8</v>
          </cell>
          <cell r="AT698">
            <v>1</v>
          </cell>
          <cell r="AU698">
            <v>16</v>
          </cell>
          <cell r="AV698">
            <v>100</v>
          </cell>
          <cell r="AW698" t="str">
            <v>Ingen kjent effekt</v>
          </cell>
          <cell r="AX698" t="str">
            <v>Ingen kjent effekt</v>
          </cell>
          <cell r="BC698" t="str">
            <v>Ingen kjent effekt</v>
          </cell>
          <cell r="BD698" t="str">
            <v>Ingen kjent effekt</v>
          </cell>
          <cell r="BE698" t="str">
            <v>no</v>
          </cell>
          <cell r="BF698" t="str">
            <v>no</v>
          </cell>
          <cell r="BG698" t="str">
            <v>V</v>
          </cell>
          <cell r="BK698" t="str">
            <v>temperate_nemoral:Asia</v>
          </cell>
          <cell r="BM698" t="str">
            <v>temperate_nemoral:Europe,Asia,Oceania,NorthAndCentralAmerica|subtropic_mediterranean:Europe,Oceania</v>
          </cell>
          <cell r="BO698">
            <v>1</v>
          </cell>
          <cell r="BR698" t="str">
            <v>RedListCategoryLevel</v>
          </cell>
          <cell r="BT698">
            <v>1</v>
          </cell>
          <cell r="BW698" t="str">
            <v>SpreadYearlyIncreaseCalculatedExpansionSpeed</v>
          </cell>
          <cell r="BX698">
            <v>0</v>
          </cell>
          <cell r="BY698">
            <v>1</v>
          </cell>
          <cell r="CB698" t="str">
            <v>T43</v>
          </cell>
          <cell r="CC698">
            <v>1</v>
          </cell>
          <cell r="CH698">
            <v>1</v>
          </cell>
          <cell r="CM698">
            <v>1</v>
          </cell>
          <cell r="CQ698">
            <v>1</v>
          </cell>
          <cell r="CU698">
            <v>1</v>
          </cell>
          <cell r="CX698">
            <v>0</v>
          </cell>
          <cell r="CY698">
            <v>1</v>
          </cell>
          <cell r="DB698">
            <v>0</v>
          </cell>
          <cell r="DC698" t="str">
            <v>&lt;i&gt;Diervilla florida&lt;/i&gt; er en nokså populær hagebusk som opprinnelig kommer fra Nord-Kina, Korea og Japan i Øst-Asia. Den frøformerer seg i hager i Norge.</v>
          </cell>
          <cell r="DD698" t="str">
            <v>&lt;p&gt;Første angivelse av arten er Ho Stord ("ved vegen, innafor kyrkja") i 1948: det mangler informasjon om denne er plantet eller ei. I tillegg er det også funnet i Ak Asker: Sem, i ett eksemplar i 2008 i skogkanten nær forsøksstasjonen der Stefan Murak sådde og plantet ut forsøksplanter for honningproduksjon, trolig mest på 1960-tallet. Ingen av disse utgjør noen reproduserende bestand.&lt;/p&gt;</v>
          </cell>
          <cell r="DE698" t="str">
            <v>Arten er utsatt i naturen, kanskje også frøformert.</v>
          </cell>
          <cell r="DF698" t="str">
            <v>Invasjonspotensialet for arten er per i dag svært lite, dvs. nærmest ikke-eksisterende, med laveste skår på median levetid og ingen ekspansjon.</v>
          </cell>
          <cell r="DG698" t="str">
            <v>Det er ingen kjente negative økologiske effekter knyttet til arten.</v>
          </cell>
          <cell r="DH698" t="str">
            <v>Arten vurderes til ha ingen kjent risiko i norsk natur på grunn av kombinasjonen mellom et lavt invasjonspotensial og ingen kjent økologisk risiko.</v>
          </cell>
          <cell r="DI698">
            <v>0</v>
          </cell>
        </row>
        <row r="699">
          <cell r="B699" t="str">
            <v>Bassia scoparia</v>
          </cell>
          <cell r="C699" t="str">
            <v>(L.) A.J.Scott</v>
          </cell>
          <cell r="D699" t="str">
            <v>kostmelde</v>
          </cell>
          <cell r="E699">
            <v>138906</v>
          </cell>
          <cell r="F699">
            <v>101379</v>
          </cell>
          <cell r="G699" t="str">
            <v>ExpertGroups/Karplanter/N</v>
          </cell>
          <cell r="H699" t="str">
            <v>Karplanter</v>
          </cell>
          <cell r="I699" t="str">
            <v>Karplanter</v>
          </cell>
          <cell r="J699" t="str">
            <v>NotApplicable</v>
          </cell>
          <cell r="M699" t="str">
            <v>canNotEstablishWithin50years</v>
          </cell>
          <cell r="AA699">
            <v>1906</v>
          </cell>
          <cell r="AB699" t="str">
            <v>terrestrial</v>
          </cell>
          <cell r="AD699" t="str">
            <v>unknown</v>
          </cell>
          <cell r="AE699" t="str">
            <v>no</v>
          </cell>
          <cell r="AF699" t="str">
            <v>unknown</v>
          </cell>
          <cell r="AI699">
            <v>1</v>
          </cell>
          <cell r="AJ699" t="str">
            <v>V</v>
          </cell>
          <cell r="AW699" t="str">
            <v>Ingen kjent effekt</v>
          </cell>
          <cell r="AX699" t="str">
            <v>Ingen kjent effekt</v>
          </cell>
          <cell r="BC699" t="str">
            <v>Ingen kjent effekt</v>
          </cell>
          <cell r="BD699" t="str">
            <v>Ingen kjent effekt</v>
          </cell>
          <cell r="BK699" t="str">
            <v>temperate_nemoral:Asia|temperate_dry:Asia</v>
          </cell>
          <cell r="BM699" t="str">
            <v>temperate_nemoral:Europe,Asia|temperate_dry:Europe,Asia|subtropic_unspecified:SouthAmerica|subtropic_mediterranean:Europe,Asia,Oceania</v>
          </cell>
          <cell r="DI699">
            <v>0</v>
          </cell>
        </row>
        <row r="700">
          <cell r="B700" t="str">
            <v>Campanula medium</v>
          </cell>
          <cell r="C700" t="str">
            <v>L.</v>
          </cell>
          <cell r="D700" t="str">
            <v>mariaklokke</v>
          </cell>
          <cell r="E700">
            <v>60897</v>
          </cell>
          <cell r="F700">
            <v>100937</v>
          </cell>
          <cell r="G700" t="str">
            <v>ExpertGroups/Karplanter/N</v>
          </cell>
          <cell r="H700" t="str">
            <v>Karplanter</v>
          </cell>
          <cell r="I700" t="str">
            <v>Karplanter</v>
          </cell>
          <cell r="J700" t="str">
            <v>NotApplicable</v>
          </cell>
          <cell r="M700" t="str">
            <v>canNotEstablishWithin50years</v>
          </cell>
          <cell r="AA700">
            <v>1991</v>
          </cell>
          <cell r="AB700" t="str">
            <v>terrestrial</v>
          </cell>
          <cell r="AD700" t="str">
            <v>origin</v>
          </cell>
          <cell r="AE700" t="str">
            <v>no</v>
          </cell>
          <cell r="AF700" t="str">
            <v>unknown</v>
          </cell>
          <cell r="AI700">
            <v>5</v>
          </cell>
          <cell r="AJ700" t="str">
            <v>V</v>
          </cell>
          <cell r="AW700" t="str">
            <v>Ingen kjent effekt</v>
          </cell>
          <cell r="AX700" t="str">
            <v>Ingen kjent effekt</v>
          </cell>
          <cell r="BC700" t="str">
            <v>Ingen kjent effekt</v>
          </cell>
          <cell r="BD700" t="str">
            <v>Ingen kjent effekt</v>
          </cell>
          <cell r="BK700" t="str">
            <v>temperate_nemoral:Europe|subtropic_mediterranean:Europe</v>
          </cell>
          <cell r="BM700" t="str">
            <v>temperate_nemoral:Europe,Oceania,NorthAndCentralAmerica|subtropic_mediterranean:Europe</v>
          </cell>
          <cell r="DI700">
            <v>0</v>
          </cell>
        </row>
        <row r="701">
          <cell r="B701" t="str">
            <v>Carthamus tinctorius</v>
          </cell>
          <cell r="C701" t="str">
            <v>L.</v>
          </cell>
          <cell r="D701" t="str">
            <v>safrantistel</v>
          </cell>
          <cell r="E701">
            <v>60439</v>
          </cell>
          <cell r="F701">
            <v>100479</v>
          </cell>
          <cell r="G701" t="str">
            <v>ExpertGroups/Karplanter/N</v>
          </cell>
          <cell r="H701" t="str">
            <v>Karplanter</v>
          </cell>
          <cell r="I701" t="str">
            <v>Karplanter</v>
          </cell>
          <cell r="J701" t="str">
            <v>NotApplicable</v>
          </cell>
          <cell r="M701" t="str">
            <v>canNotEstablishWithin50years</v>
          </cell>
          <cell r="AA701">
            <v>1977</v>
          </cell>
          <cell r="AB701" t="str">
            <v>terrestrial</v>
          </cell>
          <cell r="AD701" t="str">
            <v>origin</v>
          </cell>
          <cell r="AE701" t="str">
            <v>no</v>
          </cell>
          <cell r="AF701" t="str">
            <v>unknown</v>
          </cell>
          <cell r="AI701">
            <v>1</v>
          </cell>
          <cell r="AJ701" t="str">
            <v>V</v>
          </cell>
          <cell r="AW701" t="str">
            <v>Ingen kjent effekt</v>
          </cell>
          <cell r="AX701" t="str">
            <v>Ingen kjent effekt</v>
          </cell>
          <cell r="BC701" t="str">
            <v>Ingen kjent effekt</v>
          </cell>
          <cell r="BD701" t="str">
            <v>Ingen kjent effekt</v>
          </cell>
          <cell r="BK701" t="str">
            <v>temperate_nemoral:Asia|temperate_dry:Asia|subtropic_mediterranean:Asia</v>
          </cell>
          <cell r="BM701" t="str">
            <v>temperate_nemoral:Europe,Asia,Oceania,NorthAndCentralAmerica,SouthAmerica|temperate_dry:Asia,NorthAndCentralAmerica,SouthAmerica|subtropic_mediterranean:Europe,Asia,Africa,Oceania,NorthAndCentralAmerica,SouthAmerica|subtropic_humid:Asia|subtropic_dry:Asia,Africa,Oceania,NorthAndCentralAmerica|subtropic_highlands:Africa</v>
          </cell>
          <cell r="DI701">
            <v>0</v>
          </cell>
        </row>
        <row r="702">
          <cell r="B702" t="str">
            <v>Celosia argentea</v>
          </cell>
          <cell r="C702" t="str">
            <v>L.</v>
          </cell>
          <cell r="D702" t="str">
            <v>sølvamarant</v>
          </cell>
          <cell r="E702">
            <v>61347</v>
          </cell>
          <cell r="F702">
            <v>101387</v>
          </cell>
          <cell r="G702" t="str">
            <v>ExpertGroups/Karplanter/N</v>
          </cell>
          <cell r="H702" t="str">
            <v>Karplanter</v>
          </cell>
          <cell r="I702" t="str">
            <v>Karplanter</v>
          </cell>
          <cell r="J702" t="str">
            <v>NotApplicable</v>
          </cell>
          <cell r="M702" t="str">
            <v>canNotEstablishWithin50years</v>
          </cell>
          <cell r="AA702">
            <v>2006</v>
          </cell>
          <cell r="AB702" t="str">
            <v>terrestrial</v>
          </cell>
          <cell r="AD702" t="str">
            <v>unknown</v>
          </cell>
          <cell r="AE702" t="str">
            <v>no</v>
          </cell>
          <cell r="AF702" t="str">
            <v>unknown</v>
          </cell>
          <cell r="AI702">
            <v>1</v>
          </cell>
          <cell r="AJ702" t="str">
            <v>V</v>
          </cell>
          <cell r="AW702" t="str">
            <v>Ingen kjent effekt</v>
          </cell>
          <cell r="AX702" t="str">
            <v>Ingen kjent effekt</v>
          </cell>
          <cell r="BC702" t="str">
            <v>Ingen kjent effekt</v>
          </cell>
          <cell r="BD702" t="str">
            <v>Ingen kjent effekt</v>
          </cell>
          <cell r="BK702" t="str">
            <v>tropic:Asia,Africa</v>
          </cell>
          <cell r="BM702" t="str">
            <v>subtropic_unspecified:Europe,Asia,Africa,Oceania,NorthAndCentralAmerica,SouthAmerica|tropic:Asia,Africa,Oceania,NorthAndCentralAmerica,SouthAmerica</v>
          </cell>
          <cell r="DI702">
            <v>0</v>
          </cell>
        </row>
        <row r="703">
          <cell r="B703" t="str">
            <v>Erucastrum abyssinicum</v>
          </cell>
          <cell r="C703" t="str">
            <v>(A.Rich.) O.E.Schulz</v>
          </cell>
          <cell r="E703">
            <v>105200</v>
          </cell>
          <cell r="F703">
            <v>145547</v>
          </cell>
          <cell r="G703" t="str">
            <v>ExpertGroups/Karplanter/N</v>
          </cell>
          <cell r="H703" t="str">
            <v>Karplanter</v>
          </cell>
          <cell r="I703" t="str">
            <v>Karplanter</v>
          </cell>
          <cell r="J703" t="str">
            <v>NotApplicable</v>
          </cell>
          <cell r="M703" t="str">
            <v>canNotEstablishWithin50years</v>
          </cell>
          <cell r="AA703">
            <v>1947</v>
          </cell>
          <cell r="AB703" t="str">
            <v>terrestrial</v>
          </cell>
          <cell r="AD703" t="str">
            <v>unknown</v>
          </cell>
          <cell r="AE703" t="str">
            <v>no</v>
          </cell>
          <cell r="AF703" t="str">
            <v>unknown</v>
          </cell>
          <cell r="AI703">
            <v>1</v>
          </cell>
          <cell r="AJ703" t="str">
            <v>V</v>
          </cell>
          <cell r="AW703" t="str">
            <v>Ingen kjent effekt</v>
          </cell>
          <cell r="AX703" t="str">
            <v>Ingen kjent effekt</v>
          </cell>
          <cell r="BC703" t="str">
            <v>Ingen kjent effekt</v>
          </cell>
          <cell r="BD703" t="str">
            <v>Ingen kjent effekt</v>
          </cell>
          <cell r="BK703" t="str">
            <v>subtropic_unspecified:Asia,Africa|subtropic_highlands:Africa</v>
          </cell>
          <cell r="BM703" t="str">
            <v>subtropic_unspecified:Asia,Africa|subtropic_highlands:Africa</v>
          </cell>
          <cell r="DI703">
            <v>0</v>
          </cell>
        </row>
        <row r="704">
          <cell r="B704" t="str">
            <v>Erucastrum supinum</v>
          </cell>
          <cell r="C704" t="str">
            <v>(L.) Al-Shehbaz &amp; Warwick</v>
          </cell>
          <cell r="D704" t="str">
            <v>krypkarse</v>
          </cell>
          <cell r="E704">
            <v>133087</v>
          </cell>
          <cell r="F704">
            <v>128911</v>
          </cell>
          <cell r="G704" t="str">
            <v>ExpertGroups/Karplanter/N</v>
          </cell>
          <cell r="H704" t="str">
            <v>Karplanter</v>
          </cell>
          <cell r="I704" t="str">
            <v>Karplanter</v>
          </cell>
          <cell r="J704" t="str">
            <v>NotApplicable</v>
          </cell>
          <cell r="M704" t="str">
            <v>canNotEstablishWithin50years</v>
          </cell>
          <cell r="AA704">
            <v>1876</v>
          </cell>
          <cell r="AB704" t="str">
            <v>terrestrial</v>
          </cell>
          <cell r="AD704" t="str">
            <v>origin</v>
          </cell>
          <cell r="AE704" t="str">
            <v>no</v>
          </cell>
          <cell r="AF704" t="str">
            <v>unknown</v>
          </cell>
          <cell r="AI704">
            <v>1</v>
          </cell>
          <cell r="AJ704" t="str">
            <v>V</v>
          </cell>
          <cell r="AW704" t="str">
            <v>Ingen kjent effekt</v>
          </cell>
          <cell r="AX704" t="str">
            <v>Ingen kjent effekt</v>
          </cell>
          <cell r="BC704" t="str">
            <v>Ingen kjent effekt</v>
          </cell>
          <cell r="BD704" t="str">
            <v>Ingen kjent effekt</v>
          </cell>
          <cell r="BK704" t="str">
            <v>temperate_nemoral:Europe</v>
          </cell>
          <cell r="BM704" t="str">
            <v>temperate_nemoral:Europe</v>
          </cell>
          <cell r="DI704">
            <v>0</v>
          </cell>
        </row>
        <row r="705">
          <cell r="B705" t="str">
            <v>Eryngium alpinum</v>
          </cell>
          <cell r="C705" t="str">
            <v>L.</v>
          </cell>
          <cell r="D705" t="str">
            <v>alpestikle</v>
          </cell>
          <cell r="E705">
            <v>60279</v>
          </cell>
          <cell r="F705">
            <v>100319</v>
          </cell>
          <cell r="G705" t="str">
            <v>ExpertGroups/Karplanter/N</v>
          </cell>
          <cell r="H705" t="str">
            <v>Karplanter</v>
          </cell>
          <cell r="I705" t="str">
            <v>Karplanter</v>
          </cell>
          <cell r="J705" t="str">
            <v>AlienSpecie</v>
          </cell>
          <cell r="N705">
            <v>1</v>
          </cell>
          <cell r="Q705">
            <v>1</v>
          </cell>
          <cell r="T705" t="str">
            <v>NK</v>
          </cell>
          <cell r="U705">
            <v>1</v>
          </cell>
          <cell r="V705" t="str">
            <v>1,1</v>
          </cell>
          <cell r="X705">
            <v>1</v>
          </cell>
          <cell r="Y705">
            <v>1</v>
          </cell>
          <cell r="Z705">
            <v>1</v>
          </cell>
          <cell r="AA705">
            <v>1988</v>
          </cell>
          <cell r="AB705" t="str">
            <v>terrestrial</v>
          </cell>
          <cell r="AD705" t="str">
            <v>unknown</v>
          </cell>
          <cell r="AE705" t="str">
            <v>yes</v>
          </cell>
          <cell r="AF705" t="str">
            <v>unknown</v>
          </cell>
          <cell r="AG705">
            <v>1988</v>
          </cell>
          <cell r="AH705" t="str">
            <v>Ak Asker: Sem</v>
          </cell>
          <cell r="AI705">
            <v>5</v>
          </cell>
          <cell r="AJ705" t="str">
            <v>V</v>
          </cell>
          <cell r="AN705">
            <v>1</v>
          </cell>
          <cell r="AO705" t="str">
            <v>introductionReleased</v>
          </cell>
          <cell r="AP705" t="str">
            <v>OsA</v>
          </cell>
          <cell r="AQ705">
            <v>4</v>
          </cell>
          <cell r="AR705">
            <v>1</v>
          </cell>
          <cell r="AS705">
            <v>4</v>
          </cell>
          <cell r="AT705">
            <v>1</v>
          </cell>
          <cell r="AU705">
            <v>4</v>
          </cell>
          <cell r="AV705">
            <v>100</v>
          </cell>
          <cell r="AW705" t="str">
            <v>Ingen kjent effekt</v>
          </cell>
          <cell r="AX705" t="str">
            <v>Ingen kjent effekt</v>
          </cell>
          <cell r="BC705" t="str">
            <v>Ingen kjent effekt</v>
          </cell>
          <cell r="BD705" t="str">
            <v>Ingen kjent effekt</v>
          </cell>
          <cell r="BE705" t="str">
            <v>no</v>
          </cell>
          <cell r="BF705" t="str">
            <v>no</v>
          </cell>
          <cell r="BK705" t="str">
            <v>temperate_nemoral:Europe|subtropic_mediterranean:Europe</v>
          </cell>
          <cell r="BM705" t="str">
            <v>temperate_nemoral:Europe|subtropic_mediterranean:Europe</v>
          </cell>
          <cell r="BO705">
            <v>1</v>
          </cell>
          <cell r="BR705" t="str">
            <v>RedListCategoryLevel</v>
          </cell>
          <cell r="BT705">
            <v>1</v>
          </cell>
          <cell r="BW705" t="str">
            <v>SpreadYearlyIncreaseCalculatedExpansionSpeed</v>
          </cell>
          <cell r="BX705">
            <v>0</v>
          </cell>
          <cell r="BY705">
            <v>1</v>
          </cell>
          <cell r="CB705" t="str">
            <v>T40</v>
          </cell>
          <cell r="CC705">
            <v>1</v>
          </cell>
          <cell r="CH705">
            <v>1</v>
          </cell>
          <cell r="CM705">
            <v>1</v>
          </cell>
          <cell r="CQ705">
            <v>1</v>
          </cell>
          <cell r="CU705">
            <v>1</v>
          </cell>
          <cell r="CX705">
            <v>0</v>
          </cell>
          <cell r="CY705">
            <v>1</v>
          </cell>
          <cell r="DB705">
            <v>0</v>
          </cell>
          <cell r="DC705" t="str">
            <v>Alpestikle &lt;i&gt;Eryngium alpinum&lt;/i&gt; er en flerårig urt fra fjellstrøk (opp mot skoggrensa) i Mellom- og Sør-Europa. Den er hardfør. Den formerer seg med frø (som kan spres med dyr) og danner også kloner ved vegetativ vekst.</v>
          </cell>
          <cell r="DD705" t="str">
            <v>&lt;p&gt;Alpestikle kan være etablert med &amp;#233:n liten bestand eller klon i Sem i Ak Asker fra 1988. Arten frøreproduserer trolig i Norge, men dyrkes lite og innføres knapt.&lt;/p&gt;</v>
          </cell>
          <cell r="DE705" t="str">
            <v>Arten er trolig blitt innført som trekkplante for bier. Ingen videre spredning er registrert.</v>
          </cell>
          <cell r="DF705" t="str">
            <v>Arten har lite invasjonspotensial, med lågeste skår på median levetid og ingen ekspansjon.</v>
          </cell>
          <cell r="DG705" t="str">
            <v>Ingen kjent negativ økologisk effekt er knyttet til arten.</v>
          </cell>
          <cell r="DH705" t="str">
            <v>&lt;p&gt;Alpestikle vurderes til ingen kjent økologisk risiko. Arten kan ha &amp;#233:n stabil forekomst i Norge (frøreproduksjon eller klonal vekst).&lt;/p&gt;</v>
          </cell>
          <cell r="DI705">
            <v>0</v>
          </cell>
        </row>
        <row r="706">
          <cell r="B706" t="str">
            <v>Eryngium bourgatii</v>
          </cell>
          <cell r="C706" t="str">
            <v>Gouan</v>
          </cell>
          <cell r="D706" t="str">
            <v>smalstikle</v>
          </cell>
          <cell r="E706">
            <v>60280</v>
          </cell>
          <cell r="F706">
            <v>100320</v>
          </cell>
          <cell r="G706" t="str">
            <v>ExpertGroups/Karplanter/N</v>
          </cell>
          <cell r="H706" t="str">
            <v>Karplanter</v>
          </cell>
          <cell r="I706" t="str">
            <v>Karplanter</v>
          </cell>
          <cell r="J706" t="str">
            <v>NotApplicable</v>
          </cell>
          <cell r="M706" t="str">
            <v>NotPresentInRegion</v>
          </cell>
          <cell r="AB706" t="str">
            <v>terrestrial</v>
          </cell>
          <cell r="AE706" t="str">
            <v>no</v>
          </cell>
          <cell r="AF706" t="str">
            <v>unknown</v>
          </cell>
          <cell r="AI706">
            <v>5</v>
          </cell>
          <cell r="AJ706" t="str">
            <v>V</v>
          </cell>
          <cell r="BK706" t="str">
            <v>temperate_nemoral:Europe|subtropic_mediterranean:Europe</v>
          </cell>
          <cell r="BM706" t="str">
            <v>temperate_nemoral:Europe|subtropic_mediterranean:Europe</v>
          </cell>
          <cell r="DI706">
            <v>0</v>
          </cell>
        </row>
        <row r="707">
          <cell r="B707" t="str">
            <v>Eryngium planum</v>
          </cell>
          <cell r="C707" t="str">
            <v>L.</v>
          </cell>
          <cell r="D707" t="str">
            <v>hagestikle</v>
          </cell>
          <cell r="E707">
            <v>60283</v>
          </cell>
          <cell r="F707">
            <v>100323</v>
          </cell>
          <cell r="G707" t="str">
            <v>ExpertGroups/Karplanter/N</v>
          </cell>
          <cell r="H707" t="str">
            <v>Karplanter</v>
          </cell>
          <cell r="I707" t="str">
            <v>Karplanter</v>
          </cell>
          <cell r="J707" t="str">
            <v>AlienSpecie</v>
          </cell>
          <cell r="N707">
            <v>1</v>
          </cell>
          <cell r="P707" t="str">
            <v>V</v>
          </cell>
          <cell r="Q707">
            <v>1</v>
          </cell>
          <cell r="T707" t="str">
            <v>NK</v>
          </cell>
          <cell r="U707">
            <v>1</v>
          </cell>
          <cell r="V707" t="str">
            <v>1,1</v>
          </cell>
          <cell r="W707" t="str">
            <v>LO</v>
          </cell>
          <cell r="X707">
            <v>2</v>
          </cell>
          <cell r="Y707">
            <v>2</v>
          </cell>
          <cell r="Z707">
            <v>1</v>
          </cell>
          <cell r="AA707">
            <v>1925</v>
          </cell>
          <cell r="AB707" t="str">
            <v>terrestrial</v>
          </cell>
          <cell r="AD707" t="str">
            <v>unknown</v>
          </cell>
          <cell r="AE707" t="str">
            <v>yes</v>
          </cell>
          <cell r="AF707" t="str">
            <v>unknown</v>
          </cell>
          <cell r="AG707">
            <v>1925</v>
          </cell>
          <cell r="AH707" t="str">
            <v>Oslo: "v. Hoffsbekken bak Eureka mek. verksted, Skøien"</v>
          </cell>
          <cell r="AI707">
            <v>5</v>
          </cell>
          <cell r="AJ707" t="str">
            <v>V</v>
          </cell>
          <cell r="AL707">
            <v>3</v>
          </cell>
          <cell r="AM707" t="str">
            <v>importDirect</v>
          </cell>
          <cell r="AN707">
            <v>2</v>
          </cell>
          <cell r="AO707" t="str">
            <v>introductionEscaped</v>
          </cell>
          <cell r="AP707" t="str">
            <v>OsA</v>
          </cell>
          <cell r="AQ707">
            <v>8</v>
          </cell>
          <cell r="AR707">
            <v>4</v>
          </cell>
          <cell r="AS707">
            <v>32</v>
          </cell>
          <cell r="AT707">
            <v>10000</v>
          </cell>
          <cell r="AU707">
            <v>32</v>
          </cell>
          <cell r="AV707">
            <v>50</v>
          </cell>
          <cell r="AW707" t="str">
            <v>Ingen kjent effekt</v>
          </cell>
          <cell r="AX707" t="str">
            <v>Ingen kjent effekt</v>
          </cell>
          <cell r="BC707" t="str">
            <v>Ingen kjent effekt</v>
          </cell>
          <cell r="BD707" t="str">
            <v>Ingen kjent effekt</v>
          </cell>
          <cell r="BE707" t="str">
            <v>no</v>
          </cell>
          <cell r="BF707" t="str">
            <v>no</v>
          </cell>
          <cell r="BG707" t="str">
            <v>V</v>
          </cell>
          <cell r="BK707" t="str">
            <v>temperate_nemoral:Europe,Asia|temperate_dry:Asia|subtropic_mediterranean:Europe,Asia</v>
          </cell>
          <cell r="BM707" t="str">
            <v>temperate_nemoral:Europe,Asia|temperate_dry:Asia|subtropic_mediterranean:Europe,Asia</v>
          </cell>
          <cell r="BO707">
            <v>2</v>
          </cell>
          <cell r="BP707" t="str">
            <v>X</v>
          </cell>
          <cell r="BR707" t="str">
            <v>RedListCategoryLevel</v>
          </cell>
          <cell r="BT707">
            <v>1</v>
          </cell>
          <cell r="BW707" t="str">
            <v>SpreadYearlyIncreaseCalculatedExpansionSpeed</v>
          </cell>
          <cell r="BX707">
            <v>0</v>
          </cell>
          <cell r="BY707">
            <v>1</v>
          </cell>
          <cell r="CB707" t="str">
            <v>T32-C-16,T32-C-5,T40</v>
          </cell>
          <cell r="CC707">
            <v>1</v>
          </cell>
          <cell r="CH707">
            <v>1</v>
          </cell>
          <cell r="CM707">
            <v>1</v>
          </cell>
          <cell r="CQ707">
            <v>1</v>
          </cell>
          <cell r="CU707">
            <v>1</v>
          </cell>
          <cell r="CX707">
            <v>0</v>
          </cell>
          <cell r="CY707">
            <v>1</v>
          </cell>
          <cell r="DB707">
            <v>0</v>
          </cell>
          <cell r="DC707" t="str">
            <v>Hagestikle &lt;i&gt;Eryngium planum &lt;/i&gt;er en flerårig urt fra Mellom- og Sør-Europa og Vest- og Sentral-Asia, opp mot 40 cm høg, med klonal vekst med jordstengler og med frøreproduksjon. Det er uvisst hvor effektiv frøreproduksjonen er i Norge: de enkelte bestandene er kanskje klonale. Arten er trolig kommet inn som hageplante og etablert (i hvert fall for perioder) på skrotemark i vid betydning og 1-2 steder på grunnlendt kalkmark.</v>
          </cell>
          <cell r="DD707" t="str">
            <v>&lt;p&gt;Hagestikle har vært naturalisert flere steder, med til dels langvarige bestander, men likevel ikke fullt ut stabilisert. Den første kjente langvarige bestanden var ved Lysaker-Tjernsmyr i Ak Bærum mellom 1932 og 1954 (trolig nedbygd). En annen langvarig bestand har vært på Ekeberg i Oslo fra 1939 (sist sjekket i 2007), og en tredje på Sem i Ak Asker fra 1988 (sist sjekket i 2008). De fleste forekomster har imidlertid vært kortvarige. Hagestikle har hatt en omtrent jamn funnfrekvens fra den først ble funnet og til i dag. Det er ingen tegn på ekspansjon.&lt;/p&gt;</v>
          </cell>
          <cell r="DE707" t="str">
            <v>Arten er innført hageplante. Den er trolig spredt fra hager med frø (frukter), med liten eller ingen videre spredning fra etableringssteder.</v>
          </cell>
          <cell r="DF707" t="str">
            <v>Invasjonspotensialet er lite, med usikkerhet til begrenset, som en kombinasjon av begrenset (til moderat) median levetif, men ingen ekspansjon. Arten har svært få forekomster og har ikke hatt noen reell ekspansjon de siste 100 år.</v>
          </cell>
          <cell r="DG707" t="str">
            <v>Ingen kjent negativ økologisk effekt er knyttet til arten.</v>
          </cell>
          <cell r="DH707" t="str">
            <v>&lt;p&gt;Hagestikle vurderes til ingen kjent økologisk risiko, med usikkerhet opp til låg risiko. Arten er ikke ekspansiv og har ingen kjent negativ effekt der den forekommer.&lt;/p&gt;</v>
          </cell>
          <cell r="DI707">
            <v>0</v>
          </cell>
        </row>
        <row r="708">
          <cell r="B708" t="str">
            <v>Erysimum altum</v>
          </cell>
          <cell r="C708" t="str">
            <v>(Ahti) Tzvelev</v>
          </cell>
          <cell r="D708" t="str">
            <v>stor åkergull</v>
          </cell>
          <cell r="E708">
            <v>133089</v>
          </cell>
          <cell r="F708">
            <v>101218</v>
          </cell>
          <cell r="G708" t="str">
            <v>ExpertGroups/Karplanter/N</v>
          </cell>
          <cell r="H708" t="str">
            <v>Karplanter</v>
          </cell>
          <cell r="I708" t="str">
            <v>Karplanter</v>
          </cell>
          <cell r="J708" t="str">
            <v>AlienSpecie</v>
          </cell>
          <cell r="N708">
            <v>3</v>
          </cell>
          <cell r="Q708">
            <v>1</v>
          </cell>
          <cell r="T708" t="str">
            <v>LO</v>
          </cell>
          <cell r="U708">
            <v>2</v>
          </cell>
          <cell r="V708" t="str">
            <v>3A,1</v>
          </cell>
          <cell r="AA708">
            <v>1889</v>
          </cell>
          <cell r="AB708" t="str">
            <v>terrestrial</v>
          </cell>
          <cell r="AD708" t="str">
            <v>unknown</v>
          </cell>
          <cell r="AE708" t="str">
            <v>no</v>
          </cell>
          <cell r="AF708" t="str">
            <v>unknown</v>
          </cell>
          <cell r="AG708">
            <v>1889</v>
          </cell>
          <cell r="AH708" t="str">
            <v>Ho Voss</v>
          </cell>
          <cell r="AI708">
            <v>2</v>
          </cell>
          <cell r="AJ708" t="str">
            <v>V</v>
          </cell>
          <cell r="AN708">
            <v>3</v>
          </cell>
          <cell r="AO708" t="str">
            <v>introductionTransportpollution,spreadTransportpollution,spreadNaturalDispersal</v>
          </cell>
          <cell r="AP708" t="str">
            <v>He,Op,St,Nt,No,Tr,Fi</v>
          </cell>
          <cell r="AQ708">
            <v>76</v>
          </cell>
          <cell r="AR708">
            <v>20</v>
          </cell>
          <cell r="AS708">
            <v>1520</v>
          </cell>
          <cell r="AT708">
            <v>150000</v>
          </cell>
          <cell r="AU708">
            <v>1520</v>
          </cell>
          <cell r="AV708">
            <v>80</v>
          </cell>
          <cell r="AW708" t="str">
            <v>Ingen kjent effekt</v>
          </cell>
          <cell r="AX708" t="str">
            <v>Ingen kjent effekt</v>
          </cell>
          <cell r="BC708" t="str">
            <v>Ingen kjent effekt</v>
          </cell>
          <cell r="BD708" t="str">
            <v>Ingen kjent effekt</v>
          </cell>
          <cell r="BE708" t="str">
            <v>no</v>
          </cell>
          <cell r="BF708" t="str">
            <v>no</v>
          </cell>
          <cell r="BG708" t="str">
            <v>V</v>
          </cell>
          <cell r="BK708" t="str">
            <v>temperate_boreal:Europe,Asia,NorthAndCentralAmerica|temperate_nemoral:Europe,Asia,NorthAndCentralAmerica</v>
          </cell>
          <cell r="BM708" t="str">
            <v>temperate_boreal:Europe,Asia,NorthAndCentralAmerica|temperate_nemoral:Europe,Asia,NorthAndCentralAmerica</v>
          </cell>
          <cell r="BO708">
            <v>3</v>
          </cell>
          <cell r="BR708" t="str">
            <v>RedListCategoryLevel</v>
          </cell>
          <cell r="BT708">
            <v>2</v>
          </cell>
          <cell r="BW708" t="str">
            <v>SpreadYearlyIncreaseObservations</v>
          </cell>
          <cell r="BX708">
            <v>67</v>
          </cell>
          <cell r="BY708">
            <v>1</v>
          </cell>
          <cell r="CB708" t="str">
            <v>T35,T37,T40,T42,T45,T32</v>
          </cell>
          <cell r="CC708">
            <v>1</v>
          </cell>
          <cell r="CH708">
            <v>1</v>
          </cell>
          <cell r="CM708">
            <v>1</v>
          </cell>
          <cell r="CQ708">
            <v>1</v>
          </cell>
          <cell r="CU708">
            <v>1</v>
          </cell>
          <cell r="CX708">
            <v>0</v>
          </cell>
          <cell r="CY708">
            <v>1</v>
          </cell>
          <cell r="DB708">
            <v>0</v>
          </cell>
          <cell r="DC708" t="str">
            <v>Stor åkergull &lt;i&gt;Erysimum altum&lt;/i&gt; er en toårig art med stor frøreproduksjon. Frøene spres nokså passivt. Arten er vidt utbredt i nordlig boreale og til dels arktiske deler av Nord-Russland, Sibir og nordvestlige Nord-Amerika.&lt;br/&gt;Arten ble klarlagt av Ahti (1962), med revisjon av deler av det norske materialet av slekta &lt;i&gt;Erysimum&lt;/i&gt;, og senere av Stefan Ericsson, Umeå, i en undersøkelse han ikke rakk å publisere før sin død, men også her med revisjon av norsk materiale. Arten har vært totalt oversett av norske botanikere inntil nylig. Ahti behandlet den som en underart av åkergull &lt;i&gt;E. cheiranthoides&lt;/i&gt;, men Ericsson fant at den var toårig mens åkergull er ettårig, og at de ikke lot seg krysse med hverandre. Han konkluderte dermed med at den var en separat art, noe vi følger.</v>
          </cell>
          <cell r="DD708" t="str">
            <v>Stor åkergull er funnet spredte steder fra de to første funnene i Ho Voss 1889 og Granvin 1890. Den er funnet i 15 fylker, men vi antar at stabile forekomster kan være begrenset til nordre Hedmark og Oppland, indre Trøndelag og Nord-Norge. Den viser en viss økning de siste tiårene, men dette kan skyldes økt oppmerksomhet. Arten er trolig blant de mest oversette av alle norske karplanter.</v>
          </cell>
          <cell r="DE708" t="str">
            <v>Mest trolig er arten kommet inn med grasfrø og gras (f&amp;#244:r) og særlig spredt ved forflytning av jordmasser. Arten regnes som et (ugras)element i det samiske og nordfinske jordbruket i Nord-Sverige og Nord-Finland og synes også å ha kommet inn med russiske tropper og hester under vinterkrigen og andre verdenskrig.</v>
          </cell>
          <cell r="DF708" t="str">
            <v>Arten har et moderat invasjonspotensial, som kombinasjon av moderat lang median levetid og begrenset ekspansjonshastighet, men den er vanskelig å vurdere fordi den er så oversett. Ekspansjonshastigheten kan være under-estimert.</v>
          </cell>
          <cell r="DG708" t="str">
            <v>Ingen kjent negativ økologisk effekt er knyttet til arten. Sjøl om den er beslektet med åkergull &lt;i&gt;E. cheiranthoides&lt;/i&gt;, er det ikke kjent mellomformer (hybrider).</v>
          </cell>
          <cell r="DH708" t="str">
            <v>Stor åkergull vurderes til låg økologisk risiko, og utelukkende på grunn av invasjonspotensialet. Arten er godt etablert i norsk natur, og har trolig vært det siden 1800-tallet.</v>
          </cell>
          <cell r="DI708">
            <v>1</v>
          </cell>
        </row>
        <row r="709">
          <cell r="B709" t="str">
            <v>Erysimum cheiri</v>
          </cell>
          <cell r="C709" t="str">
            <v>(L.) Crantz</v>
          </cell>
          <cell r="D709" t="str">
            <v>gyllenlakk</v>
          </cell>
          <cell r="E709">
            <v>133091</v>
          </cell>
          <cell r="F709">
            <v>101220</v>
          </cell>
          <cell r="G709" t="str">
            <v>ExpertGroups/Karplanter/N</v>
          </cell>
          <cell r="H709" t="str">
            <v>Karplanter</v>
          </cell>
          <cell r="I709" t="str">
            <v>Karplanter</v>
          </cell>
          <cell r="J709" t="str">
            <v>NotApplicable</v>
          </cell>
          <cell r="M709" t="str">
            <v>canNotEstablishWithin50years</v>
          </cell>
          <cell r="AA709">
            <v>1922</v>
          </cell>
          <cell r="AB709" t="str">
            <v>terrestrial</v>
          </cell>
          <cell r="AD709" t="str">
            <v>origin,unknown</v>
          </cell>
          <cell r="AE709" t="str">
            <v>no</v>
          </cell>
          <cell r="AF709" t="str">
            <v>unknown</v>
          </cell>
          <cell r="AI709">
            <v>5</v>
          </cell>
          <cell r="AJ709" t="str">
            <v>V</v>
          </cell>
          <cell r="AW709" t="str">
            <v>Ingen kjent effekt</v>
          </cell>
          <cell r="AX709" t="str">
            <v>Ingen kjent effekt</v>
          </cell>
          <cell r="BC709" t="str">
            <v>Ingen kjent effekt</v>
          </cell>
          <cell r="BD709" t="str">
            <v>Ingen kjent effekt</v>
          </cell>
          <cell r="BK709" t="str">
            <v>subtropic_mediterranean:Europe,Asia,Africa</v>
          </cell>
          <cell r="BM709" t="str">
            <v>subtropic_mediterranean:Europe,Asia,Africa,Oceania</v>
          </cell>
          <cell r="DI709">
            <v>0</v>
          </cell>
        </row>
        <row r="710">
          <cell r="B710" t="str">
            <v>Erysimum marshallii</v>
          </cell>
          <cell r="C710" t="str">
            <v>Bois</v>
          </cell>
          <cell r="D710" t="str">
            <v>hagegull</v>
          </cell>
          <cell r="E710">
            <v>133095</v>
          </cell>
          <cell r="F710">
            <v>101221</v>
          </cell>
          <cell r="G710" t="str">
            <v>ExpertGroups/Karplanter/N</v>
          </cell>
          <cell r="H710" t="str">
            <v>Karplanter</v>
          </cell>
          <cell r="I710" t="str">
            <v>Karplanter</v>
          </cell>
          <cell r="J710" t="str">
            <v>NotApplicable</v>
          </cell>
          <cell r="M710" t="str">
            <v>canNotEstablishWithin50years</v>
          </cell>
          <cell r="AA710">
            <v>1993</v>
          </cell>
          <cell r="AB710" t="str">
            <v>terrestrial</v>
          </cell>
          <cell r="AD710" t="str">
            <v>unknown</v>
          </cell>
          <cell r="AE710" t="str">
            <v>no</v>
          </cell>
          <cell r="AF710" t="str">
            <v>unknown</v>
          </cell>
          <cell r="AI710">
            <v>5</v>
          </cell>
          <cell r="AJ710" t="str">
            <v>V</v>
          </cell>
          <cell r="AW710" t="str">
            <v>Ingen kjent effekt</v>
          </cell>
          <cell r="AX710" t="str">
            <v>Ingen kjent effekt</v>
          </cell>
          <cell r="BC710" t="str">
            <v>Ingen kjent effekt</v>
          </cell>
          <cell r="BD710" t="str">
            <v>Ingen kjent effekt</v>
          </cell>
          <cell r="BK710" t="str">
            <v>unknown:NorthAndCentralAmerica</v>
          </cell>
          <cell r="BM710" t="str">
            <v>temperate_nemoral:Europe</v>
          </cell>
          <cell r="DI710">
            <v>0</v>
          </cell>
        </row>
        <row r="711">
          <cell r="B711" t="str">
            <v>Erysimum repandum</v>
          </cell>
          <cell r="C711" t="str">
            <v>L.</v>
          </cell>
          <cell r="D711" t="str">
            <v>kverngull</v>
          </cell>
          <cell r="E711">
            <v>61182</v>
          </cell>
          <cell r="F711">
            <v>101222</v>
          </cell>
          <cell r="G711" t="str">
            <v>ExpertGroups/Karplanter/N</v>
          </cell>
          <cell r="H711" t="str">
            <v>Karplanter</v>
          </cell>
          <cell r="I711" t="str">
            <v>Karplanter</v>
          </cell>
          <cell r="J711" t="str">
            <v>NotApplicable</v>
          </cell>
          <cell r="M711" t="str">
            <v>canNotEstablishWithin50years</v>
          </cell>
          <cell r="AA711">
            <v>1875</v>
          </cell>
          <cell r="AB711" t="str">
            <v>terrestrial</v>
          </cell>
          <cell r="AD711" t="str">
            <v>origin,unknown</v>
          </cell>
          <cell r="AE711" t="str">
            <v>no</v>
          </cell>
          <cell r="AF711" t="str">
            <v>unknown</v>
          </cell>
          <cell r="AI711">
            <v>1</v>
          </cell>
          <cell r="AJ711" t="str">
            <v>V</v>
          </cell>
          <cell r="AW711" t="str">
            <v>Ingen kjent effekt</v>
          </cell>
          <cell r="AX711" t="str">
            <v>Ingen kjent effekt</v>
          </cell>
          <cell r="BC711" t="str">
            <v>Ingen kjent effekt</v>
          </cell>
          <cell r="BD711" t="str">
            <v>Ingen kjent effekt</v>
          </cell>
          <cell r="BK711" t="str">
            <v>temperate_nemoral:Europe,Asia|temperate_dry:Europe,Asia</v>
          </cell>
          <cell r="BM711" t="str">
            <v>temperate_nemoral:Europe,Asia,NorthAndCentralAmerica,SouthAmerica|temperate_dry:Europe,Asia|subtropic_mediterranean:SouthAmerica</v>
          </cell>
          <cell r="DI711">
            <v>0</v>
          </cell>
        </row>
        <row r="712">
          <cell r="B712" t="str">
            <v>Erythronium albidum</v>
          </cell>
          <cell r="C712" t="str">
            <v>Nutt.</v>
          </cell>
          <cell r="D712" t="str">
            <v>hvithundetann</v>
          </cell>
          <cell r="E712">
            <v>105201</v>
          </cell>
          <cell r="F712">
            <v>145548</v>
          </cell>
          <cell r="G712" t="str">
            <v>ExpertGroups/Karplanter/N</v>
          </cell>
          <cell r="H712" t="str">
            <v>Karplanter</v>
          </cell>
          <cell r="I712" t="str">
            <v>Karplanter</v>
          </cell>
          <cell r="J712" t="str">
            <v>NotApplicable</v>
          </cell>
          <cell r="M712" t="str">
            <v>canNotEstablishWithin50years</v>
          </cell>
          <cell r="AA712">
            <v>1944</v>
          </cell>
          <cell r="AB712" t="str">
            <v>terrestrial</v>
          </cell>
          <cell r="AD712" t="str">
            <v>unknown</v>
          </cell>
          <cell r="AE712" t="str">
            <v>no</v>
          </cell>
          <cell r="AF712" t="str">
            <v>unknown</v>
          </cell>
          <cell r="AI712">
            <v>5</v>
          </cell>
          <cell r="AJ712" t="str">
            <v>V</v>
          </cell>
          <cell r="AW712" t="str">
            <v>Ingen kjent effekt</v>
          </cell>
          <cell r="AX712" t="str">
            <v>Ingen kjent effekt</v>
          </cell>
          <cell r="BC712" t="str">
            <v>Ingen kjent effekt</v>
          </cell>
          <cell r="BD712" t="str">
            <v>Ingen kjent effekt</v>
          </cell>
          <cell r="BK712" t="str">
            <v>temperate_nemoral:NorthAndCentralAmerica</v>
          </cell>
          <cell r="BM712" t="str">
            <v>temperate_nemoral:NorthAndCentralAmerica</v>
          </cell>
          <cell r="DI712">
            <v>0</v>
          </cell>
        </row>
        <row r="713">
          <cell r="B713" t="str">
            <v>Erythronium dens-canis</v>
          </cell>
          <cell r="C713" t="str">
            <v>L.</v>
          </cell>
          <cell r="D713" t="str">
            <v>hundetann</v>
          </cell>
          <cell r="E713">
            <v>84804</v>
          </cell>
          <cell r="F713">
            <v>127941</v>
          </cell>
          <cell r="G713" t="str">
            <v>ExpertGroups/Karplanter/N</v>
          </cell>
          <cell r="H713" t="str">
            <v>Karplanter</v>
          </cell>
          <cell r="I713" t="str">
            <v>Karplanter</v>
          </cell>
          <cell r="J713" t="str">
            <v>AlienSpecie</v>
          </cell>
          <cell r="N713">
            <v>1</v>
          </cell>
          <cell r="P713" t="str">
            <v>V</v>
          </cell>
          <cell r="Q713">
            <v>1</v>
          </cell>
          <cell r="T713" t="str">
            <v>NK</v>
          </cell>
          <cell r="U713">
            <v>1</v>
          </cell>
          <cell r="V713" t="str">
            <v>1,1</v>
          </cell>
          <cell r="W713" t="str">
            <v>LO</v>
          </cell>
          <cell r="X713">
            <v>1</v>
          </cell>
          <cell r="Y713">
            <v>1</v>
          </cell>
          <cell r="Z713">
            <v>1</v>
          </cell>
          <cell r="AA713">
            <v>1970</v>
          </cell>
          <cell r="AB713" t="str">
            <v>terrestrial</v>
          </cell>
          <cell r="AD713" t="str">
            <v>unknown</v>
          </cell>
          <cell r="AE713" t="str">
            <v>yes</v>
          </cell>
          <cell r="AF713" t="str">
            <v>unknown</v>
          </cell>
          <cell r="AG713">
            <v>1970</v>
          </cell>
          <cell r="AH713" t="str">
            <v>Ak Eidsvoll: SV for Sundbrua</v>
          </cell>
          <cell r="AI713">
            <v>5</v>
          </cell>
          <cell r="AJ713" t="str">
            <v>V</v>
          </cell>
          <cell r="AL713">
            <v>1</v>
          </cell>
          <cell r="AM713" t="str">
            <v>importDirect</v>
          </cell>
          <cell r="AN713">
            <v>1</v>
          </cell>
          <cell r="AO713" t="str">
            <v>introductionEscaped</v>
          </cell>
          <cell r="AP713" t="str">
            <v>OsA,Ve</v>
          </cell>
          <cell r="AQ713">
            <v>8</v>
          </cell>
          <cell r="AR713">
            <v>3</v>
          </cell>
          <cell r="AS713">
            <v>24</v>
          </cell>
          <cell r="AT713">
            <v>6000</v>
          </cell>
          <cell r="AU713">
            <v>48</v>
          </cell>
          <cell r="AV713">
            <v>100</v>
          </cell>
          <cell r="AW713" t="str">
            <v>Ingen kjent effekt</v>
          </cell>
          <cell r="AX713" t="str">
            <v>Ingen kjent effekt</v>
          </cell>
          <cell r="BC713" t="str">
            <v>Ingen kjent effekt</v>
          </cell>
          <cell r="BD713" t="str">
            <v>Ingen kjent effekt</v>
          </cell>
          <cell r="BE713" t="str">
            <v>no</v>
          </cell>
          <cell r="BF713" t="str">
            <v>no</v>
          </cell>
          <cell r="BG713" t="str">
            <v>V</v>
          </cell>
          <cell r="BK713" t="str">
            <v>temperate_nemoral:Europe|subtropic_mediterranean:Europe</v>
          </cell>
          <cell r="BM713" t="str">
            <v>temperate_nemoral:Europe|subtropic_mediterranean:Europe</v>
          </cell>
          <cell r="BO713">
            <v>2</v>
          </cell>
          <cell r="BP713" t="str">
            <v>X</v>
          </cell>
          <cell r="BR713" t="str">
            <v>RedListCategoryLevel</v>
          </cell>
          <cell r="BT713">
            <v>1</v>
          </cell>
          <cell r="BW713" t="str">
            <v>SpreadYearlyIncreaseCalculatedExpansionSpeed</v>
          </cell>
          <cell r="BX713">
            <v>0</v>
          </cell>
          <cell r="BY713">
            <v>1</v>
          </cell>
          <cell r="CB713" t="str">
            <v>T43,T40</v>
          </cell>
          <cell r="CC713">
            <v>1</v>
          </cell>
          <cell r="CH713">
            <v>1</v>
          </cell>
          <cell r="CM713">
            <v>1</v>
          </cell>
          <cell r="CQ713">
            <v>1</v>
          </cell>
          <cell r="CU713">
            <v>1</v>
          </cell>
          <cell r="CX713">
            <v>0</v>
          </cell>
          <cell r="CY713">
            <v>1</v>
          </cell>
          <cell r="DB713">
            <v>0</v>
          </cell>
          <cell r="DC713" t="str">
            <v>Hundetann &lt;em&gt;Erythronium dens-canis &lt;/em&gt;er en flerårig urt fra Sørøst-Europa. Den formerer seg med frø som spres med maur, og med sideknoller som gir klondannelse. Den er bare funnet i hageanlegg, aktive (Ak Ås) eller forlatte og gjengroende (Ak Eidsvoll, Vf Larvik).</v>
          </cell>
          <cell r="DD713" t="str">
            <v>&lt;p&gt;Hundetann er funnet som gjenstående og vel oppformert i tre hager, på 1960-tallet i en forlatt hage i Ak Eidsvoll: Sundet (aldri samlet), fra 2006 i UMB(NMBU)-parken i Ak Ås, og fra 2011 på Langestrand i Vf Larvik, i "trolig tidl. hage, gjengroende". Arten formerer seg brukbart i Norge, kanskje mest ved deling av knoller (vegetativt), men viser ingen ekspansiv tendens.&lt;/p&gt;</v>
          </cell>
          <cell r="DE713" t="str">
            <v>Arten er innført hageplante og spres med frø med maur og formerer seg klonalt med sideknoller.</v>
          </cell>
          <cell r="DF713" t="str">
            <v>Invasjonspotensialet er lite, med usikkerhet til begrenset, som en kombinasjon av begrenset (til moderat lang) median levetid og ingen resent ekspansjon. Arten plantes sjelden og har svært få og nokså individfattige forekomster, uten noen ekspansiv tendens.</v>
          </cell>
          <cell r="DG713" t="str">
            <v>Ingen kjent negativ økologisk effekt er knyttet til arten.</v>
          </cell>
          <cell r="DH713" t="str">
            <v>&lt;p&gt;Hundetann vurderes til ingen kjent økologisk risiko, med usikkerhet til låg risiko. Arten er rimelig hardfør, men dyrkes lite. Den har stabil eller semi-stabil forekomst i Norge (vegetativ formering, trolig også frøreproduksjon).&lt;/p&gt;&lt;p&gt; &lt;/p&gt;</v>
          </cell>
          <cell r="DI713">
            <v>0</v>
          </cell>
        </row>
        <row r="714">
          <cell r="B714" t="str">
            <v>Eucalyptus gunnii</v>
          </cell>
          <cell r="C714" t="str">
            <v>Hook.f.</v>
          </cell>
          <cell r="D714" t="str">
            <v>gunnieukalyptus</v>
          </cell>
          <cell r="E714">
            <v>84807</v>
          </cell>
          <cell r="F714">
            <v>127944</v>
          </cell>
          <cell r="G714" t="str">
            <v>ExpertGroups/Karplanter/N</v>
          </cell>
          <cell r="H714" t="str">
            <v>Karplanter</v>
          </cell>
          <cell r="I714" t="str">
            <v>Karplanter</v>
          </cell>
          <cell r="J714" t="str">
            <v>NotApplicable</v>
          </cell>
          <cell r="M714" t="str">
            <v>canNotEstablishWithin50years</v>
          </cell>
          <cell r="AA714">
            <v>2006</v>
          </cell>
          <cell r="AB714" t="str">
            <v>terrestrial</v>
          </cell>
          <cell r="AD714" t="str">
            <v>unknown</v>
          </cell>
          <cell r="AE714" t="str">
            <v>no</v>
          </cell>
          <cell r="AF714" t="str">
            <v>unknown</v>
          </cell>
          <cell r="AI714">
            <v>30</v>
          </cell>
          <cell r="AJ714" t="str">
            <v>V</v>
          </cell>
          <cell r="AW714" t="str">
            <v>Ingen kjent effekt</v>
          </cell>
          <cell r="AX714" t="str">
            <v>Ingen kjent effekt</v>
          </cell>
          <cell r="BC714" t="str">
            <v>Ingen kjent effekt</v>
          </cell>
          <cell r="BD714" t="str">
            <v>Ingen kjent effekt</v>
          </cell>
          <cell r="BK714" t="str">
            <v>temperate_nemoral:Oceania|subtropic_unspecified:Oceania</v>
          </cell>
          <cell r="BM714" t="str">
            <v>temperate_nemoral:Europe,Oceania|subtropic_unspecified:Oceania</v>
          </cell>
          <cell r="DI714">
            <v>0</v>
          </cell>
        </row>
        <row r="715">
          <cell r="B715" t="str">
            <v>Euclidium syriacum</v>
          </cell>
          <cell r="C715" t="str">
            <v>(L.) R.Br.</v>
          </cell>
          <cell r="D715" t="str">
            <v>fuglenebb</v>
          </cell>
          <cell r="E715">
            <v>61185</v>
          </cell>
          <cell r="F715">
            <v>101225</v>
          </cell>
          <cell r="G715" t="str">
            <v>ExpertGroups/Karplanter/N</v>
          </cell>
          <cell r="H715" t="str">
            <v>Karplanter</v>
          </cell>
          <cell r="I715" t="str">
            <v>Karplanter</v>
          </cell>
          <cell r="J715" t="str">
            <v>NotApplicable</v>
          </cell>
          <cell r="M715" t="str">
            <v>canNotEstablishWithin50years</v>
          </cell>
          <cell r="AA715">
            <v>1904</v>
          </cell>
          <cell r="AB715" t="str">
            <v>terrestrial</v>
          </cell>
          <cell r="AD715" t="str">
            <v>origin</v>
          </cell>
          <cell r="AE715" t="str">
            <v>no</v>
          </cell>
          <cell r="AF715" t="str">
            <v>unknown</v>
          </cell>
          <cell r="AI715">
            <v>1</v>
          </cell>
          <cell r="AJ715" t="str">
            <v>V</v>
          </cell>
          <cell r="AW715" t="str">
            <v>Ingen kjent effekt</v>
          </cell>
          <cell r="AX715" t="str">
            <v>Ingen kjent effekt</v>
          </cell>
          <cell r="BC715" t="str">
            <v>Ingen kjent effekt</v>
          </cell>
          <cell r="BD715" t="str">
            <v>Ingen kjent effekt</v>
          </cell>
          <cell r="BK715" t="str">
            <v>temperate_dry:Europe,Asia|subtropic_mediterranean:Europe,Asia</v>
          </cell>
          <cell r="BM715" t="str">
            <v>temperate_dry:Europe,Asia,NorthAndCentralAmerica|subtropic_mediterranean:Europe,Asia</v>
          </cell>
          <cell r="DI715">
            <v>0</v>
          </cell>
        </row>
        <row r="716">
          <cell r="B716" t="str">
            <v>Eudianthe coeli-rosa</v>
          </cell>
          <cell r="C716" t="str">
            <v>(L.) Endl.</v>
          </cell>
          <cell r="D716" t="str">
            <v>rosesmelle</v>
          </cell>
          <cell r="E716">
            <v>133101</v>
          </cell>
          <cell r="F716">
            <v>101494</v>
          </cell>
          <cell r="G716" t="str">
            <v>ExpertGroups/Karplanter/N</v>
          </cell>
          <cell r="H716" t="str">
            <v>Karplanter</v>
          </cell>
          <cell r="I716" t="str">
            <v>Karplanter</v>
          </cell>
          <cell r="J716" t="str">
            <v>NotApplicable</v>
          </cell>
          <cell r="M716" t="str">
            <v>canNotEstablishWithin50years</v>
          </cell>
          <cell r="AA716">
            <v>1988</v>
          </cell>
          <cell r="AB716" t="str">
            <v>terrestrial</v>
          </cell>
          <cell r="AD716" t="str">
            <v>unknown</v>
          </cell>
          <cell r="AE716" t="str">
            <v>no</v>
          </cell>
          <cell r="AF716" t="str">
            <v>unknown</v>
          </cell>
          <cell r="AI716">
            <v>1</v>
          </cell>
          <cell r="AJ716" t="str">
            <v>V</v>
          </cell>
          <cell r="AW716" t="str">
            <v>Ingen kjent effekt</v>
          </cell>
          <cell r="AX716" t="str">
            <v>Ingen kjent effekt</v>
          </cell>
          <cell r="BC716" t="str">
            <v>Ingen kjent effekt</v>
          </cell>
          <cell r="BD716" t="str">
            <v>Ingen kjent effekt</v>
          </cell>
          <cell r="BK716" t="str">
            <v>subtropic_mediterranean:Europe,Africa</v>
          </cell>
          <cell r="BM716" t="str">
            <v>subtropic_mediterranean:Europe,Africa</v>
          </cell>
          <cell r="DI716">
            <v>0</v>
          </cell>
        </row>
        <row r="717">
          <cell r="B717" t="str">
            <v>Euonymus fortunei</v>
          </cell>
          <cell r="C717" t="str">
            <v>(Turcz.) Hand.-Mazz.</v>
          </cell>
          <cell r="D717" t="str">
            <v>klatrebeinved</v>
          </cell>
          <cell r="E717">
            <v>102345</v>
          </cell>
          <cell r="F717">
            <v>143476</v>
          </cell>
          <cell r="G717" t="str">
            <v>ExpertGroups/Karplanter/N</v>
          </cell>
          <cell r="H717" t="str">
            <v>Karplanter</v>
          </cell>
          <cell r="I717" t="str">
            <v>Karplanter</v>
          </cell>
          <cell r="J717" t="str">
            <v>NotApplicable</v>
          </cell>
          <cell r="M717" t="str">
            <v>canNotEstablishWithin50years</v>
          </cell>
          <cell r="AA717">
            <v>2010</v>
          </cell>
          <cell r="AB717" t="str">
            <v>terrestrial</v>
          </cell>
          <cell r="AD717" t="str">
            <v>unknown</v>
          </cell>
          <cell r="AE717" t="str">
            <v>no</v>
          </cell>
          <cell r="AF717" t="str">
            <v>unknown</v>
          </cell>
          <cell r="AI717">
            <v>8</v>
          </cell>
          <cell r="AJ717" t="str">
            <v>V</v>
          </cell>
          <cell r="AW717" t="str">
            <v>Ingen kjent effekt</v>
          </cell>
          <cell r="AX717" t="str">
            <v>Ingen kjent effekt</v>
          </cell>
          <cell r="BC717" t="str">
            <v>Ingen kjent effekt</v>
          </cell>
          <cell r="BD717" t="str">
            <v>Ingen kjent effekt</v>
          </cell>
          <cell r="BK717" t="str">
            <v>temperate_nemoral:Asia|subtropic_unspecified:Asia</v>
          </cell>
          <cell r="BM717" t="str">
            <v>temperate_nemoral:Europe,Asia,NorthAndCentralAmerica|subtropic_unspecified:Asia|subtropic_mediterranean:Europe</v>
          </cell>
          <cell r="DI717">
            <v>0</v>
          </cell>
        </row>
        <row r="718">
          <cell r="B718" t="str">
            <v>Euonymus nanus</v>
          </cell>
          <cell r="C718" t="str">
            <v>M.Bieb.</v>
          </cell>
          <cell r="D718" t="str">
            <v>dvergspolebusk</v>
          </cell>
          <cell r="E718">
            <v>61615</v>
          </cell>
          <cell r="F718">
            <v>101655</v>
          </cell>
          <cell r="G718" t="str">
            <v>ExpertGroups/Karplanter/N</v>
          </cell>
          <cell r="H718" t="str">
            <v>Karplanter</v>
          </cell>
          <cell r="I718" t="str">
            <v>Karplanter</v>
          </cell>
          <cell r="J718" t="str">
            <v>AlienSpecie</v>
          </cell>
          <cell r="N718">
            <v>3</v>
          </cell>
          <cell r="Q718">
            <v>1</v>
          </cell>
          <cell r="T718" t="str">
            <v>LO</v>
          </cell>
          <cell r="U718">
            <v>2</v>
          </cell>
          <cell r="V718" t="str">
            <v>3B,1</v>
          </cell>
          <cell r="X718">
            <v>2</v>
          </cell>
          <cell r="Y718">
            <v>3</v>
          </cell>
          <cell r="Z718">
            <v>1</v>
          </cell>
          <cell r="AA718">
            <v>2005</v>
          </cell>
          <cell r="AB718" t="str">
            <v>terrestrial</v>
          </cell>
          <cell r="AD718" t="str">
            <v>unknown</v>
          </cell>
          <cell r="AE718" t="str">
            <v>yes</v>
          </cell>
          <cell r="AF718" t="str">
            <v>unknown</v>
          </cell>
          <cell r="AG718">
            <v>2007</v>
          </cell>
          <cell r="AH718" t="str">
            <v>Bu Drammen: Hamborgstrømskogen</v>
          </cell>
          <cell r="AI718">
            <v>10</v>
          </cell>
          <cell r="AJ718" t="str">
            <v>V</v>
          </cell>
          <cell r="AL718">
            <v>1</v>
          </cell>
          <cell r="AM718" t="str">
            <v>importDirect</v>
          </cell>
          <cell r="AN718">
            <v>1</v>
          </cell>
          <cell r="AO718" t="str">
            <v>introductionEscaped</v>
          </cell>
          <cell r="AP718" t="str">
            <v>OsA,Bu</v>
          </cell>
          <cell r="AQ718">
            <v>20</v>
          </cell>
          <cell r="AR718">
            <v>5</v>
          </cell>
          <cell r="AS718">
            <v>100</v>
          </cell>
          <cell r="AT718">
            <v>96</v>
          </cell>
          <cell r="AU718">
            <v>300</v>
          </cell>
          <cell r="AV718">
            <v>20</v>
          </cell>
          <cell r="AW718" t="str">
            <v>Ingen kjent effekt</v>
          </cell>
          <cell r="AX718" t="str">
            <v>Ingen kjent effekt</v>
          </cell>
          <cell r="BC718" t="str">
            <v>Ingen kjent effekt</v>
          </cell>
          <cell r="BD718" t="str">
            <v>Ingen kjent effekt</v>
          </cell>
          <cell r="BE718" t="str">
            <v>no</v>
          </cell>
          <cell r="BF718" t="str">
            <v>no</v>
          </cell>
          <cell r="BG718" t="str">
            <v>V</v>
          </cell>
          <cell r="BK718" t="str">
            <v>temperate_nemoral:Asia|temperate_dry:Asia</v>
          </cell>
          <cell r="BM718" t="str">
            <v>temperate_nemoral:Europe,Asia|temperate_dry:Asia</v>
          </cell>
          <cell r="BO718">
            <v>2</v>
          </cell>
          <cell r="BP718" t="str">
            <v>X</v>
          </cell>
          <cell r="BR718" t="str">
            <v>RedListCategoryLevel</v>
          </cell>
          <cell r="BT718">
            <v>3</v>
          </cell>
          <cell r="BW718" t="str">
            <v>SpreadYearlyIncreaseCalculatedExpansionSpeed</v>
          </cell>
          <cell r="BX718">
            <v>331.2</v>
          </cell>
          <cell r="BY718">
            <v>1</v>
          </cell>
          <cell r="CB718" t="str">
            <v>T4-C-3,T4-C-4,T4-C-2</v>
          </cell>
          <cell r="CC718">
            <v>1</v>
          </cell>
          <cell r="CH718">
            <v>1</v>
          </cell>
          <cell r="CM718">
            <v>1</v>
          </cell>
          <cell r="CQ718">
            <v>1</v>
          </cell>
          <cell r="CU718">
            <v>1</v>
          </cell>
          <cell r="CX718">
            <v>0</v>
          </cell>
          <cell r="CY718">
            <v>1</v>
          </cell>
          <cell r="DB718">
            <v>0</v>
          </cell>
          <cell r="DC718" t="str">
            <v>Dvergspolebusk &lt;em&gt;Euonymus nanus &lt;/em&gt;er en nokså langlevd, krypende busk som kan danne nesten heldekkende tepper. Den stammer fra Sentral-Asia. Arten har ofte rikelig frøformering, og frøene spres med fugl, trolig over middels distanser (km). Den etablerer seg oftest direkte i lågurt-typer av skog.</v>
          </cell>
          <cell r="DD718" t="str">
            <v>&lt;p&gt;Dvergspolebusk er relativt ny i norske hager. Den er nå funnet mer eller mindre etablert på fem steder i løpet av de siste 10 årene (siden 2005): Oslo: Bygdø og Fagerborg: Ak Bærum: Ringi Øvre og Sjøholmen ved Sandvika: og Bu Drammen: Hamborgstrømskogen. Arten er på vei inn i norsk flora. Vi forventer videre etableringer og videre spredning av arten i de allerede etablerte forekomstene.&lt;/p&gt;</v>
          </cell>
          <cell r="DE718" t="str">
            <v>Arten er innført hagebusk og spres med frø ut av hager, ved hjelp av fugl.</v>
          </cell>
          <cell r="DF718" t="str">
            <v>Invasjonspotensialet er moderat, en kombinasjon av begrenset (til moderat lang) median levetid og moderat spredningshastighet. Arten har foreløpig få kjente forekomster (5) og få individer, men synes å kunne ekspandere nokså raskt.</v>
          </cell>
          <cell r="DG718" t="str">
            <v>Ingen kjent negativ økologisk effekt er knyttet til arten, foreløpig. Arten kan danne tette tepper på skogbotnen, men neppe til fortrengsel for noe annet.</v>
          </cell>
          <cell r="DH718" t="str">
            <v>&lt;p&gt;Dvergspolebusk vurderes til låg økologisk risiko, og utelukkende på grunn av invasjonspotensialet. Arten er kommet inn som prydbusk i svært ny tid og naturaliserer seg direkte i ofte skyggefulle lågurtskoger (furu, edellauvtrær), både på basisk og basefattig grunn. Den skaper et krypende busksjikt som er helt fremmed for norske skogtyper, men med tre kjente forekomster blir den ikke noe økologisk problem med det første.&lt;/p&gt;</v>
          </cell>
          <cell r="DI718">
            <v>0</v>
          </cell>
        </row>
        <row r="719">
          <cell r="B719" t="str">
            <v>Aruncus dioicus</v>
          </cell>
          <cell r="C719" t="str">
            <v>(Walter) Fernald</v>
          </cell>
          <cell r="D719" t="str">
            <v>skogskjegg</v>
          </cell>
          <cell r="E719">
            <v>130729</v>
          </cell>
          <cell r="F719">
            <v>103263</v>
          </cell>
          <cell r="G719" t="str">
            <v>ExpertGroups/Karplanter/N</v>
          </cell>
          <cell r="H719" t="str">
            <v>Karplanter</v>
          </cell>
          <cell r="I719" t="str">
            <v>Karplanter</v>
          </cell>
          <cell r="J719" t="str">
            <v>AlienSpecie</v>
          </cell>
          <cell r="N719">
            <v>4</v>
          </cell>
          <cell r="Q719">
            <v>3</v>
          </cell>
          <cell r="T719" t="str">
            <v>SE</v>
          </cell>
          <cell r="U719">
            <v>5</v>
          </cell>
          <cell r="V719" t="str">
            <v>4AB,3D</v>
          </cell>
          <cell r="X719">
            <v>4</v>
          </cell>
          <cell r="Y719">
            <v>4</v>
          </cell>
          <cell r="Z719">
            <v>2</v>
          </cell>
          <cell r="AA719">
            <v>1923</v>
          </cell>
          <cell r="AB719" t="str">
            <v>terrestrial</v>
          </cell>
          <cell r="AD719" t="str">
            <v>unknown</v>
          </cell>
          <cell r="AE719" t="str">
            <v>yes</v>
          </cell>
          <cell r="AF719" t="str">
            <v>unknown</v>
          </cell>
          <cell r="AG719">
            <v>1923</v>
          </cell>
          <cell r="AH719" t="str">
            <v>Ak Bærum: Bærums Verk</v>
          </cell>
          <cell r="AI719">
            <v>5</v>
          </cell>
          <cell r="AJ719" t="str">
            <v>V</v>
          </cell>
          <cell r="AL719">
            <v>2</v>
          </cell>
          <cell r="AM719" t="str">
            <v>importDirect</v>
          </cell>
          <cell r="AN719">
            <v>4</v>
          </cell>
          <cell r="AO719" t="str">
            <v>introductionEscaped,spreadNaturalDispersal</v>
          </cell>
          <cell r="AP719" t="str">
            <v>Øs,OsA,He,Op,Bu,Ve,Te,Aa,Va,Ro,Ho,Sf,Mr,St,Nt,No,Tr</v>
          </cell>
          <cell r="AQ719">
            <v>2160</v>
          </cell>
          <cell r="AR719">
            <v>5</v>
          </cell>
          <cell r="AS719">
            <v>10800</v>
          </cell>
          <cell r="AT719">
            <v>330000</v>
          </cell>
          <cell r="AU719">
            <v>20000</v>
          </cell>
          <cell r="AV719">
            <v>30</v>
          </cell>
          <cell r="AW719" t="str">
            <v>Ingen kjent effekt</v>
          </cell>
          <cell r="AX719" t="str">
            <v>Ingen kjent effekt</v>
          </cell>
          <cell r="BC719" t="str">
            <v>Ingen kjent effekt</v>
          </cell>
          <cell r="BD719" t="str">
            <v>Ingen kjent effekt</v>
          </cell>
          <cell r="BE719" t="str">
            <v>no</v>
          </cell>
          <cell r="BF719" t="str">
            <v>no</v>
          </cell>
          <cell r="BK719" t="str">
            <v>temperate_boreal:Asia,NorthAndCentralAmerica|temperate_nemoral:Europe,Asia,NorthAndCentralAmerica|temperate_dry:Asia|subtropic_mediterranean:Europe,Asia</v>
          </cell>
          <cell r="BM719" t="str">
            <v>temperate_boreal:Europe,Asia,NorthAndCentralAmerica|temperate_nemoral:Europe,Asia,NorthAndCentralAmerica|temperate_dry:Asia|subtropic_mediterranean:Europe,Asia</v>
          </cell>
          <cell r="BO719">
            <v>4</v>
          </cell>
          <cell r="BR719" t="str">
            <v>RedListCategoryLevel</v>
          </cell>
          <cell r="BT719">
            <v>4</v>
          </cell>
          <cell r="BW719" t="str">
            <v>SpreadYearlyIncreaseObservations</v>
          </cell>
          <cell r="BX719">
            <v>888</v>
          </cell>
          <cell r="BY719">
            <v>1</v>
          </cell>
          <cell r="CB719" t="str">
            <v>T4-C-3,T4-C-4,T4-C-7,T4-C-8,T4-C-17,T4-C-18,T40</v>
          </cell>
          <cell r="CC719">
            <v>3</v>
          </cell>
          <cell r="CG719" t="str">
            <v>T4-C-4,T4-C-8</v>
          </cell>
          <cell r="CH719">
            <v>2</v>
          </cell>
          <cell r="CL719" t="str">
            <v>T4-C-3,T4-C-7,T4-C-18,T4-C-4,T4-C-8</v>
          </cell>
          <cell r="CM719">
            <v>1</v>
          </cell>
          <cell r="CQ719">
            <v>1</v>
          </cell>
          <cell r="CT719" t="str">
            <v>T4-C-3,T4-C-4,T4-C-7,T4-C-8,T4-C-18</v>
          </cell>
          <cell r="CU719">
            <v>1</v>
          </cell>
          <cell r="CX719">
            <v>0</v>
          </cell>
          <cell r="CY719">
            <v>1</v>
          </cell>
          <cell r="DB719">
            <v>0</v>
          </cell>
          <cell r="DC719" t="str">
            <v>Skogskjegg &lt;em&gt;Aruncus dioicus &lt;/em&gt;er en moderat langlevd, flerårig urt med regelmessig blomstring og frøsetting og med spredning av fruktene (smånøtter) passivt, med vind og med dyr over korte til middels distanser. Arten er særbu, dvs. med egne hann- og hunnplanter, og frøformering skjer rimeligvis bare i bestander der begge kjønn er til stede. Arten er en populær hagestaude som dyrkes i stort omfang. Den er herdig til og med nordboreal. Den er i rask spredning og naturalisering i skog, kratt og på mer åpen mark i størstedelen av landet til og med mellomboreal, lokalt også i nordboreal.</v>
          </cell>
          <cell r="DD719" t="str">
            <v>&lt;p&gt;Arten ble registrert forvillet første gang i 1923 ved Bærums Verk i Ak Bærum, allerede da naturalisert i skog. Siden da har arten økt voldsomt, med 50-100 % økning per tiår, og spesielt fra 1980 og utover. Arten er nå etablert i alle fylker nord til og med Troms, og fyller nesten sitt potensielle utbredelsesområde (polygon), men med stort potensial for videre fortetning (økning i forekomstareal). Hovedetableringen skjer i skog og skogkanter, med meget effektiv frøreproduksjon og mellomdistansespredning av frukter.&lt;/p&gt;</v>
          </cell>
          <cell r="DE719" t="str">
            <v>Arten er innført som hageplante og blir spredt ut fra hager med frø og med hageutkast.</v>
          </cell>
          <cell r="DF719" t="str">
            <v>Invasjonspotensialet er stort, med maksimum skår på både median levetid og ekspansjonshastighet (850-920 m/år). Arten har et stort invasjonspotensial i en lang rekke middels til meget næringsrike skogtyper.</v>
          </cell>
          <cell r="DG719" t="str">
            <v>Arten vurderes til middels økologisk effekt. Skogskjegg fortrenger andre planter der den danner massebestand. I næringsrike og spesielt i kalkrike skogtyper gjelder dette også sårbare planter.</v>
          </cell>
          <cell r="DH719" t="str">
            <v>&lt;p&gt;Skogskjegg vurderes til svært høg økologisk risiko på grunn av stort invasjonspotensial og middels stor økologisk effekt. Arten naturaliseres i stort omfang i nesten alle friske til fuktige, middels til meget næringsrike skogtyper (både lauvskog og barskog) og er meget ekspansiv, med effektiv fortrengning av stedegne arter. Arten har bare vært i rask ekspansjon i 30-40 år (lite for en flerårig art), men er allerede en alvorlig forurensning i norsk natur.&lt;/p&gt;&lt;p&gt; &lt;/p&gt;</v>
          </cell>
          <cell r="DI719">
            <v>1</v>
          </cell>
        </row>
        <row r="720">
          <cell r="B720" t="str">
            <v>Lamiastrum galeobdolon argentatum</v>
          </cell>
          <cell r="C720" t="str">
            <v>(Smejkal) Stace</v>
          </cell>
          <cell r="D720" t="str">
            <v>sølvtvetann</v>
          </cell>
          <cell r="E720">
            <v>134004</v>
          </cell>
          <cell r="F720">
            <v>102304</v>
          </cell>
          <cell r="G720" t="str">
            <v>ExpertGroups/Karplanter/N</v>
          </cell>
          <cell r="H720" t="str">
            <v>Karplanter</v>
          </cell>
          <cell r="I720" t="str">
            <v>Karplanter</v>
          </cell>
          <cell r="J720" t="str">
            <v>AlienSpecie</v>
          </cell>
          <cell r="N720">
            <v>3</v>
          </cell>
          <cell r="O720" t="str">
            <v>V</v>
          </cell>
          <cell r="Q720">
            <v>4</v>
          </cell>
          <cell r="R720" t="str">
            <v>V</v>
          </cell>
          <cell r="T720" t="str">
            <v>SE</v>
          </cell>
          <cell r="U720">
            <v>5</v>
          </cell>
          <cell r="V720" t="str">
            <v>3B,4H</v>
          </cell>
          <cell r="W720" t="str">
            <v>HI</v>
          </cell>
          <cell r="X720">
            <v>1</v>
          </cell>
          <cell r="Y720">
            <v>1</v>
          </cell>
          <cell r="Z720">
            <v>1</v>
          </cell>
          <cell r="AA720">
            <v>2004</v>
          </cell>
          <cell r="AB720" t="str">
            <v>terrestrial</v>
          </cell>
          <cell r="AD720" t="str">
            <v>unknown</v>
          </cell>
          <cell r="AE720" t="str">
            <v>yes</v>
          </cell>
          <cell r="AF720" t="str">
            <v>unknown</v>
          </cell>
          <cell r="AG720">
            <v>2004</v>
          </cell>
          <cell r="AH720" t="str">
            <v>Ak Ås: Nedre Kjærnes</v>
          </cell>
          <cell r="AI720">
            <v>10</v>
          </cell>
          <cell r="AJ720" t="str">
            <v>V</v>
          </cell>
          <cell r="AK720" t="str">
            <v>V</v>
          </cell>
          <cell r="AL720">
            <v>1</v>
          </cell>
          <cell r="AM720" t="str">
            <v>importDirect</v>
          </cell>
          <cell r="AN720">
            <v>2</v>
          </cell>
          <cell r="AO720" t="str">
            <v>introductionEscaped</v>
          </cell>
          <cell r="AP720" t="str">
            <v>OsA,Te,Va,Ro</v>
          </cell>
          <cell r="AQ720">
            <v>28</v>
          </cell>
          <cell r="AR720">
            <v>5</v>
          </cell>
          <cell r="AS720">
            <v>140</v>
          </cell>
          <cell r="AT720">
            <v>10700</v>
          </cell>
          <cell r="AU720">
            <v>420</v>
          </cell>
          <cell r="AV720">
            <v>60</v>
          </cell>
          <cell r="AW720" t="str">
            <v>Ingen kjent effekt</v>
          </cell>
          <cell r="AX720" t="str">
            <v>Ingen kjent effekt</v>
          </cell>
          <cell r="BC720" t="str">
            <v>Ingen kjent effekt</v>
          </cell>
          <cell r="BD720" t="str">
            <v>Ingen kjent effekt</v>
          </cell>
          <cell r="BE720" t="str">
            <v>no</v>
          </cell>
          <cell r="BF720" t="str">
            <v>no</v>
          </cell>
          <cell r="BG720" t="str">
            <v>V</v>
          </cell>
          <cell r="BK720" t="str">
            <v>temperate_nemoral:Europe</v>
          </cell>
          <cell r="BM720" t="str">
            <v>temperate_nemoral:Europe</v>
          </cell>
          <cell r="BO720">
            <v>2</v>
          </cell>
          <cell r="BP720" t="str">
            <v>X</v>
          </cell>
          <cell r="BR720" t="str">
            <v>RedListCategoryLevel</v>
          </cell>
          <cell r="BT720">
            <v>3</v>
          </cell>
          <cell r="BV720" t="str">
            <v>X</v>
          </cell>
          <cell r="BW720" t="str">
            <v>SpreadYearlyIncreaseCalculatedExpansionSpeed</v>
          </cell>
          <cell r="BX720">
            <v>242.75</v>
          </cell>
          <cell r="BY720">
            <v>1</v>
          </cell>
          <cell r="CB720" t="str">
            <v>T4,T40,T43</v>
          </cell>
          <cell r="CC720">
            <v>1</v>
          </cell>
          <cell r="CH720">
            <v>1</v>
          </cell>
          <cell r="CM720">
            <v>1</v>
          </cell>
          <cell r="CQ720">
            <v>1</v>
          </cell>
          <cell r="CU720">
            <v>4</v>
          </cell>
          <cell r="CW720" t="str">
            <v>X</v>
          </cell>
          <cell r="CX720">
            <v>1</v>
          </cell>
          <cell r="CY720">
            <v>1</v>
          </cell>
          <cell r="DB720">
            <v>0</v>
          </cell>
          <cell r="DC720" t="str">
            <v>Sølvtvetann&lt;em&gt; Lamiastrum galeobdolon &lt;/em&gt;subsp. &lt;em&gt;argentatum &lt;/em&gt;er en flerårig, langlevd urt, en tetraploid plante oppstått fra den diploide parkgulltvetann subsp. &lt;em&gt;galeobdonon&lt;/em&gt;, med utgangspunkt i Mellom-Europa (se Bendiksby et al. 2011 for en interessant fylogeni). Arten og rasen formerer seg både med frø og med utløpere og danner ofte meget store kloner. Den er funnet i veikanter og skogkanter.</v>
          </cell>
          <cell r="DD720" t="str">
            <v>&lt;p&gt;Sølvtvetann&lt;em&gt; &lt;/em&gt;dyrkes som prydplante og er i økning i hager. Den er foreløpig funnet sju steder, med første funn i Ak Ås i 2004 og senere funn i Te Skien (to steder) og Bamble, VA Flekkefjord, og Ro Hå og Klepp. Den er trolig oversett, og flere funn angitt under den andre innførte underarten, subsp. &lt;i&gt;galeobdolon&lt;/i&gt;, kan høre til subsp. &lt;i&gt;argentatum&lt;/i&gt;. Dette kan påvirke risikovurderingen (se nedafor).&lt;/p&gt;</v>
          </cell>
          <cell r="DE720" t="str">
            <v>Planten er innført som hageplante og spredt ved dumping av hageavfall og utvoksning fra hager.</v>
          </cell>
          <cell r="DF720" t="str">
            <v>Invasjonspotensialet er moderat, med usikkerhet ned til begrenset, som en kombinasjon mellom begrenset (til moderat) median levetid og moderat (til begrenset) ekspansjonshastighet. Planten har få kjente forekomster, og litt kunstig høg ekspansjonshastighet (økning med 10 km2/år) på grunn av lågt utgangspunkt i forekomstareal.</v>
          </cell>
          <cell r="DG720" t="str">
            <v>Planten vurderes å potensielt kunne ha stor økologisk effekt, med usikkerhet til moderat. Planten er så lite utbredt at den har ingen effekt i naturtyper, foreløpig. Effekten ligger i at den sannsynligvis kan hybridisere med den andre tetraploide planten i gruppen, skoggulltvetann &lt;i&gt;Lamiastrum galeobdolon&lt;/i&gt; subsp. &lt;i&gt;montanum&lt;/i&gt;, en plante som det er usikkert om er hjemlig eller fremmed, men som klassifiseres som hjemlig fordi den synes å ha vært i Norge før 1800, og som klassifiseres som kritisk truet (CR) i siste norske rødliste. Om slik hybridisering kan finne sted, og om den faktisk gjør det i Norge, er ikke kjent, men sølvtvetann kan når som helst dukke opp nær eller i de norske forekomstene av skoggulltvetann, særlig dersom rasen er blitt noe feilvurdert, slik at mye av det vi klassifiserer som parkgulltvetann subsp. &lt;i&gt;galeobdonon&lt;/i&gt; egentlig hører til sølvtvetann. Noe som senker risikoen, er at disse artene bare i svært begrenset grad reproduserer seksuelt i Norge.</v>
          </cell>
          <cell r="DH720" t="str">
            <v>&lt;p&gt;Sølvtvetann vurderes til svært høg økologisk risiko, med usikkerhet til høg risiko. Planten kan ha 20-30 forekomster (med mørketall) i Norge (vesentlig eller utelukkende vegetativ reproduksjon), men dersom vi (og andre) har feilvurdert parkgulltvetann, kan den være mye mer utbredt. Den høge til svært høge økologiske risikoen er knyttet til muligheten for hybridisering og introgresjon med den gamle fremmede eller kanskje hjemlige planten skoggulltvetann, som anføres i siste norske rødliste som kritisk truet (CR). Dette er en dramatisk endring fra forrige behandling av fremmede arter, da denne planten ble vurdert til ingen kjent risiko. Endringen skyldes avklaring av fylogeni og kromosomtallsforhold av Bendiksby et al. (2011).&lt;/p&gt;</v>
          </cell>
          <cell r="DI720">
            <v>1</v>
          </cell>
        </row>
        <row r="721">
          <cell r="B721" t="str">
            <v>Lamiastrum galeobdolon galeobdolon</v>
          </cell>
          <cell r="D721" t="str">
            <v>parkgulltvetann</v>
          </cell>
          <cell r="E721">
            <v>144481</v>
          </cell>
          <cell r="F721">
            <v>102305</v>
          </cell>
          <cell r="G721" t="str">
            <v>ExpertGroups/Karplanter/N</v>
          </cell>
          <cell r="H721" t="str">
            <v>Karplanter</v>
          </cell>
          <cell r="I721" t="str">
            <v>Karplanter</v>
          </cell>
          <cell r="J721" t="str">
            <v>AlienSpecie</v>
          </cell>
          <cell r="N721">
            <v>4</v>
          </cell>
          <cell r="Q721">
            <v>3</v>
          </cell>
          <cell r="T721" t="str">
            <v>SE</v>
          </cell>
          <cell r="U721">
            <v>5</v>
          </cell>
          <cell r="V721" t="str">
            <v>4A,3D</v>
          </cell>
          <cell r="X721">
            <v>5</v>
          </cell>
          <cell r="Y721">
            <v>4</v>
          </cell>
          <cell r="Z721">
            <v>4</v>
          </cell>
          <cell r="AA721">
            <v>1894</v>
          </cell>
          <cell r="AB721" t="str">
            <v>terrestrial</v>
          </cell>
          <cell r="AD721" t="str">
            <v>origin,unknown</v>
          </cell>
          <cell r="AE721" t="str">
            <v>yes</v>
          </cell>
          <cell r="AF721" t="str">
            <v>unknown</v>
          </cell>
          <cell r="AG721">
            <v>1894</v>
          </cell>
          <cell r="AH721" t="str">
            <v>Vf Sandefjord: Fagerlund, "forvildet"</v>
          </cell>
          <cell r="AI721">
            <v>10</v>
          </cell>
          <cell r="AJ721" t="str">
            <v>V</v>
          </cell>
          <cell r="AK721" t="str">
            <v>V</v>
          </cell>
          <cell r="AL721">
            <v>2</v>
          </cell>
          <cell r="AM721" t="str">
            <v>importDirect</v>
          </cell>
          <cell r="AN721">
            <v>4</v>
          </cell>
          <cell r="AO721" t="str">
            <v>introductionEscaped,spreadNaturalDispersal,spreadTransportpollution</v>
          </cell>
          <cell r="AP721" t="str">
            <v>Øs,OsA,He,Op,Bu,Ve,Te,Aa,Va,Ro,Ho,Sf,Mr,St,Nt</v>
          </cell>
          <cell r="AQ721">
            <v>472</v>
          </cell>
          <cell r="AR721">
            <v>5</v>
          </cell>
          <cell r="AS721">
            <v>2360</v>
          </cell>
          <cell r="AT721">
            <v>184000</v>
          </cell>
          <cell r="AU721">
            <v>7200</v>
          </cell>
          <cell r="AV721">
            <v>60</v>
          </cell>
          <cell r="AW721" t="str">
            <v>Ingen kjent effekt</v>
          </cell>
          <cell r="AX721" t="str">
            <v>Ingen kjent effekt</v>
          </cell>
          <cell r="BC721" t="str">
            <v>Ingen kjent effekt</v>
          </cell>
          <cell r="BD721" t="str">
            <v>Ingen kjent effekt</v>
          </cell>
          <cell r="BE721" t="str">
            <v>no</v>
          </cell>
          <cell r="BF721" t="str">
            <v>no</v>
          </cell>
          <cell r="BG721" t="str">
            <v>V</v>
          </cell>
          <cell r="BH721" t="str">
            <v>V</v>
          </cell>
          <cell r="BI721" t="str">
            <v>V</v>
          </cell>
          <cell r="BK721" t="str">
            <v>temperate_nemoral:Europe,Asia|subtropic_mediterranean:Europe,Asia</v>
          </cell>
          <cell r="BM721" t="str">
            <v>temperate_boreal:Europe|temperate_nemoral:Europe,Asia,Oceania,NorthAndCentralAmerica|subtropic_mediterranean:Europe,Asia,Oceania,NorthAndCentralAmerica</v>
          </cell>
          <cell r="BO721">
            <v>4</v>
          </cell>
          <cell r="BR721" t="str">
            <v>RedListCategoryLevel</v>
          </cell>
          <cell r="BT721">
            <v>3</v>
          </cell>
          <cell r="BW721" t="str">
            <v>SpreadYearlyIncreaseObservations</v>
          </cell>
          <cell r="BX721">
            <v>193</v>
          </cell>
          <cell r="BY721">
            <v>1</v>
          </cell>
          <cell r="CB721" t="str">
            <v>T4-C-3,T4-C-4,T4-C-8,T4-C-17,T4-C-18,T40,T43</v>
          </cell>
          <cell r="CC721">
            <v>3</v>
          </cell>
          <cell r="CG721" t="str">
            <v>T4-C-4,T4-C-8</v>
          </cell>
          <cell r="CH721">
            <v>2</v>
          </cell>
          <cell r="CL721" t="str">
            <v>T4-C-4,T4-C-8,T4-C-3,T4-C-4,T4-C-8</v>
          </cell>
          <cell r="CM721">
            <v>1</v>
          </cell>
          <cell r="CQ721">
            <v>1</v>
          </cell>
          <cell r="CT721" t="str">
            <v>T4-C-3,T4-C-4,T4-C-8</v>
          </cell>
          <cell r="CU721">
            <v>1</v>
          </cell>
          <cell r="CX721">
            <v>0</v>
          </cell>
          <cell r="CY721">
            <v>1</v>
          </cell>
          <cell r="DB721">
            <v>0</v>
          </cell>
          <cell r="DC721" t="str">
            <v>Parkgulltvetann&lt;em&gt; Lamiastrum galeobdolon &lt;/em&gt;subsp. &lt;em&gt;galeobdolon&lt;/em&gt; er en langlevd, flerårig urt som stammer fra Mellom- og Sør-Europa og Kaukasus. Arten har både frøformering og vegetativ formering med lange utløpere: den danner svære, tette bestander med 20-40 cm høge stengler. Frøene spres trolig nokså passivt, kanskje med pattedyr.</v>
          </cell>
          <cell r="DD721" t="str">
            <v>&lt;p&gt;Det første funnet som forvillet (og etablert) er fra Fagerlund i Vf Sandefjord i 1894, og alle videre funn fram til 1929 er fra kystfylkene og -kommunene sørpå: Øf Halden, Vf Sandefjord, AA Risør og VA Kristiansand. I 1929 ble arten funnet for første gang i innlandet, i Op "Toten, i et gartneri, rimeligvis forvildet". Arten har deretter økt jamt både i antall forekomster og i utbredelsesområde fram til i dag da den er kjent fra alle fylker nord til og med Nord-Trøndelag (Namsos) og inn til Østerdalen (He Åmot: Rena).&lt;/p&gt;</v>
          </cell>
          <cell r="DE721" t="str">
            <v>Planten er innført prydplante i hager og parker, trolig fra siste halvdel av 1800-tallet (analysen av ekspansjonshastighet antyder rundt 1860). Den har spredt seg ut fra dyrkningssteder med hageutkast, ved forflytting av jordmasser og ved utvoksning, kanskje også med frø.</v>
          </cell>
          <cell r="DF721" t="str">
            <v>Invasjonspotensialet er stort, en kombinasjon av lang median levetid og moderat ekspansjonshastighet. Planten har trolig rundt 500 kjente forekomster (med mørketall), de fleste etablert de siste 35 årene.</v>
          </cell>
          <cell r="DG721" t="str">
            <v>De økologiske effektene vurderes til middels store og er knyttet til fortrengning. Planten danner store bestander og kan overta dominansen i feltsjiktet i skog. Den har preferanse for lågurtskoger på bedre jordbunn, gjerne kalkgrunn, og kan fortrenge stedegne arter, noen av dem sjeldne og sårbare.</v>
          </cell>
          <cell r="DH721" t="str">
            <v>&lt;p&gt;Parkgulltvetann vurderes til svært høg økologisk risiko. Planten finnes i flere naturtyper, men invaderer lettest noe næringsrik skog av lågurt- og høgstaudetyper, gjerne på næringsrik og/eller baserik grunn. Her danner den så omfattende og tette bestander at den lett fortrenger stedegne arter, noen av dem trolig sjeldne og truete. I forrige vurderingsrunde av fremmed arter ble denne planten vurdert å ha svært høg økologisk risiko på grunn av mulig introgressiv hybridisering med en meget sjelden rødlistet plante, skoggulltvetann, spesielt fordi alle kjente voksesteder for skoggulltvetann allerede er invadert eller nær invadert av parkgulltvetann. En genetisk undersøkelse (Bendiksby et al. 2011) viser imidlertid at mens parkgulltvetann er diploid, så er skoggulltvetann en tetraploid (autopolyploid) fra underarten subsp. &lt;i&gt;flavidum&lt;/i&gt;. Sannsynligheten for hybridisering mellom parkgulltvetann og skoggulltvetann er dermed liten, og sannsynligheten for at slik hybridisering skal være introgressiv, er minimal. Arten justeres dermed ett hakk ned på effekt-aksen, men fortsatt med svært høg risiko (på grunn av fortrengning).&lt;/p&gt;</v>
          </cell>
          <cell r="DI721">
            <v>1</v>
          </cell>
        </row>
        <row r="722">
          <cell r="B722" t="str">
            <v>Lysimachia punctata</v>
          </cell>
          <cell r="C722" t="str">
            <v>L.</v>
          </cell>
          <cell r="D722" t="str">
            <v>fagerfredløs</v>
          </cell>
          <cell r="E722">
            <v>61804</v>
          </cell>
          <cell r="F722">
            <v>101844</v>
          </cell>
          <cell r="G722" t="str">
            <v>ExpertGroups/Karplanter/N</v>
          </cell>
          <cell r="H722" t="str">
            <v>Karplanter</v>
          </cell>
          <cell r="I722" t="str">
            <v>Karplanter</v>
          </cell>
          <cell r="J722" t="str">
            <v>AlienSpecie</v>
          </cell>
          <cell r="N722">
            <v>4</v>
          </cell>
          <cell r="Q722">
            <v>3</v>
          </cell>
          <cell r="T722" t="str">
            <v>SE</v>
          </cell>
          <cell r="U722">
            <v>5</v>
          </cell>
          <cell r="V722" t="str">
            <v>4AB,3D</v>
          </cell>
          <cell r="X722">
            <v>4</v>
          </cell>
          <cell r="Y722">
            <v>4</v>
          </cell>
          <cell r="Z722">
            <v>2</v>
          </cell>
          <cell r="AA722">
            <v>1865</v>
          </cell>
          <cell r="AB722" t="str">
            <v>terrestrial</v>
          </cell>
          <cell r="AD722" t="str">
            <v>unknown</v>
          </cell>
          <cell r="AE722" t="str">
            <v>yes</v>
          </cell>
          <cell r="AF722" t="str">
            <v>unknown</v>
          </cell>
          <cell r="AG722">
            <v>1874</v>
          </cell>
          <cell r="AH722" t="str">
            <v>Oslo: N. Skøyen</v>
          </cell>
          <cell r="AI722">
            <v>5</v>
          </cell>
          <cell r="AJ722" t="str">
            <v>V</v>
          </cell>
          <cell r="AL722">
            <v>2</v>
          </cell>
          <cell r="AM722" t="str">
            <v>importDirect</v>
          </cell>
          <cell r="AN722">
            <v>5</v>
          </cell>
          <cell r="AO722" t="str">
            <v>introductionEscaped,spreadNaturalDispersal,spreadTransportpollution</v>
          </cell>
          <cell r="AP722" t="str">
            <v>Øs,OsA,He,Op,Bu,Ve,Te,Aa,Va,Ro,Ho,Sf,Mr,St,Nt,No,Tr</v>
          </cell>
          <cell r="AQ722">
            <v>3400</v>
          </cell>
          <cell r="AR722">
            <v>5</v>
          </cell>
          <cell r="AS722">
            <v>17000</v>
          </cell>
          <cell r="AT722">
            <v>380000</v>
          </cell>
          <cell r="AU722">
            <v>34000</v>
          </cell>
          <cell r="AV722">
            <v>50</v>
          </cell>
          <cell r="AW722" t="str">
            <v>Ingen kjent effekt</v>
          </cell>
          <cell r="AX722" t="str">
            <v>Ingen kjent effekt</v>
          </cell>
          <cell r="BC722" t="str">
            <v>Ingen kjent effekt</v>
          </cell>
          <cell r="BD722" t="str">
            <v>Ingen kjent effekt</v>
          </cell>
          <cell r="BE722" t="str">
            <v>no</v>
          </cell>
          <cell r="BF722" t="str">
            <v>no</v>
          </cell>
          <cell r="BK722" t="str">
            <v>temperate_nemoral:Europe,Asia|subtropic_mediterranean:Europe,Asia</v>
          </cell>
          <cell r="BM722" t="str">
            <v>temperate_boreal:Europe|temperate_nemoral:Europe,Asia,NorthAndCentralAmerica|subtropic_mediterranean:Europe,Asia</v>
          </cell>
          <cell r="BO722">
            <v>4</v>
          </cell>
          <cell r="BR722" t="str">
            <v>RedListCategoryLevel</v>
          </cell>
          <cell r="BT722">
            <v>4</v>
          </cell>
          <cell r="BW722" t="str">
            <v>SpreadYearlyIncreaseObservations</v>
          </cell>
          <cell r="BX722">
            <v>1103</v>
          </cell>
          <cell r="BY722">
            <v>1</v>
          </cell>
          <cell r="CB722" t="str">
            <v>T4,T30,T32,T35,T37,T40,T43</v>
          </cell>
          <cell r="CC722">
            <v>3</v>
          </cell>
          <cell r="CG722" t="str">
            <v>T30,T32</v>
          </cell>
          <cell r="CH722">
            <v>2</v>
          </cell>
          <cell r="CL722" t="str">
            <v>T4,T30,T32,T32</v>
          </cell>
          <cell r="CM722">
            <v>1</v>
          </cell>
          <cell r="CQ722">
            <v>1</v>
          </cell>
          <cell r="CU722">
            <v>1</v>
          </cell>
          <cell r="CX722">
            <v>0</v>
          </cell>
          <cell r="CY722">
            <v>1</v>
          </cell>
          <cell r="DB722">
            <v>0</v>
          </cell>
          <cell r="DC722" t="str">
            <v>Fagerfredløs &lt;i&gt;Lysimachia punctata&lt;/i&gt; er en flerårig urt opp til 1 m høg, med svært effektiv klonal vekst med jordstengler. Arten har frøreproduksjon, men frøene spres passivt og oftest ikke over lengre distanser. Den kommer fra Mellom- og Sør-Europa og Vest-Asia, og er en meget vanlig og hardfør hageplante helt nord til Finnmark og opp og nord til skoggrensa. Frøformering er kanskje ikke mye utbredt hos forvillete planter: de fleste forekomstene skyldes utkast og utvoksning fra hager og forflytning av jordmasser med biter av jordstengler. Arten etablerer seg lett på skrotemark (sterkt endret fastmark), i forfalne enger, skogkanter og inn i middels næringsrik fastmarkskog og flommarkskog.</v>
          </cell>
          <cell r="DD722" t="str">
            <v>&lt;p&gt;Fra første observasjon i 1865 (Ho Bergen: Tveiterås) har fagerfredløs den hatt en jamn økning fram til slutten av 1950-tallet da den begynte å ekspandere raskere, først i Hordaland (slutten av 1950-tallet), deretter i Oslo/Akershus og Rogaland (1960-tallet). Ekspansjonen har tilsynelatende vært meget ujamn geografisk, kanskje på grunn av ulik popularitet i hager i ulike områder og perioder, men kanskje mer på grunn av svært ulik registreringsfrekvens i ulike fylker. I Østfold, Hedmark, Vest-Agder, Sogn og Fjordane og Sør-Trøndelag begynte den, ut fra våre data, først å ekspandere på 1990-tallet. Ekspansjonen er fortsatt ujamn. Fram til og med 2016 er det fortsatt bare få registreringer innsamling fra Nord-Trøndelag (sist i 2010), mens det er over 70 fra Nordland og nesten 50 fra Troms, men noe av dette skyldes nok ulikhet i registreringsinnsats. Fagerfredløs har omtrent nådd sitt potensielle utbredelsesområde (arealpolygon), men det er fortsatt mye rom for fortetning. Den blir synlig vanligere for hvert år, også oppover i fjelldalene (til Os og Røros i Østerdalen, til Nord-Fron i Gudbrandsdalen, til Geilo i Hol i Hallingdalen) og nordover i landet.&lt;/p&gt;</v>
          </cell>
          <cell r="DE722" t="str">
            <v>Arten er innført som hagestaude og spredt ut ved utvoksning (med jordstengler) og utkast fra hager. Viderespredning skjer hovedsakelig ved forflytning av jordmasser.</v>
          </cell>
          <cell r="DF722" t="str">
            <v>Invasjonspotensialet er stort, med maksimum skår på både median levetid og ekspansjonshastighet. Arten er solid etablert over stordelen av landet, med &amp;#39:evigvarende&amp;#39: bestander. Den er i rask spredning til naturen på grunn av miljøkriminell utkasting av hageavfall og ved forflytning av jordmasser, ikke minst langs veianlegg. I analysen av ekspansjonshastighet kommer denne arten høgt ut, med rundt 1000 m/år, med de valgte parametrene, men også med andre valg av parametre kommer den ut i øverste kategori (&gt; 499 m/år).</v>
          </cell>
          <cell r="DG722" t="str">
            <v>Arten vurderes å ha middels stor negativ økologisk effekt. Den danner meget tette bestander som fortrenger praktisk talt alle andre urter. Vi har anført fortrengning, potensielt av sårbare arter, i flomskogmark og semi-naturlig eng, men arten kan ha lignende effekt i ulike typer fastmarkskog, uten at dette er fanget opp av spesifikke registreringer.</v>
          </cell>
          <cell r="DH722" t="str">
            <v>&lt;p&gt;Fagerfredløs vurderes til svært høg økologisk risiko, som en kombinasjon av stort invasjonspotensial og middels stor økologisk effekt. Arten blir hovedsakelig spredt ut med hageutkast fordi den fort blir for ekspansiv i hagen. Denne ekspansjonen fortsetter i veiskråninger, grøfter, kratt- og skogkanter der den blir kastet. Arten er nå blitt så vanlig at den knapt samles mer til herbariene, men registreres i Artsobservasjoner. I distrikter der det er få observatører, f.eks. i Trøndelagsfylkene og på deler av Vestlandet, blir den dermed kraftig underdokumentert. Den ekspanderer langsomt, men jamt inn i kratt og skog. Arten er ekspansiv og utelukkende i sin vekst, slik at den flekkvis fortrenger det meste av andre planter der den etableres.&lt;/p&gt;</v>
          </cell>
          <cell r="DI722">
            <v>0</v>
          </cell>
        </row>
        <row r="723">
          <cell r="B723" t="str">
            <v>Othocallis siberica</v>
          </cell>
          <cell r="C723" t="str">
            <v>(Haw.) Speta</v>
          </cell>
          <cell r="D723" t="str">
            <v>russeblåstjerne</v>
          </cell>
          <cell r="E723">
            <v>134921</v>
          </cell>
          <cell r="F723">
            <v>99453</v>
          </cell>
          <cell r="G723" t="str">
            <v>ExpertGroups/Karplanter/N</v>
          </cell>
          <cell r="H723" t="str">
            <v>Karplanter</v>
          </cell>
          <cell r="I723" t="str">
            <v>Karplanter</v>
          </cell>
          <cell r="J723" t="str">
            <v>AlienSpecie</v>
          </cell>
          <cell r="N723">
            <v>4</v>
          </cell>
          <cell r="Q723">
            <v>2</v>
          </cell>
          <cell r="T723" t="str">
            <v>HI</v>
          </cell>
          <cell r="U723">
            <v>4</v>
          </cell>
          <cell r="V723" t="str">
            <v>4A,2D</v>
          </cell>
          <cell r="X723">
            <v>3</v>
          </cell>
          <cell r="Y723">
            <v>4</v>
          </cell>
          <cell r="Z723">
            <v>1</v>
          </cell>
          <cell r="AA723">
            <v>1893</v>
          </cell>
          <cell r="AB723" t="str">
            <v>terrestrial</v>
          </cell>
          <cell r="AD723" t="str">
            <v>unknown</v>
          </cell>
          <cell r="AE723" t="str">
            <v>yes</v>
          </cell>
          <cell r="AF723" t="str">
            <v>unknown</v>
          </cell>
          <cell r="AG723">
            <v>1893</v>
          </cell>
          <cell r="AH723" t="str">
            <v>Oslo: Slottsparken.</v>
          </cell>
          <cell r="AI723">
            <v>5</v>
          </cell>
          <cell r="AJ723" t="str">
            <v>V</v>
          </cell>
          <cell r="AL723">
            <v>1</v>
          </cell>
          <cell r="AM723" t="str">
            <v>importDirect</v>
          </cell>
          <cell r="AN723">
            <v>3</v>
          </cell>
          <cell r="AO723" t="str">
            <v>introductionEscaped,spreadNaturalDispersal</v>
          </cell>
          <cell r="AP723" t="str">
            <v>Øs,OsA,He,Op,Bu,Ve,Te,Aa,Va,Ro,Ho,Sf,Mr,St,Nt,No,Tr</v>
          </cell>
          <cell r="AQ723">
            <v>800</v>
          </cell>
          <cell r="AR723">
            <v>5</v>
          </cell>
          <cell r="AS723">
            <v>4000</v>
          </cell>
          <cell r="AT723">
            <v>260000</v>
          </cell>
          <cell r="AU723">
            <v>12000</v>
          </cell>
          <cell r="AV723">
            <v>60</v>
          </cell>
          <cell r="AW723" t="str">
            <v>Ingen kjent effekt</v>
          </cell>
          <cell r="AX723" t="str">
            <v>Ingen kjent effekt</v>
          </cell>
          <cell r="BC723" t="str">
            <v>Ingen kjent effekt</v>
          </cell>
          <cell r="BD723" t="str">
            <v>Ingen kjent effekt</v>
          </cell>
          <cell r="BE723" t="str">
            <v>no</v>
          </cell>
          <cell r="BF723" t="str">
            <v>no</v>
          </cell>
          <cell r="BK723" t="str">
            <v>temperate_nemoral:Europe,Asia</v>
          </cell>
          <cell r="BM723" t="str">
            <v>temperate_boreal:Europe|temperate_nemoral:Europe,Asia,NorthAndCentralAmerica</v>
          </cell>
          <cell r="BO723">
            <v>4</v>
          </cell>
          <cell r="BR723" t="str">
            <v>RedListCategoryLevel</v>
          </cell>
          <cell r="BT723">
            <v>3</v>
          </cell>
          <cell r="BW723" t="str">
            <v>SpreadYearlyIncreaseObservations</v>
          </cell>
          <cell r="BX723">
            <v>314</v>
          </cell>
          <cell r="BY723">
            <v>1</v>
          </cell>
          <cell r="CB723" t="str">
            <v>T43-C-1,T35,T4,T30,T37-C-3,T4-C-3,T4-C-4</v>
          </cell>
          <cell r="CC723">
            <v>2</v>
          </cell>
          <cell r="CG723" t="str">
            <v>T4-C-3,T4-C-4</v>
          </cell>
          <cell r="CH723">
            <v>1</v>
          </cell>
          <cell r="CL723" t="str">
            <v>T4-C-3,T4-C-4,T4-C-3,T4-C-4</v>
          </cell>
          <cell r="CM723">
            <v>1</v>
          </cell>
          <cell r="CQ723">
            <v>1</v>
          </cell>
          <cell r="CT723" t="str">
            <v>T4-C-3,T4-C-4</v>
          </cell>
          <cell r="CU723">
            <v>1</v>
          </cell>
          <cell r="CX723">
            <v>0</v>
          </cell>
          <cell r="CY723">
            <v>1</v>
          </cell>
          <cell r="DB723">
            <v>0</v>
          </cell>
          <cell r="DC723" t="str">
            <v>&lt;p&gt;Russeblåstjerne &lt;em&gt;Othocallis siberica &lt;/em&gt;er en meget hardfør flerårig løkplante fra Russland og Sibir. Den har effektiv frøreproduksjon og vegetativ reproduksjon ved deling av løker. Frøene spres med maur over korte til middels distanser, kanskje opptil 50-100 m.&lt;/p&gt;</v>
          </cell>
          <cell r="DD723" t="str">
            <v>&lt;p&gt;Fra første funn i Slottsparken i Oslo i 1884 (der den i 1893 ble rapportert: "Forvildet paa en Græsplæne, hvor den holdt sig i mange Aar"), hadde arten en langsom ekspansjon fram til ca. 1980. Arten hadde strøforekomster på Sørlandet, Vestlandet og i Trøndelag, men hovedtyngden lå på Østlandet. Etter 1980 har arten ekspandert meget sterkt og raskt (raskt til at frøene spres med maur), og den har nå populasjoner på titusener av individer (om ikke mer) i enkelte krattskog-bestander, f.eks. ved Skøyen i Oslo. Arten er på full innmarsj i norsk natur og er nå funnet i alle fylker med unntak for Finnmark.&lt;/p&gt;</v>
          </cell>
          <cell r="DE723" t="str">
            <v>Arten er innført som hagestaude, og sprer seg via frø og lauker i hageutkast, og ved hjelp av egenspreding fra hager ved hjelp av frø og lauker.</v>
          </cell>
          <cell r="DF723" t="str">
            <v>Arten har et stort invasjonspotensiale på grunn av lang median levetid i landet og en moderat ekspansjonshastighet.</v>
          </cell>
          <cell r="DG723" t="str">
            <v>Russeblåstjerne vurderes å ha en liten økologisk effekt. Den forvilles og naturaliseres meget lett i frisk, næringsrik grasmark og spesielt i noe åpen skog av lågurt-og delvis høgstaudetyper. Den er også funnet ved havstrand og i flomarksskog. Arten danner massive bestander og har høyst trolig en fortrengningseffekt i lågurt- og kalklågurtskoger som rommer mange sårbare og truete plantearter, men antas å påvirke bare en begrenset del av den totale populasjonen av slike arter. Sjøl om bladverket visner ned i løpet av juni, får arten dermed en viss fortrengningseffekt på stedegne arter.</v>
          </cell>
          <cell r="DH723" t="str">
            <v>&lt;p&gt;Russeblåstjerne vurderes til høg økologisk risiko på grunn av kombinasjonen mellom et høyt invasjonspotensiale og en liten økologisk effekt knyttet til fortrengning. Dette er en endring fra vurderingen i 2012 (potensielt høg risiko), og dette skyldes at vi denne gangen vurderer at arten har en viss fortreningseffekt ved sine store renbestander.&lt;/p&gt;</v>
          </cell>
          <cell r="DI723">
            <v>0</v>
          </cell>
        </row>
        <row r="724">
          <cell r="B724" t="str">
            <v>Ilex ×meserveae</v>
          </cell>
          <cell r="C724" t="str">
            <v>S.Y.Hu</v>
          </cell>
          <cell r="D724" t="str">
            <v>hybridkristtorn</v>
          </cell>
          <cell r="E724">
            <v>145717</v>
          </cell>
          <cell r="F724">
            <v>129585</v>
          </cell>
          <cell r="G724" t="str">
            <v>ExpertGroups/Karplanter/N</v>
          </cell>
          <cell r="H724" t="str">
            <v>Karplanter</v>
          </cell>
          <cell r="I724" t="str">
            <v>Karplanter</v>
          </cell>
          <cell r="J724" t="str">
            <v>AlienSpecie</v>
          </cell>
          <cell r="N724">
            <v>1</v>
          </cell>
          <cell r="Q724">
            <v>2</v>
          </cell>
          <cell r="T724" t="str">
            <v>LO</v>
          </cell>
          <cell r="U724">
            <v>2</v>
          </cell>
          <cell r="V724" t="str">
            <v>1,2H</v>
          </cell>
          <cell r="AA724">
            <v>2003</v>
          </cell>
          <cell r="AB724" t="str">
            <v>terrestrial</v>
          </cell>
          <cell r="AD724" t="str">
            <v>unknown</v>
          </cell>
          <cell r="AE724" t="str">
            <v>no</v>
          </cell>
          <cell r="AF724" t="str">
            <v>unknown</v>
          </cell>
          <cell r="AI724">
            <v>20</v>
          </cell>
          <cell r="AJ724" t="str">
            <v>V</v>
          </cell>
          <cell r="AL724">
            <v>1</v>
          </cell>
          <cell r="AM724" t="str">
            <v>importDirect</v>
          </cell>
          <cell r="AN724">
            <v>1</v>
          </cell>
          <cell r="AO724" t="str">
            <v>introductionEscaped</v>
          </cell>
          <cell r="AP724" t="str">
            <v>Øs</v>
          </cell>
          <cell r="AQ724">
            <v>4</v>
          </cell>
          <cell r="AR724">
            <v>2</v>
          </cell>
          <cell r="AS724">
            <v>8</v>
          </cell>
          <cell r="AT724">
            <v>1</v>
          </cell>
          <cell r="AU724">
            <v>32</v>
          </cell>
          <cell r="AV724">
            <v>0</v>
          </cell>
          <cell r="AW724" t="str">
            <v>Ingen kjent effekt</v>
          </cell>
          <cell r="AX724" t="str">
            <v>Ingen kjent effekt</v>
          </cell>
          <cell r="BC724" t="str">
            <v>Ingen kjent effekt</v>
          </cell>
          <cell r="BD724" t="str">
            <v>Ingen kjent effekt</v>
          </cell>
          <cell r="BE724" t="str">
            <v>no</v>
          </cell>
          <cell r="BF724" t="str">
            <v>no</v>
          </cell>
          <cell r="BG724" t="str">
            <v>V</v>
          </cell>
          <cell r="BK724" t="str">
            <v>unknown:Europe,Asia</v>
          </cell>
          <cell r="BM724" t="str">
            <v>temperate_nemoral:Europe</v>
          </cell>
          <cell r="BO724">
            <v>1</v>
          </cell>
          <cell r="BR724" t="str">
            <v>RedListCategoryLevel</v>
          </cell>
          <cell r="BT724">
            <v>1</v>
          </cell>
          <cell r="BW724" t="str">
            <v>SpreadYearlyIncreaseCalculatedExpansionSpeed</v>
          </cell>
          <cell r="BX724">
            <v>0</v>
          </cell>
          <cell r="BY724">
            <v>1</v>
          </cell>
          <cell r="CC724">
            <v>1</v>
          </cell>
          <cell r="CH724">
            <v>1</v>
          </cell>
          <cell r="CM724">
            <v>1</v>
          </cell>
          <cell r="CQ724">
            <v>1</v>
          </cell>
          <cell r="CU724">
            <v>2</v>
          </cell>
          <cell r="CX724">
            <v>1</v>
          </cell>
          <cell r="CY724">
            <v>1</v>
          </cell>
          <cell r="DB724">
            <v>0</v>
          </cell>
          <cell r="DC724" t="str">
            <v>Hybrid-kristtorn &lt;i&gt;Ilex &lt;/i&gt;x &lt;i&gt;meserveae&lt;/i&gt; (mellom europeisk kristtorn &lt;i&gt;I. aquifolium&lt;/i&gt; og østasiatisk &lt;i&gt;I. rugosa&lt;/i&gt;) er et nokså langlevd tre som reproduserer med frø. Fruktene spirer av og spres med fugl.</v>
          </cell>
          <cell r="DD724" t="str">
            <v>Arten ble funnet som ny for norsk natur i 2005 i Øf Hvaler: Kirkøy, Brekke, en "ca meterhøy busk nær sjøen". Den var tidligere (2003) dokumentert fra Vf Brunlanes: Kryssgården, som plantet i en kveiteåker (uvisst hvorfor den ble plantet der).</v>
          </cell>
          <cell r="DE724" t="str">
            <v>Arten er innført som hageplante og spres med fugl som spiser fruktene, og kanskje også spredt med hageutkast.</v>
          </cell>
          <cell r="DF724" t="str">
            <v>Invasjonspotensialet er foreløpig svært lite, med minste skår på både median levetid og ekspansjonshastighet. Arten er svært ny i norsk flora og bare kjent fra &amp;#233:n busk i norsk natur.</v>
          </cell>
          <cell r="DG724" t="str">
            <v>Arten kan få en liten økologisk effekt. Det er ingen kjent negativ effekt på naturtyper. Arten synes å være fertil, noe som innebærer at den trolig er interfertil med sine foreldre, derav vår stedegne &lt;i&gt;I. aquifolium&lt;/i&gt;. Introgresjon er sannsynlig, men trolig bare i svært lokalt omfang innen det naturlige utbredelsesområdet til vår hjemlige kristtorn.</v>
          </cell>
          <cell r="DH724" t="str">
            <v>Kristtorn-arten &lt;i&gt;Ilex &lt;/i&gt;x &lt;i&gt;meserveae&lt;/i&gt; vurderes til låg økologisk risiko på grunn av et lite invasjonspotensial, men en mulig liten økologisk effekt. Arten reproduserer med frø i Norge. Den kan komme til å etablere seg enkelte steder, men bortsett fra mulig hybridisering med stedegen kristtorn &lt;i&gt;I. aquifolium&lt;/i&gt;, utgjør den neppe noen stor trussel de kommende 50 år.</v>
          </cell>
          <cell r="DI724">
            <v>0</v>
          </cell>
        </row>
        <row r="725">
          <cell r="B725" t="str">
            <v>Euonymus sachalinensis</v>
          </cell>
          <cell r="C725" t="str">
            <v>(F.Schmidt) Maxim.</v>
          </cell>
          <cell r="D725" t="str">
            <v>sakhalinbeinved</v>
          </cell>
          <cell r="E725">
            <v>141296</v>
          </cell>
          <cell r="F725">
            <v>128848</v>
          </cell>
          <cell r="G725" t="str">
            <v>ExpertGroups/Karplanter/N</v>
          </cell>
          <cell r="H725" t="str">
            <v>Karplanter</v>
          </cell>
          <cell r="I725" t="str">
            <v>Karplanter</v>
          </cell>
          <cell r="J725" t="str">
            <v>AlienSpecie</v>
          </cell>
          <cell r="N725">
            <v>1</v>
          </cell>
          <cell r="P725" t="str">
            <v>V</v>
          </cell>
          <cell r="Q725">
            <v>1</v>
          </cell>
          <cell r="T725" t="str">
            <v>NK</v>
          </cell>
          <cell r="U725">
            <v>1</v>
          </cell>
          <cell r="V725" t="str">
            <v>1,1</v>
          </cell>
          <cell r="W725" t="str">
            <v>LO</v>
          </cell>
          <cell r="AA725">
            <v>2010</v>
          </cell>
          <cell r="AB725" t="str">
            <v>terrestrial</v>
          </cell>
          <cell r="AD725" t="str">
            <v>unknown</v>
          </cell>
          <cell r="AE725" t="str">
            <v>no</v>
          </cell>
          <cell r="AF725" t="str">
            <v>unknown</v>
          </cell>
          <cell r="AG725">
            <v>2015</v>
          </cell>
          <cell r="AH725" t="str">
            <v>Ak Bærum: Øverland arboret, edellauvskogen</v>
          </cell>
          <cell r="AI725">
            <v>15</v>
          </cell>
          <cell r="AJ725" t="str">
            <v>V</v>
          </cell>
          <cell r="AL725">
            <v>2</v>
          </cell>
          <cell r="AM725" t="str">
            <v>importDirect</v>
          </cell>
          <cell r="AN725">
            <v>2</v>
          </cell>
          <cell r="AO725" t="str">
            <v>introductionEscaped,introductionNaturalDispersal</v>
          </cell>
          <cell r="AP725" t="str">
            <v>OsA</v>
          </cell>
          <cell r="AQ725">
            <v>4</v>
          </cell>
          <cell r="AR725">
            <v>4</v>
          </cell>
          <cell r="AS725">
            <v>16</v>
          </cell>
          <cell r="AT725">
            <v>1</v>
          </cell>
          <cell r="AU725">
            <v>48</v>
          </cell>
          <cell r="AV725">
            <v>0</v>
          </cell>
          <cell r="AW725" t="str">
            <v>Ingen kjent effekt</v>
          </cell>
          <cell r="AX725" t="str">
            <v>Ingen kjent effekt</v>
          </cell>
          <cell r="BC725" t="str">
            <v>Ingen kjent effekt</v>
          </cell>
          <cell r="BD725" t="str">
            <v>Ingen kjent effekt</v>
          </cell>
          <cell r="BE725" t="str">
            <v>no</v>
          </cell>
          <cell r="BF725" t="str">
            <v>no</v>
          </cell>
          <cell r="BK725" t="str">
            <v>temperate_boreal:Asia|temperate_nemoral:Asia</v>
          </cell>
          <cell r="BM725" t="str">
            <v>temperate_boreal:Asia|temperate_nemoral:Europe,Asia</v>
          </cell>
          <cell r="BO725">
            <v>2</v>
          </cell>
          <cell r="BP725" t="str">
            <v>X</v>
          </cell>
          <cell r="BR725" t="str">
            <v>RedListCategoryLevel</v>
          </cell>
          <cell r="BT725">
            <v>1</v>
          </cell>
          <cell r="BU725" t="str">
            <v>X</v>
          </cell>
          <cell r="BW725" t="str">
            <v>SpreadYearlyIncreaseCalculatedExpansionSpeed</v>
          </cell>
          <cell r="BX725">
            <v>0</v>
          </cell>
          <cell r="BY725">
            <v>1</v>
          </cell>
          <cell r="CB725" t="str">
            <v>T4-C-3</v>
          </cell>
          <cell r="CC725">
            <v>1</v>
          </cell>
          <cell r="CH725">
            <v>1</v>
          </cell>
          <cell r="CL725" t="str">
            <v>T4-C-3</v>
          </cell>
          <cell r="CM725">
            <v>1</v>
          </cell>
          <cell r="CQ725">
            <v>1</v>
          </cell>
          <cell r="CU725">
            <v>1</v>
          </cell>
          <cell r="CX725">
            <v>0</v>
          </cell>
          <cell r="CY725">
            <v>1</v>
          </cell>
          <cell r="DB725">
            <v>0</v>
          </cell>
          <cell r="DC725" t="str">
            <v>Sakhalinbeinved &lt;em&gt;Euonymus sachalinensis &lt;/em&gt;er en langlevd busk fra Øst-Asia. Den formerer seg med frø som spres effektivt med fugl. Arten spres direkte fra plantning inn i edellauvskog og etablerer seg raskt og effektivt.</v>
          </cell>
          <cell r="DD725" t="str">
            <v>Arten ble først funnet i 2015 som etablert og i tydelig sterk økning i Ak Bærum: Øverland arboret. Arten ble også rapportert å være i spredning i parkområdet ved UMB i Ak Ås før forrige fremmedartsbehandling i 2012 (Gederaas et al. 2012), men ble da behandlet som dørstokk-art fordi den ikke hadde noen kjent, etablert forekomst i norsk natur. Den ble ikke risikovurdert.</v>
          </cell>
          <cell r="DE725" t="str">
            <v>Arten er innført som hagebusk (i et naturarboret) og sprer seg direkte ut i skog med frø som spises av fugl.</v>
          </cell>
          <cell r="DF725" t="str">
            <v>Invasjonspotensialet er lite, med usikkerhet til begrenset, som en kombinasjon av begrenset (til moderat) median levetid og låg (til begrenset) ekspansjonshastighet. Arten er etablert ett sted i norsk natur, men i rask økning på stedet.</v>
          </cell>
          <cell r="DG725" t="str">
            <v>Ingen kjent negativ økologisk effekt er knyttet til arten foreløpig, men den kan bli invasiv og kan føre til fortrengning av andre planter i busksjiktet i næringsrik skog.</v>
          </cell>
          <cell r="DH725" t="str">
            <v>&lt;p&gt;Sakhalinbeinved vurderes til ingen kjent økologisk risiko, men med usikkerhet til låg risiko, og foreløpig bare på grunn av invasjonspotensialet. Arten dyrkes i begrenset omfang, er funnet frøsettende i hager, og nå påvist ett sted i norsk natur. Arten er angitt som invasiv i Nord-Amerika og kan ha potensial for etablering, ekspansjon, og mulige skadevirkninger i norsk natur, men på lang sikt. Dette er en art som bør overvåkes.&lt;/p&gt;</v>
          </cell>
          <cell r="DI725">
            <v>1</v>
          </cell>
        </row>
        <row r="726">
          <cell r="B726" t="str">
            <v>Euphorbia amygdaloides</v>
          </cell>
          <cell r="C726" t="str">
            <v>L.</v>
          </cell>
          <cell r="D726" t="str">
            <v>dunvortemelk</v>
          </cell>
          <cell r="E726">
            <v>62721</v>
          </cell>
          <cell r="F726">
            <v>102761</v>
          </cell>
          <cell r="G726" t="str">
            <v>ExpertGroups/Karplanter/N</v>
          </cell>
          <cell r="H726" t="str">
            <v>Karplanter</v>
          </cell>
          <cell r="I726" t="str">
            <v>Karplanter</v>
          </cell>
          <cell r="J726" t="str">
            <v>AlienSpecie</v>
          </cell>
          <cell r="N726">
            <v>1</v>
          </cell>
          <cell r="P726" t="str">
            <v>V</v>
          </cell>
          <cell r="Q726">
            <v>1</v>
          </cell>
          <cell r="T726" t="str">
            <v>NK</v>
          </cell>
          <cell r="U726">
            <v>1</v>
          </cell>
          <cell r="V726" t="str">
            <v>1,1</v>
          </cell>
          <cell r="W726" t="str">
            <v>LO</v>
          </cell>
          <cell r="X726">
            <v>1</v>
          </cell>
          <cell r="Y726">
            <v>1</v>
          </cell>
          <cell r="Z726">
            <v>1</v>
          </cell>
          <cell r="AA726">
            <v>1927</v>
          </cell>
          <cell r="AB726" t="str">
            <v>terrestrial</v>
          </cell>
          <cell r="AD726" t="str">
            <v>unknown</v>
          </cell>
          <cell r="AE726" t="str">
            <v>yes</v>
          </cell>
          <cell r="AF726" t="str">
            <v>unknown</v>
          </cell>
          <cell r="AG726">
            <v>1927</v>
          </cell>
          <cell r="AH726" t="str">
            <v>Oslo: Skøyen, Ekely</v>
          </cell>
          <cell r="AI726">
            <v>10</v>
          </cell>
          <cell r="AJ726" t="str">
            <v>V</v>
          </cell>
          <cell r="AL726">
            <v>2</v>
          </cell>
          <cell r="AM726" t="str">
            <v>importDirect</v>
          </cell>
          <cell r="AN726">
            <v>2</v>
          </cell>
          <cell r="AO726" t="str">
            <v>introductionEscaped,spreadNaturalDispersal</v>
          </cell>
          <cell r="AP726" t="str">
            <v>OsA</v>
          </cell>
          <cell r="AQ726">
            <v>4</v>
          </cell>
          <cell r="AR726">
            <v>3</v>
          </cell>
          <cell r="AS726">
            <v>12</v>
          </cell>
          <cell r="AT726">
            <v>1</v>
          </cell>
          <cell r="AU726">
            <v>12</v>
          </cell>
          <cell r="AV726">
            <v>0</v>
          </cell>
          <cell r="AW726" t="str">
            <v>Ingen kjent effekt</v>
          </cell>
          <cell r="AX726" t="str">
            <v>Ingen kjent effekt</v>
          </cell>
          <cell r="BC726" t="str">
            <v>Ingen kjent effekt</v>
          </cell>
          <cell r="BD726" t="str">
            <v>Ingen kjent effekt</v>
          </cell>
          <cell r="BE726" t="str">
            <v>no</v>
          </cell>
          <cell r="BF726" t="str">
            <v>no</v>
          </cell>
          <cell r="BG726" t="str">
            <v>V</v>
          </cell>
          <cell r="BK726" t="str">
            <v>temperate_nemoral:Europe,Asia|subtropic_mediterranean:Europe,Africa</v>
          </cell>
          <cell r="BM726" t="str">
            <v>temperate_nemoral:Europe,Asia|subtropic_mediterranean:Europe,Africa</v>
          </cell>
          <cell r="BO726">
            <v>2</v>
          </cell>
          <cell r="BP726" t="str">
            <v>X</v>
          </cell>
          <cell r="BR726" t="str">
            <v>RedListCategoryLevel</v>
          </cell>
          <cell r="BT726">
            <v>1</v>
          </cell>
          <cell r="BW726" t="str">
            <v>SpreadYearlyIncreaseCalculatedExpansionSpeed</v>
          </cell>
          <cell r="BX726">
            <v>0</v>
          </cell>
          <cell r="BY726">
            <v>1</v>
          </cell>
          <cell r="CB726" t="str">
            <v>T4-C-3,T39</v>
          </cell>
          <cell r="CC726">
            <v>1</v>
          </cell>
          <cell r="CH726">
            <v>1</v>
          </cell>
          <cell r="CM726">
            <v>1</v>
          </cell>
          <cell r="CQ726">
            <v>1</v>
          </cell>
          <cell r="CU726">
            <v>1</v>
          </cell>
          <cell r="CX726">
            <v>0</v>
          </cell>
          <cell r="CY726">
            <v>1</v>
          </cell>
          <cell r="DB726">
            <v>0</v>
          </cell>
          <cell r="DC726" t="str">
            <v>Dunvortemjølk &lt;em&gt;Euphorbia amygdaloides &lt;/em&gt;er en langlevd flerårig urt fra Mellom- og Sør-Europa, Nordvest-Afrika og Kaukasus. Den formerer seg klonalt med jordstengler, men også med frø, og noe av spredningen i Norge må ha skjedd med frø. Frøene spres med maur.</v>
          </cell>
          <cell r="DD726" t="str">
            <v>&lt;p&gt;Dunvortemjølk er trolig kommet inn som hage- eller parkplante, men den dyrkes svært lite. Den har forvillet seg i park- og hageområdet rundt Skøyen i Oslo, i hvert fall siden 1927, og har 3-4 dokumenterte delbestander innen et område på under 1 km&amp;#178:. Det er liten grunn til å tro at den vil dukke opp mange flere steder eller spre seg mye ut fra Skøyen. Arten forekommer i edellauvskog (gjengrodd gammel park) og en enkelt gang på fortauskant. &lt;/p&gt;</v>
          </cell>
          <cell r="DE726" t="str">
            <v>Arten er innført hageplante og har spredt/naturalisert seg ved klonal vekst og ved frøspredning med maur.</v>
          </cell>
          <cell r="DF726" t="str">
            <v>Invasjonspotensialet er lite, med usikkerhet til begrenset, som en kombinasjon av begrenset (til moderat) median levetid, men ingen ekspansjon i forekomstareal. Arten har &amp;#233:n stor, gammel og svakt økende forekomst, men uten videre spredning ut over den forekomstruta den har hatt i 90 år.</v>
          </cell>
          <cell r="DG726" t="str">
            <v>Ingen kjent negativ økologisk effekt er knyttet til arten.</v>
          </cell>
          <cell r="DH726" t="str">
            <v>&lt;p&gt;Dunvortemjølk vurderes til ingen økologisk risiko, med usikkerhet til låg risiko, og utelukkende på grunn av invasjonspotensialet. Arten dyrkes svært sjelden i Norge, men har hatt stabil forekomst i 90 år (frøreproduksjon og vegetativ klondannelse). Den ekspanderer svært langsomt (maurspredning).&lt;/p&gt;</v>
          </cell>
          <cell r="DI726">
            <v>0</v>
          </cell>
        </row>
        <row r="727">
          <cell r="B727" t="str">
            <v>Euphorbia esula esula</v>
          </cell>
          <cell r="D727" t="str">
            <v>brei veivortemelk</v>
          </cell>
          <cell r="E727">
            <v>62727</v>
          </cell>
          <cell r="F727">
            <v>102767</v>
          </cell>
          <cell r="G727" t="str">
            <v>ExpertGroups/Karplanter/N</v>
          </cell>
          <cell r="H727" t="str">
            <v>Karplanter</v>
          </cell>
          <cell r="I727" t="str">
            <v>Karplanter</v>
          </cell>
          <cell r="J727" t="str">
            <v>NotApplicable</v>
          </cell>
          <cell r="M727" t="str">
            <v>taxonIsEvaluatedInHigherRank</v>
          </cell>
          <cell r="AB727" t="str">
            <v>terrestrial</v>
          </cell>
          <cell r="AE727" t="str">
            <v>no</v>
          </cell>
          <cell r="AF727" t="str">
            <v>unknown</v>
          </cell>
          <cell r="DI727">
            <v>1</v>
          </cell>
        </row>
        <row r="728">
          <cell r="B728" t="str">
            <v>Euphorbia esula pseudovirgata</v>
          </cell>
          <cell r="C728" t="str">
            <v>Schur</v>
          </cell>
          <cell r="D728" t="str">
            <v>hybridveivortemelk</v>
          </cell>
          <cell r="E728">
            <v>133106</v>
          </cell>
          <cell r="F728">
            <v>102768</v>
          </cell>
          <cell r="G728" t="str">
            <v>ExpertGroups/Karplanter/N</v>
          </cell>
          <cell r="H728" t="str">
            <v>Karplanter</v>
          </cell>
          <cell r="I728" t="str">
            <v>Karplanter</v>
          </cell>
          <cell r="J728" t="str">
            <v>NotApplicable</v>
          </cell>
          <cell r="M728" t="str">
            <v>taxonIsEvaluatedInHigherRank</v>
          </cell>
          <cell r="AB728" t="str">
            <v>terrestrial</v>
          </cell>
          <cell r="AE728" t="str">
            <v>no</v>
          </cell>
          <cell r="AF728" t="str">
            <v>unknown</v>
          </cell>
          <cell r="DI728">
            <v>1</v>
          </cell>
        </row>
        <row r="729">
          <cell r="B729" t="str">
            <v>Euphorbia esula tommasiniana</v>
          </cell>
          <cell r="C729" t="str">
            <v>(Bertol.) Kusmanov</v>
          </cell>
          <cell r="D729" t="str">
            <v>smal veivortemelk</v>
          </cell>
          <cell r="E729">
            <v>133108</v>
          </cell>
          <cell r="F729">
            <v>102769</v>
          </cell>
          <cell r="G729" t="str">
            <v>ExpertGroups/Karplanter/N</v>
          </cell>
          <cell r="H729" t="str">
            <v>Karplanter</v>
          </cell>
          <cell r="I729" t="str">
            <v>Karplanter</v>
          </cell>
          <cell r="J729" t="str">
            <v>NotApplicable</v>
          </cell>
          <cell r="M729" t="str">
            <v>taxonIsEvaluatedInHigherRank</v>
          </cell>
          <cell r="AB729" t="str">
            <v>terrestrial</v>
          </cell>
          <cell r="AE729" t="str">
            <v>no</v>
          </cell>
          <cell r="AF729" t="str">
            <v>unknown</v>
          </cell>
          <cell r="DI729">
            <v>1</v>
          </cell>
        </row>
        <row r="730">
          <cell r="B730" t="str">
            <v>Euphorbia exigua</v>
          </cell>
          <cell r="C730" t="str">
            <v>L.</v>
          </cell>
          <cell r="D730" t="str">
            <v>småvortemelk</v>
          </cell>
          <cell r="E730">
            <v>62730</v>
          </cell>
          <cell r="F730">
            <v>102770</v>
          </cell>
          <cell r="G730" t="str">
            <v>ExpertGroups/Karplanter/N</v>
          </cell>
          <cell r="H730" t="str">
            <v>Karplanter</v>
          </cell>
          <cell r="I730" t="str">
            <v>Karplanter</v>
          </cell>
          <cell r="J730" t="str">
            <v>NotApplicable</v>
          </cell>
          <cell r="M730" t="str">
            <v>canNotEstablishWithin50years</v>
          </cell>
          <cell r="AA730">
            <v>1869</v>
          </cell>
          <cell r="AB730" t="str">
            <v>terrestrial</v>
          </cell>
          <cell r="AD730" t="str">
            <v>origin</v>
          </cell>
          <cell r="AE730" t="str">
            <v>no</v>
          </cell>
          <cell r="AF730" t="str">
            <v>unknown</v>
          </cell>
          <cell r="AI730">
            <v>1</v>
          </cell>
          <cell r="AJ730" t="str">
            <v>V</v>
          </cell>
          <cell r="AW730" t="str">
            <v>Ingen kjent effekt</v>
          </cell>
          <cell r="AX730" t="str">
            <v>Ingen kjent effekt</v>
          </cell>
          <cell r="BC730" t="str">
            <v>Ingen kjent effekt</v>
          </cell>
          <cell r="BD730" t="str">
            <v>Ingen kjent effekt</v>
          </cell>
          <cell r="BK730" t="str">
            <v>temperate_nemoral:Europe|subtropic_mediterranean:Europe,Asia,Africa</v>
          </cell>
          <cell r="BM730" t="str">
            <v>temperate_nemoral:Europe|subtropic_mediterranean:Europe,Asia,Africa,Oceania</v>
          </cell>
          <cell r="DI730">
            <v>0</v>
          </cell>
        </row>
        <row r="731">
          <cell r="B731" t="str">
            <v>Euphorbia lathyris</v>
          </cell>
          <cell r="C731" t="str">
            <v>L.</v>
          </cell>
          <cell r="D731" t="str">
            <v>hagevortemelk</v>
          </cell>
          <cell r="E731">
            <v>62732</v>
          </cell>
          <cell r="F731">
            <v>102772</v>
          </cell>
          <cell r="G731" t="str">
            <v>ExpertGroups/Karplanter/N</v>
          </cell>
          <cell r="H731" t="str">
            <v>Karplanter</v>
          </cell>
          <cell r="I731" t="str">
            <v>Karplanter</v>
          </cell>
          <cell r="J731" t="str">
            <v>AlienSpecie</v>
          </cell>
          <cell r="N731">
            <v>1</v>
          </cell>
          <cell r="Q731">
            <v>1</v>
          </cell>
          <cell r="T731" t="str">
            <v>NK</v>
          </cell>
          <cell r="U731">
            <v>1</v>
          </cell>
          <cell r="V731" t="str">
            <v>1,1</v>
          </cell>
          <cell r="X731">
            <v>1</v>
          </cell>
          <cell r="Y731">
            <v>1</v>
          </cell>
          <cell r="Z731">
            <v>1</v>
          </cell>
          <cell r="AA731">
            <v>1961</v>
          </cell>
          <cell r="AB731" t="str">
            <v>terrestrial</v>
          </cell>
          <cell r="AD731" t="str">
            <v>unknown</v>
          </cell>
          <cell r="AE731" t="str">
            <v>yes</v>
          </cell>
          <cell r="AF731" t="str">
            <v>unknown</v>
          </cell>
          <cell r="AG731">
            <v>1961</v>
          </cell>
          <cell r="AH731" t="str">
            <v>Ro Stavanger: Madlalia</v>
          </cell>
          <cell r="AI731">
            <v>2</v>
          </cell>
          <cell r="AJ731" t="str">
            <v>V</v>
          </cell>
          <cell r="AL731">
            <v>1</v>
          </cell>
          <cell r="AM731" t="str">
            <v>importDirect</v>
          </cell>
          <cell r="AN731">
            <v>2</v>
          </cell>
          <cell r="AO731" t="str">
            <v>introductionEscaped,introductionTransportpollution</v>
          </cell>
          <cell r="AP731" t="str">
            <v>Ro</v>
          </cell>
          <cell r="AQ731">
            <v>4</v>
          </cell>
          <cell r="AR731">
            <v>5</v>
          </cell>
          <cell r="AS731">
            <v>20</v>
          </cell>
          <cell r="AT731">
            <v>1</v>
          </cell>
          <cell r="AU731">
            <v>60</v>
          </cell>
          <cell r="AV731">
            <v>100</v>
          </cell>
          <cell r="AW731" t="str">
            <v>Ingen kjent effekt</v>
          </cell>
          <cell r="AX731" t="str">
            <v>Ingen kjent effekt</v>
          </cell>
          <cell r="BC731" t="str">
            <v>Ingen kjent effekt</v>
          </cell>
          <cell r="BD731" t="str">
            <v>Ingen kjent effekt</v>
          </cell>
          <cell r="BE731" t="str">
            <v>no</v>
          </cell>
          <cell r="BF731" t="str">
            <v>no</v>
          </cell>
          <cell r="BG731" t="str">
            <v>V</v>
          </cell>
          <cell r="BK731" t="str">
            <v>temperate_nemoral:Europe|subtropic_mediterranean:Europe,Asia,Africa</v>
          </cell>
          <cell r="BM731" t="str">
            <v>temperate_nemoral:Europe,Asia,Oceania,NorthAndCentralAmerica|subtropic_mediterranean:Europe,Asia,Africa,Oceania,NorthAndCentralAmerica|subtropic_humid:Asia</v>
          </cell>
          <cell r="BO731">
            <v>1</v>
          </cell>
          <cell r="BR731" t="str">
            <v>RedListCategoryLevel</v>
          </cell>
          <cell r="BT731">
            <v>1</v>
          </cell>
          <cell r="BW731" t="str">
            <v>SpreadYearlyIncreaseCalculatedExpansionSpeed</v>
          </cell>
          <cell r="BX731">
            <v>0</v>
          </cell>
          <cell r="BY731">
            <v>1</v>
          </cell>
          <cell r="CB731" t="str">
            <v>T35,T42</v>
          </cell>
          <cell r="CC731">
            <v>1</v>
          </cell>
          <cell r="CH731">
            <v>1</v>
          </cell>
          <cell r="CM731">
            <v>1</v>
          </cell>
          <cell r="CQ731">
            <v>1</v>
          </cell>
          <cell r="CU731">
            <v>1</v>
          </cell>
          <cell r="CX731">
            <v>0</v>
          </cell>
          <cell r="CY731">
            <v>1</v>
          </cell>
          <cell r="DB731">
            <v>0</v>
          </cell>
          <cell r="DC731" t="str">
            <v>Hagevortemjølk &lt;em&gt;Euphorbia lathyris &lt;/em&gt;er en toårig urt fra Sør-Europa og Middelhavsområdet. Den formerer seg med frø som trolig spres med maur. Den er bare funnet nær hager og som ugras i gartnerier.</v>
          </cell>
          <cell r="DD731" t="str">
            <v>&lt;p&gt;Hagevortemjølk er trolig delvis innkommet som hageplante, delvis med gartnerivarer. Den er dokumentert fem ganger i norsk "natur", som ugras i staudegartneri i Ro Stavanger: Madla i 1961 og 2008, som ugras i hage i SF Luster: Gaupne i 1990 (og her presisert som "innført fra U.S.A.", på komposthaug i Vf Hof: Hanevollveien i 2005, og som ugras i blomsterbed i AA Birkenes: Bakkevoll i 2014. Arten er toårig, og selv om det ikke er opplyst på herbarie-etikettene, så synes den å reprodusere. Den dyrkes i lite omfang som prydplante.&lt;/p&gt;</v>
          </cell>
          <cell r="DE731" t="str">
            <v>Arten er innført hageplante og trolig kommet inn med gartnerivarer. Ingen ytterligere spredning fra etableringssteder er registrert.</v>
          </cell>
          <cell r="DF731" t="str">
            <v>Invasjon spotensialet er lite, men lågeste skår på median levetid og ingen ekspansjon. Arten har &amp;#233:n kjent stabil (eller semi-stabil) forekomst og ingen økning i antall permanente bestander.</v>
          </cell>
          <cell r="DG731" t="str">
            <v>Ingen kjent negativ økologisk effekt er knyttet til arten.</v>
          </cell>
          <cell r="DH731" t="str">
            <v>&lt;p&gt;Hagevortemjølk vurderes til ingen kjent økologisk risiko.&lt;/p&gt;</v>
          </cell>
          <cell r="DI731">
            <v>0</v>
          </cell>
        </row>
        <row r="732">
          <cell r="B732" t="str">
            <v>Euphorbia peplus</v>
          </cell>
          <cell r="C732" t="str">
            <v>L.</v>
          </cell>
          <cell r="D732" t="str">
            <v>byvortemelk</v>
          </cell>
          <cell r="E732">
            <v>62735</v>
          </cell>
          <cell r="F732">
            <v>102775</v>
          </cell>
          <cell r="G732" t="str">
            <v>ExpertGroups/Karplanter/N</v>
          </cell>
          <cell r="H732" t="str">
            <v>Karplanter</v>
          </cell>
          <cell r="I732" t="str">
            <v>Karplanter</v>
          </cell>
          <cell r="J732" t="str">
            <v>NotApplicable</v>
          </cell>
          <cell r="M732" t="str">
            <v>establishedBefore1800</v>
          </cell>
          <cell r="X732">
            <v>2</v>
          </cell>
          <cell r="Y732">
            <v>3</v>
          </cell>
          <cell r="Z732">
            <v>1</v>
          </cell>
          <cell r="AA732">
            <v>1779</v>
          </cell>
          <cell r="AB732" t="str">
            <v>terrestrial</v>
          </cell>
          <cell r="AD732" t="str">
            <v>origin</v>
          </cell>
          <cell r="AE732" t="str">
            <v>yes</v>
          </cell>
          <cell r="AF732" t="str">
            <v>unknown</v>
          </cell>
          <cell r="AG732">
            <v>1779</v>
          </cell>
          <cell r="AH732" t="str">
            <v>Øf Spydeberg</v>
          </cell>
          <cell r="AI732">
            <v>1</v>
          </cell>
          <cell r="AJ732" t="str">
            <v>V</v>
          </cell>
          <cell r="AW732" t="str">
            <v>Ingen kjent effekt</v>
          </cell>
          <cell r="AX732" t="str">
            <v>Ingen kjent effekt</v>
          </cell>
          <cell r="BC732" t="str">
            <v>Ingen kjent effekt</v>
          </cell>
          <cell r="BD732" t="str">
            <v>Ingen kjent effekt</v>
          </cell>
          <cell r="BK732" t="str">
            <v>temperate_nemoral:Europe|subtropic_mediterranean:Europe,Asia,Africa</v>
          </cell>
          <cell r="BM732" t="str">
            <v>temperate_nemoral:Europe,Asia,Oceania,NorthAndCentralAmerica,SouthAmerica|subtropic_unspecified:Oceania,NorthAndCentralAmerica,SouthAmerica|subtropic_mediterranean:Europe,Asia,Africa|subtropic_caperegion:Africa|subtropic_highlands:Asia,Africa,SouthAmerica</v>
          </cell>
          <cell r="DI732">
            <v>2</v>
          </cell>
        </row>
        <row r="733">
          <cell r="B733" t="str">
            <v>Euthamia graminifolia</v>
          </cell>
          <cell r="C733" t="str">
            <v>(L.) Nutt.</v>
          </cell>
          <cell r="D733" t="str">
            <v>skjermgullris</v>
          </cell>
          <cell r="E733">
            <v>133160</v>
          </cell>
          <cell r="F733">
            <v>100576</v>
          </cell>
          <cell r="G733" t="str">
            <v>ExpertGroups/Karplanter/N</v>
          </cell>
          <cell r="H733" t="str">
            <v>Karplanter</v>
          </cell>
          <cell r="I733" t="str">
            <v>Karplanter</v>
          </cell>
          <cell r="J733" t="str">
            <v>NotApplicable</v>
          </cell>
          <cell r="M733" t="str">
            <v>canNotEstablishWithin50years</v>
          </cell>
          <cell r="AA733">
            <v>2004</v>
          </cell>
          <cell r="AB733" t="str">
            <v>terrestrial</v>
          </cell>
          <cell r="AD733" t="str">
            <v>unknown</v>
          </cell>
          <cell r="AE733" t="str">
            <v>no</v>
          </cell>
          <cell r="AF733" t="str">
            <v>unknown</v>
          </cell>
          <cell r="AI733">
            <v>5</v>
          </cell>
          <cell r="AJ733" t="str">
            <v>V</v>
          </cell>
          <cell r="AW733" t="str">
            <v>Ingen kjent effekt</v>
          </cell>
          <cell r="AX733" t="str">
            <v>Ingen kjent effekt</v>
          </cell>
          <cell r="BC733" t="str">
            <v>Ingen kjent effekt</v>
          </cell>
          <cell r="BD733" t="str">
            <v>Ingen kjent effekt</v>
          </cell>
          <cell r="BK733" t="str">
            <v>temperate_boreal:NorthAndCentralAmerica|temperate_nemoral:NorthAndCentralAmerica|temperate_dry:NorthAndCentralAmerica</v>
          </cell>
          <cell r="BM733" t="str">
            <v>temperate_boreal:NorthAndCentralAmerica|temperate_nemoral:Europe,NorthAndCentralAmerica|temperate_dry:NorthAndCentralAmerica</v>
          </cell>
          <cell r="DI733">
            <v>0</v>
          </cell>
        </row>
        <row r="734">
          <cell r="B734" t="str">
            <v>Fagopyrum esculentum</v>
          </cell>
          <cell r="C734" t="str">
            <v>Moench</v>
          </cell>
          <cell r="D734" t="str">
            <v>bokhvete</v>
          </cell>
          <cell r="E734">
            <v>133164</v>
          </cell>
          <cell r="F734">
            <v>102906</v>
          </cell>
          <cell r="G734" t="str">
            <v>ExpertGroups/Karplanter/N</v>
          </cell>
          <cell r="H734" t="str">
            <v>Karplanter</v>
          </cell>
          <cell r="I734" t="str">
            <v>Karplanter</v>
          </cell>
          <cell r="J734" t="str">
            <v>NotApplicable</v>
          </cell>
          <cell r="M734" t="str">
            <v>canNotEstablishWithin50years</v>
          </cell>
          <cell r="AA734" t="str">
            <v>1700-tallet</v>
          </cell>
          <cell r="AB734" t="str">
            <v>terrestrial</v>
          </cell>
          <cell r="AD734" t="str">
            <v>unknown</v>
          </cell>
          <cell r="AE734" t="str">
            <v>no</v>
          </cell>
          <cell r="AF734" t="str">
            <v>unknown</v>
          </cell>
          <cell r="AI734">
            <v>1</v>
          </cell>
          <cell r="AJ734" t="str">
            <v>V</v>
          </cell>
          <cell r="AW734" t="str">
            <v>Ingen kjent effekt</v>
          </cell>
          <cell r="AX734" t="str">
            <v>Ingen kjent effekt</v>
          </cell>
          <cell r="BC734" t="str">
            <v>Ingen kjent effekt</v>
          </cell>
          <cell r="BD734" t="str">
            <v>Ingen kjent effekt</v>
          </cell>
          <cell r="BK734" t="str">
            <v>temperate_nemoral:Asia|temperate_dry:Asia</v>
          </cell>
          <cell r="BM734" t="str">
            <v>temperate_nemoral:Europe,Asia,Oceania,NorthAndCentralAmerica|temperate_dry:Asia|subtropic_mediterranean:Europe,Oceania,NorthAndCentralAmerica|subtropic_caperegion:Africa</v>
          </cell>
          <cell r="DI734">
            <v>0</v>
          </cell>
        </row>
        <row r="735">
          <cell r="B735" t="str">
            <v>Fagopyrum tataricum</v>
          </cell>
          <cell r="C735" t="str">
            <v>(L.) Gaertn.</v>
          </cell>
          <cell r="D735" t="str">
            <v>ugrasbokhvete</v>
          </cell>
          <cell r="E735">
            <v>133165</v>
          </cell>
          <cell r="F735">
            <v>102907</v>
          </cell>
          <cell r="G735" t="str">
            <v>ExpertGroups/Karplanter/N</v>
          </cell>
          <cell r="H735" t="str">
            <v>Karplanter</v>
          </cell>
          <cell r="I735" t="str">
            <v>Karplanter</v>
          </cell>
          <cell r="J735" t="str">
            <v>NotApplicable</v>
          </cell>
          <cell r="M735" t="str">
            <v>canNotEstablishWithin50years</v>
          </cell>
          <cell r="AA735">
            <v>1826</v>
          </cell>
          <cell r="AB735" t="str">
            <v>terrestrial</v>
          </cell>
          <cell r="AD735" t="str">
            <v>unknown</v>
          </cell>
          <cell r="AE735" t="str">
            <v>no</v>
          </cell>
          <cell r="AF735" t="str">
            <v>unknown</v>
          </cell>
          <cell r="AI735">
            <v>1</v>
          </cell>
          <cell r="AJ735" t="str">
            <v>V</v>
          </cell>
          <cell r="AW735" t="str">
            <v>Ingen kjent effekt</v>
          </cell>
          <cell r="AX735" t="str">
            <v>Ingen kjent effekt</v>
          </cell>
          <cell r="BC735" t="str">
            <v>Ingen kjent effekt</v>
          </cell>
          <cell r="BD735" t="str">
            <v>Ingen kjent effekt</v>
          </cell>
          <cell r="BK735" t="str">
            <v>temperate_nemoral:Asia|temperate_dry:Asia</v>
          </cell>
          <cell r="BM735" t="str">
            <v>temperate_nemoral:Europe,Asia|temperate_dry:Europe,Asia|subtropic_unspecified:Asia</v>
          </cell>
          <cell r="DI735">
            <v>0</v>
          </cell>
        </row>
        <row r="736">
          <cell r="B736" t="str">
            <v>Fargesia spathacea</v>
          </cell>
          <cell r="C736" t="str">
            <v>Franch.</v>
          </cell>
          <cell r="D736" t="str">
            <v>skjermbambus</v>
          </cell>
          <cell r="E736">
            <v>102668</v>
          </cell>
          <cell r="F736">
            <v>143477</v>
          </cell>
          <cell r="G736" t="str">
            <v>ExpertGroups/Karplanter/N</v>
          </cell>
          <cell r="H736" t="str">
            <v>Karplanter</v>
          </cell>
          <cell r="I736" t="str">
            <v>Karplanter</v>
          </cell>
          <cell r="J736" t="str">
            <v>NotApplicable</v>
          </cell>
          <cell r="M736" t="str">
            <v>canNotEstablishWithin50years</v>
          </cell>
          <cell r="AA736">
            <v>2005</v>
          </cell>
          <cell r="AB736" t="str">
            <v>terrestrial</v>
          </cell>
          <cell r="AD736" t="str">
            <v>unknown</v>
          </cell>
          <cell r="AE736" t="str">
            <v>no</v>
          </cell>
          <cell r="AF736" t="str">
            <v>unknown</v>
          </cell>
          <cell r="AI736">
            <v>10</v>
          </cell>
          <cell r="AJ736" t="str">
            <v>V</v>
          </cell>
          <cell r="AW736" t="str">
            <v>Ingen kjent effekt</v>
          </cell>
          <cell r="AX736" t="str">
            <v>Ingen kjent effekt</v>
          </cell>
          <cell r="BC736" t="str">
            <v>Ingen kjent effekt</v>
          </cell>
          <cell r="BD736" t="str">
            <v>Ingen kjent effekt</v>
          </cell>
          <cell r="BK736" t="str">
            <v>temperate_nemoral:Asia|subtropic_unspecified:Asia</v>
          </cell>
          <cell r="BM736" t="str">
            <v>temperate_nemoral:Europe,Asia|subtropic_unspecified:Asia</v>
          </cell>
          <cell r="DI736">
            <v>0</v>
          </cell>
        </row>
        <row r="737">
          <cell r="B737" t="str">
            <v>Festuca beckeri</v>
          </cell>
          <cell r="C737" t="str">
            <v>(Hack.) Trautv.</v>
          </cell>
          <cell r="E737">
            <v>141531</v>
          </cell>
          <cell r="F737">
            <v>170577</v>
          </cell>
          <cell r="G737" t="str">
            <v>ExpertGroups/Karplanter/N</v>
          </cell>
          <cell r="H737" t="str">
            <v>Karplanter</v>
          </cell>
          <cell r="I737" t="str">
            <v>Karplanter</v>
          </cell>
          <cell r="J737" t="str">
            <v>NotApplicable</v>
          </cell>
          <cell r="M737" t="str">
            <v>NotPresentInRegion</v>
          </cell>
          <cell r="AB737" t="str">
            <v>terrestrial</v>
          </cell>
          <cell r="AE737" t="str">
            <v>no</v>
          </cell>
          <cell r="AF737" t="str">
            <v>unknown</v>
          </cell>
          <cell r="DI737">
            <v>0</v>
          </cell>
        </row>
        <row r="738">
          <cell r="B738" t="str">
            <v>Festuca gautieri</v>
          </cell>
          <cell r="C738" t="str">
            <v>(Hack.) K.Richt.</v>
          </cell>
          <cell r="D738" t="str">
            <v>mattesvingel</v>
          </cell>
          <cell r="E738">
            <v>60000</v>
          </cell>
          <cell r="F738">
            <v>100040</v>
          </cell>
          <cell r="G738" t="str">
            <v>ExpertGroups/Karplanter/N</v>
          </cell>
          <cell r="H738" t="str">
            <v>Karplanter</v>
          </cell>
          <cell r="I738" t="str">
            <v>Karplanter</v>
          </cell>
          <cell r="J738" t="str">
            <v>AlienSpecie</v>
          </cell>
          <cell r="N738">
            <v>1</v>
          </cell>
          <cell r="Q738">
            <v>1</v>
          </cell>
          <cell r="T738" t="str">
            <v>NK</v>
          </cell>
          <cell r="U738">
            <v>1</v>
          </cell>
          <cell r="V738" t="str">
            <v>1,1</v>
          </cell>
          <cell r="X738">
            <v>1</v>
          </cell>
          <cell r="Y738">
            <v>1</v>
          </cell>
          <cell r="Z738">
            <v>1</v>
          </cell>
          <cell r="AA738">
            <v>1998</v>
          </cell>
          <cell r="AB738" t="str">
            <v>terrestrial</v>
          </cell>
          <cell r="AD738" t="str">
            <v>origin</v>
          </cell>
          <cell r="AE738" t="str">
            <v>yes</v>
          </cell>
          <cell r="AF738" t="str">
            <v>unknown</v>
          </cell>
          <cell r="AG738">
            <v>1998</v>
          </cell>
          <cell r="AH738" t="str">
            <v>Vf Larvik: Stavern, Bukta, skrotemark</v>
          </cell>
          <cell r="AI738">
            <v>5</v>
          </cell>
          <cell r="AJ738" t="str">
            <v>V</v>
          </cell>
          <cell r="AN738">
            <v>1</v>
          </cell>
          <cell r="AO738" t="str">
            <v>introductionStowaway</v>
          </cell>
          <cell r="AP738" t="str">
            <v>Ve</v>
          </cell>
          <cell r="AQ738">
            <v>4</v>
          </cell>
          <cell r="AR738">
            <v>2</v>
          </cell>
          <cell r="AS738">
            <v>8</v>
          </cell>
          <cell r="AT738">
            <v>1</v>
          </cell>
          <cell r="AU738">
            <v>8</v>
          </cell>
          <cell r="AV738">
            <v>100</v>
          </cell>
          <cell r="AW738" t="str">
            <v>Ingen kjent effekt</v>
          </cell>
          <cell r="AX738" t="str">
            <v>Ingen kjent effekt</v>
          </cell>
          <cell r="BC738" t="str">
            <v>Ingen kjent effekt</v>
          </cell>
          <cell r="BD738" t="str">
            <v>Ingen kjent effekt</v>
          </cell>
          <cell r="BE738" t="str">
            <v>no</v>
          </cell>
          <cell r="BF738" t="str">
            <v>no</v>
          </cell>
          <cell r="BG738" t="str">
            <v>V</v>
          </cell>
          <cell r="BK738" t="str">
            <v>temperate_nemoral:Europe|subtropic_mediterranean:Europe</v>
          </cell>
          <cell r="BM738" t="str">
            <v>temperate_nemoral:Europe|subtropic_mediterranean:Europe</v>
          </cell>
          <cell r="BO738">
            <v>1</v>
          </cell>
          <cell r="BR738" t="str">
            <v>RedListCategoryLevel</v>
          </cell>
          <cell r="BT738">
            <v>1</v>
          </cell>
          <cell r="BW738" t="str">
            <v>SpreadYearlyIncreaseCalculatedExpansionSpeed</v>
          </cell>
          <cell r="BX738">
            <v>0</v>
          </cell>
          <cell r="BY738">
            <v>1</v>
          </cell>
          <cell r="CB738" t="str">
            <v>T35</v>
          </cell>
          <cell r="CC738">
            <v>1</v>
          </cell>
          <cell r="CH738">
            <v>1</v>
          </cell>
          <cell r="CM738">
            <v>1</v>
          </cell>
          <cell r="CQ738">
            <v>1</v>
          </cell>
          <cell r="CU738">
            <v>1</v>
          </cell>
          <cell r="CX738">
            <v>0</v>
          </cell>
          <cell r="CY738">
            <v>1</v>
          </cell>
          <cell r="DB738">
            <v>0</v>
          </cell>
          <cell r="DC738" t="str">
            <v>Mattesvingel &lt;em&gt;Festuca gautieri &lt;/em&gt;er et flerårig gras fra Sørvest-Europa. Det har frøreproduksjon og er bare funnet i grasmark på en gammel ballastplass.</v>
          </cell>
          <cell r="DD738" t="str">
            <v>&lt;p&gt;Mattesvingel ble først funnet i Norge i 1998 som etablert i Vf Larvik: Stavern, Bukta. Vi har mistanke om at arten kan ha stått her siden ballastperioden, dvs. fra 1860-1910, uten å ha blitt oppdaget. Arten er stabil, men viser ingen tendens til spredning (Trond Grøstad, pers. medd.). &lt;/p&gt;</v>
          </cell>
          <cell r="DE738" t="str">
            <v>Dette ene funnet antas å skyldes innførsel med ballastjord.</v>
          </cell>
          <cell r="DF738" t="str">
            <v>Invasjonspotensialet er lite, med minste skår for median levetid og ingen ekspansjon. Arten er trolig noe for varmekrevende for våre forhold.</v>
          </cell>
          <cell r="DG738" t="str">
            <v>Det er ingen kjente negative økologiske effekter knyttet til denne arten.</v>
          </cell>
          <cell r="DH738" t="str">
            <v>&lt;p&gt;Mattesvingel vurderes til ingen kjent økologisk risiko på grunn av kombinasjonen mellom et lavt invasjonspotensial og ingen kjente negative økologiske effekter.&lt;/p&gt;</v>
          </cell>
          <cell r="DI738">
            <v>0</v>
          </cell>
        </row>
        <row r="739">
          <cell r="B739" t="str">
            <v>Festuca trachyphylla</v>
          </cell>
          <cell r="C739" t="str">
            <v>(Hack.) Hack.</v>
          </cell>
          <cell r="D739" t="str">
            <v>stivsvingel</v>
          </cell>
          <cell r="E739">
            <v>133243</v>
          </cell>
          <cell r="F739">
            <v>100053</v>
          </cell>
          <cell r="G739" t="str">
            <v>ExpertGroups/Karplanter/N</v>
          </cell>
          <cell r="H739" t="str">
            <v>Karplanter</v>
          </cell>
          <cell r="I739" t="str">
            <v>Karplanter</v>
          </cell>
          <cell r="J739" t="str">
            <v>NotApplicable</v>
          </cell>
          <cell r="M739" t="str">
            <v>notAlienSpecie</v>
          </cell>
          <cell r="AA739" t="str">
            <v>1830-tallet</v>
          </cell>
          <cell r="AB739" t="str">
            <v>terrestrial</v>
          </cell>
          <cell r="AE739" t="str">
            <v>no</v>
          </cell>
          <cell r="AF739" t="str">
            <v>unknown</v>
          </cell>
          <cell r="AG739" t="str">
            <v>1830-tallet</v>
          </cell>
          <cell r="AH739" t="str">
            <v>Oslo og Ak Asker</v>
          </cell>
          <cell r="AI739">
            <v>5</v>
          </cell>
          <cell r="AJ739" t="str">
            <v>V</v>
          </cell>
          <cell r="AW739" t="str">
            <v>Ingen kjent effekt</v>
          </cell>
          <cell r="AX739" t="str">
            <v>Ingen kjent effekt</v>
          </cell>
          <cell r="BC739" t="str">
            <v>Ingen kjent effekt</v>
          </cell>
          <cell r="BD739" t="str">
            <v>Ingen kjent effekt</v>
          </cell>
          <cell r="BK739" t="str">
            <v>temperate_nemoral:Europe</v>
          </cell>
          <cell r="BM739" t="str">
            <v>temperate_boreal:Europe|temperate_nemoral:Europe,NorthAndCentralAmerica|subtropic_mediterranean:Europe</v>
          </cell>
          <cell r="DI739">
            <v>0</v>
          </cell>
        </row>
        <row r="740">
          <cell r="B740" t="str">
            <v>Ficus carica</v>
          </cell>
          <cell r="C740" t="str">
            <v>L.</v>
          </cell>
          <cell r="D740" t="str">
            <v>fiken</v>
          </cell>
          <cell r="E740">
            <v>63167</v>
          </cell>
          <cell r="F740">
            <v>103207</v>
          </cell>
          <cell r="G740" t="str">
            <v>ExpertGroups/Karplanter/N</v>
          </cell>
          <cell r="H740" t="str">
            <v>Karplanter</v>
          </cell>
          <cell r="I740" t="str">
            <v>Karplanter</v>
          </cell>
          <cell r="J740" t="str">
            <v>NotApplicable</v>
          </cell>
          <cell r="M740" t="str">
            <v>canNotEstablishWithin50years</v>
          </cell>
          <cell r="AA740">
            <v>1967</v>
          </cell>
          <cell r="AB740" t="str">
            <v>terrestrial</v>
          </cell>
          <cell r="AD740" t="str">
            <v>unknown</v>
          </cell>
          <cell r="AE740" t="str">
            <v>no</v>
          </cell>
          <cell r="AF740" t="str">
            <v>unknown</v>
          </cell>
          <cell r="AI740">
            <v>30</v>
          </cell>
          <cell r="AJ740" t="str">
            <v>V</v>
          </cell>
          <cell r="AW740" t="str">
            <v>Ingen kjent effekt</v>
          </cell>
          <cell r="AX740" t="str">
            <v>Ingen kjent effekt</v>
          </cell>
          <cell r="BC740" t="str">
            <v>Ingen kjent effekt</v>
          </cell>
          <cell r="BD740" t="str">
            <v>Ingen kjent effekt</v>
          </cell>
          <cell r="BK740" t="str">
            <v>temperate_dry:Asia|subtropic_dry:Asia</v>
          </cell>
          <cell r="BM740" t="str">
            <v>temperate_nemoral:Europe,Asia,Oceania,NorthAndCentralAmerica|temperate_dry:Asia,NorthAndCentralAmerica|subtropic_unspecified:SouthAmerica|subtropic_mediterranean:Europe,Asia,Africa,Oceania,NorthAndCentralAmerica|subtropic_humid:Asia,NorthAndCentralAmerica|subtropic_dry:Asia,NorthAndCentralAmerica|subtropic_highlands:SouthAmerica</v>
          </cell>
          <cell r="DI740">
            <v>0</v>
          </cell>
        </row>
        <row r="741">
          <cell r="B741" t="str">
            <v>Filago germanica</v>
          </cell>
          <cell r="C741" t="str">
            <v>(L.) Huds.</v>
          </cell>
          <cell r="D741" t="str">
            <v>kuleullurt</v>
          </cell>
          <cell r="E741">
            <v>133262</v>
          </cell>
          <cell r="F741">
            <v>143479</v>
          </cell>
          <cell r="G741" t="str">
            <v>ExpertGroups/Karplanter/N</v>
          </cell>
          <cell r="H741" t="str">
            <v>Karplanter</v>
          </cell>
          <cell r="I741" t="str">
            <v>Karplanter</v>
          </cell>
          <cell r="J741" t="str">
            <v>NotApplicable</v>
          </cell>
          <cell r="M741" t="str">
            <v>canNotEstablishWithin50years</v>
          </cell>
          <cell r="AA741">
            <v>2001</v>
          </cell>
          <cell r="AB741" t="str">
            <v>terrestrial</v>
          </cell>
          <cell r="AD741" t="str">
            <v>unknown</v>
          </cell>
          <cell r="AE741" t="str">
            <v>no</v>
          </cell>
          <cell r="AF741" t="str">
            <v>unknown</v>
          </cell>
          <cell r="AI741">
            <v>1</v>
          </cell>
          <cell r="AJ741" t="str">
            <v>V</v>
          </cell>
          <cell r="AW741" t="str">
            <v>Ingen kjent effekt</v>
          </cell>
          <cell r="AX741" t="str">
            <v>Ingen kjent effekt</v>
          </cell>
          <cell r="BC741" t="str">
            <v>Ingen kjent effekt</v>
          </cell>
          <cell r="BD741" t="str">
            <v>Ingen kjent effekt</v>
          </cell>
          <cell r="BK741" t="str">
            <v>temperate_nemoral:Europe,Asia|subtropic_mediterranean:Europe,Asia,Africa</v>
          </cell>
          <cell r="BM741" t="str">
            <v>temperate_nemoral:Europe,Asia|subtropic_mediterranean:Europe,Asia,Africa</v>
          </cell>
          <cell r="DI741">
            <v>0</v>
          </cell>
        </row>
        <row r="742">
          <cell r="B742" t="str">
            <v>Filago pyramidata</v>
          </cell>
          <cell r="C742" t="str">
            <v>L.</v>
          </cell>
          <cell r="D742" t="str">
            <v>pyramideullurt</v>
          </cell>
          <cell r="E742">
            <v>133266</v>
          </cell>
          <cell r="F742">
            <v>100578</v>
          </cell>
          <cell r="G742" t="str">
            <v>ExpertGroups/Karplanter/N</v>
          </cell>
          <cell r="H742" t="str">
            <v>Karplanter</v>
          </cell>
          <cell r="I742" t="str">
            <v>Karplanter</v>
          </cell>
          <cell r="J742" t="str">
            <v>NotApplicable</v>
          </cell>
          <cell r="M742" t="str">
            <v>canNotEstablishWithin50years</v>
          </cell>
          <cell r="AA742">
            <v>1868</v>
          </cell>
          <cell r="AB742" t="str">
            <v>terrestrial</v>
          </cell>
          <cell r="AD742" t="str">
            <v>origin</v>
          </cell>
          <cell r="AE742" t="str">
            <v>no</v>
          </cell>
          <cell r="AF742" t="str">
            <v>unknown</v>
          </cell>
          <cell r="AI742">
            <v>1</v>
          </cell>
          <cell r="AJ742" t="str">
            <v>V</v>
          </cell>
          <cell r="AW742" t="str">
            <v>Ingen kjent effekt</v>
          </cell>
          <cell r="AX742" t="str">
            <v>Ingen kjent effekt</v>
          </cell>
          <cell r="BC742" t="str">
            <v>Ingen kjent effekt</v>
          </cell>
          <cell r="BD742" t="str">
            <v>Ingen kjent effekt</v>
          </cell>
          <cell r="BK742" t="str">
            <v>temperate_nemoral:Europe,Asia|temperate_dry:Europe,Asia|subtropic_mediterranean:Europe,Asia,Africa</v>
          </cell>
          <cell r="BM742" t="str">
            <v>temperate_nemoral:Europe,Asia|temperate_dry:Europe,Asia|subtropic_mediterranean:Europe,Asia,Africa,Oceania</v>
          </cell>
          <cell r="DI742">
            <v>0</v>
          </cell>
        </row>
        <row r="743">
          <cell r="B743" t="str">
            <v>Fimbristylis autumnalis</v>
          </cell>
          <cell r="C743" t="str">
            <v>(L.) Roem. &amp; Schult.</v>
          </cell>
          <cell r="D743" t="str">
            <v>frynsesivaks</v>
          </cell>
          <cell r="E743">
            <v>59737</v>
          </cell>
          <cell r="F743">
            <v>99777</v>
          </cell>
          <cell r="G743" t="str">
            <v>ExpertGroups/Karplanter/N</v>
          </cell>
          <cell r="H743" t="str">
            <v>Karplanter</v>
          </cell>
          <cell r="I743" t="str">
            <v>Karplanter</v>
          </cell>
          <cell r="J743" t="str">
            <v>NotApplicable</v>
          </cell>
          <cell r="M743" t="str">
            <v>canNotEstablishWithin50years</v>
          </cell>
          <cell r="AA743">
            <v>2000</v>
          </cell>
          <cell r="AB743" t="str">
            <v>terrestrial</v>
          </cell>
          <cell r="AD743" t="str">
            <v>origin</v>
          </cell>
          <cell r="AE743" t="str">
            <v>no</v>
          </cell>
          <cell r="AF743" t="str">
            <v>unknown</v>
          </cell>
          <cell r="AI743">
            <v>1</v>
          </cell>
          <cell r="AJ743" t="str">
            <v>V</v>
          </cell>
          <cell r="AW743" t="str">
            <v>Ingen kjent effekt</v>
          </cell>
          <cell r="AX743" t="str">
            <v>Ingen kjent effekt</v>
          </cell>
          <cell r="BC743" t="str">
            <v>Ingen kjent effekt</v>
          </cell>
          <cell r="BD743" t="str">
            <v>Ingen kjent effekt</v>
          </cell>
          <cell r="BK743" t="str">
            <v>temperate_nemoral:NorthAndCentralAmerica|subtropic_unspecified:SouthAmerica|subtropic_mediterranean:NorthAndCentralAmerica|subtropic_humid:NorthAndCentralAmerica|tropic:NorthAndCentralAmerica,SouthAmerica</v>
          </cell>
          <cell r="BM743" t="str">
            <v>temperate_nemoral:Asia,NorthAndCentralAmerica|subtropic_unspecified:SouthAmerica|subtropic_mediterranean:NorthAndCentralAmerica|subtropic_humid:NorthAndCentralAmerica|tropic:NorthAndCentralAmerica,SouthAmerica</v>
          </cell>
          <cell r="DI743">
            <v>0</v>
          </cell>
        </row>
        <row r="744">
          <cell r="B744" t="str">
            <v>Flueggea suffruticosa</v>
          </cell>
          <cell r="C744" t="str">
            <v>(Pall.) Baill.</v>
          </cell>
          <cell r="E744">
            <v>133277</v>
          </cell>
          <cell r="F744">
            <v>129588</v>
          </cell>
          <cell r="G744" t="str">
            <v>ExpertGroups/Karplanter/N</v>
          </cell>
          <cell r="H744" t="str">
            <v>Karplanter</v>
          </cell>
          <cell r="I744" t="str">
            <v>Karplanter</v>
          </cell>
          <cell r="J744" t="str">
            <v>NotApplicable</v>
          </cell>
          <cell r="M744" t="str">
            <v>canNotEstablishWithin50years</v>
          </cell>
          <cell r="AA744">
            <v>1971</v>
          </cell>
          <cell r="AB744" t="str">
            <v>terrestrial</v>
          </cell>
          <cell r="AD744" t="str">
            <v>unknown</v>
          </cell>
          <cell r="AE744" t="str">
            <v>no</v>
          </cell>
          <cell r="AF744" t="str">
            <v>unknown</v>
          </cell>
          <cell r="AI744">
            <v>10</v>
          </cell>
          <cell r="AJ744" t="str">
            <v>V</v>
          </cell>
          <cell r="AW744" t="str">
            <v>Er brukt medisinsk i Kina</v>
          </cell>
          <cell r="AX744" t="str">
            <v>Ingen kjent effekt</v>
          </cell>
          <cell r="BC744" t="str">
            <v>Ingen kjent effekt</v>
          </cell>
          <cell r="BD744" t="str">
            <v>Ingen kjent effekt</v>
          </cell>
          <cell r="BK744" t="str">
            <v>temperate_nemoral:Asia|subtropic_humid:Asia|tropic:Asia</v>
          </cell>
          <cell r="BM744" t="str">
            <v>temperate_nemoral:Asia|subtropic_humid:Asia|tropic:Asia</v>
          </cell>
          <cell r="DI744">
            <v>0</v>
          </cell>
        </row>
        <row r="745">
          <cell r="B745" t="str">
            <v>Foeniculum vulgare</v>
          </cell>
          <cell r="C745" t="str">
            <v>Mill.</v>
          </cell>
          <cell r="D745" t="str">
            <v>fennikel</v>
          </cell>
          <cell r="E745">
            <v>133279</v>
          </cell>
          <cell r="F745">
            <v>100325</v>
          </cell>
          <cell r="G745" t="str">
            <v>ExpertGroups/Karplanter/N</v>
          </cell>
          <cell r="H745" t="str">
            <v>Karplanter</v>
          </cell>
          <cell r="I745" t="str">
            <v>Karplanter</v>
          </cell>
          <cell r="J745" t="str">
            <v>NotApplicable</v>
          </cell>
          <cell r="M745" t="str">
            <v>canNotEstablishWithin50years</v>
          </cell>
          <cell r="AA745">
            <v>1891</v>
          </cell>
          <cell r="AB745" t="str">
            <v>terrestrial</v>
          </cell>
          <cell r="AD745" t="str">
            <v>origin,unknown</v>
          </cell>
          <cell r="AE745" t="str">
            <v>no</v>
          </cell>
          <cell r="AF745" t="str">
            <v>unknown</v>
          </cell>
          <cell r="AI745">
            <v>5</v>
          </cell>
          <cell r="AJ745" t="str">
            <v>V</v>
          </cell>
          <cell r="AW745" t="str">
            <v>Ingen kjent effekt</v>
          </cell>
          <cell r="AX745" t="str">
            <v>Relativt viktig grønnsakplante.</v>
          </cell>
          <cell r="AZ745" t="str">
            <v>mat</v>
          </cell>
          <cell r="BC745" t="str">
            <v>Ingen kjent effekt</v>
          </cell>
          <cell r="BD745" t="str">
            <v>Ingen kjent effekt</v>
          </cell>
          <cell r="BK745" t="str">
            <v>temperate_nemoral:Europe|subtropic_mediterranean:Europe,Asia,Africa|subtropic_dry:Asia</v>
          </cell>
          <cell r="BM745" t="str">
            <v>temperate_nemoral:Europe,Asia,Oceania,NorthAndCentralAmerica|temperate_dry:Europe,NorthAndCentralAmerica|subtropic_mediterranean:Europe,Asia,Africa,Oceania,NorthAndCentralAmerica,SouthAmerica|subtropic_humid:Asia,Oceania,NorthAndCentralAmerica,SouthAmerica|subtropic_dry:Asia,Oceania,NorthAndCentralAmerica|subtropic_caperegion:Africa|subtropic_highlands:Africa,SouthAmerica|tropic:NorthAndCentralAmerica,SouthAmerica</v>
          </cell>
          <cell r="DI745">
            <v>2</v>
          </cell>
        </row>
        <row r="746">
          <cell r="B746" t="str">
            <v>Forsythia suspensa</v>
          </cell>
          <cell r="C746" t="str">
            <v>(Thunb.) Vahl</v>
          </cell>
          <cell r="D746" t="str">
            <v>bleikgullbusk</v>
          </cell>
          <cell r="E746">
            <v>133282</v>
          </cell>
          <cell r="F746">
            <v>143480</v>
          </cell>
          <cell r="G746" t="str">
            <v>ExpertGroups/Karplanter/N</v>
          </cell>
          <cell r="H746" t="str">
            <v>Karplanter</v>
          </cell>
          <cell r="I746" t="str">
            <v>Karplanter</v>
          </cell>
          <cell r="J746" t="str">
            <v>NotApplicable</v>
          </cell>
          <cell r="M746" t="str">
            <v>canNotEstablishWithin50years</v>
          </cell>
          <cell r="AA746">
            <v>1945</v>
          </cell>
          <cell r="AB746" t="str">
            <v>terrestrial</v>
          </cell>
          <cell r="AD746" t="str">
            <v>unknown</v>
          </cell>
          <cell r="AE746" t="str">
            <v>no</v>
          </cell>
          <cell r="AF746" t="str">
            <v>unknown</v>
          </cell>
          <cell r="AI746">
            <v>10</v>
          </cell>
          <cell r="AJ746" t="str">
            <v>V</v>
          </cell>
          <cell r="AW746" t="str">
            <v>Ingen kjent effekt</v>
          </cell>
          <cell r="AX746" t="str">
            <v>Ingen kjent effekt</v>
          </cell>
          <cell r="BC746" t="str">
            <v>Ingen kjent effekt</v>
          </cell>
          <cell r="BD746" t="str">
            <v>Ingen kjent effekt</v>
          </cell>
          <cell r="BK746" t="str">
            <v>temperate_nemoral:Asia|subtropic_unspecified:Asia</v>
          </cell>
          <cell r="BM746" t="str">
            <v>temperate_nemoral:Europe,Asia,NorthAndCentralAmerica|subtropic_unspecified:Asia|subtropic_mediterranean:Europe</v>
          </cell>
          <cell r="DI746">
            <v>0</v>
          </cell>
        </row>
        <row r="747">
          <cell r="B747" t="str">
            <v>Forsythia ×intermedia</v>
          </cell>
          <cell r="C747" t="str">
            <v>Zabel</v>
          </cell>
          <cell r="D747" t="str">
            <v>praktgullbusk</v>
          </cell>
          <cell r="E747">
            <v>133281</v>
          </cell>
          <cell r="F747">
            <v>102407</v>
          </cell>
          <cell r="G747" t="str">
            <v>ExpertGroups/Karplanter/N</v>
          </cell>
          <cell r="H747" t="str">
            <v>Karplanter</v>
          </cell>
          <cell r="I747" t="str">
            <v>Karplanter</v>
          </cell>
          <cell r="J747" t="str">
            <v>AlienSpecie</v>
          </cell>
          <cell r="N747">
            <v>3</v>
          </cell>
          <cell r="O747" t="str">
            <v>V</v>
          </cell>
          <cell r="Q747">
            <v>1</v>
          </cell>
          <cell r="T747" t="str">
            <v>LO</v>
          </cell>
          <cell r="U747">
            <v>2</v>
          </cell>
          <cell r="V747" t="str">
            <v>3B,1</v>
          </cell>
          <cell r="AA747">
            <v>1970</v>
          </cell>
          <cell r="AB747" t="str">
            <v>terrestrial</v>
          </cell>
          <cell r="AD747" t="str">
            <v>unknown</v>
          </cell>
          <cell r="AE747" t="str">
            <v>no</v>
          </cell>
          <cell r="AF747" t="str">
            <v>unknown</v>
          </cell>
          <cell r="AG747">
            <v>2014</v>
          </cell>
          <cell r="AH747" t="str">
            <v>Bu Lier: Utenga</v>
          </cell>
          <cell r="AI747">
            <v>10</v>
          </cell>
          <cell r="AJ747" t="str">
            <v>V</v>
          </cell>
          <cell r="AL747">
            <v>1</v>
          </cell>
          <cell r="AM747" t="str">
            <v>importDirect</v>
          </cell>
          <cell r="AN747">
            <v>3</v>
          </cell>
          <cell r="AO747" t="str">
            <v>introductionEscaped</v>
          </cell>
          <cell r="AP747" t="str">
            <v>OsA,Bu,Ve,Va,Ro,Mr</v>
          </cell>
          <cell r="AQ747">
            <v>40</v>
          </cell>
          <cell r="AR747">
            <v>3</v>
          </cell>
          <cell r="AS747">
            <v>120</v>
          </cell>
          <cell r="AT747">
            <v>95000</v>
          </cell>
          <cell r="AU747">
            <v>180</v>
          </cell>
          <cell r="AV747">
            <v>90</v>
          </cell>
          <cell r="AW747" t="str">
            <v>Ingen kjent effekt</v>
          </cell>
          <cell r="AX747" t="str">
            <v>En av Norges mest solgte og dyrkete prydbusker.</v>
          </cell>
          <cell r="BC747" t="str">
            <v>Ingen kjent effekt</v>
          </cell>
          <cell r="BD747" t="str">
            <v>Ingen kjent effekt</v>
          </cell>
          <cell r="BE747" t="str">
            <v>no</v>
          </cell>
          <cell r="BF747" t="str">
            <v>no</v>
          </cell>
          <cell r="BG747" t="str">
            <v>V</v>
          </cell>
          <cell r="BK747" t="str">
            <v>unknown:Asia</v>
          </cell>
          <cell r="BM747" t="str">
            <v>temperate_nemoral:Europe,NorthAndCentralAmerica</v>
          </cell>
          <cell r="BO747">
            <v>2</v>
          </cell>
          <cell r="BP747" t="str">
            <v>X</v>
          </cell>
          <cell r="BR747" t="str">
            <v>RedListCategoryLevel</v>
          </cell>
          <cell r="BT747">
            <v>3</v>
          </cell>
          <cell r="BV747" t="str">
            <v>X</v>
          </cell>
          <cell r="BW747" t="str">
            <v>SpreadYearlyIncreaseObservations</v>
          </cell>
          <cell r="BX747">
            <v>161</v>
          </cell>
          <cell r="BY747">
            <v>1</v>
          </cell>
          <cell r="CB747" t="str">
            <v>T40,T35,T37-C-3,T4</v>
          </cell>
          <cell r="CC747">
            <v>1</v>
          </cell>
          <cell r="CH747">
            <v>1</v>
          </cell>
          <cell r="CM747">
            <v>1</v>
          </cell>
          <cell r="CQ747">
            <v>1</v>
          </cell>
          <cell r="CU747">
            <v>1</v>
          </cell>
          <cell r="CX747">
            <v>0</v>
          </cell>
          <cell r="CY747">
            <v>1</v>
          </cell>
          <cell r="DB747">
            <v>0</v>
          </cell>
          <cell r="DC747" t="str">
            <v>Praktgullbusk &lt;i&gt;Forsythia &lt;/i&gt;x&lt;i&gt;intermedia&lt;/i&gt; er en hagehybrid-art oppstått spontant i 1878 i botanisk hage i G&amp;#246:ttingen i Tyskland, mellom de kinesiske foreldreartene &lt;i&gt;F. suspensa&lt;/i&gt; og &lt;i&gt;F. viridissima&lt;/i&gt;. Det er usikkert om den har frøformering, men det antydes i datagrunnlaget vårt at arten delvis kan være frøspredt. Den er kjent for at greiner lett rotslår, noe som gjør den godt egnet til å bli spredt med utkast fra hager.</v>
          </cell>
          <cell r="DD747" t="str">
            <v>Arten ble først dokumentert i Oslo: Vaterland og VA Flekkefjord: Svegeodden i 1970, deretter i VA Farsund i 1975 og i Oslo: Lindøya i 1989. Dokumenterte forekomster økte så noe på 1990-tallet med funn i Bu, VA og SF og enda litt mer på 2000-tallet med funn i Ak, Oslo, Bu, Vf, VA, Ro, og det hittil nordligste funnet i MR. De aller fleste funnene er knyttet til hageutkast. Frøforvilling antydes imidlertid i Bu Lier 2014, og vi antar derfor at det også kan være noe frøformering på gang andre steder.</v>
          </cell>
          <cell r="DE747" t="str">
            <v>Arten spres hovedsakelig gjennom hageutkast, men det er også mulig at enkelte forekomster skyldes frøforvilling.</v>
          </cell>
          <cell r="DF747" t="str">
            <v>Invasjonspotensialet er moderat med usikkerhet til begrenset som en kombinasjon av begrenset (til moderat) median levetid og moderat (til begrenset) ekspansjonshastighet.</v>
          </cell>
          <cell r="DG747" t="str">
            <v>Det er ingen kjente negative økologiske effekter knyttet til arten.</v>
          </cell>
          <cell r="DH747" t="str">
            <v>Praktgullbusk vurderes til lav økologisk risiko ut fra kombinasjonen mellom et moderat (til begrenset) invasjonspotensial og ingen kjente negative økologiske effekter.</v>
          </cell>
          <cell r="DI747">
            <v>0</v>
          </cell>
        </row>
        <row r="748">
          <cell r="B748" t="str">
            <v>Fourraea alpina</v>
          </cell>
          <cell r="C748" t="str">
            <v>(L.) Greuter &amp; Burdet</v>
          </cell>
          <cell r="D748" t="str">
            <v>kålskrinneblom</v>
          </cell>
          <cell r="E748">
            <v>141588</v>
          </cell>
          <cell r="F748">
            <v>170621</v>
          </cell>
          <cell r="G748" t="str">
            <v>ExpertGroups/Karplanter/N</v>
          </cell>
          <cell r="H748" t="str">
            <v>Karplanter</v>
          </cell>
          <cell r="I748" t="str">
            <v>Karplanter</v>
          </cell>
          <cell r="J748" t="str">
            <v>AlienSpecie</v>
          </cell>
          <cell r="N748">
            <v>2</v>
          </cell>
          <cell r="O748" t="str">
            <v>V</v>
          </cell>
          <cell r="Q748">
            <v>1</v>
          </cell>
          <cell r="T748" t="str">
            <v>LO</v>
          </cell>
          <cell r="U748">
            <v>2</v>
          </cell>
          <cell r="V748" t="str">
            <v>2AB,1</v>
          </cell>
          <cell r="W748" t="str">
            <v>NK</v>
          </cell>
          <cell r="X748">
            <v>2</v>
          </cell>
          <cell r="Y748">
            <v>3</v>
          </cell>
          <cell r="Z748">
            <v>1</v>
          </cell>
          <cell r="AA748">
            <v>1998</v>
          </cell>
          <cell r="AB748" t="str">
            <v>terrestrial</v>
          </cell>
          <cell r="AD748" t="str">
            <v>unknown</v>
          </cell>
          <cell r="AE748" t="str">
            <v>yes</v>
          </cell>
          <cell r="AF748" t="str">
            <v>unknown</v>
          </cell>
          <cell r="AG748">
            <v>1998</v>
          </cell>
          <cell r="AH748" t="str">
            <v>Oslo: Malmøya</v>
          </cell>
          <cell r="AI748">
            <v>5</v>
          </cell>
          <cell r="AJ748" t="str">
            <v>V</v>
          </cell>
          <cell r="AN748">
            <v>2</v>
          </cell>
          <cell r="AO748" t="str">
            <v>spreadNaturalDispersal,introductionTransportpollution</v>
          </cell>
          <cell r="AP748" t="str">
            <v>OsA</v>
          </cell>
          <cell r="AQ748">
            <v>12</v>
          </cell>
          <cell r="AR748">
            <v>2</v>
          </cell>
          <cell r="AS748">
            <v>24</v>
          </cell>
          <cell r="AT748">
            <v>30</v>
          </cell>
          <cell r="AU748">
            <v>48</v>
          </cell>
          <cell r="AV748">
            <v>25</v>
          </cell>
          <cell r="AW748" t="str">
            <v>Ingen kjent effekt</v>
          </cell>
          <cell r="AX748" t="str">
            <v>Ingen kjent effekt</v>
          </cell>
          <cell r="BC748" t="str">
            <v>Ingen kjent effekt</v>
          </cell>
          <cell r="BD748" t="str">
            <v>Ingen kjent effekt</v>
          </cell>
          <cell r="BE748" t="str">
            <v>no</v>
          </cell>
          <cell r="BF748" t="str">
            <v>no</v>
          </cell>
          <cell r="BG748" t="str">
            <v>V</v>
          </cell>
          <cell r="BK748" t="str">
            <v>temperate_nemoral:Europe|subtropic_mediterranean:Europe</v>
          </cell>
          <cell r="BM748" t="str">
            <v>temperate_nemoral:Europe|subtropic_mediterranean:Europe</v>
          </cell>
          <cell r="BO748">
            <v>2</v>
          </cell>
          <cell r="BR748" t="str">
            <v>RedListCategoryLevel</v>
          </cell>
          <cell r="BT748">
            <v>2</v>
          </cell>
          <cell r="BV748" t="str">
            <v>X</v>
          </cell>
          <cell r="BW748" t="str">
            <v>SpreadYearlyIncreaseCalculatedExpansionSpeed</v>
          </cell>
          <cell r="BX748">
            <v>52.3</v>
          </cell>
          <cell r="BY748">
            <v>1</v>
          </cell>
          <cell r="CB748" t="str">
            <v>T4-C-4,T32-C-17</v>
          </cell>
          <cell r="CC748">
            <v>1</v>
          </cell>
          <cell r="CH748">
            <v>1</v>
          </cell>
          <cell r="CM748">
            <v>1</v>
          </cell>
          <cell r="CP748" t="str">
            <v>Åpen grunnlendt kalkmark i boreonemoral sone,Slåtteeng</v>
          </cell>
          <cell r="CQ748">
            <v>1</v>
          </cell>
          <cell r="CU748">
            <v>1</v>
          </cell>
          <cell r="CX748">
            <v>0</v>
          </cell>
          <cell r="CY748">
            <v>1</v>
          </cell>
          <cell r="DB748">
            <v>0</v>
          </cell>
          <cell r="DC748" t="str">
            <v>Kålskrinneblom &lt;i&gt;Fourraea alpina &lt;/i&gt;(tidligere &lt;em&gt;Turritis brassica &lt;/em&gt;eller &lt;i&gt;Arabis brassica&lt;/i&gt;) er en kortlevd flerårig art med frøformering. Frøsettingen er rimelig stor, men spredningen er passiv, over korte avstander (men arten kan ha spredt seg over sjøen fra Malmøya til Malmøykalven). Arten stammer fra høgtliggende strøk i Sør-Europa.</v>
          </cell>
          <cell r="DD748" t="str">
            <v>&lt;p&gt;Arten ble først funnet som etablert på tørrberg og i kalkfuruskog på Malmøya i Oslo i 1998. Her har den holdt seg og sprer seg litt. I 2010 ble den første gang funnet på naboøya Malmøykalven. I 2004 ble det også funnet en etablert forekomst i skogkant i kalkfuruskog i Ak Bærum: Jar. Arten er trolig i spredning i Norge, men det kan ikke gis noen pålitelige estimater for potensielt areal eller spredningshastighet. Arten er ikke kjent fra noen av våre naboland, og det er ikke kjent hvordan den er kommet inn til Norge.&lt;/p&gt;</v>
          </cell>
          <cell r="DE748" t="str">
            <v>Innførselsmåten er ukjent. Arten har frøspredning, normalt over korte avstander. Det er sannsynlig at populasjonen på Malmøykalven er rekruttert fra Malmøya (eller omvendt), men det er trolig at populasjonen i Bærum skyldes en separat innførsel eller spredning.</v>
          </cell>
          <cell r="DF748" t="str">
            <v>Invasjonspotensialet er begrenset, med usikkerhet til lite, en kombinasjon av begrenset median levetid og begrenset (til liten) ekspansjonshastighet.</v>
          </cell>
          <cell r="DG748" t="str">
            <v>Ingen kjent negativ økologisk effekt er knyttet til arten.</v>
          </cell>
          <cell r="DH748" t="str">
            <v>&lt;p&gt;Kålskrinneblom vurderes til låg økologisk risiko (med usikkerhet til ingen risiko). Arten er trolig i spredning i Norge, men det er vanskelig å gi noen estimater for potensielt areal eller ekspansjonshastighet. Arten er ikke kjent fra noen av våre naboland. Det er ukjent hvordan og fra hvor arten er kommet til Norge. Arten etablerer seg i relativt sårbare naturtyper - kalklågurtskog, edellauvskog på kalkgrunn, kanskje også på grunnlendt kalkmark - men den synes ikke å være ekspansiv og har ingen forventet negativ effekt.&lt;/p&gt;</v>
          </cell>
          <cell r="DI748">
            <v>0</v>
          </cell>
        </row>
        <row r="749">
          <cell r="B749" t="str">
            <v>Frankenia pulverulenta</v>
          </cell>
          <cell r="C749" t="str">
            <v>L.</v>
          </cell>
          <cell r="D749" t="str">
            <v>frankenia</v>
          </cell>
          <cell r="E749">
            <v>61579</v>
          </cell>
          <cell r="F749">
            <v>101619</v>
          </cell>
          <cell r="G749" t="str">
            <v>ExpertGroups/Karplanter/N</v>
          </cell>
          <cell r="H749" t="str">
            <v>Karplanter</v>
          </cell>
          <cell r="I749" t="str">
            <v>Karplanter</v>
          </cell>
          <cell r="J749" t="str">
            <v>NotApplicable</v>
          </cell>
          <cell r="M749" t="str">
            <v>canNotEstablishWithin50years</v>
          </cell>
          <cell r="AA749">
            <v>1891</v>
          </cell>
          <cell r="AB749" t="str">
            <v>terrestrial</v>
          </cell>
          <cell r="AD749" t="str">
            <v>origin</v>
          </cell>
          <cell r="AE749" t="str">
            <v>no</v>
          </cell>
          <cell r="AF749" t="str">
            <v>unknown</v>
          </cell>
          <cell r="AI749">
            <v>1</v>
          </cell>
          <cell r="AJ749" t="str">
            <v>V</v>
          </cell>
          <cell r="AW749" t="str">
            <v>Ingen kjent effekt</v>
          </cell>
          <cell r="AX749" t="str">
            <v>Ingen kjent effekt</v>
          </cell>
          <cell r="BC749" t="str">
            <v>Ingen kjent effekt</v>
          </cell>
          <cell r="BD749" t="str">
            <v>Ingen kjent effekt</v>
          </cell>
          <cell r="BK749" t="str">
            <v>temperate_dry:Asia|subtropic_mediterranean:Europe,Asia,Africa|subtropic_dry:Asia</v>
          </cell>
          <cell r="BM749" t="str">
            <v>temperate_dry:Asia|subtropic_mediterranean:Europe,Asia,Africa,Oceania|subtropic_dry:Asia|subtropic_caperegion:Africa</v>
          </cell>
          <cell r="DI749">
            <v>0</v>
          </cell>
        </row>
        <row r="750">
          <cell r="B750" t="str">
            <v>Fuchsia ×hybrida</v>
          </cell>
          <cell r="C750" t="str">
            <v>Voss</v>
          </cell>
          <cell r="D750" t="str">
            <v>edeltåre</v>
          </cell>
          <cell r="E750">
            <v>144538</v>
          </cell>
          <cell r="F750">
            <v>172582</v>
          </cell>
          <cell r="G750" t="str">
            <v>ExpertGroups/Karplanter/N</v>
          </cell>
          <cell r="H750" t="str">
            <v>Karplanter</v>
          </cell>
          <cell r="I750" t="str">
            <v>Karplanter</v>
          </cell>
          <cell r="J750" t="str">
            <v>NotApplicable</v>
          </cell>
          <cell r="M750" t="str">
            <v>canNotEstablishWithin50years</v>
          </cell>
          <cell r="AA750">
            <v>2008</v>
          </cell>
          <cell r="AB750" t="str">
            <v>terrestrial</v>
          </cell>
          <cell r="AD750" t="str">
            <v>unknown</v>
          </cell>
          <cell r="AE750" t="str">
            <v>no</v>
          </cell>
          <cell r="AF750" t="str">
            <v>unknown</v>
          </cell>
          <cell r="AI750">
            <v>5</v>
          </cell>
          <cell r="AJ750" t="str">
            <v>V</v>
          </cell>
          <cell r="AW750" t="str">
            <v>Ingen kjent effekt</v>
          </cell>
          <cell r="AX750" t="str">
            <v>Ingen kjent effekt</v>
          </cell>
          <cell r="BC750" t="str">
            <v>Ingen kjent effekt</v>
          </cell>
          <cell r="BD750" t="str">
            <v>Ingen kjent effekt</v>
          </cell>
          <cell r="BK750" t="str">
            <v>unknown:NorthAndCentralAmerica,SouthAmerica</v>
          </cell>
          <cell r="BM750" t="str">
            <v>temperate_nemoral:Europe</v>
          </cell>
          <cell r="DI750">
            <v>0</v>
          </cell>
        </row>
        <row r="751">
          <cell r="B751" t="str">
            <v>Fumaria capreolata</v>
          </cell>
          <cell r="C751" t="str">
            <v>L.</v>
          </cell>
          <cell r="D751" t="str">
            <v>hvit jordrøyk</v>
          </cell>
          <cell r="E751">
            <v>133307</v>
          </cell>
          <cell r="F751">
            <v>103021</v>
          </cell>
          <cell r="G751" t="str">
            <v>ExpertGroups/Karplanter/N</v>
          </cell>
          <cell r="H751" t="str">
            <v>Karplanter</v>
          </cell>
          <cell r="I751" t="str">
            <v>Karplanter</v>
          </cell>
          <cell r="J751" t="str">
            <v>NotApplicable</v>
          </cell>
          <cell r="M751" t="str">
            <v>canNotEstablishWithin50years</v>
          </cell>
          <cell r="AA751">
            <v>1881</v>
          </cell>
          <cell r="AB751" t="str">
            <v>terrestrial</v>
          </cell>
          <cell r="AD751" t="str">
            <v>origin,unknown</v>
          </cell>
          <cell r="AE751" t="str">
            <v>no</v>
          </cell>
          <cell r="AF751" t="str">
            <v>unknown</v>
          </cell>
          <cell r="AI751">
            <v>1</v>
          </cell>
          <cell r="AJ751" t="str">
            <v>V</v>
          </cell>
          <cell r="AW751" t="str">
            <v>Ingen kjent effekt</v>
          </cell>
          <cell r="AX751" t="str">
            <v>Ingen kjent effekt</v>
          </cell>
          <cell r="BC751" t="str">
            <v>Ingen kjent effekt</v>
          </cell>
          <cell r="BD751" t="str">
            <v>Ingen kjent effekt</v>
          </cell>
          <cell r="BK751" t="str">
            <v>temperate_nemoral:Europe|subtropic_mediterranean:Europe,Asia,Africa</v>
          </cell>
          <cell r="BM751" t="str">
            <v>temperate_nemoral:Europe|subtropic_mediterranean:Europe,Asia,Africa,Oceania,NorthAndCentralAmerica,SouthAmerica</v>
          </cell>
          <cell r="DI751">
            <v>0</v>
          </cell>
        </row>
        <row r="752">
          <cell r="B752" t="str">
            <v>Fumaria densiflora</v>
          </cell>
          <cell r="C752" t="str">
            <v>DC.</v>
          </cell>
          <cell r="D752" t="str">
            <v>begerjordrøyk</v>
          </cell>
          <cell r="E752">
            <v>133310</v>
          </cell>
          <cell r="F752">
            <v>103022</v>
          </cell>
          <cell r="G752" t="str">
            <v>ExpertGroups/Karplanter/N</v>
          </cell>
          <cell r="H752" t="str">
            <v>Karplanter</v>
          </cell>
          <cell r="I752" t="str">
            <v>Karplanter</v>
          </cell>
          <cell r="J752" t="str">
            <v>NotApplicable</v>
          </cell>
          <cell r="M752" t="str">
            <v>canNotEstablishWithin50years</v>
          </cell>
          <cell r="AA752">
            <v>1882</v>
          </cell>
          <cell r="AB752" t="str">
            <v>terrestrial</v>
          </cell>
          <cell r="AD752" t="str">
            <v>origin</v>
          </cell>
          <cell r="AE752" t="str">
            <v>no</v>
          </cell>
          <cell r="AF752" t="str">
            <v>unknown</v>
          </cell>
          <cell r="AI752">
            <v>1</v>
          </cell>
          <cell r="AJ752" t="str">
            <v>V</v>
          </cell>
          <cell r="AW752" t="str">
            <v>Ingen kjent effekt</v>
          </cell>
          <cell r="AX752" t="str">
            <v>Ingen kjent effekt</v>
          </cell>
          <cell r="BC752" t="str">
            <v>Ingen kjent effekt</v>
          </cell>
          <cell r="BD752" t="str">
            <v>Ingen kjent effekt</v>
          </cell>
          <cell r="BK752" t="str">
            <v>temperate_nemoral:Europe|subtropic_mediterranean:Europe,Asia,Africa</v>
          </cell>
          <cell r="BM752" t="str">
            <v>temperate_nemoral:Europe|subtropic_mediterranean:Europe,Asia,Africa,Oceania</v>
          </cell>
          <cell r="DI752">
            <v>0</v>
          </cell>
        </row>
        <row r="753">
          <cell r="B753" t="str">
            <v>Fumaria muralis muralis</v>
          </cell>
          <cell r="D753" t="str">
            <v>småkystjordrøyk</v>
          </cell>
          <cell r="E753">
            <v>62985</v>
          </cell>
          <cell r="F753">
            <v>103025</v>
          </cell>
          <cell r="G753" t="str">
            <v>ExpertGroups/Karplanter/N</v>
          </cell>
          <cell r="H753" t="str">
            <v>Karplanter</v>
          </cell>
          <cell r="I753" t="str">
            <v>Karplanter</v>
          </cell>
          <cell r="J753" t="str">
            <v>NotApplicable</v>
          </cell>
          <cell r="M753" t="str">
            <v>canNotEstablishWithin50years</v>
          </cell>
          <cell r="AA753">
            <v>1891</v>
          </cell>
          <cell r="AB753" t="str">
            <v>terrestrial</v>
          </cell>
          <cell r="AD753" t="str">
            <v>origin</v>
          </cell>
          <cell r="AE753" t="str">
            <v>no</v>
          </cell>
          <cell r="AF753" t="str">
            <v>unknown</v>
          </cell>
          <cell r="AI753">
            <v>1</v>
          </cell>
          <cell r="AJ753" t="str">
            <v>V</v>
          </cell>
          <cell r="AW753" t="str">
            <v>Ingen kjent effekt</v>
          </cell>
          <cell r="AX753" t="str">
            <v>Ingen kjent effekt</v>
          </cell>
          <cell r="BC753" t="str">
            <v>Ingen kjent effekt</v>
          </cell>
          <cell r="BD753" t="str">
            <v>Ingen kjent effekt</v>
          </cell>
          <cell r="BK753" t="str">
            <v>temperate_nemoral:Europe|subtropic_mediterranean:Europe,Africa</v>
          </cell>
          <cell r="BM753" t="str">
            <v>temperate_nemoral:Europe|subtropic_mediterranean:Europe,Africa,Oceania|subtropic_caperegion:Africa</v>
          </cell>
          <cell r="DI753">
            <v>0</v>
          </cell>
        </row>
        <row r="754">
          <cell r="B754" t="str">
            <v>Fumaria vaillantii</v>
          </cell>
          <cell r="C754" t="str">
            <v>Loisel.</v>
          </cell>
          <cell r="D754" t="str">
            <v>bleikjordrøyk</v>
          </cell>
          <cell r="E754">
            <v>62987</v>
          </cell>
          <cell r="F754">
            <v>103027</v>
          </cell>
          <cell r="G754" t="str">
            <v>ExpertGroups/Karplanter/N</v>
          </cell>
          <cell r="H754" t="str">
            <v>Karplanter</v>
          </cell>
          <cell r="I754" t="str">
            <v>Karplanter</v>
          </cell>
          <cell r="J754" t="str">
            <v>NotApplicable</v>
          </cell>
          <cell r="M754" t="str">
            <v>canNotEstablishWithin50years</v>
          </cell>
          <cell r="X754">
            <v>1</v>
          </cell>
          <cell r="Y754">
            <v>1</v>
          </cell>
          <cell r="Z754">
            <v>1</v>
          </cell>
          <cell r="AA754">
            <v>1911</v>
          </cell>
          <cell r="AB754" t="str">
            <v>terrestrial</v>
          </cell>
          <cell r="AD754" t="str">
            <v>origin</v>
          </cell>
          <cell r="AE754" t="str">
            <v>yes</v>
          </cell>
          <cell r="AF754" t="str">
            <v>unknown</v>
          </cell>
          <cell r="AI754">
            <v>1</v>
          </cell>
          <cell r="AJ754" t="str">
            <v>V</v>
          </cell>
          <cell r="AQ754">
            <v>0</v>
          </cell>
          <cell r="AS754">
            <v>0</v>
          </cell>
          <cell r="AT754">
            <v>0</v>
          </cell>
          <cell r="AW754" t="str">
            <v>Ingen kjent effekt</v>
          </cell>
          <cell r="AX754" t="str">
            <v>Ingen kjent effekt</v>
          </cell>
          <cell r="BC754" t="str">
            <v>Ingen kjent effekt</v>
          </cell>
          <cell r="BD754" t="str">
            <v>Ingen kjent effekt</v>
          </cell>
          <cell r="BK754" t="str">
            <v>temperate_nemoral:Europe,Asia|subtropic_mediterranean:Europe,Asia,Africa</v>
          </cell>
          <cell r="BM754" t="str">
            <v>temperate_nemoral:Europe,Asia|subtropic_mediterranean:Europe,Asia,Africa</v>
          </cell>
          <cell r="DI754">
            <v>0</v>
          </cell>
        </row>
        <row r="755">
          <cell r="B755" t="str">
            <v>Gagea minima</v>
          </cell>
          <cell r="C755" t="str">
            <v>(L.) Ker Gawl.</v>
          </cell>
          <cell r="D755" t="str">
            <v>smågullstjerne</v>
          </cell>
          <cell r="E755">
            <v>133330</v>
          </cell>
          <cell r="F755">
            <v>99578</v>
          </cell>
          <cell r="G755" t="str">
            <v>ExpertGroups/Karplanter/N</v>
          </cell>
          <cell r="H755" t="str">
            <v>Karplanter</v>
          </cell>
          <cell r="I755" t="str">
            <v>Karplanter</v>
          </cell>
          <cell r="J755" t="str">
            <v>AlienSpecie</v>
          </cell>
          <cell r="N755">
            <v>3</v>
          </cell>
          <cell r="O755" t="str">
            <v>V</v>
          </cell>
          <cell r="Q755">
            <v>1</v>
          </cell>
          <cell r="T755" t="str">
            <v>LO</v>
          </cell>
          <cell r="U755">
            <v>2</v>
          </cell>
          <cell r="V755" t="str">
            <v>3A,1</v>
          </cell>
          <cell r="X755">
            <v>2</v>
          </cell>
          <cell r="Y755">
            <v>3</v>
          </cell>
          <cell r="Z755">
            <v>1</v>
          </cell>
          <cell r="AA755">
            <v>1873</v>
          </cell>
          <cell r="AB755" t="str">
            <v>terrestrial</v>
          </cell>
          <cell r="AD755" t="str">
            <v>origin</v>
          </cell>
          <cell r="AE755" t="str">
            <v>yes</v>
          </cell>
          <cell r="AF755" t="str">
            <v>unknown</v>
          </cell>
          <cell r="AG755">
            <v>1873</v>
          </cell>
          <cell r="AH755" t="str">
            <v>Ak Asker: Asker</v>
          </cell>
          <cell r="AI755">
            <v>5</v>
          </cell>
          <cell r="AJ755" t="str">
            <v>V</v>
          </cell>
          <cell r="AN755">
            <v>2</v>
          </cell>
          <cell r="AO755" t="str">
            <v>introductionTransportpollution,spreadNaturalDispersal</v>
          </cell>
          <cell r="AP755" t="str">
            <v>OsA,Bu</v>
          </cell>
          <cell r="AQ755">
            <v>100</v>
          </cell>
          <cell r="AR755">
            <v>5</v>
          </cell>
          <cell r="AS755">
            <v>500</v>
          </cell>
          <cell r="AT755">
            <v>816</v>
          </cell>
          <cell r="AU755">
            <v>750</v>
          </cell>
          <cell r="AV755">
            <v>90</v>
          </cell>
          <cell r="AW755" t="str">
            <v>Ingen kjent effekt</v>
          </cell>
          <cell r="AX755" t="str">
            <v>Ingen kjent effekt</v>
          </cell>
          <cell r="BC755" t="str">
            <v>Ingen kjent effekt</v>
          </cell>
          <cell r="BD755" t="str">
            <v>Ingen kjent effekt</v>
          </cell>
          <cell r="BE755" t="str">
            <v>no</v>
          </cell>
          <cell r="BF755" t="str">
            <v>no</v>
          </cell>
          <cell r="BG755" t="str">
            <v>V</v>
          </cell>
          <cell r="BK755" t="str">
            <v>temperate_nemoral:Europe,Asia|subtropic_mediterranean:Europe,Asia</v>
          </cell>
          <cell r="BM755" t="str">
            <v>temperate_nemoral:Europe,Asia|subtropic_mediterranean:Europe,Asia</v>
          </cell>
          <cell r="BO755">
            <v>3</v>
          </cell>
          <cell r="BR755" t="str">
            <v>RedListCategoryLevel</v>
          </cell>
          <cell r="BT755">
            <v>2</v>
          </cell>
          <cell r="BV755" t="str">
            <v>X</v>
          </cell>
          <cell r="BW755" t="str">
            <v>SpreadYearlyIncreaseObservations</v>
          </cell>
          <cell r="BX755">
            <v>51</v>
          </cell>
          <cell r="BY755">
            <v>1</v>
          </cell>
          <cell r="CB755" t="str">
            <v>T40,T42,T43,T4-C-18,T4-C-3</v>
          </cell>
          <cell r="CC755">
            <v>1</v>
          </cell>
          <cell r="CH755">
            <v>1</v>
          </cell>
          <cell r="CM755">
            <v>1</v>
          </cell>
          <cell r="CQ755">
            <v>1</v>
          </cell>
          <cell r="CU755">
            <v>1</v>
          </cell>
          <cell r="CX755">
            <v>0</v>
          </cell>
          <cell r="CY755">
            <v>1</v>
          </cell>
          <cell r="DB755">
            <v>0</v>
          </cell>
          <cell r="DC755" t="str">
            <v>Smågullstjerne &lt;em&gt;Gagea minima &lt;/em&gt;kommer fra Europa nord til Sør- og Øst-Fennoskandia og Vest-Asia. Arten er en flerårig liten urt (10-20 cm) med lauk som deler seg og formerer arten effektivt. Den har også god frøsetting. Frøene spres med maur over nokså korte distanser. Fægri (1996) mente at arten er hjemlig i Ak Asker og Bærum og Bu Røyken, men funnene på 1870- og 1880-tallet kan bedre settes i sammenheng med omfattende innførsel av utenlandsk grasfrø i denne perioden. Vi behandler den her som en fremmed art innført på 1800-tallet.</v>
          </cell>
          <cell r="DD755" t="str">
            <v>&lt;p&gt;Smågullstjerne ble først funnet i Ak Asker og Bærum på 1870-tallet, og det er minst 14 separate lokaliteter identifisert i disse to kommunene og Bu Røyken: Heggedal før 1900. I 1911 ble arten funnet i Botanisk hage på Tøyen i Oslo, og siden har den spredt seg enormt sterkt her og fått flere lokaliteter i Oslo og i Ak Ås (fra 1945). Arten har ekspandert noe, men ikke ut over kjerneområdet rundt indre Oslofjord.&lt;/p&gt;</v>
          </cell>
          <cell r="DE755" t="str">
            <v>Arten kan ha kommet inn med utenlandsk grasfrø, og den er nå godt etablert i indre Oslofjord hvor den også sprer seg på egen hånd.</v>
          </cell>
          <cell r="DF755" t="str">
            <v>Invasjonspotensialet er moderat, med usikkerhet til begrenset, som en kombinasjon mellom moderat lang median levetid og begrenset (til liten) ekspansjonshastighet. Arten er meget veletablert, men sprer seg lite. Den har ikke spredt seg noe ut over kjerneområdet rundt indre Oslofjord.</v>
          </cell>
          <cell r="DG755" t="str">
            <v>Arten danner svære bestander, men visner ned tidlig, fortrenger ingenting og gjør ikke noen som helst skade. Den er etablert både i rik lauvskog og etablert i plener, parker og en del hager. Det er derfor ingen kjente negative økologiske effekter knyttet til arten.</v>
          </cell>
          <cell r="DH755" t="str">
            <v>&lt;p&gt;Smågullstjerne vurderes til lav økologisk risiko ut fra kombinasjonen av et moderat (til begrenset) invasjonspotensial og ingen kjente negative økologiske effekter.&lt;/p&gt;</v>
          </cell>
          <cell r="DI755">
            <v>1</v>
          </cell>
        </row>
        <row r="756">
          <cell r="B756" t="str">
            <v>Gagea spathacea</v>
          </cell>
          <cell r="C756" t="str">
            <v>(Hayne) Salisb.</v>
          </cell>
          <cell r="D756" t="str">
            <v>lundgullstjerne</v>
          </cell>
          <cell r="E756">
            <v>133333</v>
          </cell>
          <cell r="F756">
            <v>99580</v>
          </cell>
          <cell r="G756" t="str">
            <v>ExpertGroups/Karplanter/N</v>
          </cell>
          <cell r="H756" t="str">
            <v>Karplanter</v>
          </cell>
          <cell r="I756" t="str">
            <v>Karplanter</v>
          </cell>
          <cell r="J756" t="str">
            <v>NotApplicable</v>
          </cell>
          <cell r="M756" t="str">
            <v>canNotEstablishWithin50years</v>
          </cell>
          <cell r="AA756">
            <v>1915</v>
          </cell>
          <cell r="AB756" t="str">
            <v>terrestrial</v>
          </cell>
          <cell r="AD756" t="str">
            <v>origin</v>
          </cell>
          <cell r="AE756" t="str">
            <v>no</v>
          </cell>
          <cell r="AF756" t="str">
            <v>unknown</v>
          </cell>
          <cell r="AI756">
            <v>5</v>
          </cell>
          <cell r="AJ756" t="str">
            <v>V</v>
          </cell>
          <cell r="AW756" t="str">
            <v>Ingen kjent effekt</v>
          </cell>
          <cell r="AX756" t="str">
            <v>Ingen kjent effekt</v>
          </cell>
          <cell r="BC756" t="str">
            <v>Ingen kjent effekt</v>
          </cell>
          <cell r="BD756" t="str">
            <v>Ingen kjent effekt</v>
          </cell>
          <cell r="BK756" t="str">
            <v>temperate_nemoral:Europe</v>
          </cell>
          <cell r="BM756" t="str">
            <v>temperate_nemoral:Europe</v>
          </cell>
          <cell r="DI756">
            <v>0</v>
          </cell>
        </row>
        <row r="757">
          <cell r="B757" t="str">
            <v>Gaillardia pulchella</v>
          </cell>
          <cell r="C757" t="str">
            <v>Foug.</v>
          </cell>
          <cell r="D757" t="str">
            <v>småkokarde</v>
          </cell>
          <cell r="E757">
            <v>60542</v>
          </cell>
          <cell r="F757">
            <v>100582</v>
          </cell>
          <cell r="G757" t="str">
            <v>ExpertGroups/Karplanter/N</v>
          </cell>
          <cell r="H757" t="str">
            <v>Karplanter</v>
          </cell>
          <cell r="I757" t="str">
            <v>Karplanter</v>
          </cell>
          <cell r="J757" t="str">
            <v>NotApplicable</v>
          </cell>
          <cell r="M757" t="str">
            <v>canNotEstablishWithin50years</v>
          </cell>
          <cell r="AA757">
            <v>1946</v>
          </cell>
          <cell r="AB757" t="str">
            <v>terrestrial</v>
          </cell>
          <cell r="AD757" t="str">
            <v>unknown</v>
          </cell>
          <cell r="AE757" t="str">
            <v>no</v>
          </cell>
          <cell r="AF757" t="str">
            <v>unknown</v>
          </cell>
          <cell r="AI757">
            <v>5</v>
          </cell>
          <cell r="AJ757" t="str">
            <v>V</v>
          </cell>
          <cell r="AW757" t="str">
            <v>Ingen kjent effekt</v>
          </cell>
          <cell r="AX757" t="str">
            <v>Ingen kjent effekt</v>
          </cell>
          <cell r="BC757" t="str">
            <v>Ingen kjent effekt</v>
          </cell>
          <cell r="BD757" t="str">
            <v>Ingen kjent effekt</v>
          </cell>
          <cell r="BK757" t="str">
            <v>temperate_nemoral:NorthAndCentralAmerica|temperate_dry:NorthAndCentralAmerica|subtropic_dry:NorthAndCentralAmerica</v>
          </cell>
          <cell r="BM757" t="str">
            <v>temperate_nemoral:NorthAndCentralAmerica|temperate_dry:NorthAndCentralAmerica|subtropic_unspecified:Asia,Oceania|subtropic_dry:NorthAndCentralAmerica|subtropic_caperegion:Africa</v>
          </cell>
          <cell r="DI757">
            <v>0</v>
          </cell>
        </row>
        <row r="758">
          <cell r="B758" t="str">
            <v>Galatella sedifolia</v>
          </cell>
          <cell r="C758" t="str">
            <v>(L.) Greuter</v>
          </cell>
          <cell r="D758" t="str">
            <v>bitterasters</v>
          </cell>
          <cell r="E758">
            <v>133336</v>
          </cell>
          <cell r="F758">
            <v>145563</v>
          </cell>
          <cell r="G758" t="str">
            <v>ExpertGroups/Karplanter/N</v>
          </cell>
          <cell r="H758" t="str">
            <v>Karplanter</v>
          </cell>
          <cell r="I758" t="str">
            <v>Karplanter</v>
          </cell>
          <cell r="J758" t="str">
            <v>AlienSpecie</v>
          </cell>
          <cell r="N758">
            <v>1</v>
          </cell>
          <cell r="Q758">
            <v>1</v>
          </cell>
          <cell r="T758" t="str">
            <v>NK</v>
          </cell>
          <cell r="U758">
            <v>1</v>
          </cell>
          <cell r="V758" t="str">
            <v>1,1</v>
          </cell>
          <cell r="AA758">
            <v>2008</v>
          </cell>
          <cell r="AB758" t="str">
            <v>terrestrial</v>
          </cell>
          <cell r="AD758" t="str">
            <v>unknown</v>
          </cell>
          <cell r="AE758" t="str">
            <v>no</v>
          </cell>
          <cell r="AF758" t="str">
            <v>unknown</v>
          </cell>
          <cell r="AI758">
            <v>5</v>
          </cell>
          <cell r="AJ758" t="str">
            <v>V</v>
          </cell>
          <cell r="AL758">
            <v>1</v>
          </cell>
          <cell r="AM758" t="str">
            <v>importDirect</v>
          </cell>
          <cell r="AN758">
            <v>1</v>
          </cell>
          <cell r="AO758" t="str">
            <v>introductionEscaped</v>
          </cell>
          <cell r="AP758" t="str">
            <v>Ve</v>
          </cell>
          <cell r="AQ758">
            <v>4</v>
          </cell>
          <cell r="AR758">
            <v>2</v>
          </cell>
          <cell r="AS758">
            <v>8</v>
          </cell>
          <cell r="AT758">
            <v>1</v>
          </cell>
          <cell r="AU758">
            <v>8</v>
          </cell>
          <cell r="AV758">
            <v>100</v>
          </cell>
          <cell r="AW758" t="str">
            <v>Ingen kjent effekt</v>
          </cell>
          <cell r="AX758" t="str">
            <v>Ingen kjent effekt</v>
          </cell>
          <cell r="BC758" t="str">
            <v>Ingen kjent effekt</v>
          </cell>
          <cell r="BD758" t="str">
            <v>Ingen kjent effekt</v>
          </cell>
          <cell r="BE758" t="str">
            <v>no</v>
          </cell>
          <cell r="BF758" t="str">
            <v>no</v>
          </cell>
          <cell r="BK758" t="str">
            <v>temperate_nemoral:Europe,Asia|temperate_dry:Europe,Asia|subtropic_mediterranean:Europe,Asia</v>
          </cell>
          <cell r="BM758" t="str">
            <v>temperate_nemoral:Europe,Asia|temperate_dry:Europe,Asia|subtropic_mediterranean:Europe,Asia</v>
          </cell>
          <cell r="BO758">
            <v>1</v>
          </cell>
          <cell r="BR758" t="str">
            <v>RedListCategoryLevel</v>
          </cell>
          <cell r="BT758">
            <v>1</v>
          </cell>
          <cell r="BW758" t="str">
            <v>SpreadYearlyIncreaseCalculatedExpansionSpeed</v>
          </cell>
          <cell r="BX758">
            <v>0</v>
          </cell>
          <cell r="BY758">
            <v>1</v>
          </cell>
          <cell r="CB758" t="str">
            <v>T40</v>
          </cell>
          <cell r="CC758">
            <v>1</v>
          </cell>
          <cell r="CH758">
            <v>1</v>
          </cell>
          <cell r="CM758">
            <v>1</v>
          </cell>
          <cell r="CQ758">
            <v>1</v>
          </cell>
          <cell r="CU758">
            <v>1</v>
          </cell>
          <cell r="CX758">
            <v>0</v>
          </cell>
          <cell r="CY758">
            <v>1</v>
          </cell>
          <cell r="DB758">
            <v>0</v>
          </cell>
          <cell r="DC758" t="str">
            <v>Bitterasters &lt;i&gt;Galatella sedifolia&lt;/i&gt; (tidligere &lt;i&gt;Aster sedifolius&lt;/i&gt;) kommer fra Sør- og Øst-Europa og Vest-Asia og dyrkes trolig i begrenset omfang som hagestaude. Arten er flerårig og formerer seg seksuelt med frø.</v>
          </cell>
          <cell r="DD758" t="str">
            <v>Arten er kun dokumentert fra ett sted i landet, i Vf Sande i 2008: "Hauen - Teigen vest, på v-siden av rv 318/Hanekleivveien midtveis ml Leppestad og Teigenveien, like n f rv 318 kr: 3-4 planter forvillet fra have".</v>
          </cell>
          <cell r="DE758" t="str">
            <v>Siden det er angitt at det er snakk om "3-4 planter forvillet fra have" må vi anta at arten har greid å reprodusere seg her i landet og dermed er forvillet fra dyrkning i hage. Alternativet er så klart hageutkast, men det er ikke noe i etiketten som tyder på det.</v>
          </cell>
          <cell r="DF758" t="str">
            <v>Invasjonspotensialet er forsvinnende lite. Arten har kort median levetid i landet og heller ingen ekspansjonshastighet pr. i dag.</v>
          </cell>
          <cell r="DG758" t="str">
            <v>Det er ingen kjente negative økologiske effekter knyttet til arten.</v>
          </cell>
          <cell r="DH758" t="str">
            <v>Bitterasters vurderes til ingen kjent økologisk risiko på grunn av kombinasjonen mellom et lite invasjonspotensiale og ingen kjente negative økologiske effekter.</v>
          </cell>
          <cell r="DI758">
            <v>0</v>
          </cell>
        </row>
        <row r="759">
          <cell r="B759" t="str">
            <v>Galega orientalis</v>
          </cell>
          <cell r="C759" t="str">
            <v>Lam.</v>
          </cell>
          <cell r="D759" t="str">
            <v>orientgeitvikke</v>
          </cell>
          <cell r="E759">
            <v>61889</v>
          </cell>
          <cell r="F759">
            <v>101929</v>
          </cell>
          <cell r="G759" t="str">
            <v>ExpertGroups/Karplanter/N</v>
          </cell>
          <cell r="H759" t="str">
            <v>Karplanter</v>
          </cell>
          <cell r="I759" t="str">
            <v>Karplanter</v>
          </cell>
          <cell r="J759" t="str">
            <v>AlienSpecie</v>
          </cell>
          <cell r="N759">
            <v>2</v>
          </cell>
          <cell r="O759" t="str">
            <v>V</v>
          </cell>
          <cell r="Q759">
            <v>1</v>
          </cell>
          <cell r="T759" t="str">
            <v>LO</v>
          </cell>
          <cell r="U759">
            <v>2</v>
          </cell>
          <cell r="V759" t="str">
            <v>2AB,1</v>
          </cell>
          <cell r="W759" t="str">
            <v>NK</v>
          </cell>
          <cell r="X759">
            <v>1</v>
          </cell>
          <cell r="Y759">
            <v>1</v>
          </cell>
          <cell r="Z759">
            <v>1</v>
          </cell>
          <cell r="AA759">
            <v>2004</v>
          </cell>
          <cell r="AB759" t="str">
            <v>terrestrial</v>
          </cell>
          <cell r="AD759" t="str">
            <v>unknown</v>
          </cell>
          <cell r="AE759" t="str">
            <v>yes</v>
          </cell>
          <cell r="AF759" t="str">
            <v>unknown</v>
          </cell>
          <cell r="AG759">
            <v>2004</v>
          </cell>
          <cell r="AH759" t="str">
            <v>ST Melhus: Reitbakken</v>
          </cell>
          <cell r="AI759">
            <v>5</v>
          </cell>
          <cell r="AJ759" t="str">
            <v>V</v>
          </cell>
          <cell r="AL759">
            <v>1</v>
          </cell>
          <cell r="AM759" t="str">
            <v>importDirect</v>
          </cell>
          <cell r="AN759">
            <v>2</v>
          </cell>
          <cell r="AO759" t="str">
            <v>introductionEscaped,introductionTransportpollution</v>
          </cell>
          <cell r="AP759" t="str">
            <v>Øs,Bu,Ve,St,Nt</v>
          </cell>
          <cell r="AQ759">
            <v>20</v>
          </cell>
          <cell r="AR759">
            <v>3</v>
          </cell>
          <cell r="AS759">
            <v>60</v>
          </cell>
          <cell r="AT759">
            <v>33000</v>
          </cell>
          <cell r="AU759">
            <v>90</v>
          </cell>
          <cell r="AV759">
            <v>100</v>
          </cell>
          <cell r="AW759" t="str">
            <v>Ingen kjent effekt</v>
          </cell>
          <cell r="AX759" t="str">
            <v>Ingen kjent effekt</v>
          </cell>
          <cell r="BC759" t="str">
            <v>Ingen kjent effekt</v>
          </cell>
          <cell r="BD759" t="str">
            <v>Ingen kjent effekt</v>
          </cell>
          <cell r="BE759" t="str">
            <v>no</v>
          </cell>
          <cell r="BF759" t="str">
            <v>no</v>
          </cell>
          <cell r="BG759" t="str">
            <v>V</v>
          </cell>
          <cell r="BK759" t="str">
            <v>temperate_nemoral:Europe,Asia</v>
          </cell>
          <cell r="BM759" t="str">
            <v>temperate_nemoral:Europe,Asia</v>
          </cell>
          <cell r="BO759">
            <v>2</v>
          </cell>
          <cell r="BR759" t="str">
            <v>RedListCategoryLevel</v>
          </cell>
          <cell r="BT759">
            <v>2</v>
          </cell>
          <cell r="BV759" t="str">
            <v>X</v>
          </cell>
          <cell r="BW759" t="str">
            <v>SpreadYearlyIncreaseCalculatedExpansionSpeed</v>
          </cell>
          <cell r="BX759">
            <v>129.34</v>
          </cell>
          <cell r="BY759">
            <v>1</v>
          </cell>
          <cell r="CB759" t="str">
            <v>T35,T37,T40</v>
          </cell>
          <cell r="CC759">
            <v>1</v>
          </cell>
          <cell r="CH759">
            <v>1</v>
          </cell>
          <cell r="CM759">
            <v>1</v>
          </cell>
          <cell r="CQ759">
            <v>1</v>
          </cell>
          <cell r="CU759">
            <v>1</v>
          </cell>
          <cell r="CX759">
            <v>0</v>
          </cell>
          <cell r="CY759">
            <v>1</v>
          </cell>
          <cell r="DB759">
            <v>0</v>
          </cell>
          <cell r="DC759" t="str">
            <v>Orientgeitvikke &lt;em&gt;Galega orientalis &lt;/em&gt;er en flerårig urt fra Kaukasus. Den har frøformering og også noe klonal vekst med jordstengler.</v>
          </cell>
          <cell r="DD759" t="str">
            <v>&lt;p&gt;Orientgeitvikke ble påvist ved Reitbakken i ST Melhus i 2004, som forvillet fra f&amp;#244:rdyrkning, og ved Sande Paper Mill i Vf Sande i 2006, i tilknytning til flis- og barklager fra importert tømmer. Sistnevnte sted har den stått siden, og vi mistenker formering (og ikke bare klonal vekst). Arten er også funnet i Øf Rygge: Kjellerød 2008: NT Høylandet i 2008 og 2014: og ST Trondheim 2011, kanskje som rester fra dyrkning som f&amp;#244:rplante. Arten synes å være på vei inn i Norge, men viser foreløpig ingen tegn til ytterligere spredning fra etableringsstedene.&lt;/p&gt;</v>
          </cell>
          <cell r="DE759" t="str">
            <v>Arten kan ha kommet inn som blindpassasjer med tømmer, men flere senere funn knyttes til forvilling fra dyrkning som f&amp;#244:rplante.</v>
          </cell>
          <cell r="DF759" t="str">
            <v>Arten har et begrenset invasjonspotensial, med usikkerhet til lågt, som en kombinasjon av begrenset median levetid og begrenset (til låg) ekspansjonshastighet.</v>
          </cell>
          <cell r="DG759" t="str">
            <v>Det er ingen kjente negative økologiske effekter knyttet til arten, dersom den bare forekommer i små mengder. I større mengder kan den føre til eutrofiering av naturtyper fordi den er nitrogenfikserende.</v>
          </cell>
          <cell r="DH759" t="str">
            <v>&lt;p&gt;Orientgeitvikke vurderes til låg økologisk risiko, med usikkerhet til ingen kjent rosoko, og utelukkende på grunn av invasjonspotensialet. Det er ingen kjente negative økologiske effekter med de mengdene som per i dag er i norsk natur. Vi forventer heller ikke mye større mengder.&lt;/p&gt;</v>
          </cell>
          <cell r="DI759">
            <v>0</v>
          </cell>
        </row>
        <row r="760">
          <cell r="B760" t="str">
            <v>Galeopsis angustifolia</v>
          </cell>
          <cell r="C760" t="str">
            <v>Ehrh. ex Hoffm.</v>
          </cell>
          <cell r="D760" t="str">
            <v>smaldå</v>
          </cell>
          <cell r="E760">
            <v>133340</v>
          </cell>
          <cell r="F760">
            <v>102291</v>
          </cell>
          <cell r="G760" t="str">
            <v>ExpertGroups/Karplanter/N</v>
          </cell>
          <cell r="H760" t="str">
            <v>Karplanter</v>
          </cell>
          <cell r="I760" t="str">
            <v>Karplanter</v>
          </cell>
          <cell r="J760" t="str">
            <v>NotApplicable</v>
          </cell>
          <cell r="M760" t="str">
            <v>canNotEstablishWithin50years</v>
          </cell>
          <cell r="AA760">
            <v>1873</v>
          </cell>
          <cell r="AB760" t="str">
            <v>terrestrial</v>
          </cell>
          <cell r="AD760" t="str">
            <v>origin</v>
          </cell>
          <cell r="AE760" t="str">
            <v>no</v>
          </cell>
          <cell r="AF760" t="str">
            <v>unknown</v>
          </cell>
          <cell r="AG760">
            <v>1873</v>
          </cell>
          <cell r="AH760" t="str">
            <v>Oslo: Frydenberg</v>
          </cell>
          <cell r="AI760">
            <v>1</v>
          </cell>
          <cell r="AJ760" t="str">
            <v>V</v>
          </cell>
          <cell r="AW760" t="str">
            <v>Ingen kjent effekt</v>
          </cell>
          <cell r="AX760" t="str">
            <v>Ingen kjent effekt</v>
          </cell>
          <cell r="BC760" t="str">
            <v>Ingen kjent effekt</v>
          </cell>
          <cell r="BD760" t="str">
            <v>Ingen kjent effekt</v>
          </cell>
          <cell r="BK760" t="str">
            <v>temperate_nemoral:Europe|subtropic_mediterranean:Europe</v>
          </cell>
          <cell r="BM760" t="str">
            <v>temperate_nemoral:Europe|subtropic_mediterranean:Europe</v>
          </cell>
          <cell r="DI760">
            <v>0</v>
          </cell>
        </row>
        <row r="761">
          <cell r="B761" t="str">
            <v>Galeopsis segetum</v>
          </cell>
          <cell r="C761" t="str">
            <v>Neck.</v>
          </cell>
          <cell r="D761" t="str">
            <v>bleikdå</v>
          </cell>
          <cell r="E761">
            <v>133345</v>
          </cell>
          <cell r="F761">
            <v>102295</v>
          </cell>
          <cell r="G761" t="str">
            <v>ExpertGroups/Karplanter/N</v>
          </cell>
          <cell r="H761" t="str">
            <v>Karplanter</v>
          </cell>
          <cell r="I761" t="str">
            <v>Karplanter</v>
          </cell>
          <cell r="J761" t="str">
            <v>NotApplicable</v>
          </cell>
          <cell r="M761" t="str">
            <v>canNotEstablishWithin50years</v>
          </cell>
          <cell r="AA761">
            <v>1914</v>
          </cell>
          <cell r="AB761" t="str">
            <v>terrestrial</v>
          </cell>
          <cell r="AD761" t="str">
            <v>origin</v>
          </cell>
          <cell r="AE761" t="str">
            <v>no</v>
          </cell>
          <cell r="AF761" t="str">
            <v>unknown</v>
          </cell>
          <cell r="AI761">
            <v>1</v>
          </cell>
          <cell r="AJ761" t="str">
            <v>V</v>
          </cell>
          <cell r="AW761" t="str">
            <v>Ingen kjent effekt</v>
          </cell>
          <cell r="AX761" t="str">
            <v>Ingen kjent effekt</v>
          </cell>
          <cell r="BC761" t="str">
            <v>Ingen kjent effekt</v>
          </cell>
          <cell r="BD761" t="str">
            <v>Ingen kjent effekt</v>
          </cell>
          <cell r="BK761" t="str">
            <v>temperate_nemoral:Europe</v>
          </cell>
          <cell r="BM761" t="str">
            <v>temperate_nemoral:Europe</v>
          </cell>
          <cell r="DI761">
            <v>1</v>
          </cell>
        </row>
        <row r="762">
          <cell r="B762" t="str">
            <v>Galium pycnotrichum</v>
          </cell>
          <cell r="C762" t="str">
            <v>(Heinr.Braun) Borbás</v>
          </cell>
          <cell r="D762" t="str">
            <v>festningsmaure</v>
          </cell>
          <cell r="E762">
            <v>145367</v>
          </cell>
          <cell r="F762">
            <v>102215</v>
          </cell>
          <cell r="G762" t="str">
            <v>ExpertGroups/Karplanter/N</v>
          </cell>
          <cell r="H762" t="str">
            <v>Karplanter</v>
          </cell>
          <cell r="I762" t="str">
            <v>Karplanter</v>
          </cell>
          <cell r="J762" t="str">
            <v>NotApplicable</v>
          </cell>
          <cell r="M762" t="str">
            <v>canNotEstablishWithin50years</v>
          </cell>
          <cell r="X762">
            <v>1</v>
          </cell>
          <cell r="Y762">
            <v>1</v>
          </cell>
          <cell r="Z762">
            <v>1</v>
          </cell>
          <cell r="AA762">
            <v>1915</v>
          </cell>
          <cell r="AB762" t="str">
            <v>terrestrial</v>
          </cell>
          <cell r="AD762" t="str">
            <v>origin</v>
          </cell>
          <cell r="AE762" t="str">
            <v>yes</v>
          </cell>
          <cell r="AF762" t="str">
            <v>unknown</v>
          </cell>
          <cell r="AI762">
            <v>5</v>
          </cell>
          <cell r="AJ762" t="str">
            <v>V</v>
          </cell>
          <cell r="AW762" t="str">
            <v>Ingen kjent effekt</v>
          </cell>
          <cell r="AX762" t="str">
            <v>Ingen kjent effekt</v>
          </cell>
          <cell r="BC762" t="str">
            <v>Ingen kjent effekt</v>
          </cell>
          <cell r="BD762" t="str">
            <v>Ingen kjent effekt</v>
          </cell>
          <cell r="BK762" t="str">
            <v>temperate_nemoral:Europe</v>
          </cell>
          <cell r="BM762" t="str">
            <v>temperate_nemoral:Europe</v>
          </cell>
          <cell r="DI762">
            <v>0</v>
          </cell>
        </row>
        <row r="763">
          <cell r="B763" t="str">
            <v>Galium rivale</v>
          </cell>
          <cell r="C763" t="str">
            <v>(Sibth. &amp; Sm.) Grisebach</v>
          </cell>
          <cell r="E763">
            <v>133371</v>
          </cell>
          <cell r="F763">
            <v>128732</v>
          </cell>
          <cell r="G763" t="str">
            <v>ExpertGroups/Karplanter/N</v>
          </cell>
          <cell r="H763" t="str">
            <v>Karplanter</v>
          </cell>
          <cell r="I763" t="str">
            <v>Karplanter</v>
          </cell>
          <cell r="J763" t="str">
            <v>NotApplicable</v>
          </cell>
          <cell r="M763" t="str">
            <v>canNotEstablishWithin50years</v>
          </cell>
          <cell r="X763">
            <v>1</v>
          </cell>
          <cell r="Y763">
            <v>1</v>
          </cell>
          <cell r="Z763">
            <v>1</v>
          </cell>
          <cell r="AA763">
            <v>2003</v>
          </cell>
          <cell r="AB763" t="str">
            <v>terrestrial</v>
          </cell>
          <cell r="AD763" t="str">
            <v>origin</v>
          </cell>
          <cell r="AE763" t="str">
            <v>yes</v>
          </cell>
          <cell r="AF763" t="str">
            <v>unknown</v>
          </cell>
          <cell r="AI763">
            <v>5</v>
          </cell>
          <cell r="AJ763" t="str">
            <v>V</v>
          </cell>
          <cell r="AQ763">
            <v>0</v>
          </cell>
          <cell r="AS763">
            <v>0</v>
          </cell>
          <cell r="AT763">
            <v>0</v>
          </cell>
          <cell r="AW763" t="str">
            <v>Ingen kjent effekt</v>
          </cell>
          <cell r="AX763" t="str">
            <v>Ingen kjent effekt</v>
          </cell>
          <cell r="BC763" t="str">
            <v>Ingen kjent effekt</v>
          </cell>
          <cell r="BD763" t="str">
            <v>Ingen kjent effekt</v>
          </cell>
          <cell r="BK763" t="str">
            <v>temperate_nemoral:Europe,Asia</v>
          </cell>
          <cell r="BM763" t="str">
            <v>temperate_nemoral:Europe,Asia</v>
          </cell>
          <cell r="DI763">
            <v>0</v>
          </cell>
        </row>
        <row r="764">
          <cell r="B764" t="str">
            <v>Galium rotundifolium</v>
          </cell>
          <cell r="C764" t="str">
            <v>L.</v>
          </cell>
          <cell r="D764" t="str">
            <v>rundmaure</v>
          </cell>
          <cell r="E764">
            <v>133372</v>
          </cell>
          <cell r="F764">
            <v>102216</v>
          </cell>
          <cell r="G764" t="str">
            <v>ExpertGroups/Karplanter/N</v>
          </cell>
          <cell r="H764" t="str">
            <v>Karplanter</v>
          </cell>
          <cell r="I764" t="str">
            <v>Karplanter</v>
          </cell>
          <cell r="J764" t="str">
            <v>NotApplicable</v>
          </cell>
          <cell r="M764" t="str">
            <v>canNotEstablishWithin50years</v>
          </cell>
          <cell r="X764">
            <v>1</v>
          </cell>
          <cell r="Y764">
            <v>1</v>
          </cell>
          <cell r="Z764">
            <v>1</v>
          </cell>
          <cell r="AA764">
            <v>1935</v>
          </cell>
          <cell r="AB764" t="str">
            <v>terrestrial</v>
          </cell>
          <cell r="AD764" t="str">
            <v>unknown</v>
          </cell>
          <cell r="AE764" t="str">
            <v>yes</v>
          </cell>
          <cell r="AF764" t="str">
            <v>unknown</v>
          </cell>
          <cell r="AI764">
            <v>5</v>
          </cell>
          <cell r="AJ764" t="str">
            <v>V</v>
          </cell>
          <cell r="AW764" t="str">
            <v>Ingen kjent effekt</v>
          </cell>
          <cell r="AX764" t="str">
            <v>Ingen kjent effekt</v>
          </cell>
          <cell r="BC764" t="str">
            <v>Ingen kjent effekt</v>
          </cell>
          <cell r="BD764" t="str">
            <v>Ingen kjent effekt</v>
          </cell>
          <cell r="BK764" t="str">
            <v>temperate_nemoral:Europe|subtropic_mediterranean:Europe,Asia,Africa</v>
          </cell>
          <cell r="BM764" t="str">
            <v>temperate_nemoral:Europe|subtropic_mediterranean:Europe,Asia,Africa</v>
          </cell>
          <cell r="DI764">
            <v>0</v>
          </cell>
        </row>
        <row r="765">
          <cell r="B765" t="str">
            <v>Galium spurium spurium</v>
          </cell>
          <cell r="D765" t="str">
            <v>linklengemaure</v>
          </cell>
          <cell r="E765">
            <v>133375</v>
          </cell>
          <cell r="F765">
            <v>102219</v>
          </cell>
          <cell r="G765" t="str">
            <v>ExpertGroups/Karplanter/N</v>
          </cell>
          <cell r="H765" t="str">
            <v>Karplanter</v>
          </cell>
          <cell r="I765" t="str">
            <v>Karplanter</v>
          </cell>
          <cell r="J765" t="str">
            <v>NotApplicable</v>
          </cell>
          <cell r="M765" t="str">
            <v>canNotEstablishWithin50years</v>
          </cell>
          <cell r="AA765">
            <v>1907</v>
          </cell>
          <cell r="AB765" t="str">
            <v>terrestrial</v>
          </cell>
          <cell r="AD765" t="str">
            <v>origin,unknown</v>
          </cell>
          <cell r="AE765" t="str">
            <v>no</v>
          </cell>
          <cell r="AF765" t="str">
            <v>unknown</v>
          </cell>
          <cell r="AI765">
            <v>1</v>
          </cell>
          <cell r="AJ765" t="str">
            <v>V</v>
          </cell>
          <cell r="AW765" t="str">
            <v>Ingen kjent effekt</v>
          </cell>
          <cell r="AX765" t="str">
            <v>Ingen kjent effekt</v>
          </cell>
          <cell r="BC765" t="str">
            <v>Ingen kjent effekt</v>
          </cell>
          <cell r="BD765" t="str">
            <v>Ingen kjent effekt</v>
          </cell>
          <cell r="BK765" t="str">
            <v>temperate_dry:Europe,Asia|subtropic_mediterranean:Europe,Asia</v>
          </cell>
          <cell r="BM765" t="str">
            <v>temperate_nemoral:Europe|temperate_dry:Europe,Asia|subtropic_mediterranean:Europe,Asia</v>
          </cell>
          <cell r="DI765">
            <v>0</v>
          </cell>
        </row>
        <row r="766">
          <cell r="B766" t="str">
            <v>Galium tricornutum</v>
          </cell>
          <cell r="C766" t="str">
            <v>Dandy</v>
          </cell>
          <cell r="D766" t="str">
            <v>ballastmaure</v>
          </cell>
          <cell r="E766">
            <v>133379</v>
          </cell>
          <cell r="F766">
            <v>102222</v>
          </cell>
          <cell r="G766" t="str">
            <v>ExpertGroups/Karplanter/N</v>
          </cell>
          <cell r="H766" t="str">
            <v>Karplanter</v>
          </cell>
          <cell r="I766" t="str">
            <v>Karplanter</v>
          </cell>
          <cell r="J766" t="str">
            <v>NotApplicable</v>
          </cell>
          <cell r="M766" t="str">
            <v>canNotEstablishWithin50years</v>
          </cell>
          <cell r="AA766">
            <v>1882</v>
          </cell>
          <cell r="AB766" t="str">
            <v>terrestrial</v>
          </cell>
          <cell r="AD766" t="str">
            <v>origin</v>
          </cell>
          <cell r="AE766" t="str">
            <v>no</v>
          </cell>
          <cell r="AF766" t="str">
            <v>unknown</v>
          </cell>
          <cell r="AI766">
            <v>1</v>
          </cell>
          <cell r="AJ766" t="str">
            <v>V</v>
          </cell>
          <cell r="AW766" t="str">
            <v>Ingen kjent effekt</v>
          </cell>
          <cell r="AX766" t="str">
            <v>Ingen kjent effekt</v>
          </cell>
          <cell r="BC766" t="str">
            <v>Ingen kjent effekt</v>
          </cell>
          <cell r="BD766" t="str">
            <v>Ingen kjent effekt</v>
          </cell>
          <cell r="BK766" t="str">
            <v>temperate_nemoral:Europe|temperate_dry:Asia|subtropic_mediterranean:Europe,Asia,Africa</v>
          </cell>
          <cell r="BM766" t="str">
            <v>temperate_nemoral:Europe|temperate_dry:Asia|subtropic_mediterranean:Europe,Asia,Africa,Oceania,NorthAndCentralAmerica</v>
          </cell>
          <cell r="DI766">
            <v>0</v>
          </cell>
        </row>
        <row r="767">
          <cell r="B767" t="str">
            <v>Gamochaeta pensylvanica</v>
          </cell>
          <cell r="C767" t="str">
            <v>(Willd.) Cabrera</v>
          </cell>
          <cell r="E767">
            <v>133387</v>
          </cell>
          <cell r="F767">
            <v>157241</v>
          </cell>
          <cell r="G767" t="str">
            <v>ExpertGroups/Karplanter/N</v>
          </cell>
          <cell r="H767" t="str">
            <v>Karplanter</v>
          </cell>
          <cell r="I767" t="str">
            <v>Karplanter</v>
          </cell>
          <cell r="J767" t="str">
            <v>NotApplicable</v>
          </cell>
          <cell r="M767" t="str">
            <v>canNotEstablishWithin50years</v>
          </cell>
          <cell r="AA767">
            <v>2004</v>
          </cell>
          <cell r="AB767" t="str">
            <v>terrestrial</v>
          </cell>
          <cell r="AD767" t="str">
            <v>unknown</v>
          </cell>
          <cell r="AE767" t="str">
            <v>no</v>
          </cell>
          <cell r="AF767" t="str">
            <v>unknown</v>
          </cell>
          <cell r="AI767">
            <v>1</v>
          </cell>
          <cell r="AJ767" t="str">
            <v>V</v>
          </cell>
          <cell r="AW767" t="str">
            <v>Ingen kjent effekt</v>
          </cell>
          <cell r="AX767" t="str">
            <v>Ingen kjent effekt</v>
          </cell>
          <cell r="BC767" t="str">
            <v>Ingen kjent effekt</v>
          </cell>
          <cell r="BD767" t="str">
            <v>Ingen kjent effekt</v>
          </cell>
          <cell r="BK767" t="str">
            <v>subtropic_unspecified:SouthAmerica|tropic:SouthAmerica</v>
          </cell>
          <cell r="BM767" t="str">
            <v>temperate_nemoral:NorthAndCentralAmerica|subtropic_unspecified:NorthAndCentralAmerica,SouthAmerica|subtropic_mediterranean:Oceania|subtropic_humid:Oceania|subtropic_dry:Oceania|subtropic_caperegion:Africa|subtropic_highlands:SouthAmerica|tropic:Oceania,NorthAndCentralAmerica,SouthAmerica</v>
          </cell>
          <cell r="DI767">
            <v>0</v>
          </cell>
        </row>
        <row r="768">
          <cell r="B768" t="str">
            <v>Gamochaeta purpurea</v>
          </cell>
          <cell r="C768" t="str">
            <v>(L.) Cabrera</v>
          </cell>
          <cell r="D768" t="str">
            <v>sølvgråurt</v>
          </cell>
          <cell r="E768">
            <v>133388</v>
          </cell>
          <cell r="F768">
            <v>100587</v>
          </cell>
          <cell r="G768" t="str">
            <v>ExpertGroups/Karplanter/N</v>
          </cell>
          <cell r="H768" t="str">
            <v>Karplanter</v>
          </cell>
          <cell r="I768" t="str">
            <v>Karplanter</v>
          </cell>
          <cell r="J768" t="str">
            <v>AlienSpecie</v>
          </cell>
          <cell r="N768">
            <v>1</v>
          </cell>
          <cell r="Q768">
            <v>1</v>
          </cell>
          <cell r="T768" t="str">
            <v>NK</v>
          </cell>
          <cell r="U768">
            <v>1</v>
          </cell>
          <cell r="V768" t="str">
            <v>1,1</v>
          </cell>
          <cell r="X768">
            <v>1</v>
          </cell>
          <cell r="Y768">
            <v>1</v>
          </cell>
          <cell r="Z768">
            <v>1</v>
          </cell>
          <cell r="AA768">
            <v>1998</v>
          </cell>
          <cell r="AB768" t="str">
            <v>terrestrial</v>
          </cell>
          <cell r="AD768" t="str">
            <v>origin</v>
          </cell>
          <cell r="AE768" t="str">
            <v>yes</v>
          </cell>
          <cell r="AF768" t="str">
            <v>unknown</v>
          </cell>
          <cell r="AG768">
            <v>1998</v>
          </cell>
          <cell r="AH768" t="str">
            <v>Bu Hurum: Tofte</v>
          </cell>
          <cell r="AI768">
            <v>1</v>
          </cell>
          <cell r="AJ768" t="str">
            <v>V</v>
          </cell>
          <cell r="AN768">
            <v>1</v>
          </cell>
          <cell r="AO768" t="str">
            <v>introductionTransportpollution</v>
          </cell>
          <cell r="AP768" t="str">
            <v>Bu</v>
          </cell>
          <cell r="AQ768">
            <v>4</v>
          </cell>
          <cell r="AR768">
            <v>2</v>
          </cell>
          <cell r="AS768">
            <v>8</v>
          </cell>
          <cell r="AT768">
            <v>1</v>
          </cell>
          <cell r="AU768">
            <v>8</v>
          </cell>
          <cell r="AV768">
            <v>100</v>
          </cell>
          <cell r="AW768" t="str">
            <v>Ingen kjent effekt</v>
          </cell>
          <cell r="AX768" t="str">
            <v>Ingen kjent effekt</v>
          </cell>
          <cell r="BC768" t="str">
            <v>Ingen kjent effekt</v>
          </cell>
          <cell r="BD768" t="str">
            <v>Ingen kjent effekt</v>
          </cell>
          <cell r="BE768" t="str">
            <v>no</v>
          </cell>
          <cell r="BF768" t="str">
            <v>no</v>
          </cell>
          <cell r="BG768" t="str">
            <v>V</v>
          </cell>
          <cell r="BK768" t="str">
            <v>temperate_nemoral:NorthAndCentralAmerica|subtropic_humid:NorthAndCentralAmerica</v>
          </cell>
          <cell r="BM768" t="str">
            <v>temperate_nemoral:Europe,Asia,Oceania,NorthAndCentralAmerica|subtropic_unspecified:Europe|subtropic_mediterranean:Oceania,NorthAndCentralAmerica|subtropic_humid:NorthAndCentralAmerica,SouthAmerica|subtropic_highlands:Africa,SouthAmerica|tropic:NorthAndCentralAmerica,SouthAmerica</v>
          </cell>
          <cell r="BO768">
            <v>1</v>
          </cell>
          <cell r="BR768" t="str">
            <v>RedListCategoryLevel</v>
          </cell>
          <cell r="BT768">
            <v>1</v>
          </cell>
          <cell r="BW768" t="str">
            <v>SpreadYearlyIncreaseCalculatedExpansionSpeed</v>
          </cell>
          <cell r="BX768">
            <v>0</v>
          </cell>
          <cell r="BY768">
            <v>1</v>
          </cell>
          <cell r="CB768" t="str">
            <v>T37-C-3,T37</v>
          </cell>
          <cell r="CC768">
            <v>1</v>
          </cell>
          <cell r="CH768">
            <v>1</v>
          </cell>
          <cell r="CM768">
            <v>1</v>
          </cell>
          <cell r="CQ768">
            <v>1</v>
          </cell>
          <cell r="CU768">
            <v>1</v>
          </cell>
          <cell r="CX768">
            <v>0</v>
          </cell>
          <cell r="CY768">
            <v>1</v>
          </cell>
          <cell r="DB768">
            <v>0</v>
          </cell>
          <cell r="DC768" t="str">
            <v>Sølvgråurt&lt;em&gt; Gamochaeta purpurea &lt;/em&gt;er en ettårig art fra østlige Nord-Amerika. Arten er ikke veldig hardfør: som fremmed art forekommer den i all hovedsak i Mellom- og Sør-Amerika, Sør-Australia og New Zealand. Den formerer seg effektiv med frø som kan spres med vind, dyr, folk og redskaper.</v>
          </cell>
          <cell r="DD768" t="str">
            <v>&lt;p&gt;Arten er funnet gjentatte ganger på bark- og flisfyllinger ved S&amp;#246:dra Cells cellulosefabrikk på Tofte i Bu Hurum: 1998, 2004, 2005, 2008. Etter som arten er ettårig, så tyder dette på reproduksjon. Arten er også funnet i Vf Sandefjord: Varden jordforbedringsdeponi i 2011, men det antas at denne forekomsten var kortvarig.&lt;/p&gt;</v>
          </cell>
          <cell r="DE768" t="str">
            <v>Arten har trolig kommet inn til Tofte cellulose i Bu Hurum ved tømmerimport. Vi antar at den har reprodusert her siden den er gjenfunnet i flere år etter det første funnet i 1998 (2004, 2005 og 2008).</v>
          </cell>
          <cell r="DF768" t="str">
            <v>Invasjonspotensialet er lavt: arten har både en kort median levetid og ingen ekspansjon pr. i dag.</v>
          </cell>
          <cell r="DG768" t="str">
            <v>Det er ingen kjente negative effekter knyttet til arten i norsk natur, men den omtales som et ugras i Flora of North America og som en invasiv sak i "Invasive Plant Atlas of the United States".</v>
          </cell>
          <cell r="DH768" t="str">
            <v>Sølvgråurt vurderes til ingen kjent økologisk risiko på grunn av kombinasjonen mellom et manglende/lavt invasjonspotensial og ingen kjente negative økologiske effekter. Ut fra dens utbredelse i Nord-Amerika, har den imidlertid sjanse til å etablere seg bedre i landet enn den gjør i dag. Den er hardfør godt inn i Canada.</v>
          </cell>
          <cell r="DI768">
            <v>0</v>
          </cell>
        </row>
        <row r="769">
          <cell r="B769" t="str">
            <v>Gaudinia fragilis</v>
          </cell>
          <cell r="C769" t="str">
            <v>(L.) P.Beauv.</v>
          </cell>
          <cell r="E769">
            <v>133393</v>
          </cell>
          <cell r="F769">
            <v>127948</v>
          </cell>
          <cell r="G769" t="str">
            <v>ExpertGroups/Karplanter/N</v>
          </cell>
          <cell r="H769" t="str">
            <v>Karplanter</v>
          </cell>
          <cell r="I769" t="str">
            <v>Karplanter</v>
          </cell>
          <cell r="J769" t="str">
            <v>NotApplicable</v>
          </cell>
          <cell r="M769" t="str">
            <v>canNotEstablishWithin50years</v>
          </cell>
          <cell r="AA769">
            <v>2007</v>
          </cell>
          <cell r="AB769" t="str">
            <v>terrestrial</v>
          </cell>
          <cell r="AD769" t="str">
            <v>origin</v>
          </cell>
          <cell r="AE769" t="str">
            <v>no</v>
          </cell>
          <cell r="AF769" t="str">
            <v>unknown</v>
          </cell>
          <cell r="AI769">
            <v>1</v>
          </cell>
          <cell r="AJ769" t="str">
            <v>V</v>
          </cell>
          <cell r="AW769" t="str">
            <v>Ingen kjent effekt</v>
          </cell>
          <cell r="AX769" t="str">
            <v>Ingen kjent effekt</v>
          </cell>
          <cell r="BC769" t="str">
            <v>Ingen kjent effekt</v>
          </cell>
          <cell r="BD769" t="str">
            <v>Ingen kjent effekt</v>
          </cell>
          <cell r="BK769" t="str">
            <v>temperate_nemoral:Europe|subtropic_mediterranean:Europe,Asia,Africa</v>
          </cell>
          <cell r="BM769" t="str">
            <v>temperate_nemoral:Europe|subtropic_mediterranean:Europe,Asia,Africa,Oceania</v>
          </cell>
          <cell r="DI769">
            <v>0</v>
          </cell>
        </row>
        <row r="770">
          <cell r="B770" t="str">
            <v>Genista anglica</v>
          </cell>
          <cell r="C770" t="str">
            <v>L.</v>
          </cell>
          <cell r="D770" t="str">
            <v>nåleginst</v>
          </cell>
          <cell r="E770">
            <v>61891</v>
          </cell>
          <cell r="F770">
            <v>101931</v>
          </cell>
          <cell r="G770" t="str">
            <v>ExpertGroups/Karplanter/N</v>
          </cell>
          <cell r="H770" t="str">
            <v>Karplanter</v>
          </cell>
          <cell r="I770" t="str">
            <v>Karplanter</v>
          </cell>
          <cell r="J770" t="str">
            <v>NotApplicable</v>
          </cell>
          <cell r="M770" t="str">
            <v>canNotEstablishWithin50years</v>
          </cell>
          <cell r="AA770">
            <v>1993</v>
          </cell>
          <cell r="AB770" t="str">
            <v>terrestrial</v>
          </cell>
          <cell r="AD770" t="str">
            <v>origin</v>
          </cell>
          <cell r="AE770" t="str">
            <v>no</v>
          </cell>
          <cell r="AF770" t="str">
            <v>unknown</v>
          </cell>
          <cell r="AI770">
            <v>10</v>
          </cell>
          <cell r="AJ770" t="str">
            <v>V</v>
          </cell>
          <cell r="AW770" t="str">
            <v>Ingen kjent effekt</v>
          </cell>
          <cell r="AX770" t="str">
            <v>Ingen kjent effekt</v>
          </cell>
          <cell r="BC770" t="str">
            <v>Ingen kjent effekt</v>
          </cell>
          <cell r="BD770" t="str">
            <v>Ingen kjent effekt</v>
          </cell>
          <cell r="BK770" t="str">
            <v>temperate_nemoral:Europe|subtropic_mediterranean:Europe,Africa</v>
          </cell>
          <cell r="BM770" t="str">
            <v>temperate_nemoral:Europe|subtropic_mediterranean:Europe,Africa</v>
          </cell>
          <cell r="DI770">
            <v>0</v>
          </cell>
        </row>
        <row r="771">
          <cell r="B771" t="str">
            <v>Genista pilosa</v>
          </cell>
          <cell r="C771" t="str">
            <v>L.</v>
          </cell>
          <cell r="D771" t="str">
            <v>hårginst</v>
          </cell>
          <cell r="E771">
            <v>105207</v>
          </cell>
          <cell r="F771">
            <v>145554</v>
          </cell>
          <cell r="G771" t="str">
            <v>ExpertGroups/Karplanter/N</v>
          </cell>
          <cell r="H771" t="str">
            <v>Karplanter</v>
          </cell>
          <cell r="I771" t="str">
            <v>Karplanter</v>
          </cell>
          <cell r="J771" t="str">
            <v>NotApplicable</v>
          </cell>
          <cell r="M771" t="str">
            <v>canNotEstablishWithin50years</v>
          </cell>
          <cell r="AA771">
            <v>1970</v>
          </cell>
          <cell r="AB771" t="str">
            <v>terrestrial</v>
          </cell>
          <cell r="AD771" t="str">
            <v>unknown</v>
          </cell>
          <cell r="AE771" t="str">
            <v>no</v>
          </cell>
          <cell r="AF771" t="str">
            <v>unknown</v>
          </cell>
          <cell r="AI771">
            <v>10</v>
          </cell>
          <cell r="AJ771" t="str">
            <v>V</v>
          </cell>
          <cell r="AW771" t="str">
            <v>Ingen kjent effekt</v>
          </cell>
          <cell r="AX771" t="str">
            <v>Ingen kjent effekt</v>
          </cell>
          <cell r="BC771" t="str">
            <v>Ingen kjent effekt</v>
          </cell>
          <cell r="BD771" t="str">
            <v>Ingen kjent effekt</v>
          </cell>
          <cell r="BK771" t="str">
            <v>temperate_nemoral:Europe|subtropic_mediterranean:Europe</v>
          </cell>
          <cell r="BM771" t="str">
            <v>temperate_nemoral:Europe|subtropic_mediterranean:Europe</v>
          </cell>
          <cell r="DI771">
            <v>0</v>
          </cell>
        </row>
        <row r="772">
          <cell r="B772" t="str">
            <v>Gentiana septemfida</v>
          </cell>
          <cell r="C772" t="str">
            <v>Pall.</v>
          </cell>
          <cell r="D772" t="str">
            <v>frynsesøte</v>
          </cell>
          <cell r="E772">
            <v>62141</v>
          </cell>
          <cell r="F772">
            <v>102181</v>
          </cell>
          <cell r="G772" t="str">
            <v>ExpertGroups/Karplanter/N</v>
          </cell>
          <cell r="H772" t="str">
            <v>Karplanter</v>
          </cell>
          <cell r="I772" t="str">
            <v>Karplanter</v>
          </cell>
          <cell r="J772" t="str">
            <v>NotApplicable</v>
          </cell>
          <cell r="M772" t="str">
            <v>canNotEstablishWithin50years</v>
          </cell>
          <cell r="AA772">
            <v>1939</v>
          </cell>
          <cell r="AB772" t="str">
            <v>terrestrial</v>
          </cell>
          <cell r="AD772" t="str">
            <v>unknown</v>
          </cell>
          <cell r="AE772" t="str">
            <v>no</v>
          </cell>
          <cell r="AF772" t="str">
            <v>unknown</v>
          </cell>
          <cell r="AI772">
            <v>5</v>
          </cell>
          <cell r="AJ772" t="str">
            <v>V</v>
          </cell>
          <cell r="AW772" t="str">
            <v>Ingen kjent effekt</v>
          </cell>
          <cell r="AX772" t="str">
            <v>Ingen kjent effekt</v>
          </cell>
          <cell r="BC772" t="str">
            <v>Ingen kjent effekt</v>
          </cell>
          <cell r="BD772" t="str">
            <v>Ingen kjent effekt</v>
          </cell>
          <cell r="BK772" t="str">
            <v>temperate_nemoral:Europe,Asia</v>
          </cell>
          <cell r="BM772" t="str">
            <v>temperate_nemoral:Europe,Asia</v>
          </cell>
          <cell r="DI772">
            <v>0</v>
          </cell>
        </row>
        <row r="773">
          <cell r="B773" t="str">
            <v>Geranium bicknellii</v>
          </cell>
          <cell r="C773" t="str">
            <v>Britton</v>
          </cell>
          <cell r="D773" t="str">
            <v>amerikastorkenebb</v>
          </cell>
          <cell r="E773">
            <v>62198</v>
          </cell>
          <cell r="F773">
            <v>102238</v>
          </cell>
          <cell r="G773" t="str">
            <v>ExpertGroups/Karplanter/N</v>
          </cell>
          <cell r="H773" t="str">
            <v>Karplanter</v>
          </cell>
          <cell r="I773" t="str">
            <v>Karplanter</v>
          </cell>
          <cell r="J773" t="str">
            <v>NotApplicable</v>
          </cell>
          <cell r="M773" t="str">
            <v>canNotEstablishWithin50years</v>
          </cell>
          <cell r="AA773">
            <v>1927</v>
          </cell>
          <cell r="AB773" t="str">
            <v>terrestrial</v>
          </cell>
          <cell r="AD773" t="str">
            <v>origin</v>
          </cell>
          <cell r="AE773" t="str">
            <v>no</v>
          </cell>
          <cell r="AF773" t="str">
            <v>unknown</v>
          </cell>
          <cell r="AI773">
            <v>1</v>
          </cell>
          <cell r="AJ773" t="str">
            <v>V</v>
          </cell>
          <cell r="AW773" t="str">
            <v>Ingen kjent effekt</v>
          </cell>
          <cell r="AX773" t="str">
            <v>Ingen kjent effekt</v>
          </cell>
          <cell r="BC773" t="str">
            <v>Ingen kjent effekt</v>
          </cell>
          <cell r="BD773" t="str">
            <v>Ingen kjent effekt</v>
          </cell>
          <cell r="BK773" t="str">
            <v>temperate_boreal:NorthAndCentralAmerica|temperate_nemoral:NorthAndCentralAmerica</v>
          </cell>
          <cell r="BM773" t="str">
            <v>temperate_boreal:NorthAndCentralAmerica|temperate_nemoral:NorthAndCentralAmerica</v>
          </cell>
          <cell r="DI773">
            <v>0</v>
          </cell>
        </row>
        <row r="774">
          <cell r="B774" t="str">
            <v>Geranium carolinianum</v>
          </cell>
          <cell r="C774" t="str">
            <v>L.</v>
          </cell>
          <cell r="D774" t="str">
            <v>møllestorkenebb</v>
          </cell>
          <cell r="E774">
            <v>62200</v>
          </cell>
          <cell r="F774">
            <v>102240</v>
          </cell>
          <cell r="G774" t="str">
            <v>ExpertGroups/Karplanter/N</v>
          </cell>
          <cell r="H774" t="str">
            <v>Karplanter</v>
          </cell>
          <cell r="I774" t="str">
            <v>Karplanter</v>
          </cell>
          <cell r="J774" t="str">
            <v>NotApplicable</v>
          </cell>
          <cell r="M774" t="str">
            <v>canNotEstablishWithin50years</v>
          </cell>
          <cell r="AA774">
            <v>1912</v>
          </cell>
          <cell r="AB774" t="str">
            <v>terrestrial</v>
          </cell>
          <cell r="AD774" t="str">
            <v>origin,unknown</v>
          </cell>
          <cell r="AE774" t="str">
            <v>no</v>
          </cell>
          <cell r="AF774" t="str">
            <v>unknown</v>
          </cell>
          <cell r="AI774">
            <v>1</v>
          </cell>
          <cell r="AJ774" t="str">
            <v>V</v>
          </cell>
          <cell r="AQ774">
            <v>0</v>
          </cell>
          <cell r="AS774">
            <v>0</v>
          </cell>
          <cell r="AT774">
            <v>0</v>
          </cell>
          <cell r="AW774" t="str">
            <v>Ingen kjent effekt</v>
          </cell>
          <cell r="AX774" t="str">
            <v>Ingen kjent effekt</v>
          </cell>
          <cell r="BC774" t="str">
            <v>Ingen kjent effekt</v>
          </cell>
          <cell r="BD774" t="str">
            <v>Ingen kjent effekt</v>
          </cell>
          <cell r="BK774" t="str">
            <v>temperate_boreal:NorthAndCentralAmerica|temperate_nemoral:NorthAndCentralAmerica|subtropic_humid:NorthAndCentralAmerica</v>
          </cell>
          <cell r="BM774" t="str">
            <v>temperate_boreal:NorthAndCentralAmerica|temperate_nemoral:Asia,NorthAndCentralAmerica,SouthAmerica|subtropic_unspecified:SouthAmerica|subtropic_humid:Asia,NorthAndCentralAmerica</v>
          </cell>
          <cell r="DI774">
            <v>1</v>
          </cell>
        </row>
        <row r="775">
          <cell r="B775" t="str">
            <v>Geranium endressii</v>
          </cell>
          <cell r="C775" t="str">
            <v>J.Gay</v>
          </cell>
          <cell r="D775" t="str">
            <v>kjertelstorkenebb</v>
          </cell>
          <cell r="E775">
            <v>62204</v>
          </cell>
          <cell r="F775">
            <v>102244</v>
          </cell>
          <cell r="G775" t="str">
            <v>ExpertGroups/Karplanter/N</v>
          </cell>
          <cell r="H775" t="str">
            <v>Karplanter</v>
          </cell>
          <cell r="I775" t="str">
            <v>Karplanter</v>
          </cell>
          <cell r="J775" t="str">
            <v>AlienSpecie</v>
          </cell>
          <cell r="N775">
            <v>2</v>
          </cell>
          <cell r="Q775">
            <v>1</v>
          </cell>
          <cell r="T775" t="str">
            <v>LO</v>
          </cell>
          <cell r="U775">
            <v>2</v>
          </cell>
          <cell r="V775" t="str">
            <v>2AB,1</v>
          </cell>
          <cell r="X775">
            <v>1</v>
          </cell>
          <cell r="Y775">
            <v>1</v>
          </cell>
          <cell r="Z775">
            <v>1</v>
          </cell>
          <cell r="AA775">
            <v>1999</v>
          </cell>
          <cell r="AB775" t="str">
            <v>terrestrial</v>
          </cell>
          <cell r="AD775" t="str">
            <v>unknown</v>
          </cell>
          <cell r="AE775" t="str">
            <v>yes</v>
          </cell>
          <cell r="AF775" t="str">
            <v>unknown</v>
          </cell>
          <cell r="AG775">
            <v>2014</v>
          </cell>
          <cell r="AH775" t="str">
            <v>Bu Drammen: Konnerud, Elvetråkket</v>
          </cell>
          <cell r="AI775">
            <v>5</v>
          </cell>
          <cell r="AJ775" t="str">
            <v>V</v>
          </cell>
          <cell r="AL775">
            <v>1</v>
          </cell>
          <cell r="AM775" t="str">
            <v>importDirect</v>
          </cell>
          <cell r="AN775">
            <v>2</v>
          </cell>
          <cell r="AO775" t="str">
            <v>introductionEscaped</v>
          </cell>
          <cell r="AP775" t="str">
            <v>OsA,Bu,Ro,Mr</v>
          </cell>
          <cell r="AQ775">
            <v>16</v>
          </cell>
          <cell r="AR775">
            <v>3</v>
          </cell>
          <cell r="AS775">
            <v>48</v>
          </cell>
          <cell r="AT775">
            <v>54000</v>
          </cell>
          <cell r="AU775">
            <v>72</v>
          </cell>
          <cell r="AV775">
            <v>75</v>
          </cell>
          <cell r="AW775" t="str">
            <v>Ingen kjent effekt</v>
          </cell>
          <cell r="AX775" t="str">
            <v>Ingen kjent effekt</v>
          </cell>
          <cell r="BC775" t="str">
            <v>Ingen kjent effekt</v>
          </cell>
          <cell r="BD775" t="str">
            <v>Ingen kjent effekt</v>
          </cell>
          <cell r="BE775" t="str">
            <v>no</v>
          </cell>
          <cell r="BF775" t="str">
            <v>no</v>
          </cell>
          <cell r="BG775" t="str">
            <v>V</v>
          </cell>
          <cell r="BK775" t="str">
            <v>temperate_nemoral:Europe</v>
          </cell>
          <cell r="BM775" t="str">
            <v>temperate_nemoral:Europe</v>
          </cell>
          <cell r="BO775">
            <v>2</v>
          </cell>
          <cell r="BR775" t="str">
            <v>RedListCategoryLevel</v>
          </cell>
          <cell r="BT775">
            <v>2</v>
          </cell>
          <cell r="BW775" t="str">
            <v>SpreadYearlyIncreaseCalculatedExpansionSpeed</v>
          </cell>
          <cell r="BX775">
            <v>82.27</v>
          </cell>
          <cell r="BY775">
            <v>1</v>
          </cell>
          <cell r="CB775" t="str">
            <v>T4,T35-C-1</v>
          </cell>
          <cell r="CC775">
            <v>1</v>
          </cell>
          <cell r="CH775">
            <v>1</v>
          </cell>
          <cell r="CM775">
            <v>1</v>
          </cell>
          <cell r="CQ775">
            <v>1</v>
          </cell>
          <cell r="CU775">
            <v>1</v>
          </cell>
          <cell r="CX775">
            <v>0</v>
          </cell>
          <cell r="CY775">
            <v>1</v>
          </cell>
          <cell r="DB775">
            <v>0</v>
          </cell>
          <cell r="DC775" t="str">
            <v>Kjertelstorkenebb &lt;em&gt;Geranium endressii &lt;/em&gt;er en flerårig urt fra Pyreneene. Den dyrkes en del som hagestaude, særlig i nyere tid. Den har frøformering.</v>
          </cell>
          <cell r="DD775" t="str">
            <v>&lt;p&gt;Arten kan formere seg og danne bestand i Norge, men foreløpig er det bare &amp;#233:n av de kjente forekomstene som er sannsynliggjort som reproduserende, i Bu Drammen 2014. De andre er: MR Molde i 1999, i et skogholt, Ak Asker: Bondi i 2005-2006 (ett stort individ eller en liten klon ved et nedlagt staudegartneri), og Ro Stavanger: Madla 2015.&lt;/p&gt;</v>
          </cell>
          <cell r="DE775" t="str">
            <v>Arten er forvillet fra dyrkning, inkludert gjenstående og som hageutkast.</v>
          </cell>
          <cell r="DF775" t="str">
            <v>Arten har et begrenset invasjonspotensial som en kombinasjon av begrenset median levetid og begrenset ekspansjonshastighet.</v>
          </cell>
          <cell r="DG775" t="str">
            <v>Det er ingen kjente negative økologiske effekter knyttet til arten.</v>
          </cell>
          <cell r="DH775" t="str">
            <v>&lt;p&gt;Kjertelstorkenebb vurderes til lav økologisk risiko på grunn av et begrenset invasjonspotensial og ingen kjente negative økologiske effekter.&lt;/p&gt;</v>
          </cell>
          <cell r="DI775">
            <v>0</v>
          </cell>
        </row>
        <row r="776">
          <cell r="B776" t="str">
            <v>Geranium palustre</v>
          </cell>
          <cell r="C776" t="str">
            <v>L.</v>
          </cell>
          <cell r="D776" t="str">
            <v>myrstorkenebb</v>
          </cell>
          <cell r="E776">
            <v>62210</v>
          </cell>
          <cell r="F776">
            <v>102250</v>
          </cell>
          <cell r="G776" t="str">
            <v>ExpertGroups/Karplanter/N</v>
          </cell>
          <cell r="H776" t="str">
            <v>Karplanter</v>
          </cell>
          <cell r="I776" t="str">
            <v>Karplanter</v>
          </cell>
          <cell r="J776" t="str">
            <v>AlienSpecie</v>
          </cell>
          <cell r="N776">
            <v>2</v>
          </cell>
          <cell r="Q776">
            <v>1</v>
          </cell>
          <cell r="T776" t="str">
            <v>LO</v>
          </cell>
          <cell r="U776">
            <v>2</v>
          </cell>
          <cell r="V776" t="str">
            <v>2AB,1</v>
          </cell>
          <cell r="X776">
            <v>2</v>
          </cell>
          <cell r="Y776">
            <v>3</v>
          </cell>
          <cell r="Z776">
            <v>1</v>
          </cell>
          <cell r="AA776">
            <v>1915</v>
          </cell>
          <cell r="AB776" t="str">
            <v>terrestrial</v>
          </cell>
          <cell r="AD776" t="str">
            <v>origin,unknown</v>
          </cell>
          <cell r="AE776" t="str">
            <v>yes</v>
          </cell>
          <cell r="AF776" t="str">
            <v>unknown</v>
          </cell>
          <cell r="AG776">
            <v>2003</v>
          </cell>
          <cell r="AH776" t="str">
            <v>Bu Hurum: Tofte: Vf Sande: Selvik, Sande Paper Mill</v>
          </cell>
          <cell r="AI776">
            <v>5</v>
          </cell>
          <cell r="AJ776" t="str">
            <v>V</v>
          </cell>
          <cell r="AL776">
            <v>1</v>
          </cell>
          <cell r="AM776" t="str">
            <v>importDirect</v>
          </cell>
          <cell r="AN776">
            <v>1</v>
          </cell>
          <cell r="AO776" t="str">
            <v>introductionTransportpollution</v>
          </cell>
          <cell r="AP776" t="str">
            <v>Bu,Ve</v>
          </cell>
          <cell r="AQ776">
            <v>16</v>
          </cell>
          <cell r="AR776">
            <v>4</v>
          </cell>
          <cell r="AS776">
            <v>64</v>
          </cell>
          <cell r="AT776">
            <v>732</v>
          </cell>
          <cell r="AU776">
            <v>96</v>
          </cell>
          <cell r="AV776">
            <v>100</v>
          </cell>
          <cell r="AW776" t="str">
            <v>Ingen kjent effekt</v>
          </cell>
          <cell r="AX776" t="str">
            <v>Ingen kjent effekt</v>
          </cell>
          <cell r="BC776" t="str">
            <v>Ingen kjent effekt</v>
          </cell>
          <cell r="BD776" t="str">
            <v>Ingen kjent effekt</v>
          </cell>
          <cell r="BE776" t="str">
            <v>no</v>
          </cell>
          <cell r="BF776" t="str">
            <v>no</v>
          </cell>
          <cell r="BK776" t="str">
            <v>temperate_boreal:Europe|temperate_nemoral:Europe,Asia</v>
          </cell>
          <cell r="BM776" t="str">
            <v>temperate_boreal:Europe|temperate_nemoral:Europe,Asia</v>
          </cell>
          <cell r="BO776">
            <v>2</v>
          </cell>
          <cell r="BR776" t="str">
            <v>RedListCategoryLevel</v>
          </cell>
          <cell r="BT776">
            <v>2</v>
          </cell>
          <cell r="BW776" t="str">
            <v>SpreadYearlyIncreaseCalculatedExpansionSpeed</v>
          </cell>
          <cell r="BX776">
            <v>143.27000000000001</v>
          </cell>
          <cell r="BY776">
            <v>1</v>
          </cell>
          <cell r="CB776" t="str">
            <v>T35,T37</v>
          </cell>
          <cell r="CC776">
            <v>1</v>
          </cell>
          <cell r="CH776">
            <v>1</v>
          </cell>
          <cell r="CM776">
            <v>1</v>
          </cell>
          <cell r="CQ776">
            <v>1</v>
          </cell>
          <cell r="CU776">
            <v>1</v>
          </cell>
          <cell r="CX776">
            <v>0</v>
          </cell>
          <cell r="CY776">
            <v>1</v>
          </cell>
          <cell r="DB776">
            <v>0</v>
          </cell>
          <cell r="DC776" t="str">
            <v>Myrstorkenebb &lt;em&gt;Geranium palustre &lt;/em&gt;kommer fra Europa nord til Sør- og Øst-Sverige, Finland, Nord-Russland, og øst til Tyrkia og Kaukasus. Arten er en flerårig urt, 30-50 cm høg. Den har frøreproduksjon. Frøene slynges ut fra fruktene, men bare over korte distanser (0,5-1 m).</v>
          </cell>
          <cell r="DD776" t="str">
            <v>&lt;p&gt;Myrstorkenebb gjorde et første, mislykket forsøk på etablering i Norge i 1915 i Botanisk hage på Tøyen i Oslo. Arten er hardfør og kan reprodusere og danne bestand i Norge, kanskje nord til Trøndelag. På 2000-tallet er den funnet etablert på fire importplasser for tømmer i Bu Hurum: ved Tofte cellulosefabrikk fra 2003, Vf Sande: Sande Paper Mill fra 2003 og i Vf Larvik: Øya - Torstrand fra 2006 og Farriskilen fra 2010.&lt;/p&gt;</v>
          </cell>
          <cell r="DE776" t="str">
            <v>Arten er i moderne tid bare funnet på tømmerdeponier og sikkert kommet inn med importert tømmer, trolig fra Baltikum.</v>
          </cell>
          <cell r="DF776" t="str">
            <v>Arten har et begrenset invasjonspotensial, som en kombinasjon av begrenset median levetid og begrenset ekspansjonshastighet. Den er etablert, men foreløpig uten ekspansjon fra innførselsplassene. Rask økning (ekspansjonshastighet) etter 2000 fører den til trinn to på invasjonsaksen.</v>
          </cell>
          <cell r="DG776" t="str">
            <v>Det er ingen kjente negative økologiske effekter knyttet til arten.</v>
          </cell>
          <cell r="DH776" t="str">
            <v>&lt;p&gt;Arten vurderes til lav økologisk risiko på grunn av kombinasjonen mellom et begrenset invasjonspotensial og ingen kjente negative økologiske effekter.&lt;/p&gt;</v>
          </cell>
          <cell r="DI776">
            <v>0</v>
          </cell>
        </row>
        <row r="777">
          <cell r="B777" t="str">
            <v>Geranium platypetalum</v>
          </cell>
          <cell r="C777" t="str">
            <v>Fisch. &amp; C.A.Mey.</v>
          </cell>
          <cell r="E777">
            <v>118040</v>
          </cell>
          <cell r="F777">
            <v>157329</v>
          </cell>
          <cell r="G777" t="str">
            <v>ExpertGroups/Karplanter/N</v>
          </cell>
          <cell r="H777" t="str">
            <v>Karplanter</v>
          </cell>
          <cell r="I777" t="str">
            <v>Karplanter</v>
          </cell>
          <cell r="J777" t="str">
            <v>NotApplicable</v>
          </cell>
          <cell r="M777" t="str">
            <v>canNotEstablishWithin50years</v>
          </cell>
          <cell r="AA777">
            <v>1995</v>
          </cell>
          <cell r="AB777" t="str">
            <v>terrestrial</v>
          </cell>
          <cell r="AD777" t="str">
            <v>unknown</v>
          </cell>
          <cell r="AE777" t="str">
            <v>no</v>
          </cell>
          <cell r="AF777" t="str">
            <v>unknown</v>
          </cell>
          <cell r="AI777">
            <v>5</v>
          </cell>
          <cell r="AJ777" t="str">
            <v>V</v>
          </cell>
          <cell r="AW777" t="str">
            <v>Ingen kjent effekt</v>
          </cell>
          <cell r="AX777" t="str">
            <v>Ingen kjent effekt</v>
          </cell>
          <cell r="BC777" t="str">
            <v>Ingen kjent effekt</v>
          </cell>
          <cell r="BD777" t="str">
            <v>Ingen kjent effekt</v>
          </cell>
          <cell r="BK777" t="str">
            <v>temperate_nemoral:Europe,Asia</v>
          </cell>
          <cell r="BM777" t="str">
            <v>temperate_nemoral:Europe,Asia</v>
          </cell>
          <cell r="DI777">
            <v>0</v>
          </cell>
        </row>
        <row r="778">
          <cell r="B778" t="str">
            <v>Geranium pylzowianum</v>
          </cell>
          <cell r="C778" t="str">
            <v>Maxim.</v>
          </cell>
          <cell r="D778" t="str">
            <v>knollstorkenebb</v>
          </cell>
          <cell r="E778">
            <v>62214</v>
          </cell>
          <cell r="F778">
            <v>102254</v>
          </cell>
          <cell r="G778" t="str">
            <v>ExpertGroups/Karplanter/N</v>
          </cell>
          <cell r="H778" t="str">
            <v>Karplanter</v>
          </cell>
          <cell r="I778" t="str">
            <v>Karplanter</v>
          </cell>
          <cell r="J778" t="str">
            <v>AlienSpecie</v>
          </cell>
          <cell r="N778">
            <v>1</v>
          </cell>
          <cell r="Q778">
            <v>1</v>
          </cell>
          <cell r="T778" t="str">
            <v>NK</v>
          </cell>
          <cell r="U778">
            <v>1</v>
          </cell>
          <cell r="V778" t="str">
            <v>1,1</v>
          </cell>
          <cell r="X778">
            <v>1</v>
          </cell>
          <cell r="Y778">
            <v>1</v>
          </cell>
          <cell r="Z778">
            <v>1</v>
          </cell>
          <cell r="AA778">
            <v>1962</v>
          </cell>
          <cell r="AB778" t="str">
            <v>terrestrial</v>
          </cell>
          <cell r="AD778" t="str">
            <v>unknown</v>
          </cell>
          <cell r="AE778" t="str">
            <v>yes</v>
          </cell>
          <cell r="AF778" t="str">
            <v>unknown</v>
          </cell>
          <cell r="AG778">
            <v>1962</v>
          </cell>
          <cell r="AH778" t="str">
            <v>ST Orkdal: Svorkmo, Austli</v>
          </cell>
          <cell r="AI778">
            <v>5</v>
          </cell>
          <cell r="AJ778" t="str">
            <v>V</v>
          </cell>
          <cell r="AL778">
            <v>1</v>
          </cell>
          <cell r="AM778" t="str">
            <v>importDirect</v>
          </cell>
          <cell r="AN778">
            <v>1</v>
          </cell>
          <cell r="AO778" t="str">
            <v>introductionEscaped</v>
          </cell>
          <cell r="AP778" t="str">
            <v>Ho</v>
          </cell>
          <cell r="AQ778">
            <v>4</v>
          </cell>
          <cell r="AR778">
            <v>1</v>
          </cell>
          <cell r="AS778">
            <v>4</v>
          </cell>
          <cell r="AT778">
            <v>1</v>
          </cell>
          <cell r="AU778">
            <v>4</v>
          </cell>
          <cell r="AV778">
            <v>0</v>
          </cell>
          <cell r="AW778" t="str">
            <v>Ingen kjent effekt</v>
          </cell>
          <cell r="AX778" t="str">
            <v>Ingen kjent effekt</v>
          </cell>
          <cell r="BC778" t="str">
            <v>Ingen kjent effekt</v>
          </cell>
          <cell r="BD778" t="str">
            <v>Ingen kjent effekt</v>
          </cell>
          <cell r="BE778" t="str">
            <v>no</v>
          </cell>
          <cell r="BF778" t="str">
            <v>no</v>
          </cell>
          <cell r="BG778" t="str">
            <v>V</v>
          </cell>
          <cell r="BK778" t="str">
            <v>subtropic_highlands:Asia</v>
          </cell>
          <cell r="BM778" t="str">
            <v>subtropic_highlands:Asia</v>
          </cell>
          <cell r="BO778">
            <v>1</v>
          </cell>
          <cell r="BR778" t="str">
            <v>RedListCategoryLevel</v>
          </cell>
          <cell r="BT778">
            <v>1</v>
          </cell>
          <cell r="BW778" t="str">
            <v>SpreadYearlyIncreaseCalculatedExpansionSpeed</v>
          </cell>
          <cell r="BX778">
            <v>0</v>
          </cell>
          <cell r="BY778">
            <v>1</v>
          </cell>
          <cell r="CB778" t="str">
            <v>T45,T43</v>
          </cell>
          <cell r="CC778">
            <v>1</v>
          </cell>
          <cell r="CH778">
            <v>1</v>
          </cell>
          <cell r="CM778">
            <v>1</v>
          </cell>
          <cell r="CQ778">
            <v>1</v>
          </cell>
          <cell r="CU778">
            <v>1</v>
          </cell>
          <cell r="CX778">
            <v>0</v>
          </cell>
          <cell r="CY778">
            <v>1</v>
          </cell>
          <cell r="DB778">
            <v>0</v>
          </cell>
          <cell r="DC778" t="str">
            <v>Knollstorkenebb &lt;i&gt;Geranium pylzowianum&lt;/i&gt; er en flerårig urt fra fjellstrøk i Vestre Kina. Den har frøformering og også klonal vekst ved deling av knoller.</v>
          </cell>
          <cell r="DD778" t="str">
            <v>&lt;p&gt;Knollstorkenebb ble først funnet som forvillet i plen og engkant i ST Orkdal: Svorkmo i 1962, men som godt etablert og trolig med flere tiår historie bak seg. Den er også dokumentert fra stedet i 1966 og sett i flere år, minst fram til 1970-tallet. Området er nå såpass mye endret at arten mest trolig er forsvunnet. Den ble så funnet i 2000 i Søndre Kvalvågen i Ho Sveio. Status for denne forekomsten er ikke kjent.&lt;/p&gt;</v>
          </cell>
          <cell r="DE778" t="str">
            <v>Arten er innført som hageplante og trolig spredt med frø.</v>
          </cell>
          <cell r="DF778" t="str">
            <v>Invasjonspotensialet er lite, med kort median levetid og ingen ekspansjon.</v>
          </cell>
          <cell r="DG778" t="str">
            <v>Ingen negativ økologisk effekt er knyttet til arten.</v>
          </cell>
          <cell r="DH778" t="str">
            <v>&lt;p&gt;Knollstorkenebb vurderes til ingen kjent økologisk risiko.&lt;/p&gt;</v>
          </cell>
          <cell r="DI778">
            <v>0</v>
          </cell>
        </row>
        <row r="779">
          <cell r="B779" t="str">
            <v>Geranium rotundifolium</v>
          </cell>
          <cell r="C779" t="str">
            <v>L.</v>
          </cell>
          <cell r="D779" t="str">
            <v>hjulstorkenebb</v>
          </cell>
          <cell r="E779">
            <v>133476</v>
          </cell>
          <cell r="F779">
            <v>102257</v>
          </cell>
          <cell r="G779" t="str">
            <v>ExpertGroups/Karplanter/N</v>
          </cell>
          <cell r="H779" t="str">
            <v>Karplanter</v>
          </cell>
          <cell r="I779" t="str">
            <v>Karplanter</v>
          </cell>
          <cell r="J779" t="str">
            <v>NotApplicable</v>
          </cell>
          <cell r="M779" t="str">
            <v>canNotEstablishWithin50years</v>
          </cell>
          <cell r="AA779">
            <v>1895</v>
          </cell>
          <cell r="AB779" t="str">
            <v>terrestrial</v>
          </cell>
          <cell r="AD779" t="str">
            <v>origin</v>
          </cell>
          <cell r="AE779" t="str">
            <v>no</v>
          </cell>
          <cell r="AF779" t="str">
            <v>unknown</v>
          </cell>
          <cell r="AI779">
            <v>1</v>
          </cell>
          <cell r="AJ779" t="str">
            <v>V</v>
          </cell>
          <cell r="AW779" t="str">
            <v>Ingen kjent effekt</v>
          </cell>
          <cell r="AX779" t="str">
            <v>Ingen kjent effekt</v>
          </cell>
          <cell r="BC779" t="str">
            <v>Ingen kjent effekt</v>
          </cell>
          <cell r="BD779" t="str">
            <v>Ingen kjent effekt</v>
          </cell>
          <cell r="BK779" t="str">
            <v>temperate_nemoral:Europe,Asia|temperate_dry:Asia|subtropic_mediterranean:Europe,Asia,Africa</v>
          </cell>
          <cell r="BM779" t="str">
            <v>temperate_nemoral:Europe,Asia|temperate_dry:Asia|subtropic_mediterranean:Europe,Asia,Africa,Oceania,NorthAndCentralAmerica</v>
          </cell>
          <cell r="DI779">
            <v>1</v>
          </cell>
        </row>
        <row r="780">
          <cell r="B780" t="str">
            <v>Geranium ×magnificum</v>
          </cell>
          <cell r="C780" t="str">
            <v>Hyl.</v>
          </cell>
          <cell r="D780" t="str">
            <v>prydstorkenebb</v>
          </cell>
          <cell r="E780">
            <v>133472</v>
          </cell>
          <cell r="F780">
            <v>102247</v>
          </cell>
          <cell r="G780" t="str">
            <v>ExpertGroups/Karplanter/N</v>
          </cell>
          <cell r="H780" t="str">
            <v>Karplanter</v>
          </cell>
          <cell r="I780" t="str">
            <v>Karplanter</v>
          </cell>
          <cell r="J780" t="str">
            <v>NotApplicable</v>
          </cell>
          <cell r="M780" t="str">
            <v>canNotEstablishWithin50years</v>
          </cell>
          <cell r="AA780">
            <v>1960</v>
          </cell>
          <cell r="AB780" t="str">
            <v>terrestrial</v>
          </cell>
          <cell r="AD780" t="str">
            <v>unknown</v>
          </cell>
          <cell r="AE780" t="str">
            <v>no</v>
          </cell>
          <cell r="AF780" t="str">
            <v>unknown</v>
          </cell>
          <cell r="AI780">
            <v>5</v>
          </cell>
          <cell r="AW780" t="str">
            <v>Ingen kjent effekt</v>
          </cell>
          <cell r="AX780" t="str">
            <v>Ingen kjent effekt</v>
          </cell>
          <cell r="BC780" t="str">
            <v>Ingen kjent effekt</v>
          </cell>
          <cell r="BD780" t="str">
            <v>Ingen kjent effekt</v>
          </cell>
          <cell r="BK780" t="str">
            <v>unknown:Europe,Asia</v>
          </cell>
          <cell r="BM780" t="str">
            <v>temperate_nemoral:Europe</v>
          </cell>
          <cell r="DI780">
            <v>0</v>
          </cell>
        </row>
        <row r="781">
          <cell r="B781" t="str">
            <v>Geum coccineum</v>
          </cell>
          <cell r="C781" t="str">
            <v>Sibth. &amp; Sm.</v>
          </cell>
          <cell r="D781" t="str">
            <v>prakthumleblom</v>
          </cell>
          <cell r="E781">
            <v>105208</v>
          </cell>
          <cell r="F781">
            <v>145555</v>
          </cell>
          <cell r="G781" t="str">
            <v>ExpertGroups/Karplanter/N</v>
          </cell>
          <cell r="H781" t="str">
            <v>Karplanter</v>
          </cell>
          <cell r="I781" t="str">
            <v>Karplanter</v>
          </cell>
          <cell r="J781" t="str">
            <v>NotApplicable</v>
          </cell>
          <cell r="M781" t="str">
            <v>canNotEstablishWithin50years</v>
          </cell>
          <cell r="AA781">
            <v>2005</v>
          </cell>
          <cell r="AB781" t="str">
            <v>terrestrial</v>
          </cell>
          <cell r="AD781" t="str">
            <v>unknown</v>
          </cell>
          <cell r="AE781" t="str">
            <v>no</v>
          </cell>
          <cell r="AF781" t="str">
            <v>unknown</v>
          </cell>
          <cell r="AI781">
            <v>5</v>
          </cell>
          <cell r="AJ781" t="str">
            <v>V</v>
          </cell>
          <cell r="AW781" t="str">
            <v>Ingen kjent effekt</v>
          </cell>
          <cell r="AX781" t="str">
            <v>Ingen kjent effekt</v>
          </cell>
          <cell r="BC781" t="str">
            <v>Ingen kjent effekt</v>
          </cell>
          <cell r="BD781" t="str">
            <v>Ingen kjent effekt</v>
          </cell>
          <cell r="BK781" t="str">
            <v>temperate_nemoral:Europe|subtropic_mediterranean:Europe</v>
          </cell>
          <cell r="BM781" t="str">
            <v>temperate_nemoral:Europe|subtropic_mediterranean:Europe</v>
          </cell>
          <cell r="DI781">
            <v>0</v>
          </cell>
        </row>
        <row r="782">
          <cell r="B782" t="str">
            <v>Gilia capitata</v>
          </cell>
          <cell r="C782" t="str">
            <v>Sims</v>
          </cell>
          <cell r="D782" t="str">
            <v>nøstegilia</v>
          </cell>
          <cell r="E782">
            <v>61814</v>
          </cell>
          <cell r="F782">
            <v>101854</v>
          </cell>
          <cell r="G782" t="str">
            <v>ExpertGroups/Karplanter/N</v>
          </cell>
          <cell r="H782" t="str">
            <v>Karplanter</v>
          </cell>
          <cell r="I782" t="str">
            <v>Karplanter</v>
          </cell>
          <cell r="J782" t="str">
            <v>NotApplicable</v>
          </cell>
          <cell r="M782" t="str">
            <v>canNotEstablishWithin50years</v>
          </cell>
          <cell r="AA782">
            <v>1890</v>
          </cell>
          <cell r="AB782" t="str">
            <v>terrestrial</v>
          </cell>
          <cell r="AD782" t="str">
            <v>unknown</v>
          </cell>
          <cell r="AE782" t="str">
            <v>no</v>
          </cell>
          <cell r="AF782" t="str">
            <v>unknown</v>
          </cell>
          <cell r="AI782">
            <v>1</v>
          </cell>
          <cell r="AJ782" t="str">
            <v>V</v>
          </cell>
          <cell r="AW782" t="str">
            <v>Ingen kjent effekt</v>
          </cell>
          <cell r="AX782" t="str">
            <v>Ingen kjent effekt</v>
          </cell>
          <cell r="BC782" t="str">
            <v>Ingen kjent effekt</v>
          </cell>
          <cell r="BD782" t="str">
            <v>Ingen kjent effekt</v>
          </cell>
          <cell r="BK782" t="str">
            <v>subtropic_mediterranean:NorthAndCentralAmerica</v>
          </cell>
          <cell r="BM782" t="str">
            <v>temperate_boreal:NorthAndCentralAmerica|temperate_nemoral:Europe|subtropic_mediterranean:NorthAndCentralAmerica</v>
          </cell>
          <cell r="DI782">
            <v>0</v>
          </cell>
        </row>
        <row r="783">
          <cell r="B783" t="str">
            <v>Gilia tricolor</v>
          </cell>
          <cell r="C783" t="str">
            <v>Benth.</v>
          </cell>
          <cell r="D783" t="str">
            <v>spraglegilia</v>
          </cell>
          <cell r="E783">
            <v>61815</v>
          </cell>
          <cell r="F783">
            <v>101855</v>
          </cell>
          <cell r="G783" t="str">
            <v>ExpertGroups/Karplanter/N</v>
          </cell>
          <cell r="H783" t="str">
            <v>Karplanter</v>
          </cell>
          <cell r="I783" t="str">
            <v>Karplanter</v>
          </cell>
          <cell r="J783" t="str">
            <v>NotApplicable</v>
          </cell>
          <cell r="M783" t="str">
            <v>canNotEstablishWithin50years</v>
          </cell>
          <cell r="AA783">
            <v>1941</v>
          </cell>
          <cell r="AB783" t="str">
            <v>terrestrial</v>
          </cell>
          <cell r="AD783" t="str">
            <v>unknown</v>
          </cell>
          <cell r="AE783" t="str">
            <v>no</v>
          </cell>
          <cell r="AF783" t="str">
            <v>unknown</v>
          </cell>
          <cell r="AI783">
            <v>1</v>
          </cell>
          <cell r="AJ783" t="str">
            <v>V</v>
          </cell>
          <cell r="AW783" t="str">
            <v>Ingen kjent effekt</v>
          </cell>
          <cell r="AX783" t="str">
            <v>Ingen kjent effekt</v>
          </cell>
          <cell r="BC783" t="str">
            <v>Ingen kjent effekt</v>
          </cell>
          <cell r="BD783" t="str">
            <v>Ingen kjent effekt</v>
          </cell>
          <cell r="BK783" t="str">
            <v>subtropic_mediterranean:NorthAndCentralAmerica</v>
          </cell>
          <cell r="BM783" t="str">
            <v>subtropic_mediterranean:NorthAndCentralAmerica</v>
          </cell>
          <cell r="DI783">
            <v>0</v>
          </cell>
        </row>
        <row r="784">
          <cell r="B784" t="str">
            <v>Gladiolus imbricatus</v>
          </cell>
          <cell r="C784" t="str">
            <v>L.</v>
          </cell>
          <cell r="D784" t="str">
            <v>russisk sabellilje</v>
          </cell>
          <cell r="E784">
            <v>102351</v>
          </cell>
          <cell r="F784">
            <v>143482</v>
          </cell>
          <cell r="G784" t="str">
            <v>ExpertGroups/Karplanter/N</v>
          </cell>
          <cell r="H784" t="str">
            <v>Karplanter</v>
          </cell>
          <cell r="I784" t="str">
            <v>Karplanter</v>
          </cell>
          <cell r="J784" t="str">
            <v>AlienSpecie</v>
          </cell>
          <cell r="N784">
            <v>1</v>
          </cell>
          <cell r="Q784">
            <v>1</v>
          </cell>
          <cell r="T784" t="str">
            <v>NK</v>
          </cell>
          <cell r="U784">
            <v>1</v>
          </cell>
          <cell r="V784" t="str">
            <v>1,1</v>
          </cell>
          <cell r="AA784">
            <v>2013</v>
          </cell>
          <cell r="AB784" t="str">
            <v>terrestrial</v>
          </cell>
          <cell r="AD784" t="str">
            <v>unknown</v>
          </cell>
          <cell r="AE784" t="str">
            <v>no</v>
          </cell>
          <cell r="AF784" t="str">
            <v>unknown</v>
          </cell>
          <cell r="AI784">
            <v>5</v>
          </cell>
          <cell r="AJ784" t="str">
            <v>V</v>
          </cell>
          <cell r="AL784">
            <v>1</v>
          </cell>
          <cell r="AM784" t="str">
            <v>importDirect</v>
          </cell>
          <cell r="AN784">
            <v>1</v>
          </cell>
          <cell r="AO784" t="str">
            <v>introductionEscaped</v>
          </cell>
          <cell r="AP784" t="str">
            <v>Ve</v>
          </cell>
          <cell r="AQ784">
            <v>4</v>
          </cell>
          <cell r="AR784">
            <v>2</v>
          </cell>
          <cell r="AS784">
            <v>8</v>
          </cell>
          <cell r="AT784">
            <v>1</v>
          </cell>
          <cell r="AU784">
            <v>8</v>
          </cell>
          <cell r="AV784">
            <v>0</v>
          </cell>
          <cell r="AW784" t="str">
            <v>Ingen kjent effekt</v>
          </cell>
          <cell r="AX784" t="str">
            <v>Ingen kjent effekt</v>
          </cell>
          <cell r="BC784" t="str">
            <v>Ingen kjent effekt</v>
          </cell>
          <cell r="BD784" t="str">
            <v>Ingen kjent effekt</v>
          </cell>
          <cell r="BE784" t="str">
            <v>no</v>
          </cell>
          <cell r="BF784" t="str">
            <v>no</v>
          </cell>
          <cell r="BG784" t="str">
            <v>V</v>
          </cell>
          <cell r="BK784" t="str">
            <v>temperate_nemoral:Europe,Asia|temperate_dry:Asia</v>
          </cell>
          <cell r="BM784" t="str">
            <v>temperate_boreal:Europe,Asia|temperate_nemoral:Asia</v>
          </cell>
          <cell r="BO784">
            <v>1</v>
          </cell>
          <cell r="BP784" t="str">
            <v>X</v>
          </cell>
          <cell r="BR784" t="str">
            <v>RedListCategoryLevel</v>
          </cell>
          <cell r="BT784">
            <v>1</v>
          </cell>
          <cell r="BW784" t="str">
            <v>SpreadYearlyIncreaseCalculatedExpansionSpeed</v>
          </cell>
          <cell r="BX784">
            <v>0</v>
          </cell>
          <cell r="BY784">
            <v>1</v>
          </cell>
          <cell r="CB784" t="str">
            <v>T32</v>
          </cell>
          <cell r="CC784">
            <v>1</v>
          </cell>
          <cell r="CH784">
            <v>1</v>
          </cell>
          <cell r="CM784">
            <v>1</v>
          </cell>
          <cell r="CQ784">
            <v>1</v>
          </cell>
          <cell r="CU784">
            <v>1</v>
          </cell>
          <cell r="CX784">
            <v>0</v>
          </cell>
          <cell r="CY784">
            <v>1</v>
          </cell>
          <cell r="DB784">
            <v>0</v>
          </cell>
          <cell r="DC784" t="str">
            <v>Sabellilje-arten &lt;i&gt;Gladiolus imbricatus&lt;/i&gt;, "russisk gladiol", er en flerårig urt som kommer fra Mellom- og Øst-Europa og Sørvest-Asia. Den er angitt å være en "hardfør" art som kommer igjen i hagesammenheng år etter år (se http://www.aspaker.no/gladiolus_imbricatus.htm). Den er dessuten etablert i Sør-Finland (Mossberg &amp; Stenberg 2003: nettstedet eMonocot). Arten har frøformering og danner dessuten lokale kloner ved jordstengler.</v>
          </cell>
          <cell r="DD784" t="str">
            <v>Arten er dokumentert &amp;#233:n gang fra Norge, fra Vf Tjøme: Vasskalven i 2013 og beskrives av finneren (Trond Grøstad pers. medd.) å være etablert i ei tørr semi-naturlig eng. At denne arten skal dukke opp med sin eneste kjente forekomst på ei lita øy uten fast bosetning (men med mye hytter), er noe merkelig.</v>
          </cell>
          <cell r="DE784" t="str">
            <v>Arten er trolig forvillet fra dyrkning, enten gjennom frø eller hageutkast.</v>
          </cell>
          <cell r="DF784" t="str">
            <v>Artens invasjonspotensial er lite, med begrenset median levetid og ingen ekspansjon (foreløpig).</v>
          </cell>
          <cell r="DG784" t="str">
            <v>Det er ingen kjente negative økologiske effekter knyttet til arten.</v>
          </cell>
          <cell r="DH784" t="str">
            <v>Sabellilje-arten &lt;i&gt;Gladiolus imbricatus&lt;/i&gt; vurderes til ingen kjent økologisk risiko basert på kombinasjonen mellom et nesten ikke-eksisterende invasjonspotensial og ingen kjente negative økologiske effekter.</v>
          </cell>
          <cell r="DI784">
            <v>2</v>
          </cell>
        </row>
        <row r="785">
          <cell r="B785" t="str">
            <v>Gladiolus palustris</v>
          </cell>
          <cell r="C785" t="str">
            <v>Gaudin</v>
          </cell>
          <cell r="D785" t="str">
            <v>sumpgladiolus</v>
          </cell>
          <cell r="E785">
            <v>59431</v>
          </cell>
          <cell r="F785">
            <v>99471</v>
          </cell>
          <cell r="G785" t="str">
            <v>ExpertGroups/Karplanter/N</v>
          </cell>
          <cell r="H785" t="str">
            <v>Karplanter</v>
          </cell>
          <cell r="I785" t="str">
            <v>Karplanter</v>
          </cell>
          <cell r="J785" t="str">
            <v>NotApplicable</v>
          </cell>
          <cell r="M785" t="str">
            <v>canNotEstablishWithin50years</v>
          </cell>
          <cell r="AA785">
            <v>1917</v>
          </cell>
          <cell r="AB785" t="str">
            <v>terrestrial</v>
          </cell>
          <cell r="AD785" t="str">
            <v>unknown</v>
          </cell>
          <cell r="AE785" t="str">
            <v>no</v>
          </cell>
          <cell r="AF785" t="str">
            <v>unknown</v>
          </cell>
          <cell r="AI785">
            <v>5</v>
          </cell>
          <cell r="AJ785" t="str">
            <v>V</v>
          </cell>
          <cell r="AW785" t="str">
            <v>Ingen kjent effekt</v>
          </cell>
          <cell r="AX785" t="str">
            <v>Ingen kjent effekt</v>
          </cell>
          <cell r="BC785" t="str">
            <v>Ingen kjent effekt</v>
          </cell>
          <cell r="BD785" t="str">
            <v>Ingen kjent effekt</v>
          </cell>
          <cell r="BK785" t="str">
            <v>temperate_nemoral:Europe</v>
          </cell>
          <cell r="BM785" t="str">
            <v>temperate_nemoral:Europe</v>
          </cell>
          <cell r="DI785">
            <v>0</v>
          </cell>
        </row>
        <row r="786">
          <cell r="B786" t="str">
            <v>Gladiolus ×hortulanus</v>
          </cell>
          <cell r="C786" t="str">
            <v>L.H.Bailey</v>
          </cell>
          <cell r="D786" t="str">
            <v>hagegladiolus</v>
          </cell>
          <cell r="E786">
            <v>147735</v>
          </cell>
          <cell r="F786">
            <v>128910</v>
          </cell>
          <cell r="G786" t="str">
            <v>ExpertGroups/Karplanter/N</v>
          </cell>
          <cell r="H786" t="str">
            <v>Karplanter</v>
          </cell>
          <cell r="I786" t="str">
            <v>Karplanter</v>
          </cell>
          <cell r="J786" t="str">
            <v>NotApplicable</v>
          </cell>
          <cell r="M786" t="str">
            <v>canNotEstablishWithin50years</v>
          </cell>
          <cell r="AA786">
            <v>2007</v>
          </cell>
          <cell r="AB786" t="str">
            <v>terrestrial</v>
          </cell>
          <cell r="AD786" t="str">
            <v>unknown</v>
          </cell>
          <cell r="AE786" t="str">
            <v>no</v>
          </cell>
          <cell r="AF786" t="str">
            <v>unknown</v>
          </cell>
          <cell r="AI786">
            <v>5</v>
          </cell>
          <cell r="AW786" t="str">
            <v>Ingen kjent effekt</v>
          </cell>
          <cell r="AX786" t="str">
            <v>Ingen kjent effekt</v>
          </cell>
          <cell r="BC786" t="str">
            <v>Ingen kjent effekt</v>
          </cell>
          <cell r="BD786" t="str">
            <v>Ingen kjent effekt</v>
          </cell>
          <cell r="BK786" t="str">
            <v>unknown:Africa</v>
          </cell>
          <cell r="DI786">
            <v>0</v>
          </cell>
        </row>
        <row r="787">
          <cell r="B787" t="str">
            <v>Glandularia tenera</v>
          </cell>
          <cell r="C787" t="str">
            <v>(Spreng.) Cabrera</v>
          </cell>
          <cell r="D787" t="str">
            <v>mosejernurt</v>
          </cell>
          <cell r="E787">
            <v>102562</v>
          </cell>
          <cell r="F787">
            <v>128026</v>
          </cell>
          <cell r="G787" t="str">
            <v>ExpertGroups/Karplanter/N</v>
          </cell>
          <cell r="H787" t="str">
            <v>Karplanter</v>
          </cell>
          <cell r="I787" t="str">
            <v>Karplanter</v>
          </cell>
          <cell r="J787" t="str">
            <v>NotApplicable</v>
          </cell>
          <cell r="M787" t="str">
            <v>canNotEstablishWithin50years</v>
          </cell>
          <cell r="AA787">
            <v>1947</v>
          </cell>
          <cell r="AB787" t="str">
            <v>terrestrial</v>
          </cell>
          <cell r="AD787" t="str">
            <v>origin</v>
          </cell>
          <cell r="AE787" t="str">
            <v>no</v>
          </cell>
          <cell r="AF787" t="str">
            <v>unknown</v>
          </cell>
          <cell r="AI787">
            <v>1</v>
          </cell>
          <cell r="AJ787" t="str">
            <v>V</v>
          </cell>
          <cell r="AW787" t="str">
            <v>Ingen kjent effekt</v>
          </cell>
          <cell r="AX787" t="str">
            <v>Ingen kjent effekt</v>
          </cell>
          <cell r="BC787" t="str">
            <v>Ingen kjent effekt</v>
          </cell>
          <cell r="BD787" t="str">
            <v>Ingen kjent effekt</v>
          </cell>
          <cell r="BK787" t="str">
            <v>subtropic_unspecified:SouthAmerica</v>
          </cell>
          <cell r="BM787" t="str">
            <v>subtropic_unspecified:NorthAndCentralAmerica,SouthAmerica</v>
          </cell>
          <cell r="DI787">
            <v>0</v>
          </cell>
        </row>
        <row r="788">
          <cell r="B788" t="str">
            <v>Glaucium corniculatum</v>
          </cell>
          <cell r="C788" t="str">
            <v>(L.) Rudolph</v>
          </cell>
          <cell r="D788" t="str">
            <v>rød hornvalmue</v>
          </cell>
          <cell r="E788">
            <v>133500</v>
          </cell>
          <cell r="F788">
            <v>103046</v>
          </cell>
          <cell r="G788" t="str">
            <v>ExpertGroups/Karplanter/N</v>
          </cell>
          <cell r="H788" t="str">
            <v>Karplanter</v>
          </cell>
          <cell r="I788" t="str">
            <v>Karplanter</v>
          </cell>
          <cell r="J788" t="str">
            <v>NotApplicable</v>
          </cell>
          <cell r="M788" t="str">
            <v>canNotEstablishWithin50years</v>
          </cell>
          <cell r="AA788">
            <v>1891</v>
          </cell>
          <cell r="AB788" t="str">
            <v>terrestrial</v>
          </cell>
          <cell r="AD788" t="str">
            <v>origin</v>
          </cell>
          <cell r="AE788" t="str">
            <v>no</v>
          </cell>
          <cell r="AF788" t="str">
            <v>unknown</v>
          </cell>
          <cell r="AI788">
            <v>1</v>
          </cell>
          <cell r="AJ788" t="str">
            <v>V</v>
          </cell>
          <cell r="AW788" t="str">
            <v>Ingen kjent effekt</v>
          </cell>
          <cell r="AX788" t="str">
            <v>Ingen kjent effekt</v>
          </cell>
          <cell r="BC788" t="str">
            <v>Ingen kjent effekt</v>
          </cell>
          <cell r="BD788" t="str">
            <v>Ingen kjent effekt</v>
          </cell>
          <cell r="BK788" t="str">
            <v>temperate_nemoral:Europe,Asia|temperate_dry:Asia|subtropic_mediterranean:Europe,Asia,Africa</v>
          </cell>
          <cell r="BM788" t="str">
            <v>temperate_nemoral:Europe,Asia|temperate_dry:Asia|subtropic_mediterranean:Europe,Asia,Africa,Oceania</v>
          </cell>
          <cell r="DI788">
            <v>0</v>
          </cell>
        </row>
        <row r="789">
          <cell r="B789" t="str">
            <v>Glebionis coronaria</v>
          </cell>
          <cell r="C789" t="str">
            <v>(L.) Cass. ex Spach</v>
          </cell>
          <cell r="D789" t="str">
            <v>kronkrage</v>
          </cell>
          <cell r="E789">
            <v>133503</v>
          </cell>
          <cell r="F789">
            <v>100590</v>
          </cell>
          <cell r="G789" t="str">
            <v>ExpertGroups/Karplanter/N</v>
          </cell>
          <cell r="H789" t="str">
            <v>Karplanter</v>
          </cell>
          <cell r="I789" t="str">
            <v>Karplanter</v>
          </cell>
          <cell r="J789" t="str">
            <v>NotApplicable</v>
          </cell>
          <cell r="M789" t="str">
            <v>canNotEstablishWithin50years</v>
          </cell>
          <cell r="AA789">
            <v>1891</v>
          </cell>
          <cell r="AB789" t="str">
            <v>terrestrial</v>
          </cell>
          <cell r="AD789" t="str">
            <v>origin,unknown</v>
          </cell>
          <cell r="AE789" t="str">
            <v>no</v>
          </cell>
          <cell r="AF789" t="str">
            <v>unknown</v>
          </cell>
          <cell r="AI789">
            <v>1</v>
          </cell>
          <cell r="AJ789" t="str">
            <v>V</v>
          </cell>
          <cell r="AW789" t="str">
            <v>Ingen kjent effekt</v>
          </cell>
          <cell r="AX789" t="str">
            <v>Ingen kjent effekt</v>
          </cell>
          <cell r="BC789" t="str">
            <v>Ingen kjent effekt</v>
          </cell>
          <cell r="BD789" t="str">
            <v>Ingen kjent effekt</v>
          </cell>
          <cell r="BK789" t="str">
            <v>subtropic_mediterranean:Europe,Asia,Africa</v>
          </cell>
          <cell r="BM789" t="str">
            <v>subtropic_mediterranean:Europe,Asia,Africa,NorthAndCentralAmerica|subtropic_humid:NorthAndCentralAmerica</v>
          </cell>
          <cell r="DI789">
            <v>0</v>
          </cell>
        </row>
        <row r="790">
          <cell r="B790" t="str">
            <v>Glycine max</v>
          </cell>
          <cell r="C790" t="str">
            <v>(L.) Merr.</v>
          </cell>
          <cell r="D790" t="str">
            <v>soya</v>
          </cell>
          <cell r="E790">
            <v>133530</v>
          </cell>
          <cell r="F790">
            <v>101934</v>
          </cell>
          <cell r="G790" t="str">
            <v>ExpertGroups/Karplanter/N</v>
          </cell>
          <cell r="H790" t="str">
            <v>Karplanter</v>
          </cell>
          <cell r="I790" t="str">
            <v>Karplanter</v>
          </cell>
          <cell r="J790" t="str">
            <v>NotApplicable</v>
          </cell>
          <cell r="M790" t="str">
            <v>canNotEstablishWithin50years</v>
          </cell>
          <cell r="AA790">
            <v>1965</v>
          </cell>
          <cell r="AB790" t="str">
            <v>terrestrial</v>
          </cell>
          <cell r="AD790" t="str">
            <v>unknown</v>
          </cell>
          <cell r="AE790" t="str">
            <v>no</v>
          </cell>
          <cell r="AF790" t="str">
            <v>unknown</v>
          </cell>
          <cell r="AI790">
            <v>1</v>
          </cell>
          <cell r="AJ790" t="str">
            <v>V</v>
          </cell>
          <cell r="AW790" t="str">
            <v>Ingen kjent effekt</v>
          </cell>
          <cell r="AX790" t="str">
            <v>En av verdens viktigste matplanter, men ikke aktuell i norsk landbruk.</v>
          </cell>
          <cell r="BC790" t="str">
            <v>Ingen kjent effekt</v>
          </cell>
          <cell r="BD790" t="str">
            <v>Ingen kjent effekt</v>
          </cell>
          <cell r="BK790" t="str">
            <v>temperate_nemoral:Asia|temperate_dry:Asia|subtropic_unspecified:Asia</v>
          </cell>
          <cell r="BM790" t="str">
            <v>temperate_nemoral:Europe,Asia,Africa,Oceania,NorthAndCentralAmerica,SouthAmerica|temperate_dry:Europe,Asia,NorthAndCentralAmerica,SouthAmerica|subtropic_unspecified:Europe,Asia,Africa,Oceania,NorthAndCentralAmerica,SouthAmerica|tropic:Asia,Africa,Oceania,NorthAndCentralAmerica,SouthAmerica</v>
          </cell>
          <cell r="DI790">
            <v>0</v>
          </cell>
        </row>
        <row r="791">
          <cell r="B791" t="str">
            <v>Goniolimon elatum</v>
          </cell>
          <cell r="C791" t="str">
            <v>(Fisch. ex Spreng.) Boiss.</v>
          </cell>
          <cell r="E791">
            <v>105210</v>
          </cell>
          <cell r="F791">
            <v>145557</v>
          </cell>
          <cell r="G791" t="str">
            <v>ExpertGroups/Karplanter/N</v>
          </cell>
          <cell r="H791" t="str">
            <v>Karplanter</v>
          </cell>
          <cell r="I791" t="str">
            <v>Karplanter</v>
          </cell>
          <cell r="J791" t="str">
            <v>NotApplicable</v>
          </cell>
          <cell r="M791" t="str">
            <v>canNotEstablishWithin50years</v>
          </cell>
          <cell r="AA791">
            <v>1954</v>
          </cell>
          <cell r="AB791" t="str">
            <v>terrestrial</v>
          </cell>
          <cell r="AD791" t="str">
            <v>unknown</v>
          </cell>
          <cell r="AE791" t="str">
            <v>no</v>
          </cell>
          <cell r="AF791" t="str">
            <v>unknown</v>
          </cell>
          <cell r="AI791">
            <v>5</v>
          </cell>
          <cell r="AJ791" t="str">
            <v>V</v>
          </cell>
          <cell r="AW791" t="str">
            <v>Ingen kjent effekt</v>
          </cell>
          <cell r="AX791" t="str">
            <v>Ingen kjent effekt</v>
          </cell>
          <cell r="BC791" t="str">
            <v>Ingen kjent effekt</v>
          </cell>
          <cell r="BD791" t="str">
            <v>Ingen kjent effekt</v>
          </cell>
          <cell r="BK791" t="str">
            <v>temperate_dry:Europe,Asia</v>
          </cell>
          <cell r="BM791" t="str">
            <v>temperate_dry:Europe,Asia</v>
          </cell>
          <cell r="DI791">
            <v>0</v>
          </cell>
        </row>
        <row r="792">
          <cell r="B792" t="str">
            <v>Guizotia abyssinica</v>
          </cell>
          <cell r="C792" t="str">
            <v>(L. f.) Cass.</v>
          </cell>
          <cell r="D792" t="str">
            <v>ramtillablom</v>
          </cell>
          <cell r="E792">
            <v>60555</v>
          </cell>
          <cell r="F792">
            <v>100595</v>
          </cell>
          <cell r="G792" t="str">
            <v>ExpertGroups/Karplanter/N</v>
          </cell>
          <cell r="H792" t="str">
            <v>Karplanter</v>
          </cell>
          <cell r="I792" t="str">
            <v>Karplanter</v>
          </cell>
          <cell r="J792" t="str">
            <v>NotApplicable</v>
          </cell>
          <cell r="M792" t="str">
            <v>canNotEstablishWithin50years</v>
          </cell>
          <cell r="AA792">
            <v>1927</v>
          </cell>
          <cell r="AB792" t="str">
            <v>terrestrial</v>
          </cell>
          <cell r="AD792" t="str">
            <v>unknown</v>
          </cell>
          <cell r="AE792" t="str">
            <v>no</v>
          </cell>
          <cell r="AF792" t="str">
            <v>unknown</v>
          </cell>
          <cell r="AI792">
            <v>1</v>
          </cell>
          <cell r="AJ792" t="str">
            <v>V</v>
          </cell>
          <cell r="AW792" t="str">
            <v>Ingen kjent effekt</v>
          </cell>
          <cell r="AX792" t="str">
            <v>Ingen kjent effekt</v>
          </cell>
          <cell r="BC792" t="str">
            <v>Ingen kjent effekt</v>
          </cell>
          <cell r="BD792" t="str">
            <v>Ingen kjent effekt</v>
          </cell>
          <cell r="BK792" t="str">
            <v>subtropic_unspecified:Africa|tropic:Africa</v>
          </cell>
          <cell r="BM792" t="str">
            <v>subtropic_unspecified:Africa|subtropic_mediterranean:Europe,Oceania,NorthAndCentralAmerica|tropic:Africa</v>
          </cell>
          <cell r="DI792">
            <v>0</v>
          </cell>
        </row>
        <row r="793">
          <cell r="B793" t="str">
            <v>Gypsophila elegans</v>
          </cell>
          <cell r="C793" t="str">
            <v>M.Bieb.</v>
          </cell>
          <cell r="D793" t="str">
            <v>bleikslør</v>
          </cell>
          <cell r="E793">
            <v>61456</v>
          </cell>
          <cell r="F793">
            <v>101496</v>
          </cell>
          <cell r="G793" t="str">
            <v>ExpertGroups/Karplanter/N</v>
          </cell>
          <cell r="H793" t="str">
            <v>Karplanter</v>
          </cell>
          <cell r="I793" t="str">
            <v>Karplanter</v>
          </cell>
          <cell r="J793" t="str">
            <v>NotApplicable</v>
          </cell>
          <cell r="M793" t="str">
            <v>canNotEstablishWithin50years</v>
          </cell>
          <cell r="AA793">
            <v>1897</v>
          </cell>
          <cell r="AB793" t="str">
            <v>terrestrial</v>
          </cell>
          <cell r="AD793" t="str">
            <v>origin,unknown</v>
          </cell>
          <cell r="AE793" t="str">
            <v>no</v>
          </cell>
          <cell r="AF793" t="str">
            <v>unknown</v>
          </cell>
          <cell r="AI793">
            <v>1</v>
          </cell>
          <cell r="AJ793" t="str">
            <v>V</v>
          </cell>
          <cell r="AW793" t="str">
            <v>Ingen kjent effekt</v>
          </cell>
          <cell r="AX793" t="str">
            <v>Ingen kjent effekt</v>
          </cell>
          <cell r="BC793" t="str">
            <v>Ingen kjent effekt</v>
          </cell>
          <cell r="BD793" t="str">
            <v>Ingen kjent effekt</v>
          </cell>
          <cell r="BK793" t="str">
            <v>temperate_nemoral:Europe,Asia|temperate_dry:Europe,Asia</v>
          </cell>
          <cell r="BM793" t="str">
            <v>temperate_nemoral:Europe,Asia,NorthAndCentralAmerica|temperate_dry:Europe,Asia|subtropic_mediterranean:NorthAndCentralAmerica</v>
          </cell>
          <cell r="DI793">
            <v>0</v>
          </cell>
        </row>
        <row r="794">
          <cell r="B794" t="str">
            <v>Gypsophila muralis</v>
          </cell>
          <cell r="C794" t="str">
            <v>L.</v>
          </cell>
          <cell r="D794" t="str">
            <v>murslør</v>
          </cell>
          <cell r="E794">
            <v>133581</v>
          </cell>
          <cell r="F794">
            <v>101497</v>
          </cell>
          <cell r="G794" t="str">
            <v>ExpertGroups/Karplanter/N</v>
          </cell>
          <cell r="H794" t="str">
            <v>Karplanter</v>
          </cell>
          <cell r="I794" t="str">
            <v>Karplanter</v>
          </cell>
          <cell r="J794" t="str">
            <v>AlienSpecie</v>
          </cell>
          <cell r="N794">
            <v>2</v>
          </cell>
          <cell r="P794" t="str">
            <v>V</v>
          </cell>
          <cell r="Q794">
            <v>1</v>
          </cell>
          <cell r="T794" t="str">
            <v>LO</v>
          </cell>
          <cell r="U794">
            <v>2</v>
          </cell>
          <cell r="V794" t="str">
            <v>2AB,1</v>
          </cell>
          <cell r="X794">
            <v>2</v>
          </cell>
          <cell r="Y794">
            <v>3</v>
          </cell>
          <cell r="Z794">
            <v>1</v>
          </cell>
          <cell r="AA794">
            <v>1906</v>
          </cell>
          <cell r="AB794" t="str">
            <v>terrestrial</v>
          </cell>
          <cell r="AD794" t="str">
            <v>origin</v>
          </cell>
          <cell r="AE794" t="str">
            <v>yes</v>
          </cell>
          <cell r="AF794" t="str">
            <v>unknown</v>
          </cell>
          <cell r="AG794">
            <v>1998</v>
          </cell>
          <cell r="AH794" t="str">
            <v>Ak Ås: Ås sentrum</v>
          </cell>
          <cell r="AI794">
            <v>1</v>
          </cell>
          <cell r="AJ794" t="str">
            <v>V</v>
          </cell>
          <cell r="AN794">
            <v>3</v>
          </cell>
          <cell r="AO794" t="str">
            <v>introductionTransportpollution</v>
          </cell>
          <cell r="AP794" t="str">
            <v>Øs,OsA,He,Ve,Te,Ro</v>
          </cell>
          <cell r="AQ794">
            <v>56</v>
          </cell>
          <cell r="AR794">
            <v>3</v>
          </cell>
          <cell r="AS794">
            <v>168</v>
          </cell>
          <cell r="AT794">
            <v>48100</v>
          </cell>
          <cell r="AU794">
            <v>300</v>
          </cell>
          <cell r="AV794">
            <v>100</v>
          </cell>
          <cell r="AW794" t="str">
            <v>Ingen kjent effekt</v>
          </cell>
          <cell r="AX794" t="str">
            <v>Ingen kjent effekt</v>
          </cell>
          <cell r="BC794" t="str">
            <v>Ingen kjent effekt</v>
          </cell>
          <cell r="BD794" t="str">
            <v>Ingen kjent effekt</v>
          </cell>
          <cell r="BE794" t="str">
            <v>no</v>
          </cell>
          <cell r="BF794" t="str">
            <v>no</v>
          </cell>
          <cell r="BG794" t="str">
            <v>V</v>
          </cell>
          <cell r="BK794" t="str">
            <v>temperate_nemoral:Europe|subtropic_mediterranean:Europe</v>
          </cell>
          <cell r="BM794" t="str">
            <v>temperate_nemoral:Europe,NorthAndCentralAmerica|subtropic_mediterranean:Europe</v>
          </cell>
          <cell r="BO794">
            <v>2</v>
          </cell>
          <cell r="BR794" t="str">
            <v>RedListCategoryLevel</v>
          </cell>
          <cell r="BT794">
            <v>2</v>
          </cell>
          <cell r="BU794" t="str">
            <v>X</v>
          </cell>
          <cell r="BW794" t="str">
            <v>SpreadYearlyIncreaseObservations</v>
          </cell>
          <cell r="BX794">
            <v>143</v>
          </cell>
          <cell r="BY794">
            <v>1</v>
          </cell>
          <cell r="CB794" t="str">
            <v>T43,T37,T35</v>
          </cell>
          <cell r="CC794">
            <v>1</v>
          </cell>
          <cell r="CH794">
            <v>1</v>
          </cell>
          <cell r="CM794">
            <v>1</v>
          </cell>
          <cell r="CQ794">
            <v>1</v>
          </cell>
          <cell r="CU794">
            <v>1</v>
          </cell>
          <cell r="CX794">
            <v>0</v>
          </cell>
          <cell r="CY794">
            <v>1</v>
          </cell>
          <cell r="DB794">
            <v>0</v>
          </cell>
          <cell r="DC794" t="str">
            <v>Murslør &lt;em&gt;Gypsophila muralis &lt;/em&gt;stammer fra Eurasia, i Europa nord til Sør-Skandinavia. Arten er ettårig og liten, 5-15 cm. Den blomstrer og setter rikelig med frø som spres nokså passivt.</v>
          </cell>
          <cell r="DD794" t="str">
            <v>&lt;p&gt;Murslør kom først inn som mølleplante og ble funnet ved flere møller (og der mølleavfall ble brukt som hønsef&amp;#244:r) i perioden 1906-1937, bl.a. i Oslo, Telemark, Hordaland og Sør-Trøndelag. Etter dette var arten borte som mølleplante og ble knapt funnet igjen i Norge før 1996. Etter den tid er den funnet relativt ofte, spesielt ved gartnerier og planteskoler: eksempelvis Vf Stokke 1996 og He Ringsaker 2002, men også som tettsteds-ugras i Ak Ås fra 1998, Ro Rennesøy 2006 og 2008 og Øf Fredrikstad 2013. &lt;/p&gt;</v>
          </cell>
          <cell r="DE794" t="str">
            <v>&lt;p&gt;Arten er innført som forurensning med korn, grasfrø og gartnerivarer. Siden er den trolig blitt spredt ved forflytning av jordmasser og med transportmidler og tråkk.&lt;/p&gt;&lt;p&gt; &lt;/p&gt;</v>
          </cell>
          <cell r="DF794" t="str">
            <v>Invasjonspotensialet er begrenset, med usikkerhet til moderat, i en kombinasjon av begrenset median levetid og begrenset (til moderat) ekspansjonshastighet. Arten er trolig i ferd med å etablere seg mer fast i Norge. Den kan forventes å bli hyppigere, men trolig helt knyttet til skrotemark i vid betydning.</v>
          </cell>
          <cell r="DG794" t="str">
            <v>Det er ingen kjente negative økologiske effekter knyttet til arten.</v>
          </cell>
          <cell r="DH794" t="str">
            <v>&lt;p&gt;Murslør vurderes til lav økologisk risiko og utelukkende på grunn av invasjonspotensialet.&lt;/p&gt;</v>
          </cell>
          <cell r="DI794">
            <v>0</v>
          </cell>
        </row>
        <row r="795">
          <cell r="B795" t="str">
            <v>Gypsophila pilosa</v>
          </cell>
          <cell r="C795" t="str">
            <v>Huds.</v>
          </cell>
          <cell r="D795" t="str">
            <v>klisterslør</v>
          </cell>
          <cell r="E795">
            <v>133582</v>
          </cell>
          <cell r="F795">
            <v>101499</v>
          </cell>
          <cell r="G795" t="str">
            <v>ExpertGroups/Karplanter/N</v>
          </cell>
          <cell r="H795" t="str">
            <v>Karplanter</v>
          </cell>
          <cell r="I795" t="str">
            <v>Karplanter</v>
          </cell>
          <cell r="J795" t="str">
            <v>NotApplicable</v>
          </cell>
          <cell r="M795" t="str">
            <v>canNotEstablishWithin50years</v>
          </cell>
          <cell r="AA795">
            <v>1892</v>
          </cell>
          <cell r="AB795" t="str">
            <v>terrestrial</v>
          </cell>
          <cell r="AD795" t="str">
            <v>origin</v>
          </cell>
          <cell r="AE795" t="str">
            <v>no</v>
          </cell>
          <cell r="AF795" t="str">
            <v>unknown</v>
          </cell>
          <cell r="AI795">
            <v>1</v>
          </cell>
          <cell r="AJ795" t="str">
            <v>V</v>
          </cell>
          <cell r="AW795" t="str">
            <v>Ingen kjent effekt</v>
          </cell>
          <cell r="AX795" t="str">
            <v>Ingen kjent effekt</v>
          </cell>
          <cell r="BC795" t="str">
            <v>Ingen kjent effekt</v>
          </cell>
          <cell r="BD795" t="str">
            <v>Ingen kjent effekt</v>
          </cell>
          <cell r="BK795" t="str">
            <v>temperate_nemoral:Asia|temperate_dry:Asia</v>
          </cell>
          <cell r="BM795" t="str">
            <v>temperate_nemoral:Europe,Asia|temperate_dry:Asia|subtropic_mediterranean:Europe</v>
          </cell>
          <cell r="DI795">
            <v>0</v>
          </cell>
        </row>
        <row r="796">
          <cell r="B796" t="str">
            <v>Gypsophila repens</v>
          </cell>
          <cell r="C796" t="str">
            <v>L.</v>
          </cell>
          <cell r="D796" t="str">
            <v>krypslør</v>
          </cell>
          <cell r="E796">
            <v>61460</v>
          </cell>
          <cell r="F796">
            <v>101500</v>
          </cell>
          <cell r="G796" t="str">
            <v>ExpertGroups/Karplanter/N</v>
          </cell>
          <cell r="H796" t="str">
            <v>Karplanter</v>
          </cell>
          <cell r="I796" t="str">
            <v>Karplanter</v>
          </cell>
          <cell r="J796" t="str">
            <v>NotApplicable</v>
          </cell>
          <cell r="M796" t="str">
            <v>canNotEstablishWithin50years</v>
          </cell>
          <cell r="X796">
            <v>1</v>
          </cell>
          <cell r="Y796">
            <v>1</v>
          </cell>
          <cell r="Z796">
            <v>1</v>
          </cell>
          <cell r="AA796">
            <v>1921</v>
          </cell>
          <cell r="AB796" t="str">
            <v>terrestrial</v>
          </cell>
          <cell r="AD796" t="str">
            <v>unknown</v>
          </cell>
          <cell r="AE796" t="str">
            <v>yes</v>
          </cell>
          <cell r="AF796" t="str">
            <v>unknown</v>
          </cell>
          <cell r="AI796">
            <v>5</v>
          </cell>
          <cell r="AJ796" t="str">
            <v>V</v>
          </cell>
          <cell r="AW796" t="str">
            <v>Ingen kjent effekt</v>
          </cell>
          <cell r="AX796" t="str">
            <v>Ingen kjent effekt</v>
          </cell>
          <cell r="BC796" t="str">
            <v>Ingen kjent effekt</v>
          </cell>
          <cell r="BD796" t="str">
            <v>Ingen kjent effekt</v>
          </cell>
          <cell r="BK796" t="str">
            <v>temperate_nemoral:Europe|subtropic_mediterranean:Europe</v>
          </cell>
          <cell r="BM796" t="str">
            <v>temperate_nemoral:Europe|subtropic_mediterranean:Europe</v>
          </cell>
          <cell r="DI796">
            <v>0</v>
          </cell>
        </row>
        <row r="797">
          <cell r="B797" t="str">
            <v>Hablitzia tamnoides</v>
          </cell>
          <cell r="C797" t="str">
            <v>M.Bieb.</v>
          </cell>
          <cell r="D797" t="str">
            <v>stjernemelde</v>
          </cell>
          <cell r="E797">
            <v>133583</v>
          </cell>
          <cell r="F797">
            <v>101423</v>
          </cell>
          <cell r="G797" t="str">
            <v>ExpertGroups/Karplanter/N</v>
          </cell>
          <cell r="H797" t="str">
            <v>Karplanter</v>
          </cell>
          <cell r="I797" t="str">
            <v>Karplanter</v>
          </cell>
          <cell r="J797" t="str">
            <v>NotApplicable</v>
          </cell>
          <cell r="M797" t="str">
            <v>canNotEstablishWithin50years</v>
          </cell>
          <cell r="AA797">
            <v>1908</v>
          </cell>
          <cell r="AB797" t="str">
            <v>terrestrial</v>
          </cell>
          <cell r="AD797" t="str">
            <v>unknown</v>
          </cell>
          <cell r="AE797" t="str">
            <v>no</v>
          </cell>
          <cell r="AF797" t="str">
            <v>unknown</v>
          </cell>
          <cell r="AG797">
            <v>1913</v>
          </cell>
          <cell r="AH797" t="str">
            <v>Oslo: Bygdøy, Furuvik</v>
          </cell>
          <cell r="AI797">
            <v>5</v>
          </cell>
          <cell r="AJ797" t="str">
            <v>V</v>
          </cell>
          <cell r="AW797" t="str">
            <v>Ingen kjent effekt</v>
          </cell>
          <cell r="AX797" t="str">
            <v>Ingen kjent effekt</v>
          </cell>
          <cell r="BC797" t="str">
            <v>Ingen kjent effekt</v>
          </cell>
          <cell r="BD797" t="str">
            <v>Ingen kjent effekt</v>
          </cell>
          <cell r="BK797" t="str">
            <v>temperate_nemoral:Europe,Asia</v>
          </cell>
          <cell r="BM797" t="str">
            <v>temperate_boreal:Europe|temperate_nemoral:Europe,Asia</v>
          </cell>
          <cell r="DI797">
            <v>0</v>
          </cell>
        </row>
        <row r="798">
          <cell r="B798" t="str">
            <v>Halerpestes cymbalaria</v>
          </cell>
          <cell r="C798" t="str">
            <v>(Pursh) Greene</v>
          </cell>
          <cell r="D798" t="str">
            <v>saltsoleie</v>
          </cell>
          <cell r="E798">
            <v>133587</v>
          </cell>
          <cell r="F798">
            <v>129591</v>
          </cell>
          <cell r="G798" t="str">
            <v>ExpertGroups/Karplanter/N</v>
          </cell>
          <cell r="H798" t="str">
            <v>Karplanter</v>
          </cell>
          <cell r="I798" t="str">
            <v>Karplanter</v>
          </cell>
          <cell r="J798" t="str">
            <v>AlienSpecie</v>
          </cell>
          <cell r="N798">
            <v>3</v>
          </cell>
          <cell r="P798" t="str">
            <v>V</v>
          </cell>
          <cell r="Q798">
            <v>1</v>
          </cell>
          <cell r="T798" t="str">
            <v>LO</v>
          </cell>
          <cell r="U798">
            <v>2</v>
          </cell>
          <cell r="V798" t="str">
            <v>3AB,1</v>
          </cell>
          <cell r="W798" t="str">
            <v>PH</v>
          </cell>
          <cell r="X798">
            <v>2</v>
          </cell>
          <cell r="Y798">
            <v>3</v>
          </cell>
          <cell r="Z798">
            <v>1</v>
          </cell>
          <cell r="AA798">
            <v>1916</v>
          </cell>
          <cell r="AB798" t="str">
            <v>terrestrial</v>
          </cell>
          <cell r="AD798" t="str">
            <v>origin</v>
          </cell>
          <cell r="AE798" t="str">
            <v>yes</v>
          </cell>
          <cell r="AF798" t="str">
            <v>unknown</v>
          </cell>
          <cell r="AG798">
            <v>1916</v>
          </cell>
          <cell r="AH798" t="str">
            <v>Øf Hvaler: Asmal, Skibstadsand</v>
          </cell>
          <cell r="AI798">
            <v>5</v>
          </cell>
          <cell r="AJ798" t="str">
            <v>V</v>
          </cell>
          <cell r="AK798" t="str">
            <v>V</v>
          </cell>
          <cell r="AN798">
            <v>2</v>
          </cell>
          <cell r="AO798" t="str">
            <v>introductionStowaway,spreadNaturalDispersal</v>
          </cell>
          <cell r="AP798" t="str">
            <v>Øs,Ve,Aa,Va</v>
          </cell>
          <cell r="AQ798">
            <v>264</v>
          </cell>
          <cell r="AR798">
            <v>5</v>
          </cell>
          <cell r="AS798">
            <v>1320</v>
          </cell>
          <cell r="AT798">
            <v>9500</v>
          </cell>
          <cell r="AU798">
            <v>2000</v>
          </cell>
          <cell r="AV798">
            <v>0</v>
          </cell>
          <cell r="AW798" t="str">
            <v>Ingen kjent effekt</v>
          </cell>
          <cell r="AX798" t="str">
            <v>Ingen kjent effekt</v>
          </cell>
          <cell r="BC798" t="str">
            <v>Ingen kjent effekt</v>
          </cell>
          <cell r="BD798" t="str">
            <v>Ingen kjent effekt</v>
          </cell>
          <cell r="BE798" t="str">
            <v>no</v>
          </cell>
          <cell r="BF798" t="str">
            <v>no</v>
          </cell>
          <cell r="BK798" t="str">
            <v>polar:Asia,NorthAndCentralAmerica|temperate_boreal:NorthAndCentralAmerica|temperate_nemoral:Asia,NorthAndCentralAmerica,SouthAmerica|temperate_dry:NorthAndCentralAmerica|subtropic_mediterranean:NorthAndCentralAmerica|subtropic_humid:NorthAndCentralAmerica|subtropic_dry:NorthAndCentralAmerica|subtropic_highlands:SouthAmerica</v>
          </cell>
          <cell r="BM798" t="str">
            <v>polar:Asia,NorthAndCentralAmerica|temperate_boreal:Europe,NorthAndCentralAmerica|temperate_nemoral:Europe,Asia,NorthAndCentralAmerica,SouthAmerica|temperate_dry:NorthAndCentralAmerica|subtropic_mediterranean:NorthAndCentralAmerica|subtropic_humid:NorthAndCentralAmerica|subtropic_dry:NorthAndCentralAmerica|subtropic_highlands:SouthAmerica</v>
          </cell>
          <cell r="BO798">
            <v>3</v>
          </cell>
          <cell r="BP798" t="str">
            <v>X</v>
          </cell>
          <cell r="BR798" t="str">
            <v>RedListCategoryLevel</v>
          </cell>
          <cell r="BT798">
            <v>3</v>
          </cell>
          <cell r="BV798" t="str">
            <v>X</v>
          </cell>
          <cell r="BW798" t="str">
            <v>SpreadYearlyIncreaseObservations</v>
          </cell>
          <cell r="BX798">
            <v>177</v>
          </cell>
          <cell r="BY798">
            <v>1</v>
          </cell>
          <cell r="CB798" t="str">
            <v>T12-C-2</v>
          </cell>
          <cell r="CC798">
            <v>1</v>
          </cell>
          <cell r="CH798">
            <v>1</v>
          </cell>
          <cell r="CM798">
            <v>1</v>
          </cell>
          <cell r="CP798" t="str">
            <v>Sørlig strandeng</v>
          </cell>
          <cell r="CQ798">
            <v>1</v>
          </cell>
          <cell r="CU798">
            <v>1</v>
          </cell>
          <cell r="CX798">
            <v>0</v>
          </cell>
          <cell r="CY798">
            <v>1</v>
          </cell>
          <cell r="DB798">
            <v>0</v>
          </cell>
          <cell r="DC798" t="str">
            <v>Saltsoleie &lt;i&gt;Halerpestes cymbalaria &lt;/i&gt;er en langlevd flerårig urt med utløpere og vegetativ formering og i tillegg med stor frøreproduksjon. Fruktene (smånøtter) og smårosettene spres med havstrømmer og med dyr og folk (tråkk). Arten etablerer seg i Norge bare i øvre soner i strandeng.</v>
          </cell>
          <cell r="DD798" t="str">
            <v>&lt;p&gt;Utbredelseshistorikken til saltsoleie er trolig annerledes enn det som kommer fram basert på herbariefunn. Arten ble først funnet i 1916 på Asmaløy i Øf Hvaler, og fram til 1930-tallet var dette og et funn på Kirkøy, også i Hvaler, de eneste kjente. I årene 1932-1936 gjennomførte tre botanikere en båtbasert ettersøkning etter arten i skjærgården i Fredrikstad, Sarpsborg og Hvaler og fant den på ca. 50 steder, i hovedsak på småøyer og holmer uten bosetning og uten husdyr. Arten har trolig hatt vansker med å etablere seg på de større øyene med gårdsbruk og sterk beiting av strandenger. Det er derfor trolig at saltsoleie har vært mye lengre i landet enn fra 1916 (skriptanalysen gir 1906 som beste anslag for første etablering, men grensen for nedre kvartil i 1885). Den mest nærliggende hypotesen er at den er kommet til Norge med ballastjord i den perioden ballasten fortsatt ble tømt på sjøen når seilskipene kom inn i smult farvatn, mellom Hvalerøyene, før de gikk til kai i Fredrikstad og Sarpsborg. I så fall kan innførselen trolig dateres tilbake til midten av 1800-tallet eller tidligere. Saltsoleie er opplagt kommet direkte fra sitt opphavsområde i Nord-Amerika, og siden spredt med havstrømmer, først i Østfold-skjærgården, i 1960 med første funn på Valløy i VA Mandal, i 1974 på Kommersøya i Vf Sande, og i 1975 ved Kvernkilen i AA Risør. Denne spredningen forventes å fortsette. Arten er meget hardfør i utgangspunktet, med god forekomst inn i arktiske områder i Sibir, Nord-Amerika og Grønland, men vi har kanskje fått inn et mindre hardført materiale.&lt;/p&gt;</v>
          </cell>
          <cell r="DE798" t="str">
            <v>Arten er innført med ballastjord, og sprer seg videre med frø og kanskje med små rosetter med havstrømmer.</v>
          </cell>
          <cell r="DF798" t="str">
            <v>Invasjonspotensialet er moderat, med usikkerhet til stort, som en kombinasjon av moderat (til lang) median levetid og moderat (til begrenset) ekspansjonshastighet. Arten har et godt etablert utbredelsesområde, men den relativt låge ekspansjonshastigheten kan skyldes at egnete strandenger blir stadig mindre hyppige på grunn av gjengroing. Spredning fra Østfold til VA Mandal (som vi antar), antyder et visst potensial.</v>
          </cell>
          <cell r="DG798" t="str">
            <v>Ingen kjent negativ økologisk effekt er knyttet til arten. Arten &amp;#39:integreres&amp;#39: i strandeng-vegetasjonen uten å føre til noen merkbar fortrengning. Den er blitt en tilsynelatende naturlig del av de sørlige strandengene.</v>
          </cell>
          <cell r="DH798" t="str">
            <v>&lt;p&gt;Saltsoleie vurderes til låg økologisk risiko, med usikkerhet til potensielt høg risiko, og utelukkende på grunn av invasjonspotensialet. Arten er opplagt kommet med ballastjord direkte fra sitt opphavsområde i Nord-Amerika ettersom den norske forekomsten var den første i Europa (og lenge den eneste kjente, senere også funnet i Finland). Trolig skyldes den norske forekomsten &amp;#233:n enkelt innførsel. Fra en kjerne i søndre Østfold har den langsomt spredt seg på havstrender ved Oslofjorden og på Agderkysten. Den naturaliseres totalt og er aldri funnet på skrotemark i vid betydning. Den går inn som et tilsynelatende hjemlig, underordnet element i tangvoll-, grusstrand- og strandengvegetasjon, uten å fortrenge noen andre arter i noen signifikant grad, og uten å ha noen kjente negative effekter.&lt;/p&gt;</v>
          </cell>
          <cell r="DI798">
            <v>0</v>
          </cell>
        </row>
        <row r="799">
          <cell r="B799" t="str">
            <v>Hedera colchica</v>
          </cell>
          <cell r="C799" t="str">
            <v>(K.Koch) K.Koch</v>
          </cell>
          <cell r="D799" t="str">
            <v>kjempebergflette</v>
          </cell>
          <cell r="E799">
            <v>85738</v>
          </cell>
          <cell r="F799">
            <v>128849</v>
          </cell>
          <cell r="G799" t="str">
            <v>ExpertGroups/Karplanter/N</v>
          </cell>
          <cell r="H799" t="str">
            <v>Karplanter</v>
          </cell>
          <cell r="I799" t="str">
            <v>Karplanter</v>
          </cell>
          <cell r="J799" t="str">
            <v>NotApplicable</v>
          </cell>
          <cell r="M799" t="str">
            <v>canNotEstablishWithin50years</v>
          </cell>
          <cell r="AA799">
            <v>2008</v>
          </cell>
          <cell r="AB799" t="str">
            <v>terrestrial</v>
          </cell>
          <cell r="AD799" t="str">
            <v>unknown</v>
          </cell>
          <cell r="AE799" t="str">
            <v>no</v>
          </cell>
          <cell r="AF799" t="str">
            <v>unknown</v>
          </cell>
          <cell r="AI799">
            <v>15</v>
          </cell>
          <cell r="AJ799" t="str">
            <v>V</v>
          </cell>
          <cell r="AW799" t="str">
            <v>Ingen kjent effekt</v>
          </cell>
          <cell r="AX799" t="str">
            <v>Ingen kjent effekt</v>
          </cell>
          <cell r="BC799" t="str">
            <v>Ingen kjent effekt</v>
          </cell>
          <cell r="BD799" t="str">
            <v>Ingen kjent effekt</v>
          </cell>
          <cell r="BK799" t="str">
            <v>subtropic_humid:Asia</v>
          </cell>
          <cell r="BM799" t="str">
            <v>temperate_nemoral:Europe,NorthAndCentralAmerica|subtropic_mediterranean:Europe|subtropic_humid:Asia</v>
          </cell>
          <cell r="DI799">
            <v>0</v>
          </cell>
        </row>
        <row r="800">
          <cell r="B800" t="str">
            <v>Hedychium coronarium</v>
          </cell>
          <cell r="C800" t="str">
            <v>J.König</v>
          </cell>
          <cell r="D800" t="str">
            <v>høstingefær</v>
          </cell>
          <cell r="E800">
            <v>78432</v>
          </cell>
          <cell r="F800">
            <v>120169</v>
          </cell>
          <cell r="G800" t="str">
            <v>ExpertGroups/Karplanter/N</v>
          </cell>
          <cell r="H800" t="str">
            <v>Karplanter</v>
          </cell>
          <cell r="I800" t="str">
            <v>Karplanter</v>
          </cell>
          <cell r="J800" t="str">
            <v>NotApplicable</v>
          </cell>
          <cell r="M800" t="str">
            <v>canNotEstablishWithin50years</v>
          </cell>
          <cell r="AA800">
            <v>2006</v>
          </cell>
          <cell r="AB800" t="str">
            <v>terrestrial</v>
          </cell>
          <cell r="AD800" t="str">
            <v>unknown</v>
          </cell>
          <cell r="AE800" t="str">
            <v>yes</v>
          </cell>
          <cell r="AF800" t="str">
            <v>unknown</v>
          </cell>
          <cell r="AI800">
            <v>10</v>
          </cell>
          <cell r="AJ800" t="str">
            <v>V</v>
          </cell>
          <cell r="AW800" t="str">
            <v>Ingen kjent effekt</v>
          </cell>
          <cell r="AX800" t="str">
            <v>Ingen kjent effekt</v>
          </cell>
          <cell r="BC800" t="str">
            <v>Ingen kjent effekt</v>
          </cell>
          <cell r="BD800" t="str">
            <v>Ingen kjent effekt</v>
          </cell>
          <cell r="BK800" t="str">
            <v>subtropic_humid:Asia</v>
          </cell>
          <cell r="BM800" t="str">
            <v>subtropic_humid:Asia,Oceania,NorthAndCentralAmerica,SouthAmerica|tropic:Asia,Oceania,NorthAndCentralAmerica,SouthAmerica</v>
          </cell>
          <cell r="DI800">
            <v>0</v>
          </cell>
        </row>
        <row r="801">
          <cell r="B801" t="str">
            <v>Helianthus annuus</v>
          </cell>
          <cell r="C801" t="str">
            <v>L.</v>
          </cell>
          <cell r="D801" t="str">
            <v>solsikke</v>
          </cell>
          <cell r="E801">
            <v>60557</v>
          </cell>
          <cell r="F801">
            <v>100597</v>
          </cell>
          <cell r="G801" t="str">
            <v>ExpertGroups/Karplanter/N</v>
          </cell>
          <cell r="H801" t="str">
            <v>Karplanter</v>
          </cell>
          <cell r="I801" t="str">
            <v>Karplanter</v>
          </cell>
          <cell r="J801" t="str">
            <v>NotApplicable</v>
          </cell>
          <cell r="M801" t="str">
            <v>canNotEstablishWithin50years</v>
          </cell>
          <cell r="AA801">
            <v>1893</v>
          </cell>
          <cell r="AB801" t="str">
            <v>terrestrial</v>
          </cell>
          <cell r="AD801" t="str">
            <v>origin,unknown</v>
          </cell>
          <cell r="AE801" t="str">
            <v>no</v>
          </cell>
          <cell r="AF801" t="str">
            <v>unknown</v>
          </cell>
          <cell r="AI801">
            <v>1</v>
          </cell>
          <cell r="AJ801" t="str">
            <v>V</v>
          </cell>
          <cell r="AW801" t="str">
            <v>Ingen kjent effekt</v>
          </cell>
          <cell r="AX801" t="str">
            <v>Viktig produksjonsart i varmere områder, men bare marginalt i Norge.</v>
          </cell>
          <cell r="BC801" t="str">
            <v>Ingen kjent effekt</v>
          </cell>
          <cell r="BD801" t="str">
            <v>Ingen kjent effekt</v>
          </cell>
          <cell r="BK801" t="str">
            <v>temperate_nemoral:NorthAndCentralAmerica|temperate_dry:NorthAndCentralAmerica|subtropic_unspecified:NorthAndCentralAmerica</v>
          </cell>
          <cell r="BM801" t="str">
            <v>temperate_nemoral:Europe,Asia,Oceania,NorthAndCentralAmerica,SouthAmerica|temperate_dry:Europe,Asia,NorthAndCentralAmerica|subtropic_unspecified:Europe,Asia,Africa,Oceania,NorthAndCentralAmerica,SouthAmerica|tropic:Asia,Africa,Oceania,NorthAndCentralAmerica,SouthAmerica</v>
          </cell>
          <cell r="DI801">
            <v>0</v>
          </cell>
        </row>
        <row r="802">
          <cell r="B802" t="str">
            <v>Helianthus debilis cucumerifolius</v>
          </cell>
          <cell r="C802" t="str">
            <v>(Torr. &amp; A.Gray) Heiser</v>
          </cell>
          <cell r="D802" t="str">
            <v>hjertesolsikke</v>
          </cell>
          <cell r="E802">
            <v>60559</v>
          </cell>
          <cell r="F802">
            <v>100599</v>
          </cell>
          <cell r="G802" t="str">
            <v>ExpertGroups/Karplanter/N</v>
          </cell>
          <cell r="H802" t="str">
            <v>Karplanter</v>
          </cell>
          <cell r="I802" t="str">
            <v>Karplanter</v>
          </cell>
          <cell r="J802" t="str">
            <v>NotApplicable</v>
          </cell>
          <cell r="M802" t="str">
            <v>canNotEstablishWithin50years</v>
          </cell>
          <cell r="AA802">
            <v>1916</v>
          </cell>
          <cell r="AB802" t="str">
            <v>terrestrial</v>
          </cell>
          <cell r="AD802" t="str">
            <v>origin</v>
          </cell>
          <cell r="AE802" t="str">
            <v>no</v>
          </cell>
          <cell r="AF802" t="str">
            <v>unknown</v>
          </cell>
          <cell r="AI802">
            <v>1</v>
          </cell>
          <cell r="AJ802" t="str">
            <v>V</v>
          </cell>
          <cell r="AW802" t="str">
            <v>Ingen kjent effekt</v>
          </cell>
          <cell r="AX802" t="str">
            <v>Ingen kjent effekt</v>
          </cell>
          <cell r="BC802" t="str">
            <v>Ingen kjent effekt</v>
          </cell>
          <cell r="BD802" t="str">
            <v>Ingen kjent effekt</v>
          </cell>
          <cell r="BK802" t="str">
            <v>temperate_nemoral:NorthAndCentralAmerica|subtropic_unspecified:NorthAndCentralAmerica</v>
          </cell>
          <cell r="BM802" t="str">
            <v>temperate_nemoral:NorthAndCentralAmerica|subtropic_unspecified:Oceania,NorthAndCentralAmerica|subtropic_caperegion:Africa</v>
          </cell>
          <cell r="DI802">
            <v>0</v>
          </cell>
        </row>
        <row r="803">
          <cell r="B803" t="str">
            <v>Helianthus decapetalus</v>
          </cell>
          <cell r="C803" t="str">
            <v>L.</v>
          </cell>
          <cell r="D803" t="str">
            <v>smalsolsikke</v>
          </cell>
          <cell r="E803">
            <v>60560</v>
          </cell>
          <cell r="F803">
            <v>100600</v>
          </cell>
          <cell r="G803" t="str">
            <v>ExpertGroups/Karplanter/N</v>
          </cell>
          <cell r="H803" t="str">
            <v>Karplanter</v>
          </cell>
          <cell r="I803" t="str">
            <v>Karplanter</v>
          </cell>
          <cell r="J803" t="str">
            <v>NotApplicable</v>
          </cell>
          <cell r="M803" t="str">
            <v>canNotEstablishWithin50years</v>
          </cell>
          <cell r="AA803">
            <v>2003</v>
          </cell>
          <cell r="AB803" t="str">
            <v>terrestrial</v>
          </cell>
          <cell r="AD803" t="str">
            <v>unknown</v>
          </cell>
          <cell r="AE803" t="str">
            <v>no</v>
          </cell>
          <cell r="AF803" t="str">
            <v>unknown</v>
          </cell>
          <cell r="AI803">
            <v>5</v>
          </cell>
          <cell r="AJ803" t="str">
            <v>V</v>
          </cell>
          <cell r="AW803" t="str">
            <v>Ingen kjent effekt</v>
          </cell>
          <cell r="AX803" t="str">
            <v>Ingen kjent effekt</v>
          </cell>
          <cell r="BC803" t="str">
            <v>Ingen kjent effekt</v>
          </cell>
          <cell r="BD803" t="str">
            <v>Ingen kjent effekt</v>
          </cell>
          <cell r="BK803" t="str">
            <v>temperate_nemoral:NorthAndCentralAmerica</v>
          </cell>
          <cell r="BM803" t="str">
            <v>temperate_nemoral:Europe,NorthAndCentralAmerica</v>
          </cell>
          <cell r="DI803">
            <v>0</v>
          </cell>
        </row>
        <row r="804">
          <cell r="B804" t="str">
            <v>Helianthus pauciflorus</v>
          </cell>
          <cell r="C804" t="str">
            <v>Nutt.</v>
          </cell>
          <cell r="D804" t="str">
            <v>præriesolsikke</v>
          </cell>
          <cell r="E804">
            <v>102564</v>
          </cell>
          <cell r="F804">
            <v>143483</v>
          </cell>
          <cell r="G804" t="str">
            <v>ExpertGroups/Karplanter/N</v>
          </cell>
          <cell r="H804" t="str">
            <v>Karplanter</v>
          </cell>
          <cell r="I804" t="str">
            <v>Karplanter</v>
          </cell>
          <cell r="J804" t="str">
            <v>NotApplicable</v>
          </cell>
          <cell r="M804" t="str">
            <v>canNotEstablishWithin50years</v>
          </cell>
          <cell r="X804">
            <v>2</v>
          </cell>
          <cell r="Y804">
            <v>3</v>
          </cell>
          <cell r="Z804">
            <v>1</v>
          </cell>
          <cell r="AA804">
            <v>1926</v>
          </cell>
          <cell r="AB804" t="str">
            <v>terrestrial</v>
          </cell>
          <cell r="AD804" t="str">
            <v>origin,unknown</v>
          </cell>
          <cell r="AE804" t="str">
            <v>yes</v>
          </cell>
          <cell r="AF804" t="str">
            <v>unknown</v>
          </cell>
          <cell r="AI804">
            <v>10</v>
          </cell>
          <cell r="AJ804" t="str">
            <v>V</v>
          </cell>
          <cell r="AW804" t="str">
            <v>Ingen kjent effekt</v>
          </cell>
          <cell r="AX804" t="str">
            <v>Ingen kjent effekt</v>
          </cell>
          <cell r="BC804" t="str">
            <v>Ingen kjent effekt</v>
          </cell>
          <cell r="BD804" t="str">
            <v>Ingen kjent effekt</v>
          </cell>
          <cell r="BK804" t="str">
            <v>temperate_nemoral:NorthAndCentralAmerica|temperate_dry:NorthAndCentralAmerica</v>
          </cell>
          <cell r="BM804" t="str">
            <v>temperate_nemoral:Europe,NorthAndCentralAmerica|temperate_dry:NorthAndCentralAmerica</v>
          </cell>
          <cell r="DI804">
            <v>0</v>
          </cell>
        </row>
        <row r="805">
          <cell r="B805" t="str">
            <v>Helianthus petiolaris</v>
          </cell>
          <cell r="C805" t="str">
            <v>Nutt.</v>
          </cell>
          <cell r="D805" t="str">
            <v>møllesolsikke</v>
          </cell>
          <cell r="E805">
            <v>60562</v>
          </cell>
          <cell r="F805">
            <v>100602</v>
          </cell>
          <cell r="G805" t="str">
            <v>ExpertGroups/Karplanter/N</v>
          </cell>
          <cell r="H805" t="str">
            <v>Karplanter</v>
          </cell>
          <cell r="I805" t="str">
            <v>Karplanter</v>
          </cell>
          <cell r="J805" t="str">
            <v>NotApplicable</v>
          </cell>
          <cell r="M805" t="str">
            <v>canNotEstablishWithin50years</v>
          </cell>
          <cell r="AA805">
            <v>1916</v>
          </cell>
          <cell r="AB805" t="str">
            <v>terrestrial</v>
          </cell>
          <cell r="AD805" t="str">
            <v>origin</v>
          </cell>
          <cell r="AE805" t="str">
            <v>no</v>
          </cell>
          <cell r="AF805" t="str">
            <v>unknown</v>
          </cell>
          <cell r="AI805">
            <v>1</v>
          </cell>
          <cell r="AJ805" t="str">
            <v>V</v>
          </cell>
          <cell r="AW805" t="str">
            <v>Ingen kjent effekt</v>
          </cell>
          <cell r="AX805" t="str">
            <v>Ingen kjent effekt</v>
          </cell>
          <cell r="BC805" t="str">
            <v>Ingen kjent effekt</v>
          </cell>
          <cell r="BD805" t="str">
            <v>Ingen kjent effekt</v>
          </cell>
          <cell r="BK805" t="str">
            <v>temperate_nemoral:NorthAndCentralAmerica|temperate_dry:NorthAndCentralAmerica|subtropic_mediterranean:NorthAndCentralAmerica</v>
          </cell>
          <cell r="BM805" t="str">
            <v>temperate_nemoral:NorthAndCentralAmerica|temperate_dry:NorthAndCentralAmerica|subtropic_mediterranean:NorthAndCentralAmerica</v>
          </cell>
          <cell r="DI805">
            <v>0</v>
          </cell>
        </row>
        <row r="806">
          <cell r="B806" t="str">
            <v>Helianthus ×laetiflorus</v>
          </cell>
          <cell r="C806" t="str">
            <v>Pers.</v>
          </cell>
          <cell r="D806" t="str">
            <v>strisolsikke</v>
          </cell>
          <cell r="E806">
            <v>133624</v>
          </cell>
          <cell r="F806">
            <v>100601</v>
          </cell>
          <cell r="G806" t="str">
            <v>ExpertGroups/Karplanter/N</v>
          </cell>
          <cell r="H806" t="str">
            <v>Karplanter</v>
          </cell>
          <cell r="I806" t="str">
            <v>Karplanter</v>
          </cell>
          <cell r="J806" t="str">
            <v>AlienSpecie</v>
          </cell>
          <cell r="N806">
            <v>3</v>
          </cell>
          <cell r="Q806">
            <v>1</v>
          </cell>
          <cell r="T806" t="str">
            <v>LO</v>
          </cell>
          <cell r="U806">
            <v>2</v>
          </cell>
          <cell r="V806" t="str">
            <v>3A,1</v>
          </cell>
          <cell r="X806">
            <v>3</v>
          </cell>
          <cell r="Y806">
            <v>4</v>
          </cell>
          <cell r="Z806">
            <v>1</v>
          </cell>
          <cell r="AA806">
            <v>1930</v>
          </cell>
          <cell r="AB806" t="str">
            <v>terrestrial</v>
          </cell>
          <cell r="AD806" t="str">
            <v>unknown</v>
          </cell>
          <cell r="AE806" t="str">
            <v>yes</v>
          </cell>
          <cell r="AF806" t="str">
            <v>unknown</v>
          </cell>
          <cell r="AG806">
            <v>1946</v>
          </cell>
          <cell r="AH806" t="str">
            <v>Ak Bærum: Kadett-tangen i Sandvika</v>
          </cell>
          <cell r="AI806">
            <v>10</v>
          </cell>
          <cell r="AJ806" t="str">
            <v>V</v>
          </cell>
          <cell r="AL806">
            <v>1</v>
          </cell>
          <cell r="AM806" t="str">
            <v>importDirect</v>
          </cell>
          <cell r="AN806">
            <v>3</v>
          </cell>
          <cell r="AO806" t="str">
            <v>introductionEscaped</v>
          </cell>
          <cell r="AP806" t="str">
            <v>Øs,OsA,Bu,Ve,Te,Aa,Va</v>
          </cell>
          <cell r="AQ806">
            <v>180</v>
          </cell>
          <cell r="AR806">
            <v>5</v>
          </cell>
          <cell r="AS806">
            <v>900</v>
          </cell>
          <cell r="AT806">
            <v>21800</v>
          </cell>
          <cell r="AU806">
            <v>1800</v>
          </cell>
          <cell r="AV806">
            <v>80</v>
          </cell>
          <cell r="AW806" t="str">
            <v>Ingen kjent effekt</v>
          </cell>
          <cell r="AX806" t="str">
            <v>Ingen kjent effekt</v>
          </cell>
          <cell r="BC806" t="str">
            <v>Ingen kjent effekt</v>
          </cell>
          <cell r="BD806" t="str">
            <v>Ingen kjent effekt</v>
          </cell>
          <cell r="BE806" t="str">
            <v>no</v>
          </cell>
          <cell r="BF806" t="str">
            <v>no</v>
          </cell>
          <cell r="BG806" t="str">
            <v>V</v>
          </cell>
          <cell r="BK806" t="str">
            <v>unknown:NorthAndCentralAmerica</v>
          </cell>
          <cell r="BM806" t="str">
            <v>temperate_boreal:Europe,NorthAndCentralAmerica|temperate_nemoral:Europe,NorthAndCentralAmerica</v>
          </cell>
          <cell r="BO806">
            <v>3</v>
          </cell>
          <cell r="BR806" t="str">
            <v>RedListCategoryLevel</v>
          </cell>
          <cell r="BT806">
            <v>2</v>
          </cell>
          <cell r="BW806" t="str">
            <v>SpreadYearlyIncreaseObservations</v>
          </cell>
          <cell r="BX806">
            <v>135</v>
          </cell>
          <cell r="BY806">
            <v>1</v>
          </cell>
          <cell r="CB806" t="str">
            <v>T32,T35,T37,T40,T43</v>
          </cell>
          <cell r="CC806">
            <v>1</v>
          </cell>
          <cell r="CH806">
            <v>1</v>
          </cell>
          <cell r="CM806">
            <v>1</v>
          </cell>
          <cell r="CQ806">
            <v>1</v>
          </cell>
          <cell r="CU806">
            <v>1</v>
          </cell>
          <cell r="CX806">
            <v>0</v>
          </cell>
          <cell r="CY806">
            <v>1</v>
          </cell>
          <cell r="DB806">
            <v>0</v>
          </cell>
          <cell r="DC806" t="str">
            <v>Strisolsikke &lt;i&gt;Helianthus &lt;/i&gt;x &lt;i&gt;laetiflorus&lt;/i&gt; er en langlevd, flerårig urt med jordstengel og klonal vekst. Den er en fertil og variabel hybridart mellom præriesolsikke &lt;i&gt;H. pauciflorus&lt;/i&gt; og jordskokk &lt;i&gt;H. tuberosus&lt;/i&gt;, oppstått i USA og spredt til Europa som hageplante. Det er uvisst hvor god frøsetting den har i Norge, men den kan etablere utstrakte kloner på ulike typer skrotemark, gjengroende eng og i forlatte eller dårlig skjøttete parker.</v>
          </cell>
          <cell r="DD806" t="str">
            <v>&lt;p&gt;Arten har hatt en nokså langsom og litt ujamn økning som forvillet hageplante i Norge, fra en start i Akershus i 1930 (Nesodden) og 1946 (Bærum) til spredte forekomster fra Østfold, Oslo/Akershus og Drammensområdet i Buskerud sør til Vest-Agder. Den største økningen er etter 2000, og arten blir også stadig oftere å se i hager.&lt;/p&gt;</v>
          </cell>
          <cell r="DE806" t="str">
            <v>Arten er innført som hageplante og hovedsakelig spredt ut ved dumping av hageavfall, men muligens også med noe frøspredning.</v>
          </cell>
          <cell r="DF806" t="str">
            <v>Invasjonspotensialet er moderat, med moderat lang median levetid og begrenset ekspansjonshastighet. Arten eablerer seg lett, men nesten alltid på steder der den lett blir fjernet igjen ved inngrep (dumpeplasser og arealer under gjengroing).</v>
          </cell>
          <cell r="DG806" t="str">
            <v>Ingen kjent negativ økologisk effekt er knyttet til arten. Klonene kan bli nokså store, og plantene storvokste, men er likevel av så begrenset utstrekning og antall at de fortrenger lite. Dessuten skjer fortrengningen nesten bare på skrotemark ("sterkt endret fastmark").</v>
          </cell>
          <cell r="DH806" t="str">
            <v>&lt;p&gt;Strisolsikke vurderes til låg økologisk risiko, og utelukkende på grunn av invasjonspotensialet. Den er nesten bare etablert på skrotemark i vid betydning, er ikke særlig ekspansiv, og gjør ikke noen påviselig skade.&lt;br/&gt;&lt;/p&gt;</v>
          </cell>
          <cell r="DI806">
            <v>0</v>
          </cell>
        </row>
        <row r="807">
          <cell r="B807" t="str">
            <v>Helichrysum arenarium</v>
          </cell>
          <cell r="C807" t="str">
            <v>(L.) Moench</v>
          </cell>
          <cell r="D807" t="str">
            <v>sandstråblom</v>
          </cell>
          <cell r="E807">
            <v>133626</v>
          </cell>
          <cell r="F807">
            <v>100606</v>
          </cell>
          <cell r="G807" t="str">
            <v>ExpertGroups/Karplanter/N</v>
          </cell>
          <cell r="H807" t="str">
            <v>Karplanter</v>
          </cell>
          <cell r="I807" t="str">
            <v>Karplanter</v>
          </cell>
          <cell r="J807" t="str">
            <v>NotApplicable</v>
          </cell>
          <cell r="M807" t="str">
            <v>NotPresentInRegion</v>
          </cell>
          <cell r="AB807" t="str">
            <v>terrestrial</v>
          </cell>
          <cell r="AE807" t="str">
            <v>no</v>
          </cell>
          <cell r="AF807" t="str">
            <v>unknown</v>
          </cell>
          <cell r="AI807">
            <v>5</v>
          </cell>
          <cell r="AJ807" t="str">
            <v>V</v>
          </cell>
          <cell r="AW807" t="str">
            <v>Ingen kjent effekt</v>
          </cell>
          <cell r="AX807" t="str">
            <v>Ingen kjent effekt</v>
          </cell>
          <cell r="BC807" t="str">
            <v>Ingen kjent effekt</v>
          </cell>
          <cell r="BD807" t="str">
            <v>Ingen kjent effekt</v>
          </cell>
          <cell r="BK807" t="str">
            <v>temperate_nemoral:Europe|temperate_dry:Europe|subtropic_mediterranean:Europe</v>
          </cell>
          <cell r="BM807" t="str">
            <v>temperate_nemoral:Europe|temperate_dry:Europe|subtropic_mediterranean:Europe</v>
          </cell>
          <cell r="DI807">
            <v>0</v>
          </cell>
        </row>
        <row r="808">
          <cell r="B808" t="str">
            <v>Heliophila linearis linearifolia</v>
          </cell>
          <cell r="C808" t="str">
            <v>(Burch. &amp; DC.) Marais</v>
          </cell>
          <cell r="E808">
            <v>141659</v>
          </cell>
          <cell r="F808">
            <v>170644</v>
          </cell>
          <cell r="G808" t="str">
            <v>ExpertGroups/Karplanter/N</v>
          </cell>
          <cell r="H808" t="str">
            <v>Karplanter</v>
          </cell>
          <cell r="I808" t="str">
            <v>Karplanter</v>
          </cell>
          <cell r="J808" t="str">
            <v>NotApplicable</v>
          </cell>
          <cell r="M808" t="str">
            <v>canNotEstablishWithin50years</v>
          </cell>
          <cell r="AA808">
            <v>1990</v>
          </cell>
          <cell r="AB808" t="str">
            <v>terrestrial</v>
          </cell>
          <cell r="AD808" t="str">
            <v>unknown</v>
          </cell>
          <cell r="AE808" t="str">
            <v>no</v>
          </cell>
          <cell r="AF808" t="str">
            <v>unknown</v>
          </cell>
          <cell r="AI808">
            <v>1</v>
          </cell>
          <cell r="AJ808" t="str">
            <v>V</v>
          </cell>
          <cell r="AW808" t="str">
            <v>Ingen kjent effekt</v>
          </cell>
          <cell r="AX808" t="str">
            <v>Ingen kjent effekt</v>
          </cell>
          <cell r="BC808" t="str">
            <v>Ingen kjent effekt</v>
          </cell>
          <cell r="BD808" t="str">
            <v>Ingen kjent effekt</v>
          </cell>
          <cell r="BK808" t="str">
            <v>subtropic_caperegion:Africa</v>
          </cell>
          <cell r="BM808" t="str">
            <v>subtropic_caperegion:Africa</v>
          </cell>
          <cell r="DI808">
            <v>0</v>
          </cell>
        </row>
        <row r="809">
          <cell r="B809" t="str">
            <v>Heliopsis helianthoides</v>
          </cell>
          <cell r="C809" t="str">
            <v>(L.) Sweet</v>
          </cell>
          <cell r="D809" t="str">
            <v>rusoløye</v>
          </cell>
          <cell r="E809">
            <v>105212</v>
          </cell>
          <cell r="F809">
            <v>145559</v>
          </cell>
          <cell r="G809" t="str">
            <v>ExpertGroups/Karplanter/N</v>
          </cell>
          <cell r="H809" t="str">
            <v>Karplanter</v>
          </cell>
          <cell r="I809" t="str">
            <v>Karplanter</v>
          </cell>
          <cell r="J809" t="str">
            <v>NotApplicable</v>
          </cell>
          <cell r="M809" t="str">
            <v>canNotEstablishWithin50years</v>
          </cell>
          <cell r="AA809">
            <v>1967</v>
          </cell>
          <cell r="AB809" t="str">
            <v>terrestrial</v>
          </cell>
          <cell r="AD809" t="str">
            <v>unknown</v>
          </cell>
          <cell r="AE809" t="str">
            <v>no</v>
          </cell>
          <cell r="AF809" t="str">
            <v>unknown</v>
          </cell>
          <cell r="AI809">
            <v>5</v>
          </cell>
          <cell r="AJ809" t="str">
            <v>V</v>
          </cell>
          <cell r="AW809" t="str">
            <v>Ingen kjent effekt</v>
          </cell>
          <cell r="AX809" t="str">
            <v>Ingen kjent effekt</v>
          </cell>
          <cell r="BC809" t="str">
            <v>Ingen kjent effekt</v>
          </cell>
          <cell r="BD809" t="str">
            <v>Ingen kjent effekt</v>
          </cell>
          <cell r="BK809" t="str">
            <v>temperate_nemoral:NorthAndCentralAmerica</v>
          </cell>
          <cell r="BM809" t="str">
            <v>temperate_nemoral:Europe,NorthAndCentralAmerica|subtropic_unspecified:SouthAmerica</v>
          </cell>
          <cell r="DI809">
            <v>0</v>
          </cell>
        </row>
        <row r="810">
          <cell r="B810" t="str">
            <v>Heliotropium europaeum</v>
          </cell>
          <cell r="C810" t="str">
            <v>L.</v>
          </cell>
          <cell r="D810" t="str">
            <v>ugrasheliotrop</v>
          </cell>
          <cell r="E810">
            <v>60964</v>
          </cell>
          <cell r="F810">
            <v>101004</v>
          </cell>
          <cell r="G810" t="str">
            <v>ExpertGroups/Karplanter/N</v>
          </cell>
          <cell r="H810" t="str">
            <v>Karplanter</v>
          </cell>
          <cell r="I810" t="str">
            <v>Karplanter</v>
          </cell>
          <cell r="J810" t="str">
            <v>NotApplicable</v>
          </cell>
          <cell r="M810" t="str">
            <v>canNotEstablishWithin50years</v>
          </cell>
          <cell r="AA810">
            <v>1834</v>
          </cell>
          <cell r="AB810" t="str">
            <v>terrestrial</v>
          </cell>
          <cell r="AD810" t="str">
            <v>origin,unknown</v>
          </cell>
          <cell r="AE810" t="str">
            <v>no</v>
          </cell>
          <cell r="AF810" t="str">
            <v>unknown</v>
          </cell>
          <cell r="AI810">
            <v>1</v>
          </cell>
          <cell r="AJ810" t="str">
            <v>V</v>
          </cell>
          <cell r="AW810" t="str">
            <v>Ingen kjent effekt</v>
          </cell>
          <cell r="AX810" t="str">
            <v>Ingen kjent effekt</v>
          </cell>
          <cell r="BC810" t="str">
            <v>Ingen kjent effekt</v>
          </cell>
          <cell r="BD810" t="str">
            <v>Ingen kjent effekt</v>
          </cell>
          <cell r="BK810" t="str">
            <v>temperate_dry:Asia|subtropic_mediterranean:Europe,Asia,Africa|subtropic_dry:Asia</v>
          </cell>
          <cell r="BM810" t="str">
            <v>temperate_dry:Asia|subtropic_mediterranean:Europe,Asia,Africa,Oceania,NorthAndCentralAmerica|subtropic_dry:Asia,Oceania</v>
          </cell>
          <cell r="DI810">
            <v>0</v>
          </cell>
        </row>
        <row r="811">
          <cell r="B811" t="str">
            <v>Helminthotheca echioides</v>
          </cell>
          <cell r="C811" t="str">
            <v>(L.) Holub</v>
          </cell>
          <cell r="D811" t="str">
            <v>tornbitterblom</v>
          </cell>
          <cell r="E811">
            <v>133635</v>
          </cell>
          <cell r="F811">
            <v>143484</v>
          </cell>
          <cell r="G811" t="str">
            <v>ExpertGroups/Karplanter/N</v>
          </cell>
          <cell r="H811" t="str">
            <v>Karplanter</v>
          </cell>
          <cell r="I811" t="str">
            <v>Karplanter</v>
          </cell>
          <cell r="J811" t="str">
            <v>NotApplicable</v>
          </cell>
          <cell r="M811" t="str">
            <v>canNotEstablishWithin50years</v>
          </cell>
          <cell r="AA811">
            <v>1882</v>
          </cell>
          <cell r="AB811" t="str">
            <v>terrestrial</v>
          </cell>
          <cell r="AD811" t="str">
            <v>origin,unknown</v>
          </cell>
          <cell r="AE811" t="str">
            <v>no</v>
          </cell>
          <cell r="AF811" t="str">
            <v>unknown</v>
          </cell>
          <cell r="AI811">
            <v>1</v>
          </cell>
          <cell r="AJ811" t="str">
            <v>V</v>
          </cell>
          <cell r="AW811" t="str">
            <v>Ingen kjent effekt</v>
          </cell>
          <cell r="AX811" t="str">
            <v>Ingen kjent effekt</v>
          </cell>
          <cell r="BC811" t="str">
            <v>Ingen kjent effekt</v>
          </cell>
          <cell r="BD811" t="str">
            <v>Ingen kjent effekt</v>
          </cell>
          <cell r="BK811" t="str">
            <v>subtropic_mediterranean:Europe,Asia,Africa|subtropic_dry:Asia</v>
          </cell>
          <cell r="BM811" t="str">
            <v>subtropic_unspecified:SouthAmerica|subtropic_mediterranean:Europe,Asia,Africa,Oceania,NorthAndCentralAmerica|subtropic_dry:Asia,NorthAndCentralAmerica|subtropic_caperegion:Africa</v>
          </cell>
          <cell r="DI811">
            <v>0</v>
          </cell>
        </row>
        <row r="812">
          <cell r="B812" t="str">
            <v>Helosciadium nodiflorum</v>
          </cell>
          <cell r="C812" t="str">
            <v>(L.) Koch</v>
          </cell>
          <cell r="D812" t="str">
            <v>nikkeselleri</v>
          </cell>
          <cell r="E812">
            <v>86675</v>
          </cell>
          <cell r="F812">
            <v>129592</v>
          </cell>
          <cell r="G812" t="str">
            <v>ExpertGroups/Karplanter/N</v>
          </cell>
          <cell r="H812" t="str">
            <v>Karplanter</v>
          </cell>
          <cell r="I812" t="str">
            <v>Karplanter</v>
          </cell>
          <cell r="J812" t="str">
            <v>NotApplicable</v>
          </cell>
          <cell r="M812" t="str">
            <v>canNotEstablishWithin50years</v>
          </cell>
          <cell r="AA812">
            <v>1868</v>
          </cell>
          <cell r="AB812" t="str">
            <v>terrestrial</v>
          </cell>
          <cell r="AD812" t="str">
            <v>origin</v>
          </cell>
          <cell r="AE812" t="str">
            <v>no</v>
          </cell>
          <cell r="AF812" t="str">
            <v>unknown</v>
          </cell>
          <cell r="AI812">
            <v>3</v>
          </cell>
          <cell r="AJ812" t="str">
            <v>V</v>
          </cell>
          <cell r="AW812" t="str">
            <v>Ingen kjent effekt</v>
          </cell>
          <cell r="AX812" t="str">
            <v>Ingen kjent effekt</v>
          </cell>
          <cell r="BC812" t="str">
            <v>Ingen kjent effekt</v>
          </cell>
          <cell r="BD812" t="str">
            <v>Ingen kjent effekt</v>
          </cell>
          <cell r="BK812" t="str">
            <v>temperate_nemoral:Europe,Asia|subtropic_mediterranean:Europe,Asia,Africa</v>
          </cell>
          <cell r="BM812" t="str">
            <v>temperate_nemoral:Europe,Asia|subtropic_mediterranean:Europe,Asia,Africa</v>
          </cell>
          <cell r="DI812">
            <v>0</v>
          </cell>
        </row>
        <row r="813">
          <cell r="B813" t="str">
            <v>Hemizonia pungens</v>
          </cell>
          <cell r="C813" t="str">
            <v>(Hook. &amp; Arn.) Torr. &amp; A.Gray</v>
          </cell>
          <cell r="D813" t="str">
            <v>piggurt</v>
          </cell>
          <cell r="E813">
            <v>133638</v>
          </cell>
          <cell r="F813">
            <v>100608</v>
          </cell>
          <cell r="G813" t="str">
            <v>ExpertGroups/Karplanter/N</v>
          </cell>
          <cell r="H813" t="str">
            <v>Karplanter</v>
          </cell>
          <cell r="I813" t="str">
            <v>Karplanter</v>
          </cell>
          <cell r="J813" t="str">
            <v>NotApplicable</v>
          </cell>
          <cell r="M813" t="str">
            <v>canNotEstablishWithin50years</v>
          </cell>
          <cell r="AA813">
            <v>1916</v>
          </cell>
          <cell r="AB813" t="str">
            <v>terrestrial</v>
          </cell>
          <cell r="AD813" t="str">
            <v>origin</v>
          </cell>
          <cell r="AE813" t="str">
            <v>no</v>
          </cell>
          <cell r="AF813" t="str">
            <v>unknown</v>
          </cell>
          <cell r="AI813">
            <v>1</v>
          </cell>
          <cell r="AJ813" t="str">
            <v>V</v>
          </cell>
          <cell r="AW813" t="str">
            <v>Ingen kjent effekt</v>
          </cell>
          <cell r="AX813" t="str">
            <v>Ingen kjent effekt</v>
          </cell>
          <cell r="BC813" t="str">
            <v>Ingen kjent effekt</v>
          </cell>
          <cell r="BD813" t="str">
            <v>Ingen kjent effekt</v>
          </cell>
          <cell r="BK813" t="str">
            <v>subtropic_mediterranean:NorthAndCentralAmerica</v>
          </cell>
          <cell r="BM813" t="str">
            <v>subtropic_mediterranean:NorthAndCentralAmerica</v>
          </cell>
          <cell r="DI813">
            <v>0</v>
          </cell>
        </row>
        <row r="814">
          <cell r="B814" t="str">
            <v>Heracleum pubescens</v>
          </cell>
          <cell r="C814" t="str">
            <v>auct. non (Hoffm.)</v>
          </cell>
          <cell r="E814">
            <v>118500</v>
          </cell>
          <cell r="F814">
            <v>157753</v>
          </cell>
          <cell r="G814" t="str">
            <v>ExpertGroups/Karplanter/N</v>
          </cell>
          <cell r="H814" t="str">
            <v>Karplanter</v>
          </cell>
          <cell r="I814" t="str">
            <v>Karplanter</v>
          </cell>
          <cell r="J814" t="str">
            <v>AlienSpecie</v>
          </cell>
          <cell r="N814">
            <v>3</v>
          </cell>
          <cell r="O814" t="str">
            <v>V</v>
          </cell>
          <cell r="Q814">
            <v>1</v>
          </cell>
          <cell r="T814" t="str">
            <v>LO</v>
          </cell>
          <cell r="U814">
            <v>2</v>
          </cell>
          <cell r="V814" t="str">
            <v>3A,1</v>
          </cell>
          <cell r="AA814">
            <v>1922</v>
          </cell>
          <cell r="AB814" t="str">
            <v>terrestrial</v>
          </cell>
          <cell r="AD814" t="str">
            <v>unknown</v>
          </cell>
          <cell r="AE814" t="str">
            <v>no</v>
          </cell>
          <cell r="AF814" t="str">
            <v>unknown</v>
          </cell>
          <cell r="AG814">
            <v>2005</v>
          </cell>
          <cell r="AH814" t="str">
            <v>8 forekomster i Ak Ås, Frogn, Bu Røyken, Vf Nøtterøy, Larvik og Hedrum, og Te Bamble og Porsgrunn</v>
          </cell>
          <cell r="AI814">
            <v>5</v>
          </cell>
          <cell r="AJ814" t="str">
            <v>V</v>
          </cell>
          <cell r="AN814">
            <v>2</v>
          </cell>
          <cell r="AO814" t="str">
            <v>spreadStowaway,spreadNaturalDispersal</v>
          </cell>
          <cell r="AP814" t="str">
            <v>OsA,Bu,Ve,Te</v>
          </cell>
          <cell r="AQ814">
            <v>32</v>
          </cell>
          <cell r="AR814">
            <v>10</v>
          </cell>
          <cell r="AS814">
            <v>320</v>
          </cell>
          <cell r="AT814">
            <v>4000</v>
          </cell>
          <cell r="AU814">
            <v>640</v>
          </cell>
          <cell r="AV814">
            <v>100</v>
          </cell>
          <cell r="AW814" t="str">
            <v>Ingen kjent effekt</v>
          </cell>
          <cell r="AX814" t="str">
            <v>Ingen kjent effekt</v>
          </cell>
          <cell r="BC814" t="str">
            <v>Ingen kjent effekt</v>
          </cell>
          <cell r="BD814" t="str">
            <v>Ingen kjent effekt</v>
          </cell>
          <cell r="BE814" t="str">
            <v>no</v>
          </cell>
          <cell r="BF814" t="str">
            <v>no</v>
          </cell>
          <cell r="BK814" t="str">
            <v>temperate_nemoral:Europe</v>
          </cell>
          <cell r="BM814" t="str">
            <v>temperate_nemoral:Europe</v>
          </cell>
          <cell r="BO814">
            <v>3</v>
          </cell>
          <cell r="BQ814" t="str">
            <v>X</v>
          </cell>
          <cell r="BR814" t="str">
            <v>RedListCategoryLevel</v>
          </cell>
          <cell r="BT814">
            <v>2</v>
          </cell>
          <cell r="BU814" t="str">
            <v>X</v>
          </cell>
          <cell r="BW814" t="str">
            <v>SpreadYearlyIncreaseCalculatedExpansionSpeed</v>
          </cell>
          <cell r="BX814">
            <v>77.540000000000006</v>
          </cell>
          <cell r="BY814">
            <v>1</v>
          </cell>
          <cell r="CB814" t="str">
            <v>T40,T35</v>
          </cell>
          <cell r="CC814">
            <v>1</v>
          </cell>
          <cell r="CH814">
            <v>1</v>
          </cell>
          <cell r="CM814">
            <v>1</v>
          </cell>
          <cell r="CQ814">
            <v>1</v>
          </cell>
          <cell r="CU814">
            <v>1</v>
          </cell>
          <cell r="CX814">
            <v>0</v>
          </cell>
          <cell r="CY814">
            <v>1</v>
          </cell>
          <cell r="DB814">
            <v>0</v>
          </cell>
          <cell r="DC814" t="str">
            <v>Bjørnekjeks-arten &lt;i&gt;Heracleum pubescens&lt;/i&gt; er en flerårig urt fra Krim. Den har frøformering, og delfruktene er tynne og med vinge, og de kan spres med vind og med jetstrømmen langs høyhastighetsveier.&lt;br/&gt;Arten er ikke formelt akseptert fra Norge. Den ble antydet hos Fremstad &amp; Elven (2006: 21), som rapporterte funnene gjort i 2005. Lars Fr&amp;#246:berg, som reviderte &lt;i&gt;Heracleum&lt;/i&gt; for Flora Nordica (Fr&amp;#246:berg 2010), aksepterte ikke arten formelt for Norden (han diskuterte den s. 226), men han annoterte de to herbariebeleggene fra Holmestrand 1922 og Bamble 1951, og også ett belegg av det materialet som ble samlet inn i 2005, som &lt;i&gt;H. pubescens&lt;/i&gt;. Hartvig (2015) aksepterer ikke arten fra Danmark.&lt;br/&gt;De kildene vi har brukt (Brummitt 1968, Mandenova 1974, Wellendorf 1980, Frøberg 2010), opplyser følgende karakterer som skiller mot kjempebjørnekjeks &lt;i&gt;Heracleum mantegazzianum&lt;/i&gt; (som er den aktuelle forvekslingsarten): mer småvokst, 60-80 cm mot (170) 200-500 cm høg: bladfliker mindre forlengete: skjermer mindre, 10-12 cm i diameter mot 20-50 cm, og med færre stråler, (9) 15-20 (40) mot over 50: kronblad kvite, omtrent jamnstore mot kvite til svakt rosa, og de ytre mye større enn de indre: og frukt 13-14 x 8-10 cm mot (7) 9-11 x 6-8 (10), altså større frukter hos &lt;i&gt;H. pubescens&lt;/i&gt;. Disse karakterene er foreløpig ikke kontrollert opp mot norsk materiale.</v>
          </cell>
          <cell r="DD814" t="str">
            <v>Det er bare to tidlige funn dokumentert med herbariebelegg, fra Vf Holmestrand i 1922 og Te Bamble: Langesund 1951. Ved en bilbefaring i 2005 ble arten funnet (og dokumentert, men med ikke-digitalisert informasjon) fra lokaliteter i Ak Ås og Frogn, Bu Røyken (trolig nyetablert etter åpning av Oslofjordtunellen), Vf Nøtterøy, Lardal (langs veien fra Skien over Siljan) og Larvik, og Te Bamble og Porsgrunn. Arten er trolig massivt oversett.</v>
          </cell>
          <cell r="DE814" t="str">
            <v>Innførselsmåten er ukjent. Arten kan være innført som hagestaude og forvillet, men vel så sannsynlig er det at den er kommet med transportmidler. I hovedsak synes arten bli spredt med frø langs veiene, kanskje både med jetstrømmen fra bilene og ved forflytning av jordmasser.</v>
          </cell>
          <cell r="DF814" t="str">
            <v>Invasjonspotensialet er moderat, med usikkerhet til begrenset, som en kombinasjon av moderat (til begrenset) median levetid og begrenset (til moderat) ekspansjonshastighet. Beregningene som ligger bak disse vurderingene er svært usikre, og arten kan allerede nå ha et mye større invasjonspotensiale enn våre tall tilsier.</v>
          </cell>
          <cell r="DG814" t="str">
            <v>Ingen kjent negativ økologisk effekt er knyttet til arten. Dersom arten er såpass sparsom som våre registreringer tilsier, og så sterkt knyttet til sterkt endret fastmark (veisystemet), har den neppe særlig stor økologisk effekt.</v>
          </cell>
          <cell r="DH814" t="str">
            <v>&lt;i&gt;Heracleum pubescens&lt;/i&gt; vurderes til låg økologisk risiko, og foreløpig utelukkende på grunn av invasjonspotensialet.</v>
          </cell>
          <cell r="DI814">
            <v>6</v>
          </cell>
        </row>
        <row r="815">
          <cell r="B815" t="str">
            <v>Herniaria hirsuta</v>
          </cell>
          <cell r="C815" t="str">
            <v>L.</v>
          </cell>
          <cell r="D815" t="str">
            <v>lodnebrokkurt</v>
          </cell>
          <cell r="E815">
            <v>61463</v>
          </cell>
          <cell r="F815">
            <v>101503</v>
          </cell>
          <cell r="G815" t="str">
            <v>ExpertGroups/Karplanter/N</v>
          </cell>
          <cell r="H815" t="str">
            <v>Karplanter</v>
          </cell>
          <cell r="I815" t="str">
            <v>Karplanter</v>
          </cell>
          <cell r="J815" t="str">
            <v>NotApplicable</v>
          </cell>
          <cell r="M815" t="str">
            <v>canNotEstablishWithin50years</v>
          </cell>
          <cell r="AA815">
            <v>1834</v>
          </cell>
          <cell r="AB815" t="str">
            <v>terrestrial</v>
          </cell>
          <cell r="AD815" t="str">
            <v>origin</v>
          </cell>
          <cell r="AE815" t="str">
            <v>no</v>
          </cell>
          <cell r="AF815" t="str">
            <v>unknown</v>
          </cell>
          <cell r="AI815">
            <v>1</v>
          </cell>
          <cell r="AJ815" t="str">
            <v>V</v>
          </cell>
          <cell r="AW815" t="str">
            <v>Ingen kjent effekt</v>
          </cell>
          <cell r="AX815" t="str">
            <v>Ingen kjent effekt</v>
          </cell>
          <cell r="BC815" t="str">
            <v>Ingen kjent effekt</v>
          </cell>
          <cell r="BD815" t="str">
            <v>Ingen kjent effekt</v>
          </cell>
          <cell r="BK815" t="str">
            <v>temperate_nemoral:Europe,Asia|temperate_dry:Asia|subtropic_mediterranean:Europe,Asia,Africa</v>
          </cell>
          <cell r="BM815" t="str">
            <v>temperate_nemoral:Europe,Asia|temperate_dry:Asia|subtropic_mediterranean:Europe,Asia,Africa,Oceania,NorthAndCentralAmerica</v>
          </cell>
          <cell r="DI815">
            <v>0</v>
          </cell>
        </row>
        <row r="816">
          <cell r="B816" t="str">
            <v>Herniaria polygama</v>
          </cell>
          <cell r="C816" t="str">
            <v>J.Gay</v>
          </cell>
          <cell r="D816" t="str">
            <v>middelhavsbrokkurt</v>
          </cell>
          <cell r="E816">
            <v>61464</v>
          </cell>
          <cell r="F816">
            <v>101504</v>
          </cell>
          <cell r="G816" t="str">
            <v>ExpertGroups/Karplanter/N</v>
          </cell>
          <cell r="H816" t="str">
            <v>Karplanter</v>
          </cell>
          <cell r="I816" t="str">
            <v>Karplanter</v>
          </cell>
          <cell r="J816" t="str">
            <v>NotApplicable</v>
          </cell>
          <cell r="M816" t="str">
            <v>canNotEstablishWithin50years</v>
          </cell>
          <cell r="AA816" t="str">
            <v>1870 ca</v>
          </cell>
          <cell r="AB816" t="str">
            <v>terrestrial</v>
          </cell>
          <cell r="AD816" t="str">
            <v>unknown</v>
          </cell>
          <cell r="AE816" t="str">
            <v>no</v>
          </cell>
          <cell r="AF816" t="str">
            <v>unknown</v>
          </cell>
          <cell r="AI816">
            <v>1</v>
          </cell>
          <cell r="AJ816" t="str">
            <v>V</v>
          </cell>
          <cell r="AW816" t="str">
            <v>Ingen kjent effekt</v>
          </cell>
          <cell r="AX816" t="str">
            <v>Ingen kjent effekt</v>
          </cell>
          <cell r="BC816" t="str">
            <v>Ingen kjent effekt</v>
          </cell>
          <cell r="BD816" t="str">
            <v>Ingen kjent effekt</v>
          </cell>
          <cell r="BK816" t="str">
            <v>subtropic_mediterranean:Europe,Asia,Africa</v>
          </cell>
          <cell r="BM816" t="str">
            <v>subtropic_mediterranean:Europe,Asia,Africa</v>
          </cell>
          <cell r="DI816">
            <v>0</v>
          </cell>
        </row>
        <row r="817">
          <cell r="B817" t="str">
            <v>Hesperis pycnotricha</v>
          </cell>
          <cell r="C817" t="str">
            <v>Borbás &amp; Degen</v>
          </cell>
          <cell r="D817" t="str">
            <v>russedagfiol</v>
          </cell>
          <cell r="E817">
            <v>61192</v>
          </cell>
          <cell r="F817">
            <v>101232</v>
          </cell>
          <cell r="G817" t="str">
            <v>ExpertGroups/Karplanter/N</v>
          </cell>
          <cell r="H817" t="str">
            <v>Karplanter</v>
          </cell>
          <cell r="I817" t="str">
            <v>Karplanter</v>
          </cell>
          <cell r="J817" t="str">
            <v>NotApplicable</v>
          </cell>
          <cell r="M817" t="str">
            <v>canNotEstablishWithin50years</v>
          </cell>
          <cell r="AA817">
            <v>1915</v>
          </cell>
          <cell r="AB817" t="str">
            <v>terrestrial</v>
          </cell>
          <cell r="AD817" t="str">
            <v>origin,unknown</v>
          </cell>
          <cell r="AE817" t="str">
            <v>no</v>
          </cell>
          <cell r="AF817" t="str">
            <v>unknown</v>
          </cell>
          <cell r="AI817">
            <v>5</v>
          </cell>
          <cell r="AJ817" t="str">
            <v>V</v>
          </cell>
          <cell r="AW817" t="str">
            <v>Ingen kjent effekt</v>
          </cell>
          <cell r="AX817" t="str">
            <v>Ingen kjent effekt</v>
          </cell>
          <cell r="BC817" t="str">
            <v>Ingen kjent effekt</v>
          </cell>
          <cell r="BD817" t="str">
            <v>Ingen kjent effekt</v>
          </cell>
          <cell r="BK817" t="str">
            <v>temperate_nemoral:Europe|temperate_dry:Europe</v>
          </cell>
          <cell r="BM817" t="str">
            <v>temperate_nemoral:Europe|temperate_dry:Europe</v>
          </cell>
          <cell r="DI817">
            <v>0</v>
          </cell>
        </row>
        <row r="818">
          <cell r="B818" t="str">
            <v>Hesperis tristis</v>
          </cell>
          <cell r="C818" t="str">
            <v>L.</v>
          </cell>
          <cell r="D818" t="str">
            <v>skumringsfiol</v>
          </cell>
          <cell r="E818">
            <v>61193</v>
          </cell>
          <cell r="F818">
            <v>101233</v>
          </cell>
          <cell r="G818" t="str">
            <v>ExpertGroups/Karplanter/N</v>
          </cell>
          <cell r="H818" t="str">
            <v>Karplanter</v>
          </cell>
          <cell r="I818" t="str">
            <v>Karplanter</v>
          </cell>
          <cell r="J818" t="str">
            <v>NotApplicable</v>
          </cell>
          <cell r="M818" t="str">
            <v>canNotEstablishWithin50years</v>
          </cell>
          <cell r="X818">
            <v>1</v>
          </cell>
          <cell r="Y818">
            <v>1</v>
          </cell>
          <cell r="Z818">
            <v>1</v>
          </cell>
          <cell r="AA818">
            <v>1857</v>
          </cell>
          <cell r="AB818" t="str">
            <v>terrestrial</v>
          </cell>
          <cell r="AD818" t="str">
            <v>unknown</v>
          </cell>
          <cell r="AE818" t="str">
            <v>yes</v>
          </cell>
          <cell r="AF818" t="str">
            <v>unknown</v>
          </cell>
          <cell r="AG818">
            <v>1857</v>
          </cell>
          <cell r="AH818" t="str">
            <v>Oslo: Abbedienget</v>
          </cell>
          <cell r="AI818">
            <v>3</v>
          </cell>
          <cell r="AJ818" t="str">
            <v>V</v>
          </cell>
          <cell r="AW818" t="str">
            <v>Ingen kjent effekt</v>
          </cell>
          <cell r="AX818" t="str">
            <v>Ingen kjent effekt</v>
          </cell>
          <cell r="BC818" t="str">
            <v>Ingen kjent effekt</v>
          </cell>
          <cell r="BD818" t="str">
            <v>Ingen kjent effekt</v>
          </cell>
          <cell r="BK818" t="str">
            <v>temperate_nemoral:Europe</v>
          </cell>
          <cell r="BM818" t="str">
            <v>temperate_nemoral:Europe</v>
          </cell>
          <cell r="DI818">
            <v>1</v>
          </cell>
        </row>
        <row r="819">
          <cell r="B819" t="str">
            <v>Heuchera sanguinea</v>
          </cell>
          <cell r="C819" t="str">
            <v>Engelm.</v>
          </cell>
          <cell r="D819" t="str">
            <v>blodalunrot</v>
          </cell>
          <cell r="E819">
            <v>63596</v>
          </cell>
          <cell r="F819">
            <v>103636</v>
          </cell>
          <cell r="G819" t="str">
            <v>ExpertGroups/Karplanter/N</v>
          </cell>
          <cell r="H819" t="str">
            <v>Karplanter</v>
          </cell>
          <cell r="I819" t="str">
            <v>Karplanter</v>
          </cell>
          <cell r="J819" t="str">
            <v>AlienSpecie</v>
          </cell>
          <cell r="N819">
            <v>2</v>
          </cell>
          <cell r="P819" t="str">
            <v>V</v>
          </cell>
          <cell r="Q819">
            <v>1</v>
          </cell>
          <cell r="T819" t="str">
            <v>LO</v>
          </cell>
          <cell r="U819">
            <v>2</v>
          </cell>
          <cell r="V819" t="str">
            <v>2AB,1</v>
          </cell>
          <cell r="X819">
            <v>1</v>
          </cell>
          <cell r="Y819">
            <v>1</v>
          </cell>
          <cell r="Z819">
            <v>1</v>
          </cell>
          <cell r="AA819">
            <v>1993</v>
          </cell>
          <cell r="AB819" t="str">
            <v>terrestrial</v>
          </cell>
          <cell r="AD819" t="str">
            <v>other</v>
          </cell>
          <cell r="AE819" t="str">
            <v>yes</v>
          </cell>
          <cell r="AF819" t="str">
            <v>unknown</v>
          </cell>
          <cell r="AG819">
            <v>2007</v>
          </cell>
          <cell r="AH819" t="str">
            <v>Vf Sandefjord: Skolmar</v>
          </cell>
          <cell r="AI819">
            <v>5</v>
          </cell>
          <cell r="AJ819" t="str">
            <v>V</v>
          </cell>
          <cell r="AL819">
            <v>1</v>
          </cell>
          <cell r="AM819" t="str">
            <v>importDirect</v>
          </cell>
          <cell r="AN819">
            <v>1</v>
          </cell>
          <cell r="AO819" t="str">
            <v>introductionEscaped</v>
          </cell>
          <cell r="AP819" t="str">
            <v>Øs,OsA,Bu,Ve,Te,Ho,Tr</v>
          </cell>
          <cell r="AQ819">
            <v>40</v>
          </cell>
          <cell r="AR819">
            <v>5</v>
          </cell>
          <cell r="AS819">
            <v>200</v>
          </cell>
          <cell r="AT819">
            <v>201000</v>
          </cell>
          <cell r="AU819">
            <v>400</v>
          </cell>
          <cell r="AV819">
            <v>90</v>
          </cell>
          <cell r="AW819" t="str">
            <v>Ingen kjent effekt</v>
          </cell>
          <cell r="AX819" t="str">
            <v>Ingen kjent effekt</v>
          </cell>
          <cell r="BC819" t="str">
            <v>Ingen kjent effekt</v>
          </cell>
          <cell r="BD819" t="str">
            <v>Ingen kjent effekt</v>
          </cell>
          <cell r="BE819" t="str">
            <v>no</v>
          </cell>
          <cell r="BF819" t="str">
            <v>no</v>
          </cell>
          <cell r="BK819" t="str">
            <v>temperate_nemoral:NorthAndCentralAmerica|temperate_dry:NorthAndCentralAmerica</v>
          </cell>
          <cell r="BM819" t="str">
            <v>temperate_boreal:Europe|temperate_nemoral:Europe,NorthAndCentralAmerica|temperate_dry:NorthAndCentralAmerica</v>
          </cell>
          <cell r="BO819">
            <v>2</v>
          </cell>
          <cell r="BR819" t="str">
            <v>RedListCategoryLevel</v>
          </cell>
          <cell r="BT819">
            <v>2</v>
          </cell>
          <cell r="BU819" t="str">
            <v>X</v>
          </cell>
          <cell r="BW819" t="str">
            <v>SpreadYearlyIncreaseObservations</v>
          </cell>
          <cell r="BX819">
            <v>149</v>
          </cell>
          <cell r="BY819">
            <v>1</v>
          </cell>
          <cell r="CB819" t="str">
            <v>T32,T35,T40,T43,T4,T35,T37,T40,T43</v>
          </cell>
          <cell r="CC819">
            <v>1</v>
          </cell>
          <cell r="CH819">
            <v>1</v>
          </cell>
          <cell r="CM819">
            <v>1</v>
          </cell>
          <cell r="CQ819">
            <v>1</v>
          </cell>
          <cell r="CU819">
            <v>1</v>
          </cell>
          <cell r="CX819">
            <v>0</v>
          </cell>
          <cell r="CY819">
            <v>1</v>
          </cell>
          <cell r="DB819">
            <v>0</v>
          </cell>
          <cell r="DC819" t="str">
            <v>Blodalunrot &lt;em&gt;Heuchera sanguinea &lt;/em&gt;stammer fra fjellstrøk i New Mexico, Arizona og Nord-Mexico, men er til tross for dette en rimelig hardfør hagestaude i Norge, helt nord til Troms og delvis Finnmark. Den er flerårig og har klonal vekst. Det er uvisst om den kan reprodusere med frø og danne bestander i Norge. Nesten alle norske forekomster foreløpig synes å være klonale, uten egen-reproduksjon som forvillet etter utkast fra hager. Arten er funnet på skrotemark, særlig veikanter, på engbakker og i skogkanter.</v>
          </cell>
          <cell r="DD819" t="str">
            <v>&lt;p&gt;Blodalunrot&lt;em&gt; &lt;/em&gt;er bare funnet i nyere tid, fra 1993 i Te Bamble, og er nå funnet svært spredte steder nord til Tr Harstad, men mulig reproduserende bestand er bare registrert ett sted, i Vf Sandefjord: Skolmar. Arten er så ny i norsk natur at vi ennå ikke vet hvordan den vil utvikle seg.&lt;/p&gt;</v>
          </cell>
          <cell r="DE819" t="str">
            <v>Arten er innført som hageplante og helt eller hovedsakelig forvillet ved utkast.</v>
          </cell>
          <cell r="DF819" t="str">
            <v>Invasjonspotensialet er begrenset, med usikkerhet til moderat, som en kombinasjon av begrenset median levetid og begrenset (til moderat) ekspansjonshastighet. Arten har vært kjent i norsk natur i snart 25 år, uten mye tegn til reproduksjon med frø. Det er lite trolig at denne arten vil spre seg sterkt. Ekspansjonshastigheten skyldes bare økt bruk i hager og økt frekvens av dumping av hageavfall i naturen.</v>
          </cell>
          <cell r="DG819" t="str">
            <v>Ingen kjent negativ økologisk effekt er knyttet til arten.</v>
          </cell>
          <cell r="DH819" t="str">
            <v>&lt;p&gt;Blodalunrot vurderes til låg økologisk risiko, og utelukkende på grunn av invasjonspotensialet. Arten har stabile kloner i norsk natur (gjenstående), kanskje også litt frøreproduksjon, men den ekspanderer lite og har ingen økologisk effekt.&lt;/p&gt;</v>
          </cell>
          <cell r="DI819">
            <v>0</v>
          </cell>
        </row>
        <row r="820">
          <cell r="B820" t="str">
            <v>Hieracium sabaudum agg.</v>
          </cell>
          <cell r="D820" t="str">
            <v>savoysvever</v>
          </cell>
          <cell r="E820">
            <v>60635</v>
          </cell>
          <cell r="F820">
            <v>100675</v>
          </cell>
          <cell r="G820" t="str">
            <v>ExpertGroups/Karplanter/N</v>
          </cell>
          <cell r="H820" t="str">
            <v>Karplanter</v>
          </cell>
          <cell r="I820" t="str">
            <v>Karplanter</v>
          </cell>
          <cell r="J820" t="str">
            <v>NotApplicable</v>
          </cell>
          <cell r="M820" t="str">
            <v>notAlienSpecie</v>
          </cell>
          <cell r="AA820">
            <v>2002</v>
          </cell>
          <cell r="AB820" t="str">
            <v>terrestrial</v>
          </cell>
          <cell r="AE820" t="str">
            <v>no</v>
          </cell>
          <cell r="AF820" t="str">
            <v>unknown</v>
          </cell>
          <cell r="AG820">
            <v>2002</v>
          </cell>
          <cell r="AH820" t="str">
            <v>Ro Hå: Haver</v>
          </cell>
          <cell r="AI820">
            <v>5</v>
          </cell>
          <cell r="AK820" t="str">
            <v>V</v>
          </cell>
          <cell r="AW820" t="str">
            <v>Ingen kjent effekt</v>
          </cell>
          <cell r="AX820" t="str">
            <v>Ingen kjent effekt</v>
          </cell>
          <cell r="BC820" t="str">
            <v>Ingen kjent effekt</v>
          </cell>
          <cell r="BD820" t="str">
            <v>Ingen kjent effekt</v>
          </cell>
          <cell r="BK820" t="str">
            <v>temperate_nemoral:Europe|subtropic_mediterranean:Europe</v>
          </cell>
          <cell r="BM820" t="str">
            <v>temperate_nemoral:Europe|subtropic_mediterranean:Europe</v>
          </cell>
          <cell r="DI820">
            <v>0</v>
          </cell>
        </row>
        <row r="821">
          <cell r="B821" t="str">
            <v>Hordeum comosum</v>
          </cell>
          <cell r="C821" t="str">
            <v>J.Presl</v>
          </cell>
          <cell r="D821" t="str">
            <v>lodnebygg</v>
          </cell>
          <cell r="E821">
            <v>60033</v>
          </cell>
          <cell r="F821">
            <v>100073</v>
          </cell>
          <cell r="G821" t="str">
            <v>ExpertGroups/Karplanter/N</v>
          </cell>
          <cell r="H821" t="str">
            <v>Karplanter</v>
          </cell>
          <cell r="I821" t="str">
            <v>Karplanter</v>
          </cell>
          <cell r="J821" t="str">
            <v>NotApplicable</v>
          </cell>
          <cell r="M821" t="str">
            <v>canNotEstablishWithin50years</v>
          </cell>
          <cell r="AA821">
            <v>1918</v>
          </cell>
          <cell r="AB821" t="str">
            <v>terrestrial</v>
          </cell>
          <cell r="AD821" t="str">
            <v>origin</v>
          </cell>
          <cell r="AE821" t="str">
            <v>no</v>
          </cell>
          <cell r="AF821" t="str">
            <v>unknown</v>
          </cell>
          <cell r="AI821">
            <v>1</v>
          </cell>
          <cell r="AJ821" t="str">
            <v>V</v>
          </cell>
          <cell r="AW821" t="str">
            <v>Ingen kjent effekt</v>
          </cell>
          <cell r="AX821" t="str">
            <v>Ingen kjent effekt</v>
          </cell>
          <cell r="BC821" t="str">
            <v>Ingen kjent effekt</v>
          </cell>
          <cell r="BD821" t="str">
            <v>Ingen kjent effekt</v>
          </cell>
          <cell r="BK821" t="str">
            <v>polar:SouthAmerica|temperate_nemoral:SouthAmerica|temperate_dry:SouthAmerica|subtropic_mediterranean:SouthAmerica</v>
          </cell>
          <cell r="BM821" t="str">
            <v>polar:SouthAmerica|temperate_nemoral:SouthAmerica|temperate_dry:SouthAmerica|subtropic_mediterranean:SouthAmerica</v>
          </cell>
          <cell r="DI821">
            <v>0</v>
          </cell>
        </row>
        <row r="822">
          <cell r="B822" t="str">
            <v>Hordeum distichon</v>
          </cell>
          <cell r="C822" t="str">
            <v>L.</v>
          </cell>
          <cell r="D822" t="str">
            <v>toradsbygg</v>
          </cell>
          <cell r="E822">
            <v>133752</v>
          </cell>
          <cell r="F822">
            <v>100075</v>
          </cell>
          <cell r="G822" t="str">
            <v>ExpertGroups/Karplanter/N</v>
          </cell>
          <cell r="H822" t="str">
            <v>Karplanter</v>
          </cell>
          <cell r="I822" t="str">
            <v>Karplanter</v>
          </cell>
          <cell r="J822" t="str">
            <v>NotApplicable</v>
          </cell>
          <cell r="M822" t="str">
            <v>traditionalProductionSpecie</v>
          </cell>
          <cell r="AA822">
            <v>1872</v>
          </cell>
          <cell r="AB822" t="str">
            <v>terrestrial</v>
          </cell>
          <cell r="AD822" t="str">
            <v>unknown</v>
          </cell>
          <cell r="AE822" t="str">
            <v>no</v>
          </cell>
          <cell r="AF822" t="str">
            <v>unknown</v>
          </cell>
          <cell r="AI822">
            <v>1</v>
          </cell>
          <cell r="AJ822" t="str">
            <v>V</v>
          </cell>
          <cell r="AW822" t="str">
            <v>Ingen kjent effekt</v>
          </cell>
          <cell r="AX822" t="str">
            <v>Økonomisk viktig kornslag i Norge.</v>
          </cell>
          <cell r="BC822" t="str">
            <v>Ingen kjent effekt</v>
          </cell>
          <cell r="BD822" t="str">
            <v>Ingen kjent effekt</v>
          </cell>
          <cell r="BK822" t="str">
            <v>temperate_dry:Asia|subtropic_mediterranean:Asia</v>
          </cell>
          <cell r="BM822" t="str">
            <v>temperate_nemoral:Europe,Asia,Oceania|temperate_dry:Europe,Asia|subtropic_mediterranean:Europe,Asia,Africa,Oceania|subtropic_highlands:Africa</v>
          </cell>
          <cell r="DI822">
            <v>1</v>
          </cell>
        </row>
        <row r="823">
          <cell r="B823" t="str">
            <v>Hordeum marinum</v>
          </cell>
          <cell r="C823" t="str">
            <v>Huds.</v>
          </cell>
          <cell r="D823" t="str">
            <v>strandbygg</v>
          </cell>
          <cell r="E823">
            <v>133756</v>
          </cell>
          <cell r="F823">
            <v>100077</v>
          </cell>
          <cell r="G823" t="str">
            <v>ExpertGroups/Karplanter/N</v>
          </cell>
          <cell r="H823" t="str">
            <v>Karplanter</v>
          </cell>
          <cell r="I823" t="str">
            <v>Karplanter</v>
          </cell>
          <cell r="J823" t="str">
            <v>NotApplicable</v>
          </cell>
          <cell r="M823" t="str">
            <v>canNotEstablishWithin50years</v>
          </cell>
          <cell r="AA823">
            <v>1872</v>
          </cell>
          <cell r="AB823" t="str">
            <v>terrestrial</v>
          </cell>
          <cell r="AD823" t="str">
            <v>origin</v>
          </cell>
          <cell r="AE823" t="str">
            <v>no</v>
          </cell>
          <cell r="AF823" t="str">
            <v>unknown</v>
          </cell>
          <cell r="AI823">
            <v>1</v>
          </cell>
          <cell r="AJ823" t="str">
            <v>V</v>
          </cell>
          <cell r="AW823" t="str">
            <v>Ingen kjent effekt</v>
          </cell>
          <cell r="AX823" t="str">
            <v>Ingen kjent effekt</v>
          </cell>
          <cell r="BC823" t="str">
            <v>Ingen kjent effekt</v>
          </cell>
          <cell r="BD823" t="str">
            <v>Ingen kjent effekt</v>
          </cell>
          <cell r="BK823" t="str">
            <v>temperate_nemoral:Europe|temperate_dry:Europe,Asia|subtropic_mediterranean:Europe,Asia,Africa</v>
          </cell>
          <cell r="BM823" t="str">
            <v>temperate_nemoral:Europe,Oceania,NorthAndCentralAmerica,SouthAmerica|temperate_dry:Europe,Asia,NorthAndCentralAmerica,SouthAmerica|subtropic_mediterranean:Europe,Asia,Africa,Oceania,NorthAndCentralAmerica,SouthAmerica</v>
          </cell>
          <cell r="DI823">
            <v>0</v>
          </cell>
        </row>
        <row r="824">
          <cell r="B824" t="str">
            <v>Hordeum murinum</v>
          </cell>
          <cell r="C824" t="str">
            <v>L.</v>
          </cell>
          <cell r="D824" t="str">
            <v>musebygg</v>
          </cell>
          <cell r="E824">
            <v>133757</v>
          </cell>
          <cell r="F824">
            <v>100078</v>
          </cell>
          <cell r="G824" t="str">
            <v>ExpertGroups/Karplanter/N</v>
          </cell>
          <cell r="H824" t="str">
            <v>Karplanter</v>
          </cell>
          <cell r="I824" t="str">
            <v>Karplanter</v>
          </cell>
          <cell r="J824" t="str">
            <v>NotApplicable</v>
          </cell>
          <cell r="M824" t="str">
            <v>canNotEstablishWithin50years</v>
          </cell>
          <cell r="AA824">
            <v>1846</v>
          </cell>
          <cell r="AB824" t="str">
            <v>terrestrial</v>
          </cell>
          <cell r="AD824" t="str">
            <v>origin,unknown</v>
          </cell>
          <cell r="AE824" t="str">
            <v>no</v>
          </cell>
          <cell r="AF824" t="str">
            <v>unknown</v>
          </cell>
          <cell r="AI824">
            <v>1</v>
          </cell>
          <cell r="AJ824" t="str">
            <v>V</v>
          </cell>
          <cell r="AW824" t="str">
            <v>Ingen kjent effekt</v>
          </cell>
          <cell r="AX824" t="str">
            <v>Ingen kjent effekt</v>
          </cell>
          <cell r="BC824" t="str">
            <v>Ingen kjent effekt</v>
          </cell>
          <cell r="BD824" t="str">
            <v>Ingen kjent effekt</v>
          </cell>
          <cell r="BK824" t="str">
            <v>temperate_nemoral:Europe,Asia|temperate_dry:Europe,Asia|subtropic_mediterranean:Europe,Asia,Africa</v>
          </cell>
          <cell r="BM824" t="str">
            <v>temperate_nemoral:Europe,Asia,Oceania,NorthAndCentralAmerica,SouthAmerica|temperate_dry:Europe,Asia,NorthAndCentralAmerica,SouthAmerica|subtropic_mediterranean:Europe,Asia,Africa,Oceania,NorthAndCentralAmerica,SouthAmerica|subtropic_dry:Asia,Oceania,SouthAmerica|subtropic_caperegion:Africa</v>
          </cell>
          <cell r="DI824">
            <v>0</v>
          </cell>
        </row>
        <row r="825">
          <cell r="B825" t="str">
            <v>Hordeum secalinum</v>
          </cell>
          <cell r="C825" t="str">
            <v>Schreb.</v>
          </cell>
          <cell r="D825" t="str">
            <v>engbygg</v>
          </cell>
          <cell r="E825">
            <v>133759</v>
          </cell>
          <cell r="F825">
            <v>100079</v>
          </cell>
          <cell r="G825" t="str">
            <v>ExpertGroups/Karplanter/N</v>
          </cell>
          <cell r="H825" t="str">
            <v>Karplanter</v>
          </cell>
          <cell r="I825" t="str">
            <v>Karplanter</v>
          </cell>
          <cell r="J825" t="str">
            <v>NotApplicable</v>
          </cell>
          <cell r="M825" t="str">
            <v>canNotEstablishWithin50years</v>
          </cell>
          <cell r="AA825">
            <v>1878</v>
          </cell>
          <cell r="AB825" t="str">
            <v>terrestrial</v>
          </cell>
          <cell r="AD825" t="str">
            <v>origin</v>
          </cell>
          <cell r="AE825" t="str">
            <v>no</v>
          </cell>
          <cell r="AF825" t="str">
            <v>unknown</v>
          </cell>
          <cell r="AI825">
            <v>1</v>
          </cell>
          <cell r="AJ825" t="str">
            <v>V</v>
          </cell>
          <cell r="AW825" t="str">
            <v>Ingen kjent effekt</v>
          </cell>
          <cell r="AX825" t="str">
            <v>Ingen kjent effekt</v>
          </cell>
          <cell r="BC825" t="str">
            <v>Ingen kjent effekt</v>
          </cell>
          <cell r="BD825" t="str">
            <v>Ingen kjent effekt</v>
          </cell>
          <cell r="BK825" t="str">
            <v>temperate_nemoral:Europe|subtropic_mediterranean:Europe,Africa</v>
          </cell>
          <cell r="BM825" t="str">
            <v>temperate_nemoral:Europe|subtropic_mediterranean:Europe,Africa</v>
          </cell>
          <cell r="DI825">
            <v>0</v>
          </cell>
        </row>
        <row r="826">
          <cell r="B826" t="str">
            <v>Hordeum stenostachys</v>
          </cell>
          <cell r="C826" t="str">
            <v>Godr.</v>
          </cell>
          <cell r="D826" t="str">
            <v>dvergbygg</v>
          </cell>
          <cell r="E826">
            <v>102568</v>
          </cell>
          <cell r="F826">
            <v>143487</v>
          </cell>
          <cell r="G826" t="str">
            <v>ExpertGroups/Karplanter/N</v>
          </cell>
          <cell r="H826" t="str">
            <v>Karplanter</v>
          </cell>
          <cell r="I826" t="str">
            <v>Karplanter</v>
          </cell>
          <cell r="J826" t="str">
            <v>NotApplicable</v>
          </cell>
          <cell r="M826" t="str">
            <v>canNotEstablishWithin50years</v>
          </cell>
          <cell r="AA826">
            <v>1930</v>
          </cell>
          <cell r="AB826" t="str">
            <v>terrestrial</v>
          </cell>
          <cell r="AD826" t="str">
            <v>origin</v>
          </cell>
          <cell r="AE826" t="str">
            <v>no</v>
          </cell>
          <cell r="AF826" t="str">
            <v>unknown</v>
          </cell>
          <cell r="AI826">
            <v>1</v>
          </cell>
          <cell r="AJ826" t="str">
            <v>V</v>
          </cell>
          <cell r="AW826" t="str">
            <v>Ingen kjent effekt</v>
          </cell>
          <cell r="AX826" t="str">
            <v>Ingen kjent effekt</v>
          </cell>
          <cell r="BC826" t="str">
            <v>Ingen kjent effekt</v>
          </cell>
          <cell r="BD826" t="str">
            <v>Ingen kjent effekt</v>
          </cell>
          <cell r="BK826" t="str">
            <v>temperate_nemoral:SouthAmerica|temperate_dry:SouthAmerica|subtropic_mediterranean:SouthAmerica|subtropic_dry:SouthAmerica</v>
          </cell>
          <cell r="BM826" t="str">
            <v>temperate_nemoral:SouthAmerica|temperate_dry:SouthAmerica|subtropic_mediterranean:SouthAmerica|subtropic_dry:SouthAmerica</v>
          </cell>
          <cell r="DI826">
            <v>0</v>
          </cell>
        </row>
        <row r="827">
          <cell r="B827" t="str">
            <v>Hordeum vulgare</v>
          </cell>
          <cell r="C827" t="str">
            <v>L.</v>
          </cell>
          <cell r="D827" t="str">
            <v>bygg</v>
          </cell>
          <cell r="E827">
            <v>133762</v>
          </cell>
          <cell r="F827">
            <v>100080</v>
          </cell>
          <cell r="G827" t="str">
            <v>ExpertGroups/Karplanter/N</v>
          </cell>
          <cell r="H827" t="str">
            <v>Karplanter</v>
          </cell>
          <cell r="I827" t="str">
            <v>Karplanter</v>
          </cell>
          <cell r="J827" t="str">
            <v>NotApplicable</v>
          </cell>
          <cell r="M827" t="str">
            <v>traditionalProductionSpecie</v>
          </cell>
          <cell r="AA827">
            <v>1878</v>
          </cell>
          <cell r="AB827" t="str">
            <v>terrestrial</v>
          </cell>
          <cell r="AD827" t="str">
            <v>unknown</v>
          </cell>
          <cell r="AE827" t="str">
            <v>no</v>
          </cell>
          <cell r="AF827" t="str">
            <v>unknown</v>
          </cell>
          <cell r="AI827">
            <v>1</v>
          </cell>
          <cell r="AJ827" t="str">
            <v>V</v>
          </cell>
          <cell r="AW827" t="str">
            <v>Ingen kjent effekt</v>
          </cell>
          <cell r="AX827" t="str">
            <v>Økonomisk viktig kornslag.</v>
          </cell>
          <cell r="BC827" t="str">
            <v>Ingen kjent effekt</v>
          </cell>
          <cell r="BD827" t="str">
            <v>Ingen kjent effekt</v>
          </cell>
          <cell r="BK827" t="str">
            <v>temperate_nemoral:Asia|temperate_dry:Asia</v>
          </cell>
          <cell r="BM827" t="str">
            <v>temperate_nemoral:Europe,Asia,Oceania,NorthAndCentralAmerica,SouthAmerica|temperate_dry:Europe,Asia,NorthAndCentralAmerica,SouthAmerica|subtropic_mediterranean:Europe,Asia,Africa,Oceania,NorthAndCentralAmerica,SouthAmerica|subtropic_dry:Asia,Africa,Oceania,NorthAndCentralAmerica,SouthAmerica|subtropic_caperegion:Africa|subtropic_highlands:Africa,SouthAmerica</v>
          </cell>
          <cell r="DI827">
            <v>0</v>
          </cell>
        </row>
        <row r="828">
          <cell r="B828" t="str">
            <v>Hornungia procumbens</v>
          </cell>
          <cell r="C828" t="str">
            <v>(L.) Hayek</v>
          </cell>
          <cell r="D828" t="str">
            <v>rynkekarse</v>
          </cell>
          <cell r="E828">
            <v>141677</v>
          </cell>
          <cell r="F828">
            <v>157816</v>
          </cell>
          <cell r="G828" t="str">
            <v>ExpertGroups/Karplanter/N</v>
          </cell>
          <cell r="H828" t="str">
            <v>Karplanter</v>
          </cell>
          <cell r="I828" t="str">
            <v>Karplanter</v>
          </cell>
          <cell r="J828" t="str">
            <v>NotApplicable</v>
          </cell>
          <cell r="M828" t="str">
            <v>canNotEstablishWithin50years</v>
          </cell>
          <cell r="AA828" t="str">
            <v>1820-1850</v>
          </cell>
          <cell r="AB828" t="str">
            <v>terrestrial</v>
          </cell>
          <cell r="AD828" t="str">
            <v>unknown</v>
          </cell>
          <cell r="AE828" t="str">
            <v>no</v>
          </cell>
          <cell r="AF828" t="str">
            <v>unknown</v>
          </cell>
          <cell r="AI828">
            <v>1</v>
          </cell>
          <cell r="AJ828" t="str">
            <v>V</v>
          </cell>
          <cell r="AW828" t="str">
            <v>Ingen kjent effekt</v>
          </cell>
          <cell r="AX828" t="str">
            <v>Ingen kjent effekt</v>
          </cell>
          <cell r="BC828" t="str">
            <v>Ingen kjent effekt</v>
          </cell>
          <cell r="BD828" t="str">
            <v>Ingen kjent effekt</v>
          </cell>
          <cell r="BK828" t="str">
            <v>temperate_nemoral:Europe|subtropic_mediterranean:Europe,Asia,Africa</v>
          </cell>
          <cell r="BM828" t="str">
            <v>temperate_nemoral:Europe|subtropic_mediterranean:Europe,Asia,Africa,Oceania</v>
          </cell>
          <cell r="DI828">
            <v>0</v>
          </cell>
        </row>
        <row r="829">
          <cell r="B829" t="str">
            <v>Hosta lancifolia</v>
          </cell>
          <cell r="C829" t="str">
            <v>(Thunb.) Engl.</v>
          </cell>
          <cell r="D829" t="str">
            <v>smal bladlilje</v>
          </cell>
          <cell r="E829">
            <v>59359</v>
          </cell>
          <cell r="F829">
            <v>99399</v>
          </cell>
          <cell r="G829" t="str">
            <v>ExpertGroups/Karplanter/N</v>
          </cell>
          <cell r="H829" t="str">
            <v>Karplanter</v>
          </cell>
          <cell r="I829" t="str">
            <v>Karplanter</v>
          </cell>
          <cell r="J829" t="str">
            <v>AlienSpecie</v>
          </cell>
          <cell r="N829">
            <v>2</v>
          </cell>
          <cell r="Q829">
            <v>1</v>
          </cell>
          <cell r="T829" t="str">
            <v>LO</v>
          </cell>
          <cell r="U829">
            <v>2</v>
          </cell>
          <cell r="V829" t="str">
            <v>2AB,1</v>
          </cell>
          <cell r="AA829">
            <v>1954</v>
          </cell>
          <cell r="AB829" t="str">
            <v>terrestrial</v>
          </cell>
          <cell r="AD829" t="str">
            <v>unknown</v>
          </cell>
          <cell r="AE829" t="str">
            <v>no</v>
          </cell>
          <cell r="AF829" t="str">
            <v>unknown</v>
          </cell>
          <cell r="AI829">
            <v>5</v>
          </cell>
          <cell r="AJ829" t="str">
            <v>V</v>
          </cell>
          <cell r="AL829">
            <v>1</v>
          </cell>
          <cell r="AM829" t="str">
            <v>importDirect</v>
          </cell>
          <cell r="AN829">
            <v>1</v>
          </cell>
          <cell r="AO829" t="str">
            <v>introductionEscaped</v>
          </cell>
          <cell r="AP829" t="str">
            <v>Øs,Va,Ro</v>
          </cell>
          <cell r="AQ829">
            <v>32</v>
          </cell>
          <cell r="AR829">
            <v>4</v>
          </cell>
          <cell r="AS829">
            <v>128</v>
          </cell>
          <cell r="AT829">
            <v>30000</v>
          </cell>
          <cell r="AU829">
            <v>256</v>
          </cell>
          <cell r="AV829">
            <v>50</v>
          </cell>
          <cell r="AW829" t="str">
            <v>Ingen kjent effekt</v>
          </cell>
          <cell r="AX829" t="str">
            <v>Ingen kjent effekt</v>
          </cell>
          <cell r="BC829" t="str">
            <v>Ingen kjent effekt</v>
          </cell>
          <cell r="BD829" t="str">
            <v>Ingen kjent effekt</v>
          </cell>
          <cell r="BE829" t="str">
            <v>no</v>
          </cell>
          <cell r="BF829" t="str">
            <v>no</v>
          </cell>
          <cell r="BG829" t="str">
            <v>V</v>
          </cell>
          <cell r="BK829" t="str">
            <v>temperate_nemoral:Asia</v>
          </cell>
          <cell r="BM829" t="str">
            <v>temperate_nemoral:Europe,Asia,NorthAndCentralAmerica</v>
          </cell>
          <cell r="BO829">
            <v>2</v>
          </cell>
          <cell r="BR829" t="str">
            <v>RedListCategoryLevel</v>
          </cell>
          <cell r="BT829">
            <v>2</v>
          </cell>
          <cell r="BW829" t="str">
            <v>SpreadYearlyIncreaseCalculatedExpansionSpeed</v>
          </cell>
          <cell r="BX829">
            <v>60.1</v>
          </cell>
          <cell r="BY829">
            <v>1</v>
          </cell>
          <cell r="CB829" t="str">
            <v>T4,T35,T37,T40</v>
          </cell>
          <cell r="CC829">
            <v>1</v>
          </cell>
          <cell r="CH829">
            <v>1</v>
          </cell>
          <cell r="CM829">
            <v>1</v>
          </cell>
          <cell r="CQ829">
            <v>1</v>
          </cell>
          <cell r="CU829">
            <v>1</v>
          </cell>
          <cell r="CX829">
            <v>0</v>
          </cell>
          <cell r="CY829">
            <v>1</v>
          </cell>
          <cell r="DB829">
            <v>0</v>
          </cell>
          <cell r="DC829" t="str">
            <v>Smal bladlilje &lt;i&gt;Hosta lancifolia&lt;/i&gt; er muligens en hagehybrid, med opprinnelse i Japan. Den er en langlevd flerårig urt med noe klonal vekst, og med potensiell frøformering, men det er ikke sannsynlig at den frøformerer seg i Norge. De mange artene, hybridene og kultivarene av slekta &lt;i&gt;Hosta&lt;/i&gt; er knapt studert i Norge, og identifiseringen av det forvillete materialet som er samlet i herbariene, og som nesten alltid mangler blomster, er usikker.</v>
          </cell>
          <cell r="DD829" t="str">
            <v>Smal bladlilje ble først funnet på to lokaliteter i VA Farsund i 1954 og er siden funnet noen få steder i Øf Rakkestad 2003 2012, VA Kristiansand 1982 1984, Marnardal 2001, og Ro Karmøy 1995. Den er bare funnet på plasser hvor hageavfall dumpes. Arten er trolig noe oversett.</v>
          </cell>
          <cell r="DE829" t="str">
            <v>Arten er innført som hageplante og spredt ut fra hager ved utkast. Den danner små kloner.</v>
          </cell>
          <cell r="DF829" t="str">
            <v>Invasjonspotensialet er begrenset, med begrenset median levetid og begrenset ekspansjonshastighet. Hele invasjonspotensialet er knyttet til hyppighet av (ulovlige) hageutkast.</v>
          </cell>
          <cell r="DG829" t="str">
            <v>Ingen kjent negativ økologisk effekt er knyttet til arten.</v>
          </cell>
          <cell r="DH829" t="str">
            <v>Smal bladlilje vurderes til låg økologisk risiko, og utelukkende på grunn av invasjonspotensialet.</v>
          </cell>
          <cell r="DI829">
            <v>0</v>
          </cell>
        </row>
        <row r="830">
          <cell r="B830" t="str">
            <v>Hosta sieboldiana</v>
          </cell>
          <cell r="C830" t="str">
            <v>(Hook.) Engl.</v>
          </cell>
          <cell r="D830" t="str">
            <v>doggbladlilje</v>
          </cell>
          <cell r="E830">
            <v>143779</v>
          </cell>
          <cell r="F830">
            <v>99400</v>
          </cell>
          <cell r="G830" t="str">
            <v>ExpertGroups/Karplanter/N</v>
          </cell>
          <cell r="H830" t="str">
            <v>Karplanter</v>
          </cell>
          <cell r="I830" t="str">
            <v>Karplanter</v>
          </cell>
          <cell r="J830" t="str">
            <v>AlienSpecie</v>
          </cell>
          <cell r="N830">
            <v>2</v>
          </cell>
          <cell r="Q830">
            <v>1</v>
          </cell>
          <cell r="T830" t="str">
            <v>LO</v>
          </cell>
          <cell r="U830">
            <v>2</v>
          </cell>
          <cell r="V830" t="str">
            <v>2AB,1</v>
          </cell>
          <cell r="AA830">
            <v>1966</v>
          </cell>
          <cell r="AB830" t="str">
            <v>terrestrial</v>
          </cell>
          <cell r="AD830" t="str">
            <v>unknown</v>
          </cell>
          <cell r="AE830" t="str">
            <v>no</v>
          </cell>
          <cell r="AF830" t="str">
            <v>unknown</v>
          </cell>
          <cell r="AI830">
            <v>5</v>
          </cell>
          <cell r="AK830" t="str">
            <v>V</v>
          </cell>
          <cell r="AL830">
            <v>1</v>
          </cell>
          <cell r="AM830" t="str">
            <v>importDirect</v>
          </cell>
          <cell r="AN830">
            <v>1</v>
          </cell>
          <cell r="AO830" t="str">
            <v>introductionEscaped</v>
          </cell>
          <cell r="AP830" t="str">
            <v>Øs,Bu,Te,Aa,Va,Ho</v>
          </cell>
          <cell r="AQ830">
            <v>40</v>
          </cell>
          <cell r="AR830">
            <v>5</v>
          </cell>
          <cell r="AS830">
            <v>200</v>
          </cell>
          <cell r="AT830">
            <v>35800</v>
          </cell>
          <cell r="AU830">
            <v>400</v>
          </cell>
          <cell r="AV830">
            <v>50</v>
          </cell>
          <cell r="AW830" t="str">
            <v>Ingen kjent effekt</v>
          </cell>
          <cell r="AX830" t="str">
            <v>Ingen kjent effekt</v>
          </cell>
          <cell r="BC830" t="str">
            <v>Ingen kjent effekt</v>
          </cell>
          <cell r="BD830" t="str">
            <v>Ingen kjent effekt</v>
          </cell>
          <cell r="BE830" t="str">
            <v>no</v>
          </cell>
          <cell r="BF830" t="str">
            <v>no</v>
          </cell>
          <cell r="BG830" t="str">
            <v>V</v>
          </cell>
          <cell r="BK830" t="str">
            <v>temperate_nemoral:Asia</v>
          </cell>
          <cell r="BM830" t="str">
            <v>temperate_nemoral:Europe,Asia</v>
          </cell>
          <cell r="BO830">
            <v>2</v>
          </cell>
          <cell r="BR830" t="str">
            <v>RedListCategoryLevel</v>
          </cell>
          <cell r="BT830">
            <v>2</v>
          </cell>
          <cell r="BW830" t="str">
            <v>SpreadYearlyIncreaseCalculatedExpansionSpeed</v>
          </cell>
          <cell r="BX830">
            <v>118.53</v>
          </cell>
          <cell r="BY830">
            <v>1</v>
          </cell>
          <cell r="CB830" t="str">
            <v>T4,T35,T37,T40</v>
          </cell>
          <cell r="CC830">
            <v>1</v>
          </cell>
          <cell r="CH830">
            <v>1</v>
          </cell>
          <cell r="CM830">
            <v>1</v>
          </cell>
          <cell r="CQ830">
            <v>1</v>
          </cell>
          <cell r="CU830">
            <v>1</v>
          </cell>
          <cell r="CX830">
            <v>0</v>
          </cell>
          <cell r="CY830">
            <v>1</v>
          </cell>
          <cell r="DB830">
            <v>0</v>
          </cell>
          <cell r="DC830" t="str">
            <v>Brei daglilje &lt;i&gt;Hosta sieboldiana&lt;/i&gt; (tidligere &lt;i&gt;H. fortunei&lt;/i&gt;) er en hagehybrid med opphav i japanske arter. Den er en langlevd, flerårig urt med noe klonal formering. Det er uvisst om det har noen frøformering overhode. De mange artene, hybridene og kultivarene av slekta &lt;i&gt;Hosta&lt;/i&gt; er knapt studert i Norge, og identifiseringen av det forvillete materialet som er samlet i herbariene, og som nesten alltid mangler blomster, er usikker.</v>
          </cell>
          <cell r="DD830" t="str">
            <v>Arten ble først funnet ved Otra i VA Kristiansand i 1966 og er siden funnet spredte steder i Øf Spydeberg 1998, Bu Drammen og Lier 2015, Te Skien 2012, AA Lillesand 2002, VA Farsund og Vennesla 2003, Lindesnes 2008, og Ho Bergen 1989. Arten etablerer seg klonalt på plasser der hageavfall dumpes, i vasskanter, skogkanter og veikanter. Den er trolig en del oversett.</v>
          </cell>
          <cell r="DE830" t="str">
            <v>Arten er innført som hageplante og spredt bare eller hovedsakelig ved hageutkast. Den etablerer små kloner.</v>
          </cell>
          <cell r="DF830" t="str">
            <v>Invasjonspotensialet er begrenset, med begrenset median levetid og begrenset ekspansjonshastighet.</v>
          </cell>
          <cell r="DG830" t="str">
            <v>Det er ingen kjent negativ økologisk effekt knyttet til arten.</v>
          </cell>
          <cell r="DH830" t="str">
            <v>Brei daglilje vurderes til låg økologisk risiko, og utelukkende på grunn av invasjonspotensialet.</v>
          </cell>
          <cell r="DI830">
            <v>0</v>
          </cell>
        </row>
        <row r="831">
          <cell r="B831" t="str">
            <v>Hosta sieboldii</v>
          </cell>
          <cell r="C831" t="str">
            <v>(Paxton) J.W.Ingram</v>
          </cell>
          <cell r="E831">
            <v>105215</v>
          </cell>
          <cell r="F831">
            <v>145562</v>
          </cell>
          <cell r="G831" t="str">
            <v>ExpertGroups/Karplanter/N</v>
          </cell>
          <cell r="H831" t="str">
            <v>Karplanter</v>
          </cell>
          <cell r="I831" t="str">
            <v>Karplanter</v>
          </cell>
          <cell r="J831" t="str">
            <v>NotApplicable</v>
          </cell>
          <cell r="M831" t="str">
            <v>NotPresentInRegion</v>
          </cell>
          <cell r="AB831" t="str">
            <v>terrestrial</v>
          </cell>
          <cell r="AE831" t="str">
            <v>no</v>
          </cell>
          <cell r="AF831" t="str">
            <v>unknown</v>
          </cell>
          <cell r="AI831">
            <v>5</v>
          </cell>
          <cell r="AJ831" t="str">
            <v>V</v>
          </cell>
          <cell r="BK831" t="str">
            <v>temperate_nemoral:Asia</v>
          </cell>
          <cell r="BM831" t="str">
            <v>temperate_nemoral:Asia</v>
          </cell>
          <cell r="DI831">
            <v>0</v>
          </cell>
        </row>
        <row r="832">
          <cell r="B832" t="str">
            <v>Hosta undulata</v>
          </cell>
          <cell r="C832" t="str">
            <v>(Otto &amp; A.Dietr.) L.H.Bailey</v>
          </cell>
          <cell r="E832">
            <v>118566</v>
          </cell>
          <cell r="F832">
            <v>157819</v>
          </cell>
          <cell r="G832" t="str">
            <v>ExpertGroups/Karplanter/N</v>
          </cell>
          <cell r="H832" t="str">
            <v>Karplanter</v>
          </cell>
          <cell r="I832" t="str">
            <v>Karplanter</v>
          </cell>
          <cell r="J832" t="str">
            <v>NotApplicable</v>
          </cell>
          <cell r="M832" t="str">
            <v>NotPresentInRegion</v>
          </cell>
          <cell r="AB832" t="str">
            <v>terrestrial</v>
          </cell>
          <cell r="AE832" t="str">
            <v>no</v>
          </cell>
          <cell r="AF832" t="str">
            <v>unknown</v>
          </cell>
          <cell r="AI832">
            <v>5</v>
          </cell>
          <cell r="AJ832" t="str">
            <v>V</v>
          </cell>
          <cell r="BK832" t="str">
            <v>temperate_nemoral:Asia</v>
          </cell>
          <cell r="BM832" t="str">
            <v>temperate_nemoral:Asia</v>
          </cell>
          <cell r="DI832">
            <v>0</v>
          </cell>
        </row>
        <row r="833">
          <cell r="B833" t="str">
            <v>Hosta ventricosa</v>
          </cell>
          <cell r="C833" t="str">
            <v>Stearn</v>
          </cell>
          <cell r="D833" t="str">
            <v>grønn bladlilje</v>
          </cell>
          <cell r="E833">
            <v>133768</v>
          </cell>
          <cell r="F833">
            <v>99401</v>
          </cell>
          <cell r="G833" t="str">
            <v>ExpertGroups/Karplanter/N</v>
          </cell>
          <cell r="H833" t="str">
            <v>Karplanter</v>
          </cell>
          <cell r="I833" t="str">
            <v>Karplanter</v>
          </cell>
          <cell r="J833" t="str">
            <v>AlienSpecie</v>
          </cell>
          <cell r="N833">
            <v>2</v>
          </cell>
          <cell r="Q833">
            <v>1</v>
          </cell>
          <cell r="T833" t="str">
            <v>LO</v>
          </cell>
          <cell r="U833">
            <v>2</v>
          </cell>
          <cell r="V833" t="str">
            <v>2AB,1</v>
          </cell>
          <cell r="AA833">
            <v>1994</v>
          </cell>
          <cell r="AB833" t="str">
            <v>terrestrial</v>
          </cell>
          <cell r="AD833" t="str">
            <v>unknown</v>
          </cell>
          <cell r="AE833" t="str">
            <v>no</v>
          </cell>
          <cell r="AF833" t="str">
            <v>unknown</v>
          </cell>
          <cell r="AI833">
            <v>5</v>
          </cell>
          <cell r="AJ833" t="str">
            <v>V</v>
          </cell>
          <cell r="AL833">
            <v>1</v>
          </cell>
          <cell r="AM833" t="str">
            <v>importDirect</v>
          </cell>
          <cell r="AN833">
            <v>1</v>
          </cell>
          <cell r="AO833" t="str">
            <v>introductionEscaped</v>
          </cell>
          <cell r="AP833" t="str">
            <v>OsA,Sf,Mr</v>
          </cell>
          <cell r="AQ833">
            <v>16</v>
          </cell>
          <cell r="AR833">
            <v>5</v>
          </cell>
          <cell r="AS833">
            <v>80</v>
          </cell>
          <cell r="AT833">
            <v>40000</v>
          </cell>
          <cell r="AU833">
            <v>160</v>
          </cell>
          <cell r="AV833">
            <v>50</v>
          </cell>
          <cell r="AW833" t="str">
            <v>Ingen kjent effekt</v>
          </cell>
          <cell r="AX833" t="str">
            <v>Ingen kjent effekt</v>
          </cell>
          <cell r="BC833" t="str">
            <v>Ingen kjent effekt</v>
          </cell>
          <cell r="BD833" t="str">
            <v>Ingen kjent effekt</v>
          </cell>
          <cell r="BE833" t="str">
            <v>no</v>
          </cell>
          <cell r="BF833" t="str">
            <v>no</v>
          </cell>
          <cell r="BG833" t="str">
            <v>V</v>
          </cell>
          <cell r="BK833" t="str">
            <v>temperate_nemoral:Asia</v>
          </cell>
          <cell r="BM833" t="str">
            <v>temperate_nemoral:Europe,Asia,NorthAndCentralAmerica</v>
          </cell>
          <cell r="BO833">
            <v>2</v>
          </cell>
          <cell r="BR833" t="str">
            <v>RedListCategoryLevel</v>
          </cell>
          <cell r="BT833">
            <v>2</v>
          </cell>
          <cell r="BW833" t="str">
            <v>SpreadYearlyIncreaseCalculatedExpansionSpeed</v>
          </cell>
          <cell r="BX833">
            <v>121.27</v>
          </cell>
          <cell r="BY833">
            <v>1</v>
          </cell>
          <cell r="CB833" t="str">
            <v>T4,T30,T35,T40</v>
          </cell>
          <cell r="CC833">
            <v>1</v>
          </cell>
          <cell r="CH833">
            <v>1</v>
          </cell>
          <cell r="CM833">
            <v>1</v>
          </cell>
          <cell r="CQ833">
            <v>1</v>
          </cell>
          <cell r="CU833">
            <v>1</v>
          </cell>
          <cell r="CX833">
            <v>0</v>
          </cell>
          <cell r="CY833">
            <v>1</v>
          </cell>
          <cell r="DB833">
            <v>0</v>
          </cell>
          <cell r="DC833" t="str">
            <v>Grønn bladlilje &lt;i&gt;Hosta ventricosa&lt;/i&gt; er en langlevd, flerårig urt fra Kina. Den har noe klonal formering, men kan også formere seg med frø. Frøformering er ikke dokumentert fra Norge. De mange artene, hybridene og kultivarene av slekta &lt;i&gt;Hosta&lt;/i&gt; er knapt studert i Norge, og identifiseringen av det forvillete materialet som er samlet i herbariene, og som nesten alltid mangler blomster, er usikker.</v>
          </cell>
          <cell r="DD833" t="str">
            <v>Grønn bladlilje ble først funnet i norsk natur ved hovedelva i Høyanger sentrum i SF Høyanger i 1994, en opplagt dumpeplass for hageavfall. Senere er den bare funnet noen få steder, i Ak Nittedal 2015 og MR Ålesund og Skodje 2016, men vi regner med at den er svært mye oversett. Den etablerer seg klonalt på steder der det dumpes hageavfall, i vasskanter, veikanter og skogkanter.</v>
          </cell>
          <cell r="DE833" t="str">
            <v>Arten er innført som hageplante og helt eller hovedsakelig spredt med hageutkast.</v>
          </cell>
          <cell r="DF833" t="str">
            <v>Invasjonspotensialet er begrenset, med begrenset median levetid og begrenset ekspansjonshastighet.</v>
          </cell>
          <cell r="DG833" t="str">
            <v>Ingen kjent negativ økologisk effekt er knyttet til arten. Klonene er små og fortrenger svært lite.</v>
          </cell>
          <cell r="DH833" t="str">
            <v>Grønn bladlilje vurderes til låg økologisk risiko, og utelukkende på grunn av invasjonspotensialet.</v>
          </cell>
          <cell r="DI833">
            <v>0</v>
          </cell>
        </row>
        <row r="834">
          <cell r="B834" t="str">
            <v>Hyacinthoides non-scripta</v>
          </cell>
          <cell r="C834" t="str">
            <v>(L.) Chouard ex Rothm.</v>
          </cell>
          <cell r="D834" t="str">
            <v>klokkeblåstjerne</v>
          </cell>
          <cell r="E834">
            <v>133792</v>
          </cell>
          <cell r="F834">
            <v>99444</v>
          </cell>
          <cell r="G834" t="str">
            <v>ExpertGroups/Karplanter/N</v>
          </cell>
          <cell r="H834" t="str">
            <v>Karplanter</v>
          </cell>
          <cell r="I834" t="str">
            <v>Karplanter</v>
          </cell>
          <cell r="J834" t="str">
            <v>AlienSpecie</v>
          </cell>
          <cell r="N834">
            <v>3</v>
          </cell>
          <cell r="P834" t="str">
            <v>V</v>
          </cell>
          <cell r="Q834">
            <v>1</v>
          </cell>
          <cell r="T834" t="str">
            <v>LO</v>
          </cell>
          <cell r="U834">
            <v>2</v>
          </cell>
          <cell r="V834" t="str">
            <v>3AB,1</v>
          </cell>
          <cell r="W834" t="str">
            <v>PH</v>
          </cell>
          <cell r="X834">
            <v>3</v>
          </cell>
          <cell r="Y834">
            <v>4</v>
          </cell>
          <cell r="Z834">
            <v>1</v>
          </cell>
          <cell r="AA834">
            <v>1928</v>
          </cell>
          <cell r="AB834" t="str">
            <v>terrestrial</v>
          </cell>
          <cell r="AD834" t="str">
            <v>unknown</v>
          </cell>
          <cell r="AE834" t="str">
            <v>yes</v>
          </cell>
          <cell r="AF834" t="str">
            <v>unknown</v>
          </cell>
          <cell r="AG834">
            <v>1928</v>
          </cell>
          <cell r="AH834" t="str">
            <v xml:space="preserve">SF Høyanger: </v>
          </cell>
          <cell r="AI834">
            <v>10</v>
          </cell>
          <cell r="AJ834" t="str">
            <v>V</v>
          </cell>
          <cell r="AL834">
            <v>1</v>
          </cell>
          <cell r="AM834" t="str">
            <v>importDirect</v>
          </cell>
          <cell r="AN834">
            <v>4</v>
          </cell>
          <cell r="AO834" t="str">
            <v>introductionEscaped,spreadNaturalDispersal,spreadTransportpollution</v>
          </cell>
          <cell r="AP834" t="str">
            <v>Ve,Aa,Va,Ro,Ho,Sf,Mr</v>
          </cell>
          <cell r="AQ834">
            <v>344</v>
          </cell>
          <cell r="AR834">
            <v>5</v>
          </cell>
          <cell r="AS834">
            <v>1720</v>
          </cell>
          <cell r="AT834">
            <v>120000</v>
          </cell>
          <cell r="AU834">
            <v>5000</v>
          </cell>
          <cell r="AV834">
            <v>60</v>
          </cell>
          <cell r="AW834" t="str">
            <v>Ingen kjent effekt</v>
          </cell>
          <cell r="AX834" t="str">
            <v>Ingen kjent effekt</v>
          </cell>
          <cell r="BC834" t="str">
            <v>Ingen kjent effekt</v>
          </cell>
          <cell r="BD834" t="str">
            <v>Ingen kjent effekt</v>
          </cell>
          <cell r="BE834" t="str">
            <v>no</v>
          </cell>
          <cell r="BF834" t="str">
            <v>no</v>
          </cell>
          <cell r="BG834" t="str">
            <v>V</v>
          </cell>
          <cell r="BK834" t="str">
            <v>temperate_nemoral:Europe|subtropic_mediterranean:Europe</v>
          </cell>
          <cell r="BM834" t="str">
            <v>temperate_boreal:Europe|temperate_nemoral:Europe,Oceania,NorthAndCentralAmerica|subtropic_mediterranean:Europe</v>
          </cell>
          <cell r="BO834">
            <v>3</v>
          </cell>
          <cell r="BP834" t="str">
            <v>X</v>
          </cell>
          <cell r="BR834" t="str">
            <v>RedListCategoryLevel</v>
          </cell>
          <cell r="BT834">
            <v>3</v>
          </cell>
          <cell r="BW834" t="str">
            <v>SpreadYearlyIncreaseObservations</v>
          </cell>
          <cell r="BX834">
            <v>376</v>
          </cell>
          <cell r="BY834">
            <v>1</v>
          </cell>
          <cell r="CB834" t="str">
            <v>T4,T32,T35,T37-C-3,T40-C-1,T43-C-1</v>
          </cell>
          <cell r="CC834">
            <v>1</v>
          </cell>
          <cell r="CH834">
            <v>1</v>
          </cell>
          <cell r="CM834">
            <v>1</v>
          </cell>
          <cell r="CP834" t="str">
            <v>Kulturmarkseng</v>
          </cell>
          <cell r="CQ834">
            <v>1</v>
          </cell>
          <cell r="CU834">
            <v>1</v>
          </cell>
          <cell r="CX834">
            <v>0</v>
          </cell>
          <cell r="CY834">
            <v>1</v>
          </cell>
          <cell r="DB834">
            <v>0</v>
          </cell>
          <cell r="DC834" t="str">
            <v>Klokkeblåstjerne &lt;em&gt;Hyacinthoides non-scripta &lt;/em&gt;stammer fra Vest-Europa nord til De britiske øyer. Arten er en flerårig løkplante. Den formerer seg ved deling av løken og kan danne store, helt tette bestander. Den har også frøformering, og vi antar maurspredning av frøene.&lt;br/&gt;&lt;p&gt;Klokkeblåstjerne hybridiserer med spansk klokkeblåstjerne &lt;i&gt;H. hispanica&lt;/i&gt;, og den frøfertile hybriden &lt;i&gt;H. &lt;/i&gt;x &lt;i&gt;massartiana&lt;/i&gt; er nå den vanligste av klokkeblåstjernene i Danmark (Hartvig 2015). Vansker med å identifisere mye norsk materiale kan skyldes at det er samme sak hos oss, at spansk klokkeblåstjerne og delvis også klokkeblåstjerne er noe mindre hyppig enn antatt, men &lt;i&gt;H. &lt;/i&gt;x &lt;i&gt;massartiana&lt;/i&gt; mye mer hyppig enn antatt.&lt;/p&gt;</v>
          </cell>
          <cell r="DD834" t="str">
            <v>&lt;p&gt;Klokkeblåstjerne ble først observert som forvillet i SF Høyanger: Lavik 1928. Siden da økte forekomstarealet nokså langsomt fram til ca 1990, men har siden økt dramatisk. Arten er nå godt etablert og under nokså rask ekspansjon i kystfylkene sør- og vestpå: Vestfold og fra Aust-Agder til Møre og Romsdal, foreløpig.&lt;/p&gt;</v>
          </cell>
          <cell r="DE834" t="str">
            <v>Klokkeblåstjerne er innført som hagestaude. Den sprer seg ut fra hager via hageavfall og ved hjelp av frø og løker.</v>
          </cell>
          <cell r="DF834" t="str">
            <v>Invasjonspotensialet er moderat, med usikkerhet til stort, i en kombinasjon av moderat (til lang) median levetid og moderat ekspansjonshastighet (320-460 m/år). Arten har i realiteten meget stor etablert forekomst med høg (nesten uendelig) median levetid. Klokkeblåstjerne frøformerer seg også godt på Østlandet, i hvert fall nord til Oslo, og vil trolig få en noe større utbredelse enn den har foreløpig, men har trolig ikke noe potensial i nordre og indre deler av landet.</v>
          </cell>
          <cell r="DG834" t="str">
            <v>Arten vurderes ikke å ha noen økologisk effekt. Klokkeblåstjerne inntar grasmark, kratt og skogkanter, oftest på næringsrik grunn, og bestandene kan bli ganske store. Den har opplagt en fortrengnings-effekt i blomstringstida, men nesten bare i sterkt endrete naturtyper. Den visner imidlertid ned tidlig, gjerne i juni, og medfører liten eller ingen fortrengning og har heller ikke andre kjente negative økologiske effekter.</v>
          </cell>
          <cell r="DH834" t="str">
            <v>&lt;p&gt;Klokkeblåstjerne vurderes til låg økologisk risiko, med usikkerhet til potensielt høg risiko, men bare ut fra invasjonspotensialet. Arten har ingen påviste negative økologiske effekter.&lt;br/&gt;&lt;/p&gt;</v>
          </cell>
          <cell r="DI834">
            <v>0</v>
          </cell>
        </row>
        <row r="835">
          <cell r="B835" t="str">
            <v>Hyacinthoides ×massartiana</v>
          </cell>
          <cell r="C835" t="str">
            <v>Geerinck</v>
          </cell>
          <cell r="E835">
            <v>147077</v>
          </cell>
          <cell r="F835">
            <v>173576</v>
          </cell>
          <cell r="G835" t="str">
            <v>ExpertGroups/Karplanter/N</v>
          </cell>
          <cell r="H835" t="str">
            <v>Karplanter</v>
          </cell>
          <cell r="I835" t="str">
            <v>Karplanter</v>
          </cell>
          <cell r="J835" t="str">
            <v>AlienSpecie</v>
          </cell>
          <cell r="N835">
            <v>3</v>
          </cell>
          <cell r="Q835">
            <v>1</v>
          </cell>
          <cell r="T835" t="str">
            <v>LO</v>
          </cell>
          <cell r="U835">
            <v>2</v>
          </cell>
          <cell r="V835" t="str">
            <v>3AB,1</v>
          </cell>
          <cell r="AA835">
            <v>1990</v>
          </cell>
          <cell r="AB835" t="str">
            <v>terrestrial</v>
          </cell>
          <cell r="AD835" t="str">
            <v>unknown</v>
          </cell>
          <cell r="AE835" t="str">
            <v>no</v>
          </cell>
          <cell r="AF835" t="str">
            <v>unknown</v>
          </cell>
          <cell r="AG835">
            <v>1990</v>
          </cell>
          <cell r="AH835" t="str">
            <v>Ho Bergen: SØ for Grendatunvegen 22</v>
          </cell>
          <cell r="AI835">
            <v>10</v>
          </cell>
          <cell r="AJ835" t="str">
            <v>V</v>
          </cell>
          <cell r="AL835">
            <v>1</v>
          </cell>
          <cell r="AM835" t="str">
            <v>importDirect</v>
          </cell>
          <cell r="AN835">
            <v>5</v>
          </cell>
          <cell r="AO835" t="str">
            <v>introductionEscaped,spreadTransportpollution,spreadNaturalDispersal</v>
          </cell>
          <cell r="AP835" t="str">
            <v>Aa,Va,Ro,Ho</v>
          </cell>
          <cell r="AQ835">
            <v>48</v>
          </cell>
          <cell r="AR835">
            <v>10</v>
          </cell>
          <cell r="AS835">
            <v>480</v>
          </cell>
          <cell r="AT835">
            <v>20500</v>
          </cell>
          <cell r="AU835">
            <v>1500</v>
          </cell>
          <cell r="AV835">
            <v>60</v>
          </cell>
          <cell r="AW835" t="str">
            <v>Ingen kjent effekt</v>
          </cell>
          <cell r="AX835" t="str">
            <v>Ingen kjent effekt</v>
          </cell>
          <cell r="BC835" t="str">
            <v>Ingen kjent effekt</v>
          </cell>
          <cell r="BD835" t="str">
            <v>Ingen kjent effekt</v>
          </cell>
          <cell r="BE835" t="str">
            <v>no</v>
          </cell>
          <cell r="BF835" t="str">
            <v>no</v>
          </cell>
          <cell r="BG835" t="str">
            <v>V</v>
          </cell>
          <cell r="BK835" t="str">
            <v>temperate_nemoral:Europe</v>
          </cell>
          <cell r="BM835" t="str">
            <v>temperate_boreal:Europe|temperate_nemoral:Europe</v>
          </cell>
          <cell r="BO835">
            <v>3</v>
          </cell>
          <cell r="BR835" t="str">
            <v>RedListCategoryLevel</v>
          </cell>
          <cell r="BT835">
            <v>3</v>
          </cell>
          <cell r="BW835" t="str">
            <v>SpreadYearlyIncreaseCalculatedExpansionSpeed</v>
          </cell>
          <cell r="BX835">
            <v>199.84</v>
          </cell>
          <cell r="BY835">
            <v>1</v>
          </cell>
          <cell r="CB835" t="str">
            <v>T35,T43-C-1,T32,T4,T40</v>
          </cell>
          <cell r="CC835">
            <v>1</v>
          </cell>
          <cell r="CH835">
            <v>1</v>
          </cell>
          <cell r="CM835">
            <v>1</v>
          </cell>
          <cell r="CQ835">
            <v>1</v>
          </cell>
          <cell r="CU835">
            <v>1</v>
          </cell>
          <cell r="CX835">
            <v>0</v>
          </cell>
          <cell r="CY835">
            <v>1</v>
          </cell>
          <cell r="DB835">
            <v>0</v>
          </cell>
          <cell r="DC835" t="str">
            <v>Hybridklokkeblåstjerne &lt;i&gt;H&lt;/i&gt;&lt;em&gt;yacinthoides x massartiana &lt;/em&gt;er en flerårig løkplante som delvis er oppstått ved hybridisering i kultur, delvis er oppstått spontant. Den er en krysning mellom klokkeblåstjerne &lt;i&gt;H. non-scripta &lt;/i&gt;og spansk klokkeblåstjerne &lt;i&gt;H. hispanica&lt;/i&gt;. Klokkeblåstjerne kommer fra Vest-Europa nord til De britiske øyer og spansk klokkeblåstjerne kommer fra vestlige Middelhavsområdet. Arten inntar grasdekte områder av sterkt endret fastmark (plener, overlatte enger, veikanter med engpreg), men også frodige kratt og lauvskoger.&lt;br/&gt;I Storbritannia, hvor klokkeblåstjernen er stedegen og spansk klokkeblåstjerne en innført hageplante, skaper hybridiseringen systematiske problemer. Hybriden er like fertil som foreldreartene, og tilbakekryssing er utbredt slik at alle mulige intermediære former finnes (Stace et al. 2015: 369). Hybriden formerer seg som foreldrene ved deling av løken og ved frøreproduksjon. Det er uvisst om frøreproduksjonen er særlig effektiv i Norge.</v>
          </cell>
          <cell r="DD835" t="str">
            <v>Hybridklokkeblåstjerne er dokumentert fra Aust-Agder, Vest-Agder og Hordaland, men det er grunn til å tro at den er underrapportert. Per Arvid Åsen opplyser at han har funnet den som den mest hyppige av slekta i Rogaland, men det er et fylke hvor ingen forekomst foreløpig er dokumentert med herbariebelegg. Det første dokumenterte funnet er fra Ho Bergen i 1990, mens alle andre funn er fra 2003 og utover.</v>
          </cell>
          <cell r="DE835" t="str">
            <v>Arten er innført som hagestaude. Den sprer seg ut fra hager via hageavfall og ved hjelp av frø og løker.</v>
          </cell>
          <cell r="DF835" t="str">
            <v>Hybridklokkeblåstjerne har et moderat invasjonspotensial med moderat lang median levetid og moderat ekspansjonshastighet, ut fra de foreliggende (sparsomme) opplysningene. Ekspansjonshastigheten kan være høgere enn estimert på grunn av seriøs underrapportering av arten.</v>
          </cell>
          <cell r="DG835" t="str">
            <v>Arten vurderes ikke til å ha noen økologisk effekt. Den inntar grasmark, kratt og skogkanter, oftest på næringsrik grunn, og bestandene kan bli ganske store. Den visner imidlertid ned tidlig, gjerne i juni, og medfører liten eller ingen fortrengning og har heller ikke andre kjente negative økologiske effekter.</v>
          </cell>
          <cell r="DH835" t="str">
            <v>Hybridklokkeblåstjerne vurderes til låg økologisk risiko og utelukkende på grunn av invasjonspotensialet.</v>
          </cell>
          <cell r="DI835">
            <v>2</v>
          </cell>
        </row>
        <row r="836">
          <cell r="B836" t="str">
            <v>Hydrangea macrophylla</v>
          </cell>
          <cell r="C836" t="str">
            <v>(Thunb.) Ser.</v>
          </cell>
          <cell r="D836" t="str">
            <v>hortensia</v>
          </cell>
          <cell r="E836">
            <v>84814</v>
          </cell>
          <cell r="F836">
            <v>127951</v>
          </cell>
          <cell r="G836" t="str">
            <v>ExpertGroups/Karplanter/N</v>
          </cell>
          <cell r="H836" t="str">
            <v>Karplanter</v>
          </cell>
          <cell r="I836" t="str">
            <v>Karplanter</v>
          </cell>
          <cell r="J836" t="str">
            <v>NotApplicable</v>
          </cell>
          <cell r="M836" t="str">
            <v>canNotEstablishWithin50years</v>
          </cell>
          <cell r="X836">
            <v>1</v>
          </cell>
          <cell r="Y836">
            <v>1</v>
          </cell>
          <cell r="Z836">
            <v>1</v>
          </cell>
          <cell r="AA836">
            <v>2010</v>
          </cell>
          <cell r="AB836" t="str">
            <v>terrestrial</v>
          </cell>
          <cell r="AD836" t="str">
            <v>unknown</v>
          </cell>
          <cell r="AE836" t="str">
            <v>yes</v>
          </cell>
          <cell r="AF836" t="str">
            <v>unknown</v>
          </cell>
          <cell r="AI836">
            <v>8</v>
          </cell>
          <cell r="AJ836" t="str">
            <v>V</v>
          </cell>
          <cell r="AW836" t="str">
            <v>Ingen kjent effekt</v>
          </cell>
          <cell r="AX836" t="str">
            <v>Ingen kjent effekt</v>
          </cell>
          <cell r="BC836" t="str">
            <v>Ingen kjent effekt</v>
          </cell>
          <cell r="BD836" t="str">
            <v>Ingen kjent effekt</v>
          </cell>
          <cell r="BK836" t="str">
            <v>temperate_nemoral:Asia|subtropic_unspecified:Asia</v>
          </cell>
          <cell r="BM836" t="str">
            <v>temperate_nemoral:Europe,Asia,Oceania,NorthAndCentralAmerica|subtropic_unspecified:Asia,Oceania,NorthAndCentralAmerica,SouthAmerica|subtropic_mediterranean:Europe,Asia,Africa|subtropic_humid:Asia|tropic:Oceania,NorthAndCentralAmerica,SouthAmerica</v>
          </cell>
          <cell r="DI836">
            <v>0</v>
          </cell>
        </row>
        <row r="837">
          <cell r="B837" t="str">
            <v>Hydrophyllum virginianum</v>
          </cell>
          <cell r="C837" t="str">
            <v>L.</v>
          </cell>
          <cell r="D837" t="str">
            <v>virginiavassblad</v>
          </cell>
          <cell r="E837">
            <v>60966</v>
          </cell>
          <cell r="F837">
            <v>101006</v>
          </cell>
          <cell r="G837" t="str">
            <v>ExpertGroups/Karplanter/N</v>
          </cell>
          <cell r="H837" t="str">
            <v>Karplanter</v>
          </cell>
          <cell r="I837" t="str">
            <v>Karplanter</v>
          </cell>
          <cell r="J837" t="str">
            <v>NotApplicable</v>
          </cell>
          <cell r="M837" t="str">
            <v>NotPresentInRegion</v>
          </cell>
          <cell r="X837">
            <v>1</v>
          </cell>
          <cell r="Y837">
            <v>1</v>
          </cell>
          <cell r="Z837">
            <v>1</v>
          </cell>
          <cell r="AB837" t="str">
            <v>terrestrial</v>
          </cell>
          <cell r="AE837" t="str">
            <v>yes</v>
          </cell>
          <cell r="AF837" t="str">
            <v>unknown</v>
          </cell>
          <cell r="AI837">
            <v>5</v>
          </cell>
          <cell r="AJ837" t="str">
            <v>V</v>
          </cell>
          <cell r="AW837" t="str">
            <v>Ingen kjent effekt</v>
          </cell>
          <cell r="AX837" t="str">
            <v>Ingen kjent effekt</v>
          </cell>
          <cell r="BC837" t="str">
            <v>Ingen kjent effekt</v>
          </cell>
          <cell r="BD837" t="str">
            <v>Ingen kjent effekt</v>
          </cell>
          <cell r="BK837" t="str">
            <v>temperate_nemoral:NorthAndCentralAmerica</v>
          </cell>
          <cell r="BM837" t="str">
            <v>temperate_nemoral:NorthAndCentralAmerica</v>
          </cell>
          <cell r="DI837">
            <v>0</v>
          </cell>
        </row>
        <row r="838">
          <cell r="B838" t="str">
            <v>Hylotelephium ruprechtii</v>
          </cell>
          <cell r="C838" t="str">
            <v>(Jalas) Tzvelev</v>
          </cell>
          <cell r="E838">
            <v>144235</v>
          </cell>
          <cell r="F838">
            <v>127953</v>
          </cell>
          <cell r="G838" t="str">
            <v>ExpertGroups/Karplanter/N</v>
          </cell>
          <cell r="H838" t="str">
            <v>Karplanter</v>
          </cell>
          <cell r="I838" t="str">
            <v>Karplanter</v>
          </cell>
          <cell r="J838" t="str">
            <v>NotApplicable</v>
          </cell>
          <cell r="M838" t="str">
            <v>canNotEstablishWithin50years</v>
          </cell>
          <cell r="X838">
            <v>1</v>
          </cell>
          <cell r="Y838">
            <v>1</v>
          </cell>
          <cell r="Z838">
            <v>1</v>
          </cell>
          <cell r="AA838">
            <v>2006</v>
          </cell>
          <cell r="AB838" t="str">
            <v>terrestrial</v>
          </cell>
          <cell r="AD838" t="str">
            <v>unknown</v>
          </cell>
          <cell r="AE838" t="str">
            <v>yes</v>
          </cell>
          <cell r="AF838" t="str">
            <v>unknown</v>
          </cell>
          <cell r="AI838">
            <v>10</v>
          </cell>
          <cell r="AJ838" t="str">
            <v>V</v>
          </cell>
          <cell r="AW838" t="str">
            <v>Ingen kjent effekt</v>
          </cell>
          <cell r="AX838" t="str">
            <v>Ingen kjent effekt</v>
          </cell>
          <cell r="BC838" t="str">
            <v>Ingen kjent effekt</v>
          </cell>
          <cell r="BD838" t="str">
            <v>Ingen kjent effekt</v>
          </cell>
          <cell r="BK838" t="str">
            <v>temperate_boreal:Europe,Asia|temperate_nemoral:Europe,Asia</v>
          </cell>
          <cell r="BM838" t="str">
            <v>temperate_boreal:Europe,Asia|temperate_nemoral:Europe,Asia</v>
          </cell>
          <cell r="DI838">
            <v>0</v>
          </cell>
        </row>
        <row r="839">
          <cell r="B839" t="str">
            <v>Hylotelephium spectabile</v>
          </cell>
          <cell r="C839" t="str">
            <v>(Boreau) H.Ohba</v>
          </cell>
          <cell r="D839" t="str">
            <v>oktoberbergknapp</v>
          </cell>
          <cell r="E839">
            <v>133800</v>
          </cell>
          <cell r="F839">
            <v>103584</v>
          </cell>
          <cell r="G839" t="str">
            <v>ExpertGroups/Karplanter/N</v>
          </cell>
          <cell r="H839" t="str">
            <v>Karplanter</v>
          </cell>
          <cell r="I839" t="str">
            <v>Karplanter</v>
          </cell>
          <cell r="J839" t="str">
            <v>NotApplicable</v>
          </cell>
          <cell r="M839" t="str">
            <v>canNotEstablishWithin50years</v>
          </cell>
          <cell r="AA839">
            <v>2003</v>
          </cell>
          <cell r="AB839" t="str">
            <v>terrestrial</v>
          </cell>
          <cell r="AD839" t="str">
            <v>other</v>
          </cell>
          <cell r="AE839" t="str">
            <v>no</v>
          </cell>
          <cell r="AF839" t="str">
            <v>unknown</v>
          </cell>
          <cell r="AI839">
            <v>5</v>
          </cell>
          <cell r="AJ839" t="str">
            <v>V</v>
          </cell>
          <cell r="AK839" t="str">
            <v>V</v>
          </cell>
          <cell r="AW839" t="str">
            <v>Ingen kjent effekt</v>
          </cell>
          <cell r="AX839" t="str">
            <v>Ingen kjent effekt</v>
          </cell>
          <cell r="BC839" t="str">
            <v>Ingen kjent effekt</v>
          </cell>
          <cell r="BD839" t="str">
            <v>Ingen kjent effekt</v>
          </cell>
          <cell r="BK839" t="str">
            <v>temperate_nemoral:Asia</v>
          </cell>
          <cell r="BM839" t="str">
            <v>temperate_nemoral:Europe,Asia,Oceania</v>
          </cell>
          <cell r="DI839">
            <v>0</v>
          </cell>
        </row>
        <row r="840">
          <cell r="B840" t="str">
            <v>Hypecoum pendulum</v>
          </cell>
          <cell r="C840" t="str">
            <v>L.</v>
          </cell>
          <cell r="D840" t="str">
            <v>bleikurt</v>
          </cell>
          <cell r="E840">
            <v>62989</v>
          </cell>
          <cell r="F840">
            <v>103029</v>
          </cell>
          <cell r="G840" t="str">
            <v>ExpertGroups/Karplanter/N</v>
          </cell>
          <cell r="H840" t="str">
            <v>Karplanter</v>
          </cell>
          <cell r="I840" t="str">
            <v>Karplanter</v>
          </cell>
          <cell r="J840" t="str">
            <v>NotApplicable</v>
          </cell>
          <cell r="M840" t="str">
            <v>canNotEstablishWithin50years</v>
          </cell>
          <cell r="AA840">
            <v>1910</v>
          </cell>
          <cell r="AB840" t="str">
            <v>terrestrial</v>
          </cell>
          <cell r="AD840" t="str">
            <v>origin</v>
          </cell>
          <cell r="AE840" t="str">
            <v>no</v>
          </cell>
          <cell r="AF840" t="str">
            <v>unknown</v>
          </cell>
          <cell r="AI840">
            <v>1</v>
          </cell>
          <cell r="AJ840" t="str">
            <v>V</v>
          </cell>
          <cell r="AW840" t="str">
            <v>Ingen kjent effekt</v>
          </cell>
          <cell r="AX840" t="str">
            <v>Ingen kjent effekt</v>
          </cell>
          <cell r="BC840" t="str">
            <v>Ingen kjent effekt</v>
          </cell>
          <cell r="BD840" t="str">
            <v>Ingen kjent effekt</v>
          </cell>
          <cell r="BK840" t="str">
            <v>temperate_dry:Europe,Asia|subtropic_mediterranean:Europe,Asia,Africa</v>
          </cell>
          <cell r="BM840" t="str">
            <v>temperate_dry:Europe,Asia|subtropic_mediterranean:Europe,Asia,Africa</v>
          </cell>
          <cell r="DI840">
            <v>0</v>
          </cell>
        </row>
        <row r="841">
          <cell r="B841" t="str">
            <v>Hypericum calycinum</v>
          </cell>
          <cell r="C841" t="str">
            <v>L.</v>
          </cell>
          <cell r="D841" t="str">
            <v>praktperikum</v>
          </cell>
          <cell r="E841">
            <v>62581</v>
          </cell>
          <cell r="F841">
            <v>102621</v>
          </cell>
          <cell r="G841" t="str">
            <v>ExpertGroups/Karplanter/N</v>
          </cell>
          <cell r="H841" t="str">
            <v>Karplanter</v>
          </cell>
          <cell r="I841" t="str">
            <v>Karplanter</v>
          </cell>
          <cell r="J841" t="str">
            <v>NotApplicable</v>
          </cell>
          <cell r="M841" t="str">
            <v>canNotEstablishWithin50years</v>
          </cell>
          <cell r="AA841">
            <v>1989</v>
          </cell>
          <cell r="AB841" t="str">
            <v>terrestrial</v>
          </cell>
          <cell r="AD841" t="str">
            <v>unknown</v>
          </cell>
          <cell r="AE841" t="str">
            <v>no</v>
          </cell>
          <cell r="AF841" t="str">
            <v>unknown</v>
          </cell>
          <cell r="AI841">
            <v>10</v>
          </cell>
          <cell r="AJ841" t="str">
            <v>V</v>
          </cell>
          <cell r="AW841" t="str">
            <v>Ingen kjent effekt</v>
          </cell>
          <cell r="AX841" t="str">
            <v>Ingen kjent effekt</v>
          </cell>
          <cell r="BC841" t="str">
            <v>Ingen kjent effekt</v>
          </cell>
          <cell r="BD841" t="str">
            <v>Ingen kjent effekt</v>
          </cell>
          <cell r="BK841" t="str">
            <v>temperate_nemoral:Europe,Asia|subtropic_mediterranean:Europe,Asia</v>
          </cell>
          <cell r="BM841" t="str">
            <v>temperate_nemoral:Europe,Asia,Oceania,NorthAndCentralAmerica|subtropic_mediterranean:Europe,Asia,Oceania,NorthAndCentralAmerica</v>
          </cell>
          <cell r="DI841">
            <v>0</v>
          </cell>
        </row>
        <row r="842">
          <cell r="B842" t="str">
            <v>Hypericum humifusum</v>
          </cell>
          <cell r="C842" t="str">
            <v>L.</v>
          </cell>
          <cell r="D842" t="str">
            <v>dvergperikum</v>
          </cell>
          <cell r="E842">
            <v>62583</v>
          </cell>
          <cell r="F842">
            <v>102623</v>
          </cell>
          <cell r="G842" t="str">
            <v>ExpertGroups/Karplanter/N</v>
          </cell>
          <cell r="H842" t="str">
            <v>Karplanter</v>
          </cell>
          <cell r="I842" t="str">
            <v>Karplanter</v>
          </cell>
          <cell r="J842" t="str">
            <v>NotApplicable</v>
          </cell>
          <cell r="M842" t="str">
            <v>canNotEstablishWithin50years</v>
          </cell>
          <cell r="AA842">
            <v>1870</v>
          </cell>
          <cell r="AB842" t="str">
            <v>terrestrial</v>
          </cell>
          <cell r="AD842" t="str">
            <v>origin</v>
          </cell>
          <cell r="AE842" t="str">
            <v>no</v>
          </cell>
          <cell r="AF842" t="str">
            <v>unknown</v>
          </cell>
          <cell r="AI842">
            <v>1</v>
          </cell>
          <cell r="AJ842" t="str">
            <v>V</v>
          </cell>
          <cell r="AW842" t="str">
            <v>Ingen kjent effekt</v>
          </cell>
          <cell r="AX842" t="str">
            <v>Ingen kjent effekt</v>
          </cell>
          <cell r="BC842" t="str">
            <v>Ingen kjent effekt</v>
          </cell>
          <cell r="BD842" t="str">
            <v>Ingen kjent effekt</v>
          </cell>
          <cell r="BK842" t="str">
            <v>temperate_nemoral:Europe|subtropic_mediterranean:Europe,Africa</v>
          </cell>
          <cell r="BM842" t="str">
            <v>temperate_nemoral:Europe,Oceania|subtropic_mediterranean:Europe,Africa,Oceania</v>
          </cell>
          <cell r="DI842">
            <v>1</v>
          </cell>
        </row>
        <row r="843">
          <cell r="B843" t="str">
            <v>Hypochaeris glabra</v>
          </cell>
          <cell r="C843" t="str">
            <v>L.</v>
          </cell>
          <cell r="D843" t="str">
            <v>åkergrisøre</v>
          </cell>
          <cell r="E843">
            <v>133816</v>
          </cell>
          <cell r="F843">
            <v>100707</v>
          </cell>
          <cell r="G843" t="str">
            <v>ExpertGroups/Karplanter/N</v>
          </cell>
          <cell r="H843" t="str">
            <v>Karplanter</v>
          </cell>
          <cell r="I843" t="str">
            <v>Karplanter</v>
          </cell>
          <cell r="J843" t="str">
            <v>NotApplicable</v>
          </cell>
          <cell r="M843" t="str">
            <v>canNotEstablishWithin50years</v>
          </cell>
          <cell r="AA843">
            <v>1827</v>
          </cell>
          <cell r="AB843" t="str">
            <v>terrestrial</v>
          </cell>
          <cell r="AD843" t="str">
            <v>origin</v>
          </cell>
          <cell r="AE843" t="str">
            <v>no</v>
          </cell>
          <cell r="AF843" t="str">
            <v>unknown</v>
          </cell>
          <cell r="AG843">
            <v>1827</v>
          </cell>
          <cell r="AH843" t="str">
            <v>Øf Halden: Gernes ved Femsjøen, Svinesund, Tistedalen.</v>
          </cell>
          <cell r="AI843">
            <v>1</v>
          </cell>
          <cell r="AJ843" t="str">
            <v>V</v>
          </cell>
          <cell r="AW843" t="str">
            <v>Ingen kjent effekt</v>
          </cell>
          <cell r="AX843" t="str">
            <v>Ingen kjent effekt</v>
          </cell>
          <cell r="BC843" t="str">
            <v>Ingen kjent effekt</v>
          </cell>
          <cell r="BD843" t="str">
            <v>Ingen kjent effekt</v>
          </cell>
          <cell r="BK843" t="str">
            <v>temperate_nemoral:Europe,Asia|subtropic_mediterranean:Europe,Asia,Africa</v>
          </cell>
          <cell r="BM843" t="str">
            <v>temperate_nemoral:Europe,Asia,Oceania,SouthAmerica|subtropic_mediterranean:Europe,Asia,Africa,Oceania,NorthAndCentralAmerica,SouthAmerica|subtropic_humid:NorthAndCentralAmerica</v>
          </cell>
          <cell r="DI843">
            <v>0</v>
          </cell>
        </row>
        <row r="844">
          <cell r="B844" t="str">
            <v>Illecebrum verticillatum</v>
          </cell>
          <cell r="C844" t="str">
            <v>L.</v>
          </cell>
          <cell r="D844" t="str">
            <v>bruskbeger</v>
          </cell>
          <cell r="E844">
            <v>61470</v>
          </cell>
          <cell r="F844">
            <v>101510</v>
          </cell>
          <cell r="G844" t="str">
            <v>ExpertGroups/Karplanter/N</v>
          </cell>
          <cell r="H844" t="str">
            <v>Karplanter</v>
          </cell>
          <cell r="I844" t="str">
            <v>Karplanter</v>
          </cell>
          <cell r="J844" t="str">
            <v>NotApplicable</v>
          </cell>
          <cell r="M844" t="str">
            <v>canNotEstablishWithin50years</v>
          </cell>
          <cell r="AA844">
            <v>1874</v>
          </cell>
          <cell r="AB844" t="str">
            <v>terrestrial</v>
          </cell>
          <cell r="AD844" t="str">
            <v>origin</v>
          </cell>
          <cell r="AE844" t="str">
            <v>no</v>
          </cell>
          <cell r="AF844" t="str">
            <v>unknown</v>
          </cell>
          <cell r="AI844">
            <v>1</v>
          </cell>
          <cell r="AJ844" t="str">
            <v>V</v>
          </cell>
          <cell r="AW844" t="str">
            <v>Ingen kjent effekt</v>
          </cell>
          <cell r="AX844" t="str">
            <v>Ingen kjent effekt</v>
          </cell>
          <cell r="BC844" t="str">
            <v>Ingen kjent effekt</v>
          </cell>
          <cell r="BD844" t="str">
            <v>Ingen kjent effekt</v>
          </cell>
          <cell r="BK844" t="str">
            <v>temperate_nemoral:Europe|subtropic_mediterranean:Europe,Africa</v>
          </cell>
          <cell r="BM844" t="str">
            <v>temperate_nemoral:Europe|subtropic_mediterranean:Europe,Africa</v>
          </cell>
          <cell r="DI844">
            <v>1</v>
          </cell>
        </row>
        <row r="845">
          <cell r="B845" t="str">
            <v>Impatiens balsamina</v>
          </cell>
          <cell r="C845" t="str">
            <v>L.</v>
          </cell>
          <cell r="D845" t="str">
            <v>flittig lise</v>
          </cell>
          <cell r="E845">
            <v>84817</v>
          </cell>
          <cell r="F845">
            <v>127954</v>
          </cell>
          <cell r="G845" t="str">
            <v>ExpertGroups/Karplanter/N</v>
          </cell>
          <cell r="H845" t="str">
            <v>Karplanter</v>
          </cell>
          <cell r="I845" t="str">
            <v>Karplanter</v>
          </cell>
          <cell r="J845" t="str">
            <v>NotApplicable</v>
          </cell>
          <cell r="M845" t="str">
            <v>canNotEstablishWithin50years</v>
          </cell>
          <cell r="AA845">
            <v>2007</v>
          </cell>
          <cell r="AB845" t="str">
            <v>terrestrial</v>
          </cell>
          <cell r="AD845" t="str">
            <v>unknown</v>
          </cell>
          <cell r="AE845" t="str">
            <v>no</v>
          </cell>
          <cell r="AF845" t="str">
            <v>unknown</v>
          </cell>
          <cell r="AI845">
            <v>5</v>
          </cell>
          <cell r="AJ845" t="str">
            <v>V</v>
          </cell>
          <cell r="AW845" t="str">
            <v>Ingen kjent effekt</v>
          </cell>
          <cell r="AX845" t="str">
            <v>Ingen kjent effekt</v>
          </cell>
          <cell r="BC845" t="str">
            <v>Ingen kjent effekt</v>
          </cell>
          <cell r="BD845" t="str">
            <v>Ingen kjent effekt</v>
          </cell>
          <cell r="BK845" t="str">
            <v>tropic:Asia</v>
          </cell>
          <cell r="BM845" t="str">
            <v>tropic:Asia,Africa,Oceania,NorthAndCentralAmerica,SouthAmerica</v>
          </cell>
          <cell r="DI845">
            <v>1</v>
          </cell>
        </row>
        <row r="846">
          <cell r="B846" t="str">
            <v>Impatiens scabrida</v>
          </cell>
          <cell r="C846" t="str">
            <v>DC.</v>
          </cell>
          <cell r="D846" t="str">
            <v>kamspringfrø</v>
          </cell>
          <cell r="E846">
            <v>102571</v>
          </cell>
          <cell r="F846">
            <v>143489</v>
          </cell>
          <cell r="G846" t="str">
            <v>ExpertGroups/Karplanter/N</v>
          </cell>
          <cell r="H846" t="str">
            <v>Karplanter</v>
          </cell>
          <cell r="I846" t="str">
            <v>Karplanter</v>
          </cell>
          <cell r="J846" t="str">
            <v>NotApplicable</v>
          </cell>
          <cell r="M846" t="str">
            <v>canNotEstablishWithin50years</v>
          </cell>
          <cell r="X846">
            <v>1</v>
          </cell>
          <cell r="Y846">
            <v>1</v>
          </cell>
          <cell r="Z846">
            <v>1</v>
          </cell>
          <cell r="AA846">
            <v>1973</v>
          </cell>
          <cell r="AB846" t="str">
            <v>terrestrial</v>
          </cell>
          <cell r="AD846" t="str">
            <v>unknown</v>
          </cell>
          <cell r="AE846" t="str">
            <v>yes</v>
          </cell>
          <cell r="AF846" t="str">
            <v>unknown</v>
          </cell>
          <cell r="AI846">
            <v>1</v>
          </cell>
          <cell r="AJ846" t="str">
            <v>V</v>
          </cell>
          <cell r="AW846" t="str">
            <v>Ingen kjent effekt</v>
          </cell>
          <cell r="AX846" t="str">
            <v>Ingen kjent effekt</v>
          </cell>
          <cell r="BC846" t="str">
            <v>Ingen kjent effekt</v>
          </cell>
          <cell r="BD846" t="str">
            <v>Ingen kjent effekt</v>
          </cell>
          <cell r="BK846" t="str">
            <v>subtropic_highlands:Asia</v>
          </cell>
          <cell r="BM846" t="str">
            <v>subtropic_highlands:Asia</v>
          </cell>
          <cell r="DI846">
            <v>0</v>
          </cell>
        </row>
        <row r="847">
          <cell r="B847" t="str">
            <v>Inula conyzae</v>
          </cell>
          <cell r="C847" t="str">
            <v>(Griess.) Meikle</v>
          </cell>
          <cell r="D847" t="str">
            <v>ugrasalant</v>
          </cell>
          <cell r="E847">
            <v>133821</v>
          </cell>
          <cell r="F847">
            <v>100712</v>
          </cell>
          <cell r="G847" t="str">
            <v>ExpertGroups/Karplanter/N</v>
          </cell>
          <cell r="H847" t="str">
            <v>Karplanter</v>
          </cell>
          <cell r="I847" t="str">
            <v>Karplanter</v>
          </cell>
          <cell r="J847" t="str">
            <v>NotApplicable</v>
          </cell>
          <cell r="M847" t="str">
            <v>canNotEstablishWithin50years</v>
          </cell>
          <cell r="AA847">
            <v>1903</v>
          </cell>
          <cell r="AB847" t="str">
            <v>terrestrial</v>
          </cell>
          <cell r="AD847" t="str">
            <v>origin</v>
          </cell>
          <cell r="AE847" t="str">
            <v>no</v>
          </cell>
          <cell r="AF847" t="str">
            <v>unknown</v>
          </cell>
          <cell r="AI847">
            <v>3</v>
          </cell>
          <cell r="AJ847" t="str">
            <v>V</v>
          </cell>
          <cell r="AW847" t="str">
            <v>Ingen kjent effekt</v>
          </cell>
          <cell r="AX847" t="str">
            <v>Ingen kjent effekt</v>
          </cell>
          <cell r="BC847" t="str">
            <v>Ingen kjent effekt</v>
          </cell>
          <cell r="BD847" t="str">
            <v>Ingen kjent effekt</v>
          </cell>
          <cell r="BK847" t="str">
            <v>temperate_nemoral:Europe,Asia|subtropic_mediterranean:Europe,Asia,Africa</v>
          </cell>
          <cell r="BM847" t="str">
            <v>temperate_nemoral:Europe,Asia|subtropic_mediterranean:Europe,Asia,Africa</v>
          </cell>
          <cell r="DI847">
            <v>1</v>
          </cell>
        </row>
        <row r="848">
          <cell r="B848" t="str">
            <v>Inula ensifolia</v>
          </cell>
          <cell r="C848" t="str">
            <v>L.</v>
          </cell>
          <cell r="D848" t="str">
            <v>sverdalant</v>
          </cell>
          <cell r="E848">
            <v>60673</v>
          </cell>
          <cell r="F848">
            <v>100713</v>
          </cell>
          <cell r="G848" t="str">
            <v>ExpertGroups/Karplanter/N</v>
          </cell>
          <cell r="H848" t="str">
            <v>Karplanter</v>
          </cell>
          <cell r="I848" t="str">
            <v>Karplanter</v>
          </cell>
          <cell r="J848" t="str">
            <v>NotApplicable</v>
          </cell>
          <cell r="M848" t="str">
            <v>canNotEstablishWithin50years</v>
          </cell>
          <cell r="AA848">
            <v>1933</v>
          </cell>
          <cell r="AB848" t="str">
            <v>terrestrial</v>
          </cell>
          <cell r="AD848" t="str">
            <v>unknown</v>
          </cell>
          <cell r="AE848" t="str">
            <v>no</v>
          </cell>
          <cell r="AF848" t="str">
            <v>unknown</v>
          </cell>
          <cell r="AI848">
            <v>5</v>
          </cell>
          <cell r="AJ848" t="str">
            <v>V</v>
          </cell>
          <cell r="AW848" t="str">
            <v>Ingen kjent effekt</v>
          </cell>
          <cell r="AX848" t="str">
            <v>Ingen kjent effekt</v>
          </cell>
          <cell r="BC848" t="str">
            <v>Ingen kjent effekt</v>
          </cell>
          <cell r="BD848" t="str">
            <v>Ingen kjent effekt</v>
          </cell>
          <cell r="BK848" t="str">
            <v>temperate_nemoral:Europe,Asia|subtropic_unspecified:Asia|subtropic_mediterranean:Europe</v>
          </cell>
          <cell r="BM848" t="str">
            <v>temperate_nemoral:Europe,Asia|subtropic_unspecified:Asia|subtropic_mediterranean:Europe</v>
          </cell>
          <cell r="DI848">
            <v>0</v>
          </cell>
        </row>
        <row r="849">
          <cell r="B849" t="str">
            <v>Inula helenium</v>
          </cell>
          <cell r="C849" t="str">
            <v>L.</v>
          </cell>
          <cell r="D849" t="str">
            <v>alantrot</v>
          </cell>
          <cell r="E849">
            <v>60674</v>
          </cell>
          <cell r="F849">
            <v>100714</v>
          </cell>
          <cell r="G849" t="str">
            <v>ExpertGroups/Karplanter/N</v>
          </cell>
          <cell r="H849" t="str">
            <v>Karplanter</v>
          </cell>
          <cell r="I849" t="str">
            <v>Karplanter</v>
          </cell>
          <cell r="J849" t="str">
            <v>AlienSpecie</v>
          </cell>
          <cell r="N849">
            <v>1</v>
          </cell>
          <cell r="P849" t="str">
            <v>V</v>
          </cell>
          <cell r="Q849">
            <v>1</v>
          </cell>
          <cell r="T849" t="str">
            <v>NK</v>
          </cell>
          <cell r="U849">
            <v>1</v>
          </cell>
          <cell r="V849" t="str">
            <v>1,1</v>
          </cell>
          <cell r="W849" t="str">
            <v>LO</v>
          </cell>
          <cell r="X849">
            <v>2</v>
          </cell>
          <cell r="Y849">
            <v>2</v>
          </cell>
          <cell r="Z849">
            <v>1</v>
          </cell>
          <cell r="AA849">
            <v>1848</v>
          </cell>
          <cell r="AB849" t="str">
            <v>terrestrial</v>
          </cell>
          <cell r="AD849" t="str">
            <v>unknown</v>
          </cell>
          <cell r="AE849" t="str">
            <v>yes</v>
          </cell>
          <cell r="AF849" t="str">
            <v>unknown</v>
          </cell>
          <cell r="AG849">
            <v>1848</v>
          </cell>
          <cell r="AH849" t="str">
            <v>AA Grimstad: Tyssekil</v>
          </cell>
          <cell r="AI849">
            <v>10</v>
          </cell>
          <cell r="AJ849" t="str">
            <v>V</v>
          </cell>
          <cell r="AL849">
            <v>2</v>
          </cell>
          <cell r="AM849" t="str">
            <v>importDirect</v>
          </cell>
          <cell r="AN849">
            <v>3</v>
          </cell>
          <cell r="AO849" t="str">
            <v>introductionEscaped,spreadNaturalDispersal</v>
          </cell>
          <cell r="AP849" t="str">
            <v>Øs,OsA,Ve,Te,Aa</v>
          </cell>
          <cell r="AQ849">
            <v>40</v>
          </cell>
          <cell r="AR849">
            <v>3</v>
          </cell>
          <cell r="AS849">
            <v>120</v>
          </cell>
          <cell r="AT849">
            <v>25000</v>
          </cell>
          <cell r="AU849">
            <v>120</v>
          </cell>
          <cell r="AV849">
            <v>50</v>
          </cell>
          <cell r="AW849" t="str">
            <v>Ingen kjent effekt</v>
          </cell>
          <cell r="AX849" t="str">
            <v>Ingen kjent effekt</v>
          </cell>
          <cell r="BC849" t="str">
            <v>Ingen kjent effekt</v>
          </cell>
          <cell r="BD849" t="str">
            <v>Ingen kjent effekt</v>
          </cell>
          <cell r="BE849" t="str">
            <v>no</v>
          </cell>
          <cell r="BF849" t="str">
            <v>no</v>
          </cell>
          <cell r="BG849" t="str">
            <v>V</v>
          </cell>
          <cell r="BK849" t="str">
            <v>temperate_nemoral:Europe,Asia</v>
          </cell>
          <cell r="BM849" t="str">
            <v>temperate_boreal:Europe|temperate_nemoral:Europe,Asia,NorthAndCentralAmerica</v>
          </cell>
          <cell r="BO849">
            <v>2</v>
          </cell>
          <cell r="BP849" t="str">
            <v>X</v>
          </cell>
          <cell r="BR849" t="str">
            <v>RedListCategoryLevel</v>
          </cell>
          <cell r="BT849">
            <v>1</v>
          </cell>
          <cell r="BW849" t="str">
            <v>SpreadYearlyIncreaseCalculatedExpansionSpeed</v>
          </cell>
          <cell r="BX849">
            <v>0</v>
          </cell>
          <cell r="BY849">
            <v>1</v>
          </cell>
          <cell r="CB849" t="str">
            <v>T32,T40</v>
          </cell>
          <cell r="CC849">
            <v>1</v>
          </cell>
          <cell r="CH849">
            <v>1</v>
          </cell>
          <cell r="CM849">
            <v>1</v>
          </cell>
          <cell r="CQ849">
            <v>1</v>
          </cell>
          <cell r="CU849">
            <v>1</v>
          </cell>
          <cell r="CX849">
            <v>0</v>
          </cell>
          <cell r="CY849">
            <v>1</v>
          </cell>
          <cell r="DB849">
            <v>0</v>
          </cell>
          <cell r="DC849" t="str">
            <v>Alantrot &lt;em&gt;Inula helenium &lt;/em&gt;er en langlevd, høgvokst (1-2 m) urt fra Sørøst-Europa, Vest- og Sentral-Asia. Den danner store kloner ved vegetativ vekst. Den frøreproduserer og fruktene spres med vind, kanskje også med dyr, men neppe over lange distanser. Den etablerer seg i eng og annen grasmark.</v>
          </cell>
          <cell r="DD849" t="str">
            <v>&lt;p&gt;Alantrot var en populær hagestaude i Norge tidligere (trolig fra 1700-tallet fram til tidlig 1900-tall), men er nå mye mindre brukt og gjerne erstattet av tusenstråle&lt;em&gt; Telekia speciosa &lt;/em&gt;som den ofte forveksles med. Arten reproduserer med frø og har permanent bestand i Norge, men de fleste forekomstene er gått ut igjen etter noen år eller tiår, trolig oftest fordi voksestedene er blitt endret eller ødelagt ved inngrep eller gjengroing. Den mest stabile forekomsten er den ved Svanekil på Kirkøy i Øf Hvaler, der arten er samlet regelmessig fra 1858 til 2014 (og sett senere). På Gumøy i Te Kragerø er den notert fra 1883 til 1985. Vi antar at den i dag har ca 10 forekomster fordelt på kystfylkene fra Østfold og Akershus til Aust-Agder, kanskje også i Rogaland. Arten er påfallende lite ekspansiv, til tross for sine vindspredte frukter, og sprer seg bare lokalt ved egen hjelp.&lt;/p&gt;</v>
          </cell>
          <cell r="DE849" t="str">
            <v>Arten er innført som hageplante og spredt med frø og trolig av og til med utkast.</v>
          </cell>
          <cell r="DF849" t="str">
            <v>Invasjonspotensialet er lite, med usikkerhet til begrenset, som en kombinasjon av begrenset (til moderat) median levetid, men ingen ekspansjon eller kanskje heller negativ bestandsutvikling. Arten har få forekomster (kanskje 10 stabile i dag) og er trolig i tilbakegang i Norge, med større bortfall av gamle forekomster enn nyetableringer. I en analyse av ekspansjonshastighet med knekkpunkt for observerbarhet hadde arten mer enn 10 ganger større sjanse for å bli observert før 1880 enn etter. Dette skyldes hverken observasjoner eller artens biologi, men trolig at bruken som hageplante, og dermed hyppige nyrekrutteringer i naturen, omtrent opphørte. I en annen analyse uten knekkpunkt indikeres det at arten etablerte seg i norsk natur i første halvdel av 1700-tallet, dvs. at den ikke skulle vært vurdert som fremmed art innen rammene for dette prosjektet. Tidligste daterte herbariefunn er imidlertid så sent som 1848.</v>
          </cell>
          <cell r="DG849" t="str">
            <v>Ingen kjent negativ økologisk effekt er knyttet til arten. Arten er storvokst, men danner bare svært lokale bestander.</v>
          </cell>
          <cell r="DH849" t="str">
            <v>&lt;p&gt;Alantrot vurderes til ingen kjent økologisk risiko, med usikkerhet til låg risiko, og bare på grunn av invasjonspotensialet. Arten kom inn tidlig som hagestaude, men er nå nesten ute av bruk. Den har etablert seg - mer eller mindre langvarig - i veikanter og grasmark ved enkelte gårder. Den er så storvokst at den potensielt kunne fortrenge andre arter, men det er så lite av den at den ikke har noen effekt.&lt;br/&gt;&lt;/p&gt;</v>
          </cell>
          <cell r="DI849">
            <v>1</v>
          </cell>
        </row>
        <row r="850">
          <cell r="B850" t="str">
            <v>Ipomoea nil</v>
          </cell>
          <cell r="C850" t="str">
            <v>(L.) Roth</v>
          </cell>
          <cell r="D850" t="str">
            <v>lodnepraktvindel</v>
          </cell>
          <cell r="E850">
            <v>144234</v>
          </cell>
          <cell r="F850">
            <v>170645</v>
          </cell>
          <cell r="G850" t="str">
            <v>ExpertGroups/Karplanter/N</v>
          </cell>
          <cell r="H850" t="str">
            <v>Karplanter</v>
          </cell>
          <cell r="I850" t="str">
            <v>Karplanter</v>
          </cell>
          <cell r="J850" t="str">
            <v>NotApplicable</v>
          </cell>
          <cell r="M850" t="str">
            <v>canNotEstablishWithin50years</v>
          </cell>
          <cell r="AA850">
            <v>1960</v>
          </cell>
          <cell r="AB850" t="str">
            <v>terrestrial</v>
          </cell>
          <cell r="AD850" t="str">
            <v>origin,unknown</v>
          </cell>
          <cell r="AE850" t="str">
            <v>no</v>
          </cell>
          <cell r="AF850" t="str">
            <v>unknown</v>
          </cell>
          <cell r="AI850">
            <v>1</v>
          </cell>
          <cell r="AJ850" t="str">
            <v>V</v>
          </cell>
          <cell r="AW850" t="str">
            <v>Ingen kjent effekt</v>
          </cell>
          <cell r="AX850" t="str">
            <v>Ingen kjent effekt</v>
          </cell>
          <cell r="BC850" t="str">
            <v>Ingen kjent effekt</v>
          </cell>
          <cell r="BD850" t="str">
            <v>Ingen kjent effekt</v>
          </cell>
          <cell r="BK850" t="str">
            <v>subtropic_unspecified:NorthAndCentralAmerica,SouthAmerica|tropic:NorthAndCentralAmerica,SouthAmerica</v>
          </cell>
          <cell r="BM850" t="str">
            <v>temperate_nemoral:NorthAndCentralAmerica|subtropic_unspecified:Asia,Oceania,NorthAndCentralAmerica,SouthAmerica|tropic:Asia,Africa,Oceania,NorthAndCentralAmerica,SouthAmerica</v>
          </cell>
          <cell r="DI850">
            <v>1</v>
          </cell>
        </row>
        <row r="851">
          <cell r="B851" t="str">
            <v>Ipomoea cairica</v>
          </cell>
          <cell r="C851" t="str">
            <v>(L.) Sweet</v>
          </cell>
          <cell r="D851" t="str">
            <v>kairopraktvindel</v>
          </cell>
          <cell r="E851">
            <v>63665</v>
          </cell>
          <cell r="F851">
            <v>103705</v>
          </cell>
          <cell r="G851" t="str">
            <v>ExpertGroups/Karplanter/N</v>
          </cell>
          <cell r="H851" t="str">
            <v>Karplanter</v>
          </cell>
          <cell r="I851" t="str">
            <v>Karplanter</v>
          </cell>
          <cell r="J851" t="str">
            <v>NotApplicable</v>
          </cell>
          <cell r="M851" t="str">
            <v>canNotEstablishWithin50years</v>
          </cell>
          <cell r="AA851">
            <v>1999</v>
          </cell>
          <cell r="AB851" t="str">
            <v>terrestrial</v>
          </cell>
          <cell r="AD851" t="str">
            <v>unknown</v>
          </cell>
          <cell r="AE851" t="str">
            <v>no</v>
          </cell>
          <cell r="AF851" t="str">
            <v>unknown</v>
          </cell>
          <cell r="AI851">
            <v>1</v>
          </cell>
          <cell r="AJ851" t="str">
            <v>V</v>
          </cell>
          <cell r="AW851" t="str">
            <v>Ingen kjent effekt</v>
          </cell>
          <cell r="AX851" t="str">
            <v>Ingen kjent effekt</v>
          </cell>
          <cell r="BC851" t="str">
            <v>Ingen kjent effekt</v>
          </cell>
          <cell r="BD851" t="str">
            <v>Ingen kjent effekt</v>
          </cell>
          <cell r="BK851" t="str">
            <v>tropic:Asia,Africa</v>
          </cell>
          <cell r="BM851" t="str">
            <v>subtropic_unspecified:Europe,Asia,Africa,Oceania,NorthAndCentralAmerica,SouthAmerica|tropic:Asia,Africa,Oceania,NorthAndCentralAmerica,SouthAmerica</v>
          </cell>
          <cell r="DI851">
            <v>1</v>
          </cell>
        </row>
        <row r="852">
          <cell r="B852" t="str">
            <v>Ipomoea coccinea</v>
          </cell>
          <cell r="C852" t="str">
            <v>L.</v>
          </cell>
          <cell r="D852" t="str">
            <v>stjernepraktvindel</v>
          </cell>
          <cell r="E852">
            <v>133822</v>
          </cell>
          <cell r="F852">
            <v>103706</v>
          </cell>
          <cell r="G852" t="str">
            <v>ExpertGroups/Karplanter/N</v>
          </cell>
          <cell r="H852" t="str">
            <v>Karplanter</v>
          </cell>
          <cell r="I852" t="str">
            <v>Karplanter</v>
          </cell>
          <cell r="J852" t="str">
            <v>NotApplicable</v>
          </cell>
          <cell r="M852" t="str">
            <v>canNotEstablishWithin50years</v>
          </cell>
          <cell r="AA852">
            <v>1999</v>
          </cell>
          <cell r="AB852" t="str">
            <v>terrestrial</v>
          </cell>
          <cell r="AD852" t="str">
            <v>origin</v>
          </cell>
          <cell r="AE852" t="str">
            <v>no</v>
          </cell>
          <cell r="AF852" t="str">
            <v>unknown</v>
          </cell>
          <cell r="AI852">
            <v>1</v>
          </cell>
          <cell r="AJ852" t="str">
            <v>V</v>
          </cell>
          <cell r="AW852" t="str">
            <v>Ingen kjent effekt</v>
          </cell>
          <cell r="AX852" t="str">
            <v>Ingen kjent effekt</v>
          </cell>
          <cell r="BC852" t="str">
            <v>Ingen kjent effekt</v>
          </cell>
          <cell r="BD852" t="str">
            <v>Ingen kjent effekt</v>
          </cell>
          <cell r="BK852" t="str">
            <v>subtropic_unspecified:NorthAndCentralAmerica</v>
          </cell>
          <cell r="BM852" t="str">
            <v>temperate_nemoral:Asia,NorthAndCentralAmerica|subtropic_unspecified:Asia,NorthAndCentralAmerica,SouthAmerica|tropic:NorthAndCentralAmerica,SouthAmerica</v>
          </cell>
          <cell r="DI852">
            <v>1</v>
          </cell>
        </row>
        <row r="853">
          <cell r="B853" t="str">
            <v>Ipomoea lacunosa</v>
          </cell>
          <cell r="C853" t="str">
            <v>L.</v>
          </cell>
          <cell r="D853" t="str">
            <v>hvitpraktvindel</v>
          </cell>
          <cell r="E853">
            <v>63668</v>
          </cell>
          <cell r="F853">
            <v>103708</v>
          </cell>
          <cell r="G853" t="str">
            <v>ExpertGroups/Karplanter/N</v>
          </cell>
          <cell r="H853" t="str">
            <v>Karplanter</v>
          </cell>
          <cell r="I853" t="str">
            <v>Karplanter</v>
          </cell>
          <cell r="J853" t="str">
            <v>NotApplicable</v>
          </cell>
          <cell r="M853" t="str">
            <v>canNotEstablishWithin50years</v>
          </cell>
          <cell r="AA853">
            <v>1966</v>
          </cell>
          <cell r="AB853" t="str">
            <v>terrestrial</v>
          </cell>
          <cell r="AD853" t="str">
            <v>origin,unknown</v>
          </cell>
          <cell r="AE853" t="str">
            <v>no</v>
          </cell>
          <cell r="AF853" t="str">
            <v>unknown</v>
          </cell>
          <cell r="AI853">
            <v>1</v>
          </cell>
          <cell r="AJ853" t="str">
            <v>V</v>
          </cell>
          <cell r="AW853" t="str">
            <v>Ingen kjent effekt</v>
          </cell>
          <cell r="AX853" t="str">
            <v>Ingen kjent effekt</v>
          </cell>
          <cell r="BC853" t="str">
            <v>Ingen kjent effekt</v>
          </cell>
          <cell r="BD853" t="str">
            <v>Ingen kjent effekt</v>
          </cell>
          <cell r="BK853" t="str">
            <v>temperate_nemoral:NorthAndCentralAmerica|subtropic_unspecified:NorthAndCentralAmerica</v>
          </cell>
          <cell r="BM853" t="str">
            <v>temperate_nemoral:Asia,NorthAndCentralAmerica|subtropic_unspecified:Asia,NorthAndCentralAmerica</v>
          </cell>
          <cell r="DI853">
            <v>1</v>
          </cell>
        </row>
        <row r="854">
          <cell r="B854" t="str">
            <v>Ipomoea purpurea</v>
          </cell>
          <cell r="C854" t="str">
            <v>Roth</v>
          </cell>
          <cell r="D854" t="str">
            <v>purpurpraktvindel</v>
          </cell>
          <cell r="E854">
            <v>63669</v>
          </cell>
          <cell r="F854">
            <v>103709</v>
          </cell>
          <cell r="G854" t="str">
            <v>ExpertGroups/Karplanter/N</v>
          </cell>
          <cell r="H854" t="str">
            <v>Karplanter</v>
          </cell>
          <cell r="I854" t="str">
            <v>Karplanter</v>
          </cell>
          <cell r="J854" t="str">
            <v>NotApplicable</v>
          </cell>
          <cell r="M854" t="str">
            <v>canNotEstablishWithin50years</v>
          </cell>
          <cell r="AA854">
            <v>1960</v>
          </cell>
          <cell r="AB854" t="str">
            <v>terrestrial</v>
          </cell>
          <cell r="AD854" t="str">
            <v>origin,unknown</v>
          </cell>
          <cell r="AE854" t="str">
            <v>no</v>
          </cell>
          <cell r="AF854" t="str">
            <v>unknown</v>
          </cell>
          <cell r="AI854">
            <v>1</v>
          </cell>
          <cell r="AJ854" t="str">
            <v>V</v>
          </cell>
          <cell r="AW854" t="str">
            <v>Ingen kjent effekt</v>
          </cell>
          <cell r="AX854" t="str">
            <v>Ingen kjent effekt</v>
          </cell>
          <cell r="BC854" t="str">
            <v>Ingen kjent effekt</v>
          </cell>
          <cell r="BD854" t="str">
            <v>Ingen kjent effekt</v>
          </cell>
          <cell r="BK854" t="str">
            <v>subtropic_unspecified:NorthAndCentralAmerica,SouthAmerica|tropic:NorthAndCentralAmerica,SouthAmerica</v>
          </cell>
          <cell r="BM854" t="str">
            <v>temperate_dry:Europe,Asia,NorthAndCentralAmerica,SouthAmerica|subtropic_unspecified:Europe,Asia,Africa,Oceania,NorthAndCentralAmerica,SouthAmerica|tropic:Asia,Africa,Oceania,NorthAndCentralAmerica,SouthAmerica</v>
          </cell>
          <cell r="DI854">
            <v>1</v>
          </cell>
        </row>
        <row r="855">
          <cell r="B855" t="str">
            <v>Iris chrysographes</v>
          </cell>
          <cell r="C855" t="str">
            <v>Dykes</v>
          </cell>
          <cell r="D855" t="str">
            <v>stråleiris</v>
          </cell>
          <cell r="E855">
            <v>59433</v>
          </cell>
          <cell r="F855">
            <v>99473</v>
          </cell>
          <cell r="G855" t="str">
            <v>ExpertGroups/Karplanter/N</v>
          </cell>
          <cell r="H855" t="str">
            <v>Karplanter</v>
          </cell>
          <cell r="I855" t="str">
            <v>Karplanter</v>
          </cell>
          <cell r="J855" t="str">
            <v>NotApplicable</v>
          </cell>
          <cell r="M855" t="str">
            <v>NotPresentInRegion</v>
          </cell>
          <cell r="X855">
            <v>1</v>
          </cell>
          <cell r="Y855">
            <v>1</v>
          </cell>
          <cell r="Z855">
            <v>1</v>
          </cell>
          <cell r="AB855" t="str">
            <v>terrestrial</v>
          </cell>
          <cell r="AE855" t="str">
            <v>yes</v>
          </cell>
          <cell r="AF855" t="str">
            <v>unknown</v>
          </cell>
          <cell r="AI855">
            <v>10</v>
          </cell>
          <cell r="AJ855" t="str">
            <v>V</v>
          </cell>
          <cell r="BK855" t="str">
            <v>temperate_nemoral:Asia|subtropic_unspecified:Asia</v>
          </cell>
          <cell r="BM855" t="str">
            <v>temperate_nemoral:Asia|subtropic_unspecified:Asia</v>
          </cell>
          <cell r="DI855">
            <v>0</v>
          </cell>
        </row>
        <row r="856">
          <cell r="B856" t="str">
            <v>Iris delavayi</v>
          </cell>
          <cell r="C856" t="str">
            <v>Micheli</v>
          </cell>
          <cell r="E856">
            <v>102360</v>
          </cell>
          <cell r="F856">
            <v>143491</v>
          </cell>
          <cell r="G856" t="str">
            <v>ExpertGroups/Karplanter/N</v>
          </cell>
          <cell r="H856" t="str">
            <v>Karplanter</v>
          </cell>
          <cell r="I856" t="str">
            <v>Karplanter</v>
          </cell>
          <cell r="J856" t="str">
            <v>AlienSpecie</v>
          </cell>
          <cell r="N856">
            <v>2</v>
          </cell>
          <cell r="Q856">
            <v>1</v>
          </cell>
          <cell r="T856" t="str">
            <v>LO</v>
          </cell>
          <cell r="U856">
            <v>2</v>
          </cell>
          <cell r="V856" t="str">
            <v>2AB,1</v>
          </cell>
          <cell r="AA856">
            <v>2000</v>
          </cell>
          <cell r="AB856" t="str">
            <v>terrestrial</v>
          </cell>
          <cell r="AD856" t="str">
            <v>unknown</v>
          </cell>
          <cell r="AE856" t="str">
            <v>no</v>
          </cell>
          <cell r="AF856" t="str">
            <v>unknown</v>
          </cell>
          <cell r="AG856">
            <v>2001</v>
          </cell>
          <cell r="AH856" t="str">
            <v>He Ringsaker: Helgøya, Hornsodden</v>
          </cell>
          <cell r="AI856">
            <v>10</v>
          </cell>
          <cell r="AJ856" t="str">
            <v>V</v>
          </cell>
          <cell r="AL856">
            <v>1</v>
          </cell>
          <cell r="AM856" t="str">
            <v>importDirect</v>
          </cell>
          <cell r="AN856">
            <v>2</v>
          </cell>
          <cell r="AO856" t="str">
            <v>introductionEscaped</v>
          </cell>
          <cell r="AP856" t="str">
            <v>He,Ve</v>
          </cell>
          <cell r="AQ856">
            <v>12</v>
          </cell>
          <cell r="AR856">
            <v>5</v>
          </cell>
          <cell r="AS856">
            <v>60</v>
          </cell>
          <cell r="AT856">
            <v>11700</v>
          </cell>
          <cell r="AU856">
            <v>180</v>
          </cell>
          <cell r="AV856">
            <v>70</v>
          </cell>
          <cell r="AW856" t="str">
            <v>Ingen kjent effekt</v>
          </cell>
          <cell r="AX856" t="str">
            <v>Ingen kjent effekt</v>
          </cell>
          <cell r="BC856" t="str">
            <v>Ingen kjent effekt</v>
          </cell>
          <cell r="BD856" t="str">
            <v>Ingen kjent effekt</v>
          </cell>
          <cell r="BE856" t="str">
            <v>no</v>
          </cell>
          <cell r="BF856" t="str">
            <v>no</v>
          </cell>
          <cell r="BG856" t="str">
            <v>V</v>
          </cell>
          <cell r="BK856" t="str">
            <v>temperate_nemoral:Asia</v>
          </cell>
          <cell r="BM856" t="str">
            <v>temperate_nemoral:Europe,Asia</v>
          </cell>
          <cell r="BO856">
            <v>2</v>
          </cell>
          <cell r="BR856" t="str">
            <v>RedListCategoryLevel</v>
          </cell>
          <cell r="BT856">
            <v>2</v>
          </cell>
          <cell r="BW856" t="str">
            <v>SpreadYearlyIncreaseCalculatedExpansionSpeed</v>
          </cell>
          <cell r="BX856">
            <v>91.98</v>
          </cell>
          <cell r="BY856">
            <v>1</v>
          </cell>
          <cell r="CB856" t="str">
            <v>T30,T35</v>
          </cell>
          <cell r="CC856">
            <v>1</v>
          </cell>
          <cell r="CH856">
            <v>1</v>
          </cell>
          <cell r="CM856">
            <v>1</v>
          </cell>
          <cell r="CQ856">
            <v>1</v>
          </cell>
          <cell r="CU856">
            <v>1</v>
          </cell>
          <cell r="CX856">
            <v>0</v>
          </cell>
          <cell r="CY856">
            <v>1</v>
          </cell>
          <cell r="DB856">
            <v>0</v>
          </cell>
          <cell r="DC856" t="str">
            <v>Iris-arten &lt;i&gt;Iris delavayi&lt;/i&gt; fra Kina er en langlevd flerårig urt med klonal vekst og med formering med frø. Vi vet ikke om den formerer og sprer seg med frø i Norge: de tre kjente norske forekomstene kan alle skyldes dumping av hageavfall. Arten er funnet i veiskråning (dumpeplass), på udefinert skrotemark, og i strandskog (mulig dumpeplass).&lt;br/&gt;Alt herbariematerialet er identifisert av T. Tyler for Flora Nordica. Arten hører til sibiriris-gruppen, og det er sannsynlig at en del av det materialet av den gruppen som ikke er kontrollert av Tyler, også hører hit.&lt;br/&gt;</v>
          </cell>
          <cell r="DD856" t="str">
            <v>Arten ble påvist første gang i 2000 i VA Vennesla, på en ulovlig dumpeplass for hageavfall, og der senere bare påvist to steder: i strandskog på Helgøya i He Ringsaker i 2001 (bakgrunn ukjent, men kan være dumpet), og på skrotemark på Risøya i Vf Larvik i 2009, der forekomsten beskrives som en "ganske stor bestand".</v>
          </cell>
          <cell r="DE856" t="str">
            <v>Arten er innført som hageplante og spredt ut fra hager ved dumping av hageavfall, kanskje også ved frø.</v>
          </cell>
          <cell r="DF856" t="str">
            <v>Invasjonspotensialet er begrenset, med begrenset median levetid og begrenset ekspansjonshastighet. Arten har svært få kjente forekomster og ingen kjent egenspredning (bare separate etableringer).</v>
          </cell>
          <cell r="DG856" t="str">
            <v>Ingen kjent negativ økologisk effekt er knyttet til arten.</v>
          </cell>
          <cell r="DH856" t="str">
            <v>&lt;i&gt;Iris delavayi&lt;/i&gt; vurderes til låg økologisk risiko, og utelukkende på grunn av invasjonspotensialet. Arten hører til sibiriris-gruppen og er nylig identifisert i norsk materiale. Den synes å ha kommet i kultur nokså sent, og de norske funnene er av ny dato (fra 2000 og framover). Arten er etablert, ihvertfall klonalt, men ekspanderer lite og har ingen kjent økologisk effekt.</v>
          </cell>
          <cell r="DI856">
            <v>0</v>
          </cell>
        </row>
        <row r="857">
          <cell r="B857" t="str">
            <v>Iris latifolia</v>
          </cell>
          <cell r="C857" t="str">
            <v>(Mill.) Voss</v>
          </cell>
          <cell r="D857" t="str">
            <v>englenderiris</v>
          </cell>
          <cell r="E857">
            <v>105223</v>
          </cell>
          <cell r="F857">
            <v>145570</v>
          </cell>
          <cell r="G857" t="str">
            <v>ExpertGroups/Karplanter/N</v>
          </cell>
          <cell r="H857" t="str">
            <v>Karplanter</v>
          </cell>
          <cell r="I857" t="str">
            <v>Karplanter</v>
          </cell>
          <cell r="J857" t="str">
            <v>AlienSpecie</v>
          </cell>
          <cell r="N857">
            <v>1</v>
          </cell>
          <cell r="Q857">
            <v>1</v>
          </cell>
          <cell r="T857" t="str">
            <v>NK</v>
          </cell>
          <cell r="U857">
            <v>1</v>
          </cell>
          <cell r="V857" t="str">
            <v>1,1</v>
          </cell>
          <cell r="AA857">
            <v>2004</v>
          </cell>
          <cell r="AB857" t="str">
            <v>terrestrial</v>
          </cell>
          <cell r="AD857" t="str">
            <v>unknown</v>
          </cell>
          <cell r="AE857" t="str">
            <v>no</v>
          </cell>
          <cell r="AF857" t="str">
            <v>unknown</v>
          </cell>
          <cell r="AG857">
            <v>2004</v>
          </cell>
          <cell r="AH857" t="str">
            <v>MR Sandøy: Ona, Husøya, "forvillet i veiskråning mot lynghei"</v>
          </cell>
          <cell r="AI857">
            <v>10</v>
          </cell>
          <cell r="AJ857" t="str">
            <v>V</v>
          </cell>
          <cell r="AL857">
            <v>1</v>
          </cell>
          <cell r="AM857" t="str">
            <v>importDirect</v>
          </cell>
          <cell r="AN857">
            <v>1</v>
          </cell>
          <cell r="AO857" t="str">
            <v>introductionEscaped</v>
          </cell>
          <cell r="AP857" t="str">
            <v>Mr</v>
          </cell>
          <cell r="AQ857">
            <v>4</v>
          </cell>
          <cell r="AR857">
            <v>5</v>
          </cell>
          <cell r="AS857">
            <v>20</v>
          </cell>
          <cell r="AT857">
            <v>1</v>
          </cell>
          <cell r="AU857">
            <v>60</v>
          </cell>
          <cell r="AV857">
            <v>100</v>
          </cell>
          <cell r="AW857" t="str">
            <v>Ingen kjent effekt</v>
          </cell>
          <cell r="AX857" t="str">
            <v>Ingen kjent effekt</v>
          </cell>
          <cell r="BC857" t="str">
            <v>Ingen kjent effekt</v>
          </cell>
          <cell r="BD857" t="str">
            <v>Ingen kjent effekt</v>
          </cell>
          <cell r="BE857" t="str">
            <v>no</v>
          </cell>
          <cell r="BF857" t="str">
            <v>no</v>
          </cell>
          <cell r="BK857" t="str">
            <v>temperate_nemoral:Europe</v>
          </cell>
          <cell r="BM857" t="str">
            <v>temperate_boreal:Europe|temperate_nemoral:Europe</v>
          </cell>
          <cell r="BO857">
            <v>1</v>
          </cell>
          <cell r="BP857" t="str">
            <v>X</v>
          </cell>
          <cell r="BR857" t="str">
            <v>RedListCategoryLevel</v>
          </cell>
          <cell r="BT857">
            <v>1</v>
          </cell>
          <cell r="BW857" t="str">
            <v>SpreadYearlyIncreaseCalculatedExpansionSpeed</v>
          </cell>
          <cell r="BX857">
            <v>0</v>
          </cell>
          <cell r="BY857">
            <v>1</v>
          </cell>
          <cell r="CB857" t="str">
            <v>T40</v>
          </cell>
          <cell r="CC857">
            <v>1</v>
          </cell>
          <cell r="CH857">
            <v>1</v>
          </cell>
          <cell r="CM857">
            <v>1</v>
          </cell>
          <cell r="CQ857">
            <v>1</v>
          </cell>
          <cell r="CU857">
            <v>1</v>
          </cell>
          <cell r="CX857">
            <v>0</v>
          </cell>
          <cell r="CY857">
            <v>1</v>
          </cell>
          <cell r="DB857">
            <v>0</v>
          </cell>
          <cell r="DC857" t="str">
            <v>Iris-arten ("engelsk iris") &lt;i&gt;Iris latifolia&lt;/i&gt; er en langlevd, flerårig urt fra spansk side av Pyreneene. Den har klonal vekst og kan opplagt også formere seg med frø i Norge. Eneste kjente forekomst er i veikant, dvs. trolig en dumpeplass for hageavfall.</v>
          </cell>
          <cell r="DD857" t="str">
            <v>Arten er påvist &amp;#233:n gang i norsk natur, i 2004 i MR Sandøy: Ona, Husøya, "forvillet i veiskråning mot lynghei", dvs. en typisk dumpeplass for hageavfall.</v>
          </cell>
          <cell r="DE857" t="str">
            <v>Arten er innført som hageplante og trolig spredt ut i naturen ved dumping av hageavfall.</v>
          </cell>
          <cell r="DF857" t="str">
            <v>Invasjonspotensialet er lite, en kombinasjon av kort (til begrenset) median levetid og ingen ekspansjon. Ett eneste funn gir ikke rom for ytterligere spekulasjon.</v>
          </cell>
          <cell r="DG857" t="str">
            <v>Ingen kjent negativ økologisk effekt er knyttet til arten.</v>
          </cell>
          <cell r="DH857" t="str">
            <v>&lt;i&gt;Iris latifolia&lt;/i&gt; vurderes til ingen kjent økologisk risiko. Arten har potensial for å etablere flere forekomster i norsk natur, men vil neppe bli noen økologisk risiko i rimelig framtid heller.</v>
          </cell>
          <cell r="DI857">
            <v>0</v>
          </cell>
        </row>
        <row r="858">
          <cell r="B858" t="str">
            <v>Iris pumila</v>
          </cell>
          <cell r="C858" t="str">
            <v>L.</v>
          </cell>
          <cell r="D858" t="str">
            <v>dvergiris</v>
          </cell>
          <cell r="E858">
            <v>59436</v>
          </cell>
          <cell r="F858">
            <v>99476</v>
          </cell>
          <cell r="G858" t="str">
            <v>ExpertGroups/Karplanter/N</v>
          </cell>
          <cell r="H858" t="str">
            <v>Karplanter</v>
          </cell>
          <cell r="I858" t="str">
            <v>Karplanter</v>
          </cell>
          <cell r="J858" t="str">
            <v>NotApplicable</v>
          </cell>
          <cell r="M858" t="str">
            <v>NotPresentInRegion</v>
          </cell>
          <cell r="X858">
            <v>1</v>
          </cell>
          <cell r="Y858">
            <v>1</v>
          </cell>
          <cell r="Z858">
            <v>1</v>
          </cell>
          <cell r="AB858" t="str">
            <v>terrestrial</v>
          </cell>
          <cell r="AE858" t="str">
            <v>yes</v>
          </cell>
          <cell r="AF858" t="str">
            <v>unknown</v>
          </cell>
          <cell r="AI858">
            <v>10</v>
          </cell>
          <cell r="AJ858" t="str">
            <v>V</v>
          </cell>
          <cell r="BK858" t="str">
            <v>temperate_nemoral:Europe,Asia</v>
          </cell>
          <cell r="BM858" t="str">
            <v>temperate_nemoral:Europe,Asia</v>
          </cell>
          <cell r="DI858">
            <v>0</v>
          </cell>
        </row>
        <row r="859">
          <cell r="B859" t="str">
            <v>Iris sanguinea</v>
          </cell>
          <cell r="C859" t="str">
            <v>Donn ex Hornem.</v>
          </cell>
          <cell r="E859">
            <v>105225</v>
          </cell>
          <cell r="F859">
            <v>145572</v>
          </cell>
          <cell r="G859" t="str">
            <v>ExpertGroups/Karplanter/N</v>
          </cell>
          <cell r="H859" t="str">
            <v>Karplanter</v>
          </cell>
          <cell r="I859" t="str">
            <v>Karplanter</v>
          </cell>
          <cell r="J859" t="str">
            <v>AlienSpecie</v>
          </cell>
          <cell r="N859">
            <v>2</v>
          </cell>
          <cell r="P859" t="str">
            <v>V</v>
          </cell>
          <cell r="Q859">
            <v>1</v>
          </cell>
          <cell r="T859" t="str">
            <v>LO</v>
          </cell>
          <cell r="U859">
            <v>2</v>
          </cell>
          <cell r="V859" t="str">
            <v>2AB,1</v>
          </cell>
          <cell r="AA859">
            <v>1965</v>
          </cell>
          <cell r="AB859" t="str">
            <v>terrestrial</v>
          </cell>
          <cell r="AD859" t="str">
            <v>unknown</v>
          </cell>
          <cell r="AE859" t="str">
            <v>no</v>
          </cell>
          <cell r="AF859" t="str">
            <v>unknown</v>
          </cell>
          <cell r="AG859">
            <v>1965</v>
          </cell>
          <cell r="AH859" t="str">
            <v>VA Kristiansand: Egstø</v>
          </cell>
          <cell r="AI859">
            <v>10</v>
          </cell>
          <cell r="AJ859" t="str">
            <v>V</v>
          </cell>
          <cell r="AL859">
            <v>1</v>
          </cell>
          <cell r="AM859" t="str">
            <v>importDirect</v>
          </cell>
          <cell r="AN859">
            <v>1</v>
          </cell>
          <cell r="AO859" t="str">
            <v>introductionEscaped</v>
          </cell>
          <cell r="AP859" t="str">
            <v>Øs,Va,Ro,Sf,Nt</v>
          </cell>
          <cell r="AQ859">
            <v>28</v>
          </cell>
          <cell r="AR859">
            <v>6</v>
          </cell>
          <cell r="AS859">
            <v>168</v>
          </cell>
          <cell r="AT859">
            <v>109000</v>
          </cell>
          <cell r="AU859">
            <v>240</v>
          </cell>
          <cell r="AV859">
            <v>80</v>
          </cell>
          <cell r="AW859" t="str">
            <v>Ingen kjent effekt</v>
          </cell>
          <cell r="AX859" t="str">
            <v>Ingen kjent effekt</v>
          </cell>
          <cell r="BC859" t="str">
            <v>Ingen kjent effekt</v>
          </cell>
          <cell r="BD859" t="str">
            <v>Ingen kjent effekt</v>
          </cell>
          <cell r="BE859" t="str">
            <v>no</v>
          </cell>
          <cell r="BF859" t="str">
            <v>no</v>
          </cell>
          <cell r="BK859" t="str">
            <v>temperate_boreal:Asia|temperate_nemoral:Asia</v>
          </cell>
          <cell r="BM859" t="str">
            <v>temperate_boreal:Asia|temperate_nemoral:Europe,Asia</v>
          </cell>
          <cell r="BO859">
            <v>2</v>
          </cell>
          <cell r="BP859" t="str">
            <v>X</v>
          </cell>
          <cell r="BR859" t="str">
            <v>RedListCategoryLevel</v>
          </cell>
          <cell r="BT859">
            <v>2</v>
          </cell>
          <cell r="BU859" t="str">
            <v>X</v>
          </cell>
          <cell r="BW859" t="str">
            <v>SpreadYearlyIncreaseCalculatedExpansionSpeed</v>
          </cell>
          <cell r="BX859">
            <v>142.81</v>
          </cell>
          <cell r="BY859">
            <v>1</v>
          </cell>
          <cell r="CB859" t="str">
            <v>T35,T40,V13-C-2</v>
          </cell>
          <cell r="CC859">
            <v>1</v>
          </cell>
          <cell r="CH859">
            <v>1</v>
          </cell>
          <cell r="CM859">
            <v>1</v>
          </cell>
          <cell r="CQ859">
            <v>1</v>
          </cell>
          <cell r="CU859">
            <v>1</v>
          </cell>
          <cell r="CX859">
            <v>0</v>
          </cell>
          <cell r="CY859">
            <v>1</v>
          </cell>
          <cell r="DB859">
            <v>0</v>
          </cell>
          <cell r="DC859" t="str">
            <v>Iris-arten &lt;i&gt;Iris sanguinea&lt;/i&gt; er en langlevd urt med klonal formering og frøreproduksjon. Vi vet ikke om den reproduserer med frø i Norge: alle kjente norske forekomster synes å stamme fra dumping av hageavfall. Arten er funnet på veikanter og i skogkanter, i tillegg til "på en torv flytende i Otra" (førstefunnet i Kristiansand i 1965).&lt;br/&gt;Alt materialet er identifisert av T. Tyler for Flora Nordica. Arten hører til sibiriris-gruppen, og det er sannsynlig at en del av det materialet av den gruppen som ikke er kontrollert av Tyler, også hører hit.</v>
          </cell>
          <cell r="DD859" t="str">
            <v>Arten er bare funnet i relativt ny tid (siden 1965, VA Kristiansand) og bare med 7 funn etter det første: SF Sogndal 1994, Ro Karmøy 1996, VA Sirdal 2000, NT Leksvik 2002, Øf Rakkestad 2005, VA Songdalen 2006, og Øf Halden 2007. Arten er ikke registrert mer enn &amp;#233:n gang per lokalitet, men er en flerårig, klondannende plante som kan stå i lang tid. Mørketallet er trolig høgt.</v>
          </cell>
          <cell r="DE859" t="str">
            <v>Arten er innført som hageplante og spredt ved dumping av hageavfall. Foreløpig er det ikke påvist noen egenspredning.</v>
          </cell>
          <cell r="DF859" t="str">
            <v>Invasjonspotensialet er begrenset, med usikkerhet til moderat, som en kombinasjon av begrenset (til moderat) skår på både median levetid og ekspansjonshastighet. Arten har nokså få forekomster, men nokså høg ekspansjonshastighet på grunn av hyppige dumpinger av hageavfall.</v>
          </cell>
          <cell r="DG859" t="str">
            <v>Ingen kjent negativ økologisk effekt er knyttet til arten.</v>
          </cell>
          <cell r="DH859" t="str">
            <v>&lt;i&gt;Iris sanguinea&lt;/i&gt; vurderes til låg økologisk risiko, og utelukkende på grunn av invasjonspotensialet. Arten er nokså ofte dyrket i nyere tid og blir tilsvarende ofte dumpet som hageavfall på veikanter og strender. Den er i økning de siste tiårene, men foreløpig bare som følge av økt dumping. Det er ikke kjent noen økologisk effekt knyttet til arten.</v>
          </cell>
          <cell r="DI859">
            <v>0</v>
          </cell>
        </row>
        <row r="860">
          <cell r="B860" t="str">
            <v>Iris ×germanica</v>
          </cell>
          <cell r="C860" t="str">
            <v>L.</v>
          </cell>
          <cell r="D860" t="str">
            <v>hageiris</v>
          </cell>
          <cell r="E860">
            <v>133828</v>
          </cell>
          <cell r="F860">
            <v>99474</v>
          </cell>
          <cell r="G860" t="str">
            <v>ExpertGroups/Karplanter/N</v>
          </cell>
          <cell r="H860" t="str">
            <v>Karplanter</v>
          </cell>
          <cell r="I860" t="str">
            <v>Karplanter</v>
          </cell>
          <cell r="J860" t="str">
            <v>AlienSpecie</v>
          </cell>
          <cell r="N860">
            <v>2</v>
          </cell>
          <cell r="P860" t="str">
            <v>V</v>
          </cell>
          <cell r="Q860">
            <v>1</v>
          </cell>
          <cell r="T860" t="str">
            <v>LO</v>
          </cell>
          <cell r="U860">
            <v>2</v>
          </cell>
          <cell r="V860" t="str">
            <v>2AB,1</v>
          </cell>
          <cell r="X860">
            <v>1</v>
          </cell>
          <cell r="Y860">
            <v>1</v>
          </cell>
          <cell r="Z860">
            <v>1</v>
          </cell>
          <cell r="AA860">
            <v>1945</v>
          </cell>
          <cell r="AB860" t="str">
            <v>terrestrial</v>
          </cell>
          <cell r="AD860" t="str">
            <v>unknown</v>
          </cell>
          <cell r="AE860" t="str">
            <v>yes</v>
          </cell>
          <cell r="AF860" t="str">
            <v>unknown</v>
          </cell>
          <cell r="AG860">
            <v>1975</v>
          </cell>
          <cell r="AH860" t="str">
            <v>Te Bø: Bøbyen</v>
          </cell>
          <cell r="AI860">
            <v>10</v>
          </cell>
          <cell r="AJ860" t="str">
            <v>V</v>
          </cell>
          <cell r="AL860">
            <v>1</v>
          </cell>
          <cell r="AM860" t="str">
            <v>importDirect</v>
          </cell>
          <cell r="AN860">
            <v>1</v>
          </cell>
          <cell r="AO860" t="str">
            <v>introductionEscaped</v>
          </cell>
          <cell r="AP860" t="str">
            <v>OsA,He,Ve,Te</v>
          </cell>
          <cell r="AQ860">
            <v>40</v>
          </cell>
          <cell r="AR860">
            <v>5</v>
          </cell>
          <cell r="AS860">
            <v>200</v>
          </cell>
          <cell r="AT860">
            <v>28900</v>
          </cell>
          <cell r="AU860">
            <v>400</v>
          </cell>
          <cell r="AV860">
            <v>100</v>
          </cell>
          <cell r="AW860" t="str">
            <v>Ingen kjent effekt</v>
          </cell>
          <cell r="AX860" t="str">
            <v>Ingen kjent effekt</v>
          </cell>
          <cell r="BC860" t="str">
            <v>Ingen kjent effekt</v>
          </cell>
          <cell r="BD860" t="str">
            <v>Ingen kjent effekt</v>
          </cell>
          <cell r="BE860" t="str">
            <v>no</v>
          </cell>
          <cell r="BF860" t="str">
            <v>no</v>
          </cell>
          <cell r="BG860" t="str">
            <v>V</v>
          </cell>
          <cell r="BK860" t="str">
            <v>unknown:Europe</v>
          </cell>
          <cell r="BM860" t="str">
            <v>temperate_boreal:Europe|temperate_nemoral:Europe</v>
          </cell>
          <cell r="BO860">
            <v>2</v>
          </cell>
          <cell r="BP860" t="str">
            <v>X</v>
          </cell>
          <cell r="BR860" t="str">
            <v>RedListCategoryLevel</v>
          </cell>
          <cell r="BT860">
            <v>2</v>
          </cell>
          <cell r="BW860" t="str">
            <v>SpreadYearlyIncreaseObservations</v>
          </cell>
          <cell r="BX860">
            <v>99</v>
          </cell>
          <cell r="BY860">
            <v>1</v>
          </cell>
          <cell r="CB860" t="str">
            <v>T35,T40,T32</v>
          </cell>
          <cell r="CC860">
            <v>1</v>
          </cell>
          <cell r="CH860">
            <v>1</v>
          </cell>
          <cell r="CM860">
            <v>1</v>
          </cell>
          <cell r="CQ860">
            <v>1</v>
          </cell>
          <cell r="CU860">
            <v>1</v>
          </cell>
          <cell r="CX860">
            <v>0</v>
          </cell>
          <cell r="CY860">
            <v>1</v>
          </cell>
          <cell r="DB860">
            <v>0</v>
          </cell>
          <cell r="DC860" t="str">
            <v>Hageiris &lt;em&gt;Iris &lt;/em&gt;x &lt;i&gt;germanica &lt;/i&gt;er et hybridkompleks, trolig mellom europeiske arter (&lt;i&gt;I. pallida &lt;/i&gt;og &lt;i&gt;I. variegata&lt;/i&gt; er antydet). Arten er en langlevd urt. Det er uvisst om planten(e) frøformerer seg og om de i så fall gjør det i Norge. Alle norske forekomster synes å skyldes utkast fra hager, og arten kan etablere store kloner, men uten noen videre spredning.</v>
          </cell>
          <cell r="DD860" t="str">
            <v>&lt;p&gt;Arten er nokså permanent i Norge, men enkeltforekomstene er av ulik varighet og foreløpig er ikke noen svært langvarig (50 år eller mer) enkeltklon påvist. Arten er kjent med spredte funn fra 1975 til i dag, og med forekomster i Oslo, Ak Skedsmo, He Stange, Vf Horten og Nøtterøy, Te Skien og Bø, og ST Trondheim.&lt;/p&gt;</v>
          </cell>
          <cell r="DE860" t="str">
            <v>Arten er innført som hageplante og spredt ut ved dumping av hageavfall.</v>
          </cell>
          <cell r="DF860" t="str">
            <v>Invasjonspotensialet er begrenset, med usikkerhet til moderat, som kombinasjon av begrenset (til moderat) median levetid og begrenset ekspansjonshastighet. Sjøl om arten nå er kjent fra ca. 10 forekomster, utgjør hver av disse bare en klon med svært begrenset areal, ofte bare 1-få kvadratmeter. Økningen i forekomstareal skyldes ene og alene nye utkast, ikke egenspredning.</v>
          </cell>
          <cell r="DG860" t="str">
            <v>Ingen kjent negativ økologisk effekt er knyttet til arten.</v>
          </cell>
          <cell r="DH860" t="str">
            <v>&lt;p&gt;Hageiris vurderes til låg økologisk risiko, og utelukkende på grunn av invasjonspotensialet. Arten har semi-stabil forekomst i Norge (klonal, kanskje frøreproduksjon), men den har ingen økologisk effekt, nå eller i nærmeste framtid.&lt;/p&gt;</v>
          </cell>
          <cell r="DI860">
            <v>0</v>
          </cell>
        </row>
        <row r="861">
          <cell r="B861" t="str">
            <v>Iris ×versicolor</v>
          </cell>
          <cell r="C861" t="str">
            <v>L.</v>
          </cell>
          <cell r="D861" t="str">
            <v>praktiris</v>
          </cell>
          <cell r="E861">
            <v>144439</v>
          </cell>
          <cell r="F861">
            <v>172565</v>
          </cell>
          <cell r="G861" t="str">
            <v>ExpertGroups/Karplanter/N</v>
          </cell>
          <cell r="H861" t="str">
            <v>Karplanter</v>
          </cell>
          <cell r="I861" t="str">
            <v>Karplanter</v>
          </cell>
          <cell r="J861" t="str">
            <v>NotApplicable</v>
          </cell>
          <cell r="M861" t="str">
            <v>NotPresentInRegion</v>
          </cell>
          <cell r="AB861" t="str">
            <v>terrestrial</v>
          </cell>
          <cell r="AE861" t="str">
            <v>yes</v>
          </cell>
          <cell r="AF861" t="str">
            <v>unknown</v>
          </cell>
          <cell r="AI861">
            <v>10</v>
          </cell>
          <cell r="AJ861" t="str">
            <v>V</v>
          </cell>
          <cell r="BK861" t="str">
            <v>temperate_boreal:NorthAndCentralAmerica|temperate_nemoral:NorthAndCentralAmerica</v>
          </cell>
          <cell r="BM861" t="str">
            <v>temperate_boreal:NorthAndCentralAmerica|temperate_nemoral:NorthAndCentralAmerica</v>
          </cell>
          <cell r="DI861">
            <v>0</v>
          </cell>
        </row>
        <row r="862">
          <cell r="B862" t="str">
            <v>Ismelia carinata</v>
          </cell>
          <cell r="C862" t="str">
            <v>(Schousb.) Sch.Bip.</v>
          </cell>
          <cell r="D862" t="str">
            <v>ringkrage</v>
          </cell>
          <cell r="E862">
            <v>133832</v>
          </cell>
          <cell r="F862">
            <v>143492</v>
          </cell>
          <cell r="G862" t="str">
            <v>ExpertGroups/Karplanter/N</v>
          </cell>
          <cell r="H862" t="str">
            <v>Karplanter</v>
          </cell>
          <cell r="I862" t="str">
            <v>Karplanter</v>
          </cell>
          <cell r="J862" t="str">
            <v>NotApplicable</v>
          </cell>
          <cell r="M862" t="str">
            <v>canNotEstablishWithin50years</v>
          </cell>
          <cell r="AA862">
            <v>1971</v>
          </cell>
          <cell r="AB862" t="str">
            <v>terrestrial</v>
          </cell>
          <cell r="AD862" t="str">
            <v>unknown</v>
          </cell>
          <cell r="AE862" t="str">
            <v>no</v>
          </cell>
          <cell r="AF862" t="str">
            <v>unknown</v>
          </cell>
          <cell r="AI862">
            <v>1</v>
          </cell>
          <cell r="AJ862" t="str">
            <v>V</v>
          </cell>
          <cell r="AW862" t="str">
            <v>Ingen kjent effekt</v>
          </cell>
          <cell r="AX862" t="str">
            <v>Ingen kjent effekt</v>
          </cell>
          <cell r="BC862" t="str">
            <v>Ingen kjent effekt</v>
          </cell>
          <cell r="BD862" t="str">
            <v>Ingen kjent effekt</v>
          </cell>
          <cell r="BK862" t="str">
            <v>subtropic_mediterranean:Africa|subtropic_dry:Africa</v>
          </cell>
          <cell r="BM862" t="str">
            <v>subtropic_mediterranean:Africa|subtropic_dry:Africa</v>
          </cell>
          <cell r="DI862">
            <v>0</v>
          </cell>
        </row>
        <row r="863">
          <cell r="B863" t="str">
            <v>Jacobaea abrotanifolia</v>
          </cell>
          <cell r="C863" t="str">
            <v>(L.) Moench</v>
          </cell>
          <cell r="E863">
            <v>105626</v>
          </cell>
          <cell r="F863">
            <v>145699</v>
          </cell>
          <cell r="G863" t="str">
            <v>ExpertGroups/Karplanter/N</v>
          </cell>
          <cell r="H863" t="str">
            <v>Karplanter</v>
          </cell>
          <cell r="I863" t="str">
            <v>Karplanter</v>
          </cell>
          <cell r="J863" t="str">
            <v>NotApplicable</v>
          </cell>
          <cell r="M863" t="str">
            <v>canNotEstablishWithin50years</v>
          </cell>
          <cell r="AA863">
            <v>2006</v>
          </cell>
          <cell r="AB863" t="str">
            <v>terrestrial</v>
          </cell>
          <cell r="AD863" t="str">
            <v>unknown</v>
          </cell>
          <cell r="AE863" t="str">
            <v>no</v>
          </cell>
          <cell r="AF863" t="str">
            <v>unknown</v>
          </cell>
          <cell r="AI863">
            <v>5</v>
          </cell>
          <cell r="AJ863" t="str">
            <v>V</v>
          </cell>
          <cell r="AW863" t="str">
            <v>Ingen kjent effekt</v>
          </cell>
          <cell r="AX863" t="str">
            <v>Ingen kjent effekt</v>
          </cell>
          <cell r="BC863" t="str">
            <v>Ingen kjent effekt</v>
          </cell>
          <cell r="BD863" t="str">
            <v>Ingen kjent effekt</v>
          </cell>
          <cell r="BK863" t="str">
            <v>temperate_nemoral:Europe</v>
          </cell>
          <cell r="BM863" t="str">
            <v>temperate_nemoral:Europe</v>
          </cell>
          <cell r="DI863">
            <v>0</v>
          </cell>
        </row>
        <row r="864">
          <cell r="B864" t="str">
            <v>Jacobaea erratica</v>
          </cell>
          <cell r="C864" t="str">
            <v>(Bertol.) Fourr.</v>
          </cell>
          <cell r="E864">
            <v>133846</v>
          </cell>
          <cell r="F864">
            <v>145700</v>
          </cell>
          <cell r="G864" t="str">
            <v>ExpertGroups/Karplanter/N</v>
          </cell>
          <cell r="H864" t="str">
            <v>Karplanter</v>
          </cell>
          <cell r="I864" t="str">
            <v>Karplanter</v>
          </cell>
          <cell r="J864" t="str">
            <v>NotApplicable</v>
          </cell>
          <cell r="M864" t="str">
            <v>NotPresentInRegion</v>
          </cell>
          <cell r="AB864" t="str">
            <v>terrestrial</v>
          </cell>
          <cell r="AE864" t="str">
            <v>no</v>
          </cell>
          <cell r="AF864" t="str">
            <v>unknown</v>
          </cell>
          <cell r="AI864">
            <v>3</v>
          </cell>
          <cell r="AJ864" t="str">
            <v>V</v>
          </cell>
          <cell r="AW864" t="str">
            <v>Ingen kjent effekt</v>
          </cell>
          <cell r="AX864" t="str">
            <v>Ingen kjent effekt</v>
          </cell>
          <cell r="BC864" t="str">
            <v>Ingen kjent effekt</v>
          </cell>
          <cell r="BD864" t="str">
            <v>Ingen kjent effekt</v>
          </cell>
          <cell r="BK864" t="str">
            <v>temperate_nemoral:Europe|subtropic_mediterranean:Europe</v>
          </cell>
          <cell r="BM864" t="str">
            <v>temperate_nemoral:Europe|subtropic_mediterranean:Europe</v>
          </cell>
          <cell r="DI864">
            <v>1</v>
          </cell>
        </row>
        <row r="865">
          <cell r="B865" t="str">
            <v>Jacobaea maritima</v>
          </cell>
          <cell r="C865" t="str">
            <v>(L.) Pelser &amp; Meijden</v>
          </cell>
          <cell r="D865" t="str">
            <v>sølvsvineblom</v>
          </cell>
          <cell r="E865">
            <v>105633</v>
          </cell>
          <cell r="F865">
            <v>145704</v>
          </cell>
          <cell r="G865" t="str">
            <v>ExpertGroups/Karplanter/N</v>
          </cell>
          <cell r="H865" t="str">
            <v>Karplanter</v>
          </cell>
          <cell r="I865" t="str">
            <v>Karplanter</v>
          </cell>
          <cell r="J865" t="str">
            <v>NotApplicable</v>
          </cell>
          <cell r="M865" t="str">
            <v>canNotEstablishWithin50years</v>
          </cell>
          <cell r="AA865">
            <v>2003</v>
          </cell>
          <cell r="AB865" t="str">
            <v>terrestrial</v>
          </cell>
          <cell r="AD865" t="str">
            <v>unknown</v>
          </cell>
          <cell r="AE865" t="str">
            <v>no</v>
          </cell>
          <cell r="AF865" t="str">
            <v>unknown</v>
          </cell>
          <cell r="AI865">
            <v>5</v>
          </cell>
          <cell r="AJ865" t="str">
            <v>V</v>
          </cell>
          <cell r="AW865" t="str">
            <v>Ingen kjent effekt</v>
          </cell>
          <cell r="AX865" t="str">
            <v>Ingen kjent effekt</v>
          </cell>
          <cell r="BC865" t="str">
            <v>Ingen kjent effekt</v>
          </cell>
          <cell r="BD865" t="str">
            <v>Ingen kjent effekt</v>
          </cell>
          <cell r="BK865" t="str">
            <v>subtropic_mediterranean:Europe,Asia,Africa</v>
          </cell>
          <cell r="BM865" t="str">
            <v>subtropic_mediterranean:Europe,Asia,Africa</v>
          </cell>
          <cell r="DI865">
            <v>0</v>
          </cell>
        </row>
        <row r="866">
          <cell r="B866" t="str">
            <v>Juncus compressus</v>
          </cell>
          <cell r="C866" t="str">
            <v>Jacq.</v>
          </cell>
          <cell r="D866" t="str">
            <v>flatsiv</v>
          </cell>
          <cell r="E866">
            <v>133893</v>
          </cell>
          <cell r="F866">
            <v>99822</v>
          </cell>
          <cell r="G866" t="str">
            <v>ExpertGroups/Karplanter/N</v>
          </cell>
          <cell r="H866" t="str">
            <v>Karplanter</v>
          </cell>
          <cell r="I866" t="str">
            <v>Karplanter</v>
          </cell>
          <cell r="J866" t="str">
            <v>NotApplicable</v>
          </cell>
          <cell r="M866" t="str">
            <v>notAlienSpecie</v>
          </cell>
          <cell r="AB866" t="str">
            <v>terrestrial</v>
          </cell>
          <cell r="AE866" t="str">
            <v>no</v>
          </cell>
          <cell r="AF866" t="str">
            <v>unknown</v>
          </cell>
          <cell r="AI866">
            <v>5</v>
          </cell>
          <cell r="AJ866" t="str">
            <v>V</v>
          </cell>
          <cell r="BK866" t="str">
            <v>temperate_boreal:Europe|temperate_nemoral:Europe,Asia|subtropic_mediterranean:Europe,Asia</v>
          </cell>
          <cell r="BM866" t="str">
            <v>temperate_boreal:Europe,NorthAndCentralAmerica|temperate_nemoral:Europe,Asia,NorthAndCentralAmerica|subtropic_mediterranean:Europe,Asia</v>
          </cell>
          <cell r="DI866">
            <v>0</v>
          </cell>
        </row>
        <row r="867">
          <cell r="B867" t="str">
            <v>Juncus ensifolius</v>
          </cell>
          <cell r="C867" t="str">
            <v>Wikstr.</v>
          </cell>
          <cell r="D867" t="str">
            <v>sverdsiv</v>
          </cell>
          <cell r="E867">
            <v>59785</v>
          </cell>
          <cell r="F867">
            <v>99825</v>
          </cell>
          <cell r="G867" t="str">
            <v>ExpertGroups/Karplanter/N</v>
          </cell>
          <cell r="H867" t="str">
            <v>Karplanter</v>
          </cell>
          <cell r="I867" t="str">
            <v>Karplanter</v>
          </cell>
          <cell r="J867" t="str">
            <v>AlienSpecie</v>
          </cell>
          <cell r="N867">
            <v>2</v>
          </cell>
          <cell r="P867" t="str">
            <v>V</v>
          </cell>
          <cell r="Q867">
            <v>1</v>
          </cell>
          <cell r="T867" t="str">
            <v>LO</v>
          </cell>
          <cell r="U867">
            <v>2</v>
          </cell>
          <cell r="V867" t="str">
            <v>2AB,1</v>
          </cell>
          <cell r="X867">
            <v>2</v>
          </cell>
          <cell r="Y867">
            <v>3</v>
          </cell>
          <cell r="Z867">
            <v>1</v>
          </cell>
          <cell r="AA867">
            <v>2001</v>
          </cell>
          <cell r="AB867" t="str">
            <v>terrestrial</v>
          </cell>
          <cell r="AD867" t="str">
            <v>origin</v>
          </cell>
          <cell r="AE867" t="str">
            <v>yes</v>
          </cell>
          <cell r="AF867" t="str">
            <v>unknown</v>
          </cell>
          <cell r="AG867">
            <v>2001</v>
          </cell>
          <cell r="AH867" t="str">
            <v>Vf Larvik: Agnes, "grøft, veikant"</v>
          </cell>
          <cell r="AI867">
            <v>10</v>
          </cell>
          <cell r="AJ867" t="str">
            <v>V</v>
          </cell>
          <cell r="AN867">
            <v>1</v>
          </cell>
          <cell r="AO867" t="str">
            <v>introductionTransportpollution</v>
          </cell>
          <cell r="AP867" t="str">
            <v>Ve,Te,Nt</v>
          </cell>
          <cell r="AQ867">
            <v>16</v>
          </cell>
          <cell r="AR867">
            <v>5</v>
          </cell>
          <cell r="AS867">
            <v>80</v>
          </cell>
          <cell r="AT867">
            <v>10600</v>
          </cell>
          <cell r="AU867">
            <v>320</v>
          </cell>
          <cell r="AV867">
            <v>100</v>
          </cell>
          <cell r="AW867" t="str">
            <v>Ingen kjent effekt</v>
          </cell>
          <cell r="AX867" t="str">
            <v>Ingen kjent effekt</v>
          </cell>
          <cell r="BC867" t="str">
            <v>Ingen kjent effekt</v>
          </cell>
          <cell r="BD867" t="str">
            <v>Ingen kjent effekt</v>
          </cell>
          <cell r="BE867" t="str">
            <v>no</v>
          </cell>
          <cell r="BF867" t="str">
            <v>no</v>
          </cell>
          <cell r="BK867" t="str">
            <v>temperate_boreal:NorthAndCentralAmerica|temperate_nemoral:NorthAndCentralAmerica|temperate_dry:NorthAndCentralAmerica</v>
          </cell>
          <cell r="BM867" t="str">
            <v>temperate_boreal:Europe,NorthAndCentralAmerica|temperate_nemoral:Europe,Asia,Oceania,NorthAndCentralAmerica|temperate_dry:NorthAndCentralAmerica|unknown:Europe,Asia</v>
          </cell>
          <cell r="BO867">
            <v>2</v>
          </cell>
          <cell r="BP867" t="str">
            <v>X</v>
          </cell>
          <cell r="BR867" t="str">
            <v>RedListCategoryLevel</v>
          </cell>
          <cell r="BT867">
            <v>2</v>
          </cell>
          <cell r="BW867" t="str">
            <v>SpreadYearlyIncreaseCalculatedExpansionSpeed</v>
          </cell>
          <cell r="BX867">
            <v>57.07</v>
          </cell>
          <cell r="BY867">
            <v>1</v>
          </cell>
          <cell r="CB867" t="str">
            <v>T35,T40,V13</v>
          </cell>
          <cell r="CC867">
            <v>1</v>
          </cell>
          <cell r="CH867">
            <v>1</v>
          </cell>
          <cell r="CM867">
            <v>1</v>
          </cell>
          <cell r="CQ867">
            <v>1</v>
          </cell>
          <cell r="CU867">
            <v>1</v>
          </cell>
          <cell r="CX867">
            <v>0</v>
          </cell>
          <cell r="CY867">
            <v>1</v>
          </cell>
          <cell r="DB867">
            <v>0</v>
          </cell>
          <cell r="DC867" t="str">
            <v>&lt;p&gt;&lt;/p&gt;&lt;p&gt;Sverdsiv &lt;em&gt;Juncus ensifolius&lt;/em&gt;&lt;i&gt; &lt;/i&gt;er en flerårig urt med frøreproduksjon og sterk klonal vekst. Arten er vidt utbredt i vestlige Nord-Amerika, fra grensa mot Arktis i Alaska sør til Mexico. Den etablerer seg på fuktige steder, spesielt i veigrøfter.&lt;/p&gt;</v>
          </cell>
          <cell r="DD867" t="str">
            <v>&lt;p&gt;Sverdsiv er relativt nylig kommet inn i landet. Den er foreløpig funnet i Vf Larvik: i området Agnes og Lillevik i 2001, 2002, 2006 og 2014, Te Skien: Århus i 2009 og NT Grong: nord for Heia 2004. Den kan være en del oversett.&lt;/p&gt;</v>
          </cell>
          <cell r="DE867" t="str">
            <v>Sverdsiv er trolig kommet med amerikansk grasfrø i forbindelse med nye veianlegg. Arten har vært etablert en tid i Sverige, men det er tvilsomt at den har nådd Norge derfra. Innførsel direkte fra Nord-Amerika er mer sannsynlig etter som arten er vanlig der i både nemorale og boreale strøk. De klimatiske forholdene i dens naturlige utbredelsesområde tilsvarer Norge, så det er rimelig å anta at arten produserer frø i Norge. I Larvik ble det dessuten funnet mange skudd i 2002, noe som antyder frøproduksjon på stedet.</v>
          </cell>
          <cell r="DF867" t="str">
            <v>&lt;p&gt;Invasjonspotensialet er begrenset, med usikkerhet til moderat, i en kombinasjon av begrenset (til moderat) median levetid og begrenset ekspansjonshastighet. Sverdsiv har potensial for å etablere seg minst nord til Troms. Videre innførsler og spredning kan derfor forventes.&lt;/p&gt;</v>
          </cell>
          <cell r="DG867" t="str">
            <v>Arten etablerer seg foreløpig bare på våte veikanter og i veigrøfter og har ingen kjent negativ økologisk effekt.</v>
          </cell>
          <cell r="DH867" t="str">
            <v>&lt;p&gt;Sverdsiv vurderes til låg økologisk risiko, og utelukkende på grunn av invasjonspotensialet.&lt;/p&gt;</v>
          </cell>
          <cell r="DI867">
            <v>0</v>
          </cell>
        </row>
        <row r="868">
          <cell r="B868" t="str">
            <v>Juncus inflexus</v>
          </cell>
          <cell r="C868" t="str">
            <v>L.</v>
          </cell>
          <cell r="D868" t="str">
            <v>gråsiv</v>
          </cell>
          <cell r="E868">
            <v>133906</v>
          </cell>
          <cell r="F868">
            <v>99831</v>
          </cell>
          <cell r="G868" t="str">
            <v>ExpertGroups/Karplanter/N</v>
          </cell>
          <cell r="H868" t="str">
            <v>Karplanter</v>
          </cell>
          <cell r="I868" t="str">
            <v>Karplanter</v>
          </cell>
          <cell r="J868" t="str">
            <v>NotApplicable</v>
          </cell>
          <cell r="M868" t="str">
            <v>canNotEstablishWithin50years</v>
          </cell>
          <cell r="AA868">
            <v>1934</v>
          </cell>
          <cell r="AB868" t="str">
            <v>terrestrial</v>
          </cell>
          <cell r="AD868" t="str">
            <v>origin</v>
          </cell>
          <cell r="AE868" t="str">
            <v>no</v>
          </cell>
          <cell r="AF868" t="str">
            <v>unknown</v>
          </cell>
          <cell r="AI868">
            <v>10</v>
          </cell>
          <cell r="AJ868" t="str">
            <v>V</v>
          </cell>
          <cell r="AW868" t="str">
            <v>Ingen kjent effekt</v>
          </cell>
          <cell r="AX868" t="str">
            <v>Ingen kjent effekt</v>
          </cell>
          <cell r="BC868" t="str">
            <v>Ingen kjent effekt</v>
          </cell>
          <cell r="BD868" t="str">
            <v>Ingen kjent effekt</v>
          </cell>
          <cell r="BK868" t="str">
            <v>temperate_nemoral:Europe,Asia|temperate_dry:Europe,Asia|subtropic_mediterranean:Europe,Asia|subtropic_humid:Asia|subtropic_dry:Asia</v>
          </cell>
          <cell r="BM868" t="str">
            <v>temperate_nemoral:Europe,Asia,NorthAndCentralAmerica|temperate_dry:Europe,Asia|subtropic_mediterranean:Europe,Asia,Oceania|subtropic_humid:Asia|subtropic_dry:Asia|subtropic_caperegion:Africa</v>
          </cell>
          <cell r="DI868">
            <v>0</v>
          </cell>
        </row>
        <row r="869">
          <cell r="B869" t="str">
            <v>Kali tragus</v>
          </cell>
          <cell r="C869" t="str">
            <v>(L.) Scop.</v>
          </cell>
          <cell r="D869" t="str">
            <v>russesoda</v>
          </cell>
          <cell r="E869">
            <v>133934</v>
          </cell>
          <cell r="F869">
            <v>145662</v>
          </cell>
          <cell r="G869" t="str">
            <v>ExpertGroups/Karplanter/N</v>
          </cell>
          <cell r="H869" t="str">
            <v>Karplanter</v>
          </cell>
          <cell r="I869" t="str">
            <v>Karplanter</v>
          </cell>
          <cell r="J869" t="str">
            <v>NotApplicable</v>
          </cell>
          <cell r="M869" t="str">
            <v>canNotEstablishWithin50years</v>
          </cell>
          <cell r="AA869">
            <v>1881</v>
          </cell>
          <cell r="AB869" t="str">
            <v>terrestrial</v>
          </cell>
          <cell r="AD869" t="str">
            <v>origin</v>
          </cell>
          <cell r="AE869" t="str">
            <v>no</v>
          </cell>
          <cell r="AF869" t="str">
            <v>unknown</v>
          </cell>
          <cell r="AI869">
            <v>1</v>
          </cell>
          <cell r="AJ869" t="str">
            <v>V</v>
          </cell>
          <cell r="AW869" t="str">
            <v>Ingen kjent effekt</v>
          </cell>
          <cell r="AX869" t="str">
            <v>Ingen kjent effekt</v>
          </cell>
          <cell r="BC869" t="str">
            <v>Ingen kjent effekt</v>
          </cell>
          <cell r="BD869" t="str">
            <v>Ingen kjent effekt</v>
          </cell>
          <cell r="BK869" t="str">
            <v>temperate_dry:Europe,Asia|subtropic_mediterranean:Europe,Asia</v>
          </cell>
          <cell r="BM869" t="str">
            <v>temperate_nemoral:NorthAndCentralAmerica|temperate_dry:Europe,Asia,NorthAndCentralAmerica|subtropic_mediterranean:Europe,Asia,Oceania,NorthAndCentralAmerica|subtropic_dry:Oceania,NorthAndCentralAmerica</v>
          </cell>
          <cell r="DI869">
            <v>0</v>
          </cell>
        </row>
        <row r="870">
          <cell r="B870" t="str">
            <v>Kalmia angustifolia</v>
          </cell>
          <cell r="C870" t="str">
            <v>L.</v>
          </cell>
          <cell r="D870" t="str">
            <v>roselyng</v>
          </cell>
          <cell r="E870">
            <v>105639</v>
          </cell>
          <cell r="F870">
            <v>128909</v>
          </cell>
          <cell r="G870" t="str">
            <v>ExpertGroups/Karplanter/N</v>
          </cell>
          <cell r="H870" t="str">
            <v>Karplanter</v>
          </cell>
          <cell r="I870" t="str">
            <v>Karplanter</v>
          </cell>
          <cell r="J870" t="str">
            <v>AlienSpecie</v>
          </cell>
          <cell r="N870">
            <v>1</v>
          </cell>
          <cell r="Q870">
            <v>1</v>
          </cell>
          <cell r="T870" t="str">
            <v>NK</v>
          </cell>
          <cell r="U870">
            <v>1</v>
          </cell>
          <cell r="V870" t="str">
            <v>1,1</v>
          </cell>
          <cell r="X870">
            <v>1</v>
          </cell>
          <cell r="Y870">
            <v>1</v>
          </cell>
          <cell r="Z870">
            <v>1</v>
          </cell>
          <cell r="AA870">
            <v>1999</v>
          </cell>
          <cell r="AB870" t="str">
            <v>terrestrial</v>
          </cell>
          <cell r="AD870" t="str">
            <v>unknown</v>
          </cell>
          <cell r="AE870" t="str">
            <v>yes</v>
          </cell>
          <cell r="AF870" t="str">
            <v>unknown</v>
          </cell>
          <cell r="AG870">
            <v>1999</v>
          </cell>
          <cell r="AH870" t="str">
            <v>Ak Ås: Åsmåsan</v>
          </cell>
          <cell r="AI870">
            <v>10</v>
          </cell>
          <cell r="AJ870" t="str">
            <v>V</v>
          </cell>
          <cell r="AL870">
            <v>1</v>
          </cell>
          <cell r="AM870" t="str">
            <v>importDirect</v>
          </cell>
          <cell r="AN870">
            <v>2</v>
          </cell>
          <cell r="AO870" t="str">
            <v>introductionReleased,spreadNaturalDispersal</v>
          </cell>
          <cell r="AP870" t="str">
            <v>OsA</v>
          </cell>
          <cell r="AQ870">
            <v>4</v>
          </cell>
          <cell r="AR870">
            <v>2</v>
          </cell>
          <cell r="AS870">
            <v>8</v>
          </cell>
          <cell r="AT870">
            <v>1</v>
          </cell>
          <cell r="AU870">
            <v>8</v>
          </cell>
          <cell r="AV870">
            <v>0</v>
          </cell>
          <cell r="AW870" t="str">
            <v>Ingen kjent effekt</v>
          </cell>
          <cell r="AX870" t="str">
            <v>Ingen kjent effekt</v>
          </cell>
          <cell r="BC870" t="str">
            <v>Ingen kjent effekt</v>
          </cell>
          <cell r="BD870" t="str">
            <v>Ingen kjent effekt</v>
          </cell>
          <cell r="BE870" t="str">
            <v>no</v>
          </cell>
          <cell r="BF870" t="str">
            <v>no</v>
          </cell>
          <cell r="BK870" t="str">
            <v>temperate_boreal:NorthAndCentralAmerica|temperate_nemoral:NorthAndCentralAmerica</v>
          </cell>
          <cell r="BM870" t="str">
            <v>temperate_boreal:NorthAndCentralAmerica|temperate_nemoral:Europe,NorthAndCentralAmerica</v>
          </cell>
          <cell r="BO870">
            <v>1</v>
          </cell>
          <cell r="BR870" t="str">
            <v>RedListCategoryLevel</v>
          </cell>
          <cell r="BT870">
            <v>1</v>
          </cell>
          <cell r="BW870" t="str">
            <v>SpreadYearlyIncreaseCalculatedExpansionSpeed</v>
          </cell>
          <cell r="BX870">
            <v>0</v>
          </cell>
          <cell r="BY870">
            <v>1</v>
          </cell>
          <cell r="CB870" t="str">
            <v>V3</v>
          </cell>
          <cell r="CC870">
            <v>1</v>
          </cell>
          <cell r="CH870">
            <v>1</v>
          </cell>
          <cell r="CM870">
            <v>1</v>
          </cell>
          <cell r="CQ870">
            <v>1</v>
          </cell>
          <cell r="CU870">
            <v>1</v>
          </cell>
          <cell r="CX870">
            <v>0</v>
          </cell>
          <cell r="CY870">
            <v>1</v>
          </cell>
          <cell r="DB870">
            <v>0</v>
          </cell>
          <cell r="DC870" t="str">
            <v>Roselyng &lt;em&gt;Kalmia angustifolia &lt;/em&gt;er en liten busk vidt utbredt i tempererte og boreale deler av østlige Nord-Amerika. Den har noe klonal vekst ved jordstengler/rotskudd og formerer seg dessuten med frø. Frøformering er påvist i norsk natur. Den er en myrplante og knyttet til næringsfattig myr.</v>
          </cell>
          <cell r="DD870" t="str">
            <v>&lt;p&gt;Arten ble satt ut på Åsmåsan i Ak Ås som ledd i klimaforsøk av Eilif Dahl, Per Salvesen med fl. Spredning ble først notert i 1999 (på herbarieetikett) og arten er nå trolig etablert på denne myra, så lenge myra eksisterer. Siste opplysning i 2005 er at den har en klon på 8 kv.m. og tre småkloner i nærheten, dvs. med reproduksjon ved frø. Arten ville ha et enormt potensiale i norske myrer hvis den ble dyrket i nærheten av slike, men den dyrkes praktisk talt aldri i hager. Åsmåsan er ei bevart myr i et hav av utgrøftet kulturlandskap, med flere kilometer eller mil til nærmeste andre egnete myr. Arten har ingen realistisk sjanse til å kunne spre seg vekk fra Åsmåsan.&lt;/p&gt;</v>
          </cell>
          <cell r="DE870" t="str">
            <v>Arten er innført og utsatt i norsk natur. Den har litt lokal økning ved klonal vekst og svært lokal spredning med frø.</v>
          </cell>
          <cell r="DF870" t="str">
            <v>Invasjonspotensialet er lite, med minste skår på median levetid og ingen ekspansjon. Arten har &amp;#233:n forekomst og ikke noen vesentlig spredning fra denne på ca. 20 år.</v>
          </cell>
          <cell r="DG870" t="str">
            <v>Ingen kjent negativ økologisk effekt er knyttet til arten.</v>
          </cell>
          <cell r="DH870" t="str">
            <v>&lt;p&gt;Roselyng vurderes til ingen kjent økologisk risiko. Arten har &amp;#233:n tilnærmet stabil forekomst i Norge (både frøreproduksjon og klonal vekst), er godt tilpasset norsk klima og natur, men har liten eller ingen sjanse til videre spredning.&lt;/p&gt;</v>
          </cell>
          <cell r="DI870">
            <v>0</v>
          </cell>
        </row>
        <row r="871">
          <cell r="B871" t="str">
            <v>Kickxia elatine crinita</v>
          </cell>
          <cell r="C871" t="str">
            <v>(Mabille) Greuter</v>
          </cell>
          <cell r="D871" t="str">
            <v>hårtorskemunn</v>
          </cell>
          <cell r="E871">
            <v>62471</v>
          </cell>
          <cell r="F871">
            <v>102511</v>
          </cell>
          <cell r="G871" t="str">
            <v>ExpertGroups/Karplanter/N</v>
          </cell>
          <cell r="H871" t="str">
            <v>Karplanter</v>
          </cell>
          <cell r="I871" t="str">
            <v>Karplanter</v>
          </cell>
          <cell r="J871" t="str">
            <v>NotApplicable</v>
          </cell>
          <cell r="M871" t="str">
            <v>canNotEstablishWithin50years</v>
          </cell>
          <cell r="AA871">
            <v>1937</v>
          </cell>
          <cell r="AB871" t="str">
            <v>terrestrial</v>
          </cell>
          <cell r="AD871" t="str">
            <v>origin</v>
          </cell>
          <cell r="AE871" t="str">
            <v>no</v>
          </cell>
          <cell r="AF871" t="str">
            <v>unknown</v>
          </cell>
          <cell r="AI871">
            <v>1</v>
          </cell>
          <cell r="AJ871" t="str">
            <v>V</v>
          </cell>
          <cell r="AW871" t="str">
            <v>Ingen kjent effekt</v>
          </cell>
          <cell r="AX871" t="str">
            <v>Ingen kjent effekt</v>
          </cell>
          <cell r="BC871" t="str">
            <v>Ingen kjent effekt</v>
          </cell>
          <cell r="BD871" t="str">
            <v>Ingen kjent effekt</v>
          </cell>
          <cell r="BK871" t="str">
            <v>temperate_nemoral:Europe|subtropic_mediterranean:Europe,Asia,Africa</v>
          </cell>
          <cell r="BM871" t="str">
            <v>temperate_nemoral:Europe|subtropic_mediterranean:Europe,Asia,Africa,Oceania</v>
          </cell>
          <cell r="DI871">
            <v>0</v>
          </cell>
        </row>
        <row r="872">
          <cell r="B872" t="str">
            <v>Kickxia elatine elatine</v>
          </cell>
          <cell r="D872" t="str">
            <v>spydtorskemunn</v>
          </cell>
          <cell r="E872">
            <v>62472</v>
          </cell>
          <cell r="F872">
            <v>102512</v>
          </cell>
          <cell r="G872" t="str">
            <v>ExpertGroups/Karplanter/N</v>
          </cell>
          <cell r="H872" t="str">
            <v>Karplanter</v>
          </cell>
          <cell r="I872" t="str">
            <v>Karplanter</v>
          </cell>
          <cell r="J872" t="str">
            <v>NotApplicable</v>
          </cell>
          <cell r="M872" t="str">
            <v>canNotEstablishWithin50years</v>
          </cell>
          <cell r="AA872">
            <v>1868</v>
          </cell>
          <cell r="AB872" t="str">
            <v>terrestrial</v>
          </cell>
          <cell r="AD872" t="str">
            <v>origin,unknown</v>
          </cell>
          <cell r="AE872" t="str">
            <v>no</v>
          </cell>
          <cell r="AF872" t="str">
            <v>unknown</v>
          </cell>
          <cell r="AI872">
            <v>1</v>
          </cell>
          <cell r="AJ872" t="str">
            <v>V</v>
          </cell>
          <cell r="AW872" t="str">
            <v>Ingen kjent effekt</v>
          </cell>
          <cell r="AX872" t="str">
            <v>Ingen kjent effekt</v>
          </cell>
          <cell r="BC872" t="str">
            <v>Ingen kjent effekt</v>
          </cell>
          <cell r="BD872" t="str">
            <v>Ingen kjent effekt</v>
          </cell>
          <cell r="BK872" t="str">
            <v>temperate_nemoral:Europe,Asia|subtropic_mediterranean:Europe,Asia</v>
          </cell>
          <cell r="BM872" t="str">
            <v>temperate_nemoral:Europe,Asia|subtropic_mediterranean:Europe,Asia,Oceania</v>
          </cell>
          <cell r="DI872">
            <v>0</v>
          </cell>
        </row>
        <row r="873">
          <cell r="B873" t="str">
            <v>Kickxia spuria</v>
          </cell>
          <cell r="C873" t="str">
            <v>(L.) Dumort.</v>
          </cell>
          <cell r="D873" t="str">
            <v>vrangtorskemunn</v>
          </cell>
          <cell r="E873">
            <v>133942</v>
          </cell>
          <cell r="F873">
            <v>102513</v>
          </cell>
          <cell r="G873" t="str">
            <v>ExpertGroups/Karplanter/N</v>
          </cell>
          <cell r="H873" t="str">
            <v>Karplanter</v>
          </cell>
          <cell r="I873" t="str">
            <v>Karplanter</v>
          </cell>
          <cell r="J873" t="str">
            <v>NotApplicable</v>
          </cell>
          <cell r="M873" t="str">
            <v>canNotEstablishWithin50years</v>
          </cell>
          <cell r="AA873">
            <v>1878</v>
          </cell>
          <cell r="AB873" t="str">
            <v>terrestrial</v>
          </cell>
          <cell r="AD873" t="str">
            <v>origin</v>
          </cell>
          <cell r="AE873" t="str">
            <v>no</v>
          </cell>
          <cell r="AF873" t="str">
            <v>unknown</v>
          </cell>
          <cell r="AI873">
            <v>1</v>
          </cell>
          <cell r="AJ873" t="str">
            <v>V</v>
          </cell>
          <cell r="AW873" t="str">
            <v>Ingen kjent effekt</v>
          </cell>
          <cell r="AX873" t="str">
            <v>Ingen kjent effekt</v>
          </cell>
          <cell r="BC873" t="str">
            <v>Ingen kjent effekt</v>
          </cell>
          <cell r="BD873" t="str">
            <v>Ingen kjent effekt</v>
          </cell>
          <cell r="BK873" t="str">
            <v>temperate_nemoral:Europe,Asia|subtropic_mediterranean:Europe,Asia</v>
          </cell>
          <cell r="BM873" t="str">
            <v>temperate_nemoral:Europe,Asia|subtropic_mediterranean:Europe,Asia,Oceania,NorthAndCentralAmerica</v>
          </cell>
          <cell r="DI873">
            <v>0</v>
          </cell>
        </row>
        <row r="874">
          <cell r="B874" t="str">
            <v>Koeleria pyramidata</v>
          </cell>
          <cell r="C874" t="str">
            <v>(Lam.) P.Beauv.</v>
          </cell>
          <cell r="D874" t="str">
            <v>grønn kambunke</v>
          </cell>
          <cell r="E874">
            <v>145078</v>
          </cell>
          <cell r="F874">
            <v>100082</v>
          </cell>
          <cell r="G874" t="str">
            <v>ExpertGroups/Karplanter/N</v>
          </cell>
          <cell r="H874" t="str">
            <v>Karplanter</v>
          </cell>
          <cell r="I874" t="str">
            <v>Karplanter</v>
          </cell>
          <cell r="J874" t="str">
            <v>NotApplicable</v>
          </cell>
          <cell r="M874" t="str">
            <v>canNotEstablishWithin50years</v>
          </cell>
          <cell r="X874">
            <v>1</v>
          </cell>
          <cell r="Y874">
            <v>1</v>
          </cell>
          <cell r="Z874">
            <v>1</v>
          </cell>
          <cell r="AA874">
            <v>2004</v>
          </cell>
          <cell r="AB874" t="str">
            <v>terrestrial</v>
          </cell>
          <cell r="AD874" t="str">
            <v>origin</v>
          </cell>
          <cell r="AE874" t="str">
            <v>yes</v>
          </cell>
          <cell r="AF874" t="str">
            <v>unknown</v>
          </cell>
          <cell r="AI874">
            <v>5</v>
          </cell>
          <cell r="AJ874" t="str">
            <v>V</v>
          </cell>
          <cell r="AW874" t="str">
            <v>Ingen kjent effekt</v>
          </cell>
          <cell r="AX874" t="str">
            <v>Ingen kjent effekt</v>
          </cell>
          <cell r="BC874" t="str">
            <v>Ingen kjent effekt</v>
          </cell>
          <cell r="BD874" t="str">
            <v>Ingen kjent effekt</v>
          </cell>
          <cell r="BK874" t="str">
            <v>temperate_nemoral:Europe|subtropic_mediterranean:Europe</v>
          </cell>
          <cell r="BM874" t="str">
            <v>temperate_nemoral:Europe|subtropic_mediterranean:Europe</v>
          </cell>
          <cell r="DI874">
            <v>0</v>
          </cell>
        </row>
        <row r="875">
          <cell r="B875" t="str">
            <v>Kolkwitzia amabilis</v>
          </cell>
          <cell r="C875" t="str">
            <v>Graebn.</v>
          </cell>
          <cell r="D875" t="str">
            <v>fagerbusk</v>
          </cell>
          <cell r="E875">
            <v>61669</v>
          </cell>
          <cell r="F875">
            <v>101709</v>
          </cell>
          <cell r="G875" t="str">
            <v>ExpertGroups/Karplanter/N</v>
          </cell>
          <cell r="H875" t="str">
            <v>Karplanter</v>
          </cell>
          <cell r="I875" t="str">
            <v>Karplanter</v>
          </cell>
          <cell r="J875" t="str">
            <v>AlienSpecie</v>
          </cell>
          <cell r="N875">
            <v>2</v>
          </cell>
          <cell r="Q875">
            <v>1</v>
          </cell>
          <cell r="T875" t="str">
            <v>LO</v>
          </cell>
          <cell r="U875">
            <v>2</v>
          </cell>
          <cell r="V875" t="str">
            <v>2AB,1</v>
          </cell>
          <cell r="X875">
            <v>1</v>
          </cell>
          <cell r="Y875">
            <v>1</v>
          </cell>
          <cell r="Z875">
            <v>1</v>
          </cell>
          <cell r="AA875">
            <v>1994</v>
          </cell>
          <cell r="AB875" t="str">
            <v>terrestrial</v>
          </cell>
          <cell r="AD875" t="str">
            <v>other</v>
          </cell>
          <cell r="AE875" t="str">
            <v>yes</v>
          </cell>
          <cell r="AF875" t="str">
            <v>unknown</v>
          </cell>
          <cell r="AI875">
            <v>10</v>
          </cell>
          <cell r="AJ875" t="str">
            <v>V</v>
          </cell>
          <cell r="AL875">
            <v>1</v>
          </cell>
          <cell r="AM875" t="str">
            <v>importDirect</v>
          </cell>
          <cell r="AN875">
            <v>2</v>
          </cell>
          <cell r="AO875" t="str">
            <v>introductionEscaped</v>
          </cell>
          <cell r="AP875" t="str">
            <v>OsA,Bu,Te,Va,Ro,Ho,Sf,St</v>
          </cell>
          <cell r="AQ875">
            <v>36</v>
          </cell>
          <cell r="AR875">
            <v>3</v>
          </cell>
          <cell r="AS875">
            <v>108</v>
          </cell>
          <cell r="AT875">
            <v>90300</v>
          </cell>
          <cell r="AU875">
            <v>216</v>
          </cell>
          <cell r="AV875">
            <v>100</v>
          </cell>
          <cell r="AW875" t="str">
            <v>Ingen kjent effekt</v>
          </cell>
          <cell r="AX875" t="str">
            <v>Ingen kjent effekt</v>
          </cell>
          <cell r="BC875" t="str">
            <v>Ingen kjent effekt</v>
          </cell>
          <cell r="BD875" t="str">
            <v>Ingen kjent effekt</v>
          </cell>
          <cell r="BE875" t="str">
            <v>no</v>
          </cell>
          <cell r="BF875" t="str">
            <v>no</v>
          </cell>
          <cell r="BG875" t="str">
            <v>V</v>
          </cell>
          <cell r="BK875" t="str">
            <v>temperate_nemoral:Asia</v>
          </cell>
          <cell r="BM875" t="str">
            <v>temperate_nemoral:Europe,Asia,Oceania,NorthAndCentralAmerica</v>
          </cell>
          <cell r="BO875">
            <v>2</v>
          </cell>
          <cell r="BR875" t="str">
            <v>RedListCategoryLevel</v>
          </cell>
          <cell r="BT875">
            <v>2</v>
          </cell>
          <cell r="BW875" t="str">
            <v>SpreadYearlyIncreaseCalculatedExpansionSpeed</v>
          </cell>
          <cell r="BX875">
            <v>131.72999999999999</v>
          </cell>
          <cell r="BY875">
            <v>1</v>
          </cell>
          <cell r="CB875" t="str">
            <v>T4,T35,T40,T43</v>
          </cell>
          <cell r="CC875">
            <v>1</v>
          </cell>
          <cell r="CH875">
            <v>1</v>
          </cell>
          <cell r="CM875">
            <v>1</v>
          </cell>
          <cell r="CQ875">
            <v>1</v>
          </cell>
          <cell r="CU875">
            <v>1</v>
          </cell>
          <cell r="CX875">
            <v>0</v>
          </cell>
          <cell r="CY875">
            <v>1</v>
          </cell>
          <cell r="DB875">
            <v>0</v>
          </cell>
          <cell r="DC875" t="str">
            <v>Fagerbusk &lt;em&gt;Kolkwitzia amabilis&lt;/em&gt; en busk som stammer fra sentrale Kina. Den formerer seg med frø. Den dyrkes i nokså stort omfang, synes å frøformere seg i Norge, og er muligens under etablering. Vi har foreløpig ikke dokumentasjon på allerede etablerte bestander i norsk natur, men indisier på frøspredning fra hager ut i naturen, f.eks. fra Ak Ås: "Nøstvet, forvilla på S-vendt bakke rett ved hestebeite rett ned for tunet" 2004, og fra Ak Asker: "Bjerkøya, topp-platået, 10 m N for sti, kalkfuruskog, en trolig selvsådd busk" 2008. Planten er funnet i kalkfuruskog, skogkanter og på skrotemark, særlig på veikanter.</v>
          </cell>
          <cell r="DD875" t="str">
            <v>&lt;p&gt;Arten ble først funnet i SF Årdal: Tronteigen (forvillet i boligfelt) i 1994 og er nå funnet på svært spredte steder i åtte kystfylker nord til Sør-Trøndelag (ST Trondheim).&lt;/p&gt;</v>
          </cell>
          <cell r="DE875" t="str">
            <v>Arten er innført som hagebusk og spredt ved utkast fra hager, kanskje noen få ganger også ved frøspredning.</v>
          </cell>
          <cell r="DF875" t="str">
            <v>Invasjonspotensialet er begrenset, med begrenset median levetid og begrenset ekspansjonshastighet. Arten har knapt noen fullt etablerte bestander i naturen og svært begrenset spredning, hovedsakelig ved hageutkast.</v>
          </cell>
          <cell r="DG875" t="str">
            <v>Ingen kjent negativ økologisk effekt er knyttet til arten.</v>
          </cell>
          <cell r="DH875" t="str">
            <v>&lt;p&gt;Fagerbusk vurderes til låg økologisk risiko, og utelukkende på grunn av invasjonspotensialet. Den kan være i ferd med å få stabil forekomst i Norge (frøreproduksjon), men den ekspanderer langsomt og har ingen kjent negativ økologisk effekt.&lt;/p&gt;</v>
          </cell>
          <cell r="DI875">
            <v>0</v>
          </cell>
        </row>
        <row r="876">
          <cell r="B876" t="str">
            <v>Lactuca sativa</v>
          </cell>
          <cell r="C876" t="str">
            <v>L.</v>
          </cell>
          <cell r="D876" t="str">
            <v>hagesalat</v>
          </cell>
          <cell r="E876">
            <v>60679</v>
          </cell>
          <cell r="F876">
            <v>100719</v>
          </cell>
          <cell r="G876" t="str">
            <v>ExpertGroups/Karplanter/N</v>
          </cell>
          <cell r="H876" t="str">
            <v>Karplanter</v>
          </cell>
          <cell r="I876" t="str">
            <v>Karplanter</v>
          </cell>
          <cell r="J876" t="str">
            <v>NotApplicable</v>
          </cell>
          <cell r="M876" t="str">
            <v>canNotEstablishWithin50years</v>
          </cell>
          <cell r="AA876">
            <v>1897</v>
          </cell>
          <cell r="AB876" t="str">
            <v>terrestrial</v>
          </cell>
          <cell r="AD876" t="str">
            <v>unknown</v>
          </cell>
          <cell r="AE876" t="str">
            <v>no</v>
          </cell>
          <cell r="AF876" t="str">
            <v>unknown</v>
          </cell>
          <cell r="AI876">
            <v>2</v>
          </cell>
          <cell r="AJ876" t="str">
            <v>V</v>
          </cell>
          <cell r="AW876" t="str">
            <v>Ingen kjent effekt</v>
          </cell>
          <cell r="AX876" t="str">
            <v>Økonomisk viktig salatplante i norsk jordbruk.</v>
          </cell>
          <cell r="BC876" t="str">
            <v>Ingen kjent effekt</v>
          </cell>
          <cell r="BD876" t="str">
            <v>Ingen kjent effekt</v>
          </cell>
          <cell r="BK876" t="str">
            <v>unknown:Africa</v>
          </cell>
          <cell r="BM876" t="str">
            <v>temperate_nemoral:Europe,Asia,Africa,Oceania,NorthAndCentralAmerica,SouthAmerica|subtropic_unspecified:Europe,Asia,Africa,Oceania,NorthAndCentralAmerica,SouthAmerica|subtropic_highlands:Asia,Africa,SouthAmerica</v>
          </cell>
          <cell r="DI876">
            <v>0</v>
          </cell>
        </row>
        <row r="877">
          <cell r="B877" t="str">
            <v>Lactuca virosa</v>
          </cell>
          <cell r="C877" t="str">
            <v>L.</v>
          </cell>
          <cell r="D877" t="str">
            <v>giftsalat</v>
          </cell>
          <cell r="E877">
            <v>85619</v>
          </cell>
          <cell r="F877">
            <v>128740</v>
          </cell>
          <cell r="G877" t="str">
            <v>ExpertGroups/Karplanter/N</v>
          </cell>
          <cell r="H877" t="str">
            <v>Karplanter</v>
          </cell>
          <cell r="I877" t="str">
            <v>Karplanter</v>
          </cell>
          <cell r="J877" t="str">
            <v>NotApplicable</v>
          </cell>
          <cell r="M877" t="str">
            <v>canNotEstablishWithin50years</v>
          </cell>
          <cell r="AA877">
            <v>1981</v>
          </cell>
          <cell r="AB877" t="str">
            <v>terrestrial</v>
          </cell>
          <cell r="AD877" t="str">
            <v>origin</v>
          </cell>
          <cell r="AE877" t="str">
            <v>no</v>
          </cell>
          <cell r="AF877" t="str">
            <v>unknown</v>
          </cell>
          <cell r="AI877">
            <v>1</v>
          </cell>
          <cell r="AJ877" t="str">
            <v>V</v>
          </cell>
          <cell r="AW877" t="str">
            <v>Ingen kjent effekt</v>
          </cell>
          <cell r="AX877" t="str">
            <v>Ingen kjent effekt</v>
          </cell>
          <cell r="BC877" t="str">
            <v>Ingen kjent effekt</v>
          </cell>
          <cell r="BD877" t="str">
            <v>Ingen kjent effekt</v>
          </cell>
          <cell r="BK877" t="str">
            <v>subtropic_mediterranean:Europe,Asia,Africa</v>
          </cell>
          <cell r="BM877" t="str">
            <v>subtropic_mediterranean:Europe,Asia,Africa,Oceania</v>
          </cell>
          <cell r="DI877">
            <v>0</v>
          </cell>
        </row>
        <row r="878">
          <cell r="B878" t="str">
            <v>Lagoecia cuminoides</v>
          </cell>
          <cell r="C878" t="str">
            <v>L.</v>
          </cell>
          <cell r="D878" t="str">
            <v>harekarve</v>
          </cell>
          <cell r="E878">
            <v>60293</v>
          </cell>
          <cell r="F878">
            <v>100333</v>
          </cell>
          <cell r="G878" t="str">
            <v>ExpertGroups/Karplanter/N</v>
          </cell>
          <cell r="H878" t="str">
            <v>Karplanter</v>
          </cell>
          <cell r="I878" t="str">
            <v>Karplanter</v>
          </cell>
          <cell r="J878" t="str">
            <v>NotApplicable</v>
          </cell>
          <cell r="M878" t="str">
            <v>canNotEstablishWithin50years</v>
          </cell>
          <cell r="AA878">
            <v>1960</v>
          </cell>
          <cell r="AB878" t="str">
            <v>terrestrial</v>
          </cell>
          <cell r="AD878" t="str">
            <v>unknown</v>
          </cell>
          <cell r="AE878" t="str">
            <v>no</v>
          </cell>
          <cell r="AF878" t="str">
            <v>unknown</v>
          </cell>
          <cell r="AI878">
            <v>1</v>
          </cell>
          <cell r="AJ878" t="str">
            <v>V</v>
          </cell>
          <cell r="AW878" t="str">
            <v>Ingen kjent effekt</v>
          </cell>
          <cell r="AX878" t="str">
            <v>Ingen kjent effekt</v>
          </cell>
          <cell r="BC878" t="str">
            <v>Ingen kjent effekt</v>
          </cell>
          <cell r="BD878" t="str">
            <v>Ingen kjent effekt</v>
          </cell>
          <cell r="BK878" t="str">
            <v>temperate_dry:Asia|subtropic_mediterranean:Europe,Asia,Africa|subtropic_dry:Asia</v>
          </cell>
          <cell r="BM878" t="str">
            <v>temperate_dry:Asia|subtropic_mediterranean:Europe,Asia,Africa|subtropic_dry:Asia</v>
          </cell>
          <cell r="DI878">
            <v>0</v>
          </cell>
        </row>
        <row r="879">
          <cell r="B879" t="str">
            <v>Lagurus ovatus</v>
          </cell>
          <cell r="C879" t="str">
            <v>L.</v>
          </cell>
          <cell r="D879" t="str">
            <v>haresvans</v>
          </cell>
          <cell r="E879">
            <v>60044</v>
          </cell>
          <cell r="F879">
            <v>100084</v>
          </cell>
          <cell r="G879" t="str">
            <v>ExpertGroups/Karplanter/N</v>
          </cell>
          <cell r="H879" t="str">
            <v>Karplanter</v>
          </cell>
          <cell r="I879" t="str">
            <v>Karplanter</v>
          </cell>
          <cell r="J879" t="str">
            <v>NotApplicable</v>
          </cell>
          <cell r="M879" t="str">
            <v>canNotEstablishWithin50years</v>
          </cell>
          <cell r="AA879">
            <v>1969</v>
          </cell>
          <cell r="AB879" t="str">
            <v>terrestrial</v>
          </cell>
          <cell r="AD879" t="str">
            <v>unknown</v>
          </cell>
          <cell r="AE879" t="str">
            <v>no</v>
          </cell>
          <cell r="AF879" t="str">
            <v>unknown</v>
          </cell>
          <cell r="AI879">
            <v>1</v>
          </cell>
          <cell r="AJ879" t="str">
            <v>V</v>
          </cell>
          <cell r="AW879" t="str">
            <v>Ingen kjent effekt</v>
          </cell>
          <cell r="AX879" t="str">
            <v>Ingen kjent effekt</v>
          </cell>
          <cell r="BC879" t="str">
            <v>Ingen kjent effekt</v>
          </cell>
          <cell r="BD879" t="str">
            <v>Ingen kjent effekt</v>
          </cell>
          <cell r="BK879" t="str">
            <v>subtropic_mediterranean:Europe,Asia,Africa</v>
          </cell>
          <cell r="BM879" t="str">
            <v>subtropic_mediterranean:Europe,Asia,Africa,Oceania,NorthAndCentralAmerica,SouthAmerica|subtropic_dry:SouthAmerica</v>
          </cell>
          <cell r="DI879">
            <v>0</v>
          </cell>
        </row>
        <row r="880">
          <cell r="B880" t="str">
            <v>Lamarckia aurea</v>
          </cell>
          <cell r="C880" t="str">
            <v>(L.) Moench</v>
          </cell>
          <cell r="D880" t="str">
            <v>gullgras</v>
          </cell>
          <cell r="E880">
            <v>60046</v>
          </cell>
          <cell r="F880">
            <v>100086</v>
          </cell>
          <cell r="G880" t="str">
            <v>ExpertGroups/Karplanter/N</v>
          </cell>
          <cell r="H880" t="str">
            <v>Karplanter</v>
          </cell>
          <cell r="I880" t="str">
            <v>Karplanter</v>
          </cell>
          <cell r="J880" t="str">
            <v>NotApplicable</v>
          </cell>
          <cell r="M880" t="str">
            <v>canNotEstablishWithin50years</v>
          </cell>
          <cell r="AA880">
            <v>1976</v>
          </cell>
          <cell r="AB880" t="str">
            <v>terrestrial</v>
          </cell>
          <cell r="AD880" t="str">
            <v>unknown</v>
          </cell>
          <cell r="AE880" t="str">
            <v>no</v>
          </cell>
          <cell r="AF880" t="str">
            <v>unknown</v>
          </cell>
          <cell r="AI880">
            <v>1</v>
          </cell>
          <cell r="AJ880" t="str">
            <v>V</v>
          </cell>
          <cell r="AW880" t="str">
            <v>Ingen kjent effekt</v>
          </cell>
          <cell r="AX880" t="str">
            <v>Ingen kjent effekt</v>
          </cell>
          <cell r="BC880" t="str">
            <v>Ingen kjent effekt</v>
          </cell>
          <cell r="BD880" t="str">
            <v>Ingen kjent effekt</v>
          </cell>
          <cell r="BK880" t="str">
            <v>subtropic_mediterranean:Europe,Asia,Africa</v>
          </cell>
          <cell r="BM880" t="str">
            <v>subtropic_mediterranean:Europe,Asia,Africa,Oceania,NorthAndCentralAmerica,SouthAmerica</v>
          </cell>
          <cell r="DI880">
            <v>0</v>
          </cell>
        </row>
        <row r="881">
          <cell r="B881" t="str">
            <v>Lamium maculatum</v>
          </cell>
          <cell r="C881" t="str">
            <v>(L.) L.</v>
          </cell>
          <cell r="D881" t="str">
            <v>flekktvetann</v>
          </cell>
          <cell r="E881">
            <v>62274</v>
          </cell>
          <cell r="F881">
            <v>102314</v>
          </cell>
          <cell r="G881" t="str">
            <v>ExpertGroups/Karplanter/N</v>
          </cell>
          <cell r="H881" t="str">
            <v>Karplanter</v>
          </cell>
          <cell r="I881" t="str">
            <v>Karplanter</v>
          </cell>
          <cell r="J881" t="str">
            <v>AlienSpecie</v>
          </cell>
          <cell r="N881">
            <v>3</v>
          </cell>
          <cell r="Q881">
            <v>1</v>
          </cell>
          <cell r="T881" t="str">
            <v>LO</v>
          </cell>
          <cell r="U881">
            <v>2</v>
          </cell>
          <cell r="V881" t="str">
            <v>3A,1</v>
          </cell>
          <cell r="X881">
            <v>1</v>
          </cell>
          <cell r="Y881">
            <v>1</v>
          </cell>
          <cell r="Z881">
            <v>1</v>
          </cell>
          <cell r="AA881">
            <v>1892</v>
          </cell>
          <cell r="AB881" t="str">
            <v>terrestrial</v>
          </cell>
          <cell r="AD881" t="str">
            <v>unknown</v>
          </cell>
          <cell r="AE881" t="str">
            <v>yes</v>
          </cell>
          <cell r="AF881" t="str">
            <v>unknown</v>
          </cell>
          <cell r="AG881">
            <v>1949</v>
          </cell>
          <cell r="AH881" t="str">
            <v>Oslo: Grefsen</v>
          </cell>
          <cell r="AI881">
            <v>10</v>
          </cell>
          <cell r="AJ881" t="str">
            <v>V</v>
          </cell>
          <cell r="AK881" t="str">
            <v>V</v>
          </cell>
          <cell r="AL881">
            <v>2</v>
          </cell>
          <cell r="AM881" t="str">
            <v>importDirect</v>
          </cell>
          <cell r="AN881">
            <v>3</v>
          </cell>
          <cell r="AO881" t="str">
            <v>introductionEscaped,spreadTransportpollution</v>
          </cell>
          <cell r="AP881" t="str">
            <v>Øs,OsA,Bu,Ve,Te,Aa,Va,Ro,Ho,Sf,Nt,Tr</v>
          </cell>
          <cell r="AQ881">
            <v>60</v>
          </cell>
          <cell r="AR881">
            <v>10</v>
          </cell>
          <cell r="AS881">
            <v>600</v>
          </cell>
          <cell r="AT881">
            <v>255000</v>
          </cell>
          <cell r="AU881">
            <v>1800</v>
          </cell>
          <cell r="AV881">
            <v>50</v>
          </cell>
          <cell r="AW881" t="str">
            <v>Ingen kjent effekt</v>
          </cell>
          <cell r="AX881" t="str">
            <v>Ingen kjent effekt</v>
          </cell>
          <cell r="BC881" t="str">
            <v>Ingen kjent effekt</v>
          </cell>
          <cell r="BD881" t="str">
            <v>Ingen kjent effekt</v>
          </cell>
          <cell r="BE881" t="str">
            <v>no</v>
          </cell>
          <cell r="BF881" t="str">
            <v>no</v>
          </cell>
          <cell r="BG881" t="str">
            <v>V</v>
          </cell>
          <cell r="BK881" t="str">
            <v>temperate_nemoral:Europe,Asia|subtropic_mediterranean:Europe,Asia,Africa</v>
          </cell>
          <cell r="BM881" t="str">
            <v>temperate_boreal:Europe|temperate_nemoral:Europe,Asia,Oceania,NorthAndCentralAmerica|subtropic_mediterranean:Europe,Asia,Africa,Oceania</v>
          </cell>
          <cell r="BO881">
            <v>3</v>
          </cell>
          <cell r="BR881" t="str">
            <v>RedListCategoryLevel</v>
          </cell>
          <cell r="BT881">
            <v>2</v>
          </cell>
          <cell r="BW881" t="str">
            <v>SpreadYearlyIncreaseObservations</v>
          </cell>
          <cell r="BX881">
            <v>74</v>
          </cell>
          <cell r="BY881">
            <v>1</v>
          </cell>
          <cell r="CB881" t="str">
            <v>T4,T40,T43</v>
          </cell>
          <cell r="CC881">
            <v>1</v>
          </cell>
          <cell r="CH881">
            <v>1</v>
          </cell>
          <cell r="CM881">
            <v>1</v>
          </cell>
          <cell r="CQ881">
            <v>1</v>
          </cell>
          <cell r="CU881">
            <v>1</v>
          </cell>
          <cell r="CX881">
            <v>0</v>
          </cell>
          <cell r="CY881">
            <v>1</v>
          </cell>
          <cell r="DB881">
            <v>0</v>
          </cell>
          <cell r="DC881" t="str">
            <v>Flekktvetann &lt;em&gt;Lamium maculatum&lt;/em&gt; er en langlevd flerårig urt fra Mellom- og Sør-Europa, Vest-Asia og Nord-Afrika. Den formerer seg både med frø og med utløpere og kan danne store kloner. Den synes imidlertid å ha problemer med annet enn klonal spredning i Norge. Alle forekomster synes å ha utgangspunkt i utkast fra hager eller forflytning av jordmasser, men de kan bli ganske store. Arten etablerer seg ofte i skogkanter og inn i skog, oftest noe næringsrik og ofte mørk.</v>
          </cell>
          <cell r="DD881" t="str">
            <v>&lt;p&gt;Arten har hatt sporadisk opptreden i Oslo i 1892 (Tøyen) og 1937 (Alnabru), men med stabile skogforekomster fra 1949 (Grefsen) og 1952 (Voksenlia). Senere er arten blitt gradvis mer hyppig med første stabile forekomst utafor Oslo i Te Porsgrunn: Gravastranda fra 1980. De siste 30 år er den dukket opp i de fleste kystfylker nord til Sogn og Fjordane, med enkeltforekomster lengre nord i NT Namsos: Aglen (2003) og Tr Tromsø: Kobbøyrveien (2015). Arten er i økende bruk som hagestaude og dermed også i økning som forvillet, men pr. idag har vi neppe mer enn kanskje noen hundretalls genetiske individer, hver som &amp;#233:n klon, i norsk natur.&lt;/p&gt;</v>
          </cell>
          <cell r="DE881" t="str">
            <v>Arten er innført som hageplante og spredt ut fra hager ved utvoksning, ved dumping av hageavfall og ved forflytning av jordmasser, kanskje også med frø.</v>
          </cell>
          <cell r="DF881" t="str">
            <v>Invasjonspotensialet er moderat, med moderat lang median levetid og begrenset ekspansjonshastighet. Arten har nokså få kjente forekomster (ca 20, men trolig høgt mørketall), men langlevde bestander.</v>
          </cell>
          <cell r="DG881" t="str">
            <v>Ingen kjent negativ økologisk effekt er knyttet til arten, foreløpig. Arten danner tette kloner og kan fortrenge andre planter i feltsjiktet, men er for sjelden til at den har noen effekt ennå.</v>
          </cell>
          <cell r="DH881" t="str">
            <v>&lt;p&gt;Flekktvetann vurderes til låg økologisk risiko, og utelukkende på grunn av invasjonspotensialet. Arten har stabil og noe økende forekomst i Norge (i hvert fall ved vegetativ formering, mer usikkert med frøreproduksjon). Den ekspanderer imidlertid lite og utgjør neppe noen trussel i de kommende tiår.&lt;/p&gt;</v>
          </cell>
          <cell r="DI881">
            <v>0</v>
          </cell>
        </row>
        <row r="882">
          <cell r="B882" t="str">
            <v>Lappula marginata</v>
          </cell>
          <cell r="C882" t="str">
            <v>(M.Bieb.) Gürke</v>
          </cell>
          <cell r="D882" t="str">
            <v>hønsepiggfrø</v>
          </cell>
          <cell r="E882">
            <v>134027</v>
          </cell>
          <cell r="F882">
            <v>101009</v>
          </cell>
          <cell r="G882" t="str">
            <v>ExpertGroups/Karplanter/N</v>
          </cell>
          <cell r="H882" t="str">
            <v>Karplanter</v>
          </cell>
          <cell r="I882" t="str">
            <v>Karplanter</v>
          </cell>
          <cell r="J882" t="str">
            <v>NotApplicable</v>
          </cell>
          <cell r="M882" t="str">
            <v>canNotEstablishWithin50years</v>
          </cell>
          <cell r="AA882">
            <v>1875</v>
          </cell>
          <cell r="AB882" t="str">
            <v>terrestrial</v>
          </cell>
          <cell r="AD882" t="str">
            <v>origin</v>
          </cell>
          <cell r="AE882" t="str">
            <v>no</v>
          </cell>
          <cell r="AF882" t="str">
            <v>unknown</v>
          </cell>
          <cell r="AI882">
            <v>1</v>
          </cell>
          <cell r="AJ882" t="str">
            <v>V</v>
          </cell>
          <cell r="AW882" t="str">
            <v>Ingen kjent effekt</v>
          </cell>
          <cell r="AX882" t="str">
            <v>Ingen kjent effekt</v>
          </cell>
          <cell r="BC882" t="str">
            <v>Ingen kjent effekt</v>
          </cell>
          <cell r="BD882" t="str">
            <v>Ingen kjent effekt</v>
          </cell>
          <cell r="BK882" t="str">
            <v>temperate_boreal:Asia,NorthAndCentralAmerica|temperate_nemoral:Europe,Asia,NorthAndCentralAmerica|temperate_dry:Europe,Asia,NorthAndCentralAmerica|subtropic_mediterranean:Europe</v>
          </cell>
          <cell r="BM882" t="str">
            <v>temperate_boreal:Asia,NorthAndCentralAmerica|temperate_nemoral:Europe,Asia,NorthAndCentralAmerica|temperate_dry:Europe,Asia,NorthAndCentralAmerica|subtropic_mediterranean:Europe</v>
          </cell>
          <cell r="DI882">
            <v>0</v>
          </cell>
        </row>
        <row r="883">
          <cell r="B883" t="str">
            <v>Lasthenia coronaria</v>
          </cell>
          <cell r="C883" t="str">
            <v>(Nutt.) Ornduff</v>
          </cell>
          <cell r="E883">
            <v>143871</v>
          </cell>
          <cell r="F883">
            <v>170006</v>
          </cell>
          <cell r="G883" t="str">
            <v>ExpertGroups/Karplanter/N</v>
          </cell>
          <cell r="H883" t="str">
            <v>Karplanter</v>
          </cell>
          <cell r="I883" t="str">
            <v>Karplanter</v>
          </cell>
          <cell r="J883" t="str">
            <v>NotApplicable</v>
          </cell>
          <cell r="M883" t="str">
            <v>canNotEstablishWithin50years</v>
          </cell>
          <cell r="AA883">
            <v>1948</v>
          </cell>
          <cell r="AB883" t="str">
            <v>terrestrial</v>
          </cell>
          <cell r="AD883" t="str">
            <v>unknown</v>
          </cell>
          <cell r="AE883" t="str">
            <v>no</v>
          </cell>
          <cell r="AF883" t="str">
            <v>unknown</v>
          </cell>
          <cell r="AI883">
            <v>1</v>
          </cell>
          <cell r="AJ883" t="str">
            <v>V</v>
          </cell>
          <cell r="AW883" t="str">
            <v>Ingen kjent effekt</v>
          </cell>
          <cell r="AX883" t="str">
            <v>Ingen kjent effekt</v>
          </cell>
          <cell r="BC883" t="str">
            <v>Ingen kjent effekt</v>
          </cell>
          <cell r="BD883" t="str">
            <v>Ingen kjent effekt</v>
          </cell>
          <cell r="BK883" t="str">
            <v>subtropic_mediterranean:NorthAndCentralAmerica</v>
          </cell>
          <cell r="BM883" t="str">
            <v>subtropic_mediterranean:NorthAndCentralAmerica</v>
          </cell>
          <cell r="DI883">
            <v>0</v>
          </cell>
        </row>
        <row r="884">
          <cell r="B884" t="str">
            <v>Lathyrus annuus</v>
          </cell>
          <cell r="C884" t="str">
            <v>L.</v>
          </cell>
          <cell r="D884" t="str">
            <v>småflatbelg</v>
          </cell>
          <cell r="E884">
            <v>61902</v>
          </cell>
          <cell r="F884">
            <v>101942</v>
          </cell>
          <cell r="G884" t="str">
            <v>ExpertGroups/Karplanter/N</v>
          </cell>
          <cell r="H884" t="str">
            <v>Karplanter</v>
          </cell>
          <cell r="I884" t="str">
            <v>Karplanter</v>
          </cell>
          <cell r="J884" t="str">
            <v>NotApplicable</v>
          </cell>
          <cell r="M884" t="str">
            <v>canNotEstablishWithin50years</v>
          </cell>
          <cell r="AA884">
            <v>1934</v>
          </cell>
          <cell r="AB884" t="str">
            <v>terrestrial</v>
          </cell>
          <cell r="AD884" t="str">
            <v>origin</v>
          </cell>
          <cell r="AE884" t="str">
            <v>no</v>
          </cell>
          <cell r="AF884" t="str">
            <v>unknown</v>
          </cell>
          <cell r="AI884">
            <v>1</v>
          </cell>
          <cell r="AJ884" t="str">
            <v>V</v>
          </cell>
          <cell r="AW884" t="str">
            <v>Ingen kjent effekt</v>
          </cell>
          <cell r="AX884" t="str">
            <v>Ingen kjent effekt</v>
          </cell>
          <cell r="BC884" t="str">
            <v>Ingen kjent effekt</v>
          </cell>
          <cell r="BD884" t="str">
            <v>Ingen kjent effekt</v>
          </cell>
          <cell r="BK884" t="str">
            <v>subtropic_mediterranean:Europe,Asia,Africa</v>
          </cell>
          <cell r="BM884" t="str">
            <v>subtropic_mediterranean:Europe,Asia,Africa</v>
          </cell>
          <cell r="DI884">
            <v>0</v>
          </cell>
        </row>
        <row r="885">
          <cell r="B885" t="str">
            <v>Lathyrus aphaca</v>
          </cell>
          <cell r="C885" t="str">
            <v>L.</v>
          </cell>
          <cell r="D885" t="str">
            <v>mølleflatbelg</v>
          </cell>
          <cell r="E885">
            <v>61903</v>
          </cell>
          <cell r="F885">
            <v>101943</v>
          </cell>
          <cell r="G885" t="str">
            <v>ExpertGroups/Karplanter/N</v>
          </cell>
          <cell r="H885" t="str">
            <v>Karplanter</v>
          </cell>
          <cell r="I885" t="str">
            <v>Karplanter</v>
          </cell>
          <cell r="J885" t="str">
            <v>NotApplicable</v>
          </cell>
          <cell r="M885" t="str">
            <v>canNotEstablishWithin50years</v>
          </cell>
          <cell r="AA885">
            <v>1866</v>
          </cell>
          <cell r="AB885" t="str">
            <v>terrestrial</v>
          </cell>
          <cell r="AD885" t="str">
            <v>origin</v>
          </cell>
          <cell r="AE885" t="str">
            <v>no</v>
          </cell>
          <cell r="AF885" t="str">
            <v>unknown</v>
          </cell>
          <cell r="AI885">
            <v>1</v>
          </cell>
          <cell r="AJ885" t="str">
            <v>V</v>
          </cell>
          <cell r="AW885" t="str">
            <v>Ingen kjent effekt</v>
          </cell>
          <cell r="AX885" t="str">
            <v>Ingen kjent effekt</v>
          </cell>
          <cell r="BC885" t="str">
            <v>Ingen kjent effekt</v>
          </cell>
          <cell r="BD885" t="str">
            <v>Ingen kjent effekt</v>
          </cell>
          <cell r="BK885" t="str">
            <v>temperate_nemoral:Europe,Asia|temperate_dry:Europe,Asia|subtropic_mediterranean:Europe,Asia</v>
          </cell>
          <cell r="BM885" t="str">
            <v>temperate_nemoral:Europe,Asia|temperate_dry:Europe,Asia|subtropic_mediterranean:Europe,Asia,Africa</v>
          </cell>
          <cell r="DI885">
            <v>0</v>
          </cell>
        </row>
        <row r="886">
          <cell r="B886" t="str">
            <v>Lathyrus cicera</v>
          </cell>
          <cell r="C886" t="str">
            <v>L.</v>
          </cell>
          <cell r="D886" t="str">
            <v>purpurflatbelg</v>
          </cell>
          <cell r="E886">
            <v>61904</v>
          </cell>
          <cell r="F886">
            <v>101944</v>
          </cell>
          <cell r="G886" t="str">
            <v>ExpertGroups/Karplanter/N</v>
          </cell>
          <cell r="H886" t="str">
            <v>Karplanter</v>
          </cell>
          <cell r="I886" t="str">
            <v>Karplanter</v>
          </cell>
          <cell r="J886" t="str">
            <v>NotApplicable</v>
          </cell>
          <cell r="M886" t="str">
            <v>canNotEstablishWithin50years</v>
          </cell>
          <cell r="AA886">
            <v>1933</v>
          </cell>
          <cell r="AB886" t="str">
            <v>terrestrial</v>
          </cell>
          <cell r="AD886" t="str">
            <v>origin</v>
          </cell>
          <cell r="AE886" t="str">
            <v>no</v>
          </cell>
          <cell r="AF886" t="str">
            <v>unknown</v>
          </cell>
          <cell r="AI886">
            <v>1</v>
          </cell>
          <cell r="AJ886" t="str">
            <v>V</v>
          </cell>
          <cell r="AW886" t="str">
            <v>Ingen kjent effekt</v>
          </cell>
          <cell r="AX886" t="str">
            <v>Ingen kjent effekt</v>
          </cell>
          <cell r="BC886" t="str">
            <v>Ingen kjent effekt</v>
          </cell>
          <cell r="BD886" t="str">
            <v>Ingen kjent effekt</v>
          </cell>
          <cell r="BK886" t="str">
            <v>subtropic_mediterranean:Europe,Asia,Africa</v>
          </cell>
          <cell r="BM886" t="str">
            <v>temperate_dry:Asia|subtropic_mediterranean:Europe,Asia,Africa|subtropic_dry:Asia</v>
          </cell>
          <cell r="DI886">
            <v>0</v>
          </cell>
        </row>
        <row r="887">
          <cell r="B887" t="str">
            <v>Lathyrus hirsutus</v>
          </cell>
          <cell r="C887" t="str">
            <v>L.</v>
          </cell>
          <cell r="D887" t="str">
            <v>lodneflatbelg</v>
          </cell>
          <cell r="E887">
            <v>61905</v>
          </cell>
          <cell r="F887">
            <v>101945</v>
          </cell>
          <cell r="G887" t="str">
            <v>ExpertGroups/Karplanter/N</v>
          </cell>
          <cell r="H887" t="str">
            <v>Karplanter</v>
          </cell>
          <cell r="I887" t="str">
            <v>Karplanter</v>
          </cell>
          <cell r="J887" t="str">
            <v>NotApplicable</v>
          </cell>
          <cell r="M887" t="str">
            <v>canNotEstablishWithin50years</v>
          </cell>
          <cell r="AA887">
            <v>1882</v>
          </cell>
          <cell r="AB887" t="str">
            <v>terrestrial</v>
          </cell>
          <cell r="AD887" t="str">
            <v>origin,unknown</v>
          </cell>
          <cell r="AE887" t="str">
            <v>no</v>
          </cell>
          <cell r="AF887" t="str">
            <v>unknown</v>
          </cell>
          <cell r="AI887">
            <v>1</v>
          </cell>
          <cell r="AJ887" t="str">
            <v>V</v>
          </cell>
          <cell r="AW887" t="str">
            <v>Ingen kjent effekt</v>
          </cell>
          <cell r="AX887" t="str">
            <v>Ingen kjent effekt</v>
          </cell>
          <cell r="BC887" t="str">
            <v>Ingen kjent effekt</v>
          </cell>
          <cell r="BD887" t="str">
            <v>Ingen kjent effekt</v>
          </cell>
          <cell r="BK887" t="str">
            <v>temperate_nemoral:Europe,Asia|temperate_dry:Europe|subtropic_mediterranean:Europe,Asia,Africa</v>
          </cell>
          <cell r="BM887" t="str">
            <v>temperate_nemoral:Europe,Asia,NorthAndCentralAmerica|temperate_dry:Europe|subtropic_mediterranean:Europe,Asia,Africa,NorthAndCentralAmerica</v>
          </cell>
          <cell r="DI887">
            <v>0</v>
          </cell>
        </row>
        <row r="888">
          <cell r="B888" t="str">
            <v>Lathyrus inconspicuus</v>
          </cell>
          <cell r="C888" t="str">
            <v>L.</v>
          </cell>
          <cell r="D888" t="str">
            <v>sveltflatbelg</v>
          </cell>
          <cell r="E888">
            <v>61906</v>
          </cell>
          <cell r="F888">
            <v>101946</v>
          </cell>
          <cell r="G888" t="str">
            <v>ExpertGroups/Karplanter/N</v>
          </cell>
          <cell r="H888" t="str">
            <v>Karplanter</v>
          </cell>
          <cell r="I888" t="str">
            <v>Karplanter</v>
          </cell>
          <cell r="J888" t="str">
            <v>NotApplicable</v>
          </cell>
          <cell r="M888" t="str">
            <v>canNotEstablishWithin50years</v>
          </cell>
          <cell r="AA888">
            <v>1908</v>
          </cell>
          <cell r="AB888" t="str">
            <v>terrestrial</v>
          </cell>
          <cell r="AD888" t="str">
            <v>origin</v>
          </cell>
          <cell r="AE888" t="str">
            <v>no</v>
          </cell>
          <cell r="AF888" t="str">
            <v>unknown</v>
          </cell>
          <cell r="AI888">
            <v>1</v>
          </cell>
          <cell r="AJ888" t="str">
            <v>V</v>
          </cell>
          <cell r="AW888" t="str">
            <v>Ingen kjent effekt</v>
          </cell>
          <cell r="AX888" t="str">
            <v>Ingen kjent effekt</v>
          </cell>
          <cell r="BC888" t="str">
            <v>Ingen kjent effekt</v>
          </cell>
          <cell r="BD888" t="str">
            <v>Ingen kjent effekt</v>
          </cell>
          <cell r="BK888" t="str">
            <v>temperate_dry:Europe,Asia|subtropic_mediterranean:Europe,Asia,Africa</v>
          </cell>
          <cell r="BM888" t="str">
            <v>temperate_dry:Europe,Asia|subtropic_mediterranean:Europe,Asia,Africa</v>
          </cell>
          <cell r="DI888">
            <v>0</v>
          </cell>
        </row>
        <row r="889">
          <cell r="B889" t="str">
            <v>Lathyrus incurvus</v>
          </cell>
          <cell r="C889" t="str">
            <v>(Roth) Willd.</v>
          </cell>
          <cell r="D889" t="str">
            <v>bueflatbelg</v>
          </cell>
          <cell r="E889">
            <v>61907</v>
          </cell>
          <cell r="F889">
            <v>101947</v>
          </cell>
          <cell r="G889" t="str">
            <v>ExpertGroups/Karplanter/N</v>
          </cell>
          <cell r="H889" t="str">
            <v>Karplanter</v>
          </cell>
          <cell r="I889" t="str">
            <v>Karplanter</v>
          </cell>
          <cell r="J889" t="str">
            <v>NotApplicable</v>
          </cell>
          <cell r="M889" t="str">
            <v>canNotEstablishWithin50years</v>
          </cell>
          <cell r="AA889">
            <v>1947</v>
          </cell>
          <cell r="AB889" t="str">
            <v>terrestrial</v>
          </cell>
          <cell r="AD889" t="str">
            <v>origin</v>
          </cell>
          <cell r="AE889" t="str">
            <v>no</v>
          </cell>
          <cell r="AF889" t="str">
            <v>unknown</v>
          </cell>
          <cell r="AI889">
            <v>1</v>
          </cell>
          <cell r="AJ889" t="str">
            <v>V</v>
          </cell>
          <cell r="AW889" t="str">
            <v>Ingen kjent effekt</v>
          </cell>
          <cell r="AX889" t="str">
            <v>Ingen kjent effekt</v>
          </cell>
          <cell r="BC889" t="str">
            <v>Ingen kjent effekt</v>
          </cell>
          <cell r="BD889" t="str">
            <v>Ingen kjent effekt</v>
          </cell>
          <cell r="BK889" t="str">
            <v>temperate_nemoral:Europe,Asia|temperate_dry:Europe,Asia|subtropic_mediterranean:Europe,Asia</v>
          </cell>
          <cell r="BM889" t="str">
            <v>temperate_nemoral:Europe,Asia|temperate_dry:Europe,Asia|subtropic_mediterranean:Europe,Asia</v>
          </cell>
          <cell r="DI889">
            <v>0</v>
          </cell>
        </row>
        <row r="890">
          <cell r="B890" t="str">
            <v>Lathyrus latifolius</v>
          </cell>
          <cell r="C890" t="str">
            <v>L.</v>
          </cell>
          <cell r="D890" t="str">
            <v>breiflatbelg</v>
          </cell>
          <cell r="E890">
            <v>61911</v>
          </cell>
          <cell r="F890">
            <v>101951</v>
          </cell>
          <cell r="G890" t="str">
            <v>ExpertGroups/Karplanter/N</v>
          </cell>
          <cell r="H890" t="str">
            <v>Karplanter</v>
          </cell>
          <cell r="I890" t="str">
            <v>Karplanter</v>
          </cell>
          <cell r="J890" t="str">
            <v>AlienSpecie</v>
          </cell>
          <cell r="N890">
            <v>2</v>
          </cell>
          <cell r="P890" t="str">
            <v>V</v>
          </cell>
          <cell r="Q890">
            <v>1</v>
          </cell>
          <cell r="T890" t="str">
            <v>LO</v>
          </cell>
          <cell r="U890">
            <v>2</v>
          </cell>
          <cell r="V890" t="str">
            <v>2AB,1</v>
          </cell>
          <cell r="X890">
            <v>3</v>
          </cell>
          <cell r="Y890">
            <v>4</v>
          </cell>
          <cell r="Z890">
            <v>1</v>
          </cell>
          <cell r="AA890">
            <v>1926</v>
          </cell>
          <cell r="AB890" t="str">
            <v>terrestrial</v>
          </cell>
          <cell r="AD890" t="str">
            <v>unknown</v>
          </cell>
          <cell r="AE890" t="str">
            <v>yes</v>
          </cell>
          <cell r="AF890" t="str">
            <v>unknown</v>
          </cell>
          <cell r="AG890">
            <v>1948</v>
          </cell>
          <cell r="AH890" t="str">
            <v>VA Kristiansand: Tangen</v>
          </cell>
          <cell r="AI890">
            <v>10</v>
          </cell>
          <cell r="AJ890" t="str">
            <v>V</v>
          </cell>
          <cell r="AL890">
            <v>1</v>
          </cell>
          <cell r="AM890" t="str">
            <v>importDirect</v>
          </cell>
          <cell r="AN890">
            <v>2</v>
          </cell>
          <cell r="AO890" t="str">
            <v>introductionEscaped</v>
          </cell>
          <cell r="AP890" t="str">
            <v>Øs,OsA,Bu,Ve,Aa,Va</v>
          </cell>
          <cell r="AQ890">
            <v>32</v>
          </cell>
          <cell r="AR890">
            <v>10</v>
          </cell>
          <cell r="AS890">
            <v>320</v>
          </cell>
          <cell r="AT890">
            <v>20000</v>
          </cell>
          <cell r="AU890">
            <v>640</v>
          </cell>
          <cell r="AV890">
            <v>80</v>
          </cell>
          <cell r="AW890" t="str">
            <v>Ingen kjent effekt</v>
          </cell>
          <cell r="AX890" t="str">
            <v>Ingen kjent effekt</v>
          </cell>
          <cell r="BC890" t="str">
            <v>Ingen kjent effekt</v>
          </cell>
          <cell r="BD890" t="str">
            <v>Ingen kjent effekt</v>
          </cell>
          <cell r="BE890" t="str">
            <v>no</v>
          </cell>
          <cell r="BF890" t="str">
            <v>no</v>
          </cell>
          <cell r="BG890" t="str">
            <v>V</v>
          </cell>
          <cell r="BK890" t="str">
            <v>temperate_nemoral:Europe|subtropic_mediterranean:Europe,Africa</v>
          </cell>
          <cell r="BM890" t="str">
            <v>temperate_nemoral:Europe,Oceania,NorthAndCentralAmerica|subtropic_mediterranean:Europe,Africa,Oceania,NorthAndCentralAmerica</v>
          </cell>
          <cell r="BO890">
            <v>2</v>
          </cell>
          <cell r="BP890" t="str">
            <v>X</v>
          </cell>
          <cell r="BR890" t="str">
            <v>RedListCategoryLevel</v>
          </cell>
          <cell r="BT890">
            <v>2</v>
          </cell>
          <cell r="BW890" t="str">
            <v>SpreadYearlyIncreaseObservations</v>
          </cell>
          <cell r="BX890">
            <v>96</v>
          </cell>
          <cell r="BY890">
            <v>1</v>
          </cell>
          <cell r="CB890" t="str">
            <v>T4,T35,T37,T40,T43</v>
          </cell>
          <cell r="CC890">
            <v>1</v>
          </cell>
          <cell r="CH890">
            <v>1</v>
          </cell>
          <cell r="CM890">
            <v>1</v>
          </cell>
          <cell r="CQ890">
            <v>1</v>
          </cell>
          <cell r="CU890">
            <v>1</v>
          </cell>
          <cell r="CX890">
            <v>0</v>
          </cell>
          <cell r="CY890">
            <v>1</v>
          </cell>
          <cell r="DB890">
            <v>0</v>
          </cell>
          <cell r="DC890" t="str">
            <v>Breiflatbelg &lt;em&gt;Lathyrus latifolius &lt;/em&gt;er en flerårig, slyngende urt fra Mellom- og Sør-Europa og Nordvest-Afrika. Den er noe brukt som hagestaude og er kanskje i økende bruk. Den er meget attraktiv, men kan bli så stor at den blir gravd opp og dumpet. Den formerer seg med frø, men vi vet ikke i hvor stort omfang frøformering forekommer i Norge. Den er hovedsakelig funnet på skrotemark (inkludert deponier for organisk avfall) og på dumpeplasser for hageavfall i veikanter og skogkanter.</v>
          </cell>
          <cell r="DD890" t="str">
            <v>&lt;p&gt;Arten er under etablering i Norge, med langsom spredning. Den frøreproduserer, ble først funnet i Ak Ås i 1926 (men ikke gjenfunnet der), og er senere funnet noen spredte steder i kyststrøk sørpå fra Østfold (svært stabil i Hvaler) til Vest-Agder (Kristiansand). Arten har muligens ikke nådd fram til mange egnete voksesteder foreløpig.&lt;/p&gt;</v>
          </cell>
          <cell r="DE890" t="str">
            <v>Arten er innført som hageplante og hovedsakelig spredt ut i naturen ved dumping av hageavfall, kanskje også noe frøspredning.</v>
          </cell>
          <cell r="DF890" t="str">
            <v>Invasjonspotensialet er begrenset, med usikkerhet til moderat, som en kombinasjon av begrenset (til moderat) median levetid og begrenset ekspansjonshastighet. Arten har få forekomster og nokså låg ekspansjonshastighet (80-110 m/år).</v>
          </cell>
          <cell r="DG890" t="str">
            <v>Ingen kjent negativ økologisk effekt er knyttet til arten, foreløpig. Arten er såpass sjelden, og med såpass begrensete bestander, at den har liten virkning. Dette kan endre seg med tida: arten er betydelig mer ekspansiv mange steder i våre naboland (Danmark, Sverige).</v>
          </cell>
          <cell r="DH890" t="str">
            <v>&lt;p&gt;Breiskolm vurderes til låg økologisk risiko, og utelukkende på grunn av invasjonspotensialet. Arten er innført som hagestaude, men er spontan på samme breddegrad i Øst-Sverige. I Norge er den hovedsakelig funnet på ulike typer skrotemark i vid betydning, i kratt, skogkanter, og opp mot bergvegg. Den synes være i ekspansjon, men gjør foreløpig lite av seg. Vi forventer ikke at den blir noe stort økologisk problem.&lt;br/&gt;&lt;/p&gt;</v>
          </cell>
          <cell r="DI890">
            <v>0</v>
          </cell>
        </row>
        <row r="891">
          <cell r="B891" t="str">
            <v>Lathyrus ochrus</v>
          </cell>
          <cell r="C891" t="str">
            <v>(L.) DC.</v>
          </cell>
          <cell r="D891" t="str">
            <v>bleikflatbelg</v>
          </cell>
          <cell r="E891">
            <v>61914</v>
          </cell>
          <cell r="F891">
            <v>101954</v>
          </cell>
          <cell r="G891" t="str">
            <v>ExpertGroups/Karplanter/N</v>
          </cell>
          <cell r="H891" t="str">
            <v>Karplanter</v>
          </cell>
          <cell r="I891" t="str">
            <v>Karplanter</v>
          </cell>
          <cell r="J891" t="str">
            <v>NotApplicable</v>
          </cell>
          <cell r="M891" t="str">
            <v>canNotEstablishWithin50years</v>
          </cell>
          <cell r="AA891">
            <v>1917</v>
          </cell>
          <cell r="AB891" t="str">
            <v>terrestrial</v>
          </cell>
          <cell r="AD891" t="str">
            <v>origin</v>
          </cell>
          <cell r="AE891" t="str">
            <v>no</v>
          </cell>
          <cell r="AF891" t="str">
            <v>unknown</v>
          </cell>
          <cell r="AI891">
            <v>1</v>
          </cell>
          <cell r="AJ891" t="str">
            <v>V</v>
          </cell>
          <cell r="AW891" t="str">
            <v>Ingen kjent effekt</v>
          </cell>
          <cell r="AX891" t="str">
            <v>Ingen kjent effekt</v>
          </cell>
          <cell r="BC891" t="str">
            <v>Ingen kjent effekt</v>
          </cell>
          <cell r="BD891" t="str">
            <v>Ingen kjent effekt</v>
          </cell>
          <cell r="BK891" t="str">
            <v>subtropic_mediterranean:Europe,Asia,Africa</v>
          </cell>
          <cell r="BM891" t="str">
            <v>temperate_nemoral:Europe|subtropic_mediterranean:Europe,Asia,Africa</v>
          </cell>
          <cell r="DI891">
            <v>0</v>
          </cell>
        </row>
        <row r="892">
          <cell r="B892" t="str">
            <v>Lathyrus odoratus</v>
          </cell>
          <cell r="C892" t="str">
            <v>L.</v>
          </cell>
          <cell r="D892" t="str">
            <v>blomsterert</v>
          </cell>
          <cell r="E892">
            <v>61915</v>
          </cell>
          <cell r="F892">
            <v>101955</v>
          </cell>
          <cell r="G892" t="str">
            <v>ExpertGroups/Karplanter/N</v>
          </cell>
          <cell r="H892" t="str">
            <v>Karplanter</v>
          </cell>
          <cell r="I892" t="str">
            <v>Karplanter</v>
          </cell>
          <cell r="J892" t="str">
            <v>NotApplicable</v>
          </cell>
          <cell r="M892" t="str">
            <v>canNotEstablishWithin50years</v>
          </cell>
          <cell r="AA892">
            <v>1926</v>
          </cell>
          <cell r="AB892" t="str">
            <v>terrestrial</v>
          </cell>
          <cell r="AD892" t="str">
            <v>unknown</v>
          </cell>
          <cell r="AE892" t="str">
            <v>no</v>
          </cell>
          <cell r="AF892" t="str">
            <v>unknown</v>
          </cell>
          <cell r="AI892">
            <v>1</v>
          </cell>
          <cell r="AJ892" t="str">
            <v>V</v>
          </cell>
          <cell r="AW892" t="str">
            <v>Ingen kjent effekt</v>
          </cell>
          <cell r="AX892" t="str">
            <v>Ingen kjent effekt</v>
          </cell>
          <cell r="BC892" t="str">
            <v>Ingen kjent effekt</v>
          </cell>
          <cell r="BD892" t="str">
            <v>Ingen kjent effekt</v>
          </cell>
          <cell r="BK892" t="str">
            <v>subtropic_mediterranean:Europe</v>
          </cell>
          <cell r="BM892" t="str">
            <v>temperate_nemoral:Europe|subtropic_mediterranean:Europe</v>
          </cell>
          <cell r="DI892">
            <v>0</v>
          </cell>
        </row>
        <row r="893">
          <cell r="B893" t="str">
            <v>Lathyrus pisiformis</v>
          </cell>
          <cell r="C893" t="str">
            <v>L.</v>
          </cell>
          <cell r="D893" t="str">
            <v>lasarusflatbelg</v>
          </cell>
          <cell r="E893">
            <v>134066</v>
          </cell>
          <cell r="F893">
            <v>101959</v>
          </cell>
          <cell r="G893" t="str">
            <v>ExpertGroups/Karplanter/N</v>
          </cell>
          <cell r="H893" t="str">
            <v>Karplanter</v>
          </cell>
          <cell r="I893" t="str">
            <v>Karplanter</v>
          </cell>
          <cell r="J893" t="str">
            <v>NotApplicable</v>
          </cell>
          <cell r="M893" t="str">
            <v>canNotEstablishWithin50years</v>
          </cell>
          <cell r="AA893">
            <v>1861</v>
          </cell>
          <cell r="AB893" t="str">
            <v>terrestrial</v>
          </cell>
          <cell r="AD893" t="str">
            <v>origin</v>
          </cell>
          <cell r="AE893" t="str">
            <v>no</v>
          </cell>
          <cell r="AF893" t="str">
            <v>unknown</v>
          </cell>
          <cell r="AI893">
            <v>1</v>
          </cell>
          <cell r="AJ893" t="str">
            <v>V</v>
          </cell>
          <cell r="AW893" t="str">
            <v>Ingen kjent effekt</v>
          </cell>
          <cell r="AX893" t="str">
            <v>Ingen kjent effekt</v>
          </cell>
          <cell r="BC893" t="str">
            <v>Ingen kjent effekt</v>
          </cell>
          <cell r="BD893" t="str">
            <v>Ingen kjent effekt</v>
          </cell>
          <cell r="BK893" t="str">
            <v>temperate_dry:Europe,Asia|subtropic_mediterranean:Europe,Asia</v>
          </cell>
          <cell r="BM893" t="str">
            <v>temperate_dry:Europe,Asia|subtropic_mediterranean:Europe,Asia</v>
          </cell>
          <cell r="DI893">
            <v>0</v>
          </cell>
        </row>
        <row r="894">
          <cell r="B894" t="str">
            <v>Lathyrus sativus</v>
          </cell>
          <cell r="C894" t="str">
            <v>L.</v>
          </cell>
          <cell r="D894" t="str">
            <v>fôrflatbelg</v>
          </cell>
          <cell r="E894">
            <v>61921</v>
          </cell>
          <cell r="F894">
            <v>101961</v>
          </cell>
          <cell r="G894" t="str">
            <v>ExpertGroups/Karplanter/N</v>
          </cell>
          <cell r="H894" t="str">
            <v>Karplanter</v>
          </cell>
          <cell r="I894" t="str">
            <v>Karplanter</v>
          </cell>
          <cell r="J894" t="str">
            <v>NotApplicable</v>
          </cell>
          <cell r="M894" t="str">
            <v>canNotEstablishWithin50years</v>
          </cell>
          <cell r="AA894">
            <v>1906</v>
          </cell>
          <cell r="AB894" t="str">
            <v>terrestrial</v>
          </cell>
          <cell r="AD894" t="str">
            <v>origin</v>
          </cell>
          <cell r="AE894" t="str">
            <v>no</v>
          </cell>
          <cell r="AF894" t="str">
            <v>unknown</v>
          </cell>
          <cell r="AI894">
            <v>1</v>
          </cell>
          <cell r="AJ894" t="str">
            <v>V</v>
          </cell>
          <cell r="AW894" t="str">
            <v>Ingen kjent effekt</v>
          </cell>
          <cell r="AX894" t="str">
            <v>Ingen kjent effekt</v>
          </cell>
          <cell r="BC894" t="str">
            <v>Ingen kjent effekt</v>
          </cell>
          <cell r="BD894" t="str">
            <v>Ingen kjent effekt</v>
          </cell>
          <cell r="BK894" t="str">
            <v>temperate_dry:Asia|subtropic_mediterranean:Asia</v>
          </cell>
          <cell r="BM894" t="str">
            <v>temperate_nemoral:Europe,Asia|temperate_dry:Europe,Asia|subtropic_mediterranean:Europe,Asia</v>
          </cell>
          <cell r="DI894">
            <v>0</v>
          </cell>
        </row>
        <row r="895">
          <cell r="B895" t="str">
            <v>Lavandula multifida</v>
          </cell>
          <cell r="C895" t="str">
            <v>L.</v>
          </cell>
          <cell r="E895">
            <v>85620</v>
          </cell>
          <cell r="F895">
            <v>128741</v>
          </cell>
          <cell r="G895" t="str">
            <v>ExpertGroups/Karplanter/N</v>
          </cell>
          <cell r="H895" t="str">
            <v>Karplanter</v>
          </cell>
          <cell r="I895" t="str">
            <v>Karplanter</v>
          </cell>
          <cell r="J895" t="str">
            <v>NotApplicable</v>
          </cell>
          <cell r="M895" t="str">
            <v>canNotEstablishWithin50years</v>
          </cell>
          <cell r="AA895">
            <v>2004</v>
          </cell>
          <cell r="AB895" t="str">
            <v>terrestrial</v>
          </cell>
          <cell r="AD895" t="str">
            <v>unknown</v>
          </cell>
          <cell r="AE895" t="str">
            <v>no</v>
          </cell>
          <cell r="AF895" t="str">
            <v>unknown</v>
          </cell>
          <cell r="AI895">
            <v>5</v>
          </cell>
          <cell r="AJ895" t="str">
            <v>V</v>
          </cell>
          <cell r="AL895">
            <v>0</v>
          </cell>
          <cell r="AW895" t="str">
            <v>Ingen kjent effekt</v>
          </cell>
          <cell r="AX895" t="str">
            <v>Ingen kjent effekt</v>
          </cell>
          <cell r="BC895" t="str">
            <v>Ingen kjent effekt</v>
          </cell>
          <cell r="BD895" t="str">
            <v>Ingen kjent effekt</v>
          </cell>
          <cell r="BK895" t="str">
            <v>subtropic_mediterranean:Europe,Asia,Africa</v>
          </cell>
          <cell r="BM895" t="str">
            <v>subtropic_mediterranean:Europe,Asia,Africa</v>
          </cell>
          <cell r="DI895">
            <v>0</v>
          </cell>
        </row>
        <row r="896">
          <cell r="B896" t="str">
            <v>Lavatera thuringiaca</v>
          </cell>
          <cell r="C896" t="str">
            <v>L.</v>
          </cell>
          <cell r="D896" t="str">
            <v>poppelrose</v>
          </cell>
          <cell r="E896">
            <v>62688</v>
          </cell>
          <cell r="F896">
            <v>102728</v>
          </cell>
          <cell r="G896" t="str">
            <v>ExpertGroups/Karplanter/N</v>
          </cell>
          <cell r="H896" t="str">
            <v>Karplanter</v>
          </cell>
          <cell r="I896" t="str">
            <v>Karplanter</v>
          </cell>
          <cell r="J896" t="str">
            <v>NotApplicable</v>
          </cell>
          <cell r="M896" t="str">
            <v>canNotEstablishWithin50years</v>
          </cell>
          <cell r="AA896">
            <v>1920</v>
          </cell>
          <cell r="AB896" t="str">
            <v>terrestrial</v>
          </cell>
          <cell r="AD896" t="str">
            <v>origin,unknown</v>
          </cell>
          <cell r="AE896" t="str">
            <v>no</v>
          </cell>
          <cell r="AF896" t="str">
            <v>unknown</v>
          </cell>
          <cell r="AI896">
            <v>1</v>
          </cell>
          <cell r="AJ896" t="str">
            <v>V</v>
          </cell>
          <cell r="AW896" t="str">
            <v>Ingen kjent effekt</v>
          </cell>
          <cell r="AX896" t="str">
            <v>Ingen kjent effekt</v>
          </cell>
          <cell r="BC896" t="str">
            <v>Ingen kjent effekt</v>
          </cell>
          <cell r="BD896" t="str">
            <v>Ingen kjent effekt</v>
          </cell>
          <cell r="BK896" t="str">
            <v>temperate_nemoral:Europe,Asia|subtropic_mediterranean:Europe,Asia</v>
          </cell>
          <cell r="BM896" t="str">
            <v>temperate_nemoral:Europe,Asia|subtropic_mediterranean:Europe,Asia</v>
          </cell>
          <cell r="DI896">
            <v>0</v>
          </cell>
        </row>
        <row r="897">
          <cell r="B897" t="str">
            <v>Lavatera trimestris</v>
          </cell>
          <cell r="C897" t="str">
            <v>L.</v>
          </cell>
          <cell r="E897">
            <v>102588</v>
          </cell>
          <cell r="F897">
            <v>143496</v>
          </cell>
          <cell r="G897" t="str">
            <v>ExpertGroups/Karplanter/N</v>
          </cell>
          <cell r="H897" t="str">
            <v>Karplanter</v>
          </cell>
          <cell r="I897" t="str">
            <v>Karplanter</v>
          </cell>
          <cell r="J897" t="str">
            <v>NotApplicable</v>
          </cell>
          <cell r="M897" t="str">
            <v>canNotEstablishWithin50years</v>
          </cell>
          <cell r="AA897">
            <v>1961</v>
          </cell>
          <cell r="AB897" t="str">
            <v>terrestrial</v>
          </cell>
          <cell r="AD897" t="str">
            <v>unknown</v>
          </cell>
          <cell r="AE897" t="str">
            <v>no</v>
          </cell>
          <cell r="AF897" t="str">
            <v>unknown</v>
          </cell>
          <cell r="AI897">
            <v>1</v>
          </cell>
          <cell r="AJ897" t="str">
            <v>V</v>
          </cell>
          <cell r="AW897" t="str">
            <v>Ingen kjent effekt</v>
          </cell>
          <cell r="AX897" t="str">
            <v>Ingen kjent effekt</v>
          </cell>
          <cell r="BC897" t="str">
            <v>Ingen kjent effekt</v>
          </cell>
          <cell r="BD897" t="str">
            <v>Ingen kjent effekt</v>
          </cell>
          <cell r="BK897" t="str">
            <v>subtropic_mediterranean:Europe,Asia,Africa</v>
          </cell>
          <cell r="BM897" t="str">
            <v>subtropic_mediterranean:Europe,Asia,Africa</v>
          </cell>
          <cell r="DI897">
            <v>0</v>
          </cell>
        </row>
        <row r="898">
          <cell r="B898" t="str">
            <v>Legousia hybrida</v>
          </cell>
          <cell r="C898" t="str">
            <v>(L.) Delarbre</v>
          </cell>
          <cell r="D898" t="str">
            <v>dvergspeil</v>
          </cell>
          <cell r="E898">
            <v>134078</v>
          </cell>
          <cell r="F898">
            <v>100953</v>
          </cell>
          <cell r="G898" t="str">
            <v>ExpertGroups/Karplanter/N</v>
          </cell>
          <cell r="H898" t="str">
            <v>Karplanter</v>
          </cell>
          <cell r="I898" t="str">
            <v>Karplanter</v>
          </cell>
          <cell r="J898" t="str">
            <v>NotApplicable</v>
          </cell>
          <cell r="M898" t="str">
            <v>canNotEstablishWithin50years</v>
          </cell>
          <cell r="AA898">
            <v>2002</v>
          </cell>
          <cell r="AB898" t="str">
            <v>terrestrial</v>
          </cell>
          <cell r="AD898" t="str">
            <v>origin,unknown</v>
          </cell>
          <cell r="AE898" t="str">
            <v>no</v>
          </cell>
          <cell r="AF898" t="str">
            <v>unknown</v>
          </cell>
          <cell r="AI898">
            <v>1</v>
          </cell>
          <cell r="AJ898" t="str">
            <v>V</v>
          </cell>
          <cell r="AW898" t="str">
            <v>Ingen kjent effekt</v>
          </cell>
          <cell r="AX898" t="str">
            <v>Ingen kjent effekt</v>
          </cell>
          <cell r="BC898" t="str">
            <v>Ingen kjent effekt</v>
          </cell>
          <cell r="BD898" t="str">
            <v>Ingen kjent effekt</v>
          </cell>
          <cell r="BK898" t="str">
            <v>temperate_nemoral:Europe|subtropic_mediterranean:Europe,Asia,Africa</v>
          </cell>
          <cell r="BM898" t="str">
            <v>temperate_nemoral:Europe|subtropic_mediterranean:Europe,Asia,Africa</v>
          </cell>
          <cell r="DI898">
            <v>0</v>
          </cell>
        </row>
        <row r="899">
          <cell r="B899" t="str">
            <v>Legousia pentagonia</v>
          </cell>
          <cell r="C899" t="str">
            <v>(L.) Thell.</v>
          </cell>
          <cell r="D899" t="str">
            <v>skaftspeil</v>
          </cell>
          <cell r="E899">
            <v>60914</v>
          </cell>
          <cell r="F899">
            <v>100954</v>
          </cell>
          <cell r="G899" t="str">
            <v>ExpertGroups/Karplanter/N</v>
          </cell>
          <cell r="H899" t="str">
            <v>Karplanter</v>
          </cell>
          <cell r="I899" t="str">
            <v>Karplanter</v>
          </cell>
          <cell r="J899" t="str">
            <v>NotApplicable</v>
          </cell>
          <cell r="M899" t="str">
            <v>canNotEstablishWithin50years</v>
          </cell>
          <cell r="AA899">
            <v>1924</v>
          </cell>
          <cell r="AB899" t="str">
            <v>terrestrial</v>
          </cell>
          <cell r="AD899" t="str">
            <v>unknown</v>
          </cell>
          <cell r="AE899" t="str">
            <v>no</v>
          </cell>
          <cell r="AF899" t="str">
            <v>unknown</v>
          </cell>
          <cell r="AI899">
            <v>1</v>
          </cell>
          <cell r="AJ899" t="str">
            <v>V</v>
          </cell>
          <cell r="AW899" t="str">
            <v>Ingen kjent effekt</v>
          </cell>
          <cell r="AX899" t="str">
            <v>Ingen kjent effekt</v>
          </cell>
          <cell r="BC899" t="str">
            <v>Ingen kjent effekt</v>
          </cell>
          <cell r="BD899" t="str">
            <v>Ingen kjent effekt</v>
          </cell>
          <cell r="BK899" t="str">
            <v>temperate_dry:Europe,Asia</v>
          </cell>
          <cell r="BM899" t="str">
            <v>temperate_dry:Europe,Asia</v>
          </cell>
          <cell r="DI899">
            <v>0</v>
          </cell>
        </row>
        <row r="900">
          <cell r="B900" t="str">
            <v>Legousia speculum-veneris</v>
          </cell>
          <cell r="C900" t="str">
            <v>(L.) Durande ex Vill.</v>
          </cell>
          <cell r="D900" t="str">
            <v>venusspeil</v>
          </cell>
          <cell r="E900">
            <v>134079</v>
          </cell>
          <cell r="F900">
            <v>100956</v>
          </cell>
          <cell r="G900" t="str">
            <v>ExpertGroups/Karplanter/N</v>
          </cell>
          <cell r="H900" t="str">
            <v>Karplanter</v>
          </cell>
          <cell r="I900" t="str">
            <v>Karplanter</v>
          </cell>
          <cell r="J900" t="str">
            <v>NotApplicable</v>
          </cell>
          <cell r="M900" t="str">
            <v>canNotEstablishWithin50years</v>
          </cell>
          <cell r="AA900">
            <v>1879</v>
          </cell>
          <cell r="AB900" t="str">
            <v>terrestrial</v>
          </cell>
          <cell r="AD900" t="str">
            <v>origin,unknown</v>
          </cell>
          <cell r="AE900" t="str">
            <v>no</v>
          </cell>
          <cell r="AF900" t="str">
            <v>unknown</v>
          </cell>
          <cell r="AI900">
            <v>1</v>
          </cell>
          <cell r="AJ900" t="str">
            <v>V</v>
          </cell>
          <cell r="AW900" t="str">
            <v>Ingen kjent effekt</v>
          </cell>
          <cell r="AX900" t="str">
            <v>Ingen kjent effekt</v>
          </cell>
          <cell r="BC900" t="str">
            <v>Ingen kjent effekt</v>
          </cell>
          <cell r="BD900" t="str">
            <v>Ingen kjent effekt</v>
          </cell>
          <cell r="BK900" t="str">
            <v>subtropic_mediterranean:Europe,Asia,Africa</v>
          </cell>
          <cell r="BM900" t="str">
            <v>subtropic_mediterranean:Europe,Asia,Africa</v>
          </cell>
          <cell r="DI900">
            <v>0</v>
          </cell>
        </row>
        <row r="901">
          <cell r="B901" t="str">
            <v>Lemna gibba</v>
          </cell>
          <cell r="C901" t="str">
            <v>L.</v>
          </cell>
          <cell r="D901" t="str">
            <v>klumpandemat</v>
          </cell>
          <cell r="E901">
            <v>59277</v>
          </cell>
          <cell r="F901">
            <v>99317</v>
          </cell>
          <cell r="G901" t="str">
            <v>ExpertGroups/Karplanter/N</v>
          </cell>
          <cell r="H901" t="str">
            <v>Karplanter</v>
          </cell>
          <cell r="I901" t="str">
            <v>Karplanter</v>
          </cell>
          <cell r="J901" t="str">
            <v>NotApplicable</v>
          </cell>
          <cell r="M901" t="str">
            <v>notAlienSpecie</v>
          </cell>
          <cell r="AA901" t="str">
            <v>&lt; 1860</v>
          </cell>
          <cell r="AB901" t="str">
            <v>limnic</v>
          </cell>
          <cell r="AE901" t="str">
            <v>no</v>
          </cell>
          <cell r="AF901" t="str">
            <v>unknown</v>
          </cell>
          <cell r="AG901" t="str">
            <v>&lt; 1860</v>
          </cell>
          <cell r="AH901" t="str">
            <v>Oslo: Akershus festning, Myntdammen</v>
          </cell>
          <cell r="AI901">
            <v>1</v>
          </cell>
          <cell r="AJ901" t="str">
            <v>V</v>
          </cell>
          <cell r="AK901" t="str">
            <v>V</v>
          </cell>
          <cell r="AW901" t="str">
            <v>Ingen kjent effekt</v>
          </cell>
          <cell r="AX901" t="str">
            <v>Ingen kjent effekt</v>
          </cell>
          <cell r="BC901" t="str">
            <v>Ingen kjent effekt</v>
          </cell>
          <cell r="BD901" t="str">
            <v>Ingen kjent effekt</v>
          </cell>
          <cell r="BK901" t="str">
            <v>temperate_nemoral:Europe,Asia,NorthAndCentralAmerica,SouthAmerica|subtropic_unspecified:Asia,Africa,NorthAndCentralAmerica,SouthAmerica|subtropic_mediterranean:Europe,Asia,Africa,NorthAndCentralAmerica,SouthAmerica|subtropic_caperegion:Africa|subtropic_highlands:Africa,SouthAmerica|tropic:Africa</v>
          </cell>
          <cell r="BM901" t="str">
            <v>temperate_nemoral:Europe,Asia,NorthAndCentralAmerica,SouthAmerica|subtropic_unspecified:Asia,Africa,NorthAndCentralAmerica,SouthAmerica|subtropic_mediterranean:Europe,Asia,Africa,NorthAndCentralAmerica,SouthAmerica|subtropic_caperegion:Africa|subtropic_highlands:Africa,SouthAmerica|tropic:Africa</v>
          </cell>
          <cell r="DI901">
            <v>0</v>
          </cell>
        </row>
        <row r="902">
          <cell r="B902" t="str">
            <v>Lemna japonica</v>
          </cell>
          <cell r="C902" t="str">
            <v>Landolt</v>
          </cell>
          <cell r="D902" t="str">
            <v>japanandemat</v>
          </cell>
          <cell r="E902">
            <v>59278</v>
          </cell>
          <cell r="F902">
            <v>99318</v>
          </cell>
          <cell r="G902" t="str">
            <v>ExpertGroups/Karplanter/N</v>
          </cell>
          <cell r="H902" t="str">
            <v>Karplanter</v>
          </cell>
          <cell r="I902" t="str">
            <v>Karplanter</v>
          </cell>
          <cell r="J902" t="str">
            <v>NotApplicable</v>
          </cell>
          <cell r="M902" t="str">
            <v>NotPresentInRegion</v>
          </cell>
          <cell r="AA902">
            <v>1877</v>
          </cell>
          <cell r="AB902" t="str">
            <v>limnic</v>
          </cell>
          <cell r="AE902" t="str">
            <v>no</v>
          </cell>
          <cell r="AF902" t="str">
            <v>unknown</v>
          </cell>
          <cell r="AG902">
            <v>1877</v>
          </cell>
          <cell r="AH902" t="str">
            <v>Oslo: "Kristiania"</v>
          </cell>
          <cell r="AI902">
            <v>1</v>
          </cell>
          <cell r="AJ902" t="str">
            <v>V</v>
          </cell>
          <cell r="AK902" t="str">
            <v>V</v>
          </cell>
          <cell r="BK902" t="str">
            <v>temperate_nemoral:Asia|subtropic_unspecified:Asia</v>
          </cell>
          <cell r="DI902">
            <v>3</v>
          </cell>
        </row>
        <row r="903">
          <cell r="B903" t="str">
            <v>Lemna turionifera</v>
          </cell>
          <cell r="C903" t="str">
            <v>Landolt</v>
          </cell>
          <cell r="D903" t="str">
            <v>strengandemat</v>
          </cell>
          <cell r="E903">
            <v>59281</v>
          </cell>
          <cell r="F903">
            <v>99321</v>
          </cell>
          <cell r="G903" t="str">
            <v>ExpertGroups/Karplanter/N</v>
          </cell>
          <cell r="H903" t="str">
            <v>Karplanter</v>
          </cell>
          <cell r="I903" t="str">
            <v>Karplanter</v>
          </cell>
          <cell r="J903" t="str">
            <v>NotApplicable</v>
          </cell>
          <cell r="M903" t="str">
            <v>NotPresentInRegion</v>
          </cell>
          <cell r="AA903">
            <v>1873</v>
          </cell>
          <cell r="AB903" t="str">
            <v>limnic</v>
          </cell>
          <cell r="AE903" t="str">
            <v>no</v>
          </cell>
          <cell r="AF903" t="str">
            <v>unknown</v>
          </cell>
          <cell r="AG903">
            <v>1873</v>
          </cell>
          <cell r="AH903" t="str">
            <v>MR Fræna: Hustad</v>
          </cell>
          <cell r="AI903">
            <v>1</v>
          </cell>
          <cell r="AJ903" t="str">
            <v>V</v>
          </cell>
          <cell r="AK903" t="str">
            <v>V</v>
          </cell>
          <cell r="BK903" t="str">
            <v>temperate_boreal:Asia,NorthAndCentralAmerica|temperate_nemoral:Asia,NorthAndCentralAmerica|subtropic_unspecified:Asia,NorthAndCentralAmerica</v>
          </cell>
          <cell r="BM903" t="str">
            <v>temperate_boreal:Asia,NorthAndCentralAmerica|temperate_nemoral:Europe,Asia,NorthAndCentralAmerica|subtropic_unspecified:Europe,Asia,NorthAndCentralAmerica</v>
          </cell>
          <cell r="DI903">
            <v>3</v>
          </cell>
        </row>
        <row r="904">
          <cell r="B904" t="str">
            <v>Lens culinaris</v>
          </cell>
          <cell r="C904" t="str">
            <v>Medik.</v>
          </cell>
          <cell r="D904" t="str">
            <v>linse</v>
          </cell>
          <cell r="E904">
            <v>134082</v>
          </cell>
          <cell r="F904">
            <v>101966</v>
          </cell>
          <cell r="G904" t="str">
            <v>ExpertGroups/Karplanter/N</v>
          </cell>
          <cell r="H904" t="str">
            <v>Karplanter</v>
          </cell>
          <cell r="I904" t="str">
            <v>Karplanter</v>
          </cell>
          <cell r="J904" t="str">
            <v>NotApplicable</v>
          </cell>
          <cell r="M904" t="str">
            <v>canNotEstablishWithin50years</v>
          </cell>
          <cell r="AA904">
            <v>1903</v>
          </cell>
          <cell r="AB904" t="str">
            <v>terrestrial</v>
          </cell>
          <cell r="AD904" t="str">
            <v>origin,unknown</v>
          </cell>
          <cell r="AE904" t="str">
            <v>no</v>
          </cell>
          <cell r="AF904" t="str">
            <v>unknown</v>
          </cell>
          <cell r="AI904">
            <v>1</v>
          </cell>
          <cell r="AJ904" t="str">
            <v>V</v>
          </cell>
          <cell r="AW904" t="str">
            <v>Ingen kjent effekt</v>
          </cell>
          <cell r="AX904" t="str">
            <v>Økonomisk viktig produksjonsart (linser), men ikke i Norge.</v>
          </cell>
          <cell r="BC904" t="str">
            <v>Ingen kjent effekt</v>
          </cell>
          <cell r="BD904" t="str">
            <v>Ingen kjent effekt</v>
          </cell>
          <cell r="BK904" t="str">
            <v>subtropic_mediterranean:Europe,Asia,Africa|subtropic_dry:Africa</v>
          </cell>
          <cell r="BM904" t="str">
            <v>temperate_nemoral:Europe,Asia|temperate_dry:Asia|subtropic_unspecified:Asia|subtropic_mediterranean:Europe,Africa,NorthAndCentralAmerica,SouthAmerica|subtropic_dry:Africa,NorthAndCentralAmerica|subtropic_highlands:Africa,SouthAmerica|tropic:Asia,Africa</v>
          </cell>
          <cell r="DI904">
            <v>0</v>
          </cell>
        </row>
        <row r="905">
          <cell r="B905" t="str">
            <v>Leontodon saxatilis</v>
          </cell>
          <cell r="C905" t="str">
            <v>Lam.</v>
          </cell>
          <cell r="D905" t="str">
            <v>stripeføllblom</v>
          </cell>
          <cell r="E905">
            <v>134088</v>
          </cell>
          <cell r="F905">
            <v>100725</v>
          </cell>
          <cell r="G905" t="str">
            <v>ExpertGroups/Karplanter/N</v>
          </cell>
          <cell r="H905" t="str">
            <v>Karplanter</v>
          </cell>
          <cell r="I905" t="str">
            <v>Karplanter</v>
          </cell>
          <cell r="J905" t="str">
            <v>AlienSpecie</v>
          </cell>
          <cell r="N905">
            <v>1</v>
          </cell>
          <cell r="Q905">
            <v>1</v>
          </cell>
          <cell r="T905" t="str">
            <v>NK</v>
          </cell>
          <cell r="U905">
            <v>1</v>
          </cell>
          <cell r="V905" t="str">
            <v>1,1</v>
          </cell>
          <cell r="AA905">
            <v>1973</v>
          </cell>
          <cell r="AB905" t="str">
            <v>terrestrial</v>
          </cell>
          <cell r="AD905" t="str">
            <v>unknown</v>
          </cell>
          <cell r="AE905" t="str">
            <v>yes</v>
          </cell>
          <cell r="AF905" t="str">
            <v>unknown</v>
          </cell>
          <cell r="AG905">
            <v>1973</v>
          </cell>
          <cell r="AH905" t="str">
            <v>Te Porsgrunn: Tveitanlia, Sleipners vei 14c</v>
          </cell>
          <cell r="AI905">
            <v>1</v>
          </cell>
          <cell r="AJ905" t="str">
            <v>V</v>
          </cell>
          <cell r="AN905">
            <v>1</v>
          </cell>
          <cell r="AO905" t="str">
            <v>introductionTransportpollution</v>
          </cell>
          <cell r="AQ905">
            <v>4</v>
          </cell>
          <cell r="AR905">
            <v>1</v>
          </cell>
          <cell r="AS905">
            <v>4</v>
          </cell>
          <cell r="AT905">
            <v>1</v>
          </cell>
          <cell r="AU905">
            <v>8</v>
          </cell>
          <cell r="AV905">
            <v>100</v>
          </cell>
          <cell r="AW905" t="str">
            <v>Ingen kjent effekt</v>
          </cell>
          <cell r="AX905" t="str">
            <v>Ingen kjent effekt</v>
          </cell>
          <cell r="BC905" t="str">
            <v>Ingen kjent effekt</v>
          </cell>
          <cell r="BD905" t="str">
            <v>Ingen kjent effekt</v>
          </cell>
          <cell r="BE905" t="str">
            <v>no</v>
          </cell>
          <cell r="BF905" t="str">
            <v>no</v>
          </cell>
          <cell r="BG905" t="str">
            <v>V</v>
          </cell>
          <cell r="BK905" t="str">
            <v>temperate_nemoral:Europe|subtropic_mediterranean:Europe,Africa</v>
          </cell>
          <cell r="BM905" t="str">
            <v>temperate_nemoral:Europe,Oceania|temperate_dry:SouthAmerica|subtropic_mediterranean:Europe,Africa,Oceania,NorthAndCentralAmerica,SouthAmerica</v>
          </cell>
          <cell r="BO905">
            <v>1</v>
          </cell>
          <cell r="BP905" t="str">
            <v>X</v>
          </cell>
          <cell r="BR905" t="str">
            <v>RedListCategoryLevel</v>
          </cell>
          <cell r="BT905">
            <v>1</v>
          </cell>
          <cell r="BW905" t="str">
            <v>SpreadYearlyIncreaseCalculatedExpansionSpeed</v>
          </cell>
          <cell r="BX905">
            <v>0</v>
          </cell>
          <cell r="BY905">
            <v>1</v>
          </cell>
          <cell r="CB905" t="str">
            <v>T43,T37</v>
          </cell>
          <cell r="CC905">
            <v>1</v>
          </cell>
          <cell r="CH905">
            <v>1</v>
          </cell>
          <cell r="CM905">
            <v>1</v>
          </cell>
          <cell r="CQ905">
            <v>1</v>
          </cell>
          <cell r="CU905">
            <v>1</v>
          </cell>
          <cell r="CX905">
            <v>0</v>
          </cell>
          <cell r="CY905">
            <v>1</v>
          </cell>
          <cell r="DB905">
            <v>0</v>
          </cell>
          <cell r="DC905" t="str">
            <v>Stripeføllblom &lt;em&gt;Leontodon saxatilis&lt;/em&gt; er en småvokst og nokså kortlevd, flerårig urt med frøreproduksjon, men uten klonal vekst. Fruktene spres med vind. Arten er vidt utbredt i Vest-Europa, som hjemlig nord til Tyskland og kanskje nord til Danmark (Hartvig 2015). Den opplyses fra en hageeier i Te Porsgrunn å ha vært permanent og ha formert seg regelmessig i Norge de siste 40 år eller mer, uten at denne informasjonen har slått ned i museenes eller Artsdatabankens dataarkiver.</v>
          </cell>
          <cell r="DD905" t="str">
            <v>Stripeføllblom er funnet to steder: Te Porsgrunn: Tveitanlia, i en relativ nyanlagt plen fra 1973, trolig kommet som forurensning i grasfrø, og Bu Hurum: Tofte, på bark- og flisfyllingene ved S&amp;#246:dra Cells cellulosefabrikk 2003, på det siste stedet sikkert kommet inn med utenlandsk tømmer. Det er muntlige opplysninger om at arten har vært stabil som ugras i hagen i Porsgrunn fra 1973 fram til nå. Vi anser dette som sannsynlig og vurderer arten som etablert i Norge.</v>
          </cell>
          <cell r="DE905" t="str">
            <v>Arten er kommet inn som forurensning med grasfrø (til plenbruk) og med utenlandsk, trolig vesteuropeisk, tømmer.</v>
          </cell>
          <cell r="DF905" t="str">
            <v>Invasjonspotensialet er lite, med kort (med usikkerhet til begrenset) median levetid og ingen ekspansjon. Arten er kjent med en ørliten etablert forekomst, men med potensial for noe økning og spredning de kommende 50 år.</v>
          </cell>
          <cell r="DG905" t="str">
            <v>Ingen kjent negativ økologisk effekt er knyttet til arten.</v>
          </cell>
          <cell r="DH905" t="str">
            <v>Stripefølblom vurdres til ingen kjent økologisk risiko. Arten vil kanskje bli mer effektiv etablert i Norge i kommende tiår, men vil neppe ha noen økologisk effekt.</v>
          </cell>
          <cell r="DI905">
            <v>1</v>
          </cell>
        </row>
        <row r="906">
          <cell r="B906" t="str">
            <v>Lepidium bonariense</v>
          </cell>
          <cell r="C906" t="str">
            <v>L.</v>
          </cell>
          <cell r="D906" t="str">
            <v>argentinakarse</v>
          </cell>
          <cell r="E906">
            <v>61206</v>
          </cell>
          <cell r="F906">
            <v>101246</v>
          </cell>
          <cell r="G906" t="str">
            <v>ExpertGroups/Karplanter/N</v>
          </cell>
          <cell r="H906" t="str">
            <v>Karplanter</v>
          </cell>
          <cell r="I906" t="str">
            <v>Karplanter</v>
          </cell>
          <cell r="J906" t="str">
            <v>NotApplicable</v>
          </cell>
          <cell r="M906" t="str">
            <v>canNotEstablishWithin50years</v>
          </cell>
          <cell r="AA906">
            <v>1889</v>
          </cell>
          <cell r="AB906" t="str">
            <v>terrestrial</v>
          </cell>
          <cell r="AD906" t="str">
            <v>origin,unknown</v>
          </cell>
          <cell r="AE906" t="str">
            <v>no</v>
          </cell>
          <cell r="AF906" t="str">
            <v>unknown</v>
          </cell>
          <cell r="AI906">
            <v>1</v>
          </cell>
          <cell r="AJ906" t="str">
            <v>V</v>
          </cell>
          <cell r="AW906" t="str">
            <v>Ingen kjent effekt</v>
          </cell>
          <cell r="AX906" t="str">
            <v>Ingen kjent effekt</v>
          </cell>
          <cell r="BC906" t="str">
            <v>Ingen kjent effekt</v>
          </cell>
          <cell r="BD906" t="str">
            <v>Ingen kjent effekt</v>
          </cell>
          <cell r="BK906" t="str">
            <v>temperate_nemoral:SouthAmerica|subtropic_unspecified:SouthAmerica</v>
          </cell>
          <cell r="BM906" t="str">
            <v>temperate_nemoral:Europe,Asia,SouthAmerica|subtropic_unspecified:Asia,Africa,Oceania,NorthAndCentralAmerica,SouthAmerica|subtropic_mediterranean:Europe,Asia</v>
          </cell>
          <cell r="DI906">
            <v>0</v>
          </cell>
        </row>
        <row r="907">
          <cell r="B907" t="str">
            <v>Lepidium campestre</v>
          </cell>
          <cell r="C907" t="str">
            <v>(L.) R.Br.</v>
          </cell>
          <cell r="D907" t="str">
            <v>markkarse</v>
          </cell>
          <cell r="E907">
            <v>134094</v>
          </cell>
          <cell r="F907">
            <v>101247</v>
          </cell>
          <cell r="G907" t="str">
            <v>ExpertGroups/Karplanter/N</v>
          </cell>
          <cell r="H907" t="str">
            <v>Karplanter</v>
          </cell>
          <cell r="I907" t="str">
            <v>Karplanter</v>
          </cell>
          <cell r="J907" t="str">
            <v>AlienSpecie</v>
          </cell>
          <cell r="N907">
            <v>3</v>
          </cell>
          <cell r="Q907">
            <v>1</v>
          </cell>
          <cell r="T907" t="str">
            <v>LO</v>
          </cell>
          <cell r="U907">
            <v>2</v>
          </cell>
          <cell r="V907" t="str">
            <v>3A,1</v>
          </cell>
          <cell r="X907">
            <v>3</v>
          </cell>
          <cell r="Y907">
            <v>4</v>
          </cell>
          <cell r="Z907">
            <v>1</v>
          </cell>
          <cell r="AA907">
            <v>1836</v>
          </cell>
          <cell r="AB907" t="str">
            <v>terrestrial</v>
          </cell>
          <cell r="AD907" t="str">
            <v>origin</v>
          </cell>
          <cell r="AE907" t="str">
            <v>yes</v>
          </cell>
          <cell r="AF907" t="str">
            <v>unknown</v>
          </cell>
          <cell r="AG907">
            <v>1836</v>
          </cell>
          <cell r="AH907" t="str">
            <v>Oslo: Munkedammen [nær Lassons gate i Vika]</v>
          </cell>
          <cell r="AI907">
            <v>2</v>
          </cell>
          <cell r="AJ907" t="str">
            <v>V</v>
          </cell>
          <cell r="AN907">
            <v>5</v>
          </cell>
          <cell r="AO907" t="str">
            <v>introductionTransportpollution,introductionStowaway,spreadStowaway</v>
          </cell>
          <cell r="AP907" t="str">
            <v>Øs,OsA,Bu,Ve,Te,Aa,Va,Ro,Ho</v>
          </cell>
          <cell r="AQ907">
            <v>400</v>
          </cell>
          <cell r="AR907">
            <v>3</v>
          </cell>
          <cell r="AS907">
            <v>1200</v>
          </cell>
          <cell r="AT907">
            <v>72400</v>
          </cell>
          <cell r="AU907">
            <v>1500</v>
          </cell>
          <cell r="AV907">
            <v>60</v>
          </cell>
          <cell r="AW907" t="str">
            <v>Ingen kjent effekt</v>
          </cell>
          <cell r="AX907" t="str">
            <v>Ingen kjent effekt</v>
          </cell>
          <cell r="BC907" t="str">
            <v>Ingen kjent effekt</v>
          </cell>
          <cell r="BD907" t="str">
            <v>Ingen kjent effekt</v>
          </cell>
          <cell r="BE907" t="str">
            <v>no</v>
          </cell>
          <cell r="BF907" t="str">
            <v>no</v>
          </cell>
          <cell r="BG907" t="str">
            <v>V</v>
          </cell>
          <cell r="BK907" t="str">
            <v>temperate_nemoral:Europe,Asia|temperate_dry:Europe|subtropic_mediterranean:Europe,Asia</v>
          </cell>
          <cell r="BM907" t="str">
            <v>temperate_nemoral:Europe,Asia,Oceania,NorthAndCentralAmerica|temperate_dry:Europe|subtropic_mediterranean:Europe,Asia,Oceania,NorthAndCentralAmerica</v>
          </cell>
          <cell r="BO907">
            <v>3</v>
          </cell>
          <cell r="BR907" t="str">
            <v>RedListCategoryLevel</v>
          </cell>
          <cell r="BT907">
            <v>2</v>
          </cell>
          <cell r="BW907" t="str">
            <v>SpreadYearlyIncreaseObservations</v>
          </cell>
          <cell r="BX907">
            <v>86</v>
          </cell>
          <cell r="BY907">
            <v>1</v>
          </cell>
          <cell r="CB907" t="str">
            <v>T29,T32,T35,T40</v>
          </cell>
          <cell r="CC907">
            <v>1</v>
          </cell>
          <cell r="CH907">
            <v>1</v>
          </cell>
          <cell r="CM907">
            <v>1</v>
          </cell>
          <cell r="CP907" t="str">
            <v>Åpen grunnlendt kalkmark i boreonemoral sone</v>
          </cell>
          <cell r="CQ907">
            <v>1</v>
          </cell>
          <cell r="CU907">
            <v>1</v>
          </cell>
          <cell r="CX907">
            <v>0</v>
          </cell>
          <cell r="CY907">
            <v>1</v>
          </cell>
          <cell r="DB907">
            <v>0</v>
          </cell>
          <cell r="DC907" t="str">
            <v>Markkarse &lt;i&gt;Lepidium campestre &lt;/i&gt;er ett- til toårig, oftest det siste. Den stammer fra Europa nord til Sør-Skandinavia og fra Vest-Asia. Arten har frøreproduksjon. Frøene spretter litt ut av fruktene, men det sprer planten bare noen cm. Videre spredning skjer trolig mest med tråkk og transportmidler. Arten er innført med ulike transporter, spesielt med ballastjord, grasfrø og korn, men importen synes å ha stoppet praktisk talt helt opp. I stedet har arten naturalisert seg meget effektivt på grunnlendt, tørr, noe baserik mark.</v>
          </cell>
          <cell r="DD907" t="str">
            <v>&lt;p&gt;Markkarse&lt;em&gt; &lt;/em&gt;synes å ha kommet inn i første halvdel av 1800-tallet, kanskje først med grasfrø til Oslo (Munkedammen 1836 og trolig flere steder). Blytt (1874) skriver: "Ved Veikanter, i Agre, paa kunstige Enge". Men enkelte av de tidligste funnene er også gjort på velkjente, tidlige ballastplasser (f.eks. på Kråkerøy, i Gressvik og i Øra i Øf Fredrikstad og ved Akershus festning i Oslo), og nedover kysten er stordelen av tidlige funn knyttet til ballastplasser. Det første funnet knyttet til møller er fra Grim i VA Kristiansand i 1881, og deretter er arten jamt registrert ved møller og på steder der mølleavfall ble brukt (hønserier). Den relative betydningen av disse ulike innførselsmåtene (ballastjord, utenlandsk grasfrø, utenlandsk korn) gjennom tid, og opphavsområdene for de ulike, bestemmer mye av det norske mønsteret for markkarse fram til og med 1970-tallet (med mange møllefunn). Samtidig etablerte arten seg noen steder og startet egenspredning, f.eks. i Øf Fredrikstad fra ballast over på jernbanen (1890 til idag), i Oslo fra ballast og grasfrø over på tørrbakker minst fra 1860-åra, Vf Re: Langøya fra ballast til tørrbakker minst fra 1888, Te Bamble: Langesund fra ballast til tørrbakker minst fra 1896, osv. Arten har fått et stabilt utbredelsesområde på Østlandet fra Oslo-området sør til søndre Østfold og søndre Telemark, kanskje til Agder, Rogaland og Hordaland, men det tok minst 130 år før denne klimatisk tilpassete norske kjerneutbredelsen krystalliserte seg ut av svermen av innførsler (helt nord til Alta i Finnmark og ofte med en overvekt på Vestlandet der arten er blitt lite stabil). Arten har nå et rimelig stort, stabilt utbredelseområde i Norge uten vesentlige endringer over tid.&lt;/p&gt;</v>
          </cell>
          <cell r="DE907" t="str">
            <v>Arten er innført med ballastjord, som forurensning i korn og grasfrø, og kanskje med transportmidler. Spredning skjer ved ved tråkk, ved forflytning av jordmasser og med transportmidler (bil, tog).</v>
          </cell>
          <cell r="DF907" t="str">
            <v>Invasjonspotensialet er moderat, med moderat lang median levetid, men begrenset ekspansjonshastighet. Arten er veletablert i en større del av Sørøst-Norge, med store og stabile bestander, men bare i svak økning med nokså låg ekspansjonshastighet (ca. 80-90 m/år).</v>
          </cell>
          <cell r="DG907" t="str">
            <v>Ingen kjent negativ økologisk effekt er knyttet til arten. Arten invaderer grunnlendt kalkmark, dvs. prioriterte naturtyper, men forekommer ikke i slike mengder at den fortrenger i noen betydelig grad. Vekstraten er også såpass låg at dette trolig ikke vil hende i kommende tiår.</v>
          </cell>
          <cell r="DH907" t="str">
            <v>&lt;p&gt;Markkarse vurderes til låg økologisk risiko, og bare på grunn av invasjonspotensialet.&lt;/p&gt;</v>
          </cell>
          <cell r="DI907">
            <v>1</v>
          </cell>
        </row>
        <row r="908">
          <cell r="B908" t="str">
            <v>Lepidium cordatum</v>
          </cell>
          <cell r="C908" t="str">
            <v>Willd. ex Steven</v>
          </cell>
          <cell r="D908" t="str">
            <v>hjertekarse</v>
          </cell>
          <cell r="E908">
            <v>61208</v>
          </cell>
          <cell r="F908">
            <v>101248</v>
          </cell>
          <cell r="G908" t="str">
            <v>ExpertGroups/Karplanter/N</v>
          </cell>
          <cell r="H908" t="str">
            <v>Karplanter</v>
          </cell>
          <cell r="I908" t="str">
            <v>Karplanter</v>
          </cell>
          <cell r="J908" t="str">
            <v>NotApplicable</v>
          </cell>
          <cell r="M908" t="str">
            <v>canNotEstablishWithin50years</v>
          </cell>
          <cell r="X908">
            <v>1</v>
          </cell>
          <cell r="Y908">
            <v>1</v>
          </cell>
          <cell r="Z908">
            <v>1</v>
          </cell>
          <cell r="AA908">
            <v>1935</v>
          </cell>
          <cell r="AB908" t="str">
            <v>terrestrial</v>
          </cell>
          <cell r="AD908" t="str">
            <v>unknown</v>
          </cell>
          <cell r="AE908" t="str">
            <v>no</v>
          </cell>
          <cell r="AF908" t="str">
            <v>unknown</v>
          </cell>
          <cell r="AI908">
            <v>2</v>
          </cell>
          <cell r="AJ908" t="str">
            <v>V</v>
          </cell>
          <cell r="AW908" t="str">
            <v>Ingen kjent effekt</v>
          </cell>
          <cell r="AX908" t="str">
            <v>Ingen kjent effekt</v>
          </cell>
          <cell r="BC908" t="str">
            <v>Ingen kjent effekt</v>
          </cell>
          <cell r="BD908" t="str">
            <v>Ingen kjent effekt</v>
          </cell>
          <cell r="BK908" t="str">
            <v>temperate_nemoral:Asia|temperate_dry:Asia</v>
          </cell>
          <cell r="BM908" t="str">
            <v>temperate_nemoral:Asia|temperate_dry:Asia</v>
          </cell>
          <cell r="DI908">
            <v>0</v>
          </cell>
        </row>
        <row r="909">
          <cell r="B909" t="str">
            <v>Lepidium coronopus</v>
          </cell>
          <cell r="C909" t="str">
            <v>(L.) Al-Shehbaz</v>
          </cell>
          <cell r="D909" t="str">
            <v>kråkekarse</v>
          </cell>
          <cell r="E909">
            <v>134098</v>
          </cell>
          <cell r="F909">
            <v>145707</v>
          </cell>
          <cell r="G909" t="str">
            <v>ExpertGroups/Karplanter/N</v>
          </cell>
          <cell r="H909" t="str">
            <v>Karplanter</v>
          </cell>
          <cell r="I909" t="str">
            <v>Karplanter</v>
          </cell>
          <cell r="J909" t="str">
            <v>AlienSpecie</v>
          </cell>
          <cell r="N909">
            <v>1</v>
          </cell>
          <cell r="Q909">
            <v>1</v>
          </cell>
          <cell r="T909" t="str">
            <v>NK</v>
          </cell>
          <cell r="U909">
            <v>1</v>
          </cell>
          <cell r="V909" t="str">
            <v>1,1</v>
          </cell>
          <cell r="X909">
            <v>1</v>
          </cell>
          <cell r="Y909">
            <v>1</v>
          </cell>
          <cell r="Z909">
            <v>1</v>
          </cell>
          <cell r="AA909">
            <v>1826</v>
          </cell>
          <cell r="AB909" t="str">
            <v>terrestrial</v>
          </cell>
          <cell r="AD909" t="str">
            <v>origin</v>
          </cell>
          <cell r="AE909" t="str">
            <v>yes</v>
          </cell>
          <cell r="AF909" t="str">
            <v>unknown</v>
          </cell>
          <cell r="AG909">
            <v>1834</v>
          </cell>
          <cell r="AH909" t="str">
            <v>Oslo: flere steder</v>
          </cell>
          <cell r="AI909">
            <v>2</v>
          </cell>
          <cell r="AJ909" t="str">
            <v>V</v>
          </cell>
          <cell r="AN909">
            <v>3</v>
          </cell>
          <cell r="AO909" t="str">
            <v>introductionStowaway,introductionTransportpollution,spreadStowaway</v>
          </cell>
          <cell r="AP909" t="str">
            <v>OsA</v>
          </cell>
          <cell r="AQ909">
            <v>4</v>
          </cell>
          <cell r="AR909">
            <v>3</v>
          </cell>
          <cell r="AS909">
            <v>12</v>
          </cell>
          <cell r="AT909">
            <v>1</v>
          </cell>
          <cell r="AU909">
            <v>0</v>
          </cell>
          <cell r="AV909">
            <v>100</v>
          </cell>
          <cell r="AW909" t="str">
            <v>Ingen kjent effekt</v>
          </cell>
          <cell r="AX909" t="str">
            <v>Ingen kjent effekt</v>
          </cell>
          <cell r="BC909" t="str">
            <v>Ingen kjent effekt</v>
          </cell>
          <cell r="BD909" t="str">
            <v>Ingen kjent effekt</v>
          </cell>
          <cell r="BE909" t="str">
            <v>no</v>
          </cell>
          <cell r="BF909" t="str">
            <v>no</v>
          </cell>
          <cell r="BG909" t="str">
            <v>V</v>
          </cell>
          <cell r="BK909" t="str">
            <v>subtropic_mediterranean:Europe,Asia,Africa</v>
          </cell>
          <cell r="BM909" t="str">
            <v>temperate_nemoral:Europe,Oceania|subtropic_mediterranean:Europe,Asia,Africa,Oceania,NorthAndCentralAmerica|subtropic_caperegion:Africa</v>
          </cell>
          <cell r="BO909">
            <v>1</v>
          </cell>
          <cell r="BR909" t="str">
            <v>RedListCategoryLevel</v>
          </cell>
          <cell r="BT909">
            <v>1</v>
          </cell>
          <cell r="BW909" t="str">
            <v>SpreadYearlyIncreaseCalculatedExpansionSpeed</v>
          </cell>
          <cell r="BX909">
            <v>0</v>
          </cell>
          <cell r="BY909">
            <v>1</v>
          </cell>
          <cell r="CB909" t="str">
            <v>T35</v>
          </cell>
          <cell r="CC909">
            <v>1</v>
          </cell>
          <cell r="CH909">
            <v>1</v>
          </cell>
          <cell r="CM909">
            <v>1</v>
          </cell>
          <cell r="CQ909">
            <v>1</v>
          </cell>
          <cell r="CU909">
            <v>1</v>
          </cell>
          <cell r="CX909">
            <v>0</v>
          </cell>
          <cell r="CY909">
            <v>1</v>
          </cell>
          <cell r="DB909">
            <v>0</v>
          </cell>
          <cell r="DC909" t="str">
            <v>Kråkekarse &lt;em&gt;Lepidium coronopus &lt;/em&gt;(tidligere &lt;i&gt;Coronopus &lt;/i&gt;&lt;em&gt;squamatus&lt;/em&gt;)&lt;em&gt; &lt;/em&gt;er en toårig urt fra Middelhavsområdet. Den formerer seg med frø, og de vortete fruktene spres med ulike transporter og med tråkk. Arten er bare funnet på skrotemark nær importsteder i Norge.</v>
          </cell>
          <cell r="DD909" t="str">
            <v>&lt;p&gt;Kråkekarse kom inn med ballastjord, og alle funn fra det første i 1826 fram til 1920 er knyttet til ballastplasser. Arten var en av de hyppigst observerte ballastplantene i siste halvdel av 1800-tallet med 32 separate funnsteder - ofte flere ganger på hvert sted - i åtte fylker nord til MR Kristiansund. Etter 1920 var arten forsvunnet fra de aller fleste tidligere ballastplassene, sist sett i Ak Frogn: Drøbak 1921, Te Kragerø 1932, og Vf Larvik 1933. Den fikk en ny innførselsvei med malm til smelteverk og ble funnet og observert en rekke ganger i Ho Odda 1929-1947 og Ho Kvam: Ålvik 1947-1953. Deretter er det bare noen tilfeldige og kortvarige forekomster, noen av dem trolig oppspirt fra frøbank fra ballast-tida: Øf Fredrikstad 1953-1954 og 1994, VA Flekkefjord 1996 (to steder), og Oslo: Tøyen, kanten av Botanisk hage 2009.&lt;/p&gt;</v>
          </cell>
          <cell r="DE909" t="str">
            <v>Arten er kommet inn med ballastjord (fram til ca 1920) og med malm fra Vest-Asia (1920-tallet til 1950-tallet), kanskje også forvillet fra dyrkning i Botanisk hage i Oslo.</v>
          </cell>
          <cell r="DF909" t="str">
            <v>Invasjonspotensialet er lite, med minste skår på median levetid og negativ vekstrate. Arten er i praksis utdødd i Norge som reproduserende art, kanskje lokalt oppretthold ved mobilisering av frøbank.</v>
          </cell>
          <cell r="DG909" t="str">
            <v>Ingen kjent negativ økologisk effekt er knyttet til arten.</v>
          </cell>
          <cell r="DH909" t="str">
            <v>&lt;p&gt;Kråkekarse vurderes til ingen kjent økologisk risiko. Arten har vært stabil i landet, trolig fra innførsel tidlig på 1800-tallet og fram til ca. 1920, men er nå å regne som helt eller nesten utdødd.&lt;/p&gt;</v>
          </cell>
          <cell r="DI909">
            <v>0</v>
          </cell>
        </row>
        <row r="910">
          <cell r="B910" t="str">
            <v>Lepidium heterophyllum</v>
          </cell>
          <cell r="C910" t="str">
            <v>Benth.</v>
          </cell>
          <cell r="D910" t="str">
            <v>vollkarse</v>
          </cell>
          <cell r="E910">
            <v>134103</v>
          </cell>
          <cell r="F910">
            <v>101251</v>
          </cell>
          <cell r="G910" t="str">
            <v>ExpertGroups/Karplanter/N</v>
          </cell>
          <cell r="H910" t="str">
            <v>Karplanter</v>
          </cell>
          <cell r="I910" t="str">
            <v>Karplanter</v>
          </cell>
          <cell r="J910" t="str">
            <v>AlienSpecie</v>
          </cell>
          <cell r="N910">
            <v>3</v>
          </cell>
          <cell r="Q910">
            <v>1</v>
          </cell>
          <cell r="T910" t="str">
            <v>LO</v>
          </cell>
          <cell r="U910">
            <v>2</v>
          </cell>
          <cell r="V910" t="str">
            <v>3AB,1</v>
          </cell>
          <cell r="X910">
            <v>2</v>
          </cell>
          <cell r="Y910">
            <v>3</v>
          </cell>
          <cell r="Z910">
            <v>1</v>
          </cell>
          <cell r="AA910">
            <v>1902</v>
          </cell>
          <cell r="AB910" t="str">
            <v>terrestrial</v>
          </cell>
          <cell r="AD910" t="str">
            <v>origin</v>
          </cell>
          <cell r="AE910" t="str">
            <v>yes</v>
          </cell>
          <cell r="AF910" t="str">
            <v>unknown</v>
          </cell>
          <cell r="AG910">
            <v>1902</v>
          </cell>
          <cell r="AH910" t="str">
            <v>AA Lillesand: Lillesand</v>
          </cell>
          <cell r="AI910">
            <v>5</v>
          </cell>
          <cell r="AJ910" t="str">
            <v>V</v>
          </cell>
          <cell r="AN910">
            <v>3</v>
          </cell>
          <cell r="AO910" t="str">
            <v>introductionTransportpollution,spreadStowaway,spreadTransportpollution</v>
          </cell>
          <cell r="AP910" t="str">
            <v>Ve,Te,Aa,Va,Ro</v>
          </cell>
          <cell r="AQ910">
            <v>284</v>
          </cell>
          <cell r="AR910">
            <v>3</v>
          </cell>
          <cell r="AS910">
            <v>852</v>
          </cell>
          <cell r="AT910">
            <v>14900</v>
          </cell>
          <cell r="AU910">
            <v>1200</v>
          </cell>
          <cell r="AV910">
            <v>50</v>
          </cell>
          <cell r="AW910" t="str">
            <v>Ingen kjent effekt</v>
          </cell>
          <cell r="AX910" t="str">
            <v>Ingen kjent effekt</v>
          </cell>
          <cell r="BC910" t="str">
            <v>Ingen kjent effekt</v>
          </cell>
          <cell r="BD910" t="str">
            <v>Ingen kjent effekt</v>
          </cell>
          <cell r="BE910" t="str">
            <v>no</v>
          </cell>
          <cell r="BF910" t="str">
            <v>no</v>
          </cell>
          <cell r="BG910" t="str">
            <v>V</v>
          </cell>
          <cell r="BK910" t="str">
            <v>temperate_nemoral:Europe|subtropic_mediterranean:Europe</v>
          </cell>
          <cell r="BM910" t="str">
            <v>temperate_nemoral:Europe|subtropic_mediterranean:Europe,Oceania,NorthAndCentralAmerica</v>
          </cell>
          <cell r="BO910">
            <v>3</v>
          </cell>
          <cell r="BR910" t="str">
            <v>RedListCategoryLevel</v>
          </cell>
          <cell r="BT910">
            <v>3</v>
          </cell>
          <cell r="BV910" t="str">
            <v>X</v>
          </cell>
          <cell r="BW910" t="str">
            <v>SpreadYearlyIncreaseObservations</v>
          </cell>
          <cell r="BX910">
            <v>170</v>
          </cell>
          <cell r="BY910">
            <v>1</v>
          </cell>
          <cell r="CB910" t="str">
            <v>T32,T35,T40,T40,T41,T45</v>
          </cell>
          <cell r="CC910">
            <v>1</v>
          </cell>
          <cell r="CH910">
            <v>1</v>
          </cell>
          <cell r="CM910">
            <v>1</v>
          </cell>
          <cell r="CQ910">
            <v>1</v>
          </cell>
          <cell r="CU910">
            <v>1</v>
          </cell>
          <cell r="CX910">
            <v>0</v>
          </cell>
          <cell r="CY910">
            <v>1</v>
          </cell>
          <cell r="DB910">
            <v>0</v>
          </cell>
          <cell r="DC910" t="str">
            <v>Vollkarse &lt;em&gt;Lepidium heterophyllum &lt;/em&gt;stammer fra Sørvest-Europa. Arten er flerårig, uten klonal vekst. Den frøreproduserer, og frøene spretter litt vekk fra planten (cm) og spres videre med tråkk (folk, dyr), med biler og med luftstrømmen langs veier. Den etablerer seg i ulike typer grasmark, inkludert slåtteenger, og på skrotemark.</v>
          </cell>
          <cell r="DD910" t="str">
            <v>&lt;p&gt;Vollkarse synes å ha kommet inn som forurensning i grasfrø på begynnelsen av 1900-tallet, først i AA Lillesand 1902, og siden over større deler av Agder. Arten har etablert seg i Agderfylkene, særlig i Aust-Agder, mens funn i andre fylker (Vestfold, Telemark, Rogaland, Hordaland) enten skyldes separate innførsler med grasfrø (nokså sikkert i Hordaland) eller spredning med trafikk fra Agder. Det er liten økning i funnfrekvens etter 1980, men det kan skyldes at innførsel er opphørt og at arten er avhengig av egenspredning. Dens kjerneareal i Norge synes å være begrenset til den vintermilde kyststripen i Agder (det som har vært regnet til nemoral sone). Arten har en ujamn utviklingstendens fram til 1980-tallet, men med en stabilisering og økning deretter.&lt;/p&gt;</v>
          </cell>
          <cell r="DE910" t="str">
            <v>Arten er kommet inn hovedsakelig som forurensning i grasfrø. Den er spredt videre med ulike transporter og tråkk, trolig også forflytning av jordmasser.</v>
          </cell>
          <cell r="DF910" t="str">
            <v>Invasjonspotensialet er moderat, med moderat median levetid og moderat (til begrenset) ekspansjonshastighet. Arten er veletablert i Agder med mange forekomster (kanskje opp mot 300) og med stort individtall i hver forekomst.</v>
          </cell>
          <cell r="DG910" t="str">
            <v>Ingen kjent negativ økologisk effekt er knyttet til arten. Arten etablerer seg i engvegetasjon, men medfører ingen registrerbar fortrengning, og det har den heller ikke gjort de siste 100 år.</v>
          </cell>
          <cell r="DH910" t="str">
            <v>&lt;p&gt;Vollkarse vurderes til låg økologisk risiko, og bare på grunn av invasjonspotensialet. Arten er trolig kommet inn nesten bare med grasfrø fra begynnelsen av 1900-tallet. Svært mange tidlige forekomster var i kunsteng, men arten har ikke etablert seg sterkt i eng i Norge. Den er mer blitt et ugras langs veier, stier og tråkk, og på skrotemark. Den har vært tilnærmet stabil de siste tiårene. Den gjør ingen påviselig skade.&lt;br/&gt;&lt;/p&gt;</v>
          </cell>
          <cell r="DI910">
            <v>0</v>
          </cell>
        </row>
        <row r="911">
          <cell r="B911" t="str">
            <v>Lepidium perfoliatum</v>
          </cell>
          <cell r="C911" t="str">
            <v>L.</v>
          </cell>
          <cell r="D911" t="str">
            <v>orientkarse</v>
          </cell>
          <cell r="E911">
            <v>61214</v>
          </cell>
          <cell r="F911">
            <v>101254</v>
          </cell>
          <cell r="G911" t="str">
            <v>ExpertGroups/Karplanter/N</v>
          </cell>
          <cell r="H911" t="str">
            <v>Karplanter</v>
          </cell>
          <cell r="I911" t="str">
            <v>Karplanter</v>
          </cell>
          <cell r="J911" t="str">
            <v>NotApplicable</v>
          </cell>
          <cell r="M911" t="str">
            <v>canNotEstablishWithin50years</v>
          </cell>
          <cell r="AA911">
            <v>1875</v>
          </cell>
          <cell r="AB911" t="str">
            <v>terrestrial</v>
          </cell>
          <cell r="AD911" t="str">
            <v>origin</v>
          </cell>
          <cell r="AE911" t="str">
            <v>yes</v>
          </cell>
          <cell r="AF911" t="str">
            <v>unknown</v>
          </cell>
          <cell r="AI911">
            <v>1</v>
          </cell>
          <cell r="AJ911" t="str">
            <v>V</v>
          </cell>
          <cell r="AW911" t="str">
            <v>Ingen kjent effekt</v>
          </cell>
          <cell r="AX911" t="str">
            <v>Ingen kjent effekt</v>
          </cell>
          <cell r="BC911" t="str">
            <v>Ingen kjent effekt</v>
          </cell>
          <cell r="BD911" t="str">
            <v>Ingen kjent effekt</v>
          </cell>
          <cell r="BK911" t="str">
            <v>temperate_nemoral:Europe,Asia|temperate_dry:Europe,Asia|subtropic_mediterranean:Europe,Asia|subtropic_dry:Asia</v>
          </cell>
          <cell r="BM911" t="str">
            <v>temperate_nemoral:Europe,Asia,NorthAndCentralAmerica,SouthAmerica|temperate_dry:Europe,Asia|subtropic_mediterranean:Europe,Asia,NorthAndCentralAmerica|subtropic_dry:Asia</v>
          </cell>
          <cell r="DI911">
            <v>0</v>
          </cell>
        </row>
        <row r="912">
          <cell r="B912" t="str">
            <v>Lepidium ramosissimum</v>
          </cell>
          <cell r="C912" t="str">
            <v>A.Nelson</v>
          </cell>
          <cell r="D912" t="str">
            <v>greinkarse</v>
          </cell>
          <cell r="E912">
            <v>134106</v>
          </cell>
          <cell r="F912">
            <v>101255</v>
          </cell>
          <cell r="G912" t="str">
            <v>ExpertGroups/Karplanter/N</v>
          </cell>
          <cell r="H912" t="str">
            <v>Karplanter</v>
          </cell>
          <cell r="I912" t="str">
            <v>Karplanter</v>
          </cell>
          <cell r="J912" t="str">
            <v>NotApplicable</v>
          </cell>
          <cell r="M912" t="str">
            <v>canNotEstablishWithin50years</v>
          </cell>
          <cell r="AA912">
            <v>1924</v>
          </cell>
          <cell r="AB912" t="str">
            <v>terrestrial</v>
          </cell>
          <cell r="AD912" t="str">
            <v>origin</v>
          </cell>
          <cell r="AE912" t="str">
            <v>no</v>
          </cell>
          <cell r="AF912" t="str">
            <v>unknown</v>
          </cell>
          <cell r="AI912">
            <v>1</v>
          </cell>
          <cell r="AJ912" t="str">
            <v>V</v>
          </cell>
          <cell r="AW912" t="str">
            <v>Ingen kjent effekt</v>
          </cell>
          <cell r="AX912" t="str">
            <v>Ingen kjent effekt</v>
          </cell>
          <cell r="BC912" t="str">
            <v>Ingen kjent effekt</v>
          </cell>
          <cell r="BD912" t="str">
            <v>Ingen kjent effekt</v>
          </cell>
          <cell r="BK912" t="str">
            <v>temperate_boreal:NorthAndCentralAmerica|temperate_nemoral:NorthAndCentralAmerica|temperate_dry:NorthAndCentralAmerica|subtropic_mediterranean:NorthAndCentralAmerica|subtropic_dry:NorthAndCentralAmerica</v>
          </cell>
          <cell r="BM912" t="str">
            <v>temperate_boreal:NorthAndCentralAmerica|temperate_nemoral:NorthAndCentralAmerica|temperate_dry:NorthAndCentralAmerica|subtropic_mediterranean:NorthAndCentralAmerica|subtropic_dry:NorthAndCentralAmerica</v>
          </cell>
          <cell r="DI912">
            <v>0</v>
          </cell>
        </row>
        <row r="913">
          <cell r="B913" t="str">
            <v>Lepidium sativum</v>
          </cell>
          <cell r="C913" t="str">
            <v>L.</v>
          </cell>
          <cell r="D913" t="str">
            <v>matkarse</v>
          </cell>
          <cell r="E913">
            <v>61217</v>
          </cell>
          <cell r="F913">
            <v>101257</v>
          </cell>
          <cell r="G913" t="str">
            <v>ExpertGroups/Karplanter/N</v>
          </cell>
          <cell r="H913" t="str">
            <v>Karplanter</v>
          </cell>
          <cell r="I913" t="str">
            <v>Karplanter</v>
          </cell>
          <cell r="J913" t="str">
            <v>NotApplicable</v>
          </cell>
          <cell r="M913" t="str">
            <v>canNotEstablishWithin50years</v>
          </cell>
          <cell r="X913">
            <v>1</v>
          </cell>
          <cell r="Y913">
            <v>1</v>
          </cell>
          <cell r="Z913">
            <v>1</v>
          </cell>
          <cell r="AA913">
            <v>1882</v>
          </cell>
          <cell r="AB913" t="str">
            <v>terrestrial</v>
          </cell>
          <cell r="AD913" t="str">
            <v>unknown</v>
          </cell>
          <cell r="AE913" t="str">
            <v>yes</v>
          </cell>
          <cell r="AF913" t="str">
            <v>unknown</v>
          </cell>
          <cell r="AI913">
            <v>1</v>
          </cell>
          <cell r="AJ913" t="str">
            <v>V</v>
          </cell>
          <cell r="AW913" t="str">
            <v>Ingen kjent effekt</v>
          </cell>
          <cell r="AX913" t="str">
            <v>Ingen kjent effekt</v>
          </cell>
          <cell r="BC913" t="str">
            <v>Ingen kjent effekt</v>
          </cell>
          <cell r="BD913" t="str">
            <v>Ingen kjent effekt</v>
          </cell>
          <cell r="BK913" t="str">
            <v>temperate_nemoral:Asia|temperate_dry:Asia|subtropic_mediterranean:Asia</v>
          </cell>
          <cell r="BM913" t="str">
            <v>temperate_nemoral:Europe,Asia,Oceania,NorthAndCentralAmerica|temperate_dry:Europe,Asia|subtropic_mediterranean:Europe,Asia,Africa,Oceania|subtropic_dry:Asia|subtropic_highlands:Africa</v>
          </cell>
          <cell r="DI913">
            <v>0</v>
          </cell>
        </row>
        <row r="914">
          <cell r="B914" t="str">
            <v>Leptinella squalida</v>
          </cell>
          <cell r="C914" t="str">
            <v>Hook. f.</v>
          </cell>
          <cell r="D914" t="str">
            <v>trampeknapp</v>
          </cell>
          <cell r="E914">
            <v>105643</v>
          </cell>
          <cell r="F914">
            <v>145710</v>
          </cell>
          <cell r="G914" t="str">
            <v>ExpertGroups/Karplanter/N</v>
          </cell>
          <cell r="H914" t="str">
            <v>Karplanter</v>
          </cell>
          <cell r="I914" t="str">
            <v>Karplanter</v>
          </cell>
          <cell r="J914" t="str">
            <v>NotApplicable</v>
          </cell>
          <cell r="M914" t="str">
            <v>canNotEstablishWithin50years</v>
          </cell>
          <cell r="AA914">
            <v>1989</v>
          </cell>
          <cell r="AB914" t="str">
            <v>terrestrial</v>
          </cell>
          <cell r="AD914" t="str">
            <v>unknown</v>
          </cell>
          <cell r="AE914" t="str">
            <v>no</v>
          </cell>
          <cell r="AF914" t="str">
            <v>unknown</v>
          </cell>
          <cell r="AI914">
            <v>1</v>
          </cell>
          <cell r="AJ914" t="str">
            <v>V</v>
          </cell>
          <cell r="AW914" t="str">
            <v>Ingen kjent effekt</v>
          </cell>
          <cell r="AX914" t="str">
            <v>Ingen kjent effekt</v>
          </cell>
          <cell r="BC914" t="str">
            <v>Ingen kjent effekt</v>
          </cell>
          <cell r="BD914" t="str">
            <v>Ingen kjent effekt</v>
          </cell>
          <cell r="BK914" t="str">
            <v>temperate_nemoral:Oceania|subtropic_unspecified:Oceania</v>
          </cell>
          <cell r="BM914" t="str">
            <v>temperate_nemoral:Europe,Oceania|subtropic_unspecified:Oceania</v>
          </cell>
          <cell r="DI914">
            <v>0</v>
          </cell>
        </row>
        <row r="915">
          <cell r="B915" t="str">
            <v>Leucanthemella serotina</v>
          </cell>
          <cell r="C915" t="str">
            <v>(L.) Tzvelev</v>
          </cell>
          <cell r="E915">
            <v>143872</v>
          </cell>
          <cell r="F915">
            <v>170008</v>
          </cell>
          <cell r="G915" t="str">
            <v>ExpertGroups/Karplanter/N</v>
          </cell>
          <cell r="H915" t="str">
            <v>Karplanter</v>
          </cell>
          <cell r="I915" t="str">
            <v>Karplanter</v>
          </cell>
          <cell r="J915" t="str">
            <v>NotApplicable</v>
          </cell>
          <cell r="M915" t="str">
            <v>canNotEstablishWithin50years</v>
          </cell>
          <cell r="AA915">
            <v>1979</v>
          </cell>
          <cell r="AB915" t="str">
            <v>terrestrial</v>
          </cell>
          <cell r="AD915" t="str">
            <v>unknown</v>
          </cell>
          <cell r="AE915" t="str">
            <v>no</v>
          </cell>
          <cell r="AF915" t="str">
            <v>unknown</v>
          </cell>
          <cell r="AI915">
            <v>5</v>
          </cell>
          <cell r="AJ915" t="str">
            <v>V</v>
          </cell>
          <cell r="AW915" t="str">
            <v>Ingen kjent effekt</v>
          </cell>
          <cell r="AX915" t="str">
            <v>Ingen kjent effekt</v>
          </cell>
          <cell r="BC915" t="str">
            <v>Ingen kjent effekt</v>
          </cell>
          <cell r="BD915" t="str">
            <v>Ingen kjent effekt</v>
          </cell>
          <cell r="BK915" t="str">
            <v>temperate_nemoral:Europe|subtropic_mediterranean:Europe</v>
          </cell>
          <cell r="BM915" t="str">
            <v>temperate_nemoral:Europe|subtropic_mediterranean:Europe</v>
          </cell>
          <cell r="DI915">
            <v>0</v>
          </cell>
        </row>
        <row r="916">
          <cell r="B916" t="str">
            <v>Leucanthemum maximum</v>
          </cell>
          <cell r="C916" t="str">
            <v>(Ramond) DC.</v>
          </cell>
          <cell r="D916" t="str">
            <v>storkrage</v>
          </cell>
          <cell r="E916">
            <v>134118</v>
          </cell>
          <cell r="F916">
            <v>100729</v>
          </cell>
          <cell r="G916" t="str">
            <v>ExpertGroups/Karplanter/N</v>
          </cell>
          <cell r="H916" t="str">
            <v>Karplanter</v>
          </cell>
          <cell r="I916" t="str">
            <v>Karplanter</v>
          </cell>
          <cell r="J916" t="str">
            <v>AlienSpecie</v>
          </cell>
          <cell r="N916">
            <v>2</v>
          </cell>
          <cell r="Q916">
            <v>1</v>
          </cell>
          <cell r="T916" t="str">
            <v>LO</v>
          </cell>
          <cell r="U916">
            <v>2</v>
          </cell>
          <cell r="V916" t="str">
            <v>2AB,1</v>
          </cell>
          <cell r="AA916">
            <v>1994</v>
          </cell>
          <cell r="AB916" t="str">
            <v>terrestrial</v>
          </cell>
          <cell r="AD916" t="str">
            <v>unknown</v>
          </cell>
          <cell r="AE916" t="str">
            <v>no</v>
          </cell>
          <cell r="AF916" t="str">
            <v>unknown</v>
          </cell>
          <cell r="AG916">
            <v>1994</v>
          </cell>
          <cell r="AH916" t="str">
            <v>SF Hyllstad: Leirvik Hola</v>
          </cell>
          <cell r="AI916">
            <v>5</v>
          </cell>
          <cell r="AJ916" t="str">
            <v>V</v>
          </cell>
          <cell r="AL916">
            <v>1</v>
          </cell>
          <cell r="AM916" t="str">
            <v>importDirect</v>
          </cell>
          <cell r="AN916">
            <v>3</v>
          </cell>
          <cell r="AO916" t="str">
            <v>introductionEscaped,spreadTransportpollution</v>
          </cell>
          <cell r="AP916" t="str">
            <v>OsA,Bu,Sf,Mr</v>
          </cell>
          <cell r="AQ916">
            <v>40</v>
          </cell>
          <cell r="AR916">
            <v>5</v>
          </cell>
          <cell r="AS916">
            <v>200</v>
          </cell>
          <cell r="AT916">
            <v>51300</v>
          </cell>
          <cell r="AU916">
            <v>600</v>
          </cell>
          <cell r="AV916">
            <v>100</v>
          </cell>
          <cell r="AW916" t="str">
            <v>Ingen kjent effekt</v>
          </cell>
          <cell r="AX916" t="str">
            <v>Ingen kjent effekt</v>
          </cell>
          <cell r="BC916" t="str">
            <v>Ingen kjent effekt</v>
          </cell>
          <cell r="BD916" t="str">
            <v>Ingen kjent effekt</v>
          </cell>
          <cell r="BE916" t="str">
            <v>no</v>
          </cell>
          <cell r="BF916" t="str">
            <v>no</v>
          </cell>
          <cell r="BG916" t="str">
            <v>V</v>
          </cell>
          <cell r="BK916" t="str">
            <v>temperate_nemoral:Europe</v>
          </cell>
          <cell r="BM916" t="str">
            <v>temperate_nemoral:Europe,Oceania,NorthAndCentralAmerica|subtropic_mediterranean:Europe,Oceania,NorthAndCentralAmerica</v>
          </cell>
          <cell r="BO916">
            <v>2</v>
          </cell>
          <cell r="BR916" t="str">
            <v>RedListCategoryLevel</v>
          </cell>
          <cell r="BT916">
            <v>2</v>
          </cell>
          <cell r="BW916" t="str">
            <v>SpreadYearlyIncreaseCalculatedExpansionSpeed</v>
          </cell>
          <cell r="BX916">
            <v>128.66</v>
          </cell>
          <cell r="BY916">
            <v>1</v>
          </cell>
          <cell r="CB916" t="str">
            <v>T4-C-3,T35,T40</v>
          </cell>
          <cell r="CC916">
            <v>1</v>
          </cell>
          <cell r="CH916">
            <v>1</v>
          </cell>
          <cell r="CM916">
            <v>1</v>
          </cell>
          <cell r="CQ916">
            <v>1</v>
          </cell>
          <cell r="CU916">
            <v>1</v>
          </cell>
          <cell r="CX916">
            <v>0</v>
          </cell>
          <cell r="CY916">
            <v>1</v>
          </cell>
          <cell r="DB916">
            <v>0</v>
          </cell>
          <cell r="DC916" t="str">
            <v>Storkrage &lt;i&gt;Leucanthemum maximum&lt;/i&gt; er en art av prestekrage-komplekset fra Pyreneene. Den er en flerårig urt med frøformering. Fruktene har ikke sveveapparat og spres nokså passivt, trolig mest med dyr under naturlige forhold. Den dyrkes en del i Norge og er spredt ut eller kastet ut på skrotemark, særlig på Vestlandet.&lt;br/&gt;Prestekrage-komplekset er en systematisk komplisert gruppe der Flora Europaea (Heywood 1976) antyder 15 arter ved siden av prestekrage &lt;i&gt;L. vulgare&lt;/i&gt;. Alle disse er lokale arter i fjellstrøk i Sør-Europa. Storkrage og en annen art av gruppen, &lt;i&gt;L. lacustre&lt;/i&gt; fra østre Portugal (Estremadura) inngår i det hagehybridkomplekset som kalles kjempekrage &lt;i&gt;L. &lt;/i&gt;x &lt;i&gt;superbum&lt;/i&gt;. Vi har revidert det materialet vi har hatt tilgjengelig i Osloherbariet, og studert fotos innlagt i Artsobservasjoner, men vi har ikke hatt anledning til å studere materiale i andre samlinger. Derfor er slike opplysninger markert som utelatt (Ex Tax) i dokumentasjonsfila. Storkrage synes særlig å forekomme på Vestlandet, mens kjempekrage er funnet flere steder i låglandet.</v>
          </cell>
          <cell r="DD916" t="str">
            <v>Storkrage ble først dokumentert ved herbariebelegg fra tre lokaliteter i SF Hyllestad i 1994, alle forekomstene resultat av dumping av hageavfall og lokal formering, med naturalisering (reproduksjon) i hvert fall ett sted i Hyllestad (Leirvik Hola). Senere er arten funnet som gjenstående etter et gartneri i Ak Asker (Bondi 2005), på trolige dumpeplasser i Bu Drammen 2012 og Hurum 2016, og på fire lokaliteter i Møre og Romsdal i Sunndal 2003, Ålesund 2015 og Giske 2015 (to lokaliteter).</v>
          </cell>
          <cell r="DE916" t="str">
            <v>Arten er innført som hageplante og spredt ved dumping av hageavfall og forflytning av jordmasser.</v>
          </cell>
          <cell r="DF916" t="str">
            <v>Invasjonspotensialet er begrenset, med begrenset median levetid og begrenset ekspansjonshastighet.</v>
          </cell>
          <cell r="DG916" t="str">
            <v>Ingen kjent negativ økologisk effekt er knyttet til arten.</v>
          </cell>
          <cell r="DH916" t="str">
            <v>Storkrage vurderes til låg økologisk risiko, og bare på grunn av invasjonspotensialet. Arten er under etablering i norsk natur, kanskje spesielt på Vestlandet, men utgjør neppe noen økologisk risiko.</v>
          </cell>
          <cell r="DI916">
            <v>1</v>
          </cell>
        </row>
        <row r="917">
          <cell r="B917" t="str">
            <v>Leucanthemum ×superbum</v>
          </cell>
          <cell r="C917" t="str">
            <v>(Bergmans ex J.W.Ingram) D.H.Kent</v>
          </cell>
          <cell r="D917" t="str">
            <v>kjempekrage</v>
          </cell>
          <cell r="E917">
            <v>134115</v>
          </cell>
          <cell r="F917">
            <v>100730</v>
          </cell>
          <cell r="G917" t="str">
            <v>ExpertGroups/Karplanter/N</v>
          </cell>
          <cell r="H917" t="str">
            <v>Karplanter</v>
          </cell>
          <cell r="I917" t="str">
            <v>Karplanter</v>
          </cell>
          <cell r="J917" t="str">
            <v>AlienSpecie</v>
          </cell>
          <cell r="N917">
            <v>3</v>
          </cell>
          <cell r="O917" t="str">
            <v>V</v>
          </cell>
          <cell r="Q917">
            <v>1</v>
          </cell>
          <cell r="T917" t="str">
            <v>LO</v>
          </cell>
          <cell r="U917">
            <v>2</v>
          </cell>
          <cell r="V917" t="str">
            <v>3B,1</v>
          </cell>
          <cell r="X917">
            <v>2</v>
          </cell>
          <cell r="Y917">
            <v>3</v>
          </cell>
          <cell r="Z917">
            <v>1</v>
          </cell>
          <cell r="AA917">
            <v>1992</v>
          </cell>
          <cell r="AB917" t="str">
            <v>terrestrial</v>
          </cell>
          <cell r="AD917" t="str">
            <v>unknown</v>
          </cell>
          <cell r="AE917" t="str">
            <v>yes</v>
          </cell>
          <cell r="AF917" t="str">
            <v>unknown</v>
          </cell>
          <cell r="AG917">
            <v>1992</v>
          </cell>
          <cell r="AH917" t="str">
            <v>Bu Lier: S for Muggerud</v>
          </cell>
          <cell r="AI917">
            <v>5</v>
          </cell>
          <cell r="AJ917" t="str">
            <v>V</v>
          </cell>
          <cell r="AL917">
            <v>1</v>
          </cell>
          <cell r="AM917" t="str">
            <v>importDirect</v>
          </cell>
          <cell r="AN917">
            <v>3</v>
          </cell>
          <cell r="AO917" t="str">
            <v>introductionEscaped,spreadTransportpollution</v>
          </cell>
          <cell r="AP917" t="str">
            <v>Øs,OsA,Bu,Ve,Ro,Sf</v>
          </cell>
          <cell r="AQ917">
            <v>40</v>
          </cell>
          <cell r="AR917">
            <v>7</v>
          </cell>
          <cell r="AS917">
            <v>280</v>
          </cell>
          <cell r="AT917">
            <v>100000</v>
          </cell>
          <cell r="AU917">
            <v>840</v>
          </cell>
          <cell r="AV917">
            <v>80</v>
          </cell>
          <cell r="AW917" t="str">
            <v>Ingen kjent effekt</v>
          </cell>
          <cell r="AX917" t="str">
            <v>Ingen kjent effekt</v>
          </cell>
          <cell r="BC917" t="str">
            <v>Ingen kjent effekt</v>
          </cell>
          <cell r="BD917" t="str">
            <v>Ingen kjent effekt</v>
          </cell>
          <cell r="BE917" t="str">
            <v>no</v>
          </cell>
          <cell r="BF917" t="str">
            <v>no</v>
          </cell>
          <cell r="BK917" t="str">
            <v>unknown:Europe</v>
          </cell>
          <cell r="BM917" t="str">
            <v>temperate_nemoral:Europe,Oceania|subtropic_mediterranean:Europe,Oceania</v>
          </cell>
          <cell r="BO917">
            <v>2</v>
          </cell>
          <cell r="BR917" t="str">
            <v>RedListCategoryLevel</v>
          </cell>
          <cell r="BT917">
            <v>3</v>
          </cell>
          <cell r="BV917" t="str">
            <v>X</v>
          </cell>
          <cell r="BW917" t="str">
            <v>SpreadYearlyIncreaseObservations</v>
          </cell>
          <cell r="BX917">
            <v>193</v>
          </cell>
          <cell r="BY917">
            <v>1</v>
          </cell>
          <cell r="CB917" t="str">
            <v>T4,T35,T37,T40,T42,T43</v>
          </cell>
          <cell r="CC917">
            <v>1</v>
          </cell>
          <cell r="CH917">
            <v>1</v>
          </cell>
          <cell r="CM917">
            <v>1</v>
          </cell>
          <cell r="CQ917">
            <v>1</v>
          </cell>
          <cell r="CU917">
            <v>1</v>
          </cell>
          <cell r="CX917">
            <v>0</v>
          </cell>
          <cell r="CY917">
            <v>1</v>
          </cell>
          <cell r="DB917">
            <v>0</v>
          </cell>
          <cell r="DC917" t="str">
            <v>Kjempekrage &lt;i&gt;Leucanthemum &lt;/i&gt;x &lt;i&gt;superbum&lt;/i&gt; er en hagehybridart som dyrkes mye som prydplante. Den har frøformering, men fruktsettingen er kanskje noe variabel. Den formerer seg i Norge. Den er funnet hovedsakelig på skrotemark, men en sjelden gang i lågurtskog (som resultat av dumping av hageavfall).&lt;br/&gt;Prestekrage-komplekset er en systematisk komplisert gruppe der Flora Europaea (Heywood 1976) antyder 15 arter ved siden av prestekrage &lt;i&gt;L. vulgare&lt;/i&gt;. Alle disse er lokale arter i fjellstrøk i Sør-Europa. Storkrage og en annen art av gruppen, &lt;i&gt;L. lacustre&lt;/i&gt; fra østre Portugal (Estremadura) inngår i det hagehybridkomplekset som kalles kjempekrage &lt;i&gt;L. &lt;/i&gt;x &lt;i&gt;superbum&lt;/i&gt;. Vi har revidert det materialet vi har hatt tilgjengelig i Osloherbariet, og studert fotos innlagt i Artsobservasjoner, men vi har ikke hatt anledning til å studere materiale i andre samlinger. Derfor er slike opplysninger markert som utelatt (Ex Tax) i dokumentasjonsfila. Storkrage synes særlig å forekomme på Vestlandet, mens kjempekrage er funnet flere steder i låglandet.</v>
          </cell>
          <cell r="DD917" t="str">
            <v>&lt;p&gt;Kjempekrage &lt;em&gt;Leucanthemum &lt;/em&gt;x &lt;em&gt;superbum &lt;/em&gt;oppfattes her snevrere enn i behandlingen av fremmede arter i 2012 (storkrage &lt;i&gt;L. maximum&lt;/i&gt; behandles separat). Arten kan ha vært lenge dyrket, men første opplysning som forvillet er fra 1992 i Bu Lier. Siden er arten funnet 15 steder i kystfylker fra Østfold til Møre og Romsdal, og med ett funn i Øst-Finnmark (Sør-Varanger: Kirkenes). Utbredelsen er trolig mye tettere fordi vi har måttet utelate fra vurderingen alle herbariebelegg og opplysninger vi ikke har kunnet bekrefte om hører til den ene eller den andre av artene (det utelatte utgjør 69 % av alle opplysninger).&lt;/p&gt;</v>
          </cell>
          <cell r="DE917" t="str">
            <v>Arten er innført som hageplante og spredt ut fra hager hovedsakelig ved dumping av hageavfall, men en sjelden gang også sett frøspredt. Den følger med ved forflytning av jordmasser.</v>
          </cell>
          <cell r="DF917" t="str">
            <v>Invasjonspotensialet er moderat, med usikkerhet til begrenset, som en kombinasjon av begrenset median levetid og moderat (til begrenset) ekspansjonshastighet. Arten har noe frøspredning, men er ikke særlig ekspansiv. Funnfrekvensen (ekspansjonshastigheten) øker hovedsakelig på grunn av økt bruk.</v>
          </cell>
          <cell r="DG917" t="str">
            <v>Ingen kjent negativ økologisk effekt er knyttet til arten.</v>
          </cell>
          <cell r="DH917" t="str">
            <v>&lt;p&gt;Kjempekrage vurderes til låg økologisk risiko, og bare på grunn av invasjonspotensialet. Den utgjør ingen påviselig trussel mot norsk natur. Den synes heller ikke å være interfertil med vår stedegne prestekrage &lt;em&gt;Leucanthemum vulgare&lt;/em&gt;.&lt;br/&gt;&lt;/p&gt;</v>
          </cell>
          <cell r="DI917">
            <v>1</v>
          </cell>
        </row>
        <row r="918">
          <cell r="B918" t="str">
            <v>Levisticum officinale</v>
          </cell>
          <cell r="C918" t="str">
            <v>W.D.J.Koch</v>
          </cell>
          <cell r="D918" t="str">
            <v>løpstikke</v>
          </cell>
          <cell r="E918">
            <v>134126</v>
          </cell>
          <cell r="F918">
            <v>100337</v>
          </cell>
          <cell r="G918" t="str">
            <v>ExpertGroups/Karplanter/N</v>
          </cell>
          <cell r="H918" t="str">
            <v>Karplanter</v>
          </cell>
          <cell r="I918" t="str">
            <v>Karplanter</v>
          </cell>
          <cell r="J918" t="str">
            <v>NotApplicable</v>
          </cell>
          <cell r="M918" t="str">
            <v>traditionalProductionSpecie</v>
          </cell>
          <cell r="X918">
            <v>2</v>
          </cell>
          <cell r="Y918">
            <v>3</v>
          </cell>
          <cell r="Z918">
            <v>1</v>
          </cell>
          <cell r="AA918" t="str">
            <v>1840-tallet</v>
          </cell>
          <cell r="AB918" t="str">
            <v>terrestrial</v>
          </cell>
          <cell r="AD918" t="str">
            <v>unknown</v>
          </cell>
          <cell r="AE918" t="str">
            <v>yes</v>
          </cell>
          <cell r="AF918" t="str">
            <v>unknown</v>
          </cell>
          <cell r="AG918" t="str">
            <v>1840-tallet</v>
          </cell>
          <cell r="AH918" t="str">
            <v>Op Toten: Rustad</v>
          </cell>
          <cell r="AI918">
            <v>10</v>
          </cell>
          <cell r="AJ918" t="str">
            <v>V</v>
          </cell>
          <cell r="AW918" t="str">
            <v>Ingen kjent effekt</v>
          </cell>
          <cell r="AX918" t="str">
            <v>Ingen kjent effekt</v>
          </cell>
          <cell r="BC918" t="str">
            <v>Ingen kjent effekt</v>
          </cell>
          <cell r="BD918" t="str">
            <v>Ingen kjent effekt</v>
          </cell>
          <cell r="BK918" t="str">
            <v>temperate_dry:Asia|subtropic_unspecified:Asia</v>
          </cell>
          <cell r="BM918" t="str">
            <v>temperate_boreal:Europe|temperate_nemoral:Europe,NorthAndCentralAmerica|temperate_dry:Europe,Asia|subtropic_unspecified:Asia|subtropic_mediterranean:Europe,Asia</v>
          </cell>
          <cell r="DI918">
            <v>1</v>
          </cell>
        </row>
        <row r="919">
          <cell r="B919" t="str">
            <v>Liatris spicata</v>
          </cell>
          <cell r="C919" t="str">
            <v>(L.) Willd.</v>
          </cell>
          <cell r="D919" t="str">
            <v>akssøyleblom</v>
          </cell>
          <cell r="E919">
            <v>60693</v>
          </cell>
          <cell r="F919">
            <v>100733</v>
          </cell>
          <cell r="G919" t="str">
            <v>ExpertGroups/Karplanter/N</v>
          </cell>
          <cell r="H919" t="str">
            <v>Karplanter</v>
          </cell>
          <cell r="I919" t="str">
            <v>Karplanter</v>
          </cell>
          <cell r="J919" t="str">
            <v>NotApplicable</v>
          </cell>
          <cell r="M919" t="str">
            <v>canNotEstablishWithin50years</v>
          </cell>
          <cell r="AA919">
            <v>2003</v>
          </cell>
          <cell r="AB919" t="str">
            <v>terrestrial</v>
          </cell>
          <cell r="AD919" t="str">
            <v>other</v>
          </cell>
          <cell r="AE919" t="str">
            <v>no</v>
          </cell>
          <cell r="AF919" t="str">
            <v>unknown</v>
          </cell>
          <cell r="AI919">
            <v>5</v>
          </cell>
          <cell r="AJ919" t="str">
            <v>V</v>
          </cell>
          <cell r="AW919" t="str">
            <v>Ingen kjent effekt</v>
          </cell>
          <cell r="AX919" t="str">
            <v>Ingen kjent effekt</v>
          </cell>
          <cell r="BC919" t="str">
            <v>Ingen kjent effekt</v>
          </cell>
          <cell r="BD919" t="str">
            <v>Ingen kjent effekt</v>
          </cell>
          <cell r="BK919" t="str">
            <v>temperate_nemoral:NorthAndCentralAmerica|subtropic_unspecified:NorthAndCentralAmerica</v>
          </cell>
          <cell r="BM919" t="str">
            <v>temperate_nemoral:Europe,NorthAndCentralAmerica|subtropic_unspecified:NorthAndCentralAmerica</v>
          </cell>
          <cell r="DI919">
            <v>0</v>
          </cell>
        </row>
        <row r="920">
          <cell r="B920" t="str">
            <v>Ligularia dentata</v>
          </cell>
          <cell r="C920" t="str">
            <v>(A.Gray) Hara</v>
          </cell>
          <cell r="D920" t="str">
            <v>stor nøkketunge</v>
          </cell>
          <cell r="E920">
            <v>134149</v>
          </cell>
          <cell r="F920">
            <v>100735</v>
          </cell>
          <cell r="G920" t="str">
            <v>ExpertGroups/Karplanter/N</v>
          </cell>
          <cell r="H920" t="str">
            <v>Karplanter</v>
          </cell>
          <cell r="I920" t="str">
            <v>Karplanter</v>
          </cell>
          <cell r="J920" t="str">
            <v>AlienSpecie</v>
          </cell>
          <cell r="N920">
            <v>3</v>
          </cell>
          <cell r="O920" t="str">
            <v>V</v>
          </cell>
          <cell r="Q920">
            <v>1</v>
          </cell>
          <cell r="T920" t="str">
            <v>LO</v>
          </cell>
          <cell r="U920">
            <v>2</v>
          </cell>
          <cell r="V920" t="str">
            <v>3AB,1</v>
          </cell>
          <cell r="X920">
            <v>3</v>
          </cell>
          <cell r="Y920">
            <v>4</v>
          </cell>
          <cell r="Z920">
            <v>1</v>
          </cell>
          <cell r="AA920">
            <v>1964</v>
          </cell>
          <cell r="AB920" t="str">
            <v>terrestrial</v>
          </cell>
          <cell r="AD920" t="str">
            <v>unknown</v>
          </cell>
          <cell r="AE920" t="str">
            <v>yes</v>
          </cell>
          <cell r="AF920" t="str">
            <v>unknown</v>
          </cell>
          <cell r="AG920">
            <v>2001</v>
          </cell>
          <cell r="AH920" t="str">
            <v>Tr Tromsø: Kvaløya, Karveslettveien</v>
          </cell>
          <cell r="AI920">
            <v>10</v>
          </cell>
          <cell r="AJ920" t="str">
            <v>V</v>
          </cell>
          <cell r="AL920">
            <v>1</v>
          </cell>
          <cell r="AM920" t="str">
            <v>importDirect</v>
          </cell>
          <cell r="AN920">
            <v>2</v>
          </cell>
          <cell r="AO920" t="str">
            <v>introductionEscaped,spreadNaturalDispersal</v>
          </cell>
          <cell r="AP920" t="str">
            <v>No,Tr</v>
          </cell>
          <cell r="AQ920">
            <v>28</v>
          </cell>
          <cell r="AR920">
            <v>3</v>
          </cell>
          <cell r="AS920">
            <v>84</v>
          </cell>
          <cell r="AT920">
            <v>3870</v>
          </cell>
          <cell r="AU920">
            <v>240</v>
          </cell>
          <cell r="AV920">
            <v>50</v>
          </cell>
          <cell r="AW920" t="str">
            <v>Ingen kjent effekt</v>
          </cell>
          <cell r="AX920" t="str">
            <v>Ingen kjent effekt</v>
          </cell>
          <cell r="BC920" t="str">
            <v>Ingen kjent effekt</v>
          </cell>
          <cell r="BD920" t="str">
            <v>Ingen kjent effekt</v>
          </cell>
          <cell r="BE920" t="str">
            <v>no</v>
          </cell>
          <cell r="BF920" t="str">
            <v>no</v>
          </cell>
          <cell r="BK920" t="str">
            <v>temperate_nemoral:Asia</v>
          </cell>
          <cell r="BM920" t="str">
            <v>temperate_boreal:Europe|temperate_nemoral:Europe,Asia,Oceania,NorthAndCentralAmerica</v>
          </cell>
          <cell r="BO920">
            <v>3</v>
          </cell>
          <cell r="BQ920" t="str">
            <v>X</v>
          </cell>
          <cell r="BR920" t="str">
            <v>RedListCategoryLevel</v>
          </cell>
          <cell r="BT920">
            <v>3</v>
          </cell>
          <cell r="BV920" t="str">
            <v>X</v>
          </cell>
          <cell r="BW920" t="str">
            <v>SpreadYearlyIncreaseObservations</v>
          </cell>
          <cell r="BX920">
            <v>177</v>
          </cell>
          <cell r="BY920">
            <v>1</v>
          </cell>
          <cell r="CB920" t="str">
            <v>T4-C-3,T4-C-7,T4-C-18,T35</v>
          </cell>
          <cell r="CC920">
            <v>1</v>
          </cell>
          <cell r="CH920">
            <v>1</v>
          </cell>
          <cell r="CL920" t="str">
            <v>T4-C-3,T4-C-18</v>
          </cell>
          <cell r="CM920">
            <v>1</v>
          </cell>
          <cell r="CQ920">
            <v>1</v>
          </cell>
          <cell r="CU920">
            <v>1</v>
          </cell>
          <cell r="CX920">
            <v>0</v>
          </cell>
          <cell r="CY920">
            <v>1</v>
          </cell>
          <cell r="DB920">
            <v>0</v>
          </cell>
          <cell r="DC920" t="str">
            <v>Stor nøkketunge &lt;i&gt;Ligularia dentata&lt;/i&gt; er en langlevd flerårig urt med frøreproduksjon, men uten sterk klonal spredning. Frøene spres med vind over begrensete avstander. Den kommer fra Kina og Japan. Arten etablerer seg best i noe næringsrik lågurt- og høgstaudeskog, men er funnet mange steder på frodig skrotemark (veikanter, grøftekanter).</v>
          </cell>
          <cell r="DD920" t="str">
            <v>&lt;p&gt;Stor nøkketunge er relativt nylig blitt populær som hagestaude. Den ble funnet første gang i Ak Asker: Nesøya i 1964, men registrert etablert først i Tr Tromsø: Kvaløysletta i 2001. I løpet av 16 år har den fått ni mer eller mindre etablerte forekomster i No Narvik og Evenes og Tr Tromsø. Den er ekspansiv og kan forventes å bli mye mer hyppig framover.&lt;/p&gt;</v>
          </cell>
          <cell r="DE920" t="str">
            <v>Arten er innført som hageplante og sSpredt ut fra hager med utkast og med vindspredte frukter. Videre egenspredning skjer med vindbårne frukter.</v>
          </cell>
          <cell r="DF920" t="str">
            <v>Invasjonspotensialet er moderat, med usikkerhet til begrenset, en kombinasjon av moderat (til begrenset) median levetid og moderat (til begrenset) ekspansjonshastighet (150-200 m/år).</v>
          </cell>
          <cell r="DG920" t="str">
            <v>Arten har foreløpig ingen kjente økologiske effekter og forventes heller ikke å få effekter som overstiger terskelverdien til en liten effekt de kommende 50 år. Arten kan etablere og spre seg i noe næringsrik skog (lågurt- og høgstaude-typer), er storvokst, men synes ikke å ha noen merkbar fortrengnings-effekt på stedegne arter innen rimelig framtid.</v>
          </cell>
          <cell r="DH920" t="str">
            <v>&lt;p&gt;Stor nøkketunge vurderes til låg økologisk risiko, og bare på grunn av invasjonspotensialet. Dette er en nedgradering fra potensielt høg risiko ved vurderingen i 2012. Nedgraderingen skyldes endret beregningsmåte for invasjonspotensialet. Arten er nokså nylig tatt i bruk som hagestaude og er særlig populær nordpå. Den er helt hardfør. Den sprer seg ut i eng og skogkanter og har potensial for å etablere seg meget godt i næringsrik skog. Det er uvisst hvor sterk ekspansjonen vil bli. Den er storvokst nok til å kunne fortrenge andre planter, men det vil ta lang tid før en slik effekt vil merkes. Foreløpig er den bare kjent fra 9 (10) forekomster, hver på noen få kvadratmeter.&lt;/p&gt;</v>
          </cell>
          <cell r="DI920">
            <v>0</v>
          </cell>
        </row>
        <row r="921">
          <cell r="B921" t="str">
            <v>Ligularia przewalskii</v>
          </cell>
          <cell r="C921" t="str">
            <v>(Maxim.) Diels</v>
          </cell>
          <cell r="D921" t="str">
            <v>aksnøkketunge</v>
          </cell>
          <cell r="E921">
            <v>60696</v>
          </cell>
          <cell r="F921">
            <v>100736</v>
          </cell>
          <cell r="G921" t="str">
            <v>ExpertGroups/Karplanter/N</v>
          </cell>
          <cell r="H921" t="str">
            <v>Karplanter</v>
          </cell>
          <cell r="I921" t="str">
            <v>Karplanter</v>
          </cell>
          <cell r="J921" t="str">
            <v>AlienSpecie</v>
          </cell>
          <cell r="N921">
            <v>2</v>
          </cell>
          <cell r="P921" t="str">
            <v>V</v>
          </cell>
          <cell r="Q921">
            <v>1</v>
          </cell>
          <cell r="T921" t="str">
            <v>LO</v>
          </cell>
          <cell r="U921">
            <v>2</v>
          </cell>
          <cell r="V921" t="str">
            <v>2AB,1</v>
          </cell>
          <cell r="X921">
            <v>1</v>
          </cell>
          <cell r="Y921">
            <v>1</v>
          </cell>
          <cell r="Z921">
            <v>1</v>
          </cell>
          <cell r="AA921">
            <v>1951</v>
          </cell>
          <cell r="AB921" t="str">
            <v>terrestrial</v>
          </cell>
          <cell r="AD921" t="str">
            <v>unknown</v>
          </cell>
          <cell r="AE921" t="str">
            <v>yes</v>
          </cell>
          <cell r="AF921" t="str">
            <v>unknown</v>
          </cell>
          <cell r="AG921">
            <v>1999</v>
          </cell>
          <cell r="AH921" t="str">
            <v>Ro Sola: Sørnes</v>
          </cell>
          <cell r="AI921">
            <v>10</v>
          </cell>
          <cell r="AJ921" t="str">
            <v>V</v>
          </cell>
          <cell r="AL921">
            <v>1</v>
          </cell>
          <cell r="AM921" t="str">
            <v>importDirect</v>
          </cell>
          <cell r="AN921">
            <v>3</v>
          </cell>
          <cell r="AO921" t="str">
            <v>introductionEscaped,spreadNaturalDispersal</v>
          </cell>
          <cell r="AP921" t="str">
            <v>Øs,OsA,Bu,Ro,No,Tr</v>
          </cell>
          <cell r="AQ921">
            <v>24</v>
          </cell>
          <cell r="AR921">
            <v>3</v>
          </cell>
          <cell r="AS921">
            <v>72</v>
          </cell>
          <cell r="AT921">
            <v>180000</v>
          </cell>
          <cell r="AU921">
            <v>140</v>
          </cell>
          <cell r="AV921">
            <v>80</v>
          </cell>
          <cell r="AW921" t="str">
            <v>Ingen kjent effekt</v>
          </cell>
          <cell r="AX921" t="str">
            <v>Ingen kjent effekt</v>
          </cell>
          <cell r="BC921" t="str">
            <v>Ingen kjent effekt</v>
          </cell>
          <cell r="BD921" t="str">
            <v>Ingen kjent effekt</v>
          </cell>
          <cell r="BE921" t="str">
            <v>no</v>
          </cell>
          <cell r="BF921" t="str">
            <v>no</v>
          </cell>
          <cell r="BK921" t="str">
            <v>temperate_nemoral:Asia</v>
          </cell>
          <cell r="BM921" t="str">
            <v>temperate_boreal:Europe|temperate_nemoral:Europe,Asia</v>
          </cell>
          <cell r="BO921">
            <v>2</v>
          </cell>
          <cell r="BP921" t="str">
            <v>X</v>
          </cell>
          <cell r="BR921" t="str">
            <v>RedListCategoryLevel</v>
          </cell>
          <cell r="BT921">
            <v>2</v>
          </cell>
          <cell r="BW921" t="str">
            <v>SpreadYearlyIncreaseCalculatedExpansionSpeed</v>
          </cell>
          <cell r="BX921">
            <v>134.84</v>
          </cell>
          <cell r="BY921">
            <v>1</v>
          </cell>
          <cell r="CB921" t="str">
            <v>T4,T35,T40</v>
          </cell>
          <cell r="CC921">
            <v>1</v>
          </cell>
          <cell r="CH921">
            <v>1</v>
          </cell>
          <cell r="CL921" t="str">
            <v>T4</v>
          </cell>
          <cell r="CM921">
            <v>1</v>
          </cell>
          <cell r="CQ921">
            <v>1</v>
          </cell>
          <cell r="CU921">
            <v>1</v>
          </cell>
          <cell r="CX921">
            <v>0</v>
          </cell>
          <cell r="CY921">
            <v>1</v>
          </cell>
          <cell r="DB921">
            <v>0</v>
          </cell>
          <cell r="DC921" t="str">
            <v>Aksnøkketunge &lt;i&gt;Ligularia przewalsiii&lt;/i&gt; er en langlevd flerårig art med stor frøreproduksjon, men med liten eller ingen klonal spredning. Fruktene er vindspredte over små til middels avstander (trolig innen 100 m). Arten stammer fra Nord-Kina. Den etablerer seg i noe næringsrik skog, men de aller fleste forekomstene er på veikanter og skrotemark hvor hageavfall er blitt dumpet.</v>
          </cell>
          <cell r="DD921" t="str">
            <v>&lt;p&gt;Aksnøkketunge er svært ny som hagestaude i Norge. Foreløpig er den nesten bare funnet som gjenstående og på hageutkast (Øf Rakkestad 2006, Ak Ås 2001, Oslo 1951, No Fauske 2008 og Tr Tromsø 2016), men forekomster i Ro Sola 1999 og Bu Drammen 2014 tyder på reproduksjon i skog. Vi har ingen opplysninger om hvor godt etablert den er, men vi antar at flere av disse forekomstene nå er etablerte.&lt;/p&gt;</v>
          </cell>
          <cell r="DE921" t="str">
            <v>Arten er innført som hageplante og spredt ut fra hager ved utkast og kanskje litt med frukter. Liten eller ingen videre spredning er dokumentert foreløpig.</v>
          </cell>
          <cell r="DF921" t="str">
            <v>Invasjonspotensialet er begrenset, med usikkerhet til moderat, som en kombinasjon av begrenset (til moderat) median levetid og begrenset ekspansjonshastighet (trolig under 160 m/år).</v>
          </cell>
          <cell r="DG921" t="str">
            <v>Ingen kjent negativ økologisk effekt er foreløpig knyttet til arten.</v>
          </cell>
          <cell r="DH921" t="str">
            <v>&lt;p&gt;Aksnøkketunge vurderes til låg økologisk risiko, og bare på grunn av invasjonspotensialet. Denne er en oppgradering fra ingen kjent risiko ved vurderingen i 2012. Oppgraderingen skyldes økning i kjente forekomster siden 2012. Arten har foreløpig ikke noen svært stabil forekomst i Norge (frøreproduksjon), men kan få det. Foreløpig har den ingen økologisk effekt.&lt;/p&gt;</v>
          </cell>
          <cell r="DI921">
            <v>0</v>
          </cell>
        </row>
        <row r="922">
          <cell r="B922" t="str">
            <v>Ligularia sibirica</v>
          </cell>
          <cell r="C922" t="str">
            <v>(L.) Cass.</v>
          </cell>
          <cell r="D922" t="str">
            <v>sibirnøkketunge</v>
          </cell>
          <cell r="E922">
            <v>134150</v>
          </cell>
          <cell r="F922">
            <v>128742</v>
          </cell>
          <cell r="G922" t="str">
            <v>ExpertGroups/Karplanter/N</v>
          </cell>
          <cell r="H922" t="str">
            <v>Karplanter</v>
          </cell>
          <cell r="I922" t="str">
            <v>Karplanter</v>
          </cell>
          <cell r="J922" t="str">
            <v>AlienSpecie</v>
          </cell>
          <cell r="N922">
            <v>3</v>
          </cell>
          <cell r="Q922">
            <v>1</v>
          </cell>
          <cell r="T922" t="str">
            <v>LO</v>
          </cell>
          <cell r="U922">
            <v>2</v>
          </cell>
          <cell r="V922" t="str">
            <v>3B,1</v>
          </cell>
          <cell r="X922">
            <v>1</v>
          </cell>
          <cell r="Y922">
            <v>1</v>
          </cell>
          <cell r="Z922">
            <v>1</v>
          </cell>
          <cell r="AA922">
            <v>2010</v>
          </cell>
          <cell r="AB922" t="str">
            <v>terrestrial</v>
          </cell>
          <cell r="AD922" t="str">
            <v>unknown</v>
          </cell>
          <cell r="AE922" t="str">
            <v>yes</v>
          </cell>
          <cell r="AF922" t="str">
            <v>unknown</v>
          </cell>
          <cell r="AG922">
            <v>2011</v>
          </cell>
          <cell r="AH922" t="str">
            <v>No Beiarn: Storjord</v>
          </cell>
          <cell r="AI922">
            <v>10</v>
          </cell>
          <cell r="AJ922" t="str">
            <v>V</v>
          </cell>
          <cell r="AL922">
            <v>1</v>
          </cell>
          <cell r="AM922" t="str">
            <v>importDirect</v>
          </cell>
          <cell r="AN922">
            <v>3</v>
          </cell>
          <cell r="AO922" t="str">
            <v>introductionEscaped,spreadNaturalDispersal</v>
          </cell>
          <cell r="AP922" t="str">
            <v>No,Tr</v>
          </cell>
          <cell r="AQ922">
            <v>12</v>
          </cell>
          <cell r="AR922">
            <v>3</v>
          </cell>
          <cell r="AS922">
            <v>36</v>
          </cell>
          <cell r="AT922">
            <v>16000</v>
          </cell>
          <cell r="AU922">
            <v>72</v>
          </cell>
          <cell r="AV922">
            <v>50</v>
          </cell>
          <cell r="AW922" t="str">
            <v>Ingen kjent effekt</v>
          </cell>
          <cell r="AX922" t="str">
            <v>Ingen kjent effekt</v>
          </cell>
          <cell r="BC922" t="str">
            <v>Ingen kjent effekt</v>
          </cell>
          <cell r="BD922" t="str">
            <v>Ingen kjent effekt</v>
          </cell>
          <cell r="BE922" t="str">
            <v>no</v>
          </cell>
          <cell r="BF922" t="str">
            <v>no</v>
          </cell>
          <cell r="BK922" t="str">
            <v>temperate_boreal:Asia|temperate_nemoral:Asia</v>
          </cell>
          <cell r="BM922" t="str">
            <v>temperate_boreal:Europe,Asia|temperate_nemoral:Europe,Asia</v>
          </cell>
          <cell r="BO922">
            <v>2</v>
          </cell>
          <cell r="BR922" t="str">
            <v>RedListCategoryLevel</v>
          </cell>
          <cell r="BT922">
            <v>3</v>
          </cell>
          <cell r="BW922" t="str">
            <v>SpreadYearlyIncreaseCalculatedExpansionSpeed</v>
          </cell>
          <cell r="BX922">
            <v>193.53</v>
          </cell>
          <cell r="BY922">
            <v>1</v>
          </cell>
          <cell r="CB922" t="str">
            <v>T4,T32,T35,T40</v>
          </cell>
          <cell r="CC922">
            <v>1</v>
          </cell>
          <cell r="CH922">
            <v>1</v>
          </cell>
          <cell r="CL922" t="str">
            <v>T4</v>
          </cell>
          <cell r="CM922">
            <v>1</v>
          </cell>
          <cell r="CQ922">
            <v>1</v>
          </cell>
          <cell r="CU922">
            <v>1</v>
          </cell>
          <cell r="CX922">
            <v>0</v>
          </cell>
          <cell r="CY922">
            <v>1</v>
          </cell>
          <cell r="DB922">
            <v>0</v>
          </cell>
          <cell r="DC922" t="str">
            <v>Nøkketunge-arten &lt;i&gt;Ligularia sibirica&lt;/i&gt; (kanskje sibirnøkketunge?) er en langlevd flerårig art med frøreproduksjon, men uten sterk klonal formering. Fruktene er vindspredte over moderate distanser, neppe over 100 m. Den stammer fra Sibir, Mongolia og Kina og er dyrket noe som hagestaude, spesielt nordpå. Den kastes ut fra hager og etablerer seg trolig på veikanter, grøftekanter og i skogkanter med nokså gode næringsforhold.</v>
          </cell>
          <cell r="DD922" t="str">
            <v>&lt;p&gt;&lt;em&gt;Ligularia sibirica &lt;/em&gt;er nå funnet tre steder: i No Beiarn: Storjord "i gr&amp;#228:smark" 2019, Tr Harstad: mellom Damveien og Kanebogelva, "eng på voll langs elva, trolig opprinnelig plantet: &amp;#233:n plante med påfallende tykke blad" 2010, og Tromsø: Alfheim, "eng på veikant, &amp;#233:n plante" 2012. Foreløpig har vi ikke dokumentasjon for at arten reproduserer og danner bestand i norsk natur, men det er meget sannsynlig at Beiarn-forekomsten er en bestand på grunn av frøformering.&lt;/p&gt;</v>
          </cell>
          <cell r="DE922" t="str">
            <v>Arten er innført som hageplante og spres ut fra hager med utkast og trolig med vindspredte frukter.</v>
          </cell>
          <cell r="DF922" t="str">
            <v>Invasjonspotensialet er moderat, en kombinasjon av begrenset median levetid og moderat ekspansjonshastighet (150-200 m/år). Arten er knapt etablert i Norge, men er under etablering.</v>
          </cell>
          <cell r="DG922" t="str">
            <v>Ingen kjent negativ økologisk effekt er foreløpig knyttet til arten.</v>
          </cell>
          <cell r="DH922" t="str">
            <v>&lt;p&gt;&lt;em&gt;Ligularia sibirica &lt;/em&gt;vurderes til låg økologisk risiko, og bare på grunn av invasjonspotensialet. Dette er en oppgradering fra ingen kjent risiko ved vurderingen i 2012. Oppgraderingen skyldes at mye av datagrunnlaget som nå ligger bak vurderingen, ikke var tilgjengelig ennå i 2011-2012. Arten kan forventes å bli funnet flere steder og å formere seg. Inntil videre er det umulig å gi noen bedre prognose for utviklingen av denne arten, bortsett fra at vi forventer at den vil øke, men vi forventer ikke at den vil ha spesielt stor effekt på norsk natur.&lt;/p&gt;</v>
          </cell>
          <cell r="DI922">
            <v>0</v>
          </cell>
        </row>
        <row r="923">
          <cell r="B923" t="str">
            <v>Ligularia stenocephala</v>
          </cell>
          <cell r="C923" t="str">
            <v>(Maxim.) Matsum. &amp; Koidz.</v>
          </cell>
          <cell r="D923" t="str">
            <v>søylenøkketunge</v>
          </cell>
          <cell r="E923">
            <v>60697</v>
          </cell>
          <cell r="F923">
            <v>100737</v>
          </cell>
          <cell r="G923" t="str">
            <v>ExpertGroups/Karplanter/N</v>
          </cell>
          <cell r="H923" t="str">
            <v>Karplanter</v>
          </cell>
          <cell r="I923" t="str">
            <v>Karplanter</v>
          </cell>
          <cell r="J923" t="str">
            <v>AlienSpecie</v>
          </cell>
          <cell r="N923">
            <v>2</v>
          </cell>
          <cell r="P923" t="str">
            <v>V</v>
          </cell>
          <cell r="Q923">
            <v>1</v>
          </cell>
          <cell r="T923" t="str">
            <v>LO</v>
          </cell>
          <cell r="U923">
            <v>2</v>
          </cell>
          <cell r="V923" t="str">
            <v>2AB,1</v>
          </cell>
          <cell r="X923">
            <v>3</v>
          </cell>
          <cell r="Y923">
            <v>4</v>
          </cell>
          <cell r="Z923">
            <v>1</v>
          </cell>
          <cell r="AA923">
            <v>2001</v>
          </cell>
          <cell r="AB923" t="str">
            <v>terrestrial</v>
          </cell>
          <cell r="AD923" t="str">
            <v>unknown</v>
          </cell>
          <cell r="AE923" t="str">
            <v>yes</v>
          </cell>
          <cell r="AF923" t="str">
            <v>unknown</v>
          </cell>
          <cell r="AG923">
            <v>2001</v>
          </cell>
          <cell r="AH923" t="str">
            <v>Tr Tromsø: Langnes</v>
          </cell>
          <cell r="AI923">
            <v>10</v>
          </cell>
          <cell r="AJ923" t="str">
            <v>V</v>
          </cell>
          <cell r="AL923">
            <v>1</v>
          </cell>
          <cell r="AM923" t="str">
            <v>importDirect</v>
          </cell>
          <cell r="AN923">
            <v>3</v>
          </cell>
          <cell r="AO923" t="str">
            <v>introductionEscaped,spreadNaturalDispersal</v>
          </cell>
          <cell r="AP923" t="str">
            <v>Tr</v>
          </cell>
          <cell r="AQ923">
            <v>20</v>
          </cell>
          <cell r="AR923">
            <v>4</v>
          </cell>
          <cell r="AS923">
            <v>80</v>
          </cell>
          <cell r="AT923">
            <v>490</v>
          </cell>
          <cell r="AU923">
            <v>240</v>
          </cell>
          <cell r="AV923">
            <v>50</v>
          </cell>
          <cell r="AW923" t="str">
            <v>Ingen kjent effekt</v>
          </cell>
          <cell r="AX923" t="str">
            <v>Ingen kjent effekt</v>
          </cell>
          <cell r="BC923" t="str">
            <v>Ingen kjent effekt</v>
          </cell>
          <cell r="BD923" t="str">
            <v>Ingen kjent effekt</v>
          </cell>
          <cell r="BE923" t="str">
            <v>no</v>
          </cell>
          <cell r="BF923" t="str">
            <v>no</v>
          </cell>
          <cell r="BK923" t="str">
            <v>temperate_nemoral:Asia</v>
          </cell>
          <cell r="BM923" t="str">
            <v>temperate_boreal:Europe|temperate_nemoral:Europe,Asia</v>
          </cell>
          <cell r="BO923">
            <v>2</v>
          </cell>
          <cell r="BP923" t="str">
            <v>X</v>
          </cell>
          <cell r="BR923" t="str">
            <v>RedListCategoryLevel</v>
          </cell>
          <cell r="BT923">
            <v>2</v>
          </cell>
          <cell r="BW923" t="str">
            <v>SpreadYearlyIncreaseCalculatedExpansionSpeed</v>
          </cell>
          <cell r="BX923">
            <v>127.73</v>
          </cell>
          <cell r="BY923">
            <v>1</v>
          </cell>
          <cell r="CB923" t="str">
            <v>T4,T41</v>
          </cell>
          <cell r="CC923">
            <v>1</v>
          </cell>
          <cell r="CH923">
            <v>1</v>
          </cell>
          <cell r="CL923" t="str">
            <v>T4</v>
          </cell>
          <cell r="CM923">
            <v>1</v>
          </cell>
          <cell r="CQ923">
            <v>1</v>
          </cell>
          <cell r="CU923">
            <v>1</v>
          </cell>
          <cell r="CX923">
            <v>0</v>
          </cell>
          <cell r="CY923">
            <v>1</v>
          </cell>
          <cell r="DB923">
            <v>0</v>
          </cell>
          <cell r="DC923" t="str">
            <v>Søylenøkketunge &lt;em&gt;Ligularia stenocephala &lt;/em&gt;er en langlevd flerårig art med frøformering, men med liten eller uten klonal formering. Fruktene er vindspredte og kan spre planter over en viss avstand, men trolig ikke over 100 m. Arten stammer fra Kina og Japan, dyrkes mest i Nord-Norge, og er funnet på eng, i grøft og i kanten av urterik bjørkeskog, alle stedene trolig som resultat av hageutkast.</v>
          </cell>
          <cell r="DD923" t="str">
            <v>&lt;p&gt;Søylenøkketunge er bare funnet etter 2000 og kan være i rask økning, særlig i Troms. Funnene er gjort i Tr Tromsø 2001-2004 (fire forekomstruter på Tromsøya og Kvaløya) og Tr Nordreisa: Straumfjorden 2009 2013.&lt;/p&gt;</v>
          </cell>
          <cell r="DE923" t="str">
            <v>Arten er innført som hageplante og spres ut fra hager med utkast eller kanskje også med vindspredte frukter.</v>
          </cell>
          <cell r="DF923" t="str">
            <v>Invasjonspotensialet er begrenset, med usikkerhet til moderat, som en kombinasjon av begrenset (til moderat) median levetid og begrenset ekspansjonshastighet (estimert til 120-130 m/år).</v>
          </cell>
          <cell r="DG923" t="str">
            <v>Ingen kjent negativ økologisk effekt er foreløpig knyttet til arten. Arten har vært for kort tid i norsk natur (siden 2001) til at vi kan anslå mulige skadevirkninger.</v>
          </cell>
          <cell r="DH923" t="str">
            <v>&lt;p&gt;Søylenøkketunge vurderes til låg økologisk risiko, og bare på grunn av invasjonspotensialet. Dette er en nedgradering fra potensielt høg risiko ved vurderingen i 2012. Nedgraderingen skyldes endret beregningsmåte for invasjonspotensial. Arten frøreproduserer rikelig, og fruktene spres med vind over korte til middels distanser. Flere småpopulasjoner har tydelig reproduksjon (frøplanter). Arten er kommet inn som hagestaude i ny tid og er særlig populær i Nord-Norge (den er meget hardfør). Den etablerer seg i eng, veikanter og skogkanter og kan med tida bli ekspansiv, men foreløpig har vi ikke kunnskap som tilsier hvilke naturtyper den vil innta og om den vil fortrenge andre arter vesentlig. Vi antar at den - som andre &lt;em&gt;Ligularia&lt;/em&gt;-arter - vil innta næringsrik skog av lågurt- og høgstaudetypene, men i svært begrenset omfang.&lt;/p&gt;</v>
          </cell>
          <cell r="DI923">
            <v>0</v>
          </cell>
        </row>
        <row r="924">
          <cell r="B924" t="str">
            <v>Ligustrum japonicum</v>
          </cell>
          <cell r="C924" t="str">
            <v>Thunb.</v>
          </cell>
          <cell r="D924" t="str">
            <v>japanliguster</v>
          </cell>
          <cell r="E924">
            <v>85739</v>
          </cell>
          <cell r="F924">
            <v>128850</v>
          </cell>
          <cell r="G924" t="str">
            <v>ExpertGroups/Karplanter/N</v>
          </cell>
          <cell r="H924" t="str">
            <v>Karplanter</v>
          </cell>
          <cell r="I924" t="str">
            <v>Karplanter</v>
          </cell>
          <cell r="J924" t="str">
            <v>NotApplicable</v>
          </cell>
          <cell r="M924" t="str">
            <v>canNotEstablishWithin50years</v>
          </cell>
          <cell r="AA924">
            <v>1998</v>
          </cell>
          <cell r="AB924" t="str">
            <v>terrestrial</v>
          </cell>
          <cell r="AE924" t="str">
            <v>no</v>
          </cell>
          <cell r="AF924" t="str">
            <v>unknown</v>
          </cell>
          <cell r="AI924">
            <v>15</v>
          </cell>
          <cell r="AJ924" t="str">
            <v>V</v>
          </cell>
          <cell r="AW924" t="str">
            <v>Ingen kjent effekt</v>
          </cell>
          <cell r="AX924" t="str">
            <v>Ingen kjent effekt</v>
          </cell>
          <cell r="BC924" t="str">
            <v>Ingen kjent effekt</v>
          </cell>
          <cell r="BD924" t="str">
            <v>Ingen kjent effekt</v>
          </cell>
          <cell r="BK924" t="str">
            <v>temperate_nemoral:Asia|subtropic_unspecified:Asia</v>
          </cell>
          <cell r="BM924" t="str">
            <v>temperate_nemoral:Asia,Oceania,NorthAndCentralAmerica|subtropic_unspecified:Asia,Oceania,NorthAndCentralAmerica,SouthAmerica|subtropic_mediterranean:Europe</v>
          </cell>
          <cell r="DI924">
            <v>0</v>
          </cell>
        </row>
        <row r="925">
          <cell r="B925" t="str">
            <v>Ligustrum ovalifolium</v>
          </cell>
          <cell r="C925" t="str">
            <v>Hassk.</v>
          </cell>
          <cell r="D925" t="str">
            <v>vinterliguster</v>
          </cell>
          <cell r="E925">
            <v>62371</v>
          </cell>
          <cell r="F925">
            <v>102411</v>
          </cell>
          <cell r="G925" t="str">
            <v>ExpertGroups/Karplanter/N</v>
          </cell>
          <cell r="H925" t="str">
            <v>Karplanter</v>
          </cell>
          <cell r="I925" t="str">
            <v>Karplanter</v>
          </cell>
          <cell r="J925" t="str">
            <v>AlienSpecie</v>
          </cell>
          <cell r="N925">
            <v>2</v>
          </cell>
          <cell r="P925" t="str">
            <v>V</v>
          </cell>
          <cell r="Q925">
            <v>1</v>
          </cell>
          <cell r="T925" t="str">
            <v>LO</v>
          </cell>
          <cell r="U925">
            <v>2</v>
          </cell>
          <cell r="V925" t="str">
            <v>2AB,1</v>
          </cell>
          <cell r="X925">
            <v>3</v>
          </cell>
          <cell r="Y925">
            <v>4</v>
          </cell>
          <cell r="Z925">
            <v>1</v>
          </cell>
          <cell r="AA925">
            <v>1920</v>
          </cell>
          <cell r="AB925" t="str">
            <v>terrestrial</v>
          </cell>
          <cell r="AD925" t="str">
            <v>unknown</v>
          </cell>
          <cell r="AE925" t="str">
            <v>yes</v>
          </cell>
          <cell r="AF925" t="str">
            <v>unknown</v>
          </cell>
          <cell r="AG925">
            <v>1987</v>
          </cell>
          <cell r="AH925" t="str">
            <v>VA Kristiansand: Møvik fergeleie</v>
          </cell>
          <cell r="AI925">
            <v>15</v>
          </cell>
          <cell r="AJ925" t="str">
            <v>V</v>
          </cell>
          <cell r="AL925">
            <v>1</v>
          </cell>
          <cell r="AM925" t="str">
            <v>importDirect</v>
          </cell>
          <cell r="AN925">
            <v>2</v>
          </cell>
          <cell r="AO925" t="str">
            <v>introductionEscaped</v>
          </cell>
          <cell r="AP925" t="str">
            <v>Te,Va,Ro,Ho,Sf</v>
          </cell>
          <cell r="AQ925">
            <v>24</v>
          </cell>
          <cell r="AR925">
            <v>5</v>
          </cell>
          <cell r="AS925">
            <v>120</v>
          </cell>
          <cell r="AT925">
            <v>92000</v>
          </cell>
          <cell r="AU925">
            <v>240</v>
          </cell>
          <cell r="AV925">
            <v>50</v>
          </cell>
          <cell r="AW925" t="str">
            <v>Ingen kjent effekt</v>
          </cell>
          <cell r="AX925" t="str">
            <v>Ingen kjent effekt</v>
          </cell>
          <cell r="BC925" t="str">
            <v>Ingen kjent effekt</v>
          </cell>
          <cell r="BD925" t="str">
            <v>Ingen kjent effekt</v>
          </cell>
          <cell r="BE925" t="str">
            <v>no</v>
          </cell>
          <cell r="BF925" t="str">
            <v>no</v>
          </cell>
          <cell r="BG925" t="str">
            <v>V</v>
          </cell>
          <cell r="BK925" t="str">
            <v>temperate_nemoral:Asia</v>
          </cell>
          <cell r="BM925" t="str">
            <v>temperate_nemoral:Europe,Asia,Oceania,NorthAndCentralAmerica|subtropic_unspecified:Oceania,NorthAndCentralAmerica|subtropic_mediterranean:Europe,Asia|tropic:Oceania</v>
          </cell>
          <cell r="BO925">
            <v>2</v>
          </cell>
          <cell r="BP925" t="str">
            <v>X</v>
          </cell>
          <cell r="BR925" t="str">
            <v>RedListCategoryLevel</v>
          </cell>
          <cell r="BT925">
            <v>2</v>
          </cell>
          <cell r="BW925" t="str">
            <v>SpreadYearlyIncreaseCalculatedExpansionSpeed</v>
          </cell>
          <cell r="BX925">
            <v>103.84</v>
          </cell>
          <cell r="BY925">
            <v>1</v>
          </cell>
          <cell r="CB925" t="str">
            <v>T4,T35,T40,T4,T2,T35,T40</v>
          </cell>
          <cell r="CC925">
            <v>1</v>
          </cell>
          <cell r="CH925">
            <v>1</v>
          </cell>
          <cell r="CM925">
            <v>1</v>
          </cell>
          <cell r="CQ925">
            <v>1</v>
          </cell>
          <cell r="CU925">
            <v>1</v>
          </cell>
          <cell r="CX925">
            <v>0</v>
          </cell>
          <cell r="CY925">
            <v>1</v>
          </cell>
          <cell r="DB925">
            <v>0</v>
          </cell>
          <cell r="DC925" t="str">
            <v>Vinterliguster &lt;i&gt;Ligustrum ovalifolium&lt;/i&gt; er en innført hagebusk fra Japan og Korea. Den er delvis vintergrønn og noe frostfølsom i Norge. Den har frøformering, men frøformeringen er ikke svært effektiv i Norge (dårligere enn hos vår stedegne liguster &lt;em&gt;Ligustrum vulgare&lt;/em&gt;). Steinfruktene er saftige og spres med fugl. Arten er i økende bruk som hagebusk. Den er funnet forvillet nær hager i skogkanter, på litt gjengrodd eng og på ulike typer skrotemark (sterkt endret fastmark). &lt;br/&gt;</v>
          </cell>
          <cell r="DD925" t="str">
            <v>&lt;p&gt;Vinterliguster ble først funnet i VA Kristiansand i 1920 og i Ho Bergen: Fjøsanger i 1943, men med lang tid til neste funn i VA Kristiansand: Møvik fergeleie 1987. Etter den tid er den funnet noen få steder i Te Kragerø, VA Farsund, Ro Time og SF Solund og Hyllestad, de fleste stedene trolig resultat av etablering etter frøspredning av de saftige steinfruktene med fugl. Det er også opplysninger, som vi ikke har kunnet bekrefte ennå, om funn så langt nord som MR Skodje 2016.&lt;/p&gt;</v>
          </cell>
          <cell r="DE925" t="str">
            <v>Arten er innført som hagebusk. Fruktene spres ut fra hager med fugl, potensielt over ganske lange distanser (km). Den forvilles til vei- og jernbanekanter, grasmark og kratt og skogkanter.</v>
          </cell>
          <cell r="DF925" t="str">
            <v>Invasjonspotensialet er begrenset, med usikkerhet til moderat, som en kombinasjon av begrenset (til moderat) median levetid og begrenset ekspansjonshastighet (kanskje ca. 100 m/år). Arten er imidlertid nokså ny i norsk natur og kan få en raskere ekspansjon enn antatt, spesielt med et mer vintermildt klima.</v>
          </cell>
          <cell r="DG925" t="str">
            <v>Det er foreløpig ingen kjent negative økologiske effekter knyttet til arten i Norge. Vinterliguster regnes som en skadelig invasiv art i USA og på oseaniske øyer, og den er i spredning i store deler av de varmtempererte, subtropiske og høgtliggende tropiske områdene på jorda. Vårt klima tilsier at den neppe blir like invasiv hos oss. Den fryser nok bort i kalde vintrer.</v>
          </cell>
          <cell r="DH925" t="str">
            <v>&lt;p&gt;Vinterliguster vurderes til låg økologisk risiko i norsk natur. Den opptrer bare i svært små mengder og har ingen økologisk effekt foreløpig, men innen vurderingsperioden kan den bli betydelig mer utbredt. Vi har ikke grunnlag for å si hva slags eventuelle skadevirkninger den kan ha. Årsaken til at arten blir vurdert å ha lågere risiko enn den ble i forrige vurderingsrunde (2012), er at en betydelig del av det materialet som da var bestemt som vinterliguster, er funnet å høre til en annen art: &lt;i&gt;Ligustrum lucidum.&lt;/i&gt;&lt;/p&gt;</v>
          </cell>
          <cell r="DI925">
            <v>0</v>
          </cell>
        </row>
        <row r="926">
          <cell r="B926" t="str">
            <v>Lilium lancifolium</v>
          </cell>
          <cell r="C926" t="str">
            <v>Thunb.</v>
          </cell>
          <cell r="D926" t="str">
            <v>tigerlilje</v>
          </cell>
          <cell r="E926">
            <v>134162</v>
          </cell>
          <cell r="F926">
            <v>99584</v>
          </cell>
          <cell r="G926" t="str">
            <v>ExpertGroups/Karplanter/N</v>
          </cell>
          <cell r="H926" t="str">
            <v>Karplanter</v>
          </cell>
          <cell r="I926" t="str">
            <v>Karplanter</v>
          </cell>
          <cell r="J926" t="str">
            <v>AlienSpecie</v>
          </cell>
          <cell r="N926">
            <v>1</v>
          </cell>
          <cell r="Q926">
            <v>1</v>
          </cell>
          <cell r="T926" t="str">
            <v>NK</v>
          </cell>
          <cell r="U926">
            <v>1</v>
          </cell>
          <cell r="V926" t="str">
            <v>1,1</v>
          </cell>
          <cell r="X926">
            <v>1</v>
          </cell>
          <cell r="Y926">
            <v>1</v>
          </cell>
          <cell r="Z926">
            <v>1</v>
          </cell>
          <cell r="AA926">
            <v>1968</v>
          </cell>
          <cell r="AB926" t="str">
            <v>terrestrial</v>
          </cell>
          <cell r="AD926" t="str">
            <v>unknown</v>
          </cell>
          <cell r="AE926" t="str">
            <v>yes</v>
          </cell>
          <cell r="AF926" t="str">
            <v>unknown</v>
          </cell>
          <cell r="AG926">
            <v>1968</v>
          </cell>
          <cell r="AH926" t="str">
            <v>VA Mandal: Tregde</v>
          </cell>
          <cell r="AI926">
            <v>10</v>
          </cell>
          <cell r="AJ926" t="str">
            <v>V</v>
          </cell>
          <cell r="AK926" t="str">
            <v>V</v>
          </cell>
          <cell r="AL926">
            <v>1</v>
          </cell>
          <cell r="AM926" t="str">
            <v>importDirect</v>
          </cell>
          <cell r="AN926">
            <v>2</v>
          </cell>
          <cell r="AO926" t="str">
            <v>introductionEscaped</v>
          </cell>
          <cell r="AP926" t="str">
            <v>Øs,OsA,Aa,Va</v>
          </cell>
          <cell r="AQ926">
            <v>16</v>
          </cell>
          <cell r="AR926">
            <v>3</v>
          </cell>
          <cell r="AS926">
            <v>48</v>
          </cell>
          <cell r="AT926">
            <v>7180</v>
          </cell>
          <cell r="AU926">
            <v>96</v>
          </cell>
          <cell r="AV926">
            <v>50</v>
          </cell>
          <cell r="AW926" t="str">
            <v>Ingen kjent effekt</v>
          </cell>
          <cell r="AX926" t="str">
            <v>Ingen kjent effekt</v>
          </cell>
          <cell r="BC926" t="str">
            <v>Ingen kjent effekt</v>
          </cell>
          <cell r="BD926" t="str">
            <v>Ingen kjent effekt</v>
          </cell>
          <cell r="BE926" t="str">
            <v>no</v>
          </cell>
          <cell r="BF926" t="str">
            <v>no</v>
          </cell>
          <cell r="BG926" t="str">
            <v>V</v>
          </cell>
          <cell r="BK926" t="str">
            <v>temperate_nemoral:Asia</v>
          </cell>
          <cell r="BM926" t="str">
            <v>temperate_nemoral:Europe,Asia,NorthAndCentralAmerica</v>
          </cell>
          <cell r="BO926">
            <v>2</v>
          </cell>
          <cell r="BQ926" t="str">
            <v>X</v>
          </cell>
          <cell r="BR926" t="str">
            <v>RedListCategoryLevel</v>
          </cell>
          <cell r="BT926">
            <v>1</v>
          </cell>
          <cell r="BW926" t="str">
            <v>SpreadYearlyIncreaseCalculatedExpansionSpeed</v>
          </cell>
          <cell r="BX926">
            <v>28.6</v>
          </cell>
          <cell r="BY926">
            <v>1</v>
          </cell>
          <cell r="CB926" t="str">
            <v>T4,T29</v>
          </cell>
          <cell r="CC926">
            <v>1</v>
          </cell>
          <cell r="CH926">
            <v>1</v>
          </cell>
          <cell r="CM926">
            <v>1</v>
          </cell>
          <cell r="CQ926">
            <v>1</v>
          </cell>
          <cell r="CU926">
            <v>1</v>
          </cell>
          <cell r="CX926">
            <v>0</v>
          </cell>
          <cell r="CY926">
            <v>1</v>
          </cell>
          <cell r="DB926">
            <v>0</v>
          </cell>
          <cell r="DC926" t="str">
            <v>Tigerlilje &lt;i&gt;Lilium lancifolium&lt;/i&gt; (tidligere &lt;i&gt;L. tigrinum&lt;/i&gt;) er en storvokst flerårig urt fra Øst-Asia, fra Kina og Japan nord til sørlige Russisk fjerne østen. Den formerer seg med frø og med yngleknopper fra bladhjørnene. Yngleknopp-formering er det mest sannsynlige i Norge, men frøformering har vært angitt som trolig årsak til minst &amp;#233:n av forekomstene i norsk natur. Arten er bare funnet noen få steder i bergskorter, på strand (uspesifisert) og i skog.</v>
          </cell>
          <cell r="DD926" t="str">
            <v>&lt;p&gt;Tigerlilje dyrkes en god del som hagestaude, men forviller seg overraskende sjelden. Den kan spre seg med frø og yngleknopper fra bladhjørnene, og den kan også bli spredt med utkast fra hager. Alle de fire kjente forekomstene er litt vekk fra hager og tyder ikke på direkte utkast: VA Mandal: Tregde 1968, Øf Moss: Vannem 2000, AA Tvedestrand: Ytre Lyngør 2000, og Oslo: Ekebergskråningen 2003. I Moss ble den funnet i ei kløft i berg, noe som tyder på spredning av frø eller yngleknopper med maur. Antallet individer i norsk natur overstiger neppe 20 foreløpig.&lt;/p&gt;</v>
          </cell>
          <cell r="DE926" t="str">
            <v>Arten er innført som hageplante og sprer seg ut fra hager ved frø, yngleknopper og trolig ved utkast. Ingen videre spredning er dokumentert.</v>
          </cell>
          <cell r="DF926" t="str">
            <v>Invasjonspotensialet er lite, en kombinasjon av begrenset (til kort) median levetid og liten ekspansjonshastighet.</v>
          </cell>
          <cell r="DG926" t="str">
            <v>Ingen kjent negativ økologisk effekt er knyttet til arten.</v>
          </cell>
          <cell r="DH926" t="str">
            <v>&lt;p&gt;Tigerlilje vurderes til ingen kjent økologisk risiko. Arten kan være i ferd med å få stabil forekomst i Norge (frøreproduksjon og yngleknopper), men er foreløpig ikke kjent med mer enn ytterst få forekomster og trolig under 20 individer. Arten utgjør neppe noen fare for norsk natur.&lt;/p&gt;</v>
          </cell>
          <cell r="DI926">
            <v>0</v>
          </cell>
        </row>
        <row r="927">
          <cell r="B927" t="str">
            <v>Lilium pensylvanicum</v>
          </cell>
          <cell r="C927" t="str">
            <v>Ker Gawl.</v>
          </cell>
          <cell r="D927" t="str">
            <v>sibirlilje</v>
          </cell>
          <cell r="E927">
            <v>85623</v>
          </cell>
          <cell r="F927">
            <v>128744</v>
          </cell>
          <cell r="G927" t="str">
            <v>ExpertGroups/Karplanter/N</v>
          </cell>
          <cell r="H927" t="str">
            <v>Karplanter</v>
          </cell>
          <cell r="I927" t="str">
            <v>Karplanter</v>
          </cell>
          <cell r="J927" t="str">
            <v>NotApplicable</v>
          </cell>
          <cell r="M927" t="str">
            <v>canNotEstablishWithin50years</v>
          </cell>
          <cell r="X927">
            <v>1</v>
          </cell>
          <cell r="Y927">
            <v>1</v>
          </cell>
          <cell r="Z927">
            <v>1</v>
          </cell>
          <cell r="AA927">
            <v>1983</v>
          </cell>
          <cell r="AB927" t="str">
            <v>terrestrial</v>
          </cell>
          <cell r="AD927" t="str">
            <v>other</v>
          </cell>
          <cell r="AE927" t="str">
            <v>yes</v>
          </cell>
          <cell r="AF927" t="str">
            <v>unknown</v>
          </cell>
          <cell r="AI927">
            <v>10</v>
          </cell>
          <cell r="AJ927" t="str">
            <v>V</v>
          </cell>
          <cell r="AW927" t="str">
            <v>Ingen kjent effekt</v>
          </cell>
          <cell r="AX927" t="str">
            <v>Ingen kjent effekt</v>
          </cell>
          <cell r="BC927" t="str">
            <v>Ingen kjent effekt</v>
          </cell>
          <cell r="BD927" t="str">
            <v>Ingen kjent effekt</v>
          </cell>
          <cell r="BK927" t="str">
            <v>temperate_nemoral:Asia</v>
          </cell>
          <cell r="BM927" t="str">
            <v>temperate_nemoral:Asia</v>
          </cell>
          <cell r="DI927">
            <v>0</v>
          </cell>
        </row>
        <row r="928">
          <cell r="B928" t="str">
            <v>Lilium ×hollandicum</v>
          </cell>
          <cell r="C928" t="str">
            <v>Bergmans</v>
          </cell>
          <cell r="D928" t="str">
            <v>hollandbrannlilje</v>
          </cell>
          <cell r="E928">
            <v>134161</v>
          </cell>
          <cell r="F928">
            <v>99583</v>
          </cell>
          <cell r="G928" t="str">
            <v>ExpertGroups/Karplanter/N</v>
          </cell>
          <cell r="H928" t="str">
            <v>Karplanter</v>
          </cell>
          <cell r="I928" t="str">
            <v>Karplanter</v>
          </cell>
          <cell r="J928" t="str">
            <v>AlienSpecie</v>
          </cell>
          <cell r="N928">
            <v>2</v>
          </cell>
          <cell r="O928" t="str">
            <v>V</v>
          </cell>
          <cell r="Q928">
            <v>1</v>
          </cell>
          <cell r="T928" t="str">
            <v>LO</v>
          </cell>
          <cell r="U928">
            <v>2</v>
          </cell>
          <cell r="V928" t="str">
            <v>2AB,1</v>
          </cell>
          <cell r="W928" t="str">
            <v>NK</v>
          </cell>
          <cell r="AA928">
            <v>1928</v>
          </cell>
          <cell r="AB928" t="str">
            <v>terrestrial</v>
          </cell>
          <cell r="AD928" t="str">
            <v>unknown</v>
          </cell>
          <cell r="AE928" t="str">
            <v>no</v>
          </cell>
          <cell r="AF928" t="str">
            <v>unknown</v>
          </cell>
          <cell r="AG928">
            <v>2007</v>
          </cell>
          <cell r="AH928" t="str">
            <v>Øf Rømskog: Bøen østre</v>
          </cell>
          <cell r="AI928">
            <v>10</v>
          </cell>
          <cell r="AK928" t="str">
            <v>V</v>
          </cell>
          <cell r="AL928">
            <v>1</v>
          </cell>
          <cell r="AM928" t="str">
            <v>importDirect</v>
          </cell>
          <cell r="AN928">
            <v>2</v>
          </cell>
          <cell r="AO928" t="str">
            <v>introductionEscaped</v>
          </cell>
          <cell r="AP928" t="str">
            <v>Øs,Sf</v>
          </cell>
          <cell r="AQ928">
            <v>12</v>
          </cell>
          <cell r="AR928">
            <v>4</v>
          </cell>
          <cell r="AS928">
            <v>48</v>
          </cell>
          <cell r="AT928">
            <v>14000</v>
          </cell>
          <cell r="AU928">
            <v>96</v>
          </cell>
          <cell r="AV928">
            <v>60</v>
          </cell>
          <cell r="AW928" t="str">
            <v>Ingen kjent effekt</v>
          </cell>
          <cell r="AX928" t="str">
            <v>Ingen kjent effekt</v>
          </cell>
          <cell r="BC928" t="str">
            <v>Ingen kjent effekt</v>
          </cell>
          <cell r="BD928" t="str">
            <v>Ingen kjent effekt</v>
          </cell>
          <cell r="BE928" t="str">
            <v>no</v>
          </cell>
          <cell r="BF928" t="str">
            <v>no</v>
          </cell>
          <cell r="BK928" t="str">
            <v>unknown:Europe,Asia</v>
          </cell>
          <cell r="BM928" t="str">
            <v>temperate_nemoral:Europe</v>
          </cell>
          <cell r="BO928">
            <v>2</v>
          </cell>
          <cell r="BQ928" t="str">
            <v>X</v>
          </cell>
          <cell r="BR928" t="str">
            <v>RedListCategoryLevel</v>
          </cell>
          <cell r="BT928">
            <v>2</v>
          </cell>
          <cell r="BV928" t="str">
            <v>X</v>
          </cell>
          <cell r="BW928" t="str">
            <v>SpreadYearlyIncreaseCalculatedExpansionSpeed</v>
          </cell>
          <cell r="BX928">
            <v>132.5</v>
          </cell>
          <cell r="BY928">
            <v>1</v>
          </cell>
          <cell r="CB928" t="str">
            <v>T32,T40,T43</v>
          </cell>
          <cell r="CC928">
            <v>1</v>
          </cell>
          <cell r="CH928">
            <v>1</v>
          </cell>
          <cell r="CM928">
            <v>1</v>
          </cell>
          <cell r="CQ928">
            <v>1</v>
          </cell>
          <cell r="CU928">
            <v>1</v>
          </cell>
          <cell r="CX928">
            <v>0</v>
          </cell>
          <cell r="CY928">
            <v>1</v>
          </cell>
          <cell r="DB928">
            <v>0</v>
          </cell>
          <cell r="DC928" t="str">
            <v>Hollandbrannlilje &lt;i&gt;Lilium&lt;/i&gt; x &lt;i&gt;hollandicum &lt;/i&gt;er en langlevd flerårig plante, trolig uten frøformering, men med yngleknopp-formering og litt klonal vekst ved at lauken deler seg. Den er en hagehybrid mellom to asiatiske og &amp;#233:n europeisk art. Den dyrkes som hageplante, men sies i visse kjelder å være mye mindre dyrket nå enn tidligere. Den kan være vanskelig å skille fra brannlilje &lt;i&gt;L. bulbiferum&lt;/i&gt; og fra mer moderne hybridarter, og identifiseringen av det materialet som inngår i vår vurdering, er usikker.</v>
          </cell>
          <cell r="DD928" t="str">
            <v>Hollandbrannlilje er kjent fra to eldre funn som forvillet i hager (dvs. innen produksjonsarealer, i Øf Eidsberg: Kolshus i 1928 og i Oslo: Ekely 1995), og tre funn fra 2000-tallet utafor hager (i Øf Hvaler: Granholmen 2009, Rømskog: Bøen østre 2007, og SF Vik: Kaldagilet ved Geithus 2010).</v>
          </cell>
          <cell r="DE928" t="str">
            <v>Arten er innført som hageplante og er spredt ut fra hager ved utkast, med påfølgende svært begrenset og lokal klonal vekst.</v>
          </cell>
          <cell r="DF928" t="str">
            <v>Invasjonspotensialet er begrenset, med usikkerhet til lite, som en kombinasjon av begrenset (til kort) median levetid og begrenset (til liten) ekspansjonshastighet.</v>
          </cell>
          <cell r="DG928" t="str">
            <v>Ingen kjent negativ økologisk effekt er knyttet til arten.</v>
          </cell>
          <cell r="DH928" t="str">
            <v>Hollandbrannlilje vurderes til låg økologisk risiko, med usikkerhet til ingen kjent risiko, og bare på grunn av invasjonspotensialet. Dette er en endring fra vurderingen i 2012 da den ble vurdert som ikke-reproduserende. Arten finnes trolig i norsk natur, men viser lite tegn til ekspansjon.</v>
          </cell>
          <cell r="DI928">
            <v>0</v>
          </cell>
        </row>
        <row r="929">
          <cell r="B929" t="str">
            <v>Limnanthes douglasii</v>
          </cell>
          <cell r="C929" t="str">
            <v>R.Br.</v>
          </cell>
          <cell r="D929" t="str">
            <v>smørøye</v>
          </cell>
          <cell r="E929">
            <v>61023</v>
          </cell>
          <cell r="F929">
            <v>101063</v>
          </cell>
          <cell r="G929" t="str">
            <v>ExpertGroups/Karplanter/N</v>
          </cell>
          <cell r="H929" t="str">
            <v>Karplanter</v>
          </cell>
          <cell r="I929" t="str">
            <v>Karplanter</v>
          </cell>
          <cell r="J929" t="str">
            <v>NotApplicable</v>
          </cell>
          <cell r="M929" t="str">
            <v>canNotEstablishWithin50years</v>
          </cell>
          <cell r="AA929">
            <v>1946</v>
          </cell>
          <cell r="AB929" t="str">
            <v>terrestrial</v>
          </cell>
          <cell r="AD929" t="str">
            <v>unknown</v>
          </cell>
          <cell r="AE929" t="str">
            <v>no</v>
          </cell>
          <cell r="AF929" t="str">
            <v>unknown</v>
          </cell>
          <cell r="AI929">
            <v>1</v>
          </cell>
          <cell r="AJ929" t="str">
            <v>V</v>
          </cell>
          <cell r="AW929" t="str">
            <v>Ingen kjent effekt</v>
          </cell>
          <cell r="AX929" t="str">
            <v>Ingen kjent effekt</v>
          </cell>
          <cell r="BC929" t="str">
            <v>Ingen kjent effekt</v>
          </cell>
          <cell r="BD929" t="str">
            <v>Ingen kjent effekt</v>
          </cell>
          <cell r="BK929" t="str">
            <v>subtropic_mediterranean:NorthAndCentralAmerica</v>
          </cell>
          <cell r="BM929" t="str">
            <v>temperate_nemoral:Europe,Oceania|subtropic_mediterranean:NorthAndCentralAmerica</v>
          </cell>
          <cell r="DI929">
            <v>0</v>
          </cell>
        </row>
        <row r="930">
          <cell r="B930" t="str">
            <v>Limonium bonducellii</v>
          </cell>
          <cell r="C930" t="str">
            <v>(T.Lestib.) Kuntze</v>
          </cell>
          <cell r="D930" t="str">
            <v>gulrisp</v>
          </cell>
          <cell r="E930">
            <v>102577</v>
          </cell>
          <cell r="F930">
            <v>143498</v>
          </cell>
          <cell r="G930" t="str">
            <v>ExpertGroups/Karplanter/N</v>
          </cell>
          <cell r="H930" t="str">
            <v>Karplanter</v>
          </cell>
          <cell r="I930" t="str">
            <v>Karplanter</v>
          </cell>
          <cell r="J930" t="str">
            <v>NotApplicable</v>
          </cell>
          <cell r="M930" t="str">
            <v>canNotEstablishWithin50years</v>
          </cell>
          <cell r="AA930">
            <v>1949</v>
          </cell>
          <cell r="AB930" t="str">
            <v>terrestrial</v>
          </cell>
          <cell r="AD930" t="str">
            <v>origin</v>
          </cell>
          <cell r="AE930" t="str">
            <v>no</v>
          </cell>
          <cell r="AF930" t="str">
            <v>unknown</v>
          </cell>
          <cell r="AI930">
            <v>1</v>
          </cell>
          <cell r="AJ930" t="str">
            <v>V</v>
          </cell>
          <cell r="AW930" t="str">
            <v>Ingen kjent effekt</v>
          </cell>
          <cell r="AX930" t="str">
            <v>Ingen kjent effekt</v>
          </cell>
          <cell r="BC930" t="str">
            <v>Ingen kjent effekt</v>
          </cell>
          <cell r="BD930" t="str">
            <v>Ingen kjent effekt</v>
          </cell>
          <cell r="BK930" t="str">
            <v>subtropic_mediterranean:Europe,Africa</v>
          </cell>
          <cell r="BM930" t="str">
            <v>subtropic_mediterranean:Europe,Africa</v>
          </cell>
          <cell r="DI930">
            <v>0</v>
          </cell>
        </row>
        <row r="931">
          <cell r="B931" t="str">
            <v>Limonium lobatum</v>
          </cell>
          <cell r="C931" t="str">
            <v>(L. f.) Kuntze</v>
          </cell>
          <cell r="D931" t="str">
            <v>kantrisp</v>
          </cell>
          <cell r="E931">
            <v>102578</v>
          </cell>
          <cell r="F931">
            <v>143499</v>
          </cell>
          <cell r="G931" t="str">
            <v>ExpertGroups/Karplanter/N</v>
          </cell>
          <cell r="H931" t="str">
            <v>Karplanter</v>
          </cell>
          <cell r="I931" t="str">
            <v>Karplanter</v>
          </cell>
          <cell r="J931" t="str">
            <v>NotApplicable</v>
          </cell>
          <cell r="M931" t="str">
            <v>canNotEstablishWithin50years</v>
          </cell>
          <cell r="AA931">
            <v>1957</v>
          </cell>
          <cell r="AB931" t="str">
            <v>terrestrial</v>
          </cell>
          <cell r="AD931" t="str">
            <v>unknown</v>
          </cell>
          <cell r="AE931" t="str">
            <v>no</v>
          </cell>
          <cell r="AF931" t="str">
            <v>unknown</v>
          </cell>
          <cell r="AI931">
            <v>1</v>
          </cell>
          <cell r="AJ931" t="str">
            <v>V</v>
          </cell>
          <cell r="AW931" t="str">
            <v>Ingen kjent effekt</v>
          </cell>
          <cell r="AX931" t="str">
            <v>Ingen kjent effekt</v>
          </cell>
          <cell r="BC931" t="str">
            <v>Ingen kjent effekt</v>
          </cell>
          <cell r="BD931" t="str">
            <v>Ingen kjent effekt</v>
          </cell>
          <cell r="BK931" t="str">
            <v>temperate_nemoral:Europe|subtropic_mediterranean:Europe,Asia,Africa</v>
          </cell>
          <cell r="BM931" t="str">
            <v>temperate_nemoral:Europe|subtropic_mediterranean:Europe,Asia,Africa,Oceania|subtropic_caperegion:Africa</v>
          </cell>
          <cell r="DI931">
            <v>0</v>
          </cell>
        </row>
        <row r="932">
          <cell r="B932" t="str">
            <v>Limonium sinuatum</v>
          </cell>
          <cell r="C932" t="str">
            <v>(L.) Mill.</v>
          </cell>
          <cell r="D932" t="str">
            <v>knerisp</v>
          </cell>
          <cell r="E932">
            <v>61598</v>
          </cell>
          <cell r="F932">
            <v>101638</v>
          </cell>
          <cell r="G932" t="str">
            <v>ExpertGroups/Karplanter/N</v>
          </cell>
          <cell r="H932" t="str">
            <v>Karplanter</v>
          </cell>
          <cell r="I932" t="str">
            <v>Karplanter</v>
          </cell>
          <cell r="J932" t="str">
            <v>NotApplicable</v>
          </cell>
          <cell r="M932" t="str">
            <v>canNotEstablishWithin50years</v>
          </cell>
          <cell r="AA932">
            <v>1985</v>
          </cell>
          <cell r="AB932" t="str">
            <v>terrestrial</v>
          </cell>
          <cell r="AD932" t="str">
            <v>unknown</v>
          </cell>
          <cell r="AE932" t="str">
            <v>no</v>
          </cell>
          <cell r="AF932" t="str">
            <v>unknown</v>
          </cell>
          <cell r="AI932">
            <v>1</v>
          </cell>
          <cell r="AJ932" t="str">
            <v>V</v>
          </cell>
          <cell r="AW932" t="str">
            <v>Ingen kjent effekt</v>
          </cell>
          <cell r="AX932" t="str">
            <v>Ingen kjent effekt</v>
          </cell>
          <cell r="BC932" t="str">
            <v>Ingen kjent effekt</v>
          </cell>
          <cell r="BD932" t="str">
            <v>Ingen kjent effekt</v>
          </cell>
          <cell r="BK932" t="str">
            <v>subtropic_mediterranean:Europe,Asia,Africa</v>
          </cell>
          <cell r="BM932" t="str">
            <v>temperate_nemoral:Europe|subtropic_unspecified:Oceania|subtropic_mediterranean:Europe,Asia,Africa,Oceania,NorthAndCentralAmerica|subtropic_caperegion:Africa</v>
          </cell>
          <cell r="DI932">
            <v>0</v>
          </cell>
        </row>
        <row r="933">
          <cell r="B933" t="str">
            <v>Linanthus dianthiflorus</v>
          </cell>
          <cell r="C933" t="str">
            <v>(Benth.) Greene</v>
          </cell>
          <cell r="D933" t="str">
            <v>nellikflokk</v>
          </cell>
          <cell r="E933">
            <v>61817</v>
          </cell>
          <cell r="F933">
            <v>101857</v>
          </cell>
          <cell r="G933" t="str">
            <v>ExpertGroups/Karplanter/N</v>
          </cell>
          <cell r="H933" t="str">
            <v>Karplanter</v>
          </cell>
          <cell r="I933" t="str">
            <v>Karplanter</v>
          </cell>
          <cell r="J933" t="str">
            <v>NotApplicable</v>
          </cell>
          <cell r="M933" t="str">
            <v>canNotEstablishWithin50years</v>
          </cell>
          <cell r="AA933">
            <v>1918</v>
          </cell>
          <cell r="AB933" t="str">
            <v>terrestrial</v>
          </cell>
          <cell r="AD933" t="str">
            <v>origin</v>
          </cell>
          <cell r="AE933" t="str">
            <v>no</v>
          </cell>
          <cell r="AF933" t="str">
            <v>unknown</v>
          </cell>
          <cell r="AI933">
            <v>1</v>
          </cell>
          <cell r="AJ933" t="str">
            <v>V</v>
          </cell>
          <cell r="AW933" t="str">
            <v>Ingen kjent effekt</v>
          </cell>
          <cell r="AX933" t="str">
            <v>Ingen kjent effekt</v>
          </cell>
          <cell r="BC933" t="str">
            <v>Ingen kjent effekt</v>
          </cell>
          <cell r="BD933" t="str">
            <v>Ingen kjent effekt</v>
          </cell>
          <cell r="BK933" t="str">
            <v>subtropic_mediterranean:NorthAndCentralAmerica</v>
          </cell>
          <cell r="BM933" t="str">
            <v>subtropic_mediterranean:NorthAndCentralAmerica</v>
          </cell>
          <cell r="DI933">
            <v>0</v>
          </cell>
        </row>
        <row r="934">
          <cell r="B934" t="str">
            <v>Linaria dalmatica macedonica</v>
          </cell>
          <cell r="C934" t="str">
            <v>(Griseb.) D.A.Sutton</v>
          </cell>
          <cell r="E934">
            <v>144837</v>
          </cell>
          <cell r="F934">
            <v>145578</v>
          </cell>
          <cell r="G934" t="str">
            <v>ExpertGroups/Karplanter/N</v>
          </cell>
          <cell r="H934" t="str">
            <v>Karplanter</v>
          </cell>
          <cell r="I934" t="str">
            <v>Karplanter</v>
          </cell>
          <cell r="J934" t="str">
            <v>NotApplicable</v>
          </cell>
          <cell r="M934" t="str">
            <v>canNotEstablishWithin50years</v>
          </cell>
          <cell r="AA934">
            <v>1948</v>
          </cell>
          <cell r="AB934" t="str">
            <v>terrestrial</v>
          </cell>
          <cell r="AD934" t="str">
            <v>unknown</v>
          </cell>
          <cell r="AE934" t="str">
            <v>no</v>
          </cell>
          <cell r="AF934" t="str">
            <v>unknown</v>
          </cell>
          <cell r="AI934">
            <v>5</v>
          </cell>
          <cell r="AJ934" t="str">
            <v>V</v>
          </cell>
          <cell r="AW934" t="str">
            <v>Ingen kjent effekt</v>
          </cell>
          <cell r="AX934" t="str">
            <v>Alvorlig ugras som bekjempes i landbruket i USA og Canada (USDA PLANTS database).</v>
          </cell>
          <cell r="BC934" t="str">
            <v>Ingen kjent effekt</v>
          </cell>
          <cell r="BD934" t="str">
            <v>Ingen kjent effekt</v>
          </cell>
          <cell r="BK934" t="str">
            <v>temperate_dry:Europe,Asia|subtropic_mediterranean:Europe,Asia</v>
          </cell>
          <cell r="BM934" t="str">
            <v>temperate_nemoral:NorthAndCentralAmerica|temperate_dry:Europe,Asia|subtropic_mediterranean:Europe,Asia,Oceania,NorthAndCentralAmerica</v>
          </cell>
          <cell r="DI934">
            <v>1</v>
          </cell>
        </row>
        <row r="935">
          <cell r="B935" t="str">
            <v>Linaria genistifolia</v>
          </cell>
          <cell r="C935" t="str">
            <v>(L.) Mill.</v>
          </cell>
          <cell r="D935" t="str">
            <v>russetorskemunn</v>
          </cell>
          <cell r="E935">
            <v>62475</v>
          </cell>
          <cell r="F935">
            <v>102515</v>
          </cell>
          <cell r="G935" t="str">
            <v>ExpertGroups/Karplanter/N</v>
          </cell>
          <cell r="H935" t="str">
            <v>Karplanter</v>
          </cell>
          <cell r="I935" t="str">
            <v>Karplanter</v>
          </cell>
          <cell r="J935" t="str">
            <v>NotApplicable</v>
          </cell>
          <cell r="M935" t="str">
            <v>canNotEstablishWithin50years</v>
          </cell>
          <cell r="AA935">
            <v>1907</v>
          </cell>
          <cell r="AB935" t="str">
            <v>terrestrial</v>
          </cell>
          <cell r="AD935" t="str">
            <v>origin</v>
          </cell>
          <cell r="AE935" t="str">
            <v>no</v>
          </cell>
          <cell r="AF935" t="str">
            <v>unknown</v>
          </cell>
          <cell r="AG935">
            <v>1907</v>
          </cell>
          <cell r="AH935" t="str">
            <v>Te Skien: "Siloen" (Bøle, mølle)</v>
          </cell>
          <cell r="AI935">
            <v>5</v>
          </cell>
          <cell r="AJ935" t="str">
            <v>V</v>
          </cell>
          <cell r="AW935" t="str">
            <v>Ingen kjent effekt</v>
          </cell>
          <cell r="AX935" t="str">
            <v>Ingen kjent effekt</v>
          </cell>
          <cell r="BC935" t="str">
            <v>Ingen kjent effekt</v>
          </cell>
          <cell r="BD935" t="str">
            <v>Ingen kjent effekt</v>
          </cell>
          <cell r="BK935" t="str">
            <v>temperate_nemoral:Europe|temperate_dry:Europe|subtropic_mediterranean:Europe,Asia,Africa</v>
          </cell>
          <cell r="BM935" t="str">
            <v>temperate_nemoral:Europe,NorthAndCentralAmerica|temperate_dry:Europe|subtropic_mediterranean:Europe,Asia,Africa</v>
          </cell>
          <cell r="DI935">
            <v>0</v>
          </cell>
        </row>
        <row r="936">
          <cell r="B936" t="str">
            <v>Linaria incarnata</v>
          </cell>
          <cell r="C936" t="str">
            <v>(Vent.) Spreng.</v>
          </cell>
          <cell r="D936" t="str">
            <v>blåtorskemunn</v>
          </cell>
          <cell r="E936">
            <v>134170</v>
          </cell>
          <cell r="F936">
            <v>102516</v>
          </cell>
          <cell r="G936" t="str">
            <v>ExpertGroups/Karplanter/N</v>
          </cell>
          <cell r="H936" t="str">
            <v>Karplanter</v>
          </cell>
          <cell r="I936" t="str">
            <v>Karplanter</v>
          </cell>
          <cell r="J936" t="str">
            <v>NotApplicable</v>
          </cell>
          <cell r="M936" t="str">
            <v>canNotEstablishWithin50years</v>
          </cell>
          <cell r="AA936">
            <v>1915</v>
          </cell>
          <cell r="AB936" t="str">
            <v>terrestrial</v>
          </cell>
          <cell r="AD936" t="str">
            <v>unknown</v>
          </cell>
          <cell r="AE936" t="str">
            <v>no</v>
          </cell>
          <cell r="AF936" t="str">
            <v>unknown</v>
          </cell>
          <cell r="AI936">
            <v>1</v>
          </cell>
          <cell r="AJ936" t="str">
            <v>V</v>
          </cell>
          <cell r="AW936" t="str">
            <v>Ingen kjent effekt</v>
          </cell>
          <cell r="AX936" t="str">
            <v>Ingen kjent effekt</v>
          </cell>
          <cell r="BC936" t="str">
            <v>Ingen kjent effekt</v>
          </cell>
          <cell r="BD936" t="str">
            <v>Ingen kjent effekt</v>
          </cell>
          <cell r="BK936" t="str">
            <v>subtropic_mediterranean:Europe,Africa</v>
          </cell>
          <cell r="BM936" t="str">
            <v>temperate_nemoral:Europe|subtropic_mediterranean:Europe,Africa,Oceania</v>
          </cell>
          <cell r="DI936">
            <v>0</v>
          </cell>
        </row>
        <row r="937">
          <cell r="B937" t="str">
            <v>Linaria maroccana</v>
          </cell>
          <cell r="C937" t="str">
            <v>Hook. f.</v>
          </cell>
          <cell r="D937" t="str">
            <v>sommertorskemunn</v>
          </cell>
          <cell r="E937">
            <v>62477</v>
          </cell>
          <cell r="F937">
            <v>102517</v>
          </cell>
          <cell r="G937" t="str">
            <v>ExpertGroups/Karplanter/N</v>
          </cell>
          <cell r="H937" t="str">
            <v>Karplanter</v>
          </cell>
          <cell r="I937" t="str">
            <v>Karplanter</v>
          </cell>
          <cell r="J937" t="str">
            <v>NotApplicable</v>
          </cell>
          <cell r="M937" t="str">
            <v>canNotEstablishWithin50years</v>
          </cell>
          <cell r="AA937">
            <v>1990</v>
          </cell>
          <cell r="AB937" t="str">
            <v>terrestrial</v>
          </cell>
          <cell r="AD937" t="str">
            <v>unknown</v>
          </cell>
          <cell r="AE937" t="str">
            <v>no</v>
          </cell>
          <cell r="AF937" t="str">
            <v>unknown</v>
          </cell>
          <cell r="AI937">
            <v>1</v>
          </cell>
          <cell r="AJ937" t="str">
            <v>V</v>
          </cell>
          <cell r="AW937" t="str">
            <v>Ingen kjent effekt</v>
          </cell>
          <cell r="AX937" t="str">
            <v>Ingen kjent effekt</v>
          </cell>
          <cell r="BC937" t="str">
            <v>Ingen kjent effekt</v>
          </cell>
          <cell r="BD937" t="str">
            <v>Ingen kjent effekt</v>
          </cell>
          <cell r="BK937" t="str">
            <v>subtropic_mediterranean:Africa</v>
          </cell>
          <cell r="BM937" t="str">
            <v>temperate_nemoral:Europe,NorthAndCentralAmerica|subtropic_mediterranean:Europe,Africa,Oceania,NorthAndCentralAmerica</v>
          </cell>
          <cell r="DI937">
            <v>0</v>
          </cell>
        </row>
        <row r="938">
          <cell r="B938" t="str">
            <v>Linaria purpurea</v>
          </cell>
          <cell r="C938" t="str">
            <v>(L.) Mill.</v>
          </cell>
          <cell r="D938" t="str">
            <v>purpurtorskemunn</v>
          </cell>
          <cell r="E938">
            <v>62478</v>
          </cell>
          <cell r="F938">
            <v>102518</v>
          </cell>
          <cell r="G938" t="str">
            <v>ExpertGroups/Karplanter/N</v>
          </cell>
          <cell r="H938" t="str">
            <v>Karplanter</v>
          </cell>
          <cell r="I938" t="str">
            <v>Karplanter</v>
          </cell>
          <cell r="J938" t="str">
            <v>NotApplicable</v>
          </cell>
          <cell r="M938" t="str">
            <v>canNotEstablishWithin50years</v>
          </cell>
          <cell r="AA938">
            <v>2004</v>
          </cell>
          <cell r="AB938" t="str">
            <v>terrestrial</v>
          </cell>
          <cell r="AD938" t="str">
            <v>unknown</v>
          </cell>
          <cell r="AE938" t="str">
            <v>no</v>
          </cell>
          <cell r="AF938" t="str">
            <v>unknown</v>
          </cell>
          <cell r="AI938">
            <v>5</v>
          </cell>
          <cell r="AJ938" t="str">
            <v>V</v>
          </cell>
          <cell r="AW938" t="str">
            <v>Ingen kjent effekt</v>
          </cell>
          <cell r="AX938" t="str">
            <v>Ingen kjent effekt</v>
          </cell>
          <cell r="BC938" t="str">
            <v>Ingen kjent effekt</v>
          </cell>
          <cell r="BD938" t="str">
            <v>Ingen kjent effekt</v>
          </cell>
          <cell r="BK938" t="str">
            <v>subtropic_mediterranean:Europe</v>
          </cell>
          <cell r="BM938" t="str">
            <v>temperate_nemoral:NorthAndCentralAmerica|subtropic_mediterranean:Europe,NorthAndCentralAmerica</v>
          </cell>
          <cell r="DI938">
            <v>0</v>
          </cell>
        </row>
        <row r="939">
          <cell r="B939" t="str">
            <v>Linaria supina</v>
          </cell>
          <cell r="C939" t="str">
            <v>(L.) Chaz.</v>
          </cell>
          <cell r="D939" t="str">
            <v>bleiktorskemunn</v>
          </cell>
          <cell r="E939">
            <v>62480</v>
          </cell>
          <cell r="F939">
            <v>102520</v>
          </cell>
          <cell r="G939" t="str">
            <v>ExpertGroups/Karplanter/N</v>
          </cell>
          <cell r="H939" t="str">
            <v>Karplanter</v>
          </cell>
          <cell r="I939" t="str">
            <v>Karplanter</v>
          </cell>
          <cell r="J939" t="str">
            <v>NotApplicable</v>
          </cell>
          <cell r="M939" t="str">
            <v>canNotEstablishWithin50years</v>
          </cell>
          <cell r="AA939">
            <v>1879</v>
          </cell>
          <cell r="AB939" t="str">
            <v>terrestrial</v>
          </cell>
          <cell r="AD939" t="str">
            <v>origin,unknown</v>
          </cell>
          <cell r="AE939" t="str">
            <v>no</v>
          </cell>
          <cell r="AF939" t="str">
            <v>unknown</v>
          </cell>
          <cell r="AI939">
            <v>3</v>
          </cell>
          <cell r="AJ939" t="str">
            <v>V</v>
          </cell>
          <cell r="AW939" t="str">
            <v>Ingen kjent effekt</v>
          </cell>
          <cell r="AX939" t="str">
            <v>Ingen kjent effekt</v>
          </cell>
          <cell r="BC939" t="str">
            <v>Ingen kjent effekt</v>
          </cell>
          <cell r="BD939" t="str">
            <v>Ingen kjent effekt</v>
          </cell>
          <cell r="BK939" t="str">
            <v>subtropic_mediterranean:Europe,Africa</v>
          </cell>
          <cell r="BM939" t="str">
            <v>subtropic_mediterranean:Europe,Africa</v>
          </cell>
          <cell r="DI939">
            <v>0</v>
          </cell>
        </row>
        <row r="940">
          <cell r="B940" t="str">
            <v>Linum bienne</v>
          </cell>
          <cell r="C940" t="str">
            <v>Mill.</v>
          </cell>
          <cell r="D940" t="str">
            <v>flerårslin</v>
          </cell>
          <cell r="E940">
            <v>134176</v>
          </cell>
          <cell r="F940">
            <v>102784</v>
          </cell>
          <cell r="G940" t="str">
            <v>ExpertGroups/Karplanter/N</v>
          </cell>
          <cell r="H940" t="str">
            <v>Karplanter</v>
          </cell>
          <cell r="I940" t="str">
            <v>Karplanter</v>
          </cell>
          <cell r="J940" t="str">
            <v>NotApplicable</v>
          </cell>
          <cell r="M940" t="str">
            <v>canNotEstablishWithin50years</v>
          </cell>
          <cell r="AA940">
            <v>2002</v>
          </cell>
          <cell r="AB940" t="str">
            <v>terrestrial</v>
          </cell>
          <cell r="AD940" t="str">
            <v>origin,unknown</v>
          </cell>
          <cell r="AE940" t="str">
            <v>yes</v>
          </cell>
          <cell r="AF940" t="str">
            <v>unknown</v>
          </cell>
          <cell r="AI940">
            <v>2</v>
          </cell>
          <cell r="AJ940" t="str">
            <v>V</v>
          </cell>
          <cell r="AW940" t="str">
            <v>Ingen kjent effekt</v>
          </cell>
          <cell r="AX940" t="str">
            <v>Ingen kjent effekt</v>
          </cell>
          <cell r="BC940" t="str">
            <v>Ingen kjent effekt</v>
          </cell>
          <cell r="BD940" t="str">
            <v>Ingen kjent effekt</v>
          </cell>
          <cell r="BK940" t="str">
            <v>temperate_dry:Europe,Asia|subtropic_mediterranean:Europe,Asia,Africa</v>
          </cell>
          <cell r="BM940" t="str">
            <v>temperate_dry:Europe,Asia|subtropic_mediterranean:Europe,Asia,Africa</v>
          </cell>
          <cell r="DI940">
            <v>0</v>
          </cell>
        </row>
        <row r="941">
          <cell r="B941" t="str">
            <v>Linum grandiflorum</v>
          </cell>
          <cell r="C941" t="str">
            <v>Desf.</v>
          </cell>
          <cell r="D941" t="str">
            <v>rødlin</v>
          </cell>
          <cell r="E941">
            <v>62746</v>
          </cell>
          <cell r="F941">
            <v>102786</v>
          </cell>
          <cell r="G941" t="str">
            <v>ExpertGroups/Karplanter/N</v>
          </cell>
          <cell r="H941" t="str">
            <v>Karplanter</v>
          </cell>
          <cell r="I941" t="str">
            <v>Karplanter</v>
          </cell>
          <cell r="J941" t="str">
            <v>NotApplicable</v>
          </cell>
          <cell r="M941" t="str">
            <v>canNotEstablishWithin50years</v>
          </cell>
          <cell r="AA941">
            <v>1905</v>
          </cell>
          <cell r="AB941" t="str">
            <v>terrestrial</v>
          </cell>
          <cell r="AD941" t="str">
            <v>other</v>
          </cell>
          <cell r="AE941" t="str">
            <v>no</v>
          </cell>
          <cell r="AF941" t="str">
            <v>unknown</v>
          </cell>
          <cell r="AI941">
            <v>1</v>
          </cell>
          <cell r="AJ941" t="str">
            <v>V</v>
          </cell>
          <cell r="AW941" t="str">
            <v>Ingen kjent effekt</v>
          </cell>
          <cell r="AX941" t="str">
            <v>Ingen kjent effekt</v>
          </cell>
          <cell r="BC941" t="str">
            <v>Ingen kjent effekt</v>
          </cell>
          <cell r="BD941" t="str">
            <v>Ingen kjent effekt</v>
          </cell>
          <cell r="BK941" t="str">
            <v>subtropic_mediterranean:Africa</v>
          </cell>
          <cell r="BM941" t="str">
            <v>temperate_nemoral:Europe|subtropic_mediterranean:Europe,Africa,NorthAndCentralAmerica</v>
          </cell>
          <cell r="DI941">
            <v>0</v>
          </cell>
        </row>
        <row r="942">
          <cell r="B942" t="str">
            <v>Linum perenne</v>
          </cell>
          <cell r="C942" t="str">
            <v>L.</v>
          </cell>
          <cell r="D942" t="str">
            <v>blålin</v>
          </cell>
          <cell r="E942">
            <v>144508</v>
          </cell>
          <cell r="F942">
            <v>102787</v>
          </cell>
          <cell r="G942" t="str">
            <v>ExpertGroups/Karplanter/N</v>
          </cell>
          <cell r="H942" t="str">
            <v>Karplanter</v>
          </cell>
          <cell r="I942" t="str">
            <v>Karplanter</v>
          </cell>
          <cell r="J942" t="str">
            <v>AlienSpecie</v>
          </cell>
          <cell r="N942">
            <v>3</v>
          </cell>
          <cell r="Q942">
            <v>1</v>
          </cell>
          <cell r="T942" t="str">
            <v>LO</v>
          </cell>
          <cell r="U942">
            <v>2</v>
          </cell>
          <cell r="V942" t="str">
            <v>3B,1</v>
          </cell>
          <cell r="X942">
            <v>3</v>
          </cell>
          <cell r="Y942">
            <v>4</v>
          </cell>
          <cell r="Z942">
            <v>1</v>
          </cell>
          <cell r="AA942">
            <v>1993</v>
          </cell>
          <cell r="AB942" t="str">
            <v>terrestrial</v>
          </cell>
          <cell r="AD942" t="str">
            <v>origin,unknown</v>
          </cell>
          <cell r="AE942" t="str">
            <v>yes</v>
          </cell>
          <cell r="AF942" t="str">
            <v>unknown</v>
          </cell>
          <cell r="AG942">
            <v>1993</v>
          </cell>
          <cell r="AH942" t="str">
            <v>Vf Larvik: Stavern by, og AA Risør: Vardøya</v>
          </cell>
          <cell r="AI942">
            <v>5</v>
          </cell>
          <cell r="AJ942" t="str">
            <v>V</v>
          </cell>
          <cell r="AL942">
            <v>1</v>
          </cell>
          <cell r="AM942" t="str">
            <v>importDirect</v>
          </cell>
          <cell r="AN942">
            <v>3</v>
          </cell>
          <cell r="AO942" t="str">
            <v>introductionEscaped,spreadNaturalDispersal</v>
          </cell>
          <cell r="AP942" t="str">
            <v>OsA,Op,Bu,Ve,Te,Aa</v>
          </cell>
          <cell r="AQ942">
            <v>60</v>
          </cell>
          <cell r="AR942">
            <v>5</v>
          </cell>
          <cell r="AS942">
            <v>300</v>
          </cell>
          <cell r="AT942">
            <v>5550</v>
          </cell>
          <cell r="AU942">
            <v>600</v>
          </cell>
          <cell r="AV942">
            <v>50</v>
          </cell>
          <cell r="AW942" t="str">
            <v>Ingen kjent effekt</v>
          </cell>
          <cell r="AX942" t="str">
            <v>Ingen kjent effekt</v>
          </cell>
          <cell r="BC942" t="str">
            <v>Ingen kjent effekt</v>
          </cell>
          <cell r="BD942" t="str">
            <v>Ingen kjent effekt</v>
          </cell>
          <cell r="BE942" t="str">
            <v>no</v>
          </cell>
          <cell r="BF942" t="str">
            <v>no</v>
          </cell>
          <cell r="BG942" t="str">
            <v>V</v>
          </cell>
          <cell r="BK942" t="str">
            <v>temperate_nemoral:Europe|temperate_dry:Europe|subtropic_mediterranean:Europe</v>
          </cell>
          <cell r="BM942" t="str">
            <v>temperate_nemoral:Europe|temperate_dry:Europe|subtropic_mediterranean:Europe</v>
          </cell>
          <cell r="BO942">
            <v>2</v>
          </cell>
          <cell r="BP942" t="str">
            <v>X</v>
          </cell>
          <cell r="BR942" t="str">
            <v>RedListCategoryLevel</v>
          </cell>
          <cell r="BT942">
            <v>3</v>
          </cell>
          <cell r="BW942" t="str">
            <v>SpreadYearlyIncreaseObservations</v>
          </cell>
          <cell r="BX942">
            <v>294</v>
          </cell>
          <cell r="BY942">
            <v>1</v>
          </cell>
          <cell r="CB942" t="str">
            <v>T32-C-5,T32-C-7,T32-C-15,T32-C-17,T35,T40</v>
          </cell>
          <cell r="CC942">
            <v>1</v>
          </cell>
          <cell r="CH942">
            <v>1</v>
          </cell>
          <cell r="CM942">
            <v>1</v>
          </cell>
          <cell r="CP942" t="str">
            <v>Åpen grunnlendt kalkmark i boreonemoral sone</v>
          </cell>
          <cell r="CQ942">
            <v>1</v>
          </cell>
          <cell r="CU942">
            <v>1</v>
          </cell>
          <cell r="CX942">
            <v>0</v>
          </cell>
          <cell r="CY942">
            <v>1</v>
          </cell>
          <cell r="DB942">
            <v>0</v>
          </cell>
          <cell r="DC942" t="str">
            <v>Blålin &lt;i&gt;Linum perenne&lt;/i&gt; er en flerårig urt, middels langlevd, med 30-50 cm høge stengler. Den har rikelig frøreproduksjon. Frøene spres ved at de slynges ut fra fruktene på de stive stenglene. Videre spredning kan skje med ulike transporter. Frøene spres også nokså passivt, men kanskje med dyr og folk. Arten stammer i hovedsak fra nemorale deler av Europa øst til Russland, med beslektete arter i Nord-Russland og Sibir (&lt;i&gt;L. boreale&lt;/i&gt;, &lt;i&gt;L. komarovii&lt;/i&gt;) og Nord-Amerika (&lt;i&gt;L. lewisii&lt;/i&gt;). Den etablerer seg på tørr grasmark (semi-naturlig eng) og tilsvarende tørr skrotemark.</v>
          </cell>
          <cell r="DD942" t="str">
            <v>&lt;p&gt;Blålin synes ha kommet inn i ganske ny tid, med de to første funnene som forvillet i 1993 (Vf Larvik: Stavern og AA Risør: Vardøya). En rekke forekomster er allerede godt etablert og denne flerårige arten begynner - på ca 25 år - å få et utbredelsesmønster i Norge som ligner på ett for en stedegen, klimatisk begrenset art (varmekjær, sørøstlig), med forekomster fra Op Gran sør til AA Risør.&lt;/p&gt;</v>
          </cell>
          <cell r="DE942" t="str">
            <v>Arten er innført som hageplante og trolig spredt ut fra hager hovedsakelig med frø. Viderespredning med frø skjer fra etableringsstedene.</v>
          </cell>
          <cell r="DF942" t="str">
            <v>Invasjonspotensialet er moderat, en kombinasjon av begrenset (til moderat) median levetid og moderat ekspansjonshastighet (rundt 300 m/år). Arten har foreløpig liten bestand, men er nokså raskt økende.</v>
          </cell>
          <cell r="DG942" t="str">
            <v>Ingen kjent negativ økologisk effekt er knyttet til arten. Arten danner, så vidt vi vet, ikke så tette bestander at den fortrenger noe som helst. Den &amp;#39:integrerer&amp;#39: seg i tørreng- og grunnlende-vegetasjon på baserik grunn og oppfører som en ikke-aggressiv stedegen art.</v>
          </cell>
          <cell r="DH942" t="str">
            <v>&lt;p&gt;Blålin vurderes til låg økologisk risiko, og bare på grunn av invasjonspotensialet. Arten synes å være under forholdsvis rask spredning og etablering. Den er attraktiv, men vi kjenner ikke til mye bruk i hager. Den er heller ikke funnet svært ofte på typiske skroteplasser som antyder innførsel med ulike transporter. Det er litt uvisst hvordan arten er kommet inn, men grasfrø og forvilling fra hager er to muligheter. Innførselen og etableringen har skjedd i svært ny tid, de siste 20 årene. Arten etablerer seg godt i tørre beiteenger og på grunnlende, særlig på noe til meget baserik jord, og har potensial for å bli en godt integrert del av norsk natur. Den gjør ingen kjent skade og dens oppførsel i områder der den finnes som hjemlig gir heller ingen grunn til bekymring. Vår subjektive vurdering er at denne arten er en problemfri berikelse for naturopplevelse for folk flest.&lt;/p&gt;&lt;p&gt;Lid &amp; Lid (2005) angir "flerårslin" &lt;em&gt;Linum bienne &lt;/em&gt;som den naturaliserte lin-arten i Norge. Dette er feil. Storparten av materialet som var navnsatt til &lt;em&gt;L. bienne &lt;/em&gt;i samlingene, hørte til &lt;em&gt;L. perenne&lt;/em&gt; (og en hoveddel av resten til vanlig lin &lt;em&gt;L. usitatissimum&lt;/em&gt;), og det samme gjelder materialet som Lid &amp; Lid refererer som berglin&lt;em&gt; L. austriacum&lt;/em&gt;.&lt;/p&gt;</v>
          </cell>
          <cell r="DI942">
            <v>1</v>
          </cell>
        </row>
        <row r="943">
          <cell r="B943" t="str">
            <v>Linum usitatissimum</v>
          </cell>
          <cell r="C943" t="str">
            <v>L.</v>
          </cell>
          <cell r="D943" t="str">
            <v>lin</v>
          </cell>
          <cell r="E943">
            <v>62748</v>
          </cell>
          <cell r="F943">
            <v>102788</v>
          </cell>
          <cell r="G943" t="str">
            <v>ExpertGroups/Karplanter/N</v>
          </cell>
          <cell r="H943" t="str">
            <v>Karplanter</v>
          </cell>
          <cell r="I943" t="str">
            <v>Karplanter</v>
          </cell>
          <cell r="J943" t="str">
            <v>NotApplicable</v>
          </cell>
          <cell r="M943" t="str">
            <v>traditionalProductionSpecie</v>
          </cell>
          <cell r="AB943" t="str">
            <v>terrestrial</v>
          </cell>
          <cell r="AD943" t="str">
            <v>other</v>
          </cell>
          <cell r="AE943" t="str">
            <v>no</v>
          </cell>
          <cell r="AF943" t="str">
            <v>unknown</v>
          </cell>
          <cell r="AI943">
            <v>1</v>
          </cell>
          <cell r="AJ943" t="str">
            <v>V</v>
          </cell>
          <cell r="AW943" t="str">
            <v>Ingen kjent effekt</v>
          </cell>
          <cell r="AX943" t="str">
            <v>Viktig kulturplante (fiber, linfrø, olje).</v>
          </cell>
          <cell r="BC943" t="str">
            <v>Ingen kjent effekt</v>
          </cell>
          <cell r="BD943" t="str">
            <v>Ingen kjent effekt</v>
          </cell>
          <cell r="BK943" t="str">
            <v>unknown:Asia</v>
          </cell>
          <cell r="BM943" t="str">
            <v>temperate_nemoral:Europe,Asia,Africa,Oceania,NorthAndCentralAmerica,SouthAmerica|temperate_dry:Europe,Asia,NorthAndCentralAmerica,SouthAmerica|subtropic_unspecified:Asia,Africa|subtropic_mediterranean:Europe,Africa,Oceania,NorthAndCentralAmerica,SouthAmerica|subtropic_caperegion:Africa|subtropic_highlands:SouthAmerica|tropic:Asia</v>
          </cell>
          <cell r="DI943">
            <v>0</v>
          </cell>
        </row>
        <row r="944">
          <cell r="B944" t="str">
            <v>Lobelia erinus</v>
          </cell>
          <cell r="C944" t="str">
            <v>L.</v>
          </cell>
          <cell r="D944" t="str">
            <v>hagelobelia</v>
          </cell>
          <cell r="E944">
            <v>60919</v>
          </cell>
          <cell r="F944">
            <v>100959</v>
          </cell>
          <cell r="G944" t="str">
            <v>ExpertGroups/Karplanter/N</v>
          </cell>
          <cell r="H944" t="str">
            <v>Karplanter</v>
          </cell>
          <cell r="I944" t="str">
            <v>Karplanter</v>
          </cell>
          <cell r="J944" t="str">
            <v>NotApplicable</v>
          </cell>
          <cell r="M944" t="str">
            <v>canNotEstablishWithin50years</v>
          </cell>
          <cell r="AA944">
            <v>1901</v>
          </cell>
          <cell r="AB944" t="str">
            <v>terrestrial</v>
          </cell>
          <cell r="AD944" t="str">
            <v>unknown</v>
          </cell>
          <cell r="AE944" t="str">
            <v>no</v>
          </cell>
          <cell r="AF944" t="str">
            <v>unknown</v>
          </cell>
          <cell r="AI944">
            <v>1</v>
          </cell>
          <cell r="AJ944" t="str">
            <v>V</v>
          </cell>
          <cell r="AW944" t="str">
            <v>Ingen kjent effekt</v>
          </cell>
          <cell r="AX944" t="str">
            <v>Kommersielt viktig sommerblomst for hager.</v>
          </cell>
          <cell r="BC944" t="str">
            <v>Ingen kjent effekt</v>
          </cell>
          <cell r="BD944" t="str">
            <v>Ingen kjent effekt</v>
          </cell>
          <cell r="BK944" t="str">
            <v>subtropic_caperegion:Africa</v>
          </cell>
          <cell r="BM944" t="str">
            <v>temperate_nemoral:Europe,Oceania,NorthAndCentralAmerica|subtropic_mediterranean:Europe,Oceania,NorthAndCentralAmerica|subtropic_dry:Africa|subtropic_caperegion:Africa|tropic:Africa</v>
          </cell>
          <cell r="DI944">
            <v>0</v>
          </cell>
        </row>
        <row r="945">
          <cell r="B945" t="str">
            <v>Lobelia inflata</v>
          </cell>
          <cell r="C945" t="str">
            <v>L.</v>
          </cell>
          <cell r="E945">
            <v>85625</v>
          </cell>
          <cell r="F945">
            <v>128746</v>
          </cell>
          <cell r="G945" t="str">
            <v>ExpertGroups/Karplanter/N</v>
          </cell>
          <cell r="H945" t="str">
            <v>Karplanter</v>
          </cell>
          <cell r="I945" t="str">
            <v>Karplanter</v>
          </cell>
          <cell r="J945" t="str">
            <v>NotApplicable</v>
          </cell>
          <cell r="M945" t="str">
            <v>canNotEstablishWithin50years</v>
          </cell>
          <cell r="AA945">
            <v>2011</v>
          </cell>
          <cell r="AB945" t="str">
            <v>terrestrial</v>
          </cell>
          <cell r="AD945" t="str">
            <v>unknown</v>
          </cell>
          <cell r="AE945" t="str">
            <v>no</v>
          </cell>
          <cell r="AF945" t="str">
            <v>unknown</v>
          </cell>
          <cell r="AI945">
            <v>1</v>
          </cell>
          <cell r="AJ945" t="str">
            <v>V</v>
          </cell>
          <cell r="AW945" t="str">
            <v>Ingen kjent effekt</v>
          </cell>
          <cell r="AX945" t="str">
            <v>Ingen kjent effekt</v>
          </cell>
          <cell r="BC945" t="str">
            <v>Ingen kjent effekt</v>
          </cell>
          <cell r="BD945" t="str">
            <v>Ingen kjent effekt</v>
          </cell>
          <cell r="BK945" t="str">
            <v>temperate_boreal:NorthAndCentralAmerica|temperate_nemoral:NorthAndCentralAmerica|subtropic_unspecified:NorthAndCentralAmerica</v>
          </cell>
          <cell r="BM945" t="str">
            <v>temperate_boreal:NorthAndCentralAmerica|temperate_nemoral:NorthAndCentralAmerica|subtropic_unspecified:NorthAndCentralAmerica</v>
          </cell>
          <cell r="DI945">
            <v>0</v>
          </cell>
        </row>
        <row r="946">
          <cell r="B946" t="str">
            <v>Lobelia kalmii</v>
          </cell>
          <cell r="C946" t="str">
            <v>L.</v>
          </cell>
          <cell r="E946">
            <v>105232</v>
          </cell>
          <cell r="F946">
            <v>145579</v>
          </cell>
          <cell r="G946" t="str">
            <v>ExpertGroups/Karplanter/N</v>
          </cell>
          <cell r="H946" t="str">
            <v>Karplanter</v>
          </cell>
          <cell r="I946" t="str">
            <v>Karplanter</v>
          </cell>
          <cell r="J946" t="str">
            <v>NotApplicable</v>
          </cell>
          <cell r="M946" t="str">
            <v>canNotEstablishWithin50years</v>
          </cell>
          <cell r="AA946">
            <v>2011</v>
          </cell>
          <cell r="AB946" t="str">
            <v>terrestrial</v>
          </cell>
          <cell r="AD946" t="str">
            <v>unknown</v>
          </cell>
          <cell r="AE946" t="str">
            <v>no</v>
          </cell>
          <cell r="AF946" t="str">
            <v>unknown</v>
          </cell>
          <cell r="AI946">
            <v>5</v>
          </cell>
          <cell r="AJ946" t="str">
            <v>V</v>
          </cell>
          <cell r="AW946" t="str">
            <v>Ingen kjent effekt</v>
          </cell>
          <cell r="AX946" t="str">
            <v>Ingen kjent effekt</v>
          </cell>
          <cell r="BC946" t="str">
            <v>Ingen kjent effekt</v>
          </cell>
          <cell r="BD946" t="str">
            <v>Ingen kjent effekt</v>
          </cell>
          <cell r="BK946" t="str">
            <v>temperate_boreal:NorthAndCentralAmerica|temperate_nemoral:NorthAndCentralAmerica</v>
          </cell>
          <cell r="BM946" t="str">
            <v>temperate_boreal:NorthAndCentralAmerica|temperate_nemoral:NorthAndCentralAmerica</v>
          </cell>
          <cell r="DI946">
            <v>0</v>
          </cell>
        </row>
        <row r="947">
          <cell r="B947" t="str">
            <v>Lobelia urens</v>
          </cell>
          <cell r="C947" t="str">
            <v>L.</v>
          </cell>
          <cell r="D947" t="str">
            <v>kvasslobelia</v>
          </cell>
          <cell r="E947">
            <v>60920</v>
          </cell>
          <cell r="F947">
            <v>100960</v>
          </cell>
          <cell r="G947" t="str">
            <v>ExpertGroups/Karplanter/N</v>
          </cell>
          <cell r="H947" t="str">
            <v>Karplanter</v>
          </cell>
          <cell r="I947" t="str">
            <v>Karplanter</v>
          </cell>
          <cell r="J947" t="str">
            <v>NotApplicable</v>
          </cell>
          <cell r="M947" t="str">
            <v>canNotEstablishWithin50years</v>
          </cell>
          <cell r="AA947">
            <v>1963</v>
          </cell>
          <cell r="AB947" t="str">
            <v>terrestrial</v>
          </cell>
          <cell r="AD947" t="str">
            <v>unknown</v>
          </cell>
          <cell r="AE947" t="str">
            <v>no</v>
          </cell>
          <cell r="AF947" t="str">
            <v>unknown</v>
          </cell>
          <cell r="AI947">
            <v>5</v>
          </cell>
          <cell r="AJ947" t="str">
            <v>V</v>
          </cell>
          <cell r="AW947" t="str">
            <v>Ingen kjent effekt</v>
          </cell>
          <cell r="AX947" t="str">
            <v>Økonomisk viktig sommerplante i hagebruk i Norge.</v>
          </cell>
          <cell r="BC947" t="str">
            <v>Ingen kjent effekt</v>
          </cell>
          <cell r="BD947" t="str">
            <v>Ingen kjent effekt</v>
          </cell>
          <cell r="BK947" t="str">
            <v>temperate_nemoral:Europe|subtropic_mediterranean:Europe,Africa</v>
          </cell>
          <cell r="BM947" t="str">
            <v>temperate_nemoral:Europe|subtropic_mediterranean:Europe,Africa</v>
          </cell>
          <cell r="DI947">
            <v>0</v>
          </cell>
        </row>
        <row r="948">
          <cell r="B948" t="str">
            <v>Logfia gallica</v>
          </cell>
          <cell r="C948" t="str">
            <v>(L.) Coss. &amp; Germ.</v>
          </cell>
          <cell r="D948" t="str">
            <v>fransk ullurt</v>
          </cell>
          <cell r="E948">
            <v>134196</v>
          </cell>
          <cell r="F948">
            <v>100740</v>
          </cell>
          <cell r="G948" t="str">
            <v>ExpertGroups/Karplanter/N</v>
          </cell>
          <cell r="H948" t="str">
            <v>Karplanter</v>
          </cell>
          <cell r="I948" t="str">
            <v>Karplanter</v>
          </cell>
          <cell r="J948" t="str">
            <v>NotApplicable</v>
          </cell>
          <cell r="M948" t="str">
            <v>canNotEstablishWithin50years</v>
          </cell>
          <cell r="AA948">
            <v>1869</v>
          </cell>
          <cell r="AB948" t="str">
            <v>terrestrial</v>
          </cell>
          <cell r="AD948" t="str">
            <v>origin</v>
          </cell>
          <cell r="AE948" t="str">
            <v>no</v>
          </cell>
          <cell r="AF948" t="str">
            <v>unknown</v>
          </cell>
          <cell r="AI948">
            <v>1</v>
          </cell>
          <cell r="AJ948" t="str">
            <v>V</v>
          </cell>
          <cell r="AW948" t="str">
            <v>Ingen kjent effekt</v>
          </cell>
          <cell r="AX948" t="str">
            <v>Ingen kjent effekt</v>
          </cell>
          <cell r="BC948" t="str">
            <v>Ingen kjent effekt</v>
          </cell>
          <cell r="BD948" t="str">
            <v>Ingen kjent effekt</v>
          </cell>
          <cell r="BK948" t="str">
            <v>temperate_nemoral:Europe|subtropic_mediterranean:Europe,Asia,Africa</v>
          </cell>
          <cell r="BM948" t="str">
            <v>temperate_nemoral:Europe,NorthAndCentralAmerica|subtropic_unspecified:Oceania,SouthAmerica|subtropic_mediterranean:Europe,Asia,Africa,Oceania,NorthAndCentralAmerica</v>
          </cell>
          <cell r="DI948">
            <v>0</v>
          </cell>
        </row>
        <row r="949">
          <cell r="B949" t="str">
            <v>Lolium multiflorum</v>
          </cell>
          <cell r="C949" t="str">
            <v>Lam.</v>
          </cell>
          <cell r="D949" t="str">
            <v>italiaraigras</v>
          </cell>
          <cell r="E949">
            <v>134200</v>
          </cell>
          <cell r="F949">
            <v>100090</v>
          </cell>
          <cell r="G949" t="str">
            <v>ExpertGroups/Karplanter/N</v>
          </cell>
          <cell r="H949" t="str">
            <v>Karplanter</v>
          </cell>
          <cell r="I949" t="str">
            <v>Karplanter</v>
          </cell>
          <cell r="J949" t="str">
            <v>AlienSpecie</v>
          </cell>
          <cell r="N949">
            <v>3</v>
          </cell>
          <cell r="Q949">
            <v>2</v>
          </cell>
          <cell r="R949" t="str">
            <v>V</v>
          </cell>
          <cell r="T949" t="str">
            <v>LO</v>
          </cell>
          <cell r="U949">
            <v>2</v>
          </cell>
          <cell r="V949" t="str">
            <v>3AB,2H</v>
          </cell>
          <cell r="X949">
            <v>2</v>
          </cell>
          <cell r="Y949">
            <v>3</v>
          </cell>
          <cell r="Z949">
            <v>1</v>
          </cell>
          <cell r="AA949">
            <v>1873</v>
          </cell>
          <cell r="AB949" t="str">
            <v>terrestrial</v>
          </cell>
          <cell r="AD949" t="str">
            <v>origin,unknown</v>
          </cell>
          <cell r="AE949" t="str">
            <v>yes</v>
          </cell>
          <cell r="AF949" t="str">
            <v>unknown</v>
          </cell>
          <cell r="AG949">
            <v>1874</v>
          </cell>
          <cell r="AH949" t="str">
            <v>Oslo: flere steder</v>
          </cell>
          <cell r="AI949">
            <v>2</v>
          </cell>
          <cell r="AJ949" t="str">
            <v>V</v>
          </cell>
          <cell r="AL949">
            <v>1</v>
          </cell>
          <cell r="AM949" t="str">
            <v>importDirect</v>
          </cell>
          <cell r="AN949">
            <v>5</v>
          </cell>
          <cell r="AO949" t="str">
            <v>introductionReleased,introductionEscaped,introductionTransportpollution,introductionStowaway,spreadNaturalDispersal</v>
          </cell>
          <cell r="AP949" t="str">
            <v>Øs,OsA,He,Op,Bu,Ve,Te,Aa,Va,Ro,Ho,Sf,Mr,St,Nt</v>
          </cell>
          <cell r="AQ949">
            <v>600</v>
          </cell>
          <cell r="AR949">
            <v>3</v>
          </cell>
          <cell r="AS949">
            <v>1800</v>
          </cell>
          <cell r="AT949">
            <v>350000</v>
          </cell>
          <cell r="AU949">
            <v>2400</v>
          </cell>
          <cell r="AV949">
            <v>100</v>
          </cell>
          <cell r="AW949" t="str">
            <v>Ingen kjent effekt</v>
          </cell>
          <cell r="AX949" t="str">
            <v>Økonomisk viktig fôrgras</v>
          </cell>
          <cell r="BC949" t="str">
            <v>Ingen kjent effekt</v>
          </cell>
          <cell r="BD949" t="str">
            <v>Ingen kjent effekt</v>
          </cell>
          <cell r="BE949" t="str">
            <v>no</v>
          </cell>
          <cell r="BF949" t="str">
            <v>no</v>
          </cell>
          <cell r="BG949" t="str">
            <v>V</v>
          </cell>
          <cell r="BK949" t="str">
            <v>temperate_nemoral:Europe|temperate_dry:Europe,Asia|subtropic_mediterranean:Europe,Asia,Africa</v>
          </cell>
          <cell r="BM949" t="str">
            <v>temperate_boreal:Europe|temperate_nemoral:Europe,Asia,Africa,Oceania,NorthAndCentralAmerica,SouthAmerica|temperate_dry:Europe,Asia,NorthAndCentralAmerica,SouthAmerica|subtropic_unspecified:Oceania,NorthAndCentralAmerica,SouthAmerica|subtropic_mediterranean:Europe,Asia,Africa,Oceania,NorthAndCentralAmerica,SouthAmerica|subtropic_caperegion:Africa|subtropic_highlands:SouthAmerica</v>
          </cell>
          <cell r="BO949">
            <v>3</v>
          </cell>
          <cell r="BR949" t="str">
            <v>RedListCategoryLevel</v>
          </cell>
          <cell r="BT949">
            <v>3</v>
          </cell>
          <cell r="BV949" t="str">
            <v>X</v>
          </cell>
          <cell r="BW949" t="str">
            <v>SpreadYearlyIncreaseObservations</v>
          </cell>
          <cell r="BX949">
            <v>253</v>
          </cell>
          <cell r="BY949">
            <v>1</v>
          </cell>
          <cell r="CB949" t="str">
            <v>T35,T37,T40,T41,T44,T45</v>
          </cell>
          <cell r="CC949">
            <v>1</v>
          </cell>
          <cell r="CH949">
            <v>1</v>
          </cell>
          <cell r="CM949">
            <v>1</v>
          </cell>
          <cell r="CQ949">
            <v>1</v>
          </cell>
          <cell r="CU949">
            <v>2</v>
          </cell>
          <cell r="CW949" t="str">
            <v>X</v>
          </cell>
          <cell r="CX949">
            <v>1</v>
          </cell>
          <cell r="CY949">
            <v>1</v>
          </cell>
          <cell r="DB949">
            <v>0</v>
          </cell>
          <cell r="DC949" t="str">
            <v>Italiaraigras &lt;i&gt;Lolium multiflorum&lt;/i&gt; er en toårig art med frøreproduksjon. Arten kommer fra Mellom- og Sør-Europa og Middelhavsområdet. Den setter moden frukt i Norge, men effektiv reproduksjon er sparsom utafor kulturmark, og de enkelte forekomstene er ofte nokså kortvarige. Arten dyrkes som f&amp;#244:rgras og er vanlig i eng. Den forekommer vanlig på veikanter og på annen skrotemark, spesielt på steder med åpen jord.</v>
          </cell>
          <cell r="DD949" t="str">
            <v>&lt;p&gt;Italiaraigras kom først inn med ballastjord - registrert på ca. 16 ballastplasser mellom 1873 og 1920 - deretter som f&amp;#244:rgras og ved møller (f.eks. Te Skien: Bøle fra 1904, Oslo: Torshov fra 1915, Ho Bergen: Heggernes fra 1918, ST Skaun: Buvik fra 1927 og Trondheim: Ilsvika fra 1972) helt fram til vår tid. Hoveddelen av funnene i nyere tid er knyttet til innsåing i eng, på veikanter etc., og fra ca 1960 har arten hatt omtrent samme utbredelse som i dag, med semi-stabile forekomster nord til Trøndelag og mer tilfeldige i Nordland, Troms og i Finnmark (Alta og Kautokeino). Arten er nå meget vanlig å se, men synes ikke ha etablert svært langvarige bestander noe sted.&lt;/p&gt;</v>
          </cell>
          <cell r="DE949" t="str">
            <v>Arten er innført som f&amp;#244:rgras og kommet inn med ballastjord, som forurensning med korn og annet grasfrø, og med transporter. Den blir trolig noe viderespredt med transportmidler.</v>
          </cell>
          <cell r="DF949" t="str">
            <v>Invasjonspotensialet er moderat, i en kombinasjon av moderat lang median levetid og moderat (til begrenset) ekspansjonshastighet. Dette er en vanlig art i norsk natur, men med lite etablerte forekomster. Den moderate ekspansjonshastigheten (240-270 m/år) kan være en kunstig høg verdi fordi det ikke er mulig å skille mellom mer stabile og mindre stabile forekomster. Vi antar at reell ekspansjonshastighet heller ligger rundt 150 m/år eller lågere.</v>
          </cell>
          <cell r="DG949" t="str">
            <v>Arten vurderes formelt til en liten økologisk effekt, med usikkerhet til ingen effekt. Arten har ingen negativ effekt på naturtyper, i og med at arten praktisk talt bare forekommer på dyrket mark og skrotemark. Italiaraigras hybridiserer imidlertid med raigras &lt;i&gt;Lolium perenne&lt;/i&gt;, og det skjer trolig mye introgresjon. Raigras er et innført f&amp;#244:rgras fra 1700-tallet og sikkert etablert i norsk natur før 1800. Vi mener at slik introgresjon mellom to fremmede arter (omenn mellom arter kommet før og etter 1800) ikke bør tillegges stor vekt. Vi har derfor satt usikkerhet nedover for denne effekten bare for å markere at vi oppfatter den som ubetydelig.</v>
          </cell>
          <cell r="DH949" t="str">
            <v>&lt;p&gt;Italiaraigras vurderes til låg økologisk risiko i en kombinasjon av moderat invasjonspotensial og en liten (til ingen) økologisk effekt. Arten er er nå meget vanlig å se, men synes ikke ha etablert mange (eller noen) helt permanente bestander noe sted. Den kan bli mer stabil med litt temperaturøkning. Arten kom først inn med ballastjord: siden er den blitt ett av landets viktigere f&amp;#244:rgras og sås inn i store mengder hvert år. Arten er trolig på grensa til å kunne etablere stabil populasjon i Norge, med litt varmere klima eller lengre sesong, men det er lite trolig at den vil gå inn i noe annet enn kultureng og skrotemark i vid betydning. Mulig introgresjon med raigras &lt;i&gt;Lolium perenne&lt;/i&gt; er etter vår vurdering en ubetydelig økologisk risiko siden raigras er et gammelt f&amp;#244:rgras, men kriteriene gir ikke anledning til å utelate den siden den forekommer ofte (dvs. at den slett ikke er usannsynlig).&lt;/p&gt;</v>
          </cell>
          <cell r="DI949">
            <v>0</v>
          </cell>
        </row>
        <row r="950">
          <cell r="B950" t="str">
            <v>Lolium perenne</v>
          </cell>
          <cell r="C950" t="str">
            <v>L.</v>
          </cell>
          <cell r="D950" t="str">
            <v>raigras</v>
          </cell>
          <cell r="E950">
            <v>60051</v>
          </cell>
          <cell r="F950">
            <v>100091</v>
          </cell>
          <cell r="G950" t="str">
            <v>ExpertGroups/Karplanter/N</v>
          </cell>
          <cell r="H950" t="str">
            <v>Karplanter</v>
          </cell>
          <cell r="I950" t="str">
            <v>Karplanter</v>
          </cell>
          <cell r="J950" t="str">
            <v>NotApplicable</v>
          </cell>
          <cell r="M950" t="str">
            <v>establishedBefore1800</v>
          </cell>
          <cell r="AA950">
            <v>1776</v>
          </cell>
          <cell r="AB950" t="str">
            <v>terrestrial</v>
          </cell>
          <cell r="AD950" t="str">
            <v>origin</v>
          </cell>
          <cell r="AE950" t="str">
            <v>yes</v>
          </cell>
          <cell r="AF950" t="str">
            <v>unknown</v>
          </cell>
          <cell r="AG950">
            <v>1776</v>
          </cell>
          <cell r="AH950" t="str">
            <v>flere steder</v>
          </cell>
          <cell r="AI950">
            <v>5</v>
          </cell>
          <cell r="AJ950" t="str">
            <v>V</v>
          </cell>
          <cell r="AW950" t="str">
            <v>Ingen kjent effekt</v>
          </cell>
          <cell r="AX950" t="str">
            <v>Økonomisk viktig fôrgras.</v>
          </cell>
          <cell r="BC950" t="str">
            <v>Ingen kjent effekt</v>
          </cell>
          <cell r="BD950" t="str">
            <v>Ingen kjent effekt</v>
          </cell>
          <cell r="BK950" t="str">
            <v>temperate_nemoral:Europe,Asia|temperate_dry:Europe,Asia|subtropic_mediterranean:Europe,Asia,Africa</v>
          </cell>
          <cell r="BM950" t="str">
            <v>temperate_boreal:Europe,NorthAndCentralAmerica|temperate_nemoral:Europe,Asia,Africa,Oceania,NorthAndCentralAmerica,SouthAmerica|temperate_dry:Europe,Asia,NorthAndCentralAmerica,SouthAmerica|subtropic_unspecified:Asia,Africa,Oceania,NorthAndCentralAmerica,SouthAmerica|subtropic_mediterranean:Europe,Asia,Africa,Oceania,NorthAndCentralAmerica,SouthAmerica|subtropic_caperegion:Africa</v>
          </cell>
          <cell r="DI950">
            <v>2</v>
          </cell>
        </row>
        <row r="951">
          <cell r="B951" t="str">
            <v>Lolium remotum</v>
          </cell>
          <cell r="C951" t="str">
            <v>Schrank</v>
          </cell>
          <cell r="D951" t="str">
            <v>linsvimling</v>
          </cell>
          <cell r="E951">
            <v>134205</v>
          </cell>
          <cell r="F951">
            <v>100092</v>
          </cell>
          <cell r="G951" t="str">
            <v>ExpertGroups/Karplanter/N</v>
          </cell>
          <cell r="H951" t="str">
            <v>Karplanter</v>
          </cell>
          <cell r="I951" t="str">
            <v>Karplanter</v>
          </cell>
          <cell r="J951" t="str">
            <v>NotApplicable</v>
          </cell>
          <cell r="M951" t="str">
            <v>establishedBefore1800</v>
          </cell>
          <cell r="AA951">
            <v>1838</v>
          </cell>
          <cell r="AB951" t="str">
            <v>terrestrial</v>
          </cell>
          <cell r="AD951" t="str">
            <v>unknown</v>
          </cell>
          <cell r="AE951" t="str">
            <v>yes</v>
          </cell>
          <cell r="AF951" t="str">
            <v>unknown</v>
          </cell>
          <cell r="AG951">
            <v>1838</v>
          </cell>
          <cell r="AH951" t="str">
            <v>Bu "Løten paa Ringeriget"</v>
          </cell>
          <cell r="AI951">
            <v>1</v>
          </cell>
          <cell r="AJ951" t="str">
            <v>V</v>
          </cell>
          <cell r="AW951" t="str">
            <v>Ingen kjent effekt</v>
          </cell>
          <cell r="AX951" t="str">
            <v>Ingen kjent effekt</v>
          </cell>
          <cell r="BC951" t="str">
            <v>Ingen kjent effekt</v>
          </cell>
          <cell r="BD951" t="str">
            <v>Ingen kjent effekt</v>
          </cell>
          <cell r="BK951" t="str">
            <v>temperate_dry:Europe,Asia|subtropic_mediterranean:Europe,Asia</v>
          </cell>
          <cell r="BM951" t="str">
            <v>temperate_dry:Europe,Asia|subtropic_mediterranean:Europe,Asia</v>
          </cell>
          <cell r="DI951">
            <v>0</v>
          </cell>
        </row>
        <row r="952">
          <cell r="B952" t="str">
            <v>Lolium rigidum</v>
          </cell>
          <cell r="C952" t="str">
            <v>Gaudin</v>
          </cell>
          <cell r="D952" t="str">
            <v>stivraigras</v>
          </cell>
          <cell r="E952">
            <v>134206</v>
          </cell>
          <cell r="F952">
            <v>100093</v>
          </cell>
          <cell r="G952" t="str">
            <v>ExpertGroups/Karplanter/N</v>
          </cell>
          <cell r="H952" t="str">
            <v>Karplanter</v>
          </cell>
          <cell r="I952" t="str">
            <v>Karplanter</v>
          </cell>
          <cell r="J952" t="str">
            <v>NotApplicable</v>
          </cell>
          <cell r="M952" t="str">
            <v>canNotEstablishWithin50years</v>
          </cell>
          <cell r="AA952" t="str">
            <v>&lt;1860</v>
          </cell>
          <cell r="AB952" t="str">
            <v>terrestrial</v>
          </cell>
          <cell r="AD952" t="str">
            <v>origin</v>
          </cell>
          <cell r="AE952" t="str">
            <v>no</v>
          </cell>
          <cell r="AF952" t="str">
            <v>unknown</v>
          </cell>
          <cell r="AI952">
            <v>1</v>
          </cell>
          <cell r="AJ952" t="str">
            <v>V</v>
          </cell>
          <cell r="AW952" t="str">
            <v>Ingen kjent effekt</v>
          </cell>
          <cell r="AX952" t="str">
            <v>Ingen kjent effekt</v>
          </cell>
          <cell r="BC952" t="str">
            <v>Ingen kjent effekt</v>
          </cell>
          <cell r="BD952" t="str">
            <v>Ingen kjent effekt</v>
          </cell>
          <cell r="BK952" t="str">
            <v>temperate_dry:Europe,Asia|subtropic_mediterranean:Europe,Asia,Africa</v>
          </cell>
          <cell r="BM952" t="str">
            <v>temperate_nemoral:Europe,Asia,NorthAndCentralAmerica|temperate_dry:Europe,Asia|subtropic_unspecified:Europe,Asia,Oceania,NorthAndCentralAmerica,SouthAmerica|subtropic_mediterranean:Europe,Asia,Africa,Oceania,NorthAndCentralAmerica,SouthAmerica|subtropic_caperegion:Africa</v>
          </cell>
          <cell r="DI952">
            <v>0</v>
          </cell>
        </row>
        <row r="953">
          <cell r="B953" t="str">
            <v>Lolium temulentum</v>
          </cell>
          <cell r="C953" t="str">
            <v>L.</v>
          </cell>
          <cell r="D953" t="str">
            <v>svimling</v>
          </cell>
          <cell r="E953">
            <v>134207</v>
          </cell>
          <cell r="F953">
            <v>100094</v>
          </cell>
          <cell r="G953" t="str">
            <v>ExpertGroups/Karplanter/N</v>
          </cell>
          <cell r="H953" t="str">
            <v>Karplanter</v>
          </cell>
          <cell r="I953" t="str">
            <v>Karplanter</v>
          </cell>
          <cell r="J953" t="str">
            <v>NotApplicable</v>
          </cell>
          <cell r="M953" t="str">
            <v>establishedBefore1800</v>
          </cell>
          <cell r="AA953">
            <v>1766</v>
          </cell>
          <cell r="AB953" t="str">
            <v>terrestrial</v>
          </cell>
          <cell r="AD953" t="str">
            <v>origin,unknown</v>
          </cell>
          <cell r="AE953" t="str">
            <v>yes</v>
          </cell>
          <cell r="AF953" t="str">
            <v>unknown</v>
          </cell>
          <cell r="AG953">
            <v>1766</v>
          </cell>
          <cell r="AH953" t="str">
            <v>Gunnerus 1776-1776: bl.a. ST Trondheim: Berg</v>
          </cell>
          <cell r="AI953">
            <v>1</v>
          </cell>
          <cell r="AJ953" t="str">
            <v>V</v>
          </cell>
          <cell r="AW953" t="str">
            <v>Antatt å gjøre kornavlingen giftig på grunn av soppinfeksjon.</v>
          </cell>
          <cell r="AX953" t="str">
            <v>Ingen kjent effekt</v>
          </cell>
          <cell r="BC953" t="str">
            <v>Ingen kjent effekt</v>
          </cell>
          <cell r="BD953" t="str">
            <v>Ingen kjent effekt</v>
          </cell>
          <cell r="BK953" t="str">
            <v>temperate_dry:Europe,Asia|subtropic_mediterranean:Europe,Asia,Africa</v>
          </cell>
          <cell r="BM953" t="str">
            <v>temperate_nemoral:Europe,Asia,Oceania,NorthAndCentralAmerica,SouthAmerica|temperate_dry:Europe,Asia,NorthAndCentralAmerica,SouthAmerica|subtropic_unspecified:Europe,Asia,Oceania,SouthAmerica|subtropic_mediterranean:Europe,Asia,Africa,Oceania,NorthAndCentralAmerica,SouthAmerica|subtropic_dry:NorthAndCentralAmerica|subtropic_caperegion:Africa|subtropic_highlands:Africa,SouthAmerica</v>
          </cell>
          <cell r="DI953">
            <v>2</v>
          </cell>
        </row>
        <row r="954">
          <cell r="B954" t="str">
            <v>Lonicera acuminata</v>
          </cell>
          <cell r="C954" t="str">
            <v>Wall.</v>
          </cell>
          <cell r="D954" t="str">
            <v>kalifornialeddved</v>
          </cell>
          <cell r="E954">
            <v>145720</v>
          </cell>
          <cell r="F954">
            <v>127959</v>
          </cell>
          <cell r="G954" t="str">
            <v>ExpertGroups/Karplanter/N</v>
          </cell>
          <cell r="H954" t="str">
            <v>Karplanter</v>
          </cell>
          <cell r="I954" t="str">
            <v>Karplanter</v>
          </cell>
          <cell r="J954" t="str">
            <v>AlienSpecie</v>
          </cell>
          <cell r="N954">
            <v>1</v>
          </cell>
          <cell r="Q954">
            <v>1</v>
          </cell>
          <cell r="T954" t="str">
            <v>NK</v>
          </cell>
          <cell r="U954">
            <v>1</v>
          </cell>
          <cell r="V954" t="str">
            <v>1,1</v>
          </cell>
          <cell r="AA954">
            <v>1975</v>
          </cell>
          <cell r="AB954" t="str">
            <v>terrestrial</v>
          </cell>
          <cell r="AD954" t="str">
            <v>unknown</v>
          </cell>
          <cell r="AE954" t="str">
            <v>no</v>
          </cell>
          <cell r="AF954" t="str">
            <v>unknown</v>
          </cell>
          <cell r="AI954">
            <v>15</v>
          </cell>
          <cell r="AJ954" t="str">
            <v>V</v>
          </cell>
          <cell r="AL954">
            <v>1</v>
          </cell>
          <cell r="AM954" t="str">
            <v>importDirect</v>
          </cell>
          <cell r="AN954">
            <v>2</v>
          </cell>
          <cell r="AO954" t="str">
            <v>introductionEscaped</v>
          </cell>
          <cell r="AP954" t="str">
            <v>Ro</v>
          </cell>
          <cell r="AQ954">
            <v>4</v>
          </cell>
          <cell r="AR954">
            <v>2</v>
          </cell>
          <cell r="AS954">
            <v>8</v>
          </cell>
          <cell r="AT954">
            <v>1</v>
          </cell>
          <cell r="AU954">
            <v>16</v>
          </cell>
          <cell r="AV954">
            <v>100</v>
          </cell>
          <cell r="AW954" t="str">
            <v>Ingen kjent effekt</v>
          </cell>
          <cell r="AX954" t="str">
            <v>Ingen kjent effekt</v>
          </cell>
          <cell r="BC954" t="str">
            <v>Ingen kjent effekt</v>
          </cell>
          <cell r="BD954" t="str">
            <v>Ingen kjent effekt</v>
          </cell>
          <cell r="BE954" t="str">
            <v>no</v>
          </cell>
          <cell r="BF954" t="str">
            <v>no</v>
          </cell>
          <cell r="BG954" t="str">
            <v>V</v>
          </cell>
          <cell r="BK954" t="str">
            <v>temperate_nemoral:Asia|subtropic_unspecified:Asia|subtropic_highlands:Asia</v>
          </cell>
          <cell r="BM954" t="str">
            <v>temperate_nemoral:Europe,Asia|subtropic_unspecified:Asia|subtropic_highlands:Asia</v>
          </cell>
          <cell r="BO954">
            <v>1</v>
          </cell>
          <cell r="BP954" t="str">
            <v>X</v>
          </cell>
          <cell r="BR954" t="str">
            <v>RedListCategoryLevel</v>
          </cell>
          <cell r="BT954">
            <v>1</v>
          </cell>
          <cell r="BW954" t="str">
            <v>SpreadYearlyIncreaseCalculatedExpansionSpeed</v>
          </cell>
          <cell r="BX954">
            <v>0</v>
          </cell>
          <cell r="BY954">
            <v>1</v>
          </cell>
          <cell r="CB954" t="str">
            <v>T43</v>
          </cell>
          <cell r="CC954">
            <v>1</v>
          </cell>
          <cell r="CH954">
            <v>1</v>
          </cell>
          <cell r="CM954">
            <v>1</v>
          </cell>
          <cell r="CQ954">
            <v>1</v>
          </cell>
          <cell r="CU954">
            <v>1</v>
          </cell>
          <cell r="CX954">
            <v>0</v>
          </cell>
          <cell r="CY954">
            <v>1</v>
          </cell>
          <cell r="DB954">
            <v>0</v>
          </cell>
          <cell r="DC954" t="str">
            <v>&lt;i&gt;Lonicera acuminata&lt;/i&gt; (som av en uforklarlig grunn har fått navnet kalifornialeddved på norsk) er en flerårig klatrebusk som opprinnelig kommer fra Sør- og Sørøst-Asia: store deler av Kina og i tillegg også i Bhutan, India, Myanmar, Nepal og på Filippinene (utbredelse tatt fra Flora of China). Arten har frøreproduksjon. De saftige bærfruktene spres med fugl.</v>
          </cell>
          <cell r="DD954" t="str">
            <v>&lt;i&gt;Lonicera acuminata&lt;/i&gt; ble først funnet i ST Trondheim: Strindveien i 1975, men denne planten antas å ha vært dyrket. Første sikre funn i norsk natur er i 2007 fra Ro Stavanger: Vannassen (angitt som forvilla).</v>
          </cell>
          <cell r="DE954" t="str">
            <v>Arten har trolig spredt seg fra hager, men det kan være at dette skyldes utkast. Arten har muligens begrenset etablerings- og spredningsevne i Norge, og den dyrkes kanskje heller ikke i noe særlig omfang.</v>
          </cell>
          <cell r="DF954" t="str">
            <v>Invasjonspotensialet er foreløpig så godt som fraværende: lite, med kort median levetid og ingen ekspansjon. Arten dyrkes trolig bare i begrenset grad (det finner ikke noe informasjon på norske nettsider), men ifølge Hortipedia tolererer den temperaturer ned til -29 grader, noe som tilsvarer hardførhet 5 i USA (sentrale/nordlige deler av USA). Det kan ikke utelukkes at arten kan reprodusere i Norge. Den er påvist som en sjelden hagerømling i Belgia (Manual of the Alien Plants of Belgium) som også viser til at arten vokser raskt og faktisk angis som "invasiv" i deler av Mellom-Europa.</v>
          </cell>
          <cell r="DG954" t="str">
            <v>Det er ingen kjente negative økologiske effekter knyttet til denne arten i Norge, men den er angitt som "invasiv" i deler av Mellom-Europa, og ifølge Weber (2005) kan ytterligere spredning av denne raskt-voksende arten hindre etablering av skogstrær og fortrenge hjemlige arter. Dette er imidlertid usikkert for Norges del og ligger dessuten såpass langt fram i tid at vi ikke kan forsvare å krysse av på en forventet framtidig effekt av denne arten i et 50 års-perspektiv.</v>
          </cell>
          <cell r="DH954" t="str">
            <v>&lt;i&gt;Lonicera acuminata &lt;/i&gt;vurderes til ingen kjent økologisk risiko i Norge. Arten har foreløpig et manglende/lavt invasjonspotensial. På tross av "advarsler" fra Mellom-Europa som antyder at arten kan ha konsekvenser for hjemlig vegetasjon (hindre etablering av skogtrær og fortrenge hjemlige arter), er det ikke mulig å forsvare en forventet økologisk effekt hos denne arten hos innenfor de kommende 50 årene.</v>
          </cell>
          <cell r="DI954">
            <v>4</v>
          </cell>
        </row>
        <row r="955">
          <cell r="B955" t="str">
            <v>Lonicera alpigena</v>
          </cell>
          <cell r="C955" t="str">
            <v>L.</v>
          </cell>
          <cell r="D955" t="str">
            <v>alpeleddved</v>
          </cell>
          <cell r="E955">
            <v>61671</v>
          </cell>
          <cell r="F955">
            <v>101711</v>
          </cell>
          <cell r="G955" t="str">
            <v>ExpertGroups/Karplanter/N</v>
          </cell>
          <cell r="H955" t="str">
            <v>Karplanter</v>
          </cell>
          <cell r="I955" t="str">
            <v>Karplanter</v>
          </cell>
          <cell r="J955" t="str">
            <v>AlienSpecie</v>
          </cell>
          <cell r="N955">
            <v>1</v>
          </cell>
          <cell r="P955" t="str">
            <v>V</v>
          </cell>
          <cell r="Q955">
            <v>1</v>
          </cell>
          <cell r="T955" t="str">
            <v>NK</v>
          </cell>
          <cell r="U955">
            <v>1</v>
          </cell>
          <cell r="V955" t="str">
            <v>1,1</v>
          </cell>
          <cell r="W955" t="str">
            <v>LO</v>
          </cell>
          <cell r="X955">
            <v>2</v>
          </cell>
          <cell r="Y955">
            <v>3</v>
          </cell>
          <cell r="Z955">
            <v>1</v>
          </cell>
          <cell r="AA955">
            <v>1992</v>
          </cell>
          <cell r="AB955" t="str">
            <v>terrestrial</v>
          </cell>
          <cell r="AD955" t="str">
            <v>unknown</v>
          </cell>
          <cell r="AE955" t="str">
            <v>yes</v>
          </cell>
          <cell r="AF955" t="str">
            <v>unknown</v>
          </cell>
          <cell r="AG955">
            <v>1992</v>
          </cell>
          <cell r="AH955" t="str">
            <v>Ak Ås: Nordskogen</v>
          </cell>
          <cell r="AI955">
            <v>15</v>
          </cell>
          <cell r="AJ955" t="str">
            <v>V</v>
          </cell>
          <cell r="AL955">
            <v>1</v>
          </cell>
          <cell r="AM955" t="str">
            <v>importDirect</v>
          </cell>
          <cell r="AN955">
            <v>3</v>
          </cell>
          <cell r="AO955" t="str">
            <v>introductionEscaped,spreadNaturalDispersal</v>
          </cell>
          <cell r="AP955" t="str">
            <v>OsA</v>
          </cell>
          <cell r="AQ955">
            <v>12</v>
          </cell>
          <cell r="AR955">
            <v>5</v>
          </cell>
          <cell r="AS955">
            <v>60</v>
          </cell>
          <cell r="AT955">
            <v>500</v>
          </cell>
          <cell r="AU955">
            <v>120</v>
          </cell>
          <cell r="AV955">
            <v>0</v>
          </cell>
          <cell r="AW955" t="str">
            <v>Ingen kjent effekt</v>
          </cell>
          <cell r="AX955" t="str">
            <v>Ingen kjent effekt</v>
          </cell>
          <cell r="BC955" t="str">
            <v>Ingen kjent effekt</v>
          </cell>
          <cell r="BD955" t="str">
            <v>Ingen kjent effekt</v>
          </cell>
          <cell r="BE955" t="str">
            <v>no</v>
          </cell>
          <cell r="BF955" t="str">
            <v>no</v>
          </cell>
          <cell r="BK955" t="str">
            <v>temperate_nemoral:Europe|subtropic_mediterranean:Europe</v>
          </cell>
          <cell r="BM955" t="str">
            <v>temperate_nemoral:Europe|subtropic_mediterranean:Europe</v>
          </cell>
          <cell r="BO955">
            <v>2</v>
          </cell>
          <cell r="BP955" t="str">
            <v>X</v>
          </cell>
          <cell r="BR955" t="str">
            <v>RedListCategoryLevel</v>
          </cell>
          <cell r="BT955">
            <v>1</v>
          </cell>
          <cell r="BU955" t="str">
            <v>X</v>
          </cell>
          <cell r="BW955" t="str">
            <v>SpreadYearlyIncreaseCalculatedExpansionSpeed</v>
          </cell>
          <cell r="BX955">
            <v>36.56</v>
          </cell>
          <cell r="BY955">
            <v>1</v>
          </cell>
          <cell r="CB955" t="str">
            <v>T32-C-7,T4-C-1,T4-C-3</v>
          </cell>
          <cell r="CC955">
            <v>1</v>
          </cell>
          <cell r="CH955">
            <v>1</v>
          </cell>
          <cell r="CM955">
            <v>1</v>
          </cell>
          <cell r="CQ955">
            <v>1</v>
          </cell>
          <cell r="CU955">
            <v>1</v>
          </cell>
          <cell r="CX955">
            <v>0</v>
          </cell>
          <cell r="CY955">
            <v>1</v>
          </cell>
          <cell r="DB955">
            <v>0</v>
          </cell>
          <cell r="DC955" t="str">
            <v>&lt;p&gt;Alpeleddved &lt;em&gt;Lonicera alpigena &lt;/em&gt;er en busk fra fjellstrøk i Mellom- og Sør-Europa. Den dyrkes i begrenset omfang som prydbusk og er forholdsvis ny i hager i Norge. Arten er en relativt langlevd busk med frøreproduksjon. De saftige bærfruktene spres med fugl.&lt;/p&gt;</v>
          </cell>
          <cell r="DD955" t="str">
            <v>&lt;p&gt;Arten er foreløpig bare funnet tre steder, i Ak Ås: Nordskogen fra 1992, Oslo: Ekebergskrenten fra 2003 og Killingen fra 2005 (sistnevnte ligger ikke inne i excel-fila). Arten kan være i starten av en ekspansjon.&lt;/p&gt;</v>
          </cell>
          <cell r="DE955" t="str">
            <v>Arten dyrkes noe i hager, og bærene kan spres med fugl over relativt lange distanser (km), ofte fra hager rett ut i skog og kratt. Forekomsten på Killingen i Oslo skyldes med stor sikkerhet frøspredning, kanskje fra Ekeberg.</v>
          </cell>
          <cell r="DF955" t="str">
            <v>Invasjonspotensialet er lite, med usikkerhet til begrenset, som en kombinasjon av kort (til begrenset) median levetid og låg (til begrenset) ekspansjonshastighet. Arten er funnet i kratt på kalkgrunn (Killingen), edellauvskog på baserik grunn (Ekebergskråningen) og i blandingsskog av lågurttype (Nordskogen). Den kan bli invasiv i skog, men er foreløpig bare helt i starten av en eventuell ekspansjon (maksimum to generasjoner). Den trenger trolig krysspollinering, dvs. minst to busker på hvert sted, for å starte ekspansjon. Arten er trolig hardfør nok til å kunne etablere seg hos oss: den er angitt å gå opp til subalpint i Mellom-Europa.</v>
          </cell>
          <cell r="DG955" t="str">
            <v>Det er ingen kjente negative økologiske effekter knyttet til arten.</v>
          </cell>
          <cell r="DH955" t="str">
            <v>&lt;p&gt;Alpeleddved vurderes til ingen kjent økologisk risiko, med usikkerhet til låg risiko. Den er foreløpig kun funnet tre steder, men kan være i starten av en ekspansjon. Det er ingen kjente negative økologiske effekter knyttet til arten.&lt;br/&gt;&lt;/p&gt;</v>
          </cell>
          <cell r="DI955">
            <v>0</v>
          </cell>
        </row>
        <row r="956">
          <cell r="B956" t="str">
            <v>Lonicera japonica</v>
          </cell>
          <cell r="C956" t="str">
            <v>Thunb.</v>
          </cell>
          <cell r="D956" t="str">
            <v>japankaprifol</v>
          </cell>
          <cell r="E956">
            <v>84823</v>
          </cell>
          <cell r="F956">
            <v>127960</v>
          </cell>
          <cell r="G956" t="str">
            <v>ExpertGroups/Karplanter/N</v>
          </cell>
          <cell r="H956" t="str">
            <v>Karplanter</v>
          </cell>
          <cell r="I956" t="str">
            <v>Karplanter</v>
          </cell>
          <cell r="J956" t="str">
            <v>AlienSpecie</v>
          </cell>
          <cell r="N956">
            <v>1</v>
          </cell>
          <cell r="Q956">
            <v>1</v>
          </cell>
          <cell r="T956" t="str">
            <v>NK</v>
          </cell>
          <cell r="U956">
            <v>1</v>
          </cell>
          <cell r="V956" t="str">
            <v>1,1</v>
          </cell>
          <cell r="X956">
            <v>1</v>
          </cell>
          <cell r="Y956">
            <v>1</v>
          </cell>
          <cell r="Z956">
            <v>1</v>
          </cell>
          <cell r="AA956">
            <v>2010</v>
          </cell>
          <cell r="AB956" t="str">
            <v>terrestrial</v>
          </cell>
          <cell r="AD956" t="str">
            <v>unknown</v>
          </cell>
          <cell r="AE956" t="str">
            <v>yes</v>
          </cell>
          <cell r="AF956" t="str">
            <v>unknown</v>
          </cell>
          <cell r="AG956">
            <v>2010</v>
          </cell>
          <cell r="AH956" t="str">
            <v>Ho Bergen: Nesttun, Berlevannet</v>
          </cell>
          <cell r="AI956">
            <v>15</v>
          </cell>
          <cell r="AJ956" t="str">
            <v>V</v>
          </cell>
          <cell r="AL956">
            <v>1</v>
          </cell>
          <cell r="AM956" t="str">
            <v>importDirect</v>
          </cell>
          <cell r="AN956">
            <v>2</v>
          </cell>
          <cell r="AO956" t="str">
            <v>introductionEscaped</v>
          </cell>
          <cell r="AP956" t="str">
            <v>Ho</v>
          </cell>
          <cell r="AQ956">
            <v>4</v>
          </cell>
          <cell r="AR956">
            <v>3</v>
          </cell>
          <cell r="AS956">
            <v>12</v>
          </cell>
          <cell r="AT956">
            <v>1</v>
          </cell>
          <cell r="AU956">
            <v>12</v>
          </cell>
          <cell r="AV956">
            <v>0</v>
          </cell>
          <cell r="AW956" t="str">
            <v>Ingen kjent effekt</v>
          </cell>
          <cell r="AX956" t="str">
            <v>Ingen kjent effekt</v>
          </cell>
          <cell r="BC956" t="str">
            <v>Ingen kjent effekt</v>
          </cell>
          <cell r="BD956" t="str">
            <v>Ingen kjent effekt</v>
          </cell>
          <cell r="BE956" t="str">
            <v>no</v>
          </cell>
          <cell r="BF956" t="str">
            <v>no</v>
          </cell>
          <cell r="BK956" t="str">
            <v>temperate_nemoral:Asia|subtropic_unspecified:Asia</v>
          </cell>
          <cell r="BM956" t="str">
            <v>temperate_nemoral:Europe,Asia,Oceania,NorthAndCentralAmerica|subtropic_unspecified:Asia,NorthAndCentralAmerica,SouthAmerica|subtropic_mediterranean:Europe,Oceania|subtropic_highlands:SouthAmerica|tropic:Oceania,NorthAndCentralAmerica</v>
          </cell>
          <cell r="BO956">
            <v>1</v>
          </cell>
          <cell r="BP956" t="str">
            <v>X</v>
          </cell>
          <cell r="BR956" t="str">
            <v>RedListCategoryLevel</v>
          </cell>
          <cell r="BT956">
            <v>1</v>
          </cell>
          <cell r="BW956" t="str">
            <v>SpreadYearlyIncreaseCalculatedExpansionSpeed</v>
          </cell>
          <cell r="BX956">
            <v>0</v>
          </cell>
          <cell r="BY956">
            <v>1</v>
          </cell>
          <cell r="CB956" t="str">
            <v>T4</v>
          </cell>
          <cell r="CC956">
            <v>1</v>
          </cell>
          <cell r="CH956">
            <v>1</v>
          </cell>
          <cell r="CM956">
            <v>1</v>
          </cell>
          <cell r="CQ956">
            <v>1</v>
          </cell>
          <cell r="CU956">
            <v>1</v>
          </cell>
          <cell r="CX956">
            <v>0</v>
          </cell>
          <cell r="CY956">
            <v>1</v>
          </cell>
          <cell r="DB956">
            <v>0</v>
          </cell>
          <cell r="DC956" t="str">
            <v>Kaprifol-arten &lt;em&gt;Lonicera japonica &lt;/em&gt;er en klatrebusk som kommer fra Øst-Asia. Den er ny som hageplante i Norge. Den har frøreproduksjon og de saftige bærfruktene kan spres med fugl.</v>
          </cell>
          <cell r="DD956" t="str">
            <v>&lt;p&gt;Arten er kun funnet forvillet (og etablert) ved Berlevannet i Nesttun, Ho Bergen, i 2010.&lt;/p&gt;</v>
          </cell>
          <cell r="DE956" t="str">
            <v>Arten er dyrket som hageplante og kan spre seg fra dyrkning med saftige bær som spres med fugl.</v>
          </cell>
          <cell r="DF956" t="str">
            <v>Arten er kun kjent fra &amp;#233:n forekomst og har følgelig et begrenset invasjonspotensial, med kort (med usikkerhet til begrenset) median levetid og ingen ekspansjon.</v>
          </cell>
          <cell r="DG956" t="str">
            <v>Det er foreløpig ingen kjente negative økologiske effekter påvist i norsk natur, men den er angitt som problematisk i østlige USA. Den er også massivt forvillet i Vest- og Mellom-Europa, nord til Skottland, og har opplagt potensial i Sørvest-Norge.</v>
          </cell>
          <cell r="DH956" t="str">
            <v>&lt;p&gt;Leddved-arten &lt;i&gt;Lonicera japonica&lt;/i&gt; vurderes foreløpig til ingen kjent økologisk risiko. Dette skyldes kombinasjonen mellom et lite invasjonspotensial og kun usikre framtidige negative økologiske effekter basert på erfaringer fra østlige USA.&lt;/p&gt;&lt;p&gt;&lt;br/&gt;&lt;/p&gt;</v>
          </cell>
          <cell r="DI956">
            <v>0</v>
          </cell>
        </row>
        <row r="957">
          <cell r="B957" t="str">
            <v>Lonicera ligustrina</v>
          </cell>
          <cell r="C957" t="str">
            <v>Wall.</v>
          </cell>
          <cell r="E957">
            <v>84824</v>
          </cell>
          <cell r="F957">
            <v>127961</v>
          </cell>
          <cell r="G957" t="str">
            <v>ExpertGroups/Karplanter/N</v>
          </cell>
          <cell r="H957" t="str">
            <v>Karplanter</v>
          </cell>
          <cell r="I957" t="str">
            <v>Karplanter</v>
          </cell>
          <cell r="J957" t="str">
            <v>NotApplicable</v>
          </cell>
          <cell r="M957" t="str">
            <v>taxonIsEvaluatedInHigherRank</v>
          </cell>
          <cell r="AB957" t="str">
            <v>terrestrial</v>
          </cell>
          <cell r="AE957" t="str">
            <v>no</v>
          </cell>
          <cell r="AF957" t="str">
            <v>unknown</v>
          </cell>
          <cell r="AI957">
            <v>15</v>
          </cell>
          <cell r="AJ957" t="str">
            <v>V</v>
          </cell>
          <cell r="AL957">
            <v>0</v>
          </cell>
          <cell r="AQ957">
            <v>0</v>
          </cell>
          <cell r="AR957">
            <v>0</v>
          </cell>
          <cell r="AS957">
            <v>0</v>
          </cell>
          <cell r="AT957">
            <v>0</v>
          </cell>
          <cell r="AU957">
            <v>0</v>
          </cell>
          <cell r="BK957" t="str">
            <v>temperate_nemoral:Asia</v>
          </cell>
          <cell r="BM957" t="str">
            <v>temperate_nemoral:Europe,Asia</v>
          </cell>
          <cell r="DI957">
            <v>0</v>
          </cell>
        </row>
        <row r="958">
          <cell r="B958" t="str">
            <v>Lonicera ligustrina pileata</v>
          </cell>
          <cell r="C958" t="str">
            <v>(Oliv.) Franch.</v>
          </cell>
          <cell r="E958">
            <v>145722</v>
          </cell>
          <cell r="F958">
            <v>170014</v>
          </cell>
          <cell r="G958" t="str">
            <v>ExpertGroups/Karplanter/N</v>
          </cell>
          <cell r="H958" t="str">
            <v>Karplanter</v>
          </cell>
          <cell r="I958" t="str">
            <v>Karplanter</v>
          </cell>
          <cell r="J958" t="str">
            <v>NotApplicable</v>
          </cell>
          <cell r="M958" t="str">
            <v>canNotEstablishWithin50years</v>
          </cell>
          <cell r="AA958">
            <v>2009</v>
          </cell>
          <cell r="AB958" t="str">
            <v>terrestrial</v>
          </cell>
          <cell r="AD958" t="str">
            <v>unknown</v>
          </cell>
          <cell r="AE958" t="str">
            <v>no</v>
          </cell>
          <cell r="AF958" t="str">
            <v>unknown</v>
          </cell>
          <cell r="AI958">
            <v>15</v>
          </cell>
          <cell r="AJ958" t="str">
            <v>V</v>
          </cell>
          <cell r="AW958" t="str">
            <v>Ingen kjent effekt</v>
          </cell>
          <cell r="AX958" t="str">
            <v>Ingen kjent effekt</v>
          </cell>
          <cell r="BC958" t="str">
            <v>Ingen kjent effekt</v>
          </cell>
          <cell r="BD958" t="str">
            <v>Ingen kjent effekt</v>
          </cell>
          <cell r="BK958" t="str">
            <v>temperate_nemoral:Asia|subtropic_unspecified:Asia</v>
          </cell>
          <cell r="BM958" t="str">
            <v>temperate_nemoral:Europe,Asia,Oceania|subtropic_unspecified:Asia,Oceania</v>
          </cell>
          <cell r="DI958">
            <v>0</v>
          </cell>
        </row>
        <row r="959">
          <cell r="B959" t="str">
            <v>Lonicera nigra</v>
          </cell>
          <cell r="C959" t="str">
            <v>L.</v>
          </cell>
          <cell r="D959" t="str">
            <v>svartleddved</v>
          </cell>
          <cell r="E959">
            <v>61676</v>
          </cell>
          <cell r="F959">
            <v>101716</v>
          </cell>
          <cell r="G959" t="str">
            <v>ExpertGroups/Karplanter/N</v>
          </cell>
          <cell r="H959" t="str">
            <v>Karplanter</v>
          </cell>
          <cell r="I959" t="str">
            <v>Karplanter</v>
          </cell>
          <cell r="J959" t="str">
            <v>AlienSpecie</v>
          </cell>
          <cell r="N959">
            <v>2</v>
          </cell>
          <cell r="P959" t="str">
            <v>V</v>
          </cell>
          <cell r="Q959">
            <v>1</v>
          </cell>
          <cell r="T959" t="str">
            <v>LO</v>
          </cell>
          <cell r="U959">
            <v>2</v>
          </cell>
          <cell r="V959" t="str">
            <v>2AB,1</v>
          </cell>
          <cell r="X959">
            <v>2</v>
          </cell>
          <cell r="Y959">
            <v>3</v>
          </cell>
          <cell r="Z959">
            <v>1</v>
          </cell>
          <cell r="AA959">
            <v>1989</v>
          </cell>
          <cell r="AB959" t="str">
            <v>terrestrial</v>
          </cell>
          <cell r="AD959" t="str">
            <v>unknown</v>
          </cell>
          <cell r="AE959" t="str">
            <v>yes</v>
          </cell>
          <cell r="AF959" t="str">
            <v>unknown</v>
          </cell>
          <cell r="AG959">
            <v>1989</v>
          </cell>
          <cell r="AH959" t="str">
            <v>Oslo: Ola Narr</v>
          </cell>
          <cell r="AI959">
            <v>15</v>
          </cell>
          <cell r="AJ959" t="str">
            <v>V</v>
          </cell>
          <cell r="AL959">
            <v>1</v>
          </cell>
          <cell r="AM959" t="str">
            <v>importDirect</v>
          </cell>
          <cell r="AN959">
            <v>2</v>
          </cell>
          <cell r="AO959" t="str">
            <v>introductionEscaped</v>
          </cell>
          <cell r="AP959" t="str">
            <v>Øs,OsA,He,Op</v>
          </cell>
          <cell r="AQ959">
            <v>16</v>
          </cell>
          <cell r="AR959">
            <v>3</v>
          </cell>
          <cell r="AS959">
            <v>48</v>
          </cell>
          <cell r="AT959">
            <v>2500</v>
          </cell>
          <cell r="AU959">
            <v>96</v>
          </cell>
          <cell r="AV959">
            <v>75</v>
          </cell>
          <cell r="AW959" t="str">
            <v>Ingen kjent effekt</v>
          </cell>
          <cell r="AX959" t="str">
            <v>Ingen kjent effekt</v>
          </cell>
          <cell r="BC959" t="str">
            <v>Ingen kjent effekt</v>
          </cell>
          <cell r="BD959" t="str">
            <v>Ingen kjent effekt</v>
          </cell>
          <cell r="BE959" t="str">
            <v>no</v>
          </cell>
          <cell r="BF959" t="str">
            <v>no</v>
          </cell>
          <cell r="BG959" t="str">
            <v>V</v>
          </cell>
          <cell r="BK959" t="str">
            <v>temperate_nemoral:Europe</v>
          </cell>
          <cell r="BM959" t="str">
            <v>temperate_nemoral:Europe</v>
          </cell>
          <cell r="BO959">
            <v>2</v>
          </cell>
          <cell r="BP959" t="str">
            <v>X</v>
          </cell>
          <cell r="BR959" t="str">
            <v>RedListCategoryLevel</v>
          </cell>
          <cell r="BT959">
            <v>2</v>
          </cell>
          <cell r="BW959" t="str">
            <v>SpreadYearlyIncreaseCalculatedExpansionSpeed</v>
          </cell>
          <cell r="BX959">
            <v>65.680000000000007</v>
          </cell>
          <cell r="BY959">
            <v>1</v>
          </cell>
          <cell r="CB959" t="str">
            <v>T40,T4-C-4,T4-C-8</v>
          </cell>
          <cell r="CC959">
            <v>1</v>
          </cell>
          <cell r="CH959">
            <v>1</v>
          </cell>
          <cell r="CM959">
            <v>1</v>
          </cell>
          <cell r="CQ959">
            <v>1</v>
          </cell>
          <cell r="CU959">
            <v>1</v>
          </cell>
          <cell r="CX959">
            <v>0</v>
          </cell>
          <cell r="CY959">
            <v>1</v>
          </cell>
          <cell r="DB959">
            <v>0</v>
          </cell>
          <cell r="DC959" t="str">
            <v>Svartleddved &lt;em&gt;Lonicera nigra &lt;/em&gt;er en busk fra fjellstrøk i Mellom- og Sør-Europa. Den er forholdsvis ny som prydbusk i norske hager. Den reproduserer seksuelt med frø. Fruktene er saftige bær som spres med fugl.</v>
          </cell>
          <cell r="DD959" t="str">
            <v>&lt;p&gt;Svartleddved er forholdsvis ny som prydbusk i norske hager. Den frøreproduserer i Norge og ble først funnet forvillet med et par busker, spirt opp fra frø (sikkert etter fuglespredning), på friområdet Ola Narr i Oslo i 1989. I 1994 ble arten funnet etablert i en annen del av samme område, og der er den nå nokså vanlig med 2-3 generasjoner. Arten kan komme til å få en nokså rask spredning på søndre Østlandet. Den er godt tilpasset norske forhold. De andre norske lokalitetene foreløpig er: Øf Spydeberg: sørøst for Lysern fra 2008, He Stange: Tokstadvika fra 2002 og Tokstadberget fra 2003, og Op Gran: Hov fra 2002. Det kan tenkes at denne arten vil etablere seg best og raskest i innlandet.&lt;/p&gt;</v>
          </cell>
          <cell r="DE959" t="str">
            <v>Arten er en relativt langlevd busk. Den har frøreproduksjon og setter bra mengder med saftige bær. Disse spres med fugl direkte ut fra hager til skog og kratt, med direkte etablering i mindre påvirkete naturtyper. Arten er innført som hagebusk og er godt hardfør i Norge, særlig i sørøst, og kanskje særlig i innlandet.</v>
          </cell>
          <cell r="DF959" t="str">
            <v>Invasjonspotensialet er begrenset (med usikkerhet til moderat), som en kombinasjon av begrenset (til moderat) median levetid og begrenset ekspansjonshastighet. Arten er relativt ny som prydbusk, og det er derfor foreløpig ingen store mengder av den i norsk natur. Det er likevel en økning å spore i det begrensede materialet, som tyder på at arten kan være i starten på en ekspansjon.</v>
          </cell>
          <cell r="DG959" t="str">
            <v>Arten er ikke kjent med noen negative økologiske effekter. Den er allerede etablert i noen få skogbestander, men med lang generasjonstid vil det ta noe tid før den blir noen problemart. Det er ingen kjente negative økologiske effekter knyttet til arten fra naboland.</v>
          </cell>
          <cell r="DH959" t="str">
            <v>&lt;p&gt;Svartleddved vurderes å ha lav risiko i norsk natur. Dette skyldes en kombinasjon mellom et begrenset (til moderat) invasjonspotensial og ingen kjente negative økologiske effekter.&lt;/p&gt;</v>
          </cell>
          <cell r="DI959">
            <v>0</v>
          </cell>
        </row>
        <row r="960">
          <cell r="B960" t="str">
            <v>Lopezia coronata</v>
          </cell>
          <cell r="C960" t="str">
            <v>Andrews</v>
          </cell>
          <cell r="E960">
            <v>105235</v>
          </cell>
          <cell r="F960">
            <v>145582</v>
          </cell>
          <cell r="G960" t="str">
            <v>ExpertGroups/Karplanter/N</v>
          </cell>
          <cell r="H960" t="str">
            <v>Karplanter</v>
          </cell>
          <cell r="I960" t="str">
            <v>Karplanter</v>
          </cell>
          <cell r="J960" t="str">
            <v>NotApplicable</v>
          </cell>
          <cell r="M960" t="str">
            <v>canNotEstablishWithin50years</v>
          </cell>
          <cell r="AA960">
            <v>1946</v>
          </cell>
          <cell r="AB960" t="str">
            <v>terrestrial</v>
          </cell>
          <cell r="AD960" t="str">
            <v>unknown</v>
          </cell>
          <cell r="AE960" t="str">
            <v>no</v>
          </cell>
          <cell r="AF960" t="str">
            <v>unknown</v>
          </cell>
          <cell r="AI960">
            <v>3</v>
          </cell>
          <cell r="AJ960" t="str">
            <v>V</v>
          </cell>
          <cell r="AW960" t="str">
            <v>Ingen kjent effekt</v>
          </cell>
          <cell r="AX960" t="str">
            <v>Ingen kjent effekt</v>
          </cell>
          <cell r="BC960" t="str">
            <v>Ingen kjent effekt</v>
          </cell>
          <cell r="BD960" t="str">
            <v>Ingen kjent effekt</v>
          </cell>
          <cell r="BK960" t="str">
            <v>subtropic_unspecified:NorthAndCentralAmerica</v>
          </cell>
          <cell r="BM960" t="str">
            <v>subtropic_unspecified:NorthAndCentralAmerica</v>
          </cell>
          <cell r="DI960">
            <v>0</v>
          </cell>
        </row>
        <row r="961">
          <cell r="B961" t="str">
            <v>Lopezia racemosa</v>
          </cell>
          <cell r="C961" t="str">
            <v>Cav.</v>
          </cell>
          <cell r="E961">
            <v>144539</v>
          </cell>
          <cell r="F961">
            <v>145583</v>
          </cell>
          <cell r="G961" t="str">
            <v>ExpertGroups/Karplanter/N</v>
          </cell>
          <cell r="H961" t="str">
            <v>Karplanter</v>
          </cell>
          <cell r="I961" t="str">
            <v>Karplanter</v>
          </cell>
          <cell r="J961" t="str">
            <v>NotApplicable</v>
          </cell>
          <cell r="M961" t="str">
            <v>canNotEstablishWithin50years</v>
          </cell>
          <cell r="AA961">
            <v>1946</v>
          </cell>
          <cell r="AB961" t="str">
            <v>terrestrial</v>
          </cell>
          <cell r="AD961" t="str">
            <v>unknown</v>
          </cell>
          <cell r="AE961" t="str">
            <v>no</v>
          </cell>
          <cell r="AF961" t="str">
            <v>unknown</v>
          </cell>
          <cell r="AI961">
            <v>3</v>
          </cell>
          <cell r="AJ961" t="str">
            <v>V</v>
          </cell>
          <cell r="AW961" t="str">
            <v>Ingen kjent effekt</v>
          </cell>
          <cell r="AX961" t="str">
            <v>Ingen kjent effekt</v>
          </cell>
          <cell r="BC961" t="str">
            <v>Ingen kjent effekt</v>
          </cell>
          <cell r="BD961" t="str">
            <v>Ingen kjent effekt</v>
          </cell>
          <cell r="BK961" t="str">
            <v>subtropic_unspecified:NorthAndCentralAmerica</v>
          </cell>
          <cell r="BM961" t="str">
            <v>subtropic_unspecified:NorthAndCentralAmerica</v>
          </cell>
          <cell r="DI961">
            <v>0</v>
          </cell>
        </row>
        <row r="962">
          <cell r="B962" t="str">
            <v>Lotus angustissimus</v>
          </cell>
          <cell r="C962" t="str">
            <v>L.</v>
          </cell>
          <cell r="D962" t="str">
            <v>småtiriltunge</v>
          </cell>
          <cell r="E962">
            <v>61928</v>
          </cell>
          <cell r="F962">
            <v>101968</v>
          </cell>
          <cell r="G962" t="str">
            <v>ExpertGroups/Karplanter/N</v>
          </cell>
          <cell r="H962" t="str">
            <v>Karplanter</v>
          </cell>
          <cell r="I962" t="str">
            <v>Karplanter</v>
          </cell>
          <cell r="J962" t="str">
            <v>NotApplicable</v>
          </cell>
          <cell r="M962" t="str">
            <v>canNotEstablishWithin50years</v>
          </cell>
          <cell r="AA962">
            <v>1897</v>
          </cell>
          <cell r="AB962" t="str">
            <v>terrestrial</v>
          </cell>
          <cell r="AD962" t="str">
            <v>origin</v>
          </cell>
          <cell r="AE962" t="str">
            <v>no</v>
          </cell>
          <cell r="AF962" t="str">
            <v>unknown</v>
          </cell>
          <cell r="AI962">
            <v>1</v>
          </cell>
          <cell r="AJ962" t="str">
            <v>V</v>
          </cell>
          <cell r="AW962" t="str">
            <v>Ingen kjent effekt</v>
          </cell>
          <cell r="AX962" t="str">
            <v>Ingen kjent effekt</v>
          </cell>
          <cell r="BC962" t="str">
            <v>Ingen kjent effekt</v>
          </cell>
          <cell r="BD962" t="str">
            <v>Ingen kjent effekt</v>
          </cell>
          <cell r="BK962" t="str">
            <v>temperate_dry:Europe,Asia|subtropic_mediterranean:Europe,Asia,Africa</v>
          </cell>
          <cell r="BM962" t="str">
            <v>temperate_dry:Europe,Asia|subtropic_mediterranean:Europe,Asia,Africa</v>
          </cell>
          <cell r="DI962">
            <v>0</v>
          </cell>
        </row>
        <row r="963">
          <cell r="B963" t="str">
            <v>Lotus pedunculatus</v>
          </cell>
          <cell r="C963" t="str">
            <v>Cav.</v>
          </cell>
          <cell r="D963" t="str">
            <v>fôrtiriltunge</v>
          </cell>
          <cell r="E963">
            <v>144391</v>
          </cell>
          <cell r="F963">
            <v>101974</v>
          </cell>
          <cell r="G963" t="str">
            <v>ExpertGroups/Karplanter/N</v>
          </cell>
          <cell r="H963" t="str">
            <v>Karplanter</v>
          </cell>
          <cell r="I963" t="str">
            <v>Karplanter</v>
          </cell>
          <cell r="J963" t="str">
            <v>AlienSpecie</v>
          </cell>
          <cell r="N963">
            <v>2</v>
          </cell>
          <cell r="P963" t="str">
            <v>V</v>
          </cell>
          <cell r="Q963">
            <v>1</v>
          </cell>
          <cell r="T963" t="str">
            <v>LO</v>
          </cell>
          <cell r="U963">
            <v>2</v>
          </cell>
          <cell r="V963" t="str">
            <v>2AB,1</v>
          </cell>
          <cell r="X963">
            <v>2</v>
          </cell>
          <cell r="Y963">
            <v>3</v>
          </cell>
          <cell r="Z963">
            <v>1</v>
          </cell>
          <cell r="AA963">
            <v>1894</v>
          </cell>
          <cell r="AB963" t="str">
            <v>terrestrial</v>
          </cell>
          <cell r="AD963" t="str">
            <v>origin</v>
          </cell>
          <cell r="AE963" t="str">
            <v>yes</v>
          </cell>
          <cell r="AF963" t="str">
            <v>unknown</v>
          </cell>
          <cell r="AG963">
            <v>1909</v>
          </cell>
          <cell r="AH963" t="str">
            <v>VA Kristiansand: Fidjekilen, "ved en bæk i noksaa store mængder"</v>
          </cell>
          <cell r="AI963">
            <v>5</v>
          </cell>
          <cell r="AJ963" t="str">
            <v>V</v>
          </cell>
          <cell r="AL963">
            <v>1</v>
          </cell>
          <cell r="AM963" t="str">
            <v>importDirect</v>
          </cell>
          <cell r="AN963">
            <v>2</v>
          </cell>
          <cell r="AO963" t="str">
            <v>introductionTransportpollution</v>
          </cell>
          <cell r="AP963" t="str">
            <v>Øs,OsA,Bu,Ve,Te,Aa,Va,Ro,Ho</v>
          </cell>
          <cell r="AQ963">
            <v>80</v>
          </cell>
          <cell r="AR963">
            <v>4</v>
          </cell>
          <cell r="AS963">
            <v>320</v>
          </cell>
          <cell r="AT963">
            <v>133000</v>
          </cell>
          <cell r="AU963">
            <v>320</v>
          </cell>
          <cell r="AV963">
            <v>50</v>
          </cell>
          <cell r="AW963" t="str">
            <v>Ingen kjent effekt</v>
          </cell>
          <cell r="AX963" t="str">
            <v>Ingen kjent effekt</v>
          </cell>
          <cell r="BC963" t="str">
            <v>Ingen kjent effekt</v>
          </cell>
          <cell r="BD963" t="str">
            <v>Ingen kjent effekt</v>
          </cell>
          <cell r="BE963" t="str">
            <v>no</v>
          </cell>
          <cell r="BF963" t="str">
            <v>no</v>
          </cell>
          <cell r="BG963" t="str">
            <v>V</v>
          </cell>
          <cell r="BK963" t="str">
            <v>temperate_nemoral:Europe|subtropic_mediterranean:Europe</v>
          </cell>
          <cell r="BM963" t="str">
            <v>temperate_nemoral:Europe,Oceania,NorthAndCentralAmerica|subtropic_mediterranean:Europe,Asia,Africa,Oceania,NorthAndCentralAmerica,SouthAmerica</v>
          </cell>
          <cell r="BO963">
            <v>2</v>
          </cell>
          <cell r="BP963" t="str">
            <v>X</v>
          </cell>
          <cell r="BR963" t="str">
            <v>RedListCategoryLevel</v>
          </cell>
          <cell r="BT963">
            <v>2</v>
          </cell>
          <cell r="BW963" t="str">
            <v>SpreadYearlyIncreaseObservations</v>
          </cell>
          <cell r="BX963">
            <v>110</v>
          </cell>
          <cell r="BY963">
            <v>1</v>
          </cell>
          <cell r="CB963" t="str">
            <v>T32,T35,T37,T40,T41,T45</v>
          </cell>
          <cell r="CC963">
            <v>1</v>
          </cell>
          <cell r="CH963">
            <v>1</v>
          </cell>
          <cell r="CM963">
            <v>1</v>
          </cell>
          <cell r="CQ963">
            <v>1</v>
          </cell>
          <cell r="CU963">
            <v>1</v>
          </cell>
          <cell r="CX963">
            <v>0</v>
          </cell>
          <cell r="CY963">
            <v>1</v>
          </cell>
          <cell r="DB963">
            <v>0</v>
          </cell>
          <cell r="DC963" t="str">
            <v>F&amp;#244:rtiriltunge &lt;em&gt;Lotus pedunculatus &lt;/em&gt;er en langlevd flerårig urt. Den frøreproduserer, men frøene har ingen spesielt effektiv spredning. Arten kommer fra Europa og finnes som hjemlig nord til Sør-Skandinavia. Arten synes å ha kommet inn hovedsakelig som f&amp;#244:rplante og med grasfrø, men er også funnet ved ei mølle (ST Skaun: Buvika, kommet inn med korn) og på en tømmerlagringsplass (Bu Hurum: Tofte, trolig kommet inn med vesteuropeisk tømmer). Den etablerer semi-stabile bestander i grasmark av ymse typer.</v>
          </cell>
          <cell r="DD963" t="str">
            <v>&lt;p&gt;F&amp;#244:rtiriltunge dukket tidlig opp i Ho Bergen: Gravdal (1894) og VA Kristiansand: Fidjekilen (1909) og Lund (1910), og det er her på Sørlandet den har vært mest stabil. Den har kanskje hatt en svak økning i funnfrekvens fram til 1990-tallet, men det meste skyldes forekomster på nysådd mark. Det er gjort, eller i hvert fall rapportert, funn på Østlandet inn til He Stange 2000 og Bu Ringerike 1916 og i kyststrøk til NT Levanger: Munkeby 1930, men de eneste stabile forekomstene i Norge er fortsatt de i Vest-Agder (Kristiansand og Farsund) og i Hordaland (Bergen, kanskje Os). Arten viser ingen ekspansiv tendens under rådende klimaforhold, men vil kunne ha noe fordel av temperaturøkning og/eller lengre sesong.&lt;/p&gt;&lt;p&gt;I utbredelsen er det ikke tatt hensyn til angivelser uten dokumentasjon med herbariebelegg. Omfanget av feilbestemmelser av denne arten er stort.&lt;/p&gt;</v>
          </cell>
          <cell r="DE963" t="str">
            <v>Arten er innsådd som f&amp;#244:rplante og kommet inn med grasfrø (ofte), korn (svært sjelden) og tømmer (svært sjelden). Den har liten eller ingen videre spredning fra innførselsplassene.</v>
          </cell>
          <cell r="DF963" t="str">
            <v>Invasjonspotensialet er begrenset, med usikkerhet til moderat, som en kombinasjon av begrenset (til moderat) median levetid og begrenset ekspansjonshastighet. Arten har liten etablert populasjon og bare middels eller avtagende ekspansjonshastighet (90-130 m/år).</v>
          </cell>
          <cell r="DG963" t="str">
            <v>Ingen kjent negativ økologisk effekt er knyttet til arten.</v>
          </cell>
          <cell r="DH963" t="str">
            <v>&lt;p&gt;F&amp;#244:rtiriltunge vurderes til låg økologisk risiko, og bare på grunn av invasjonspotensialet. Arten er rimelig bra etablert flere steder langs kysten sørpå, men fortsatt ikke fullt stabil. Arten har neppe noen merkbar økologisk effekt i noen del av norsk natur.&lt;/p&gt;</v>
          </cell>
          <cell r="DI963">
            <v>0</v>
          </cell>
        </row>
        <row r="964">
          <cell r="B964" t="str">
            <v>Lunaria rediviva</v>
          </cell>
          <cell r="C964" t="str">
            <v>L.</v>
          </cell>
          <cell r="D964" t="str">
            <v>månefiol</v>
          </cell>
          <cell r="E964">
            <v>61223</v>
          </cell>
          <cell r="F964">
            <v>101263</v>
          </cell>
          <cell r="G964" t="str">
            <v>ExpertGroups/Karplanter/N</v>
          </cell>
          <cell r="H964" t="str">
            <v>Karplanter</v>
          </cell>
          <cell r="I964" t="str">
            <v>Karplanter</v>
          </cell>
          <cell r="J964" t="str">
            <v>NotApplicable</v>
          </cell>
          <cell r="M964" t="str">
            <v>canNotEstablishWithin50years</v>
          </cell>
          <cell r="AA964">
            <v>1976</v>
          </cell>
          <cell r="AB964" t="str">
            <v>terrestrial</v>
          </cell>
          <cell r="AD964" t="str">
            <v>unknown</v>
          </cell>
          <cell r="AE964" t="str">
            <v>no</v>
          </cell>
          <cell r="AF964" t="str">
            <v>unknown</v>
          </cell>
          <cell r="AI964">
            <v>5</v>
          </cell>
          <cell r="AJ964" t="str">
            <v>V</v>
          </cell>
          <cell r="AW964" t="str">
            <v>Ingen kjent effekt</v>
          </cell>
          <cell r="AX964" t="str">
            <v>Ingen kjent effekt</v>
          </cell>
          <cell r="BC964" t="str">
            <v>Ingen kjent effekt</v>
          </cell>
          <cell r="BD964" t="str">
            <v>Ingen kjent effekt</v>
          </cell>
          <cell r="BK964" t="str">
            <v>temperate_nemoral:Europe</v>
          </cell>
          <cell r="BM964" t="str">
            <v>temperate_nemoral:Europe</v>
          </cell>
          <cell r="DI964">
            <v>0</v>
          </cell>
        </row>
        <row r="965">
          <cell r="B965" t="str">
            <v>Lupinus albus</v>
          </cell>
          <cell r="C965" t="str">
            <v>L.</v>
          </cell>
          <cell r="D965" t="str">
            <v>hvitlupin</v>
          </cell>
          <cell r="E965">
            <v>85627</v>
          </cell>
          <cell r="F965">
            <v>128748</v>
          </cell>
          <cell r="G965" t="str">
            <v>ExpertGroups/Karplanter/N</v>
          </cell>
          <cell r="H965" t="str">
            <v>Karplanter</v>
          </cell>
          <cell r="I965" t="str">
            <v>Karplanter</v>
          </cell>
          <cell r="J965" t="str">
            <v>NotApplicable</v>
          </cell>
          <cell r="M965" t="str">
            <v>canNotEstablishWithin50years</v>
          </cell>
          <cell r="AA965">
            <v>1987</v>
          </cell>
          <cell r="AB965" t="str">
            <v>terrestrial</v>
          </cell>
          <cell r="AD965" t="str">
            <v>unknown</v>
          </cell>
          <cell r="AE965" t="str">
            <v>no</v>
          </cell>
          <cell r="AF965" t="str">
            <v>unknown</v>
          </cell>
          <cell r="AI965">
            <v>1</v>
          </cell>
          <cell r="AJ965" t="str">
            <v>V</v>
          </cell>
          <cell r="AL965">
            <v>0</v>
          </cell>
          <cell r="AW965" t="str">
            <v>Ingen kjent effekt</v>
          </cell>
          <cell r="AX965" t="str">
            <v>Ingen kjent effekt</v>
          </cell>
          <cell r="BC965" t="str">
            <v>Ingen kjent effekt</v>
          </cell>
          <cell r="BD965" t="str">
            <v>Ingen kjent effekt</v>
          </cell>
          <cell r="BK965" t="str">
            <v>subtropic_mediterranean:Europe,Asia,Africa</v>
          </cell>
          <cell r="BM965" t="str">
            <v>subtropic_unspecified:SouthAmerica|subtropic_mediterranean:Europe,Asia,Africa</v>
          </cell>
          <cell r="DI965">
            <v>0</v>
          </cell>
        </row>
        <row r="966">
          <cell r="B966" t="str">
            <v>Lupinus angustifolius</v>
          </cell>
          <cell r="C966" t="str">
            <v>L.</v>
          </cell>
          <cell r="D966" t="str">
            <v>smallupin</v>
          </cell>
          <cell r="E966">
            <v>61937</v>
          </cell>
          <cell r="F966">
            <v>101977</v>
          </cell>
          <cell r="G966" t="str">
            <v>ExpertGroups/Karplanter/N</v>
          </cell>
          <cell r="H966" t="str">
            <v>Karplanter</v>
          </cell>
          <cell r="I966" t="str">
            <v>Karplanter</v>
          </cell>
          <cell r="J966" t="str">
            <v>NotApplicable</v>
          </cell>
          <cell r="M966" t="str">
            <v>canNotEstablishWithin50years</v>
          </cell>
          <cell r="AA966">
            <v>1895</v>
          </cell>
          <cell r="AB966" t="str">
            <v>terrestrial</v>
          </cell>
          <cell r="AD966" t="str">
            <v>origin,unknown</v>
          </cell>
          <cell r="AE966" t="str">
            <v>no</v>
          </cell>
          <cell r="AF966" t="str">
            <v>unknown</v>
          </cell>
          <cell r="AI966">
            <v>1</v>
          </cell>
          <cell r="AJ966" t="str">
            <v>V</v>
          </cell>
          <cell r="AW966" t="str">
            <v>Ingen kjent effekt</v>
          </cell>
          <cell r="AX966" t="str">
            <v>Ingen kjent effekt</v>
          </cell>
          <cell r="AZ966" t="str">
            <v>mat</v>
          </cell>
          <cell r="BC966" t="str">
            <v>Ingen kjent effekt</v>
          </cell>
          <cell r="BD966" t="str">
            <v>Ingen kjent effekt</v>
          </cell>
          <cell r="BK966" t="str">
            <v>subtropic_mediterranean:Europe,Asia,Africa|subtropic_dry:Asia,Africa</v>
          </cell>
          <cell r="BM966" t="str">
            <v>temperate_nemoral:Europe|subtropic_mediterranean:Europe,Asia,Africa|subtropic_dry:Asia,Africa</v>
          </cell>
          <cell r="DI966">
            <v>0</v>
          </cell>
        </row>
        <row r="967">
          <cell r="B967" t="str">
            <v>Lupinus arboreus</v>
          </cell>
          <cell r="C967" t="str">
            <v>Sims</v>
          </cell>
          <cell r="D967" t="str">
            <v>trelupin</v>
          </cell>
          <cell r="E967">
            <v>61938</v>
          </cell>
          <cell r="F967">
            <v>101978</v>
          </cell>
          <cell r="G967" t="str">
            <v>ExpertGroups/Karplanter/N</v>
          </cell>
          <cell r="H967" t="str">
            <v>Karplanter</v>
          </cell>
          <cell r="I967" t="str">
            <v>Karplanter</v>
          </cell>
          <cell r="J967" t="str">
            <v>NotApplicable</v>
          </cell>
          <cell r="M967" t="str">
            <v>canNotEstablishWithin50years</v>
          </cell>
          <cell r="AA967">
            <v>2003</v>
          </cell>
          <cell r="AB967" t="str">
            <v>terrestrial</v>
          </cell>
          <cell r="AD967" t="str">
            <v>unknown</v>
          </cell>
          <cell r="AE967" t="str">
            <v>no</v>
          </cell>
          <cell r="AF967" t="str">
            <v>unknown</v>
          </cell>
          <cell r="AI967">
            <v>5</v>
          </cell>
          <cell r="AJ967" t="str">
            <v>V</v>
          </cell>
          <cell r="AW967" t="str">
            <v>Ingen kjent effekt</v>
          </cell>
          <cell r="AX967" t="str">
            <v>Ingen kjent effekt</v>
          </cell>
          <cell r="BC967" t="str">
            <v>Ingen kjent effekt</v>
          </cell>
          <cell r="BD967" t="str">
            <v>Ingen kjent effekt</v>
          </cell>
          <cell r="BK967" t="str">
            <v>subtropic_mediterranean:NorthAndCentralAmerica</v>
          </cell>
          <cell r="BM967" t="str">
            <v>temperate_nemoral:Europe,Asia,Oceania,NorthAndCentralAmerica,SouthAmerica|subtropic_mediterranean:Europe,Asia,Oceania,NorthAndCentralAmerica</v>
          </cell>
          <cell r="DI967">
            <v>0</v>
          </cell>
        </row>
        <row r="968">
          <cell r="B968" t="str">
            <v>Lupinus hispanicus</v>
          </cell>
          <cell r="C968" t="str">
            <v>Boiss. &amp; Reut.</v>
          </cell>
          <cell r="E968">
            <v>85628</v>
          </cell>
          <cell r="F968">
            <v>128749</v>
          </cell>
          <cell r="G968" t="str">
            <v>ExpertGroups/Karplanter/N</v>
          </cell>
          <cell r="H968" t="str">
            <v>Karplanter</v>
          </cell>
          <cell r="I968" t="str">
            <v>Karplanter</v>
          </cell>
          <cell r="J968" t="str">
            <v>NotApplicable</v>
          </cell>
          <cell r="M968" t="str">
            <v>canNotEstablishWithin50years</v>
          </cell>
          <cell r="AA968">
            <v>1997</v>
          </cell>
          <cell r="AB968" t="str">
            <v>terrestrial</v>
          </cell>
          <cell r="AD968" t="str">
            <v>unknown</v>
          </cell>
          <cell r="AE968" t="str">
            <v>no</v>
          </cell>
          <cell r="AF968" t="str">
            <v>unknown</v>
          </cell>
          <cell r="AI968">
            <v>1</v>
          </cell>
          <cell r="AJ968" t="str">
            <v>V</v>
          </cell>
          <cell r="AW968" t="str">
            <v>Ingen kjent effekt</v>
          </cell>
          <cell r="AX968" t="str">
            <v>Ingen kjent effekt</v>
          </cell>
          <cell r="BC968" t="str">
            <v>Ingen kjent effekt</v>
          </cell>
          <cell r="BD968" t="str">
            <v>Ingen kjent effekt</v>
          </cell>
          <cell r="BK968" t="str">
            <v>subtropic_mediterranean:Europe</v>
          </cell>
          <cell r="BM968" t="str">
            <v>subtropic_mediterranean:Europe</v>
          </cell>
          <cell r="DI968">
            <v>0</v>
          </cell>
        </row>
        <row r="969">
          <cell r="B969" t="str">
            <v>Lupinus luteus</v>
          </cell>
          <cell r="C969" t="str">
            <v>L.</v>
          </cell>
          <cell r="D969" t="str">
            <v>gullupin</v>
          </cell>
          <cell r="E969">
            <v>61939</v>
          </cell>
          <cell r="F969">
            <v>101979</v>
          </cell>
          <cell r="G969" t="str">
            <v>ExpertGroups/Karplanter/N</v>
          </cell>
          <cell r="H969" t="str">
            <v>Karplanter</v>
          </cell>
          <cell r="I969" t="str">
            <v>Karplanter</v>
          </cell>
          <cell r="J969" t="str">
            <v>NotApplicable</v>
          </cell>
          <cell r="M969" t="str">
            <v>canNotEstablishWithin50years</v>
          </cell>
          <cell r="AA969">
            <v>1897</v>
          </cell>
          <cell r="AB969" t="str">
            <v>terrestrial</v>
          </cell>
          <cell r="AD969" t="str">
            <v>unknown</v>
          </cell>
          <cell r="AE969" t="str">
            <v>no</v>
          </cell>
          <cell r="AF969" t="str">
            <v>unknown</v>
          </cell>
          <cell r="AI969">
            <v>1</v>
          </cell>
          <cell r="AJ969" t="str">
            <v>V</v>
          </cell>
          <cell r="AW969" t="str">
            <v>Ingen kjent effekt</v>
          </cell>
          <cell r="AX969" t="str">
            <v>Ingen kjent effekt</v>
          </cell>
          <cell r="AZ969" t="str">
            <v>mat</v>
          </cell>
          <cell r="BC969" t="str">
            <v>Ingen kjent effekt</v>
          </cell>
          <cell r="BD969" t="str">
            <v>Ingen kjent effekt</v>
          </cell>
          <cell r="BK969" t="str">
            <v>subtropic_mediterranean:Europe,Africa</v>
          </cell>
          <cell r="BM969" t="str">
            <v>subtropic_mediterranean:Europe,Africa,Oceania|subtropic_caperegion:Africa</v>
          </cell>
          <cell r="DI969">
            <v>0</v>
          </cell>
        </row>
        <row r="970">
          <cell r="B970" t="str">
            <v>Lupinus ×regalis</v>
          </cell>
          <cell r="C970" t="str">
            <v>Bergmans</v>
          </cell>
          <cell r="D970" t="str">
            <v>russell-lupin</v>
          </cell>
          <cell r="E970">
            <v>134230</v>
          </cell>
          <cell r="F970">
            <v>101983</v>
          </cell>
          <cell r="G970" t="str">
            <v>ExpertGroups/Karplanter/N</v>
          </cell>
          <cell r="H970" t="str">
            <v>Karplanter</v>
          </cell>
          <cell r="I970" t="str">
            <v>Karplanter</v>
          </cell>
          <cell r="J970" t="str">
            <v>NotApplicable</v>
          </cell>
          <cell r="M970" t="str">
            <v>canNotEstablishWithin50years</v>
          </cell>
          <cell r="AA970" t="str">
            <v>1990-2000</v>
          </cell>
          <cell r="AB970" t="str">
            <v>terrestrial</v>
          </cell>
          <cell r="AD970" t="str">
            <v>unknown</v>
          </cell>
          <cell r="AE970" t="str">
            <v>no</v>
          </cell>
          <cell r="AF970" t="str">
            <v>unknown</v>
          </cell>
          <cell r="AI970">
            <v>5</v>
          </cell>
          <cell r="AJ970" t="str">
            <v>V</v>
          </cell>
          <cell r="AW970" t="str">
            <v>Ingen kjent effekt</v>
          </cell>
          <cell r="AX970" t="str">
            <v>Ingen kjent effekt</v>
          </cell>
          <cell r="BC970" t="str">
            <v>Ingen kjent effekt</v>
          </cell>
          <cell r="BD970" t="str">
            <v>Ingen kjent effekt</v>
          </cell>
          <cell r="BK970" t="str">
            <v>unknown:NorthAndCentralAmerica</v>
          </cell>
          <cell r="DI970">
            <v>0</v>
          </cell>
        </row>
        <row r="971">
          <cell r="B971" t="str">
            <v>Lychnis chalcedonica</v>
          </cell>
          <cell r="C971" t="str">
            <v>L.</v>
          </cell>
          <cell r="D971" t="str">
            <v>brennende kjærlighet</v>
          </cell>
          <cell r="E971">
            <v>61472</v>
          </cell>
          <cell r="F971">
            <v>101512</v>
          </cell>
          <cell r="G971" t="str">
            <v>ExpertGroups/Karplanter/N</v>
          </cell>
          <cell r="H971" t="str">
            <v>Karplanter</v>
          </cell>
          <cell r="I971" t="str">
            <v>Karplanter</v>
          </cell>
          <cell r="J971" t="str">
            <v>AlienSpecie</v>
          </cell>
          <cell r="N971">
            <v>2</v>
          </cell>
          <cell r="P971" t="str">
            <v>V</v>
          </cell>
          <cell r="Q971">
            <v>1</v>
          </cell>
          <cell r="T971" t="str">
            <v>LO</v>
          </cell>
          <cell r="U971">
            <v>2</v>
          </cell>
          <cell r="V971" t="str">
            <v>2AB,1</v>
          </cell>
          <cell r="X971">
            <v>1</v>
          </cell>
          <cell r="Y971">
            <v>1</v>
          </cell>
          <cell r="Z971">
            <v>1</v>
          </cell>
          <cell r="AA971">
            <v>1905</v>
          </cell>
          <cell r="AB971" t="str">
            <v>terrestrial</v>
          </cell>
          <cell r="AD971" t="str">
            <v>unknown</v>
          </cell>
          <cell r="AE971" t="str">
            <v>yes</v>
          </cell>
          <cell r="AF971" t="str">
            <v>unknown</v>
          </cell>
          <cell r="AG971">
            <v>1905</v>
          </cell>
          <cell r="AH971" t="str">
            <v>Bu Hurum: "Bugten" (Hyggen)</v>
          </cell>
          <cell r="AI971">
            <v>5</v>
          </cell>
          <cell r="AJ971" t="str">
            <v>V</v>
          </cell>
          <cell r="AL971">
            <v>1</v>
          </cell>
          <cell r="AM971" t="str">
            <v>importDirect</v>
          </cell>
          <cell r="AN971">
            <v>1</v>
          </cell>
          <cell r="AO971" t="str">
            <v>introductionEscaped</v>
          </cell>
          <cell r="AP971" t="str">
            <v>Øs,OsA,He,Op,Bu,Ve,Te</v>
          </cell>
          <cell r="AQ971">
            <v>92</v>
          </cell>
          <cell r="AR971">
            <v>5</v>
          </cell>
          <cell r="AS971">
            <v>460</v>
          </cell>
          <cell r="AT971">
            <v>30500</v>
          </cell>
          <cell r="AU971">
            <v>500</v>
          </cell>
          <cell r="AV971">
            <v>60</v>
          </cell>
          <cell r="AW971" t="str">
            <v>Ingen kjent effekt</v>
          </cell>
          <cell r="AX971" t="str">
            <v>Ingen kjent effekt</v>
          </cell>
          <cell r="BC971" t="str">
            <v>Ingen kjent effekt</v>
          </cell>
          <cell r="BD971" t="str">
            <v>Ingen kjent effekt</v>
          </cell>
          <cell r="BE971" t="str">
            <v>no</v>
          </cell>
          <cell r="BF971" t="str">
            <v>no</v>
          </cell>
          <cell r="BG971" t="str">
            <v>V</v>
          </cell>
          <cell r="BK971" t="str">
            <v>temperate_nemoral:Europe,Asia|temperate_dry:Europe,Asia</v>
          </cell>
          <cell r="BM971" t="str">
            <v>temperate_boreal:Europe|temperate_nemoral:Europe,Asia,NorthAndCentralAmerica|temperate_dry:Europe,Asia</v>
          </cell>
          <cell r="BO971">
            <v>2</v>
          </cell>
          <cell r="BP971" t="str">
            <v>X</v>
          </cell>
          <cell r="BR971" t="str">
            <v>RedListCategoryLevel</v>
          </cell>
          <cell r="BT971">
            <v>2</v>
          </cell>
          <cell r="BW971" t="str">
            <v>SpreadYearlyIncreaseObservations</v>
          </cell>
          <cell r="BX971">
            <v>129</v>
          </cell>
          <cell r="BY971">
            <v>1</v>
          </cell>
          <cell r="CB971" t="str">
            <v>T32-C-5,T32-C-7,T35,T37,T40</v>
          </cell>
          <cell r="CC971">
            <v>1</v>
          </cell>
          <cell r="CH971">
            <v>1</v>
          </cell>
          <cell r="CM971">
            <v>1</v>
          </cell>
          <cell r="CQ971">
            <v>1</v>
          </cell>
          <cell r="CU971">
            <v>1</v>
          </cell>
          <cell r="CX971">
            <v>0</v>
          </cell>
          <cell r="CY971">
            <v>1</v>
          </cell>
          <cell r="DB971">
            <v>0</v>
          </cell>
          <cell r="DC971" t="str">
            <v>Brennende kjærlighet &lt;i&gt;Lychnis chalcedonica&lt;/i&gt; er en flerårig urt med frøformering. Arten stammer fra kontinentale strøk i tempererte deler av Russland og Sibir. Den er mye brukt som hagestaude og er spredt ut, enten med frø eller av og til med utkast, på skrotemark, en sjelden gang etablert på semi-naturlig eng på nokså baserik grunn.</v>
          </cell>
          <cell r="DD971" t="str">
            <v>&lt;p&gt;Brennende kjærlighet frøreproduserer i Norge, men synes ikke å greie og danne permanente bestander svært ofte. Arten kan kreve noe tørrere klimaforhold enn vi har i Norge. Den blir funnet nå og da, ofte med flere individer spredt innen et område, men sjelden over mange år på samme sted. Første funn er fra 1905, i Hyggenbukta i Bu Røyken, der arten ikke er gjenfunnet senere (til tross for hyppige besøk). Fram til 2000 har det vært i gjennomsnitt to observasjoner per tiår, men med en markert økning fra midten av 2000-tallet (sammenfallende med oppstart av Artsobservasjoner).&lt;/p&gt;</v>
          </cell>
          <cell r="DE971" t="str">
            <v>Arten er innført som hagestaude og spredt ut med frø, kanskje også med utkast.</v>
          </cell>
          <cell r="DF971" t="str">
            <v>Invasjonspotensialet er begrenset, med usikkerhet til moderat, som en kombinasjon av begrenset (til moderat) median levetid og begrenset ekspansjonshastighet (estimert til 120-140 m/år). Arten er etablert et fåtall steder, med liten permanent bestand.</v>
          </cell>
          <cell r="DG971" t="str">
            <v>Ingen kjent negativ økologisk effekt er knyttet til arten. Den er funnet i semi-naturlig eng på noe baserik grunn, men uten noen som helst ekspansjon eller fortrengnings-effekt.</v>
          </cell>
          <cell r="DH971" t="str">
            <v>&lt;p&gt;Brennende kjærlighet vurderes til låg økologisk risiko, og bare på grunn av invasjonspotensialet. Den har stabil eller semi-stabil forekomst i Norge (frøreproduksjon) og kan gå i en sårbar naturtype, men den utgjør ingen økologisk trussel.&lt;/p&gt;</v>
          </cell>
          <cell r="DI971">
            <v>0</v>
          </cell>
        </row>
        <row r="972">
          <cell r="B972" t="str">
            <v>Lychnis coronaria</v>
          </cell>
          <cell r="C972" t="str">
            <v>(L.) Desr.</v>
          </cell>
          <cell r="D972" t="str">
            <v>fløyelsblad</v>
          </cell>
          <cell r="E972">
            <v>134306</v>
          </cell>
          <cell r="F972">
            <v>101513</v>
          </cell>
          <cell r="G972" t="str">
            <v>ExpertGroups/Karplanter/N</v>
          </cell>
          <cell r="H972" t="str">
            <v>Karplanter</v>
          </cell>
          <cell r="I972" t="str">
            <v>Karplanter</v>
          </cell>
          <cell r="J972" t="str">
            <v>AlienSpecie</v>
          </cell>
          <cell r="N972">
            <v>2</v>
          </cell>
          <cell r="Q972">
            <v>1</v>
          </cell>
          <cell r="T972" t="str">
            <v>LO</v>
          </cell>
          <cell r="U972">
            <v>2</v>
          </cell>
          <cell r="V972" t="str">
            <v>2AB,1</v>
          </cell>
          <cell r="X972">
            <v>1</v>
          </cell>
          <cell r="Y972">
            <v>1</v>
          </cell>
          <cell r="Z972">
            <v>1</v>
          </cell>
          <cell r="AA972">
            <v>1937</v>
          </cell>
          <cell r="AB972" t="str">
            <v>terrestrial</v>
          </cell>
          <cell r="AD972" t="str">
            <v>unknown</v>
          </cell>
          <cell r="AE972" t="str">
            <v>yes</v>
          </cell>
          <cell r="AF972" t="str">
            <v>unknown</v>
          </cell>
          <cell r="AG972">
            <v>2005</v>
          </cell>
          <cell r="AH972" t="str">
            <v>Te Seljord: Nutheim</v>
          </cell>
          <cell r="AI972">
            <v>5</v>
          </cell>
          <cell r="AJ972" t="str">
            <v>V</v>
          </cell>
          <cell r="AL972">
            <v>1</v>
          </cell>
          <cell r="AM972" t="str">
            <v>importDirect</v>
          </cell>
          <cell r="AN972">
            <v>2</v>
          </cell>
          <cell r="AO972" t="str">
            <v>introductionEscaped,introductionTransportpollution</v>
          </cell>
          <cell r="AP972" t="str">
            <v>OsA,Bu,Ve,Te,Aa,Va,Ro</v>
          </cell>
          <cell r="AQ972">
            <v>26</v>
          </cell>
          <cell r="AR972">
            <v>5</v>
          </cell>
          <cell r="AS972">
            <v>130</v>
          </cell>
          <cell r="AT972">
            <v>39500</v>
          </cell>
          <cell r="AU972">
            <v>260</v>
          </cell>
          <cell r="AV972">
            <v>100</v>
          </cell>
          <cell r="AW972" t="str">
            <v>Ingen kjent effekt</v>
          </cell>
          <cell r="AX972" t="str">
            <v>Ingen kjent effekt</v>
          </cell>
          <cell r="BC972" t="str">
            <v>Ingen kjent effekt</v>
          </cell>
          <cell r="BD972" t="str">
            <v>Ingen kjent effekt</v>
          </cell>
          <cell r="BE972" t="str">
            <v>no</v>
          </cell>
          <cell r="BF972" t="str">
            <v>no</v>
          </cell>
          <cell r="BG972" t="str">
            <v>V</v>
          </cell>
          <cell r="BK972" t="str">
            <v>temperate_nemoral:Europe|temperate_dry:Europe</v>
          </cell>
          <cell r="BM972" t="str">
            <v>temperate_nemoral:Europe,Oceania,NorthAndCentralAmerica|temperate_dry:Europe|subtropic_mediterranean:Europe,Oceania</v>
          </cell>
          <cell r="BO972">
            <v>2</v>
          </cell>
          <cell r="BR972" t="str">
            <v>RedListCategoryLevel</v>
          </cell>
          <cell r="BT972">
            <v>2</v>
          </cell>
          <cell r="BW972" t="str">
            <v>SpreadYearlyIncreaseObservations</v>
          </cell>
          <cell r="BX972">
            <v>97</v>
          </cell>
          <cell r="BY972">
            <v>1</v>
          </cell>
          <cell r="CB972" t="str">
            <v>T35,T37,T40</v>
          </cell>
          <cell r="CC972">
            <v>1</v>
          </cell>
          <cell r="CH972">
            <v>1</v>
          </cell>
          <cell r="CM972">
            <v>1</v>
          </cell>
          <cell r="CQ972">
            <v>1</v>
          </cell>
          <cell r="CU972">
            <v>1</v>
          </cell>
          <cell r="CX972">
            <v>0</v>
          </cell>
          <cell r="CY972">
            <v>1</v>
          </cell>
          <cell r="DB972">
            <v>0</v>
          </cell>
          <cell r="DC972" t="str">
            <v>&lt;p&gt;Fløyelsblad &lt;em&gt;Lychnis coronaria &lt;/em&gt;er en flerårig art med frøreproduksjon, og uten klonal formering. Den kommer fra Sørøst-Europa (Balkan). Den dyrkes en god del som hagestaude. Den kan frøreprodusere i Norge, men danner sjelden effektive bestander (foreløpig). Arten blir ofte funnet med flere individer, noe som tyder på lokal, tidsbegrenset reproduksjon, men foreløpig ikke kjent med en etablert bestand over flere år. Den er kanskje noe for varmekrevende og/eller tørkekrevende til å kunne etablere seg effektivt i Norge.&lt;/p&gt;</v>
          </cell>
          <cell r="DD972" t="str">
            <v>&lt;p&gt;Fløyelsblad er funnet nokså regelmessig fra 1937 (Oslo: Grefsen, forvillet i et gartneri), men med svært få funn før 1980-tallet. Den har hatt en økning fra 1984 og er funnet 13 ganger de siste 16 årene, dvs. litt under &amp;#233:n gang per år, med funn i kystområdene fra Østfold (i 1984) og Ak Asker til Rogaland. Økningen har trolig sammenheng med økt dyrkning.&lt;/p&gt;</v>
          </cell>
          <cell r="DE972" t="str">
            <v>Arten er innført som hageplante og spredt ut fra hager med frø og med hageutkast.</v>
          </cell>
          <cell r="DF972" t="str">
            <v>Invasjonspotensialet er begrenset, med begrenset moderat levetid og ekspansjonshastighet.</v>
          </cell>
          <cell r="DG972" t="str">
            <v>Ingen kjent negativ økologisk effekt er knyttet til arten. Arten er bare funnet på sterkt endret fastmark (skrotemark).</v>
          </cell>
          <cell r="DH972" t="str">
            <v>&lt;p&gt;Fløyelsblad vurderes til låg økologisk risiko, og bare på grunn av invasjonspotensialet.&lt;/p&gt;</v>
          </cell>
          <cell r="DI972">
            <v>0</v>
          </cell>
        </row>
        <row r="973">
          <cell r="B973" t="str">
            <v>Lycium chinense</v>
          </cell>
          <cell r="C973" t="str">
            <v>Mill.</v>
          </cell>
          <cell r="D973" t="str">
            <v>kinabukketorn</v>
          </cell>
          <cell r="E973">
            <v>63684</v>
          </cell>
          <cell r="F973">
            <v>103724</v>
          </cell>
          <cell r="G973" t="str">
            <v>ExpertGroups/Karplanter/N</v>
          </cell>
          <cell r="H973" t="str">
            <v>Karplanter</v>
          </cell>
          <cell r="I973" t="str">
            <v>Karplanter</v>
          </cell>
          <cell r="J973" t="str">
            <v>NotApplicable</v>
          </cell>
          <cell r="M973" t="str">
            <v>canNotEstablishWithin50years</v>
          </cell>
          <cell r="AA973" t="str">
            <v>1980-1990</v>
          </cell>
          <cell r="AB973" t="str">
            <v>terrestrial</v>
          </cell>
          <cell r="AD973" t="str">
            <v>unknown</v>
          </cell>
          <cell r="AE973" t="str">
            <v>no</v>
          </cell>
          <cell r="AF973" t="str">
            <v>unknown</v>
          </cell>
          <cell r="AI973">
            <v>15</v>
          </cell>
          <cell r="AJ973" t="str">
            <v>V</v>
          </cell>
          <cell r="AW973" t="str">
            <v>Ingen kjent effekt</v>
          </cell>
          <cell r="AX973" t="str">
            <v>Ingen kjent effekt</v>
          </cell>
          <cell r="BC973" t="str">
            <v>Ingen kjent effekt</v>
          </cell>
          <cell r="BD973" t="str">
            <v>Ingen kjent effekt</v>
          </cell>
          <cell r="BK973" t="str">
            <v>temperate_nemoral:Asia|subtropic_unspecified:Asia</v>
          </cell>
          <cell r="BM973" t="str">
            <v>temperate_nemoral:Europe,Asia,Oceania,NorthAndCentralAmerica|subtropic_unspecified:Asia|subtropic_mediterranean:Europe,Oceania</v>
          </cell>
          <cell r="DI973">
            <v>0</v>
          </cell>
        </row>
        <row r="974">
          <cell r="B974" t="str">
            <v>Lycopersicon esculentum</v>
          </cell>
          <cell r="C974" t="str">
            <v>Mill.</v>
          </cell>
          <cell r="D974" t="str">
            <v>tomat</v>
          </cell>
          <cell r="E974">
            <v>134317</v>
          </cell>
          <cell r="F974">
            <v>103726</v>
          </cell>
          <cell r="G974" t="str">
            <v>ExpertGroups/Karplanter/N</v>
          </cell>
          <cell r="H974" t="str">
            <v>Karplanter</v>
          </cell>
          <cell r="I974" t="str">
            <v>Karplanter</v>
          </cell>
          <cell r="J974" t="str">
            <v>NotApplicable</v>
          </cell>
          <cell r="M974" t="str">
            <v>canNotEstablishWithin50years</v>
          </cell>
          <cell r="AA974">
            <v>1875</v>
          </cell>
          <cell r="AB974" t="str">
            <v>terrestrial</v>
          </cell>
          <cell r="AD974" t="str">
            <v>unknown</v>
          </cell>
          <cell r="AE974" t="str">
            <v>no</v>
          </cell>
          <cell r="AF974" t="str">
            <v>unknown</v>
          </cell>
          <cell r="AI974">
            <v>1</v>
          </cell>
          <cell r="AJ974" t="str">
            <v>V</v>
          </cell>
          <cell r="AW974" t="str">
            <v>Ingen kjent effekt</v>
          </cell>
          <cell r="AX974" t="str">
            <v>Ingen kjent effekt</v>
          </cell>
          <cell r="BC974" t="str">
            <v>Ingen kjent effekt</v>
          </cell>
          <cell r="BD974" t="str">
            <v>Ingen kjent effekt</v>
          </cell>
          <cell r="BK974" t="str">
            <v>subtropic_unspecified:NorthAndCentralAmerica,SouthAmerica|tropic:NorthAndCentralAmerica,SouthAmerica</v>
          </cell>
          <cell r="BM974" t="str">
            <v>temperate_nemoral:Europe,Asia,Africa,Oceania,NorthAndCentralAmerica,SouthAmerica|temperate_dry:Europe,Asia,NorthAndCentralAmerica,SouthAmerica|subtropic_unspecified:Europe,Asia,Africa,Oceania,NorthAndCentralAmerica,SouthAmerica|tropic:Asia,Africa,Oceania,NorthAndCentralAmerica,SouthAmerica</v>
          </cell>
          <cell r="DI974">
            <v>0</v>
          </cell>
        </row>
        <row r="975">
          <cell r="B975" t="str">
            <v>Lysimachia arvensis caerulea</v>
          </cell>
          <cell r="C975" t="str">
            <v>(L.) Turland &amp; Bergmeier</v>
          </cell>
          <cell r="D975" t="str">
            <v>blå nonsblom</v>
          </cell>
          <cell r="E975">
            <v>134345</v>
          </cell>
          <cell r="F975">
            <v>143622</v>
          </cell>
          <cell r="G975" t="str">
            <v>ExpertGroups/Karplanter/N</v>
          </cell>
          <cell r="H975" t="str">
            <v>Karplanter</v>
          </cell>
          <cell r="I975" t="str">
            <v>Karplanter</v>
          </cell>
          <cell r="J975" t="str">
            <v>NotApplicable</v>
          </cell>
          <cell r="M975" t="str">
            <v>canNotEstablishWithin50years</v>
          </cell>
          <cell r="AA975" t="str">
            <v>1872-1874</v>
          </cell>
          <cell r="AB975" t="str">
            <v>terrestrial</v>
          </cell>
          <cell r="AD975" t="str">
            <v>origin</v>
          </cell>
          <cell r="AE975" t="str">
            <v>no</v>
          </cell>
          <cell r="AF975" t="str">
            <v>unknown</v>
          </cell>
          <cell r="AI975">
            <v>1</v>
          </cell>
          <cell r="AJ975" t="str">
            <v>V</v>
          </cell>
          <cell r="AW975" t="str">
            <v>Ingen kjent effekt</v>
          </cell>
          <cell r="AX975" t="str">
            <v>Ingen kjent effekt</v>
          </cell>
          <cell r="BC975" t="str">
            <v>Ingen kjent effekt</v>
          </cell>
          <cell r="BD975" t="str">
            <v>Ingen kjent effekt</v>
          </cell>
          <cell r="BK975" t="str">
            <v>subtropic_mediterranean:Europe,Asia,Africa|subtropic_dry:Asia,Africa</v>
          </cell>
          <cell r="BM975" t="str">
            <v>subtropic_mediterranean:Europe,Asia,Africa|subtropic_dry:Asia,Africa</v>
          </cell>
          <cell r="DI975">
            <v>0</v>
          </cell>
        </row>
        <row r="976">
          <cell r="B976" t="str">
            <v>Lysimachia ciliata</v>
          </cell>
          <cell r="C976" t="str">
            <v>L.</v>
          </cell>
          <cell r="D976" t="str">
            <v>nikkefredløs</v>
          </cell>
          <cell r="E976">
            <v>61801</v>
          </cell>
          <cell r="F976">
            <v>101841</v>
          </cell>
          <cell r="G976" t="str">
            <v>ExpertGroups/Karplanter/N</v>
          </cell>
          <cell r="H976" t="str">
            <v>Karplanter</v>
          </cell>
          <cell r="I976" t="str">
            <v>Karplanter</v>
          </cell>
          <cell r="J976" t="str">
            <v>AlienSpecie</v>
          </cell>
          <cell r="N976">
            <v>1</v>
          </cell>
          <cell r="P976" t="str">
            <v>V</v>
          </cell>
          <cell r="Q976">
            <v>1</v>
          </cell>
          <cell r="T976" t="str">
            <v>NK</v>
          </cell>
          <cell r="U976">
            <v>1</v>
          </cell>
          <cell r="V976" t="str">
            <v>1,1</v>
          </cell>
          <cell r="W976" t="str">
            <v>LO</v>
          </cell>
          <cell r="X976">
            <v>1</v>
          </cell>
          <cell r="Y976">
            <v>1</v>
          </cell>
          <cell r="Z976">
            <v>1</v>
          </cell>
          <cell r="AA976">
            <v>1944</v>
          </cell>
          <cell r="AB976" t="str">
            <v>terrestrial</v>
          </cell>
          <cell r="AD976" t="str">
            <v>unknown</v>
          </cell>
          <cell r="AE976" t="str">
            <v>yes</v>
          </cell>
          <cell r="AF976" t="str">
            <v>unknown</v>
          </cell>
          <cell r="AG976">
            <v>1985</v>
          </cell>
          <cell r="AH976" t="str">
            <v>Ho Bergen: Hop, Berlevannet</v>
          </cell>
          <cell r="AI976">
            <v>5</v>
          </cell>
          <cell r="AJ976" t="str">
            <v>V</v>
          </cell>
          <cell r="AL976">
            <v>1</v>
          </cell>
          <cell r="AM976" t="str">
            <v>importDirect</v>
          </cell>
          <cell r="AN976">
            <v>1</v>
          </cell>
          <cell r="AO976" t="str">
            <v>introductionEscaped</v>
          </cell>
          <cell r="AP976" t="str">
            <v>Øs</v>
          </cell>
          <cell r="AQ976">
            <v>12</v>
          </cell>
          <cell r="AR976">
            <v>3</v>
          </cell>
          <cell r="AS976">
            <v>36</v>
          </cell>
          <cell r="AT976">
            <v>21800</v>
          </cell>
          <cell r="AU976">
            <v>52</v>
          </cell>
          <cell r="AV976">
            <v>0</v>
          </cell>
          <cell r="AW976" t="str">
            <v>Ingen kjent effekt</v>
          </cell>
          <cell r="AX976" t="str">
            <v>Ingen kjent effekt</v>
          </cell>
          <cell r="BC976" t="str">
            <v>Ingen kjent effekt</v>
          </cell>
          <cell r="BD976" t="str">
            <v>Ingen kjent effekt</v>
          </cell>
          <cell r="BE976" t="str">
            <v>no</v>
          </cell>
          <cell r="BF976" t="str">
            <v>no</v>
          </cell>
          <cell r="BG976" t="str">
            <v>V</v>
          </cell>
          <cell r="BK976" t="str">
            <v>temperate_boreal:NorthAndCentralAmerica|temperate_nemoral:NorthAndCentralAmerica</v>
          </cell>
          <cell r="BM976" t="str">
            <v>temperate_boreal:NorthAndCentralAmerica|temperate_nemoral:Europe,NorthAndCentralAmerica</v>
          </cell>
          <cell r="BO976">
            <v>2</v>
          </cell>
          <cell r="BP976" t="str">
            <v>X</v>
          </cell>
          <cell r="BR976" t="str">
            <v>RedListCategoryLevel</v>
          </cell>
          <cell r="BT976">
            <v>1</v>
          </cell>
          <cell r="BW976" t="str">
            <v>SpreadYearlyIncreaseCalculatedExpansionSpeed</v>
          </cell>
          <cell r="BX976">
            <v>37.81</v>
          </cell>
          <cell r="BY976">
            <v>1</v>
          </cell>
          <cell r="CB976" t="str">
            <v>T4,T35</v>
          </cell>
          <cell r="CC976">
            <v>1</v>
          </cell>
          <cell r="CH976">
            <v>1</v>
          </cell>
          <cell r="CM976">
            <v>1</v>
          </cell>
          <cell r="CQ976">
            <v>1</v>
          </cell>
          <cell r="CU976">
            <v>1</v>
          </cell>
          <cell r="CX976">
            <v>0</v>
          </cell>
          <cell r="CY976">
            <v>1</v>
          </cell>
          <cell r="DB976">
            <v>0</v>
          </cell>
          <cell r="DC976" t="str">
            <v>Nikkefredløs &lt;i&gt;Lysimachia ciliata&lt;/i&gt; er en flerårig, klondannende urt, potensielt med frøreproduksjon, men ikke kjent med frødannelse i Norge (og kanskje ikke i Europa). Den stammer fra Nord-Amerika der den er vidt utbredt i tempererte skogområder.</v>
          </cell>
          <cell r="DD976" t="str">
            <v>&lt;p&gt;Nikkefredløs&lt;em&gt; &lt;/em&gt;dyrkes av og til som hagestaude. Den frøformerer seg trolig ikke i Norge, men har sterk klonal vekst ved utløpere. Den er funnet på tre steder, på to av dem etablert med til dels store bestander i fuktig, noe næringsrik skog: Ho Bergen: Berlevannet fra 1985, Øf Eidsberg: Elgetun - Skogly fra 2004, og trolig Ro Karmøy: Burmavegen i 2011 (Artsobservasjoner). For at arten skal dukke opp i norsk natur, kreves det at den kastes ut i veikanter, skogkanter eller strandsoner. Dette skjer så sjelden at den neppe er noen trussel.&lt;/p&gt;</v>
          </cell>
          <cell r="DE976" t="str">
            <v>Arten er innført som hageplante og spredt ut i naturen med hageutkast.</v>
          </cell>
          <cell r="DF976" t="str">
            <v>Invasjonspotensialet er lite, med usikkerhet til begrenset, som en kombinasjon av begrenset (til moderat lang) median levetid og liten ekspansjonshastighet. Arten dyrkes for sjelden til at den utgjør noen stor risiko for spredning.</v>
          </cell>
          <cell r="DG976" t="str">
            <v>Ingen kjent negativ økologisk effekt er knyttet til arten.</v>
          </cell>
          <cell r="DH976" t="str">
            <v>&lt;p&gt;Nikkefredløs vurderes til ingen kjent økologisk risiko, men med usikkerteht til låg risiko på grunn av invasjonspotensialet. Arten har stabil forekomst noen ytterst få steder i Norge (klonal vekst), men utgjør ingen økologisk trussel vi kjenner til.&lt;/p&gt;</v>
          </cell>
          <cell r="DI976">
            <v>0</v>
          </cell>
        </row>
        <row r="977">
          <cell r="B977" t="str">
            <v>Lysimachia foemina</v>
          </cell>
          <cell r="C977" t="str">
            <v>(Mill.) U.Manns &amp; Anderb.</v>
          </cell>
          <cell r="D977" t="str">
            <v>flisenonsblom</v>
          </cell>
          <cell r="E977">
            <v>134352</v>
          </cell>
          <cell r="F977">
            <v>143503</v>
          </cell>
          <cell r="G977" t="str">
            <v>ExpertGroups/Karplanter/N</v>
          </cell>
          <cell r="H977" t="str">
            <v>Karplanter</v>
          </cell>
          <cell r="I977" t="str">
            <v>Karplanter</v>
          </cell>
          <cell r="J977" t="str">
            <v>NotApplicable</v>
          </cell>
          <cell r="M977" t="str">
            <v>canNotEstablishWithin50years</v>
          </cell>
          <cell r="AA977">
            <v>1873</v>
          </cell>
          <cell r="AB977" t="str">
            <v>terrestrial</v>
          </cell>
          <cell r="AD977" t="str">
            <v>origin</v>
          </cell>
          <cell r="AE977" t="str">
            <v>no</v>
          </cell>
          <cell r="AF977" t="str">
            <v>unknown</v>
          </cell>
          <cell r="AI977">
            <v>1</v>
          </cell>
          <cell r="AJ977" t="str">
            <v>V</v>
          </cell>
          <cell r="AW977" t="str">
            <v>Ingen kjent effekt</v>
          </cell>
          <cell r="AX977" t="str">
            <v>Ingen kjent effekt</v>
          </cell>
          <cell r="BC977" t="str">
            <v>Ingen kjent effekt</v>
          </cell>
          <cell r="BD977" t="str">
            <v>Ingen kjent effekt</v>
          </cell>
          <cell r="BK977" t="str">
            <v>temperate_nemoral:Europe|subtropic_mediterranean:Europe</v>
          </cell>
          <cell r="BM977" t="str">
            <v>temperate_nemoral:Europe|subtropic_mediterranean:Europe</v>
          </cell>
          <cell r="DI977">
            <v>0</v>
          </cell>
        </row>
        <row r="978">
          <cell r="B978" t="str">
            <v>Lythrum hyssopifolia</v>
          </cell>
          <cell r="C978" t="str">
            <v>L.</v>
          </cell>
          <cell r="D978" t="str">
            <v>møllekattehale</v>
          </cell>
          <cell r="E978">
            <v>134359</v>
          </cell>
          <cell r="F978">
            <v>102816</v>
          </cell>
          <cell r="G978" t="str">
            <v>ExpertGroups/Karplanter/N</v>
          </cell>
          <cell r="H978" t="str">
            <v>Karplanter</v>
          </cell>
          <cell r="I978" t="str">
            <v>Karplanter</v>
          </cell>
          <cell r="J978" t="str">
            <v>NotApplicable</v>
          </cell>
          <cell r="M978" t="str">
            <v>canNotEstablishWithin50years</v>
          </cell>
          <cell r="AA978">
            <v>1920</v>
          </cell>
          <cell r="AB978" t="str">
            <v>terrestrial</v>
          </cell>
          <cell r="AD978" t="str">
            <v>origin,unknown</v>
          </cell>
          <cell r="AE978" t="str">
            <v>no</v>
          </cell>
          <cell r="AF978" t="str">
            <v>unknown</v>
          </cell>
          <cell r="AI978">
            <v>1</v>
          </cell>
          <cell r="AJ978" t="str">
            <v>V</v>
          </cell>
          <cell r="AW978" t="str">
            <v>Ingen kjent effekt</v>
          </cell>
          <cell r="AX978" t="str">
            <v>Ingen kjent effekt</v>
          </cell>
          <cell r="BC978" t="str">
            <v>Ingen kjent effekt</v>
          </cell>
          <cell r="BD978" t="str">
            <v>Ingen kjent effekt</v>
          </cell>
          <cell r="BK978" t="str">
            <v>temperate_nemoral:Europe,Asia|temperate_dry:Europe,Asia|subtropic_mediterranean:Europe,Asia,Africa</v>
          </cell>
          <cell r="BM978" t="str">
            <v>temperate_nemoral:Europe,Asia,Oceania,NorthAndCentralAmerica|temperate_dry:Europe,Asia|subtropic_unspecified:SouthAmerica|subtropic_mediterranean:Europe,Asia,Africa,Oceania,NorthAndCentralAmerica,SouthAmerica|subtropic_dry:Oceania|subtropic_caperegion:Africa</v>
          </cell>
          <cell r="DI978">
            <v>0</v>
          </cell>
        </row>
        <row r="979">
          <cell r="B979" t="str">
            <v>Lythrum ×scabrum</v>
          </cell>
          <cell r="C979" t="str">
            <v>Simonk.</v>
          </cell>
          <cell r="D979" t="str">
            <v>hagekattehale</v>
          </cell>
          <cell r="E979">
            <v>134358</v>
          </cell>
          <cell r="F979">
            <v>127964</v>
          </cell>
          <cell r="G979" t="str">
            <v>ExpertGroups/Karplanter/N</v>
          </cell>
          <cell r="H979" t="str">
            <v>Karplanter</v>
          </cell>
          <cell r="I979" t="str">
            <v>Karplanter</v>
          </cell>
          <cell r="J979" t="str">
            <v>NotApplicable</v>
          </cell>
          <cell r="M979" t="str">
            <v>canNotEstablishWithin50years</v>
          </cell>
          <cell r="AA979">
            <v>2001</v>
          </cell>
          <cell r="AB979" t="str">
            <v>terrestrial</v>
          </cell>
          <cell r="AD979" t="str">
            <v>unknown</v>
          </cell>
          <cell r="AE979" t="str">
            <v>no</v>
          </cell>
          <cell r="AF979" t="str">
            <v>unknown</v>
          </cell>
          <cell r="AI979">
            <v>10</v>
          </cell>
          <cell r="AJ979" t="str">
            <v>V</v>
          </cell>
          <cell r="AW979" t="str">
            <v>Ingen kjent effekt</v>
          </cell>
          <cell r="AX979" t="str">
            <v>Ingen kjent effekt</v>
          </cell>
          <cell r="BC979" t="str">
            <v>Ingen kjent effekt</v>
          </cell>
          <cell r="BD979" t="str">
            <v>Ingen kjent effekt</v>
          </cell>
          <cell r="BK979" t="str">
            <v>unknown:Europe</v>
          </cell>
          <cell r="BM979" t="str">
            <v>unknown:Europe</v>
          </cell>
          <cell r="DI979">
            <v>0</v>
          </cell>
        </row>
        <row r="980">
          <cell r="B980" t="str">
            <v>Madia glomerata</v>
          </cell>
          <cell r="C980" t="str">
            <v>Hook.</v>
          </cell>
          <cell r="E980">
            <v>85629</v>
          </cell>
          <cell r="F980">
            <v>128750</v>
          </cell>
          <cell r="G980" t="str">
            <v>ExpertGroups/Karplanter/N</v>
          </cell>
          <cell r="H980" t="str">
            <v>Karplanter</v>
          </cell>
          <cell r="I980" t="str">
            <v>Karplanter</v>
          </cell>
          <cell r="J980" t="str">
            <v>NotApplicable</v>
          </cell>
          <cell r="M980" t="str">
            <v>canNotEstablishWithin50years</v>
          </cell>
          <cell r="AA980">
            <v>1892</v>
          </cell>
          <cell r="AB980" t="str">
            <v>terrestrial</v>
          </cell>
          <cell r="AD980" t="str">
            <v>unknown</v>
          </cell>
          <cell r="AE980" t="str">
            <v>no</v>
          </cell>
          <cell r="AF980" t="str">
            <v>unknown</v>
          </cell>
          <cell r="AI980">
            <v>1</v>
          </cell>
          <cell r="AJ980" t="str">
            <v>V</v>
          </cell>
          <cell r="AN980">
            <v>1</v>
          </cell>
          <cell r="AO980" t="str">
            <v>introductionStowaway</v>
          </cell>
          <cell r="AW980" t="str">
            <v>Ingen kjent effekt</v>
          </cell>
          <cell r="AX980" t="str">
            <v>Ingen kjent effekt</v>
          </cell>
          <cell r="BC980" t="str">
            <v>Ingen kjent effekt</v>
          </cell>
          <cell r="BD980" t="str">
            <v>Ingen kjent effekt</v>
          </cell>
          <cell r="BK980" t="str">
            <v>temperate_nemoral:NorthAndCentralAmerica|temperate_dry:NorthAndCentralAmerica</v>
          </cell>
          <cell r="BM980" t="str">
            <v>temperate_nemoral:NorthAndCentralAmerica|temperate_dry:NorthAndCentralAmerica</v>
          </cell>
          <cell r="DI980">
            <v>0</v>
          </cell>
        </row>
        <row r="981">
          <cell r="B981" t="str">
            <v>Madia sativa</v>
          </cell>
          <cell r="C981" t="str">
            <v>Molina</v>
          </cell>
          <cell r="D981" t="str">
            <v>klisterurt</v>
          </cell>
          <cell r="E981">
            <v>60703</v>
          </cell>
          <cell r="F981">
            <v>100743</v>
          </cell>
          <cell r="G981" t="str">
            <v>ExpertGroups/Karplanter/N</v>
          </cell>
          <cell r="H981" t="str">
            <v>Karplanter</v>
          </cell>
          <cell r="I981" t="str">
            <v>Karplanter</v>
          </cell>
          <cell r="J981" t="str">
            <v>NotApplicable</v>
          </cell>
          <cell r="M981" t="str">
            <v>canNotEstablishWithin50years</v>
          </cell>
          <cell r="AA981">
            <v>1875</v>
          </cell>
          <cell r="AB981" t="str">
            <v>terrestrial</v>
          </cell>
          <cell r="AD981" t="str">
            <v>unknown</v>
          </cell>
          <cell r="AE981" t="str">
            <v>no</v>
          </cell>
          <cell r="AF981" t="str">
            <v>unknown</v>
          </cell>
          <cell r="AI981">
            <v>1</v>
          </cell>
          <cell r="AJ981" t="str">
            <v>V</v>
          </cell>
          <cell r="AW981" t="str">
            <v>Ingen kjent effekt</v>
          </cell>
          <cell r="AX981" t="str">
            <v>Ingen kjent effekt</v>
          </cell>
          <cell r="BC981" t="str">
            <v>Ingen kjent effekt</v>
          </cell>
          <cell r="BD981" t="str">
            <v>Ingen kjent effekt</v>
          </cell>
          <cell r="BK981" t="str">
            <v>temperate_dry:NorthAndCentralAmerica,SouthAmerica|subtropic_mediterranean:NorthAndCentralAmerica,SouthAmerica</v>
          </cell>
          <cell r="BM981" t="str">
            <v>temperate_dry:Europe,NorthAndCentralAmerica,SouthAmerica|subtropic_mediterranean:Europe,Oceania,NorthAndCentralAmerica,SouthAmerica|subtropic_dry:Oceania</v>
          </cell>
          <cell r="DI981">
            <v>0</v>
          </cell>
        </row>
        <row r="982">
          <cell r="B982" t="str">
            <v>Maianthemum stellatum</v>
          </cell>
          <cell r="C982" t="str">
            <v>(L.) Link</v>
          </cell>
          <cell r="D982" t="str">
            <v>stjernekonvall</v>
          </cell>
          <cell r="E982">
            <v>134367</v>
          </cell>
          <cell r="F982">
            <v>99556</v>
          </cell>
          <cell r="G982" t="str">
            <v>ExpertGroups/Karplanter/N</v>
          </cell>
          <cell r="H982" t="str">
            <v>Karplanter</v>
          </cell>
          <cell r="I982" t="str">
            <v>Karplanter</v>
          </cell>
          <cell r="J982" t="str">
            <v>AlienSpecie</v>
          </cell>
          <cell r="N982">
            <v>1</v>
          </cell>
          <cell r="Q982">
            <v>1</v>
          </cell>
          <cell r="T982" t="str">
            <v>NK</v>
          </cell>
          <cell r="U982">
            <v>1</v>
          </cell>
          <cell r="V982" t="str">
            <v>1,1</v>
          </cell>
          <cell r="X982">
            <v>1</v>
          </cell>
          <cell r="Y982">
            <v>1</v>
          </cell>
          <cell r="Z982">
            <v>1</v>
          </cell>
          <cell r="AA982">
            <v>1850</v>
          </cell>
          <cell r="AB982" t="str">
            <v>terrestrial</v>
          </cell>
          <cell r="AD982" t="str">
            <v>unknown</v>
          </cell>
          <cell r="AE982" t="str">
            <v>yes</v>
          </cell>
          <cell r="AF982" t="str">
            <v>unknown</v>
          </cell>
          <cell r="AG982">
            <v>1850</v>
          </cell>
          <cell r="AH982" t="str">
            <v>Oslo: Grefsenåsen</v>
          </cell>
          <cell r="AI982">
            <v>10</v>
          </cell>
          <cell r="AJ982" t="str">
            <v>V</v>
          </cell>
          <cell r="AL982">
            <v>2</v>
          </cell>
          <cell r="AM982" t="str">
            <v>importDirect</v>
          </cell>
          <cell r="AN982">
            <v>1</v>
          </cell>
          <cell r="AO982" t="str">
            <v>introductionEscaped</v>
          </cell>
          <cell r="AQ982">
            <v>4</v>
          </cell>
          <cell r="AR982">
            <v>1</v>
          </cell>
          <cell r="AS982">
            <v>4</v>
          </cell>
          <cell r="AT982">
            <v>1</v>
          </cell>
          <cell r="AU982">
            <v>4</v>
          </cell>
          <cell r="AV982">
            <v>0</v>
          </cell>
          <cell r="AW982" t="str">
            <v>Ingen kjent effekt</v>
          </cell>
          <cell r="AX982" t="str">
            <v>Ingen kjent effekt</v>
          </cell>
          <cell r="BC982" t="str">
            <v>Ingen kjent effekt</v>
          </cell>
          <cell r="BD982" t="str">
            <v>Ingen kjent effekt</v>
          </cell>
          <cell r="BE982" t="str">
            <v>no</v>
          </cell>
          <cell r="BF982" t="str">
            <v>no</v>
          </cell>
          <cell r="BK982" t="str">
            <v>temperate_boreal:NorthAndCentralAmerica|temperate_nemoral:NorthAndCentralAmerica|subtropic_unspecified:NorthAndCentralAmerica</v>
          </cell>
          <cell r="BM982" t="str">
            <v>temperate_boreal:NorthAndCentralAmerica|temperate_nemoral:Europe,NorthAndCentralAmerica|subtropic_unspecified:NorthAndCentralAmerica</v>
          </cell>
          <cell r="BO982">
            <v>1</v>
          </cell>
          <cell r="BR982" t="str">
            <v>RedListCategoryLevel</v>
          </cell>
          <cell r="BT982">
            <v>1</v>
          </cell>
          <cell r="BW982" t="str">
            <v>SpreadYearlyIncreaseCalculatedExpansionSpeed</v>
          </cell>
          <cell r="BX982">
            <v>0</v>
          </cell>
          <cell r="BY982">
            <v>1</v>
          </cell>
          <cell r="CB982" t="str">
            <v>T4</v>
          </cell>
          <cell r="CC982">
            <v>1</v>
          </cell>
          <cell r="CH982">
            <v>1</v>
          </cell>
          <cell r="CM982">
            <v>1</v>
          </cell>
          <cell r="CQ982">
            <v>1</v>
          </cell>
          <cell r="CU982">
            <v>1</v>
          </cell>
          <cell r="CX982">
            <v>0</v>
          </cell>
          <cell r="CY982">
            <v>1</v>
          </cell>
          <cell r="DB982">
            <v>0</v>
          </cell>
          <cell r="DC982" t="str">
            <v>Stjernekonvall &lt;em&gt;Maianthemum stellatum &lt;/em&gt;(tidligere &lt;em&gt;Smilacina stellata&lt;/em&gt;) er en vidt utbredt, hardfør art fra Nord-Amerika. Arten var tydeligvis en mer populær hagestaude før enn nå. Den har frøreproduksjon og vokser dessuten sterkt klonalt med jordstengler. Vi vet ikke om den har formert seg med frø i Norge, men det er ikke sannsynlig.</v>
          </cell>
          <cell r="DD982" t="str">
            <v>&lt;p&gt;Stjernekonvall var tydeligvis en mer populær hagestaude før enn nå. Rundt 1850 ble den funnet på flere steder øst i Oslo - Grefsenåsen, Torshovdalen, Disen-Sinsen, Bekkelaget - men den trolig første forekomsten - på Grefsenåsen - var den eneste som overlevde utbyggingen av Oslo, fram til 1929. I 1952-1953 ble den funnet to andre steder i Oslo - ved Mærradalen og i Nydalen - men også her tilsynelatende uten varig etablering. Den er rapportert med en ny etablering i Oslo på 2000-tallet. Arten har potensial i Norge, men har ennå ikke nådd fram til en naturtype der den kan etablere seg mer permanent.&lt;/p&gt;</v>
          </cell>
          <cell r="DE982" t="str">
            <v>Arten ble tidligere dyrket som hagestaude, i mindre grad i dag, og spredte seg noe fra beplantninger uten at den lykkes i å etablere noen varige forekomster.</v>
          </cell>
          <cell r="DF982" t="str">
            <v>Invasjonspotensialet er lite: arten har kort median levetid og heller ingen ekspansjon pr. i dag.</v>
          </cell>
          <cell r="DG982" t="str">
            <v>Det er ingen kjente negative økologiske effekter knyttet til arten.</v>
          </cell>
          <cell r="DH982" t="str">
            <v>&lt;p&gt;Stjernekonvall vurderes å ha ingen kjent risiko i norsk natur. Det skyldes kombinasjonen mellom et lite invasjonspotensial og ingen kjente negative økologiske effekter.&lt;/p&gt;&lt;p&gt;&lt;br/&gt;&lt;/p&gt;</v>
          </cell>
          <cell r="DI982">
            <v>0</v>
          </cell>
        </row>
        <row r="983">
          <cell r="B983" t="str">
            <v>Malcolmia africana</v>
          </cell>
          <cell r="C983" t="str">
            <v>(L.) R.Br.</v>
          </cell>
          <cell r="D983" t="str">
            <v>araberlevkøy</v>
          </cell>
          <cell r="E983">
            <v>61225</v>
          </cell>
          <cell r="F983">
            <v>101265</v>
          </cell>
          <cell r="G983" t="str">
            <v>ExpertGroups/Karplanter/N</v>
          </cell>
          <cell r="H983" t="str">
            <v>Karplanter</v>
          </cell>
          <cell r="I983" t="str">
            <v>Karplanter</v>
          </cell>
          <cell r="J983" t="str">
            <v>NotApplicable</v>
          </cell>
          <cell r="M983" t="str">
            <v>canNotEstablishWithin50years</v>
          </cell>
          <cell r="AA983">
            <v>1891</v>
          </cell>
          <cell r="AB983" t="str">
            <v>terrestrial</v>
          </cell>
          <cell r="AD983" t="str">
            <v>origin</v>
          </cell>
          <cell r="AE983" t="str">
            <v>no</v>
          </cell>
          <cell r="AF983" t="str">
            <v>unknown</v>
          </cell>
          <cell r="AI983">
            <v>1</v>
          </cell>
          <cell r="AJ983" t="str">
            <v>V</v>
          </cell>
          <cell r="AW983" t="str">
            <v>Ingen kjent effekt</v>
          </cell>
          <cell r="AX983" t="str">
            <v>Ingen kjent effekt</v>
          </cell>
          <cell r="BC983" t="str">
            <v>Ingen kjent effekt</v>
          </cell>
          <cell r="BD983" t="str">
            <v>Ingen kjent effekt</v>
          </cell>
          <cell r="BK983" t="str">
            <v>subtropic_mediterranean:Europe,Asia,Africa</v>
          </cell>
          <cell r="BM983" t="str">
            <v>temperate_dry:NorthAndCentralAmerica|subtropic_mediterranean:Europe,Asia,Africa,NorthAndCentralAmerica,SouthAmerica|subtropic_humid:NorthAndCentralAmerica,SouthAmerica</v>
          </cell>
          <cell r="DI983">
            <v>0</v>
          </cell>
        </row>
        <row r="984">
          <cell r="B984" t="str">
            <v>Malcolmia maritima</v>
          </cell>
          <cell r="C984" t="str">
            <v>(L.) R.Br.</v>
          </cell>
          <cell r="D984" t="str">
            <v>strandlevkøy</v>
          </cell>
          <cell r="E984">
            <v>61226</v>
          </cell>
          <cell r="F984">
            <v>101266</v>
          </cell>
          <cell r="G984" t="str">
            <v>ExpertGroups/Karplanter/N</v>
          </cell>
          <cell r="H984" t="str">
            <v>Karplanter</v>
          </cell>
          <cell r="I984" t="str">
            <v>Karplanter</v>
          </cell>
          <cell r="J984" t="str">
            <v>NotApplicable</v>
          </cell>
          <cell r="M984" t="str">
            <v>canNotEstablishWithin50years</v>
          </cell>
          <cell r="AA984">
            <v>1941</v>
          </cell>
          <cell r="AB984" t="str">
            <v>terrestrial</v>
          </cell>
          <cell r="AD984" t="str">
            <v>unknown</v>
          </cell>
          <cell r="AE984" t="str">
            <v>no</v>
          </cell>
          <cell r="AF984" t="str">
            <v>unknown</v>
          </cell>
          <cell r="AI984">
            <v>1</v>
          </cell>
          <cell r="AJ984" t="str">
            <v>V</v>
          </cell>
          <cell r="AW984" t="str">
            <v>Ingen kjent effekt</v>
          </cell>
          <cell r="AX984" t="str">
            <v>Ingen kjent effekt</v>
          </cell>
          <cell r="BC984" t="str">
            <v>Ingen kjent effekt</v>
          </cell>
          <cell r="BD984" t="str">
            <v>Ingen kjent effekt</v>
          </cell>
          <cell r="BK984" t="str">
            <v>subtropic_mediterranean:Europe</v>
          </cell>
          <cell r="BM984" t="str">
            <v>temperate_nemoral:Europe|subtropic_mediterranean:Europe</v>
          </cell>
          <cell r="DI984">
            <v>0</v>
          </cell>
        </row>
        <row r="985">
          <cell r="B985" t="str">
            <v>Malope trifida</v>
          </cell>
          <cell r="C985" t="str">
            <v>Cav.</v>
          </cell>
          <cell r="D985" t="str">
            <v>sommerstokkrose</v>
          </cell>
          <cell r="E985">
            <v>62690</v>
          </cell>
          <cell r="F985">
            <v>102730</v>
          </cell>
          <cell r="G985" t="str">
            <v>ExpertGroups/Karplanter/N</v>
          </cell>
          <cell r="H985" t="str">
            <v>Karplanter</v>
          </cell>
          <cell r="I985" t="str">
            <v>Karplanter</v>
          </cell>
          <cell r="J985" t="str">
            <v>NotApplicable</v>
          </cell>
          <cell r="M985" t="str">
            <v>canNotEstablishWithin50years</v>
          </cell>
          <cell r="AA985">
            <v>1927</v>
          </cell>
          <cell r="AB985" t="str">
            <v>terrestrial</v>
          </cell>
          <cell r="AD985" t="str">
            <v>origin,unknown</v>
          </cell>
          <cell r="AE985" t="str">
            <v>no</v>
          </cell>
          <cell r="AF985" t="str">
            <v>unknown</v>
          </cell>
          <cell r="AI985">
            <v>1</v>
          </cell>
          <cell r="AJ985" t="str">
            <v>V</v>
          </cell>
          <cell r="AW985" t="str">
            <v>Ingen kjent effekt</v>
          </cell>
          <cell r="AX985" t="str">
            <v>Ingen kjent effekt</v>
          </cell>
          <cell r="BC985" t="str">
            <v>Ingen kjent effekt</v>
          </cell>
          <cell r="BD985" t="str">
            <v>Ingen kjent effekt</v>
          </cell>
          <cell r="BK985" t="str">
            <v>subtropic_mediterranean:Europe,Asia</v>
          </cell>
          <cell r="BM985" t="str">
            <v>subtropic_mediterranean:Europe,Asia</v>
          </cell>
          <cell r="DI985">
            <v>0</v>
          </cell>
        </row>
        <row r="986">
          <cell r="B986" t="str">
            <v>Malus floribunda</v>
          </cell>
          <cell r="C986" t="str">
            <v>Siebold ex Van Houtte</v>
          </cell>
          <cell r="D986" t="str">
            <v>roseeple</v>
          </cell>
          <cell r="E986">
            <v>63290</v>
          </cell>
          <cell r="F986">
            <v>103330</v>
          </cell>
          <cell r="G986" t="str">
            <v>ExpertGroups/Karplanter/N</v>
          </cell>
          <cell r="H986" t="str">
            <v>Karplanter</v>
          </cell>
          <cell r="I986" t="str">
            <v>Karplanter</v>
          </cell>
          <cell r="J986" t="str">
            <v>NotApplicable</v>
          </cell>
          <cell r="M986" t="str">
            <v>NotPresentInRegion</v>
          </cell>
          <cell r="X986">
            <v>1</v>
          </cell>
          <cell r="Y986">
            <v>1</v>
          </cell>
          <cell r="Z986">
            <v>1</v>
          </cell>
          <cell r="AB986" t="str">
            <v>terrestrial</v>
          </cell>
          <cell r="AE986" t="str">
            <v>yes</v>
          </cell>
          <cell r="AF986" t="str">
            <v>unknown</v>
          </cell>
          <cell r="AI986">
            <v>20</v>
          </cell>
          <cell r="AJ986" t="str">
            <v>V</v>
          </cell>
          <cell r="AQ986">
            <v>0</v>
          </cell>
          <cell r="AS986">
            <v>0</v>
          </cell>
          <cell r="AT986">
            <v>0</v>
          </cell>
          <cell r="AW986" t="str">
            <v>Ingen kjent effekt</v>
          </cell>
          <cell r="AX986" t="str">
            <v>Ingen kjent effekt</v>
          </cell>
          <cell r="BC986" t="str">
            <v>Ingen kjent effekt</v>
          </cell>
          <cell r="BD986" t="str">
            <v>Ingen kjent effekt</v>
          </cell>
          <cell r="BK986" t="str">
            <v>temperate_nemoral:Asia</v>
          </cell>
          <cell r="BM986" t="str">
            <v>temperate_nemoral:Europe,Asia,NorthAndCentralAmerica</v>
          </cell>
          <cell r="DI986">
            <v>0</v>
          </cell>
        </row>
        <row r="987">
          <cell r="B987" t="str">
            <v>Malus pumila</v>
          </cell>
          <cell r="C987" t="str">
            <v>Mill.</v>
          </cell>
          <cell r="D987" t="str">
            <v>paradiseple</v>
          </cell>
          <cell r="E987">
            <v>134377</v>
          </cell>
          <cell r="F987">
            <v>103331</v>
          </cell>
          <cell r="G987" t="str">
            <v>ExpertGroups/Karplanter/N</v>
          </cell>
          <cell r="H987" t="str">
            <v>Karplanter</v>
          </cell>
          <cell r="I987" t="str">
            <v>Karplanter</v>
          </cell>
          <cell r="J987" t="str">
            <v>NotApplicable</v>
          </cell>
          <cell r="M987" t="str">
            <v>NotPresentInRegion</v>
          </cell>
          <cell r="X987">
            <v>1</v>
          </cell>
          <cell r="Y987">
            <v>1</v>
          </cell>
          <cell r="Z987">
            <v>1</v>
          </cell>
          <cell r="AB987" t="str">
            <v>terrestrial</v>
          </cell>
          <cell r="AE987" t="str">
            <v>yes</v>
          </cell>
          <cell r="AF987" t="str">
            <v>unknown</v>
          </cell>
          <cell r="DI987">
            <v>2</v>
          </cell>
        </row>
        <row r="988">
          <cell r="B988" t="str">
            <v>Malus trilobata</v>
          </cell>
          <cell r="C988" t="str">
            <v>(Labill. ex Poir.) C.K.Schneid.</v>
          </cell>
          <cell r="E988">
            <v>141067</v>
          </cell>
          <cell r="F988">
            <v>170205</v>
          </cell>
          <cell r="G988" t="str">
            <v>ExpertGroups/Karplanter/N</v>
          </cell>
          <cell r="H988" t="str">
            <v>Karplanter</v>
          </cell>
          <cell r="I988" t="str">
            <v>Karplanter</v>
          </cell>
          <cell r="J988" t="str">
            <v>NotApplicable</v>
          </cell>
          <cell r="M988" t="str">
            <v>NotPresentInRegion</v>
          </cell>
          <cell r="AB988" t="str">
            <v>terrestrial</v>
          </cell>
          <cell r="AE988" t="str">
            <v>no</v>
          </cell>
          <cell r="AF988" t="str">
            <v>unknown</v>
          </cell>
          <cell r="AI988">
            <v>15</v>
          </cell>
          <cell r="AJ988" t="str">
            <v>V</v>
          </cell>
          <cell r="AW988" t="str">
            <v>Ingen kjent effekt</v>
          </cell>
          <cell r="AX988" t="str">
            <v>Ingen kjent effekt</v>
          </cell>
          <cell r="BC988" t="str">
            <v>Ingen kjent effekt</v>
          </cell>
          <cell r="BD988" t="str">
            <v>Ingen kjent effekt</v>
          </cell>
          <cell r="BK988" t="str">
            <v>subtropic_mediterranean:Europe,Asia</v>
          </cell>
          <cell r="BM988" t="str">
            <v>subtropic_mediterranean:Europe,Asia</v>
          </cell>
          <cell r="DI988">
            <v>0</v>
          </cell>
        </row>
        <row r="989">
          <cell r="B989" t="str">
            <v>Malus ×domestica</v>
          </cell>
          <cell r="C989" t="str">
            <v>Borkh.</v>
          </cell>
          <cell r="D989" t="str">
            <v>eple</v>
          </cell>
          <cell r="E989">
            <v>134376</v>
          </cell>
          <cell r="F989">
            <v>103329</v>
          </cell>
          <cell r="G989" t="str">
            <v>ExpertGroups/Karplanter/N</v>
          </cell>
          <cell r="H989" t="str">
            <v>Karplanter</v>
          </cell>
          <cell r="I989" t="str">
            <v>Karplanter</v>
          </cell>
          <cell r="J989" t="str">
            <v>NotApplicable</v>
          </cell>
          <cell r="M989" t="str">
            <v>traditionalProductionSpecie</v>
          </cell>
          <cell r="X989">
            <v>5</v>
          </cell>
          <cell r="Y989">
            <v>4</v>
          </cell>
          <cell r="Z989">
            <v>4</v>
          </cell>
          <cell r="AA989">
            <v>1843</v>
          </cell>
          <cell r="AB989" t="str">
            <v>terrestrial</v>
          </cell>
          <cell r="AD989" t="str">
            <v>unknown</v>
          </cell>
          <cell r="AE989" t="str">
            <v>yes</v>
          </cell>
          <cell r="AF989" t="str">
            <v>unknown</v>
          </cell>
          <cell r="AG989" t="str">
            <v>1900-1920</v>
          </cell>
          <cell r="AH989" t="str">
            <v>flere steder</v>
          </cell>
          <cell r="AI989">
            <v>20</v>
          </cell>
          <cell r="AJ989" t="str">
            <v>V</v>
          </cell>
          <cell r="AW989" t="str">
            <v>Ingen kjent effekt</v>
          </cell>
          <cell r="AX989" t="str">
            <v>Eple dyrkes for salg i de varmeste strøkene på Øst-, Sør-, og Vestlandet og såvidt nord til Trøndelag. Det er ett av våre økonomisk viktigste fruktslag.</v>
          </cell>
          <cell r="BC989" t="str">
            <v>Ingen kjent effekt</v>
          </cell>
          <cell r="BD989" t="str">
            <v>Ingen kjent effekt</v>
          </cell>
          <cell r="BK989" t="str">
            <v>unknown:Europe,Asia</v>
          </cell>
          <cell r="BM989" t="str">
            <v>temperate_boreal:Europe|temperate_nemoral:Europe,Asia,Oceania,NorthAndCentralAmerica|temperate_dry:Asia|subtropic_unspecified:Asia|subtropic_mediterranean:Europe,Africa,Oceania,NorthAndCentralAmerica</v>
          </cell>
          <cell r="DI989">
            <v>13</v>
          </cell>
        </row>
        <row r="990">
          <cell r="B990" t="str">
            <v>Malus ×moerlandsii</v>
          </cell>
          <cell r="C990" t="str">
            <v>Door.</v>
          </cell>
          <cell r="E990">
            <v>145727</v>
          </cell>
          <cell r="F990">
            <v>170031</v>
          </cell>
          <cell r="G990" t="str">
            <v>ExpertGroups/Karplanter/N</v>
          </cell>
          <cell r="H990" t="str">
            <v>Karplanter</v>
          </cell>
          <cell r="I990" t="str">
            <v>Karplanter</v>
          </cell>
          <cell r="J990" t="str">
            <v>NotApplicable</v>
          </cell>
          <cell r="M990" t="str">
            <v>canNotEstablishWithin50years</v>
          </cell>
          <cell r="AA990">
            <v>2016</v>
          </cell>
          <cell r="AB990" t="str">
            <v>terrestrial</v>
          </cell>
          <cell r="AD990" t="str">
            <v>unknown</v>
          </cell>
          <cell r="AE990" t="str">
            <v>no</v>
          </cell>
          <cell r="AF990" t="str">
            <v>unknown</v>
          </cell>
          <cell r="AI990">
            <v>20</v>
          </cell>
          <cell r="AJ990" t="str">
            <v>V</v>
          </cell>
          <cell r="AW990" t="str">
            <v>Ingen kjent effekt</v>
          </cell>
          <cell r="AX990" t="str">
            <v>Ingen kjent effekt</v>
          </cell>
          <cell r="BC990" t="str">
            <v>Ingen kjent effekt</v>
          </cell>
          <cell r="BD990" t="str">
            <v>Ingen kjent effekt</v>
          </cell>
          <cell r="BK990" t="str">
            <v>unknown:Europe,Asia</v>
          </cell>
          <cell r="BM990" t="str">
            <v>unknown:Europe,Asia</v>
          </cell>
          <cell r="DI990">
            <v>0</v>
          </cell>
        </row>
        <row r="991">
          <cell r="B991" t="str">
            <v>Malus ×purpurea</v>
          </cell>
          <cell r="C991" t="str">
            <v>(E.Barbier) Rehder</v>
          </cell>
          <cell r="E991">
            <v>147769</v>
          </cell>
          <cell r="F991">
            <v>170478</v>
          </cell>
          <cell r="G991" t="str">
            <v>ExpertGroups/Karplanter/N</v>
          </cell>
          <cell r="H991" t="str">
            <v>Karplanter</v>
          </cell>
          <cell r="I991" t="str">
            <v>Karplanter</v>
          </cell>
          <cell r="J991" t="str">
            <v>NotApplicable</v>
          </cell>
          <cell r="M991" t="str">
            <v>canNotEstablishWithin50years</v>
          </cell>
          <cell r="AA991">
            <v>2012</v>
          </cell>
          <cell r="AB991" t="str">
            <v>terrestrial</v>
          </cell>
          <cell r="AD991" t="str">
            <v>unknown</v>
          </cell>
          <cell r="AE991" t="str">
            <v>no</v>
          </cell>
          <cell r="AF991" t="str">
            <v>unknown</v>
          </cell>
          <cell r="AI991">
            <v>20</v>
          </cell>
          <cell r="AJ991" t="str">
            <v>V</v>
          </cell>
          <cell r="AW991" t="str">
            <v>Ingen kjent effekt</v>
          </cell>
          <cell r="AX991" t="str">
            <v>Ingen kjent effekt</v>
          </cell>
          <cell r="BC991" t="str">
            <v>Ingen kjent effekt</v>
          </cell>
          <cell r="BD991" t="str">
            <v>Ingen kjent effekt</v>
          </cell>
          <cell r="BK991" t="str">
            <v>unknown:Asia</v>
          </cell>
          <cell r="BM991" t="str">
            <v>temperate_nemoral:Europe,NorthAndCentralAmerica|subtropic_mediterranean:Europe</v>
          </cell>
          <cell r="DI991">
            <v>0</v>
          </cell>
        </row>
        <row r="992">
          <cell r="B992" t="str">
            <v>Malva alcea</v>
          </cell>
          <cell r="C992" t="str">
            <v>L.</v>
          </cell>
          <cell r="D992" t="str">
            <v>rosekattost</v>
          </cell>
          <cell r="E992">
            <v>62692</v>
          </cell>
          <cell r="F992">
            <v>102732</v>
          </cell>
          <cell r="G992" t="str">
            <v>ExpertGroups/Karplanter/N</v>
          </cell>
          <cell r="H992" t="str">
            <v>Karplanter</v>
          </cell>
          <cell r="I992" t="str">
            <v>Karplanter</v>
          </cell>
          <cell r="J992" t="str">
            <v>AlienSpecie</v>
          </cell>
          <cell r="N992">
            <v>2</v>
          </cell>
          <cell r="P992" t="str">
            <v>V</v>
          </cell>
          <cell r="Q992">
            <v>1</v>
          </cell>
          <cell r="T992" t="str">
            <v>LO</v>
          </cell>
          <cell r="U992">
            <v>2</v>
          </cell>
          <cell r="V992" t="str">
            <v>2AB,1</v>
          </cell>
          <cell r="X992">
            <v>1</v>
          </cell>
          <cell r="Y992">
            <v>1</v>
          </cell>
          <cell r="Z992">
            <v>1</v>
          </cell>
          <cell r="AA992" t="str">
            <v>1821-1860</v>
          </cell>
          <cell r="AB992" t="str">
            <v>terrestrial</v>
          </cell>
          <cell r="AD992" t="str">
            <v>unknown</v>
          </cell>
          <cell r="AE992" t="str">
            <v>yes</v>
          </cell>
          <cell r="AF992" t="str">
            <v>unknown</v>
          </cell>
          <cell r="AG992" t="str">
            <v>1821-1860</v>
          </cell>
          <cell r="AH992" t="str">
            <v>Oslo: "Forvildet ved en plads under Grefsenaasen"</v>
          </cell>
          <cell r="AI992">
            <v>5</v>
          </cell>
          <cell r="AJ992" t="str">
            <v>V</v>
          </cell>
          <cell r="AL992">
            <v>2</v>
          </cell>
          <cell r="AM992" t="str">
            <v>importDirect</v>
          </cell>
          <cell r="AN992">
            <v>3</v>
          </cell>
          <cell r="AO992" t="str">
            <v>introductionEscaped,introductionReleased</v>
          </cell>
          <cell r="AP992" t="str">
            <v>Øs,OsA,Bu,Ve</v>
          </cell>
          <cell r="AQ992">
            <v>40</v>
          </cell>
          <cell r="AR992">
            <v>5</v>
          </cell>
          <cell r="AS992">
            <v>200</v>
          </cell>
          <cell r="AT992">
            <v>5300</v>
          </cell>
          <cell r="AU992">
            <v>400</v>
          </cell>
          <cell r="AV992">
            <v>75</v>
          </cell>
          <cell r="AW992" t="str">
            <v>Ingen kjent effekt</v>
          </cell>
          <cell r="AX992" t="str">
            <v>Ingen kjent effekt</v>
          </cell>
          <cell r="BC992" t="str">
            <v>Ingen kjent effekt</v>
          </cell>
          <cell r="BD992" t="str">
            <v>Ingen kjent effekt</v>
          </cell>
          <cell r="BE992" t="str">
            <v>no</v>
          </cell>
          <cell r="BF992" t="str">
            <v>no</v>
          </cell>
          <cell r="BG992" t="str">
            <v>V</v>
          </cell>
          <cell r="BK992" t="str">
            <v>temperate_nemoral:Europe|subtropic_mediterranean:Europe</v>
          </cell>
          <cell r="BM992" t="str">
            <v>temperate_nemoral:Europe,NorthAndCentralAmerica|subtropic_mediterranean:Europe</v>
          </cell>
          <cell r="BO992">
            <v>2</v>
          </cell>
          <cell r="BP992" t="str">
            <v>X</v>
          </cell>
          <cell r="BR992" t="str">
            <v>RedListCategoryLevel</v>
          </cell>
          <cell r="BT992">
            <v>2</v>
          </cell>
          <cell r="BU992" t="str">
            <v>X</v>
          </cell>
          <cell r="BW992" t="str">
            <v>SpreadYearlyIncreaseObservations</v>
          </cell>
          <cell r="BX992">
            <v>139</v>
          </cell>
          <cell r="BY992">
            <v>1</v>
          </cell>
          <cell r="CB992" t="str">
            <v>T35,T37-C-3,T40</v>
          </cell>
          <cell r="CC992">
            <v>1</v>
          </cell>
          <cell r="CH992">
            <v>1</v>
          </cell>
          <cell r="CM992">
            <v>1</v>
          </cell>
          <cell r="CQ992">
            <v>1</v>
          </cell>
          <cell r="CU992">
            <v>1</v>
          </cell>
          <cell r="CX992">
            <v>0</v>
          </cell>
          <cell r="CY992">
            <v>1</v>
          </cell>
          <cell r="DB992">
            <v>0</v>
          </cell>
          <cell r="DC992" t="str">
            <v>Rosekattost &lt;em&gt;Malva alcea &lt;/em&gt;er en flerårig urt fra Mellom- og Sør-Europa og er trolig hjemlig nord til Sør-Skandinavia. Den har frøreproduksjon i Norge, men synes ennå ikke å ha etablert mer enn noen få stabile bestander siden den først ble registrert mellom 1821 og 1860. Den er innført som prydstaude.</v>
          </cell>
          <cell r="DD992" t="str">
            <v>&lt;p&gt;Arten ble først funnet i Oslo (Grefsenåsen) en gang mellom 1821 og 1860 (i M.N. Blytts funksjonstid). De tre neste funnene, alle i Oslo i 1889, 1920 og 1926, synes heller ikke å ha vært mer enn sporadiske. Spredningshistorikken kunne feiltolkes som permanent nærvær i Oslo fra før 1850, men dette er fiktivt. Ingen forekomst er funnet over mange år. På midten av 1980-tallet ble arten ansett som en utdødd fremmed plante i Norge, men fra slutten av 1980-tallet ble det gjort nye funn, og etter hvert med mange funn av tydelig mangeårige bestander. Arten er nå (re)etablert på søndre Østlandet.&lt;/p&gt;</v>
          </cell>
          <cell r="DE992" t="str">
            <v>Arten er innført som prydplante. Noen forekomster skyldes hageutkast, andre er som gjenstående og atter andre kan skyldes frøspredning fra beplantninger. Funn i Ak Asker: Sem er trolig rest etter dyrkningsforsøk med trekkplanter for bier.</v>
          </cell>
          <cell r="DF992" t="str">
            <v>Invasjonspotensialet er begrenset, med usikkerhet til moderat, som en kombinasjon av begrenset (til moderat) median levetid og begrenset (til moderat) ekspansjonshastighet. Arten har i de senere par tiårene økt noe i omfang.</v>
          </cell>
          <cell r="DG992" t="str">
            <v>Det er ingen kjente negative økologiske effekter knyttet til arten. Den hybridiserer, og trolig introgressivt, med moskuskattost &lt;i&gt;Malva moschata&lt;/i&gt;, men siden begge artene inntil nå er regnet som fremmede, påvirker ikke dette risikovurderingen. Det er imidlertid tvil om moskuskattost kan ha vært etablert før 1800.</v>
          </cell>
          <cell r="DH992" t="str">
            <v>&lt;p&gt;Rosekattost vurderes til lav økologisk risiko. Dette skyldes kombinasjonen mellom et begrenset (til moderat) invasjonspotensial og ingen kjente negative økologiske effekter.&lt;/p&gt;</v>
          </cell>
          <cell r="DI992">
            <v>0</v>
          </cell>
        </row>
        <row r="993">
          <cell r="B993" t="str">
            <v>Malva cretica</v>
          </cell>
          <cell r="C993" t="str">
            <v>Cav.</v>
          </cell>
          <cell r="D993" t="str">
            <v>kretakattost</v>
          </cell>
          <cell r="E993">
            <v>62693</v>
          </cell>
          <cell r="F993">
            <v>102733</v>
          </cell>
          <cell r="G993" t="str">
            <v>ExpertGroups/Karplanter/N</v>
          </cell>
          <cell r="H993" t="str">
            <v>Karplanter</v>
          </cell>
          <cell r="I993" t="str">
            <v>Karplanter</v>
          </cell>
          <cell r="J993" t="str">
            <v>NotApplicable</v>
          </cell>
          <cell r="M993" t="str">
            <v>canNotEstablishWithin50years</v>
          </cell>
          <cell r="AA993">
            <v>1911</v>
          </cell>
          <cell r="AB993" t="str">
            <v>terrestrial</v>
          </cell>
          <cell r="AD993" t="str">
            <v>origin</v>
          </cell>
          <cell r="AE993" t="str">
            <v>no</v>
          </cell>
          <cell r="AF993" t="str">
            <v>unknown</v>
          </cell>
          <cell r="AI993">
            <v>1</v>
          </cell>
          <cell r="AJ993" t="str">
            <v>V</v>
          </cell>
          <cell r="AW993" t="str">
            <v>Ingen kjent effekt</v>
          </cell>
          <cell r="AX993" t="str">
            <v>Ingen kjent effekt</v>
          </cell>
          <cell r="BC993" t="str">
            <v>Ingen kjent effekt</v>
          </cell>
          <cell r="BD993" t="str">
            <v>Ingen kjent effekt</v>
          </cell>
          <cell r="BK993" t="str">
            <v>subtropic_mediterranean:Europe,Asia,Africa</v>
          </cell>
          <cell r="BM993" t="str">
            <v>subtropic_mediterranean:Europe,Asia,Africa</v>
          </cell>
          <cell r="DI993">
            <v>0</v>
          </cell>
        </row>
        <row r="994">
          <cell r="B994" t="str">
            <v>Malva parviflora</v>
          </cell>
          <cell r="C994" t="str">
            <v>L.</v>
          </cell>
          <cell r="D994" t="str">
            <v>møllekattost</v>
          </cell>
          <cell r="E994">
            <v>62696</v>
          </cell>
          <cell r="F994">
            <v>102736</v>
          </cell>
          <cell r="G994" t="str">
            <v>ExpertGroups/Karplanter/N</v>
          </cell>
          <cell r="H994" t="str">
            <v>Karplanter</v>
          </cell>
          <cell r="I994" t="str">
            <v>Karplanter</v>
          </cell>
          <cell r="J994" t="str">
            <v>NotApplicable</v>
          </cell>
          <cell r="M994" t="str">
            <v>canNotEstablishWithin50years</v>
          </cell>
          <cell r="AA994">
            <v>1882</v>
          </cell>
          <cell r="AB994" t="str">
            <v>terrestrial</v>
          </cell>
          <cell r="AD994" t="str">
            <v>origin,unknown</v>
          </cell>
          <cell r="AE994" t="str">
            <v>no</v>
          </cell>
          <cell r="AF994" t="str">
            <v>unknown</v>
          </cell>
          <cell r="AI994">
            <v>1</v>
          </cell>
          <cell r="AJ994" t="str">
            <v>V</v>
          </cell>
          <cell r="AW994" t="str">
            <v>Ingen kjent effekt</v>
          </cell>
          <cell r="AX994" t="str">
            <v>Ingen kjent effekt</v>
          </cell>
          <cell r="BC994" t="str">
            <v>Ingen kjent effekt</v>
          </cell>
          <cell r="BD994" t="str">
            <v>Ingen kjent effekt</v>
          </cell>
          <cell r="BK994" t="str">
            <v>temperate_dry:Asia|subtropic_mediterranean:Europe,Asia,Africa</v>
          </cell>
          <cell r="BM994" t="str">
            <v>temperate_nemoral:Europe,Oceania,NorthAndCentralAmerica|temperate_dry:Europe,Asia,NorthAndCentralAmerica|subtropic_mediterranean:Europe,Asia,Africa,Oceania,NorthAndCentralAmerica,SouthAmerica|subtropic_dry:Asia,Africa,Oceania,NorthAndCentralAmerica,SouthAmerica|subtropic_caperegion:Africa|subtropic_highlands:Asia,Africa,SouthAmerica</v>
          </cell>
          <cell r="DI994">
            <v>0</v>
          </cell>
        </row>
        <row r="995">
          <cell r="B995" t="str">
            <v>Malva pusilla</v>
          </cell>
          <cell r="C995" t="str">
            <v>Sm.</v>
          </cell>
          <cell r="D995" t="str">
            <v>dvergkattost</v>
          </cell>
          <cell r="E995">
            <v>134391</v>
          </cell>
          <cell r="F995">
            <v>102737</v>
          </cell>
          <cell r="G995" t="str">
            <v>ExpertGroups/Karplanter/N</v>
          </cell>
          <cell r="H995" t="str">
            <v>Karplanter</v>
          </cell>
          <cell r="I995" t="str">
            <v>Karplanter</v>
          </cell>
          <cell r="J995" t="str">
            <v>AlienSpecie</v>
          </cell>
          <cell r="N995">
            <v>3</v>
          </cell>
          <cell r="Q995">
            <v>1</v>
          </cell>
          <cell r="T995" t="str">
            <v>LO</v>
          </cell>
          <cell r="U995">
            <v>2</v>
          </cell>
          <cell r="V995" t="str">
            <v>3A,1</v>
          </cell>
          <cell r="AA995">
            <v>1842</v>
          </cell>
          <cell r="AB995" t="str">
            <v>terrestrial</v>
          </cell>
          <cell r="AD995" t="str">
            <v>origin</v>
          </cell>
          <cell r="AE995" t="str">
            <v>no</v>
          </cell>
          <cell r="AF995" t="str">
            <v>unknown</v>
          </cell>
          <cell r="AG995">
            <v>1887</v>
          </cell>
          <cell r="AH995" t="str">
            <v>Oslo: Filipstad</v>
          </cell>
          <cell r="AI995">
            <v>1</v>
          </cell>
          <cell r="AJ995" t="str">
            <v>V</v>
          </cell>
          <cell r="AN995">
            <v>4</v>
          </cell>
          <cell r="AO995" t="str">
            <v>introductionTransportpollution,spreadNaturalDispersal,spreadTransportpollution,introductionStowaway</v>
          </cell>
          <cell r="AP995" t="str">
            <v>Øs,OsA,He,Bu,Ve,Te</v>
          </cell>
          <cell r="AQ995">
            <v>140</v>
          </cell>
          <cell r="AR995">
            <v>5</v>
          </cell>
          <cell r="AS995">
            <v>700</v>
          </cell>
          <cell r="AT995">
            <v>130000</v>
          </cell>
          <cell r="AU995">
            <v>700</v>
          </cell>
          <cell r="AV995">
            <v>95</v>
          </cell>
          <cell r="AW995" t="str">
            <v>Ingen kjent effekt</v>
          </cell>
          <cell r="AX995" t="str">
            <v>Ingen kjent effekt</v>
          </cell>
          <cell r="BC995" t="str">
            <v>Ingen kjent effekt</v>
          </cell>
          <cell r="BD995" t="str">
            <v>Ingen kjent effekt</v>
          </cell>
          <cell r="BE995" t="str">
            <v>no</v>
          </cell>
          <cell r="BF995" t="str">
            <v>no</v>
          </cell>
          <cell r="BG995" t="str">
            <v>V</v>
          </cell>
          <cell r="BK995" t="str">
            <v>temperate_nemoral:Europe,Asia|subtropic_mediterranean:Europe,Asia</v>
          </cell>
          <cell r="BM995" t="str">
            <v>temperate_boreal:Europe,NorthAndCentralAmerica|temperate_nemoral:Europe,Asia,Oceania,NorthAndCentralAmerica|subtropic_unspecified:Africa|subtropic_mediterranean:Europe,Asia,Oceania|subtropic_caperegion:Africa</v>
          </cell>
          <cell r="BO995">
            <v>3</v>
          </cell>
          <cell r="BR995" t="str">
            <v>RedListCategoryLevel</v>
          </cell>
          <cell r="BT995">
            <v>2</v>
          </cell>
          <cell r="BU995" t="str">
            <v>X</v>
          </cell>
          <cell r="BW995" t="str">
            <v>SpreadYearlyIncreaseObservations</v>
          </cell>
          <cell r="BX995">
            <v>136</v>
          </cell>
          <cell r="BY995">
            <v>1</v>
          </cell>
          <cell r="CB995" t="str">
            <v>T35,T37-C-3,T40,T42,T43,T44,T32</v>
          </cell>
          <cell r="CC995">
            <v>1</v>
          </cell>
          <cell r="CH995">
            <v>1</v>
          </cell>
          <cell r="CM995">
            <v>1</v>
          </cell>
          <cell r="CQ995">
            <v>1</v>
          </cell>
          <cell r="CU995">
            <v>1</v>
          </cell>
          <cell r="CX995">
            <v>0</v>
          </cell>
          <cell r="CY995">
            <v>1</v>
          </cell>
          <cell r="DB995">
            <v>0</v>
          </cell>
          <cell r="DC995" t="str">
            <v>Dvergkattost &lt;i&gt;Malva pusilla&lt;/i&gt; er en ettårig art fra Øst-Europa og Vest-Asia. Den har frøformering. Den er knyttet til tørr skrotemark (sterkt endret fastmark), plener og en sjelden gang semi-naturlig eng.</v>
          </cell>
          <cell r="DD995" t="str">
            <v>Første funn av arten er i Vf Tønsberg: Vallø saltverk 1842. Den ble utover på siste halvdel av 1800-tallet funnet stadig flere steder knyttet til ballastplasser, kornimport mm., bl.a. i Oslo (Filipstad), Ak Asker (Billingstad) og Bærum (Lysaker), Ho Bergen, Øf Hvaler, og også flere fylker og steder på Øst-, Sør- og Vestlandet nord til Hordaland. Utover på 1900-tallet er det hyppige funn av arten i Øf Halden, Moss, Fredrikstad og Hvaler: og Oslo knyttet til møller, avfallsplasser, gartneri mm: og ellers på Sør- og Vestlandet nord til Hordaland og dukker også opp i ST Skaun: ved Pienes mølle (fra 1918) og Trondheim og Oppdal. Det blir etter midten av 1900-tallet noen færre dokumenterte funn, men arten holder seg stort sett i det angitte området, men unntak for ett enkeltstående funn i Fi Tana: Finnmark landbruksskole i 1970. Det er de senere årene registrert noe flere funn igjen, i all hovedsak i kystfylker fra Østfold til Hordaland med unntak av Agder-fylkene.</v>
          </cell>
          <cell r="DE995" t="str">
            <v>Arten har kommet inn med jordbruk (som ugras i åkrer, som forurensning med korn) og transportmidler, såvidt også med ballastjord.</v>
          </cell>
          <cell r="DF995" t="str">
            <v>Invasjonspotensialet er moderat, som en kombinasjon av moderat lang median levetid og begrenset (til moderat) ekspansjonshastighet.</v>
          </cell>
          <cell r="DG995" t="str">
            <v>Det er ingen kjente negative økologiske effekter knyttet til arten hos oss: den går i all hovedsak inn i sterkt menneskepåvirkede naturtyper. Den er imidlertid ansett som et plagsomt ugras i avlinger i Nord-Amerika (se Makowski &amp; Morrison 1989), men dette er typisk i prærieområder.</v>
          </cell>
          <cell r="DH995" t="str">
            <v>Dvergkattost vurderes til lav økologisk risiko. Dette skyldes en kombinasjon mellom et moderat invasjonspotensial og ingen kjente negative økologiske effekter.</v>
          </cell>
          <cell r="DI995">
            <v>1</v>
          </cell>
        </row>
        <row r="996">
          <cell r="B996" t="str">
            <v>Malva sylvestris mauritiana</v>
          </cell>
          <cell r="C996" t="str">
            <v>(L.) Asch. &amp; Graebn.</v>
          </cell>
          <cell r="D996" t="str">
            <v>stor apotekerkattost</v>
          </cell>
          <cell r="E996">
            <v>134394</v>
          </cell>
          <cell r="F996">
            <v>102739</v>
          </cell>
          <cell r="G996" t="str">
            <v>ExpertGroups/Karplanter/N</v>
          </cell>
          <cell r="H996" t="str">
            <v>Karplanter</v>
          </cell>
          <cell r="I996" t="str">
            <v>Karplanter</v>
          </cell>
          <cell r="J996" t="str">
            <v>NotApplicable</v>
          </cell>
          <cell r="M996" t="str">
            <v>canNotEstablishWithin50years</v>
          </cell>
          <cell r="AA996">
            <v>1919</v>
          </cell>
          <cell r="AB996" t="str">
            <v>terrestrial</v>
          </cell>
          <cell r="AD996" t="str">
            <v>unknown</v>
          </cell>
          <cell r="AE996" t="str">
            <v>no</v>
          </cell>
          <cell r="AF996" t="str">
            <v>unknown</v>
          </cell>
          <cell r="AI996">
            <v>1</v>
          </cell>
          <cell r="AJ996" t="str">
            <v>V</v>
          </cell>
          <cell r="AW996" t="str">
            <v>Ingen kjent effekt</v>
          </cell>
          <cell r="AX996" t="str">
            <v>Ingen kjent effekt</v>
          </cell>
          <cell r="BC996" t="str">
            <v>Ingen kjent effekt</v>
          </cell>
          <cell r="BD996" t="str">
            <v>Ingen kjent effekt</v>
          </cell>
          <cell r="BK996" t="str">
            <v>subtropic_mediterranean:Europe,Asia,Africa</v>
          </cell>
          <cell r="BM996" t="str">
            <v>subtropic_mediterranean:Europe,Asia,Africa</v>
          </cell>
          <cell r="DI996">
            <v>0</v>
          </cell>
        </row>
        <row r="997">
          <cell r="B997" t="str">
            <v>Mantisalca duriaei</v>
          </cell>
          <cell r="C997" t="str">
            <v>(Spach) Briq. &amp; Cavill.</v>
          </cell>
          <cell r="E997">
            <v>140818</v>
          </cell>
          <cell r="F997">
            <v>170009</v>
          </cell>
          <cell r="G997" t="str">
            <v>ExpertGroups/Karplanter/N</v>
          </cell>
          <cell r="H997" t="str">
            <v>Karplanter</v>
          </cell>
          <cell r="I997" t="str">
            <v>Karplanter</v>
          </cell>
          <cell r="J997" t="str">
            <v>NotApplicable</v>
          </cell>
          <cell r="M997" t="str">
            <v>canNotEstablishWithin50years</v>
          </cell>
          <cell r="AA997">
            <v>1951</v>
          </cell>
          <cell r="AB997" t="str">
            <v>terrestrial</v>
          </cell>
          <cell r="AD997" t="str">
            <v>origin</v>
          </cell>
          <cell r="AE997" t="str">
            <v>no</v>
          </cell>
          <cell r="AF997" t="str">
            <v>unknown</v>
          </cell>
          <cell r="AI997">
            <v>1</v>
          </cell>
          <cell r="AJ997" t="str">
            <v>V</v>
          </cell>
          <cell r="AW997" t="str">
            <v>Ingen kjent effekt</v>
          </cell>
          <cell r="AX997" t="str">
            <v>Ingen kjent effekt</v>
          </cell>
          <cell r="BC997" t="str">
            <v>Ingen kjent effekt</v>
          </cell>
          <cell r="BD997" t="str">
            <v>Ingen kjent effekt</v>
          </cell>
          <cell r="BK997" t="str">
            <v>subtropic_mediterranean:Europe,Africa</v>
          </cell>
          <cell r="BM997" t="str">
            <v>subtropic_mediterranean:Europe,Africa</v>
          </cell>
          <cell r="DI997">
            <v>1</v>
          </cell>
        </row>
        <row r="998">
          <cell r="B998" t="str">
            <v>Mantisalca salmantica</v>
          </cell>
          <cell r="C998" t="str">
            <v>(L.) Briq. &amp; Cavill.</v>
          </cell>
          <cell r="D998" t="str">
            <v>salamancaknoppurt</v>
          </cell>
          <cell r="E998">
            <v>134397</v>
          </cell>
          <cell r="F998">
            <v>100745</v>
          </cell>
          <cell r="G998" t="str">
            <v>ExpertGroups/Karplanter/N</v>
          </cell>
          <cell r="H998" t="str">
            <v>Karplanter</v>
          </cell>
          <cell r="I998" t="str">
            <v>Karplanter</v>
          </cell>
          <cell r="J998" t="str">
            <v>NotApplicable</v>
          </cell>
          <cell r="M998" t="str">
            <v>canNotEstablishWithin50years</v>
          </cell>
          <cell r="AA998">
            <v>1971</v>
          </cell>
          <cell r="AB998" t="str">
            <v>terrestrial</v>
          </cell>
          <cell r="AD998" t="str">
            <v>unknown</v>
          </cell>
          <cell r="AE998" t="str">
            <v>yes</v>
          </cell>
          <cell r="AF998" t="str">
            <v>unknown</v>
          </cell>
          <cell r="AI998">
            <v>1</v>
          </cell>
          <cell r="AJ998" t="str">
            <v>V</v>
          </cell>
          <cell r="AW998" t="str">
            <v>Ingen kjent effekt</v>
          </cell>
          <cell r="AX998" t="str">
            <v>Ingen kjent effekt</v>
          </cell>
          <cell r="BC998" t="str">
            <v>Ingen kjent effekt</v>
          </cell>
          <cell r="BD998" t="str">
            <v>Ingen kjent effekt</v>
          </cell>
          <cell r="BK998" t="str">
            <v>subtropic_mediterranean:Europe,Asia,Africa</v>
          </cell>
          <cell r="BM998" t="str">
            <v>subtropic_mediterranean:Europe,Asia,Africa,NorthAndCentralAmerica|subtropic_caperegion:Africa</v>
          </cell>
          <cell r="DI998">
            <v>2</v>
          </cell>
        </row>
        <row r="999">
          <cell r="B999" t="str">
            <v>Marrubium vulgare</v>
          </cell>
          <cell r="C999" t="str">
            <v>L.</v>
          </cell>
          <cell r="D999" t="str">
            <v>borremynte</v>
          </cell>
          <cell r="E999">
            <v>62285</v>
          </cell>
          <cell r="F999">
            <v>102325</v>
          </cell>
          <cell r="G999" t="str">
            <v>ExpertGroups/Karplanter/N</v>
          </cell>
          <cell r="H999" t="str">
            <v>Karplanter</v>
          </cell>
          <cell r="I999" t="str">
            <v>Karplanter</v>
          </cell>
          <cell r="J999" t="str">
            <v>NotApplicable</v>
          </cell>
          <cell r="M999" t="str">
            <v>canNotEstablishWithin50years</v>
          </cell>
          <cell r="AA999">
            <v>1884</v>
          </cell>
          <cell r="AB999" t="str">
            <v>terrestrial</v>
          </cell>
          <cell r="AD999" t="str">
            <v>origin,unknown</v>
          </cell>
          <cell r="AE999" t="str">
            <v>no</v>
          </cell>
          <cell r="AF999" t="str">
            <v>unknown</v>
          </cell>
          <cell r="AI999">
            <v>5</v>
          </cell>
          <cell r="AJ999" t="str">
            <v>V</v>
          </cell>
          <cell r="AW999" t="str">
            <v>Mye brukt i urtemedisin (se Popay 2013: Invasive Species Compendium og Hjelmstad 2016: Urtekilden).</v>
          </cell>
          <cell r="AX999" t="str">
            <v>Ingen kjent effekt</v>
          </cell>
          <cell r="BC999" t="str">
            <v>Ingen kjent effekt</v>
          </cell>
          <cell r="BD999" t="str">
            <v>Ingen kjent effekt</v>
          </cell>
          <cell r="BK999" t="str">
            <v>subtropic_mediterranean:Europe,Asia,Africa</v>
          </cell>
          <cell r="BM999" t="str">
            <v>temperate_nemoral:Europe,Asia,Africa,Oceania,NorthAndCentralAmerica,SouthAmerica|subtropic_mediterranean:Europe,Asia,Africa,Oceania,NorthAndCentralAmerica,SouthAmerica|subtropic_dry:Africa,Oceania,NorthAndCentralAmerica,SouthAmerica</v>
          </cell>
          <cell r="DI999">
            <v>2</v>
          </cell>
        </row>
        <row r="1000">
          <cell r="B1000" t="str">
            <v>Marsilea quadrifolia</v>
          </cell>
          <cell r="C1000" t="str">
            <v>L.</v>
          </cell>
          <cell r="D1000" t="str">
            <v>kløverbregne</v>
          </cell>
          <cell r="E1000">
            <v>63909</v>
          </cell>
          <cell r="F1000">
            <v>103949</v>
          </cell>
          <cell r="G1000" t="str">
            <v>ExpertGroups/Karplanter/N</v>
          </cell>
          <cell r="H1000" t="str">
            <v>Karplanter</v>
          </cell>
          <cell r="I1000" t="str">
            <v>Karplanter</v>
          </cell>
          <cell r="J1000" t="str">
            <v>NotApplicable</v>
          </cell>
          <cell r="M1000" t="str">
            <v>canNotEstablishWithin50years</v>
          </cell>
          <cell r="AA1000">
            <v>1936</v>
          </cell>
          <cell r="AB1000" t="str">
            <v>limnic</v>
          </cell>
          <cell r="AD1000" t="str">
            <v>unknown</v>
          </cell>
          <cell r="AE1000" t="str">
            <v>no</v>
          </cell>
          <cell r="AF1000" t="str">
            <v>unknown</v>
          </cell>
          <cell r="AI1000">
            <v>5</v>
          </cell>
          <cell r="AJ1000" t="str">
            <v>V</v>
          </cell>
          <cell r="AW1000" t="str">
            <v>Ingen kjent effekt</v>
          </cell>
          <cell r="AX1000" t="str">
            <v>Ingen kjent effekt</v>
          </cell>
          <cell r="BC1000" t="str">
            <v>Ingen kjent effekt</v>
          </cell>
          <cell r="BD1000" t="str">
            <v>Ingen kjent effekt</v>
          </cell>
          <cell r="BK1000" t="str">
            <v>temperate_nemoral:Europe,Asia|subtropic_mediterranean:Europe,Asia</v>
          </cell>
          <cell r="BM1000" t="str">
            <v>temperate_nemoral:Europe,Asia,NorthAndCentralAmerica|subtropic_unspecified:NorthAndCentralAmerica|subtropic_mediterranean:Europe,Asia</v>
          </cell>
          <cell r="DI1000">
            <v>0</v>
          </cell>
        </row>
        <row r="1001">
          <cell r="B1001" t="str">
            <v>Matthiola longipetala bicornis</v>
          </cell>
          <cell r="C1001" t="str">
            <v>(Sm.) P.W.Ball</v>
          </cell>
          <cell r="D1001" t="str">
            <v>hornlevkøy</v>
          </cell>
          <cell r="E1001">
            <v>134408</v>
          </cell>
          <cell r="F1001">
            <v>128751</v>
          </cell>
          <cell r="G1001" t="str">
            <v>ExpertGroups/Karplanter/N</v>
          </cell>
          <cell r="H1001" t="str">
            <v>Karplanter</v>
          </cell>
          <cell r="I1001" t="str">
            <v>Karplanter</v>
          </cell>
          <cell r="J1001" t="str">
            <v>NotApplicable</v>
          </cell>
          <cell r="M1001" t="str">
            <v>canNotEstablishWithin50years</v>
          </cell>
          <cell r="AA1001">
            <v>1915</v>
          </cell>
          <cell r="AB1001" t="str">
            <v>terrestrial</v>
          </cell>
          <cell r="AD1001" t="str">
            <v>origin,unknown</v>
          </cell>
          <cell r="AE1001" t="str">
            <v>no</v>
          </cell>
          <cell r="AF1001" t="str">
            <v>unknown</v>
          </cell>
          <cell r="AI1001">
            <v>1</v>
          </cell>
          <cell r="AJ1001" t="str">
            <v>V</v>
          </cell>
          <cell r="AW1001" t="str">
            <v>Ingen kjent effekt</v>
          </cell>
          <cell r="AX1001" t="str">
            <v>Ingen kjent effekt</v>
          </cell>
          <cell r="BC1001" t="str">
            <v>Ingen kjent effekt</v>
          </cell>
          <cell r="BD1001" t="str">
            <v>Ingen kjent effekt</v>
          </cell>
          <cell r="BK1001" t="str">
            <v>subtropic_mediterranean:Europe,Asia</v>
          </cell>
          <cell r="BM1001" t="str">
            <v>subtropic_mediterranean:Europe,Asia</v>
          </cell>
          <cell r="DI1001">
            <v>0</v>
          </cell>
        </row>
        <row r="1002">
          <cell r="B1002" t="str">
            <v>Medicago arabica</v>
          </cell>
          <cell r="C1002" t="str">
            <v>(L.) Huds.</v>
          </cell>
          <cell r="D1002" t="str">
            <v>flekksneglebelg</v>
          </cell>
          <cell r="E1002">
            <v>134413</v>
          </cell>
          <cell r="F1002">
            <v>101985</v>
          </cell>
          <cell r="G1002" t="str">
            <v>ExpertGroups/Karplanter/N</v>
          </cell>
          <cell r="H1002" t="str">
            <v>Karplanter</v>
          </cell>
          <cell r="I1002" t="str">
            <v>Karplanter</v>
          </cell>
          <cell r="J1002" t="str">
            <v>NotApplicable</v>
          </cell>
          <cell r="M1002" t="str">
            <v>canNotEstablishWithin50years</v>
          </cell>
          <cell r="AA1002" t="str">
            <v>&lt;1860</v>
          </cell>
          <cell r="AB1002" t="str">
            <v>terrestrial</v>
          </cell>
          <cell r="AD1002" t="str">
            <v>origin,unknown</v>
          </cell>
          <cell r="AE1002" t="str">
            <v>no</v>
          </cell>
          <cell r="AF1002" t="str">
            <v>unknown</v>
          </cell>
          <cell r="AI1002">
            <v>1</v>
          </cell>
          <cell r="AJ1002" t="str">
            <v>V</v>
          </cell>
          <cell r="AW1002" t="str">
            <v>Ingen kjent effekt</v>
          </cell>
          <cell r="AX1002" t="str">
            <v>Ingen kjent effekt</v>
          </cell>
          <cell r="BC1002" t="str">
            <v>Ingen kjent effekt</v>
          </cell>
          <cell r="BD1002" t="str">
            <v>Ingen kjent effekt</v>
          </cell>
          <cell r="BK1002" t="str">
            <v>subtropic_mediterranean:Europe,Asia,Africa</v>
          </cell>
          <cell r="BM1002" t="str">
            <v>temperate_nemoral:Europe,Oceania,NorthAndCentralAmerica|temperate_dry:Asia|subtropic_mediterranean:Europe,Asia,Africa,Oceania,NorthAndCentralAmerica|subtropic_humid:NorthAndCentralAmerica</v>
          </cell>
          <cell r="DI1002">
            <v>0</v>
          </cell>
        </row>
        <row r="1003">
          <cell r="B1003" t="str">
            <v>Medicago corniculata</v>
          </cell>
          <cell r="C1003" t="str">
            <v>(L.) Trautv.</v>
          </cell>
          <cell r="D1003" t="str">
            <v>hornkløver</v>
          </cell>
          <cell r="E1003">
            <v>141665</v>
          </cell>
          <cell r="F1003">
            <v>170647</v>
          </cell>
          <cell r="G1003" t="str">
            <v>ExpertGroups/Karplanter/N</v>
          </cell>
          <cell r="H1003" t="str">
            <v>Karplanter</v>
          </cell>
          <cell r="I1003" t="str">
            <v>Karplanter</v>
          </cell>
          <cell r="J1003" t="str">
            <v>NotApplicable</v>
          </cell>
          <cell r="M1003" t="str">
            <v>canNotEstablishWithin50years</v>
          </cell>
          <cell r="AA1003">
            <v>1892</v>
          </cell>
          <cell r="AB1003" t="str">
            <v>terrestrial</v>
          </cell>
          <cell r="AD1003" t="str">
            <v>origin</v>
          </cell>
          <cell r="AE1003" t="str">
            <v>no</v>
          </cell>
          <cell r="AF1003" t="str">
            <v>unknown</v>
          </cell>
          <cell r="AI1003">
            <v>1</v>
          </cell>
          <cell r="AJ1003" t="str">
            <v>V</v>
          </cell>
          <cell r="AW1003" t="str">
            <v>Ingen kjent effekt</v>
          </cell>
          <cell r="AX1003" t="str">
            <v>Ingen kjent effekt</v>
          </cell>
          <cell r="BC1003" t="str">
            <v>Ingen kjent effekt</v>
          </cell>
          <cell r="BD1003" t="str">
            <v>Ingen kjent effekt</v>
          </cell>
          <cell r="BK1003" t="str">
            <v>subtropic_mediterranean:Europe,Asia,Africa</v>
          </cell>
          <cell r="BM1003" t="str">
            <v>subtropic_mediterranean:Europe,Asia,Africa</v>
          </cell>
          <cell r="DI1003">
            <v>0</v>
          </cell>
        </row>
        <row r="1004">
          <cell r="B1004" t="str">
            <v>Medicago falcata</v>
          </cell>
          <cell r="C1004" t="str">
            <v>L.</v>
          </cell>
          <cell r="D1004" t="str">
            <v>gull-lusern</v>
          </cell>
          <cell r="E1004">
            <v>134414</v>
          </cell>
          <cell r="F1004">
            <v>143509</v>
          </cell>
          <cell r="G1004" t="str">
            <v>ExpertGroups/Karplanter/N</v>
          </cell>
          <cell r="H1004" t="str">
            <v>Karplanter</v>
          </cell>
          <cell r="I1004" t="str">
            <v>Karplanter</v>
          </cell>
          <cell r="J1004" t="str">
            <v>AlienSpecie</v>
          </cell>
          <cell r="N1004">
            <v>3</v>
          </cell>
          <cell r="Q1004">
            <v>1</v>
          </cell>
          <cell r="T1004" t="str">
            <v>LO</v>
          </cell>
          <cell r="U1004">
            <v>2</v>
          </cell>
          <cell r="V1004" t="str">
            <v>3A,1</v>
          </cell>
          <cell r="X1004">
            <v>2</v>
          </cell>
          <cell r="Y1004">
            <v>3</v>
          </cell>
          <cell r="Z1004">
            <v>1</v>
          </cell>
          <cell r="AA1004" t="str">
            <v>1766-1776</v>
          </cell>
          <cell r="AB1004" t="str">
            <v>terrestrial</v>
          </cell>
          <cell r="AD1004" t="str">
            <v>origin,unknown</v>
          </cell>
          <cell r="AE1004" t="str">
            <v>yes</v>
          </cell>
          <cell r="AF1004" t="str">
            <v>unknown</v>
          </cell>
          <cell r="AG1004">
            <v>1893</v>
          </cell>
          <cell r="AH1004" t="str">
            <v>VA Kristiansand: Grim (ved mølle)</v>
          </cell>
          <cell r="AI1004">
            <v>5</v>
          </cell>
          <cell r="AJ1004" t="str">
            <v>V</v>
          </cell>
          <cell r="AL1004">
            <v>1</v>
          </cell>
          <cell r="AM1004" t="str">
            <v>importDirect</v>
          </cell>
          <cell r="AN1004">
            <v>5</v>
          </cell>
          <cell r="AO1004" t="str">
            <v>introductionEscaped,introductionTransportpollution,introductionStowaway,spreadNaturalDispersal</v>
          </cell>
          <cell r="AP1004" t="str">
            <v>Øs,OsA,Bu,Ve,Te,Aa,Va</v>
          </cell>
          <cell r="AQ1004">
            <v>100</v>
          </cell>
          <cell r="AR1004">
            <v>5</v>
          </cell>
          <cell r="AS1004">
            <v>500</v>
          </cell>
          <cell r="AT1004">
            <v>113000</v>
          </cell>
          <cell r="AU1004">
            <v>750</v>
          </cell>
          <cell r="AV1004">
            <v>95</v>
          </cell>
          <cell r="AW1004" t="str">
            <v>Ingen kjent effekt</v>
          </cell>
          <cell r="AX1004" t="str">
            <v>Ingen kjent effekt</v>
          </cell>
          <cell r="BC1004" t="str">
            <v>Ingen kjent effekt</v>
          </cell>
          <cell r="BD1004" t="str">
            <v>Ingen kjent effekt</v>
          </cell>
          <cell r="BE1004" t="str">
            <v>no</v>
          </cell>
          <cell r="BF1004" t="str">
            <v>no</v>
          </cell>
          <cell r="BG1004" t="str">
            <v>V</v>
          </cell>
          <cell r="BK1004" t="str">
            <v>temperate_nemoral:Europe,Asia|subtropic_mediterranean:Europe,Asia,Africa</v>
          </cell>
          <cell r="BM1004" t="str">
            <v>temperate_boreal:Europe,NorthAndCentralAmerica|temperate_nemoral:Europe,Asia,Oceania,NorthAndCentralAmerica|subtropic_mediterranean:Europe,Asia,Africa,Oceania</v>
          </cell>
          <cell r="BO1004">
            <v>3</v>
          </cell>
          <cell r="BR1004" t="str">
            <v>RedListCategoryLevel</v>
          </cell>
          <cell r="BT1004">
            <v>2</v>
          </cell>
          <cell r="BW1004" t="str">
            <v>SpreadYearlyIncreaseObservations</v>
          </cell>
          <cell r="BX1004">
            <v>82</v>
          </cell>
          <cell r="BY1004">
            <v>1</v>
          </cell>
          <cell r="CB1004" t="str">
            <v>T41,T40,T37-C-3,T35,T32</v>
          </cell>
          <cell r="CC1004">
            <v>1</v>
          </cell>
          <cell r="CH1004">
            <v>1</v>
          </cell>
          <cell r="CM1004">
            <v>1</v>
          </cell>
          <cell r="CP1004" t="str">
            <v>Åpen grunnlendt kalkmark i boreonemoral sone</v>
          </cell>
          <cell r="CQ1004">
            <v>1</v>
          </cell>
          <cell r="CU1004">
            <v>1</v>
          </cell>
          <cell r="CX1004">
            <v>0</v>
          </cell>
          <cell r="CY1004">
            <v>1</v>
          </cell>
          <cell r="DB1004">
            <v>0</v>
          </cell>
          <cell r="DC1004" t="str">
            <v>Gull-lusern &lt;i&gt;Medicago falcata&lt;/i&gt; (tidligere &lt;em&gt;M. sativa &lt;/em&gt;subsp. &lt;em&gt;falcata)&lt;/em&gt; er en flerårig urt fra Mellom- og Sør-Europa, Nord-Afrika, og Vest- og Sentral-Asia. Den er nokså kortlevd, med frøreproduksjon.</v>
          </cell>
          <cell r="DD1004" t="str">
            <v>&lt;p&gt;Gull-lusern&lt;em&gt; &lt;/em&gt;er kanskje kommet inn allerede på 1700-tallet, noe R-scriptet sterkt antyder med estimert innførselstidspunkt mellom 1740 og 1790. Funnfrekvensene har vært mye styrt av import-presset, spesielt i mølleperioden, og tallene tyder på at planten går tilbake. Dette kan være en feiltolkning: antallet etablerte forekomster er i langsom økning etter hvert som planten finner fram til egnete naturtyper (baserike tørrbakker og grunnlender). Det som går ned, er antallet tilfeldige funn. Stabile forekomster i dag finnes særlig i Øf Hvaler (Søndre og Nordre Sandøy fra 1922), Oslo (Malmøykalven og Bygdøy fra 1908, flere senere), Bu Ringerike og Hole (fra 1965), og AA Tvedestrand (Risøya fra 1937). Det potensielle arealet for stabil forekomst synes å dekke Østlandet inn til Oslo og Ringerike, kanskje til sørligste Hedmark og Oppland, og kysten sør til Aust-Agder, kanskje til Vest-Agder. &lt;/p&gt;</v>
          </cell>
          <cell r="DE1004" t="str">
            <v>Planten er kommet inn på flere måter: med såfrø og som dyrket f&amp;#244:rplante (sikkert allerede i siste halvdel av 1700-tallet), med ballastjord (sist på 1800-tallet), i stort omfang ved møller, og med ulike andre transporter, bl.a. med importert tømmer i senere tid. Frøene spres passivt, i hovedsak kanskje med dyr og transporter.</v>
          </cell>
          <cell r="DF1004" t="str">
            <v>Invasjonspotensialet er moderat. Median levetid er moderat mens ekspansjonshastigheten er begrenset. Analysen tyder på at arten har jamn, men svak ekspansjon som etablert, mens felterfaringer heller tyder på at den er i langsom tilbakegang.</v>
          </cell>
          <cell r="DG1004" t="str">
            <v>Det er ingen kjente negative økologiske effekter knytte til arten i Norge, men det er angitt noe smårusk fra utlandet. Fra en oppsummering om arten i Alaska, blir det sagt at den kan endre næringsinnholdet i jorda gjennom nitrogenfiksering og på den måten visstnok fasilitere invasjon av andre arter, både fremmede og hjemlige (se Non-Native Plant Species of Alaska 2005).&lt;br/&gt;Planten har jamn, men svak ekspansjon som etablert og særlig på tørr, baserik kulturmark i boreonemoral sone, dvs. en sjelden og sårbar naturtype. Planten gjør imidlertid liten eller trolig ingen skade og forventes heller ikke å gjøre det i overskuelig framtid, så langsomt som den ekspanderer.</v>
          </cell>
          <cell r="DH1004" t="str">
            <v>&lt;p&gt;Gull-lusern vurderes å medføre risiko i norsk natur på grunn av et moderat invasjonspotensial. Vi anser den foreløpig ikke for å ha noen negativ økologisk effekt, men dersom mengdene skulle bli store, kan det være at den påvirker jordas næringsinnhold gjennom nitrogenfiksering.&lt;/p&gt;</v>
          </cell>
          <cell r="DI1004">
            <v>2</v>
          </cell>
        </row>
        <row r="1005">
          <cell r="B1005" t="str">
            <v>Medicago glomerata</v>
          </cell>
          <cell r="C1005" t="str">
            <v>Balb.</v>
          </cell>
          <cell r="D1005" t="str">
            <v>møllelusern</v>
          </cell>
          <cell r="E1005">
            <v>134416</v>
          </cell>
          <cell r="F1005">
            <v>143510</v>
          </cell>
          <cell r="G1005" t="str">
            <v>ExpertGroups/Karplanter/N</v>
          </cell>
          <cell r="H1005" t="str">
            <v>Karplanter</v>
          </cell>
          <cell r="I1005" t="str">
            <v>Karplanter</v>
          </cell>
          <cell r="J1005" t="str">
            <v>NotApplicable</v>
          </cell>
          <cell r="M1005" t="str">
            <v>canNotEstablishWithin50years</v>
          </cell>
          <cell r="AA1005">
            <v>1929</v>
          </cell>
          <cell r="AB1005" t="str">
            <v>terrestrial</v>
          </cell>
          <cell r="AD1005" t="str">
            <v>origin</v>
          </cell>
          <cell r="AE1005" t="str">
            <v>no</v>
          </cell>
          <cell r="AF1005" t="str">
            <v>unknown</v>
          </cell>
          <cell r="AI1005">
            <v>3</v>
          </cell>
          <cell r="AJ1005" t="str">
            <v>V</v>
          </cell>
          <cell r="AW1005" t="str">
            <v>Ingen kjent effekt</v>
          </cell>
          <cell r="AX1005" t="str">
            <v>Ingen kjent effekt</v>
          </cell>
          <cell r="BC1005" t="str">
            <v>Ingen kjent effekt</v>
          </cell>
          <cell r="BD1005" t="str">
            <v>Ingen kjent effekt</v>
          </cell>
          <cell r="BK1005" t="str">
            <v>subtropic_mediterranean:Europe,Africa</v>
          </cell>
          <cell r="BM1005" t="str">
            <v>subtropic_mediterranean:Europe,Africa</v>
          </cell>
          <cell r="DI1005">
            <v>1</v>
          </cell>
        </row>
        <row r="1006">
          <cell r="B1006" t="str">
            <v>Medicago minima</v>
          </cell>
          <cell r="C1006" t="str">
            <v>(L.) L.</v>
          </cell>
          <cell r="D1006" t="str">
            <v>småsneglebelg</v>
          </cell>
          <cell r="E1006">
            <v>61947</v>
          </cell>
          <cell r="F1006">
            <v>101987</v>
          </cell>
          <cell r="G1006" t="str">
            <v>ExpertGroups/Karplanter/N</v>
          </cell>
          <cell r="H1006" t="str">
            <v>Karplanter</v>
          </cell>
          <cell r="I1006" t="str">
            <v>Karplanter</v>
          </cell>
          <cell r="J1006" t="str">
            <v>NotApplicable</v>
          </cell>
          <cell r="M1006" t="str">
            <v>canNotEstablishWithin50years</v>
          </cell>
          <cell r="AA1006">
            <v>1901</v>
          </cell>
          <cell r="AB1006" t="str">
            <v>terrestrial</v>
          </cell>
          <cell r="AD1006" t="str">
            <v>origin</v>
          </cell>
          <cell r="AE1006" t="str">
            <v>no</v>
          </cell>
          <cell r="AF1006" t="str">
            <v>unknown</v>
          </cell>
          <cell r="AI1006">
            <v>1</v>
          </cell>
          <cell r="AJ1006" t="str">
            <v>V</v>
          </cell>
          <cell r="AW1006" t="str">
            <v>Ingen kjent effekt</v>
          </cell>
          <cell r="AX1006" t="str">
            <v>Ingen kjent effekt</v>
          </cell>
          <cell r="BC1006" t="str">
            <v>Ingen kjent effekt</v>
          </cell>
          <cell r="BD1006" t="str">
            <v>Ingen kjent effekt</v>
          </cell>
          <cell r="BK1006" t="str">
            <v>temperate_nemoral:Europe,Asia|temperate_dry:Europe,Asia|subtropic_mediterranean:Europe,Asia,Africa</v>
          </cell>
          <cell r="BM1006" t="str">
            <v>temperate_nemoral:Europe,Asia,Oceania,NorthAndCentralAmerica|temperate_dry:Europe,Asia|subtropic_mediterranean:Europe,Asia,Africa,Oceania,NorthAndCentralAmerica</v>
          </cell>
          <cell r="DI1006">
            <v>0</v>
          </cell>
        </row>
        <row r="1007">
          <cell r="B1007" t="str">
            <v>Medicago monantha</v>
          </cell>
          <cell r="C1007" t="str">
            <v>(C.A.Mey.) Trautv.</v>
          </cell>
          <cell r="D1007" t="str">
            <v>nettkløver</v>
          </cell>
          <cell r="E1007">
            <v>141663</v>
          </cell>
          <cell r="F1007">
            <v>170646</v>
          </cell>
          <cell r="G1007" t="str">
            <v>ExpertGroups/Karplanter/N</v>
          </cell>
          <cell r="H1007" t="str">
            <v>Karplanter</v>
          </cell>
          <cell r="I1007" t="str">
            <v>Karplanter</v>
          </cell>
          <cell r="J1007" t="str">
            <v>NotApplicable</v>
          </cell>
          <cell r="M1007" t="str">
            <v>canNotEstablishWithin50years</v>
          </cell>
          <cell r="AA1007">
            <v>1914</v>
          </cell>
          <cell r="AB1007" t="str">
            <v>terrestrial</v>
          </cell>
          <cell r="AD1007" t="str">
            <v>origin</v>
          </cell>
          <cell r="AE1007" t="str">
            <v>no</v>
          </cell>
          <cell r="AF1007" t="str">
            <v>unknown</v>
          </cell>
          <cell r="AI1007">
            <v>1</v>
          </cell>
          <cell r="AJ1007" t="str">
            <v>V</v>
          </cell>
          <cell r="AW1007" t="str">
            <v>Ingen kjent effekt</v>
          </cell>
          <cell r="AX1007" t="str">
            <v>Ingen kjent effekt</v>
          </cell>
          <cell r="BC1007" t="str">
            <v>Ingen kjent effekt</v>
          </cell>
          <cell r="BD1007" t="str">
            <v>Ingen kjent effekt</v>
          </cell>
          <cell r="BK1007" t="str">
            <v>temperate_dry:Asia|subtropic_mediterranean:Asia|subtropic_dry:Asia</v>
          </cell>
          <cell r="BM1007" t="str">
            <v>temperate_dry:Asia|subtropic_mediterranean:Asia|subtropic_dry:Asia</v>
          </cell>
          <cell r="DI1007">
            <v>0</v>
          </cell>
        </row>
        <row r="1008">
          <cell r="B1008" t="str">
            <v>Medicago polymorpha</v>
          </cell>
          <cell r="C1008" t="str">
            <v>L.</v>
          </cell>
          <cell r="D1008" t="str">
            <v>kroksneglebelg</v>
          </cell>
          <cell r="E1008">
            <v>134423</v>
          </cell>
          <cell r="F1008">
            <v>101988</v>
          </cell>
          <cell r="G1008" t="str">
            <v>ExpertGroups/Karplanter/N</v>
          </cell>
          <cell r="H1008" t="str">
            <v>Karplanter</v>
          </cell>
          <cell r="I1008" t="str">
            <v>Karplanter</v>
          </cell>
          <cell r="J1008" t="str">
            <v>NotApplicable</v>
          </cell>
          <cell r="M1008" t="str">
            <v>canNotEstablishWithin50years</v>
          </cell>
          <cell r="AA1008">
            <v>1865</v>
          </cell>
          <cell r="AB1008" t="str">
            <v>terrestrial</v>
          </cell>
          <cell r="AD1008" t="str">
            <v>origin,unknown</v>
          </cell>
          <cell r="AE1008" t="str">
            <v>no</v>
          </cell>
          <cell r="AF1008" t="str">
            <v>unknown</v>
          </cell>
          <cell r="AI1008">
            <v>1</v>
          </cell>
          <cell r="AJ1008" t="str">
            <v>V</v>
          </cell>
          <cell r="AW1008" t="str">
            <v>Ingen kjent effekt</v>
          </cell>
          <cell r="AX1008" t="str">
            <v>Brukes bl.a. i landbrukssammenheng som jordforbedrer ved vekselbruk og som fôrplante (Clark 2014).</v>
          </cell>
          <cell r="BC1008" t="str">
            <v>Ingen kjent effekt</v>
          </cell>
          <cell r="BD1008" t="str">
            <v>Ingen kjent effekt</v>
          </cell>
          <cell r="BK1008" t="str">
            <v>temperate_nemoral:Europe|subtropic_mediterranean:Europe,Asia,Africa</v>
          </cell>
          <cell r="BM1008" t="str">
            <v>temperate_nemoral:Europe,Asia,Africa,Oceania,NorthAndCentralAmerica,SouthAmerica|temperate_dry:Europe,Asia,NorthAndCentralAmerica,SouthAmerica|subtropic_mediterranean:Europe,Asia,Africa,Oceania,NorthAndCentralAmerica,SouthAmerica|subtropic_dry:Asia,Africa,Oceania,NorthAndCentralAmerica,SouthAmerica|subtropic_caperegion:Africa|subtropic_highlands:Asia,Africa,SouthAmerica</v>
          </cell>
          <cell r="DI1008">
            <v>1</v>
          </cell>
        </row>
        <row r="1009">
          <cell r="B1009" t="str">
            <v>Medicago truncatula</v>
          </cell>
          <cell r="C1009" t="str">
            <v>Gaertn.</v>
          </cell>
          <cell r="D1009" t="str">
            <v>gruvesneglebelg</v>
          </cell>
          <cell r="E1009">
            <v>134425</v>
          </cell>
          <cell r="F1009">
            <v>101994</v>
          </cell>
          <cell r="G1009" t="str">
            <v>ExpertGroups/Karplanter/N</v>
          </cell>
          <cell r="H1009" t="str">
            <v>Karplanter</v>
          </cell>
          <cell r="I1009" t="str">
            <v>Karplanter</v>
          </cell>
          <cell r="J1009" t="str">
            <v>NotApplicable</v>
          </cell>
          <cell r="M1009" t="str">
            <v>canNotEstablishWithin50years</v>
          </cell>
          <cell r="AA1009">
            <v>1947</v>
          </cell>
          <cell r="AB1009" t="str">
            <v>terrestrial</v>
          </cell>
          <cell r="AD1009" t="str">
            <v>origin</v>
          </cell>
          <cell r="AE1009" t="str">
            <v>no</v>
          </cell>
          <cell r="AF1009" t="str">
            <v>unknown</v>
          </cell>
          <cell r="AI1009">
            <v>1</v>
          </cell>
          <cell r="AJ1009" t="str">
            <v>V</v>
          </cell>
          <cell r="AW1009" t="str">
            <v>Ingen kjent effekt</v>
          </cell>
          <cell r="AX1009" t="str">
            <v>Ingen kjent effekt</v>
          </cell>
          <cell r="BC1009" t="str">
            <v>Ingen kjent effekt</v>
          </cell>
          <cell r="BD1009" t="str">
            <v>Ingen kjent effekt</v>
          </cell>
          <cell r="BK1009" t="str">
            <v>subtropic_mediterranean:Europe,Asia,Africa</v>
          </cell>
          <cell r="BM1009" t="str">
            <v>subtropic_mediterranean:Europe,Asia,Africa</v>
          </cell>
          <cell r="DI1009">
            <v>0</v>
          </cell>
        </row>
        <row r="1010">
          <cell r="B1010" t="str">
            <v>Medicago turbinata</v>
          </cell>
          <cell r="C1010" t="str">
            <v>(L.) All.</v>
          </cell>
          <cell r="D1010" t="str">
            <v>ballastsneglebelg</v>
          </cell>
          <cell r="E1010">
            <v>61955</v>
          </cell>
          <cell r="F1010">
            <v>101995</v>
          </cell>
          <cell r="G1010" t="str">
            <v>ExpertGroups/Karplanter/N</v>
          </cell>
          <cell r="H1010" t="str">
            <v>Karplanter</v>
          </cell>
          <cell r="I1010" t="str">
            <v>Karplanter</v>
          </cell>
          <cell r="J1010" t="str">
            <v>NotApplicable</v>
          </cell>
          <cell r="M1010" t="str">
            <v>canNotEstablishWithin50years</v>
          </cell>
          <cell r="AA1010">
            <v>1888</v>
          </cell>
          <cell r="AB1010" t="str">
            <v>terrestrial</v>
          </cell>
          <cell r="AD1010" t="str">
            <v>origin</v>
          </cell>
          <cell r="AE1010" t="str">
            <v>no</v>
          </cell>
          <cell r="AF1010" t="str">
            <v>unknown</v>
          </cell>
          <cell r="AI1010">
            <v>1</v>
          </cell>
          <cell r="AJ1010" t="str">
            <v>V</v>
          </cell>
          <cell r="AW1010" t="str">
            <v>Ingen kjent effekt</v>
          </cell>
          <cell r="AX1010" t="str">
            <v>Ingen kjent effekt</v>
          </cell>
          <cell r="BC1010" t="str">
            <v>Ingen kjent effekt</v>
          </cell>
          <cell r="BD1010" t="str">
            <v>Ingen kjent effekt</v>
          </cell>
          <cell r="BK1010" t="str">
            <v>subtropic_mediterranean:Europe,Asia,Africa</v>
          </cell>
          <cell r="BM1010" t="str">
            <v>temperate_nemoral:Europe|subtropic_mediterranean:Europe,Asia,Africa</v>
          </cell>
          <cell r="DI1010">
            <v>0</v>
          </cell>
        </row>
        <row r="1011">
          <cell r="B1011" t="str">
            <v>Medicago ×varia</v>
          </cell>
          <cell r="C1011" t="str">
            <v>Martyn</v>
          </cell>
          <cell r="D1011" t="str">
            <v>mellomlusern</v>
          </cell>
          <cell r="E1011">
            <v>134412</v>
          </cell>
          <cell r="F1011">
            <v>143508</v>
          </cell>
          <cell r="G1011" t="str">
            <v>ExpertGroups/Karplanter/N</v>
          </cell>
          <cell r="H1011" t="str">
            <v>Karplanter</v>
          </cell>
          <cell r="I1011" t="str">
            <v>Karplanter</v>
          </cell>
          <cell r="J1011" t="str">
            <v>AlienSpecie</v>
          </cell>
          <cell r="N1011">
            <v>2</v>
          </cell>
          <cell r="Q1011">
            <v>1</v>
          </cell>
          <cell r="T1011" t="str">
            <v>LO</v>
          </cell>
          <cell r="U1011">
            <v>2</v>
          </cell>
          <cell r="V1011" t="str">
            <v>2AB,1</v>
          </cell>
          <cell r="X1011">
            <v>2</v>
          </cell>
          <cell r="Y1011">
            <v>3</v>
          </cell>
          <cell r="Z1011">
            <v>1</v>
          </cell>
          <cell r="AA1011">
            <v>1899</v>
          </cell>
          <cell r="AB1011" t="str">
            <v>terrestrial</v>
          </cell>
          <cell r="AD1011" t="str">
            <v>origin,unknown</v>
          </cell>
          <cell r="AE1011" t="str">
            <v>yes</v>
          </cell>
          <cell r="AF1011" t="str">
            <v>unknown</v>
          </cell>
          <cell r="AG1011">
            <v>1899</v>
          </cell>
          <cell r="AH1011" t="str">
            <v>Oslo: Bygdøy</v>
          </cell>
          <cell r="AI1011">
            <v>5</v>
          </cell>
          <cell r="AJ1011" t="str">
            <v>V</v>
          </cell>
          <cell r="AL1011">
            <v>1</v>
          </cell>
          <cell r="AM1011" t="str">
            <v>importDirect</v>
          </cell>
          <cell r="AN1011">
            <v>1</v>
          </cell>
          <cell r="AO1011" t="str">
            <v>introductionEscaped</v>
          </cell>
          <cell r="AP1011" t="str">
            <v>Øs,OsA,Bu,Ve,Te</v>
          </cell>
          <cell r="AQ1011">
            <v>40</v>
          </cell>
          <cell r="AR1011">
            <v>5</v>
          </cell>
          <cell r="AS1011">
            <v>200</v>
          </cell>
          <cell r="AT1011">
            <v>30000</v>
          </cell>
          <cell r="AU1011">
            <v>300</v>
          </cell>
          <cell r="AV1011">
            <v>85</v>
          </cell>
          <cell r="AW1011" t="str">
            <v>Ingen kjent effekt</v>
          </cell>
          <cell r="AX1011" t="str">
            <v>Ingen kjent effekt</v>
          </cell>
          <cell r="BC1011" t="str">
            <v>Ingen kjent effekt</v>
          </cell>
          <cell r="BD1011" t="str">
            <v>Ingen kjent effekt</v>
          </cell>
          <cell r="BE1011" t="str">
            <v>no</v>
          </cell>
          <cell r="BF1011" t="str">
            <v>no</v>
          </cell>
          <cell r="BG1011" t="str">
            <v>V</v>
          </cell>
          <cell r="BK1011" t="str">
            <v>temperate_nemoral:Europe|subtropic_mediterranean:Europe,Asia,Africa</v>
          </cell>
          <cell r="BM1011" t="str">
            <v>temperate_nemoral:Europe,Asia|temperate_dry:Asia|subtropic_mediterranean:Europe,Asia,Africa</v>
          </cell>
          <cell r="BO1011">
            <v>2</v>
          </cell>
          <cell r="BR1011" t="str">
            <v>RedListCategoryLevel</v>
          </cell>
          <cell r="BT1011">
            <v>2</v>
          </cell>
          <cell r="BW1011" t="str">
            <v>SpreadYearlyIncreaseObservations</v>
          </cell>
          <cell r="BX1011">
            <v>86</v>
          </cell>
          <cell r="BY1011">
            <v>1</v>
          </cell>
          <cell r="CB1011" t="str">
            <v>T32,T35,T37,T40,T41,T43,T45</v>
          </cell>
          <cell r="CC1011">
            <v>1</v>
          </cell>
          <cell r="CH1011">
            <v>1</v>
          </cell>
          <cell r="CM1011">
            <v>1</v>
          </cell>
          <cell r="CQ1011">
            <v>1</v>
          </cell>
          <cell r="CU1011">
            <v>1</v>
          </cell>
          <cell r="CX1011">
            <v>0</v>
          </cell>
          <cell r="CY1011">
            <v>1</v>
          </cell>
          <cell r="DB1011">
            <v>0</v>
          </cell>
          <cell r="DC1011" t="str">
            <v>Mellomlusern &lt;em&gt;Medicago &lt;/em&gt;x &lt;em&gt;varia &lt;/em&gt;(tidligere &lt;i&gt;M.&lt;/i&gt; &lt;em&gt;sativa&lt;/em&gt; subsp. x &lt;em&gt;varia&lt;/em&gt;) er en hybridart mellom blålusern &lt;i&gt;M. sativa&lt;/i&gt; og (tidligere &lt;i&gt;M. sativa&lt;/i&gt; subsp. &lt;em&gt;sativa&lt;/em&gt;)&lt;em&gt; &lt;/em&gt;og gull-lusern &lt;i&gt;M. falcata&lt;/i&gt; (tidligere &lt;i&gt;M. sativa&lt;/i&gt; subsp. &lt;em&gt;falcata&lt;/em&gt;)&lt;em&gt;. &lt;/em&gt;Hybriden stammer fra Mellom- og Sør-Europa og Middelhavsområdet. Den er kortlevd flerårig, fertil med god frøformering, og mellomformer er derfor vanlige. Den kan leve uavhengig av foreldrene sine, noe den som oftest gjør i Norge.</v>
          </cell>
          <cell r="DD1011" t="str">
            <v>&lt;p&gt;Mellomlusern er delvis sådd inn som f&amp;#244:rplante, delvis er den kommet inn ved møller. Første etablering er på Bygdøy i Oslo i 1899, med langvarig forekomst. Senere er den funnet spredte steder i kyststrøk sør til AA Tvedestrand: Risøya (sist i 1985), og med en strøforekomst ved kornsiloene i Ilsvika i ST Trondheim i 1973. Mange forekomster har vært forbigående. Den er nå stabil på noen få steder på søndre Østlandet og i Aust-Agder, men er neppe i noen sterk framgang.&lt;/p&gt;</v>
          </cell>
          <cell r="DE1011" t="str">
            <v>Arten er spredd fra dyrkning som f&amp;#244:rplante, kanskje delvis også som gjenstående. Den har også kommet inn ved møller.</v>
          </cell>
          <cell r="DF1011" t="str">
            <v>Invasjonspotensialet er begrenset: arten har en begrenset median levetid og en begrenset ekspansjonshastighet.</v>
          </cell>
          <cell r="DG1011" t="str">
            <v>Det er ingen kjente negative økologiske effekter knyttet til denne arten hos oss.</v>
          </cell>
          <cell r="DH1011" t="str">
            <v>&lt;p&gt;Mellomlusern vurderes til lav økologisk risiko. Dette skyldes en kombinasjon mellom et begrenset invasjonspotensial og ingen kjente negative økologiske effekter.&lt;/p&gt;</v>
          </cell>
          <cell r="DI1011">
            <v>0</v>
          </cell>
        </row>
        <row r="1012">
          <cell r="B1012" t="str">
            <v>Melampodium montanum</v>
          </cell>
          <cell r="C1012" t="str">
            <v>Benth.</v>
          </cell>
          <cell r="E1012">
            <v>84830</v>
          </cell>
          <cell r="F1012">
            <v>127967</v>
          </cell>
          <cell r="G1012" t="str">
            <v>ExpertGroups/Karplanter/N</v>
          </cell>
          <cell r="H1012" t="str">
            <v>Karplanter</v>
          </cell>
          <cell r="I1012" t="str">
            <v>Karplanter</v>
          </cell>
          <cell r="J1012" t="str">
            <v>NotApplicable</v>
          </cell>
          <cell r="M1012" t="str">
            <v>canNotEstablishWithin50years</v>
          </cell>
          <cell r="AA1012">
            <v>2006</v>
          </cell>
          <cell r="AB1012" t="str">
            <v>terrestrial</v>
          </cell>
          <cell r="AD1012" t="str">
            <v>unknown</v>
          </cell>
          <cell r="AE1012" t="str">
            <v>no</v>
          </cell>
          <cell r="AF1012" t="str">
            <v>unknown</v>
          </cell>
          <cell r="AI1012">
            <v>1</v>
          </cell>
          <cell r="AJ1012" t="str">
            <v>V</v>
          </cell>
          <cell r="AW1012" t="str">
            <v>Ingen kjent effekt</v>
          </cell>
          <cell r="AX1012" t="str">
            <v>Ingen kjent effekt</v>
          </cell>
          <cell r="BC1012" t="str">
            <v>Ingen kjent effekt</v>
          </cell>
          <cell r="BD1012" t="str">
            <v>Ingen kjent effekt</v>
          </cell>
          <cell r="BK1012" t="str">
            <v>subtropic_dry:NorthAndCentralAmerica|tropic:NorthAndCentralAmerica</v>
          </cell>
          <cell r="BM1012" t="str">
            <v>subtropic_dry:NorthAndCentralAmerica|tropic:NorthAndCentralAmerica</v>
          </cell>
          <cell r="DI1012">
            <v>0</v>
          </cell>
        </row>
        <row r="1013">
          <cell r="B1013" t="str">
            <v>Melica altissima</v>
          </cell>
          <cell r="C1013" t="str">
            <v>L.</v>
          </cell>
          <cell r="D1013" t="str">
            <v>bleikhengeaks</v>
          </cell>
          <cell r="E1013">
            <v>60056</v>
          </cell>
          <cell r="F1013">
            <v>100096</v>
          </cell>
          <cell r="G1013" t="str">
            <v>ExpertGroups/Karplanter/N</v>
          </cell>
          <cell r="H1013" t="str">
            <v>Karplanter</v>
          </cell>
          <cell r="I1013" t="str">
            <v>Karplanter</v>
          </cell>
          <cell r="J1013" t="str">
            <v>AlienSpecie</v>
          </cell>
          <cell r="N1013">
            <v>2</v>
          </cell>
          <cell r="P1013" t="str">
            <v>V</v>
          </cell>
          <cell r="Q1013">
            <v>1</v>
          </cell>
          <cell r="T1013" t="str">
            <v>LO</v>
          </cell>
          <cell r="U1013">
            <v>2</v>
          </cell>
          <cell r="V1013" t="str">
            <v>2AB,1</v>
          </cell>
          <cell r="X1013">
            <v>2</v>
          </cell>
          <cell r="Y1013">
            <v>3</v>
          </cell>
          <cell r="Z1013">
            <v>1</v>
          </cell>
          <cell r="AA1013">
            <v>1941</v>
          </cell>
          <cell r="AB1013" t="str">
            <v>terrestrial</v>
          </cell>
          <cell r="AD1013" t="str">
            <v>unknown</v>
          </cell>
          <cell r="AE1013" t="str">
            <v>yes</v>
          </cell>
          <cell r="AF1013" t="str">
            <v>unknown</v>
          </cell>
          <cell r="AG1013">
            <v>1941</v>
          </cell>
          <cell r="AH1013" t="str">
            <v>Ak Bærum: Snarøya</v>
          </cell>
          <cell r="AI1013">
            <v>10</v>
          </cell>
          <cell r="AJ1013" t="str">
            <v>V</v>
          </cell>
          <cell r="AL1013">
            <v>1</v>
          </cell>
          <cell r="AM1013" t="str">
            <v>importDirect</v>
          </cell>
          <cell r="AN1013">
            <v>2</v>
          </cell>
          <cell r="AO1013" t="str">
            <v>introductionEscaped</v>
          </cell>
          <cell r="AP1013" t="str">
            <v>OsA</v>
          </cell>
          <cell r="AQ1013">
            <v>8</v>
          </cell>
          <cell r="AR1013">
            <v>3</v>
          </cell>
          <cell r="AS1013">
            <v>24</v>
          </cell>
          <cell r="AT1013">
            <v>150</v>
          </cell>
          <cell r="AU1013">
            <v>48</v>
          </cell>
          <cell r="AV1013">
            <v>50</v>
          </cell>
          <cell r="AW1013" t="str">
            <v>Ingen kjent effekt</v>
          </cell>
          <cell r="AX1013" t="str">
            <v>Ingen kjent effekt</v>
          </cell>
          <cell r="BC1013" t="str">
            <v>Ingen kjent effekt</v>
          </cell>
          <cell r="BD1013" t="str">
            <v>Ingen kjent effekt</v>
          </cell>
          <cell r="BE1013" t="str">
            <v>no</v>
          </cell>
          <cell r="BF1013" t="str">
            <v>no</v>
          </cell>
          <cell r="BG1013" t="str">
            <v>V</v>
          </cell>
          <cell r="BK1013" t="str">
            <v>temperate_nemoral:Europe,Asia</v>
          </cell>
          <cell r="BM1013" t="str">
            <v>temperate_nemoral:Europe,Asia</v>
          </cell>
          <cell r="BO1013">
            <v>2</v>
          </cell>
          <cell r="BP1013" t="str">
            <v>X</v>
          </cell>
          <cell r="BR1013" t="str">
            <v>RedListCategoryLevel</v>
          </cell>
          <cell r="BT1013">
            <v>2</v>
          </cell>
          <cell r="BW1013" t="str">
            <v>SpreadYearlyIncreaseCalculatedExpansionSpeed</v>
          </cell>
          <cell r="BX1013">
            <v>58.18</v>
          </cell>
          <cell r="BY1013">
            <v>1</v>
          </cell>
          <cell r="CB1013" t="str">
            <v>T4-C-4,T43,T35</v>
          </cell>
          <cell r="CC1013">
            <v>1</v>
          </cell>
          <cell r="CH1013">
            <v>1</v>
          </cell>
          <cell r="CM1013">
            <v>1</v>
          </cell>
          <cell r="CQ1013">
            <v>1</v>
          </cell>
          <cell r="CU1013">
            <v>1</v>
          </cell>
          <cell r="CX1013">
            <v>0</v>
          </cell>
          <cell r="CY1013">
            <v>1</v>
          </cell>
          <cell r="DB1013">
            <v>0</v>
          </cell>
          <cell r="DC1013" t="str">
            <v>Bleikhengeaks &lt;em&gt;Melica altissima &lt;/em&gt;er hjemlig i Mellom- og Sør-Europa og tempererte deler av Asia. Den er langlevd flerårig og tuedannende, med stor frøreproduksjon.</v>
          </cell>
          <cell r="DD1013" t="str">
            <v>&lt;p&gt;Arten ble funnet etablert på Snarøya i Ak Bærum i 1941 og sto der minst til 1952, trolig forsvunnet på grunn av nedbygging. Den var sannsynligvis forvillet fra dyrkning som prydgras. Arten er også dokumentert fra Ak Asker: Brønnøya i 1995, men det er uklart hva som er status på denne. En ny, men allerede etablert forekomst ble funnet i 2009 på Malmøya i Oslo. Her står den i en skogkant i et vernet område. Arten har dessuten i perioder vært solid forvillet i Botanisk hage på Tøyen i Oslo, i perioder med lite vedlikehold har den tatt over bed og avdelinger. Bleikhengeaks har potensial for permanent etablering i Norge dersom den kommer til en egnet naturtype (kortvokst grasmark eller skogkanter på noe baserik grunn), og nå har den trolig lykkes med det.&lt;/p&gt;</v>
          </cell>
          <cell r="DE1013" t="str">
            <v>Arten er trolig kommet inn som prydgras i hager, men dyrkes meget sjelden. Den frøreproduserer meget bra i Norge (enkelte år et besværlig ugras i grasbedene i Botanisk hage på Tøyen, Oslo). Fruktene spres med vind og dyr, potensielt over middels distanser (100 m etter mer).</v>
          </cell>
          <cell r="DF1013" t="str">
            <v>Invasjonspotensialet er begrenset (med usikkerhet til moderat), som en kombinasjon av begrenset (til moderat) lang median levetid og begrenset ekspansjonshastighet.</v>
          </cell>
          <cell r="DG1013" t="str">
            <v>Ingen kjent negativ økologisk effekt er knyttet til arten. Den er funnet etablert tre ganger i norsk natur, men første gang ble forekomsten trolig nedbygd. Andre gang er den etablert i et vernet område. Den kan spre seg, men vil neppe gjøre noen påviselig skade.</v>
          </cell>
          <cell r="DH1013" t="str">
            <v>&lt;p&gt;Bleikhengeaks vurderes til lav økologisk risiko. Dette skyldes kombinasjonen mellom et begrenset (til moderat) invasjonspotensial og ingen kjente negative økologiske effekter.&lt;/p&gt;&lt;p&gt;&lt;br/&gt;&lt;/p&gt;</v>
          </cell>
          <cell r="DI1013">
            <v>0</v>
          </cell>
        </row>
        <row r="1014">
          <cell r="B1014" t="str">
            <v>Melica ciliata</v>
          </cell>
          <cell r="C1014" t="str">
            <v>L.</v>
          </cell>
          <cell r="D1014" t="str">
            <v>grushengeaks</v>
          </cell>
          <cell r="E1014">
            <v>60057</v>
          </cell>
          <cell r="F1014">
            <v>100097</v>
          </cell>
          <cell r="G1014" t="str">
            <v>ExpertGroups/Karplanter/N</v>
          </cell>
          <cell r="H1014" t="str">
            <v>Karplanter</v>
          </cell>
          <cell r="I1014" t="str">
            <v>Karplanter</v>
          </cell>
          <cell r="J1014" t="str">
            <v>AlienSpecie</v>
          </cell>
          <cell r="N1014">
            <v>1</v>
          </cell>
          <cell r="Q1014">
            <v>1</v>
          </cell>
          <cell r="T1014" t="str">
            <v>NK</v>
          </cell>
          <cell r="U1014">
            <v>1</v>
          </cell>
          <cell r="V1014" t="str">
            <v>1,1</v>
          </cell>
          <cell r="X1014">
            <v>2</v>
          </cell>
          <cell r="Y1014">
            <v>3</v>
          </cell>
          <cell r="Z1014">
            <v>1</v>
          </cell>
          <cell r="AA1014">
            <v>1971</v>
          </cell>
          <cell r="AB1014" t="str">
            <v>terrestrial</v>
          </cell>
          <cell r="AD1014" t="str">
            <v>unknown</v>
          </cell>
          <cell r="AE1014" t="str">
            <v>yes</v>
          </cell>
          <cell r="AF1014" t="str">
            <v>unknown</v>
          </cell>
          <cell r="AG1014">
            <v>1971</v>
          </cell>
          <cell r="AH1014" t="str">
            <v>Vf Larvik: Tollerodden</v>
          </cell>
          <cell r="AI1014">
            <v>10</v>
          </cell>
          <cell r="AJ1014" t="str">
            <v>V</v>
          </cell>
          <cell r="AL1014">
            <v>1</v>
          </cell>
          <cell r="AM1014" t="str">
            <v>importDirect</v>
          </cell>
          <cell r="AN1014">
            <v>1</v>
          </cell>
          <cell r="AO1014" t="str">
            <v>introductionEscaped</v>
          </cell>
          <cell r="AP1014" t="str">
            <v>Ve</v>
          </cell>
          <cell r="AQ1014">
            <v>4</v>
          </cell>
          <cell r="AR1014">
            <v>1</v>
          </cell>
          <cell r="AS1014">
            <v>4</v>
          </cell>
          <cell r="AT1014">
            <v>1</v>
          </cell>
          <cell r="AU1014">
            <v>8</v>
          </cell>
          <cell r="AV1014">
            <v>0</v>
          </cell>
          <cell r="AW1014" t="str">
            <v>Ingen kjent effekt</v>
          </cell>
          <cell r="AX1014" t="str">
            <v>Ingen kjent effekt</v>
          </cell>
          <cell r="BC1014" t="str">
            <v>Ingen kjent effekt</v>
          </cell>
          <cell r="BD1014" t="str">
            <v>Ingen kjent effekt</v>
          </cell>
          <cell r="BE1014" t="str">
            <v>no</v>
          </cell>
          <cell r="BF1014" t="str">
            <v>no</v>
          </cell>
          <cell r="BG1014" t="str">
            <v>V</v>
          </cell>
          <cell r="BK1014" t="str">
            <v>temperate_nemoral:Europe,Asia|temperate_dry:Europe,Asia|subtropic_mediterranean:Europe,Asia,Africa</v>
          </cell>
          <cell r="BM1014" t="str">
            <v>temperate_nemoral:Europe,Asia|temperate_dry:Europe,Asia|subtropic_mediterranean:Europe,Asia,Africa</v>
          </cell>
          <cell r="BO1014">
            <v>1</v>
          </cell>
          <cell r="BR1014" t="str">
            <v>RedListCategoryLevel</v>
          </cell>
          <cell r="BT1014">
            <v>1</v>
          </cell>
          <cell r="BW1014" t="str">
            <v>SpreadYearlyIncreaseCalculatedExpansionSpeed</v>
          </cell>
          <cell r="BX1014">
            <v>0</v>
          </cell>
          <cell r="BY1014">
            <v>1</v>
          </cell>
          <cell r="CB1014" t="str">
            <v>T2</v>
          </cell>
          <cell r="CC1014">
            <v>1</v>
          </cell>
          <cell r="CH1014">
            <v>1</v>
          </cell>
          <cell r="CM1014">
            <v>1</v>
          </cell>
          <cell r="CQ1014">
            <v>1</v>
          </cell>
          <cell r="CU1014">
            <v>1</v>
          </cell>
          <cell r="CX1014">
            <v>0</v>
          </cell>
          <cell r="CY1014">
            <v>1</v>
          </cell>
          <cell r="DB1014">
            <v>0</v>
          </cell>
          <cell r="DC1014" t="str">
            <v>Grushengeaks &lt;em&gt;Melica ciliata &lt;/em&gt;stammer fra Europa og Asia og forekommer som hjemlig nord til Østersjøområdet i Øst-Sverige. Arten er et langlevd flerårig, tuedannende gras. Den frøreproduserer.</v>
          </cell>
          <cell r="DD1014" t="str">
            <v>&lt;p&gt;Arten ble funnet etablert på Tollerodden i Vf Larvik i 1971 og også samlet i 1972. Det er mulig at arten står der fortsatt. Voksestedet var "rundt en fjellknaus" og "tørr haug" (opplysninger fra herbarie-etiketter). Arten kan godt reprodusere i Norge, men er muligens ikke kommet til et optimalt sted. Larvik-området har nokså sur berggrunn mens denne arten foretrekker meget kalkrikt berg. Inntil videre kan den muligens være etablert i Norge med &amp;#233:n bestand.&lt;/p&gt;</v>
          </cell>
          <cell r="DE1014" t="str">
            <v>Fruktene har lange hår og spres effektivt med vind og kanskje dyr, potensielt over middels distanser (100 m og mer). Det er helt uvisst hvordan arten er kommet til Norge. Den kan ha vært dyrket som prydgras, men vi kjenner ikke til slik dyrkning.</v>
          </cell>
          <cell r="DF1014" t="str">
            <v>Artens invasjonspotensial er lite: den ene dokumenterte forekomsten fra 1971/72 gir den laveste skår både på median levetid og ekspansjonshastighet.</v>
          </cell>
          <cell r="DG1014" t="str">
            <v>Ingen kjent negativ økologisk effekt er knyttet til arten. Arten er etablert på knaus og grunnlende, men i et basefattig område der den ikke har stort potensial (den er meget basekrevende). Den vil neppe ekspandere og gjøre noen skade i norsk natur med det første.</v>
          </cell>
          <cell r="DH1014" t="str">
            <v>&lt;p&gt;Grushengeaks vurderes til ingen kjent økologisk risiko. Dette skyldes en kombinasjon mellom et lite invasjonspotensial og ingen kjent negativ økologisk effekt. Den ble i FAB2012 vurdert å ha lav risiko, og denne endringen skyldes en endring i tolkningen av den ene forekomsten. Det har nå gått enda 5 år til uten nye funn, og det virker dermed ikke rimelig å gi arten noe høyere skår på invasjonspotensial enn minimum.&lt;/p&gt;&lt;p&gt;&lt;br/&gt;&lt;/p&gt;</v>
          </cell>
          <cell r="DI1014">
            <v>0</v>
          </cell>
        </row>
        <row r="1015">
          <cell r="B1015" t="str">
            <v>Melilotus dentatus</v>
          </cell>
          <cell r="C1015" t="str">
            <v>(Waldst. &amp; Kit.) Pers.</v>
          </cell>
          <cell r="D1015" t="str">
            <v>steppesteinkløver</v>
          </cell>
          <cell r="E1015">
            <v>134434</v>
          </cell>
          <cell r="F1015">
            <v>101999</v>
          </cell>
          <cell r="G1015" t="str">
            <v>ExpertGroups/Karplanter/N</v>
          </cell>
          <cell r="H1015" t="str">
            <v>Karplanter</v>
          </cell>
          <cell r="I1015" t="str">
            <v>Karplanter</v>
          </cell>
          <cell r="J1015" t="str">
            <v>NotApplicable</v>
          </cell>
          <cell r="M1015" t="str">
            <v>canNotEstablishWithin50years</v>
          </cell>
          <cell r="AA1015">
            <v>1900</v>
          </cell>
          <cell r="AB1015" t="str">
            <v>terrestrial</v>
          </cell>
          <cell r="AD1015" t="str">
            <v>origin</v>
          </cell>
          <cell r="AE1015" t="str">
            <v>no</v>
          </cell>
          <cell r="AF1015" t="str">
            <v>unknown</v>
          </cell>
          <cell r="AI1015">
            <v>1</v>
          </cell>
          <cell r="AJ1015" t="str">
            <v>V</v>
          </cell>
          <cell r="AW1015" t="str">
            <v>Ingen kjent effekt</v>
          </cell>
          <cell r="AX1015" t="str">
            <v>Ingen kjent effekt</v>
          </cell>
          <cell r="BC1015" t="str">
            <v>Ingen kjent effekt</v>
          </cell>
          <cell r="BD1015" t="str">
            <v>Ingen kjent effekt</v>
          </cell>
          <cell r="BK1015" t="str">
            <v>temperate_nemoral:Europe,Asia|temperate_dry:Asia</v>
          </cell>
          <cell r="BM1015" t="str">
            <v>temperate_nemoral:Europe,Asia|temperate_dry:Asia</v>
          </cell>
          <cell r="DI1015">
            <v>0</v>
          </cell>
        </row>
        <row r="1016">
          <cell r="B1016" t="str">
            <v>Melilotus indicus</v>
          </cell>
          <cell r="C1016" t="str">
            <v>(L.) All.</v>
          </cell>
          <cell r="D1016" t="str">
            <v>orientsteinkløver</v>
          </cell>
          <cell r="E1016">
            <v>134437</v>
          </cell>
          <cell r="F1016">
            <v>102000</v>
          </cell>
          <cell r="G1016" t="str">
            <v>ExpertGroups/Karplanter/N</v>
          </cell>
          <cell r="H1016" t="str">
            <v>Karplanter</v>
          </cell>
          <cell r="I1016" t="str">
            <v>Karplanter</v>
          </cell>
          <cell r="J1016" t="str">
            <v>NotApplicable</v>
          </cell>
          <cell r="M1016" t="str">
            <v>canNotEstablishWithin50years</v>
          </cell>
          <cell r="AA1016">
            <v>1866</v>
          </cell>
          <cell r="AB1016" t="str">
            <v>terrestrial</v>
          </cell>
          <cell r="AD1016" t="str">
            <v>origin,unknown</v>
          </cell>
          <cell r="AE1016" t="str">
            <v>no</v>
          </cell>
          <cell r="AF1016" t="str">
            <v>unknown</v>
          </cell>
          <cell r="AI1016">
            <v>1</v>
          </cell>
          <cell r="AJ1016" t="str">
            <v>V</v>
          </cell>
          <cell r="AW1016" t="str">
            <v>Ingen kjent effekt</v>
          </cell>
          <cell r="AX1016" t="str">
            <v>Ingen kjent effekt</v>
          </cell>
          <cell r="BC1016" t="str">
            <v>Ingen kjent effekt</v>
          </cell>
          <cell r="BD1016" t="str">
            <v>Ingen kjent effekt</v>
          </cell>
          <cell r="BK1016" t="str">
            <v>temperate_nemoral:Europe,Asia|subtropic_mediterranean:Europe,Asia,Africa</v>
          </cell>
          <cell r="BM1016" t="str">
            <v>temperate_nemoral:Europe,Asia,Oceania,NorthAndCentralAmerica,SouthAmerica|temperate_dry:NorthAndCentralAmerica,SouthAmerica|subtropic_unspecified:Asia,NorthAndCentralAmerica,SouthAmerica|subtropic_mediterranean:Europe,Asia,Oceania,NorthAndCentralAmerica,SouthAmerica|subtropic_dry:Africa,Oceania,SouthAmerica|subtropic_caperegion:Africa|subtropic_highlands:SouthAmerica|tropic:NorthAndCentralAmerica</v>
          </cell>
          <cell r="DI1016">
            <v>0</v>
          </cell>
        </row>
        <row r="1017">
          <cell r="B1017" t="str">
            <v>Melilotus infestus</v>
          </cell>
          <cell r="C1017" t="str">
            <v>Guss.</v>
          </cell>
          <cell r="D1017" t="str">
            <v>åkersteinkløver</v>
          </cell>
          <cell r="E1017">
            <v>134438</v>
          </cell>
          <cell r="F1017">
            <v>102001</v>
          </cell>
          <cell r="G1017" t="str">
            <v>ExpertGroups/Karplanter/N</v>
          </cell>
          <cell r="H1017" t="str">
            <v>Karplanter</v>
          </cell>
          <cell r="I1017" t="str">
            <v>Karplanter</v>
          </cell>
          <cell r="J1017" t="str">
            <v>NotApplicable</v>
          </cell>
          <cell r="M1017" t="str">
            <v>canNotEstablishWithin50years</v>
          </cell>
          <cell r="AA1017">
            <v>1883</v>
          </cell>
          <cell r="AB1017" t="str">
            <v>terrestrial</v>
          </cell>
          <cell r="AD1017" t="str">
            <v>origin</v>
          </cell>
          <cell r="AE1017" t="str">
            <v>no</v>
          </cell>
          <cell r="AF1017" t="str">
            <v>unknown</v>
          </cell>
          <cell r="AI1017">
            <v>1</v>
          </cell>
          <cell r="AJ1017" t="str">
            <v>V</v>
          </cell>
          <cell r="AW1017" t="str">
            <v>Ingen kjent effekt</v>
          </cell>
          <cell r="AX1017" t="str">
            <v>Ingen kjent effekt</v>
          </cell>
          <cell r="BC1017" t="str">
            <v>Ingen kjent effekt</v>
          </cell>
          <cell r="BD1017" t="str">
            <v>Ingen kjent effekt</v>
          </cell>
          <cell r="BK1017" t="str">
            <v>subtropic_mediterranean:Europe,Africa</v>
          </cell>
          <cell r="BM1017" t="str">
            <v>subtropic_mediterranean:Europe,Africa</v>
          </cell>
          <cell r="DI1017">
            <v>0</v>
          </cell>
        </row>
        <row r="1018">
          <cell r="B1018" t="str">
            <v>Melilotus micranthus</v>
          </cell>
          <cell r="C1018" t="str">
            <v>Willd. ex Steven</v>
          </cell>
          <cell r="E1018">
            <v>140824</v>
          </cell>
          <cell r="F1018">
            <v>170015</v>
          </cell>
          <cell r="G1018" t="str">
            <v>ExpertGroups/Karplanter/N</v>
          </cell>
          <cell r="H1018" t="str">
            <v>Karplanter</v>
          </cell>
          <cell r="I1018" t="str">
            <v>Karplanter</v>
          </cell>
          <cell r="J1018" t="str">
            <v>NotApplicable</v>
          </cell>
          <cell r="M1018" t="str">
            <v>canNotEstablishWithin50years</v>
          </cell>
          <cell r="AA1018">
            <v>1932</v>
          </cell>
          <cell r="AB1018" t="str">
            <v>terrestrial</v>
          </cell>
          <cell r="AD1018" t="str">
            <v>origin</v>
          </cell>
          <cell r="AE1018" t="str">
            <v>no</v>
          </cell>
          <cell r="AF1018" t="str">
            <v>unknown</v>
          </cell>
          <cell r="AI1018">
            <v>1</v>
          </cell>
          <cell r="AJ1018" t="str">
            <v>V</v>
          </cell>
          <cell r="AW1018" t="str">
            <v>Ingen kjent effekt</v>
          </cell>
          <cell r="AX1018" t="str">
            <v>Ingen kjent effekt</v>
          </cell>
          <cell r="BC1018" t="str">
            <v>Ingen kjent effekt</v>
          </cell>
          <cell r="BD1018" t="str">
            <v>Ingen kjent effekt</v>
          </cell>
          <cell r="BK1018" t="str">
            <v>subtropic_mediterranean:Europe,Asia,Africa</v>
          </cell>
          <cell r="BM1018" t="str">
            <v>subtropic_mediterranean:Europe,Asia,Africa</v>
          </cell>
          <cell r="DI1018">
            <v>0</v>
          </cell>
        </row>
        <row r="1019">
          <cell r="B1019" t="str">
            <v>Melilotus segetalis</v>
          </cell>
          <cell r="C1019" t="str">
            <v>(Brot.) Ser.</v>
          </cell>
          <cell r="D1019" t="str">
            <v>saltsteinkløver</v>
          </cell>
          <cell r="E1019">
            <v>61963</v>
          </cell>
          <cell r="F1019">
            <v>102003</v>
          </cell>
          <cell r="G1019" t="str">
            <v>ExpertGroups/Karplanter/N</v>
          </cell>
          <cell r="H1019" t="str">
            <v>Karplanter</v>
          </cell>
          <cell r="I1019" t="str">
            <v>Karplanter</v>
          </cell>
          <cell r="J1019" t="str">
            <v>NotApplicable</v>
          </cell>
          <cell r="M1019" t="str">
            <v>canNotEstablishWithin50years</v>
          </cell>
          <cell r="AA1019">
            <v>1888</v>
          </cell>
          <cell r="AB1019" t="str">
            <v>terrestrial</v>
          </cell>
          <cell r="AD1019" t="str">
            <v>origin</v>
          </cell>
          <cell r="AE1019" t="str">
            <v>no</v>
          </cell>
          <cell r="AF1019" t="str">
            <v>unknown</v>
          </cell>
          <cell r="AI1019">
            <v>1</v>
          </cell>
          <cell r="AJ1019" t="str">
            <v>V</v>
          </cell>
          <cell r="AW1019" t="str">
            <v>Ingen kjent effekt</v>
          </cell>
          <cell r="AX1019" t="str">
            <v>Ingen kjent effekt</v>
          </cell>
          <cell r="BC1019" t="str">
            <v>Ingen kjent effekt</v>
          </cell>
          <cell r="BD1019" t="str">
            <v>Ingen kjent effekt</v>
          </cell>
          <cell r="BK1019" t="str">
            <v>subtropic_mediterranean:Europe,Asia,Africa</v>
          </cell>
          <cell r="BM1019" t="str">
            <v>subtropic_mediterranean:Europe,Asia,Africa</v>
          </cell>
          <cell r="DI1019">
            <v>0</v>
          </cell>
        </row>
        <row r="1020">
          <cell r="B1020" t="str">
            <v>Melilotus wolgicus</v>
          </cell>
          <cell r="C1020" t="str">
            <v>Poir.</v>
          </cell>
          <cell r="D1020" t="str">
            <v>russesteinkløver</v>
          </cell>
          <cell r="E1020">
            <v>134443</v>
          </cell>
          <cell r="F1020">
            <v>102004</v>
          </cell>
          <cell r="G1020" t="str">
            <v>ExpertGroups/Karplanter/N</v>
          </cell>
          <cell r="H1020" t="str">
            <v>Karplanter</v>
          </cell>
          <cell r="I1020" t="str">
            <v>Karplanter</v>
          </cell>
          <cell r="J1020" t="str">
            <v>NotApplicable</v>
          </cell>
          <cell r="M1020" t="str">
            <v>canNotEstablishWithin50years</v>
          </cell>
          <cell r="AA1020">
            <v>1888</v>
          </cell>
          <cell r="AB1020" t="str">
            <v>terrestrial</v>
          </cell>
          <cell r="AD1020" t="str">
            <v>origin</v>
          </cell>
          <cell r="AE1020" t="str">
            <v>no</v>
          </cell>
          <cell r="AF1020" t="str">
            <v>unknown</v>
          </cell>
          <cell r="AI1020">
            <v>1</v>
          </cell>
          <cell r="AJ1020" t="str">
            <v>V</v>
          </cell>
          <cell r="AW1020" t="str">
            <v>Ingen kjent effekt</v>
          </cell>
          <cell r="AX1020" t="str">
            <v>Ingen kjent effekt</v>
          </cell>
          <cell r="BC1020" t="str">
            <v>Ingen kjent effekt</v>
          </cell>
          <cell r="BD1020" t="str">
            <v>Ingen kjent effekt</v>
          </cell>
          <cell r="BK1020" t="str">
            <v>temperate_nemoral:Europe,Asia|temperate_dry:Europe,Asia</v>
          </cell>
          <cell r="BM1020" t="str">
            <v>temperate_nemoral:Europe,Asia|temperate_dry:Europe,Asia</v>
          </cell>
          <cell r="DI1020">
            <v>0</v>
          </cell>
        </row>
        <row r="1021">
          <cell r="B1021" t="str">
            <v>Melissa officinalis</v>
          </cell>
          <cell r="C1021" t="str">
            <v>L.</v>
          </cell>
          <cell r="D1021" t="str">
            <v>sitronmelisse</v>
          </cell>
          <cell r="E1021">
            <v>62287</v>
          </cell>
          <cell r="F1021">
            <v>102327</v>
          </cell>
          <cell r="G1021" t="str">
            <v>ExpertGroups/Karplanter/N</v>
          </cell>
          <cell r="H1021" t="str">
            <v>Karplanter</v>
          </cell>
          <cell r="I1021" t="str">
            <v>Karplanter</v>
          </cell>
          <cell r="J1021" t="str">
            <v>NotApplicable</v>
          </cell>
          <cell r="M1021" t="str">
            <v>canNotEstablishWithin50years</v>
          </cell>
          <cell r="AA1021">
            <v>1875</v>
          </cell>
          <cell r="AB1021" t="str">
            <v>terrestrial</v>
          </cell>
          <cell r="AD1021" t="str">
            <v>unknown</v>
          </cell>
          <cell r="AE1021" t="str">
            <v>no</v>
          </cell>
          <cell r="AF1021" t="str">
            <v>unknown</v>
          </cell>
          <cell r="AI1021">
            <v>5</v>
          </cell>
          <cell r="AJ1021" t="str">
            <v>V</v>
          </cell>
          <cell r="AW1021" t="str">
            <v>Ingen kjent effekt</v>
          </cell>
          <cell r="AX1021" t="str">
            <v>Økonomisk viktig krydderurt.</v>
          </cell>
          <cell r="BC1021" t="str">
            <v>Ingen kjent effekt</v>
          </cell>
          <cell r="BD1021" t="str">
            <v>Ingen kjent effekt</v>
          </cell>
          <cell r="BK1021" t="str">
            <v>temperate_dry:Europe|subtropic_mediterranean:Europe,Asia</v>
          </cell>
          <cell r="BM1021" t="str">
            <v>temperate_nemoral:Oceania,NorthAndCentralAmerica,SouthAmerica|temperate_dry:Europe|subtropic_mediterranean:Europe,Asia,Africa,Oceania,NorthAndCentralAmerica,SouthAmerica|subtropic_highlands:SouthAmerica</v>
          </cell>
          <cell r="DI1021">
            <v>0</v>
          </cell>
        </row>
        <row r="1022">
          <cell r="B1022" t="str">
            <v>Melinis repens</v>
          </cell>
          <cell r="C1022" t="str">
            <v>(Willd.) Zizka</v>
          </cell>
          <cell r="D1022" t="str">
            <v>natalgress</v>
          </cell>
          <cell r="E1022">
            <v>134444</v>
          </cell>
          <cell r="F1022">
            <v>145585</v>
          </cell>
          <cell r="G1022" t="str">
            <v>ExpertGroups/Karplanter/N</v>
          </cell>
          <cell r="H1022" t="str">
            <v>Karplanter</v>
          </cell>
          <cell r="I1022" t="str">
            <v>Karplanter</v>
          </cell>
          <cell r="J1022" t="str">
            <v>NotApplicable</v>
          </cell>
          <cell r="M1022" t="str">
            <v>canNotEstablishWithin50years</v>
          </cell>
          <cell r="AA1022">
            <v>2005</v>
          </cell>
          <cell r="AB1022" t="str">
            <v>terrestrial</v>
          </cell>
          <cell r="AD1022" t="str">
            <v>unknown</v>
          </cell>
          <cell r="AE1022" t="str">
            <v>no</v>
          </cell>
          <cell r="AF1022" t="str">
            <v>unknown</v>
          </cell>
          <cell r="AI1022">
            <v>3</v>
          </cell>
          <cell r="AJ1022" t="str">
            <v>V</v>
          </cell>
          <cell r="AW1022" t="str">
            <v>Ingen kjent effekt</v>
          </cell>
          <cell r="AX1022" t="str">
            <v>Ingen kjent effekt</v>
          </cell>
          <cell r="BC1022" t="str">
            <v>Ingen kjent effekt</v>
          </cell>
          <cell r="BD1022" t="str">
            <v>Ingen kjent effekt</v>
          </cell>
          <cell r="BK1022" t="str">
            <v>subtropic_dry:Africa|subtropic_caperegion:Africa</v>
          </cell>
          <cell r="BM1022" t="str">
            <v>subtropic_unspecified:Europe,Asia,Africa,Oceania,NorthAndCentralAmerica,SouthAmerica|tropic:Asia,Africa,Oceania,NorthAndCentralAmerica,SouthAmerica</v>
          </cell>
          <cell r="DI1022">
            <v>0</v>
          </cell>
        </row>
        <row r="1023">
          <cell r="B1023" t="str">
            <v>Menispermum canadense</v>
          </cell>
          <cell r="C1023" t="str">
            <v>L.</v>
          </cell>
          <cell r="D1023" t="str">
            <v>kanadamånefrø</v>
          </cell>
          <cell r="E1023">
            <v>62997</v>
          </cell>
          <cell r="F1023">
            <v>103037</v>
          </cell>
          <cell r="G1023" t="str">
            <v>ExpertGroups/Karplanter/N</v>
          </cell>
          <cell r="H1023" t="str">
            <v>Karplanter</v>
          </cell>
          <cell r="I1023" t="str">
            <v>Karplanter</v>
          </cell>
          <cell r="J1023" t="str">
            <v>NotApplicable</v>
          </cell>
          <cell r="M1023" t="str">
            <v>canNotEstablishWithin50years</v>
          </cell>
          <cell r="AA1023">
            <v>1969</v>
          </cell>
          <cell r="AB1023" t="str">
            <v>terrestrial</v>
          </cell>
          <cell r="AD1023" t="str">
            <v>unknown</v>
          </cell>
          <cell r="AE1023" t="str">
            <v>no</v>
          </cell>
          <cell r="AF1023" t="str">
            <v>unknown</v>
          </cell>
          <cell r="AI1023">
            <v>5</v>
          </cell>
          <cell r="AJ1023" t="str">
            <v>V</v>
          </cell>
          <cell r="AW1023" t="str">
            <v>Ingen kjent effekt</v>
          </cell>
          <cell r="AX1023" t="str">
            <v>Ingen kjent effekt</v>
          </cell>
          <cell r="BC1023" t="str">
            <v>Ingen kjent effekt</v>
          </cell>
          <cell r="BD1023" t="str">
            <v>Ingen kjent effekt</v>
          </cell>
          <cell r="BK1023" t="str">
            <v>temperate_nemoral:NorthAndCentralAmerica</v>
          </cell>
          <cell r="BM1023" t="str">
            <v>temperate_nemoral:Europe,NorthAndCentralAmerica|subtropic_mediterranean:NorthAndCentralAmerica</v>
          </cell>
          <cell r="DI1023">
            <v>0</v>
          </cell>
        </row>
        <row r="1024">
          <cell r="B1024" t="str">
            <v>Mentha longifolia</v>
          </cell>
          <cell r="C1024" t="str">
            <v>(L.) L.</v>
          </cell>
          <cell r="D1024" t="str">
            <v>gråmynte</v>
          </cell>
          <cell r="E1024">
            <v>134475</v>
          </cell>
          <cell r="F1024">
            <v>102333</v>
          </cell>
          <cell r="G1024" t="str">
            <v>ExpertGroups/Karplanter/N</v>
          </cell>
          <cell r="H1024" t="str">
            <v>Karplanter</v>
          </cell>
          <cell r="I1024" t="str">
            <v>Karplanter</v>
          </cell>
          <cell r="J1024" t="str">
            <v>AlienSpecie</v>
          </cell>
          <cell r="N1024">
            <v>2</v>
          </cell>
          <cell r="Q1024">
            <v>1</v>
          </cell>
          <cell r="T1024" t="str">
            <v>LO</v>
          </cell>
          <cell r="U1024">
            <v>2</v>
          </cell>
          <cell r="V1024" t="str">
            <v>2A,1</v>
          </cell>
          <cell r="X1024">
            <v>3</v>
          </cell>
          <cell r="Y1024">
            <v>4</v>
          </cell>
          <cell r="Z1024">
            <v>1</v>
          </cell>
          <cell r="AA1024">
            <v>1973</v>
          </cell>
          <cell r="AB1024" t="str">
            <v>terrestrial</v>
          </cell>
          <cell r="AD1024" t="str">
            <v>unknown</v>
          </cell>
          <cell r="AE1024" t="str">
            <v>yes</v>
          </cell>
          <cell r="AF1024" t="str">
            <v>unknown</v>
          </cell>
          <cell r="AG1024">
            <v>1973</v>
          </cell>
          <cell r="AH1024" t="str">
            <v>Ro Hå: Ogna nord for Sirevågen</v>
          </cell>
          <cell r="AI1024">
            <v>10</v>
          </cell>
          <cell r="AJ1024" t="str">
            <v>V</v>
          </cell>
          <cell r="AL1024">
            <v>1</v>
          </cell>
          <cell r="AM1024" t="str">
            <v>importDirect</v>
          </cell>
          <cell r="AN1024">
            <v>3</v>
          </cell>
          <cell r="AO1024" t="str">
            <v>introductionEscaped</v>
          </cell>
          <cell r="AP1024" t="str">
            <v>Aa,Va,Ro,No</v>
          </cell>
          <cell r="AQ1024">
            <v>24</v>
          </cell>
          <cell r="AR1024">
            <v>4</v>
          </cell>
          <cell r="AS1024">
            <v>96</v>
          </cell>
          <cell r="AT1024">
            <v>100000</v>
          </cell>
          <cell r="AU1024">
            <v>192</v>
          </cell>
          <cell r="AV1024">
            <v>50</v>
          </cell>
          <cell r="AW1024" t="str">
            <v>Ingen kjent effekt</v>
          </cell>
          <cell r="AX1024" t="str">
            <v>Ingen kjent effekt</v>
          </cell>
          <cell r="BC1024" t="str">
            <v>Ingen kjent effekt</v>
          </cell>
          <cell r="BD1024" t="str">
            <v>Ingen kjent effekt</v>
          </cell>
          <cell r="BE1024" t="str">
            <v>no</v>
          </cell>
          <cell r="BF1024" t="str">
            <v>no</v>
          </cell>
          <cell r="BK1024" t="str">
            <v>temperate_nemoral:Europe,Asia|temperate_dry:Europe,Asia|subtropic_mediterranean:Europe,Asia,Africa|subtropic_dry:Asia,Africa|subtropic_highlands:Africa</v>
          </cell>
          <cell r="BM1024" t="str">
            <v>temperate_boreal:Europe|temperate_nemoral:Europe,Asia,Oceania,NorthAndCentralAmerica|temperate_dry:Europe,Asia|subtropic_mediterranean:Europe,Asia,Africa,Oceania|subtropic_dry:Asia,Africa|subtropic_caperegion:Africa|subtropic_highlands:Africa</v>
          </cell>
          <cell r="BO1024">
            <v>3</v>
          </cell>
          <cell r="BR1024" t="str">
            <v>RedListCategoryLevel</v>
          </cell>
          <cell r="BT1024">
            <v>1</v>
          </cell>
          <cell r="BW1024" t="str">
            <v>SpreadYearlyIncreaseCalculatedExpansionSpeed</v>
          </cell>
          <cell r="BX1024">
            <v>43.34</v>
          </cell>
          <cell r="BY1024">
            <v>1</v>
          </cell>
          <cell r="CB1024" t="str">
            <v>T32,T35,T43,T31</v>
          </cell>
          <cell r="CC1024">
            <v>1</v>
          </cell>
          <cell r="CH1024">
            <v>1</v>
          </cell>
          <cell r="CM1024">
            <v>1</v>
          </cell>
          <cell r="CQ1024">
            <v>1</v>
          </cell>
          <cell r="CU1024">
            <v>1</v>
          </cell>
          <cell r="CX1024">
            <v>0</v>
          </cell>
          <cell r="CY1024">
            <v>1</v>
          </cell>
          <cell r="DB1024">
            <v>0</v>
          </cell>
          <cell r="DC1024" t="str">
            <v>Gråmynte &lt;em&gt;Mentha longifolia &lt;/em&gt;stammer fra Sør-Europa, Vest-Asia, Nordvest-Afrika og Makaronesia (Madeira og Kanariøyene) og er en meget langlevd flerårig urt som fysisk må utryddes dersom den skal forsvinne. Arten er noe varmekrevende. Den har frøformering (men krever kanskje krysspollinering) og dessuten effektiv klonal vekst med jordstengler.</v>
          </cell>
          <cell r="DD1024" t="str">
            <v>&lt;p&gt;Arten har vært i jamn, men langsom spredning siden første funn på Jæren (Ro Hå: Ogna) i 1973. Arten er trolig etablert i AA: Arendal (kjent fra 2000) og Tvedestrand (fra 2000), VA: Kristiansand (fra 1985), Ro: Hå og No Bodø (fra 1980).&lt;/p&gt;</v>
          </cell>
          <cell r="DE1024" t="str">
            <v>Gråmynte er blitt populær som hagestaude og krydderplante og er i hovedsak kommet inn i senere tid. Arten har frøreproduksjon, men det er litt usikkert om arten frøformerer seg i Norge. Hoveddelen av formeringen er klonal, ved utkast og utvoksning fra hager. Den etablerer meget lett kloner.</v>
          </cell>
          <cell r="DF1024" t="str">
            <v>Invasjonspotensialet er begrenset, i en litt uvanlig kombinasjon av moderat lang median levetid i landet, men låg ekspansjonshastighet (estimert til under 50 m/år).</v>
          </cell>
          <cell r="DG1024" t="str">
            <v>Arten vurderes å ikke ha noen kjent negativ økologisk effekt. Den etablerer store kloner der den kommer ut, men antallet er ikke stort nok til at den har noen fortrengningseffekt som overstiger noen terskelverdi. Den kan nok etableres i en rekke naturtyper, bl.a. overlatte enger, og i fuktige skogkanter og åpen flommark. Den er ikke hyppig nok - og ofte nok spredt ut - til at den har noen økologisk effekt i norsk natur.</v>
          </cell>
          <cell r="DH1024" t="str">
            <v>&lt;p&gt;Gråmynte vurderes til låg økologisk risiko, og utelukkende på grunn av invasjonspotensialet.&lt;/p&gt;</v>
          </cell>
          <cell r="DI1024">
            <v>0</v>
          </cell>
        </row>
        <row r="1025">
          <cell r="B1025" t="str">
            <v>Mentha pulegium</v>
          </cell>
          <cell r="C1025" t="str">
            <v>L.</v>
          </cell>
          <cell r="D1025" t="str">
            <v>poleimynte</v>
          </cell>
          <cell r="E1025">
            <v>62295</v>
          </cell>
          <cell r="F1025">
            <v>102335</v>
          </cell>
          <cell r="G1025" t="str">
            <v>ExpertGroups/Karplanter/N</v>
          </cell>
          <cell r="H1025" t="str">
            <v>Karplanter</v>
          </cell>
          <cell r="I1025" t="str">
            <v>Karplanter</v>
          </cell>
          <cell r="J1025" t="str">
            <v>NotApplicable</v>
          </cell>
          <cell r="M1025" t="str">
            <v>canNotEstablishWithin50years</v>
          </cell>
          <cell r="AA1025">
            <v>2003</v>
          </cell>
          <cell r="AB1025" t="str">
            <v>terrestrial</v>
          </cell>
          <cell r="AD1025" t="str">
            <v>unknown</v>
          </cell>
          <cell r="AE1025" t="str">
            <v>no</v>
          </cell>
          <cell r="AF1025" t="str">
            <v>yes</v>
          </cell>
          <cell r="AI1025">
            <v>5</v>
          </cell>
          <cell r="AJ1025" t="str">
            <v>V</v>
          </cell>
          <cell r="AW1025" t="str">
            <v>Ingen kjent effekt</v>
          </cell>
          <cell r="AX1025" t="str">
            <v>Ingen kjent effekt</v>
          </cell>
          <cell r="BC1025" t="str">
            <v>Ingen kjent effekt</v>
          </cell>
          <cell r="BD1025" t="str">
            <v>Ingen kjent effekt</v>
          </cell>
          <cell r="BK1025" t="str">
            <v>temperate_nemoral:Europe|subtropic_mediterranean:Europe,Asia,Africa</v>
          </cell>
          <cell r="BM1025" t="str">
            <v>temperate_nemoral:Europe,Asia,Oceania|subtropic_unspecified:SouthAmerica|subtropic_mediterranean:Europe,Asia,Africa,Oceania,NorthAndCentralAmerica|tropic:SouthAmerica</v>
          </cell>
          <cell r="DI1025">
            <v>0</v>
          </cell>
        </row>
        <row r="1026">
          <cell r="B1026" t="str">
            <v>Mentha suaveolens</v>
          </cell>
          <cell r="C1026" t="str">
            <v>Ehrh.</v>
          </cell>
          <cell r="D1026" t="str">
            <v>rundmynte</v>
          </cell>
          <cell r="E1026">
            <v>134481</v>
          </cell>
          <cell r="F1026">
            <v>102339</v>
          </cell>
          <cell r="G1026" t="str">
            <v>ExpertGroups/Karplanter/N</v>
          </cell>
          <cell r="H1026" t="str">
            <v>Karplanter</v>
          </cell>
          <cell r="I1026" t="str">
            <v>Karplanter</v>
          </cell>
          <cell r="J1026" t="str">
            <v>AlienSpecie</v>
          </cell>
          <cell r="N1026">
            <v>3</v>
          </cell>
          <cell r="Q1026">
            <v>1</v>
          </cell>
          <cell r="T1026" t="str">
            <v>LO</v>
          </cell>
          <cell r="U1026">
            <v>2</v>
          </cell>
          <cell r="V1026" t="str">
            <v>3A,1</v>
          </cell>
          <cell r="AA1026">
            <v>1882</v>
          </cell>
          <cell r="AB1026" t="str">
            <v>terrestrial</v>
          </cell>
          <cell r="AD1026" t="str">
            <v>unknown</v>
          </cell>
          <cell r="AE1026" t="str">
            <v>yes</v>
          </cell>
          <cell r="AF1026" t="str">
            <v>unknown</v>
          </cell>
          <cell r="AG1026">
            <v>2002</v>
          </cell>
          <cell r="AH1026" t="str">
            <v>Ro Stavanger: Sunde</v>
          </cell>
          <cell r="AI1026">
            <v>10</v>
          </cell>
          <cell r="AJ1026" t="str">
            <v>V</v>
          </cell>
          <cell r="AL1026">
            <v>1</v>
          </cell>
          <cell r="AM1026" t="str">
            <v>importDirect</v>
          </cell>
          <cell r="AN1026">
            <v>2</v>
          </cell>
          <cell r="AO1026" t="str">
            <v>introductionEscaped</v>
          </cell>
          <cell r="AP1026" t="str">
            <v>He,Te,Ro,Sf</v>
          </cell>
          <cell r="AQ1026">
            <v>16</v>
          </cell>
          <cell r="AR1026">
            <v>4</v>
          </cell>
          <cell r="AS1026">
            <v>64</v>
          </cell>
          <cell r="AT1026">
            <v>86200</v>
          </cell>
          <cell r="AU1026">
            <v>128</v>
          </cell>
          <cell r="AV1026">
            <v>75</v>
          </cell>
          <cell r="AW1026" t="str">
            <v>Ingen kjent effekt</v>
          </cell>
          <cell r="AX1026" t="str">
            <v>Ingen kjent effekt</v>
          </cell>
          <cell r="BC1026" t="str">
            <v>Ingen kjent effekt</v>
          </cell>
          <cell r="BD1026" t="str">
            <v>Ingen kjent effekt</v>
          </cell>
          <cell r="BE1026" t="str">
            <v>no</v>
          </cell>
          <cell r="BF1026" t="str">
            <v>no</v>
          </cell>
          <cell r="BG1026" t="str">
            <v>V</v>
          </cell>
          <cell r="BK1026" t="str">
            <v>temperate_nemoral:Europe|subtropic_mediterranean:Europe,Asia,Africa</v>
          </cell>
          <cell r="BM1026" t="str">
            <v>temperate_boreal:Europe|temperate_nemoral:Europe,Asia,Oceania,NorthAndCentralAmerica|subtropic_mediterranean:Europe,Asia,Africa,Oceania,NorthAndCentralAmerica</v>
          </cell>
          <cell r="BO1026">
            <v>3</v>
          </cell>
          <cell r="BR1026" t="str">
            <v>RedListCategoryLevel</v>
          </cell>
          <cell r="BT1026">
            <v>2</v>
          </cell>
          <cell r="BU1026" t="str">
            <v>X</v>
          </cell>
          <cell r="BW1026" t="str">
            <v>SpreadYearlyIncreaseObservations</v>
          </cell>
          <cell r="BX1026">
            <v>148</v>
          </cell>
          <cell r="BY1026">
            <v>1</v>
          </cell>
          <cell r="CB1026" t="str">
            <v>T2-C-1,T43,T40</v>
          </cell>
          <cell r="CC1026">
            <v>1</v>
          </cell>
          <cell r="CH1026">
            <v>1</v>
          </cell>
          <cell r="CM1026">
            <v>1</v>
          </cell>
          <cell r="CQ1026">
            <v>1</v>
          </cell>
          <cell r="CU1026">
            <v>1</v>
          </cell>
          <cell r="CX1026">
            <v>0</v>
          </cell>
          <cell r="CY1026">
            <v>1</v>
          </cell>
          <cell r="DB1026">
            <v>0</v>
          </cell>
          <cell r="DC1026" t="str">
            <v>Rundmynte &lt;em&gt;Mentha suaveolens &lt;/em&gt;stammer fra Slør-Europa og Middelhavsområdet. Den er en langlevd flerårig urt med klonal vekst. Arten kan formere seg seksuelt (frø), men det er uvisst om den gjør det i Norge.</v>
          </cell>
          <cell r="DD1026" t="str">
            <v>Arten ble først funnet i Oslo i 1882 og Øf Fredrikstad 1891 og 1892 (på ballastplasser begge steder). I nyere tid er arten funnet i He Stange (2012), Te Kragerø (2003 og 2009), Ro Stavanger (2002) og SF Vågsøy (2007 og 2011). Ingen av ballastforekomstene synes å ha overlevd, og dagens areal henger sammen med dyrkning som pryd- og krydderplante.</v>
          </cell>
          <cell r="DE1026" t="str">
            <v>Rundmynte kom først inn som ballastplante, uten noen videre etablering, senere som krydderplante, og den innfører hyppigere nå enn tidligere. Arten spres nok trolig i hovedsak med utkast fra hager og lignende.</v>
          </cell>
          <cell r="DF1026" t="str">
            <v>Rundmynte har en moderat median levetid i landet og en låg til moderat ekspansjonshastighet, noe som gir moderat invasjonspotensial.</v>
          </cell>
          <cell r="DG1026" t="str">
            <v>Rundmynte har ingen kjent negativ økologisk effekt.</v>
          </cell>
          <cell r="DH1026" t="str">
            <v>Rundmynte vurderes til låg økologisk risiko, og utelukkende på grunn av invasjonspotensialet.</v>
          </cell>
          <cell r="DI1026">
            <v>0</v>
          </cell>
        </row>
        <row r="1027">
          <cell r="B1027" t="str">
            <v>Mentha ×villosonervata</v>
          </cell>
          <cell r="C1027" t="str">
            <v>Opiz</v>
          </cell>
          <cell r="E1027">
            <v>141434</v>
          </cell>
          <cell r="F1027">
            <v>170507</v>
          </cell>
          <cell r="G1027" t="str">
            <v>ExpertGroups/Karplanter/N</v>
          </cell>
          <cell r="H1027" t="str">
            <v>Karplanter</v>
          </cell>
          <cell r="I1027" t="str">
            <v>Karplanter</v>
          </cell>
          <cell r="J1027" t="str">
            <v>AlienSpecie</v>
          </cell>
          <cell r="N1027">
            <v>1</v>
          </cell>
          <cell r="Q1027">
            <v>1</v>
          </cell>
          <cell r="T1027" t="str">
            <v>NK</v>
          </cell>
          <cell r="U1027">
            <v>1</v>
          </cell>
          <cell r="V1027" t="str">
            <v>1,1</v>
          </cell>
          <cell r="AA1027">
            <v>1987</v>
          </cell>
          <cell r="AB1027" t="str">
            <v>terrestrial</v>
          </cell>
          <cell r="AD1027" t="str">
            <v>unknown</v>
          </cell>
          <cell r="AE1027" t="str">
            <v>no</v>
          </cell>
          <cell r="AF1027" t="str">
            <v>unknown</v>
          </cell>
          <cell r="AG1027">
            <v>1987</v>
          </cell>
          <cell r="AH1027" t="str">
            <v>Ro Stavanger: Madla</v>
          </cell>
          <cell r="AI1027">
            <v>10</v>
          </cell>
          <cell r="AL1027">
            <v>1</v>
          </cell>
          <cell r="AM1027" t="str">
            <v>importDirect</v>
          </cell>
          <cell r="AN1027">
            <v>2</v>
          </cell>
          <cell r="AO1027" t="str">
            <v>introductionEscaped</v>
          </cell>
          <cell r="AP1027" t="str">
            <v>Bu,Ve,Ro</v>
          </cell>
          <cell r="AQ1027">
            <v>12</v>
          </cell>
          <cell r="AR1027">
            <v>4</v>
          </cell>
          <cell r="AS1027">
            <v>48</v>
          </cell>
          <cell r="AT1027">
            <v>16800</v>
          </cell>
          <cell r="AU1027">
            <v>96</v>
          </cell>
          <cell r="AV1027">
            <v>40</v>
          </cell>
          <cell r="AW1027" t="str">
            <v>Ingen kjent effekt</v>
          </cell>
          <cell r="AX1027" t="str">
            <v>Ingen kjent effekt</v>
          </cell>
          <cell r="BC1027" t="str">
            <v>Ingen kjent effekt</v>
          </cell>
          <cell r="BD1027" t="str">
            <v>Ingen kjent effekt</v>
          </cell>
          <cell r="BE1027" t="str">
            <v>no</v>
          </cell>
          <cell r="BF1027" t="str">
            <v>no</v>
          </cell>
          <cell r="BG1027" t="str">
            <v>V</v>
          </cell>
          <cell r="BK1027" t="str">
            <v>unknown:Europe</v>
          </cell>
          <cell r="BM1027" t="str">
            <v>temperate_nemoral:Europe|subtropic_mediterranean:Europe</v>
          </cell>
          <cell r="BO1027">
            <v>2</v>
          </cell>
          <cell r="BR1027" t="str">
            <v>RedListCategoryLevel</v>
          </cell>
          <cell r="BT1027">
            <v>1</v>
          </cell>
          <cell r="BW1027" t="str">
            <v>SpreadYearlyIncreaseCalculatedExpansionSpeed</v>
          </cell>
          <cell r="BX1027">
            <v>0</v>
          </cell>
          <cell r="BY1027">
            <v>1</v>
          </cell>
          <cell r="CB1027" t="str">
            <v>T37-C-3,V10</v>
          </cell>
          <cell r="CC1027">
            <v>1</v>
          </cell>
          <cell r="CH1027">
            <v>1</v>
          </cell>
          <cell r="CM1027">
            <v>1</v>
          </cell>
          <cell r="CQ1027">
            <v>1</v>
          </cell>
          <cell r="CU1027">
            <v>1</v>
          </cell>
          <cell r="CX1027">
            <v>0</v>
          </cell>
          <cell r="CY1027">
            <v>1</v>
          </cell>
          <cell r="DB1027">
            <v>0</v>
          </cell>
          <cell r="DC1027" t="str">
            <v>Myntearten &lt;i&gt;Mentha &lt;/i&gt;x &lt;i&gt;villosonervata&lt;/i&gt; er en hybridart mellom de europeiske artene gråmynte &lt;i&gt;M. longifolia&lt;/i&gt; og grønnmynte &lt;i&gt;M. spicata&lt;/i&gt;. Den er trolig pollen- og frøsteril, men formerer seg godt klonalt med jordstengler.</v>
          </cell>
          <cell r="DD1027" t="str">
            <v>Arten ble først funnet i Ro Stavanger: Madla-området i 1987 og har siden etablert mange delbestander (kloner) i og ved bekken fra Stokkavatnet. I 2003 ble den funnet i Bu Ringerike: Norderhov ved Ringerike museum, også en mulig stabil forekomst, og i 2006 i Vf Tønsberg: på Tarangrød avfallsdeponi, en ikke stabil forekomst.</v>
          </cell>
          <cell r="DE1027" t="str">
            <v>Arten er innført som krydderplante: utkastet fra hager og trolig fra krydderhandlere og gartnerier. Den har noe egen formering klonalt i naturen.</v>
          </cell>
          <cell r="DF1027" t="str">
            <v>Invasjonspotensialet er lågt, en kombinasjon av begrenset median levetid og ingen ekspansjon.</v>
          </cell>
          <cell r="DG1027" t="str">
            <v>Ingen kjent negativ økologisk effekt er knyttet til arten.</v>
          </cell>
          <cell r="DH1027" t="str">
            <v>Mynte-arten &lt;i&gt;Mentha &lt;/i&gt;x &lt;i&gt;villosonervata&lt;/i&gt; vurderes til ingen kjent økologisk risiko.</v>
          </cell>
          <cell r="DI1027">
            <v>0</v>
          </cell>
        </row>
        <row r="1028">
          <cell r="B1028" t="str">
            <v>Mercurialis annua</v>
          </cell>
          <cell r="C1028" t="str">
            <v>L.</v>
          </cell>
          <cell r="D1028" t="str">
            <v>ugrasbingel</v>
          </cell>
          <cell r="E1028">
            <v>62737</v>
          </cell>
          <cell r="F1028">
            <v>102777</v>
          </cell>
          <cell r="G1028" t="str">
            <v>ExpertGroups/Karplanter/N</v>
          </cell>
          <cell r="H1028" t="str">
            <v>Karplanter</v>
          </cell>
          <cell r="I1028" t="str">
            <v>Karplanter</v>
          </cell>
          <cell r="J1028" t="str">
            <v>AlienSpecie</v>
          </cell>
          <cell r="N1028">
            <v>2</v>
          </cell>
          <cell r="Q1028">
            <v>1</v>
          </cell>
          <cell r="T1028" t="str">
            <v>LO</v>
          </cell>
          <cell r="U1028">
            <v>2</v>
          </cell>
          <cell r="V1028" t="str">
            <v>2A,1</v>
          </cell>
          <cell r="X1028">
            <v>2</v>
          </cell>
          <cell r="Y1028">
            <v>2</v>
          </cell>
          <cell r="Z1028">
            <v>1</v>
          </cell>
          <cell r="AA1028">
            <v>1827</v>
          </cell>
          <cell r="AB1028" t="str">
            <v>terrestrial</v>
          </cell>
          <cell r="AD1028" t="str">
            <v>origin</v>
          </cell>
          <cell r="AE1028" t="str">
            <v>yes</v>
          </cell>
          <cell r="AF1028" t="str">
            <v>unknown</v>
          </cell>
          <cell r="AG1028">
            <v>1827</v>
          </cell>
          <cell r="AH1028" t="str">
            <v>Oslo: "Grønelid? ad Philipsdal: et Munkedamen prope christianiam" (ballastplassene Grønlia, Filipstad og Munkedammen)</v>
          </cell>
          <cell r="AI1028">
            <v>1</v>
          </cell>
          <cell r="AJ1028" t="str">
            <v>V</v>
          </cell>
          <cell r="AN1028">
            <v>2</v>
          </cell>
          <cell r="AO1028" t="str">
            <v>introductionStowaway,spreadNaturalDispersal</v>
          </cell>
          <cell r="AP1028" t="str">
            <v>OsA,Te,Aa,Va,Ro</v>
          </cell>
          <cell r="AQ1028">
            <v>40</v>
          </cell>
          <cell r="AR1028">
            <v>3</v>
          </cell>
          <cell r="AS1028">
            <v>120</v>
          </cell>
          <cell r="AT1028">
            <v>50000</v>
          </cell>
          <cell r="AU1028">
            <v>180</v>
          </cell>
          <cell r="AV1028">
            <v>100</v>
          </cell>
          <cell r="AW1028" t="str">
            <v>Ingen kjent effekt</v>
          </cell>
          <cell r="AX1028" t="str">
            <v>Ingen kjent effekt</v>
          </cell>
          <cell r="BC1028" t="str">
            <v>Ingen kjent effekt</v>
          </cell>
          <cell r="BD1028" t="str">
            <v>Ingen kjent effekt</v>
          </cell>
          <cell r="BE1028" t="str">
            <v>no</v>
          </cell>
          <cell r="BF1028" t="str">
            <v>no</v>
          </cell>
          <cell r="BG1028" t="str">
            <v>V</v>
          </cell>
          <cell r="BK1028" t="str">
            <v>temperate_nemoral:Europe|subtropic_mediterranean:Europe,Asia,Africa</v>
          </cell>
          <cell r="BM1028" t="str">
            <v>temperate_nemoral:Europe,NorthAndCentralAmerica|subtropic_unspecified:SouthAmerica|subtropic_mediterranean:Europe,Asia,Africa,Oceania,NorthAndCentralAmerica|subtropic_caperegion:Africa</v>
          </cell>
          <cell r="BO1028">
            <v>3</v>
          </cell>
          <cell r="BR1028" t="str">
            <v>RedListCategoryLevel</v>
          </cell>
          <cell r="BT1028">
            <v>1</v>
          </cell>
          <cell r="BW1028" t="str">
            <v>SpreadYearlyIncreaseCalculatedExpansionSpeed</v>
          </cell>
          <cell r="BX1028">
            <v>0</v>
          </cell>
          <cell r="BY1028">
            <v>1</v>
          </cell>
          <cell r="CB1028" t="str">
            <v>T35,T37,T42,T43,T44</v>
          </cell>
          <cell r="CC1028">
            <v>1</v>
          </cell>
          <cell r="CH1028">
            <v>1</v>
          </cell>
          <cell r="CM1028">
            <v>1</v>
          </cell>
          <cell r="CQ1028">
            <v>1</v>
          </cell>
          <cell r="CU1028">
            <v>1</v>
          </cell>
          <cell r="CX1028">
            <v>0</v>
          </cell>
          <cell r="CY1028">
            <v>1</v>
          </cell>
          <cell r="DB1028">
            <v>0</v>
          </cell>
          <cell r="DC1028" t="str">
            <v>Ugrasbingel &lt;em&gt;Mercurialis annua &lt;/em&gt;er en ettårig art fra Mellom- og Sør-Europa, Nord-Afrika og Vest-Asia. Arten reproduserer seksuelt med frø og har stor frøproduksjon.</v>
          </cell>
          <cell r="DD1028" t="str">
            <v>&lt;p&gt;Ugrasbingel kan ha vært etablert i norsk natur før 1800, men mest trolig kom arten inn med ballastjord i første halvdel av 1800-tallet, i Oslo på flere steder fra 1827 (da ballastjorda ble dumpet i fjorden i indre Oslofjord). Den ble særlig ofte innført i andre halvdel av 1800-tallet. Arten er registrert fra en stor andel av kjente (og botanisk undersøkte) norske ballastplasser nord til MR Kristiansund. Etter ballastperioden, fra 1920, gikk arten jamt og raskt tilbake til den nesten var forsvunnet fra norsk flora i 1960. Tilbakegangen ble forsinket av at arten tydeligvis har frøbank som ble mobilisert ved anleggsarbeider i kystbyene. Men den overlevde også i noen få byer, spesielt VA Mandal hvor den på 1960- og 1970-tallene ble funnet på minst 17 ulike steder. Det er også funn som tyder på overlevelse siden ballastperioden i Te Kragerø, AA Tvedestrand og VA Kristiansand. Arten er nå omtrent stabil i noen kystbyer på Agderkysten, helt uavhengig av import.&lt;/p&gt;</v>
          </cell>
          <cell r="DE1028" t="str">
            <v>Arten kom opprinnelig inn med ballastjord. På grunn av frøbank har arten holdt seg i vigør også etter ballastperioden, og den har greid å etablere seg med selvstendig reproduserende bestander i noen kystbyer på Sørlandet. Frøene spres passivt, trolig bare over kortere distanser unntatt ved transporter.</v>
          </cell>
          <cell r="DF1028" t="str">
            <v>Artens invasjonspotensial er begrenset, som en kombinasjon av moderat lang median levetid (på 3 på grunn av de stabile bestandene), men ekspansjonshastigheten ligger på 0 og trekker arten ned på invasjonsaksen til nivå 2.</v>
          </cell>
          <cell r="DG1028" t="str">
            <v>Det er ingen kjente negative økologiske effekter knyttet til arten.</v>
          </cell>
          <cell r="DH1028" t="str">
            <v>&lt;p&gt;Ugrasbingel vurderes til lav økologisk risiko. Dette skyldes en kombinasjon mellom et begrenset invasjonspotensial og ingen kjente negative økologiske effekter.&lt;/p&gt;</v>
          </cell>
          <cell r="DI1028">
            <v>0</v>
          </cell>
        </row>
        <row r="1029">
          <cell r="B1029" t="str">
            <v>Mertensia sibirica</v>
          </cell>
          <cell r="C1029" t="str">
            <v>(L.) G.Don</v>
          </cell>
          <cell r="D1029" t="str">
            <v>nikkeøstersurt</v>
          </cell>
          <cell r="E1029">
            <v>134496</v>
          </cell>
          <cell r="F1029">
            <v>101017</v>
          </cell>
          <cell r="G1029" t="str">
            <v>ExpertGroups/Karplanter/N</v>
          </cell>
          <cell r="H1029" t="str">
            <v>Karplanter</v>
          </cell>
          <cell r="I1029" t="str">
            <v>Karplanter</v>
          </cell>
          <cell r="J1029" t="str">
            <v>NotApplicable</v>
          </cell>
          <cell r="M1029" t="str">
            <v>canNotEstablishWithin50years</v>
          </cell>
          <cell r="AA1029">
            <v>1934</v>
          </cell>
          <cell r="AB1029" t="str">
            <v>terrestrial</v>
          </cell>
          <cell r="AD1029" t="str">
            <v>unknown</v>
          </cell>
          <cell r="AE1029" t="str">
            <v>no</v>
          </cell>
          <cell r="AF1029" t="str">
            <v>unknown</v>
          </cell>
          <cell r="AI1029">
            <v>10</v>
          </cell>
          <cell r="AJ1029" t="str">
            <v>V</v>
          </cell>
          <cell r="AW1029" t="str">
            <v>Ingen kjent effekt</v>
          </cell>
          <cell r="AX1029" t="str">
            <v>Ingen kjent effekt</v>
          </cell>
          <cell r="BC1029" t="str">
            <v>Ingen kjent effekt</v>
          </cell>
          <cell r="BD1029" t="str">
            <v>Ingen kjent effekt</v>
          </cell>
          <cell r="BK1029" t="str">
            <v>temperate_boreal:Asia</v>
          </cell>
          <cell r="BM1029" t="str">
            <v>temperate_boreal:Asia</v>
          </cell>
          <cell r="DI1029">
            <v>0</v>
          </cell>
        </row>
        <row r="1030">
          <cell r="B1030" t="str">
            <v>Mertensia virginica</v>
          </cell>
          <cell r="C1030" t="str">
            <v>(L.) Pers. ex Link</v>
          </cell>
          <cell r="D1030" t="str">
            <v>klokkeøstersurt</v>
          </cell>
          <cell r="E1030">
            <v>60978</v>
          </cell>
          <cell r="F1030">
            <v>101018</v>
          </cell>
          <cell r="G1030" t="str">
            <v>ExpertGroups/Karplanter/N</v>
          </cell>
          <cell r="H1030" t="str">
            <v>Karplanter</v>
          </cell>
          <cell r="I1030" t="str">
            <v>Karplanter</v>
          </cell>
          <cell r="J1030" t="str">
            <v>NotApplicable</v>
          </cell>
          <cell r="M1030" t="str">
            <v>canNotEstablishWithin50years</v>
          </cell>
          <cell r="AA1030">
            <v>1935</v>
          </cell>
          <cell r="AB1030" t="str">
            <v>terrestrial</v>
          </cell>
          <cell r="AD1030" t="str">
            <v>unknown</v>
          </cell>
          <cell r="AE1030" t="str">
            <v>no</v>
          </cell>
          <cell r="AF1030" t="str">
            <v>unknown</v>
          </cell>
          <cell r="AI1030">
            <v>10</v>
          </cell>
          <cell r="AJ1030" t="str">
            <v>V</v>
          </cell>
          <cell r="AW1030" t="str">
            <v>Ingen kjent effekt</v>
          </cell>
          <cell r="AX1030" t="str">
            <v>Ingen kjent effekt</v>
          </cell>
          <cell r="BC1030" t="str">
            <v>Ingen kjent effekt</v>
          </cell>
          <cell r="BD1030" t="str">
            <v>Ingen kjent effekt</v>
          </cell>
          <cell r="BK1030" t="str">
            <v>temperate_nemoral:NorthAndCentralAmerica</v>
          </cell>
          <cell r="BM1030" t="str">
            <v>temperate_nemoral:NorthAndCentralAmerica</v>
          </cell>
          <cell r="DI1030">
            <v>0</v>
          </cell>
        </row>
        <row r="1031">
          <cell r="B1031" t="str">
            <v>Mesembryanthemum nodiflorum</v>
          </cell>
          <cell r="C1031" t="str">
            <v>L.</v>
          </cell>
          <cell r="D1031" t="str">
            <v>krystallblad</v>
          </cell>
          <cell r="E1031">
            <v>141674</v>
          </cell>
          <cell r="F1031">
            <v>158467</v>
          </cell>
          <cell r="G1031" t="str">
            <v>ExpertGroups/Karplanter/N</v>
          </cell>
          <cell r="H1031" t="str">
            <v>Karplanter</v>
          </cell>
          <cell r="I1031" t="str">
            <v>Karplanter</v>
          </cell>
          <cell r="J1031" t="str">
            <v>NotApplicable</v>
          </cell>
          <cell r="M1031" t="str">
            <v>canNotEstablishWithin50years</v>
          </cell>
          <cell r="AA1031">
            <v>1891</v>
          </cell>
          <cell r="AB1031" t="str">
            <v>terrestrial</v>
          </cell>
          <cell r="AD1031" t="str">
            <v>other</v>
          </cell>
          <cell r="AE1031" t="str">
            <v>no</v>
          </cell>
          <cell r="AF1031" t="str">
            <v>unknown</v>
          </cell>
          <cell r="AI1031">
            <v>1</v>
          </cell>
          <cell r="AJ1031" t="str">
            <v>V</v>
          </cell>
          <cell r="AW1031" t="str">
            <v>Ingen kjent effekt</v>
          </cell>
          <cell r="AX1031" t="str">
            <v>Ingen kjent effekt</v>
          </cell>
          <cell r="BC1031" t="str">
            <v>Ingen kjent effekt</v>
          </cell>
          <cell r="BD1031" t="str">
            <v>Ingen kjent effekt</v>
          </cell>
          <cell r="BK1031" t="str">
            <v>subtropic_caperegion:Africa</v>
          </cell>
          <cell r="BM1031" t="str">
            <v>subtropic_mediterranean:Europe,Asia,Africa,Oceania,NorthAndCentralAmerica|subtropic_dry:Asia,Africa,Oceania,NorthAndCentralAmerica|subtropic_caperegion:Africa</v>
          </cell>
          <cell r="DI1031">
            <v>0</v>
          </cell>
        </row>
        <row r="1032">
          <cell r="B1032" t="str">
            <v>Microthlaspi perfoliatum</v>
          </cell>
          <cell r="C1032" t="str">
            <v>(L.) F.K.Mey</v>
          </cell>
          <cell r="D1032" t="str">
            <v>småpengeurt</v>
          </cell>
          <cell r="E1032">
            <v>134581</v>
          </cell>
          <cell r="F1032">
            <v>101270</v>
          </cell>
          <cell r="G1032" t="str">
            <v>ExpertGroups/Karplanter/N</v>
          </cell>
          <cell r="H1032" t="str">
            <v>Karplanter</v>
          </cell>
          <cell r="I1032" t="str">
            <v>Karplanter</v>
          </cell>
          <cell r="J1032" t="str">
            <v>NotApplicable</v>
          </cell>
          <cell r="M1032" t="str">
            <v>canNotEstablishWithin50years</v>
          </cell>
          <cell r="AA1032">
            <v>2002</v>
          </cell>
          <cell r="AB1032" t="str">
            <v>terrestrial</v>
          </cell>
          <cell r="AD1032" t="str">
            <v>origin</v>
          </cell>
          <cell r="AE1032" t="str">
            <v>no</v>
          </cell>
          <cell r="AF1032" t="str">
            <v>unknown</v>
          </cell>
          <cell r="AI1032">
            <v>1</v>
          </cell>
          <cell r="AJ1032" t="str">
            <v>V</v>
          </cell>
          <cell r="AW1032" t="str">
            <v>Ingen kjent effekt</v>
          </cell>
          <cell r="AX1032" t="str">
            <v>Ingen kjent effekt</v>
          </cell>
          <cell r="BC1032" t="str">
            <v>Ingen kjent effekt</v>
          </cell>
          <cell r="BD1032" t="str">
            <v>Ingen kjent effekt</v>
          </cell>
          <cell r="BK1032" t="str">
            <v>temperate_nemoral:Europe,Asia|temperate_dry:Europe,Asia|subtropic_mediterranean:Europe,Asia,Africa</v>
          </cell>
          <cell r="BM1032" t="str">
            <v>temperate_nemoral:Europe,Asia,NorthAndCentralAmerica|temperate_dry:Europe,Asia|subtropic_mediterranean:Europe,Asia,Africa</v>
          </cell>
          <cell r="DI1032">
            <v>0</v>
          </cell>
        </row>
        <row r="1033">
          <cell r="B1033" t="str">
            <v>Mimulus guttatus</v>
          </cell>
          <cell r="C1033" t="str">
            <v>DC.</v>
          </cell>
          <cell r="D1033" t="str">
            <v>gjøglerblom</v>
          </cell>
          <cell r="E1033">
            <v>134582</v>
          </cell>
          <cell r="F1033">
            <v>102481</v>
          </cell>
          <cell r="G1033" t="str">
            <v>ExpertGroups/Karplanter/N</v>
          </cell>
          <cell r="H1033" t="str">
            <v>Karplanter</v>
          </cell>
          <cell r="I1033" t="str">
            <v>Karplanter</v>
          </cell>
          <cell r="J1033" t="str">
            <v>AlienSpecie</v>
          </cell>
          <cell r="N1033">
            <v>3</v>
          </cell>
          <cell r="Q1033">
            <v>1</v>
          </cell>
          <cell r="T1033" t="str">
            <v>LO</v>
          </cell>
          <cell r="U1033">
            <v>2</v>
          </cell>
          <cell r="V1033" t="str">
            <v>3A,1</v>
          </cell>
          <cell r="X1033">
            <v>3</v>
          </cell>
          <cell r="Y1033">
            <v>4</v>
          </cell>
          <cell r="Z1033">
            <v>1</v>
          </cell>
          <cell r="AA1033">
            <v>1863</v>
          </cell>
          <cell r="AB1033" t="str">
            <v>terrestrial</v>
          </cell>
          <cell r="AD1033" t="str">
            <v>unknown</v>
          </cell>
          <cell r="AE1033" t="str">
            <v>yes</v>
          </cell>
          <cell r="AF1033" t="str">
            <v>yes</v>
          </cell>
          <cell r="AG1033">
            <v>1863</v>
          </cell>
          <cell r="AH1033" t="str">
            <v>Tr Tromsø: Tromsøya, Sørspissen</v>
          </cell>
          <cell r="AI1033">
            <v>3</v>
          </cell>
          <cell r="AJ1033" t="str">
            <v>V</v>
          </cell>
          <cell r="AL1033">
            <v>2</v>
          </cell>
          <cell r="AM1033" t="str">
            <v>importDirect</v>
          </cell>
          <cell r="AN1033">
            <v>3</v>
          </cell>
          <cell r="AO1033" t="str">
            <v>introductionEscaped,spreadNaturalDispersal</v>
          </cell>
          <cell r="AP1033" t="str">
            <v>Ve,Va,Ro,Ho,No,Tr,Fi</v>
          </cell>
          <cell r="AQ1033">
            <v>120</v>
          </cell>
          <cell r="AR1033">
            <v>5</v>
          </cell>
          <cell r="AS1033">
            <v>600</v>
          </cell>
          <cell r="AT1033">
            <v>300000</v>
          </cell>
          <cell r="AU1033">
            <v>1200</v>
          </cell>
          <cell r="AV1033">
            <v>75</v>
          </cell>
          <cell r="AW1033" t="str">
            <v>Ingen kjent effekt</v>
          </cell>
          <cell r="AX1033" t="str">
            <v>Ingen kjent effekt</v>
          </cell>
          <cell r="BC1033" t="str">
            <v>Ingen kjent effekt</v>
          </cell>
          <cell r="BD1033" t="str">
            <v>Ingen kjent effekt</v>
          </cell>
          <cell r="BE1033" t="str">
            <v>no</v>
          </cell>
          <cell r="BF1033" t="str">
            <v>no</v>
          </cell>
          <cell r="BK1033" t="str">
            <v>temperate_boreal:NorthAndCentralAmerica|temperate_nemoral:NorthAndCentralAmerica|subtropic_unspecified:NorthAndCentralAmerica</v>
          </cell>
          <cell r="BM1033" t="str">
            <v>temperate_boreal:Europe,NorthAndCentralAmerica|temperate_nemoral:Europe,Oceania,NorthAndCentralAmerica|subtropic_unspecified:NorthAndCentralAmerica</v>
          </cell>
          <cell r="BO1033">
            <v>3</v>
          </cell>
          <cell r="BR1033" t="str">
            <v>RedListCategoryLevel</v>
          </cell>
          <cell r="BT1033">
            <v>2</v>
          </cell>
          <cell r="BW1033" t="str">
            <v>SpreadYearlyIncreaseObservations</v>
          </cell>
          <cell r="BX1033">
            <v>63</v>
          </cell>
          <cell r="BY1033">
            <v>1</v>
          </cell>
          <cell r="CB1033" t="str">
            <v>T42,T43,T35,V9,V12,V4,T18</v>
          </cell>
          <cell r="CC1033">
            <v>1</v>
          </cell>
          <cell r="CH1033">
            <v>1</v>
          </cell>
          <cell r="CL1033" t="str">
            <v>T18,V9,V4</v>
          </cell>
          <cell r="CM1033">
            <v>1</v>
          </cell>
          <cell r="CQ1033">
            <v>1</v>
          </cell>
          <cell r="CU1033">
            <v>1</v>
          </cell>
          <cell r="CX1033">
            <v>0</v>
          </cell>
          <cell r="CY1033">
            <v>1</v>
          </cell>
          <cell r="DB1033">
            <v>0</v>
          </cell>
          <cell r="DC1033" t="str">
            <v>Gjøglerblom &lt;em&gt;Mimulus guttatus &lt;/em&gt;er en gammel, kjær hageplante fra vestlige Nord-Amerika. Arten er en flerårig urt med lange utløpere (klonal vekst), men enkeltindivider og kloner er ofte ikke svært langlevde. Den har effektiv frøformering, og frøene spres ofte med vatn og av og til med fugl.</v>
          </cell>
          <cell r="DD1033" t="str">
            <v>&lt;p&gt;Gjøglerblom ble funnet i norsk natur første gang i 1863 på sørdelen av Tromsøya i Tr Tromsø. Den var da allerede etablert og står fortsatt der og i nærområdet med flere delbestander. Arten hadde andre tidlige, etablerte bestander som synes å ha gått ut igjen etter en tid: i Ho Bergen Natland 1866-1880 og Vf Larvik: Hovland 1890-1895, men det er først fra 1947 at arten begynte å få flere forekomster. Siden har økningen vært nokså jamn. Arten er nå etablert eller trolig etablert i Vestfold, Vest-Agder til Hordaland, og i Nordland til Finnmark.&lt;/p&gt;</v>
          </cell>
          <cell r="DE1033" t="str">
            <v>Arten har kommet inn som hagestaude og formerer seg med frø og vegetativt med utløpere og stengeldeler som rotslår (se Truscott et al. 2006 og Koopman et al. 2012). Den har rikelig frøreproduksjon og hovedformeringen i norsk natur skjer med frø, ikke med utløpere eller andre deler av kloner. Frøene spres med vatn og med fugler som bruker vatn.</v>
          </cell>
          <cell r="DF1033" t="str">
            <v>Invasjonspotensialet er moderat: arten skårer moderat på median levetid, men ekspansjonshastigheten er begrenset. Truscott et al. (2006) antyder at arten kan ekspandere ytterligere på grunn av framtidige klimaendringer gjennom økt vegetativ spredning ved hyppigere flom-hendelser i Nord-Europa.</v>
          </cell>
          <cell r="DG1033" t="str">
            <v>Det er ingen kjente negative økologiske effekter knyttet til arten hos oss, i hvert fall ikke effekter som passerer terskelverdier for risiko. Arten er særlig etablert i våte naturtyper: grøfter, bekkekanter (ofte langt fra folk og bebyggelse), våte enger og beiter, mye mer sjelden og mindre bestandig på tørr skrotemark og veikanter. Arten kan lokalt danne nokså store bestander, men er generelt ikke ekspansiv og fortrenger ingen andre arter i betydelig grad. En undersøkelse i Skottland som studerte effekter av invasjon av arten på artssammensetning og jordbunnsegenskaper konkluderte med at arten endrer strukturen i plantesamfunn på de undersøkte elvebreddene gjennom redusert artsrikdom (Truscott et al. 2008), og dette er i varierende grad tatt hensyntatt i ulike risikoanalyser. Matthews et al. (2012) vurderer dette til å gjelde arter og habitater med liten bevaringsverdi mens Baus et al. (2009) og NNSS-vurderingen i Storbritannia angir arten å ha moderat økologisk påvirkning gjennom bl.a. fortrengning.</v>
          </cell>
          <cell r="DH1033" t="str">
            <v>&lt;p&gt;Gjøglerblom vurderes til lav økologisk risiko på grunn av kombinasjonen mellom et moderat invasjonspotensial og ingen kjente negative økolgiske effekter. En viss fortrengningseffekt kan ikke utelukkes, men studier fra Skottland og observasjoner hos oss tyder ikke på at dette er av en slik art at det gir noe utslag på effekt-aksen.&lt;/p&gt;&lt;p&gt;Endringen i forhold til vuderingen i 2012 (fra PH til LO) skyldes en ny beregning av B-kriteriet (fra spredningshastighet til ekspansjonshastighet), noe som påvirker artens invasjonspotensial.&lt;/p&gt;&lt;p&gt;&lt;br/&gt;&lt;/p&gt;</v>
          </cell>
          <cell r="DI1033">
            <v>7</v>
          </cell>
        </row>
        <row r="1034">
          <cell r="B1034" t="str">
            <v>Mimulus moschatus</v>
          </cell>
          <cell r="C1034" t="str">
            <v>Douglas ex Lindl.</v>
          </cell>
          <cell r="D1034" t="str">
            <v>moskusgjøglerblom</v>
          </cell>
          <cell r="E1034">
            <v>62443</v>
          </cell>
          <cell r="F1034">
            <v>102483</v>
          </cell>
          <cell r="G1034" t="str">
            <v>ExpertGroups/Karplanter/N</v>
          </cell>
          <cell r="H1034" t="str">
            <v>Karplanter</v>
          </cell>
          <cell r="I1034" t="str">
            <v>Karplanter</v>
          </cell>
          <cell r="J1034" t="str">
            <v>NotApplicable</v>
          </cell>
          <cell r="M1034" t="str">
            <v>canNotEstablishWithin50years</v>
          </cell>
          <cell r="AA1034">
            <v>1946</v>
          </cell>
          <cell r="AB1034" t="str">
            <v>terrestrial</v>
          </cell>
          <cell r="AD1034" t="str">
            <v>unknown</v>
          </cell>
          <cell r="AE1034" t="str">
            <v>no</v>
          </cell>
          <cell r="AF1034" t="str">
            <v>unknown</v>
          </cell>
          <cell r="AI1034">
            <v>3</v>
          </cell>
          <cell r="AJ1034" t="str">
            <v>V</v>
          </cell>
          <cell r="AW1034" t="str">
            <v>Ingen kjent effekt</v>
          </cell>
          <cell r="AX1034" t="str">
            <v>Ingen kjent effekt</v>
          </cell>
          <cell r="BC1034" t="str">
            <v>Ingen kjent effekt</v>
          </cell>
          <cell r="BD1034" t="str">
            <v>Ingen kjent effekt</v>
          </cell>
          <cell r="BK1034" t="str">
            <v>temperate_nemoral:NorthAndCentralAmerica|subtropic_mediterranean:NorthAndCentralAmerica</v>
          </cell>
          <cell r="BM1034" t="str">
            <v>temperate_nemoral:NorthAndCentralAmerica|subtropic_mediterranean:NorthAndCentralAmerica</v>
          </cell>
          <cell r="DI1034">
            <v>0</v>
          </cell>
        </row>
        <row r="1035">
          <cell r="B1035" t="str">
            <v>Minuartia laricifolia</v>
          </cell>
          <cell r="C1035" t="str">
            <v>(L.) Schinz &amp; Thell.</v>
          </cell>
          <cell r="D1035" t="str">
            <v>lerkearve</v>
          </cell>
          <cell r="E1035">
            <v>134605</v>
          </cell>
          <cell r="F1035">
            <v>101517</v>
          </cell>
          <cell r="G1035" t="str">
            <v>ExpertGroups/Karplanter/N</v>
          </cell>
          <cell r="H1035" t="str">
            <v>Karplanter</v>
          </cell>
          <cell r="I1035" t="str">
            <v>Karplanter</v>
          </cell>
          <cell r="J1035" t="str">
            <v>NotApplicable</v>
          </cell>
          <cell r="M1035" t="str">
            <v>canNotEstablishWithin50years</v>
          </cell>
          <cell r="AA1035">
            <v>1939</v>
          </cell>
          <cell r="AB1035" t="str">
            <v>terrestrial</v>
          </cell>
          <cell r="AD1035" t="str">
            <v>unknown</v>
          </cell>
          <cell r="AE1035" t="str">
            <v>no</v>
          </cell>
          <cell r="AF1035" t="str">
            <v>unknown</v>
          </cell>
          <cell r="AI1035">
            <v>5</v>
          </cell>
          <cell r="AJ1035" t="str">
            <v>V</v>
          </cell>
          <cell r="AW1035" t="str">
            <v>Ingen kjent effekt</v>
          </cell>
          <cell r="AX1035" t="str">
            <v>Ingen kjent effekt</v>
          </cell>
          <cell r="BC1035" t="str">
            <v>Ingen kjent effekt</v>
          </cell>
          <cell r="BD1035" t="str">
            <v>Ingen kjent effekt</v>
          </cell>
          <cell r="BK1035" t="str">
            <v>temperate_nemoral:Europe|subtropic_mediterranean:Europe</v>
          </cell>
          <cell r="BM1035" t="str">
            <v>temperate_nemoral:Europe|subtropic_mediterranean:Europe</v>
          </cell>
          <cell r="DI1035">
            <v>0</v>
          </cell>
        </row>
        <row r="1036">
          <cell r="B1036" t="str">
            <v>Minuartia verna</v>
          </cell>
          <cell r="C1036" t="str">
            <v>(L.) Hiern</v>
          </cell>
          <cell r="D1036" t="str">
            <v>gruvearve</v>
          </cell>
          <cell r="E1036">
            <v>134633</v>
          </cell>
          <cell r="F1036">
            <v>101521</v>
          </cell>
          <cell r="G1036" t="str">
            <v>ExpertGroups/Karplanter/N</v>
          </cell>
          <cell r="H1036" t="str">
            <v>Karplanter</v>
          </cell>
          <cell r="I1036" t="str">
            <v>Karplanter</v>
          </cell>
          <cell r="J1036" t="str">
            <v>NotApplicable</v>
          </cell>
          <cell r="M1036" t="str">
            <v>canNotEstablishWithin50years</v>
          </cell>
          <cell r="AA1036">
            <v>1924</v>
          </cell>
          <cell r="AB1036" t="str">
            <v>terrestrial</v>
          </cell>
          <cell r="AD1036" t="str">
            <v>origin</v>
          </cell>
          <cell r="AE1036" t="str">
            <v>no</v>
          </cell>
          <cell r="AF1036" t="str">
            <v>unknown</v>
          </cell>
          <cell r="AG1036">
            <v>1924</v>
          </cell>
          <cell r="AH1036" t="str">
            <v>Ho Odda: Odda smelteverk</v>
          </cell>
          <cell r="AI1036">
            <v>5</v>
          </cell>
          <cell r="AJ1036" t="str">
            <v>V</v>
          </cell>
          <cell r="AW1036" t="str">
            <v>Ingen kjent effekt</v>
          </cell>
          <cell r="AX1036" t="str">
            <v>Ingen kjent effekt</v>
          </cell>
          <cell r="BC1036" t="str">
            <v>Ingen kjent effekt</v>
          </cell>
          <cell r="BD1036" t="str">
            <v>Ingen kjent effekt</v>
          </cell>
          <cell r="BK1036" t="str">
            <v>polar:Europe,Asia|temperate_boreal:Europe,Asia|temperate_nemoral:Europe,Asia</v>
          </cell>
          <cell r="BM1036" t="str">
            <v>polar:Europe,Asia|temperate_boreal:Europe,Asia|temperate_nemoral:Europe,Asia</v>
          </cell>
          <cell r="DI1036">
            <v>1</v>
          </cell>
        </row>
        <row r="1037">
          <cell r="B1037" t="str">
            <v>Mirabilis jalapa</v>
          </cell>
          <cell r="C1037" t="str">
            <v>L.</v>
          </cell>
          <cell r="D1037" t="str">
            <v>mirakelblomst</v>
          </cell>
          <cell r="E1037">
            <v>105243</v>
          </cell>
          <cell r="F1037">
            <v>145590</v>
          </cell>
          <cell r="G1037" t="str">
            <v>ExpertGroups/Karplanter/N</v>
          </cell>
          <cell r="H1037" t="str">
            <v>Karplanter</v>
          </cell>
          <cell r="I1037" t="str">
            <v>Karplanter</v>
          </cell>
          <cell r="J1037" t="str">
            <v>NotApplicable</v>
          </cell>
          <cell r="M1037" t="str">
            <v>canNotEstablishWithin50years</v>
          </cell>
          <cell r="AA1037">
            <v>2002</v>
          </cell>
          <cell r="AB1037" t="str">
            <v>terrestrial</v>
          </cell>
          <cell r="AD1037" t="str">
            <v>unknown</v>
          </cell>
          <cell r="AE1037" t="str">
            <v>no</v>
          </cell>
          <cell r="AF1037" t="str">
            <v>unknown</v>
          </cell>
          <cell r="AI1037">
            <v>3</v>
          </cell>
          <cell r="AJ1037" t="str">
            <v>V</v>
          </cell>
          <cell r="AW1037" t="str">
            <v>Arten har ifølge Giftinformasjonen "irriterende" plantesaft (https://helsenorge.no/Giftinformasjon/planter-og-bar/mirakelblomst)</v>
          </cell>
          <cell r="AX1037" t="str">
            <v>Ingen kjent effekt</v>
          </cell>
          <cell r="BC1037" t="str">
            <v>Ingen kjent effekt</v>
          </cell>
          <cell r="BD1037" t="str">
            <v>Ingen kjent effekt</v>
          </cell>
          <cell r="BK1037" t="str">
            <v>subtropic_highlands:SouthAmerica|tropic:SouthAmerica</v>
          </cell>
          <cell r="BM1037" t="str">
            <v>temperate_nemoral:Europe,Oceania,NorthAndCentralAmerica|temperate_dry:Europe,Asia|subtropic_unspecified:Africa,Oceania,NorthAndCentralAmerica,SouthAmerica|subtropic_mediterranean:Europe,Asia,Africa|subtropic_humid:Asia,Africa|subtropic_caperegion:Africa|subtropic_highlands:SouthAmerica|tropic:Africa,Oceania,NorthAndCentralAmerica,SouthAmerica|unknown:Africa</v>
          </cell>
          <cell r="DI1037">
            <v>0</v>
          </cell>
        </row>
        <row r="1038">
          <cell r="B1038" t="str">
            <v>Misopates orontium</v>
          </cell>
          <cell r="C1038" t="str">
            <v>(L.) Raf.</v>
          </cell>
          <cell r="D1038" t="str">
            <v>småløvemunn</v>
          </cell>
          <cell r="E1038">
            <v>134639</v>
          </cell>
          <cell r="F1038">
            <v>102527</v>
          </cell>
          <cell r="G1038" t="str">
            <v>ExpertGroups/Karplanter/N</v>
          </cell>
          <cell r="H1038" t="str">
            <v>Karplanter</v>
          </cell>
          <cell r="I1038" t="str">
            <v>Karplanter</v>
          </cell>
          <cell r="J1038" t="str">
            <v>NotApplicable</v>
          </cell>
          <cell r="M1038" t="str">
            <v>canNotEstablishWithin50years</v>
          </cell>
          <cell r="AA1038" t="str">
            <v>1840-1860</v>
          </cell>
          <cell r="AB1038" t="str">
            <v>terrestrial</v>
          </cell>
          <cell r="AD1038" t="str">
            <v>origin,unknown</v>
          </cell>
          <cell r="AE1038" t="str">
            <v>no</v>
          </cell>
          <cell r="AF1038" t="str">
            <v>unknown</v>
          </cell>
          <cell r="AI1038">
            <v>1</v>
          </cell>
          <cell r="AJ1038" t="str">
            <v>V</v>
          </cell>
          <cell r="AW1038" t="str">
            <v>Ingen kjent effekt</v>
          </cell>
          <cell r="AX1038" t="str">
            <v>Ingen kjent effekt</v>
          </cell>
          <cell r="BC1038" t="str">
            <v>Ingen kjent effekt</v>
          </cell>
          <cell r="BD1038" t="str">
            <v>Ingen kjent effekt</v>
          </cell>
          <cell r="BK1038" t="str">
            <v>subtropic_mediterranean:Europe,Asia,Africa</v>
          </cell>
          <cell r="BM1038" t="str">
            <v>temperate_nemoral:Europe|subtropic_mediterranean:Europe,Asia,Africa,Oceania,NorthAndCentralAmerica|subtropic_caperegion:Africa|subtropic_highlands:Africa</v>
          </cell>
          <cell r="DI1038">
            <v>0</v>
          </cell>
        </row>
        <row r="1039">
          <cell r="B1039" t="str">
            <v>Modiola caroliniana</v>
          </cell>
          <cell r="C1039" t="str">
            <v>(L.) G.Don</v>
          </cell>
          <cell r="D1039" t="str">
            <v>krypkattost</v>
          </cell>
          <cell r="E1039">
            <v>62705</v>
          </cell>
          <cell r="F1039">
            <v>102745</v>
          </cell>
          <cell r="G1039" t="str">
            <v>ExpertGroups/Karplanter/N</v>
          </cell>
          <cell r="H1039" t="str">
            <v>Karplanter</v>
          </cell>
          <cell r="I1039" t="str">
            <v>Karplanter</v>
          </cell>
          <cell r="J1039" t="str">
            <v>NotApplicable</v>
          </cell>
          <cell r="M1039" t="str">
            <v>canNotEstablishWithin50years</v>
          </cell>
          <cell r="AA1039">
            <v>2000</v>
          </cell>
          <cell r="AB1039" t="str">
            <v>terrestrial</v>
          </cell>
          <cell r="AD1039" t="str">
            <v>origin,unknown</v>
          </cell>
          <cell r="AE1039" t="str">
            <v>no</v>
          </cell>
          <cell r="AF1039" t="str">
            <v>unknown</v>
          </cell>
          <cell r="AI1039">
            <v>1</v>
          </cell>
          <cell r="AJ1039" t="str">
            <v>V</v>
          </cell>
          <cell r="AW1039" t="str">
            <v>Ingen kjent effekt</v>
          </cell>
          <cell r="AX1039" t="str">
            <v>Ingen kjent effekt</v>
          </cell>
          <cell r="BC1039" t="str">
            <v>Ingen kjent effekt</v>
          </cell>
          <cell r="BD1039" t="str">
            <v>Ingen kjent effekt</v>
          </cell>
          <cell r="BK1039" t="str">
            <v>subtropic_humid:SouthAmerica|subtropic_highlands:SouthAmerica|tropic:SouthAmerica</v>
          </cell>
          <cell r="BM1039" t="str">
            <v>temperate_nemoral:Europe,Oceania,NorthAndCentralAmerica|subtropic_unspecified:NorthAndCentralAmerica|subtropic_mediterranean:Europe,Oceania,NorthAndCentralAmerica|subtropic_humid:NorthAndCentralAmerica,SouthAmerica|subtropic_caperegion:Africa|tropic:Oceania,NorthAndCentralAmerica,SouthAmerica</v>
          </cell>
          <cell r="DI1039">
            <v>0</v>
          </cell>
        </row>
        <row r="1040">
          <cell r="B1040" t="str">
            <v>Mollugo verticillata</v>
          </cell>
          <cell r="C1040" t="str">
            <v>L.</v>
          </cell>
          <cell r="D1040" t="str">
            <v>kransveikurt</v>
          </cell>
          <cell r="E1040">
            <v>61582</v>
          </cell>
          <cell r="F1040">
            <v>101622</v>
          </cell>
          <cell r="G1040" t="str">
            <v>ExpertGroups/Karplanter/N</v>
          </cell>
          <cell r="H1040" t="str">
            <v>Karplanter</v>
          </cell>
          <cell r="I1040" t="str">
            <v>Karplanter</v>
          </cell>
          <cell r="J1040" t="str">
            <v>NotApplicable</v>
          </cell>
          <cell r="M1040" t="str">
            <v>canNotEstablishWithin50years</v>
          </cell>
          <cell r="AA1040">
            <v>2003</v>
          </cell>
          <cell r="AB1040" t="str">
            <v>terrestrial</v>
          </cell>
          <cell r="AD1040" t="str">
            <v>origin</v>
          </cell>
          <cell r="AE1040" t="str">
            <v>no</v>
          </cell>
          <cell r="AF1040" t="str">
            <v>unknown</v>
          </cell>
          <cell r="AI1040">
            <v>1</v>
          </cell>
          <cell r="AJ1040" t="str">
            <v>V</v>
          </cell>
          <cell r="AW1040" t="str">
            <v>Ingen kjent effekt</v>
          </cell>
          <cell r="AX1040" t="str">
            <v>Ingen kjent effekt</v>
          </cell>
          <cell r="BC1040" t="str">
            <v>Ingen kjent effekt</v>
          </cell>
          <cell r="BD1040" t="str">
            <v>Ingen kjent effekt</v>
          </cell>
          <cell r="BK1040" t="str">
            <v>subtropic_highlands:SouthAmerica|tropic:NorthAndCentralAmerica,SouthAmerica</v>
          </cell>
          <cell r="BM1040" t="str">
            <v>temperate_boreal:NorthAndCentralAmerica|temperate_nemoral:Europe,Asia,NorthAndCentralAmerica|subtropic_unspecified:Asia,Oceania,NorthAndCentralAmerica,SouthAmerica|subtropic_mediterranean:Europe|subtropic_highlands:SouthAmerica|tropic:Africa,Oceania,NorthAndCentralAmerica,SouthAmerica</v>
          </cell>
          <cell r="DI1040">
            <v>0</v>
          </cell>
        </row>
        <row r="1041">
          <cell r="B1041" t="str">
            <v>Monarda didyma</v>
          </cell>
          <cell r="C1041" t="str">
            <v>L.</v>
          </cell>
          <cell r="D1041" t="str">
            <v>hestemynte</v>
          </cell>
          <cell r="E1041">
            <v>84834</v>
          </cell>
          <cell r="F1041">
            <v>127971</v>
          </cell>
          <cell r="G1041" t="str">
            <v>ExpertGroups/Karplanter/N</v>
          </cell>
          <cell r="H1041" t="str">
            <v>Karplanter</v>
          </cell>
          <cell r="I1041" t="str">
            <v>Karplanter</v>
          </cell>
          <cell r="J1041" t="str">
            <v>NotApplicable</v>
          </cell>
          <cell r="M1041" t="str">
            <v>canNotEstablishWithin50years</v>
          </cell>
          <cell r="AA1041">
            <v>2006</v>
          </cell>
          <cell r="AB1041" t="str">
            <v>terrestrial</v>
          </cell>
          <cell r="AD1041" t="str">
            <v>unknown</v>
          </cell>
          <cell r="AE1041" t="str">
            <v>no</v>
          </cell>
          <cell r="AF1041" t="str">
            <v>unknown</v>
          </cell>
          <cell r="AI1041">
            <v>5</v>
          </cell>
          <cell r="AJ1041" t="str">
            <v>V</v>
          </cell>
          <cell r="AW1041" t="str">
            <v>Ingen kjent effekt</v>
          </cell>
          <cell r="AX1041" t="str">
            <v>Ingen kjent effekt</v>
          </cell>
          <cell r="BC1041" t="str">
            <v>Ingen kjent effekt</v>
          </cell>
          <cell r="BD1041" t="str">
            <v>Ingen kjent effekt</v>
          </cell>
          <cell r="BK1041" t="str">
            <v>temperate_nemoral:NorthAndCentralAmerica</v>
          </cell>
          <cell r="BM1041" t="str">
            <v>temperate_nemoral:Europe,NorthAndCentralAmerica|subtropic_humid:NorthAndCentralAmerica</v>
          </cell>
          <cell r="DI1041">
            <v>0</v>
          </cell>
        </row>
        <row r="1042">
          <cell r="B1042" t="str">
            <v>Monarda fistulosa</v>
          </cell>
          <cell r="C1042" t="str">
            <v>L.</v>
          </cell>
          <cell r="D1042" t="str">
            <v>rørhestemynte</v>
          </cell>
          <cell r="E1042">
            <v>84835</v>
          </cell>
          <cell r="F1042">
            <v>127972</v>
          </cell>
          <cell r="G1042" t="str">
            <v>ExpertGroups/Karplanter/N</v>
          </cell>
          <cell r="H1042" t="str">
            <v>Karplanter</v>
          </cell>
          <cell r="I1042" t="str">
            <v>Karplanter</v>
          </cell>
          <cell r="J1042" t="str">
            <v>NotApplicable</v>
          </cell>
          <cell r="M1042" t="str">
            <v>canNotEstablishWithin50years</v>
          </cell>
          <cell r="AA1042">
            <v>2004</v>
          </cell>
          <cell r="AB1042" t="str">
            <v>terrestrial</v>
          </cell>
          <cell r="AD1042" t="str">
            <v>unknown</v>
          </cell>
          <cell r="AE1042" t="str">
            <v>no</v>
          </cell>
          <cell r="AF1042" t="str">
            <v>unknown</v>
          </cell>
          <cell r="AI1042">
            <v>5</v>
          </cell>
          <cell r="AJ1042" t="str">
            <v>V</v>
          </cell>
          <cell r="AW1042" t="str">
            <v>Brukt av indianere som krydder og til medisinsk bruk (se USDA NRCS Plant Guide: https://plants.usda.gov/plantguide/pdf/cs_mofi.pdf)</v>
          </cell>
          <cell r="AX1042" t="str">
            <v>Ingen kjent effekt</v>
          </cell>
          <cell r="BC1042" t="str">
            <v>Ingen kjent effekt</v>
          </cell>
          <cell r="BD1042" t="str">
            <v>Ingen kjent effekt</v>
          </cell>
          <cell r="BK1042" t="str">
            <v>temperate_boreal:NorthAndCentralAmerica|temperate_nemoral:NorthAndCentralAmerica|subtropic_unspecified:NorthAndCentralAmerica</v>
          </cell>
          <cell r="BM1042" t="str">
            <v>temperate_boreal:NorthAndCentralAmerica|temperate_nemoral:Europe,NorthAndCentralAmerica|subtropic_unspecified:NorthAndCentralAmerica</v>
          </cell>
          <cell r="DI1042">
            <v>0</v>
          </cell>
        </row>
        <row r="1043">
          <cell r="B1043" t="str">
            <v>Monolepis nuttalliana</v>
          </cell>
          <cell r="C1043" t="str">
            <v>(Schult.) Greene</v>
          </cell>
          <cell r="D1043" t="str">
            <v>spydmelde</v>
          </cell>
          <cell r="E1043">
            <v>134656</v>
          </cell>
          <cell r="F1043">
            <v>101425</v>
          </cell>
          <cell r="G1043" t="str">
            <v>ExpertGroups/Karplanter/N</v>
          </cell>
          <cell r="H1043" t="str">
            <v>Karplanter</v>
          </cell>
          <cell r="I1043" t="str">
            <v>Karplanter</v>
          </cell>
          <cell r="J1043" t="str">
            <v>NotApplicable</v>
          </cell>
          <cell r="M1043" t="str">
            <v>canNotEstablishWithin50years</v>
          </cell>
          <cell r="AA1043">
            <v>1892</v>
          </cell>
          <cell r="AB1043" t="str">
            <v>terrestrial</v>
          </cell>
          <cell r="AD1043" t="str">
            <v>origin,unknown</v>
          </cell>
          <cell r="AE1043" t="str">
            <v>no</v>
          </cell>
          <cell r="AF1043" t="str">
            <v>unknown</v>
          </cell>
          <cell r="AI1043">
            <v>1</v>
          </cell>
          <cell r="AJ1043" t="str">
            <v>V</v>
          </cell>
          <cell r="AW1043" t="str">
            <v>Ingen kjent effekt</v>
          </cell>
          <cell r="AX1043" t="str">
            <v>Ingen kjent effekt</v>
          </cell>
          <cell r="BC1043" t="str">
            <v>Ingen kjent effekt</v>
          </cell>
          <cell r="BD1043" t="str">
            <v>Ingen kjent effekt</v>
          </cell>
          <cell r="BK1043" t="str">
            <v>polar:NorthAndCentralAmerica|temperate_boreal:NorthAndCentralAmerica|temperate_nemoral:NorthAndCentralAmerica|temperate_dry:NorthAndCentralAmerica|subtropic_mediterranean:NorthAndCentralAmerica</v>
          </cell>
          <cell r="BM1043" t="str">
            <v>polar:NorthAndCentralAmerica|temperate_boreal:NorthAndCentralAmerica|temperate_nemoral:NorthAndCentralAmerica|temperate_dry:NorthAndCentralAmerica|subtropic_mediterranean:NorthAndCentralAmerica</v>
          </cell>
          <cell r="DI1043">
            <v>0</v>
          </cell>
        </row>
        <row r="1044">
          <cell r="B1044" t="str">
            <v>Mulgedium tataricum</v>
          </cell>
          <cell r="C1044" t="str">
            <v>(L.) DC.</v>
          </cell>
          <cell r="D1044" t="str">
            <v>tatarturt</v>
          </cell>
          <cell r="E1044">
            <v>134699</v>
          </cell>
          <cell r="F1044">
            <v>100750</v>
          </cell>
          <cell r="G1044" t="str">
            <v>ExpertGroups/Karplanter/N</v>
          </cell>
          <cell r="H1044" t="str">
            <v>Karplanter</v>
          </cell>
          <cell r="I1044" t="str">
            <v>Karplanter</v>
          </cell>
          <cell r="J1044" t="str">
            <v>NotApplicable</v>
          </cell>
          <cell r="M1044" t="str">
            <v>canNotEstablishWithin50years</v>
          </cell>
          <cell r="AA1044">
            <v>1920</v>
          </cell>
          <cell r="AB1044" t="str">
            <v>terrestrial</v>
          </cell>
          <cell r="AD1044" t="str">
            <v>origin</v>
          </cell>
          <cell r="AE1044" t="str">
            <v>no</v>
          </cell>
          <cell r="AF1044" t="str">
            <v>unknown</v>
          </cell>
          <cell r="AI1044">
            <v>10</v>
          </cell>
          <cell r="AJ1044" t="str">
            <v>V</v>
          </cell>
          <cell r="AW1044" t="str">
            <v>Ingen kjent effekt</v>
          </cell>
          <cell r="AX1044" t="str">
            <v>Ingen kjent effekt</v>
          </cell>
          <cell r="BC1044" t="str">
            <v>Ingen kjent effekt</v>
          </cell>
          <cell r="BD1044" t="str">
            <v>Ingen kjent effekt</v>
          </cell>
          <cell r="BK1044" t="str">
            <v>temperate_boreal:Asia,NorthAndCentralAmerica|temperate_nemoral:Europe,Asia,NorthAndCentralAmerica|temperate_dry:Europe,Asia</v>
          </cell>
          <cell r="BM1044" t="str">
            <v>temperate_boreal:Asia,NorthAndCentralAmerica|temperate_nemoral:Europe,Asia,NorthAndCentralAmerica|temperate_dry:Europe,Asia</v>
          </cell>
          <cell r="DI1044">
            <v>0</v>
          </cell>
        </row>
        <row r="1045">
          <cell r="B1045" t="str">
            <v>Myagrum perfoliatum</v>
          </cell>
          <cell r="C1045" t="str">
            <v>L.</v>
          </cell>
          <cell r="D1045" t="str">
            <v>huldodre</v>
          </cell>
          <cell r="E1045">
            <v>61232</v>
          </cell>
          <cell r="F1045">
            <v>101272</v>
          </cell>
          <cell r="G1045" t="str">
            <v>ExpertGroups/Karplanter/N</v>
          </cell>
          <cell r="H1045" t="str">
            <v>Karplanter</v>
          </cell>
          <cell r="I1045" t="str">
            <v>Karplanter</v>
          </cell>
          <cell r="J1045" t="str">
            <v>NotApplicable</v>
          </cell>
          <cell r="M1045" t="str">
            <v>canNotEstablishWithin50years</v>
          </cell>
          <cell r="AA1045">
            <v>1880</v>
          </cell>
          <cell r="AB1045" t="str">
            <v>terrestrial</v>
          </cell>
          <cell r="AD1045" t="str">
            <v>origin</v>
          </cell>
          <cell r="AE1045" t="str">
            <v>no</v>
          </cell>
          <cell r="AF1045" t="str">
            <v>unknown</v>
          </cell>
          <cell r="AI1045">
            <v>1</v>
          </cell>
          <cell r="AJ1045" t="str">
            <v>V</v>
          </cell>
          <cell r="AW1045" t="str">
            <v>Ingen kjent effekt</v>
          </cell>
          <cell r="AX1045" t="str">
            <v>Ingen kjent effekt</v>
          </cell>
          <cell r="BC1045" t="str">
            <v>Ingen kjent effekt</v>
          </cell>
          <cell r="BD1045" t="str">
            <v>Ingen kjent effekt</v>
          </cell>
          <cell r="BK1045" t="str">
            <v>subtropic_mediterranean:Europe,Asia,Africa</v>
          </cell>
          <cell r="BM1045" t="str">
            <v>temperate_nemoral:Europe|temperate_dry:NorthAndCentralAmerica|subtropic_unspecified:NorthAndCentralAmerica|subtropic_mediterranean:Europe,Asia,Africa,Oceania|subtropic_caperegion:Africa</v>
          </cell>
          <cell r="DI1045">
            <v>0</v>
          </cell>
        </row>
        <row r="1046">
          <cell r="B1046" t="str">
            <v>Narcissus hispanicus</v>
          </cell>
          <cell r="C1046" t="str">
            <v>Gouan</v>
          </cell>
          <cell r="E1046">
            <v>140811</v>
          </cell>
          <cell r="F1046">
            <v>170002</v>
          </cell>
          <cell r="G1046" t="str">
            <v>ExpertGroups/Karplanter/N</v>
          </cell>
          <cell r="H1046" t="str">
            <v>Karplanter</v>
          </cell>
          <cell r="I1046" t="str">
            <v>Karplanter</v>
          </cell>
          <cell r="J1046" t="str">
            <v>NotApplicable</v>
          </cell>
          <cell r="M1046" t="str">
            <v>canNotEstablishWithin50years</v>
          </cell>
          <cell r="AA1046">
            <v>2003</v>
          </cell>
          <cell r="AB1046" t="str">
            <v>terrestrial</v>
          </cell>
          <cell r="AD1046" t="str">
            <v>unknown</v>
          </cell>
          <cell r="AE1046" t="str">
            <v>no</v>
          </cell>
          <cell r="AF1046" t="str">
            <v>unknown</v>
          </cell>
          <cell r="AI1046">
            <v>5</v>
          </cell>
          <cell r="AJ1046" t="str">
            <v>V</v>
          </cell>
          <cell r="AW1046" t="str">
            <v>Ingen kjent effekt</v>
          </cell>
          <cell r="AX1046" t="str">
            <v>Ingen kjent effekt</v>
          </cell>
          <cell r="BC1046" t="str">
            <v>Ingen kjent effekt</v>
          </cell>
          <cell r="BD1046" t="str">
            <v>Ingen kjent effekt</v>
          </cell>
          <cell r="BK1046" t="str">
            <v>temperate_nemoral:Europe|subtropic_mediterranean:Europe</v>
          </cell>
          <cell r="BM1046" t="str">
            <v>temperate_nemoral:Europe|subtropic_mediterranean:Europe</v>
          </cell>
          <cell r="DI1046">
            <v>0</v>
          </cell>
        </row>
        <row r="1047">
          <cell r="B1047" t="str">
            <v>Narcissus ×medioluteus</v>
          </cell>
          <cell r="C1047" t="str">
            <v>Mill.</v>
          </cell>
          <cell r="E1047">
            <v>145737</v>
          </cell>
          <cell r="F1047">
            <v>170001</v>
          </cell>
          <cell r="G1047" t="str">
            <v>ExpertGroups/Karplanter/N</v>
          </cell>
          <cell r="H1047" t="str">
            <v>Karplanter</v>
          </cell>
          <cell r="I1047" t="str">
            <v>Karplanter</v>
          </cell>
          <cell r="J1047" t="str">
            <v>NotApplicable</v>
          </cell>
          <cell r="M1047" t="str">
            <v>canNotEstablishWithin50years</v>
          </cell>
          <cell r="AA1047">
            <v>2003</v>
          </cell>
          <cell r="AB1047" t="str">
            <v>terrestrial</v>
          </cell>
          <cell r="AD1047" t="str">
            <v>unknown</v>
          </cell>
          <cell r="AE1047" t="str">
            <v>no</v>
          </cell>
          <cell r="AF1047" t="str">
            <v>unknown</v>
          </cell>
          <cell r="AI1047">
            <v>5</v>
          </cell>
          <cell r="AW1047" t="str">
            <v>Ingen kjent effekt</v>
          </cell>
          <cell r="AX1047" t="str">
            <v>Ingen kjent effekt</v>
          </cell>
          <cell r="BC1047" t="str">
            <v>Ingen kjent effekt</v>
          </cell>
          <cell r="BD1047" t="str">
            <v>Ingen kjent effekt</v>
          </cell>
          <cell r="BK1047" t="str">
            <v>temperate_nemoral:Europe</v>
          </cell>
          <cell r="BM1047" t="str">
            <v>temperate_nemoral:Europe</v>
          </cell>
          <cell r="DI1047">
            <v>0</v>
          </cell>
        </row>
        <row r="1048">
          <cell r="B1048" t="str">
            <v>Navarretia sinistra pinnatisecta</v>
          </cell>
          <cell r="C1048" t="str">
            <v>(H.Mason &amp; A.D.Grant) L.A.Johnson</v>
          </cell>
          <cell r="E1048">
            <v>105649</v>
          </cell>
          <cell r="F1048">
            <v>145716</v>
          </cell>
          <cell r="G1048" t="str">
            <v>ExpertGroups/Karplanter/N</v>
          </cell>
          <cell r="H1048" t="str">
            <v>Karplanter</v>
          </cell>
          <cell r="I1048" t="str">
            <v>Karplanter</v>
          </cell>
          <cell r="J1048" t="str">
            <v>NotApplicable</v>
          </cell>
          <cell r="M1048" t="str">
            <v>canNotEstablishWithin50years</v>
          </cell>
          <cell r="AA1048">
            <v>1987</v>
          </cell>
          <cell r="AB1048" t="str">
            <v>terrestrial</v>
          </cell>
          <cell r="AD1048" t="str">
            <v>unknown</v>
          </cell>
          <cell r="AE1048" t="str">
            <v>no</v>
          </cell>
          <cell r="AF1048" t="str">
            <v>unknown</v>
          </cell>
          <cell r="AI1048">
            <v>1</v>
          </cell>
          <cell r="AJ1048" t="str">
            <v>V</v>
          </cell>
          <cell r="AW1048" t="str">
            <v>Ingen kjent effekt</v>
          </cell>
          <cell r="AX1048" t="str">
            <v>Ingen kjent effekt</v>
          </cell>
          <cell r="BC1048" t="str">
            <v>Ingen kjent effekt</v>
          </cell>
          <cell r="BD1048" t="str">
            <v>Ingen kjent effekt</v>
          </cell>
          <cell r="BK1048" t="str">
            <v>subtropic_mediterranean:NorthAndCentralAmerica</v>
          </cell>
          <cell r="BM1048" t="str">
            <v>subtropic_mediterranean:NorthAndCentralAmerica</v>
          </cell>
          <cell r="DI1048">
            <v>0</v>
          </cell>
        </row>
        <row r="1049">
          <cell r="B1049" t="str">
            <v>Neillia sinensis</v>
          </cell>
          <cell r="C1049" t="str">
            <v>Oliv.</v>
          </cell>
          <cell r="E1049">
            <v>105246</v>
          </cell>
          <cell r="F1049">
            <v>145593</v>
          </cell>
          <cell r="G1049" t="str">
            <v>ExpertGroups/Karplanter/N</v>
          </cell>
          <cell r="H1049" t="str">
            <v>Karplanter</v>
          </cell>
          <cell r="I1049" t="str">
            <v>Karplanter</v>
          </cell>
          <cell r="J1049" t="str">
            <v>NotApplicable</v>
          </cell>
          <cell r="M1049" t="str">
            <v>canNotEstablishWithin50years</v>
          </cell>
          <cell r="AA1049">
            <v>2011</v>
          </cell>
          <cell r="AB1049" t="str">
            <v>terrestrial</v>
          </cell>
          <cell r="AD1049" t="str">
            <v>unknown</v>
          </cell>
          <cell r="AE1049" t="str">
            <v>no</v>
          </cell>
          <cell r="AF1049" t="str">
            <v>unknown</v>
          </cell>
          <cell r="AI1049">
            <v>15</v>
          </cell>
          <cell r="AJ1049" t="str">
            <v>V</v>
          </cell>
          <cell r="AW1049" t="str">
            <v>Ingen kjent effekt</v>
          </cell>
          <cell r="AX1049" t="str">
            <v>Ingen kjent effekt</v>
          </cell>
          <cell r="BC1049" t="str">
            <v>Ingen kjent effekt</v>
          </cell>
          <cell r="BD1049" t="str">
            <v>Ingen kjent effekt</v>
          </cell>
          <cell r="BK1049" t="str">
            <v>subtropic_highlands:Asia</v>
          </cell>
          <cell r="BM1049" t="str">
            <v>subtropic_highlands:Asia</v>
          </cell>
          <cell r="DI1049">
            <v>0</v>
          </cell>
        </row>
        <row r="1050">
          <cell r="B1050" t="str">
            <v>Nemophila maculata</v>
          </cell>
          <cell r="C1050" t="str">
            <v>Benth. ex Lindl.</v>
          </cell>
          <cell r="E1050">
            <v>140820</v>
          </cell>
          <cell r="F1050">
            <v>170011</v>
          </cell>
          <cell r="G1050" t="str">
            <v>ExpertGroups/Karplanter/N</v>
          </cell>
          <cell r="H1050" t="str">
            <v>Karplanter</v>
          </cell>
          <cell r="I1050" t="str">
            <v>Karplanter</v>
          </cell>
          <cell r="J1050" t="str">
            <v>NotApplicable</v>
          </cell>
          <cell r="M1050" t="str">
            <v>canNotEstablishWithin50years</v>
          </cell>
          <cell r="AA1050">
            <v>2003</v>
          </cell>
          <cell r="AB1050" t="str">
            <v>terrestrial</v>
          </cell>
          <cell r="AD1050" t="str">
            <v>origin</v>
          </cell>
          <cell r="AE1050" t="str">
            <v>no</v>
          </cell>
          <cell r="AF1050" t="str">
            <v>unknown</v>
          </cell>
          <cell r="AI1050">
            <v>1</v>
          </cell>
          <cell r="AJ1050" t="str">
            <v>V</v>
          </cell>
          <cell r="AW1050" t="str">
            <v>Ingen kjent effekt</v>
          </cell>
          <cell r="AX1050" t="str">
            <v>Ingen kjent effekt</v>
          </cell>
          <cell r="BC1050" t="str">
            <v>Ingen kjent effekt</v>
          </cell>
          <cell r="BD1050" t="str">
            <v>Ingen kjent effekt</v>
          </cell>
          <cell r="BK1050" t="str">
            <v>subtropic_mediterranean:NorthAndCentralAmerica</v>
          </cell>
          <cell r="BM1050" t="str">
            <v>subtropic_mediterranean:NorthAndCentralAmerica</v>
          </cell>
          <cell r="DI1050">
            <v>0</v>
          </cell>
        </row>
        <row r="1051">
          <cell r="B1051" t="str">
            <v>Nemophila menziesii</v>
          </cell>
          <cell r="C1051" t="str">
            <v>Hook. &amp; Arn.</v>
          </cell>
          <cell r="D1051" t="str">
            <v>barneøye</v>
          </cell>
          <cell r="E1051">
            <v>134768</v>
          </cell>
          <cell r="F1051">
            <v>101035</v>
          </cell>
          <cell r="G1051" t="str">
            <v>ExpertGroups/Karplanter/N</v>
          </cell>
          <cell r="H1051" t="str">
            <v>Karplanter</v>
          </cell>
          <cell r="I1051" t="str">
            <v>Karplanter</v>
          </cell>
          <cell r="J1051" t="str">
            <v>NotApplicable</v>
          </cell>
          <cell r="M1051" t="str">
            <v>canNotEstablishWithin50years</v>
          </cell>
          <cell r="AA1051">
            <v>1874</v>
          </cell>
          <cell r="AB1051" t="str">
            <v>terrestrial</v>
          </cell>
          <cell r="AD1051" t="str">
            <v>unknown</v>
          </cell>
          <cell r="AE1051" t="str">
            <v>no</v>
          </cell>
          <cell r="AF1051" t="str">
            <v>unknown</v>
          </cell>
          <cell r="AI1051">
            <v>1</v>
          </cell>
          <cell r="AJ1051" t="str">
            <v>V</v>
          </cell>
          <cell r="AW1051" t="str">
            <v>Ingen kjent effekt</v>
          </cell>
          <cell r="AX1051" t="str">
            <v>Ingen kjent effekt</v>
          </cell>
          <cell r="BC1051" t="str">
            <v>Ingen kjent effekt</v>
          </cell>
          <cell r="BD1051" t="str">
            <v>Ingen kjent effekt</v>
          </cell>
          <cell r="BK1051" t="str">
            <v>subtropic_mediterranean:NorthAndCentralAmerica</v>
          </cell>
          <cell r="BM1051" t="str">
            <v>subtropic_mediterranean:NorthAndCentralAmerica</v>
          </cell>
          <cell r="DI1051">
            <v>0</v>
          </cell>
        </row>
        <row r="1052">
          <cell r="B1052" t="str">
            <v>Narcissus ×cyclazetta</v>
          </cell>
          <cell r="C1052" t="str">
            <v>Chater &amp; Stace</v>
          </cell>
          <cell r="D1052" t="str">
            <v>smånarsiss</v>
          </cell>
          <cell r="E1052">
            <v>147050</v>
          </cell>
          <cell r="F1052">
            <v>173562</v>
          </cell>
          <cell r="G1052" t="str">
            <v>ExpertGroups/Karplanter/N</v>
          </cell>
          <cell r="H1052" t="str">
            <v>Karplanter</v>
          </cell>
          <cell r="I1052" t="str">
            <v>Karplanter</v>
          </cell>
          <cell r="J1052" t="str">
            <v>AlienSpecie</v>
          </cell>
          <cell r="N1052">
            <v>3</v>
          </cell>
          <cell r="Q1052">
            <v>1</v>
          </cell>
          <cell r="T1052" t="str">
            <v>LO</v>
          </cell>
          <cell r="U1052">
            <v>2</v>
          </cell>
          <cell r="V1052" t="str">
            <v>3B,1</v>
          </cell>
          <cell r="AA1052">
            <v>1993</v>
          </cell>
          <cell r="AB1052" t="str">
            <v>terrestrial</v>
          </cell>
          <cell r="AD1052" t="str">
            <v>unknown</v>
          </cell>
          <cell r="AE1052" t="str">
            <v>no</v>
          </cell>
          <cell r="AF1052" t="str">
            <v>unknown</v>
          </cell>
          <cell r="AI1052">
            <v>5</v>
          </cell>
          <cell r="AJ1052" t="str">
            <v>V</v>
          </cell>
          <cell r="AL1052">
            <v>1</v>
          </cell>
          <cell r="AM1052" t="str">
            <v>importDirect</v>
          </cell>
          <cell r="AN1052">
            <v>1</v>
          </cell>
          <cell r="AO1052" t="str">
            <v>introductionEscaped</v>
          </cell>
          <cell r="AP1052" t="str">
            <v>Øs,Bu,Ve,Ro,Mr</v>
          </cell>
          <cell r="AQ1052">
            <v>64</v>
          </cell>
          <cell r="AR1052">
            <v>3</v>
          </cell>
          <cell r="AS1052">
            <v>192</v>
          </cell>
          <cell r="AT1052">
            <v>74000</v>
          </cell>
          <cell r="AU1052">
            <v>768</v>
          </cell>
          <cell r="AV1052">
            <v>100</v>
          </cell>
          <cell r="AW1052" t="str">
            <v>Ingen kjent effekt</v>
          </cell>
          <cell r="AX1052" t="str">
            <v>Ingen kjent effekt</v>
          </cell>
          <cell r="BC1052" t="str">
            <v>Ingen kjent effekt</v>
          </cell>
          <cell r="BD1052" t="str">
            <v>Ingen kjent effekt</v>
          </cell>
          <cell r="BE1052" t="str">
            <v>no</v>
          </cell>
          <cell r="BF1052" t="str">
            <v>no</v>
          </cell>
          <cell r="BG1052" t="str">
            <v>V</v>
          </cell>
          <cell r="BK1052" t="str">
            <v>unknown:Europe</v>
          </cell>
          <cell r="BM1052" t="str">
            <v>temperate_nemoral:Europe|unknown:Europe,Asia,Africa,Oceania,NorthAndCentralAmerica,SouthAmerica</v>
          </cell>
          <cell r="BO1052">
            <v>2</v>
          </cell>
          <cell r="BR1052" t="str">
            <v>RedListCategoryLevel</v>
          </cell>
          <cell r="BT1052">
            <v>3</v>
          </cell>
          <cell r="BW1052" t="str">
            <v>SpreadYearlyIncreaseCalculatedExpansionSpeed</v>
          </cell>
          <cell r="BX1052">
            <v>160.38999999999999</v>
          </cell>
          <cell r="BY1052">
            <v>1</v>
          </cell>
          <cell r="CB1052" t="str">
            <v>T35,T43,T37-C-3</v>
          </cell>
          <cell r="CC1052">
            <v>1</v>
          </cell>
          <cell r="CH1052">
            <v>1</v>
          </cell>
          <cell r="CM1052">
            <v>1</v>
          </cell>
          <cell r="CQ1052">
            <v>1</v>
          </cell>
          <cell r="CU1052">
            <v>1</v>
          </cell>
          <cell r="CX1052">
            <v>0</v>
          </cell>
          <cell r="CY1052">
            <v>1</v>
          </cell>
          <cell r="DB1052">
            <v>0</v>
          </cell>
          <cell r="DC1052" t="str">
            <v>Narsiss-hybridarten&lt;i&gt; &lt;/i&gt;&amp;#39:T&amp;#234:te a t&amp;#234:te&amp;#39: &lt;i&gt;Narcissus &lt;/i&gt;x &lt;i&gt;cyclazetta&lt;/i&gt; er en hybridart mellom to sørvesteuropeiske arter, &lt;i&gt;N. cyclamineum&lt;/i&gt; og &lt;i&gt;N. tazetta&lt;/i&gt;. Den er en løkvekst som dyrkes som vårplante og er i dag den aller vanligste tidlige vårnarsissen som selges som potteplante og som ofte siden plantes eller kastes ut. Den er relativt nylig tatt i bruk i norsk sammenheng, trolig siden 1990-tallet.</v>
          </cell>
          <cell r="DD1052" t="str">
            <v>Narsissen &amp;#39:T&amp;#234:te a t&amp;#234:te&amp;#39: ble dokumentert i norsk natur første gang i 1993, i Øf Halden: nordøst for Idd kirke. De siste ti årene er det kommet stadig nye funn, i Østfold, Buskerud, Vestfold, Rogaland og Møre og Romsdal, og vi anser at den er oversett i de andre kystfylkene. Arten ser ut til å reprodusere i norsk natur: den er i tillegg til å være angitt som &amp;#39:hageutkast&amp;#39: også angitt som "naturalisert", "frøforvillet" og "i spredning fra hageutkast".</v>
          </cell>
          <cell r="DE1052" t="str">
            <v>Arten sprer seg fra dyrkning: mange av funnene settes i sammenheng med utkast fra hager eller fra dyrkning som potteplante, men den kan også spre seg fra hager ved hjelp av frø.</v>
          </cell>
          <cell r="DF1052" t="str">
            <v>Invasjonspotensialet til arten er moderat, som en kombinasjon av begrenset median levetid, men moderat ekspansjonshastighet. Det er bare kjent 16 forekomster totalt, men med 3-5 nye funn årlig de siste 3 årene, er det grunn til å tro at ekspansjonshastigheten er nokså høy, kanskje høyere enn nivået moderat som vi finner i våre analyser.</v>
          </cell>
          <cell r="DG1052" t="str">
            <v>Det er ingen kjente negative økologiske effekter knyttet til arten. Foreløpig er den stort sett funnet på hageutkast-steder, men mange av disse er gjerne i skogkanter. Arten visner dessuten ned etter vårblomstringen og tar derfor ikke noen plass å snakke om.</v>
          </cell>
          <cell r="DH1052" t="str">
            <v>Narsiss-sorten &amp;#39:T&amp;#234:te a t&amp;#234:te&amp;#39: vurderes til låg økologisk risiko, men dette skyldes ene og alene invasjonspotensialet. Det er ingen grunn til å tro at denne arten kan utgjøre noen trussel i norsk natur.</v>
          </cell>
          <cell r="DI1052">
            <v>0</v>
          </cell>
        </row>
        <row r="1053">
          <cell r="B1053" t="str">
            <v>Nepeta cataria</v>
          </cell>
          <cell r="C1053" t="str">
            <v>L.</v>
          </cell>
          <cell r="D1053" t="str">
            <v>kattemynte</v>
          </cell>
          <cell r="E1053">
            <v>62302</v>
          </cell>
          <cell r="F1053">
            <v>102342</v>
          </cell>
          <cell r="G1053" t="str">
            <v>ExpertGroups/Karplanter/N</v>
          </cell>
          <cell r="H1053" t="str">
            <v>Karplanter</v>
          </cell>
          <cell r="I1053" t="str">
            <v>Karplanter</v>
          </cell>
          <cell r="J1053" t="str">
            <v>AlienSpecie</v>
          </cell>
          <cell r="N1053">
            <v>1</v>
          </cell>
          <cell r="Q1053">
            <v>1</v>
          </cell>
          <cell r="T1053" t="str">
            <v>NK</v>
          </cell>
          <cell r="U1053">
            <v>1</v>
          </cell>
          <cell r="V1053" t="str">
            <v>1,1</v>
          </cell>
          <cell r="X1053">
            <v>2</v>
          </cell>
          <cell r="Y1053">
            <v>2</v>
          </cell>
          <cell r="Z1053">
            <v>1</v>
          </cell>
          <cell r="AA1053">
            <v>1827</v>
          </cell>
          <cell r="AB1053" t="str">
            <v>terrestrial</v>
          </cell>
          <cell r="AD1053" t="str">
            <v>origin,unknown</v>
          </cell>
          <cell r="AE1053" t="str">
            <v>yes</v>
          </cell>
          <cell r="AF1053" t="str">
            <v>unknown</v>
          </cell>
          <cell r="AG1053">
            <v>1827</v>
          </cell>
          <cell r="AH1053" t="str">
            <v>Øf Hvaler: Kirkøy, Storrød</v>
          </cell>
          <cell r="AI1053">
            <v>5</v>
          </cell>
          <cell r="AJ1053" t="str">
            <v>V</v>
          </cell>
          <cell r="AL1053">
            <v>2</v>
          </cell>
          <cell r="AM1053" t="str">
            <v>importDirect</v>
          </cell>
          <cell r="AN1053">
            <v>3</v>
          </cell>
          <cell r="AO1053" t="str">
            <v>introductionStowaway,introductionTransportpollution,introductionEscaped</v>
          </cell>
          <cell r="AP1053" t="str">
            <v>Øs,He</v>
          </cell>
          <cell r="AQ1053">
            <v>12</v>
          </cell>
          <cell r="AR1053">
            <v>3</v>
          </cell>
          <cell r="AS1053">
            <v>36</v>
          </cell>
          <cell r="AT1053">
            <v>15000</v>
          </cell>
          <cell r="AU1053">
            <v>36</v>
          </cell>
          <cell r="AV1053">
            <v>100</v>
          </cell>
          <cell r="AW1053" t="str">
            <v>Ingen kjent effekt</v>
          </cell>
          <cell r="AX1053" t="str">
            <v>Ingen kjent effekt</v>
          </cell>
          <cell r="BC1053" t="str">
            <v>Ingen kjent effekt</v>
          </cell>
          <cell r="BD1053" t="str">
            <v>Ingen kjent effekt</v>
          </cell>
          <cell r="BE1053" t="str">
            <v>no</v>
          </cell>
          <cell r="BF1053" t="str">
            <v>no</v>
          </cell>
          <cell r="BG1053" t="str">
            <v>V</v>
          </cell>
          <cell r="BK1053" t="str">
            <v>temperate_nemoral:Europe,Asia|subtropic_mediterranean:Europe,Asia</v>
          </cell>
          <cell r="BM1053" t="str">
            <v>temperate_nemoral:Europe,Asia,Oceania,NorthAndCentralAmerica,SouthAmerica|subtropic_unspecified:SouthAmerica|subtropic_mediterranean:Europe,Asia,Oceania,NorthAndCentralAmerica</v>
          </cell>
          <cell r="BO1053">
            <v>2</v>
          </cell>
          <cell r="BQ1053" t="str">
            <v>X</v>
          </cell>
          <cell r="BR1053" t="str">
            <v>RedListCategoryLevel</v>
          </cell>
          <cell r="BT1053">
            <v>1</v>
          </cell>
          <cell r="BW1053" t="str">
            <v>SpreadYearlyIncreaseCalculatedExpansionSpeed</v>
          </cell>
          <cell r="BX1053">
            <v>0</v>
          </cell>
          <cell r="BY1053">
            <v>1</v>
          </cell>
          <cell r="CB1053" t="str">
            <v>T42,T43,T35,T40</v>
          </cell>
          <cell r="CC1053">
            <v>1</v>
          </cell>
          <cell r="CH1053">
            <v>1</v>
          </cell>
          <cell r="CM1053">
            <v>1</v>
          </cell>
          <cell r="CQ1053">
            <v>1</v>
          </cell>
          <cell r="CU1053">
            <v>1</v>
          </cell>
          <cell r="CX1053">
            <v>0</v>
          </cell>
          <cell r="CY1053">
            <v>1</v>
          </cell>
          <cell r="DB1053">
            <v>0</v>
          </cell>
          <cell r="DC1053" t="str">
            <v>Kattemynte&lt;em&gt; Nepeta cataria &lt;/em&gt;stammer fra Sør- og Sørøst-Europa og Vest-Asia. Den er en flerårig urt med frøreproduksjon. Delfruktene har ingen spesiell spredningtilpasning.</v>
          </cell>
          <cell r="DD1053" t="str">
            <v>&lt;p&gt;De tidligste funnene er fra Kirkøy i Øf Hvaler 1827 og representerer nok forvilling fra hager: det samme gjelder de aller fleste funn. Ballastfunn begrenser seg til ett i Oslo: "Fæstningen" 1910 og Ro Haugesund 1902. Et møllefunn er fra Pienes mølle i ST Skaun i 1918. Arten hadde en del forekomster på 1800-tallet og tidlig på 1900-tallet, men forsvant så praktisk talt fra Norge mellom 1920 og 1980. Den eneste forekomsten som er dokumentert å ha hatt kontinuitet gjennom denne perioden, er en i Te Porsgrunn: Versvik. Etter 1980 har planten økt i popularitet i hager og med svak økning i funn, men nesten uten sikkert etablerte forekomster.&lt;/p&gt;</v>
          </cell>
          <cell r="DE1053" t="str">
            <v>Arten ble trolig først innført som pryd- og duftplante, men kom også inn noen få ganger med ballastjord og minst &amp;#233:n gang med korn. Den har aldri vært vanlig, men stabil over mange tiår på enkelte lokaliteter.</v>
          </cell>
          <cell r="DF1053" t="str">
            <v>Invasjonspotensialet er lavt: arten har en diskuterbar, men relativt lav, median levetid. Tilsvarende gjelder også for ekspansjonshastigheten som er tilnærmet null (arten har kanskje negativ vekst).</v>
          </cell>
          <cell r="DG1053" t="str">
            <v>Det er ingen kjente negative økologiske effekter knyttet til arten.</v>
          </cell>
          <cell r="DH1053" t="str">
            <v>&lt;p&gt;Kattemynte vurderes ikke å medføre noen risiko i norsk natur.&lt;/p&gt;&lt;p&gt;&lt;br/&gt;&lt;/p&gt;</v>
          </cell>
          <cell r="DI1053">
            <v>0</v>
          </cell>
        </row>
        <row r="1054">
          <cell r="B1054" t="str">
            <v>Nepeta grandiflora</v>
          </cell>
          <cell r="C1054" t="str">
            <v>M.Bieb.</v>
          </cell>
          <cell r="D1054" t="str">
            <v>stor kattemynte</v>
          </cell>
          <cell r="E1054">
            <v>62304</v>
          </cell>
          <cell r="F1054">
            <v>102344</v>
          </cell>
          <cell r="G1054" t="str">
            <v>ExpertGroups/Karplanter/N</v>
          </cell>
          <cell r="H1054" t="str">
            <v>Karplanter</v>
          </cell>
          <cell r="I1054" t="str">
            <v>Karplanter</v>
          </cell>
          <cell r="J1054" t="str">
            <v>NotApplicable</v>
          </cell>
          <cell r="M1054" t="str">
            <v>canNotEstablishWithin50years</v>
          </cell>
          <cell r="X1054">
            <v>1</v>
          </cell>
          <cell r="Y1054">
            <v>1</v>
          </cell>
          <cell r="Z1054">
            <v>1</v>
          </cell>
          <cell r="AA1054">
            <v>1862</v>
          </cell>
          <cell r="AB1054" t="str">
            <v>terrestrial</v>
          </cell>
          <cell r="AD1054" t="str">
            <v>unknown</v>
          </cell>
          <cell r="AE1054" t="str">
            <v>yes</v>
          </cell>
          <cell r="AF1054" t="str">
            <v>unknown</v>
          </cell>
          <cell r="AG1054">
            <v>1862</v>
          </cell>
          <cell r="AH1054" t="str">
            <v>Oslo: Tøyen, forvillet ugras</v>
          </cell>
          <cell r="AI1054">
            <v>5</v>
          </cell>
          <cell r="AJ1054" t="str">
            <v>V</v>
          </cell>
          <cell r="AW1054" t="str">
            <v>Ingen kjent effekt</v>
          </cell>
          <cell r="AX1054" t="str">
            <v>Ingen kjent effekt</v>
          </cell>
          <cell r="BC1054" t="str">
            <v>Ingen kjent effekt</v>
          </cell>
          <cell r="BD1054" t="str">
            <v>Ingen kjent effekt</v>
          </cell>
          <cell r="BK1054" t="str">
            <v>temperate_nemoral:Europe,Asia</v>
          </cell>
          <cell r="BM1054" t="str">
            <v>temperate_nemoral:Europe,Asia</v>
          </cell>
          <cell r="DI1054">
            <v>0</v>
          </cell>
        </row>
        <row r="1055">
          <cell r="B1055" t="str">
            <v>Nepeta laevigata</v>
          </cell>
          <cell r="C1055" t="str">
            <v>(D.Don) Hand.-Mazz.</v>
          </cell>
          <cell r="E1055">
            <v>105247</v>
          </cell>
          <cell r="F1055">
            <v>145594</v>
          </cell>
          <cell r="G1055" t="str">
            <v>ExpertGroups/Karplanter/N</v>
          </cell>
          <cell r="H1055" t="str">
            <v>Karplanter</v>
          </cell>
          <cell r="I1055" t="str">
            <v>Karplanter</v>
          </cell>
          <cell r="J1055" t="str">
            <v>NotApplicable</v>
          </cell>
          <cell r="M1055" t="str">
            <v>canNotEstablishWithin50years</v>
          </cell>
          <cell r="AA1055">
            <v>1933</v>
          </cell>
          <cell r="AB1055" t="str">
            <v>terrestrial</v>
          </cell>
          <cell r="AD1055" t="str">
            <v>unknown</v>
          </cell>
          <cell r="AE1055" t="str">
            <v>no</v>
          </cell>
          <cell r="AF1055" t="str">
            <v>unknown</v>
          </cell>
          <cell r="AI1055">
            <v>5</v>
          </cell>
          <cell r="AJ1055" t="str">
            <v>V</v>
          </cell>
          <cell r="AW1055" t="str">
            <v>Ingen kjent effekt</v>
          </cell>
          <cell r="AX1055" t="str">
            <v>Ingen kjent effekt</v>
          </cell>
          <cell r="BC1055" t="str">
            <v>Ingen kjent effekt</v>
          </cell>
          <cell r="BD1055" t="str">
            <v>Ingen kjent effekt</v>
          </cell>
          <cell r="BK1055" t="str">
            <v>subtropic_humid:Asia|subtropic_dry:Asia|subtropic_highlands:Asia</v>
          </cell>
          <cell r="BM1055" t="str">
            <v>subtropic_humid:Asia|subtropic_dry:Asia|subtropic_highlands:Asia</v>
          </cell>
          <cell r="DI1055">
            <v>1</v>
          </cell>
        </row>
        <row r="1056">
          <cell r="B1056" t="str">
            <v>Nepeta nuda</v>
          </cell>
          <cell r="C1056" t="str">
            <v>L.</v>
          </cell>
          <cell r="D1056" t="str">
            <v>møllekattemynte</v>
          </cell>
          <cell r="E1056">
            <v>62305</v>
          </cell>
          <cell r="F1056">
            <v>102345</v>
          </cell>
          <cell r="G1056" t="str">
            <v>ExpertGroups/Karplanter/N</v>
          </cell>
          <cell r="H1056" t="str">
            <v>Karplanter</v>
          </cell>
          <cell r="I1056" t="str">
            <v>Karplanter</v>
          </cell>
          <cell r="J1056" t="str">
            <v>NotApplicable</v>
          </cell>
          <cell r="M1056" t="str">
            <v>canNotEstablishWithin50years</v>
          </cell>
          <cell r="AA1056">
            <v>1924</v>
          </cell>
          <cell r="AB1056" t="str">
            <v>terrestrial</v>
          </cell>
          <cell r="AD1056" t="str">
            <v>origin</v>
          </cell>
          <cell r="AE1056" t="str">
            <v>no</v>
          </cell>
          <cell r="AF1056" t="str">
            <v>unknown</v>
          </cell>
          <cell r="AI1056">
            <v>5</v>
          </cell>
          <cell r="AJ1056" t="str">
            <v>V</v>
          </cell>
          <cell r="AW1056" t="str">
            <v>Ingen kjent effekt</v>
          </cell>
          <cell r="AX1056" t="str">
            <v>Ingen kjent effekt</v>
          </cell>
          <cell r="BC1056" t="str">
            <v>Ingen kjent effekt</v>
          </cell>
          <cell r="BD1056" t="str">
            <v>Ingen kjent effekt</v>
          </cell>
          <cell r="BK1056" t="str">
            <v>temperate_dry:Europe,Asia</v>
          </cell>
          <cell r="BM1056" t="str">
            <v>temperate_dry:Europe,Asia</v>
          </cell>
          <cell r="DI1056">
            <v>0</v>
          </cell>
        </row>
        <row r="1057">
          <cell r="B1057" t="str">
            <v>Nepeta racemosa</v>
          </cell>
          <cell r="C1057" t="str">
            <v>Lam.</v>
          </cell>
          <cell r="D1057" t="str">
            <v>hagekattemynte</v>
          </cell>
          <cell r="E1057">
            <v>134776</v>
          </cell>
          <cell r="F1057">
            <v>102346</v>
          </cell>
          <cell r="G1057" t="str">
            <v>ExpertGroups/Karplanter/N</v>
          </cell>
          <cell r="H1057" t="str">
            <v>Karplanter</v>
          </cell>
          <cell r="I1057" t="str">
            <v>Karplanter</v>
          </cell>
          <cell r="J1057" t="str">
            <v>AlienSpecie</v>
          </cell>
          <cell r="N1057">
            <v>2</v>
          </cell>
          <cell r="Q1057">
            <v>1</v>
          </cell>
          <cell r="T1057" t="str">
            <v>LO</v>
          </cell>
          <cell r="U1057">
            <v>2</v>
          </cell>
          <cell r="V1057" t="str">
            <v>2AB,1</v>
          </cell>
          <cell r="AA1057">
            <v>1880</v>
          </cell>
          <cell r="AB1057" t="str">
            <v>terrestrial</v>
          </cell>
          <cell r="AD1057" t="str">
            <v>origin,unknown</v>
          </cell>
          <cell r="AE1057" t="str">
            <v>no</v>
          </cell>
          <cell r="AF1057" t="str">
            <v>unknown</v>
          </cell>
          <cell r="AG1057">
            <v>2016</v>
          </cell>
          <cell r="AH1057" t="str">
            <v>Vf Horten: Amalie Jessens vei</v>
          </cell>
          <cell r="AI1057">
            <v>5</v>
          </cell>
          <cell r="AJ1057" t="str">
            <v>V</v>
          </cell>
          <cell r="AL1057">
            <v>1</v>
          </cell>
          <cell r="AM1057" t="str">
            <v>importDirect</v>
          </cell>
          <cell r="AN1057">
            <v>2</v>
          </cell>
          <cell r="AO1057" t="str">
            <v>introductionEscaped,introductionStowaway</v>
          </cell>
          <cell r="AP1057" t="str">
            <v>Øs,OsA,He,Bu,Ve,Te</v>
          </cell>
          <cell r="AQ1057">
            <v>36</v>
          </cell>
          <cell r="AR1057">
            <v>3</v>
          </cell>
          <cell r="AS1057">
            <v>108</v>
          </cell>
          <cell r="AT1057">
            <v>10500</v>
          </cell>
          <cell r="AU1057">
            <v>150</v>
          </cell>
          <cell r="AV1057">
            <v>100</v>
          </cell>
          <cell r="AW1057" t="str">
            <v>Ingen kjent effekt</v>
          </cell>
          <cell r="AX1057" t="str">
            <v>Ingen kjent effekt</v>
          </cell>
          <cell r="BC1057" t="str">
            <v>Ingen kjent effekt</v>
          </cell>
          <cell r="BD1057" t="str">
            <v>Ingen kjent effekt</v>
          </cell>
          <cell r="BE1057" t="str">
            <v>no</v>
          </cell>
          <cell r="BF1057" t="str">
            <v>no</v>
          </cell>
          <cell r="BG1057" t="str">
            <v>V</v>
          </cell>
          <cell r="BK1057" t="str">
            <v>temperate_nemoral:Europe,Asia</v>
          </cell>
          <cell r="BM1057" t="str">
            <v>temperate_nemoral:Europe,Asia</v>
          </cell>
          <cell r="BO1057">
            <v>2</v>
          </cell>
          <cell r="BR1057" t="str">
            <v>RedListCategoryLevel</v>
          </cell>
          <cell r="BT1057">
            <v>2</v>
          </cell>
          <cell r="BW1057" t="str">
            <v>SpreadYearlyIncreaseCalculatedExpansionSpeed</v>
          </cell>
          <cell r="BX1057">
            <v>73.73</v>
          </cell>
          <cell r="BY1057">
            <v>1</v>
          </cell>
          <cell r="CB1057" t="str">
            <v>T35,T37,T43</v>
          </cell>
          <cell r="CC1057">
            <v>1</v>
          </cell>
          <cell r="CH1057">
            <v>1</v>
          </cell>
          <cell r="CM1057">
            <v>1</v>
          </cell>
          <cell r="CQ1057">
            <v>1</v>
          </cell>
          <cell r="CU1057">
            <v>1</v>
          </cell>
          <cell r="CX1057">
            <v>0</v>
          </cell>
          <cell r="CY1057">
            <v>1</v>
          </cell>
          <cell r="DB1057">
            <v>0</v>
          </cell>
          <cell r="DC1057" t="str">
            <v>Hagekattemynte &lt;i&gt;Nepeta racemosa&lt;/i&gt; er en flerårig hagestaude som kommer fra Kaukasus og Nord- og Nordvest-Iran. Den har frøformering. Arten burde strengt tatt være for varmekrevende til å reprodusere i Norge, men noen av funnene tyder på forvilling og noe reproduksjon i Norge. Den blir derfor risikovurdert denne gangen til forskjell fra i 2012.</v>
          </cell>
          <cell r="DD1057" t="str">
            <v>Arten ble først funnet på ballastjord i Øf Fredrikstad i 1880, og deretter gikk det mange tiår før neste funn utenfor hager/gartneri i Oslo: Sarsgate 1950, VA Kristiansand 1950, 1970 og 1977 og AA Lillesand 1997. Arten er også funnet på avfallsplasser (Vf Tønsberg 2006 og Sandefjord 2011) og nær bebyggelser og hager i senere tid i (Oslo: Slottsparken 2011, Te Notodden 2011, He Hamar 2012, Bu Drammen 2015, og Vf Horten og Tønsberg 2016).</v>
          </cell>
          <cell r="DE1057" t="str">
            <v>Arten har ett ballastfunn i 1880, og deretter er det forvilling og utkast for hager som er spredningsveier for arten. Den er trolig ikke i stand til å reprodusere effektivt nok til å danne egne bestander og spre seg på egen hånd.</v>
          </cell>
          <cell r="DF1057" t="str">
            <v>Invasjonspotensialet er begrenset. Arten har en begrenset median levetid og en begrenset ekspansjonshastighet.</v>
          </cell>
          <cell r="DG1057" t="str">
            <v>Det er ingen kjente negative økologiske effekter knyttet til arten.</v>
          </cell>
          <cell r="DH1057" t="str">
            <v>Hagekattemynte vurderes til lav økologisk risiko, og bare på grunn av et begrenset invasjonspotensial.</v>
          </cell>
          <cell r="DI1057">
            <v>0</v>
          </cell>
        </row>
        <row r="1058">
          <cell r="B1058" t="str">
            <v>Nepeta sibirica</v>
          </cell>
          <cell r="C1058" t="str">
            <v>L.</v>
          </cell>
          <cell r="D1058" t="str">
            <v>stordragehode</v>
          </cell>
          <cell r="E1058">
            <v>141557</v>
          </cell>
          <cell r="F1058">
            <v>170595</v>
          </cell>
          <cell r="G1058" t="str">
            <v>ExpertGroups/Karplanter/N</v>
          </cell>
          <cell r="H1058" t="str">
            <v>Karplanter</v>
          </cell>
          <cell r="I1058" t="str">
            <v>Karplanter</v>
          </cell>
          <cell r="J1058" t="str">
            <v>AlienSpecie</v>
          </cell>
          <cell r="N1058">
            <v>3</v>
          </cell>
          <cell r="O1058" t="str">
            <v>V</v>
          </cell>
          <cell r="Q1058">
            <v>1</v>
          </cell>
          <cell r="T1058" t="str">
            <v>LO</v>
          </cell>
          <cell r="U1058">
            <v>2</v>
          </cell>
          <cell r="V1058" t="str">
            <v>3A,1</v>
          </cell>
          <cell r="X1058">
            <v>2</v>
          </cell>
          <cell r="Y1058">
            <v>2</v>
          </cell>
          <cell r="Z1058">
            <v>1</v>
          </cell>
          <cell r="AA1058">
            <v>1954</v>
          </cell>
          <cell r="AB1058" t="str">
            <v>terrestrial</v>
          </cell>
          <cell r="AD1058" t="str">
            <v>unknown</v>
          </cell>
          <cell r="AE1058" t="str">
            <v>yes</v>
          </cell>
          <cell r="AF1058" t="str">
            <v>unknown</v>
          </cell>
          <cell r="AG1058">
            <v>1970</v>
          </cell>
          <cell r="AH1058" t="str">
            <v>Op Lesja: Rise</v>
          </cell>
          <cell r="AI1058">
            <v>5</v>
          </cell>
          <cell r="AJ1058" t="str">
            <v>V</v>
          </cell>
          <cell r="AL1058">
            <v>1</v>
          </cell>
          <cell r="AM1058" t="str">
            <v>importDirect</v>
          </cell>
          <cell r="AN1058">
            <v>1</v>
          </cell>
          <cell r="AO1058" t="str">
            <v>introductionEscaped</v>
          </cell>
          <cell r="AP1058" t="str">
            <v>Op,Tr,Fi</v>
          </cell>
          <cell r="AQ1058">
            <v>16</v>
          </cell>
          <cell r="AR1058">
            <v>5</v>
          </cell>
          <cell r="AS1058">
            <v>80</v>
          </cell>
          <cell r="AT1058">
            <v>80000</v>
          </cell>
          <cell r="AU1058">
            <v>160</v>
          </cell>
          <cell r="AV1058">
            <v>100</v>
          </cell>
          <cell r="AW1058" t="str">
            <v>Ingen kjent effekt</v>
          </cell>
          <cell r="AX1058" t="str">
            <v>Ingen kjent effekt</v>
          </cell>
          <cell r="BC1058" t="str">
            <v>Ingen kjent effekt</v>
          </cell>
          <cell r="BD1058" t="str">
            <v>Ingen kjent effekt</v>
          </cell>
          <cell r="BE1058" t="str">
            <v>no</v>
          </cell>
          <cell r="BF1058" t="str">
            <v>no</v>
          </cell>
          <cell r="BG1058" t="str">
            <v>V</v>
          </cell>
          <cell r="BK1058" t="str">
            <v>temperate_nemoral:Asia</v>
          </cell>
          <cell r="BM1058" t="str">
            <v>temperate_boreal:Europe|temperate_nemoral:Europe,Asia</v>
          </cell>
          <cell r="BO1058">
            <v>3</v>
          </cell>
          <cell r="BQ1058" t="str">
            <v>X</v>
          </cell>
          <cell r="BR1058" t="str">
            <v>RedListCategoryLevel</v>
          </cell>
          <cell r="BT1058">
            <v>2</v>
          </cell>
          <cell r="BW1058" t="str">
            <v>SpreadYearlyIncreaseCalculatedExpansionSpeed</v>
          </cell>
          <cell r="BX1058">
            <v>95.49</v>
          </cell>
          <cell r="BY1058">
            <v>1</v>
          </cell>
          <cell r="CB1058" t="str">
            <v>T37,T40</v>
          </cell>
          <cell r="CC1058">
            <v>1</v>
          </cell>
          <cell r="CH1058">
            <v>1</v>
          </cell>
          <cell r="CM1058">
            <v>1</v>
          </cell>
          <cell r="CQ1058">
            <v>1</v>
          </cell>
          <cell r="CU1058">
            <v>1</v>
          </cell>
          <cell r="CX1058">
            <v>0</v>
          </cell>
          <cell r="CY1058">
            <v>1</v>
          </cell>
          <cell r="DB1058">
            <v>0</v>
          </cell>
          <cell r="DC1058" t="str">
            <v>Stordragehode &lt;i&gt;Nepeta sibirica &lt;/i&gt;(tidligere &lt;em&gt;Dracocephalum sibiricum&lt;/em&gt;)&lt;em&gt; &lt;/em&gt;er en langlevd flerårig, hardfør, kontinental urt fra Sør-Sibir og Sentral-Asia. Den har frøreproduksjon. Den dyrkes litt som hagestaude, særlig i innlandsstrøk.</v>
          </cell>
          <cell r="DD1058" t="str">
            <v>&lt;p&gt;Arten har bare hatt fem opptredener i Norge, i VA Kristiansand 1951, i Op Lesja 1970 og Lom 1996, 2012, 2016, i Fi Berlevåg 2001-2003 og Tr Tromsø 2016. I Lesja ble arten bare dokumentert fra &amp;#233:n lokalitet, men observert fra to til, på veikanter og grasbakker nær gårder og hager, og den står der fortsatt (R. Elven, pers. obs.). Arten er hardfør, et attraktivt innslag i hager under klimaforhold der tilbudet av planter er begrenset, og har et opplagt potensial i innlandsstrøk, bare den kommer ut i rett miljø.&lt;/p&gt;</v>
          </cell>
          <cell r="DE1058" t="str">
            <v>Arten er kommet inn som hagestaude og er hardfør, attraktiv, men påfallende lite dyrket og antas å være spredt fra dyrkning. Arten reproduserer kanskje enkelte steder. Frøene spres trolig bare lokalt. &lt;br/&gt;</v>
          </cell>
          <cell r="DF1058" t="str">
            <v>Invasjonspotensialet er moderat (med usikkerhet til begrenset), som en kombinasjon av moderat (til begrenset) median levetid og begrenset ekspansjonshastighet. Arten dyrkes trolig sjelden, og er bare observert forvillet en håndfull spredte steder i Norge. Arten har sitt største potensial i de tørre, indre dalførene hvor klima- og jordbunnsforholdene likner dem i skogsteppene den kommer fra. Dersom denne arten får bedre fotfeste, vil den kunne begynne å ekspandere i Norge.</v>
          </cell>
          <cell r="DG1058" t="str">
            <v>Det er ingen kjente negative økologiske effekter knyttet til denne arten.</v>
          </cell>
          <cell r="DH1058" t="str">
            <v>Stordragehode vurderes til lav økologisk risiko, og bare på grunn av invasjonspotensialet.</v>
          </cell>
          <cell r="DI1058">
            <v>0</v>
          </cell>
        </row>
        <row r="1059">
          <cell r="B1059" t="str">
            <v>Nepeta ×faasenii</v>
          </cell>
          <cell r="C1059" t="str">
            <v>Bergmans ex Stearn</v>
          </cell>
          <cell r="D1059" t="str">
            <v>prydkattemynte</v>
          </cell>
          <cell r="E1059">
            <v>134775</v>
          </cell>
          <cell r="F1059">
            <v>102343</v>
          </cell>
          <cell r="G1059" t="str">
            <v>ExpertGroups/Karplanter/N</v>
          </cell>
          <cell r="H1059" t="str">
            <v>Karplanter</v>
          </cell>
          <cell r="I1059" t="str">
            <v>Karplanter</v>
          </cell>
          <cell r="J1059" t="str">
            <v>NotApplicable</v>
          </cell>
          <cell r="M1059" t="str">
            <v>canNotEstablishWithin50years</v>
          </cell>
          <cell r="AA1059">
            <v>1935</v>
          </cell>
          <cell r="AB1059" t="str">
            <v>terrestrial</v>
          </cell>
          <cell r="AD1059" t="str">
            <v>unknown</v>
          </cell>
          <cell r="AE1059" t="str">
            <v>no</v>
          </cell>
          <cell r="AF1059" t="str">
            <v>unknown</v>
          </cell>
          <cell r="AI1059">
            <v>5</v>
          </cell>
          <cell r="AW1059" t="str">
            <v>Ingen kjent effekt</v>
          </cell>
          <cell r="AX1059" t="str">
            <v>Ingen kjent effekt</v>
          </cell>
          <cell r="BC1059" t="str">
            <v>Ingen kjent effekt</v>
          </cell>
          <cell r="BD1059" t="str">
            <v>Ingen kjent effekt</v>
          </cell>
          <cell r="BK1059" t="str">
            <v>unknown:Europe,Asia,Africa</v>
          </cell>
          <cell r="DI1059">
            <v>0</v>
          </cell>
        </row>
        <row r="1060">
          <cell r="B1060" t="str">
            <v>Nicandra physalodes</v>
          </cell>
          <cell r="C1060" t="str">
            <v>(L.) Gaertn.</v>
          </cell>
          <cell r="D1060" t="str">
            <v>giftbær</v>
          </cell>
          <cell r="E1060">
            <v>63689</v>
          </cell>
          <cell r="F1060">
            <v>103729</v>
          </cell>
          <cell r="G1060" t="str">
            <v>ExpertGroups/Karplanter/N</v>
          </cell>
          <cell r="H1060" t="str">
            <v>Karplanter</v>
          </cell>
          <cell r="I1060" t="str">
            <v>Karplanter</v>
          </cell>
          <cell r="J1060" t="str">
            <v>AlienSpecie</v>
          </cell>
          <cell r="N1060">
            <v>1</v>
          </cell>
          <cell r="Q1060">
            <v>1</v>
          </cell>
          <cell r="T1060" t="str">
            <v>NK</v>
          </cell>
          <cell r="U1060">
            <v>1</v>
          </cell>
          <cell r="V1060" t="str">
            <v>1,1</v>
          </cell>
          <cell r="X1060">
            <v>1</v>
          </cell>
          <cell r="Y1060">
            <v>1</v>
          </cell>
          <cell r="Z1060">
            <v>1</v>
          </cell>
          <cell r="AA1060">
            <v>1934</v>
          </cell>
          <cell r="AB1060" t="str">
            <v>terrestrial</v>
          </cell>
          <cell r="AD1060" t="str">
            <v>unknown</v>
          </cell>
          <cell r="AE1060" t="str">
            <v>yes</v>
          </cell>
          <cell r="AF1060" t="str">
            <v>unknown</v>
          </cell>
          <cell r="AI1060">
            <v>1</v>
          </cell>
          <cell r="AJ1060" t="str">
            <v>V</v>
          </cell>
          <cell r="AL1060">
            <v>2</v>
          </cell>
          <cell r="AM1060" t="str">
            <v>importDirect</v>
          </cell>
          <cell r="AN1060">
            <v>1</v>
          </cell>
          <cell r="AO1060" t="str">
            <v>introductionEscaped</v>
          </cell>
          <cell r="AP1060" t="str">
            <v>Bu</v>
          </cell>
          <cell r="AQ1060">
            <v>4</v>
          </cell>
          <cell r="AR1060">
            <v>3</v>
          </cell>
          <cell r="AS1060">
            <v>12</v>
          </cell>
          <cell r="AT1060">
            <v>1</v>
          </cell>
          <cell r="AU1060">
            <v>24</v>
          </cell>
          <cell r="AV1060">
            <v>100</v>
          </cell>
          <cell r="AW1060" t="str">
            <v>Frøene har vært i bruk i folkemedisin, men de anses å være i giftigste laget (se W.J. Beal Botanic Garden).</v>
          </cell>
          <cell r="AX1060" t="str">
            <v>Ingen kjent effekt</v>
          </cell>
          <cell r="BC1060" t="str">
            <v>Ingen kjent effekt</v>
          </cell>
          <cell r="BD1060" t="str">
            <v>Ingen kjent effekt</v>
          </cell>
          <cell r="BE1060" t="str">
            <v>no</v>
          </cell>
          <cell r="BF1060" t="str">
            <v>no</v>
          </cell>
          <cell r="BG1060" t="str">
            <v>V</v>
          </cell>
          <cell r="BK1060" t="str">
            <v>temperate_nemoral:SouthAmerica</v>
          </cell>
          <cell r="BM1060" t="str">
            <v>temperate_nemoral:Europe,Asia,Africa,Oceania,NorthAndCentralAmerica,SouthAmerica|subtropic_unspecified:Europe,Asia,Africa,Oceania,NorthAndCentralAmerica,SouthAmerica|subtropic_caperegion:Africa|subtropic_highlands:Asia,Africa,SouthAmerica|tropic:Asia,Africa,Oceania,NorthAndCentralAmerica,SouthAmerica</v>
          </cell>
          <cell r="BO1060">
            <v>1</v>
          </cell>
          <cell r="BR1060" t="str">
            <v>RedListCategoryLevel</v>
          </cell>
          <cell r="BT1060">
            <v>1</v>
          </cell>
          <cell r="BW1060" t="str">
            <v>SpreadYearlyIncreaseCalculatedExpansionSpeed</v>
          </cell>
          <cell r="BX1060">
            <v>0</v>
          </cell>
          <cell r="BY1060">
            <v>1</v>
          </cell>
          <cell r="CB1060" t="str">
            <v>T35,T37-C-3,T42</v>
          </cell>
          <cell r="CC1060">
            <v>1</v>
          </cell>
          <cell r="CH1060">
            <v>1</v>
          </cell>
          <cell r="CM1060">
            <v>1</v>
          </cell>
          <cell r="CQ1060">
            <v>1</v>
          </cell>
          <cell r="CU1060">
            <v>1</v>
          </cell>
          <cell r="CX1060">
            <v>0</v>
          </cell>
          <cell r="CY1060">
            <v>1</v>
          </cell>
          <cell r="DB1060">
            <v>0</v>
          </cell>
          <cell r="DC1060" t="str">
            <v>Giftbær &lt;em&gt;Nicandra physalodes &lt;/em&gt;kommer fra Peru, er ettårig og frøreproduserer.</v>
          </cell>
          <cell r="DD1060" t="str">
            <v>&lt;p&gt;Giftbær dyrkes en del som ettårig sommerblomst i hager, med første funn som forvillet i Oslo: Storo gartneri i 1934. Fram til slutten av 1990-tallet ble det gjort spredte funn i Sør-Norge, og fra 1997 er arten blitt funnet mye hyppigere, med nesten årvisse funn på enkelte avfallsdeponier. Arten setter rikelig med gode frø og overvintring og spiring av frø er notert flere ganger, men ingen flerårig bestand er ennå påvist i Norge. Artens nærvær i Norge er avhengig av jevnlig tilførsel og forvilling.&lt;/p&gt;</v>
          </cell>
          <cell r="DE1060" t="str">
            <v>Arten forvilles fra hager (med frø), men kan også ha kommet inn med kraftf&amp;#244:r og som åker- og hageugras. Arten setter rikelig med gode frø og overvintring og utendørs spiring av frø er notert flere ganger.</v>
          </cell>
          <cell r="DF1060" t="str">
            <v>Funnfrekvensen er økende, men invasjonspotensialet er fortsatt ikke-eksisterende så lenge ingen etablert bestand er dokumentert.</v>
          </cell>
          <cell r="DG1060" t="str">
            <v>Det er ingen kjente negative økologiske effekter knyttet til arten.</v>
          </cell>
          <cell r="DH1060" t="str">
            <v>&lt;p&gt;Giftbær vurderes til ingen kjent økologisk risiko. Arten har ingen kjente negative økologiske effekter. Arten kan imidlertid være under svak etablering, men ser ut til å være nokså avhengig av nye innførsler. &lt;/p&gt;</v>
          </cell>
          <cell r="DI1060">
            <v>2</v>
          </cell>
        </row>
        <row r="1061">
          <cell r="B1061" t="str">
            <v>Nicotiana alata</v>
          </cell>
          <cell r="C1061" t="str">
            <v>Link &amp; Otto</v>
          </cell>
          <cell r="D1061" t="str">
            <v>vingetobakk</v>
          </cell>
          <cell r="E1061">
            <v>63691</v>
          </cell>
          <cell r="F1061">
            <v>103731</v>
          </cell>
          <cell r="G1061" t="str">
            <v>ExpertGroups/Karplanter/N</v>
          </cell>
          <cell r="H1061" t="str">
            <v>Karplanter</v>
          </cell>
          <cell r="I1061" t="str">
            <v>Karplanter</v>
          </cell>
          <cell r="J1061" t="str">
            <v>NotApplicable</v>
          </cell>
          <cell r="M1061" t="str">
            <v>canNotEstablishWithin50years</v>
          </cell>
          <cell r="AA1061">
            <v>1905</v>
          </cell>
          <cell r="AB1061" t="str">
            <v>terrestrial</v>
          </cell>
          <cell r="AD1061" t="str">
            <v>unknown</v>
          </cell>
          <cell r="AE1061" t="str">
            <v>no</v>
          </cell>
          <cell r="AF1061" t="str">
            <v>unknown</v>
          </cell>
          <cell r="AI1061">
            <v>1</v>
          </cell>
          <cell r="AJ1061" t="str">
            <v>V</v>
          </cell>
          <cell r="AW1061" t="str">
            <v>Ingen kjent effekt</v>
          </cell>
          <cell r="AX1061" t="str">
            <v>Ingen kjent effekt</v>
          </cell>
          <cell r="BC1061" t="str">
            <v>Ingen kjent effekt</v>
          </cell>
          <cell r="BD1061" t="str">
            <v>Ingen kjent effekt</v>
          </cell>
          <cell r="BK1061" t="str">
            <v>subtropic_humid:SouthAmerica</v>
          </cell>
          <cell r="BM1061" t="str">
            <v>subtropic_humid:SouthAmerica</v>
          </cell>
          <cell r="DI1061">
            <v>1</v>
          </cell>
        </row>
        <row r="1062">
          <cell r="B1062" t="str">
            <v>Nicotiana rustica</v>
          </cell>
          <cell r="C1062" t="str">
            <v>L.</v>
          </cell>
          <cell r="D1062" t="str">
            <v>bondetobakk</v>
          </cell>
          <cell r="E1062">
            <v>63692</v>
          </cell>
          <cell r="F1062">
            <v>103732</v>
          </cell>
          <cell r="G1062" t="str">
            <v>ExpertGroups/Karplanter/N</v>
          </cell>
          <cell r="H1062" t="str">
            <v>Karplanter</v>
          </cell>
          <cell r="I1062" t="str">
            <v>Karplanter</v>
          </cell>
          <cell r="J1062" t="str">
            <v>NotApplicable</v>
          </cell>
          <cell r="M1062" t="str">
            <v>canNotEstablishWithin50years</v>
          </cell>
          <cell r="AA1062">
            <v>1932</v>
          </cell>
          <cell r="AB1062" t="str">
            <v>terrestrial</v>
          </cell>
          <cell r="AD1062" t="str">
            <v>unknown</v>
          </cell>
          <cell r="AE1062" t="str">
            <v>no</v>
          </cell>
          <cell r="AF1062" t="str">
            <v>unknown</v>
          </cell>
          <cell r="AI1062">
            <v>1</v>
          </cell>
          <cell r="AJ1062" t="str">
            <v>V</v>
          </cell>
          <cell r="AW1062" t="str">
            <v>Skadevirkningene av tobakk tør være kjent. Bondetobakk har 3 ganger høyere nikotin-innhold enn virginiatobakk.</v>
          </cell>
          <cell r="AX1062" t="str">
            <v>Ingen kjent effekt</v>
          </cell>
          <cell r="BC1062" t="str">
            <v>Ingen kjent effekt</v>
          </cell>
          <cell r="BD1062" t="str">
            <v>Ingen kjent effekt</v>
          </cell>
          <cell r="BK1062" t="str">
            <v>temperate_dry:NorthAndCentralAmerica|subtropic_unspecified:NorthAndCentralAmerica</v>
          </cell>
          <cell r="BM1062" t="str">
            <v>temperate_dry:NorthAndCentralAmerica|subtropic_unspecified:NorthAndCentralAmerica</v>
          </cell>
          <cell r="DI1062">
            <v>0</v>
          </cell>
        </row>
        <row r="1063">
          <cell r="B1063" t="str">
            <v>Nicotiana sylvestris</v>
          </cell>
          <cell r="C1063" t="str">
            <v>Speg. &amp; S.Comes</v>
          </cell>
          <cell r="D1063" t="str">
            <v>skogtobakk</v>
          </cell>
          <cell r="E1063">
            <v>85636</v>
          </cell>
          <cell r="F1063">
            <v>128757</v>
          </cell>
          <cell r="G1063" t="str">
            <v>ExpertGroups/Karplanter/N</v>
          </cell>
          <cell r="H1063" t="str">
            <v>Karplanter</v>
          </cell>
          <cell r="I1063" t="str">
            <v>Karplanter</v>
          </cell>
          <cell r="J1063" t="str">
            <v>NotApplicable</v>
          </cell>
          <cell r="M1063" t="str">
            <v>canNotEstablishWithin50years</v>
          </cell>
          <cell r="AA1063">
            <v>2008</v>
          </cell>
          <cell r="AB1063" t="str">
            <v>terrestrial</v>
          </cell>
          <cell r="AD1063" t="str">
            <v>unknown</v>
          </cell>
          <cell r="AE1063" t="str">
            <v>no</v>
          </cell>
          <cell r="AF1063" t="str">
            <v>unknown</v>
          </cell>
          <cell r="AI1063">
            <v>1</v>
          </cell>
          <cell r="AJ1063" t="str">
            <v>V</v>
          </cell>
          <cell r="AW1063" t="str">
            <v>Ingen kjent effekt</v>
          </cell>
          <cell r="AX1063" t="str">
            <v>Ingen kjent effekt</v>
          </cell>
          <cell r="BC1063" t="str">
            <v>Ingen kjent effekt</v>
          </cell>
          <cell r="BD1063" t="str">
            <v>Ingen kjent effekt</v>
          </cell>
          <cell r="BK1063" t="str">
            <v>subtropic_unspecified:SouthAmerica|subtropic_highlands:SouthAmerica</v>
          </cell>
          <cell r="BM1063" t="str">
            <v>subtropic_unspecified:SouthAmerica|subtropic_highlands:SouthAmerica</v>
          </cell>
          <cell r="DI1063">
            <v>0</v>
          </cell>
        </row>
        <row r="1064">
          <cell r="B1064" t="str">
            <v>Nicotiana tabacum</v>
          </cell>
          <cell r="C1064" t="str">
            <v>L.</v>
          </cell>
          <cell r="D1064" t="str">
            <v>virginiatobakk</v>
          </cell>
          <cell r="E1064">
            <v>63694</v>
          </cell>
          <cell r="F1064">
            <v>103734</v>
          </cell>
          <cell r="G1064" t="str">
            <v>ExpertGroups/Karplanter/N</v>
          </cell>
          <cell r="H1064" t="str">
            <v>Karplanter</v>
          </cell>
          <cell r="I1064" t="str">
            <v>Karplanter</v>
          </cell>
          <cell r="J1064" t="str">
            <v>NotApplicable</v>
          </cell>
          <cell r="M1064" t="str">
            <v>canNotEstablishWithin50years</v>
          </cell>
          <cell r="AA1064">
            <v>1933</v>
          </cell>
          <cell r="AB1064" t="str">
            <v>terrestrial</v>
          </cell>
          <cell r="AD1064" t="str">
            <v>unknown</v>
          </cell>
          <cell r="AE1064" t="str">
            <v>no</v>
          </cell>
          <cell r="AF1064" t="str">
            <v>unknown</v>
          </cell>
          <cell r="AI1064">
            <v>1</v>
          </cell>
          <cell r="AJ1064" t="str">
            <v>V</v>
          </cell>
          <cell r="AW1064" t="str">
            <v>De negative effektene knyttet til tobakk tør være kjent.</v>
          </cell>
          <cell r="AX1064" t="str">
            <v>Ingen kjent effekt</v>
          </cell>
          <cell r="BC1064" t="str">
            <v>Ingen kjent effekt</v>
          </cell>
          <cell r="BD1064" t="str">
            <v>Ingen kjent effekt</v>
          </cell>
          <cell r="BK1064" t="str">
            <v>unknown:SouthAmerica</v>
          </cell>
          <cell r="DI1064">
            <v>0</v>
          </cell>
        </row>
        <row r="1065">
          <cell r="B1065" t="str">
            <v>Nicotiana ×sanderae</v>
          </cell>
          <cell r="C1065" t="str">
            <v>W.Watson</v>
          </cell>
          <cell r="D1065" t="str">
            <v>prydtobakk</v>
          </cell>
          <cell r="E1065">
            <v>134780</v>
          </cell>
          <cell r="F1065">
            <v>103733</v>
          </cell>
          <cell r="G1065" t="str">
            <v>ExpertGroups/Karplanter/N</v>
          </cell>
          <cell r="H1065" t="str">
            <v>Karplanter</v>
          </cell>
          <cell r="I1065" t="str">
            <v>Karplanter</v>
          </cell>
          <cell r="J1065" t="str">
            <v>NotApplicable</v>
          </cell>
          <cell r="M1065" t="str">
            <v>canNotEstablishWithin50years</v>
          </cell>
          <cell r="AA1065">
            <v>2003</v>
          </cell>
          <cell r="AB1065" t="str">
            <v>terrestrial</v>
          </cell>
          <cell r="AD1065" t="str">
            <v>unknown</v>
          </cell>
          <cell r="AE1065" t="str">
            <v>no</v>
          </cell>
          <cell r="AF1065" t="str">
            <v>unknown</v>
          </cell>
          <cell r="AI1065">
            <v>1</v>
          </cell>
          <cell r="AJ1065" t="str">
            <v>V</v>
          </cell>
          <cell r="AW1065" t="str">
            <v>Ingen kjent effekt</v>
          </cell>
          <cell r="AX1065" t="str">
            <v>Ingen kjent effekt</v>
          </cell>
          <cell r="BC1065" t="str">
            <v>Ingen kjent effekt</v>
          </cell>
          <cell r="BD1065" t="str">
            <v>Ingen kjent effekt</v>
          </cell>
          <cell r="BK1065" t="str">
            <v>unknown:SouthAmerica</v>
          </cell>
          <cell r="DI1065">
            <v>0</v>
          </cell>
        </row>
        <row r="1066">
          <cell r="B1066" t="str">
            <v>Nigella damascena</v>
          </cell>
          <cell r="C1066" t="str">
            <v>L.</v>
          </cell>
          <cell r="D1066" t="str">
            <v>jomfrugrønn</v>
          </cell>
          <cell r="E1066">
            <v>63091</v>
          </cell>
          <cell r="F1066">
            <v>103131</v>
          </cell>
          <cell r="G1066" t="str">
            <v>ExpertGroups/Karplanter/N</v>
          </cell>
          <cell r="H1066" t="str">
            <v>Karplanter</v>
          </cell>
          <cell r="I1066" t="str">
            <v>Karplanter</v>
          </cell>
          <cell r="J1066" t="str">
            <v>NotApplicable</v>
          </cell>
          <cell r="M1066" t="str">
            <v>canNotEstablishWithin50years</v>
          </cell>
          <cell r="AA1066">
            <v>1902</v>
          </cell>
          <cell r="AB1066" t="str">
            <v>terrestrial</v>
          </cell>
          <cell r="AD1066" t="str">
            <v>origin,unknown</v>
          </cell>
          <cell r="AE1066" t="str">
            <v>no</v>
          </cell>
          <cell r="AF1066" t="str">
            <v>unknown</v>
          </cell>
          <cell r="AI1066">
            <v>1</v>
          </cell>
          <cell r="AJ1066" t="str">
            <v>V</v>
          </cell>
          <cell r="AW1066" t="str">
            <v>Ingen kjent effekt</v>
          </cell>
          <cell r="AX1066" t="str">
            <v>Ingen kjent effekt</v>
          </cell>
          <cell r="BC1066" t="str">
            <v>Ingen kjent effekt</v>
          </cell>
          <cell r="BD1066" t="str">
            <v>Ingen kjent effekt</v>
          </cell>
          <cell r="BK1066" t="str">
            <v>subtropic_mediterranean:Europe,Asia,Africa</v>
          </cell>
          <cell r="BM1066" t="str">
            <v>temperate_nemoral:Europe|temperate_dry:Europe|subtropic_mediterranean:Europe,Asia,Africa,Oceania,NorthAndCentralAmerica</v>
          </cell>
          <cell r="DI1066">
            <v>0</v>
          </cell>
        </row>
        <row r="1067">
          <cell r="B1067" t="str">
            <v>Ocimum basilicum</v>
          </cell>
          <cell r="C1067" t="str">
            <v>L.</v>
          </cell>
          <cell r="D1067" t="str">
            <v>basilikum</v>
          </cell>
          <cell r="E1067">
            <v>84837</v>
          </cell>
          <cell r="F1067">
            <v>127974</v>
          </cell>
          <cell r="G1067" t="str">
            <v>ExpertGroups/Karplanter/N</v>
          </cell>
          <cell r="H1067" t="str">
            <v>Karplanter</v>
          </cell>
          <cell r="I1067" t="str">
            <v>Karplanter</v>
          </cell>
          <cell r="J1067" t="str">
            <v>NotApplicable</v>
          </cell>
          <cell r="M1067" t="str">
            <v>canNotEstablishWithin50years</v>
          </cell>
          <cell r="AA1067">
            <v>2003</v>
          </cell>
          <cell r="AB1067" t="str">
            <v>terrestrial</v>
          </cell>
          <cell r="AD1067" t="str">
            <v>unknown</v>
          </cell>
          <cell r="AE1067" t="str">
            <v>no</v>
          </cell>
          <cell r="AF1067" t="str">
            <v>unknown</v>
          </cell>
          <cell r="AI1067">
            <v>1</v>
          </cell>
          <cell r="AJ1067" t="str">
            <v>V</v>
          </cell>
          <cell r="AW1067" t="str">
            <v>Ingen kjent effekt</v>
          </cell>
          <cell r="AX1067" t="str">
            <v>Økonomisk viktig og vanlig krydderplante.</v>
          </cell>
          <cell r="BC1067" t="str">
            <v>Ingen kjent effekt</v>
          </cell>
          <cell r="BD1067" t="str">
            <v>Ingen kjent effekt</v>
          </cell>
          <cell r="BK1067" t="str">
            <v>subtropic_unspecified:Asia|tropic:Asia</v>
          </cell>
          <cell r="BM1067" t="str">
            <v>subtropic_unspecified:Asia|tropic:Asia</v>
          </cell>
          <cell r="DI1067">
            <v>0</v>
          </cell>
        </row>
        <row r="1068">
          <cell r="B1068" t="str">
            <v>Odontites vernus</v>
          </cell>
          <cell r="C1068" t="str">
            <v>(Bellardi) Dumort.</v>
          </cell>
          <cell r="D1068" t="str">
            <v>åkerrødtopp</v>
          </cell>
          <cell r="E1068">
            <v>134846</v>
          </cell>
          <cell r="F1068">
            <v>145717</v>
          </cell>
          <cell r="G1068" t="str">
            <v>ExpertGroups/Karplanter/N</v>
          </cell>
          <cell r="H1068" t="str">
            <v>Karplanter</v>
          </cell>
          <cell r="I1068" t="str">
            <v>Karplanter</v>
          </cell>
          <cell r="J1068" t="str">
            <v>NotApplicable</v>
          </cell>
          <cell r="M1068" t="str">
            <v>notAlienSpecie</v>
          </cell>
          <cell r="AB1068" t="str">
            <v>terrestrial</v>
          </cell>
          <cell r="AE1068" t="str">
            <v>no</v>
          </cell>
          <cell r="AF1068" t="str">
            <v>unknown</v>
          </cell>
          <cell r="AI1068">
            <v>1</v>
          </cell>
          <cell r="AJ1068" t="str">
            <v>V</v>
          </cell>
          <cell r="DI1068">
            <v>0</v>
          </cell>
        </row>
        <row r="1069">
          <cell r="B1069" t="str">
            <v>Oenothera albipercurva</v>
          </cell>
          <cell r="C1069" t="str">
            <v>Renner ex Hudziok</v>
          </cell>
          <cell r="E1069">
            <v>85742</v>
          </cell>
          <cell r="F1069">
            <v>128853</v>
          </cell>
          <cell r="G1069" t="str">
            <v>ExpertGroups/Karplanter/N</v>
          </cell>
          <cell r="H1069" t="str">
            <v>Karplanter</v>
          </cell>
          <cell r="I1069" t="str">
            <v>Karplanter</v>
          </cell>
          <cell r="J1069" t="str">
            <v>NotApplicable</v>
          </cell>
          <cell r="M1069" t="str">
            <v>canNotEstablishWithin50years</v>
          </cell>
          <cell r="AA1069">
            <v>1880</v>
          </cell>
          <cell r="AB1069" t="str">
            <v>terrestrial</v>
          </cell>
          <cell r="AD1069" t="str">
            <v>unknown</v>
          </cell>
          <cell r="AE1069" t="str">
            <v>no</v>
          </cell>
          <cell r="AF1069" t="str">
            <v>unknown</v>
          </cell>
          <cell r="AI1069">
            <v>2</v>
          </cell>
          <cell r="AJ1069" t="str">
            <v>V</v>
          </cell>
          <cell r="AW1069" t="str">
            <v>Ingen kjent effekt</v>
          </cell>
          <cell r="AX1069" t="str">
            <v>Ingen kjent effekt</v>
          </cell>
          <cell r="BC1069" t="str">
            <v>Ingen kjent effekt</v>
          </cell>
          <cell r="BD1069" t="str">
            <v>Ingen kjent effekt</v>
          </cell>
          <cell r="BK1069" t="str">
            <v>temperate_nemoral:Europe</v>
          </cell>
          <cell r="BM1069" t="str">
            <v>temperate_nemoral:Europe</v>
          </cell>
          <cell r="DI1069">
            <v>1</v>
          </cell>
        </row>
        <row r="1070">
          <cell r="B1070" t="str">
            <v>Oenothera ammophila</v>
          </cell>
          <cell r="C1070" t="str">
            <v>Focke</v>
          </cell>
          <cell r="D1070" t="str">
            <v>sandnattlys</v>
          </cell>
          <cell r="E1070">
            <v>62813</v>
          </cell>
          <cell r="F1070">
            <v>102853</v>
          </cell>
          <cell r="G1070" t="str">
            <v>ExpertGroups/Karplanter/N</v>
          </cell>
          <cell r="H1070" t="str">
            <v>Karplanter</v>
          </cell>
          <cell r="I1070" t="str">
            <v>Karplanter</v>
          </cell>
          <cell r="J1070" t="str">
            <v>AlienSpecie</v>
          </cell>
          <cell r="N1070">
            <v>3</v>
          </cell>
          <cell r="O1070" t="str">
            <v>V</v>
          </cell>
          <cell r="Q1070">
            <v>1</v>
          </cell>
          <cell r="T1070" t="str">
            <v>LO</v>
          </cell>
          <cell r="U1070">
            <v>2</v>
          </cell>
          <cell r="V1070" t="str">
            <v>3A,1</v>
          </cell>
          <cell r="AA1070">
            <v>1931</v>
          </cell>
          <cell r="AB1070" t="str">
            <v>terrestrial</v>
          </cell>
          <cell r="AD1070" t="str">
            <v>origin</v>
          </cell>
          <cell r="AE1070" t="str">
            <v>no</v>
          </cell>
          <cell r="AF1070" t="str">
            <v>unknown</v>
          </cell>
          <cell r="AG1070">
            <v>1962</v>
          </cell>
          <cell r="AH1070" t="str">
            <v>Ro Klepp: Bore</v>
          </cell>
          <cell r="AI1070">
            <v>2</v>
          </cell>
          <cell r="AJ1070" t="str">
            <v>V</v>
          </cell>
          <cell r="AN1070">
            <v>2</v>
          </cell>
          <cell r="AO1070" t="str">
            <v>introductionNaturalDispersal,spreadNaturalDispersal</v>
          </cell>
          <cell r="AP1070" t="str">
            <v>Bu,Ve,Va,Ro</v>
          </cell>
          <cell r="AQ1070">
            <v>24</v>
          </cell>
          <cell r="AR1070">
            <v>3</v>
          </cell>
          <cell r="AS1070">
            <v>72</v>
          </cell>
          <cell r="AT1070">
            <v>20000</v>
          </cell>
          <cell r="AU1070">
            <v>144</v>
          </cell>
          <cell r="AV1070">
            <v>5</v>
          </cell>
          <cell r="AW1070" t="str">
            <v>Ingen kjent effekt</v>
          </cell>
          <cell r="AX1070" t="str">
            <v>Ingen kjent effekt</v>
          </cell>
          <cell r="BC1070" t="str">
            <v>Ingen kjent effekt</v>
          </cell>
          <cell r="BD1070" t="str">
            <v>Ingen kjent effekt</v>
          </cell>
          <cell r="BE1070" t="str">
            <v>no</v>
          </cell>
          <cell r="BF1070" t="str">
            <v>no</v>
          </cell>
          <cell r="BG1070" t="str">
            <v>V</v>
          </cell>
          <cell r="BK1070" t="str">
            <v>temperate_nemoral:Europe</v>
          </cell>
          <cell r="BM1070" t="str">
            <v>temperate_nemoral:Europe</v>
          </cell>
          <cell r="BO1070">
            <v>3</v>
          </cell>
          <cell r="BR1070" t="str">
            <v>RedListCategoryLevel</v>
          </cell>
          <cell r="BT1070">
            <v>2</v>
          </cell>
          <cell r="BV1070" t="str">
            <v>X</v>
          </cell>
          <cell r="BW1070" t="str">
            <v>SpreadYearlyIncreaseCalculatedExpansionSpeed</v>
          </cell>
          <cell r="BX1070">
            <v>134.84</v>
          </cell>
          <cell r="BY1070">
            <v>1</v>
          </cell>
          <cell r="CB1070" t="str">
            <v>T21,T29</v>
          </cell>
          <cell r="CC1070">
            <v>1</v>
          </cell>
          <cell r="CH1070">
            <v>1</v>
          </cell>
          <cell r="CM1070">
            <v>1</v>
          </cell>
          <cell r="CP1070" t="str">
            <v>Sørlig etablert sanddynemark</v>
          </cell>
          <cell r="CQ1070">
            <v>1</v>
          </cell>
          <cell r="CU1070">
            <v>1</v>
          </cell>
          <cell r="CX1070">
            <v>0</v>
          </cell>
          <cell r="CY1070">
            <v>1</v>
          </cell>
          <cell r="DB1070">
            <v>0</v>
          </cell>
          <cell r="DC1070" t="str">
            <v>Sandnattlys &lt;i&gt;Oenothera ammophila&lt;/i&gt; er en toårig art som er oppstått i Nord-Europa, kanskje Tyskland, fra nordamerikanske foreldrearter. Den har trolig spredd seg naturlig til Norge fra Danmark med havstrømmer, men anses nå likevel å være fremmed fordi slekten &lt;i&gt;Oenothera &lt;/i&gt;er fra Nord-Amerika, og alle taksa i Europa har oppstått med utgangspunkt i disse skal vurderes som fremmede. Sandnattlys ble likevel vurdert i den forrige rødlista (Henriksen et al. 2015), som den eneste i nattlys-slekta, fordi den hadde kommet seg inn til landet for egen maskin.</v>
          </cell>
          <cell r="DD1070" t="str">
            <v>Arten ble først funnet i Te Kragerø: "Storholmen" [trolig Stråholmen] 1931, men er ikke gjenfunnet her. Funn i Ro Stavanger: Madla fra 1962 er heller ikke gjenfunnet, men det er derimot funn i Ro Klepp: Bore (1962, 1963, 1965, 1973, 1992, 2008, 2012, 2014) hvor den dermed ser ut til å være godt etablert. Nyere funn er to lokaliteter i VA Farsund (2004) og ett i Ro Hå (2013, 2015) og Vf Nøtterøy (2014) og Bu Hurum (2008). Forekomstene i Farsund er ettersøkt og ikke gjenfunnet (Pedersen 2009), men dette er en art som kommer og går litt, og den har dessuten trolig frøbank. Vi antar at mange eller de fleste norske forekomstene skyldes spontan spredning fra andre land rundt Nordsjøen, spesielt Danmark.</v>
          </cell>
          <cell r="DE1070" t="str">
            <v>Arten har spredd seg spontant til Norge med havstrømmer, trolig fra Danmark.</v>
          </cell>
          <cell r="DF1070" t="str">
            <v>Invasjonspotensialet er usikkert, men det har vært en tydelig økning i antall funn de senere årene. Arten sprer seg inn til landet spontant, så vi antar derfor at populasjonen er rimelig trygg og i middels stor spredning. Vi angir moderat invasjonspotelsial, med usikkerhet til begrenset, som en kombinasjon av moderat lang median levetid og begrenset (til låg) ekspansjonshastighet.</v>
          </cell>
          <cell r="DG1070" t="str">
            <v>Det er ingen kjente negative økologiske effekter knyttet til sandnattlys.</v>
          </cell>
          <cell r="DH1070" t="str">
            <v>Sandnattlys vurderes til lav økologisk risiko på grunn av kombinasjonen mellom et moderat (til begrenset) invasjonspotensial og ingen kjente negative økologiske effekter.</v>
          </cell>
          <cell r="DI1070">
            <v>3</v>
          </cell>
        </row>
        <row r="1071">
          <cell r="B1071" t="str">
            <v>Oenothera cambrica</v>
          </cell>
          <cell r="C1071" t="str">
            <v>Rostánski</v>
          </cell>
          <cell r="D1071" t="str">
            <v>prærienattlys</v>
          </cell>
          <cell r="E1071">
            <v>62815</v>
          </cell>
          <cell r="F1071">
            <v>102855</v>
          </cell>
          <cell r="G1071" t="str">
            <v>ExpertGroups/Karplanter/N</v>
          </cell>
          <cell r="H1071" t="str">
            <v>Karplanter</v>
          </cell>
          <cell r="I1071" t="str">
            <v>Karplanter</v>
          </cell>
          <cell r="J1071" t="str">
            <v>NotApplicable</v>
          </cell>
          <cell r="M1071" t="str">
            <v>canNotEstablishWithin50years</v>
          </cell>
          <cell r="AA1071">
            <v>1958</v>
          </cell>
          <cell r="AB1071" t="str">
            <v>terrestrial</v>
          </cell>
          <cell r="AD1071" t="str">
            <v>unknown</v>
          </cell>
          <cell r="AE1071" t="str">
            <v>no</v>
          </cell>
          <cell r="AF1071" t="str">
            <v>unknown</v>
          </cell>
          <cell r="AI1071">
            <v>2</v>
          </cell>
          <cell r="AJ1071" t="str">
            <v>V</v>
          </cell>
          <cell r="AW1071" t="str">
            <v>Ingen kjent effekt</v>
          </cell>
          <cell r="AX1071" t="str">
            <v>Ingen kjent effekt</v>
          </cell>
          <cell r="BC1071" t="str">
            <v>Ingen kjent effekt</v>
          </cell>
          <cell r="BD1071" t="str">
            <v>Ingen kjent effekt</v>
          </cell>
          <cell r="BK1071" t="str">
            <v>temperate_boreal:NorthAndCentralAmerica|temperate_nemoral:NorthAndCentralAmerica</v>
          </cell>
          <cell r="BM1071" t="str">
            <v>temperate_boreal:NorthAndCentralAmerica|temperate_nemoral:NorthAndCentralAmerica</v>
          </cell>
          <cell r="DI1071">
            <v>1</v>
          </cell>
        </row>
        <row r="1072">
          <cell r="B1072" t="str">
            <v>Oenothera casimiri</v>
          </cell>
          <cell r="C1072" t="str">
            <v>Rostánski</v>
          </cell>
          <cell r="D1072" t="str">
            <v>børstenattlys</v>
          </cell>
          <cell r="E1072">
            <v>62817</v>
          </cell>
          <cell r="F1072">
            <v>102857</v>
          </cell>
          <cell r="G1072" t="str">
            <v>ExpertGroups/Karplanter/N</v>
          </cell>
          <cell r="H1072" t="str">
            <v>Karplanter</v>
          </cell>
          <cell r="I1072" t="str">
            <v>Karplanter</v>
          </cell>
          <cell r="J1072" t="str">
            <v>NotApplicable</v>
          </cell>
          <cell r="M1072" t="str">
            <v>canNotEstablishWithin50years</v>
          </cell>
          <cell r="X1072">
            <v>1</v>
          </cell>
          <cell r="Y1072">
            <v>1</v>
          </cell>
          <cell r="Z1072">
            <v>1</v>
          </cell>
          <cell r="AA1072">
            <v>1932</v>
          </cell>
          <cell r="AB1072" t="str">
            <v>terrestrial</v>
          </cell>
          <cell r="AD1072" t="str">
            <v>origin</v>
          </cell>
          <cell r="AE1072" t="str">
            <v>yes</v>
          </cell>
          <cell r="AF1072" t="str">
            <v>unknown</v>
          </cell>
          <cell r="AI1072">
            <v>2</v>
          </cell>
          <cell r="AJ1072" t="str">
            <v>V</v>
          </cell>
          <cell r="AW1072" t="str">
            <v>Ingen kjent effekt</v>
          </cell>
          <cell r="AX1072" t="str">
            <v>Ingen kjent effekt</v>
          </cell>
          <cell r="BC1072" t="str">
            <v>Ingen kjent effekt</v>
          </cell>
          <cell r="BD1072" t="str">
            <v>Ingen kjent effekt</v>
          </cell>
          <cell r="BK1072" t="str">
            <v>temperate_nemoral:Europe</v>
          </cell>
          <cell r="BM1072" t="str">
            <v>temperate_nemoral:Europe</v>
          </cell>
          <cell r="DI1072">
            <v>1</v>
          </cell>
        </row>
        <row r="1073">
          <cell r="B1073" t="str">
            <v>Oenothera depressa</v>
          </cell>
          <cell r="C1073" t="str">
            <v>Greene</v>
          </cell>
          <cell r="D1073" t="str">
            <v>møllenattlys</v>
          </cell>
          <cell r="E1073">
            <v>62818</v>
          </cell>
          <cell r="F1073">
            <v>102858</v>
          </cell>
          <cell r="G1073" t="str">
            <v>ExpertGroups/Karplanter/N</v>
          </cell>
          <cell r="H1073" t="str">
            <v>Karplanter</v>
          </cell>
          <cell r="I1073" t="str">
            <v>Karplanter</v>
          </cell>
          <cell r="J1073" t="str">
            <v>AlienSpecie</v>
          </cell>
          <cell r="N1073">
            <v>1</v>
          </cell>
          <cell r="Q1073">
            <v>1</v>
          </cell>
          <cell r="T1073" t="str">
            <v>NK</v>
          </cell>
          <cell r="U1073">
            <v>1</v>
          </cell>
          <cell r="V1073" t="str">
            <v>1,1</v>
          </cell>
          <cell r="X1073">
            <v>1</v>
          </cell>
          <cell r="Y1073">
            <v>1</v>
          </cell>
          <cell r="Z1073">
            <v>1</v>
          </cell>
          <cell r="AA1073">
            <v>1920</v>
          </cell>
          <cell r="AB1073" t="str">
            <v>terrestrial</v>
          </cell>
          <cell r="AD1073" t="str">
            <v>unknown</v>
          </cell>
          <cell r="AE1073" t="str">
            <v>yes</v>
          </cell>
          <cell r="AF1073" t="str">
            <v>unknown</v>
          </cell>
          <cell r="AG1073">
            <v>1924</v>
          </cell>
          <cell r="AH1073" t="str">
            <v>ST Skaun: Pienes mølle</v>
          </cell>
          <cell r="AI1073">
            <v>2</v>
          </cell>
          <cell r="AJ1073" t="str">
            <v>V</v>
          </cell>
          <cell r="AN1073">
            <v>1</v>
          </cell>
          <cell r="AO1073" t="str">
            <v>introductionTransportpollution</v>
          </cell>
          <cell r="AP1073" t="str">
            <v>Øs,Ve</v>
          </cell>
          <cell r="AQ1073">
            <v>12</v>
          </cell>
          <cell r="AR1073">
            <v>2</v>
          </cell>
          <cell r="AS1073">
            <v>24</v>
          </cell>
          <cell r="AT1073">
            <v>50000</v>
          </cell>
          <cell r="AU1073">
            <v>24</v>
          </cell>
          <cell r="AV1073">
            <v>100</v>
          </cell>
          <cell r="AW1073" t="str">
            <v>Ingen kjent effekt</v>
          </cell>
          <cell r="AX1073" t="str">
            <v>Ingen kjent effekt</v>
          </cell>
          <cell r="BC1073" t="str">
            <v>Ingen kjent effekt</v>
          </cell>
          <cell r="BD1073" t="str">
            <v>Ingen kjent effekt</v>
          </cell>
          <cell r="BE1073" t="str">
            <v>no</v>
          </cell>
          <cell r="BF1073" t="str">
            <v>no</v>
          </cell>
          <cell r="BG1073" t="str">
            <v>V</v>
          </cell>
          <cell r="BK1073" t="str">
            <v>temperate_nemoral:NorthAndCentralAmerica</v>
          </cell>
          <cell r="BM1073" t="str">
            <v>temperate_nemoral:Europe,NorthAndCentralAmerica</v>
          </cell>
          <cell r="BO1073">
            <v>2</v>
          </cell>
          <cell r="BQ1073" t="str">
            <v>X</v>
          </cell>
          <cell r="BR1073" t="str">
            <v>RedListCategoryLevel</v>
          </cell>
          <cell r="BT1073">
            <v>1</v>
          </cell>
          <cell r="BW1073" t="str">
            <v>SpreadYearlyIncreaseCalculatedExpansionSpeed</v>
          </cell>
          <cell r="BX1073">
            <v>0</v>
          </cell>
          <cell r="BY1073">
            <v>1</v>
          </cell>
          <cell r="CB1073" t="str">
            <v>T35,T43,T40</v>
          </cell>
          <cell r="CC1073">
            <v>1</v>
          </cell>
          <cell r="CH1073">
            <v>1</v>
          </cell>
          <cell r="CM1073">
            <v>1</v>
          </cell>
          <cell r="CQ1073">
            <v>1</v>
          </cell>
          <cell r="CU1073">
            <v>1</v>
          </cell>
          <cell r="CX1073">
            <v>0</v>
          </cell>
          <cell r="CY1073">
            <v>1</v>
          </cell>
          <cell r="DB1073">
            <v>0</v>
          </cell>
          <cell r="DC1073" t="str">
            <v>Møllenattlys &lt;em&gt;Oenothera depressa &lt;/em&gt;kommer fra Nord-Amerika. Arten er toårig med seksuell frøformering.</v>
          </cell>
          <cell r="DD1073" t="str">
            <v>&lt;p&gt;Møllenattlys kom i hovedsak inn med korn i Norge, til møller og omlastningsplasser, med første funn i Ho Bergen i 1920 (i følge Rostanski &amp; Karlsson i Flora Nordica 2010), og deretter i Oslo Bygdøy i 1923 (angitt "i hage", trolig som ugras) og senere ved Pienes mølle i ST Skaun i 1924. Funnopplysningene tyder på langvarige bestander enkelte steder. Ettersom arten er toårig, må den enten ha reprodusert regelmessig eller i hvert fall hatt langvarig frøbank: Øf Halden 1945-1986, Oslo 1929-1935, Te Skaun 1924-1942. Arten har kanskje potensial for varig etablering i Norge, men det ser ut til at innførselen de senere tiårene har vært lav. Etter 1986 er den funnet bare &amp;#233:n gang, i Vf Larvik i veikanten ved Fritzøe mølle i 2004.&lt;/p&gt;</v>
          </cell>
          <cell r="DE1073" t="str">
            <v>Arten har kommet inn til Norge som forurensning med korn og kanskje med transportmidler på omlastingsplasser.</v>
          </cell>
          <cell r="DF1073" t="str">
            <v>Invasjonspotensialet er lite, en kombinasjon av begrenset (til kort) median levetid og ingen ekspansjon. Selv om arten gjennom tidligere forekomster har demonstrert at den trolig har et potensial for reproduksjon i Norge, antas den å ha et svært begrenset invasjonspotensial på grunn av begrenset innførsel og tilsynelatende manglende varighet på tidligere forekomster. Arten er til sammenligning angitt som en av de vanligste &lt;i&gt;Oenothera&lt;/i&gt;-artene i Mellom- og Øst-Europa (se Rostanski &amp; Verloove 2015), men det opplyses at den er sjeldnere vestover i Europa.</v>
          </cell>
          <cell r="DG1073" t="str">
            <v>Arten har ingen kjente negative økologiske effekter.</v>
          </cell>
          <cell r="DH1073" t="str">
            <v>&lt;p&gt;Møllenattlys er vurdert til ingen kjent økologisk risiko, på grunn av kombinasjonen mellom et lavt invasjonspotensial og ingen kjente negative økologiske effekter.&lt;/p&gt;&lt;p&gt;&lt;br/&gt;&lt;/p&gt;</v>
          </cell>
          <cell r="DI1073">
            <v>2</v>
          </cell>
        </row>
        <row r="1074">
          <cell r="B1074" t="str">
            <v>Oenothera fallax</v>
          </cell>
          <cell r="C1074" t="str">
            <v>Renner</v>
          </cell>
          <cell r="D1074" t="str">
            <v>kveldsnattlys</v>
          </cell>
          <cell r="E1074">
            <v>62819</v>
          </cell>
          <cell r="F1074">
            <v>102859</v>
          </cell>
          <cell r="G1074" t="str">
            <v>ExpertGroups/Karplanter/N</v>
          </cell>
          <cell r="H1074" t="str">
            <v>Karplanter</v>
          </cell>
          <cell r="I1074" t="str">
            <v>Karplanter</v>
          </cell>
          <cell r="J1074" t="str">
            <v>NotApplicable</v>
          </cell>
          <cell r="M1074" t="str">
            <v>canNotEstablishWithin50years</v>
          </cell>
          <cell r="AA1074">
            <v>1998</v>
          </cell>
          <cell r="AB1074" t="str">
            <v>terrestrial</v>
          </cell>
          <cell r="AD1074" t="str">
            <v>unknown</v>
          </cell>
          <cell r="AE1074" t="str">
            <v>no</v>
          </cell>
          <cell r="AF1074" t="str">
            <v>unknown</v>
          </cell>
          <cell r="AI1074">
            <v>2</v>
          </cell>
          <cell r="AJ1074" t="str">
            <v>V</v>
          </cell>
          <cell r="AW1074" t="str">
            <v>Ingen kjent effekt</v>
          </cell>
          <cell r="AX1074" t="str">
            <v>Ingen kjent effekt</v>
          </cell>
          <cell r="BC1074" t="str">
            <v>Ingen kjent effekt</v>
          </cell>
          <cell r="BD1074" t="str">
            <v>Ingen kjent effekt</v>
          </cell>
          <cell r="BK1074" t="str">
            <v>temperate_nemoral:Europe</v>
          </cell>
          <cell r="BM1074" t="str">
            <v>temperate_nemoral:Europe</v>
          </cell>
          <cell r="DI1074">
            <v>1</v>
          </cell>
        </row>
        <row r="1075">
          <cell r="B1075" t="str">
            <v>Oenothera glazioviana</v>
          </cell>
          <cell r="C1075" t="str">
            <v>Micheli</v>
          </cell>
          <cell r="D1075" t="str">
            <v>kjempenattlys</v>
          </cell>
          <cell r="E1075">
            <v>62820</v>
          </cell>
          <cell r="F1075">
            <v>102860</v>
          </cell>
          <cell r="G1075" t="str">
            <v>ExpertGroups/Karplanter/N</v>
          </cell>
          <cell r="H1075" t="str">
            <v>Karplanter</v>
          </cell>
          <cell r="I1075" t="str">
            <v>Karplanter</v>
          </cell>
          <cell r="J1075" t="str">
            <v>AlienSpecie</v>
          </cell>
          <cell r="N1075">
            <v>3</v>
          </cell>
          <cell r="Q1075">
            <v>1</v>
          </cell>
          <cell r="T1075" t="str">
            <v>LO</v>
          </cell>
          <cell r="U1075">
            <v>2</v>
          </cell>
          <cell r="V1075" t="str">
            <v>3B,1</v>
          </cell>
          <cell r="AA1075">
            <v>2000</v>
          </cell>
          <cell r="AB1075" t="str">
            <v>terrestrial</v>
          </cell>
          <cell r="AD1075" t="str">
            <v>unknown</v>
          </cell>
          <cell r="AE1075" t="str">
            <v>no</v>
          </cell>
          <cell r="AF1075" t="str">
            <v>unknown</v>
          </cell>
          <cell r="AG1075">
            <v>2003</v>
          </cell>
          <cell r="AH1075" t="str">
            <v>Vf Larvik: vis-a-vis havnesilo</v>
          </cell>
          <cell r="AI1075">
            <v>2</v>
          </cell>
          <cell r="AJ1075" t="str">
            <v>V</v>
          </cell>
          <cell r="AL1075">
            <v>1</v>
          </cell>
          <cell r="AM1075" t="str">
            <v>importDirect</v>
          </cell>
          <cell r="AN1075">
            <v>3</v>
          </cell>
          <cell r="AO1075" t="str">
            <v>introductionEscaped,spreadNaturalDispersal</v>
          </cell>
          <cell r="AP1075" t="str">
            <v>Øs,OsA,Bu,Ve,Te,Aa,Va,Ro</v>
          </cell>
          <cell r="AQ1075">
            <v>50</v>
          </cell>
          <cell r="AR1075">
            <v>2</v>
          </cell>
          <cell r="AS1075">
            <v>100</v>
          </cell>
          <cell r="AT1075">
            <v>28210</v>
          </cell>
          <cell r="AU1075">
            <v>300</v>
          </cell>
          <cell r="AV1075">
            <v>100</v>
          </cell>
          <cell r="AW1075" t="str">
            <v>Ingen kjent effekt</v>
          </cell>
          <cell r="AX1075" t="str">
            <v>Ingen kjent effekt</v>
          </cell>
          <cell r="BC1075" t="str">
            <v>Ingen kjent effekt</v>
          </cell>
          <cell r="BD1075" t="str">
            <v>Ingen kjent effekt</v>
          </cell>
          <cell r="BE1075" t="str">
            <v>no</v>
          </cell>
          <cell r="BF1075" t="str">
            <v>no</v>
          </cell>
          <cell r="BG1075" t="str">
            <v>V</v>
          </cell>
          <cell r="BK1075" t="str">
            <v>unknown:Europe,NorthAndCentralAmerica</v>
          </cell>
          <cell r="BM1075" t="str">
            <v>temperate_nemoral:Europe,Asia,Oceania,NorthAndCentralAmerica|subtropic_mediterranean:Europe,Oceania,NorthAndCentralAmerica|subtropic_caperegion:Africa</v>
          </cell>
          <cell r="BO1075">
            <v>2</v>
          </cell>
          <cell r="BR1075" t="str">
            <v>RedListCategoryLevel</v>
          </cell>
          <cell r="BT1075">
            <v>3</v>
          </cell>
          <cell r="BW1075" t="str">
            <v>SpreadYearlyIncreaseCalculatedExpansionSpeed</v>
          </cell>
          <cell r="BX1075">
            <v>230.3</v>
          </cell>
          <cell r="BY1075">
            <v>1</v>
          </cell>
          <cell r="CB1075" t="str">
            <v>T35,T37-C-3,T40</v>
          </cell>
          <cell r="CC1075">
            <v>1</v>
          </cell>
          <cell r="CH1075">
            <v>1</v>
          </cell>
          <cell r="CM1075">
            <v>1</v>
          </cell>
          <cell r="CQ1075">
            <v>1</v>
          </cell>
          <cell r="CU1075">
            <v>1</v>
          </cell>
          <cell r="CX1075">
            <v>0</v>
          </cell>
          <cell r="CY1075">
            <v>1</v>
          </cell>
          <cell r="DB1075">
            <v>0</v>
          </cell>
          <cell r="DC1075" t="str">
            <v>Kjempenattlys &lt;em&gt;Oenothera glazioviana&lt;/em&gt; har en noe uklar opprinnelse. Noen kilder angir at arten er nordamerikank, andre kilder angir at den kommer fra Europa (med utgangspunkt i nordamerikanske foreldrearter). Nyere funn tyder på at arten nå frøreproduserer i norsk natur. Arten er en ny, men nå populær hageplante. Den er toårig.</v>
          </cell>
          <cell r="DD1075" t="str">
            <v>Første funn av arten er på veikant i Vf Sandefjord i 2000. I påfølgende år ble den funnet på stadig nye steder i Vestfold (jordforbedringsdeponi, havnesilo, gjenvinningsdeponi) og etter hvert også i andre fylker (Østfold, Akershus, Buskerud, Telemark, Aust-Agder, Vest-Agder, Rogaland), i all hovedsak på sterkt menneskeforstyrrede steder som avfallsdeponier, veikanter ved havnesiloer osv. Flere av funnene er også angitt med individer i blomst og frukt, og etter hvert også med flere individer som tyder på en etablering med reproduksjon.</v>
          </cell>
          <cell r="DE1075" t="str">
            <v>Arten sprer seg med utkast fra hager, men den kan også forefinnes som forurensning i grasfrø o.l.</v>
          </cell>
          <cell r="DF1075" t="str">
            <v>Invasjonspotensialet for arten er moderat, med begrenset median levetid og moderat ekspansjonshastighet. En rekke funn de siste årene tyder på at den er stabil og i økning i Norge. Den angis som en av de mest utbredte fremmede artene i Europa i Kalnikova &amp; Palpurina (2015): dette må være en overdrivelse, muligens basert på at den ble vurdert som en av de mest invasive &lt;i&gt;&lt;u&gt;Oenothera&lt;/u&gt;&lt;/i&gt;-artene av Mihulka et al. (2006), noe som strengt tatt ikke er det samme.</v>
          </cell>
          <cell r="DG1075" t="str">
            <v>Det er ingen kjente negative økologiske effekter knyttet til denne arten.</v>
          </cell>
          <cell r="DH1075" t="str">
            <v>Kjempenattlys blir vurdert til lav økologisk risiko, på på grunn av kombinasjonen mellom et moderat invasjonspotensial og ingen kjente negative økologiske effekter.</v>
          </cell>
          <cell r="DI1075">
            <v>3</v>
          </cell>
        </row>
        <row r="1076">
          <cell r="B1076" t="str">
            <v>Oenothera hoelscheri</v>
          </cell>
          <cell r="C1076" t="str">
            <v>Renner ex Rostánski</v>
          </cell>
          <cell r="E1076">
            <v>62821</v>
          </cell>
          <cell r="F1076">
            <v>102861</v>
          </cell>
          <cell r="G1076" t="str">
            <v>ExpertGroups/Karplanter/N</v>
          </cell>
          <cell r="H1076" t="str">
            <v>Karplanter</v>
          </cell>
          <cell r="I1076" t="str">
            <v>Karplanter</v>
          </cell>
          <cell r="J1076" t="str">
            <v>NotApplicable</v>
          </cell>
          <cell r="M1076" t="str">
            <v>canNotEstablishWithin50years</v>
          </cell>
          <cell r="AA1076">
            <v>1889</v>
          </cell>
          <cell r="AB1076" t="str">
            <v>terrestrial</v>
          </cell>
          <cell r="AD1076" t="str">
            <v>origin</v>
          </cell>
          <cell r="AE1076" t="str">
            <v>no</v>
          </cell>
          <cell r="AF1076" t="str">
            <v>unknown</v>
          </cell>
          <cell r="AI1076">
            <v>2</v>
          </cell>
          <cell r="AJ1076" t="str">
            <v>V</v>
          </cell>
          <cell r="AW1076" t="str">
            <v>Ingen kjent effekt</v>
          </cell>
          <cell r="AX1076" t="str">
            <v>Ingen kjent effekt</v>
          </cell>
          <cell r="BC1076" t="str">
            <v>Ingen kjent effekt</v>
          </cell>
          <cell r="BD1076" t="str">
            <v>Ingen kjent effekt</v>
          </cell>
          <cell r="BK1076" t="str">
            <v>temperate_nemoral:Europe</v>
          </cell>
          <cell r="BM1076" t="str">
            <v>temperate_nemoral:Europe</v>
          </cell>
          <cell r="DI1076">
            <v>1</v>
          </cell>
        </row>
        <row r="1077">
          <cell r="B1077" t="str">
            <v>Oenothera laciniata</v>
          </cell>
          <cell r="C1077" t="str">
            <v>Hill</v>
          </cell>
          <cell r="D1077" t="str">
            <v>fliknattlys</v>
          </cell>
          <cell r="E1077">
            <v>134861</v>
          </cell>
          <cell r="F1077">
            <v>102863</v>
          </cell>
          <cell r="G1077" t="str">
            <v>ExpertGroups/Karplanter/N</v>
          </cell>
          <cell r="H1077" t="str">
            <v>Karplanter</v>
          </cell>
          <cell r="I1077" t="str">
            <v>Karplanter</v>
          </cell>
          <cell r="J1077" t="str">
            <v>NotApplicable</v>
          </cell>
          <cell r="M1077" t="str">
            <v>canNotEstablishWithin50years</v>
          </cell>
          <cell r="AA1077">
            <v>1916</v>
          </cell>
          <cell r="AB1077" t="str">
            <v>terrestrial</v>
          </cell>
          <cell r="AD1077" t="str">
            <v>origin</v>
          </cell>
          <cell r="AE1077" t="str">
            <v>no</v>
          </cell>
          <cell r="AF1077" t="str">
            <v>unknown</v>
          </cell>
          <cell r="AI1077">
            <v>2</v>
          </cell>
          <cell r="AJ1077" t="str">
            <v>V</v>
          </cell>
          <cell r="AW1077" t="str">
            <v>Ingen kjent effekt</v>
          </cell>
          <cell r="AX1077" t="str">
            <v>Ingen kjent effekt</v>
          </cell>
          <cell r="BC1077" t="str">
            <v>Ingen kjent effekt</v>
          </cell>
          <cell r="BD1077" t="str">
            <v>Ingen kjent effekt</v>
          </cell>
          <cell r="BK1077" t="str">
            <v>temperate_nemoral:NorthAndCentralAmerica</v>
          </cell>
          <cell r="BM1077" t="str">
            <v>temperate_nemoral:Europe,Asia,Oceania,NorthAndCentralAmerica|subtropic_mediterranean:Europe,Oceania,NorthAndCentralAmerica|subtropic_humid:NorthAndCentralAmerica|subtropic_caperegion:Africa</v>
          </cell>
          <cell r="DI1077">
            <v>1</v>
          </cell>
        </row>
        <row r="1078">
          <cell r="B1078" t="str">
            <v>Oenothera lamarckiana</v>
          </cell>
          <cell r="C1078" t="str">
            <v>Ser.</v>
          </cell>
          <cell r="E1078">
            <v>85637</v>
          </cell>
          <cell r="F1078">
            <v>128758</v>
          </cell>
          <cell r="G1078" t="str">
            <v>ExpertGroups/Karplanter/N</v>
          </cell>
          <cell r="H1078" t="str">
            <v>Karplanter</v>
          </cell>
          <cell r="I1078" t="str">
            <v>Karplanter</v>
          </cell>
          <cell r="J1078" t="str">
            <v>NotApplicable</v>
          </cell>
          <cell r="M1078" t="str">
            <v>canNotEstablishWithin50years</v>
          </cell>
          <cell r="AA1078">
            <v>1953</v>
          </cell>
          <cell r="AB1078" t="str">
            <v>terrestrial</v>
          </cell>
          <cell r="AD1078" t="str">
            <v>unknown</v>
          </cell>
          <cell r="AE1078" t="str">
            <v>no</v>
          </cell>
          <cell r="AF1078" t="str">
            <v>unknown</v>
          </cell>
          <cell r="AI1078">
            <v>2</v>
          </cell>
          <cell r="AJ1078" t="str">
            <v>V</v>
          </cell>
          <cell r="AW1078" t="str">
            <v>Ingen kjent effekt</v>
          </cell>
          <cell r="AX1078" t="str">
            <v>Ingen kjent effekt</v>
          </cell>
          <cell r="BC1078" t="str">
            <v>Ingen kjent effekt</v>
          </cell>
          <cell r="BD1078" t="str">
            <v>Ingen kjent effekt</v>
          </cell>
          <cell r="BK1078" t="str">
            <v>temperate_nemoral:Europe</v>
          </cell>
          <cell r="BM1078" t="str">
            <v>temperate_nemoral:Europe</v>
          </cell>
          <cell r="DI1078">
            <v>1</v>
          </cell>
        </row>
        <row r="1079">
          <cell r="B1079" t="str">
            <v>Oenothera lindheimeri</v>
          </cell>
          <cell r="C1079" t="str">
            <v>(Engelm. &amp; A.Gray) W.L.Wagner &amp; Hoch</v>
          </cell>
          <cell r="D1079" t="str">
            <v>sommerlys</v>
          </cell>
          <cell r="E1079">
            <v>86672</v>
          </cell>
          <cell r="F1079">
            <v>128908</v>
          </cell>
          <cell r="G1079" t="str">
            <v>ExpertGroups/Karplanter/N</v>
          </cell>
          <cell r="H1079" t="str">
            <v>Karplanter</v>
          </cell>
          <cell r="I1079" t="str">
            <v>Karplanter</v>
          </cell>
          <cell r="J1079" t="str">
            <v>NotApplicable</v>
          </cell>
          <cell r="M1079" t="str">
            <v>canNotEstablishWithin50years</v>
          </cell>
          <cell r="AA1079">
            <v>2010</v>
          </cell>
          <cell r="AB1079" t="str">
            <v>terrestrial</v>
          </cell>
          <cell r="AD1079" t="str">
            <v>unknown</v>
          </cell>
          <cell r="AE1079" t="str">
            <v>no</v>
          </cell>
          <cell r="AF1079" t="str">
            <v>unknown</v>
          </cell>
          <cell r="AI1079">
            <v>5</v>
          </cell>
          <cell r="AJ1079" t="str">
            <v>V</v>
          </cell>
          <cell r="AW1079" t="str">
            <v>Ingen kjent effekt</v>
          </cell>
          <cell r="AX1079" t="str">
            <v>Ingen kjent effekt</v>
          </cell>
          <cell r="BC1079" t="str">
            <v>Ingen kjent effekt</v>
          </cell>
          <cell r="BD1079" t="str">
            <v>Ingen kjent effekt</v>
          </cell>
          <cell r="BK1079" t="str">
            <v>temperate_dry:NorthAndCentralAmerica|subtropic_dry:NorthAndCentralAmerica</v>
          </cell>
          <cell r="BM1079" t="str">
            <v>temperate_nemoral:Europe,Asia,Oceania|temperate_dry:NorthAndCentralAmerica|subtropic_mediterranean:Europe,Oceania|subtropic_dry:NorthAndCentralAmerica|subtropic_caperegion:Africa</v>
          </cell>
          <cell r="DI1079">
            <v>1</v>
          </cell>
        </row>
        <row r="1080">
          <cell r="B1080" t="str">
            <v>Oenothera oakesiana</v>
          </cell>
          <cell r="C1080" t="str">
            <v>(A.Gray) Robbins</v>
          </cell>
          <cell r="D1080" t="str">
            <v>grusnattlys</v>
          </cell>
          <cell r="E1080">
            <v>62824</v>
          </cell>
          <cell r="F1080">
            <v>102864</v>
          </cell>
          <cell r="G1080" t="str">
            <v>ExpertGroups/Karplanter/N</v>
          </cell>
          <cell r="H1080" t="str">
            <v>Karplanter</v>
          </cell>
          <cell r="I1080" t="str">
            <v>Karplanter</v>
          </cell>
          <cell r="J1080" t="str">
            <v>NotApplicable</v>
          </cell>
          <cell r="M1080" t="str">
            <v>canNotEstablishWithin50years</v>
          </cell>
          <cell r="AA1080">
            <v>1975</v>
          </cell>
          <cell r="AB1080" t="str">
            <v>terrestrial</v>
          </cell>
          <cell r="AD1080" t="str">
            <v>unknown</v>
          </cell>
          <cell r="AE1080" t="str">
            <v>no</v>
          </cell>
          <cell r="AF1080" t="str">
            <v>unknown</v>
          </cell>
          <cell r="AI1080">
            <v>2</v>
          </cell>
          <cell r="AJ1080" t="str">
            <v>V</v>
          </cell>
          <cell r="AW1080" t="str">
            <v>Ingen kjent effekt</v>
          </cell>
          <cell r="AX1080" t="str">
            <v>Ingen kjent effekt</v>
          </cell>
          <cell r="BC1080" t="str">
            <v>Ingen kjent effekt</v>
          </cell>
          <cell r="BD1080" t="str">
            <v>Ingen kjent effekt</v>
          </cell>
          <cell r="BK1080" t="str">
            <v>temperate_nemoral:NorthAndCentralAmerica</v>
          </cell>
          <cell r="BM1080" t="str">
            <v>temperate_nemoral:Europe,NorthAndCentralAmerica</v>
          </cell>
          <cell r="DI1080">
            <v>1</v>
          </cell>
        </row>
        <row r="1081">
          <cell r="B1081" t="str">
            <v>Oenothera parviflora</v>
          </cell>
          <cell r="C1081" t="str">
            <v>L.</v>
          </cell>
          <cell r="E1081">
            <v>85638</v>
          </cell>
          <cell r="F1081">
            <v>128759</v>
          </cell>
          <cell r="G1081" t="str">
            <v>ExpertGroups/Karplanter/N</v>
          </cell>
          <cell r="H1081" t="str">
            <v>Karplanter</v>
          </cell>
          <cell r="I1081" t="str">
            <v>Karplanter</v>
          </cell>
          <cell r="J1081" t="str">
            <v>NotApplicable</v>
          </cell>
          <cell r="M1081" t="str">
            <v>NotPresentInRegion</v>
          </cell>
          <cell r="AB1081" t="str">
            <v>terrestrial</v>
          </cell>
          <cell r="AE1081" t="str">
            <v>yes</v>
          </cell>
          <cell r="AF1081" t="str">
            <v>unknown</v>
          </cell>
          <cell r="AI1081">
            <v>2</v>
          </cell>
          <cell r="AJ1081" t="str">
            <v>V</v>
          </cell>
          <cell r="BK1081" t="str">
            <v>temperate_nemoral:NorthAndCentralAmerica</v>
          </cell>
          <cell r="BM1081" t="str">
            <v>temperate_nemoral:Europe,Asia,NorthAndCentralAmerica</v>
          </cell>
          <cell r="DI1081">
            <v>1</v>
          </cell>
        </row>
        <row r="1082">
          <cell r="B1082" t="str">
            <v>Oenothera perangusta</v>
          </cell>
          <cell r="C1082" t="str">
            <v>R.R.Gates</v>
          </cell>
          <cell r="D1082" t="str">
            <v>smalnattlys</v>
          </cell>
          <cell r="E1082">
            <v>62825</v>
          </cell>
          <cell r="F1082">
            <v>102865</v>
          </cell>
          <cell r="G1082" t="str">
            <v>ExpertGroups/Karplanter/N</v>
          </cell>
          <cell r="H1082" t="str">
            <v>Karplanter</v>
          </cell>
          <cell r="I1082" t="str">
            <v>Karplanter</v>
          </cell>
          <cell r="J1082" t="str">
            <v>AlienSpecie</v>
          </cell>
          <cell r="N1082">
            <v>1</v>
          </cell>
          <cell r="Q1082">
            <v>1</v>
          </cell>
          <cell r="T1082" t="str">
            <v>NK</v>
          </cell>
          <cell r="U1082">
            <v>1</v>
          </cell>
          <cell r="V1082" t="str">
            <v>1,1</v>
          </cell>
          <cell r="AA1082">
            <v>1883</v>
          </cell>
          <cell r="AB1082" t="str">
            <v>terrestrial</v>
          </cell>
          <cell r="AD1082" t="str">
            <v>unknown</v>
          </cell>
          <cell r="AE1082" t="str">
            <v>no</v>
          </cell>
          <cell r="AF1082" t="str">
            <v>unknown</v>
          </cell>
          <cell r="AG1082">
            <v>1998</v>
          </cell>
          <cell r="AH1082" t="str">
            <v>Bu Kongsberg: Sunnegrenda</v>
          </cell>
          <cell r="AI1082">
            <v>2</v>
          </cell>
          <cell r="AJ1082" t="str">
            <v>V</v>
          </cell>
          <cell r="AN1082">
            <v>2</v>
          </cell>
          <cell r="AO1082" t="str">
            <v>introductionTransportpollution,introductionStowaway</v>
          </cell>
          <cell r="AP1082" t="str">
            <v>Bu</v>
          </cell>
          <cell r="AQ1082">
            <v>4</v>
          </cell>
          <cell r="AR1082">
            <v>2</v>
          </cell>
          <cell r="AS1082">
            <v>8</v>
          </cell>
          <cell r="AT1082">
            <v>1</v>
          </cell>
          <cell r="AU1082">
            <v>8</v>
          </cell>
          <cell r="AV1082">
            <v>100</v>
          </cell>
          <cell r="AW1082" t="str">
            <v>Ingen kjent effekt</v>
          </cell>
          <cell r="AX1082" t="str">
            <v>Ingen kjent effekt</v>
          </cell>
          <cell r="BC1082" t="str">
            <v>Ingen kjent effekt</v>
          </cell>
          <cell r="BD1082" t="str">
            <v>Ingen kjent effekt</v>
          </cell>
          <cell r="BE1082" t="str">
            <v>no</v>
          </cell>
          <cell r="BF1082" t="str">
            <v>no</v>
          </cell>
          <cell r="BK1082" t="str">
            <v>temperate_boreal:NorthAndCentralAmerica|temperate_nemoral:NorthAndCentralAmerica</v>
          </cell>
          <cell r="BM1082" t="str">
            <v>temperate_boreal:Europe,NorthAndCentralAmerica|temperate_nemoral:Europe,NorthAndCentralAmerica</v>
          </cell>
          <cell r="BO1082">
            <v>1</v>
          </cell>
          <cell r="BP1082" t="str">
            <v>X</v>
          </cell>
          <cell r="BR1082" t="str">
            <v>RedListCategoryLevel</v>
          </cell>
          <cell r="BT1082">
            <v>1</v>
          </cell>
          <cell r="BW1082" t="str">
            <v>SpreadYearlyIncreaseCalculatedExpansionSpeed</v>
          </cell>
          <cell r="BX1082">
            <v>0</v>
          </cell>
          <cell r="BY1082">
            <v>1</v>
          </cell>
          <cell r="CB1082" t="str">
            <v>T43-C-1,T40</v>
          </cell>
          <cell r="CC1082">
            <v>1</v>
          </cell>
          <cell r="CH1082">
            <v>1</v>
          </cell>
          <cell r="CM1082">
            <v>1</v>
          </cell>
          <cell r="CQ1082">
            <v>1</v>
          </cell>
          <cell r="CU1082">
            <v>1</v>
          </cell>
          <cell r="CX1082">
            <v>0</v>
          </cell>
          <cell r="CY1082">
            <v>1</v>
          </cell>
          <cell r="DB1082">
            <v>0</v>
          </cell>
          <cell r="DC1082" t="str">
            <v>Smalnattlys &lt;i&gt;Oenothera perangusta&lt;/i&gt; er en toårig art fra Canada og kan ha kommet inn til landet med amerikansk grasfrø. Den har frøreproduksjon.</v>
          </cell>
          <cell r="DD1082" t="str">
            <v>Arten ble først funnet som plenugras i Oslo: Slottsparken i 1883 hvor den ble gjenfunnet 6 år senere i 1889, men deretter aldri dokumentert igjen. Neste funn i Bu Kongsberg: Sunnegrenda i 1998 ser ut til å være en ny etablering da den er gjenfunnet både i 2001 og 2013.</v>
          </cell>
          <cell r="DE1082" t="str">
            <v>Det antas at arten kan ha kommet inn til landet med amerikansk grasfrø. Ifølge Rostanski &amp; Karlsson (2010) ble den noe dyrket i Sverige og kan også være en hagerømling. De antar at den hovedsakelig spres med trafikk.</v>
          </cell>
          <cell r="DF1082" t="str">
            <v>Invasjonspotensialet til denne arten er forsvinnende lite: median levetid er kort (med usikkerhet til begrenset) og ekspansjon mangler. Arten er i dag kjent med bare &amp;#233:n etablert forekomst og viser ingen tegn til spredning.</v>
          </cell>
          <cell r="DG1082" t="str">
            <v>Det er ingen kjente negative økologisk effekter knyttet til denne arten.</v>
          </cell>
          <cell r="DH1082" t="str">
            <v>Kombinasjonen av manglende invasjonspotensial og ingen kjent negativ økologisk risiko gjør at smalnattlys vurderes til ingen kjent økologisk risiko.</v>
          </cell>
          <cell r="DI1082">
            <v>1</v>
          </cell>
        </row>
        <row r="1083">
          <cell r="B1083" t="str">
            <v>Oenothera perennis</v>
          </cell>
          <cell r="C1083" t="str">
            <v>L.</v>
          </cell>
          <cell r="D1083" t="str">
            <v>dvergnattlys</v>
          </cell>
          <cell r="E1083">
            <v>134863</v>
          </cell>
          <cell r="F1083">
            <v>102866</v>
          </cell>
          <cell r="G1083" t="str">
            <v>ExpertGroups/Karplanter/N</v>
          </cell>
          <cell r="H1083" t="str">
            <v>Karplanter</v>
          </cell>
          <cell r="I1083" t="str">
            <v>Karplanter</v>
          </cell>
          <cell r="J1083" t="str">
            <v>NotApplicable</v>
          </cell>
          <cell r="M1083" t="str">
            <v>canNotEstablishWithin50years</v>
          </cell>
          <cell r="AA1083">
            <v>1936</v>
          </cell>
          <cell r="AB1083" t="str">
            <v>terrestrial</v>
          </cell>
          <cell r="AD1083" t="str">
            <v>unknown</v>
          </cell>
          <cell r="AE1083" t="str">
            <v>no</v>
          </cell>
          <cell r="AF1083" t="str">
            <v>unknown</v>
          </cell>
          <cell r="AI1083">
            <v>5</v>
          </cell>
          <cell r="AJ1083" t="str">
            <v>V</v>
          </cell>
          <cell r="AW1083" t="str">
            <v>Ingen kjent effekt</v>
          </cell>
          <cell r="AX1083" t="str">
            <v>Ingen kjent effekt</v>
          </cell>
          <cell r="BC1083" t="str">
            <v>Ingen kjent effekt</v>
          </cell>
          <cell r="BD1083" t="str">
            <v>Ingen kjent effekt</v>
          </cell>
          <cell r="BK1083" t="str">
            <v>temperate_nemoral:NorthAndCentralAmerica</v>
          </cell>
          <cell r="BM1083" t="str">
            <v>temperate_nemoral:Asia,NorthAndCentralAmerica</v>
          </cell>
          <cell r="DI1083">
            <v>1</v>
          </cell>
        </row>
        <row r="1084">
          <cell r="B1084" t="str">
            <v>Oenothera scandinavica</v>
          </cell>
          <cell r="C1084" t="str">
            <v>Rostánski</v>
          </cell>
          <cell r="D1084" t="str">
            <v>nordnattlys</v>
          </cell>
          <cell r="E1084">
            <v>62828</v>
          </cell>
          <cell r="F1084">
            <v>102868</v>
          </cell>
          <cell r="G1084" t="str">
            <v>ExpertGroups/Karplanter/N</v>
          </cell>
          <cell r="H1084" t="str">
            <v>Karplanter</v>
          </cell>
          <cell r="I1084" t="str">
            <v>Karplanter</v>
          </cell>
          <cell r="J1084" t="str">
            <v>NotApplicable</v>
          </cell>
          <cell r="M1084" t="str">
            <v>canNotEstablishWithin50years</v>
          </cell>
          <cell r="X1084">
            <v>1</v>
          </cell>
          <cell r="Y1084">
            <v>1</v>
          </cell>
          <cell r="Z1084">
            <v>1</v>
          </cell>
          <cell r="AA1084">
            <v>1889</v>
          </cell>
          <cell r="AB1084" t="str">
            <v>terrestrial</v>
          </cell>
          <cell r="AD1084" t="str">
            <v>origin</v>
          </cell>
          <cell r="AE1084" t="str">
            <v>yes</v>
          </cell>
          <cell r="AF1084" t="str">
            <v>unknown</v>
          </cell>
          <cell r="AI1084">
            <v>2</v>
          </cell>
          <cell r="AJ1084" t="str">
            <v>V</v>
          </cell>
          <cell r="AV1084">
            <v>100</v>
          </cell>
          <cell r="AW1084" t="str">
            <v>Ingen kjent effekt</v>
          </cell>
          <cell r="AX1084" t="str">
            <v>Ingen kjent effekt</v>
          </cell>
          <cell r="BC1084" t="str">
            <v>Ingen kjent effekt</v>
          </cell>
          <cell r="BD1084" t="str">
            <v>Ingen kjent effekt</v>
          </cell>
          <cell r="BK1084" t="str">
            <v>temperate_nemoral:Europe</v>
          </cell>
          <cell r="BM1084" t="str">
            <v>temperate_nemoral:Europe</v>
          </cell>
          <cell r="DI1084">
            <v>2</v>
          </cell>
        </row>
        <row r="1085">
          <cell r="B1085" t="str">
            <v>Oenothera stricta</v>
          </cell>
          <cell r="C1085" t="str">
            <v>Ledeb. ex Link</v>
          </cell>
          <cell r="D1085" t="str">
            <v>klubbenattlys</v>
          </cell>
          <cell r="E1085">
            <v>134864</v>
          </cell>
          <cell r="F1085">
            <v>102869</v>
          </cell>
          <cell r="G1085" t="str">
            <v>ExpertGroups/Karplanter/N</v>
          </cell>
          <cell r="H1085" t="str">
            <v>Karplanter</v>
          </cell>
          <cell r="I1085" t="str">
            <v>Karplanter</v>
          </cell>
          <cell r="J1085" t="str">
            <v>NotApplicable</v>
          </cell>
          <cell r="M1085" t="str">
            <v>canNotEstablishWithin50years</v>
          </cell>
          <cell r="AA1085">
            <v>1928</v>
          </cell>
          <cell r="AB1085" t="str">
            <v>terrestrial</v>
          </cell>
          <cell r="AD1085" t="str">
            <v>origin</v>
          </cell>
          <cell r="AE1085" t="str">
            <v>no</v>
          </cell>
          <cell r="AF1085" t="str">
            <v>unknown</v>
          </cell>
          <cell r="AI1085">
            <v>1</v>
          </cell>
          <cell r="AJ1085" t="str">
            <v>V</v>
          </cell>
          <cell r="AW1085" t="str">
            <v>Ingen kjent effekt</v>
          </cell>
          <cell r="AX1085" t="str">
            <v>Ingen kjent effekt</v>
          </cell>
          <cell r="BC1085" t="str">
            <v>Ingen kjent effekt</v>
          </cell>
          <cell r="BD1085" t="str">
            <v>Ingen kjent effekt</v>
          </cell>
          <cell r="BK1085" t="str">
            <v>temperate_dry:SouthAmerica|subtropic_unspecified:SouthAmerica</v>
          </cell>
          <cell r="BM1085" t="str">
            <v>temperate_nemoral:Europe,Asia,Oceania|temperate_dry:SouthAmerica|subtropic_unspecified:Asia,SouthAmerica|subtropic_mediterranean:Europe,Oceania|subtropic_dry:Africa,Oceania|subtropic_caperegion:Africa</v>
          </cell>
          <cell r="DI1085">
            <v>1</v>
          </cell>
        </row>
        <row r="1086">
          <cell r="B1086" t="str">
            <v>Oenothera villosa</v>
          </cell>
          <cell r="C1086" t="str">
            <v>Thunb.</v>
          </cell>
          <cell r="D1086" t="str">
            <v>buttnattlys</v>
          </cell>
          <cell r="E1086">
            <v>144568</v>
          </cell>
          <cell r="F1086">
            <v>102870</v>
          </cell>
          <cell r="G1086" t="str">
            <v>ExpertGroups/Karplanter/N</v>
          </cell>
          <cell r="H1086" t="str">
            <v>Karplanter</v>
          </cell>
          <cell r="I1086" t="str">
            <v>Karplanter</v>
          </cell>
          <cell r="J1086" t="str">
            <v>NotApplicable</v>
          </cell>
          <cell r="M1086" t="str">
            <v>canNotEstablishWithin50years</v>
          </cell>
          <cell r="AA1086">
            <v>1989</v>
          </cell>
          <cell r="AB1086" t="str">
            <v>terrestrial</v>
          </cell>
          <cell r="AD1086" t="str">
            <v>unknown</v>
          </cell>
          <cell r="AE1086" t="str">
            <v>no</v>
          </cell>
          <cell r="AF1086" t="str">
            <v>unknown</v>
          </cell>
          <cell r="AI1086">
            <v>2</v>
          </cell>
          <cell r="AJ1086" t="str">
            <v>V</v>
          </cell>
          <cell r="AW1086" t="str">
            <v>Ingen kjent effekt</v>
          </cell>
          <cell r="AX1086" t="str">
            <v>Ingen kjent effekt</v>
          </cell>
          <cell r="BC1086" t="str">
            <v>Ingen kjent effekt</v>
          </cell>
          <cell r="BD1086" t="str">
            <v>Ingen kjent effekt</v>
          </cell>
          <cell r="BK1086" t="str">
            <v>temperate_nemoral:NorthAndCentralAmerica</v>
          </cell>
          <cell r="BM1086" t="str">
            <v>temperate_nemoral:Europe,NorthAndCentralAmerica|subtropic_unspecified:SouthAmerica|subtropic_caperegion:Africa</v>
          </cell>
          <cell r="DI1086">
            <v>1</v>
          </cell>
        </row>
        <row r="1087">
          <cell r="B1087" t="str">
            <v>Oenothera wienii</v>
          </cell>
          <cell r="C1087" t="str">
            <v>Renner ex Rostanski</v>
          </cell>
          <cell r="E1087">
            <v>85743</v>
          </cell>
          <cell r="F1087">
            <v>128854</v>
          </cell>
          <cell r="G1087" t="str">
            <v>ExpertGroups/Karplanter/N</v>
          </cell>
          <cell r="H1087" t="str">
            <v>Karplanter</v>
          </cell>
          <cell r="I1087" t="str">
            <v>Karplanter</v>
          </cell>
          <cell r="J1087" t="str">
            <v>NotApplicable</v>
          </cell>
          <cell r="M1087" t="str">
            <v>canNotEstablishWithin50years</v>
          </cell>
          <cell r="AA1087">
            <v>1920</v>
          </cell>
          <cell r="AB1087" t="str">
            <v>terrestrial</v>
          </cell>
          <cell r="AD1087" t="str">
            <v>origin</v>
          </cell>
          <cell r="AE1087" t="str">
            <v>no</v>
          </cell>
          <cell r="AF1087" t="str">
            <v>unknown</v>
          </cell>
          <cell r="AI1087">
            <v>2</v>
          </cell>
          <cell r="AJ1087" t="str">
            <v>V</v>
          </cell>
          <cell r="AW1087" t="str">
            <v>Ingen kjent effekt</v>
          </cell>
          <cell r="AX1087" t="str">
            <v>Ingen kjent effekt</v>
          </cell>
          <cell r="BC1087" t="str">
            <v>Ingen kjent effekt</v>
          </cell>
          <cell r="BD1087" t="str">
            <v>Ingen kjent effekt</v>
          </cell>
          <cell r="BK1087" t="str">
            <v>temperate_nemoral:Europe</v>
          </cell>
          <cell r="BM1087" t="str">
            <v>temperate_nemoral:Europe</v>
          </cell>
          <cell r="DI1087">
            <v>1</v>
          </cell>
        </row>
        <row r="1088">
          <cell r="B1088" t="str">
            <v>Omphalodes linifolia</v>
          </cell>
          <cell r="C1088" t="str">
            <v>(L.) Moench</v>
          </cell>
          <cell r="D1088" t="str">
            <v>linkjærminne</v>
          </cell>
          <cell r="E1088">
            <v>60999</v>
          </cell>
          <cell r="F1088">
            <v>101039</v>
          </cell>
          <cell r="G1088" t="str">
            <v>ExpertGroups/Karplanter/N</v>
          </cell>
          <cell r="H1088" t="str">
            <v>Karplanter</v>
          </cell>
          <cell r="I1088" t="str">
            <v>Karplanter</v>
          </cell>
          <cell r="J1088" t="str">
            <v>NotApplicable</v>
          </cell>
          <cell r="M1088" t="str">
            <v>canNotEstablishWithin50years</v>
          </cell>
          <cell r="AA1088">
            <v>1933</v>
          </cell>
          <cell r="AB1088" t="str">
            <v>terrestrial</v>
          </cell>
          <cell r="AD1088" t="str">
            <v>unknown</v>
          </cell>
          <cell r="AE1088" t="str">
            <v>no</v>
          </cell>
          <cell r="AF1088" t="str">
            <v>unknown</v>
          </cell>
          <cell r="AI1088">
            <v>1</v>
          </cell>
          <cell r="AJ1088" t="str">
            <v>V</v>
          </cell>
          <cell r="AW1088" t="str">
            <v>Ingen kjent effekt</v>
          </cell>
          <cell r="AX1088" t="str">
            <v>Ingen kjent effekt</v>
          </cell>
          <cell r="BC1088" t="str">
            <v>Ingen kjent effekt</v>
          </cell>
          <cell r="BD1088" t="str">
            <v>Ingen kjent effekt</v>
          </cell>
          <cell r="BK1088" t="str">
            <v>temperate_nemoral:Europe|subtropic_mediterranean:Europe,Africa</v>
          </cell>
          <cell r="BM1088" t="str">
            <v>temperate_nemoral:Europe|subtropic_mediterranean:Europe,Africa</v>
          </cell>
          <cell r="DI1088">
            <v>0</v>
          </cell>
        </row>
        <row r="1089">
          <cell r="B1089" t="str">
            <v>Onobrychis viciifolia</v>
          </cell>
          <cell r="C1089" t="str">
            <v>Scop.</v>
          </cell>
          <cell r="D1089" t="str">
            <v>esparsett</v>
          </cell>
          <cell r="E1089">
            <v>134873</v>
          </cell>
          <cell r="F1089">
            <v>102006</v>
          </cell>
          <cell r="G1089" t="str">
            <v>ExpertGroups/Karplanter/N</v>
          </cell>
          <cell r="H1089" t="str">
            <v>Karplanter</v>
          </cell>
          <cell r="I1089" t="str">
            <v>Karplanter</v>
          </cell>
          <cell r="J1089" t="str">
            <v>NotApplicable</v>
          </cell>
          <cell r="M1089" t="str">
            <v>canNotEstablishWithin50years</v>
          </cell>
          <cell r="AA1089">
            <v>1983</v>
          </cell>
          <cell r="AB1089" t="str">
            <v>terrestrial</v>
          </cell>
          <cell r="AD1089" t="str">
            <v>origin,unknown</v>
          </cell>
          <cell r="AE1089" t="str">
            <v>no</v>
          </cell>
          <cell r="AF1089" t="str">
            <v>unknown</v>
          </cell>
          <cell r="AI1089">
            <v>5</v>
          </cell>
          <cell r="AJ1089" t="str">
            <v>V</v>
          </cell>
          <cell r="AW1089" t="str">
            <v>Ingen kjent effekt</v>
          </cell>
          <cell r="AX1089" t="str">
            <v>Esparsett er en produksjonsart (fôrproduksjon) lengre sør i Europa og i USA og Canada.</v>
          </cell>
          <cell r="BC1089" t="str">
            <v>Ingen kjent effekt</v>
          </cell>
          <cell r="BD1089" t="str">
            <v>Ingen kjent effekt</v>
          </cell>
          <cell r="BK1089" t="str">
            <v>temperate_nemoral:Europe|subtropic_mediterranean:Europe,Africa</v>
          </cell>
          <cell r="BM1089" t="str">
            <v>temperate_nemoral:Europe,NorthAndCentralAmerica|subtropic_mediterranean:Europe,Asia,NorthAndCentralAmerica</v>
          </cell>
          <cell r="DI1089">
            <v>0</v>
          </cell>
        </row>
        <row r="1090">
          <cell r="B1090" t="str">
            <v>Origanum majorana</v>
          </cell>
          <cell r="C1090" t="str">
            <v>L.</v>
          </cell>
          <cell r="D1090" t="str">
            <v>merian</v>
          </cell>
          <cell r="E1090">
            <v>134900</v>
          </cell>
          <cell r="F1090">
            <v>102348</v>
          </cell>
          <cell r="G1090" t="str">
            <v>ExpertGroups/Karplanter/N</v>
          </cell>
          <cell r="H1090" t="str">
            <v>Karplanter</v>
          </cell>
          <cell r="I1090" t="str">
            <v>Karplanter</v>
          </cell>
          <cell r="J1090" t="str">
            <v>NotApplicable</v>
          </cell>
          <cell r="M1090" t="str">
            <v>canNotEstablishWithin50years</v>
          </cell>
          <cell r="AA1090">
            <v>2005</v>
          </cell>
          <cell r="AB1090" t="str">
            <v>terrestrial</v>
          </cell>
          <cell r="AD1090" t="str">
            <v>unknown</v>
          </cell>
          <cell r="AE1090" t="str">
            <v>no</v>
          </cell>
          <cell r="AF1090" t="str">
            <v>unknown</v>
          </cell>
          <cell r="AI1090">
            <v>1</v>
          </cell>
          <cell r="AJ1090" t="str">
            <v>V</v>
          </cell>
          <cell r="AW1090" t="str">
            <v>Ingen kjent effekt</v>
          </cell>
          <cell r="AX1090" t="str">
            <v>Nokså viktig krydderplante.</v>
          </cell>
          <cell r="BC1090" t="str">
            <v>Ingen kjent effekt</v>
          </cell>
          <cell r="BD1090" t="str">
            <v>Ingen kjent effekt</v>
          </cell>
          <cell r="BK1090" t="str">
            <v>subtropic_mediterranean:Europe,Asia,Africa|subtropic_dry:Asia,Africa</v>
          </cell>
          <cell r="BM1090" t="str">
            <v>subtropic_unspecified:NorthAndCentralAmerica,SouthAmerica|subtropic_mediterranean:Europe,Asia,Africa|subtropic_dry:Asia,Africa|subtropic_highlands:SouthAmerica</v>
          </cell>
          <cell r="DI1090">
            <v>0</v>
          </cell>
        </row>
        <row r="1091">
          <cell r="B1091" t="str">
            <v>Ornithogalum narbonense</v>
          </cell>
          <cell r="C1091" t="str">
            <v>L.</v>
          </cell>
          <cell r="D1091" t="str">
            <v>betlehemstjerne</v>
          </cell>
          <cell r="E1091">
            <v>59410</v>
          </cell>
          <cell r="F1091">
            <v>99450</v>
          </cell>
          <cell r="G1091" t="str">
            <v>ExpertGroups/Karplanter/N</v>
          </cell>
          <cell r="H1091" t="str">
            <v>Karplanter</v>
          </cell>
          <cell r="I1091" t="str">
            <v>Karplanter</v>
          </cell>
          <cell r="J1091" t="str">
            <v>NotApplicable</v>
          </cell>
          <cell r="M1091" t="str">
            <v>canNotEstablishWithin50years</v>
          </cell>
          <cell r="AA1091">
            <v>1998</v>
          </cell>
          <cell r="AB1091" t="str">
            <v>terrestrial</v>
          </cell>
          <cell r="AD1091" t="str">
            <v>unknown</v>
          </cell>
          <cell r="AE1091" t="str">
            <v>no</v>
          </cell>
          <cell r="AF1091" t="str">
            <v>unknown</v>
          </cell>
          <cell r="AI1091">
            <v>5</v>
          </cell>
          <cell r="AJ1091" t="str">
            <v>V</v>
          </cell>
          <cell r="AW1091" t="str">
            <v>Ingen kjent effekt</v>
          </cell>
          <cell r="AX1091" t="str">
            <v>Ingen kjent effekt</v>
          </cell>
          <cell r="BC1091" t="str">
            <v>Ingen kjent effekt</v>
          </cell>
          <cell r="BD1091" t="str">
            <v>Ingen kjent effekt</v>
          </cell>
          <cell r="BK1091" t="str">
            <v>temperate_nemoral:Europe,Asia|temperate_dry:Europe,Asia|subtropic_mediterranean:Europe,Asia,Africa|subtropic_dry:Asia</v>
          </cell>
          <cell r="BM1091" t="str">
            <v>temperate_nemoral:Europe,Asia|temperate_dry:Europe,Asia|subtropic_mediterranean:Europe,Asia,Africa|subtropic_dry:Asia</v>
          </cell>
          <cell r="DI1091">
            <v>0</v>
          </cell>
        </row>
        <row r="1092">
          <cell r="B1092" t="str">
            <v>Ornithogalum nutans</v>
          </cell>
          <cell r="C1092" t="str">
            <v>L.</v>
          </cell>
          <cell r="D1092" t="str">
            <v>nikkestjerne</v>
          </cell>
          <cell r="E1092">
            <v>59411</v>
          </cell>
          <cell r="F1092">
            <v>99451</v>
          </cell>
          <cell r="G1092" t="str">
            <v>ExpertGroups/Karplanter/N</v>
          </cell>
          <cell r="H1092" t="str">
            <v>Karplanter</v>
          </cell>
          <cell r="I1092" t="str">
            <v>Karplanter</v>
          </cell>
          <cell r="J1092" t="str">
            <v>AlienSpecie</v>
          </cell>
          <cell r="N1092">
            <v>1</v>
          </cell>
          <cell r="Q1092">
            <v>1</v>
          </cell>
          <cell r="T1092" t="str">
            <v>NK</v>
          </cell>
          <cell r="U1092">
            <v>1</v>
          </cell>
          <cell r="V1092" t="str">
            <v>1,1</v>
          </cell>
          <cell r="X1092">
            <v>1</v>
          </cell>
          <cell r="Y1092">
            <v>1</v>
          </cell>
          <cell r="Z1092">
            <v>1</v>
          </cell>
          <cell r="AA1092">
            <v>1897</v>
          </cell>
          <cell r="AB1092" t="str">
            <v>terrestrial</v>
          </cell>
          <cell r="AD1092" t="str">
            <v>unknown</v>
          </cell>
          <cell r="AE1092" t="str">
            <v>yes</v>
          </cell>
          <cell r="AF1092" t="str">
            <v>unknown</v>
          </cell>
          <cell r="AG1092">
            <v>1897</v>
          </cell>
          <cell r="AH1092" t="str">
            <v>Vf Tønsberg: Jarlsberg, i parken nær grevens allé</v>
          </cell>
          <cell r="AI1092">
            <v>5</v>
          </cell>
          <cell r="AJ1092" t="str">
            <v>V</v>
          </cell>
          <cell r="AL1092">
            <v>2</v>
          </cell>
          <cell r="AM1092" t="str">
            <v>importDirect</v>
          </cell>
          <cell r="AN1092">
            <v>1</v>
          </cell>
          <cell r="AO1092" t="str">
            <v>introductionEscaped</v>
          </cell>
          <cell r="AP1092" t="str">
            <v>Øs,Aa,Va</v>
          </cell>
          <cell r="AQ1092">
            <v>12</v>
          </cell>
          <cell r="AR1092">
            <v>4</v>
          </cell>
          <cell r="AS1092">
            <v>48</v>
          </cell>
          <cell r="AT1092">
            <v>5000</v>
          </cell>
          <cell r="AU1092">
            <v>48</v>
          </cell>
          <cell r="AV1092">
            <v>100</v>
          </cell>
          <cell r="AW1092" t="str">
            <v>Ingen kjent effekt</v>
          </cell>
          <cell r="AX1092" t="str">
            <v>Ingen kjent effekt</v>
          </cell>
          <cell r="BC1092" t="str">
            <v>Ingen kjent effekt</v>
          </cell>
          <cell r="BD1092" t="str">
            <v>Ingen kjent effekt</v>
          </cell>
          <cell r="BE1092" t="str">
            <v>no</v>
          </cell>
          <cell r="BF1092" t="str">
            <v>no</v>
          </cell>
          <cell r="BG1092" t="str">
            <v>V</v>
          </cell>
          <cell r="BK1092" t="str">
            <v>temperate_nemoral:Europe|subtropic_mediterranean:Europe,Asia</v>
          </cell>
          <cell r="BM1092" t="str">
            <v>temperate_nemoral:Europe,NorthAndCentralAmerica|subtropic_mediterranean:Europe,Asia</v>
          </cell>
          <cell r="BO1092">
            <v>2</v>
          </cell>
          <cell r="BR1092" t="str">
            <v>RedListCategoryLevel</v>
          </cell>
          <cell r="BT1092">
            <v>1</v>
          </cell>
          <cell r="BW1092" t="str">
            <v>SpreadYearlyIncreaseObservations</v>
          </cell>
          <cell r="BX1092">
            <v>11</v>
          </cell>
          <cell r="BY1092">
            <v>1</v>
          </cell>
          <cell r="CB1092" t="str">
            <v>T40,T43</v>
          </cell>
          <cell r="CC1092">
            <v>1</v>
          </cell>
          <cell r="CH1092">
            <v>1</v>
          </cell>
          <cell r="CM1092">
            <v>1</v>
          </cell>
          <cell r="CQ1092">
            <v>1</v>
          </cell>
          <cell r="CU1092">
            <v>1</v>
          </cell>
          <cell r="CX1092">
            <v>0</v>
          </cell>
          <cell r="CY1092">
            <v>1</v>
          </cell>
          <cell r="DB1092">
            <v>0</v>
          </cell>
          <cell r="DC1092" t="str">
            <v>Nikkestjerne &lt;em&gt;Ornithogalum nutans &lt;/em&gt;kommer fra Sørøst-Europa (Balkan) og Tyrkia. Den er en flerårig urt med frøreproduksjon og med klonal vekst ved deling av knoller. Den er innført som prydplante, men er nå nesten ikke i bruk i hager i Norge. Arten kan reprodusere i landet, men ingen av de kjente forekomstene er blitt helt permanente. Arten er imidlertid ikke ettersøkt i nyere tid.</v>
          </cell>
          <cell r="DD1092" t="str">
            <v>&lt;p&gt; Nikkestjerne har - eller har i alle fall hatt - stabil eller semi-stabil forekomst i Norge (frøreproduksjon og vegetativt ved deling av lauker). Arten er funnet følgende steder: Vf Tønsberg: Jarlsberg herregård, i parken 1897: Oslo: Tøienhaven 1905: VA Kristiansand: Gimlevang og Bernt Holms vei 1976-1982: AA Grimstad: Grimstad kirke 2007: og Øf Hvaler: Kirkøy, Ørekroken i plen 2011.&lt;/p&gt;</v>
          </cell>
          <cell r="DE1092" t="str">
            <v>Nikkestjerne er kommet til landet som hagestaude. Arten har hatt svært beskjeden spredning i landet, trolig både ved maurspredning av frø og ved utkast fra hager.</v>
          </cell>
          <cell r="DF1092" t="str">
            <v>Arten har et svært lågt invasjonspotensial med begrenset median levetid og nesten ingen ekspansjonshastighet (det kan tenkes at denne er negativ).</v>
          </cell>
          <cell r="DG1092" t="str">
            <v>Nikkestjerne har ingen kjent negativ økologisk effekt.</v>
          </cell>
          <cell r="DH1092" t="str">
            <v>&lt;p&gt;Nikkestjerne medfører ingen kjent økologisk risiko.&lt;/p&gt;</v>
          </cell>
          <cell r="DI1092">
            <v>0</v>
          </cell>
        </row>
        <row r="1093">
          <cell r="B1093" t="str">
            <v>Ornithopus compressus</v>
          </cell>
          <cell r="C1093" t="str">
            <v>L.</v>
          </cell>
          <cell r="D1093" t="str">
            <v>flatfugleklo</v>
          </cell>
          <cell r="E1093">
            <v>61973</v>
          </cell>
          <cell r="F1093">
            <v>102013</v>
          </cell>
          <cell r="G1093" t="str">
            <v>ExpertGroups/Karplanter/N</v>
          </cell>
          <cell r="H1093" t="str">
            <v>Karplanter</v>
          </cell>
          <cell r="I1093" t="str">
            <v>Karplanter</v>
          </cell>
          <cell r="J1093" t="str">
            <v>AlienSpecie</v>
          </cell>
          <cell r="N1093">
            <v>1</v>
          </cell>
          <cell r="Q1093">
            <v>1</v>
          </cell>
          <cell r="T1093" t="str">
            <v>NK</v>
          </cell>
          <cell r="U1093">
            <v>1</v>
          </cell>
          <cell r="V1093" t="str">
            <v>1,1</v>
          </cell>
          <cell r="X1093">
            <v>1</v>
          </cell>
          <cell r="Y1093">
            <v>1</v>
          </cell>
          <cell r="Z1093">
            <v>1</v>
          </cell>
          <cell r="AA1093">
            <v>2001</v>
          </cell>
          <cell r="AB1093" t="str">
            <v>terrestrial</v>
          </cell>
          <cell r="AD1093" t="str">
            <v>origin</v>
          </cell>
          <cell r="AE1093" t="str">
            <v>yes</v>
          </cell>
          <cell r="AF1093" t="str">
            <v>unknown</v>
          </cell>
          <cell r="AG1093">
            <v>2001</v>
          </cell>
          <cell r="AH1093" t="str">
            <v>Bu Hurum: Tofte</v>
          </cell>
          <cell r="AI1093">
            <v>1</v>
          </cell>
          <cell r="AJ1093" t="str">
            <v>V</v>
          </cell>
          <cell r="AN1093">
            <v>1</v>
          </cell>
          <cell r="AO1093" t="str">
            <v>introductionTransportpollution</v>
          </cell>
          <cell r="AP1093" t="str">
            <v>Bu</v>
          </cell>
          <cell r="AQ1093">
            <v>4</v>
          </cell>
          <cell r="AR1093">
            <v>1</v>
          </cell>
          <cell r="AS1093">
            <v>4</v>
          </cell>
          <cell r="AT1093">
            <v>1</v>
          </cell>
          <cell r="AU1093">
            <v>0</v>
          </cell>
          <cell r="AV1093">
            <v>100</v>
          </cell>
          <cell r="AW1093" t="str">
            <v>Ingen kjent effekt</v>
          </cell>
          <cell r="AX1093" t="str">
            <v>Ingen kjent effekt</v>
          </cell>
          <cell r="BC1093" t="str">
            <v>Ingen kjent effekt</v>
          </cell>
          <cell r="BD1093" t="str">
            <v>Ingen kjent effekt</v>
          </cell>
          <cell r="BE1093" t="str">
            <v>no</v>
          </cell>
          <cell r="BF1093" t="str">
            <v>no</v>
          </cell>
          <cell r="BG1093" t="str">
            <v>V</v>
          </cell>
          <cell r="BK1093" t="str">
            <v>subtropic_mediterranean:Europe,Asia,Africa</v>
          </cell>
          <cell r="BM1093" t="str">
            <v>temperate_nemoral:Europe,Oceania|subtropic_mediterranean:Europe,Asia,Africa,Oceania|unknown:Oceania</v>
          </cell>
          <cell r="BO1093">
            <v>1</v>
          </cell>
          <cell r="BR1093" t="str">
            <v>RedListCategoryLevel</v>
          </cell>
          <cell r="BT1093">
            <v>1</v>
          </cell>
          <cell r="BW1093" t="str">
            <v>SpreadYearlyIncreaseCalculatedExpansionSpeed</v>
          </cell>
          <cell r="BX1093">
            <v>0</v>
          </cell>
          <cell r="BY1093">
            <v>1</v>
          </cell>
          <cell r="CB1093" t="str">
            <v>T39-C-4</v>
          </cell>
          <cell r="CC1093">
            <v>1</v>
          </cell>
          <cell r="CH1093">
            <v>1</v>
          </cell>
          <cell r="CM1093">
            <v>1</v>
          </cell>
          <cell r="CQ1093">
            <v>1</v>
          </cell>
          <cell r="CU1093">
            <v>1</v>
          </cell>
          <cell r="CX1093">
            <v>0</v>
          </cell>
          <cell r="CY1093">
            <v>1</v>
          </cell>
          <cell r="DB1093">
            <v>0</v>
          </cell>
          <cell r="DC1093" t="str">
            <v>Flatfugleklo &lt;em&gt;Ornithopus compressus &lt;/em&gt;er en ettårig art fra Middelhavsområdet. Arten har frøreproduksjon.</v>
          </cell>
          <cell r="DD1093" t="str">
            <v>&lt;p&gt;Flatfugleklo er bare funnet på &amp;#233:n plass i Norge ved S&amp;#246:dra Cells cellulosefabrikk på Tofte i Bu Hurum, med funn i seks år mellom 2001 og 2010, noe som sterkt tyder på reproduksjon hos denne ettårige arten.&lt;/p&gt;</v>
          </cell>
          <cell r="DE1093" t="str">
            <v>Arten er nok kommet til landet med tømmer.</v>
          </cell>
          <cell r="DF1093" t="str">
            <v>Flatfugleklo kan ha &amp;#233:n semi-stabil forekomst i Norge med frøreproduksjon, men arten er varmekrevende og har neppe potensial for å spre seg vekk fra barkhaugene på Tofte. Artens invasjonpotensial er derfor meget lågt. .</v>
          </cell>
          <cell r="DG1093" t="str">
            <v>Arten har ingen kjent negativ økologisk effekt.</v>
          </cell>
          <cell r="DH1093" t="str">
            <v>&lt;p&gt;Flatfugleklo har ingen kjent økologisk risiko. &lt;br/&gt;&lt;/p&gt;</v>
          </cell>
          <cell r="DI1093">
            <v>0</v>
          </cell>
        </row>
        <row r="1094">
          <cell r="B1094" t="str">
            <v>Ornithopus perpusillus</v>
          </cell>
          <cell r="C1094" t="str">
            <v>L.</v>
          </cell>
          <cell r="D1094" t="str">
            <v>dvergfugleklo</v>
          </cell>
          <cell r="E1094">
            <v>61974</v>
          </cell>
          <cell r="F1094">
            <v>102014</v>
          </cell>
          <cell r="G1094" t="str">
            <v>ExpertGroups/Karplanter/N</v>
          </cell>
          <cell r="H1094" t="str">
            <v>Karplanter</v>
          </cell>
          <cell r="I1094" t="str">
            <v>Karplanter</v>
          </cell>
          <cell r="J1094" t="str">
            <v>NotApplicable</v>
          </cell>
          <cell r="M1094" t="str">
            <v>canNotEstablishWithin50years</v>
          </cell>
          <cell r="AA1094">
            <v>1990</v>
          </cell>
          <cell r="AB1094" t="str">
            <v>terrestrial</v>
          </cell>
          <cell r="AD1094" t="str">
            <v>origin</v>
          </cell>
          <cell r="AE1094" t="str">
            <v>no</v>
          </cell>
          <cell r="AF1094" t="str">
            <v>unknown</v>
          </cell>
          <cell r="AI1094">
            <v>1</v>
          </cell>
          <cell r="AJ1094" t="str">
            <v>V</v>
          </cell>
          <cell r="AW1094" t="str">
            <v>Ingen kjent effekt</v>
          </cell>
          <cell r="AX1094" t="str">
            <v>Ingen kjent effekt</v>
          </cell>
          <cell r="BC1094" t="str">
            <v>Ingen kjent effekt</v>
          </cell>
          <cell r="BD1094" t="str">
            <v>Ingen kjent effekt</v>
          </cell>
          <cell r="BK1094" t="str">
            <v>temperate_nemoral:Europe|subtropic_mediterranean:Europe</v>
          </cell>
          <cell r="BM1094" t="str">
            <v>temperate_nemoral:Europe,Asia,Oceania|subtropic_mediterranean:Europe,Oceania</v>
          </cell>
          <cell r="DI1094">
            <v>0</v>
          </cell>
        </row>
        <row r="1095">
          <cell r="B1095" t="str">
            <v>Ornithopus pinnatus</v>
          </cell>
          <cell r="C1095" t="str">
            <v>(Mill.) Druce</v>
          </cell>
          <cell r="D1095" t="str">
            <v>gul fugleklo</v>
          </cell>
          <cell r="E1095">
            <v>61975</v>
          </cell>
          <cell r="F1095">
            <v>102015</v>
          </cell>
          <cell r="G1095" t="str">
            <v>ExpertGroups/Karplanter/N</v>
          </cell>
          <cell r="H1095" t="str">
            <v>Karplanter</v>
          </cell>
          <cell r="I1095" t="str">
            <v>Karplanter</v>
          </cell>
          <cell r="J1095" t="str">
            <v>NotApplicable</v>
          </cell>
          <cell r="M1095" t="str">
            <v>canNotEstablishWithin50years</v>
          </cell>
          <cell r="AA1095">
            <v>1997</v>
          </cell>
          <cell r="AB1095" t="str">
            <v>terrestrial</v>
          </cell>
          <cell r="AD1095" t="str">
            <v>origin</v>
          </cell>
          <cell r="AE1095" t="str">
            <v>no</v>
          </cell>
          <cell r="AF1095" t="str">
            <v>unknown</v>
          </cell>
          <cell r="AI1095">
            <v>1</v>
          </cell>
          <cell r="AJ1095" t="str">
            <v>V</v>
          </cell>
          <cell r="AW1095" t="str">
            <v>Ingen kjent effekt</v>
          </cell>
          <cell r="AX1095" t="str">
            <v>Ingen kjent effekt</v>
          </cell>
          <cell r="BC1095" t="str">
            <v>Ingen kjent effekt</v>
          </cell>
          <cell r="BD1095" t="str">
            <v>Ingen kjent effekt</v>
          </cell>
          <cell r="BK1095" t="str">
            <v>temperate_nemoral:Europe|subtropic_mediterranean:Europe,Asia,Africa</v>
          </cell>
          <cell r="BM1095" t="str">
            <v>temperate_nemoral:Europe|subtropic_mediterranean:Europe,Asia,Africa,Oceania</v>
          </cell>
          <cell r="DI1095">
            <v>0</v>
          </cell>
        </row>
        <row r="1096">
          <cell r="B1096" t="str">
            <v>Orobanche elatior</v>
          </cell>
          <cell r="C1096" t="str">
            <v>Sutton</v>
          </cell>
          <cell r="D1096" t="str">
            <v>knoppurtsnylterot</v>
          </cell>
          <cell r="E1096">
            <v>134904</v>
          </cell>
          <cell r="F1096">
            <v>127978</v>
          </cell>
          <cell r="G1096" t="str">
            <v>ExpertGroups/Karplanter/N</v>
          </cell>
          <cell r="H1096" t="str">
            <v>Karplanter</v>
          </cell>
          <cell r="I1096" t="str">
            <v>Karplanter</v>
          </cell>
          <cell r="J1096" t="str">
            <v>AlienSpecie</v>
          </cell>
          <cell r="N1096">
            <v>1</v>
          </cell>
          <cell r="Q1096">
            <v>1</v>
          </cell>
          <cell r="T1096" t="str">
            <v>NK</v>
          </cell>
          <cell r="U1096">
            <v>1</v>
          </cell>
          <cell r="V1096" t="str">
            <v>1,1</v>
          </cell>
          <cell r="X1096">
            <v>1</v>
          </cell>
          <cell r="Y1096">
            <v>1</v>
          </cell>
          <cell r="Z1096">
            <v>1</v>
          </cell>
          <cell r="AA1096">
            <v>1970</v>
          </cell>
          <cell r="AB1096" t="str">
            <v>terrestrial</v>
          </cell>
          <cell r="AD1096" t="str">
            <v>origin</v>
          </cell>
          <cell r="AE1096" t="str">
            <v>yes</v>
          </cell>
          <cell r="AF1096" t="str">
            <v>unknown</v>
          </cell>
          <cell r="AG1096">
            <v>1970</v>
          </cell>
          <cell r="AH1096" t="str">
            <v>Oslo: Tøyen, Botanisk hage</v>
          </cell>
          <cell r="AI1096">
            <v>10</v>
          </cell>
          <cell r="AJ1096" t="str">
            <v>V</v>
          </cell>
          <cell r="AN1096">
            <v>1</v>
          </cell>
          <cell r="AO1096" t="str">
            <v>introductionTransportpollution</v>
          </cell>
          <cell r="AP1096" t="str">
            <v>OsA</v>
          </cell>
          <cell r="AQ1096">
            <v>4</v>
          </cell>
          <cell r="AR1096">
            <v>1</v>
          </cell>
          <cell r="AS1096">
            <v>4</v>
          </cell>
          <cell r="AT1096">
            <v>1</v>
          </cell>
          <cell r="AU1096">
            <v>4</v>
          </cell>
          <cell r="AV1096">
            <v>100</v>
          </cell>
          <cell r="AW1096" t="str">
            <v>Ingen kjent effekt</v>
          </cell>
          <cell r="AX1096" t="str">
            <v>Ingen kjent effekt</v>
          </cell>
          <cell r="BC1096" t="str">
            <v>Ingen kjent effekt</v>
          </cell>
          <cell r="BD1096" t="str">
            <v>Ingen kjent effekt</v>
          </cell>
          <cell r="BE1096" t="str">
            <v>no</v>
          </cell>
          <cell r="BF1096" t="str">
            <v>no</v>
          </cell>
          <cell r="BG1096" t="str">
            <v>V</v>
          </cell>
          <cell r="BK1096" t="str">
            <v>temperate_nemoral:Europe|subtropic_mediterranean:Europe,Asia,Africa</v>
          </cell>
          <cell r="BM1096" t="str">
            <v>temperate_nemoral:Europe|subtropic_mediterranean:Europe,Asia,Africa</v>
          </cell>
          <cell r="BO1096">
            <v>1</v>
          </cell>
          <cell r="BR1096" t="str">
            <v>RedListCategoryLevel</v>
          </cell>
          <cell r="BT1096">
            <v>1</v>
          </cell>
          <cell r="BW1096" t="str">
            <v>SpreadYearlyIncreaseCalculatedExpansionSpeed</v>
          </cell>
          <cell r="BX1096">
            <v>0</v>
          </cell>
          <cell r="BY1096">
            <v>1</v>
          </cell>
          <cell r="CB1096" t="str">
            <v>T42</v>
          </cell>
          <cell r="CC1096">
            <v>1</v>
          </cell>
          <cell r="CH1096">
            <v>1</v>
          </cell>
          <cell r="CM1096">
            <v>1</v>
          </cell>
          <cell r="CQ1096">
            <v>1</v>
          </cell>
          <cell r="CU1096">
            <v>1</v>
          </cell>
          <cell r="CX1096">
            <v>0</v>
          </cell>
          <cell r="CY1096">
            <v>1</v>
          </cell>
          <cell r="DB1096">
            <v>0</v>
          </cell>
          <cell r="DC1096" t="str">
            <v>Snylterot-arten &lt;i&gt;Orobanche elatior&lt;/i&gt; er en flerårig urt med frøformering. Om den formerer seg med frø i Norge, er usikkert. Arten har stabil forekomst som parasitt på en eller flere innførte frøstjerne-arter &lt;i&gt;Thalictrum&lt;/i&gt; i Botanisk hage på Tøyen i Oslo. I tidligere år ble den funnet i "Systemet", men i senere år er den bare sett i en annen avdeling. Dette skyldes ikke nødvendigvis frøformering: den kan ha fulgt med under omflytting av planter i hagen.</v>
          </cell>
          <cell r="DD1096" t="str">
            <v>&lt;p&gt;&lt;em&gt;Orobanche elatior &lt;/em&gt;har vært en stabil parasitt på frøstjerne-arter &lt;em&gt;Thalictrum &lt;/em&gt;spp. i Botanisk hage på Tøyen i Oslo i 45 år (1970-2015, ikke sett i enkelte år). Arten er, såvidt vites, ikke plantet eller sådd i hagen.&lt;/p&gt;</v>
          </cell>
          <cell r="DE1096" t="str">
            <v>Arten er trolig innført med forurenset plantemateriale. Ingen videre spredning er registrert.</v>
          </cell>
          <cell r="DF1096" t="str">
            <v>Invasjonspotensialet er ørlite, med kort median levetid og ingen ekspansjon.</v>
          </cell>
          <cell r="DG1096" t="str">
            <v>Ingen kjent negativ økologisk effekt er knyttet til arten (arten parasitterer bare innførte frøstjerne-arter).</v>
          </cell>
          <cell r="DH1096" t="str">
            <v>&lt;p&gt;&lt;em&gt;Orobanche elatior &lt;/em&gt;utgjør neppe noen økologisk risiko i norsk natur.&lt;/p&gt;</v>
          </cell>
          <cell r="DI1096">
            <v>0</v>
          </cell>
        </row>
        <row r="1097">
          <cell r="B1097" t="str">
            <v>Orobanche hederae</v>
          </cell>
          <cell r="C1097" t="str">
            <v>Duby</v>
          </cell>
          <cell r="D1097" t="str">
            <v>bergflettesnylterot</v>
          </cell>
          <cell r="E1097">
            <v>62409</v>
          </cell>
          <cell r="F1097">
            <v>102449</v>
          </cell>
          <cell r="G1097" t="str">
            <v>ExpertGroups/Karplanter/N</v>
          </cell>
          <cell r="H1097" t="str">
            <v>Karplanter</v>
          </cell>
          <cell r="I1097" t="str">
            <v>Karplanter</v>
          </cell>
          <cell r="J1097" t="str">
            <v>AlienSpecie</v>
          </cell>
          <cell r="N1097">
            <v>1</v>
          </cell>
          <cell r="P1097" t="str">
            <v>V</v>
          </cell>
          <cell r="Q1097">
            <v>1</v>
          </cell>
          <cell r="T1097" t="str">
            <v>NK</v>
          </cell>
          <cell r="U1097">
            <v>1</v>
          </cell>
          <cell r="V1097" t="str">
            <v>1,1</v>
          </cell>
          <cell r="W1097" t="str">
            <v>LO</v>
          </cell>
          <cell r="X1097">
            <v>1</v>
          </cell>
          <cell r="Y1097">
            <v>1</v>
          </cell>
          <cell r="Z1097">
            <v>1</v>
          </cell>
          <cell r="AA1097">
            <v>1947</v>
          </cell>
          <cell r="AB1097" t="str">
            <v>terrestrial</v>
          </cell>
          <cell r="AD1097" t="str">
            <v>origin,other</v>
          </cell>
          <cell r="AE1097" t="str">
            <v>yes</v>
          </cell>
          <cell r="AF1097" t="str">
            <v>unknown</v>
          </cell>
          <cell r="AG1097">
            <v>1947</v>
          </cell>
          <cell r="AH1097" t="str">
            <v>Oslo: Tøyen, Botanisk hage</v>
          </cell>
          <cell r="AI1097">
            <v>10</v>
          </cell>
          <cell r="AJ1097" t="str">
            <v>V</v>
          </cell>
          <cell r="AN1097">
            <v>2</v>
          </cell>
          <cell r="AO1097" t="str">
            <v>introductionTransportpollution,spreadNaturalDispersal</v>
          </cell>
          <cell r="AP1097" t="str">
            <v>OsA</v>
          </cell>
          <cell r="AQ1097">
            <v>4</v>
          </cell>
          <cell r="AR1097">
            <v>2</v>
          </cell>
          <cell r="AS1097">
            <v>8</v>
          </cell>
          <cell r="AT1097">
            <v>1</v>
          </cell>
          <cell r="AU1097">
            <v>12</v>
          </cell>
          <cell r="AV1097">
            <v>100</v>
          </cell>
          <cell r="AW1097" t="str">
            <v>Ingen kjent effekt</v>
          </cell>
          <cell r="AX1097" t="str">
            <v>Ingen kjent effekt</v>
          </cell>
          <cell r="BC1097" t="str">
            <v>Ingen kjent effekt</v>
          </cell>
          <cell r="BD1097" t="str">
            <v>Ingen kjent effekt</v>
          </cell>
          <cell r="BE1097" t="str">
            <v>no</v>
          </cell>
          <cell r="BF1097" t="str">
            <v>no</v>
          </cell>
          <cell r="BG1097" t="str">
            <v>V</v>
          </cell>
          <cell r="BK1097" t="str">
            <v>temperate_nemoral:Europe|subtropic_mediterranean:Europe,Asia,Africa</v>
          </cell>
          <cell r="BM1097" t="str">
            <v>temperate_nemoral:Europe|subtropic_mediterranean:Europe,Asia,Africa</v>
          </cell>
          <cell r="BO1097">
            <v>2</v>
          </cell>
          <cell r="BP1097" t="str">
            <v>X</v>
          </cell>
          <cell r="BQ1097" t="str">
            <v>X</v>
          </cell>
          <cell r="BR1097" t="str">
            <v>RedListCategoryLevel</v>
          </cell>
          <cell r="BT1097">
            <v>1</v>
          </cell>
          <cell r="BW1097" t="str">
            <v>SpreadYearlyIncreaseCalculatedExpansionSpeed</v>
          </cell>
          <cell r="BX1097">
            <v>0</v>
          </cell>
          <cell r="BY1097">
            <v>1</v>
          </cell>
          <cell r="CB1097" t="str">
            <v>T43</v>
          </cell>
          <cell r="CC1097">
            <v>1</v>
          </cell>
          <cell r="CH1097">
            <v>1</v>
          </cell>
          <cell r="CM1097">
            <v>1</v>
          </cell>
          <cell r="CQ1097">
            <v>1</v>
          </cell>
          <cell r="CU1097">
            <v>1</v>
          </cell>
          <cell r="CX1097">
            <v>0</v>
          </cell>
          <cell r="CY1097">
            <v>1</v>
          </cell>
          <cell r="DB1097">
            <v>0</v>
          </cell>
          <cell r="DC1097" t="str">
            <v>&lt;p&gt;Bergflettesnylterot &lt;em&gt;Orobanche hederae &lt;/em&gt;kommer fra Vest- og Sør-Europa og Middelhavsområdet. Arten er en flerårig urt med frøreproduksjon. Bergflettesnylterot er en spesifikk parasitt på bergflette &lt;em&gt;Hedera helix&lt;/em&gt; og andre arter og slekter i bergflettefamilien &lt;i&gt;Araliaceae&lt;/i&gt;. Den mangler klorofyll og snylter næring fra vertsplantene.&lt;/p&gt;</v>
          </cell>
          <cell r="DD1097" t="str">
            <v>&lt;p&gt;Arten var stabil i Botanisk hage på Tøyen, Oslo, i perioden 1947-2005, uten at det er opplysning om at den er &amp;#39:plantet&amp;#39:. Med &amp;#39:plantet&amp;#39: mener man bevisst planting av vertsplanten inkludert snylteroten. Bergflettesnylteroten vokste på en stor bergflette &lt;i&gt;Hedera helix &lt;/i&gt;som klatret på hovedbygningen på Tøyen hovedgård, og da bergfletta ble fjernet i forbindelse med restaurering av hovedgården, forsvant også snylterota. Det er også rykter om at arten har vært permanent på bergflette i hagen ved Bergens museum i Ho Bergen, men herfra finnes det ingen belegg eller annen dokumentasjon. I 2017 ble arten oppdaget på en &lt;i&gt;Acanthopanax lasiogyne&lt;/i&gt;, som er en kinesisk Araliaceae (samme familie som bergflette), nederst i Botanisk hage i Oslo. Det er ingen grunn til at den skal være &amp;#39:plantet&amp;#39: der, og vi regner med at det er egenspredning fra tidligere bestand ved Tøyen hovedgård, dvs. frøreproduksjon.&lt;br/&gt;&lt;/p&gt;</v>
          </cell>
          <cell r="DE1097" t="str">
            <v>Vi kjenner ikke til hvordan den ble etablert i Botanisk hage, men innførsel med levende planter er eneste trolige mulighet.</v>
          </cell>
          <cell r="DF1097" t="str">
            <v>Invasjonspotensialet er lite, med usikkerhet til begrenset, som en kombinasjon av begrenset median levetid (med usikkerhet til både kort og moderat) og i praksis ingen ekspansjon. Bergflettesnylterot har minst &amp;#233:n stabil forekomst i Norge (frøreproduksjon). Ekspansjonshastigheten er heller skral og forventes ikke å bli stor.</v>
          </cell>
          <cell r="DG1097" t="str">
            <v>Ingen kjent negativ økologisk effekt er knyttet til arten.</v>
          </cell>
          <cell r="DH1097" t="str">
            <v>&lt;p&gt;Bergflettesnylterot har ingen kjent økologisk risiko de neste 50 årene.&lt;/p&gt;</v>
          </cell>
          <cell r="DI1097">
            <v>1</v>
          </cell>
        </row>
        <row r="1098">
          <cell r="B1098" t="str">
            <v>Osteospermum jucundum</v>
          </cell>
          <cell r="C1098" t="str">
            <v>(E.Phillips) Norl.</v>
          </cell>
          <cell r="D1098" t="str">
            <v>spansk margeritt</v>
          </cell>
          <cell r="E1098">
            <v>85745</v>
          </cell>
          <cell r="F1098">
            <v>128856</v>
          </cell>
          <cell r="G1098" t="str">
            <v>ExpertGroups/Karplanter/N</v>
          </cell>
          <cell r="H1098" t="str">
            <v>Karplanter</v>
          </cell>
          <cell r="I1098" t="str">
            <v>Karplanter</v>
          </cell>
          <cell r="J1098" t="str">
            <v>NotApplicable</v>
          </cell>
          <cell r="M1098" t="str">
            <v>canNotEstablishWithin50years</v>
          </cell>
          <cell r="AA1098">
            <v>2006</v>
          </cell>
          <cell r="AB1098" t="str">
            <v>terrestrial</v>
          </cell>
          <cell r="AD1098" t="str">
            <v>unknown</v>
          </cell>
          <cell r="AE1098" t="str">
            <v>no</v>
          </cell>
          <cell r="AF1098" t="str">
            <v>unknown</v>
          </cell>
          <cell r="AI1098">
            <v>3</v>
          </cell>
          <cell r="AJ1098" t="str">
            <v>V</v>
          </cell>
          <cell r="AW1098" t="str">
            <v>Ingen kjent effekt</v>
          </cell>
          <cell r="AX1098" t="str">
            <v>Ingen kjent effekt</v>
          </cell>
          <cell r="BC1098" t="str">
            <v>Ingen kjent effekt</v>
          </cell>
          <cell r="BD1098" t="str">
            <v>Ingen kjent effekt</v>
          </cell>
          <cell r="BK1098" t="str">
            <v>subtropic_dry:Africa|subtropic_caperegion:Africa</v>
          </cell>
          <cell r="BM1098" t="str">
            <v>subtropic_mediterranean:Europe,Oceania,NorthAndCentralAmerica|subtropic_dry:Africa|subtropic_caperegion:Africa</v>
          </cell>
          <cell r="DI1098">
            <v>0</v>
          </cell>
        </row>
        <row r="1099">
          <cell r="B1099" t="str">
            <v>Oxalis adenophylla</v>
          </cell>
          <cell r="C1099" t="str">
            <v>Gillies ex Hook. &amp; Arn.</v>
          </cell>
          <cell r="E1099">
            <v>139637</v>
          </cell>
          <cell r="F1099">
            <v>169113</v>
          </cell>
          <cell r="G1099" t="str">
            <v>ExpertGroups/Karplanter/N</v>
          </cell>
          <cell r="H1099" t="str">
            <v>Karplanter</v>
          </cell>
          <cell r="I1099" t="str">
            <v>Karplanter</v>
          </cell>
          <cell r="J1099" t="str">
            <v>AlienSpecie</v>
          </cell>
          <cell r="N1099">
            <v>1</v>
          </cell>
          <cell r="Q1099">
            <v>1</v>
          </cell>
          <cell r="T1099" t="str">
            <v>NK</v>
          </cell>
          <cell r="U1099">
            <v>1</v>
          </cell>
          <cell r="V1099" t="str">
            <v>1,1</v>
          </cell>
          <cell r="AA1099">
            <v>2016</v>
          </cell>
          <cell r="AB1099" t="str">
            <v>terrestrial</v>
          </cell>
          <cell r="AD1099" t="str">
            <v>unknown</v>
          </cell>
          <cell r="AE1099" t="str">
            <v>no</v>
          </cell>
          <cell r="AF1099" t="str">
            <v>unknown</v>
          </cell>
          <cell r="AI1099">
            <v>5</v>
          </cell>
          <cell r="AJ1099" t="str">
            <v>V</v>
          </cell>
          <cell r="AL1099">
            <v>1</v>
          </cell>
          <cell r="AM1099" t="str">
            <v>importDirect</v>
          </cell>
          <cell r="AN1099">
            <v>1</v>
          </cell>
          <cell r="AO1099" t="str">
            <v>introductionEscaped</v>
          </cell>
          <cell r="AP1099" t="str">
            <v>Mr</v>
          </cell>
          <cell r="AQ1099">
            <v>4</v>
          </cell>
          <cell r="AR1099">
            <v>4</v>
          </cell>
          <cell r="AS1099">
            <v>16</v>
          </cell>
          <cell r="AT1099">
            <v>1</v>
          </cell>
          <cell r="AU1099">
            <v>32</v>
          </cell>
          <cell r="AV1099">
            <v>100</v>
          </cell>
          <cell r="AW1099" t="str">
            <v>Ingen kjent effekt</v>
          </cell>
          <cell r="AX1099" t="str">
            <v>Ingen kjent effekt</v>
          </cell>
          <cell r="BC1099" t="str">
            <v>Ingen kjent effekt</v>
          </cell>
          <cell r="BD1099" t="str">
            <v>Ingen kjent effekt</v>
          </cell>
          <cell r="BE1099" t="str">
            <v>no</v>
          </cell>
          <cell r="BF1099" t="str">
            <v>no</v>
          </cell>
          <cell r="BG1099" t="str">
            <v>V</v>
          </cell>
          <cell r="BK1099" t="str">
            <v>temperate_nemoral:SouthAmerica</v>
          </cell>
          <cell r="BM1099" t="str">
            <v>temperate_nemoral:Europe,SouthAmerica</v>
          </cell>
          <cell r="BO1099">
            <v>1</v>
          </cell>
          <cell r="BR1099" t="str">
            <v>RedListCategoryLevel</v>
          </cell>
          <cell r="BT1099">
            <v>1</v>
          </cell>
          <cell r="BW1099" t="str">
            <v>SpreadYearlyIncreaseCalculatedExpansionSpeed</v>
          </cell>
          <cell r="BX1099">
            <v>0</v>
          </cell>
          <cell r="BY1099">
            <v>1</v>
          </cell>
          <cell r="CB1099" t="str">
            <v>T35</v>
          </cell>
          <cell r="CC1099">
            <v>1</v>
          </cell>
          <cell r="CH1099">
            <v>1</v>
          </cell>
          <cell r="CM1099">
            <v>1</v>
          </cell>
          <cell r="CQ1099">
            <v>1</v>
          </cell>
          <cell r="CU1099">
            <v>1</v>
          </cell>
          <cell r="CX1099">
            <v>0</v>
          </cell>
          <cell r="CY1099">
            <v>1</v>
          </cell>
          <cell r="DB1099">
            <v>0</v>
          </cell>
          <cell r="DC1099" t="str">
            <v>Gaukesyre-arten &lt;i&gt;Oxalis adenophylla&lt;/i&gt; er en småvokst, flerårig urt fra sørlige Andes og Patagonia. Den har frøformering og er sterkt antydet å ha dette også i norsk natur. Utafor hager er den bare funnet på &amp;#233:n dumpeplass for hageavfall.</v>
          </cell>
          <cell r="DD1099" t="str">
            <v>Arten ble funnet som ny for norsk natur i 2016 MR Skodje: Svorte, "trolig utkast på tipp, senere naturalisert (spredd)", noe som innebærer frøformering.</v>
          </cell>
          <cell r="DE1099" t="str">
            <v>Arten er innført hageplante, uvisst hvorfra.</v>
          </cell>
          <cell r="DF1099" t="str">
            <v>Invasjonspotensialet er lite, med kort median levetid og foreløpig ingen ekspansjon.</v>
          </cell>
          <cell r="DG1099" t="str">
            <v>Ingen kjent negativ økologisk effekt er knyttet til arten.</v>
          </cell>
          <cell r="DH1099" t="str">
            <v>&lt;i&gt;Oxalis adenophylla&lt;/i&gt; utgjør ingen risiko i norsk natur.</v>
          </cell>
          <cell r="DI1099">
            <v>0</v>
          </cell>
        </row>
        <row r="1100">
          <cell r="B1100" t="str">
            <v>Oxalis articulata</v>
          </cell>
          <cell r="C1100" t="str">
            <v>Savigny</v>
          </cell>
          <cell r="D1100" t="str">
            <v>brasilgjøkesyre</v>
          </cell>
          <cell r="E1100">
            <v>62841</v>
          </cell>
          <cell r="F1100">
            <v>102881</v>
          </cell>
          <cell r="G1100" t="str">
            <v>ExpertGroups/Karplanter/N</v>
          </cell>
          <cell r="H1100" t="str">
            <v>Karplanter</v>
          </cell>
          <cell r="I1100" t="str">
            <v>Karplanter</v>
          </cell>
          <cell r="J1100" t="str">
            <v>NotApplicable</v>
          </cell>
          <cell r="M1100" t="str">
            <v>canNotEstablishWithin50years</v>
          </cell>
          <cell r="AA1100">
            <v>1967</v>
          </cell>
          <cell r="AB1100" t="str">
            <v>terrestrial</v>
          </cell>
          <cell r="AD1100" t="str">
            <v>unknown</v>
          </cell>
          <cell r="AE1100" t="str">
            <v>no</v>
          </cell>
          <cell r="AF1100" t="str">
            <v>unknown</v>
          </cell>
          <cell r="AI1100">
            <v>5</v>
          </cell>
          <cell r="AJ1100" t="str">
            <v>V</v>
          </cell>
          <cell r="AW1100" t="str">
            <v>Ingen kjent effekt</v>
          </cell>
          <cell r="AX1100" t="str">
            <v>Ingen kjent effekt</v>
          </cell>
          <cell r="BC1100" t="str">
            <v>Ingen kjent effekt</v>
          </cell>
          <cell r="BD1100" t="str">
            <v>Ingen kjent effekt</v>
          </cell>
          <cell r="BK1100" t="str">
            <v>subtropic_highlands:SouthAmerica|tropic:SouthAmerica</v>
          </cell>
          <cell r="BM1100" t="str">
            <v>temperate_nemoral:Europe,Asia,Oceania,NorthAndCentralAmerica|temperate_dry:NorthAndCentralAmerica|subtropic_unspecified:Asia,NorthAndCentralAmerica|subtropic_mediterranean:Europe,Oceania|subtropic_highlands:SouthAmerica|tropic:SouthAmerica</v>
          </cell>
          <cell r="DI1100">
            <v>0</v>
          </cell>
        </row>
        <row r="1101">
          <cell r="B1101" t="str">
            <v>Oxalis dillenii</v>
          </cell>
          <cell r="C1101" t="str">
            <v>Jacq.</v>
          </cell>
          <cell r="D1101" t="str">
            <v>skjermgjøkesyre</v>
          </cell>
          <cell r="E1101">
            <v>134923</v>
          </cell>
          <cell r="F1101">
            <v>102883</v>
          </cell>
          <cell r="G1101" t="str">
            <v>ExpertGroups/Karplanter/N</v>
          </cell>
          <cell r="H1101" t="str">
            <v>Karplanter</v>
          </cell>
          <cell r="I1101" t="str">
            <v>Karplanter</v>
          </cell>
          <cell r="J1101" t="str">
            <v>AlienSpecie</v>
          </cell>
          <cell r="N1101">
            <v>3</v>
          </cell>
          <cell r="Q1101">
            <v>1</v>
          </cell>
          <cell r="T1101" t="str">
            <v>LO</v>
          </cell>
          <cell r="U1101">
            <v>2</v>
          </cell>
          <cell r="V1101" t="str">
            <v>3B,1</v>
          </cell>
          <cell r="X1101">
            <v>1</v>
          </cell>
          <cell r="Y1101">
            <v>1</v>
          </cell>
          <cell r="Z1101">
            <v>1</v>
          </cell>
          <cell r="AA1101">
            <v>1862</v>
          </cell>
          <cell r="AB1101" t="str">
            <v>terrestrial</v>
          </cell>
          <cell r="AD1101" t="str">
            <v>unknown</v>
          </cell>
          <cell r="AE1101" t="str">
            <v>yes</v>
          </cell>
          <cell r="AF1101" t="str">
            <v>unknown</v>
          </cell>
          <cell r="AG1101">
            <v>1862</v>
          </cell>
          <cell r="AH1101" t="str">
            <v>Oslo: Akerselva (Sagene)</v>
          </cell>
          <cell r="AI1101">
            <v>1</v>
          </cell>
          <cell r="AJ1101" t="str">
            <v>V</v>
          </cell>
          <cell r="AN1101">
            <v>2</v>
          </cell>
          <cell r="AO1101" t="str">
            <v>introductionTransportpollution</v>
          </cell>
          <cell r="AP1101" t="str">
            <v>Øs,OsA,He,Ve,Va</v>
          </cell>
          <cell r="AQ1101">
            <v>40</v>
          </cell>
          <cell r="AR1101">
            <v>5</v>
          </cell>
          <cell r="AS1101">
            <v>200</v>
          </cell>
          <cell r="AT1101">
            <v>23000</v>
          </cell>
          <cell r="AU1101">
            <v>400</v>
          </cell>
          <cell r="AV1101">
            <v>100</v>
          </cell>
          <cell r="AW1101" t="str">
            <v>Ingen kjent effekt</v>
          </cell>
          <cell r="AX1101" t="str">
            <v>Ingen kjent effekt</v>
          </cell>
          <cell r="BC1101" t="str">
            <v>Ingen kjent effekt</v>
          </cell>
          <cell r="BD1101" t="str">
            <v>Ingen kjent effekt</v>
          </cell>
          <cell r="BE1101" t="str">
            <v>no</v>
          </cell>
          <cell r="BF1101" t="str">
            <v>no</v>
          </cell>
          <cell r="BG1101" t="str">
            <v>V</v>
          </cell>
          <cell r="BK1101" t="str">
            <v>temperate_nemoral:NorthAndCentralAmerica|subtropic_unspecified:NorthAndCentralAmerica</v>
          </cell>
          <cell r="BM1101" t="str">
            <v>temperate_nemoral:Europe,Asia,NorthAndCentralAmerica|subtropic_unspecified:Asia,NorthAndCentralAmerica|subtropic_mediterranean:Europe</v>
          </cell>
          <cell r="BO1101">
            <v>2</v>
          </cell>
          <cell r="BR1101" t="str">
            <v>RedListCategoryLevel</v>
          </cell>
          <cell r="BT1101">
            <v>3</v>
          </cell>
          <cell r="BW1101" t="str">
            <v>SpreadYearlyIncreaseObservations</v>
          </cell>
          <cell r="BX1101">
            <v>205</v>
          </cell>
          <cell r="BY1101">
            <v>1</v>
          </cell>
          <cell r="CB1101" t="str">
            <v>T35,T37-C-3,T42-C-1,T43-C-1</v>
          </cell>
          <cell r="CC1101">
            <v>1</v>
          </cell>
          <cell r="CH1101">
            <v>1</v>
          </cell>
          <cell r="CM1101">
            <v>1</v>
          </cell>
          <cell r="CQ1101">
            <v>1</v>
          </cell>
          <cell r="CU1101">
            <v>1</v>
          </cell>
          <cell r="CX1101">
            <v>0</v>
          </cell>
          <cell r="CY1101">
            <v>1</v>
          </cell>
          <cell r="DB1101">
            <v>0</v>
          </cell>
          <cell r="DC1101" t="str">
            <v>&lt;p&gt;Skjermgaukesyre &lt;em&gt;Oxalis dillenii &lt;/em&gt;stammer fra østlige Nord-Amerika. Den er ettårig og setter spiredyktige frø, og arten har reprodusert enkelte år i Norge. Arten er nesten hardfør nok til å kunne etablere mange permanente bestander.&lt;/p&gt;</v>
          </cell>
          <cell r="DD1101" t="str">
            <v>&lt;p&gt;Mellom 1861 og 1915 ble arten funnet fem ganger i Oslo. Deretter er det et gap til 1964 da arten ble funnet i Øf Halden og 1969 i Oslo. Senere er arten er funnet i Østfold, Akershus og Oslo, Vestfold og Vest-Agder. Arten har størst sjanse for etablering i Vestfold, og halvparten av funnene etter 2000 er gjort i her. &lt;br/&gt;&lt;/p&gt;</v>
          </cell>
          <cell r="DE1101" t="str">
            <v>Skjermgaukesyre er funnet i litt ulike epoker, og kommet inn på ulike vis, men trolig oftest grasfrø eller gartnerimateriale.</v>
          </cell>
          <cell r="DF1101" t="str">
            <v>Invasjonspotensialet er moderat, med begrenset median levetid, men moderat ekspansjonshastighet (basert på moderne funn fra og med 1995). Invasjonspotensialet uttrykker forventningene i framtida mer enn dagens situasjon.</v>
          </cell>
          <cell r="DG1101" t="str">
            <v>Arten har ingen kjent økologisk effekt.</v>
          </cell>
          <cell r="DH1101" t="str">
            <v>&lt;p&gt;Skjermgaukesyre vurderes til låg økologisk risiko, og bare på grunn av invasjonspotensialet.&lt;/p&gt;</v>
          </cell>
          <cell r="DI1101">
            <v>0</v>
          </cell>
        </row>
        <row r="1102">
          <cell r="B1102" t="str">
            <v>Oxalis pes-caprae</v>
          </cell>
          <cell r="C1102" t="str">
            <v>L.</v>
          </cell>
          <cell r="D1102" t="str">
            <v>kappgjøkesyre</v>
          </cell>
          <cell r="E1102">
            <v>62844</v>
          </cell>
          <cell r="F1102">
            <v>102884</v>
          </cell>
          <cell r="G1102" t="str">
            <v>ExpertGroups/Karplanter/N</v>
          </cell>
          <cell r="H1102" t="str">
            <v>Karplanter</v>
          </cell>
          <cell r="I1102" t="str">
            <v>Karplanter</v>
          </cell>
          <cell r="J1102" t="str">
            <v>NotApplicable</v>
          </cell>
          <cell r="M1102" t="str">
            <v>canNotEstablishWithin50years</v>
          </cell>
          <cell r="AA1102">
            <v>2006</v>
          </cell>
          <cell r="AB1102" t="str">
            <v>terrestrial</v>
          </cell>
          <cell r="AD1102" t="str">
            <v>unknown</v>
          </cell>
          <cell r="AE1102" t="str">
            <v>no</v>
          </cell>
          <cell r="AF1102" t="str">
            <v>unknown</v>
          </cell>
          <cell r="AI1102">
            <v>3</v>
          </cell>
          <cell r="AJ1102" t="str">
            <v>V</v>
          </cell>
          <cell r="AW1102" t="str">
            <v>Ingen kjent effekt</v>
          </cell>
          <cell r="AX1102" t="str">
            <v>Ingen kjent effekt</v>
          </cell>
          <cell r="BC1102" t="str">
            <v>Ingen kjent effekt</v>
          </cell>
          <cell r="BD1102" t="str">
            <v>Ingen kjent effekt</v>
          </cell>
          <cell r="BK1102" t="str">
            <v>subtropic_dry:Africa|subtropic_caperegion:Africa</v>
          </cell>
          <cell r="BM1102" t="str">
            <v>temperate_nemoral:Europe,Asia,Oceania|temperate_dry:Asia|subtropic_mediterranean:Europe,Asia,Africa,Oceania,NorthAndCentralAmerica|subtropic_dry:Africa,Oceania|subtropic_caperegion:Africa</v>
          </cell>
          <cell r="DI1102">
            <v>0</v>
          </cell>
        </row>
        <row r="1103">
          <cell r="B1103" t="str">
            <v>Oxalis triangularis papilionacea</v>
          </cell>
          <cell r="C1103" t="str">
            <v>(Hoffmanns. ex Zucc.) Lourteig</v>
          </cell>
          <cell r="E1103">
            <v>105249</v>
          </cell>
          <cell r="F1103">
            <v>145596</v>
          </cell>
          <cell r="G1103" t="str">
            <v>ExpertGroups/Karplanter/N</v>
          </cell>
          <cell r="H1103" t="str">
            <v>Karplanter</v>
          </cell>
          <cell r="I1103" t="str">
            <v>Karplanter</v>
          </cell>
          <cell r="J1103" t="str">
            <v>NotApplicable</v>
          </cell>
          <cell r="M1103" t="str">
            <v>canNotEstablishWithin50years</v>
          </cell>
          <cell r="AA1103">
            <v>2009</v>
          </cell>
          <cell r="AB1103" t="str">
            <v>terrestrial</v>
          </cell>
          <cell r="AD1103" t="str">
            <v>unknown</v>
          </cell>
          <cell r="AE1103" t="str">
            <v>no</v>
          </cell>
          <cell r="AF1103" t="str">
            <v>unknown</v>
          </cell>
          <cell r="AI1103">
            <v>5</v>
          </cell>
          <cell r="AJ1103" t="str">
            <v>V</v>
          </cell>
          <cell r="AW1103" t="str">
            <v>Ingen kjent effekt</v>
          </cell>
          <cell r="AX1103" t="str">
            <v>Ingen kjent effekt</v>
          </cell>
          <cell r="BC1103" t="str">
            <v>Ingen kjent effekt</v>
          </cell>
          <cell r="BD1103" t="str">
            <v>Ingen kjent effekt</v>
          </cell>
          <cell r="BK1103" t="str">
            <v>tropic:SouthAmerica</v>
          </cell>
          <cell r="BM1103" t="str">
            <v>tropic:SouthAmerica</v>
          </cell>
          <cell r="DI1103">
            <v>0</v>
          </cell>
        </row>
        <row r="1104">
          <cell r="B1104" t="str">
            <v>Oxybasis glauca salina</v>
          </cell>
          <cell r="C1104" t="str">
            <v>(Standl.) Mosyakin</v>
          </cell>
          <cell r="D1104" t="str">
            <v>skaftblåmelde</v>
          </cell>
          <cell r="E1104">
            <v>134928</v>
          </cell>
          <cell r="F1104">
            <v>145721</v>
          </cell>
          <cell r="G1104" t="str">
            <v>ExpertGroups/Karplanter/N</v>
          </cell>
          <cell r="H1104" t="str">
            <v>Karplanter</v>
          </cell>
          <cell r="I1104" t="str">
            <v>Karplanter</v>
          </cell>
          <cell r="J1104" t="str">
            <v>NotApplicable</v>
          </cell>
          <cell r="M1104" t="str">
            <v>canNotEstablishWithin50years</v>
          </cell>
          <cell r="AA1104">
            <v>1971</v>
          </cell>
          <cell r="AB1104" t="str">
            <v>terrestrial</v>
          </cell>
          <cell r="AD1104" t="str">
            <v>origin</v>
          </cell>
          <cell r="AE1104" t="str">
            <v>no</v>
          </cell>
          <cell r="AF1104" t="str">
            <v>unknown</v>
          </cell>
          <cell r="AI1104">
            <v>1</v>
          </cell>
          <cell r="AJ1104" t="str">
            <v>V</v>
          </cell>
          <cell r="AW1104" t="str">
            <v>Ingen kjent effekt</v>
          </cell>
          <cell r="AX1104" t="str">
            <v>Ingen kjent effekt</v>
          </cell>
          <cell r="BC1104" t="str">
            <v>Ingen kjent effekt</v>
          </cell>
          <cell r="BD1104" t="str">
            <v>Ingen kjent effekt</v>
          </cell>
          <cell r="BK1104" t="str">
            <v>polar:NorthAndCentralAmerica|temperate_boreal:NorthAndCentralAmerica|temperate_nemoral:NorthAndCentralAmerica|temperate_dry:NorthAndCentralAmerica</v>
          </cell>
          <cell r="BM1104" t="str">
            <v>polar:NorthAndCentralAmerica|temperate_boreal:NorthAndCentralAmerica|temperate_nemoral:NorthAndCentralAmerica|temperate_dry:NorthAndCentralAmerica</v>
          </cell>
          <cell r="DI1104">
            <v>0</v>
          </cell>
        </row>
        <row r="1105">
          <cell r="B1105" t="str">
            <v>Oxybasis urbica</v>
          </cell>
          <cell r="C1105" t="str">
            <v>(L.) S.Fuentes, Uotila &amp; Borsch</v>
          </cell>
          <cell r="D1105" t="str">
            <v>bymelde</v>
          </cell>
          <cell r="E1105">
            <v>105653</v>
          </cell>
          <cell r="F1105">
            <v>145723</v>
          </cell>
          <cell r="G1105" t="str">
            <v>ExpertGroups/Karplanter/N</v>
          </cell>
          <cell r="H1105" t="str">
            <v>Karplanter</v>
          </cell>
          <cell r="I1105" t="str">
            <v>Karplanter</v>
          </cell>
          <cell r="J1105" t="str">
            <v>NotApplicable</v>
          </cell>
          <cell r="M1105" t="str">
            <v>canNotEstablishWithin50years</v>
          </cell>
          <cell r="AA1105">
            <v>1824</v>
          </cell>
          <cell r="AB1105" t="str">
            <v>terrestrial</v>
          </cell>
          <cell r="AD1105" t="str">
            <v>origin,unknown</v>
          </cell>
          <cell r="AE1105" t="str">
            <v>no</v>
          </cell>
          <cell r="AF1105" t="str">
            <v>unknown</v>
          </cell>
          <cell r="AI1105">
            <v>1</v>
          </cell>
          <cell r="AJ1105" t="str">
            <v>V</v>
          </cell>
          <cell r="AW1105" t="str">
            <v>Ingen kjent effekt</v>
          </cell>
          <cell r="AX1105" t="str">
            <v>Ingen kjent effekt</v>
          </cell>
          <cell r="BC1105" t="str">
            <v>Ingen kjent effekt</v>
          </cell>
          <cell r="BD1105" t="str">
            <v>Ingen kjent effekt</v>
          </cell>
          <cell r="BK1105" t="str">
            <v>temperate_nemoral:Europe,Asia|temperate_dry:Europe,Asia|subtropic_unspecified:Asia|subtropic_mediterranean:Europe,Asia</v>
          </cell>
          <cell r="BM1105" t="str">
            <v>temperate_nemoral:Europe,Asia,NorthAndCentralAmerica|temperate_dry:Europe,Asia|subtropic_unspecified:Asia|subtropic_mediterranean:Europe,Asia</v>
          </cell>
          <cell r="DI1105">
            <v>0</v>
          </cell>
        </row>
        <row r="1106">
          <cell r="B1106" t="str">
            <v>Pachysandra terminalis</v>
          </cell>
          <cell r="C1106" t="str">
            <v>Siebold &amp; Zucc.</v>
          </cell>
          <cell r="D1106" t="str">
            <v>vinterglans</v>
          </cell>
          <cell r="E1106">
            <v>84843</v>
          </cell>
          <cell r="F1106">
            <v>127980</v>
          </cell>
          <cell r="G1106" t="str">
            <v>ExpertGroups/Karplanter/N</v>
          </cell>
          <cell r="H1106" t="str">
            <v>Karplanter</v>
          </cell>
          <cell r="I1106" t="str">
            <v>Karplanter</v>
          </cell>
          <cell r="J1106" t="str">
            <v>NotApplicable</v>
          </cell>
          <cell r="M1106" t="str">
            <v>canNotEstablishWithin50years</v>
          </cell>
          <cell r="AA1106">
            <v>2001</v>
          </cell>
          <cell r="AB1106" t="str">
            <v>terrestrial</v>
          </cell>
          <cell r="AD1106" t="str">
            <v>unknown</v>
          </cell>
          <cell r="AE1106" t="str">
            <v>no</v>
          </cell>
          <cell r="AF1106" t="str">
            <v>unknown</v>
          </cell>
          <cell r="AI1106">
            <v>10</v>
          </cell>
          <cell r="AJ1106" t="str">
            <v>V</v>
          </cell>
          <cell r="AW1106" t="str">
            <v>Ingen kjent effekt</v>
          </cell>
          <cell r="AX1106" t="str">
            <v>Ingen kjent effekt</v>
          </cell>
          <cell r="BC1106" t="str">
            <v>Ingen kjent effekt</v>
          </cell>
          <cell r="BD1106" t="str">
            <v>Ingen kjent effekt</v>
          </cell>
          <cell r="BK1106" t="str">
            <v>temperate_nemoral:Asia</v>
          </cell>
          <cell r="BM1106" t="str">
            <v>temperate_nemoral:Europe,Asia,NorthAndCentralAmerica</v>
          </cell>
          <cell r="DI1106">
            <v>0</v>
          </cell>
        </row>
        <row r="1107">
          <cell r="B1107" t="str">
            <v>Paeonia officinalis</v>
          </cell>
          <cell r="C1107" t="str">
            <v>L.</v>
          </cell>
          <cell r="D1107" t="str">
            <v>bondepion</v>
          </cell>
          <cell r="E1107">
            <v>145742</v>
          </cell>
          <cell r="F1107">
            <v>127981</v>
          </cell>
          <cell r="G1107" t="str">
            <v>ExpertGroups/Karplanter/N</v>
          </cell>
          <cell r="H1107" t="str">
            <v>Karplanter</v>
          </cell>
          <cell r="I1107" t="str">
            <v>Karplanter</v>
          </cell>
          <cell r="J1107" t="str">
            <v>NotApplicable</v>
          </cell>
          <cell r="M1107" t="str">
            <v>canNotEstablishWithin50years</v>
          </cell>
          <cell r="AA1107">
            <v>1996</v>
          </cell>
          <cell r="AB1107" t="str">
            <v>terrestrial</v>
          </cell>
          <cell r="AD1107" t="str">
            <v>unknown</v>
          </cell>
          <cell r="AE1107" t="str">
            <v>no</v>
          </cell>
          <cell r="AF1107" t="str">
            <v>unknown</v>
          </cell>
          <cell r="AI1107">
            <v>5</v>
          </cell>
          <cell r="AJ1107" t="str">
            <v>V</v>
          </cell>
          <cell r="AW1107" t="str">
            <v>Ingen kjent effekt</v>
          </cell>
          <cell r="AX1107" t="str">
            <v>Ingen kjent effekt</v>
          </cell>
          <cell r="BC1107" t="str">
            <v>Ingen kjent effekt</v>
          </cell>
          <cell r="BD1107" t="str">
            <v>Ingen kjent effekt</v>
          </cell>
          <cell r="BK1107" t="str">
            <v>temperate_nemoral:Europe|subtropic_mediterranean:Europe</v>
          </cell>
          <cell r="BM1107" t="str">
            <v>temperate_nemoral:Europe|subtropic_mediterranean:Europe</v>
          </cell>
          <cell r="DI1107">
            <v>0</v>
          </cell>
        </row>
        <row r="1108">
          <cell r="B1108" t="str">
            <v>Panicum capillare</v>
          </cell>
          <cell r="C1108" t="str">
            <v>L.</v>
          </cell>
          <cell r="D1108" t="str">
            <v>heksehirse</v>
          </cell>
          <cell r="E1108">
            <v>60067</v>
          </cell>
          <cell r="F1108">
            <v>100107</v>
          </cell>
          <cell r="G1108" t="str">
            <v>ExpertGroups/Karplanter/N</v>
          </cell>
          <cell r="H1108" t="str">
            <v>Karplanter</v>
          </cell>
          <cell r="I1108" t="str">
            <v>Karplanter</v>
          </cell>
          <cell r="J1108" t="str">
            <v>NotApplicable</v>
          </cell>
          <cell r="M1108" t="str">
            <v>canNotEstablishWithin50years</v>
          </cell>
          <cell r="AA1108">
            <v>1910</v>
          </cell>
          <cell r="AB1108" t="str">
            <v>terrestrial</v>
          </cell>
          <cell r="AD1108" t="str">
            <v>origin</v>
          </cell>
          <cell r="AE1108" t="str">
            <v>no</v>
          </cell>
          <cell r="AF1108" t="str">
            <v>unknown</v>
          </cell>
          <cell r="AI1108">
            <v>1</v>
          </cell>
          <cell r="AJ1108" t="str">
            <v>V</v>
          </cell>
          <cell r="AW1108" t="str">
            <v>Heksehirse akkumulerer nitrater og kan inneholde nivåer som kan være giftige for husdyr under visse forhold (Kingsbury 1964).</v>
          </cell>
          <cell r="AX1108" t="str">
            <v>Ingen kjent effekt</v>
          </cell>
          <cell r="BC1108" t="str">
            <v>Ingen kjent effekt</v>
          </cell>
          <cell r="BD1108" t="str">
            <v>Ingen kjent effekt</v>
          </cell>
          <cell r="BK1108" t="str">
            <v>temperate_nemoral:NorthAndCentralAmerica|temperate_dry:NorthAndCentralAmerica|subtropic_mediterranean:NorthAndCentralAmerica</v>
          </cell>
          <cell r="BM1108" t="str">
            <v>temperate_nemoral:Europe,Asia,Oceania,NorthAndCentralAmerica,SouthAmerica|temperate_dry:Europe,NorthAndCentralAmerica|subtropic_unspecified:Asia,SouthAmerica|subtropic_mediterranean:Europe,Oceania,NorthAndCentralAmerica</v>
          </cell>
          <cell r="DI1108">
            <v>1</v>
          </cell>
        </row>
        <row r="1109">
          <cell r="B1109" t="str">
            <v>Panicum miliaceum</v>
          </cell>
          <cell r="C1109" t="str">
            <v>L.</v>
          </cell>
          <cell r="D1109" t="str">
            <v>hirse</v>
          </cell>
          <cell r="E1109">
            <v>60068</v>
          </cell>
          <cell r="F1109">
            <v>100108</v>
          </cell>
          <cell r="G1109" t="str">
            <v>ExpertGroups/Karplanter/N</v>
          </cell>
          <cell r="H1109" t="str">
            <v>Karplanter</v>
          </cell>
          <cell r="I1109" t="str">
            <v>Karplanter</v>
          </cell>
          <cell r="J1109" t="str">
            <v>NotApplicable</v>
          </cell>
          <cell r="M1109" t="str">
            <v>canNotEstablishWithin50years</v>
          </cell>
          <cell r="AA1109">
            <v>1872</v>
          </cell>
          <cell r="AB1109" t="str">
            <v>terrestrial</v>
          </cell>
          <cell r="AD1109" t="str">
            <v>unknown</v>
          </cell>
          <cell r="AE1109" t="str">
            <v>no</v>
          </cell>
          <cell r="AF1109" t="str">
            <v>unknown</v>
          </cell>
          <cell r="AI1109">
            <v>1</v>
          </cell>
          <cell r="AJ1109" t="str">
            <v>V</v>
          </cell>
          <cell r="AW1109" t="str">
            <v>Ingen kjent effekt</v>
          </cell>
          <cell r="AX1109" t="str">
            <v>Ett av verdens økonomisk viktigste kornslag.</v>
          </cell>
          <cell r="BC1109" t="str">
            <v>Ingen kjent effekt</v>
          </cell>
          <cell r="BD1109" t="str">
            <v>Ingen kjent effekt</v>
          </cell>
          <cell r="BK1109" t="str">
            <v>temperate_dry:Asia</v>
          </cell>
          <cell r="BM1109" t="str">
            <v>temperate_nemoral:Europe,Asia,Oceania,NorthAndCentralAmerica,SouthAmerica|temperate_dry:Europe,Asia,NorthAndCentralAmerica|subtropic_unspecified:Asia,SouthAmerica|subtropic_mediterranean:Europe,Africa,Oceania,NorthAndCentralAmerica|subtropic_caperegion:Africa|unknown:Europe,NorthAndCentralAmerica</v>
          </cell>
          <cell r="DI1109">
            <v>0</v>
          </cell>
        </row>
        <row r="1110">
          <cell r="B1110" t="str">
            <v>Papaver argemone</v>
          </cell>
          <cell r="C1110" t="str">
            <v>L.</v>
          </cell>
          <cell r="D1110" t="str">
            <v>klubbevalmue</v>
          </cell>
          <cell r="E1110">
            <v>63011</v>
          </cell>
          <cell r="F1110">
            <v>103051</v>
          </cell>
          <cell r="G1110" t="str">
            <v>ExpertGroups/Karplanter/N</v>
          </cell>
          <cell r="H1110" t="str">
            <v>Karplanter</v>
          </cell>
          <cell r="I1110" t="str">
            <v>Karplanter</v>
          </cell>
          <cell r="J1110" t="str">
            <v>NotApplicable</v>
          </cell>
          <cell r="M1110" t="str">
            <v>canNotEstablishWithin50years</v>
          </cell>
          <cell r="AA1110">
            <v>1871</v>
          </cell>
          <cell r="AB1110" t="str">
            <v>terrestrial</v>
          </cell>
          <cell r="AD1110" t="str">
            <v>unknown</v>
          </cell>
          <cell r="AE1110" t="str">
            <v>no</v>
          </cell>
          <cell r="AF1110" t="str">
            <v>unknown</v>
          </cell>
          <cell r="AI1110">
            <v>1</v>
          </cell>
          <cell r="AJ1110" t="str">
            <v>V</v>
          </cell>
          <cell r="AW1110" t="str">
            <v>Ingen kjent effekt</v>
          </cell>
          <cell r="AX1110" t="str">
            <v>Ingen kjent effekt</v>
          </cell>
          <cell r="BC1110" t="str">
            <v>Ingen kjent effekt</v>
          </cell>
          <cell r="BD1110" t="str">
            <v>Ingen kjent effekt</v>
          </cell>
          <cell r="BK1110" t="str">
            <v>subtropic_mediterranean:Europe,Asia,Africa</v>
          </cell>
          <cell r="BM1110" t="str">
            <v>temperate_dry:NorthAndCentralAmerica|subtropic_mediterranean:Europe,Asia,Africa,Oceania,NorthAndCentralAmerica|subtropic_dry:Asia|subtropic_caperegion:Africa</v>
          </cell>
          <cell r="DI1110">
            <v>0</v>
          </cell>
        </row>
        <row r="1111">
          <cell r="B1111" t="str">
            <v>Papaver atlanticum</v>
          </cell>
          <cell r="C1111" t="str">
            <v>(Ball) Coss.</v>
          </cell>
          <cell r="D1111" t="str">
            <v>atlasvalmue</v>
          </cell>
          <cell r="E1111">
            <v>146108</v>
          </cell>
          <cell r="F1111">
            <v>103052</v>
          </cell>
          <cell r="G1111" t="str">
            <v>ExpertGroups/Karplanter/N</v>
          </cell>
          <cell r="H1111" t="str">
            <v>Karplanter</v>
          </cell>
          <cell r="I1111" t="str">
            <v>Karplanter</v>
          </cell>
          <cell r="J1111" t="str">
            <v>AlienSpecie</v>
          </cell>
          <cell r="N1111">
            <v>2</v>
          </cell>
          <cell r="P1111" t="str">
            <v>V</v>
          </cell>
          <cell r="Q1111">
            <v>1</v>
          </cell>
          <cell r="T1111" t="str">
            <v>LO</v>
          </cell>
          <cell r="U1111">
            <v>2</v>
          </cell>
          <cell r="V1111" t="str">
            <v>2AB,1</v>
          </cell>
          <cell r="X1111">
            <v>2</v>
          </cell>
          <cell r="Y1111">
            <v>3</v>
          </cell>
          <cell r="Z1111">
            <v>1</v>
          </cell>
          <cell r="AA1111">
            <v>1979</v>
          </cell>
          <cell r="AB1111" t="str">
            <v>terrestrial</v>
          </cell>
          <cell r="AD1111" t="str">
            <v>unknown</v>
          </cell>
          <cell r="AE1111" t="str">
            <v>yes</v>
          </cell>
          <cell r="AF1111" t="str">
            <v>unknown</v>
          </cell>
          <cell r="AG1111">
            <v>2005</v>
          </cell>
          <cell r="AH1111" t="str">
            <v>Vf Larvik: Larvik by</v>
          </cell>
          <cell r="AI1111">
            <v>5</v>
          </cell>
          <cell r="AJ1111" t="str">
            <v>V</v>
          </cell>
          <cell r="AL1111">
            <v>1</v>
          </cell>
          <cell r="AM1111" t="str">
            <v>importDirect</v>
          </cell>
          <cell r="AN1111">
            <v>3</v>
          </cell>
          <cell r="AO1111" t="str">
            <v>introductionEscaped,spreadNaturalDispersal</v>
          </cell>
          <cell r="AP1111" t="str">
            <v>OsA,Ve</v>
          </cell>
          <cell r="AQ1111">
            <v>24</v>
          </cell>
          <cell r="AR1111">
            <v>4</v>
          </cell>
          <cell r="AS1111">
            <v>96</v>
          </cell>
          <cell r="AT1111">
            <v>360</v>
          </cell>
          <cell r="AU1111">
            <v>192</v>
          </cell>
          <cell r="AV1111">
            <v>100</v>
          </cell>
          <cell r="AW1111" t="str">
            <v>Ingen kjent effekt</v>
          </cell>
          <cell r="AX1111" t="str">
            <v>Ingen kjent effekt</v>
          </cell>
          <cell r="BC1111" t="str">
            <v>Ingen kjent effekt</v>
          </cell>
          <cell r="BD1111" t="str">
            <v>Ingen kjent effekt</v>
          </cell>
          <cell r="BE1111" t="str">
            <v>no</v>
          </cell>
          <cell r="BF1111" t="str">
            <v>no</v>
          </cell>
          <cell r="BG1111" t="str">
            <v>V</v>
          </cell>
          <cell r="BK1111" t="str">
            <v>subtropic_mediterranean:Africa</v>
          </cell>
          <cell r="BM1111" t="str">
            <v>temperate_nemoral:Europe|subtropic_mediterranean:Europe,Africa</v>
          </cell>
          <cell r="BO1111">
            <v>2</v>
          </cell>
          <cell r="BP1111" t="str">
            <v>X</v>
          </cell>
          <cell r="BR1111" t="str">
            <v>RedListCategoryLevel</v>
          </cell>
          <cell r="BT1111">
            <v>2</v>
          </cell>
          <cell r="BW1111" t="str">
            <v>SpreadYearlyIncreaseCalculatedExpansionSpeed</v>
          </cell>
          <cell r="BX1111">
            <v>145.83000000000001</v>
          </cell>
          <cell r="BY1111">
            <v>1</v>
          </cell>
          <cell r="CB1111" t="str">
            <v>T35,T37-C-3</v>
          </cell>
          <cell r="CC1111">
            <v>1</v>
          </cell>
          <cell r="CH1111">
            <v>1</v>
          </cell>
          <cell r="CM1111">
            <v>1</v>
          </cell>
          <cell r="CQ1111">
            <v>1</v>
          </cell>
          <cell r="CU1111">
            <v>1</v>
          </cell>
          <cell r="CX1111">
            <v>0</v>
          </cell>
          <cell r="CY1111">
            <v>1</v>
          </cell>
          <cell r="DB1111">
            <v>0</v>
          </cell>
          <cell r="DC1111" t="str">
            <v>Atlasvalmue &lt;em&gt;Papaver atlanticum &lt;/em&gt;stammer fra Atlasfjella i Nordvest-Afrika. Arten er flerårig og frøreproduserer bra. Foreløpig har ikke noen av bestandene i Norge blitt dokumentert som langlevde, og alle er svært nye. Atlasvalmue selvsår seg lett i Danmark og sørlige deler av Sverige (Karlsson i Jonsell 2001). Arten regnes som naturalisert på Bornholm i Danmark (Karlsson i Jonsell 2001).</v>
          </cell>
          <cell r="DD1111" t="str">
            <v>Arten ble først funnet på Søndre Kaholmen i Ak Frogn i 1979, neste gang på et avfallsdeponi (Sollistrand) i Vf Horten i 2000. Etter 2000 er arten funnet i Vf Larvik 2002, 2005, 2007 og 2015, Sandefjord 2011 og Nøtterøy 2015. Vi vurderer arten til å være under etablering i Norge, i alle fall i Vestfold.</v>
          </cell>
          <cell r="DE1111" t="str">
            <v>&lt;p&gt; Atlasvalmue dyrkes en del som hagestaude, særlig i nyere tid. Arten sprer seg ut fra hager ved frø og utkast.&lt;/p&gt;</v>
          </cell>
          <cell r="DF1111" t="str">
            <v>Invasjonspotensialet er begrenset, med usikkerhet til moderat, som en kombinasjon av begrenset (til moderat) median levetid og begrenset ekspansjonshastighet.</v>
          </cell>
          <cell r="DG1111" t="str">
            <v>Arten forvilles og etablerer seg foreløpig bare på skrotemark i vid betydning: det er helt uvisst hvilke mindre påvirkete naturtyper den kan innta i Norge (om noen). Det er svært usannsynlig at denne arten kan komme til å ha noen økologisk effekt på norsk natur.</v>
          </cell>
          <cell r="DH1111" t="str">
            <v>&lt;p&gt;Atlasvalmue vurderes til låg økologisk risiko, og bare på grunn av invasjonspotensialet.&lt;/p&gt;</v>
          </cell>
          <cell r="DI1111">
            <v>1</v>
          </cell>
        </row>
        <row r="1112">
          <cell r="B1112" t="str">
            <v>Papaver bivalve hybridum</v>
          </cell>
          <cell r="C1112" t="str">
            <v>(L.) Karlsson</v>
          </cell>
          <cell r="E1112">
            <v>144695</v>
          </cell>
          <cell r="F1112">
            <v>167165</v>
          </cell>
          <cell r="G1112" t="str">
            <v>ExpertGroups/Karplanter/N</v>
          </cell>
          <cell r="H1112" t="str">
            <v>Karplanter</v>
          </cell>
          <cell r="I1112" t="str">
            <v>Karplanter</v>
          </cell>
          <cell r="J1112" t="str">
            <v>NotApplicable</v>
          </cell>
          <cell r="M1112" t="str">
            <v>canNotEstablishWithin50years</v>
          </cell>
          <cell r="AA1112">
            <v>1947</v>
          </cell>
          <cell r="AB1112" t="str">
            <v>terrestrial</v>
          </cell>
          <cell r="AD1112" t="str">
            <v>origin</v>
          </cell>
          <cell r="AE1112" t="str">
            <v>no</v>
          </cell>
          <cell r="AF1112" t="str">
            <v>unknown</v>
          </cell>
          <cell r="AI1112">
            <v>1</v>
          </cell>
          <cell r="AJ1112" t="str">
            <v>V</v>
          </cell>
          <cell r="AW1112" t="str">
            <v>Ingen kjent effekt</v>
          </cell>
          <cell r="AX1112" t="str">
            <v>Ingen kjent effekt</v>
          </cell>
          <cell r="BC1112" t="str">
            <v>Ingen kjent effekt</v>
          </cell>
          <cell r="BD1112" t="str">
            <v>Ingen kjent effekt</v>
          </cell>
          <cell r="BK1112" t="str">
            <v>subtropic_mediterranean:Europe,Asia,Africa</v>
          </cell>
          <cell r="BM1112" t="str">
            <v>subtropic_mediterranean:Europe,Asia,Africa</v>
          </cell>
          <cell r="DI1112">
            <v>0</v>
          </cell>
        </row>
        <row r="1113">
          <cell r="B1113" t="str">
            <v>Aquilegia chrysantha</v>
          </cell>
          <cell r="C1113" t="str">
            <v>A.Gray</v>
          </cell>
          <cell r="D1113" t="str">
            <v>gullakeleie</v>
          </cell>
          <cell r="E1113">
            <v>143990</v>
          </cell>
          <cell r="F1113">
            <v>172732</v>
          </cell>
          <cell r="G1113" t="str">
            <v>ExpertGroups/Karplanter/N</v>
          </cell>
          <cell r="H1113" t="str">
            <v>Karplanter</v>
          </cell>
          <cell r="I1113" t="str">
            <v>Karplanter</v>
          </cell>
          <cell r="J1113" t="str">
            <v>NotApplicable</v>
          </cell>
          <cell r="M1113" t="str">
            <v>canNotEstablishWithin50years</v>
          </cell>
          <cell r="AA1113">
            <v>2017</v>
          </cell>
          <cell r="AB1113" t="str">
            <v>terrestrial</v>
          </cell>
          <cell r="AD1113" t="str">
            <v>unknown</v>
          </cell>
          <cell r="AE1113" t="str">
            <v>no</v>
          </cell>
          <cell r="AF1113" t="str">
            <v>unknown</v>
          </cell>
          <cell r="AI1113">
            <v>5</v>
          </cell>
          <cell r="AJ1113" t="str">
            <v>V</v>
          </cell>
          <cell r="AW1113" t="str">
            <v>Ingen kjent effekt</v>
          </cell>
          <cell r="AX1113" t="str">
            <v>Ingen kjent effekt</v>
          </cell>
          <cell r="BC1113" t="str">
            <v>Ingen kjent effekt</v>
          </cell>
          <cell r="BD1113" t="str">
            <v>Ingen kjent effekt</v>
          </cell>
          <cell r="BK1113" t="str">
            <v>subtropic_mediterranean:NorthAndCentralAmerica</v>
          </cell>
          <cell r="BM1113" t="str">
            <v>temperate_nemoral:Europe|subtropic_mediterranean:NorthAndCentralAmerica</v>
          </cell>
          <cell r="DI1113">
            <v>0</v>
          </cell>
        </row>
        <row r="1114">
          <cell r="B1114" t="str">
            <v>Malva sylvestris sylvestris</v>
          </cell>
          <cell r="D1114" t="str">
            <v>apotekerkattost</v>
          </cell>
          <cell r="E1114">
            <v>134395</v>
          </cell>
          <cell r="F1114">
            <v>102740</v>
          </cell>
          <cell r="G1114" t="str">
            <v>ExpertGroups/Karplanter/N</v>
          </cell>
          <cell r="H1114" t="str">
            <v>Karplanter</v>
          </cell>
          <cell r="I1114" t="str">
            <v>Karplanter</v>
          </cell>
          <cell r="J1114" t="str">
            <v>NotApplicable</v>
          </cell>
          <cell r="M1114" t="str">
            <v>establishedBefore1800</v>
          </cell>
          <cell r="AA1114">
            <v>1826</v>
          </cell>
          <cell r="AB1114" t="str">
            <v>terrestrial</v>
          </cell>
          <cell r="AD1114" t="str">
            <v>origin,unknown</v>
          </cell>
          <cell r="AE1114" t="str">
            <v>no</v>
          </cell>
          <cell r="AF1114" t="str">
            <v>unknown</v>
          </cell>
          <cell r="AG1114">
            <v>1887</v>
          </cell>
          <cell r="AH1114" t="str">
            <v>Øf Hvaler: "Akerøens festning"</v>
          </cell>
          <cell r="AI1114">
            <v>3</v>
          </cell>
          <cell r="AJ1114" t="str">
            <v>V</v>
          </cell>
          <cell r="AW1114" t="str">
            <v>Brukt som medisinplante (se Hjelmstad 2016)</v>
          </cell>
          <cell r="AX1114" t="str">
            <v>Ingen kjent effekt</v>
          </cell>
          <cell r="BC1114" t="str">
            <v>Ingen kjent effekt</v>
          </cell>
          <cell r="BD1114" t="str">
            <v>Ingen kjent effekt</v>
          </cell>
          <cell r="BK1114" t="str">
            <v>temperate_nemoral:Europe|subtropic_mediterranean:Europe,Asia,Africa</v>
          </cell>
          <cell r="BM1114" t="str">
            <v>temperate_nemoral:Europe,Asia,Oceania,NorthAndCentralAmerica,SouthAmerica|subtropic_unspecified:NorthAndCentralAmerica,SouthAmerica|subtropic_mediterranean:Europe,Asia,Africa,Oceania|subtropic_dry:Africa,Oceania|subtropic_highlands:SouthAmerica</v>
          </cell>
          <cell r="DI1114">
            <v>1</v>
          </cell>
        </row>
        <row r="1115">
          <cell r="B1115" t="str">
            <v>Aconitum napellus</v>
          </cell>
          <cell r="C1115" t="str">
            <v>L.</v>
          </cell>
          <cell r="E1115">
            <v>130022</v>
          </cell>
          <cell r="F1115">
            <v>103076</v>
          </cell>
          <cell r="G1115" t="str">
            <v>ExpertGroups/Karplanter/N</v>
          </cell>
          <cell r="H1115" t="str">
            <v>Karplanter</v>
          </cell>
          <cell r="I1115" t="str">
            <v>Karplanter</v>
          </cell>
          <cell r="J1115" t="str">
            <v>NotApplicable</v>
          </cell>
          <cell r="M1115" t="str">
            <v>traditionalProductionSpecie</v>
          </cell>
          <cell r="X1115">
            <v>3</v>
          </cell>
          <cell r="Y1115">
            <v>4</v>
          </cell>
          <cell r="Z1115">
            <v>1</v>
          </cell>
          <cell r="AA1115">
            <v>1907</v>
          </cell>
          <cell r="AB1115" t="str">
            <v>terrestrial</v>
          </cell>
          <cell r="AD1115" t="str">
            <v>unknown</v>
          </cell>
          <cell r="AE1115" t="str">
            <v>yes</v>
          </cell>
          <cell r="AF1115" t="str">
            <v>unknown</v>
          </cell>
          <cell r="AG1115">
            <v>1967</v>
          </cell>
          <cell r="AH1115" t="str">
            <v>MR Rauma: nær Romsdalshorn stasjon ved elvekanten</v>
          </cell>
          <cell r="AI1115">
            <v>10</v>
          </cell>
          <cell r="AJ1115" t="str">
            <v>V</v>
          </cell>
          <cell r="AW1115" t="str">
            <v>Ingen kjent effekt</v>
          </cell>
          <cell r="AX1115" t="str">
            <v>Ingen kjent effekt</v>
          </cell>
          <cell r="BC1115" t="str">
            <v>Ingen kjent effekt</v>
          </cell>
          <cell r="BD1115" t="str">
            <v>Ingen kjent effekt</v>
          </cell>
          <cell r="BK1115" t="str">
            <v>temperate_nemoral:Europe|subtropic_mediterranean:Europe</v>
          </cell>
          <cell r="BM1115" t="str">
            <v>temperate_boreal:Europe|temperate_nemoral:Europe,NorthAndCentralAmerica|subtropic_mediterranean:Europe</v>
          </cell>
          <cell r="DI1115">
            <v>3</v>
          </cell>
        </row>
        <row r="1116">
          <cell r="B1116" t="str">
            <v>Aconitum ×cammarum</v>
          </cell>
          <cell r="C1116" t="str">
            <v>L.</v>
          </cell>
          <cell r="D1116" t="str">
            <v>prakthjelm</v>
          </cell>
          <cell r="E1116">
            <v>130013</v>
          </cell>
          <cell r="F1116">
            <v>153940</v>
          </cell>
          <cell r="G1116" t="str">
            <v>ExpertGroups/Karplanter/N</v>
          </cell>
          <cell r="H1116" t="str">
            <v>Karplanter</v>
          </cell>
          <cell r="I1116" t="str">
            <v>Karplanter</v>
          </cell>
          <cell r="J1116" t="str">
            <v>NotApplicable</v>
          </cell>
          <cell r="M1116" t="str">
            <v>traditionalProductionSpecie</v>
          </cell>
          <cell r="X1116">
            <v>3</v>
          </cell>
          <cell r="Y1116">
            <v>4</v>
          </cell>
          <cell r="Z1116">
            <v>1</v>
          </cell>
          <cell r="AA1116">
            <v>1869</v>
          </cell>
          <cell r="AB1116" t="str">
            <v>terrestrial</v>
          </cell>
          <cell r="AD1116" t="str">
            <v>unknown</v>
          </cell>
          <cell r="AE1116" t="str">
            <v>yes</v>
          </cell>
          <cell r="AF1116" t="str">
            <v>unknown</v>
          </cell>
          <cell r="AG1116">
            <v>1869</v>
          </cell>
          <cell r="AH1116" t="str">
            <v>Ak Asker: "Devik udenfor Holmen, forvildet"</v>
          </cell>
          <cell r="AI1116">
            <v>10</v>
          </cell>
          <cell r="AW1116" t="str">
            <v>Ingen kjent effekt</v>
          </cell>
          <cell r="AX1116" t="str">
            <v>Ingen kjent effekt</v>
          </cell>
          <cell r="BC1116" t="str">
            <v>Ingen kjent effekt</v>
          </cell>
          <cell r="BD1116" t="str">
            <v>Ingen kjent effekt</v>
          </cell>
          <cell r="BK1116" t="str">
            <v>unknown:Europe</v>
          </cell>
          <cell r="BM1116" t="str">
            <v>temperate_boreal:Europe|temperate_nemoral:Europe|subtropic_mediterranean:Europe</v>
          </cell>
          <cell r="DI1116">
            <v>3</v>
          </cell>
        </row>
        <row r="1117">
          <cell r="B1117" t="str">
            <v>Papaver bracteatum</v>
          </cell>
          <cell r="C1117" t="str">
            <v>Lindl.</v>
          </cell>
          <cell r="D1117" t="str">
            <v>flikvalmue</v>
          </cell>
          <cell r="E1117">
            <v>135045</v>
          </cell>
          <cell r="F1117">
            <v>103053</v>
          </cell>
          <cell r="G1117" t="str">
            <v>ExpertGroups/Karplanter/N</v>
          </cell>
          <cell r="H1117" t="str">
            <v>Karplanter</v>
          </cell>
          <cell r="I1117" t="str">
            <v>Karplanter</v>
          </cell>
          <cell r="J1117" t="str">
            <v>AlienSpecie</v>
          </cell>
          <cell r="N1117">
            <v>2</v>
          </cell>
          <cell r="Q1117">
            <v>1</v>
          </cell>
          <cell r="T1117" t="str">
            <v>LO</v>
          </cell>
          <cell r="U1117">
            <v>2</v>
          </cell>
          <cell r="V1117" t="str">
            <v>2AB,1</v>
          </cell>
          <cell r="X1117">
            <v>1</v>
          </cell>
          <cell r="Y1117">
            <v>1</v>
          </cell>
          <cell r="Z1117">
            <v>1</v>
          </cell>
          <cell r="AA1117">
            <v>1996</v>
          </cell>
          <cell r="AB1117" t="str">
            <v>terrestrial</v>
          </cell>
          <cell r="AD1117" t="str">
            <v>unknown</v>
          </cell>
          <cell r="AE1117" t="str">
            <v>yes</v>
          </cell>
          <cell r="AF1117" t="str">
            <v>unknown</v>
          </cell>
          <cell r="AG1117">
            <v>1996</v>
          </cell>
          <cell r="AH1117" t="str">
            <v>Ro Karmøy: Skudesnes Falnes</v>
          </cell>
          <cell r="AI1117">
            <v>5</v>
          </cell>
          <cell r="AJ1117" t="str">
            <v>V</v>
          </cell>
          <cell r="AL1117">
            <v>1</v>
          </cell>
          <cell r="AM1117" t="str">
            <v>importDirect</v>
          </cell>
          <cell r="AN1117">
            <v>3</v>
          </cell>
          <cell r="AO1117" t="str">
            <v>introductionEscaped</v>
          </cell>
          <cell r="AP1117" t="str">
            <v>Ve,Te,Aa,Va,Ro,St,Tr</v>
          </cell>
          <cell r="AQ1117">
            <v>48</v>
          </cell>
          <cell r="AR1117">
            <v>3</v>
          </cell>
          <cell r="AS1117">
            <v>144</v>
          </cell>
          <cell r="AT1117">
            <v>200000</v>
          </cell>
          <cell r="AU1117">
            <v>288</v>
          </cell>
          <cell r="AV1117">
            <v>100</v>
          </cell>
          <cell r="AW1117" t="str">
            <v>Ingen kjent effekt</v>
          </cell>
          <cell r="AX1117" t="str">
            <v>Ingen kjent effekt</v>
          </cell>
          <cell r="BC1117" t="str">
            <v>Ingen kjent effekt</v>
          </cell>
          <cell r="BD1117" t="str">
            <v>Ingen kjent effekt</v>
          </cell>
          <cell r="BE1117" t="str">
            <v>no</v>
          </cell>
          <cell r="BF1117" t="str">
            <v>no</v>
          </cell>
          <cell r="BK1117" t="str">
            <v>temperate_nemoral:Asia|temperate_dry:Asia</v>
          </cell>
          <cell r="BM1117" t="str">
            <v>temperate_nemoral:Europe,Asia|temperate_dry:Asia</v>
          </cell>
          <cell r="BO1117">
            <v>2</v>
          </cell>
          <cell r="BR1117" t="str">
            <v>RedListCategoryLevel</v>
          </cell>
          <cell r="BT1117">
            <v>2</v>
          </cell>
          <cell r="BW1117" t="str">
            <v>SpreadYearlyIncreaseCalculatedExpansionSpeed</v>
          </cell>
          <cell r="BX1117">
            <v>106.59</v>
          </cell>
          <cell r="BY1117">
            <v>1</v>
          </cell>
          <cell r="CB1117" t="str">
            <v>T35,T43-C-1,T35,T40</v>
          </cell>
          <cell r="CC1117">
            <v>1</v>
          </cell>
          <cell r="CH1117">
            <v>1</v>
          </cell>
          <cell r="CM1117">
            <v>1</v>
          </cell>
          <cell r="CQ1117">
            <v>1</v>
          </cell>
          <cell r="CU1117">
            <v>1</v>
          </cell>
          <cell r="CX1117">
            <v>0</v>
          </cell>
          <cell r="CY1117">
            <v>1</v>
          </cell>
          <cell r="DB1117">
            <v>0</v>
          </cell>
          <cell r="DC1117" t="str">
            <v>&lt;p&gt;Flikvalmue &lt;em&gt;Papaver bracteatum &lt;/em&gt;er en flerårig urt fra Vest- og Sentral-Asia, kanskje i hovedsak Iran. Den er en nær slektning av orientvalmue &lt;em&gt;P. pseudoorientale &lt;/em&gt;og en del forvekslet med denne. Den setter modne frø i Norge, men kan være for tørkekrevende til å kunne spire etter en vanlig norsk vinter. Den danner imidlertid gode kloner ved vegetativ vekst.&lt;/p&gt;&lt;p&gt;Vi har bare hatt anledning til å kontrollere &amp;#233:n eneste av de opplysningene som ligger fra Norge for denne arten. På grunn av mulighetene for sammenblanding med &lt;i&gt;P. pseudoorientale&lt;/i&gt; er derfor alle opplysninger og vurderinger tvilsomme.&lt;/p&gt;</v>
          </cell>
          <cell r="DD1117" t="str">
            <v>&lt;p&gt;&lt;/p&gt;Flikvalmue ble først rapportert funnet i Ro Karmøy: Falnes ved Skudesnes i 1996 og er etter det funnet flere steder spredt i landet både i Vestfold, Telemark, Aust- og Vest-Agder, Sør-Trøndelag og Tromsø. Flikvalmue har trolig semi-stabil forekomst i Norge, i alle fall som gjenstående.&lt;p&gt;&lt;/p&gt;</v>
          </cell>
          <cell r="DE1117" t="str">
            <v>Arten brukes som hageplante, og er anbefalt til dyrkning fordi den ikke inneholder opium og basisstoffene for morfin. Den er relativt nylig tatt i kultur. Den spres trolig både med frø og med utvoksning og utkast.</v>
          </cell>
          <cell r="DF1117" t="str">
            <v>Invasjonspotensialet er begrenset, både med begrenset median levetid og begrenset ekspansjonshastighet.</v>
          </cell>
          <cell r="DG1117" t="str">
            <v>Arten har ingen kjent økologisk risiko.</v>
          </cell>
          <cell r="DH1117" t="str">
            <v>&lt;p&gt;Flikvalmue har låg økologisk risiko, og utelukkende på grunn av invasjonspotensialet.&lt;/p&gt;</v>
          </cell>
          <cell r="DI1117">
            <v>0</v>
          </cell>
        </row>
        <row r="1118">
          <cell r="B1118" t="str">
            <v>Papaver dubium lecoqii</v>
          </cell>
          <cell r="C1118" t="str">
            <v>(Lamotte) Syme</v>
          </cell>
          <cell r="D1118" t="str">
            <v>blodvalmue</v>
          </cell>
          <cell r="E1118">
            <v>135056</v>
          </cell>
          <cell r="F1118">
            <v>103060</v>
          </cell>
          <cell r="G1118" t="str">
            <v>ExpertGroups/Karplanter/N</v>
          </cell>
          <cell r="H1118" t="str">
            <v>Karplanter</v>
          </cell>
          <cell r="I1118" t="str">
            <v>Karplanter</v>
          </cell>
          <cell r="J1118" t="str">
            <v>NotApplicable</v>
          </cell>
          <cell r="M1118" t="str">
            <v>canNotEstablishWithin50years</v>
          </cell>
          <cell r="AA1118">
            <v>1888</v>
          </cell>
          <cell r="AB1118" t="str">
            <v>terrestrial</v>
          </cell>
          <cell r="AD1118" t="str">
            <v>origin</v>
          </cell>
          <cell r="AE1118" t="str">
            <v>no</v>
          </cell>
          <cell r="AF1118" t="str">
            <v>unknown</v>
          </cell>
          <cell r="AI1118">
            <v>1</v>
          </cell>
          <cell r="AJ1118" t="str">
            <v>V</v>
          </cell>
          <cell r="AW1118" t="str">
            <v>Ingen kjent effekt</v>
          </cell>
          <cell r="AX1118" t="str">
            <v>Ingen kjent effekt</v>
          </cell>
          <cell r="BC1118" t="str">
            <v>Ingen kjent effekt</v>
          </cell>
          <cell r="BD1118" t="str">
            <v>Ingen kjent effekt</v>
          </cell>
          <cell r="BK1118" t="str">
            <v>temperate_nemoral:Europe|subtropic_mediterranean:Europe,Asia,Africa</v>
          </cell>
          <cell r="BM1118" t="str">
            <v>temperate_nemoral:Europe|subtropic_mediterranean:Europe,Asia,Africa</v>
          </cell>
          <cell r="DI1118">
            <v>0</v>
          </cell>
        </row>
        <row r="1119">
          <cell r="B1119" t="str">
            <v>Papaver hybridum</v>
          </cell>
          <cell r="C1119" t="str">
            <v>L.</v>
          </cell>
          <cell r="D1119" t="str">
            <v>vinvalmue</v>
          </cell>
          <cell r="E1119">
            <v>135059</v>
          </cell>
          <cell r="F1119">
            <v>103061</v>
          </cell>
          <cell r="G1119" t="str">
            <v>ExpertGroups/Karplanter/N</v>
          </cell>
          <cell r="H1119" t="str">
            <v>Karplanter</v>
          </cell>
          <cell r="I1119" t="str">
            <v>Karplanter</v>
          </cell>
          <cell r="J1119" t="str">
            <v>NotApplicable</v>
          </cell>
          <cell r="M1119" t="str">
            <v>canNotEstablishWithin50years</v>
          </cell>
          <cell r="AA1119">
            <v>1868</v>
          </cell>
          <cell r="AB1119" t="str">
            <v>terrestrial</v>
          </cell>
          <cell r="AD1119" t="str">
            <v>origin</v>
          </cell>
          <cell r="AE1119" t="str">
            <v>no</v>
          </cell>
          <cell r="AF1119" t="str">
            <v>unknown</v>
          </cell>
          <cell r="AI1119">
            <v>1</v>
          </cell>
          <cell r="AJ1119" t="str">
            <v>V</v>
          </cell>
          <cell r="AW1119" t="str">
            <v>Ingen kjent effekt</v>
          </cell>
          <cell r="AX1119" t="str">
            <v>Ingen kjent effekt</v>
          </cell>
          <cell r="BC1119" t="str">
            <v>Ingen kjent effekt</v>
          </cell>
          <cell r="BD1119" t="str">
            <v>Ingen kjent effekt</v>
          </cell>
          <cell r="BK1119" t="str">
            <v>temperate_nemoral:Europe|temperate_dry:Europe,Asia|subtropic_mediterranean:Europe,Asia,Africa|subtropic_dry:Asia,Africa</v>
          </cell>
          <cell r="BM1119" t="str">
            <v>temperate_nemoral:Europe,Oceania|temperate_dry:Europe,Asia|subtropic_mediterranean:Europe,Asia,Africa,Oceania,NorthAndCentralAmerica|subtropic_dry:Asia,Africa|subtropic_caperegion:Africa</v>
          </cell>
          <cell r="DI1119">
            <v>0</v>
          </cell>
        </row>
        <row r="1120">
          <cell r="B1120" t="str">
            <v>Papaver somniferum</v>
          </cell>
          <cell r="C1120" t="str">
            <v>L.</v>
          </cell>
          <cell r="D1120" t="str">
            <v>opiumsvalmue</v>
          </cell>
          <cell r="E1120">
            <v>63028</v>
          </cell>
          <cell r="F1120">
            <v>103068</v>
          </cell>
          <cell r="G1120" t="str">
            <v>ExpertGroups/Karplanter/N</v>
          </cell>
          <cell r="H1120" t="str">
            <v>Karplanter</v>
          </cell>
          <cell r="I1120" t="str">
            <v>Karplanter</v>
          </cell>
          <cell r="J1120" t="str">
            <v>NotApplicable</v>
          </cell>
          <cell r="M1120" t="str">
            <v>canNotEstablishWithin50years</v>
          </cell>
          <cell r="AA1120" t="str">
            <v>1200-1600</v>
          </cell>
          <cell r="AB1120" t="str">
            <v>terrestrial</v>
          </cell>
          <cell r="AD1120" t="str">
            <v>unknown</v>
          </cell>
          <cell r="AE1120" t="str">
            <v>no</v>
          </cell>
          <cell r="AF1120" t="str">
            <v>unknown</v>
          </cell>
          <cell r="AI1120">
            <v>1</v>
          </cell>
          <cell r="AJ1120" t="str">
            <v>V</v>
          </cell>
          <cell r="AW1120" t="str">
            <v>En av verdens mest utbredte narkotika-planter.</v>
          </cell>
          <cell r="AX1120" t="str">
            <v>Ingen kjent effekt</v>
          </cell>
          <cell r="BC1120" t="str">
            <v>Ingen kjent effekt</v>
          </cell>
          <cell r="BD1120" t="str">
            <v>Ingen kjent effekt</v>
          </cell>
          <cell r="BK1120" t="str">
            <v>subtropic_mediterranean:Europe,Asia,Africa</v>
          </cell>
          <cell r="BM1120" t="str">
            <v>temperate_nemoral:Europe,Asia,Oceania,NorthAndCentralAmerica|temperate_dry:Europe,Asia|subtropic_mediterranean:Europe,Asia,Africa,Oceania,NorthAndCentralAmerica|subtropic_dry:Asia,Africa,Oceania,NorthAndCentralAmerica|subtropic_highlands:Asia,SouthAmerica</v>
          </cell>
          <cell r="DI1120">
            <v>0</v>
          </cell>
        </row>
        <row r="1121">
          <cell r="B1121" t="str">
            <v>Parasenecio hastatus</v>
          </cell>
          <cell r="C1121" t="str">
            <v>(L.) H.Koyama</v>
          </cell>
          <cell r="D1121" t="str">
            <v>spydsvineblom</v>
          </cell>
          <cell r="E1121">
            <v>135129</v>
          </cell>
          <cell r="F1121">
            <v>100760</v>
          </cell>
          <cell r="G1121" t="str">
            <v>ExpertGroups/Karplanter/N</v>
          </cell>
          <cell r="H1121" t="str">
            <v>Karplanter</v>
          </cell>
          <cell r="I1121" t="str">
            <v>Karplanter</v>
          </cell>
          <cell r="J1121" t="str">
            <v>AlienSpecie</v>
          </cell>
          <cell r="N1121">
            <v>1</v>
          </cell>
          <cell r="Q1121">
            <v>1</v>
          </cell>
          <cell r="T1121" t="str">
            <v>NK</v>
          </cell>
          <cell r="U1121">
            <v>1</v>
          </cell>
          <cell r="V1121" t="str">
            <v>1,1</v>
          </cell>
          <cell r="X1121">
            <v>1</v>
          </cell>
          <cell r="Y1121">
            <v>1</v>
          </cell>
          <cell r="Z1121">
            <v>1</v>
          </cell>
          <cell r="AA1121">
            <v>1940</v>
          </cell>
          <cell r="AB1121" t="str">
            <v>terrestrial</v>
          </cell>
          <cell r="AD1121" t="str">
            <v>other</v>
          </cell>
          <cell r="AE1121" t="str">
            <v>yes</v>
          </cell>
          <cell r="AF1121" t="str">
            <v>unknown</v>
          </cell>
          <cell r="AI1121">
            <v>10</v>
          </cell>
          <cell r="AJ1121" t="str">
            <v>V</v>
          </cell>
          <cell r="AL1121">
            <v>1</v>
          </cell>
          <cell r="AM1121" t="str">
            <v>importDirect</v>
          </cell>
          <cell r="AN1121">
            <v>1</v>
          </cell>
          <cell r="AO1121" t="str">
            <v>introductionEscaped</v>
          </cell>
          <cell r="AP1121" t="str">
            <v>Tr</v>
          </cell>
          <cell r="AQ1121">
            <v>4</v>
          </cell>
          <cell r="AR1121">
            <v>2</v>
          </cell>
          <cell r="AS1121">
            <v>8</v>
          </cell>
          <cell r="AT1121">
            <v>1</v>
          </cell>
          <cell r="AU1121">
            <v>16</v>
          </cell>
          <cell r="AV1121">
            <v>100</v>
          </cell>
          <cell r="AW1121" t="str">
            <v>Ingen kjent effekt</v>
          </cell>
          <cell r="AX1121" t="str">
            <v>Ingen kjent effekt</v>
          </cell>
          <cell r="BC1121" t="str">
            <v>Ingen kjent effekt</v>
          </cell>
          <cell r="BD1121" t="str">
            <v>Ingen kjent effekt</v>
          </cell>
          <cell r="BE1121" t="str">
            <v>no</v>
          </cell>
          <cell r="BF1121" t="str">
            <v>no</v>
          </cell>
          <cell r="BK1121" t="str">
            <v>temperate_boreal:Europe,Asia|temperate_nemoral:Europe,Asia</v>
          </cell>
          <cell r="BM1121" t="str">
            <v>temperate_boreal:Europe,Asia|temperate_nemoral:Europe,Asia|subtropic_unspecified:Asia</v>
          </cell>
          <cell r="BO1121">
            <v>1</v>
          </cell>
          <cell r="BR1121" t="str">
            <v>RedListCategoryLevel</v>
          </cell>
          <cell r="BT1121">
            <v>1</v>
          </cell>
          <cell r="BW1121" t="str">
            <v>SpreadYearlyIncreaseCalculatedExpansionSpeed</v>
          </cell>
          <cell r="BX1121">
            <v>30.2</v>
          </cell>
          <cell r="BY1121">
            <v>1</v>
          </cell>
          <cell r="CB1121" t="str">
            <v>T35</v>
          </cell>
          <cell r="CC1121">
            <v>1</v>
          </cell>
          <cell r="CH1121">
            <v>1</v>
          </cell>
          <cell r="CM1121">
            <v>1</v>
          </cell>
          <cell r="CQ1121">
            <v>1</v>
          </cell>
          <cell r="CU1121">
            <v>1</v>
          </cell>
          <cell r="CX1121">
            <v>0</v>
          </cell>
          <cell r="CY1121">
            <v>1</v>
          </cell>
          <cell r="DB1121">
            <v>0</v>
          </cell>
          <cell r="DC1121" t="str">
            <v>Spydsvineblom &lt;em&gt;Parasenecio hastatus &lt;/em&gt;(tidligere &lt;em&gt;Cacalia hastata&lt;/em&gt;) er en storvokst, flerårig urt med jordstengel. Den danner kloner og formerer seg også seksuelt med frø. Den synes være utkryssende og krever flere individer på en plass før frøformering kan skje. Den er en høgstaude fra Nordøst-Russland, Sibir, Russisk fjerne østen, Japan og Kina, er meget hardfør, og kan fint etablere seg i høgtliggende og nordlige deler av Norge. Den er i økende bruk i hager og vil sikkert dukke opp flere steder</v>
          </cell>
          <cell r="DD1121" t="str">
            <v>&lt;p&gt;Spydsvineblom er foreløpig bare dokumentert fra Øf Marker 1940 og Tr Tromsø 2002. Det er ikke dokumentert at noen av forekomstene er blitt permanente.&lt;/p&gt;</v>
          </cell>
          <cell r="DE1121" t="str">
            <v>Arten er innført som hageplante og spredt med hageutkast.</v>
          </cell>
          <cell r="DF1121" t="str">
            <v>Invasjonspotensialet er lite, med minste skår på både median levetid og ekspansjonshastighet, foreløpig. Arten kan ha et stort potensial i høgstaudeskoger i boreale soner, men den er utkryssende, slik at det må mer enn ett individ til på hvert sted for effektiv reproduksjon og dannelse av populasjon, noe som setter begrensninger for artens utbredelse.</v>
          </cell>
          <cell r="DG1121" t="str">
            <v>Ingen kjent negativ økologisk effekt er knyttet til arten (foreløpig).</v>
          </cell>
          <cell r="DH1121" t="str">
            <v>&lt;p&gt;Spydsvineblom vurderes til ingen kjent økologisk risiko, foreløpig.&lt;/p&gt;</v>
          </cell>
          <cell r="DI1121">
            <v>0</v>
          </cell>
        </row>
        <row r="1122">
          <cell r="B1122" t="str">
            <v>Parentucellia viscosa</v>
          </cell>
          <cell r="C1122" t="str">
            <v>(L.) Caruel</v>
          </cell>
          <cell r="D1122" t="str">
            <v>gultopp</v>
          </cell>
          <cell r="E1122">
            <v>135130</v>
          </cell>
          <cell r="F1122">
            <v>102454</v>
          </cell>
          <cell r="G1122" t="str">
            <v>ExpertGroups/Karplanter/N</v>
          </cell>
          <cell r="H1122" t="str">
            <v>Karplanter</v>
          </cell>
          <cell r="I1122" t="str">
            <v>Karplanter</v>
          </cell>
          <cell r="J1122" t="str">
            <v>NotApplicable</v>
          </cell>
          <cell r="M1122" t="str">
            <v>canNotEstablishWithin50years</v>
          </cell>
          <cell r="AA1122">
            <v>1991</v>
          </cell>
          <cell r="AB1122" t="str">
            <v>terrestrial</v>
          </cell>
          <cell r="AD1122" t="str">
            <v>origin</v>
          </cell>
          <cell r="AE1122" t="str">
            <v>no</v>
          </cell>
          <cell r="AF1122" t="str">
            <v>unknown</v>
          </cell>
          <cell r="AI1122">
            <v>1</v>
          </cell>
          <cell r="AJ1122" t="str">
            <v>V</v>
          </cell>
          <cell r="AW1122" t="str">
            <v>Ingen kjent effekt</v>
          </cell>
          <cell r="AX1122" t="str">
            <v>Ingen kjent effekt</v>
          </cell>
          <cell r="BC1122" t="str">
            <v>Ingen kjent effekt</v>
          </cell>
          <cell r="BD1122" t="str">
            <v>Ingen kjent effekt</v>
          </cell>
          <cell r="BK1122" t="str">
            <v>temperate_nemoral:Europe|subtropic_mediterranean:Europe,Asia,Africa</v>
          </cell>
          <cell r="BM1122" t="str">
            <v>temperate_nemoral:Europe|subtropic_mediterranean:Europe,Asia,Africa</v>
          </cell>
          <cell r="DI1122">
            <v>1</v>
          </cell>
        </row>
        <row r="1123">
          <cell r="B1123" t="str">
            <v>Parietaria officinalis</v>
          </cell>
          <cell r="C1123" t="str">
            <v>L.</v>
          </cell>
          <cell r="D1123" t="str">
            <v>legeblidnesle</v>
          </cell>
          <cell r="E1123">
            <v>135133</v>
          </cell>
          <cell r="F1123">
            <v>145597</v>
          </cell>
          <cell r="G1123" t="str">
            <v>ExpertGroups/Karplanter/N</v>
          </cell>
          <cell r="H1123" t="str">
            <v>Karplanter</v>
          </cell>
          <cell r="I1123" t="str">
            <v>Karplanter</v>
          </cell>
          <cell r="J1123" t="str">
            <v>NotApplicable</v>
          </cell>
          <cell r="M1123" t="str">
            <v>canNotEstablishWithin50years</v>
          </cell>
          <cell r="AA1123">
            <v>1892</v>
          </cell>
          <cell r="AB1123" t="str">
            <v>terrestrial</v>
          </cell>
          <cell r="AD1123" t="str">
            <v>unknown</v>
          </cell>
          <cell r="AE1123" t="str">
            <v>no</v>
          </cell>
          <cell r="AF1123" t="str">
            <v>unknown</v>
          </cell>
          <cell r="AI1123">
            <v>5</v>
          </cell>
          <cell r="AJ1123" t="str">
            <v>V</v>
          </cell>
          <cell r="AW1123" t="str">
            <v>Ingen kjent effekt</v>
          </cell>
          <cell r="AX1123" t="str">
            <v>Ingen kjent effekt</v>
          </cell>
          <cell r="BC1123" t="str">
            <v>Ingen kjent effekt</v>
          </cell>
          <cell r="BD1123" t="str">
            <v>Ingen kjent effekt</v>
          </cell>
          <cell r="BK1123" t="str">
            <v>temperate_nemoral:Europe|subtropic_mediterranean:Europe,Asia,Africa|subtropic_dry:Asia</v>
          </cell>
          <cell r="BM1123" t="str">
            <v>temperate_nemoral:Europe|subtropic_mediterranean:Europe,Asia,Africa|subtropic_dry:Asia</v>
          </cell>
          <cell r="DI1123">
            <v>0</v>
          </cell>
        </row>
        <row r="1124">
          <cell r="B1124" t="str">
            <v>Parthenocissus tricuspidata</v>
          </cell>
          <cell r="C1124" t="str">
            <v>(Siebold &amp; Zucc.) Planch.</v>
          </cell>
          <cell r="D1124" t="str">
            <v>rådhusvillvin</v>
          </cell>
          <cell r="E1124">
            <v>63732</v>
          </cell>
          <cell r="F1124">
            <v>103772</v>
          </cell>
          <cell r="G1124" t="str">
            <v>ExpertGroups/Karplanter/N</v>
          </cell>
          <cell r="H1124" t="str">
            <v>Karplanter</v>
          </cell>
          <cell r="I1124" t="str">
            <v>Karplanter</v>
          </cell>
          <cell r="J1124" t="str">
            <v>NotApplicable</v>
          </cell>
          <cell r="M1124" t="str">
            <v>canNotEstablishWithin50years</v>
          </cell>
          <cell r="AA1124">
            <v>1963</v>
          </cell>
          <cell r="AB1124" t="str">
            <v>terrestrial</v>
          </cell>
          <cell r="AD1124" t="str">
            <v>unknown</v>
          </cell>
          <cell r="AE1124" t="str">
            <v>no</v>
          </cell>
          <cell r="AF1124" t="str">
            <v>unknown</v>
          </cell>
          <cell r="AI1124">
            <v>15</v>
          </cell>
          <cell r="AJ1124" t="str">
            <v>V</v>
          </cell>
          <cell r="AW1124" t="str">
            <v>Ingen kjent effekt</v>
          </cell>
          <cell r="AX1124" t="str">
            <v>Ingen kjent effekt</v>
          </cell>
          <cell r="BC1124" t="str">
            <v>Ingen kjent effekt</v>
          </cell>
          <cell r="BD1124" t="str">
            <v>Ingen kjent effekt</v>
          </cell>
          <cell r="BK1124" t="str">
            <v>temperate_nemoral:Asia|subtropic_unspecified:Asia</v>
          </cell>
          <cell r="BM1124" t="str">
            <v>temperate_nemoral:Europe,Asia,Oceania,NorthAndCentralAmerica|subtropic_unspecified:Asia|subtropic_mediterranean:Europe</v>
          </cell>
          <cell r="DI1124">
            <v>0</v>
          </cell>
        </row>
        <row r="1125">
          <cell r="B1125" t="str">
            <v>Paspalum dilatatum</v>
          </cell>
          <cell r="C1125" t="str">
            <v>Poir.</v>
          </cell>
          <cell r="D1125" t="str">
            <v>tvillinghirse</v>
          </cell>
          <cell r="E1125">
            <v>60070</v>
          </cell>
          <cell r="F1125">
            <v>100110</v>
          </cell>
          <cell r="G1125" t="str">
            <v>ExpertGroups/Karplanter/N</v>
          </cell>
          <cell r="H1125" t="str">
            <v>Karplanter</v>
          </cell>
          <cell r="I1125" t="str">
            <v>Karplanter</v>
          </cell>
          <cell r="J1125" t="str">
            <v>NotApplicable</v>
          </cell>
          <cell r="M1125" t="str">
            <v>canNotEstablishWithin50years</v>
          </cell>
          <cell r="AA1125">
            <v>1997</v>
          </cell>
          <cell r="AB1125" t="str">
            <v>terrestrial</v>
          </cell>
          <cell r="AD1125" t="str">
            <v>unknown</v>
          </cell>
          <cell r="AE1125" t="str">
            <v>no</v>
          </cell>
          <cell r="AF1125" t="str">
            <v>unknown</v>
          </cell>
          <cell r="AI1125">
            <v>5</v>
          </cell>
          <cell r="AJ1125" t="str">
            <v>V</v>
          </cell>
          <cell r="AW1125" t="str">
            <v>Ingen kjent effekt</v>
          </cell>
          <cell r="AX1125" t="str">
            <v>Ingen kjent effekt</v>
          </cell>
          <cell r="BC1125" t="str">
            <v>Ingen kjent effekt</v>
          </cell>
          <cell r="BD1125" t="str">
            <v>Ingen kjent effekt</v>
          </cell>
          <cell r="BK1125" t="str">
            <v>subtropic_unspecified:SouthAmerica|tropic:SouthAmerica</v>
          </cell>
          <cell r="BM1125" t="str">
            <v>temperate_nemoral:Europe,Asia,Oceania,NorthAndCentralAmerica,SouthAmerica|subtropic_unspecified:Europe,Asia,Africa,Oceania,NorthAndCentralAmerica,SouthAmerica|tropic:Asia,Africa,Oceania,NorthAndCentralAmerica,SouthAmerica</v>
          </cell>
          <cell r="DI1125">
            <v>1</v>
          </cell>
        </row>
        <row r="1126">
          <cell r="B1126" t="str">
            <v>Passiflora edulis</v>
          </cell>
          <cell r="C1126" t="str">
            <v>Sims</v>
          </cell>
          <cell r="D1126" t="str">
            <v>pasjonsfrukt</v>
          </cell>
          <cell r="E1126">
            <v>85746</v>
          </cell>
          <cell r="F1126">
            <v>128857</v>
          </cell>
          <cell r="G1126" t="str">
            <v>ExpertGroups/Karplanter/N</v>
          </cell>
          <cell r="H1126" t="str">
            <v>Karplanter</v>
          </cell>
          <cell r="I1126" t="str">
            <v>Karplanter</v>
          </cell>
          <cell r="J1126" t="str">
            <v>NotApplicable</v>
          </cell>
          <cell r="M1126" t="str">
            <v>canNotEstablishWithin50years</v>
          </cell>
          <cell r="AA1126">
            <v>2006</v>
          </cell>
          <cell r="AB1126" t="str">
            <v>terrestrial</v>
          </cell>
          <cell r="AD1126" t="str">
            <v>unknown</v>
          </cell>
          <cell r="AE1126" t="str">
            <v>no</v>
          </cell>
          <cell r="AF1126" t="str">
            <v>unknown</v>
          </cell>
          <cell r="AI1126">
            <v>10</v>
          </cell>
          <cell r="AJ1126" t="str">
            <v>V</v>
          </cell>
          <cell r="AW1126" t="str">
            <v>Ingen kjent effekt</v>
          </cell>
          <cell r="AX1126" t="str">
            <v>Økonomisk nokså viktig frukt.</v>
          </cell>
          <cell r="BC1126" t="str">
            <v>Ingen kjent effekt</v>
          </cell>
          <cell r="BD1126" t="str">
            <v>Ingen kjent effekt</v>
          </cell>
          <cell r="BK1126" t="str">
            <v>subtropic_unspecified:SouthAmerica|tropic:SouthAmerica</v>
          </cell>
          <cell r="BM1126" t="str">
            <v>subtropic_unspecified:SouthAmerica|tropic:SouthAmerica</v>
          </cell>
          <cell r="DI1126">
            <v>0</v>
          </cell>
        </row>
        <row r="1127">
          <cell r="B1127" t="str">
            <v>Pastinaca sativa hortensis</v>
          </cell>
          <cell r="C1127" t="str">
            <v>Gaudin</v>
          </cell>
          <cell r="D1127" t="str">
            <v>hagepastinakk</v>
          </cell>
          <cell r="E1127">
            <v>60308</v>
          </cell>
          <cell r="F1127">
            <v>100348</v>
          </cell>
          <cell r="G1127" t="str">
            <v>ExpertGroups/Karplanter/N</v>
          </cell>
          <cell r="H1127" t="str">
            <v>Karplanter</v>
          </cell>
          <cell r="I1127" t="str">
            <v>Karplanter</v>
          </cell>
          <cell r="J1127" t="str">
            <v>AlienSpecie</v>
          </cell>
          <cell r="N1127">
            <v>4</v>
          </cell>
          <cell r="Q1127">
            <v>3</v>
          </cell>
          <cell r="T1127" t="str">
            <v>SE</v>
          </cell>
          <cell r="U1127">
            <v>5</v>
          </cell>
          <cell r="V1127" t="str">
            <v>4A,3D</v>
          </cell>
          <cell r="X1127">
            <v>5</v>
          </cell>
          <cell r="Y1127">
            <v>4</v>
          </cell>
          <cell r="Z1127">
            <v>3</v>
          </cell>
          <cell r="AA1127">
            <v>1861</v>
          </cell>
          <cell r="AB1127" t="str">
            <v>terrestrial</v>
          </cell>
          <cell r="AD1127" t="str">
            <v>origin,unknown</v>
          </cell>
          <cell r="AE1127" t="str">
            <v>yes</v>
          </cell>
          <cell r="AF1127" t="str">
            <v>unknown</v>
          </cell>
          <cell r="AG1127">
            <v>1861</v>
          </cell>
          <cell r="AH1127" t="str">
            <v>Oslo: Bekkelaget</v>
          </cell>
          <cell r="AI1127">
            <v>2</v>
          </cell>
          <cell r="AJ1127" t="str">
            <v>V</v>
          </cell>
          <cell r="AL1127">
            <v>1</v>
          </cell>
          <cell r="AM1127" t="str">
            <v>importDirect</v>
          </cell>
          <cell r="AN1127">
            <v>6</v>
          </cell>
          <cell r="AO1127" t="str">
            <v>introductionEscaped,introductionTransportpollution,introductionStowaway,spreadStowaway,spreadTransportpollution</v>
          </cell>
          <cell r="AP1127" t="str">
            <v>Øs,OsA,Op,Bu,Ve,Te,Aa,Va,Ro,Mr</v>
          </cell>
          <cell r="AQ1127">
            <v>1200</v>
          </cell>
          <cell r="AR1127">
            <v>4</v>
          </cell>
          <cell r="AS1127">
            <v>4800</v>
          </cell>
          <cell r="AT1127">
            <v>150000</v>
          </cell>
          <cell r="AU1127">
            <v>9600</v>
          </cell>
          <cell r="AV1127">
            <v>90</v>
          </cell>
          <cell r="AW1127" t="str">
            <v>Ingen kjent effekt</v>
          </cell>
          <cell r="AX1127" t="str">
            <v>Økonomisk middels viktig grønnsak.</v>
          </cell>
          <cell r="BC1127" t="str">
            <v>Ingen kjent effekt</v>
          </cell>
          <cell r="BD1127" t="str">
            <v>Ingen kjent effekt</v>
          </cell>
          <cell r="BE1127" t="str">
            <v>no</v>
          </cell>
          <cell r="BF1127" t="str">
            <v>no</v>
          </cell>
          <cell r="BG1127" t="str">
            <v>V</v>
          </cell>
          <cell r="BK1127" t="str">
            <v>temperate_nemoral:Europe|subtropic_mediterranean:Europe</v>
          </cell>
          <cell r="BM1127" t="str">
            <v>temperate_nemoral:Europe,Oceania,NorthAndCentralAmerica,SouthAmerica|subtropic_mediterranean:Europe,Asia,Africa,Oceania,NorthAndCentralAmerica,SouthAmerica|subtropic_caperegion:Africa</v>
          </cell>
          <cell r="BO1127">
            <v>4</v>
          </cell>
          <cell r="BR1127" t="str">
            <v>RedListCategoryLevel</v>
          </cell>
          <cell r="BT1127">
            <v>3</v>
          </cell>
          <cell r="BW1127" t="str">
            <v>SpreadYearlyIncreaseObservations</v>
          </cell>
          <cell r="BX1127">
            <v>226</v>
          </cell>
          <cell r="BY1127">
            <v>1</v>
          </cell>
          <cell r="CB1127" t="str">
            <v>T32,T35,T37,T40,T41,T42,T43,T45</v>
          </cell>
          <cell r="CC1127">
            <v>3</v>
          </cell>
          <cell r="CG1127" t="str">
            <v>T32</v>
          </cell>
          <cell r="CH1127">
            <v>1</v>
          </cell>
          <cell r="CL1127" t="str">
            <v>T32,T32</v>
          </cell>
          <cell r="CM1127">
            <v>2</v>
          </cell>
          <cell r="CP1127" t="str">
            <v>Åpen grunnlendt kalkmark i boreonemoral sone</v>
          </cell>
          <cell r="CQ1127">
            <v>1</v>
          </cell>
          <cell r="CT1127" t="str">
            <v>T32</v>
          </cell>
          <cell r="CU1127">
            <v>1</v>
          </cell>
          <cell r="CX1127">
            <v>0</v>
          </cell>
          <cell r="CY1127">
            <v>1</v>
          </cell>
          <cell r="DB1127">
            <v>0</v>
          </cell>
          <cell r="DC1127" t="str">
            <v>Hagepastinakk &lt;i&gt;Pastinaca sativa&lt;/i&gt; var. &lt;i&gt;hortensis&lt;/i&gt; er en toårig urt med stor frøreproduksjon. Fruktene har en vinge og spres litt med vind, spesielt med luftstrømmen langs veier og jernbaner. Den er - til tross for navnet - den vanlige ugraspastinakken som nå farger mange veikanter på Østlandet gule i juli-august. Villplantene skiller seg litt fra hageformen ved at den er litt ruhårete, men de to formene står så nær hverandre at de føres til samme rase. Den stammer fra Mellom- og Sør-Europa og er en gammel kulturplante, men ikke så mye brukt i Norge at den kvalifiserer som en tradisjonell produksjonsart. Den er etablert på de fleste typer noe tørr skrotemark (sterkt endret fastmark) og dessuten på grunnlendt naturmark.&lt;br/&gt;Systematikken er problematisk. Det skillet som Lid &amp; Lid (2005) foretar mellom to raser, aksepteres ikke av Fr&amp;#246:berg (2010) som nok aksepterer to underarter, subsp. &lt;i&gt;sativa&lt;/i&gt; og subsp. &lt;i&gt;urens&lt;/i&gt;, men som fører alt norsk materiale til subsp. &lt;i&gt;sativa&lt;/i&gt;. Han omtaler imidlertid på herbariearkene som han har revidert, en &amp;#39:hairy morph&amp;#39:, som samsvarer med vår var. &lt;i&gt;sativa&lt;/i&gt;, og en mer &amp;#39:glabrous morph&amp;#39:, som samsvarer med vår var. &lt;i&gt;hortensis&lt;/i&gt;. Vi vurderer hver av disse &amp;#39:morfene&amp;#39: separat fordi de har litt forskjellig innførselshistorie og svært forskjellig ekspansjonsmønster. Subspecies &lt;i&gt;urens&lt;/i&gt; er rapportert fra Norge av Often &amp; Stabbetorp (2010), fra tre steder i Oslo havn, men dette materialet har vi undersøkt og finner ikke å kunne akseptere det som den oppgitte rasen.</v>
          </cell>
          <cell r="DD1127" t="str">
            <v>&lt;p&gt;Hagepastinakk kom trolig inn med ballastjord, med første funn på "Bækkelaget" i Oslo i 1861, med ulike transportmidler, og som forvillet fra grønnsakdyrkning i siste halvdel av 1800-tallet. Den hadde en svak, men nokså jamn økning fram til 1930-tallet da den brått begynte å ekspandere i Oslo og Bærum langs E18 og på Fornebulandet, delvis på veikanter, men like mye på grunnlendt kalkmark. Denne ekspansjonen har fortsatt, og arten har nå sammenhengende forekomst fra Ak Skedsmo gjennom Oslo og Bærum-Asker til Bu Drammen og sørover i Vestfold, sikkert med flere millioner individer. Den er her så ekstremt vanlig langs veinettet og jernbanen at den pøser frukter ut til andre deler av Østlandet ved at de følger med biler og tog, f.eks. til Romerike og Mjøs-området, Østfold, Telemark og Sørlandet. Arten må ha hatt en form for akklimatisering for å oppnå denne ekspansiviteten, noe som ikke er utenkelig for en toårig art i løpet av 70 år (1860-1930). I andre landsdeler er den mer ustabil, bl.a. i Trøndelag, der den er notert nokså ofte, men ikke med stabil forekomst. Vi forventer fortsatt sterk økning, både i utbredelsesområde og i fortetning.&lt;/p&gt;</v>
          </cell>
          <cell r="DE1127" t="str">
            <v>Arten er innført med ballastjord, trolig noe med grasfrø, og er dessuten forvillet fra dyrkning som grønnsak, og uhyre effektivt spredt med transportmidler og med jetstrømmen langs høghastighetsveier og jernbaner.</v>
          </cell>
          <cell r="DF1127" t="str">
            <v>Invasjonspotensialet er stort. Planten skårer maksimum på forventet median levetid og nest høgeste trinn på ekspansjonshastighet. Vi tror dessuten at beregningen av ekspansjonshastighet gir noe for låge hastigheter med de parametervalgene vi har brukt.</v>
          </cell>
          <cell r="DG1127" t="str">
            <v>Arten har middels negative økologiske effekter. Planten går inn i grunnlendt kalkmark i låglandet sørpå og fortrenger andre planter, til dels truete og sårbare, men bare i lokal skala. Den overtar også dominansen på storparten av Østlandets veikanter, en mer synlig, men irrelevant økologisk effekt fordi disse naturtypene ikke er prioriterte.</v>
          </cell>
          <cell r="DH1127" t="str">
            <v>&lt;p&gt;Hagepastinakk vurderes til svært høg risiko, samme kategori som ved forrige vurderingsrunde (2012). Risikoen ved denne planten er knyttet til at den er invasiv på grunnlendt baserik mark (en sårbar naturtype), særlig ved Oslofjorden, og at den fortrenger sjeldne og sårbare karplanter på dette grunnlendet.&lt;/p&gt;</v>
          </cell>
          <cell r="DI1127">
            <v>3</v>
          </cell>
        </row>
        <row r="1128">
          <cell r="B1128" t="str">
            <v>Pedicularis comosa</v>
          </cell>
          <cell r="C1128" t="str">
            <v>L.</v>
          </cell>
          <cell r="D1128" t="str">
            <v>møllemyrklegg</v>
          </cell>
          <cell r="E1128">
            <v>62416</v>
          </cell>
          <cell r="F1128">
            <v>102456</v>
          </cell>
          <cell r="G1128" t="str">
            <v>ExpertGroups/Karplanter/N</v>
          </cell>
          <cell r="H1128" t="str">
            <v>Karplanter</v>
          </cell>
          <cell r="I1128" t="str">
            <v>Karplanter</v>
          </cell>
          <cell r="J1128" t="str">
            <v>NotApplicable</v>
          </cell>
          <cell r="M1128" t="str">
            <v>canNotEstablishWithin50years</v>
          </cell>
          <cell r="AA1128">
            <v>1914</v>
          </cell>
          <cell r="AB1128" t="str">
            <v>terrestrial</v>
          </cell>
          <cell r="AD1128" t="str">
            <v>origin</v>
          </cell>
          <cell r="AE1128" t="str">
            <v>no</v>
          </cell>
          <cell r="AF1128" t="str">
            <v>unknown</v>
          </cell>
          <cell r="AI1128">
            <v>5</v>
          </cell>
          <cell r="AJ1128" t="str">
            <v>V</v>
          </cell>
          <cell r="AW1128" t="str">
            <v>Ingen kjent effekt</v>
          </cell>
          <cell r="AX1128" t="str">
            <v>Ingen kjent effekt</v>
          </cell>
          <cell r="BC1128" t="str">
            <v>Ingen kjent effekt</v>
          </cell>
          <cell r="BD1128" t="str">
            <v>Ingen kjent effekt</v>
          </cell>
          <cell r="BK1128" t="str">
            <v>temperate_nemoral:Europe,Asia|subtropic_mediterranean:Europe</v>
          </cell>
          <cell r="BM1128" t="str">
            <v>temperate_nemoral:Europe,Asia|subtropic_mediterranean:Europe</v>
          </cell>
          <cell r="DI1128">
            <v>0</v>
          </cell>
        </row>
        <row r="1129">
          <cell r="B1129" t="str">
            <v>Pennisetum setaceum</v>
          </cell>
          <cell r="C1129" t="str">
            <v>(Forssk.) Chiov.</v>
          </cell>
          <cell r="D1129" t="str">
            <v>fjærbørstegras</v>
          </cell>
          <cell r="E1129">
            <v>78505</v>
          </cell>
          <cell r="F1129">
            <v>120239</v>
          </cell>
          <cell r="G1129" t="str">
            <v>ExpertGroups/Karplanter/N</v>
          </cell>
          <cell r="H1129" t="str">
            <v>Karplanter</v>
          </cell>
          <cell r="I1129" t="str">
            <v>Karplanter</v>
          </cell>
          <cell r="J1129" t="str">
            <v>NotApplicable</v>
          </cell>
          <cell r="M1129" t="str">
            <v>canNotEstablishWithin50years</v>
          </cell>
          <cell r="AA1129">
            <v>2004</v>
          </cell>
          <cell r="AB1129" t="str">
            <v>terrestrial</v>
          </cell>
          <cell r="AD1129" t="str">
            <v>unknown</v>
          </cell>
          <cell r="AE1129" t="str">
            <v>no</v>
          </cell>
          <cell r="AF1129" t="str">
            <v>unknown</v>
          </cell>
          <cell r="AI1129">
            <v>5</v>
          </cell>
          <cell r="AJ1129" t="str">
            <v>V</v>
          </cell>
          <cell r="AW1129" t="str">
            <v>Ingen kjent effekt</v>
          </cell>
          <cell r="AX1129" t="str">
            <v>Ingen kjent effekt</v>
          </cell>
          <cell r="BC1129" t="str">
            <v>Ingen kjent effekt</v>
          </cell>
          <cell r="BD1129" t="str">
            <v>Ingen kjent effekt</v>
          </cell>
          <cell r="BK1129" t="str">
            <v>subtropic_mediterranean:Asia,Africa|subtropic_dry:Asia,Africa|tropic:Asia,Africa</v>
          </cell>
          <cell r="BM1129" t="str">
            <v>subtropic_mediterranean:Europe,Asia,Africa,Oceania,NorthAndCentralAmerica|subtropic_dry:Asia,Africa,NorthAndCentralAmerica|tropic:Asia,Africa,Oceania,NorthAndCentralAmerica</v>
          </cell>
          <cell r="DI1129">
            <v>0</v>
          </cell>
        </row>
        <row r="1130">
          <cell r="B1130" t="str">
            <v>Pericallis cruenta</v>
          </cell>
          <cell r="C1130" t="str">
            <v>(L'Hér.) Bolle</v>
          </cell>
          <cell r="D1130" t="str">
            <v>sineraria</v>
          </cell>
          <cell r="E1130">
            <v>105253</v>
          </cell>
          <cell r="F1130">
            <v>145600</v>
          </cell>
          <cell r="G1130" t="str">
            <v>ExpertGroups/Karplanter/N</v>
          </cell>
          <cell r="H1130" t="str">
            <v>Karplanter</v>
          </cell>
          <cell r="I1130" t="str">
            <v>Karplanter</v>
          </cell>
          <cell r="J1130" t="str">
            <v>NotApplicable</v>
          </cell>
          <cell r="M1130" t="str">
            <v>canNotEstablishWithin50years</v>
          </cell>
          <cell r="AA1130">
            <v>2000</v>
          </cell>
          <cell r="AB1130" t="str">
            <v>terrestrial</v>
          </cell>
          <cell r="AD1130" t="str">
            <v>unknown</v>
          </cell>
          <cell r="AE1130" t="str">
            <v>no</v>
          </cell>
          <cell r="AF1130" t="str">
            <v>unknown</v>
          </cell>
          <cell r="AI1130">
            <v>5</v>
          </cell>
          <cell r="AJ1130" t="str">
            <v>V</v>
          </cell>
          <cell r="AW1130" t="str">
            <v>Ingen kjent effekt</v>
          </cell>
          <cell r="AX1130" t="str">
            <v>Ingen kjent effekt</v>
          </cell>
          <cell r="BC1130" t="str">
            <v>Ingen kjent effekt</v>
          </cell>
          <cell r="BD1130" t="str">
            <v>Ingen kjent effekt</v>
          </cell>
          <cell r="BK1130" t="str">
            <v>subtropic_unspecified:Africa</v>
          </cell>
          <cell r="BM1130" t="str">
            <v>subtropic_unspecified:Africa</v>
          </cell>
          <cell r="DI1130">
            <v>0</v>
          </cell>
        </row>
        <row r="1131">
          <cell r="B1131" t="str">
            <v>Persicaria capitata</v>
          </cell>
          <cell r="C1131" t="str">
            <v>(Buch.-Ham. ex D.Don) H.Gross</v>
          </cell>
          <cell r="D1131" t="str">
            <v>krypslirekne</v>
          </cell>
          <cell r="E1131">
            <v>135196</v>
          </cell>
          <cell r="F1131">
            <v>102921</v>
          </cell>
          <cell r="G1131" t="str">
            <v>ExpertGroups/Karplanter/N</v>
          </cell>
          <cell r="H1131" t="str">
            <v>Karplanter</v>
          </cell>
          <cell r="I1131" t="str">
            <v>Karplanter</v>
          </cell>
          <cell r="J1131" t="str">
            <v>NotApplicable</v>
          </cell>
          <cell r="M1131" t="str">
            <v>canNotEstablishWithin50years</v>
          </cell>
          <cell r="AA1131">
            <v>1999</v>
          </cell>
          <cell r="AB1131" t="str">
            <v>terrestrial</v>
          </cell>
          <cell r="AD1131" t="str">
            <v>unknown</v>
          </cell>
          <cell r="AE1131" t="str">
            <v>no</v>
          </cell>
          <cell r="AF1131" t="str">
            <v>unknown</v>
          </cell>
          <cell r="AI1131">
            <v>3</v>
          </cell>
          <cell r="AJ1131" t="str">
            <v>V</v>
          </cell>
          <cell r="AW1131" t="str">
            <v>Ingen kjent effekt</v>
          </cell>
          <cell r="AX1131" t="str">
            <v>Ingen kjent effekt</v>
          </cell>
          <cell r="BC1131" t="str">
            <v>Ingen kjent effekt</v>
          </cell>
          <cell r="BD1131" t="str">
            <v>Ingen kjent effekt</v>
          </cell>
          <cell r="BK1131" t="str">
            <v>subtropic_highlands:Asia</v>
          </cell>
          <cell r="BM1131" t="str">
            <v>temperate_nemoral:Europe,Asia,Oceania,NorthAndCentralAmerica|subtropic_unspecified:Europe,Asia,Oceania,NorthAndCentralAmerica,SouthAmerica|subtropic_highlands:Asia</v>
          </cell>
          <cell r="DI1131">
            <v>0</v>
          </cell>
        </row>
        <row r="1132">
          <cell r="B1132" t="str">
            <v>Persicaria decipiens</v>
          </cell>
          <cell r="C1132" t="str">
            <v>(R.Br.) K.L.Wilson</v>
          </cell>
          <cell r="D1132" t="str">
            <v>vierslirekne</v>
          </cell>
          <cell r="E1132">
            <v>135197</v>
          </cell>
          <cell r="F1132">
            <v>143517</v>
          </cell>
          <cell r="G1132" t="str">
            <v>ExpertGroups/Karplanter/N</v>
          </cell>
          <cell r="H1132" t="str">
            <v>Karplanter</v>
          </cell>
          <cell r="I1132" t="str">
            <v>Karplanter</v>
          </cell>
          <cell r="J1132" t="str">
            <v>NotApplicable</v>
          </cell>
          <cell r="M1132" t="str">
            <v>canNotEstablishWithin50years</v>
          </cell>
          <cell r="AA1132">
            <v>2004</v>
          </cell>
          <cell r="AB1132" t="str">
            <v>terrestrial</v>
          </cell>
          <cell r="AD1132" t="str">
            <v>origin</v>
          </cell>
          <cell r="AE1132" t="str">
            <v>no</v>
          </cell>
          <cell r="AF1132" t="str">
            <v>unknown</v>
          </cell>
          <cell r="AI1132">
            <v>3</v>
          </cell>
          <cell r="AJ1132" t="str">
            <v>V</v>
          </cell>
          <cell r="AW1132" t="str">
            <v>Ingen kjent effekt</v>
          </cell>
          <cell r="AX1132" t="str">
            <v>Ingen kjent effekt</v>
          </cell>
          <cell r="BC1132" t="str">
            <v>Ingen kjent effekt</v>
          </cell>
          <cell r="BD1132" t="str">
            <v>Ingen kjent effekt</v>
          </cell>
          <cell r="BK1132" t="str">
            <v>subtropic_unspecified:Asia,Oceania|tropic:Asia,Oceania</v>
          </cell>
          <cell r="BM1132" t="str">
            <v>temperate_nemoral:Oceania|subtropic_unspecified:Asia,Africa,Oceania|subtropic_mediterranean:Europe|tropic:Asia,Africa,Oceania</v>
          </cell>
          <cell r="DI1132">
            <v>0</v>
          </cell>
        </row>
        <row r="1133">
          <cell r="B1133" t="str">
            <v>Persicaria extremiorientalis</v>
          </cell>
          <cell r="C1133" t="str">
            <v>(Vorosch.) Tzvelev</v>
          </cell>
          <cell r="D1133" t="str">
            <v>soyahønsegras</v>
          </cell>
          <cell r="E1133">
            <v>102597</v>
          </cell>
          <cell r="F1133">
            <v>143518</v>
          </cell>
          <cell r="G1133" t="str">
            <v>ExpertGroups/Karplanter/N</v>
          </cell>
          <cell r="H1133" t="str">
            <v>Karplanter</v>
          </cell>
          <cell r="I1133" t="str">
            <v>Karplanter</v>
          </cell>
          <cell r="J1133" t="str">
            <v>NotApplicable</v>
          </cell>
          <cell r="M1133" t="str">
            <v>canNotEstablishWithin50years</v>
          </cell>
          <cell r="AA1133">
            <v>1977</v>
          </cell>
          <cell r="AB1133" t="str">
            <v>terrestrial</v>
          </cell>
          <cell r="AD1133" t="str">
            <v>other</v>
          </cell>
          <cell r="AE1133" t="str">
            <v>no</v>
          </cell>
          <cell r="AF1133" t="str">
            <v>unknown</v>
          </cell>
          <cell r="AI1133">
            <v>1</v>
          </cell>
          <cell r="AJ1133" t="str">
            <v>V</v>
          </cell>
          <cell r="AW1133" t="str">
            <v>Ingen kjent effekt</v>
          </cell>
          <cell r="AX1133" t="str">
            <v>Ingen kjent effekt</v>
          </cell>
          <cell r="BC1133" t="str">
            <v>Ingen kjent effekt</v>
          </cell>
          <cell r="BD1133" t="str">
            <v>Ingen kjent effekt</v>
          </cell>
          <cell r="BK1133" t="str">
            <v>temperate_nemoral:Asia</v>
          </cell>
          <cell r="BM1133" t="str">
            <v>temperate_nemoral:Asia,NorthAndCentralAmerica</v>
          </cell>
          <cell r="DI1133">
            <v>0</v>
          </cell>
        </row>
        <row r="1134">
          <cell r="B1134" t="str">
            <v>Persicaria lapathifolia brittingeri</v>
          </cell>
          <cell r="C1134" t="str">
            <v>(Opiz) Soják</v>
          </cell>
          <cell r="D1134" t="str">
            <v>ballasthønsegras</v>
          </cell>
          <cell r="E1134">
            <v>135203</v>
          </cell>
          <cell r="F1134">
            <v>102925</v>
          </cell>
          <cell r="G1134" t="str">
            <v>ExpertGroups/Karplanter/N</v>
          </cell>
          <cell r="H1134" t="str">
            <v>Karplanter</v>
          </cell>
          <cell r="I1134" t="str">
            <v>Karplanter</v>
          </cell>
          <cell r="J1134" t="str">
            <v>NotApplicable</v>
          </cell>
          <cell r="M1134" t="str">
            <v>canNotEstablishWithin50years</v>
          </cell>
          <cell r="AA1134">
            <v>1865</v>
          </cell>
          <cell r="AB1134" t="str">
            <v>terrestrial</v>
          </cell>
          <cell r="AD1134" t="str">
            <v>origin</v>
          </cell>
          <cell r="AE1134" t="str">
            <v>no</v>
          </cell>
          <cell r="AF1134" t="str">
            <v>unknown</v>
          </cell>
          <cell r="AI1134">
            <v>1</v>
          </cell>
          <cell r="AJ1134" t="str">
            <v>V</v>
          </cell>
          <cell r="AW1134" t="str">
            <v>Ingen kjent effekt</v>
          </cell>
          <cell r="AX1134" t="str">
            <v>Ingen kjent effekt</v>
          </cell>
          <cell r="BC1134" t="str">
            <v>Ingen kjent effekt</v>
          </cell>
          <cell r="BD1134" t="str">
            <v>Ingen kjent effekt</v>
          </cell>
          <cell r="BK1134" t="str">
            <v>temperate_nemoral:Europe</v>
          </cell>
          <cell r="BM1134" t="str">
            <v>temperate_nemoral:Europe</v>
          </cell>
          <cell r="DI1134">
            <v>0</v>
          </cell>
        </row>
        <row r="1135">
          <cell r="B1135" t="str">
            <v>Persicaria pensylvanica</v>
          </cell>
          <cell r="C1135" t="str">
            <v>(L.) M.Gómez</v>
          </cell>
          <cell r="D1135" t="str">
            <v>møllehønsegras</v>
          </cell>
          <cell r="E1135">
            <v>135222</v>
          </cell>
          <cell r="F1135">
            <v>102932</v>
          </cell>
          <cell r="G1135" t="str">
            <v>ExpertGroups/Karplanter/N</v>
          </cell>
          <cell r="H1135" t="str">
            <v>Karplanter</v>
          </cell>
          <cell r="I1135" t="str">
            <v>Karplanter</v>
          </cell>
          <cell r="J1135" t="str">
            <v>NotApplicable</v>
          </cell>
          <cell r="M1135" t="str">
            <v>canNotEstablishWithin50years</v>
          </cell>
          <cell r="AA1135">
            <v>1970</v>
          </cell>
          <cell r="AB1135" t="str">
            <v>terrestrial</v>
          </cell>
          <cell r="AD1135" t="str">
            <v>origin</v>
          </cell>
          <cell r="AE1135" t="str">
            <v>no</v>
          </cell>
          <cell r="AF1135" t="str">
            <v>unknown</v>
          </cell>
          <cell r="AI1135">
            <v>1</v>
          </cell>
          <cell r="AJ1135" t="str">
            <v>V</v>
          </cell>
          <cell r="AW1135" t="str">
            <v>Ingen kjent effekt</v>
          </cell>
          <cell r="AX1135" t="str">
            <v>Ingen kjent effekt</v>
          </cell>
          <cell r="BC1135" t="str">
            <v>Ingen kjent effekt</v>
          </cell>
          <cell r="BD1135" t="str">
            <v>Ingen kjent effekt</v>
          </cell>
          <cell r="BK1135" t="str">
            <v>temperate_nemoral:NorthAndCentralAmerica|subtropic_unspecified:NorthAndCentralAmerica|unknown:NorthAndCentralAmerica</v>
          </cell>
          <cell r="BM1135" t="str">
            <v>temperate_nemoral:Europe,NorthAndCentralAmerica|subtropic_unspecified:NorthAndCentralAmerica</v>
          </cell>
          <cell r="DI1135">
            <v>0</v>
          </cell>
        </row>
        <row r="1136">
          <cell r="B1136" t="str">
            <v>Persicaria wallichii</v>
          </cell>
          <cell r="C1136" t="str">
            <v>Greuter &amp; Burdet</v>
          </cell>
          <cell r="D1136" t="str">
            <v>syrinslirekne</v>
          </cell>
          <cell r="E1136">
            <v>135227</v>
          </cell>
          <cell r="F1136">
            <v>102934</v>
          </cell>
          <cell r="G1136" t="str">
            <v>ExpertGroups/Karplanter/N</v>
          </cell>
          <cell r="H1136" t="str">
            <v>Karplanter</v>
          </cell>
          <cell r="I1136" t="str">
            <v>Karplanter</v>
          </cell>
          <cell r="J1136" t="str">
            <v>AlienSpecie</v>
          </cell>
          <cell r="N1136">
            <v>1</v>
          </cell>
          <cell r="P1136" t="str">
            <v>V</v>
          </cell>
          <cell r="Q1136">
            <v>1</v>
          </cell>
          <cell r="T1136" t="str">
            <v>NK</v>
          </cell>
          <cell r="U1136">
            <v>1</v>
          </cell>
          <cell r="V1136" t="str">
            <v>1,1</v>
          </cell>
          <cell r="W1136" t="str">
            <v>LO</v>
          </cell>
          <cell r="X1136">
            <v>3</v>
          </cell>
          <cell r="Y1136">
            <v>4</v>
          </cell>
          <cell r="Z1136">
            <v>1</v>
          </cell>
          <cell r="AA1136">
            <v>1927</v>
          </cell>
          <cell r="AB1136" t="str">
            <v>terrestrial</v>
          </cell>
          <cell r="AD1136" t="str">
            <v>unknown</v>
          </cell>
          <cell r="AE1136" t="str">
            <v>yes</v>
          </cell>
          <cell r="AF1136" t="str">
            <v>unknown</v>
          </cell>
          <cell r="AG1136">
            <v>1979</v>
          </cell>
          <cell r="AH1136" t="str">
            <v>VA Flekkefjord: Lafjorden</v>
          </cell>
          <cell r="AI1136">
            <v>10</v>
          </cell>
          <cell r="AJ1136" t="str">
            <v>V</v>
          </cell>
          <cell r="AL1136">
            <v>1</v>
          </cell>
          <cell r="AM1136" t="str">
            <v>importDirect</v>
          </cell>
          <cell r="AN1136">
            <v>3</v>
          </cell>
          <cell r="AO1136" t="str">
            <v>introductionEscaped</v>
          </cell>
          <cell r="AP1136" t="str">
            <v>Va,Ro,Ho</v>
          </cell>
          <cell r="AQ1136">
            <v>20</v>
          </cell>
          <cell r="AR1136">
            <v>3</v>
          </cell>
          <cell r="AS1136">
            <v>60</v>
          </cell>
          <cell r="AT1136">
            <v>3500</v>
          </cell>
          <cell r="AU1136">
            <v>120</v>
          </cell>
          <cell r="AV1136">
            <v>100</v>
          </cell>
          <cell r="AW1136" t="str">
            <v>Ingen kjent effekt</v>
          </cell>
          <cell r="AX1136" t="str">
            <v>Ingen kjent effekt</v>
          </cell>
          <cell r="BC1136" t="str">
            <v>Ingen kjent effekt</v>
          </cell>
          <cell r="BD1136" t="str">
            <v>Ingen kjent effekt</v>
          </cell>
          <cell r="BE1136" t="str">
            <v>no</v>
          </cell>
          <cell r="BF1136" t="str">
            <v>no</v>
          </cell>
          <cell r="BG1136" t="str">
            <v>V</v>
          </cell>
          <cell r="BK1136" t="str">
            <v>subtropic_highlands:Asia</v>
          </cell>
          <cell r="BM1136" t="str">
            <v>temperate_nemoral:Europe|subtropic_mediterranean:NorthAndCentralAmerica|subtropic_highlands:Asia</v>
          </cell>
          <cell r="BO1136">
            <v>2</v>
          </cell>
          <cell r="BP1136" t="str">
            <v>X</v>
          </cell>
          <cell r="BR1136" t="str">
            <v>RedListCategoryLevel</v>
          </cell>
          <cell r="BT1136">
            <v>1</v>
          </cell>
          <cell r="BW1136" t="str">
            <v>SpreadYearlyIncreaseObservations</v>
          </cell>
          <cell r="BX1136">
            <v>30</v>
          </cell>
          <cell r="BY1136">
            <v>1</v>
          </cell>
          <cell r="CB1136" t="str">
            <v>T35,T39-C-4,T40</v>
          </cell>
          <cell r="CC1136">
            <v>1</v>
          </cell>
          <cell r="CH1136">
            <v>1</v>
          </cell>
          <cell r="CM1136">
            <v>1</v>
          </cell>
          <cell r="CQ1136">
            <v>1</v>
          </cell>
          <cell r="CU1136">
            <v>1</v>
          </cell>
          <cell r="CX1136">
            <v>0</v>
          </cell>
          <cell r="CY1136">
            <v>1</v>
          </cell>
          <cell r="DB1136">
            <v>0</v>
          </cell>
          <cell r="DC1136" t="str">
            <v>Syrinslirekne&lt;em&gt; Persicaria wallachii &lt;/em&gt;er en høgvokst (1-2 m), flerårig urt fra Himalaya med klonal vekst og potensiell frøformering. Det er uvisst hvor effektiv frøformeringen er i Norge. Fruktene spres passivt.</v>
          </cell>
          <cell r="DD1136" t="str">
            <v>&lt;p&gt;Et første funn i Ro Stavanger: Mosvatnet i 1927 synes ikke ha ført til noen etablering (hverken seksuelt eller vegetativt). Neste funn, i VA Flekkefjord: Lafjorden i 1979, er fra en forekomst som ble mer permanent. Siden er arten funnet noen få steder på Sørvestlandet i VA Flekkefjord (ett sted til), Ro Lund og Stavanger, og Ho Bergen og Øygarden. Arten er trolig best tilpasset klimaet på Sørvestlandet.&lt;/p&gt;</v>
          </cell>
          <cell r="DE1136" t="str">
            <v>Syrinslirekne er innført som hagestaude og er i langsom spredning etter første effektive etablering i VA Flekkfjord: Lafjorden i 1979. Hovedspredningen synes å skje ved hageutkast.</v>
          </cell>
          <cell r="DF1136" t="str">
            <v>Arten har et lite invasjonspotensial, med usikkerhet til begrenset, som en kombinasjon av begrenset (til moderat) median levetid, men låg ekspansjonshastighet.</v>
          </cell>
          <cell r="DG1136" t="str">
            <v>Arten vurderes ikke å ha noen negativ økologisk effekt. Den er storvokst nok til å kunne ha fortrengningseffekt, men foreløpig er det for lite av den til at den skårer under noen som helst av kriteriene. Arten rapporteres imidlertid som økologisk problematisk i Belgia og Storbritannia, langs Stillehavskysten i Nord-Amerika, og i Nord-India.</v>
          </cell>
          <cell r="DH1136" t="str">
            <v>&lt;p&gt;Syrinslirekne vurderes til ingen kjent økologisk risiko, men med usikkerhet til låg risiko på grunn av invasjonspotensialet alene.&lt;/p&gt;</v>
          </cell>
          <cell r="DI1136">
            <v>1</v>
          </cell>
        </row>
        <row r="1137">
          <cell r="B1137" t="str">
            <v>Petunia integrifolia</v>
          </cell>
          <cell r="C1137" t="str">
            <v>(Hook.) Schinz &amp; Thell.</v>
          </cell>
          <cell r="D1137" t="str">
            <v>klisterpetunia</v>
          </cell>
          <cell r="E1137">
            <v>135263</v>
          </cell>
          <cell r="F1137">
            <v>103737</v>
          </cell>
          <cell r="G1137" t="str">
            <v>ExpertGroups/Karplanter/N</v>
          </cell>
          <cell r="H1137" t="str">
            <v>Karplanter</v>
          </cell>
          <cell r="I1137" t="str">
            <v>Karplanter</v>
          </cell>
          <cell r="J1137" t="str">
            <v>NotApplicable</v>
          </cell>
          <cell r="M1137" t="str">
            <v>canNotEstablishWithin50years</v>
          </cell>
          <cell r="AA1137">
            <v>1948</v>
          </cell>
          <cell r="AB1137" t="str">
            <v>terrestrial</v>
          </cell>
          <cell r="AD1137" t="str">
            <v>unknown</v>
          </cell>
          <cell r="AE1137" t="str">
            <v>no</v>
          </cell>
          <cell r="AF1137" t="str">
            <v>unknown</v>
          </cell>
          <cell r="AI1137">
            <v>1</v>
          </cell>
          <cell r="AJ1137" t="str">
            <v>V</v>
          </cell>
          <cell r="AW1137" t="str">
            <v>Ingen kjent effekt</v>
          </cell>
          <cell r="AX1137" t="str">
            <v>Ingen kjent effekt</v>
          </cell>
          <cell r="BC1137" t="str">
            <v>Ingen kjent effekt</v>
          </cell>
          <cell r="BD1137" t="str">
            <v>Ingen kjent effekt</v>
          </cell>
          <cell r="BK1137" t="str">
            <v>subtropic_unspecified:SouthAmerica</v>
          </cell>
          <cell r="BM1137" t="str">
            <v>temperate_nemoral:Europe,NorthAndCentralAmerica|subtropic_unspecified:NorthAndCentralAmerica,SouthAmerica|subtropic_mediterranean:Europe|subtropic_highlands:SouthAmerica</v>
          </cell>
          <cell r="DI1137">
            <v>0</v>
          </cell>
        </row>
        <row r="1138">
          <cell r="B1138" t="str">
            <v>Petunia ×hybrida</v>
          </cell>
          <cell r="C1138" t="str">
            <v>(Hook.) Vilm.</v>
          </cell>
          <cell r="D1138" t="str">
            <v>praktpetunia</v>
          </cell>
          <cell r="E1138">
            <v>135262</v>
          </cell>
          <cell r="F1138">
            <v>103736</v>
          </cell>
          <cell r="G1138" t="str">
            <v>ExpertGroups/Karplanter/N</v>
          </cell>
          <cell r="H1138" t="str">
            <v>Karplanter</v>
          </cell>
          <cell r="I1138" t="str">
            <v>Karplanter</v>
          </cell>
          <cell r="J1138" t="str">
            <v>NotApplicable</v>
          </cell>
          <cell r="M1138" t="str">
            <v>canNotEstablishWithin50years</v>
          </cell>
          <cell r="AA1138">
            <v>1944</v>
          </cell>
          <cell r="AB1138" t="str">
            <v>terrestrial</v>
          </cell>
          <cell r="AD1138" t="str">
            <v>unknown</v>
          </cell>
          <cell r="AE1138" t="str">
            <v>yes</v>
          </cell>
          <cell r="AF1138" t="str">
            <v>unknown</v>
          </cell>
          <cell r="AI1138">
            <v>1</v>
          </cell>
          <cell r="AJ1138" t="str">
            <v>V</v>
          </cell>
          <cell r="AW1138" t="str">
            <v>Ingen kjent effekt</v>
          </cell>
          <cell r="AX1138" t="str">
            <v>Ingen kjent effekt</v>
          </cell>
          <cell r="BC1138" t="str">
            <v>Ingen kjent effekt</v>
          </cell>
          <cell r="BD1138" t="str">
            <v>Ingen kjent effekt</v>
          </cell>
          <cell r="BK1138" t="str">
            <v>unknown:SouthAmerica</v>
          </cell>
          <cell r="BM1138" t="str">
            <v>temperate_nemoral:Europe,Asia,Oceania,NorthAndCentralAmerica|subtropic_unspecified:NorthAndCentralAmerica,SouthAmerica|subtropic_mediterranean:Europe,Asia,Oceania</v>
          </cell>
          <cell r="DI1138">
            <v>0</v>
          </cell>
        </row>
        <row r="1139">
          <cell r="B1139" t="str">
            <v>Phacelia bipinnatifida</v>
          </cell>
          <cell r="C1139" t="str">
            <v>Michx.</v>
          </cell>
          <cell r="D1139" t="str">
            <v>bregnehonningurt</v>
          </cell>
          <cell r="E1139">
            <v>61004</v>
          </cell>
          <cell r="F1139">
            <v>101044</v>
          </cell>
          <cell r="G1139" t="str">
            <v>ExpertGroups/Karplanter/N</v>
          </cell>
          <cell r="H1139" t="str">
            <v>Karplanter</v>
          </cell>
          <cell r="I1139" t="str">
            <v>Karplanter</v>
          </cell>
          <cell r="J1139" t="str">
            <v>NotApplicable</v>
          </cell>
          <cell r="M1139" t="str">
            <v>canNotEstablishWithin50years</v>
          </cell>
          <cell r="AA1139">
            <v>1948</v>
          </cell>
          <cell r="AB1139" t="str">
            <v>terrestrial</v>
          </cell>
          <cell r="AD1139" t="str">
            <v>unknown</v>
          </cell>
          <cell r="AE1139" t="str">
            <v>no</v>
          </cell>
          <cell r="AF1139" t="str">
            <v>unknown</v>
          </cell>
          <cell r="AI1139">
            <v>1</v>
          </cell>
          <cell r="AJ1139" t="str">
            <v>V</v>
          </cell>
          <cell r="AW1139" t="str">
            <v>Ingen kjent effekt</v>
          </cell>
          <cell r="AX1139" t="str">
            <v>Ingen kjent effekt</v>
          </cell>
          <cell r="BC1139" t="str">
            <v>Ingen kjent effekt</v>
          </cell>
          <cell r="BD1139" t="str">
            <v>Ingen kjent effekt</v>
          </cell>
          <cell r="BK1139" t="str">
            <v>temperate_nemoral:NorthAndCentralAmerica|subtropic_unspecified:NorthAndCentralAmerica</v>
          </cell>
          <cell r="BM1139" t="str">
            <v>temperate_nemoral:NorthAndCentralAmerica|subtropic_unspecified:NorthAndCentralAmerica</v>
          </cell>
          <cell r="DI1139">
            <v>0</v>
          </cell>
        </row>
        <row r="1140">
          <cell r="B1140" t="str">
            <v>Phacelia campanularia</v>
          </cell>
          <cell r="C1140" t="str">
            <v>A.Gray</v>
          </cell>
          <cell r="D1140" t="str">
            <v>klokkehonningurt</v>
          </cell>
          <cell r="E1140">
            <v>61005</v>
          </cell>
          <cell r="F1140">
            <v>101045</v>
          </cell>
          <cell r="G1140" t="str">
            <v>ExpertGroups/Karplanter/N</v>
          </cell>
          <cell r="H1140" t="str">
            <v>Karplanter</v>
          </cell>
          <cell r="I1140" t="str">
            <v>Karplanter</v>
          </cell>
          <cell r="J1140" t="str">
            <v>NotApplicable</v>
          </cell>
          <cell r="M1140" t="str">
            <v>canNotEstablishWithin50years</v>
          </cell>
          <cell r="AA1140">
            <v>1974</v>
          </cell>
          <cell r="AB1140" t="str">
            <v>terrestrial</v>
          </cell>
          <cell r="AD1140" t="str">
            <v>unknown</v>
          </cell>
          <cell r="AE1140" t="str">
            <v>no</v>
          </cell>
          <cell r="AF1140" t="str">
            <v>unknown</v>
          </cell>
          <cell r="AI1140">
            <v>1</v>
          </cell>
          <cell r="AJ1140" t="str">
            <v>V</v>
          </cell>
          <cell r="AW1140" t="str">
            <v>Ingen kjent effekt</v>
          </cell>
          <cell r="AX1140" t="str">
            <v>Ingen kjent effekt</v>
          </cell>
          <cell r="BC1140" t="str">
            <v>Ingen kjent effekt</v>
          </cell>
          <cell r="BD1140" t="str">
            <v>Ingen kjent effekt</v>
          </cell>
          <cell r="BK1140" t="str">
            <v>subtropic_dry:NorthAndCentralAmerica</v>
          </cell>
          <cell r="BM1140" t="str">
            <v>subtropic_dry:NorthAndCentralAmerica</v>
          </cell>
          <cell r="DI1140">
            <v>0</v>
          </cell>
        </row>
        <row r="1141">
          <cell r="B1141" t="str">
            <v>Phacelia minor</v>
          </cell>
          <cell r="C1141" t="str">
            <v>(Harv.) Thell. ex F.Zimm.</v>
          </cell>
          <cell r="D1141" t="str">
            <v>kaliforniaklokke</v>
          </cell>
          <cell r="E1141">
            <v>135267</v>
          </cell>
          <cell r="F1141">
            <v>101046</v>
          </cell>
          <cell r="G1141" t="str">
            <v>ExpertGroups/Karplanter/N</v>
          </cell>
          <cell r="H1141" t="str">
            <v>Karplanter</v>
          </cell>
          <cell r="I1141" t="str">
            <v>Karplanter</v>
          </cell>
          <cell r="J1141" t="str">
            <v>NotApplicable</v>
          </cell>
          <cell r="M1141" t="str">
            <v>canNotEstablishWithin50years</v>
          </cell>
          <cell r="AA1141">
            <v>1919</v>
          </cell>
          <cell r="AB1141" t="str">
            <v>terrestrial</v>
          </cell>
          <cell r="AD1141" t="str">
            <v>unknown</v>
          </cell>
          <cell r="AE1141" t="str">
            <v>no</v>
          </cell>
          <cell r="AF1141" t="str">
            <v>unknown</v>
          </cell>
          <cell r="AI1141">
            <v>1</v>
          </cell>
          <cell r="AJ1141" t="str">
            <v>V</v>
          </cell>
          <cell r="AW1141" t="str">
            <v>Ingen kjent effekt</v>
          </cell>
          <cell r="AX1141" t="str">
            <v>Ingen kjent effekt</v>
          </cell>
          <cell r="BC1141" t="str">
            <v>Ingen kjent effekt</v>
          </cell>
          <cell r="BD1141" t="str">
            <v>Ingen kjent effekt</v>
          </cell>
          <cell r="BK1141" t="str">
            <v>subtropic_mediterranean:NorthAndCentralAmerica|subtropic_dry:NorthAndCentralAmerica</v>
          </cell>
          <cell r="BM1141" t="str">
            <v>subtropic_mediterranean:NorthAndCentralAmerica|subtropic_dry:NorthAndCentralAmerica</v>
          </cell>
          <cell r="DI1141">
            <v>0</v>
          </cell>
        </row>
        <row r="1142">
          <cell r="B1142" t="str">
            <v>Phalaris angusta</v>
          </cell>
          <cell r="C1142" t="str">
            <v>Nees ex Trin.</v>
          </cell>
          <cell r="D1142" t="str">
            <v>møllerør</v>
          </cell>
          <cell r="E1142">
            <v>60073</v>
          </cell>
          <cell r="F1142">
            <v>100113</v>
          </cell>
          <cell r="G1142" t="str">
            <v>ExpertGroups/Karplanter/N</v>
          </cell>
          <cell r="H1142" t="str">
            <v>Karplanter</v>
          </cell>
          <cell r="I1142" t="str">
            <v>Karplanter</v>
          </cell>
          <cell r="J1142" t="str">
            <v>NotApplicable</v>
          </cell>
          <cell r="M1142" t="str">
            <v>canNotEstablishWithin50years</v>
          </cell>
          <cell r="AA1142">
            <v>1930</v>
          </cell>
          <cell r="AB1142" t="str">
            <v>terrestrial</v>
          </cell>
          <cell r="AD1142" t="str">
            <v>origin</v>
          </cell>
          <cell r="AE1142" t="str">
            <v>no</v>
          </cell>
          <cell r="AF1142" t="str">
            <v>unknown</v>
          </cell>
          <cell r="AI1142">
            <v>1</v>
          </cell>
          <cell r="AJ1142" t="str">
            <v>V</v>
          </cell>
          <cell r="AW1142" t="str">
            <v>Ingen kjent effekt</v>
          </cell>
          <cell r="AX1142" t="str">
            <v>Ingen kjent effekt</v>
          </cell>
          <cell r="BC1142" t="str">
            <v>Ingen kjent effekt</v>
          </cell>
          <cell r="BD1142" t="str">
            <v>Ingen kjent effekt</v>
          </cell>
          <cell r="BK1142" t="str">
            <v>subtropic_unspecified:NorthAndCentralAmerica,SouthAmerica|subtropic_highlands:SouthAmerica</v>
          </cell>
          <cell r="BM1142" t="str">
            <v>subtropic_unspecified:Oceania,NorthAndCentralAmerica,SouthAmerica|subtropic_highlands:SouthAmerica</v>
          </cell>
          <cell r="DI1142">
            <v>0</v>
          </cell>
        </row>
        <row r="1143">
          <cell r="B1143" t="str">
            <v>Phalaris brachystachys</v>
          </cell>
          <cell r="C1143" t="str">
            <v>Link</v>
          </cell>
          <cell r="D1143" t="str">
            <v>malmrør</v>
          </cell>
          <cell r="E1143">
            <v>60074</v>
          </cell>
          <cell r="F1143">
            <v>100114</v>
          </cell>
          <cell r="G1143" t="str">
            <v>ExpertGroups/Karplanter/N</v>
          </cell>
          <cell r="H1143" t="str">
            <v>Karplanter</v>
          </cell>
          <cell r="I1143" t="str">
            <v>Karplanter</v>
          </cell>
          <cell r="J1143" t="str">
            <v>NotApplicable</v>
          </cell>
          <cell r="M1143" t="str">
            <v>canNotEstablishWithin50years</v>
          </cell>
          <cell r="AA1143">
            <v>1947</v>
          </cell>
          <cell r="AB1143" t="str">
            <v>terrestrial</v>
          </cell>
          <cell r="AD1143" t="str">
            <v>origin</v>
          </cell>
          <cell r="AE1143" t="str">
            <v>no</v>
          </cell>
          <cell r="AF1143" t="str">
            <v>yes</v>
          </cell>
          <cell r="AI1143">
            <v>1</v>
          </cell>
          <cell r="AJ1143" t="str">
            <v>V</v>
          </cell>
          <cell r="AW1143" t="str">
            <v>Ingen kjent effekt</v>
          </cell>
          <cell r="AX1143" t="str">
            <v>Ingen kjent effekt</v>
          </cell>
          <cell r="BC1143" t="str">
            <v>Ingen kjent effekt</v>
          </cell>
          <cell r="BD1143" t="str">
            <v>Ingen kjent effekt</v>
          </cell>
          <cell r="BK1143" t="str">
            <v>subtropic_mediterranean:Europe,Asia,Africa</v>
          </cell>
          <cell r="BM1143" t="str">
            <v>temperate_nemoral:Europe|subtropic_mediterranean:Europe,Asia,Africa,NorthAndCentralAmerica</v>
          </cell>
          <cell r="DI1143">
            <v>0</v>
          </cell>
        </row>
        <row r="1144">
          <cell r="B1144" t="str">
            <v>Phalaris canariensis</v>
          </cell>
          <cell r="C1144" t="str">
            <v>L.</v>
          </cell>
          <cell r="D1144" t="str">
            <v>kanarigras</v>
          </cell>
          <cell r="E1144">
            <v>60075</v>
          </cell>
          <cell r="F1144">
            <v>100115</v>
          </cell>
          <cell r="G1144" t="str">
            <v>ExpertGroups/Karplanter/N</v>
          </cell>
          <cell r="H1144" t="str">
            <v>Karplanter</v>
          </cell>
          <cell r="I1144" t="str">
            <v>Karplanter</v>
          </cell>
          <cell r="J1144" t="str">
            <v>NotApplicable</v>
          </cell>
          <cell r="M1144" t="str">
            <v>canNotEstablishWithin50years</v>
          </cell>
          <cell r="AA1144" t="str">
            <v>1800-1849</v>
          </cell>
          <cell r="AB1144" t="str">
            <v>terrestrial</v>
          </cell>
          <cell r="AD1144" t="str">
            <v>origin,unknown</v>
          </cell>
          <cell r="AE1144" t="str">
            <v>no</v>
          </cell>
          <cell r="AF1144" t="str">
            <v>unknown</v>
          </cell>
          <cell r="AI1144">
            <v>1</v>
          </cell>
          <cell r="AJ1144" t="str">
            <v>V</v>
          </cell>
          <cell r="AW1144" t="str">
            <v>Ingen kjent effekt</v>
          </cell>
          <cell r="AX1144" t="str">
            <v>Ingen kjent effekt</v>
          </cell>
          <cell r="BC1144" t="str">
            <v>Ingen kjent effekt</v>
          </cell>
          <cell r="BD1144" t="str">
            <v>Ingen kjent effekt</v>
          </cell>
          <cell r="BK1144" t="str">
            <v>subtropic_mediterranean:Europe,Asia,Africa</v>
          </cell>
          <cell r="BM1144" t="str">
            <v>temperate_dry:NorthAndCentralAmerica|subtropic_unspecified:Asia,Africa|subtropic_mediterranean:Europe,Asia,Africa,Oceania,NorthAndCentralAmerica,SouthAmerica|subtropic_dry:NorthAndCentralAmerica,SouthAmerica|subtropic_caperegion:Africa</v>
          </cell>
          <cell r="DI1144">
            <v>0</v>
          </cell>
        </row>
        <row r="1145">
          <cell r="B1145" t="str">
            <v>Phalaris coerulescens</v>
          </cell>
          <cell r="C1145" t="str">
            <v>Desf.</v>
          </cell>
          <cell r="D1145" t="str">
            <v>blårør</v>
          </cell>
          <cell r="E1145">
            <v>135272</v>
          </cell>
          <cell r="F1145">
            <v>100116</v>
          </cell>
          <cell r="G1145" t="str">
            <v>ExpertGroups/Karplanter/N</v>
          </cell>
          <cell r="H1145" t="str">
            <v>Karplanter</v>
          </cell>
          <cell r="I1145" t="str">
            <v>Karplanter</v>
          </cell>
          <cell r="J1145" t="str">
            <v>NotApplicable</v>
          </cell>
          <cell r="M1145" t="str">
            <v>canNotEstablishWithin50years</v>
          </cell>
          <cell r="AA1145">
            <v>1888</v>
          </cell>
          <cell r="AB1145" t="str">
            <v>terrestrial</v>
          </cell>
          <cell r="AD1145" t="str">
            <v>origin</v>
          </cell>
          <cell r="AE1145" t="str">
            <v>no</v>
          </cell>
          <cell r="AF1145" t="str">
            <v>unknown</v>
          </cell>
          <cell r="AI1145">
            <v>5</v>
          </cell>
          <cell r="AJ1145" t="str">
            <v>V</v>
          </cell>
          <cell r="AW1145" t="str">
            <v>Ingen kjent effekt</v>
          </cell>
          <cell r="AX1145" t="str">
            <v>Ingen kjent effekt</v>
          </cell>
          <cell r="BC1145" t="str">
            <v>Ingen kjent effekt</v>
          </cell>
          <cell r="BD1145" t="str">
            <v>Ingen kjent effekt</v>
          </cell>
          <cell r="BK1145" t="str">
            <v>temperate_nemoral:Europe|subtropic_mediterranean:Europe,Asia,Africa</v>
          </cell>
          <cell r="BM1145" t="str">
            <v>subtropic_mediterranean:Europe,Asia,Africa,Oceania,NorthAndCentralAmerica</v>
          </cell>
          <cell r="DI1145">
            <v>0</v>
          </cell>
        </row>
        <row r="1146">
          <cell r="B1146" t="str">
            <v>Phalaris minor</v>
          </cell>
          <cell r="C1146" t="str">
            <v>Retz.</v>
          </cell>
          <cell r="D1146" t="str">
            <v>smårør</v>
          </cell>
          <cell r="E1146">
            <v>60077</v>
          </cell>
          <cell r="F1146">
            <v>100117</v>
          </cell>
          <cell r="G1146" t="str">
            <v>ExpertGroups/Karplanter/N</v>
          </cell>
          <cell r="H1146" t="str">
            <v>Karplanter</v>
          </cell>
          <cell r="I1146" t="str">
            <v>Karplanter</v>
          </cell>
          <cell r="J1146" t="str">
            <v>NotApplicable</v>
          </cell>
          <cell r="M1146" t="str">
            <v>canNotEstablishWithin50years</v>
          </cell>
          <cell r="AA1146">
            <v>1873</v>
          </cell>
          <cell r="AB1146" t="str">
            <v>terrestrial</v>
          </cell>
          <cell r="AD1146" t="str">
            <v>origin</v>
          </cell>
          <cell r="AE1146" t="str">
            <v>no</v>
          </cell>
          <cell r="AF1146" t="str">
            <v>unknown</v>
          </cell>
          <cell r="AI1146">
            <v>1</v>
          </cell>
          <cell r="AJ1146" t="str">
            <v>V</v>
          </cell>
          <cell r="AW1146" t="str">
            <v>Ingen kjent effekt</v>
          </cell>
          <cell r="AX1146" t="str">
            <v>Ingen kjent effekt</v>
          </cell>
          <cell r="BC1146" t="str">
            <v>Ingen kjent effekt</v>
          </cell>
          <cell r="BD1146" t="str">
            <v>Ingen kjent effekt</v>
          </cell>
          <cell r="BK1146" t="str">
            <v>subtropic_mediterranean:Europe,Asia,Africa</v>
          </cell>
          <cell r="BM1146" t="str">
            <v>temperate_nemoral:Europe,Asia,Oceania|subtropic_mediterranean:Europe,Asia,Africa,Oceania,NorthAndCentralAmerica|subtropic_humid:NorthAndCentralAmerica|subtropic_dry:Africa,NorthAndCentralAmerica|subtropic_caperegion:Africa</v>
          </cell>
          <cell r="DI1146">
            <v>0</v>
          </cell>
        </row>
        <row r="1147">
          <cell r="B1147" t="str">
            <v>Phalaris paradoxa</v>
          </cell>
          <cell r="C1147" t="str">
            <v>L.</v>
          </cell>
          <cell r="D1147" t="str">
            <v>narrerør</v>
          </cell>
          <cell r="E1147">
            <v>60078</v>
          </cell>
          <cell r="F1147">
            <v>100118</v>
          </cell>
          <cell r="G1147" t="str">
            <v>ExpertGroups/Karplanter/N</v>
          </cell>
          <cell r="H1147" t="str">
            <v>Karplanter</v>
          </cell>
          <cell r="I1147" t="str">
            <v>Karplanter</v>
          </cell>
          <cell r="J1147" t="str">
            <v>NotApplicable</v>
          </cell>
          <cell r="M1147" t="str">
            <v>canNotEstablishWithin50years</v>
          </cell>
          <cell r="AA1147">
            <v>1892</v>
          </cell>
          <cell r="AB1147" t="str">
            <v>terrestrial</v>
          </cell>
          <cell r="AD1147" t="str">
            <v>origin,unknown</v>
          </cell>
          <cell r="AE1147" t="str">
            <v>no</v>
          </cell>
          <cell r="AF1147" t="str">
            <v>unknown</v>
          </cell>
          <cell r="AI1147">
            <v>1</v>
          </cell>
          <cell r="AJ1147" t="str">
            <v>V</v>
          </cell>
          <cell r="AW1147" t="str">
            <v>Ingen kjent effekt</v>
          </cell>
          <cell r="AX1147" t="str">
            <v>Ingen kjent effekt</v>
          </cell>
          <cell r="BC1147" t="str">
            <v>Ingen kjent effekt</v>
          </cell>
          <cell r="BD1147" t="str">
            <v>Ingen kjent effekt</v>
          </cell>
          <cell r="BK1147" t="str">
            <v>subtropic_mediterranean:Europe,Asia,Africa|subtropic_highlands:Africa</v>
          </cell>
          <cell r="BM1147" t="str">
            <v>temperate_dry:Europe,Asia,NorthAndCentralAmerica,SouthAmerica|subtropic_unspecified:SouthAmerica|subtropic_mediterranean:Europe,Asia,Africa,Oceania,NorthAndCentralAmerica|subtropic_dry:Oceania,NorthAndCentralAmerica|subtropic_caperegion:Africa|subtropic_highlands:Africa</v>
          </cell>
          <cell r="DI1147">
            <v>0</v>
          </cell>
        </row>
        <row r="1148">
          <cell r="B1148" t="str">
            <v>Phaseolus coccineus</v>
          </cell>
          <cell r="C1148" t="str">
            <v>L.</v>
          </cell>
          <cell r="E1148">
            <v>140825</v>
          </cell>
          <cell r="F1148">
            <v>170016</v>
          </cell>
          <cell r="G1148" t="str">
            <v>ExpertGroups/Karplanter/N</v>
          </cell>
          <cell r="H1148" t="str">
            <v>Karplanter</v>
          </cell>
          <cell r="I1148" t="str">
            <v>Karplanter</v>
          </cell>
          <cell r="J1148" t="str">
            <v>NotApplicable</v>
          </cell>
          <cell r="M1148" t="str">
            <v>canNotEstablishWithin50years</v>
          </cell>
          <cell r="AA1148">
            <v>1937</v>
          </cell>
          <cell r="AB1148" t="str">
            <v>terrestrial</v>
          </cell>
          <cell r="AD1148" t="str">
            <v>unknown</v>
          </cell>
          <cell r="AE1148" t="str">
            <v>no</v>
          </cell>
          <cell r="AF1148" t="str">
            <v>unknown</v>
          </cell>
          <cell r="AI1148">
            <v>1</v>
          </cell>
          <cell r="AJ1148" t="str">
            <v>V</v>
          </cell>
          <cell r="AW1148" t="str">
            <v>Ingen kjent effekt</v>
          </cell>
          <cell r="AX1148" t="str">
            <v>Ingen kjent effekt</v>
          </cell>
          <cell r="BC1148" t="str">
            <v>Ingen kjent effekt</v>
          </cell>
          <cell r="BD1148" t="str">
            <v>Ingen kjent effekt</v>
          </cell>
          <cell r="BK1148" t="str">
            <v>subtropic_unspecified:NorthAndCentralAmerica|tropic:NorthAndCentralAmerica</v>
          </cell>
          <cell r="BM1148" t="str">
            <v>temperate_dry:Europe,Asia|subtropic_unspecified:Asia,NorthAndCentralAmerica,SouthAmerica|subtropic_mediterranean:Europe|tropic:Asia,NorthAndCentralAmerica,SouthAmerica</v>
          </cell>
          <cell r="DI1148">
            <v>0</v>
          </cell>
        </row>
        <row r="1149">
          <cell r="B1149" t="str">
            <v>Phaseolus vulgaris</v>
          </cell>
          <cell r="C1149" t="str">
            <v>L.</v>
          </cell>
          <cell r="D1149" t="str">
            <v>hagebønne</v>
          </cell>
          <cell r="E1149">
            <v>61985</v>
          </cell>
          <cell r="F1149">
            <v>102025</v>
          </cell>
          <cell r="G1149" t="str">
            <v>ExpertGroups/Karplanter/N</v>
          </cell>
          <cell r="H1149" t="str">
            <v>Karplanter</v>
          </cell>
          <cell r="I1149" t="str">
            <v>Karplanter</v>
          </cell>
          <cell r="J1149" t="str">
            <v>NotApplicable</v>
          </cell>
          <cell r="M1149" t="str">
            <v>canNotEstablishWithin50years</v>
          </cell>
          <cell r="AA1149">
            <v>1944</v>
          </cell>
          <cell r="AB1149" t="str">
            <v>terrestrial</v>
          </cell>
          <cell r="AD1149" t="str">
            <v>unknown</v>
          </cell>
          <cell r="AE1149" t="str">
            <v>no</v>
          </cell>
          <cell r="AF1149" t="str">
            <v>unknown</v>
          </cell>
          <cell r="AI1149">
            <v>1</v>
          </cell>
          <cell r="AJ1149" t="str">
            <v>V</v>
          </cell>
          <cell r="AW1149" t="str">
            <v>Ingen kjent effekt</v>
          </cell>
          <cell r="AX1149" t="str">
            <v>Ingen kjent effekt</v>
          </cell>
          <cell r="BC1149" t="str">
            <v>Ingen kjent effekt</v>
          </cell>
          <cell r="BD1149" t="str">
            <v>Ingen kjent effekt</v>
          </cell>
          <cell r="BK1149" t="str">
            <v>subtropic_unspecified:NorthAndCentralAmerica,SouthAmerica</v>
          </cell>
          <cell r="BM1149" t="str">
            <v>temperate_nemoral:Europe,Asia,Africa,Oceania,NorthAndCentralAmerica,SouthAmerica|temperate_dry:Europe,Asia,NorthAndCentralAmerica,SouthAmerica|subtropic_unspecified:Europe,Asia,Africa,Oceania,NorthAndCentralAmerica,SouthAmerica|subtropic_highlands:Asia,Africa,SouthAmerica|tropic:Asia,Africa,Oceania,NorthAndCentralAmerica,SouthAmerica</v>
          </cell>
          <cell r="DI1149">
            <v>0</v>
          </cell>
        </row>
        <row r="1150">
          <cell r="B1150" t="str">
            <v>Amelanchier lamarckii</v>
          </cell>
          <cell r="C1150" t="str">
            <v>F.G.Schroed.</v>
          </cell>
          <cell r="D1150" t="str">
            <v>kanadablåhegg</v>
          </cell>
          <cell r="E1150">
            <v>130286</v>
          </cell>
          <cell r="F1150">
            <v>103252</v>
          </cell>
          <cell r="G1150" t="str">
            <v>ExpertGroups/Karplanter/N</v>
          </cell>
          <cell r="H1150" t="str">
            <v>Karplanter</v>
          </cell>
          <cell r="I1150" t="str">
            <v>Karplanter</v>
          </cell>
          <cell r="J1150" t="str">
            <v>AlienSpecie</v>
          </cell>
          <cell r="N1150">
            <v>3</v>
          </cell>
          <cell r="Q1150">
            <v>2</v>
          </cell>
          <cell r="S1150" t="str">
            <v>V</v>
          </cell>
          <cell r="T1150" t="str">
            <v>LO</v>
          </cell>
          <cell r="U1150">
            <v>2</v>
          </cell>
          <cell r="V1150" t="str">
            <v>3AB,2DF</v>
          </cell>
          <cell r="W1150" t="str">
            <v>HI</v>
          </cell>
          <cell r="X1150">
            <v>5</v>
          </cell>
          <cell r="Y1150">
            <v>4</v>
          </cell>
          <cell r="Z1150">
            <v>3</v>
          </cell>
          <cell r="AA1150">
            <v>1909</v>
          </cell>
          <cell r="AB1150" t="str">
            <v>terrestrial</v>
          </cell>
          <cell r="AD1150" t="str">
            <v>unknown</v>
          </cell>
          <cell r="AE1150" t="str">
            <v>yes</v>
          </cell>
          <cell r="AF1150" t="str">
            <v>unknown</v>
          </cell>
          <cell r="AG1150">
            <v>1991</v>
          </cell>
          <cell r="AH1150" t="str">
            <v>Oslo: Ekeberg</v>
          </cell>
          <cell r="AI1150">
            <v>15</v>
          </cell>
          <cell r="AJ1150" t="str">
            <v>V</v>
          </cell>
          <cell r="AK1150" t="str">
            <v>V</v>
          </cell>
          <cell r="AL1150">
            <v>1</v>
          </cell>
          <cell r="AM1150" t="str">
            <v>importDirect</v>
          </cell>
          <cell r="AN1150">
            <v>3</v>
          </cell>
          <cell r="AO1150" t="str">
            <v>introductionEscaped,spreadNaturalDispersal</v>
          </cell>
          <cell r="AP1150" t="str">
            <v>OsA,Bu,Ve,Te,Aa,Va,Ro,Ho</v>
          </cell>
          <cell r="AQ1150">
            <v>132</v>
          </cell>
          <cell r="AR1150">
            <v>6</v>
          </cell>
          <cell r="AS1150">
            <v>792</v>
          </cell>
          <cell r="AT1150">
            <v>59500</v>
          </cell>
          <cell r="AU1150">
            <v>2400</v>
          </cell>
          <cell r="AV1150">
            <v>50</v>
          </cell>
          <cell r="AW1150" t="str">
            <v>Ingen kjent effekt</v>
          </cell>
          <cell r="AX1150" t="str">
            <v>Ingen kjent effekt</v>
          </cell>
          <cell r="BC1150" t="str">
            <v>Ingen kjent effekt</v>
          </cell>
          <cell r="BD1150" t="str">
            <v>Ingen kjent effekt</v>
          </cell>
          <cell r="BE1150" t="str">
            <v>no</v>
          </cell>
          <cell r="BF1150" t="str">
            <v>no</v>
          </cell>
          <cell r="BG1150" t="str">
            <v>V</v>
          </cell>
          <cell r="BK1150" t="str">
            <v>unknown:NorthAndCentralAmerica</v>
          </cell>
          <cell r="BM1150" t="str">
            <v>temperate_boreal:Europe|temperate_nemoral:Europe</v>
          </cell>
          <cell r="BO1150">
            <v>3</v>
          </cell>
          <cell r="BR1150" t="str">
            <v>RedListCategoryLevel</v>
          </cell>
          <cell r="BT1150">
            <v>3</v>
          </cell>
          <cell r="BW1150" t="str">
            <v>SpreadYearlyIncreaseObservations</v>
          </cell>
          <cell r="BX1150">
            <v>332</v>
          </cell>
          <cell r="BY1150">
            <v>1</v>
          </cell>
          <cell r="CB1150" t="str">
            <v>T4,T35,T40,T32-C-5,T32-C-7,T32-C-15,T32-C-17</v>
          </cell>
          <cell r="CC1150">
            <v>2</v>
          </cell>
          <cell r="CD1150" t="str">
            <v>X</v>
          </cell>
          <cell r="CG1150" t="str">
            <v>T32-C-7,T32-C-17</v>
          </cell>
          <cell r="CH1150">
            <v>1</v>
          </cell>
          <cell r="CL1150" t="str">
            <v>T32-C-5,T32-C-7,T32-C-15,T32-C-17,T32-C-7,T32-C-17</v>
          </cell>
          <cell r="CM1150">
            <v>2</v>
          </cell>
          <cell r="CP1150" t="str">
            <v>Åpen grunnlendt kalkmark i boreonemoral sone,Åpen grunnlendt kalkmark i boreonemoral sone</v>
          </cell>
          <cell r="CQ1150">
            <v>1</v>
          </cell>
          <cell r="CT1150" t="str">
            <v>T32-C-5,T32-C-7,T32-C-15,T32-C-17</v>
          </cell>
          <cell r="CU1150">
            <v>1</v>
          </cell>
          <cell r="CX1150">
            <v>0</v>
          </cell>
          <cell r="CY1150">
            <v>1</v>
          </cell>
          <cell r="DB1150">
            <v>0</v>
          </cell>
          <cell r="DC1150" t="str">
            <v>Kanadablåhegg &lt;em&gt;Amelanchier lamarckii &lt;/em&gt;er en relativt langlevd busk med aner fra Nord-Amerika, med meget effektiv frøreproduksjon. Vi har ikke funnet opplysninger om reproduksjonssystem for denne arten, men flere slektninger har aseksuell frøproduksjon (agamospermi), noe som sikrer høg og regelmessig fruktsetting (Campbell et al. 2014). Fruktene er saftige bærepler som ettertraktes og spres av fugl, potensielt over lange distanser (km). Arten er en relativt nylig innført prydbusk i Norge, trolig fra naboland i Europa. Kanadablåhegg etablerer seg og kan bli tallrik i en rekke skogtyper: flommarkskog, lågurtskog, og skog/kratt på grunnlende, særlig på middels til sterkt baserik grunn.</v>
          </cell>
          <cell r="DD1150" t="str">
            <v>Noen få tidlige forvillinger synes ikke å ha hatt noen varig effekt - Oslo: Bygdøy 1909 og Ak Asker: Nesøytjern 1942 - men fra 1991-1992 har arten etablert seg, og i raskt økende omfang, på søndre Østlandet, Sørlandet og søndre Vestlandet nord til Ho Bergen. Kanadablåhegg har trolig 100-150 etablerte forekomster. i landet.</v>
          </cell>
          <cell r="DE1150" t="str">
            <v>Arten er innført som hagebusk og sprer seg ut av hager ved saftige frukter som spises av fugl. Fruktene skites ut der fuglene lander. Arten er nå etablert med flere selvstendig reproduserende bestand i norsk natur og har god egenspredning.</v>
          </cell>
          <cell r="DF1150" t="str">
            <v>Kanadablåhegg har moderat invasjonspotensial, en kombinasjon av moderat median levetid og moderat ekspansjonshastighet. Arten har stort potensial for etablering i noenlunde næringsrike skogtyper i låglandet sørpå.</v>
          </cell>
          <cell r="DG1150" t="str">
            <v>Kanadablåhegg har en liten økologisk effekt, med usikkerhet opp til middels effekt. Arten fortrenger en del, potensielt også truete og sårbare arter på kalkrikt grunnlende. Den etablerer seg som busksjikt i naturtyper som ikke har et naturlig slikt, og har store mengder saftige frukter som sikrer rask spredning. Usikkerheten opppover er knyttet til at framtidig økning kan gjøre at effekten ikke lenger er lokal (sensu Artsdatabanken).&lt;br/&gt;&lt;p&gt;Hybrider mellom kanadablåhegg og blåhegg &lt;i&gt;A. spicata&lt;/i&gt; er funnet i Bragernesåsen i Bu Drammen, men etter som begge artene er fremmede, påvirker dette ikke risikovurderingen. Hybridiseringen kan tyde på at artene ikke er særlig apomiktiske.&lt;br/&gt;&lt;/p&gt;</v>
          </cell>
          <cell r="DH1150" t="str">
            <v>&lt;p&gt;Kanadablåhegg vurderes til låg økologisk risiko, med usikkerhet til høg risiko. Den er under spredning i norsk natur. Den er introdusert senere enn slektningen blåhegg &lt;i&gt;A. spicata&lt;/i&gt;, men kan ha mye av de samme effektene ved fortrenging.&lt;/p&gt;</v>
          </cell>
          <cell r="DI1150">
            <v>1</v>
          </cell>
        </row>
        <row r="1151">
          <cell r="B1151" t="str">
            <v>Amelanchier spicata</v>
          </cell>
          <cell r="C1151" t="str">
            <v>(Lam.) K.Koch</v>
          </cell>
          <cell r="D1151" t="str">
            <v>blåhegg</v>
          </cell>
          <cell r="E1151">
            <v>130288</v>
          </cell>
          <cell r="F1151">
            <v>103254</v>
          </cell>
          <cell r="G1151" t="str">
            <v>ExpertGroups/Karplanter/N</v>
          </cell>
          <cell r="H1151" t="str">
            <v>Karplanter</v>
          </cell>
          <cell r="I1151" t="str">
            <v>Karplanter</v>
          </cell>
          <cell r="J1151" t="str">
            <v>AlienSpecie</v>
          </cell>
          <cell r="N1151">
            <v>4</v>
          </cell>
          <cell r="Q1151">
            <v>4</v>
          </cell>
          <cell r="R1151" t="str">
            <v>V</v>
          </cell>
          <cell r="T1151" t="str">
            <v>SE</v>
          </cell>
          <cell r="U1151">
            <v>5</v>
          </cell>
          <cell r="V1151" t="str">
            <v>4A,4F</v>
          </cell>
          <cell r="X1151">
            <v>5</v>
          </cell>
          <cell r="Y1151">
            <v>4</v>
          </cell>
          <cell r="Z1151">
            <v>3</v>
          </cell>
          <cell r="AA1151">
            <v>1897</v>
          </cell>
          <cell r="AB1151" t="str">
            <v>terrestrial</v>
          </cell>
          <cell r="AD1151" t="str">
            <v>other</v>
          </cell>
          <cell r="AE1151" t="str">
            <v>yes</v>
          </cell>
          <cell r="AF1151" t="str">
            <v>yes</v>
          </cell>
          <cell r="AG1151">
            <v>1909</v>
          </cell>
          <cell r="AH1151" t="str">
            <v>Oslo: Bygdøy</v>
          </cell>
          <cell r="AI1151">
            <v>15</v>
          </cell>
          <cell r="AJ1151" t="str">
            <v>V</v>
          </cell>
          <cell r="AK1151" t="str">
            <v>V</v>
          </cell>
          <cell r="AL1151">
            <v>1</v>
          </cell>
          <cell r="AM1151" t="str">
            <v>importDirect</v>
          </cell>
          <cell r="AN1151">
            <v>3</v>
          </cell>
          <cell r="AO1151" t="str">
            <v>introductionEscaped,spreadNaturalDispersal</v>
          </cell>
          <cell r="AP1151" t="str">
            <v>Øs,OsA,He,Op,Bu,Ve,Te,Aa,Va,Ro,Ho,Sf,Mr,St,Nt</v>
          </cell>
          <cell r="AQ1151">
            <v>1896</v>
          </cell>
          <cell r="AR1151">
            <v>5</v>
          </cell>
          <cell r="AS1151">
            <v>9480</v>
          </cell>
          <cell r="AT1151">
            <v>193000</v>
          </cell>
          <cell r="AU1151">
            <v>20000</v>
          </cell>
          <cell r="AV1151">
            <v>30</v>
          </cell>
          <cell r="AW1151" t="str">
            <v>Ingen kjent effekt</v>
          </cell>
          <cell r="AX1151" t="str">
            <v>Ingen kjent effekt</v>
          </cell>
          <cell r="BC1151" t="str">
            <v>Ingen kjent effekt</v>
          </cell>
          <cell r="BD1151" t="str">
            <v>Ingen kjent effekt</v>
          </cell>
          <cell r="BE1151" t="str">
            <v>no</v>
          </cell>
          <cell r="BF1151" t="str">
            <v>no</v>
          </cell>
          <cell r="BG1151" t="str">
            <v>V</v>
          </cell>
          <cell r="BK1151" t="str">
            <v>temperate_boreal:NorthAndCentralAmerica|temperate_nemoral:NorthAndCentralAmerica</v>
          </cell>
          <cell r="BM1151" t="str">
            <v>temperate_boreal:Europe,NorthAndCentralAmerica|temperate_nemoral:Europe,Oceania,NorthAndCentralAmerica</v>
          </cell>
          <cell r="BO1151">
            <v>4</v>
          </cell>
          <cell r="BR1151" t="str">
            <v>RedListCategoryLevel</v>
          </cell>
          <cell r="BT1151">
            <v>3</v>
          </cell>
          <cell r="BW1151" t="str">
            <v>SpreadYearlyIncreaseObservations</v>
          </cell>
          <cell r="BX1151">
            <v>415</v>
          </cell>
          <cell r="BY1151">
            <v>2</v>
          </cell>
          <cell r="CB1151" t="str">
            <v>T35,T2,T4,T21,T35,T40,V2,T4,T32</v>
          </cell>
          <cell r="CC1151">
            <v>3</v>
          </cell>
          <cell r="CG1151" t="str">
            <v>T4,T21,V2,T4,V2</v>
          </cell>
          <cell r="CH1151">
            <v>1</v>
          </cell>
          <cell r="CL1151" t="str">
            <v>T4,T21,V2,T4,V2</v>
          </cell>
          <cell r="CM1151">
            <v>4</v>
          </cell>
          <cell r="CO1151" t="str">
            <v>X</v>
          </cell>
          <cell r="CP1151" t="str">
            <v>Åpen grunnlendt kalkmark i boreonemoral sone,Åpen grunnlendt kalkmark i boreonemoral sone</v>
          </cell>
          <cell r="CQ1151">
            <v>2</v>
          </cell>
          <cell r="CR1151" t="str">
            <v>X</v>
          </cell>
          <cell r="CT1151" t="str">
            <v>T2,T4,T21,T40,V2,T4</v>
          </cell>
          <cell r="CU1151">
            <v>1</v>
          </cell>
          <cell r="CX1151">
            <v>0</v>
          </cell>
          <cell r="CY1151">
            <v>1</v>
          </cell>
          <cell r="DB1151">
            <v>0</v>
          </cell>
          <cell r="DC1151" t="str">
            <v>Blåhegg&lt;em&gt; Amelanchier spicata &lt;/em&gt;(korrekt navn er kanskje &lt;i&gt;A. canadensis&lt;/i&gt;) er en relativt langlevd busk fra nordøstlige Nord-Amerika med meget effektiv frøreproduksjon. Vi har ikke funnet opplysninger om reproduksjonssystem for denne arten, men flere slektninger har aseksuell frøproduksjon (agamospermi), noe som sikrer høg og regelmessig fruktsetting (Campbell et al. 2014). Fruktene er saftige bærepler som ettertraktes og spres av fugl, potensielt over lange distanser (km).&lt;br/&gt;Blåhegg er klassifisert som invasiv i flere av våre naboland (Danmark, Sverige, Estland og Litauen: NOBANIS) og ser ut til å oppføre seg på tilsvarende måte her i Norge også.</v>
          </cell>
          <cell r="DD1151" t="str">
            <v>&lt;p&gt;Blåhegg&lt;em&gt; &lt;/em&gt;synes å ha blitt introdusert som prydbusk i norske hager på slutten av 1800-tallet. Arten startet å spre seg for alvor rundt 1900. Dette stemmer med estimert år for ekspansjonsstart ved beregning av ekspansjonshastigheten under b-kriteriet. Første dokumenterte forvilling er i Ro Stavanger i 1904, og første dokumenterte etablering er i Oslo: Bygdøy i 1909. Ekspansjonen har vært jamt og nokså rask, med nesten 4 ganger økning fra 1921-1940 til 1941-1960, omtrent fordobling videre til 1961-1980 og igjen til 1981-2000, og nesten 100 % videre økning til 2016. Arten har nå trolig nådd sitt potensielle utbredelsesområde (polygon), med godt etablerte bestander nord til Nord-Trøndelag og mer usikker etablering nord til Lofoten. Det er fortsatt stort rom for fortetning, og arten vil etter all sannsynlighet også spre seg ytterligere i de nordligste fylkene.&lt;/p&gt;</v>
          </cell>
          <cell r="DE1151" t="str">
            <v>Blåhegg er en mye plantet og hardfør prydbusk, trolig introdusert på slutten av 1800-tallet og med spredning ut i naturen fra rundt 1900. Den sprer seg både fra privathager og grøntanlegg, og arten spres med saftige frukter som spises av fugl og steinfruktene skites ut der fuglene setter seg, fortrinnsvis i kratt i skogkanter, på hogstfelt, og litt mer sjelden i tett skog.</v>
          </cell>
          <cell r="DF1151" t="str">
            <v>Arten har et stort invasjonspotensial, en kombinasjon av lang median levetid og moderat ekspansjonshastighet. Den har allerede et svært stort antall godt etablerte og individrike forekomster. Blåhegg etablerer seg i en rekke skogtyper, både barskog (særlig furuskog) og lauvskog (særlig edellauvskog og blandingsskog).</v>
          </cell>
          <cell r="DG1151" t="str">
            <v>Arten vurderes å ha store økologiske effekter, men med usikkerhet ned til middels effekter. Blåhegg er naturalisert i skog og berg og dessuten på strandeng og i strandsump. Den finnes også forvillet i utbyggingsområder, på skrotemark og på veikanter. Arten har stor fruktproduksjon og påvirker opplagt næringsvalget hos de fuglene som finnes i og nær de skogtypene der den etableres.&lt;br/&gt;&lt;p&gt;Fremmede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 har gjort de fremmede buskene og trærne populære i utgangspunktet. Vi har valgt å angi usikkerhet mot en lavere delkategori fordi vi har for lite dokumentasjon på i hvilken grad slike interaksjoner finner sted.&lt;/p&gt;Arten hybridiserer med de to andre norske artene av &lt;i&gt;Amelanchier&lt;/i&gt; - taggblåhegg &lt;i&gt;A. alnifolia&lt;/i&gt; og kanadablåhegg &lt;i&gt;A. lamarckii&lt;/i&gt; - men etter som alle tre er fremmede arter, påvirker dette ikke risikovurderingen. Dessuten kaster denne hybridiseringen noe tvil over antakelsen om at artene er apomiktiske.&lt;br/&gt;Blåhegg kan fortrenge hjemlige vedplanter lokalt i rommet, inkludert truete og sårbare arter, og den kan endre naturtyper på sikt ved at den kan danne et busksjikt som er fremmed for den opprinnelige naturtypen. &lt;br/&gt;</v>
          </cell>
          <cell r="DH1151" t="str">
            <v>&lt;p&gt;Blåhegg vurderes til svært høg økologisk risiko på grunn av et stort invasjonspotensial og store (til middels) økologiske effekter på stedegne arter og naturtyper. Den økologiske effekten vurderes denne gangen som noe mer alvorlig enn ved forrige vurderingsrunde, i 2012, og dette skyldes at det er blitt mye mer av arten siden den gang.&lt;/p&gt;&lt;p&gt;Risikovurderingen gjelder arten generelt, dvs. &lt;b&gt;&lt;i&gt;inkludert&lt;/i&gt;&lt;/b&gt; det som måtte foreligge av forvillede kultivarer (sorter) og frøkilder. Datamaterialet som ligger til grunn for vurderingen, skiller ikke mellom ulike kultivarer og frøkilder, og slike kan derfor ikke vurderes separat med utgangspunkt i de data vi har tilgjengelig. Miljødirektoratet har bedt om en økologisk risikovurdering av frøkilden Moelv. Dette er ikke en kultivar og bør angis som _x001D_ fk Moelv_x001D_  for å skille den fra kultivarer. Den er beskrevet som nøysom, hardfør og med _x001D_ store hegglignende, duftende blomster &amp;  etterfulgt av mengder av dekorative frukter, som er ettertraktet av småfugl._x001D_  (http://www.eplante.no/innhold/planter/amelanchier-spicata-fk-moelv-e/). Det er dermed ikke noe som skulle tilsi at denne utgjør en lågere risiko enn arten generelt. Vi har ikke undersøkt i hvilken grad andre kultivarer eller frøkilder av &lt;i&gt;Amelanchier spicata &lt;/i&gt;har dokumenterte egenskaper som vil kunne påvirke invasjonspotensialet og/eller økologisk effekt slik at man kunne forvente en annen risiko enn den som gis i den generelle vurderingen av arten.&lt;/p&gt;&lt;p&gt; &lt;/p&gt;</v>
          </cell>
          <cell r="DI1151">
            <v>6</v>
          </cell>
        </row>
        <row r="1152">
          <cell r="B1152" t="str">
            <v>Berberis thunbergii</v>
          </cell>
          <cell r="C1152" t="str">
            <v>DC.</v>
          </cell>
          <cell r="D1152" t="str">
            <v>høstberberis</v>
          </cell>
          <cell r="E1152">
            <v>62955</v>
          </cell>
          <cell r="F1152">
            <v>102995</v>
          </cell>
          <cell r="G1152" t="str">
            <v>ExpertGroups/Karplanter/N</v>
          </cell>
          <cell r="H1152" t="str">
            <v>Karplanter</v>
          </cell>
          <cell r="I1152" t="str">
            <v>Karplanter</v>
          </cell>
          <cell r="J1152" t="str">
            <v>AlienSpecie</v>
          </cell>
          <cell r="N1152">
            <v>4</v>
          </cell>
          <cell r="Q1152">
            <v>3</v>
          </cell>
          <cell r="R1152" t="str">
            <v>V</v>
          </cell>
          <cell r="T1152" t="str">
            <v>SE</v>
          </cell>
          <cell r="U1152">
            <v>5</v>
          </cell>
          <cell r="V1152" t="str">
            <v>4AB,3D</v>
          </cell>
          <cell r="W1152" t="str">
            <v>HI</v>
          </cell>
          <cell r="X1152">
            <v>5</v>
          </cell>
          <cell r="Y1152">
            <v>4</v>
          </cell>
          <cell r="Z1152">
            <v>3</v>
          </cell>
          <cell r="AA1152">
            <v>1967</v>
          </cell>
          <cell r="AB1152" t="str">
            <v>terrestrial</v>
          </cell>
          <cell r="AD1152" t="str">
            <v>unknown</v>
          </cell>
          <cell r="AE1152" t="str">
            <v>yes</v>
          </cell>
          <cell r="AF1152" t="str">
            <v>unknown</v>
          </cell>
          <cell r="AG1152">
            <v>1967</v>
          </cell>
          <cell r="AH1152" t="str">
            <v>VA Kristiansand: Nedre Kongsgård</v>
          </cell>
          <cell r="AI1152">
            <v>10</v>
          </cell>
          <cell r="AJ1152" t="str">
            <v>V</v>
          </cell>
          <cell r="AL1152">
            <v>1</v>
          </cell>
          <cell r="AM1152" t="str">
            <v>importDirect</v>
          </cell>
          <cell r="AN1152">
            <v>4</v>
          </cell>
          <cell r="AO1152" t="str">
            <v>introductionEscaped,spreadNaturalDispersal</v>
          </cell>
          <cell r="AP1152" t="str">
            <v>Øs,OsA,He,Op,Bu,Ve,Te,Aa,Va,Ro,Ho,Sf,Mr,St</v>
          </cell>
          <cell r="AQ1152">
            <v>1696</v>
          </cell>
          <cell r="AR1152">
            <v>5</v>
          </cell>
          <cell r="AS1152">
            <v>8480</v>
          </cell>
          <cell r="AT1152">
            <v>169000</v>
          </cell>
          <cell r="AU1152">
            <v>26000</v>
          </cell>
          <cell r="AV1152">
            <v>20</v>
          </cell>
          <cell r="AW1152" t="str">
            <v>Ingen kjent effekt</v>
          </cell>
          <cell r="AX1152" t="str">
            <v>Ingen kjent effekt</v>
          </cell>
          <cell r="BC1152" t="str">
            <v>Ingen kjent effekt</v>
          </cell>
          <cell r="BD1152" t="str">
            <v>Ingen kjent effekt</v>
          </cell>
          <cell r="BE1152" t="str">
            <v>no</v>
          </cell>
          <cell r="BF1152" t="str">
            <v>no</v>
          </cell>
          <cell r="BK1152" t="str">
            <v>temperate_nemoral:Asia|subtropic_unspecified:Asia</v>
          </cell>
          <cell r="BM1152" t="str">
            <v>temperate_boreal:Europe|temperate_nemoral:Europe,Asia,Oceania,NorthAndCentralAmerica|subtropic_unspecified:Asia|subtropic_mediterranean:Europe,Oceania</v>
          </cell>
          <cell r="BO1152">
            <v>4</v>
          </cell>
          <cell r="BR1152" t="str">
            <v>RedListCategoryLevel</v>
          </cell>
          <cell r="BT1152">
            <v>4</v>
          </cell>
          <cell r="BW1152" t="str">
            <v>SpreadYearlyIncreaseObservations</v>
          </cell>
          <cell r="BX1152">
            <v>1063</v>
          </cell>
          <cell r="BY1152">
            <v>2</v>
          </cell>
          <cell r="CB1152" t="str">
            <v>T4-C-1,T4-C-2,T4-C-3,T4-C-4,T4-C-7,T4-C-11,T4-C-12,T1,T32,T34,T35,T40,T30-C-2</v>
          </cell>
          <cell r="CC1152">
            <v>3</v>
          </cell>
          <cell r="CE1152" t="str">
            <v>X</v>
          </cell>
          <cell r="CG1152" t="str">
            <v>T4-C-4,T4-C-12</v>
          </cell>
          <cell r="CH1152">
            <v>2</v>
          </cell>
          <cell r="CL1152" t="str">
            <v>T30-C-2,T4-C-3,T4-C-4,T4-C-12,T30-C-2</v>
          </cell>
          <cell r="CM1152">
            <v>2</v>
          </cell>
          <cell r="CP1152" t="str">
            <v>Kystlynghei</v>
          </cell>
          <cell r="CQ1152">
            <v>1</v>
          </cell>
          <cell r="CT1152" t="str">
            <v>T4-C-3,T4-C-4,T4-C-12,T30-C-2</v>
          </cell>
          <cell r="CU1152">
            <v>1</v>
          </cell>
          <cell r="CX1152">
            <v>0</v>
          </cell>
          <cell r="CY1152">
            <v>1</v>
          </cell>
          <cell r="DB1152">
            <v>0</v>
          </cell>
          <cell r="DC1152" t="str">
            <v>Høstberberis &lt;em&gt;Berberis thunbergii &lt;/em&gt;er en langlevd busk med frøreproduksjon. Den har saftige bær som spres effektivt med fugl, observert over flere km. Arten stammer fra Japan og er innført som prydbusk.</v>
          </cell>
          <cell r="DD1152" t="str">
            <v>&lt;p&gt;Høstberberis ble populær i hager på 1960-, 1970- og 1980-tallet, særlig etter forbud mot planting av berberis &lt;em&gt;B. vulgaris &lt;/em&gt;i kornområder (berberis er mellomvert for svartrust på korn). Arten hadde litt tilfeldige spredninger ut fra hager (fuglespredte, saftige frukter) fra 1967 og fram til 1980 da den regelrett eksploderte, med økning fra 7 til 100 dokumenterte forekomster på ett tiår. Prosessen har fortsatt i akselererende takt, og arten er nå så vanlig i skog nær boligområder at den knapt noteres lengre. Den er foreløpig funnet nord til Trøndelag, men har fortsatt stort potensial for spredning og fortetning i boreonemoral og sørboreal sone, trolig nord til Nordland.&lt;/p&gt;</v>
          </cell>
          <cell r="DE1152" t="str">
            <v>Arten spres både fra privathager og fra grøntanlegg der den brukes i meget stort omfang. I tillegg er den nå så godt etablert at den også sprer seg mange ganger per år fra etablerte forekomster i norsk natur.</v>
          </cell>
          <cell r="DF1152" t="str">
            <v>Arten har et stort invasjonspotensial, med maksimum skår både i median levetid og i ekspansjonshastighet (beste estimat over 1000 m/år). Arten har de siste 40 årene hatt en gjennomsnittlig økning i antall dokumenterte forekomster på ca. 500 % for hvert tiår.</v>
          </cell>
          <cell r="DG1152" t="str">
            <v>Arten vurderes å ha middels økologiske effekter, med usikkerhet til en liten effekt. Den er invasiv i en lang rekke skogtyper. Arten er registrert som frøforvillet i en lang rekke naturtyper, fra bergvegger og kystlynghei til skog, men med en hovedtyngde på middels næringsrike fastmarkskoger (både gran og lauvtrær) og særlig på flommarkskog. Den er dessuten vanlig på en rekke typer skrotemark. Arten er skyggetålende og kan danne tette kratt. I naturtyper med busksjikt kan arten fortrenge stedegne busker (dette ble ikke tatt inn i vurderingen sist): i naturtyper uten kan den etablere et fremmed busksjikt.&lt;br/&gt;Den har så stor fruktproduksjon at den kan tenkes å forstyrre balansen mellom bærspisende fugler og stedegne bærbusker. 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 har gjort de fremmede buskene og trærne populære i utgangspunktet. Vi har valgt å angi usikkerhet mot en lavere delkategori fordi vi har for lite dokumentasjon på i hvilken grad slike interaksjoner finner sted.</v>
          </cell>
          <cell r="DH1152" t="str">
            <v>&lt;p&gt;Høstberberis vurderes til svært høg økologisk risiko, med usikkerhet til høg risiko, som en kombinasjon av stort invasjonspotensial og middels (til en liten) økologisk effekt. Arten har spredd seg kraftig de siste tiårene, og har på relativt kort tid spredd seg i hele landet nord til Trøndelag. I naturtyper med busksjikt kan arten fortrenge de hjemlige buskene, og den kan danne et nytt busksjikt i naturtyper som i utgangpunktet mangler dette sjiktet. Den store bærproduksjonen kan forstyrre balansen mellom bærspisende fulger som spredningsvektorer og stedegne bærbusker. Arten omsettes knapt i dag, men er svært mye plantet i hager og formerer seg dessuten i stort omfang i naturen allerede.&lt;/p&gt;&lt;p&gt;Risikovurderingen gjelder arten generelt, dvs. &lt;b&gt;&lt;i&gt;inkludert&lt;/i&gt;&lt;/b&gt; det som måtte foreligge av forvillede kultivarer (sorter) og former. Datamaterialet som ligger til grunn for vurderingene, skiller ikke mellom ulike kultivarer og former, og slike kan derfor ikke vurderes separat med utgangspunkt i de data vi har tilgjengelig. Miljødirektoratet har bedt om en økologisk risikovurdering av _x0019_ Atropurpurea_x0019_ . Kultivarnavnet er ikke er akseptert av Royal Horticultural Society (se http://apps.rhs.org.uk/horticulturaldatabase/HortGenera.asp), men den er angitt som en form som omfatter over 20 ulike kultivarer (i Svensk kulturv&amp;#228:xtdatabas ligger den også inne som en varietet, se https://www.slu.se/centrumbildningar-och-projekt/skud/vaxtnamn). Vi antar derfor at det er formen som er ment (med et ukjent antall kultivarer). Ifølge ADBs faktaark (http://www2.artsdatabanken.no/faktaark/Faktaark261.pdf) er det først og fremst hovedformen med grønne blad som etablerer seg i naturen, men hvorvidt dette skyldes en forskjell i spredningsvillighet eller om det bare er fordi den rødbladete formen er mindre dyrket er uvisst. Vi har imidlertid observert rødbladete former mange steder i naturen. Vinterherdigheten kan ha en betydning. Ifølge Hageselskapets sortsliste (2005) er _x0019_ Atropurpurea_x0019_  plassert i herdighetssone 4 mot 6 for arten. En undersøkelse fra nordøstlige USA har konkludert med at var. &lt;i&gt;atropurpurea&lt;/i&gt; (antar at dette er det samme som f. &lt;i&gt;atropurpurea&lt;/i&gt;) bidrar til invasive populasjoner av &lt;i&gt;B. thunbergii&lt;/i&gt;, men bare i en begrenset grad (Lubell et al. 2008). Det er derfor sannsynlig at den rødbladete utgaven har en noe lavere spredningsevne og dermed også noe lavere ekspansjonshastighet og invasjonspotensial enn arten. _x0018_ Atropurpurea_x0019_  kan derfor ha en lavere risiko enn arten slik den er vurdert. Vi har ikke undersøkt i hvilken grad andre kultivarer eller former av &lt;i&gt;Berberis thunbergii &lt;/i&gt;har dokumenterte egenskaper som vil kunne påvirke invasjonspotensialet og/eller økologisk effekt, slik at man kunne forvente en annen risiko enn den som gis i den generelle vurderingen av arten. &lt;/p&gt;</v>
          </cell>
          <cell r="DI1152">
            <v>8</v>
          </cell>
        </row>
        <row r="1153">
          <cell r="B1153" t="str">
            <v>Cotoneaster bullatus</v>
          </cell>
          <cell r="C1153" t="str">
            <v>Bois</v>
          </cell>
          <cell r="D1153" t="str">
            <v>bulkemispel</v>
          </cell>
          <cell r="E1153">
            <v>132020</v>
          </cell>
          <cell r="F1153">
            <v>103270</v>
          </cell>
          <cell r="G1153" t="str">
            <v>ExpertGroups/Karplanter/N</v>
          </cell>
          <cell r="H1153" t="str">
            <v>Karplanter</v>
          </cell>
          <cell r="I1153" t="str">
            <v>Karplanter</v>
          </cell>
          <cell r="J1153" t="str">
            <v>AlienSpecie</v>
          </cell>
          <cell r="N1153">
            <v>4</v>
          </cell>
          <cell r="Q1153">
            <v>4</v>
          </cell>
          <cell r="T1153" t="str">
            <v>SE</v>
          </cell>
          <cell r="U1153">
            <v>5</v>
          </cell>
          <cell r="V1153" t="str">
            <v>4AB,4I</v>
          </cell>
          <cell r="X1153">
            <v>5</v>
          </cell>
          <cell r="Y1153">
            <v>4</v>
          </cell>
          <cell r="Z1153">
            <v>4</v>
          </cell>
          <cell r="AA1153">
            <v>1938</v>
          </cell>
          <cell r="AB1153" t="str">
            <v>terrestrial</v>
          </cell>
          <cell r="AD1153" t="str">
            <v>unknown</v>
          </cell>
          <cell r="AE1153" t="str">
            <v>yes</v>
          </cell>
          <cell r="AF1153" t="str">
            <v>unknown</v>
          </cell>
          <cell r="AG1153">
            <v>1938</v>
          </cell>
          <cell r="AH1153" t="str">
            <v>Oslo: Bygdøy: "Omegnen av Grev Wedels monument"</v>
          </cell>
          <cell r="AI1153">
            <v>15</v>
          </cell>
          <cell r="AK1153" t="str">
            <v>V</v>
          </cell>
          <cell r="AL1153">
            <v>1</v>
          </cell>
          <cell r="AM1153" t="str">
            <v>importDirect</v>
          </cell>
          <cell r="AN1153">
            <v>4</v>
          </cell>
          <cell r="AO1153" t="str">
            <v>introductionEscaped,spreadNaturalDispersal</v>
          </cell>
          <cell r="AP1153" t="str">
            <v>Øs,OsA,He,Op,Bu,Ve,Te,Aa,Va,Ro,Ho,Sf,Mr,St</v>
          </cell>
          <cell r="AQ1153">
            <v>1000</v>
          </cell>
          <cell r="AR1153">
            <v>5</v>
          </cell>
          <cell r="AS1153">
            <v>5000</v>
          </cell>
          <cell r="AT1153">
            <v>172000</v>
          </cell>
          <cell r="AU1153">
            <v>15000</v>
          </cell>
          <cell r="AV1153">
            <v>20</v>
          </cell>
          <cell r="AW1153" t="str">
            <v>Ingen kjent effekt</v>
          </cell>
          <cell r="AX1153" t="str">
            <v>Ingen kjent effekt</v>
          </cell>
          <cell r="BC1153" t="str">
            <v>Øker næringsmengden tilgjengelig for fruktspisende fugler</v>
          </cell>
          <cell r="BD1153" t="str">
            <v>Ingen kjent effekt</v>
          </cell>
          <cell r="BE1153" t="str">
            <v>no</v>
          </cell>
          <cell r="BF1153" t="str">
            <v>no</v>
          </cell>
          <cell r="BG1153" t="str">
            <v>V</v>
          </cell>
          <cell r="BK1153" t="str">
            <v>temperate_nemoral:Asia|subtropic_highlands:Asia</v>
          </cell>
          <cell r="BM1153" t="str">
            <v>temperate_boreal:Europe|temperate_nemoral:Europe,Asia,Oceania,NorthAndCentralAmerica|subtropic_highlands:Asia</v>
          </cell>
          <cell r="BO1153">
            <v>4</v>
          </cell>
          <cell r="BR1153" t="str">
            <v>RedListCategoryLevel</v>
          </cell>
          <cell r="BT1153">
            <v>4</v>
          </cell>
          <cell r="BW1153" t="str">
            <v>SpreadYearlyIncreaseObservations</v>
          </cell>
          <cell r="BX1153">
            <v>1095</v>
          </cell>
          <cell r="BY1153">
            <v>1</v>
          </cell>
          <cell r="CB1153" t="str">
            <v>T4-C-2,T4-C-3,T4-C-4,T4-C-7,T4-C-8,T32-C-3,T32-C-5,T32-C-7,T32-C-13,T32-C-15,T32-C-17,T40,T42</v>
          </cell>
          <cell r="CC1153">
            <v>3</v>
          </cell>
          <cell r="CE1153" t="str">
            <v>X</v>
          </cell>
          <cell r="CG1153" t="str">
            <v>T4-C-4,T4-C-8,T32-C-15,T32-C-17</v>
          </cell>
          <cell r="CH1153">
            <v>2</v>
          </cell>
          <cell r="CL1153" t="str">
            <v>T4-C-4,T4-C-8,T32-C-15,T32-C-17,T4-C-4,T4-C-8</v>
          </cell>
          <cell r="CM1153">
            <v>3</v>
          </cell>
          <cell r="CP1153" t="str">
            <v>Åpen grunnlendt kalkmark i boreonemoral sone</v>
          </cell>
          <cell r="CQ1153">
            <v>1</v>
          </cell>
          <cell r="CT1153" t="str">
            <v>T4-C-3,T4-C-4,T4-C-7,T4-C-8,T32-C-3,T32-C-5,T32-C-7,T32-C-13,T32-C-15,T32-C-17</v>
          </cell>
          <cell r="CU1153">
            <v>1</v>
          </cell>
          <cell r="CX1153">
            <v>0</v>
          </cell>
          <cell r="CY1153">
            <v>4</v>
          </cell>
          <cell r="DB1153">
            <v>3</v>
          </cell>
          <cell r="DC1153" t="str">
            <v>Bulkemispel &lt;em&gt;Cotoneaster bullatus &lt;/em&gt;stammer fra Kina. Den er en opptil 5 m høg, langlevd busk med stor produksjon av saftige bærepler. Fruktene spises og frøene spres med fugl. Bulkemispel etablerer seg i en lang rekke kratt- og skogtyper (tørre til friske, nokså næringsfattige til næringsrike og kalkrike).&lt;br/&gt;Noen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Bulkemispel hører til den siste gruppen (Fryer &amp; Hylm&amp;#246: 2009).&lt;br/&gt;Bulkemispel har vært og er delvis fortsatt en meget populær hagebusk. Den er nå forbudt å plante og omsette til videre dyrkning (FOR 2000-12-01 nr 1333: Forskrift om planter og tiltak mot planteskadegjørere) fordi den er vektor for sjukdommen pærebrann &lt;i&gt;Erwinia amylovora&lt;/i&gt; (en bakterie) på ville og dyrkete frukttrær.</v>
          </cell>
          <cell r="DD1153" t="str">
            <v>&lt;p&gt;Arten ble første gang registrert som forvillet på Bygdøy i Oslo i 1938, på en plass der det fortsatt står en bestand. Det neste funnet ble først gjort 41 år senere, i Kalkheia i VA Kristiansand i 1979. Fra 1980 har arten enten ekspandert ekstremt raskt, eller den var omfattende oversett i naturen før 1980 (vi tror mest på den siste forklaringen). På litt under 40 år har den fått mer enn 300 dokumenterte forekomster og trolig 5-10 ganger så mange i virkeligheten. Arten er nå solid etablert i alle kystfylker nord til og med Sør-Trøndelag og også funnet ett sted i hvert av innlandsfylkene Hedmark (Ringsaker) og Oppland (Gran). Arten er en av de mest hardføre i slekta, med frostgrense oppgitt til -21 grader. Arten har et stort potensial for videre lokalspredning og fortetning, sjøl om dyrkningen i hager er i ferd med å stoppe i store deler av landet.&lt;/p&gt;</v>
          </cell>
          <cell r="DE1153" t="str">
            <v>Arten er innført som hagebusk og sprer seg ut fra hager og parker og videre i naturen ved at fugler spiser de røde bæreplene og skiter ut frøene. Spredningsavstanden kan bli på godt over &amp;#233:n kilometer for hver spredningshending.</v>
          </cell>
          <cell r="DF1153" t="str">
            <v>Invasjonspotensialet er stort på grunn av lang median levetid og spesielt høg ekspansjonshastighet. Arten har en stor og økende populasjon i naturen. Det potensielle utbredelsesområdet (polygonet) er kanskje omtrent nådd, men det er meget stort rom for fortetning (økning i forekomstareal).</v>
          </cell>
          <cell r="DG1153" t="str">
            <v>Bulkemispel har flere negative økologiske effekter, &amp;#233:n av dem stor. Den mest avgjørende effekten er at den er vektor for en en alvorlig sykdom på frukttrær, pærebrann &lt;em&gt;Erwinia amylovora&lt;/em&gt; (se Sletten og Sundheim 2007 - Artsdatabankens faktaark), som kan overføres til hjemlige arter i rosefamilien (spesielt villeple). Denne bakteriesykdommen ble ikke risikovurdert i 2012 og blir det heller ikke i inneværende runde (bakterier vurderes ikke), men ble i 2007 vurdert til høy risiko (som den gangen var øverste kategori). Vi har satt den økologiske effekten til høyeste kategori for de to vektorartene som har omsetningsforbud på grunn av denne parasitten selv om sykdommen også kan gå på andre vedplanter i rosefamilien. &lt;br/&gt;Arten fører også til strukturendring ved at arten danner et nytt busksjikt i skogtyper som ofte har lite eller ingen busker. Den er mer storvokst enn de fleste hjemlige norske busker. Den er invasiv i en prioritert naturtype: grunnlendt mark på kalkgrunn i boreonemoral sone. Fruktene henger også på lenge utover vinteren og utgjør en matreserve for fugl på ei årstid med lite mat.&lt;br/&gt;&lt;p&gt;Fremmede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153" t="str">
            <v>&lt;p&gt;Bulkemispel vurderes til en svært høg økologisk risiko, som en kombinasjon av stort invasjonspotensial og en stor økologisk effekt. Den fortrenger andre busker, etablerer et busksjikt i naturtyper som ikke naturlig har et slikt et, kan konkurrere med hjemlige busker og trær om fugler som spredningsvektor, og den er vektor for en alvorlig plantesykdom (pærebrann).&lt;/p&gt;&lt;p&gt;Sjøl om det nå er forbud mot omsetning av bulkemispel, og arten blir mindre brukt i hager og parker, er det nå så mye av den etablert i naturen at dens videre ekspansjon er praktisk talt uavhengig av om den dyrkes eller ikke.&lt;/p&gt;</v>
          </cell>
          <cell r="DI1153">
            <v>7</v>
          </cell>
        </row>
        <row r="1154">
          <cell r="B1154" t="str">
            <v>Cotoneaster dielsianus</v>
          </cell>
          <cell r="C1154" t="str">
            <v>E.Pritz.</v>
          </cell>
          <cell r="D1154" t="str">
            <v>dielsmispel</v>
          </cell>
          <cell r="E1154">
            <v>132021</v>
          </cell>
          <cell r="F1154">
            <v>103272</v>
          </cell>
          <cell r="G1154" t="str">
            <v>ExpertGroups/Karplanter/N</v>
          </cell>
          <cell r="H1154" t="str">
            <v>Karplanter</v>
          </cell>
          <cell r="I1154" t="str">
            <v>Karplanter</v>
          </cell>
          <cell r="J1154" t="str">
            <v>AlienSpecie</v>
          </cell>
          <cell r="N1154">
            <v>4</v>
          </cell>
          <cell r="Q1154">
            <v>3</v>
          </cell>
          <cell r="T1154" t="str">
            <v>SE</v>
          </cell>
          <cell r="U1154">
            <v>5</v>
          </cell>
          <cell r="V1154" t="str">
            <v>4AB,3F</v>
          </cell>
          <cell r="X1154">
            <v>5</v>
          </cell>
          <cell r="Y1154">
            <v>4</v>
          </cell>
          <cell r="Z1154">
            <v>3</v>
          </cell>
          <cell r="AA1154">
            <v>1966</v>
          </cell>
          <cell r="AB1154" t="str">
            <v>terrestrial</v>
          </cell>
          <cell r="AD1154" t="str">
            <v>unknown</v>
          </cell>
          <cell r="AE1154" t="str">
            <v>yes</v>
          </cell>
          <cell r="AF1154" t="str">
            <v>unknown</v>
          </cell>
          <cell r="AG1154">
            <v>1966</v>
          </cell>
          <cell r="AH1154" t="str">
            <v>Vf Tjøme: Krukehavna - Lilleskogen</v>
          </cell>
          <cell r="AI1154">
            <v>15</v>
          </cell>
          <cell r="AK1154" t="str">
            <v>V</v>
          </cell>
          <cell r="AL1154">
            <v>1</v>
          </cell>
          <cell r="AM1154" t="str">
            <v>importDirect</v>
          </cell>
          <cell r="AN1154">
            <v>3</v>
          </cell>
          <cell r="AO1154" t="str">
            <v>introductionEscaped,spreadNaturalDispersal</v>
          </cell>
          <cell r="AP1154" t="str">
            <v>Øs,OsA,He,Bu,Ve,Te,Aa,Va,Ro,Ho,Sf,Mr</v>
          </cell>
          <cell r="AQ1154">
            <v>916</v>
          </cell>
          <cell r="AR1154">
            <v>4</v>
          </cell>
          <cell r="AS1154">
            <v>3664</v>
          </cell>
          <cell r="AT1154">
            <v>131000</v>
          </cell>
          <cell r="AU1154">
            <v>10800</v>
          </cell>
          <cell r="AV1154">
            <v>20</v>
          </cell>
          <cell r="AW1154" t="str">
            <v>Ingen kjent effekt</v>
          </cell>
          <cell r="AX1154" t="str">
            <v>Ingen kjent effekt</v>
          </cell>
          <cell r="BC1154" t="str">
            <v>Kan bidra til økt næringstilgang til fuglebestander.</v>
          </cell>
          <cell r="BD1154" t="str">
            <v>Ingen kjent effekt</v>
          </cell>
          <cell r="BE1154" t="str">
            <v>no</v>
          </cell>
          <cell r="BF1154" t="str">
            <v>no</v>
          </cell>
          <cell r="BK1154" t="str">
            <v>temperate_nemoral:Asia|subtropic_highlands:Asia</v>
          </cell>
          <cell r="BM1154" t="str">
            <v>temperate_boreal:Europe|temperate_nemoral:Europe,Asia,NorthAndCentralAmerica|subtropic_highlands:Asia</v>
          </cell>
          <cell r="BO1154">
            <v>4</v>
          </cell>
          <cell r="BR1154" t="str">
            <v>RedListCategoryLevel</v>
          </cell>
          <cell r="BT1154">
            <v>4</v>
          </cell>
          <cell r="BV1154" t="str">
            <v>X</v>
          </cell>
          <cell r="BW1154" t="str">
            <v>SpreadYearlyIncreaseObservations</v>
          </cell>
          <cell r="BX1154">
            <v>594</v>
          </cell>
          <cell r="BY1154">
            <v>2</v>
          </cell>
          <cell r="CB1154" t="str">
            <v>T4-C-3,T4-C-4,T4-C-8,T32,T40</v>
          </cell>
          <cell r="CC1154">
            <v>1</v>
          </cell>
          <cell r="CH1154">
            <v>2</v>
          </cell>
          <cell r="CJ1154" t="str">
            <v>X</v>
          </cell>
          <cell r="CL1154" t="str">
            <v>T4-C-3,T4-C-4,T4-C-8</v>
          </cell>
          <cell r="CM1154">
            <v>3</v>
          </cell>
          <cell r="CP1154" t="str">
            <v>Åpen grunnlendt kalkmark i boreonemoral sone</v>
          </cell>
          <cell r="CQ1154">
            <v>1</v>
          </cell>
          <cell r="CT1154" t="str">
            <v>T4-C-3,T4-C-4,T4-C-8,T32</v>
          </cell>
          <cell r="CU1154">
            <v>1</v>
          </cell>
          <cell r="CX1154">
            <v>0</v>
          </cell>
          <cell r="CY1154">
            <v>1</v>
          </cell>
          <cell r="DB1154">
            <v>0</v>
          </cell>
          <cell r="DC1154" t="str">
            <v>Dielsmispel &lt;em&gt;Cotoneaster dielsianus &lt;/em&gt;stammer fra Sentral- og Vest-Kina. Den er en langlevd, middels høg busk på 2-4 m, med stor frøreproduksjon. Fruktene er saftige bærepler som ettertraktes av fugl som dermed sprer frøene. &lt;br/&gt;Noen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Dielsmispel hører med til den siste gruppen (Fryer &amp; Hylm&amp;#246: 2009) og kan raskt starte populasjonsdannelse fra &amp;#233:n enkelt forvillet busk.</v>
          </cell>
          <cell r="DD1154" t="str">
            <v>&lt;p&gt;Dielsmispel er trolig kommet i kultur i nokså ny tid. Det første funnet som forvillet ble gjort i Vf Tjøme: Krukehavn i 1966, og fram til 1977 var det bare to funn til (VA Kristiansand: Kalkheia og Bu Drammen: Bragernesåsen). Fra 1977 ble det årvisst og snart flere ganger pr. år gjort nye funn, med nærmest en eksplosjon i funn og nye forekomster fra 1980. Arten er nå utbredt på Østlandet inn til He Ringsaker og langs hele kysten til MR Rauma. Arten er regnet som hardfør, med frosttoleranse ned til -21 grader, og kan forventes å dukke opp videre nordover, i hvert fall til og med Trøndelag. Den er allerede hyppig, men har stort potensial for videre spredning og fortetning.&lt;/p&gt;</v>
          </cell>
          <cell r="DE1154" t="str">
            <v>Arten er innført som hagebusk og spres ut fra hager med fugl som spiser fruktene. Spredningen kan gå over lange distanser (kilometer).</v>
          </cell>
          <cell r="DF1154" t="str">
            <v>Invasjonspotensialet er stort, som kombinasjon av lang median levetid og stor (med usikkerhet til moderat) ekspansjonshastighet. Arten har ekspandert meget raskt i løpet av kort tid.</v>
          </cell>
          <cell r="DG1154" t="str">
            <v>Den økologiske effekten vurderes til middels, ved antatt framtidig tilstandsendring (ved fortrengning av andre busker) i en sårbar naturtype: kalkrikt grunnlende i låglandet sørpå. Arten forventes også å fortrenge andre busker i andre naturtyper, dessuten å ha økologisk virkning ved sin store fruktproduksjon.&lt;br/&gt;&lt;p&gt;Fremmede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154" t="str">
            <v>&lt;p&gt;Dielsmispel vurderes til svært høg risiko i norsk natur på grunn av stort invasjonspotensial kombinert med middels økologisk effekt. Den utslagsgivende økologiske effekten er forskyvning av artssammensetningen i busksjiktet i en sårbar naturtype, men også mulig effekt av den store fruktproduksjonen er vurdert. Arten kan konkurrere med hjemlige busker og trær om fugler som spredningsvektor.&lt;/p&gt;&lt;p&gt;&lt;br/&gt;&lt;/p&gt;</v>
          </cell>
          <cell r="DI1154">
            <v>6</v>
          </cell>
        </row>
        <row r="1155">
          <cell r="B1155" t="str">
            <v>Cotoneaster horizontalis</v>
          </cell>
          <cell r="C1155" t="str">
            <v>Decne.</v>
          </cell>
          <cell r="D1155" t="str">
            <v>krypmispel</v>
          </cell>
          <cell r="E1155">
            <v>63235</v>
          </cell>
          <cell r="F1155">
            <v>103275</v>
          </cell>
          <cell r="G1155" t="str">
            <v>ExpertGroups/Karplanter/N</v>
          </cell>
          <cell r="H1155" t="str">
            <v>Karplanter</v>
          </cell>
          <cell r="I1155" t="str">
            <v>Karplanter</v>
          </cell>
          <cell r="J1155" t="str">
            <v>AlienSpecie</v>
          </cell>
          <cell r="N1155">
            <v>4</v>
          </cell>
          <cell r="Q1155">
            <v>3</v>
          </cell>
          <cell r="T1155" t="str">
            <v>SE</v>
          </cell>
          <cell r="U1155">
            <v>5</v>
          </cell>
          <cell r="V1155" t="str">
            <v>4AB,3DF</v>
          </cell>
          <cell r="X1155">
            <v>5</v>
          </cell>
          <cell r="Y1155">
            <v>4</v>
          </cell>
          <cell r="Z1155">
            <v>3</v>
          </cell>
          <cell r="AA1155">
            <v>1981</v>
          </cell>
          <cell r="AB1155" t="str">
            <v>terrestrial</v>
          </cell>
          <cell r="AD1155" t="str">
            <v>unknown</v>
          </cell>
          <cell r="AE1155" t="str">
            <v>yes</v>
          </cell>
          <cell r="AF1155" t="str">
            <v>unknown</v>
          </cell>
          <cell r="AG1155">
            <v>1981</v>
          </cell>
          <cell r="AH1155" t="str">
            <v>AA Grimstad: Homborøy</v>
          </cell>
          <cell r="AI1155">
            <v>15</v>
          </cell>
          <cell r="AK1155" t="str">
            <v>V</v>
          </cell>
          <cell r="AL1155">
            <v>1</v>
          </cell>
          <cell r="AM1155" t="str">
            <v>importDirect</v>
          </cell>
          <cell r="AN1155">
            <v>3</v>
          </cell>
          <cell r="AO1155" t="str">
            <v>introductionEscaped,spreadNaturalDispersal</v>
          </cell>
          <cell r="AP1155" t="str">
            <v>Øs,OsA,Bu,Ve,Te,Aa,Va,Ro,Ho,Sf,Mr,St,Nt</v>
          </cell>
          <cell r="AQ1155">
            <v>468</v>
          </cell>
          <cell r="AR1155">
            <v>5</v>
          </cell>
          <cell r="AS1155">
            <v>2340</v>
          </cell>
          <cell r="AT1155">
            <v>145000</v>
          </cell>
          <cell r="AU1155">
            <v>7000</v>
          </cell>
          <cell r="AV1155">
            <v>10</v>
          </cell>
          <cell r="AW1155" t="str">
            <v>Ingen kjent effekt</v>
          </cell>
          <cell r="AX1155" t="str">
            <v>Ingen kjent effekt</v>
          </cell>
          <cell r="BC1155" t="str">
            <v>Kan bidra til økt næringstilgang til fuglebestander.</v>
          </cell>
          <cell r="BD1155" t="str">
            <v>Ingen kjent effekt</v>
          </cell>
          <cell r="BE1155" t="str">
            <v>no</v>
          </cell>
          <cell r="BF1155" t="str">
            <v>no</v>
          </cell>
          <cell r="BG1155" t="str">
            <v>V</v>
          </cell>
          <cell r="BK1155" t="str">
            <v>temperate_nemoral:Asia|subtropic_highlands:Asia</v>
          </cell>
          <cell r="BM1155" t="str">
            <v>temperate_nemoral:Europe,Asia,Oceania,NorthAndCentralAmerica|subtropic_mediterranean:Europe,Oceania|subtropic_highlands:Asia</v>
          </cell>
          <cell r="BO1155">
            <v>4</v>
          </cell>
          <cell r="BR1155" t="str">
            <v>RedListCategoryLevel</v>
          </cell>
          <cell r="BT1155">
            <v>4</v>
          </cell>
          <cell r="BW1155" t="str">
            <v>SpreadYearlyIncreaseObservations</v>
          </cell>
          <cell r="BX1155">
            <v>670</v>
          </cell>
          <cell r="BY1155">
            <v>1</v>
          </cell>
          <cell r="CB1155" t="str">
            <v>T1-C-3,T1-C-5,T1-C-7,T2-C-5,T2-C-7,T37,T40</v>
          </cell>
          <cell r="CC1155">
            <v>3</v>
          </cell>
          <cell r="CG1155" t="str">
            <v>T1-C-5,T1-C-7,T2-C-7</v>
          </cell>
          <cell r="CH1155">
            <v>2</v>
          </cell>
          <cell r="CL1155" t="str">
            <v>T1-C-5,T1-C-7,T1-C-3,T2-C-5,T2-C-7</v>
          </cell>
          <cell r="CM1155">
            <v>3</v>
          </cell>
          <cell r="CP1155" t="str">
            <v>Åpen grunnlendt kalkmark i boreonemoral sone</v>
          </cell>
          <cell r="CQ1155">
            <v>1</v>
          </cell>
          <cell r="CT1155" t="str">
            <v>T1-C-3,T1-C-5,T1-C-7,T2-C-5,T2-C-7</v>
          </cell>
          <cell r="CU1155">
            <v>1</v>
          </cell>
          <cell r="CX1155">
            <v>0</v>
          </cell>
          <cell r="CY1155">
            <v>1</v>
          </cell>
          <cell r="DB1155">
            <v>0</v>
          </cell>
          <cell r="DC1155" t="str">
            <v>Krypmispel-gruppa &lt;i&gt;Cotoneaster horizontalis&lt;/i&gt; agg. omfatter flere mattedannende espalierbusker fra Kina og naboland. De vokser ut over bergflater og murer og på grunnlende, med best vekst og etablering på kalkrikt berg. Buskene er langlevde og har frøformering med produksjon av svære mengder av små, saftige, røde bærepler. Fruktene spises av fugl som flyr vekk og sprer frøene, trolig over betydelige distanser (kanskje kilometer i &amp;#233:n enkelt spredningshendelse).&lt;br/&gt;Noen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Krypmispel-komplekset hører til den siste typen (Fryer &amp; Hylm&amp;#246: 2009), noe som innebærer at &amp;#233:n enkelt forvillet busk kan gi opphav til en populasjon.&lt;br/&gt;Krypmispel-gruppa, slik den ligger bestemt i herbariene, er trolig et kompleks av flere arter, hovedsakelig fra serien &lt;em&gt;Horizontales&lt;/em&gt; med 11 kjente arter. Arten(e) er innført som hageplante(r). Vi har ikke hatt kapasitet eller kompetanse til å studere dette materialet kritisk, men variasjonen i det innsamlete materialet tilsier at det dreier seg om flere arter (kanskje 5-10) og trolig også av andre serier enn &lt;i&gt;Horizontales&lt;/i&gt;.&lt;br/&gt;</v>
          </cell>
          <cell r="DD1155" t="str">
            <v>&lt;p&gt;Art(er) av dette og nærstående kompleks ble først notert forvillet i 1981 i AA Grimstad og har siden ekspandert svært raskt, med økning til 60 observerte populasjoner i 2010 (og kanskje 10 ganger så mange i realiteten). De er nå kjent i kyststrøk fra Osloområdet til Nord-Trøndelag. De er gjennomgående noe varmekrevende og litt frostfølsomme, med frosttoleranse ned til -15 til -18 grader. Alle de kjente artene av series &lt;i&gt;Horizontales &lt;/i&gt;har aseksuell frødannelse.&lt;/p&gt;</v>
          </cell>
          <cell r="DE1155" t="str">
            <v>Arten er Innført som hageplanter og sprer seg ut fra hager og videre i naturen med fugl.</v>
          </cell>
          <cell r="DF1155" t="str">
            <v>Invasjonspotensialet er stort, med lang median levetid og høg ekspansjonshastighet (580-800 m/år). Arten(e) har en mengde spredningspunkter fordi plantene er meget populære, særlig i noe berglendte hager og på murer.</v>
          </cell>
          <cell r="DG1155" t="str">
            <v>Artene vurderes til å ha middels økologisk effekt. Artene danner tette matter som fortrenger omtrent alle andre planter. Artene i krypmispel-gruppa har en viss preferanse for baserike berg, dvs. naturtyper som også rommer mange truete og sårbare hjemlige planter. Krypmisplene har allerede en fortrengningseffekt på kalkøyene i Oslofjorden og kommer raskt til å få det mange flere steder langs kysten.</v>
          </cell>
          <cell r="DH1155" t="str">
            <v>&lt;p&gt;Krypmispel vurderes til svært høg økologisk risiko fordi den har stort invasjonspotensial og middels økologiske effekter. Den er invasiv på grunnlende, på bergknauser og i sprekker i bergvegger, i kantkratt og i lysåpen skog, særlig på kalkgrunn. Den endrer sammensetningen av busksjiktet i krattvegetasjon, danner et nytt busksjikt på bergflater som ikke har et naturlig slikt. Arten er særlig ekspansiv på tørt, baserikt grunnlende i Sørøst-Norge, en utsatt naturtype med stort innslag av sjeldne og sårbare arter.&lt;br/&gt;&lt;/p&gt;&lt;p&gt;Risikovurderingen gjelder arten generelt, dvs. &lt;b&gt;&lt;i&gt;inkludert&lt;/i&gt;&lt;/b&gt; det som måtte foreligge av forvillede kultivarer (sorter). Datamaterialet som ligger til grunn for vurderingen, skiller ikke mellom ulike kultivarer, og kultivarer kan derfor ikke vurderes separat med utgangspunkt i de data vi har tilgjengelig. Miljødirektoratet har bedt om en økologisk risikovurdering av kultivaren _x0018_ Spred_x0019_ . Navnet er ikke akseptert av Royal Horticultural Society (se http://apps.rhs.org.uk/horticulturaldatabase/HortGenera.asp), men er oppført i Norsk offisiell sortsliste fra 1988 (se Vike 2006), men ikke i 2005-utgaven, og er et resultat fra utprøving ved UMB av ulike kloner for å finne fram til hardføre og frodige typer. Vi finner lite relevant informasjon om denne kultivaren, men klonen som ble til kultivaren _x0019_ Spred_x0019_  utmerket seg med hensyn på herdighet, vekstkraft og frodighet. Det er derfor ikke noe som skulle tilsi at denne utgjør en lavere risiko enn arten(e) generelt. Vi kjenner ikke til andre kultivarer av &lt;i&gt;Cotoneaster horizontalis &lt;/i&gt;som har dokumenterte egenskaper som vil kunne påvirke invasjonspotensialet og/eller økologisk effekt slik at man kunne forvente en annen risiko enn den som gis i den generelle vurderingen av arten. &lt;/p&gt;</v>
          </cell>
          <cell r="DI1155">
            <v>2</v>
          </cell>
        </row>
        <row r="1156">
          <cell r="B1156" t="str">
            <v>Cotoneaster moupinensis</v>
          </cell>
          <cell r="C1156" t="str">
            <v>Franch.</v>
          </cell>
          <cell r="D1156" t="str">
            <v>mørkmispel</v>
          </cell>
          <cell r="E1156">
            <v>63239</v>
          </cell>
          <cell r="F1156">
            <v>103279</v>
          </cell>
          <cell r="G1156" t="str">
            <v>ExpertGroups/Karplanter/N</v>
          </cell>
          <cell r="H1156" t="str">
            <v>Karplanter</v>
          </cell>
          <cell r="I1156" t="str">
            <v>Karplanter</v>
          </cell>
          <cell r="J1156" t="str">
            <v>AlienSpecie</v>
          </cell>
          <cell r="N1156">
            <v>3</v>
          </cell>
          <cell r="Q1156">
            <v>2</v>
          </cell>
          <cell r="S1156" t="str">
            <v>V</v>
          </cell>
          <cell r="T1156" t="str">
            <v>LO</v>
          </cell>
          <cell r="U1156">
            <v>2</v>
          </cell>
          <cell r="V1156" t="str">
            <v>3AB,2DF</v>
          </cell>
          <cell r="W1156" t="str">
            <v>HI</v>
          </cell>
          <cell r="X1156">
            <v>4</v>
          </cell>
          <cell r="Y1156">
            <v>4</v>
          </cell>
          <cell r="Z1156">
            <v>2</v>
          </cell>
          <cell r="AA1156">
            <v>1991</v>
          </cell>
          <cell r="AB1156" t="str">
            <v>terrestrial</v>
          </cell>
          <cell r="AD1156" t="str">
            <v>unknown</v>
          </cell>
          <cell r="AE1156" t="str">
            <v>yes</v>
          </cell>
          <cell r="AF1156" t="str">
            <v>unknown</v>
          </cell>
          <cell r="AG1156">
            <v>1991</v>
          </cell>
          <cell r="AH1156" t="str">
            <v>Ro Klepp:Orstad</v>
          </cell>
          <cell r="AI1156">
            <v>15</v>
          </cell>
          <cell r="AK1156" t="str">
            <v>V</v>
          </cell>
          <cell r="AL1156">
            <v>1</v>
          </cell>
          <cell r="AM1156" t="str">
            <v>importDirect</v>
          </cell>
          <cell r="AN1156">
            <v>3</v>
          </cell>
          <cell r="AO1156" t="str">
            <v>introductionEscaped,spreadNaturalDispersal</v>
          </cell>
          <cell r="AP1156" t="str">
            <v>OsA,Bu,Va,Ro,St</v>
          </cell>
          <cell r="AQ1156">
            <v>84</v>
          </cell>
          <cell r="AR1156">
            <v>5</v>
          </cell>
          <cell r="AS1156">
            <v>420</v>
          </cell>
          <cell r="AT1156">
            <v>75000</v>
          </cell>
          <cell r="AU1156">
            <v>1200</v>
          </cell>
          <cell r="AV1156">
            <v>10</v>
          </cell>
          <cell r="AW1156" t="str">
            <v>Ingen kjent effekt</v>
          </cell>
          <cell r="AX1156" t="str">
            <v>Ingen kjent effekt</v>
          </cell>
          <cell r="BC1156" t="str">
            <v>Ingen kjent effekt</v>
          </cell>
          <cell r="BD1156" t="str">
            <v>Ingen kjent effekt</v>
          </cell>
          <cell r="BE1156" t="str">
            <v>no</v>
          </cell>
          <cell r="BF1156" t="str">
            <v>no</v>
          </cell>
          <cell r="BG1156" t="str">
            <v>V</v>
          </cell>
          <cell r="BK1156" t="str">
            <v>temperate_nemoral:Asia</v>
          </cell>
          <cell r="BM1156" t="str">
            <v>temperate_nemoral:Europe,Asia</v>
          </cell>
          <cell r="BO1156">
            <v>3</v>
          </cell>
          <cell r="BR1156" t="str">
            <v>RedListCategoryLevel</v>
          </cell>
          <cell r="BT1156">
            <v>3</v>
          </cell>
          <cell r="BW1156" t="str">
            <v>SpreadYearlyIncreaseObservations</v>
          </cell>
          <cell r="BX1156">
            <v>231</v>
          </cell>
          <cell r="BY1156">
            <v>1</v>
          </cell>
          <cell r="CB1156" t="str">
            <v>T1-C-5,T1-C-7,T2-C-3,T2-C-5,T2-C-7,T4-C-1,T4-C-2,T4-C-3,T4-C-4,T4-C-5,T4-C-6,T4-C-7,T4-C-8,T40</v>
          </cell>
          <cell r="CC1156">
            <v>2</v>
          </cell>
          <cell r="CG1156" t="str">
            <v>T1-C-5</v>
          </cell>
          <cell r="CH1156">
            <v>1</v>
          </cell>
          <cell r="CL1156" t="str">
            <v>T1-C-5,T1-C-5</v>
          </cell>
          <cell r="CM1156">
            <v>2</v>
          </cell>
          <cell r="CN1156" t="str">
            <v>X</v>
          </cell>
          <cell r="CP1156" t="str">
            <v>Åpen grunnlendt kalkmark i boreonemoral sone,Åpen grunnlendt kalkmark i boreonemoral sone</v>
          </cell>
          <cell r="CQ1156">
            <v>1</v>
          </cell>
          <cell r="CU1156">
            <v>1</v>
          </cell>
          <cell r="CX1156">
            <v>0</v>
          </cell>
          <cell r="CY1156">
            <v>1</v>
          </cell>
          <cell r="DB1156">
            <v>0</v>
          </cell>
          <cell r="DC1156" t="str">
            <v>Mørkmispel &lt;em&gt;Cotoneaster moupinensis &lt;/em&gt;er en flerårig busk eller lite tre opp til 3-4 m. Arten kommer fra Sentral- og Nord-Kina og har frøformering. Fruktene er saftige bærepler som er ettertraktet av og spres med fugl. Arten er kommet inn i ny tid som hageplante (Fryer &amp; Hylm&amp;#246: 2009: "Recently reintroduced into cultivation") og er en slektning av den langt mer vanlige bulkemispel&lt;em&gt; C. bullatus&lt;/em&gt;, i serien &lt;i&gt;Bullati &lt;/i&gt;(der også en tredje norsk art hører heime: &lt;em&gt;C. ignescens&lt;/em&gt;).&lt;br/&gt;Noen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Mørkmispel hører til den siste, aseksuelle gruppen.</v>
          </cell>
          <cell r="DD1156" t="str">
            <v>&lt;p&gt;Det første funnet som forvillet er fra Ro Klepp: Orstad i 1991, og deretter er den blitt jamt funnet rundt Oslofjorden og i Vest-Agder, Rogaland og ett enkelt sted i ST Trondheim. Den er trolig i starten av sin ekspansjon i Norge. Den angis å være frostherdig ned til -18 grader og har et stort potensial i kyststrøk fra Oslofjorden til Trøndelag.&lt;/p&gt;</v>
          </cell>
          <cell r="DE1156" t="str">
            <v>Arten er innført som hagebusk og sprer seg ut fra hager med fugl som også sprer den videre i naturen.</v>
          </cell>
          <cell r="DF1156" t="str">
            <v>Invasjonspotensialet er moderat, en kombinasjon av moderat median levetid og moderat ekspansjonshastighet. Arten er kjent fra ca. 20 forekomster (med mørketall kanskje 100) og med trygg og økende bestand i Norge, men arten er ikke blant de som dyrkes oftest.</v>
          </cell>
          <cell r="DG1156" t="str">
            <v>Arten vurderes å ha en middels økologisk effekt, med usikkerhet til en liten effekt. Effekten er liten foreløpig, men sterkere forventet etter som denne storvokste arten blir vanligere. Den kommer til å føre til fortrengning av andre busker, etablering av nytt busksjikt i skogtyper som ikke har eller bare har et tynt naturlig sjikt, og kanskje spesielt på grunnlendt kalkmark i låglandet sørpå.</v>
          </cell>
          <cell r="DH1156" t="str">
            <v>&lt;p&gt;Mørkmispel vurderes til låg økologisk risiko, med usikkerhet til høg risiko, på grunn av moderat invasjonspotensial og en liten (til middels) økologisk effekt. Arten invaderer middels rike til rike skogtyper på frisk til middels tørr grunn. Den endrer sammensetningen av busksjiktet i krattvegetasjon, danner et nytt busksjikt i skogtyper som ikke har et naturlig slikt, og kan konkurrere med hjemlige busker og trær om fugler som spredningsvektor. Arten er i ekspansjon, men har langt igjen før den har nådd sitt potensielle areal og sin potensielle tetthet i Norge. Arten ble sist vurdert til høg risiko, men med noe annen begrunnelse. Den gang skåret den maksimalt på invasjonspotensial mens den denne gangen havner på moderat på grunn av endret beregningsmåte. I tillegg er den økologiske effekten denne gangen vurdert (som en usikkerhet) et knepp mer alvorlig. &lt;br/&gt;&lt;/p&gt;</v>
          </cell>
          <cell r="DI1156">
            <v>1</v>
          </cell>
        </row>
        <row r="1157">
          <cell r="B1157" t="str">
            <v>Cotoneaster multiflorus</v>
          </cell>
          <cell r="C1157" t="str">
            <v>Bunge</v>
          </cell>
          <cell r="D1157" t="str">
            <v>blomstermispel</v>
          </cell>
          <cell r="E1157">
            <v>132030</v>
          </cell>
          <cell r="F1157">
            <v>103280</v>
          </cell>
          <cell r="G1157" t="str">
            <v>ExpertGroups/Karplanter/N</v>
          </cell>
          <cell r="H1157" t="str">
            <v>Karplanter</v>
          </cell>
          <cell r="I1157" t="str">
            <v>Karplanter</v>
          </cell>
          <cell r="J1157" t="str">
            <v>AlienSpecie</v>
          </cell>
          <cell r="N1157">
            <v>3</v>
          </cell>
          <cell r="Q1157">
            <v>3</v>
          </cell>
          <cell r="T1157" t="str">
            <v>HI</v>
          </cell>
          <cell r="U1157">
            <v>4</v>
          </cell>
          <cell r="V1157" t="str">
            <v>3AB,3DF</v>
          </cell>
          <cell r="X1157">
            <v>5</v>
          </cell>
          <cell r="Y1157">
            <v>4</v>
          </cell>
          <cell r="Z1157">
            <v>3</v>
          </cell>
          <cell r="AA1157">
            <v>1984</v>
          </cell>
          <cell r="AB1157" t="str">
            <v>terrestrial</v>
          </cell>
          <cell r="AD1157" t="str">
            <v>unknown</v>
          </cell>
          <cell r="AE1157" t="str">
            <v>yes</v>
          </cell>
          <cell r="AF1157" t="str">
            <v>unknown</v>
          </cell>
          <cell r="AG1157">
            <v>1991</v>
          </cell>
          <cell r="AH1157" t="str">
            <v>Oslo: Rambergøya, "fullt naturalisert"</v>
          </cell>
          <cell r="AI1157">
            <v>15</v>
          </cell>
          <cell r="AK1157" t="str">
            <v>V</v>
          </cell>
          <cell r="AL1157">
            <v>1</v>
          </cell>
          <cell r="AM1157" t="str">
            <v>importDirect</v>
          </cell>
          <cell r="AN1157">
            <v>3</v>
          </cell>
          <cell r="AO1157" t="str">
            <v>introductionEscaped,spreadNaturalDispersal</v>
          </cell>
          <cell r="AP1157" t="str">
            <v>OsA,He,Bu</v>
          </cell>
          <cell r="AQ1157">
            <v>60</v>
          </cell>
          <cell r="AR1157">
            <v>5</v>
          </cell>
          <cell r="AS1157">
            <v>300</v>
          </cell>
          <cell r="AT1157">
            <v>1840</v>
          </cell>
          <cell r="AU1157">
            <v>900</v>
          </cell>
          <cell r="AV1157">
            <v>0</v>
          </cell>
          <cell r="AW1157" t="str">
            <v>Ingen kjent effekt</v>
          </cell>
          <cell r="AX1157" t="str">
            <v>Ingen kjent effekt</v>
          </cell>
          <cell r="BC1157" t="str">
            <v>Øker næringsmengden tilgjengelig for fruktspisende fugler</v>
          </cell>
          <cell r="BD1157" t="str">
            <v>Ingen kjent effekt</v>
          </cell>
          <cell r="BE1157" t="str">
            <v>no</v>
          </cell>
          <cell r="BF1157" t="str">
            <v>no</v>
          </cell>
          <cell r="BG1157" t="str">
            <v>V</v>
          </cell>
          <cell r="BI1157" t="str">
            <v>V</v>
          </cell>
          <cell r="BK1157" t="str">
            <v>temperate_nemoral:Asia|temperate_dry:Asia</v>
          </cell>
          <cell r="BM1157" t="str">
            <v>temperate_nemoral:Europe,Asia|temperate_dry:Asia</v>
          </cell>
          <cell r="BO1157">
            <v>3</v>
          </cell>
          <cell r="BR1157" t="str">
            <v>RedListCategoryLevel</v>
          </cell>
          <cell r="BT1157">
            <v>3</v>
          </cell>
          <cell r="BV1157" t="str">
            <v>X</v>
          </cell>
          <cell r="BW1157" t="str">
            <v>SpreadYearlyIncreaseObservations</v>
          </cell>
          <cell r="BX1157">
            <v>191</v>
          </cell>
          <cell r="BY1157">
            <v>2</v>
          </cell>
          <cell r="CB1157" t="str">
            <v>T4-C-3,T4-C-4,T4-C-8,T32-C-17,T32-C-15</v>
          </cell>
          <cell r="CC1157">
            <v>3</v>
          </cell>
          <cell r="CG1157" t="str">
            <v>T4-C-4,T32-C-17</v>
          </cell>
          <cell r="CH1157">
            <v>1</v>
          </cell>
          <cell r="CL1157" t="str">
            <v>T4-C-4,T32-C-17</v>
          </cell>
          <cell r="CM1157">
            <v>3</v>
          </cell>
          <cell r="CP1157" t="str">
            <v>Åpen grunnlendt kalkmark i boreonemoral sone,Åpen grunnlendt kalkmark i boreonemoral sone</v>
          </cell>
          <cell r="CQ1157">
            <v>1</v>
          </cell>
          <cell r="CT1157" t="str">
            <v>T4-C-4,T4-C-8,T32-C-17,T32-C-15</v>
          </cell>
          <cell r="CU1157">
            <v>1</v>
          </cell>
          <cell r="CX1157">
            <v>0</v>
          </cell>
          <cell r="CY1157">
            <v>1</v>
          </cell>
          <cell r="DB1157">
            <v>0</v>
          </cell>
          <cell r="DC1157" t="str">
            <v>Blomstermispel &lt;em&gt;Cotoneaster multiflorus &lt;/em&gt;er en kontinentalt utbredt art fra Kasakhstan i Sentral-Asia. Den er en høgvokst, langlevd busk med rikelig blomstring ("multiflorus") og frøformering. Den rikelige produksjonen av saftige bærepler tiltrekker fugl som sprer planten. Arten har særlig etablert seg på den prioriterte naturtypen grunnlendt kalkmark, i kratt mellom slik mark og skog, og i kalkfuruskog. Det er ingen funn fra "sterkt endret fastmark", dvs. skrotemark i vid betydning. &lt;br/&gt;Noen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Blomstermispel hører til denne siste gruppen (Fryer &amp; Hylm&amp;#246: 2009).</v>
          </cell>
          <cell r="DD1157" t="str">
            <v>&lt;p&gt;Blomstermispel ble først funnet i Norge i Vest-Agder (Søgne), der den ikke spredte seg, men arten har siden har etablert seg og spredt seg raskt rundt indre Oslofjord der 13 av landets 16 kjente forekomster (dvs. km2-ruter) befinner seg. Arten er funnet i Nesodden (2 forekomstruter), Bærum (3), Asker (1) og Oslo (7), og med enkeltfunn i He Hamar, Bu Drammen (flere funn, men innen samme forekomstrute) og VA Søgne.&lt;/p&gt;</v>
          </cell>
          <cell r="DE1157" t="str">
            <v>Arten er innført som hagebusk, kanskje kommet inn rundt midten av 1900-tallet. Den sprer seg ut fra hager med fugl som også sprer den videre i naturen.</v>
          </cell>
          <cell r="DF1157" t="str">
            <v>Invasjonspotensialet er moderat, en kombinasjon av moderat lang median levetid og moderat (til begrenset) ekspansjonshastighet. Vi vet ikke om det er tilfeldig at den særlig har etablert seg på kalken ved Oslo, eller om det skyldes hvor den dyrkes i hager. Ekspansjonshastigheten er ikke spesielt høg (100-150 m/år), men arten danner fort store bestander der den først har fått fotfeste. Vi vurderer denne arten til å være mer ekspansiv enn det våre opplysninger foreløpig tilsier.</v>
          </cell>
          <cell r="DG1157" t="str">
            <v>Arten vurderes å ha middels økologisk effekt. Vi forventer at denne storvokste arten kommer til å føre til fortrengning av andre busker, etablering av nytt busksjikt i skogtyper som ikke har eller bare har et tynt naturlig sjikt. Arten er særlig knyttet til varme, baserike områder og har størst effekter på grunnlendt kalkmark, der den kan endre artssammensetningen.</v>
          </cell>
          <cell r="DH1157" t="str">
            <v>&lt;p&gt;Blomstermispel vurderes til høg økologisk risiko på grunn av moderat invasjonspotensial og middels økologisk effekt. Arten har etablert seg og spredt seg meget raskt rundt indre Oslofjord, i noe åpne, artsrike naturtyper, spesielt på kalkrikt grunnlende, i kantkratt, og i kalklågurtskoger, både med furu og med edellauvtrær. Den fører foreløpig ikke til mye fortrengning av andre arter, men endrer struktur og næringsbalanse i de naturtypene der det blir mye av den. Arten er trolig bare i starten av sin ekspansjon i Norge: den har en generasjonslengde på kanskje 10-15 år og har bare vært i landet som naturalisert i 20 år.&lt;/p&gt;</v>
          </cell>
          <cell r="DI1157">
            <v>1</v>
          </cell>
        </row>
        <row r="1158">
          <cell r="B1158" t="str">
            <v>Lonicera caerulea</v>
          </cell>
          <cell r="C1158" t="str">
            <v>L.</v>
          </cell>
          <cell r="D1158" t="str">
            <v>blåleddved</v>
          </cell>
          <cell r="E1158">
            <v>134211</v>
          </cell>
          <cell r="F1158">
            <v>101712</v>
          </cell>
          <cell r="G1158" t="str">
            <v>ExpertGroups/Karplanter/N</v>
          </cell>
          <cell r="H1158" t="str">
            <v>Karplanter</v>
          </cell>
          <cell r="I1158" t="str">
            <v>Karplanter</v>
          </cell>
          <cell r="J1158" t="str">
            <v>AlienSpecie</v>
          </cell>
          <cell r="N1158">
            <v>4</v>
          </cell>
          <cell r="Q1158">
            <v>3</v>
          </cell>
          <cell r="T1158" t="str">
            <v>SE</v>
          </cell>
          <cell r="U1158">
            <v>5</v>
          </cell>
          <cell r="V1158" t="str">
            <v>4AB,3D</v>
          </cell>
          <cell r="X1158">
            <v>5</v>
          </cell>
          <cell r="Y1158">
            <v>4</v>
          </cell>
          <cell r="Z1158">
            <v>3</v>
          </cell>
          <cell r="AA1158">
            <v>1874</v>
          </cell>
          <cell r="AB1158" t="str">
            <v>terrestrial</v>
          </cell>
          <cell r="AD1158" t="str">
            <v>unknown</v>
          </cell>
          <cell r="AE1158" t="str">
            <v>yes</v>
          </cell>
          <cell r="AF1158" t="str">
            <v>unknown</v>
          </cell>
          <cell r="AG1158">
            <v>1935</v>
          </cell>
          <cell r="AH1158" t="str">
            <v>Øf Rakkestad: Bodal bru, Siemskogen</v>
          </cell>
          <cell r="AI1158">
            <v>15</v>
          </cell>
          <cell r="AJ1158" t="str">
            <v>V</v>
          </cell>
          <cell r="AL1158">
            <v>1</v>
          </cell>
          <cell r="AM1158" t="str">
            <v>importDirect</v>
          </cell>
          <cell r="AN1158">
            <v>3</v>
          </cell>
          <cell r="AO1158" t="str">
            <v>introductionEscaped,spreadNaturalDispersal</v>
          </cell>
          <cell r="AP1158" t="str">
            <v>Øs,OsA,He,Op,Bu,Ve,Te,Aa,Va,Ro,Sf,Mr,St,Nt,No,Tr</v>
          </cell>
          <cell r="AQ1158">
            <v>796</v>
          </cell>
          <cell r="AR1158">
            <v>10</v>
          </cell>
          <cell r="AS1158">
            <v>7960</v>
          </cell>
          <cell r="AT1158">
            <v>280000</v>
          </cell>
          <cell r="AU1158">
            <v>24000</v>
          </cell>
          <cell r="AV1158">
            <v>30</v>
          </cell>
          <cell r="AW1158" t="str">
            <v>Ingen kjent effekt</v>
          </cell>
          <cell r="AX1158" t="str">
            <v>Ingen kjent effekt</v>
          </cell>
          <cell r="BC1158" t="str">
            <v>Ingen kjent effekt</v>
          </cell>
          <cell r="BD1158" t="str">
            <v>Ingen kjent effekt</v>
          </cell>
          <cell r="BE1158" t="str">
            <v>no</v>
          </cell>
          <cell r="BF1158" t="str">
            <v>no</v>
          </cell>
          <cell r="BK1158" t="str">
            <v>temperate_boreal:Europe,Asia|temperate_nemoral:Europe,Asia</v>
          </cell>
          <cell r="BM1158" t="str">
            <v>temperate_boreal:Europe,Asia|temperate_nemoral:Europe,Asia</v>
          </cell>
          <cell r="BO1158">
            <v>4</v>
          </cell>
          <cell r="BR1158" t="str">
            <v>RedListCategoryLevel</v>
          </cell>
          <cell r="BT1158">
            <v>4</v>
          </cell>
          <cell r="BW1158" t="str">
            <v>SpreadYearlyIncreaseObservations</v>
          </cell>
          <cell r="BX1158">
            <v>659</v>
          </cell>
          <cell r="BY1158">
            <v>2</v>
          </cell>
          <cell r="CB1158" t="str">
            <v>T31,T32,T35,T43,T4-C-1,T4-C-5,T4-C-9,T4-C-6,T4-C-7,T4-C-10,T4-C-11,T4-C-3</v>
          </cell>
          <cell r="CC1158">
            <v>3</v>
          </cell>
          <cell r="CG1158" t="str">
            <v>T4-C-3,T4-C-3</v>
          </cell>
          <cell r="CH1158">
            <v>2</v>
          </cell>
          <cell r="CJ1158" t="str">
            <v>X</v>
          </cell>
          <cell r="CL1158" t="str">
            <v>T4-C-1,T4-C-9,T4-C-11,T4-C-5,T4-C-6,T4-C-7,T4-C-10,T4-C-3,T4-C-1,T4-C-5,T4-C-9,T4-C-6,T4-C-7,T4-C-10,T4-C-11,T4-C-3</v>
          </cell>
          <cell r="CM1158">
            <v>1</v>
          </cell>
          <cell r="CQ1158">
            <v>2</v>
          </cell>
          <cell r="CT1158" t="str">
            <v>T31,T4-C-1,T4-C-5,T4-C-9,T4-C-6,T4-C-7,T4-C-10,T4-C-11,T4-C-3</v>
          </cell>
          <cell r="CU1158">
            <v>1</v>
          </cell>
          <cell r="CX1158">
            <v>0</v>
          </cell>
          <cell r="CY1158">
            <v>1</v>
          </cell>
          <cell r="DB1158">
            <v>0</v>
          </cell>
          <cell r="DC1158" t="str">
            <v>Blåleddved &lt;em&gt;Lonicera caerulea &lt;/em&gt;er en middels stor, tettvokst busk fra Mellom- og Nordøst-Europa og Sibir. Den har seksuell frøformering og produserer saftige bærfrukter som fortæres av fugl, og frøene kan spres over lengre avstander. Arten er innført som prydplante og er sannsynligvis blitt plantet siden andre halvdel av 1800-tallet, men med svært sterk økning i bruk de siste 20-30 årene.&lt;br/&gt;Arten er mangformig og er beskrevet med flere underarter, til dels i innbyrdes uforenlige systemer, sammenlign f.eks. Browicz (1976, Flora Europaea) med russiske forfattere (Gladkova 1976, Kurbatskij 1996, Nedolushko 1987). En god sammenfatning av den russiske inndelingen finnes hos Skvortsov (1987). Av spesiell interesse er at en av underartene, subsp. &lt;i&gt;edulis&lt;/i&gt;, har spiselige bær som gir god saft og syltetøy, og denne kan være dyrket i Norge uten at vi kjenner til det (den dyrkes i Finland). Trolig er det stort behov for revisjon av norsk materiale av blåleddved, også for å finne ut om det kommer fra Mellom-Europa, Russland eller Sibir, eller fra flere av disse stedene.</v>
          </cell>
          <cell r="DD1158" t="str">
            <v>&lt;p&gt; Første belegg av blåleddved er fra 1874 Ak Bærum: Lysaker, dernest fra 1881 No Bodø og Flakstad. Siden blåleddved første gang med sikkerhet ble meldt forvillet i Øf Rakkestad i 1935, har den spredt seg fra plantninger i hager og grøntanlegg i fylkene på Østlandet, i Midt- og Nord-Norge. Antall kjente forekomster er økt nær fem ganger fra 1980 til 2010. Økningen i kjente forekomster kan delvis skyldes at samlere er blitt mer oppmerksomme på forvillede planter, men gjenspeiler nok også at blåleddved er i rask spredning. Mørketallet for arten er betydelig. Blåleddved er hardfør, og den blir mye plantet i store deler av landet. Den kan forventes å spres hyppig i fremtiden, og i store deler av landet, til og med nordboreal sone. Da blåleddved først ble funnet i Østfold, ble det spekulert i om den kunne være hjemlig i Norge (Holmboe 1941, Andreassen 1944). Vi antar nå at det som ble funnet i Østfold, var forvillet. Men det er en mer problematisk angivelse fra Alletnjarga i Fi Tana, fra ei skogli. Det finnes herbariebelegg, men vi har ikke vært i stand til å lokalisere det: det ligger kanskje i et finsk herbarium. Avstanden fra de nærmeste sikkert hjemlige forekomstene, i Karelen (Finland/Russland), er imidlertid stor.&lt;/p&gt;&lt;p&gt;Fram til 1970-tallet var planten nesten ikke å se i hager i innlandet og nordpå: den vanlige leddveden i hagene var tatarleddved &lt;i&gt;L. tatarica&lt;/i&gt;. Bruken av blåleddved har vært nesten eksponensiell de siste tiårene, og den er nå den vanligste hagebusken i innlandet og nordpå, ved siden av buskmure &lt;i&gt;Dasiphora fruticosa&lt;/i&gt; og langt foran andre problemplanter som rynkerose &lt;i&gt;Rosa rugosa&lt;/i&gt; og mispler &lt;i&gt;Cotoneaster&lt;/i&gt; spp.&lt;/p&gt;</v>
          </cell>
          <cell r="DE1158" t="str">
            <v>Blåleddved har spredt seg fra dyrkning og trolig også noe med tømmertransport. Hoveddelen av spredningen er med fugl.</v>
          </cell>
          <cell r="DF1158" t="str">
            <v>Invasjonspotensialet er stort, med maksimum skår på både median levetid og ekspansjonshastighet. Spredningen har særlig skutt fart etter 1980, og i løpet av de siste 30 årene har antallet kjente lokaliteter blitt femdoblet. Blåleddved er registrert i alle Østlandsfylkene, i Agder og Rogaland, og fra Møre og Romsdal til Troms. Den er svært hardfør (H7) og er vanlig handelsvare. Med tiden vil den bli mer utbredt fra boreonemoral til nordboreal sone.</v>
          </cell>
          <cell r="DG1158" t="str">
            <v>Arten vurderes å ha moderat store økologiske effekter. Arten kan etablere seg i en lang rekke naturtyper: rik og fattig bar- og løvskog og blandingsskog, på tørr og fuktig mark, på grunnlendt mark, på steder som er preget av inngrep (ulike typer skrotemark). Den er meget ekspansiv i furuskog og skrinn bjørkeskog f.eks. i Østerdalen, Gudbrandsdalen, Ottadalen, Oppdal og Røros, i skogtyper som mangler busksjikt naturlig, og som spesielt mangler bærproduserende busker. Den tilfører dermed disse naturtypene et helt nytt element. Den antas å fortrenge stedegne arter i økende grad, også potensielt truete/sårbare arter, spesielt i lågurtskog.&lt;br/&gt;&lt;p&gt;Fremmede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sted.&lt;/p&gt;Blåleddved kan også fortrenge hjemlige arter, særlig der den danner kratt og endrer vegetasjonstypens struktur. Den er en av relativt få fremmede karplanter som særlig slår til boreale soner og i innlandsstrøk med et kontinentalt klima. &lt;br/&gt;</v>
          </cell>
          <cell r="DH1158" t="str">
            <v>&lt;p&gt;Blåleddved vurderes til svært høy risiko i norsk natur. Dette skyldes en kombinasjon mellom et stort invasjonspotensial og middels store økologiske effekter knyttet til tilstandsendring i naturtyper gjennom innføring av et busksjikt og fordi arten kan konkurrere med hjemlige busker og trær om fugler som spredningsvektor.&lt;/p&gt;</v>
          </cell>
          <cell r="DI1158">
            <v>12</v>
          </cell>
        </row>
        <row r="1159">
          <cell r="B1159" t="str">
            <v>Lonicera tatarica</v>
          </cell>
          <cell r="C1159" t="str">
            <v>L.</v>
          </cell>
          <cell r="D1159" t="str">
            <v>tatarleddved</v>
          </cell>
          <cell r="E1159">
            <v>61678</v>
          </cell>
          <cell r="F1159">
            <v>101718</v>
          </cell>
          <cell r="G1159" t="str">
            <v>ExpertGroups/Karplanter/N</v>
          </cell>
          <cell r="H1159" t="str">
            <v>Karplanter</v>
          </cell>
          <cell r="I1159" t="str">
            <v>Karplanter</v>
          </cell>
          <cell r="J1159" t="str">
            <v>AlienSpecie</v>
          </cell>
          <cell r="N1159">
            <v>4</v>
          </cell>
          <cell r="Q1159">
            <v>2</v>
          </cell>
          <cell r="T1159" t="str">
            <v>HI</v>
          </cell>
          <cell r="U1159">
            <v>4</v>
          </cell>
          <cell r="V1159" t="str">
            <v>4A,2E</v>
          </cell>
          <cell r="X1159">
            <v>4</v>
          </cell>
          <cell r="Y1159">
            <v>4</v>
          </cell>
          <cell r="Z1159">
            <v>2</v>
          </cell>
          <cell r="AA1159">
            <v>1888</v>
          </cell>
          <cell r="AB1159" t="str">
            <v>terrestrial</v>
          </cell>
          <cell r="AD1159" t="str">
            <v>unknown</v>
          </cell>
          <cell r="AE1159" t="str">
            <v>yes</v>
          </cell>
          <cell r="AF1159" t="str">
            <v>unknown</v>
          </cell>
          <cell r="AG1159">
            <v>1906</v>
          </cell>
          <cell r="AH1159" t="str">
            <v>ST Trondheim: Rotvollskogen</v>
          </cell>
          <cell r="AI1159">
            <v>15</v>
          </cell>
          <cell r="AJ1159" t="str">
            <v>V</v>
          </cell>
          <cell r="AL1159">
            <v>2</v>
          </cell>
          <cell r="AM1159" t="str">
            <v>importDirect</v>
          </cell>
          <cell r="AN1159">
            <v>4</v>
          </cell>
          <cell r="AO1159" t="str">
            <v>introductionEscaped,introductionTransportpollution,spreadNaturalDispersal</v>
          </cell>
          <cell r="AP1159" t="str">
            <v>Øs,OsA,He,Op,Bu,Ve,Te,Aa,Va,Ro,Sf,Mr,St,Nt,No,Tr</v>
          </cell>
          <cell r="AQ1159">
            <v>400</v>
          </cell>
          <cell r="AR1159">
            <v>5</v>
          </cell>
          <cell r="AS1159">
            <v>2000</v>
          </cell>
          <cell r="AT1159">
            <v>255000</v>
          </cell>
          <cell r="AU1159">
            <v>6000</v>
          </cell>
          <cell r="AV1159">
            <v>50</v>
          </cell>
          <cell r="AW1159" t="str">
            <v>Ingen kjent effekt</v>
          </cell>
          <cell r="AX1159" t="str">
            <v>Ingen kjent effekt</v>
          </cell>
          <cell r="BC1159" t="str">
            <v>Ingen kjent effekt</v>
          </cell>
          <cell r="BD1159" t="str">
            <v>Ingen kjent effekt</v>
          </cell>
          <cell r="BE1159" t="str">
            <v>no</v>
          </cell>
          <cell r="BF1159" t="str">
            <v>no</v>
          </cell>
          <cell r="BK1159" t="str">
            <v>temperate_nemoral:Asia|temperate_dry:Asia</v>
          </cell>
          <cell r="BM1159" t="str">
            <v>temperate_boreal:Europe,NorthAndCentralAmerica|temperate_nemoral:Europe,Asia,NorthAndCentralAmerica</v>
          </cell>
          <cell r="BO1159">
            <v>4</v>
          </cell>
          <cell r="BR1159" t="str">
            <v>RedListCategoryLevel</v>
          </cell>
          <cell r="BT1159">
            <v>3</v>
          </cell>
          <cell r="BU1159" t="str">
            <v>X</v>
          </cell>
          <cell r="BW1159" t="str">
            <v>SpreadYearlyIncreaseObservations</v>
          </cell>
          <cell r="BX1159">
            <v>446</v>
          </cell>
          <cell r="BY1159">
            <v>1</v>
          </cell>
          <cell r="CB1159" t="str">
            <v>T35,T37,T43,T4-C-6,T4-C-7,T4-C-2,T4-C-3,T4-C-4,T4-C-8,T4-C-18,T4-C-19,T40</v>
          </cell>
          <cell r="CC1159">
            <v>1</v>
          </cell>
          <cell r="CH1159">
            <v>2</v>
          </cell>
          <cell r="CL1159" t="str">
            <v>T4-C-6,T4-C-7,T4-C-2,T4-C-3,T4-C-4,T4-C-8,T4-C-18,T4-C-19</v>
          </cell>
          <cell r="CM1159">
            <v>1</v>
          </cell>
          <cell r="CQ1159">
            <v>1</v>
          </cell>
          <cell r="CU1159">
            <v>1</v>
          </cell>
          <cell r="CX1159">
            <v>0</v>
          </cell>
          <cell r="CY1159">
            <v>1</v>
          </cell>
          <cell r="DB1159">
            <v>0</v>
          </cell>
          <cell r="DC1159" t="str">
            <v>Tatarleddved&lt;em&gt; Lonicera tatarica &lt;/em&gt;er en relativt langlevd busk som stammer fra Øst-Russland og Sibir. Den har god frøreproduksjon. De saftige bærene spres med fugl, ofte direkte fra hager ut i kratt og skog, og potensielt over lange avstander (km). Arten er innført som hagebusk og er en av de tidligste artene av slekta i norske hager. Den er i tillegg en av de mest hardføre artene i slekta.</v>
          </cell>
          <cell r="DD1159" t="str">
            <v>&lt;p&gt;Tatarleddved ble angitt som forvillet allerede i 1888 (SF Stryn), men startet først å ekspandere rundt 1970-1980, med sterk økning for hvert tiår i perioden etter. Arten er utmerket tilpasset norske forhold, særlig i innlandet og nordpå, og har fortsatt et meget stort potensial. Den er nå funnet i de fleste fylker nord til og med Troms, men mangler foreløpig i Hordaland (et fylke hvor det er gjort svært lite botanisk registrering i mange tiår) og med kun en liten håndfull forekomster på Vestlandet totalt. Den har omtrent nådd sitt potensielle utbredelsesområde, men med stort rom for ytterligere fortetning.&lt;/p&gt;</v>
          </cell>
          <cell r="DE1159" t="str">
            <v>Arten har lenge vært dyrket som prydbusk, og frøene spres med fugl som spiser de saftige bærene. Den er trolig så godt etablert at den nå også har etablert bestander som sprer seg på egen hånd.</v>
          </cell>
          <cell r="DF1159" t="str">
            <v>Artens invasjonspotensial er stort: den skårer maksimum på median levetid og på trinn tre (med usikkerhet oppover) på ekspansjonshastighet.</v>
          </cell>
          <cell r="DG1159" t="str">
            <v>Arten vurderes å ha en liten økologisk effekt. Arten opptrer i såpass store mengder at den trolig påvirker hjemlige arter og naturtyper. Arten er nå etablert i en lang rekke skogbestander, i tillegg til et stort antall forekomster i skogkanter, kratt og på skrotemark i vid betydning. Den synes ikke å bli så ekspansiv som den like hardføre blåleddved&lt;em&gt; L. caerulea &lt;/em&gt;og forventes ikke å føre til like store endringer, men noe fortrengning kan forventes.&lt;br/&gt;Tatarleddved er angitt å hybridisere med vår hjemlige leddved &lt;i&gt;Lonicera xylosteum&lt;/i&gt;. Vi er noe usikre på hvor godt disse hybridene er dokumentert, og tillegg vet vi ikke om hybridiseringen er introgressiv. Vi har derfor ikke inkludert denne mulige effekten i risikovurderingen. &lt;br/&gt;</v>
          </cell>
          <cell r="DH1159" t="str">
            <v>&lt;p&gt;Tatarleddved vurderes til høy risiko i norsk natur på grunn av kombinasjonen mellom et stort invasjonspotensial og en liten negativ økologisk effekt knyttet til noe fortrengning. Hvis det skulle vise seg at den hybridiserer introgressivt med hjemlig leddved, ville den bli vurdert til svært høy risiko.&lt;/p&gt;&lt;p&gt;Risikovurderingen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Arnold Red_x0019_ . Den er akseptert av Royal Horticultural Society (se http://apps.rhs.org.uk/horticulturaldatabase/HortGenera.asp). Vi finner lite relevant informasjon om denne kultivaren. Det er ikke noe som tilsier at den utgjør en annen risiko enn arten. Vi har ikke undersøkt i hvilken grad andre kultivarer av &lt;i&gt;Lonicera tatarica &lt;/i&gt;har dokumenterte egenskaper som vil kunne påvirke invasjonspotensialet og/eller økologisk effekt slik at man kunne forvente en annen risiko enn den som gis i den generelle vurderingen av arten.&lt;/p&gt;</v>
          </cell>
          <cell r="DI1159">
            <v>0</v>
          </cell>
        </row>
        <row r="1160">
          <cell r="B1160" t="str">
            <v>Viburnum lantana</v>
          </cell>
          <cell r="C1160" t="str">
            <v>L.</v>
          </cell>
          <cell r="D1160" t="str">
            <v>filtkorsved</v>
          </cell>
          <cell r="E1160">
            <v>61665</v>
          </cell>
          <cell r="F1160">
            <v>101705</v>
          </cell>
          <cell r="G1160" t="str">
            <v>ExpertGroups/Karplanter/N</v>
          </cell>
          <cell r="H1160" t="str">
            <v>Karplanter</v>
          </cell>
          <cell r="I1160" t="str">
            <v>Karplanter</v>
          </cell>
          <cell r="J1160" t="str">
            <v>AlienSpecie</v>
          </cell>
          <cell r="N1160">
            <v>3</v>
          </cell>
          <cell r="Q1160">
            <v>1</v>
          </cell>
          <cell r="T1160" t="str">
            <v>LO</v>
          </cell>
          <cell r="U1160">
            <v>2</v>
          </cell>
          <cell r="V1160" t="str">
            <v>3AB,1</v>
          </cell>
          <cell r="X1160">
            <v>3</v>
          </cell>
          <cell r="Y1160">
            <v>4</v>
          </cell>
          <cell r="Z1160">
            <v>1</v>
          </cell>
          <cell r="AA1160">
            <v>1912</v>
          </cell>
          <cell r="AB1160" t="str">
            <v>terrestrial</v>
          </cell>
          <cell r="AD1160" t="str">
            <v>unknown</v>
          </cell>
          <cell r="AE1160" t="str">
            <v>yes</v>
          </cell>
          <cell r="AF1160" t="str">
            <v>unknown</v>
          </cell>
          <cell r="AG1160">
            <v>1923</v>
          </cell>
          <cell r="AH1160" t="str">
            <v>Oslo: Bygdø ("forvildet?"): Ak Asker: Leangen</v>
          </cell>
          <cell r="AI1160">
            <v>15</v>
          </cell>
          <cell r="AJ1160" t="str">
            <v>V</v>
          </cell>
          <cell r="AL1160">
            <v>1</v>
          </cell>
          <cell r="AM1160" t="str">
            <v>importDirect</v>
          </cell>
          <cell r="AN1160">
            <v>3</v>
          </cell>
          <cell r="AO1160" t="str">
            <v>spreadNaturalDispersal,introductionEscaped</v>
          </cell>
          <cell r="AP1160" t="str">
            <v>Øs,OsA,He,Op,Bu,Ve,Te,Aa,Va,Ro,Ho,St,Nt</v>
          </cell>
          <cell r="AQ1160">
            <v>240</v>
          </cell>
          <cell r="AR1160">
            <v>5</v>
          </cell>
          <cell r="AS1160">
            <v>1200</v>
          </cell>
          <cell r="AT1160">
            <v>130000</v>
          </cell>
          <cell r="AU1160">
            <v>3600</v>
          </cell>
          <cell r="AV1160">
            <v>50</v>
          </cell>
          <cell r="AW1160" t="str">
            <v>Ingen kjent effekt</v>
          </cell>
          <cell r="AX1160" t="str">
            <v>Ingen kjent effekt</v>
          </cell>
          <cell r="BC1160" t="str">
            <v>Ingen kjent effekt</v>
          </cell>
          <cell r="BD1160" t="str">
            <v>Ingen kjent effekt</v>
          </cell>
          <cell r="BE1160" t="str">
            <v>no</v>
          </cell>
          <cell r="BF1160" t="str">
            <v>no</v>
          </cell>
          <cell r="BG1160" t="str">
            <v>V</v>
          </cell>
          <cell r="BK1160" t="str">
            <v>temperate_nemoral:Europe,Asia|subtropic_mediterranean:Europe,Asia,Africa</v>
          </cell>
          <cell r="BM1160" t="str">
            <v>temperate_nemoral:Europe,Asia,NorthAndCentralAmerica|subtropic_mediterranean:Europe,Asia,Africa</v>
          </cell>
          <cell r="BO1160">
            <v>3</v>
          </cell>
          <cell r="BR1160" t="str">
            <v>RedListCategoryLevel</v>
          </cell>
          <cell r="BT1160">
            <v>3</v>
          </cell>
          <cell r="BW1160" t="str">
            <v>SpreadYearlyIncreaseObservations</v>
          </cell>
          <cell r="BX1160">
            <v>203</v>
          </cell>
          <cell r="BY1160">
            <v>1</v>
          </cell>
          <cell r="CB1160" t="str">
            <v>T4,T4,T35,T39,T4,T4-C-2,T4-C-3,T4-C-4,T4-C-7,T4-C-8,T4-C-19</v>
          </cell>
          <cell r="CC1160">
            <v>1</v>
          </cell>
          <cell r="CH1160">
            <v>1</v>
          </cell>
          <cell r="CL1160" t="str">
            <v>T4</v>
          </cell>
          <cell r="CM1160">
            <v>1</v>
          </cell>
          <cell r="CQ1160">
            <v>1</v>
          </cell>
          <cell r="CU1160">
            <v>1</v>
          </cell>
          <cell r="CX1160">
            <v>0</v>
          </cell>
          <cell r="CY1160">
            <v>1</v>
          </cell>
          <cell r="DB1160">
            <v>0</v>
          </cell>
          <cell r="DC1160" t="str">
            <v>Filtkorsved &lt;em&gt;Viburnum lantana &lt;/em&gt;er en ca. 2 m høy busk som produserer saftige frukter som spres med fugl. Den stammer fra Mellom-Europa og fjell/åstrakter i Middelhavsområdet og er innført som prydbusk og anvendt i privathager, parker og grøntanlegg. Den naturaliseres i litt rikere skogtyper.</v>
          </cell>
          <cell r="DD1160" t="str">
            <v>&lt;p&gt;Arten ble først rapportert i 1912 fra Oslo, med en viss tvil om det var et forvillet eksemplar eller ikke. Fra 1923 har arten langsomt spredt seg i områdene rundt Oslofjorden (Østfold-Akershus/Oslo-Buskerud-Vestfold), Agder-fylkene, og til noen få lokaliteter i Rogaland, Hordaland, Sør- og Nord-Trøndelag. Arten har nokså lang generasjonstid, men ser ut til lett å bli permanent der den slår seg ned. Alle førsteetableringene ser f.eks. ut til å ha blitt til permanente og ekspanderende populasjoner (Oslo: Bygdøy, Asker: Leangen, Bu Drammen: Bragernesåsen, Vf Sande: Kommersøya). Mørketallet er satt til 5 fordi så små deler av landet er befart med hensyn på fremmede arter. Økende antall lokaliteter det siste tiåret tyder på at arten er i sterk spredning, trolig fordi flere busker har nådd reproduktiv alder, men kan også skyldes økt fokusering på arter som er forvillet fra dyrkning. Arten er handelsvare: den markedsføres med herdighet 5 (innland) og 6 (kystområder). Den kan forventes å bli vanligere i de boreonemorale og sørboreale sonene.&lt;/p&gt;</v>
          </cell>
          <cell r="DE1160" t="str">
            <v>Arten er innført som hagebusk. De saftige fruktene spres med fugl, potensielt over middels lange avstander (hundrevis av meter eller noen kilometer). Sprer seg med frø i parker i Kristiansand (Per Arvid Åsen pers. medd.).</v>
          </cell>
          <cell r="DF1160" t="str">
            <v>Invasjonspotensialet er moderat, et resultat av både moderat median levetid og moderat ekspansjonshastighet. Arten er varmekrevende, men har allikevel et betydelig invasjonspotensial.</v>
          </cell>
          <cell r="DG1160" t="str">
            <v>Artens vurderes å ha ingen kjent negativ økologisk effekt. Den har etablert seg i rikere skogtyper og kratt (særlig lågurttyper), kalkfuruskog og edelløvskog. Flere funn er gjort i sørvendte lier. Filtkorsved er også funnet på skrotemark. Arten danner sjelden tette kratt, men en viss fortrengningseffekt kan forventes. Det er imidlertid ikke foreløpig grunnlag for å anta at effekten er stor nok til at kriterienes terskelverdier overskrides. Foreløpig er ikke mengdene i norsk natur så store at denne arten bidrar noe betydelig til endret næringsgrunnlag for bærspisende fugl. Dette kan imidlertid endre seg i løpet av noen tiår, hvis ekspansjonen fortsetter i samme takt som de siste 15-20 årene. Arten vil da kunne få en større økologisk effekt.</v>
          </cell>
          <cell r="DH1160" t="str">
            <v>&lt;p&gt;Filtkorsved vurderes til låg økologisk risiko, utelukkende på grunn av et moderat invasjonspotensial.&lt;/p&gt;</v>
          </cell>
          <cell r="DI1160">
            <v>0</v>
          </cell>
        </row>
        <row r="1161">
          <cell r="B1161" t="str">
            <v>Phedimus crenatus</v>
          </cell>
          <cell r="C1161" t="str">
            <v>(Desf.) V.V.Byalt</v>
          </cell>
          <cell r="E1161">
            <v>102388</v>
          </cell>
          <cell r="F1161">
            <v>143519</v>
          </cell>
          <cell r="G1161" t="str">
            <v>ExpertGroups/Karplanter/N</v>
          </cell>
          <cell r="H1161" t="str">
            <v>Karplanter</v>
          </cell>
          <cell r="I1161" t="str">
            <v>Karplanter</v>
          </cell>
          <cell r="J1161" t="str">
            <v>AlienSpecie</v>
          </cell>
          <cell r="N1161">
            <v>1</v>
          </cell>
          <cell r="P1161" t="str">
            <v>V</v>
          </cell>
          <cell r="Q1161">
            <v>1</v>
          </cell>
          <cell r="T1161" t="str">
            <v>NK</v>
          </cell>
          <cell r="U1161">
            <v>1</v>
          </cell>
          <cell r="V1161" t="str">
            <v>1,1</v>
          </cell>
          <cell r="W1161" t="str">
            <v>LO</v>
          </cell>
          <cell r="AA1161">
            <v>1937</v>
          </cell>
          <cell r="AB1161" t="str">
            <v>terrestrial</v>
          </cell>
          <cell r="AD1161" t="str">
            <v>unknown</v>
          </cell>
          <cell r="AE1161" t="str">
            <v>no</v>
          </cell>
          <cell r="AF1161" t="str">
            <v>unknown</v>
          </cell>
          <cell r="AG1161">
            <v>1937</v>
          </cell>
          <cell r="AH1161" t="str">
            <v>Ak Bærum: Kolsås</v>
          </cell>
          <cell r="AI1161">
            <v>10</v>
          </cell>
          <cell r="AJ1161" t="str">
            <v>V</v>
          </cell>
          <cell r="AK1161" t="str">
            <v>V</v>
          </cell>
          <cell r="AL1161">
            <v>1</v>
          </cell>
          <cell r="AM1161" t="str">
            <v>importDirect</v>
          </cell>
          <cell r="AN1161">
            <v>3</v>
          </cell>
          <cell r="AO1161" t="str">
            <v>introductionEscaped</v>
          </cell>
          <cell r="AP1161" t="str">
            <v>Øs,OsA,He</v>
          </cell>
          <cell r="AQ1161">
            <v>24</v>
          </cell>
          <cell r="AR1161">
            <v>10</v>
          </cell>
          <cell r="AS1161">
            <v>240</v>
          </cell>
          <cell r="AT1161">
            <v>3000</v>
          </cell>
          <cell r="AU1161">
            <v>480</v>
          </cell>
          <cell r="AV1161">
            <v>70</v>
          </cell>
          <cell r="AW1161" t="str">
            <v>Ingen kjent effekt</v>
          </cell>
          <cell r="AX1161" t="str">
            <v>Ingen kjent effekt</v>
          </cell>
          <cell r="BC1161" t="str">
            <v>Ingen kjent effekt</v>
          </cell>
          <cell r="BD1161" t="str">
            <v>Ingen kjent effekt</v>
          </cell>
          <cell r="BE1161" t="str">
            <v>no</v>
          </cell>
          <cell r="BF1161" t="str">
            <v>no</v>
          </cell>
          <cell r="BK1161" t="str">
            <v>temperate_nemoral:Europe,Asia</v>
          </cell>
          <cell r="BM1161" t="str">
            <v>temperate_boreal:Europe|temperate_nemoral:Europe,Asia</v>
          </cell>
          <cell r="BO1161">
            <v>2</v>
          </cell>
          <cell r="BP1161" t="str">
            <v>X</v>
          </cell>
          <cell r="BR1161" t="str">
            <v>RedListCategoryLevel</v>
          </cell>
          <cell r="BT1161">
            <v>1</v>
          </cell>
          <cell r="BW1161" t="str">
            <v>SpreadYearlyIncreaseCalculatedExpansionSpeed</v>
          </cell>
          <cell r="BX1161">
            <v>45.63</v>
          </cell>
          <cell r="BY1161">
            <v>1</v>
          </cell>
          <cell r="CB1161" t="str">
            <v>T35,T35,T2,T2,T1</v>
          </cell>
          <cell r="CC1161">
            <v>1</v>
          </cell>
          <cell r="CH1161">
            <v>1</v>
          </cell>
          <cell r="CM1161">
            <v>1</v>
          </cell>
          <cell r="CQ1161">
            <v>1</v>
          </cell>
          <cell r="CU1161">
            <v>1</v>
          </cell>
          <cell r="CX1161">
            <v>0</v>
          </cell>
          <cell r="CY1161">
            <v>1</v>
          </cell>
          <cell r="DB1161">
            <v>0</v>
          </cell>
          <cell r="DC1161" t="str">
            <v>Bergknapp-arten &lt;i&gt;Phedimus crenatus&lt;/i&gt; er nokså nylig skilt ut i det norske materialet av gravbergknapp &lt;i&gt;P. spurius&lt;/i&gt;, av den russiske eksperten V. Byalt (St. Petersburg). Den stammer fra Kaukasus og Vest-Asia og er en flerårig, sukkulent urt med frøreproduksjon, men hovedformeringen skjer med skuddbiter som rotslår.</v>
          </cell>
          <cell r="DD1161" t="str">
            <v>Det er gjort svært spredte funn i Østlandsområdet fra 1937 (Ak Bærum) og 1939 (Oslo) til i dag. Arten er skilt ut fra den svært vanlige gravbergknapp &lt;i&gt;Phedimus spurius&lt;/i&gt;: det kan ligge mye uidentifisert materiale av &lt;i&gt;P. crenatus&lt;/i&gt; under dette navnet, og spesielt mye i udokumenterte observasjoner og andre angivelser.</v>
          </cell>
          <cell r="DE1161" t="str">
            <v>Arten er innført som hageplante og spredt ut ved utkast fra hager og ved skuddbiter, trolig sjelden med frø.</v>
          </cell>
          <cell r="DF1161" t="str">
            <v>Invasjonspotensialet er lite, med usikkerhet til begrenset, som en kombinasjon av begrenset (til moderat) median levetid, men låg ekspansjonshastighet. Ekspansjonshastigheten kan være seriøst undervurdert.</v>
          </cell>
          <cell r="DG1161" t="str">
            <v>Ingen kjent negativ økologisk effekt er knyttet til arten, foreløpig. Arten er imidlertid trolig like ekspansiv på bergflater og grunnlende som slektningen gravbergknapp.</v>
          </cell>
          <cell r="DH1161" t="str">
            <v>Arten vurderes til ingen kjent økologisk risiko, men med usikkerhet til låg risiko, og foreløpig bare på grunn av invasjonspotensialet. Kunnskapsgrunnlaget vårt er imidlertid svært begrenset, og vi kan ha mye mer av arten enn kjent, med større økologiske effekter.</v>
          </cell>
          <cell r="DI1161">
            <v>0</v>
          </cell>
        </row>
        <row r="1162">
          <cell r="B1162" t="str">
            <v>Phedimus ellacombeanus</v>
          </cell>
          <cell r="C1162" t="str">
            <v>(Praeger) 't Hart</v>
          </cell>
          <cell r="E1162">
            <v>144240</v>
          </cell>
          <cell r="F1162">
            <v>143520</v>
          </cell>
          <cell r="G1162" t="str">
            <v>ExpertGroups/Karplanter/N</v>
          </cell>
          <cell r="H1162" t="str">
            <v>Karplanter</v>
          </cell>
          <cell r="I1162" t="str">
            <v>Karplanter</v>
          </cell>
          <cell r="J1162" t="str">
            <v>NotApplicable</v>
          </cell>
          <cell r="M1162" t="str">
            <v>canNotEstablishWithin50years</v>
          </cell>
          <cell r="AA1162">
            <v>1954</v>
          </cell>
          <cell r="AB1162" t="str">
            <v>terrestrial</v>
          </cell>
          <cell r="AD1162" t="str">
            <v>unknown</v>
          </cell>
          <cell r="AE1162" t="str">
            <v>no</v>
          </cell>
          <cell r="AF1162" t="str">
            <v>unknown</v>
          </cell>
          <cell r="AI1162">
            <v>10</v>
          </cell>
          <cell r="AJ1162" t="str">
            <v>V</v>
          </cell>
          <cell r="AK1162" t="str">
            <v>V</v>
          </cell>
          <cell r="AW1162" t="str">
            <v>Ingen kjent effekt</v>
          </cell>
          <cell r="AX1162" t="str">
            <v>Ingen kjent effekt</v>
          </cell>
          <cell r="BC1162" t="str">
            <v>Ingen kjent effekt</v>
          </cell>
          <cell r="BD1162" t="str">
            <v>Ingen kjent effekt</v>
          </cell>
          <cell r="BK1162" t="str">
            <v>temperate_boreal:Asia|temperate_nemoral:Asia</v>
          </cell>
          <cell r="BM1162" t="str">
            <v>temperate_boreal:Asia|temperate_nemoral:Asia</v>
          </cell>
          <cell r="DI1162">
            <v>0</v>
          </cell>
        </row>
        <row r="1163">
          <cell r="B1163" t="str">
            <v>Phedimus stoloniferus</v>
          </cell>
          <cell r="C1163" t="str">
            <v>(S.G.Gmel.) t' Hart</v>
          </cell>
          <cell r="D1163" t="str">
            <v>krypbergknapp</v>
          </cell>
          <cell r="E1163">
            <v>135288</v>
          </cell>
          <cell r="F1163">
            <v>103591</v>
          </cell>
          <cell r="G1163" t="str">
            <v>ExpertGroups/Karplanter/N</v>
          </cell>
          <cell r="H1163" t="str">
            <v>Karplanter</v>
          </cell>
          <cell r="I1163" t="str">
            <v>Karplanter</v>
          </cell>
          <cell r="J1163" t="str">
            <v>NotApplicable</v>
          </cell>
          <cell r="M1163" t="str">
            <v>canNotEstablishWithin50years</v>
          </cell>
          <cell r="X1163">
            <v>1</v>
          </cell>
          <cell r="Y1163">
            <v>1</v>
          </cell>
          <cell r="Z1163">
            <v>1</v>
          </cell>
          <cell r="AA1163">
            <v>1882</v>
          </cell>
          <cell r="AB1163" t="str">
            <v>terrestrial</v>
          </cell>
          <cell r="AD1163" t="str">
            <v>unknown</v>
          </cell>
          <cell r="AE1163" t="str">
            <v>yes</v>
          </cell>
          <cell r="AF1163" t="str">
            <v>unknown</v>
          </cell>
          <cell r="AI1163">
            <v>10</v>
          </cell>
          <cell r="AJ1163" t="str">
            <v>V</v>
          </cell>
          <cell r="AK1163" t="str">
            <v>V</v>
          </cell>
          <cell r="AW1163" t="str">
            <v>Ingen kjent effekt</v>
          </cell>
          <cell r="AX1163" t="str">
            <v>Ingen kjent effekt</v>
          </cell>
          <cell r="BC1163" t="str">
            <v>Ingen kjent effekt</v>
          </cell>
          <cell r="BD1163" t="str">
            <v>Ingen kjent effekt</v>
          </cell>
          <cell r="BK1163" t="str">
            <v>temperate_nemoral:Europe,Asia</v>
          </cell>
          <cell r="BM1163" t="str">
            <v>temperate_nemoral:Europe,Asia</v>
          </cell>
          <cell r="DI1163">
            <v>0</v>
          </cell>
        </row>
        <row r="1164">
          <cell r="B1164" t="str">
            <v>Phellodendron amurense</v>
          </cell>
          <cell r="C1164" t="str">
            <v>Rupr.</v>
          </cell>
          <cell r="D1164" t="str">
            <v>amurkorktre</v>
          </cell>
          <cell r="E1164">
            <v>84848</v>
          </cell>
          <cell r="F1164">
            <v>127985</v>
          </cell>
          <cell r="G1164" t="str">
            <v>ExpertGroups/Karplanter/N</v>
          </cell>
          <cell r="H1164" t="str">
            <v>Karplanter</v>
          </cell>
          <cell r="I1164" t="str">
            <v>Karplanter</v>
          </cell>
          <cell r="J1164" t="str">
            <v>NotApplicable</v>
          </cell>
          <cell r="M1164" t="str">
            <v>canNotEstablishWithin50years</v>
          </cell>
          <cell r="AA1164">
            <v>1993</v>
          </cell>
          <cell r="AB1164" t="str">
            <v>terrestrial</v>
          </cell>
          <cell r="AD1164" t="str">
            <v>unknown</v>
          </cell>
          <cell r="AE1164" t="str">
            <v>no</v>
          </cell>
          <cell r="AF1164" t="str">
            <v>unknown</v>
          </cell>
          <cell r="AI1164">
            <v>30</v>
          </cell>
          <cell r="AJ1164" t="str">
            <v>V</v>
          </cell>
          <cell r="AW1164" t="str">
            <v>Ingen kjent effekt</v>
          </cell>
          <cell r="AX1164" t="str">
            <v>Ingen kjent effekt</v>
          </cell>
          <cell r="BC1164" t="str">
            <v>Ingen kjent effekt</v>
          </cell>
          <cell r="BD1164" t="str">
            <v>Ingen kjent effekt</v>
          </cell>
          <cell r="BK1164" t="str">
            <v>temperate_nemoral:Asia</v>
          </cell>
          <cell r="BM1164" t="str">
            <v>temperate_nemoral:Europe,Asia,NorthAndCentralAmerica</v>
          </cell>
          <cell r="DI1164">
            <v>0</v>
          </cell>
        </row>
        <row r="1165">
          <cell r="B1165" t="str">
            <v>Philadelphus pubescens</v>
          </cell>
          <cell r="C1165" t="str">
            <v>Loisel.</v>
          </cell>
          <cell r="D1165" t="str">
            <v>filtskjærsmin</v>
          </cell>
          <cell r="E1165">
            <v>61638</v>
          </cell>
          <cell r="F1165">
            <v>101678</v>
          </cell>
          <cell r="G1165" t="str">
            <v>ExpertGroups/Karplanter/N</v>
          </cell>
          <cell r="H1165" t="str">
            <v>Karplanter</v>
          </cell>
          <cell r="I1165" t="str">
            <v>Karplanter</v>
          </cell>
          <cell r="J1165" t="str">
            <v>AlienSpecie</v>
          </cell>
          <cell r="N1165">
            <v>2</v>
          </cell>
          <cell r="Q1165">
            <v>1</v>
          </cell>
          <cell r="T1165" t="str">
            <v>LO</v>
          </cell>
          <cell r="U1165">
            <v>2</v>
          </cell>
          <cell r="V1165" t="str">
            <v>2AB,1</v>
          </cell>
          <cell r="AA1165">
            <v>1890</v>
          </cell>
          <cell r="AB1165" t="str">
            <v>terrestrial</v>
          </cell>
          <cell r="AD1165" t="str">
            <v>unknown</v>
          </cell>
          <cell r="AE1165" t="str">
            <v>no</v>
          </cell>
          <cell r="AF1165" t="str">
            <v>unknown</v>
          </cell>
          <cell r="AG1165">
            <v>1981</v>
          </cell>
          <cell r="AH1165" t="str">
            <v>Bu Drammen: Bragernesåsen</v>
          </cell>
          <cell r="AI1165">
            <v>15</v>
          </cell>
          <cell r="AJ1165" t="str">
            <v>V</v>
          </cell>
          <cell r="AL1165">
            <v>1</v>
          </cell>
          <cell r="AM1165" t="str">
            <v>importDirect</v>
          </cell>
          <cell r="AN1165">
            <v>2</v>
          </cell>
          <cell r="AO1165" t="str">
            <v>introductionEscaped</v>
          </cell>
          <cell r="AP1165" t="str">
            <v>OsA,Bu</v>
          </cell>
          <cell r="AQ1165">
            <v>16</v>
          </cell>
          <cell r="AR1165">
            <v>5</v>
          </cell>
          <cell r="AS1165">
            <v>80</v>
          </cell>
          <cell r="AT1165">
            <v>800</v>
          </cell>
          <cell r="AU1165">
            <v>160</v>
          </cell>
          <cell r="AV1165">
            <v>40</v>
          </cell>
          <cell r="AW1165" t="str">
            <v>Ingen kjent effekt</v>
          </cell>
          <cell r="AX1165" t="str">
            <v>Ingen kjent effekt</v>
          </cell>
          <cell r="BC1165" t="str">
            <v>Ingen kjent effekt</v>
          </cell>
          <cell r="BD1165" t="str">
            <v>Ingen kjent effekt</v>
          </cell>
          <cell r="BE1165" t="str">
            <v>no</v>
          </cell>
          <cell r="BF1165" t="str">
            <v>no</v>
          </cell>
          <cell r="BG1165" t="str">
            <v>V</v>
          </cell>
          <cell r="BK1165" t="str">
            <v>temperate_nemoral:NorthAndCentralAmerica</v>
          </cell>
          <cell r="BM1165" t="str">
            <v>temperate_boreal:Europe|temperate_nemoral:Europe,NorthAndCentralAmerica</v>
          </cell>
          <cell r="BO1165">
            <v>2</v>
          </cell>
          <cell r="BR1165" t="str">
            <v>RedListCategoryLevel</v>
          </cell>
          <cell r="BT1165">
            <v>2</v>
          </cell>
          <cell r="BW1165" t="str">
            <v>SpreadYearlyIncreaseObservations</v>
          </cell>
          <cell r="BX1165">
            <v>105</v>
          </cell>
          <cell r="BY1165">
            <v>1</v>
          </cell>
          <cell r="CB1165" t="str">
            <v>T4-C-3,T40,T37</v>
          </cell>
          <cell r="CC1165">
            <v>1</v>
          </cell>
          <cell r="CH1165">
            <v>1</v>
          </cell>
          <cell r="CM1165">
            <v>1</v>
          </cell>
          <cell r="CQ1165">
            <v>1</v>
          </cell>
          <cell r="CU1165">
            <v>1</v>
          </cell>
          <cell r="CX1165">
            <v>0</v>
          </cell>
          <cell r="CY1165">
            <v>1</v>
          </cell>
          <cell r="DB1165">
            <v>0</v>
          </cell>
          <cell r="DC1165" t="str">
            <v>&lt;p&gt;Filtskjærsmin &lt;i&gt;Philadelphus pubescens&lt;/i&gt; er en middels storvokst busk med frøreproduksjon. Den stammer fra østlige Nord-Amerika.&lt;/p&gt;</v>
          </cell>
          <cell r="DD1165" t="str">
            <v>Arten er dokumentert dyrket siden 1890 (Te Bamble), men er først funnet med forvillete (frøspredte) busker fra 1981, først i Bragernesåsen i Bu Drammen. Den er siden funnet ett sted i Oslo 2006, ett sted til i Drammen fra 1996, og på flishaugene ved S&amp;#246:dra Cells cellulosefabrikk på Tofte i Bu Hurum fra 2004.</v>
          </cell>
          <cell r="DE1165" t="str">
            <v>Arten er innført som hageplante og spredt ut fra hager og parker ved utkast og med frø.</v>
          </cell>
          <cell r="DF1165" t="str">
            <v>Invasjonspotensialet er begrenset, som en kombinasjon av begrenset median levetid og begrenset ekspansjonshastighet.</v>
          </cell>
          <cell r="DG1165" t="str">
            <v>Ingen kjent negativ økologisk effekt er knyttet til arten.</v>
          </cell>
          <cell r="DH1165" t="str">
            <v>Filtskjærsmin vurderes til låg økologisk risiko, og utelukkende på grunn av invasjonspotensialet. Ved vurderingen i 2012 ble den vurdert som ikke reproduserende. Endringen skyldes revisjon av herbariematerialet i 2017. Revisjonen har vist at filtskjærsmin er litt hyppigere enn vi tidligere antok, og at den er den eneste skjærsmin-arten ved siden av duftskjærmin &lt;i&gt;P. coronarius&lt;/i&gt;) med dokumentert reproduksjon i Norge.</v>
          </cell>
          <cell r="DI1165">
            <v>0</v>
          </cell>
        </row>
        <row r="1166">
          <cell r="B1166" t="str">
            <v>Philadelphus ×lemoinei</v>
          </cell>
          <cell r="C1166" t="str">
            <v>Lemoine</v>
          </cell>
          <cell r="E1166">
            <v>135300</v>
          </cell>
          <cell r="F1166">
            <v>159130</v>
          </cell>
          <cell r="G1166" t="str">
            <v>ExpertGroups/Karplanter/N</v>
          </cell>
          <cell r="H1166" t="str">
            <v>Karplanter</v>
          </cell>
          <cell r="I1166" t="str">
            <v>Karplanter</v>
          </cell>
          <cell r="J1166" t="str">
            <v>NotApplicable</v>
          </cell>
          <cell r="M1166" t="str">
            <v>canNotEstablishWithin50years</v>
          </cell>
          <cell r="AA1166">
            <v>1999</v>
          </cell>
          <cell r="AB1166" t="str">
            <v>terrestrial</v>
          </cell>
          <cell r="AD1166" t="str">
            <v>unknown</v>
          </cell>
          <cell r="AE1166" t="str">
            <v>no</v>
          </cell>
          <cell r="AF1166" t="str">
            <v>unknown</v>
          </cell>
          <cell r="AI1166">
            <v>15</v>
          </cell>
          <cell r="AW1166" t="str">
            <v>Ingen kjent effekt</v>
          </cell>
          <cell r="AX1166" t="str">
            <v>Ingen kjent effekt</v>
          </cell>
          <cell r="BC1166" t="str">
            <v>Ingen kjent effekt</v>
          </cell>
          <cell r="BD1166" t="str">
            <v>Ingen kjent effekt</v>
          </cell>
          <cell r="BK1166" t="str">
            <v>unknown:NorthAndCentralAmerica</v>
          </cell>
          <cell r="BM1166" t="str">
            <v>temperate_nemoral:Europe</v>
          </cell>
          <cell r="DI1166">
            <v>0</v>
          </cell>
        </row>
        <row r="1167">
          <cell r="B1167" t="str">
            <v>Philadelphus ×virginalis</v>
          </cell>
          <cell r="C1167" t="str">
            <v>Rehder</v>
          </cell>
          <cell r="D1167" t="str">
            <v>jomfruskjærsmin</v>
          </cell>
          <cell r="E1167">
            <v>135302</v>
          </cell>
          <cell r="F1167">
            <v>101679</v>
          </cell>
          <cell r="G1167" t="str">
            <v>ExpertGroups/Karplanter/N</v>
          </cell>
          <cell r="H1167" t="str">
            <v>Karplanter</v>
          </cell>
          <cell r="I1167" t="str">
            <v>Karplanter</v>
          </cell>
          <cell r="J1167" t="str">
            <v>NotApplicable</v>
          </cell>
          <cell r="M1167" t="str">
            <v>canNotEstablishWithin50years</v>
          </cell>
          <cell r="AA1167">
            <v>1999</v>
          </cell>
          <cell r="AB1167" t="str">
            <v>terrestrial</v>
          </cell>
          <cell r="AD1167" t="str">
            <v>unknown</v>
          </cell>
          <cell r="AE1167" t="str">
            <v>no</v>
          </cell>
          <cell r="AF1167" t="str">
            <v>unknown</v>
          </cell>
          <cell r="AI1167">
            <v>15</v>
          </cell>
          <cell r="AW1167" t="str">
            <v>Ingen kjent effekt</v>
          </cell>
          <cell r="AX1167" t="str">
            <v>Ingen kjent effekt</v>
          </cell>
          <cell r="BC1167" t="str">
            <v>Ingen kjent effekt</v>
          </cell>
          <cell r="BD1167" t="str">
            <v>Ingen kjent effekt</v>
          </cell>
          <cell r="BK1167" t="str">
            <v>unknown:NorthAndCentralAmerica</v>
          </cell>
          <cell r="BM1167" t="str">
            <v>temperate_nemoral:Europe,Oceania</v>
          </cell>
          <cell r="DI1167">
            <v>0</v>
          </cell>
        </row>
        <row r="1168">
          <cell r="B1168" t="str">
            <v>Phleum arenarium</v>
          </cell>
          <cell r="C1168" t="str">
            <v>L.</v>
          </cell>
          <cell r="D1168" t="str">
            <v>sandtimotei</v>
          </cell>
          <cell r="E1168">
            <v>60086</v>
          </cell>
          <cell r="F1168">
            <v>100126</v>
          </cell>
          <cell r="G1168" t="str">
            <v>ExpertGroups/Karplanter/N</v>
          </cell>
          <cell r="H1168" t="str">
            <v>Karplanter</v>
          </cell>
          <cell r="I1168" t="str">
            <v>Karplanter</v>
          </cell>
          <cell r="J1168" t="str">
            <v>NotApplicable</v>
          </cell>
          <cell r="M1168" t="str">
            <v>notAlienSpecie</v>
          </cell>
          <cell r="AB1168" t="str">
            <v>terrestrial</v>
          </cell>
          <cell r="AE1168" t="str">
            <v>no</v>
          </cell>
          <cell r="AF1168" t="str">
            <v>unknown</v>
          </cell>
          <cell r="AI1168">
            <v>1</v>
          </cell>
          <cell r="AJ1168" t="str">
            <v>V</v>
          </cell>
          <cell r="BK1168" t="str">
            <v>temperate_nemoral:Europe|subtropic_mediterranean:Europe</v>
          </cell>
          <cell r="BM1168" t="str">
            <v>temperate_nemoral:Europe|subtropic_mediterranean:Europe</v>
          </cell>
          <cell r="DI1168">
            <v>0</v>
          </cell>
        </row>
        <row r="1169">
          <cell r="B1169" t="str">
            <v>Phlox drummondii</v>
          </cell>
          <cell r="C1169" t="str">
            <v>Hook.</v>
          </cell>
          <cell r="D1169" t="str">
            <v>sommerfloks</v>
          </cell>
          <cell r="E1169">
            <v>61819</v>
          </cell>
          <cell r="F1169">
            <v>101859</v>
          </cell>
          <cell r="G1169" t="str">
            <v>ExpertGroups/Karplanter/N</v>
          </cell>
          <cell r="H1169" t="str">
            <v>Karplanter</v>
          </cell>
          <cell r="I1169" t="str">
            <v>Karplanter</v>
          </cell>
          <cell r="J1169" t="str">
            <v>NotApplicable</v>
          </cell>
          <cell r="M1169" t="str">
            <v>canNotEstablishWithin50years</v>
          </cell>
          <cell r="AA1169">
            <v>1907</v>
          </cell>
          <cell r="AB1169" t="str">
            <v>terrestrial</v>
          </cell>
          <cell r="AD1169" t="str">
            <v>unknown</v>
          </cell>
          <cell r="AE1169" t="str">
            <v>no</v>
          </cell>
          <cell r="AF1169" t="str">
            <v>unknown</v>
          </cell>
          <cell r="AI1169">
            <v>1</v>
          </cell>
          <cell r="AJ1169" t="str">
            <v>V</v>
          </cell>
          <cell r="AW1169" t="str">
            <v>Ingen kjent effekt</v>
          </cell>
          <cell r="AX1169" t="str">
            <v>Ingen kjent effekt</v>
          </cell>
          <cell r="BC1169" t="str">
            <v>Ingen kjent effekt</v>
          </cell>
          <cell r="BD1169" t="str">
            <v>Ingen kjent effekt</v>
          </cell>
          <cell r="BK1169" t="str">
            <v>subtropic_unspecified:NorthAndCentralAmerica</v>
          </cell>
          <cell r="BM1169" t="str">
            <v>temperate_nemoral:Europe,Asia,NorthAndCentralAmerica|subtropic_unspecified:NorthAndCentralAmerica</v>
          </cell>
          <cell r="DI1169">
            <v>0</v>
          </cell>
        </row>
        <row r="1170">
          <cell r="B1170" t="str">
            <v>Phlox paniculata</v>
          </cell>
          <cell r="C1170" t="str">
            <v>L.</v>
          </cell>
          <cell r="D1170" t="str">
            <v>høstfloks</v>
          </cell>
          <cell r="E1170">
            <v>61820</v>
          </cell>
          <cell r="F1170">
            <v>101860</v>
          </cell>
          <cell r="G1170" t="str">
            <v>ExpertGroups/Karplanter/N</v>
          </cell>
          <cell r="H1170" t="str">
            <v>Karplanter</v>
          </cell>
          <cell r="I1170" t="str">
            <v>Karplanter</v>
          </cell>
          <cell r="J1170" t="str">
            <v>AlienSpecie</v>
          </cell>
          <cell r="N1170">
            <v>1</v>
          </cell>
          <cell r="Q1170">
            <v>1</v>
          </cell>
          <cell r="T1170" t="str">
            <v>NK</v>
          </cell>
          <cell r="U1170">
            <v>1</v>
          </cell>
          <cell r="V1170" t="str">
            <v>1,1</v>
          </cell>
          <cell r="X1170">
            <v>1</v>
          </cell>
          <cell r="Y1170">
            <v>1</v>
          </cell>
          <cell r="Z1170">
            <v>1</v>
          </cell>
          <cell r="AA1170">
            <v>1939</v>
          </cell>
          <cell r="AB1170" t="str">
            <v>terrestrial</v>
          </cell>
          <cell r="AD1170" t="str">
            <v>unknown</v>
          </cell>
          <cell r="AE1170" t="str">
            <v>yes</v>
          </cell>
          <cell r="AF1170" t="str">
            <v>unknown</v>
          </cell>
          <cell r="AG1170">
            <v>1969</v>
          </cell>
          <cell r="AH1170" t="str">
            <v>Oslo: Ringnes bryggeri</v>
          </cell>
          <cell r="AI1170">
            <v>10</v>
          </cell>
          <cell r="AJ1170" t="str">
            <v>V</v>
          </cell>
          <cell r="AL1170">
            <v>1</v>
          </cell>
          <cell r="AM1170" t="str">
            <v>importDirect</v>
          </cell>
          <cell r="AN1170">
            <v>1</v>
          </cell>
          <cell r="AO1170" t="str">
            <v>introductionEscaped</v>
          </cell>
          <cell r="AP1170" t="str">
            <v>Øs,OsA,Bu,Ve,Te,Aa,Va,Ro,No</v>
          </cell>
          <cell r="AQ1170">
            <v>40</v>
          </cell>
          <cell r="AR1170">
            <v>4</v>
          </cell>
          <cell r="AS1170">
            <v>160</v>
          </cell>
          <cell r="AT1170">
            <v>70000</v>
          </cell>
          <cell r="AU1170">
            <v>240</v>
          </cell>
          <cell r="AV1170">
            <v>100</v>
          </cell>
          <cell r="AW1170" t="str">
            <v>Ingen kjent effekt</v>
          </cell>
          <cell r="AX1170" t="str">
            <v>Ingen kjent effekt</v>
          </cell>
          <cell r="BC1170" t="str">
            <v>Ingen kjent effekt</v>
          </cell>
          <cell r="BD1170" t="str">
            <v>Ingen kjent effekt</v>
          </cell>
          <cell r="BE1170" t="str">
            <v>no</v>
          </cell>
          <cell r="BF1170" t="str">
            <v>no</v>
          </cell>
          <cell r="BG1170" t="str">
            <v>V</v>
          </cell>
          <cell r="BK1170" t="str">
            <v>temperate_nemoral:NorthAndCentralAmerica</v>
          </cell>
          <cell r="BM1170" t="str">
            <v>temperate_boreal:Europe,NorthAndCentralAmerica|temperate_nemoral:Europe,Oceania,NorthAndCentralAmerica</v>
          </cell>
          <cell r="BO1170">
            <v>2</v>
          </cell>
          <cell r="BR1170" t="str">
            <v>RedListCategoryLevel</v>
          </cell>
          <cell r="BT1170">
            <v>1</v>
          </cell>
          <cell r="BW1170" t="str">
            <v>SpreadYearlyIncreaseObservations</v>
          </cell>
          <cell r="BX1170">
            <v>34</v>
          </cell>
          <cell r="BY1170">
            <v>1</v>
          </cell>
          <cell r="CB1170" t="str">
            <v>T35,T40</v>
          </cell>
          <cell r="CC1170">
            <v>1</v>
          </cell>
          <cell r="CH1170">
            <v>1</v>
          </cell>
          <cell r="CM1170">
            <v>1</v>
          </cell>
          <cell r="CQ1170">
            <v>1</v>
          </cell>
          <cell r="CU1170">
            <v>1</v>
          </cell>
          <cell r="CX1170">
            <v>0</v>
          </cell>
          <cell r="CY1170">
            <v>1</v>
          </cell>
          <cell r="DB1170">
            <v>0</v>
          </cell>
          <cell r="DC1170" t="str">
            <v>Høstfloks &lt;em&gt;Phlox paniculata &lt;/em&gt;er en flerårig urt fra nemoral sone i østlige Nord-Amerika. Den er en svært populær hagestaude, og det er vanskelig å forstå at den blir funnet så sjelden i &amp;#39:&amp;#39:naturen&amp;#39:&amp;#39:. Den har frøformering, men det er ingen indikasjoner på frøreproduksjon i naturen foreløpig. Den har en svært begrenset klonal vekst.</v>
          </cell>
          <cell r="DD1170" t="str">
            <v>&lt;p&gt;Arten er funnet svært spredte steder i Norge fra første funn i Oslo i 1939 og 1952. Den er en meget vanlig hageplante, men de forvillete bestandene synes å være lite permanente. Arten er funnet fra Østfold til Rogaland, med et strøfunn i Nordland (Bodø 2011).&lt;/p&gt;</v>
          </cell>
          <cell r="DE1170" t="str">
            <v>Høstfloks har trolig vansker med å vokse opp fra hageutkast. Arten ble først funnet forvillet i 1939 på Blindern i Oslo, men til tross for 70 år som forvillet i landet, har vi ingen indikasjoner på frøformering hos arten i naturen i Norge ennå. Det kan tenkes at klimaendringer, spesielt forlengelse av vekstsesongen, kan gjøre at arten reproduserer.</v>
          </cell>
          <cell r="DF1170" t="str">
            <v>Arten har et lågt invasjonspotensiale om den ikke starter å frøspre seg i landet.</v>
          </cell>
          <cell r="DG1170" t="str">
            <v>Høstfloks har ingen kjente negative økologisk effekter.</v>
          </cell>
          <cell r="DH1170" t="str">
            <v>&lt;p&gt;Arten vurderes til ingen kjent risiko i norsk natur.&lt;br/&gt;&lt;/p&gt;</v>
          </cell>
          <cell r="DI1170">
            <v>0</v>
          </cell>
        </row>
        <row r="1171">
          <cell r="B1171" t="str">
            <v>Phlox subulata</v>
          </cell>
          <cell r="C1171" t="str">
            <v>L.</v>
          </cell>
          <cell r="D1171" t="str">
            <v>vårfloks</v>
          </cell>
          <cell r="E1171">
            <v>61821</v>
          </cell>
          <cell r="F1171">
            <v>101861</v>
          </cell>
          <cell r="G1171" t="str">
            <v>ExpertGroups/Karplanter/N</v>
          </cell>
          <cell r="H1171" t="str">
            <v>Karplanter</v>
          </cell>
          <cell r="I1171" t="str">
            <v>Karplanter</v>
          </cell>
          <cell r="J1171" t="str">
            <v>AlienSpecie</v>
          </cell>
          <cell r="N1171">
            <v>3</v>
          </cell>
          <cell r="Q1171">
            <v>1</v>
          </cell>
          <cell r="T1171" t="str">
            <v>LO</v>
          </cell>
          <cell r="U1171">
            <v>2</v>
          </cell>
          <cell r="V1171" t="str">
            <v>3B,1</v>
          </cell>
          <cell r="X1171">
            <v>3</v>
          </cell>
          <cell r="Y1171">
            <v>4</v>
          </cell>
          <cell r="Z1171">
            <v>1</v>
          </cell>
          <cell r="AA1171">
            <v>1945</v>
          </cell>
          <cell r="AB1171" t="str">
            <v>terrestrial</v>
          </cell>
          <cell r="AD1171" t="str">
            <v>unknown</v>
          </cell>
          <cell r="AE1171" t="str">
            <v>yes</v>
          </cell>
          <cell r="AF1171" t="str">
            <v>unknown</v>
          </cell>
          <cell r="AG1171">
            <v>2001</v>
          </cell>
          <cell r="AH1171" t="str">
            <v>Te Porsgrunn: Eidanger, Bjørkebekk</v>
          </cell>
          <cell r="AI1171">
            <v>5</v>
          </cell>
          <cell r="AJ1171" t="str">
            <v>V</v>
          </cell>
          <cell r="AL1171">
            <v>1</v>
          </cell>
          <cell r="AM1171" t="str">
            <v>importDirect</v>
          </cell>
          <cell r="AN1171">
            <v>3</v>
          </cell>
          <cell r="AO1171" t="str">
            <v>introductionEscaped,spreadNaturalDispersal</v>
          </cell>
          <cell r="AP1171" t="str">
            <v>Øs,OsA,Bu,Ve,Te,Aa,Va,Mr</v>
          </cell>
          <cell r="AQ1171">
            <v>60</v>
          </cell>
          <cell r="AR1171">
            <v>4</v>
          </cell>
          <cell r="AS1171">
            <v>240</v>
          </cell>
          <cell r="AT1171">
            <v>25000</v>
          </cell>
          <cell r="AU1171">
            <v>720</v>
          </cell>
          <cell r="AV1171">
            <v>70</v>
          </cell>
          <cell r="AW1171" t="str">
            <v>Ingen kjent effekt</v>
          </cell>
          <cell r="AX1171" t="str">
            <v>Ingen kjent effekt</v>
          </cell>
          <cell r="BC1171" t="str">
            <v>Ingen kjent effekt</v>
          </cell>
          <cell r="BD1171" t="str">
            <v>Ingen kjent effekt</v>
          </cell>
          <cell r="BE1171" t="str">
            <v>no</v>
          </cell>
          <cell r="BF1171" t="str">
            <v>no</v>
          </cell>
          <cell r="BG1171" t="str">
            <v>V</v>
          </cell>
          <cell r="BK1171" t="str">
            <v>temperate_nemoral:NorthAndCentralAmerica</v>
          </cell>
          <cell r="BM1171" t="str">
            <v>temperate_boreal:Europe|temperate_nemoral:Europe,Asia,NorthAndCentralAmerica</v>
          </cell>
          <cell r="BO1171">
            <v>2</v>
          </cell>
          <cell r="BR1171" t="str">
            <v>RedListCategoryLevel</v>
          </cell>
          <cell r="BT1171">
            <v>3</v>
          </cell>
          <cell r="BW1171" t="str">
            <v>SpreadYearlyIncreaseObservations</v>
          </cell>
          <cell r="BX1171">
            <v>273</v>
          </cell>
          <cell r="BY1171">
            <v>1</v>
          </cell>
          <cell r="CB1171" t="str">
            <v>T2,T32,T35,T37-C-3,T1</v>
          </cell>
          <cell r="CC1171">
            <v>1</v>
          </cell>
          <cell r="CH1171">
            <v>1</v>
          </cell>
          <cell r="CM1171">
            <v>1</v>
          </cell>
          <cell r="CQ1171">
            <v>1</v>
          </cell>
          <cell r="CU1171">
            <v>1</v>
          </cell>
          <cell r="CX1171">
            <v>0</v>
          </cell>
          <cell r="CY1171">
            <v>1</v>
          </cell>
          <cell r="DB1171">
            <v>0</v>
          </cell>
          <cell r="DC1171" t="str">
            <v>Vårfloks &lt;em&gt;Phlox subulata &lt;/em&gt;stammer fra østlige Nord-Amerika. Arten er en mattedannende, flerårig urt med frøformering, men også med mulighet for klonal formering ved at deler av mattene løsrives og rotslår. Arten etablerer seg særlig på tørt grunnlende.</v>
          </cell>
          <cell r="DD1171" t="str">
            <v>&lt;p&gt;Arten har begynt å reprodusere og danne småbestander i Norge etter første funn på Leangen i Ak Asker i 1957 og første forvilling med bestand på Flekkerøya i VA Kristiansand i 1967. Den har foreløpig ikke kommet seg til et voksested der den kan få noen større, permanent bestand, men i hvert fall et par småbestander var godt etablert før de ble nedbygd (Bu Drammen, Te Porsgrunn). Arten er trolig i begynnelsen av en ekspansjon i Norge.&lt;/p&gt;</v>
          </cell>
          <cell r="DE1171" t="str">
            <v>Arten er populær som hagestaude, særlig i fjellhager, og sprer seg middels lett ut, særlig ved at deler av mattene løsrives.</v>
          </cell>
          <cell r="DF1171" t="str">
            <v>Invasjonspotensialet er moderat, som en kombinasjon av begrenset median levetid og moderat ekspansjonshastighet.</v>
          </cell>
          <cell r="DG1171" t="str">
            <v>Arten etablerer seg best på bergkoller og grunnlende, på steder med generelt mange sårbare stedegne arter, men den er ikke ekspansiv og synes ikke å bli det heller. Vi vurderer den til ikke å ha noen kjent negativ økologisk effekt.</v>
          </cell>
          <cell r="DH1171" t="str">
            <v>&lt;p&gt;Vårfloks vurderes til låg økologisk risiko, og bare på grunn av invasjonspotensialet.&lt;/p&gt;</v>
          </cell>
          <cell r="DI1171">
            <v>0</v>
          </cell>
        </row>
        <row r="1172">
          <cell r="B1172" t="str">
            <v>Phoenix dactylifera</v>
          </cell>
          <cell r="C1172" t="str">
            <v>L.</v>
          </cell>
          <cell r="D1172" t="str">
            <v>daddelpalme</v>
          </cell>
          <cell r="E1172">
            <v>59353</v>
          </cell>
          <cell r="F1172">
            <v>99393</v>
          </cell>
          <cell r="G1172" t="str">
            <v>ExpertGroups/Karplanter/N</v>
          </cell>
          <cell r="H1172" t="str">
            <v>Karplanter</v>
          </cell>
          <cell r="I1172" t="str">
            <v>Karplanter</v>
          </cell>
          <cell r="J1172" t="str">
            <v>NotApplicable</v>
          </cell>
          <cell r="M1172" t="str">
            <v>canNotEstablishWithin50years</v>
          </cell>
          <cell r="AA1172">
            <v>1950</v>
          </cell>
          <cell r="AB1172" t="str">
            <v>terrestrial</v>
          </cell>
          <cell r="AD1172" t="str">
            <v>unknown</v>
          </cell>
          <cell r="AE1172" t="str">
            <v>no</v>
          </cell>
          <cell r="AF1172" t="str">
            <v>unknown</v>
          </cell>
          <cell r="AI1172">
            <v>20</v>
          </cell>
          <cell r="AJ1172" t="str">
            <v>V</v>
          </cell>
          <cell r="AW1172" t="str">
            <v>Ingen kjent effekt</v>
          </cell>
          <cell r="AX1172" t="str">
            <v>En av de viktigste næringsplanter i tørre, subtropiske og tropiske områder.</v>
          </cell>
          <cell r="BC1172" t="str">
            <v>Ingen kjent effekt</v>
          </cell>
          <cell r="BD1172" t="str">
            <v>Ingen kjent effekt</v>
          </cell>
          <cell r="BK1172" t="str">
            <v>subtropic_dry:Asia,Africa</v>
          </cell>
          <cell r="BM1172" t="str">
            <v>subtropic_mediterranean:Europe,Asia,Africa,Oceania,NorthAndCentralAmerica,SouthAmerica|subtropic_dry:Asia,Africa,Oceania,NorthAndCentralAmerica,SouthAmerica</v>
          </cell>
          <cell r="DI1172">
            <v>0</v>
          </cell>
        </row>
        <row r="1173">
          <cell r="B1173" t="str">
            <v>Photinia davidiana</v>
          </cell>
          <cell r="C1173" t="str">
            <v>(Decne.) Cardot</v>
          </cell>
          <cell r="E1173">
            <v>102665</v>
          </cell>
          <cell r="F1173">
            <v>143521</v>
          </cell>
          <cell r="G1173" t="str">
            <v>ExpertGroups/Karplanter/N</v>
          </cell>
          <cell r="H1173" t="str">
            <v>Karplanter</v>
          </cell>
          <cell r="I1173" t="str">
            <v>Karplanter</v>
          </cell>
          <cell r="J1173" t="str">
            <v>NotApplicable</v>
          </cell>
          <cell r="M1173" t="str">
            <v>canNotEstablishWithin50years</v>
          </cell>
          <cell r="AA1173">
            <v>2016</v>
          </cell>
          <cell r="AB1173" t="str">
            <v>terrestrial</v>
          </cell>
          <cell r="AD1173" t="str">
            <v>unknown</v>
          </cell>
          <cell r="AE1173" t="str">
            <v>no</v>
          </cell>
          <cell r="AF1173" t="str">
            <v>unknown</v>
          </cell>
          <cell r="AI1173">
            <v>10</v>
          </cell>
          <cell r="AJ1173" t="str">
            <v>V</v>
          </cell>
          <cell r="AW1173" t="str">
            <v>Ingen kjent effekt</v>
          </cell>
          <cell r="AX1173" t="str">
            <v>Ingen kjent effekt</v>
          </cell>
          <cell r="BC1173" t="str">
            <v>Ingen kjent effekt</v>
          </cell>
          <cell r="BD1173" t="str">
            <v>Ingen kjent effekt</v>
          </cell>
          <cell r="BK1173" t="str">
            <v>subtropic_unspecified:Asia</v>
          </cell>
          <cell r="BM1173" t="str">
            <v>temperate_boreal:NorthAndCentralAmerica|temperate_nemoral:Europe|subtropic_unspecified:Asia|subtropic_humid:Oceania</v>
          </cell>
          <cell r="DI1173">
            <v>0</v>
          </cell>
        </row>
        <row r="1174">
          <cell r="B1174" t="str">
            <v>Physalis alkekengi</v>
          </cell>
          <cell r="C1174" t="str">
            <v>L.</v>
          </cell>
          <cell r="D1174" t="str">
            <v>japanlykt</v>
          </cell>
          <cell r="E1174">
            <v>63699</v>
          </cell>
          <cell r="F1174">
            <v>103739</v>
          </cell>
          <cell r="G1174" t="str">
            <v>ExpertGroups/Karplanter/N</v>
          </cell>
          <cell r="H1174" t="str">
            <v>Karplanter</v>
          </cell>
          <cell r="I1174" t="str">
            <v>Karplanter</v>
          </cell>
          <cell r="J1174" t="str">
            <v>AlienSpecie</v>
          </cell>
          <cell r="N1174">
            <v>2</v>
          </cell>
          <cell r="Q1174">
            <v>1</v>
          </cell>
          <cell r="T1174" t="str">
            <v>LO</v>
          </cell>
          <cell r="U1174">
            <v>2</v>
          </cell>
          <cell r="V1174" t="str">
            <v>2AB,1</v>
          </cell>
          <cell r="X1174">
            <v>2</v>
          </cell>
          <cell r="Y1174">
            <v>3</v>
          </cell>
          <cell r="Z1174">
            <v>1</v>
          </cell>
          <cell r="AA1174">
            <v>1927</v>
          </cell>
          <cell r="AB1174" t="str">
            <v>terrestrial</v>
          </cell>
          <cell r="AD1174" t="str">
            <v>unknown</v>
          </cell>
          <cell r="AE1174" t="str">
            <v>yes</v>
          </cell>
          <cell r="AF1174" t="str">
            <v>unknown</v>
          </cell>
          <cell r="AG1174">
            <v>1960</v>
          </cell>
          <cell r="AH1174" t="str">
            <v>Oslo: Ulvøya</v>
          </cell>
          <cell r="AI1174">
            <v>5</v>
          </cell>
          <cell r="AJ1174" t="str">
            <v>V</v>
          </cell>
          <cell r="AL1174">
            <v>1</v>
          </cell>
          <cell r="AM1174" t="str">
            <v>importDirect</v>
          </cell>
          <cell r="AN1174">
            <v>2</v>
          </cell>
          <cell r="AO1174" t="str">
            <v>introductionEscaped,introductionTransportpollution</v>
          </cell>
          <cell r="AP1174" t="str">
            <v>Øs,OsA,He,Bu,Ve,Te,Aa,Va,Ro</v>
          </cell>
          <cell r="AQ1174">
            <v>40</v>
          </cell>
          <cell r="AR1174">
            <v>4</v>
          </cell>
          <cell r="AS1174">
            <v>160</v>
          </cell>
          <cell r="AT1174">
            <v>54000</v>
          </cell>
          <cell r="AU1174">
            <v>320</v>
          </cell>
          <cell r="AV1174">
            <v>100</v>
          </cell>
          <cell r="AW1174" t="str">
            <v>Ingen kjent effekt</v>
          </cell>
          <cell r="AX1174" t="str">
            <v>Ingen kjent effekt</v>
          </cell>
          <cell r="BC1174" t="str">
            <v>Ingen kjent effekt</v>
          </cell>
          <cell r="BD1174" t="str">
            <v>Ingen kjent effekt</v>
          </cell>
          <cell r="BE1174" t="str">
            <v>no</v>
          </cell>
          <cell r="BF1174" t="str">
            <v>no</v>
          </cell>
          <cell r="BG1174" t="str">
            <v>V</v>
          </cell>
          <cell r="BK1174" t="str">
            <v>temperate_nemoral:Europe,Asia|temperate_dry:Europe,Asia|subtropic_unspecified:Asia|subtropic_mediterranean:Europe,Asia</v>
          </cell>
          <cell r="BM1174" t="str">
            <v>temperate_nemoral:Europe,Asia,Oceania,NorthAndCentralAmerica|temperate_dry:Europe,Asia|subtropic_unspecified:Asia|subtropic_mediterranean:Europe,Asia</v>
          </cell>
          <cell r="BO1174">
            <v>2</v>
          </cell>
          <cell r="BR1174" t="str">
            <v>RedListCategoryLevel</v>
          </cell>
          <cell r="BT1174">
            <v>2</v>
          </cell>
          <cell r="BW1174" t="str">
            <v>SpreadYearlyIncreaseObservations</v>
          </cell>
          <cell r="BX1174">
            <v>102</v>
          </cell>
          <cell r="BY1174">
            <v>1</v>
          </cell>
          <cell r="CB1174" t="str">
            <v>T35,T37-C-3,T43-C-1,T42</v>
          </cell>
          <cell r="CC1174">
            <v>1</v>
          </cell>
          <cell r="CH1174">
            <v>1</v>
          </cell>
          <cell r="CM1174">
            <v>1</v>
          </cell>
          <cell r="CQ1174">
            <v>1</v>
          </cell>
          <cell r="CU1174">
            <v>1</v>
          </cell>
          <cell r="CX1174">
            <v>0</v>
          </cell>
          <cell r="CY1174">
            <v>1</v>
          </cell>
          <cell r="DB1174">
            <v>0</v>
          </cell>
          <cell r="DC1174" t="str">
            <v>Japanlykt &lt;em&gt;Physalis alkekengi &lt;/em&gt;stammer fra Sørøst-Europa og Asia øst til Japan. Arten er en nokså kortlevd flerårig urt med vegetativ formering (klonal) ved jordstengler og også med frøformering. Fruktene spres med vind og kanskje dyr.</v>
          </cell>
          <cell r="DD1174" t="str">
            <v>&lt;p&gt;Arten ble først funnet i 1927 på Oslo kommunes søppelfylling på Langøyene i Ak Nesodden. Etter den tid har det dukket opp spredte forekomster fra Østfold inn til Mjøsområdet i Hedmark (Ringsaker) og langs kysten til Vest-Agder, med ett funn i Rogaland (Vindafjord). Arten har langlevde, etablerte bestander flere steder.&lt;/p&gt;</v>
          </cell>
          <cell r="DE1174" t="str">
            <v>Japanlykt er i dag dyrket som prydplante på grunn av de oransjefargete, oppblåste fruktene og ble tidligere dyrket som medisinplante. Den frør seg godt i Norge og danner små bestander, med økende antall funn på grunn av økende popularitet, men har problemer med å naturalisere seg, muligens fordi den har problemer med å nå fram til egnete naturtyper.</v>
          </cell>
          <cell r="DF1174" t="str">
            <v>Japanlykt har begrenset invasjonspotensial, som en kombinasjon av begrenset ekspansjonshastighet og begrenset median levetid.</v>
          </cell>
          <cell r="DG1174" t="str">
            <v>Arten har ingen kjent negativ økologisk effekt per dags dato. Den er stort sett bare funnet i bosetninger. Funnfrekvensen er imidlertid økende og naturalisering kan forventes, men uvisst i hvilke naturtyper.</v>
          </cell>
          <cell r="DH1174" t="str">
            <v>&lt;p&gt;Japanlykt vurderes til låg økologisk risiko, og bare på grunn av invasjonspotensialet.&lt;/p&gt;</v>
          </cell>
          <cell r="DI1174">
            <v>0</v>
          </cell>
        </row>
        <row r="1175">
          <cell r="B1175" t="str">
            <v>Physalis grisea</v>
          </cell>
          <cell r="C1175" t="str">
            <v>(Waterf.) M.Martinez</v>
          </cell>
          <cell r="D1175" t="str">
            <v>gyllenbær</v>
          </cell>
          <cell r="E1175">
            <v>63700</v>
          </cell>
          <cell r="F1175">
            <v>103740</v>
          </cell>
          <cell r="G1175" t="str">
            <v>ExpertGroups/Karplanter/N</v>
          </cell>
          <cell r="H1175" t="str">
            <v>Karplanter</v>
          </cell>
          <cell r="I1175" t="str">
            <v>Karplanter</v>
          </cell>
          <cell r="J1175" t="str">
            <v>NotApplicable</v>
          </cell>
          <cell r="M1175" t="str">
            <v>canNotEstablishWithin50years</v>
          </cell>
          <cell r="AA1175">
            <v>2003</v>
          </cell>
          <cell r="AB1175" t="str">
            <v>terrestrial</v>
          </cell>
          <cell r="AD1175" t="str">
            <v>unknown</v>
          </cell>
          <cell r="AE1175" t="str">
            <v>no</v>
          </cell>
          <cell r="AF1175" t="str">
            <v>unknown</v>
          </cell>
          <cell r="AI1175">
            <v>1</v>
          </cell>
          <cell r="AJ1175" t="str">
            <v>V</v>
          </cell>
          <cell r="AW1175" t="str">
            <v>Ingen kjent effekt</v>
          </cell>
          <cell r="AX1175" t="str">
            <v>Ingen kjent effekt</v>
          </cell>
          <cell r="BC1175" t="str">
            <v>Ingen kjent effekt</v>
          </cell>
          <cell r="BD1175" t="str">
            <v>Ingen kjent effekt</v>
          </cell>
          <cell r="BK1175" t="str">
            <v>tropic:NorthAndCentralAmerica,SouthAmerica</v>
          </cell>
          <cell r="BM1175" t="str">
            <v>temperate_nemoral:Europe,Asia,NorthAndCentralAmerica|subtropic_mediterranean:NorthAndCentralAmerica|tropic:NorthAndCentralAmerica,SouthAmerica</v>
          </cell>
          <cell r="DI1175">
            <v>0</v>
          </cell>
        </row>
        <row r="1176">
          <cell r="B1176" t="str">
            <v>Physalis ixocarpa</v>
          </cell>
          <cell r="C1176" t="str">
            <v>Brot. ex Hornem.</v>
          </cell>
          <cell r="E1176">
            <v>84849</v>
          </cell>
          <cell r="F1176">
            <v>127986</v>
          </cell>
          <cell r="G1176" t="str">
            <v>ExpertGroups/Karplanter/N</v>
          </cell>
          <cell r="H1176" t="str">
            <v>Karplanter</v>
          </cell>
          <cell r="I1176" t="str">
            <v>Karplanter</v>
          </cell>
          <cell r="J1176" t="str">
            <v>NotApplicable</v>
          </cell>
          <cell r="M1176" t="str">
            <v>canNotEstablishWithin50years</v>
          </cell>
          <cell r="AA1176">
            <v>1998</v>
          </cell>
          <cell r="AB1176" t="str">
            <v>terrestrial</v>
          </cell>
          <cell r="AD1176" t="str">
            <v>unknown</v>
          </cell>
          <cell r="AE1176" t="str">
            <v>no</v>
          </cell>
          <cell r="AF1176" t="str">
            <v>unknown</v>
          </cell>
          <cell r="AI1176">
            <v>1</v>
          </cell>
          <cell r="AJ1176" t="str">
            <v>V</v>
          </cell>
          <cell r="AW1176" t="str">
            <v>Ingen kjent effekt</v>
          </cell>
          <cell r="AX1176" t="str">
            <v>Ingen kjent effekt</v>
          </cell>
          <cell r="BC1176" t="str">
            <v>Ingen kjent effekt</v>
          </cell>
          <cell r="BD1176" t="str">
            <v>Ingen kjent effekt</v>
          </cell>
          <cell r="BK1176" t="str">
            <v>subtropic_unspecified:NorthAndCentralAmerica|tropic:NorthAndCentralAmerica</v>
          </cell>
          <cell r="BM1176" t="str">
            <v>temperate_nemoral:Europe,Oceania|subtropic_unspecified:NorthAndCentralAmerica|subtropic_mediterranean:Europe,Oceania|tropic:NorthAndCentralAmerica</v>
          </cell>
          <cell r="DI1176">
            <v>0</v>
          </cell>
        </row>
        <row r="1177">
          <cell r="B1177" t="str">
            <v>Physalis peruviana</v>
          </cell>
          <cell r="C1177" t="str">
            <v>L.</v>
          </cell>
          <cell r="D1177" t="str">
            <v>barbadoslykt</v>
          </cell>
          <cell r="E1177">
            <v>63701</v>
          </cell>
          <cell r="F1177">
            <v>103741</v>
          </cell>
          <cell r="G1177" t="str">
            <v>ExpertGroups/Karplanter/N</v>
          </cell>
          <cell r="H1177" t="str">
            <v>Karplanter</v>
          </cell>
          <cell r="I1177" t="str">
            <v>Karplanter</v>
          </cell>
          <cell r="J1177" t="str">
            <v>NotApplicable</v>
          </cell>
          <cell r="M1177" t="str">
            <v>canNotEstablishWithin50years</v>
          </cell>
          <cell r="AA1177">
            <v>1992</v>
          </cell>
          <cell r="AB1177" t="str">
            <v>terrestrial</v>
          </cell>
          <cell r="AD1177" t="str">
            <v>unknown</v>
          </cell>
          <cell r="AE1177" t="str">
            <v>no</v>
          </cell>
          <cell r="AF1177" t="str">
            <v>unknown</v>
          </cell>
          <cell r="AI1177">
            <v>1</v>
          </cell>
          <cell r="AJ1177" t="str">
            <v>V</v>
          </cell>
          <cell r="AW1177" t="str">
            <v>Ingen kjent effekt</v>
          </cell>
          <cell r="AX1177" t="str">
            <v>Ingen kjent effekt</v>
          </cell>
          <cell r="BC1177" t="str">
            <v>Ingen kjent effekt</v>
          </cell>
          <cell r="BD1177" t="str">
            <v>Ingen kjent effekt</v>
          </cell>
          <cell r="BK1177" t="str">
            <v>subtropic_highlands:SouthAmerica|tropic:SouthAmerica</v>
          </cell>
          <cell r="BM1177" t="str">
            <v>subtropic_unspecified:Europe,Asia,Africa,Oceania,NorthAndCentralAmerica,SouthAmerica|subtropic_highlands:Asia,Africa,SouthAmerica|tropic:Asia,Africa,Oceania,NorthAndCentralAmerica,SouthAmerica</v>
          </cell>
          <cell r="DI1177">
            <v>0</v>
          </cell>
        </row>
        <row r="1178">
          <cell r="B1178" t="str">
            <v>Physalis philadelphica</v>
          </cell>
          <cell r="C1178" t="str">
            <v>Lam.</v>
          </cell>
          <cell r="D1178" t="str">
            <v>tomatillo</v>
          </cell>
          <cell r="E1178">
            <v>63702</v>
          </cell>
          <cell r="F1178">
            <v>103742</v>
          </cell>
          <cell r="G1178" t="str">
            <v>ExpertGroups/Karplanter/N</v>
          </cell>
          <cell r="H1178" t="str">
            <v>Karplanter</v>
          </cell>
          <cell r="I1178" t="str">
            <v>Karplanter</v>
          </cell>
          <cell r="J1178" t="str">
            <v>NotApplicable</v>
          </cell>
          <cell r="M1178" t="str">
            <v>canNotEstablishWithin50years</v>
          </cell>
          <cell r="AA1178">
            <v>1972</v>
          </cell>
          <cell r="AB1178" t="str">
            <v>terrestrial</v>
          </cell>
          <cell r="AD1178" t="str">
            <v>unknown</v>
          </cell>
          <cell r="AE1178" t="str">
            <v>no</v>
          </cell>
          <cell r="AF1178" t="str">
            <v>unknown</v>
          </cell>
          <cell r="AI1178">
            <v>1</v>
          </cell>
          <cell r="AJ1178" t="str">
            <v>V</v>
          </cell>
          <cell r="AW1178" t="str">
            <v>Ingen kjent effekt</v>
          </cell>
          <cell r="AX1178" t="str">
            <v>Ingen kjent effekt</v>
          </cell>
          <cell r="BC1178" t="str">
            <v>Ingen kjent effekt</v>
          </cell>
          <cell r="BD1178" t="str">
            <v>Ingen kjent effekt</v>
          </cell>
          <cell r="BK1178" t="str">
            <v>subtropic_unspecified:NorthAndCentralAmerica|tropic:NorthAndCentralAmerica</v>
          </cell>
          <cell r="BM1178" t="str">
            <v>subtropic_unspecified:Europe,Oceania,NorthAndCentralAmerica|tropic:Oceania,NorthAndCentralAmerica</v>
          </cell>
          <cell r="DI1178">
            <v>0</v>
          </cell>
        </row>
        <row r="1179">
          <cell r="B1179" t="str">
            <v>Physalis virginiana</v>
          </cell>
          <cell r="C1179" t="str">
            <v>Mill.</v>
          </cell>
          <cell r="D1179" t="str">
            <v>virginiabær</v>
          </cell>
          <cell r="E1179">
            <v>63703</v>
          </cell>
          <cell r="F1179">
            <v>103743</v>
          </cell>
          <cell r="G1179" t="str">
            <v>ExpertGroups/Karplanter/N</v>
          </cell>
          <cell r="H1179" t="str">
            <v>Karplanter</v>
          </cell>
          <cell r="I1179" t="str">
            <v>Karplanter</v>
          </cell>
          <cell r="J1179" t="str">
            <v>NotApplicable</v>
          </cell>
          <cell r="M1179" t="str">
            <v>canNotEstablishWithin50years</v>
          </cell>
          <cell r="AA1179">
            <v>1986</v>
          </cell>
          <cell r="AB1179" t="str">
            <v>terrestrial</v>
          </cell>
          <cell r="AD1179" t="str">
            <v>origin</v>
          </cell>
          <cell r="AE1179" t="str">
            <v>no</v>
          </cell>
          <cell r="AF1179" t="str">
            <v>unknown</v>
          </cell>
          <cell r="AI1179">
            <v>5</v>
          </cell>
          <cell r="AJ1179" t="str">
            <v>V</v>
          </cell>
          <cell r="AW1179" t="str">
            <v>Ingen kjent effekt</v>
          </cell>
          <cell r="AX1179" t="str">
            <v>Ingen kjent effekt</v>
          </cell>
          <cell r="BC1179" t="str">
            <v>Ingen kjent effekt</v>
          </cell>
          <cell r="BD1179" t="str">
            <v>Ingen kjent effekt</v>
          </cell>
          <cell r="BK1179" t="str">
            <v>temperate_nemoral:NorthAndCentralAmerica|subtropic_unspecified:NorthAndCentralAmerica</v>
          </cell>
          <cell r="BM1179" t="str">
            <v>temperate_nemoral:NorthAndCentralAmerica|subtropic_unspecified:Oceania,NorthAndCentralAmerica</v>
          </cell>
          <cell r="DI1179">
            <v>0</v>
          </cell>
        </row>
        <row r="1180">
          <cell r="B1180" t="str">
            <v>Physocarpus opulifolius</v>
          </cell>
          <cell r="C1180" t="str">
            <v>(L.) Maxim.</v>
          </cell>
          <cell r="D1180" t="str">
            <v>blærespirea</v>
          </cell>
          <cell r="E1180">
            <v>63295</v>
          </cell>
          <cell r="F1180">
            <v>103335</v>
          </cell>
          <cell r="G1180" t="str">
            <v>ExpertGroups/Karplanter/N</v>
          </cell>
          <cell r="H1180" t="str">
            <v>Karplanter</v>
          </cell>
          <cell r="I1180" t="str">
            <v>Karplanter</v>
          </cell>
          <cell r="J1180" t="str">
            <v>AlienSpecie</v>
          </cell>
          <cell r="N1180">
            <v>3</v>
          </cell>
          <cell r="Q1180">
            <v>1</v>
          </cell>
          <cell r="T1180" t="str">
            <v>LO</v>
          </cell>
          <cell r="U1180">
            <v>2</v>
          </cell>
          <cell r="V1180" t="str">
            <v>3A,1</v>
          </cell>
          <cell r="X1180">
            <v>2</v>
          </cell>
          <cell r="Y1180">
            <v>3</v>
          </cell>
          <cell r="Z1180">
            <v>1</v>
          </cell>
          <cell r="AA1180">
            <v>1919</v>
          </cell>
          <cell r="AB1180" t="str">
            <v>terrestrial</v>
          </cell>
          <cell r="AD1180" t="str">
            <v>unknown</v>
          </cell>
          <cell r="AE1180" t="str">
            <v>yes</v>
          </cell>
          <cell r="AF1180" t="str">
            <v>unknown</v>
          </cell>
          <cell r="AG1180">
            <v>1919</v>
          </cell>
          <cell r="AH1180" t="str">
            <v>Oslo: Bygdøy</v>
          </cell>
          <cell r="AI1180">
            <v>15</v>
          </cell>
          <cell r="AJ1180" t="str">
            <v>V</v>
          </cell>
          <cell r="AL1180">
            <v>1</v>
          </cell>
          <cell r="AM1180" t="str">
            <v>importDirect</v>
          </cell>
          <cell r="AN1180">
            <v>4</v>
          </cell>
          <cell r="AO1180" t="str">
            <v>introductionEscaped,spreadNaturalDispersal</v>
          </cell>
          <cell r="AP1180" t="str">
            <v>Øs,OsA,Op,Bu,Ve,Te,Aa,Va,Ro,Ho,Sf,Mr</v>
          </cell>
          <cell r="AQ1180">
            <v>80</v>
          </cell>
          <cell r="AR1180">
            <v>4</v>
          </cell>
          <cell r="AS1180">
            <v>320</v>
          </cell>
          <cell r="AT1180">
            <v>105000</v>
          </cell>
          <cell r="AU1180">
            <v>640</v>
          </cell>
          <cell r="AV1180">
            <v>75</v>
          </cell>
          <cell r="AW1180" t="str">
            <v>Ingen kjent effekt</v>
          </cell>
          <cell r="AX1180" t="str">
            <v>Ingen kjent effekt</v>
          </cell>
          <cell r="BC1180" t="str">
            <v>Ingen kjent effekt</v>
          </cell>
          <cell r="BD1180" t="str">
            <v>Ingen kjent effekt</v>
          </cell>
          <cell r="BE1180" t="str">
            <v>no</v>
          </cell>
          <cell r="BF1180" t="str">
            <v>no</v>
          </cell>
          <cell r="BK1180" t="str">
            <v>temperate_boreal:NorthAndCentralAmerica|temperate_nemoral:NorthAndCentralAmerica</v>
          </cell>
          <cell r="BM1180" t="str">
            <v>temperate_boreal:Europe,NorthAndCentralAmerica|temperate_nemoral:Europe,NorthAndCentralAmerica</v>
          </cell>
          <cell r="BO1180">
            <v>3</v>
          </cell>
          <cell r="BR1180" t="str">
            <v>RedListCategoryLevel</v>
          </cell>
          <cell r="BT1180">
            <v>2</v>
          </cell>
          <cell r="BW1180" t="str">
            <v>SpreadYearlyIncreaseObservations</v>
          </cell>
          <cell r="BX1180">
            <v>113</v>
          </cell>
          <cell r="BY1180">
            <v>1</v>
          </cell>
          <cell r="CB1180" t="str">
            <v>T4,T35,T37-C-3,T32</v>
          </cell>
          <cell r="CC1180">
            <v>1</v>
          </cell>
          <cell r="CH1180">
            <v>1</v>
          </cell>
          <cell r="CM1180">
            <v>1</v>
          </cell>
          <cell r="CP1180" t="str">
            <v>Åpen grunnlendt kalkmark i boreonemoral sone</v>
          </cell>
          <cell r="CQ1180">
            <v>1</v>
          </cell>
          <cell r="CU1180">
            <v>1</v>
          </cell>
          <cell r="CX1180">
            <v>0</v>
          </cell>
          <cell r="CY1180">
            <v>1</v>
          </cell>
          <cell r="DB1180">
            <v>0</v>
          </cell>
          <cell r="DC1180" t="str">
            <v>&lt;p&gt;Blærespirea &lt;em&gt;Physocarpus opulifolius &lt;/em&gt;er en busk fra boreal og temperert sone i østlige Nord-Amerika. Arten er dyrket som hagebusk, men er ikke voldsomt populær. Arten er en 1,5-3 m høg busk med frøreproduksjon. Den setter frø i Norge, og frøene spres passivt over små distanser.&lt;/p&gt;</v>
          </cell>
          <cell r="DD1180" t="str">
            <v>&lt;p&gt;Blærespirea har vært i langsom, men jamn etablering og spredning i Norge siden første noterte antatte etablering på Bygdøy i Oslo rundt 1919. Bygdøy er fortsatt en hovedlokalitet for arten i Norge. Det virker som arten hittil har etablert seg i kystfylkene til Møre og Romsdal, men også med tidlig etablering (trolig allerede rundt 1920) inn i landet til Hadeland (Op Gran).&lt;/p&gt;</v>
          </cell>
          <cell r="DE1180" t="str">
            <v>Arten spres med hageutkast fra hager og lignende, og egenspres ved hjelp av frø fra hager og i naturen.</v>
          </cell>
          <cell r="DF1180" t="str">
            <v>Arten har et moderat invasjonspotensial, som kombinasjon av moderat median levetid og begrenset ekspansjonshastighet. Blærespirea er foreløpig ikke særlig ekspansiv, sjøl om den har vært i landet og reprodusert i norsk natur i snart 100 år. Den har så langsom ekspansjon at det vil ta lang tid før denne kan bli et problem i norsk natur.</v>
          </cell>
          <cell r="DG1180" t="str">
            <v>Arten vurderes til ingen kjent negativ økologisk effekt. Arten forvilles rimelig lett og naturaliseres i kratt, skogkanter og lysåpen skog. Ett funn er rapportert fra "kalknaus mellom Snarøyveien og sjøen" (Ak Bærum 1991), altså åpen grunnlendt kalkmark i boreonemoral sone. Arten er likevel såpass sjelden at den ikke har eller forventes å få noen økologisk virkning i norsk natur.</v>
          </cell>
          <cell r="DH1180" t="str">
            <v>&lt;p&gt;Blærespirea vurderes til låg økologisk risiko, på grunn av et moderat invasjonspotensial kombinert med ingen kjent økologisk effekt.&lt;/p&gt;</v>
          </cell>
          <cell r="DI1180">
            <v>0</v>
          </cell>
        </row>
        <row r="1181">
          <cell r="B1181" t="str">
            <v>Physochlaina orientalis</v>
          </cell>
          <cell r="C1181" t="str">
            <v>G.Don</v>
          </cell>
          <cell r="E1181">
            <v>135362</v>
          </cell>
          <cell r="F1181">
            <v>127988</v>
          </cell>
          <cell r="G1181" t="str">
            <v>ExpertGroups/Karplanter/N</v>
          </cell>
          <cell r="H1181" t="str">
            <v>Karplanter</v>
          </cell>
          <cell r="I1181" t="str">
            <v>Karplanter</v>
          </cell>
          <cell r="J1181" t="str">
            <v>NotApplicable</v>
          </cell>
          <cell r="M1181" t="str">
            <v>canNotEstablishWithin50years</v>
          </cell>
          <cell r="AA1181">
            <v>1892</v>
          </cell>
          <cell r="AB1181" t="str">
            <v>terrestrial</v>
          </cell>
          <cell r="AD1181" t="str">
            <v>unknown</v>
          </cell>
          <cell r="AE1181" t="str">
            <v>no</v>
          </cell>
          <cell r="AF1181" t="str">
            <v>unknown</v>
          </cell>
          <cell r="AI1181">
            <v>5</v>
          </cell>
          <cell r="AJ1181" t="str">
            <v>V</v>
          </cell>
          <cell r="AW1181" t="str">
            <v>Ingen kjent effekt</v>
          </cell>
          <cell r="AX1181" t="str">
            <v>Ingen kjent effekt</v>
          </cell>
          <cell r="BC1181" t="str">
            <v>Ingen kjent effekt</v>
          </cell>
          <cell r="BD1181" t="str">
            <v>Ingen kjent effekt</v>
          </cell>
          <cell r="BK1181" t="str">
            <v>temperate_nemoral:Asia|temperate_dry:Asia</v>
          </cell>
          <cell r="BM1181" t="str">
            <v>temperate_nemoral:Asia|temperate_dry:Asia</v>
          </cell>
          <cell r="DI1181">
            <v>0</v>
          </cell>
        </row>
        <row r="1182">
          <cell r="B1182" t="str">
            <v>Phyteuma scheuchzeri</v>
          </cell>
          <cell r="C1182" t="str">
            <v>All.</v>
          </cell>
          <cell r="D1182" t="str">
            <v>kulevadderot</v>
          </cell>
          <cell r="E1182">
            <v>60923</v>
          </cell>
          <cell r="F1182">
            <v>100963</v>
          </cell>
          <cell r="G1182" t="str">
            <v>ExpertGroups/Karplanter/N</v>
          </cell>
          <cell r="H1182" t="str">
            <v>Karplanter</v>
          </cell>
          <cell r="I1182" t="str">
            <v>Karplanter</v>
          </cell>
          <cell r="J1182" t="str">
            <v>NotApplicable</v>
          </cell>
          <cell r="M1182" t="str">
            <v>canNotEstablishWithin50years</v>
          </cell>
          <cell r="AA1182">
            <v>1950</v>
          </cell>
          <cell r="AB1182" t="str">
            <v>terrestrial</v>
          </cell>
          <cell r="AD1182" t="str">
            <v>unknown</v>
          </cell>
          <cell r="AE1182" t="str">
            <v>no</v>
          </cell>
          <cell r="AF1182" t="str">
            <v>unknown</v>
          </cell>
          <cell r="AI1182">
            <v>5</v>
          </cell>
          <cell r="AJ1182" t="str">
            <v>V</v>
          </cell>
          <cell r="AW1182" t="str">
            <v>Ingen kjent effekt</v>
          </cell>
          <cell r="AX1182" t="str">
            <v>Ingen kjent effekt</v>
          </cell>
          <cell r="BC1182" t="str">
            <v>Ingen kjent effekt</v>
          </cell>
          <cell r="BD1182" t="str">
            <v>Ingen kjent effekt</v>
          </cell>
          <cell r="BK1182" t="str">
            <v>temperate_nemoral:Europe</v>
          </cell>
          <cell r="BM1182" t="str">
            <v>temperate_nemoral:Europe</v>
          </cell>
          <cell r="DI1182">
            <v>0</v>
          </cell>
        </row>
        <row r="1183">
          <cell r="B1183" t="str">
            <v>Phyteuma spicatum caeruleum</v>
          </cell>
          <cell r="C1183" t="str">
            <v>Rich.Schulz</v>
          </cell>
          <cell r="D1183" t="str">
            <v>blåvadderot</v>
          </cell>
          <cell r="E1183">
            <v>135363</v>
          </cell>
          <cell r="F1183">
            <v>100965</v>
          </cell>
          <cell r="G1183" t="str">
            <v>ExpertGroups/Karplanter/N</v>
          </cell>
          <cell r="H1183" t="str">
            <v>Karplanter</v>
          </cell>
          <cell r="I1183" t="str">
            <v>Karplanter</v>
          </cell>
          <cell r="J1183" t="str">
            <v>AlienSpecie</v>
          </cell>
          <cell r="N1183">
            <v>1</v>
          </cell>
          <cell r="Q1183">
            <v>1</v>
          </cell>
          <cell r="T1183" t="str">
            <v>NK</v>
          </cell>
          <cell r="U1183">
            <v>1</v>
          </cell>
          <cell r="V1183" t="str">
            <v>1,1</v>
          </cell>
          <cell r="X1183">
            <v>2</v>
          </cell>
          <cell r="Y1183">
            <v>2</v>
          </cell>
          <cell r="Z1183">
            <v>1</v>
          </cell>
          <cell r="AA1183">
            <v>1908</v>
          </cell>
          <cell r="AB1183" t="str">
            <v>terrestrial</v>
          </cell>
          <cell r="AD1183" t="str">
            <v>origin</v>
          </cell>
          <cell r="AE1183" t="str">
            <v>yes</v>
          </cell>
          <cell r="AF1183" t="str">
            <v>unknown</v>
          </cell>
          <cell r="AG1183">
            <v>1908</v>
          </cell>
          <cell r="AH1183" t="str">
            <v>ST Røros: Sundbakken</v>
          </cell>
          <cell r="AI1183">
            <v>5</v>
          </cell>
          <cell r="AJ1183" t="str">
            <v>V</v>
          </cell>
          <cell r="AN1183">
            <v>1</v>
          </cell>
          <cell r="AO1183" t="str">
            <v>introductionTransportpollution</v>
          </cell>
          <cell r="AP1183" t="str">
            <v>St</v>
          </cell>
          <cell r="AQ1183">
            <v>4</v>
          </cell>
          <cell r="AR1183">
            <v>1</v>
          </cell>
          <cell r="AS1183">
            <v>4</v>
          </cell>
          <cell r="AT1183">
            <v>1</v>
          </cell>
          <cell r="AU1183">
            <v>4</v>
          </cell>
          <cell r="AV1183">
            <v>0</v>
          </cell>
          <cell r="AW1183" t="str">
            <v>Ingen kjent effekt</v>
          </cell>
          <cell r="AX1183" t="str">
            <v>Ingen kjent effekt</v>
          </cell>
          <cell r="BC1183" t="str">
            <v>Ingen kjent effekt</v>
          </cell>
          <cell r="BD1183" t="str">
            <v>Ingen kjent effekt</v>
          </cell>
          <cell r="BE1183" t="str">
            <v>no</v>
          </cell>
          <cell r="BF1183" t="str">
            <v>no</v>
          </cell>
          <cell r="BK1183" t="str">
            <v>temperate_nemoral:Europe</v>
          </cell>
          <cell r="BM1183" t="str">
            <v>temperate_nemoral:Europe</v>
          </cell>
          <cell r="BO1183">
            <v>2</v>
          </cell>
          <cell r="BR1183" t="str">
            <v>RedListCategoryLevel</v>
          </cell>
          <cell r="BT1183">
            <v>1</v>
          </cell>
          <cell r="BW1183" t="str">
            <v>SpreadYearlyIncreaseCalculatedExpansionSpeed</v>
          </cell>
          <cell r="BX1183">
            <v>0</v>
          </cell>
          <cell r="BY1183">
            <v>1</v>
          </cell>
          <cell r="CB1183" t="str">
            <v>T32</v>
          </cell>
          <cell r="CC1183">
            <v>1</v>
          </cell>
          <cell r="CH1183">
            <v>1</v>
          </cell>
          <cell r="CM1183">
            <v>1</v>
          </cell>
          <cell r="CQ1183">
            <v>1</v>
          </cell>
          <cell r="CU1183">
            <v>1</v>
          </cell>
          <cell r="CX1183">
            <v>0</v>
          </cell>
          <cell r="CY1183">
            <v>1</v>
          </cell>
          <cell r="DB1183">
            <v>0</v>
          </cell>
          <cell r="DC1183" t="str">
            <v>&lt;p&gt;Blåvadderot &lt;em&gt;Phyteuma spicatum &lt;/em&gt;subsp. &lt;em&gt;caeruleum &lt;/em&gt;er en flerårig urt fra Mellom- og Sørøst-Europa. Planten er langlevd med klonal vekst. Den frøreproduserer, men det er uvisst om den har effektiv frøsetting i Norge. Arten er dessuten utkryssende. &lt;/p&gt;</v>
          </cell>
          <cell r="DD1183" t="str">
            <v>&lt;p&gt;Blåvadderot er sikkert kjent bare fra &amp;#233:n lokalitet i Norge, i noe gjengrodd kulturmark på gården Sundbakken i ST Røros. Her ble den først rapportert av Olsson (1908) og beskrevet slik hos E. Fondal i hans dagbok 3/8 1956: "i en naturlig eng nær Glomma nedenfor husene, med bjørkeskog omkring voksestedet. Ca 150 m nedenfor broen nær Glomma på en naturlig skogseng. Over 100 plater. Det er mulig planten kan ha stått der siden de første 1800-årene". Fondal trodde han var første oppdager, men skriver at eieren av gården Sundbakken sa at planten hadde stått der i flere tiår. Forekomsten var regnet som utgått inntil den ble gjenoppdaget i 2005, og planten står bra der fortsatt, sammen med bl.a. kvitfrytle &lt;i&gt;Luzula luzuloides&lt;/i&gt;, noe som tyder på opprinnelse i 1800-talls såfrø for parker.&lt;/p&gt;</v>
          </cell>
          <cell r="DE1183" t="str">
            <v>Det er trolig at planten kom inn med grasfrø rundt 1900 eller noe før, da gården var lystgård for en velstående eier inne i Røros. Han eksperimenterte med bedre såfrø. Hypotesen om såfrø-innførsel rundt 1900 støttes av at planten i 2007 ble funnet sammen med kvitfrytle &lt;i&gt;Luzula luzuloides&lt;/i&gt; som er en kjent blindpassasjer med såfrø fra samme periode.</v>
          </cell>
          <cell r="DF1183" t="str">
            <v>Invasjonspotensialet er lite, en kombinasjon av begrenset median levetid og ingen ekspansjon. Blåvadderot har funnet seg til rette i en egnet naturtype - lågurt-beite/slåtteeng - men har ikke kommet seg videre. Dette kan tyde på manglende frøreproduksjon.</v>
          </cell>
          <cell r="DG1183" t="str">
            <v>Ingen kjent negativ økologisk effekt er knyttet til planten.</v>
          </cell>
          <cell r="DH1183" t="str">
            <v>&lt;p&gt;Blåvadderot vurderes til ingen kjent økologisk risiko. Denne pene fremmedplanten er et uskadelig tilskudd til norsk natur. &lt;br/&gt;&lt;/p&gt;</v>
          </cell>
          <cell r="DI1183">
            <v>0</v>
          </cell>
        </row>
        <row r="1184">
          <cell r="B1184" t="str">
            <v>Phytolacca acinosa</v>
          </cell>
          <cell r="C1184" t="str">
            <v>Roxb.</v>
          </cell>
          <cell r="D1184" t="str">
            <v>kermesbær</v>
          </cell>
          <cell r="E1184">
            <v>85643</v>
          </cell>
          <cell r="F1184">
            <v>128764</v>
          </cell>
          <cell r="G1184" t="str">
            <v>ExpertGroups/Karplanter/N</v>
          </cell>
          <cell r="H1184" t="str">
            <v>Karplanter</v>
          </cell>
          <cell r="I1184" t="str">
            <v>Karplanter</v>
          </cell>
          <cell r="J1184" t="str">
            <v>NotApplicable</v>
          </cell>
          <cell r="M1184" t="str">
            <v>canNotEstablishWithin50years</v>
          </cell>
          <cell r="AA1184">
            <v>2010</v>
          </cell>
          <cell r="AB1184" t="str">
            <v>terrestrial</v>
          </cell>
          <cell r="AD1184" t="str">
            <v>unknown</v>
          </cell>
          <cell r="AE1184" t="str">
            <v>no</v>
          </cell>
          <cell r="AF1184" t="str">
            <v>unknown</v>
          </cell>
          <cell r="AI1184">
            <v>5</v>
          </cell>
          <cell r="AJ1184" t="str">
            <v>V</v>
          </cell>
          <cell r="AW1184" t="str">
            <v>Ingen kjent effekt</v>
          </cell>
          <cell r="AX1184" t="str">
            <v>Ingen kjent effekt</v>
          </cell>
          <cell r="BC1184" t="str">
            <v>Ingen kjent effekt</v>
          </cell>
          <cell r="BD1184" t="str">
            <v>Ingen kjent effekt</v>
          </cell>
          <cell r="BK1184" t="str">
            <v>subtropic_humid:Asia|subtropic_highlands:Asia|tropic:Asia</v>
          </cell>
          <cell r="BM1184" t="str">
            <v>temperate_nemoral:Europe,Asia|subtropic_mediterranean:Europe|subtropic_humid:Asia|subtropic_highlands:Asia|tropic:Asia</v>
          </cell>
          <cell r="DI1184">
            <v>0</v>
          </cell>
        </row>
        <row r="1185">
          <cell r="B1185" t="str">
            <v>Pilea microphylla</v>
          </cell>
          <cell r="C1185" t="str">
            <v>(L.) Liebm.</v>
          </cell>
          <cell r="E1185">
            <v>85646</v>
          </cell>
          <cell r="F1185">
            <v>128767</v>
          </cell>
          <cell r="G1185" t="str">
            <v>ExpertGroups/Karplanter/N</v>
          </cell>
          <cell r="H1185" t="str">
            <v>Karplanter</v>
          </cell>
          <cell r="I1185" t="str">
            <v>Karplanter</v>
          </cell>
          <cell r="J1185" t="str">
            <v>NotApplicable</v>
          </cell>
          <cell r="M1185" t="str">
            <v>canNotEstablishWithin50years</v>
          </cell>
          <cell r="AA1185">
            <v>2008</v>
          </cell>
          <cell r="AB1185" t="str">
            <v>terrestrial</v>
          </cell>
          <cell r="AD1185" t="str">
            <v>unknown</v>
          </cell>
          <cell r="AE1185" t="str">
            <v>no</v>
          </cell>
          <cell r="AF1185" t="str">
            <v>unknown</v>
          </cell>
          <cell r="AI1185">
            <v>1</v>
          </cell>
          <cell r="AJ1185" t="str">
            <v>V</v>
          </cell>
          <cell r="AW1185" t="str">
            <v>Ingen kjent effekt</v>
          </cell>
          <cell r="AX1185" t="str">
            <v>Ingen kjent effekt</v>
          </cell>
          <cell r="BC1185" t="str">
            <v>Ingen kjent effekt</v>
          </cell>
          <cell r="BD1185" t="str">
            <v>Ingen kjent effekt</v>
          </cell>
          <cell r="BK1185" t="str">
            <v>subtropic_humid:NorthAndCentralAmerica,SouthAmerica|tropic:SouthAmerica</v>
          </cell>
          <cell r="BM1185" t="str">
            <v>subtropic_unspecified:Europe,Asia,Africa,Oceania,NorthAndCentralAmerica,SouthAmerica|subtropic_humid:NorthAndCentralAmerica,SouthAmerica|tropic:Asia,Africa,Oceania,NorthAndCentralAmerica,SouthAmerica</v>
          </cell>
          <cell r="DI1185">
            <v>0</v>
          </cell>
        </row>
        <row r="1186">
          <cell r="B1186" t="str">
            <v>Pilosella caespitosa</v>
          </cell>
          <cell r="C1186" t="str">
            <v>(Dumort) P.D.Sell &amp; C.West</v>
          </cell>
          <cell r="D1186" t="str">
            <v>plensveve</v>
          </cell>
          <cell r="E1186">
            <v>143894</v>
          </cell>
          <cell r="F1186">
            <v>143525</v>
          </cell>
          <cell r="G1186" t="str">
            <v>ExpertGroups/Karplanter/N</v>
          </cell>
          <cell r="H1186" t="str">
            <v>Karplanter</v>
          </cell>
          <cell r="I1186" t="str">
            <v>Karplanter</v>
          </cell>
          <cell r="J1186" t="str">
            <v>AlienSpecie</v>
          </cell>
          <cell r="N1186">
            <v>3</v>
          </cell>
          <cell r="Q1186">
            <v>1</v>
          </cell>
          <cell r="T1186" t="str">
            <v>LO</v>
          </cell>
          <cell r="U1186">
            <v>2</v>
          </cell>
          <cell r="V1186" t="str">
            <v>3AB,1</v>
          </cell>
          <cell r="AA1186" t="str">
            <v>1821-1860</v>
          </cell>
          <cell r="AB1186" t="str">
            <v>terrestrial</v>
          </cell>
          <cell r="AD1186" t="str">
            <v>unknown</v>
          </cell>
          <cell r="AE1186" t="str">
            <v>no</v>
          </cell>
          <cell r="AF1186" t="str">
            <v>unknown</v>
          </cell>
          <cell r="AG1186" t="str">
            <v>1821-1860</v>
          </cell>
          <cell r="AH1186" t="str">
            <v>Oslo: Tøyen</v>
          </cell>
          <cell r="AI1186">
            <v>10</v>
          </cell>
          <cell r="AJ1186" t="str">
            <v>V</v>
          </cell>
          <cell r="AK1186" t="str">
            <v>V</v>
          </cell>
          <cell r="AN1186">
            <v>3</v>
          </cell>
          <cell r="AO1186" t="str">
            <v>introductionTransportpollution,spreadNaturalDispersal,introductionStowaway</v>
          </cell>
          <cell r="AP1186" t="str">
            <v>Øs,OsA,He,Op,Bu</v>
          </cell>
          <cell r="AQ1186">
            <v>80</v>
          </cell>
          <cell r="AR1186">
            <v>10</v>
          </cell>
          <cell r="AS1186">
            <v>800</v>
          </cell>
          <cell r="AT1186">
            <v>9100</v>
          </cell>
          <cell r="AU1186">
            <v>1200</v>
          </cell>
          <cell r="AV1186">
            <v>100</v>
          </cell>
          <cell r="AW1186" t="str">
            <v>Ingen kjent effekt</v>
          </cell>
          <cell r="AX1186" t="str">
            <v>Ingen kjent effekt</v>
          </cell>
          <cell r="BC1186" t="str">
            <v>Ingen kjent effekt</v>
          </cell>
          <cell r="BD1186" t="str">
            <v>Ingen kjent effekt</v>
          </cell>
          <cell r="BE1186" t="str">
            <v>no</v>
          </cell>
          <cell r="BF1186" t="str">
            <v>no</v>
          </cell>
          <cell r="BG1186" t="str">
            <v>V</v>
          </cell>
          <cell r="BK1186" t="str">
            <v>temperate_nemoral:Europe|subtropic_mediterranean:Europe</v>
          </cell>
          <cell r="BM1186" t="str">
            <v>temperate_nemoral:Europe,Oceania,NorthAndCentralAmerica|subtropic_mediterranean:Europe</v>
          </cell>
          <cell r="BO1186">
            <v>3</v>
          </cell>
          <cell r="BR1186" t="str">
            <v>RedListCategoryLevel</v>
          </cell>
          <cell r="BT1186">
            <v>3</v>
          </cell>
          <cell r="BW1186" t="str">
            <v>SpreadYearlyIncreaseObservations</v>
          </cell>
          <cell r="BX1186">
            <v>236</v>
          </cell>
          <cell r="BY1186">
            <v>1</v>
          </cell>
          <cell r="CB1186" t="str">
            <v>T40,T43,T35</v>
          </cell>
          <cell r="CC1186">
            <v>1</v>
          </cell>
          <cell r="CH1186">
            <v>1</v>
          </cell>
          <cell r="CM1186">
            <v>1</v>
          </cell>
          <cell r="CQ1186">
            <v>1</v>
          </cell>
          <cell r="CU1186">
            <v>1</v>
          </cell>
          <cell r="CX1186">
            <v>0</v>
          </cell>
          <cell r="CY1186">
            <v>1</v>
          </cell>
          <cell r="DB1186">
            <v>0</v>
          </cell>
          <cell r="DC1186" t="str">
            <v>Plensveve &lt;i&gt;Pilosella caespitosa&lt;/i&gt; er en flerårig urt med seksuell og aseksuell frøsetting og med sterk klonal vekst med utløpere. Den kommer fra Vest- og Mellom-Europa og etablerer seg på plener og annen konstruert grasmark, spesielt på veikanter.&lt;br/&gt;Hoveddelen av det norske herbariematerialet av slekta &lt;i&gt;Pilosella&lt;/i&gt; ligger tungt tilgjengelig på et fjernlager i Oslo. Det har ikke vært gjennomgått i nyere tid og er heller ikke studert av oss. For de artene som er inkludert i vurderingen av fremmede planter, er derfor bare moderne opplysninger (stort sett etter 1980) lagt til grunn.</v>
          </cell>
          <cell r="DD1186" t="str">
            <v>Plensveve har trolig vært i landet siden første halvdel av 1800-tallet, men er bare systematisk registrert i de siste ca. 30 år. Det eldste funnet i våre kilder er fra Oslo ("Christiania") og før 1863 (da finneren, M.N. Blytt, døde). De eneste andre tidlige funn vi har tilgjengelig dokumentasjon for, er i Oslo: Bryn 1920 og VA Kristiansand: Påskebjerg 1966. På 1980-tallet og senere er arten blitt funnet flere steder i Oslo, Bu Drammen, Lier og Øvre Eiker, og noen svært spredte steder ellers. men funnene skyldes nesten bare &amp;#233:n enkelt samler (Tore Berg). Det er trolig at mørketallet er svært høgt.</v>
          </cell>
          <cell r="DE1186" t="str">
            <v>Aten er trolig innført med grasfrø og senere spredt med frø og trolig med transportmidler.</v>
          </cell>
          <cell r="DF1186" t="str">
            <v>Invasjonspotensialet er moderat, med moderat median levetid og moderat ekspansjonshastighet.</v>
          </cell>
          <cell r="DG1186" t="str">
            <v>Ingen kjent negativ økologisk effekt er knyttet til arten.</v>
          </cell>
          <cell r="DH1186" t="str">
            <v>Plensveve vurderes til låg økologisk risiko, og bare på grunn av invasjonspotensialet.</v>
          </cell>
          <cell r="DI1186">
            <v>0</v>
          </cell>
        </row>
        <row r="1187">
          <cell r="B1187" t="str">
            <v>Pilosella colliniformis</v>
          </cell>
          <cell r="C1187" t="str">
            <v>(Peter) Dostál</v>
          </cell>
          <cell r="D1187" t="str">
            <v>glissen plensveve</v>
          </cell>
          <cell r="E1187">
            <v>102607</v>
          </cell>
          <cell r="F1187">
            <v>143526</v>
          </cell>
          <cell r="G1187" t="str">
            <v>ExpertGroups/Karplanter/N</v>
          </cell>
          <cell r="H1187" t="str">
            <v>Karplanter</v>
          </cell>
          <cell r="I1187" t="str">
            <v>Karplanter</v>
          </cell>
          <cell r="J1187" t="str">
            <v>NotApplicable</v>
          </cell>
          <cell r="M1187" t="str">
            <v>taxonIsEvaluatedInHigherRank</v>
          </cell>
          <cell r="AB1187" t="str">
            <v>terrestrial</v>
          </cell>
          <cell r="AE1187" t="str">
            <v>no</v>
          </cell>
          <cell r="AF1187" t="str">
            <v>unknown</v>
          </cell>
          <cell r="AI1187">
            <v>10</v>
          </cell>
          <cell r="AJ1187" t="str">
            <v>V</v>
          </cell>
          <cell r="AK1187" t="str">
            <v>V</v>
          </cell>
          <cell r="AW1187" t="str">
            <v>Ingen kjent effekt</v>
          </cell>
          <cell r="AX1187" t="str">
            <v>Ingen kjent effekt</v>
          </cell>
          <cell r="BC1187" t="str">
            <v>Ingen kjent effekt</v>
          </cell>
          <cell r="BD1187" t="str">
            <v>Ingen kjent effekt</v>
          </cell>
          <cell r="BK1187" t="str">
            <v>temperate_nemoral:Europe</v>
          </cell>
          <cell r="BM1187" t="str">
            <v>temperate_nemoral:Europe</v>
          </cell>
          <cell r="DI1187">
            <v>0</v>
          </cell>
        </row>
        <row r="1188">
          <cell r="B1188" t="str">
            <v>Pilosella piloselloides praealta</v>
          </cell>
          <cell r="C1188" t="str">
            <v>(Gochnat) S.Bräut. &amp; Greuter</v>
          </cell>
          <cell r="D1188" t="str">
            <v>mørk snausveve</v>
          </cell>
          <cell r="E1188">
            <v>143920</v>
          </cell>
          <cell r="F1188">
            <v>143603</v>
          </cell>
          <cell r="G1188" t="str">
            <v>ExpertGroups/Karplanter/N</v>
          </cell>
          <cell r="H1188" t="str">
            <v>Karplanter</v>
          </cell>
          <cell r="I1188" t="str">
            <v>Karplanter</v>
          </cell>
          <cell r="J1188" t="str">
            <v>AlienSpecie</v>
          </cell>
          <cell r="N1188">
            <v>2</v>
          </cell>
          <cell r="P1188" t="str">
            <v>V</v>
          </cell>
          <cell r="Q1188">
            <v>1</v>
          </cell>
          <cell r="T1188" t="str">
            <v>LO</v>
          </cell>
          <cell r="U1188">
            <v>2</v>
          </cell>
          <cell r="V1188" t="str">
            <v>2AB,1</v>
          </cell>
          <cell r="AA1188">
            <v>1994</v>
          </cell>
          <cell r="AB1188" t="str">
            <v>terrestrial</v>
          </cell>
          <cell r="AD1188" t="str">
            <v>unknown</v>
          </cell>
          <cell r="AE1188" t="str">
            <v>no</v>
          </cell>
          <cell r="AF1188" t="str">
            <v>unknown</v>
          </cell>
          <cell r="AG1188">
            <v>1994</v>
          </cell>
          <cell r="AH1188" t="str">
            <v>Bu Drammen: Drafnkollen</v>
          </cell>
          <cell r="AI1188">
            <v>10</v>
          </cell>
          <cell r="AJ1188" t="str">
            <v>V</v>
          </cell>
          <cell r="AK1188" t="str">
            <v>V</v>
          </cell>
          <cell r="AN1188">
            <v>3</v>
          </cell>
          <cell r="AO1188" t="str">
            <v>introductionTransportpollution,introductionStowaway,spreadStowaway</v>
          </cell>
          <cell r="AP1188" t="str">
            <v>OsA,He,Op,Bu</v>
          </cell>
          <cell r="AQ1188">
            <v>32</v>
          </cell>
          <cell r="AR1188">
            <v>10</v>
          </cell>
          <cell r="AS1188">
            <v>320</v>
          </cell>
          <cell r="AT1188">
            <v>2800</v>
          </cell>
          <cell r="AU1188">
            <v>640</v>
          </cell>
          <cell r="AV1188">
            <v>100</v>
          </cell>
          <cell r="AW1188" t="str">
            <v>Ingen kjent effekt</v>
          </cell>
          <cell r="AX1188" t="str">
            <v>Ingen kjent effekt</v>
          </cell>
          <cell r="BC1188" t="str">
            <v>Ingen kjent effekt</v>
          </cell>
          <cell r="BD1188" t="str">
            <v>Ingen kjent effekt</v>
          </cell>
          <cell r="BE1188" t="str">
            <v>no</v>
          </cell>
          <cell r="BF1188" t="str">
            <v>no</v>
          </cell>
          <cell r="BG1188" t="str">
            <v>V</v>
          </cell>
          <cell r="BK1188" t="str">
            <v>temperate_nemoral:Europe</v>
          </cell>
          <cell r="BM1188" t="str">
            <v>temperate_nemoral:Europe</v>
          </cell>
          <cell r="BO1188">
            <v>2</v>
          </cell>
          <cell r="BP1188" t="str">
            <v>X</v>
          </cell>
          <cell r="BR1188" t="str">
            <v>RedListCategoryLevel</v>
          </cell>
          <cell r="BT1188">
            <v>2</v>
          </cell>
          <cell r="BU1188" t="str">
            <v>X</v>
          </cell>
          <cell r="BW1188" t="str">
            <v>SpreadYearlyIncreaseObservations</v>
          </cell>
          <cell r="BX1188">
            <v>126</v>
          </cell>
          <cell r="BY1188">
            <v>1</v>
          </cell>
          <cell r="CB1188" t="str">
            <v>T35,T40</v>
          </cell>
          <cell r="CC1188">
            <v>1</v>
          </cell>
          <cell r="CH1188">
            <v>1</v>
          </cell>
          <cell r="CM1188">
            <v>1</v>
          </cell>
          <cell r="CQ1188">
            <v>1</v>
          </cell>
          <cell r="CU1188">
            <v>1</v>
          </cell>
          <cell r="CX1188">
            <v>0</v>
          </cell>
          <cell r="CY1188">
            <v>1</v>
          </cell>
          <cell r="DB1188">
            <v>0</v>
          </cell>
          <cell r="DC1188" t="str">
            <v>Mørk snausveve &lt;i&gt;Pilosella piloselloides&lt;/i&gt; subsp. &lt;i&gt;praealta&lt;/i&gt; er en flerårig urt med både seksuell og aseksuell frøformering og dessuten med effektiv klonal vekst med utløpere. Planten stammer fra Mellom-Europa. Den er etablert på veikanter og annen skrotemark (sterkt endret fastmark).&lt;br/&gt;&lt;p&gt;Hoveddelen av det norske herbariematerialet av slekta &lt;i&gt;Pilosella&lt;/i&gt; ligger tungt tilgjengelig på et fjernlager i Oslo. Det har ikke vært gjennomgått i nyere tid og er heller ikke studert av oss. For de artene som er inkludert i vurderingen av fremmede planter, er derfor bare moderne opplysninger (stort sett etter 1980) lagt til grunn.&lt;/p&gt;&lt;p&gt;Navnet &lt;i&gt;"Hieracium praealtum"&lt;/i&gt; har vært anvendt på andre, stedegne arter, noe som er tydelig i dokumentasjonsfilen med mange tidlige, forkastete funn fra fjellstrøk i Sør-Norge.&lt;/p&gt;</v>
          </cell>
          <cell r="DD1188" t="str">
            <v>Mørk snausveve ble funnet første gang (i moderne tid) i Bu Drammen: Drafnkollen i 1994. Senere er den funnet noen få steder på søndre Østlandet, i Oslo: Alna 1995: He Stange: Strandlykkja 1998 1999 og 2012 (samme bestand): Op Jevnaker: Jevnaker sentrum 2004: Bu Drammen: Kobbervikdalen 1996 og Nedre Knive 2014, og Øvre Eiker: Lerberg 2010. Vi regner med at denne planten er mye oversett, dvs. at mørketallet er høgt.</v>
          </cell>
          <cell r="DE1188" t="str">
            <v>Planten er trolig innført med grasfrø og som blindpassasjer med transportmidler (biler). Videre spredning skjer særlig med biler.</v>
          </cell>
          <cell r="DF1188" t="str">
            <v>Invasjonspotensialet er begrenset, med usikkerhet til moderat, som en kombinasjon av begrenset (til moderat) median levetid og det samme for ekspansjonshastighet.</v>
          </cell>
          <cell r="DG1188" t="str">
            <v>Ingen kjent negativ økologisk effekt er knyttet til planten.</v>
          </cell>
          <cell r="DH1188" t="str">
            <v>Mørk snausveve vurderes til låg økologisk risiko, uten noen økologisk effekt.</v>
          </cell>
          <cell r="DI1188">
            <v>0</v>
          </cell>
        </row>
        <row r="1189">
          <cell r="B1189" t="str">
            <v>Pimpinella anisum</v>
          </cell>
          <cell r="C1189" t="str">
            <v>L.</v>
          </cell>
          <cell r="D1189" t="str">
            <v>anis</v>
          </cell>
          <cell r="E1189">
            <v>135405</v>
          </cell>
          <cell r="F1189">
            <v>100356</v>
          </cell>
          <cell r="G1189" t="str">
            <v>ExpertGroups/Karplanter/N</v>
          </cell>
          <cell r="H1189" t="str">
            <v>Karplanter</v>
          </cell>
          <cell r="I1189" t="str">
            <v>Karplanter</v>
          </cell>
          <cell r="J1189" t="str">
            <v>NotApplicable</v>
          </cell>
          <cell r="M1189" t="str">
            <v>canNotEstablishWithin50years</v>
          </cell>
          <cell r="AA1189">
            <v>1874</v>
          </cell>
          <cell r="AB1189" t="str">
            <v>terrestrial</v>
          </cell>
          <cell r="AD1189" t="str">
            <v>origin,unknown</v>
          </cell>
          <cell r="AE1189" t="str">
            <v>no</v>
          </cell>
          <cell r="AF1189" t="str">
            <v>unknown</v>
          </cell>
          <cell r="AI1189">
            <v>1</v>
          </cell>
          <cell r="AJ1189" t="str">
            <v>V</v>
          </cell>
          <cell r="AW1189" t="str">
            <v>Ingen kjent effekt</v>
          </cell>
          <cell r="AX1189" t="str">
            <v>Ingen kjent effekt</v>
          </cell>
          <cell r="BC1189" t="str">
            <v>Ingen kjent effekt</v>
          </cell>
          <cell r="BD1189" t="str">
            <v>Ingen kjent effekt</v>
          </cell>
          <cell r="BK1189" t="str">
            <v>temperate_nemoral:Europe,Asia|subtropic_mediterranean:Europe,Asia,Africa|subtropic_dry:Asia,Africa</v>
          </cell>
          <cell r="BM1189" t="str">
            <v>temperate_nemoral:Europe,Asia,NorthAndCentralAmerica|subtropic_unspecified:NorthAndCentralAmerica,SouthAmerica|subtropic_mediterranean:Europe,Asia,Africa|subtropic_dry:Asia,Africa|tropic:NorthAndCentralAmerica,SouthAmerica</v>
          </cell>
          <cell r="DI1189">
            <v>0</v>
          </cell>
        </row>
        <row r="1190">
          <cell r="B1190" t="str">
            <v>Pistia stratiotes</v>
          </cell>
          <cell r="C1190" t="str">
            <v>L.</v>
          </cell>
          <cell r="D1190" t="str">
            <v>muslingblom</v>
          </cell>
          <cell r="E1190">
            <v>59285</v>
          </cell>
          <cell r="F1190">
            <v>99325</v>
          </cell>
          <cell r="G1190" t="str">
            <v>ExpertGroups/Karplanter/N</v>
          </cell>
          <cell r="H1190" t="str">
            <v>Karplanter</v>
          </cell>
          <cell r="I1190" t="str">
            <v>Karplanter</v>
          </cell>
          <cell r="J1190" t="str">
            <v>NotApplicable</v>
          </cell>
          <cell r="M1190" t="str">
            <v>canNotEstablishWithin50years</v>
          </cell>
          <cell r="AA1190">
            <v>1989</v>
          </cell>
          <cell r="AB1190" t="str">
            <v>limnic</v>
          </cell>
          <cell r="AD1190" t="str">
            <v>unknown</v>
          </cell>
          <cell r="AE1190" t="str">
            <v>no</v>
          </cell>
          <cell r="AF1190" t="str">
            <v>unknown</v>
          </cell>
          <cell r="AG1190">
            <v>1989</v>
          </cell>
          <cell r="AH1190" t="str">
            <v>Ak Skedsmo</v>
          </cell>
          <cell r="AI1190">
            <v>1</v>
          </cell>
          <cell r="AJ1190" t="str">
            <v>V</v>
          </cell>
          <cell r="AK1190" t="str">
            <v>V</v>
          </cell>
          <cell r="AW1190" t="str">
            <v>Ingen kjent effekt</v>
          </cell>
          <cell r="AX1190" t="str">
            <v>Ingen kjent effekt</v>
          </cell>
          <cell r="BC1190" t="str">
            <v>Ingen kjent effekt</v>
          </cell>
          <cell r="BD1190" t="str">
            <v>Ingen kjent effekt</v>
          </cell>
          <cell r="BK1190" t="str">
            <v>subtropic_unspecified:Asia,Africa,Oceania,NorthAndCentralAmerica,SouthAmerica|tropic:Asia,Africa,Oceania,NorthAndCentralAmerica,SouthAmerica</v>
          </cell>
          <cell r="BM1190" t="str">
            <v>subtropic_unspecified:Asia,Africa,Oceania,NorthAndCentralAmerica,SouthAmerica|tropic:Asia,Africa,Oceania,NorthAndCentralAmerica,SouthAmerica</v>
          </cell>
          <cell r="DI1190">
            <v>0</v>
          </cell>
        </row>
        <row r="1191">
          <cell r="B1191" t="str">
            <v>Pisum sativum</v>
          </cell>
          <cell r="C1191" t="str">
            <v>L.</v>
          </cell>
          <cell r="D1191" t="str">
            <v>ert</v>
          </cell>
          <cell r="E1191">
            <v>144397</v>
          </cell>
          <cell r="F1191">
            <v>102027</v>
          </cell>
          <cell r="G1191" t="str">
            <v>ExpertGroups/Karplanter/N</v>
          </cell>
          <cell r="H1191" t="str">
            <v>Karplanter</v>
          </cell>
          <cell r="I1191" t="str">
            <v>Karplanter</v>
          </cell>
          <cell r="J1191" t="str">
            <v>NotApplicable</v>
          </cell>
          <cell r="M1191" t="str">
            <v>traditionalProductionSpecie</v>
          </cell>
          <cell r="AB1191" t="str">
            <v>terrestrial</v>
          </cell>
          <cell r="AD1191" t="str">
            <v>unknown</v>
          </cell>
          <cell r="AE1191" t="str">
            <v>no</v>
          </cell>
          <cell r="AF1191" t="str">
            <v>unknown</v>
          </cell>
          <cell r="AI1191">
            <v>1</v>
          </cell>
          <cell r="AJ1191" t="str">
            <v>V</v>
          </cell>
          <cell r="AW1191" t="str">
            <v>Ingen kjent effekt</v>
          </cell>
          <cell r="AX1191" t="str">
            <v>Globalt viktig matplante.</v>
          </cell>
          <cell r="BC1191" t="str">
            <v>Ingen kjent effekt</v>
          </cell>
          <cell r="BD1191" t="str">
            <v>Ingen kjent effekt</v>
          </cell>
          <cell r="BK1191" t="str">
            <v>temperate_dry:Asia|subtropic_mediterranean:Asia|subtropic_dry:Asia</v>
          </cell>
          <cell r="BM1191" t="str">
            <v>temperate_nemoral:Europe,Asia,Africa,Oceania,NorthAndCentralAmerica,SouthAmerica|temperate_dry:Europe,Asia|subtropic_unspecified:Asia,Africa,NorthAndCentralAmerica,SouthAmerica|subtropic_mediterranean:Europe,Asia,Africa,Oceania|subtropic_humid:Asia,Africa|subtropic_highlands:Africa,SouthAmerica|tropic:NorthAndCentralAmerica,SouthAmerica</v>
          </cell>
          <cell r="DI1191">
            <v>0</v>
          </cell>
        </row>
        <row r="1192">
          <cell r="B1192" t="str">
            <v>Lepidium neglectum</v>
          </cell>
          <cell r="C1192" t="str">
            <v>Thell.</v>
          </cell>
          <cell r="D1192" t="str">
            <v>rundkarse</v>
          </cell>
          <cell r="E1192">
            <v>134104</v>
          </cell>
          <cell r="F1192">
            <v>101253</v>
          </cell>
          <cell r="G1192" t="str">
            <v>ExpertGroups/Karplanter/N</v>
          </cell>
          <cell r="H1192" t="str">
            <v>Karplanter</v>
          </cell>
          <cell r="I1192" t="str">
            <v>Karplanter</v>
          </cell>
          <cell r="J1192" t="str">
            <v>NotApplicable</v>
          </cell>
          <cell r="M1192" t="str">
            <v>taxonIsEvaluatedInHigherRank</v>
          </cell>
          <cell r="X1192">
            <v>1</v>
          </cell>
          <cell r="Y1192">
            <v>1</v>
          </cell>
          <cell r="Z1192">
            <v>1</v>
          </cell>
          <cell r="AB1192" t="str">
            <v>terrestrial</v>
          </cell>
          <cell r="AE1192" t="str">
            <v>yes</v>
          </cell>
          <cell r="AF1192" t="str">
            <v>unknown</v>
          </cell>
          <cell r="DI1192">
            <v>1</v>
          </cell>
        </row>
        <row r="1193">
          <cell r="B1193" t="str">
            <v>Lepidium virginicum</v>
          </cell>
          <cell r="C1193" t="str">
            <v>L.</v>
          </cell>
          <cell r="D1193" t="str">
            <v>virginiakarse</v>
          </cell>
          <cell r="E1193">
            <v>61218</v>
          </cell>
          <cell r="F1193">
            <v>101258</v>
          </cell>
          <cell r="G1193" t="str">
            <v>ExpertGroups/Karplanter/N</v>
          </cell>
          <cell r="H1193" t="str">
            <v>Karplanter</v>
          </cell>
          <cell r="I1193" t="str">
            <v>Karplanter</v>
          </cell>
          <cell r="J1193" t="str">
            <v>NotApplicable</v>
          </cell>
          <cell r="M1193" t="str">
            <v>taxonIsEvaluatedInHigherRank</v>
          </cell>
          <cell r="AB1193" t="str">
            <v>terrestrial</v>
          </cell>
          <cell r="AE1193" t="str">
            <v>yes</v>
          </cell>
          <cell r="AF1193" t="str">
            <v>unknown</v>
          </cell>
          <cell r="DI1193">
            <v>1</v>
          </cell>
        </row>
        <row r="1194">
          <cell r="B1194" t="str">
            <v>Plagiobothrys scouleri</v>
          </cell>
          <cell r="C1194" t="str">
            <v>(Hook. &amp; Arn.) I.M.Johnst.</v>
          </cell>
          <cell r="D1194" t="str">
            <v>tiggerstav</v>
          </cell>
          <cell r="E1194">
            <v>61009</v>
          </cell>
          <cell r="F1194">
            <v>101049</v>
          </cell>
          <cell r="G1194" t="str">
            <v>ExpertGroups/Karplanter/N</v>
          </cell>
          <cell r="H1194" t="str">
            <v>Karplanter</v>
          </cell>
          <cell r="I1194" t="str">
            <v>Karplanter</v>
          </cell>
          <cell r="J1194" t="str">
            <v>NotApplicable</v>
          </cell>
          <cell r="M1194" t="str">
            <v>canNotEstablishWithin50years</v>
          </cell>
          <cell r="AA1194">
            <v>1916</v>
          </cell>
          <cell r="AB1194" t="str">
            <v>terrestrial</v>
          </cell>
          <cell r="AD1194" t="str">
            <v>origin</v>
          </cell>
          <cell r="AE1194" t="str">
            <v>no</v>
          </cell>
          <cell r="AF1194" t="str">
            <v>unknown</v>
          </cell>
          <cell r="AI1194">
            <v>1</v>
          </cell>
          <cell r="AJ1194" t="str">
            <v>V</v>
          </cell>
          <cell r="AW1194" t="str">
            <v>Ingen kjent effekt</v>
          </cell>
          <cell r="AX1194" t="str">
            <v>Ingen kjent effekt</v>
          </cell>
          <cell r="BC1194" t="str">
            <v>Ingen kjent effekt</v>
          </cell>
          <cell r="BD1194" t="str">
            <v>Ingen kjent effekt</v>
          </cell>
          <cell r="BK1194" t="str">
            <v>temperate_boreal:NorthAndCentralAmerica|temperate_nemoral:NorthAndCentralAmerica|subtropic_mediterranean:NorthAndCentralAmerica</v>
          </cell>
          <cell r="BM1194" t="str">
            <v>temperate_boreal:NorthAndCentralAmerica|temperate_nemoral:Europe,NorthAndCentralAmerica|subtropic_mediterranean:NorthAndCentralAmerica|unknown:Asia</v>
          </cell>
          <cell r="DI1194">
            <v>0</v>
          </cell>
        </row>
        <row r="1195">
          <cell r="B1195" t="str">
            <v>Plantago afra</v>
          </cell>
          <cell r="C1195" t="str">
            <v>L.</v>
          </cell>
          <cell r="D1195" t="str">
            <v>ballastgreinkjempe</v>
          </cell>
          <cell r="E1195">
            <v>135430</v>
          </cell>
          <cell r="F1195">
            <v>102529</v>
          </cell>
          <cell r="G1195" t="str">
            <v>ExpertGroups/Karplanter/N</v>
          </cell>
          <cell r="H1195" t="str">
            <v>Karplanter</v>
          </cell>
          <cell r="I1195" t="str">
            <v>Karplanter</v>
          </cell>
          <cell r="J1195" t="str">
            <v>NotApplicable</v>
          </cell>
          <cell r="M1195" t="str">
            <v>canNotEstablishWithin50years</v>
          </cell>
          <cell r="AA1195">
            <v>1885</v>
          </cell>
          <cell r="AB1195" t="str">
            <v>terrestrial</v>
          </cell>
          <cell r="AD1195" t="str">
            <v>origin,unknown</v>
          </cell>
          <cell r="AE1195" t="str">
            <v>no</v>
          </cell>
          <cell r="AF1195" t="str">
            <v>unknown</v>
          </cell>
          <cell r="AI1195">
            <v>1</v>
          </cell>
          <cell r="AJ1195" t="str">
            <v>V</v>
          </cell>
          <cell r="AW1195" t="str">
            <v>Ingen kjent effekt</v>
          </cell>
          <cell r="AX1195" t="str">
            <v>Ingen kjent effekt</v>
          </cell>
          <cell r="BC1195" t="str">
            <v>Ingen kjent effekt</v>
          </cell>
          <cell r="BD1195" t="str">
            <v>Ingen kjent effekt</v>
          </cell>
          <cell r="BK1195" t="str">
            <v>subtropic_mediterranean:Europe,Asia,Africa</v>
          </cell>
          <cell r="BM1195" t="str">
            <v>temperate_nemoral:Europe,NorthAndCentralAmerica|subtropic_mediterranean:Europe,Asia,Africa|subtropic_highlands:Africa</v>
          </cell>
          <cell r="DI1195">
            <v>0</v>
          </cell>
        </row>
        <row r="1196">
          <cell r="B1196" t="str">
            <v>Plantago altissima</v>
          </cell>
          <cell r="C1196" t="str">
            <v>L.</v>
          </cell>
          <cell r="E1196">
            <v>105265</v>
          </cell>
          <cell r="F1196">
            <v>145612</v>
          </cell>
          <cell r="G1196" t="str">
            <v>ExpertGroups/Karplanter/N</v>
          </cell>
          <cell r="H1196" t="str">
            <v>Karplanter</v>
          </cell>
          <cell r="I1196" t="str">
            <v>Karplanter</v>
          </cell>
          <cell r="J1196" t="str">
            <v>NotApplicable</v>
          </cell>
          <cell r="M1196" t="str">
            <v>canNotEstablishWithin50years</v>
          </cell>
          <cell r="AA1196">
            <v>2005</v>
          </cell>
          <cell r="AB1196" t="str">
            <v>terrestrial</v>
          </cell>
          <cell r="AD1196" t="str">
            <v>unknown</v>
          </cell>
          <cell r="AE1196" t="str">
            <v>no</v>
          </cell>
          <cell r="AF1196" t="str">
            <v>unknown</v>
          </cell>
          <cell r="AG1196">
            <v>2005</v>
          </cell>
          <cell r="AH1196" t="str">
            <v>Vf Larvik: Nanset</v>
          </cell>
          <cell r="AI1196">
            <v>5</v>
          </cell>
          <cell r="AJ1196" t="str">
            <v>V</v>
          </cell>
          <cell r="AW1196" t="str">
            <v>Ingen kjent effekt</v>
          </cell>
          <cell r="AX1196" t="str">
            <v>Ingen kjent effekt</v>
          </cell>
          <cell r="BC1196" t="str">
            <v>Ingen kjent effekt</v>
          </cell>
          <cell r="BD1196" t="str">
            <v>Ingen kjent effekt</v>
          </cell>
          <cell r="BK1196" t="str">
            <v>temperate_nemoral:Europe|subtropic_mediterranean:Europe</v>
          </cell>
          <cell r="BM1196" t="str">
            <v>temperate_nemoral:Europe|subtropic_mediterranean:Europe</v>
          </cell>
          <cell r="DI1196">
            <v>0</v>
          </cell>
        </row>
        <row r="1197">
          <cell r="B1197" t="str">
            <v>Plantago coronopus</v>
          </cell>
          <cell r="C1197" t="str">
            <v>L.</v>
          </cell>
          <cell r="D1197" t="str">
            <v>flikkjempe</v>
          </cell>
          <cell r="E1197">
            <v>62491</v>
          </cell>
          <cell r="F1197">
            <v>102531</v>
          </cell>
          <cell r="G1197" t="str">
            <v>ExpertGroups/Karplanter/N</v>
          </cell>
          <cell r="H1197" t="str">
            <v>Karplanter</v>
          </cell>
          <cell r="I1197" t="str">
            <v>Karplanter</v>
          </cell>
          <cell r="J1197" t="str">
            <v>NotApplicable</v>
          </cell>
          <cell r="M1197" t="str">
            <v>canNotEstablishWithin50years</v>
          </cell>
          <cell r="AA1197">
            <v>1875</v>
          </cell>
          <cell r="AB1197" t="str">
            <v>terrestrial</v>
          </cell>
          <cell r="AD1197" t="str">
            <v>origin</v>
          </cell>
          <cell r="AE1197" t="str">
            <v>no</v>
          </cell>
          <cell r="AF1197" t="str">
            <v>unknown</v>
          </cell>
          <cell r="AI1197">
            <v>1</v>
          </cell>
          <cell r="AJ1197" t="str">
            <v>V</v>
          </cell>
          <cell r="AW1197" t="str">
            <v>Ingen kjent effekt</v>
          </cell>
          <cell r="AX1197" t="str">
            <v>Ingen kjent effekt</v>
          </cell>
          <cell r="BC1197" t="str">
            <v>Ingen kjent effekt</v>
          </cell>
          <cell r="BD1197" t="str">
            <v>Ingen kjent effekt</v>
          </cell>
          <cell r="BK1197" t="str">
            <v>temperate_nemoral:Europe,Asia|temperate_dry:Asia|subtropic_mediterranean:Europe,Asia,Africa|subtropic_dry:Africa</v>
          </cell>
          <cell r="BM1197" t="str">
            <v>temperate_nemoral:Europe,Asia,Africa,Oceania|temperate_dry:Asia|subtropic_mediterranean:Europe,Asia,Africa,Oceania,NorthAndCentralAmerica|subtropic_dry:Africa</v>
          </cell>
          <cell r="DI1197">
            <v>0</v>
          </cell>
        </row>
        <row r="1198">
          <cell r="B1198" t="str">
            <v>Plantago indica</v>
          </cell>
          <cell r="C1198" t="str">
            <v>L.</v>
          </cell>
          <cell r="D1198" t="str">
            <v>greinkjempe</v>
          </cell>
          <cell r="E1198">
            <v>135436</v>
          </cell>
          <cell r="F1198">
            <v>143544</v>
          </cell>
          <cell r="G1198" t="str">
            <v>ExpertGroups/Karplanter/N</v>
          </cell>
          <cell r="H1198" t="str">
            <v>Karplanter</v>
          </cell>
          <cell r="I1198" t="str">
            <v>Karplanter</v>
          </cell>
          <cell r="J1198" t="str">
            <v>NotApplicable</v>
          </cell>
          <cell r="M1198" t="str">
            <v>canNotEstablishWithin50years</v>
          </cell>
          <cell r="AA1198">
            <v>1890</v>
          </cell>
          <cell r="AB1198" t="str">
            <v>terrestrial</v>
          </cell>
          <cell r="AD1198" t="str">
            <v>origin,unknown</v>
          </cell>
          <cell r="AE1198" t="str">
            <v>no</v>
          </cell>
          <cell r="AF1198" t="str">
            <v>unknown</v>
          </cell>
          <cell r="AI1198">
            <v>1</v>
          </cell>
          <cell r="AJ1198" t="str">
            <v>V</v>
          </cell>
          <cell r="AW1198" t="str">
            <v>Ingen kjent effekt</v>
          </cell>
          <cell r="AX1198" t="str">
            <v>Ingen kjent effekt</v>
          </cell>
          <cell r="BC1198" t="str">
            <v>Ingen kjent effekt</v>
          </cell>
          <cell r="BD1198" t="str">
            <v>Ingen kjent effekt</v>
          </cell>
          <cell r="BK1198" t="str">
            <v>temperate_nemoral:Europe|subtropic_mediterranean:Europe,Asia,Africa</v>
          </cell>
          <cell r="BM1198" t="str">
            <v>temperate_nemoral:Europe,Oceania,NorthAndCentralAmerica|subtropic_mediterranean:Europe,Asia,Africa,Oceania,NorthAndCentralAmerica</v>
          </cell>
          <cell r="DI1198">
            <v>0</v>
          </cell>
        </row>
        <row r="1199">
          <cell r="B1199" t="str">
            <v>Poa chaixii</v>
          </cell>
          <cell r="C1199" t="str">
            <v>Vill.</v>
          </cell>
          <cell r="D1199" t="str">
            <v>parkrapp</v>
          </cell>
          <cell r="E1199">
            <v>135506</v>
          </cell>
          <cell r="F1199">
            <v>100150</v>
          </cell>
          <cell r="G1199" t="str">
            <v>ExpertGroups/Karplanter/N</v>
          </cell>
          <cell r="H1199" t="str">
            <v>Karplanter</v>
          </cell>
          <cell r="I1199" t="str">
            <v>Karplanter</v>
          </cell>
          <cell r="J1199" t="str">
            <v>AlienSpecie</v>
          </cell>
          <cell r="N1199">
            <v>3</v>
          </cell>
          <cell r="Q1199">
            <v>1</v>
          </cell>
          <cell r="T1199" t="str">
            <v>LO</v>
          </cell>
          <cell r="U1199">
            <v>2</v>
          </cell>
          <cell r="V1199" t="str">
            <v>3A,1</v>
          </cell>
          <cell r="X1199">
            <v>2</v>
          </cell>
          <cell r="Y1199">
            <v>3</v>
          </cell>
          <cell r="Z1199">
            <v>1</v>
          </cell>
          <cell r="AA1199" t="str">
            <v>1821-1840</v>
          </cell>
          <cell r="AB1199" t="str">
            <v>terrestrial</v>
          </cell>
          <cell r="AD1199" t="str">
            <v>origin</v>
          </cell>
          <cell r="AE1199" t="str">
            <v>yes</v>
          </cell>
          <cell r="AF1199" t="str">
            <v>unknown</v>
          </cell>
          <cell r="AG1199" t="str">
            <v>1821-1840</v>
          </cell>
          <cell r="AH1199" t="str">
            <v>Oslo: Bogstad</v>
          </cell>
          <cell r="AI1199">
            <v>5</v>
          </cell>
          <cell r="AJ1199" t="str">
            <v>V</v>
          </cell>
          <cell r="AL1199">
            <v>1</v>
          </cell>
          <cell r="AM1199" t="str">
            <v>importDirect</v>
          </cell>
          <cell r="AN1199">
            <v>2</v>
          </cell>
          <cell r="AO1199" t="str">
            <v>introductionEscaped,spreadNaturalDispersal</v>
          </cell>
          <cell r="AP1199" t="str">
            <v>Øs,OsA,Ve,Te,Aa,Va,Ro,Ho,St</v>
          </cell>
          <cell r="AQ1199">
            <v>184</v>
          </cell>
          <cell r="AR1199">
            <v>3</v>
          </cell>
          <cell r="AS1199">
            <v>552</v>
          </cell>
          <cell r="AT1199">
            <v>125000</v>
          </cell>
          <cell r="AU1199">
            <v>500</v>
          </cell>
          <cell r="AV1199">
            <v>25</v>
          </cell>
          <cell r="AW1199" t="str">
            <v>Ingen kjent effekt</v>
          </cell>
          <cell r="AX1199" t="str">
            <v>Ingen kjent effekt</v>
          </cell>
          <cell r="BC1199" t="str">
            <v>Ingen kjent effekt</v>
          </cell>
          <cell r="BD1199" t="str">
            <v>Ingen kjent effekt</v>
          </cell>
          <cell r="BE1199" t="str">
            <v>no</v>
          </cell>
          <cell r="BF1199" t="str">
            <v>no</v>
          </cell>
          <cell r="BG1199" t="str">
            <v>V</v>
          </cell>
          <cell r="BK1199" t="str">
            <v>temperate_nemoral:Europe,Asia|subtropic_mediterranean:Europe</v>
          </cell>
          <cell r="BM1199" t="str">
            <v>temperate_nemoral:Europe,Asia|subtropic_mediterranean:Europe</v>
          </cell>
          <cell r="BO1199">
            <v>3</v>
          </cell>
          <cell r="BR1199" t="str">
            <v>RedListCategoryLevel</v>
          </cell>
          <cell r="BT1199">
            <v>2</v>
          </cell>
          <cell r="BW1199" t="str">
            <v>SpreadYearlyIncreaseObservations</v>
          </cell>
          <cell r="BX1199">
            <v>87</v>
          </cell>
          <cell r="BY1199">
            <v>1</v>
          </cell>
          <cell r="CB1199" t="str">
            <v>T4,T32,T35,T43-C-1</v>
          </cell>
          <cell r="CC1199">
            <v>1</v>
          </cell>
          <cell r="CH1199">
            <v>1</v>
          </cell>
          <cell r="CM1199">
            <v>1</v>
          </cell>
          <cell r="CQ1199">
            <v>1</v>
          </cell>
          <cell r="CU1199">
            <v>1</v>
          </cell>
          <cell r="CX1199">
            <v>0</v>
          </cell>
          <cell r="CY1199">
            <v>1</v>
          </cell>
          <cell r="DB1199">
            <v>0</v>
          </cell>
          <cell r="DC1199" t="str">
            <v>Parkrapp &lt;em&gt;Poa chaixii &lt;/em&gt;stammer fra Mellom- og Sør-Europa og Kaukasus. Arten er et meget langlevd flerårig gras med klonal vekst og med frøformering. Den forekommer i parker og parkliknende skog.</v>
          </cell>
          <cell r="DD1199" t="str">
            <v>&lt;p&gt;For parkrapp gir spredningshistorikken trolig et feil bilde: den er heller en oppdagelseshistorikk. Arten kom trolig til Norge bare med grasfrø til bruk i parker på slutten av 1800-tallet (Nordhagen 1954). Den er inntil ganske nylig bare funnet i gamle parkanlegg ved herregårder etc. I de aller siste tiårene er det noen få funn utafor disse parkene, noe som tyder på svært begrenset lokal spredning. Oppdagelseshistorien er derimot lang, med en forsinkelse for flere forekomster på mer enn 100 år mellom antatt innførsel og oppdagelse. For alle følgende forekomster antar vi innførsel mellom 1820 og ca 1900, med oppdagelsesår i parentes: Vf Tønsberg: Jarlsberg (1874), Ak Bærum: Bærum Verk (1888), Ho Bergen: Alvøen (1917), Ho Stord: Lærerskolens have (1925), VA Mandal: Furulunden (1933), Te Nome: Ulefoss (1949), Oslo: Bogstad ([1840] 1951), Øf Moss: Tordenrød (1952), Ho Bergen: Åstveit (1954), ST Trondheim: Rotvoll (1954, se Nordhagen 1954), Ro Stavanger: Hindal (1955), Vf Larvik: Fritzøehus (1955), Te Kragerø: Berg (1955), Oslo: Øvre Ljan (1969), VA Kristiansand: Kjos (1971), Ho Kvinnherad: Rosendal (1975), Øf Fredrikstad: Nes i Torsnes (1980), ST Trondheim: Belvedere (2002), AK Lørenskog: Losby (2005), Oslo: Bygdøy (2005).&lt;/p&gt;</v>
          </cell>
          <cell r="DE1199" t="str">
            <v>Arten er kommet inn til landet med grasfrø, trolig oftest som en bevisst tilsatt andel av grasfrøet. Den har frøreproduksjon, men fruktene har ikke noen spesiell tilpasning til spredning.</v>
          </cell>
          <cell r="DF1199" t="str">
            <v>Parkrapp har et moderat invasjonspotensial. Dette er en kombinasjon av moderat median levetid, men begrenset ekspansjonshastighet. Ekspansjonshastigheten kan være enda lågere enn våre analyser viser, på grunn av oppdagelseshistorikken (se ovenfor).</v>
          </cell>
          <cell r="DG1199" t="str">
            <v>Arten vurderes til ikke å ha noen kjent negativ økologisk effekt. Den er kommet inn som plengras, særlig i større parker, og har etablert seg og holdt seg stabil i rundt 100 år uten å ekspandere videre. Arten har fortrengningskapasitet, men den er etablert nesten utelukkende i gamle parker som nå enten er seminaturlig eng eller sterkt endret mark. På grunn av artens låge ekspansjonshastighet i kombinasjon med at eventuelle nyetableringer nok i hovedsak vil være på sterkt endret mark, vurderer vi arten til å ha ingen effekt.</v>
          </cell>
          <cell r="DH1199" t="str">
            <v>&lt;p&gt;Parkrapp vurderes til låg økologisk risiko, og bare på grunn av invasjonspotensialet.&lt;/p&gt;</v>
          </cell>
          <cell r="DI1199">
            <v>2</v>
          </cell>
        </row>
        <row r="1200">
          <cell r="B1200" t="str">
            <v>Poa supina</v>
          </cell>
          <cell r="C1200" t="str">
            <v>Schrad.</v>
          </cell>
          <cell r="D1200" t="str">
            <v>veirapp</v>
          </cell>
          <cell r="E1200">
            <v>145170</v>
          </cell>
          <cell r="F1200">
            <v>100168</v>
          </cell>
          <cell r="G1200" t="str">
            <v>ExpertGroups/Karplanter/N</v>
          </cell>
          <cell r="H1200" t="str">
            <v>Karplanter</v>
          </cell>
          <cell r="I1200" t="str">
            <v>Karplanter</v>
          </cell>
          <cell r="J1200" t="str">
            <v>AlienSpecie</v>
          </cell>
          <cell r="N1200">
            <v>3</v>
          </cell>
          <cell r="Q1200">
            <v>1</v>
          </cell>
          <cell r="T1200" t="str">
            <v>LO</v>
          </cell>
          <cell r="U1200">
            <v>2</v>
          </cell>
          <cell r="V1200" t="str">
            <v>3A,1</v>
          </cell>
          <cell r="X1200">
            <v>2</v>
          </cell>
          <cell r="Y1200">
            <v>3</v>
          </cell>
          <cell r="Z1200">
            <v>1</v>
          </cell>
          <cell r="AA1200">
            <v>1943</v>
          </cell>
          <cell r="AB1200" t="str">
            <v>terrestrial</v>
          </cell>
          <cell r="AD1200" t="str">
            <v>origin</v>
          </cell>
          <cell r="AE1200" t="str">
            <v>yes</v>
          </cell>
          <cell r="AF1200" t="str">
            <v>unknown</v>
          </cell>
          <cell r="AG1200">
            <v>1943</v>
          </cell>
          <cell r="AH1200" t="str">
            <v>NT Meråker: flere lokaliteter</v>
          </cell>
          <cell r="AI1200">
            <v>3</v>
          </cell>
          <cell r="AJ1200" t="str">
            <v>V</v>
          </cell>
          <cell r="AN1200">
            <v>4</v>
          </cell>
          <cell r="AO1200" t="str">
            <v>introductionStowaway,introductionNaturalDispersal,spreadNaturalDispersal</v>
          </cell>
          <cell r="AP1200" t="str">
            <v>St,Nt</v>
          </cell>
          <cell r="AQ1200">
            <v>160</v>
          </cell>
          <cell r="AR1200">
            <v>6</v>
          </cell>
          <cell r="AS1200">
            <v>960</v>
          </cell>
          <cell r="AT1200">
            <v>10900</v>
          </cell>
          <cell r="AU1200">
            <v>2000</v>
          </cell>
          <cell r="AV1200">
            <v>70</v>
          </cell>
          <cell r="AW1200" t="str">
            <v>Ingen kjent effekt</v>
          </cell>
          <cell r="AX1200" t="str">
            <v>Ingen kjent effekt</v>
          </cell>
          <cell r="BC1200" t="str">
            <v>Ingen kjent effekt</v>
          </cell>
          <cell r="BD1200" t="str">
            <v>Ingen kjent effekt</v>
          </cell>
          <cell r="BE1200" t="str">
            <v>no</v>
          </cell>
          <cell r="BF1200" t="str">
            <v>no</v>
          </cell>
          <cell r="BG1200" t="str">
            <v>V</v>
          </cell>
          <cell r="BK1200" t="str">
            <v>temperate_boreal:Europe,Asia|temperate_nemoral:Europe,Asia</v>
          </cell>
          <cell r="BM1200" t="str">
            <v>temperate_boreal:Europe,Asia|temperate_nemoral:Europe,Asia</v>
          </cell>
          <cell r="BO1200">
            <v>3</v>
          </cell>
          <cell r="BR1200" t="str">
            <v>RedListCategoryLevel</v>
          </cell>
          <cell r="BT1200">
            <v>2</v>
          </cell>
          <cell r="BW1200" t="str">
            <v>SpreadYearlyIncreaseObservations</v>
          </cell>
          <cell r="BX1200">
            <v>114</v>
          </cell>
          <cell r="BY1200">
            <v>1</v>
          </cell>
          <cell r="CB1200" t="str">
            <v>T35,T43,T41,T32</v>
          </cell>
          <cell r="CC1200">
            <v>1</v>
          </cell>
          <cell r="CH1200">
            <v>1</v>
          </cell>
          <cell r="CM1200">
            <v>1</v>
          </cell>
          <cell r="CQ1200">
            <v>1</v>
          </cell>
          <cell r="CU1200">
            <v>1</v>
          </cell>
          <cell r="CX1200">
            <v>0</v>
          </cell>
          <cell r="CY1200">
            <v>1</v>
          </cell>
          <cell r="DB1200">
            <v>0</v>
          </cell>
          <cell r="DC1200" t="str">
            <v>Veirapp &lt;em&gt;Poa supina &lt;/em&gt;stammer fra Sentral- og Øst-Europa og Vest-Sibir. Den er et kortlevd flerårig, lavvokst gress med krypende skudd som danner løse matter. Den spres i hovedsak med frø.&lt;br/&gt;Veirapp forveksles lett med tunrapp &lt;em&gt;Poa annua &lt;/em&gt;og er ganske sikkert blitt oversett og utilstrekkelig samlet. Dessuten blomstrer den tidlig i sesongen og er lettest gjenkjennelig rundt første juli, før botanikerne kommer seg skikkelig ut i felt. Den hybridiserer også med tunrapp &lt;em&gt;Poa annua&lt;/em&gt;, men med sterile hybrider fordi veirapp er diploid og tunrapp tetraploid (tunrapp er dessuten trolig resultat av gammel hybridisering og kromosomtallsfordobling mellom veirapp og en annen diploid art:&lt;em&gt; Poa informa &lt;/em&gt;fra Middelhavsområdet)&lt;em&gt;.&lt;/em&gt;</v>
          </cell>
          <cell r="DD1200" t="str">
            <v>&lt;p&gt;Veirapp ble samlet i Oslo i 1844, men der er den ikke blitt gjenfunnet (og herbariematerialet er meget dårlig og vanskelig å identifisere med sikkerhet). Arten ble så funnet i 1943 på flere steder i NT Meråker (Høeg 1944). Det tyder på at den har vært i området en tid før den ble oppdaget (ekspansjonsanalysen antyder at arten kom inn i Norge ca 1880-årene). Fra 1940-årene til 2011 har den spredt seg langsomt, men jevnt og kun i de østlige kommunene i Sør- og Nord-Trøndelag (se Kilander 1949 for tidlig ekspansjon). Det foreligger omtrent like mange herbariebelegg fra hver 20-årsperiode fra 1943 til 2016. Spredningen antas å fortsette, i det minste i østlige deler av Midt-Norge. Arten er mer utbredt i Sverige (Nannfeldt 1937) og kan forventes å dukke opp i grensetrakter også utenfor Midt-Norge. Med sterkt økende trafikk over riksgrensen kommer den trolig inn nå og da. &lt;/p&gt;</v>
          </cell>
          <cell r="DE1200" t="str">
            <v>&lt;p&gt;Hvordan arten er kommet til Norge er ikke kjent, men høyst trolig med transport (biltransport, tog) og fotferdsel fra Sverige der den er vanlig og kom tidlig. Den står f.eks. mange steder langs turiststiene som krysser grensa og er kommet til flere av turiststasjonene på norsk side. I Hamrafj&amp;#228:llet i nordvestre H&amp;#228:rjedalen, få kilometer fra norskegrensa i Røros, er den f.eks. vanlig på stier og i beitemark i naturreservatet (R. Elven pers. obs. 2017). Dette er en av de få fremmede karplantene som med stor sikkerhet er kommet til Norge til fots.&lt;/p&gt;</v>
          </cell>
          <cell r="DF1200" t="str">
            <v>Invasjonspotensialet er moderat, en kombinasjon av moderat median levetid og begrenset ekspansjonshastighet.</v>
          </cell>
          <cell r="DG1200" t="str">
            <v>Veirapp vurderes til ikke å ha noen negativ økologisk effekt. Arten vokser på ulike typer kulturpåvirket mark, som åkerkanter, veikanter, stier og skrotemark. Hybridiseringen med tunrapp &lt;i&gt;Poa annua&lt;/i&gt;, som av formelle årsaker defineres som "hjemlig" (etablert før 1800), slår ikke ut fordi hybridene er triploide og sterile. For slike hybrider, se Kilander (1940).</v>
          </cell>
          <cell r="DH1200" t="str">
            <v>&lt;p&gt;Veirapp vurderes til låg økologisk risiko, og bare på grunn av invasjonspotensialet.&lt;/p&gt;</v>
          </cell>
          <cell r="DI1200">
            <v>4</v>
          </cell>
        </row>
        <row r="1201">
          <cell r="B1201" t="str">
            <v>Polycarpon tetraphyllum</v>
          </cell>
          <cell r="C1201" t="str">
            <v>(L.) L.</v>
          </cell>
          <cell r="D1201" t="str">
            <v>tusenfrø</v>
          </cell>
          <cell r="E1201">
            <v>61488</v>
          </cell>
          <cell r="F1201">
            <v>101528</v>
          </cell>
          <cell r="G1201" t="str">
            <v>ExpertGroups/Karplanter/N</v>
          </cell>
          <cell r="H1201" t="str">
            <v>Karplanter</v>
          </cell>
          <cell r="I1201" t="str">
            <v>Karplanter</v>
          </cell>
          <cell r="J1201" t="str">
            <v>NotApplicable</v>
          </cell>
          <cell r="M1201" t="str">
            <v>canNotEstablishWithin50years</v>
          </cell>
          <cell r="AA1201">
            <v>2007</v>
          </cell>
          <cell r="AB1201" t="str">
            <v>terrestrial</v>
          </cell>
          <cell r="AD1201" t="str">
            <v>origin</v>
          </cell>
          <cell r="AE1201" t="str">
            <v>no</v>
          </cell>
          <cell r="AF1201" t="str">
            <v>unknown</v>
          </cell>
          <cell r="AI1201">
            <v>1</v>
          </cell>
          <cell r="AJ1201" t="str">
            <v>V</v>
          </cell>
          <cell r="AW1201" t="str">
            <v>Ingen kjent effekt</v>
          </cell>
          <cell r="AX1201" t="str">
            <v>Ingen kjent effekt</v>
          </cell>
          <cell r="BC1201" t="str">
            <v>Ingen kjent effekt</v>
          </cell>
          <cell r="BD1201" t="str">
            <v>Ingen kjent effekt</v>
          </cell>
          <cell r="BK1201" t="str">
            <v>temperate_nemoral:Europe|subtropic_mediterranean:Europe,Asia,Africa</v>
          </cell>
          <cell r="BM1201" t="str">
            <v>temperate_nemoral:Europe,Asia,Oceania,NorthAndCentralAmerica|subtropic_unspecified:SouthAmerica|subtropic_mediterranean:Europe,Asia,Africa,Oceania,NorthAndCentralAmerica|subtropic_humid:NorthAndCentralAmerica|subtropic_caperegion:Africa</v>
          </cell>
          <cell r="DI1201">
            <v>0</v>
          </cell>
        </row>
        <row r="1202">
          <cell r="B1202" t="str">
            <v>Polycnemum majus</v>
          </cell>
          <cell r="C1202" t="str">
            <v>A.Braun</v>
          </cell>
          <cell r="D1202" t="str">
            <v>sylmelde</v>
          </cell>
          <cell r="E1202">
            <v>61387</v>
          </cell>
          <cell r="F1202">
            <v>101427</v>
          </cell>
          <cell r="G1202" t="str">
            <v>ExpertGroups/Karplanter/N</v>
          </cell>
          <cell r="H1202" t="str">
            <v>Karplanter</v>
          </cell>
          <cell r="I1202" t="str">
            <v>Karplanter</v>
          </cell>
          <cell r="J1202" t="str">
            <v>NotApplicable</v>
          </cell>
          <cell r="M1202" t="str">
            <v>canNotEstablishWithin50years</v>
          </cell>
          <cell r="AA1202">
            <v>1925</v>
          </cell>
          <cell r="AB1202" t="str">
            <v>terrestrial</v>
          </cell>
          <cell r="AD1202" t="str">
            <v>unknown</v>
          </cell>
          <cell r="AE1202" t="str">
            <v>no</v>
          </cell>
          <cell r="AF1202" t="str">
            <v>unknown</v>
          </cell>
          <cell r="AI1202">
            <v>1</v>
          </cell>
          <cell r="AJ1202" t="str">
            <v>V</v>
          </cell>
          <cell r="AW1202" t="str">
            <v>Ingen kjent effekt</v>
          </cell>
          <cell r="AX1202" t="str">
            <v>Ingen kjent effekt</v>
          </cell>
          <cell r="BC1202" t="str">
            <v>Ingen kjent effekt</v>
          </cell>
          <cell r="BD1202" t="str">
            <v>Ingen kjent effekt</v>
          </cell>
          <cell r="BK1202" t="str">
            <v>temperate_nemoral:Europe|subtropic_mediterranean:Europe,Asia</v>
          </cell>
          <cell r="BM1202" t="str">
            <v>temperate_nemoral:Europe|subtropic_mediterranean:Europe,Asia</v>
          </cell>
          <cell r="DI1202">
            <v>0</v>
          </cell>
        </row>
        <row r="1203">
          <cell r="B1203" t="str">
            <v>Polygonum aviculare rurivagum</v>
          </cell>
          <cell r="C1203" t="str">
            <v>(Jord. ex Boreau) Berher</v>
          </cell>
          <cell r="D1203" t="str">
            <v>granntungras</v>
          </cell>
          <cell r="E1203">
            <v>135643</v>
          </cell>
          <cell r="F1203">
            <v>102942</v>
          </cell>
          <cell r="G1203" t="str">
            <v>ExpertGroups/Karplanter/N</v>
          </cell>
          <cell r="H1203" t="str">
            <v>Karplanter</v>
          </cell>
          <cell r="I1203" t="str">
            <v>Karplanter</v>
          </cell>
          <cell r="J1203" t="str">
            <v>AlienSpecie</v>
          </cell>
          <cell r="N1203">
            <v>2</v>
          </cell>
          <cell r="O1203" t="str">
            <v>V</v>
          </cell>
          <cell r="Q1203">
            <v>1</v>
          </cell>
          <cell r="T1203" t="str">
            <v>LO</v>
          </cell>
          <cell r="U1203">
            <v>2</v>
          </cell>
          <cell r="V1203" t="str">
            <v>2AB,1</v>
          </cell>
          <cell r="W1203" t="str">
            <v>NK</v>
          </cell>
          <cell r="AA1203">
            <v>1868</v>
          </cell>
          <cell r="AB1203" t="str">
            <v>terrestrial</v>
          </cell>
          <cell r="AD1203" t="str">
            <v>origin</v>
          </cell>
          <cell r="AE1203" t="str">
            <v>no</v>
          </cell>
          <cell r="AF1203" t="str">
            <v>unknown</v>
          </cell>
          <cell r="AG1203">
            <v>1995</v>
          </cell>
          <cell r="AH1203" t="str">
            <v>He Våler: Braskereidfoss jernbanestasjon</v>
          </cell>
          <cell r="AI1203">
            <v>1</v>
          </cell>
          <cell r="AJ1203" t="str">
            <v>V</v>
          </cell>
          <cell r="AN1203">
            <v>5</v>
          </cell>
          <cell r="AO1203" t="str">
            <v>introductionTransportpollution,introductionStowaway,spreadStowaway,spreadTransportpollution</v>
          </cell>
          <cell r="AP1203" t="str">
            <v>Øs,He,Bu</v>
          </cell>
          <cell r="AQ1203">
            <v>12</v>
          </cell>
          <cell r="AR1203">
            <v>10</v>
          </cell>
          <cell r="AS1203">
            <v>120</v>
          </cell>
          <cell r="AT1203">
            <v>20000</v>
          </cell>
          <cell r="AU1203">
            <v>200</v>
          </cell>
          <cell r="AV1203">
            <v>100</v>
          </cell>
          <cell r="AW1203" t="str">
            <v>Ingen kjent effekt</v>
          </cell>
          <cell r="AX1203" t="str">
            <v>Ingen kjent effekt</v>
          </cell>
          <cell r="BC1203" t="str">
            <v>Ingen kjent effekt</v>
          </cell>
          <cell r="BD1203" t="str">
            <v>Ingen kjent effekt</v>
          </cell>
          <cell r="BE1203" t="str">
            <v>no</v>
          </cell>
          <cell r="BF1203" t="str">
            <v>no</v>
          </cell>
          <cell r="BG1203" t="str">
            <v>V</v>
          </cell>
          <cell r="BK1203" t="str">
            <v>temperate_nemoral:Europe|subtropic_mediterranean:Europe</v>
          </cell>
          <cell r="BM1203" t="str">
            <v>temperate_nemoral:Europe|subtropic_mediterranean:Europe</v>
          </cell>
          <cell r="BO1203">
            <v>2</v>
          </cell>
          <cell r="BR1203" t="str">
            <v>RedListCategoryLevel</v>
          </cell>
          <cell r="BT1203">
            <v>2</v>
          </cell>
          <cell r="BV1203" t="str">
            <v>X</v>
          </cell>
          <cell r="BW1203" t="str">
            <v>SpreadYearlyIncreaseCalculatedExpansionSpeed</v>
          </cell>
          <cell r="BX1203">
            <v>156.44</v>
          </cell>
          <cell r="BY1203">
            <v>1</v>
          </cell>
          <cell r="CB1203" t="str">
            <v>T21-C-1,T32,T35,T37,T40,T44</v>
          </cell>
          <cell r="CC1203">
            <v>1</v>
          </cell>
          <cell r="CH1203">
            <v>1</v>
          </cell>
          <cell r="CM1203">
            <v>1</v>
          </cell>
          <cell r="CQ1203">
            <v>1</v>
          </cell>
          <cell r="CU1203">
            <v>1</v>
          </cell>
          <cell r="CX1203">
            <v>0</v>
          </cell>
          <cell r="CY1203">
            <v>1</v>
          </cell>
          <cell r="DB1203">
            <v>0</v>
          </cell>
          <cell r="DC1203" t="str">
            <v>Granntungras &lt;i&gt;Polygonum aviculare&lt;/i&gt; subsp. &lt;i&gt;rurivagum&lt;/i&gt; hører til det ettårige tungras-komplekset &lt;i&gt;P. aviculare&lt;/i&gt; der det i tillegg til granntungras er fem hjemlige underarter i Norge. Granntungras er småvokst, med sjølpollinering og god fruktsetting, men ingen spesielle tilpasninger til frøspredning. Den spres trolig mye med transportmidler (tog, bil, føtter). Den er vest- og mellomeuropeisk og regnes som hjemlig (stedegen) nord til Danmark og Sør-Sverige (med noe uenighet mellom ulike forfattere, sammenlikn Karlsson 2000 med Hartvig 2015).</v>
          </cell>
          <cell r="DD1203" t="str">
            <v>Det er en uklar historie omkring denne planten, på grunn av få data og mye misforståelser. Av sikkert dokumenterte funn har vi to fra 1860-tallet (Oslo 1868, Bu Ringerike 1868), kanskje fra bygate og tørr kulturmark. Fra 1880 til 1920 er det tre funn, to fra ballastjord (Øf Fredrikstad 1903, VA Kristiansand 1880) og ett fra innsjøstrand (Op Gran 1905). Mellom 1920 og 1980 er det kjent bare tre funn: VA Mandal i byen 1933, Op Lillehammer: Fåberg 1940, og VA Farsund: Austhasselstranda 1965 (dette trolig resultat av en spontan innvandring med havstrømmer eller fugl fra Danmark eller De britiske øyer). Fra 1995 framover er det gjort noen flere funn på skrotemark på Østlandet, på jernbanestasjon (He Våler: Braskereidfoss 1995 1998), på veikanter (Øf Hobøl 2007, He Løten 2001), og på flis- og barkhauger ved cellulosefabrikk med importert tømmer (Bu Hurum 2004). Planten er sett noen få ganger til de siste årene, uten at den er blitt samlet, innen det samme rammeområdet på Østlandet, men observasjoner kan ikke godtas i den kompliserte gruppen som denne planten tilhører.</v>
          </cell>
          <cell r="DE1203" t="str">
            <v>Planten er kommet inn med ballastjord og med transportmidler, og viderespredt med transportmidler (tror vi: det er sørgelig få opplysninger). Muligens har den også spredt seg inn spontant (se ovafor).</v>
          </cell>
          <cell r="DF1203" t="str">
            <v>Invasjonspotensialet vurderes til begrenset, med usikkerhet til lågt, som en kombinasjon av begrenset median levetid og begrenset (til låg) spredningshastighet. Datagrunnlaget er imidlertid mangelfullt, og mørketallet kan være svært høgt.</v>
          </cell>
          <cell r="DG1203" t="str">
            <v>Ingen kjent negativ økologisk effekt er knyttet til planten. Man kunne anta at granntungras ville krysse seg introgressivt med en eller flere av de fem andre underartene, men dette er ikke dokumentert. En årsak kan være at disse plantene stort sett pollinerer seg sjøl (autogami), noe som i stor grad vil forhindre hybridisering. En annen årsak kan være at de er genetisk godt skilte arter, heller enn underarter, noe som understøttes av at de svært ofte finnes i blandete bestander med 2 eller 3 arter, uten noen mellomformer. Uansett, så kan vi ikke føre opp introgresjon med noen hjemlige taxa som risikofaktor her.</v>
          </cell>
          <cell r="DH1203" t="str">
            <v>Granntungras vurderes til låg økologisk risiko, med usikkerhet til ingen risiko. Planten er trolig etablert i Norge, men med uklart areal og uklar ekspansjonshastighet. Den kan en sjelden gang ha blitt spontant innspredt, og da er det avgjørende for vurderingen som fremmed plante om den er kommet fra et område der den er hjemlig eller ikke. Vi har imidlertid ingen tegn på videre formering etter slik spontan spredning (i VA Farsund 1965) og vurderer den som fremmed. I tillegg er det usikkerhet i om planten er hjemlig eller fremmed i det området (Danmark: Jylland) det er mest sannsynlig at planten er spredt fra til Norge.</v>
          </cell>
          <cell r="DI1203">
            <v>2</v>
          </cell>
        </row>
        <row r="1204">
          <cell r="B1204" t="str">
            <v>Polygonum bellardii</v>
          </cell>
          <cell r="C1204" t="str">
            <v>All.</v>
          </cell>
          <cell r="D1204" t="str">
            <v>risslirekne</v>
          </cell>
          <cell r="E1204">
            <v>135645</v>
          </cell>
          <cell r="F1204">
            <v>102943</v>
          </cell>
          <cell r="G1204" t="str">
            <v>ExpertGroups/Karplanter/N</v>
          </cell>
          <cell r="H1204" t="str">
            <v>Karplanter</v>
          </cell>
          <cell r="I1204" t="str">
            <v>Karplanter</v>
          </cell>
          <cell r="J1204" t="str">
            <v>NotApplicable</v>
          </cell>
          <cell r="M1204" t="str">
            <v>canNotEstablishWithin50years</v>
          </cell>
          <cell r="AA1204">
            <v>1897</v>
          </cell>
          <cell r="AB1204" t="str">
            <v>terrestrial</v>
          </cell>
          <cell r="AD1204" t="str">
            <v>origin,unknown</v>
          </cell>
          <cell r="AE1204" t="str">
            <v>no</v>
          </cell>
          <cell r="AF1204" t="str">
            <v>unknown</v>
          </cell>
          <cell r="AI1204">
            <v>1</v>
          </cell>
          <cell r="AJ1204" t="str">
            <v>V</v>
          </cell>
          <cell r="AW1204" t="str">
            <v>Ingen kjent effekt</v>
          </cell>
          <cell r="AX1204" t="str">
            <v>Ingen kjent effekt</v>
          </cell>
          <cell r="BC1204" t="str">
            <v>Ingen kjent effekt</v>
          </cell>
          <cell r="BD1204" t="str">
            <v>Ingen kjent effekt</v>
          </cell>
          <cell r="BK1204" t="str">
            <v>subtropic_mediterranean:Europe,Asia,Africa</v>
          </cell>
          <cell r="BM1204" t="str">
            <v>temperate_nemoral:Europe,Oceania|subtropic_mediterranean:Europe,Asia,Africa,Oceania|subtropic_caperegion:Africa</v>
          </cell>
          <cell r="DI1204">
            <v>0</v>
          </cell>
        </row>
        <row r="1205">
          <cell r="B1205" t="str">
            <v>Polygonum patulum</v>
          </cell>
          <cell r="C1205" t="str">
            <v>M.Bieb.</v>
          </cell>
          <cell r="D1205" t="str">
            <v>russeslirekne</v>
          </cell>
          <cell r="E1205">
            <v>62905</v>
          </cell>
          <cell r="F1205">
            <v>102945</v>
          </cell>
          <cell r="G1205" t="str">
            <v>ExpertGroups/Karplanter/N</v>
          </cell>
          <cell r="H1205" t="str">
            <v>Karplanter</v>
          </cell>
          <cell r="I1205" t="str">
            <v>Karplanter</v>
          </cell>
          <cell r="J1205" t="str">
            <v>NotApplicable</v>
          </cell>
          <cell r="M1205" t="str">
            <v>canNotEstablishWithin50years</v>
          </cell>
          <cell r="AA1205">
            <v>1931</v>
          </cell>
          <cell r="AB1205" t="str">
            <v>terrestrial</v>
          </cell>
          <cell r="AD1205" t="str">
            <v>origin</v>
          </cell>
          <cell r="AE1205" t="str">
            <v>no</v>
          </cell>
          <cell r="AF1205" t="str">
            <v>unknown</v>
          </cell>
          <cell r="AI1205">
            <v>1</v>
          </cell>
          <cell r="AJ1205" t="str">
            <v>V</v>
          </cell>
          <cell r="AW1205" t="str">
            <v>Ingen kjent effekt</v>
          </cell>
          <cell r="AX1205" t="str">
            <v>Ingen kjent effekt</v>
          </cell>
          <cell r="BC1205" t="str">
            <v>Ingen kjent effekt</v>
          </cell>
          <cell r="BD1205" t="str">
            <v>Ingen kjent effekt</v>
          </cell>
          <cell r="BK1205" t="str">
            <v>temperate_nemoral:Europe,Asia|temperate_dry:Europe,Asia|subtropic_mediterranean:Europe,Asia</v>
          </cell>
          <cell r="BM1205" t="str">
            <v>temperate_nemoral:Europe,Asia,NorthAndCentralAmerica|temperate_dry:Europe,Asia|subtropic_mediterranean:Europe,Asia,Oceania,NorthAndCentralAmerica</v>
          </cell>
          <cell r="DI1205">
            <v>0</v>
          </cell>
        </row>
        <row r="1206">
          <cell r="B1206" t="str">
            <v>Polypogon monspeliensis</v>
          </cell>
          <cell r="C1206" t="str">
            <v>(L.) Desf.</v>
          </cell>
          <cell r="D1206" t="str">
            <v>bartegras</v>
          </cell>
          <cell r="E1206">
            <v>135659</v>
          </cell>
          <cell r="F1206">
            <v>100171</v>
          </cell>
          <cell r="G1206" t="str">
            <v>ExpertGroups/Karplanter/N</v>
          </cell>
          <cell r="H1206" t="str">
            <v>Karplanter</v>
          </cell>
          <cell r="I1206" t="str">
            <v>Karplanter</v>
          </cell>
          <cell r="J1206" t="str">
            <v>AlienSpecie</v>
          </cell>
          <cell r="N1206">
            <v>1</v>
          </cell>
          <cell r="Q1206">
            <v>1</v>
          </cell>
          <cell r="T1206" t="str">
            <v>NK</v>
          </cell>
          <cell r="U1206">
            <v>1</v>
          </cell>
          <cell r="V1206" t="str">
            <v>1,1</v>
          </cell>
          <cell r="AA1206">
            <v>1882</v>
          </cell>
          <cell r="AB1206" t="str">
            <v>terrestrial</v>
          </cell>
          <cell r="AD1206" t="str">
            <v>origin,unknown</v>
          </cell>
          <cell r="AE1206" t="str">
            <v>no</v>
          </cell>
          <cell r="AF1206" t="str">
            <v>yes</v>
          </cell>
          <cell r="AG1206">
            <v>2011</v>
          </cell>
          <cell r="AH1206" t="str">
            <v>Oslo: Filipstadkaia</v>
          </cell>
          <cell r="AI1206">
            <v>1</v>
          </cell>
          <cell r="AJ1206" t="str">
            <v>V</v>
          </cell>
          <cell r="AN1206">
            <v>5</v>
          </cell>
          <cell r="AO1206" t="str">
            <v>introductionTransportpollution,introductionStowaway</v>
          </cell>
          <cell r="AP1206" t="str">
            <v>OsA</v>
          </cell>
          <cell r="AQ1206">
            <v>4</v>
          </cell>
          <cell r="AR1206">
            <v>3</v>
          </cell>
          <cell r="AS1206">
            <v>12</v>
          </cell>
          <cell r="AT1206">
            <v>1</v>
          </cell>
          <cell r="AU1206">
            <v>24</v>
          </cell>
          <cell r="AV1206">
            <v>100</v>
          </cell>
          <cell r="AW1206" t="str">
            <v>Ingen kjent effekt</v>
          </cell>
          <cell r="AX1206" t="str">
            <v>Ingen kjent effekt</v>
          </cell>
          <cell r="BC1206" t="str">
            <v>Ingen kjent effekt</v>
          </cell>
          <cell r="BD1206" t="str">
            <v>Ingen kjent effekt</v>
          </cell>
          <cell r="BE1206" t="str">
            <v>no</v>
          </cell>
          <cell r="BF1206" t="str">
            <v>no</v>
          </cell>
          <cell r="BG1206" t="str">
            <v>V</v>
          </cell>
          <cell r="BK1206" t="str">
            <v>temperate_nemoral:Europe,Asia|temperate_dry:Europe,Asia|subtropic_mediterranean:Europe,Asia,Africa|subtropic_dry:Asia,Africa</v>
          </cell>
          <cell r="BM1206" t="str">
            <v>temperate_nemoral:Europe,Asia,Africa,Oceania,NorthAndCentralAmerica|temperate_dry:Europe,Asia,NorthAndCentralAmerica,SouthAmerica|subtropic_mediterranean:Europe,Asia,Africa,Oceania,NorthAndCentralAmerica,SouthAmerica|subtropic_dry:Asia,Africa,Oceania,NorthAndCentralAmerica,SouthAmerica|subtropic_caperegion:Africa|subtropic_highlands:Africa,SouthAmerica</v>
          </cell>
          <cell r="BO1206">
            <v>1</v>
          </cell>
          <cell r="BR1206" t="str">
            <v>RedListCategoryLevel</v>
          </cell>
          <cell r="BT1206">
            <v>1</v>
          </cell>
          <cell r="BW1206" t="str">
            <v>SpreadYearlyIncreaseCalculatedExpansionSpeed</v>
          </cell>
          <cell r="BX1206">
            <v>0</v>
          </cell>
          <cell r="BY1206">
            <v>1</v>
          </cell>
          <cell r="CB1206" t="str">
            <v>T35,T37,T39,T40</v>
          </cell>
          <cell r="CC1206">
            <v>1</v>
          </cell>
          <cell r="CH1206">
            <v>1</v>
          </cell>
          <cell r="CM1206">
            <v>1</v>
          </cell>
          <cell r="CQ1206">
            <v>1</v>
          </cell>
          <cell r="CU1206">
            <v>1</v>
          </cell>
          <cell r="CX1206">
            <v>0</v>
          </cell>
          <cell r="CY1206">
            <v>1</v>
          </cell>
          <cell r="DB1206">
            <v>0</v>
          </cell>
          <cell r="DC1206" t="str">
            <v>Bartegras &lt;i&gt;Polypogon mopnspeliensis&lt;/i&gt; er en ettårig art med frøformering. Den er utbredt i Middelhavsområdet og nord til Sør-England, og i Vest-Asia. Den setter spiredyktige frø i Norge og er kjent å reprodusere effektivt, i hvert fall noen år.</v>
          </cell>
          <cell r="DD1206" t="str">
            <v>Bartegras er kanskje for varmekrevende til å danne bestand i Norge, men har nå reprodusert i flere år i Oslo (arten er ettårig). Den er ikke funnet med reproduserende bestand i våre naboland. Arten er bare funnet seks steder i Norge: tre år på ballastjord i Oslo: Grønlia i 1882, 1883 og 1884, i ST Skaun: ved Pienes mølle 1927, i Tr Tromsø: Holtveien/Kvaløyveien på veikant 1975 (grasfrø?), i Vf Horten: Sollistrand på oppkastete jordhauger i 1997 (grasfrø?),i Bu Hurum: Tofte 2010 (tømmerimport), og i Oslo: Filipstadkaia fra 2011 og 2013 (ukjent opphav). Tore Berg rapporterer den fra Oslo: Majorstua Åsaveien høsten 2017 (ikke inkludert i dokumentasjonsfil).</v>
          </cell>
          <cell r="DE1206" t="str">
            <v>Arten er kommet inn med ballastjord, som forurensning i korn, grasfrø og med tømmer, kanskje også på andre vis. Ingen viderespredning er registrert.</v>
          </cell>
          <cell r="DF1206" t="str">
            <v>Invasjonspotensialet er lite, med minste skår på median levetid og ingen ekspansjon. Dersom arten etablerer seg mer effektivt, kan den få et lite areal og trolig langsom spredning.</v>
          </cell>
          <cell r="DG1206" t="str">
            <v>Ingen kjent eller forventet negativ økologisk effekt er knyttet til arten (i Norge). Arten angis å være et skadelig ugras i beiter og kulturmark i varmere strøk (se http://www.cabi.org/isc/datasheet/68317).</v>
          </cell>
          <cell r="DH1206" t="str">
            <v>Bartegras kan være under etablering i Norge, men utgjør etter vår vurdering ingen kjent økologisk risiko hos oss.</v>
          </cell>
          <cell r="DI1206">
            <v>1</v>
          </cell>
        </row>
        <row r="1207">
          <cell r="B1207" t="str">
            <v>Polypogon viridis</v>
          </cell>
          <cell r="C1207" t="str">
            <v>(Gouan) Breistr.</v>
          </cell>
          <cell r="E1207">
            <v>145172</v>
          </cell>
          <cell r="F1207">
            <v>170022</v>
          </cell>
          <cell r="G1207" t="str">
            <v>ExpertGroups/Karplanter/N</v>
          </cell>
          <cell r="H1207" t="str">
            <v>Karplanter</v>
          </cell>
          <cell r="I1207" t="str">
            <v>Karplanter</v>
          </cell>
          <cell r="J1207" t="str">
            <v>NotApplicable</v>
          </cell>
          <cell r="M1207" t="str">
            <v>canNotEstablishWithin50years</v>
          </cell>
          <cell r="AA1207">
            <v>2015</v>
          </cell>
          <cell r="AB1207" t="str">
            <v>terrestrial</v>
          </cell>
          <cell r="AD1207" t="str">
            <v>unknown</v>
          </cell>
          <cell r="AE1207" t="str">
            <v>no</v>
          </cell>
          <cell r="AF1207" t="str">
            <v>unknown</v>
          </cell>
          <cell r="AI1207">
            <v>5</v>
          </cell>
          <cell r="AJ1207" t="str">
            <v>V</v>
          </cell>
          <cell r="AW1207" t="str">
            <v>Ingen kjent effekt</v>
          </cell>
          <cell r="AX1207" t="str">
            <v>Ingen kjent effekt</v>
          </cell>
          <cell r="BC1207" t="str">
            <v>Ingen kjent effekt</v>
          </cell>
          <cell r="BD1207" t="str">
            <v>Ingen kjent effekt</v>
          </cell>
          <cell r="BK1207" t="str">
            <v>temperate_nemoral:Asia|temperate_dry:Europe,Asia|subtropic_mediterranean:Europe,Asia,Africa|subtropic_dry:Asia,Africa</v>
          </cell>
          <cell r="BM1207" t="str">
            <v>temperate_nemoral:Europe|temperate_dry:Europe,Asia,NorthAndCentralAmerica,SouthAmerica|subtropic_mediterranean:Europe,Asia,Africa,Oceania,NorthAndCentralAmerica|subtropic_dry:Asia,Africa,Oceania,NorthAndCentralAmerica,SouthAmerica|subtropic_caperegion:Africa|subtropic_highlands:Africa,SouthAmerica</v>
          </cell>
          <cell r="DI1207">
            <v>1</v>
          </cell>
        </row>
        <row r="1208">
          <cell r="B1208" t="str">
            <v>Populus balsamifera elongata</v>
          </cell>
          <cell r="C1208" t="str">
            <v>(Dipp.) Hyl.</v>
          </cell>
          <cell r="D1208" t="str">
            <v>trønderpoppel</v>
          </cell>
          <cell r="E1208">
            <v>124651</v>
          </cell>
          <cell r="F1208">
            <v>163820</v>
          </cell>
          <cell r="G1208" t="str">
            <v>ExpertGroups/Karplanter/N</v>
          </cell>
          <cell r="H1208" t="str">
            <v>Karplanter</v>
          </cell>
          <cell r="I1208" t="str">
            <v>Karplanter</v>
          </cell>
          <cell r="J1208" t="str">
            <v>NotApplicable</v>
          </cell>
          <cell r="M1208" t="str">
            <v>taxonIsEvaluatedInHigherRank</v>
          </cell>
          <cell r="AB1208" t="str">
            <v>terrestrial</v>
          </cell>
          <cell r="AE1208" t="str">
            <v>no</v>
          </cell>
          <cell r="AF1208" t="str">
            <v>unknown</v>
          </cell>
          <cell r="DI1208">
            <v>0</v>
          </cell>
        </row>
        <row r="1209">
          <cell r="B1209" t="str">
            <v>Populus ×candicans</v>
          </cell>
          <cell r="C1209" t="str">
            <v>Aiton</v>
          </cell>
          <cell r="D1209" t="str">
            <v>ontariopoppel</v>
          </cell>
          <cell r="E1209">
            <v>145389</v>
          </cell>
          <cell r="F1209">
            <v>159566</v>
          </cell>
          <cell r="G1209" t="str">
            <v>ExpertGroups/Karplanter/N</v>
          </cell>
          <cell r="H1209" t="str">
            <v>Karplanter</v>
          </cell>
          <cell r="I1209" t="str">
            <v>Karplanter</v>
          </cell>
          <cell r="J1209" t="str">
            <v>NotApplicable</v>
          </cell>
          <cell r="M1209" t="str">
            <v>taxonIsEvaluatedInHigherRank</v>
          </cell>
          <cell r="AB1209" t="str">
            <v>terrestrial</v>
          </cell>
          <cell r="AE1209" t="str">
            <v>no</v>
          </cell>
          <cell r="AF1209" t="str">
            <v>unknown</v>
          </cell>
          <cell r="DI1209">
            <v>1</v>
          </cell>
        </row>
        <row r="1210">
          <cell r="B1210" t="str">
            <v>Populus balsamifera hortensis</v>
          </cell>
          <cell r="C1210" t="str">
            <v>Hyl.</v>
          </cell>
          <cell r="D1210" t="str">
            <v>ekte balsampoppel</v>
          </cell>
          <cell r="E1210">
            <v>135701</v>
          </cell>
          <cell r="F1210">
            <v>165066</v>
          </cell>
          <cell r="G1210" t="str">
            <v>ExpertGroups/Karplanter/N</v>
          </cell>
          <cell r="H1210" t="str">
            <v>Karplanter</v>
          </cell>
          <cell r="I1210" t="str">
            <v>Karplanter</v>
          </cell>
          <cell r="J1210" t="str">
            <v>NotApplicable</v>
          </cell>
          <cell r="M1210" t="str">
            <v>taxonIsEvaluatedInHigherRank</v>
          </cell>
          <cell r="AB1210" t="str">
            <v>terrestrial</v>
          </cell>
          <cell r="AE1210" t="str">
            <v>no</v>
          </cell>
          <cell r="AF1210" t="str">
            <v>unknown</v>
          </cell>
          <cell r="DI1210">
            <v>0</v>
          </cell>
        </row>
        <row r="1211">
          <cell r="B1211" t="str">
            <v>Populus lasiocarpa</v>
          </cell>
          <cell r="C1211" t="str">
            <v>Oliv.</v>
          </cell>
          <cell r="E1211">
            <v>105269</v>
          </cell>
          <cell r="F1211">
            <v>145616</v>
          </cell>
          <cell r="G1211" t="str">
            <v>ExpertGroups/Karplanter/N</v>
          </cell>
          <cell r="H1211" t="str">
            <v>Karplanter</v>
          </cell>
          <cell r="I1211" t="str">
            <v>Karplanter</v>
          </cell>
          <cell r="J1211" t="str">
            <v>NotApplicable</v>
          </cell>
          <cell r="M1211" t="str">
            <v>canNotEstablishWithin50years</v>
          </cell>
          <cell r="AA1211">
            <v>1998</v>
          </cell>
          <cell r="AB1211" t="str">
            <v>terrestrial</v>
          </cell>
          <cell r="AD1211" t="str">
            <v>unknown</v>
          </cell>
          <cell r="AE1211" t="str">
            <v>no</v>
          </cell>
          <cell r="AF1211" t="str">
            <v>unknown</v>
          </cell>
          <cell r="AI1211">
            <v>20</v>
          </cell>
          <cell r="AJ1211" t="str">
            <v>V</v>
          </cell>
          <cell r="AW1211" t="str">
            <v>Ingen kjent effekt</v>
          </cell>
          <cell r="AX1211" t="str">
            <v>Ingen kjent effekt</v>
          </cell>
          <cell r="BC1211" t="str">
            <v>Ingen kjent effekt</v>
          </cell>
          <cell r="BD1211" t="str">
            <v>Ingen kjent effekt</v>
          </cell>
          <cell r="BK1211" t="str">
            <v>temperate_nemoral:Asia</v>
          </cell>
          <cell r="BM1211" t="str">
            <v>temperate_nemoral:Europe,Asia,Oceania</v>
          </cell>
          <cell r="DI1211">
            <v>0</v>
          </cell>
        </row>
        <row r="1212">
          <cell r="B1212" t="str">
            <v>Potentilla argyrophylla</v>
          </cell>
          <cell r="C1212" t="str">
            <v>Wall. ex Lehm.</v>
          </cell>
          <cell r="D1212" t="str">
            <v>silkemure</v>
          </cell>
          <cell r="E1212">
            <v>63303</v>
          </cell>
          <cell r="F1212">
            <v>103343</v>
          </cell>
          <cell r="G1212" t="str">
            <v>ExpertGroups/Karplanter/N</v>
          </cell>
          <cell r="H1212" t="str">
            <v>Karplanter</v>
          </cell>
          <cell r="I1212" t="str">
            <v>Karplanter</v>
          </cell>
          <cell r="J1212" t="str">
            <v>NotApplicable</v>
          </cell>
          <cell r="M1212" t="str">
            <v>canNotEstablishWithin50years</v>
          </cell>
          <cell r="AA1212" t="str">
            <v>1900-2000</v>
          </cell>
          <cell r="AB1212" t="str">
            <v>terrestrial</v>
          </cell>
          <cell r="AD1212" t="str">
            <v>unknown</v>
          </cell>
          <cell r="AE1212" t="str">
            <v>no</v>
          </cell>
          <cell r="AF1212" t="str">
            <v>unknown</v>
          </cell>
          <cell r="AI1212">
            <v>5</v>
          </cell>
          <cell r="AJ1212" t="str">
            <v>V</v>
          </cell>
          <cell r="AW1212" t="str">
            <v>Ingen kjent effekt</v>
          </cell>
          <cell r="AX1212" t="str">
            <v>Ingen kjent effekt</v>
          </cell>
          <cell r="BC1212" t="str">
            <v>Ingen kjent effekt</v>
          </cell>
          <cell r="BD1212" t="str">
            <v>Ingen kjent effekt</v>
          </cell>
          <cell r="BK1212" t="str">
            <v>subtropic_highlands:Asia</v>
          </cell>
          <cell r="BM1212" t="str">
            <v>temperate_nemoral:Europe|subtropic_highlands:Asia</v>
          </cell>
          <cell r="DI1212">
            <v>0</v>
          </cell>
        </row>
        <row r="1213">
          <cell r="B1213" t="str">
            <v>Potentilla collina</v>
          </cell>
          <cell r="C1213" t="str">
            <v>Wibel</v>
          </cell>
          <cell r="E1213">
            <v>145329</v>
          </cell>
          <cell r="F1213">
            <v>159705</v>
          </cell>
          <cell r="G1213" t="str">
            <v>ExpertGroups/Karplanter/N</v>
          </cell>
          <cell r="H1213" t="str">
            <v>Karplanter</v>
          </cell>
          <cell r="I1213" t="str">
            <v>Karplanter</v>
          </cell>
          <cell r="J1213" t="str">
            <v>NotApplicable</v>
          </cell>
          <cell r="M1213" t="str">
            <v>canNotEstablishWithin50years</v>
          </cell>
          <cell r="AA1213">
            <v>1930</v>
          </cell>
          <cell r="AB1213" t="str">
            <v>terrestrial</v>
          </cell>
          <cell r="AD1213" t="str">
            <v>unknown</v>
          </cell>
          <cell r="AE1213" t="str">
            <v>no</v>
          </cell>
          <cell r="AF1213" t="str">
            <v>unknown</v>
          </cell>
          <cell r="AI1213">
            <v>5</v>
          </cell>
          <cell r="AJ1213" t="str">
            <v>V</v>
          </cell>
          <cell r="AK1213" t="str">
            <v>V</v>
          </cell>
          <cell r="AW1213" t="str">
            <v>Ingen kjent effekt</v>
          </cell>
          <cell r="AX1213" t="str">
            <v>Ingen kjent effekt</v>
          </cell>
          <cell r="BC1213" t="str">
            <v>Ingen kjent effekt</v>
          </cell>
          <cell r="BD1213" t="str">
            <v>Ingen kjent effekt</v>
          </cell>
          <cell r="BK1213" t="str">
            <v>temperate_nemoral:Europe</v>
          </cell>
          <cell r="BM1213" t="str">
            <v>temperate_nemoral:Europe</v>
          </cell>
          <cell r="DI1213">
            <v>0</v>
          </cell>
        </row>
        <row r="1214">
          <cell r="B1214" t="str">
            <v>Potentilla nepalensis</v>
          </cell>
          <cell r="C1214" t="str">
            <v>Hook.</v>
          </cell>
          <cell r="D1214" t="str">
            <v>nepalmure</v>
          </cell>
          <cell r="E1214">
            <v>63314</v>
          </cell>
          <cell r="F1214">
            <v>103354</v>
          </cell>
          <cell r="G1214" t="str">
            <v>ExpertGroups/Karplanter/N</v>
          </cell>
          <cell r="H1214" t="str">
            <v>Karplanter</v>
          </cell>
          <cell r="I1214" t="str">
            <v>Karplanter</v>
          </cell>
          <cell r="J1214" t="str">
            <v>NotApplicable</v>
          </cell>
          <cell r="M1214" t="str">
            <v>canNotEstablishWithin50years</v>
          </cell>
          <cell r="AA1214">
            <v>1928</v>
          </cell>
          <cell r="AB1214" t="str">
            <v>terrestrial</v>
          </cell>
          <cell r="AD1214" t="str">
            <v>unknown</v>
          </cell>
          <cell r="AE1214" t="str">
            <v>no</v>
          </cell>
          <cell r="AF1214" t="str">
            <v>unknown</v>
          </cell>
          <cell r="AI1214">
            <v>5</v>
          </cell>
          <cell r="AJ1214" t="str">
            <v>V</v>
          </cell>
          <cell r="AW1214" t="str">
            <v>Ingen kjent effekt</v>
          </cell>
          <cell r="AX1214" t="str">
            <v>Ingen kjent effekt</v>
          </cell>
          <cell r="BC1214" t="str">
            <v>Ingen kjent effekt</v>
          </cell>
          <cell r="BD1214" t="str">
            <v>Ingen kjent effekt</v>
          </cell>
          <cell r="BK1214" t="str">
            <v>subtropic_highlands:Asia</v>
          </cell>
          <cell r="BM1214" t="str">
            <v>temperate_nemoral:Europe|subtropic_highlands:Asia</v>
          </cell>
          <cell r="DI1214">
            <v>0</v>
          </cell>
        </row>
        <row r="1215">
          <cell r="B1215" t="str">
            <v>Potentilla norvegica hirsuta</v>
          </cell>
          <cell r="C1215" t="str">
            <v>(Michx.) Hyl.</v>
          </cell>
          <cell r="D1215" t="str">
            <v>amerikamure</v>
          </cell>
          <cell r="E1215">
            <v>135847</v>
          </cell>
          <cell r="F1215">
            <v>103357</v>
          </cell>
          <cell r="G1215" t="str">
            <v>ExpertGroups/Karplanter/N</v>
          </cell>
          <cell r="H1215" t="str">
            <v>Karplanter</v>
          </cell>
          <cell r="I1215" t="str">
            <v>Karplanter</v>
          </cell>
          <cell r="J1215" t="str">
            <v>NotApplicable</v>
          </cell>
          <cell r="M1215" t="str">
            <v>taxonIsEvaluatedInHigherRank</v>
          </cell>
          <cell r="X1215">
            <v>1</v>
          </cell>
          <cell r="Y1215">
            <v>1</v>
          </cell>
          <cell r="Z1215">
            <v>1</v>
          </cell>
          <cell r="AB1215" t="str">
            <v>terrestrial</v>
          </cell>
          <cell r="AE1215" t="str">
            <v>yes</v>
          </cell>
          <cell r="AF1215" t="str">
            <v>unknown</v>
          </cell>
          <cell r="AL1215">
            <v>0</v>
          </cell>
          <cell r="DI1215">
            <v>1</v>
          </cell>
        </row>
        <row r="1216">
          <cell r="B1216" t="str">
            <v>Potentilla pulchella</v>
          </cell>
          <cell r="C1216" t="str">
            <v>R.Br.</v>
          </cell>
          <cell r="D1216" t="str">
            <v>tuemure</v>
          </cell>
          <cell r="E1216">
            <v>145336</v>
          </cell>
          <cell r="F1216">
            <v>103359</v>
          </cell>
          <cell r="G1216" t="str">
            <v>ExpertGroups/Karplanter/N</v>
          </cell>
          <cell r="H1216" t="str">
            <v>Karplanter</v>
          </cell>
          <cell r="I1216" t="str">
            <v>Karplanter</v>
          </cell>
          <cell r="J1216" t="str">
            <v>NotApplicable</v>
          </cell>
          <cell r="M1216" t="str">
            <v>canNotEstablishWithin50years</v>
          </cell>
          <cell r="AA1216">
            <v>2007</v>
          </cell>
          <cell r="AB1216" t="str">
            <v>terrestrial</v>
          </cell>
          <cell r="AD1216" t="str">
            <v>unknown</v>
          </cell>
          <cell r="AE1216" t="str">
            <v>no</v>
          </cell>
          <cell r="AF1216" t="str">
            <v>unknown</v>
          </cell>
          <cell r="AI1216">
            <v>5</v>
          </cell>
          <cell r="AJ1216" t="str">
            <v>V</v>
          </cell>
          <cell r="AW1216" t="str">
            <v>Ingen kjent effekt</v>
          </cell>
          <cell r="AX1216" t="str">
            <v>Ingen kjent effekt</v>
          </cell>
          <cell r="BC1216" t="str">
            <v>Ingen kjent effekt</v>
          </cell>
          <cell r="BD1216" t="str">
            <v>Ingen kjent effekt</v>
          </cell>
          <cell r="BK1216" t="str">
            <v>polar:Europe,Asia,NorthAndCentralAmerica</v>
          </cell>
          <cell r="BM1216" t="str">
            <v>polar:Europe,Asia,NorthAndCentralAmerica</v>
          </cell>
          <cell r="DI1216">
            <v>1</v>
          </cell>
        </row>
        <row r="1217">
          <cell r="B1217" t="str">
            <v>Potentilla recta</v>
          </cell>
          <cell r="C1217" t="str">
            <v>L.</v>
          </cell>
          <cell r="D1217" t="str">
            <v>stormure</v>
          </cell>
          <cell r="E1217">
            <v>135864</v>
          </cell>
          <cell r="F1217">
            <v>103360</v>
          </cell>
          <cell r="G1217" t="str">
            <v>ExpertGroups/Karplanter/N</v>
          </cell>
          <cell r="H1217" t="str">
            <v>Karplanter</v>
          </cell>
          <cell r="I1217" t="str">
            <v>Karplanter</v>
          </cell>
          <cell r="J1217" t="str">
            <v>AlienSpecie</v>
          </cell>
          <cell r="N1217">
            <v>3</v>
          </cell>
          <cell r="Q1217">
            <v>1</v>
          </cell>
          <cell r="T1217" t="str">
            <v>LO</v>
          </cell>
          <cell r="U1217">
            <v>2</v>
          </cell>
          <cell r="V1217" t="str">
            <v>3A,1</v>
          </cell>
          <cell r="X1217">
            <v>2</v>
          </cell>
          <cell r="Y1217">
            <v>2</v>
          </cell>
          <cell r="Z1217">
            <v>1</v>
          </cell>
          <cell r="AA1217">
            <v>1861</v>
          </cell>
          <cell r="AB1217" t="str">
            <v>terrestrial</v>
          </cell>
          <cell r="AD1217" t="str">
            <v>origin,unknown</v>
          </cell>
          <cell r="AE1217" t="str">
            <v>yes</v>
          </cell>
          <cell r="AF1217" t="str">
            <v>unknown</v>
          </cell>
          <cell r="AG1217">
            <v>1861</v>
          </cell>
          <cell r="AH1217" t="str">
            <v>Oslo: Bygdøy</v>
          </cell>
          <cell r="AI1217">
            <v>5</v>
          </cell>
          <cell r="AJ1217" t="str">
            <v>V</v>
          </cell>
          <cell r="AL1217">
            <v>1</v>
          </cell>
          <cell r="AM1217" t="str">
            <v>importDirect</v>
          </cell>
          <cell r="AN1217">
            <v>4</v>
          </cell>
          <cell r="AO1217" t="str">
            <v>introductionTransportpollution,introductionStowaway,spreadNaturalDispersal,introductionEscaped</v>
          </cell>
          <cell r="AP1217" t="str">
            <v>Øs,OsA,He,Bu,Ve,Te,Aa,Va,Ro,Ho,St</v>
          </cell>
          <cell r="AQ1217">
            <v>200</v>
          </cell>
          <cell r="AR1217">
            <v>5</v>
          </cell>
          <cell r="AS1217">
            <v>1000</v>
          </cell>
          <cell r="AT1217">
            <v>112000</v>
          </cell>
          <cell r="AU1217">
            <v>2000</v>
          </cell>
          <cell r="AV1217">
            <v>90</v>
          </cell>
          <cell r="AW1217" t="str">
            <v>Ingen kjent effekt</v>
          </cell>
          <cell r="AX1217" t="str">
            <v>Ingen kjent effekt</v>
          </cell>
          <cell r="BC1217" t="str">
            <v>Ingen kjent effekt</v>
          </cell>
          <cell r="BD1217" t="str">
            <v>Ingen kjent effekt</v>
          </cell>
          <cell r="BE1217" t="str">
            <v>no</v>
          </cell>
          <cell r="BF1217" t="str">
            <v>no</v>
          </cell>
          <cell r="BG1217" t="str">
            <v>V</v>
          </cell>
          <cell r="BK1217" t="str">
            <v>temperate_nemoral:Europe,Asia|subtropic_mediterranean:Europe,Asia,Africa</v>
          </cell>
          <cell r="BM1217" t="str">
            <v>temperate_nemoral:Europe,Asia,NorthAndCentralAmerica|subtropic_mediterranean:Europe,Asia,Africa,Oceania,NorthAndCentralAmerica</v>
          </cell>
          <cell r="BO1217">
            <v>3</v>
          </cell>
          <cell r="BR1217" t="str">
            <v>RedListCategoryLevel</v>
          </cell>
          <cell r="BT1217">
            <v>2</v>
          </cell>
          <cell r="BU1217" t="str">
            <v>X</v>
          </cell>
          <cell r="BW1217" t="str">
            <v>SpreadYearlyIncreaseObservations</v>
          </cell>
          <cell r="BX1217">
            <v>144</v>
          </cell>
          <cell r="BY1217">
            <v>1</v>
          </cell>
          <cell r="CB1217" t="str">
            <v>T35,T40,T43,T37,T42,T32</v>
          </cell>
          <cell r="CC1217">
            <v>1</v>
          </cell>
          <cell r="CH1217">
            <v>1</v>
          </cell>
          <cell r="CM1217">
            <v>1</v>
          </cell>
          <cell r="CQ1217">
            <v>1</v>
          </cell>
          <cell r="CU1217">
            <v>1</v>
          </cell>
          <cell r="CX1217">
            <v>0</v>
          </cell>
          <cell r="CY1217">
            <v>1</v>
          </cell>
          <cell r="DB1217">
            <v>0</v>
          </cell>
          <cell r="DC1217" t="str">
            <v>Stormure &lt;i&gt;Potentilla recta&lt;/i&gt; er en relativt kortlevd, flerårig urt fra Mellom-, Øst- og Sørøst-Europa, Nord-Afrika og Vest-Asia. Den har god frøreproduksjon. Den er stort sett etablert på skrotemark (sterkt endret fastmark), også i hager, men av og til på semi-naturlig (tørr) eng.</v>
          </cell>
          <cell r="DD1217" t="str">
            <v>&lt;p&gt;Stormure ble først notert i Norge som etablert i eng på Bygdøy i Oslo i 1861, høyst trolig kommet med dansk eller mellomeuropeisk grasfrø. Her var den stabil i flere tiår fram til neste funn, på Torshov (mølleområde) i Oslo i 1915 og samme år på Tøyen (der den har vært et stabilt ugras fram til 2017), og i Ho Vaksdal: Dale (ved jernbanen i fabrikkbygd). De neste funnene, i Bu Hurum 1925 og Ro Sola 1927 er i tilknytning til hager, men det er uvisst om arten er kommet med grasfrø eller forvillet fra dyrkning. Fra 1930-tallet har den hatt en jamn økning i forekomster, flere av dem stabile over lang tid, og med strøfunn nord til ST Skaun, Trondheim og Ørland. De mest stabile forekomstene er på søndre Østlandet og Sørlandet.&lt;/p&gt;</v>
          </cell>
          <cell r="DE1217" t="str">
            <v>Arten er innført med grasfrø, korn, kanskje med ballastjord, og som hageplante. Fruktene (smånøtter) spres passivt, men mye spredning synes skje med ulike transporter.</v>
          </cell>
          <cell r="DF1217" t="str">
            <v>Invasjonspotensialet er moderat, en kombinasjon av moderat median levetid og begrenset (til moderat) ekspansjonshastighet.</v>
          </cell>
          <cell r="DG1217" t="str">
            <v>Stormure går i svært liten grad inn i påvirkete naturtyper og gjør ingen påviselig økologisk skade.</v>
          </cell>
          <cell r="DH1217" t="str">
            <v>&lt;p&gt;Stormure vurderes til lav økologisk risiko på grunn av kombinasjonen mellom et moderat invasjonspotensial og ingen kjente negative økologiske effekter.&lt;/p&gt;</v>
          </cell>
          <cell r="DI1217">
            <v>0</v>
          </cell>
        </row>
        <row r="1218">
          <cell r="B1218" t="str">
            <v>Potentilla reptans</v>
          </cell>
          <cell r="C1218" t="str">
            <v>L.</v>
          </cell>
          <cell r="D1218" t="str">
            <v>krypmure</v>
          </cell>
          <cell r="E1218">
            <v>63321</v>
          </cell>
          <cell r="F1218">
            <v>103361</v>
          </cell>
          <cell r="G1218" t="str">
            <v>ExpertGroups/Karplanter/N</v>
          </cell>
          <cell r="H1218" t="str">
            <v>Karplanter</v>
          </cell>
          <cell r="I1218" t="str">
            <v>Karplanter</v>
          </cell>
          <cell r="J1218" t="str">
            <v>AlienSpecie</v>
          </cell>
          <cell r="N1218">
            <v>3</v>
          </cell>
          <cell r="Q1218">
            <v>1</v>
          </cell>
          <cell r="T1218" t="str">
            <v>LO</v>
          </cell>
          <cell r="U1218">
            <v>2</v>
          </cell>
          <cell r="V1218" t="str">
            <v>3A,1</v>
          </cell>
          <cell r="X1218">
            <v>2</v>
          </cell>
          <cell r="Y1218">
            <v>3</v>
          </cell>
          <cell r="Z1218">
            <v>1</v>
          </cell>
          <cell r="AA1218">
            <v>1833</v>
          </cell>
          <cell r="AB1218" t="str">
            <v>terrestrial</v>
          </cell>
          <cell r="AD1218" t="str">
            <v>origin,unknown</v>
          </cell>
          <cell r="AE1218" t="str">
            <v>yes</v>
          </cell>
          <cell r="AF1218" t="str">
            <v>unknown</v>
          </cell>
          <cell r="AG1218">
            <v>1833</v>
          </cell>
          <cell r="AH1218" t="str">
            <v>Ho Stord: Leirvik, "Fruegaard"</v>
          </cell>
          <cell r="AI1218">
            <v>5</v>
          </cell>
          <cell r="AJ1218" t="str">
            <v>V</v>
          </cell>
          <cell r="AK1218" t="str">
            <v>V</v>
          </cell>
          <cell r="AL1218">
            <v>1</v>
          </cell>
          <cell r="AM1218" t="str">
            <v>importDirect</v>
          </cell>
          <cell r="AN1218">
            <v>5</v>
          </cell>
          <cell r="AO1218" t="str">
            <v>introductionEscaped,introductionTransportpollution,introductionStowaway,spreadNaturalDispersal,spreadTransportpollution</v>
          </cell>
          <cell r="AP1218" t="str">
            <v>Øs,OsA,Bu,Ve,Te,Aa,Va</v>
          </cell>
          <cell r="AQ1218">
            <v>280</v>
          </cell>
          <cell r="AR1218">
            <v>4</v>
          </cell>
          <cell r="AS1218">
            <v>1120</v>
          </cell>
          <cell r="AT1218">
            <v>46500</v>
          </cell>
          <cell r="AU1218">
            <v>2000</v>
          </cell>
          <cell r="AV1218">
            <v>80</v>
          </cell>
          <cell r="AW1218" t="str">
            <v>Ingen kjent effekt</v>
          </cell>
          <cell r="AX1218" t="str">
            <v>Ingen kjent effekt</v>
          </cell>
          <cell r="BC1218" t="str">
            <v>Ingen kjent effekt</v>
          </cell>
          <cell r="BD1218" t="str">
            <v>Ingen kjent effekt</v>
          </cell>
          <cell r="BE1218" t="str">
            <v>no</v>
          </cell>
          <cell r="BF1218" t="str">
            <v>no</v>
          </cell>
          <cell r="BG1218" t="str">
            <v>V</v>
          </cell>
          <cell r="BK1218" t="str">
            <v>temperate_nemoral:Europe,Asia|temperate_dry:Asia|subtropic_mediterranean:Europe,Asia,Africa</v>
          </cell>
          <cell r="BM1218" t="str">
            <v>temperate_nemoral:Europe,Asia,Oceania,NorthAndCentralAmerica|temperate_dry:Asia|subtropic_mediterranean:Europe,Asia,Africa,Oceania,NorthAndCentralAmerica</v>
          </cell>
          <cell r="BO1218">
            <v>3</v>
          </cell>
          <cell r="BR1218" t="str">
            <v>RedListCategoryLevel</v>
          </cell>
          <cell r="BT1218">
            <v>2</v>
          </cell>
          <cell r="BW1218" t="str">
            <v>SpreadYearlyIncreaseObservations</v>
          </cell>
          <cell r="BX1218">
            <v>92</v>
          </cell>
          <cell r="BY1218">
            <v>1</v>
          </cell>
          <cell r="CB1218" t="str">
            <v>T12,T35,T37,T40,T43,T32</v>
          </cell>
          <cell r="CC1218">
            <v>1</v>
          </cell>
          <cell r="CH1218">
            <v>1</v>
          </cell>
          <cell r="CM1218">
            <v>1</v>
          </cell>
          <cell r="CQ1218">
            <v>1</v>
          </cell>
          <cell r="CU1218">
            <v>1</v>
          </cell>
          <cell r="CX1218">
            <v>0</v>
          </cell>
          <cell r="CY1218">
            <v>1</v>
          </cell>
          <cell r="DB1218">
            <v>0</v>
          </cell>
          <cell r="DC1218" t="str">
            <v>Krypmure &lt;em&gt;Potentilla reptans &lt;/em&gt;kommer fra Mellom- og Sør-Europa, Nord-Afrika og Vest-, Sentral- og Øst-Asia. Arten er en langlevd flerårig urt med seksuell frøreproduksjon og med sterk vegetativ spredning med overjordsutløpere med rosetter som rotslår i endene.</v>
          </cell>
          <cell r="DD1218" t="str">
            <v>&lt;p&gt;Krypmure kom i hovedsak inn med ballastjord fra rundt midten av 1800-tallet. Den tidligste kjente forekomsten (Ho Stord: "Fruegaard" 1833) må ha en annen forklaring, kanskje grasfrø i parkanlegg rundt 1800. En enda eldre angivelse, fra Øf Spydeberg av Wilse (1779) gjør at vi angir at arten kanskje kan ha vært etablert i landet før 1800 (R-skriptet antyder beste estimat for etablering til 1790 (med usikkerhet 1767 til 1811). Noen få senere forekomster kan skyldes forvilling fra hager. Arten etablerte seg raskt noen få steder, men den videre økningen har vært langsom. Arten har vært meget stabil på enkelte av forekomstene, f.eks. Øf Fredrikstad: Røds bruk - Glombo 1887-2016 (ballastplass), Oslo: Tøyenhagen 1923-2017 (nå et plagsomt ugras, men trolig opprinnelig plantet), Te Bamble: Langøya 1910-1991 (ballastplass), Te Kragerø: Valberg 1908-2014 (ballastplass), og flere steder i Agder. Krypmure er trolig noe for varmekrevende til å spre seg sterkt i Norge under eksisterende klimaforhold. Den har sitt stabile areal fra søndre Østfold og Oslo langs kysten til VA Kristiansand og Mandal. Det skal trolig ikke mye økning i sommertemperatur eller forlengelse av sesong før arten begynner å ekspandere mer.&lt;/p&gt;</v>
          </cell>
          <cell r="DE1218" t="str">
            <v>Arten har kommet inn med ballastjord, grasfrø og kanskje også som forvillet fra hager. Fruktene (smånøtter) spres passivt, men trolig med ulike transporter. Utløperne med rosetter er viktigste spredningsmåten og spres meget lett ved forflytning av jordmasser.</v>
          </cell>
          <cell r="DF1218" t="str">
            <v>Invasjonspotensialet er moderat, en kombinasjon av moderat median levetid (godt etablert mange steder i kyststrøkene) og begrenset ekspansjonshastighet (trolig på grunn av lite nyinnførsel og langsom spredning fra etableringspunkter).</v>
          </cell>
          <cell r="DG1218" t="str">
            <v>Det er ingen kjente negative økologiske effekter knyttet til denne arten som i all hovedsak etablerer seg i sterkt endrete naturtyper. Hybrid er kjent med den hjemlige arten tepperot &lt;i&gt;Potentilla erecta&lt;/i&gt; i Te Kragerø, men vi antar at hybriden er lite fertil. Stace et al. (2015) opplyster at hybriden (som har fått navnet &lt;i&gt;P. &lt;/i&gt;x &lt;i&gt;italica&lt;/i&gt;) har dårlig pollen og svært dårlig frøsetting). Mer fertile hybrider er kjent med kryptepperot &lt;i&gt;P. anglica&lt;/i&gt;, men det er en annen fremmed art og teller ikke ved vurderingen.</v>
          </cell>
          <cell r="DH1218" t="str">
            <v>Krypmure vurderes til låg økologisk risiko, og bare på grunn av invasjonspotensialet. Arten er godt etablert mange steder langs kysten av Sør-Norge, og den er i jevn, men langsom ekspansjon. Dette middels store invasjonspotensialet kombinert med ingen kjente negative effekter av arten som i all hovedsak går inn i sterkt endrede naturtyper, gir arten en låg risiko.</v>
          </cell>
          <cell r="DI1218">
            <v>1</v>
          </cell>
        </row>
        <row r="1219">
          <cell r="B1219" t="str">
            <v>Potentilla sterilis</v>
          </cell>
          <cell r="C1219" t="str">
            <v>(L.) Garcke</v>
          </cell>
          <cell r="D1219" t="str">
            <v>jordbærmure</v>
          </cell>
          <cell r="E1219">
            <v>135867</v>
          </cell>
          <cell r="F1219">
            <v>103362</v>
          </cell>
          <cell r="G1219" t="str">
            <v>ExpertGroups/Karplanter/N</v>
          </cell>
          <cell r="H1219" t="str">
            <v>Karplanter</v>
          </cell>
          <cell r="I1219" t="str">
            <v>Karplanter</v>
          </cell>
          <cell r="J1219" t="str">
            <v>NotApplicable</v>
          </cell>
          <cell r="M1219" t="str">
            <v>canNotEstablishWithin50years</v>
          </cell>
          <cell r="AA1219">
            <v>2000</v>
          </cell>
          <cell r="AB1219" t="str">
            <v>terrestrial</v>
          </cell>
          <cell r="AD1219" t="str">
            <v>unknown</v>
          </cell>
          <cell r="AE1219" t="str">
            <v>no</v>
          </cell>
          <cell r="AF1219" t="str">
            <v>unknown</v>
          </cell>
          <cell r="AI1219">
            <v>5</v>
          </cell>
          <cell r="AJ1219" t="str">
            <v>V</v>
          </cell>
          <cell r="AK1219" t="str">
            <v>V</v>
          </cell>
          <cell r="AW1219" t="str">
            <v>Ingen kjent effekt</v>
          </cell>
          <cell r="AX1219" t="str">
            <v>Ingen kjent effekt</v>
          </cell>
          <cell r="BC1219" t="str">
            <v>Ingen kjent effekt</v>
          </cell>
          <cell r="BD1219" t="str">
            <v>Ingen kjent effekt</v>
          </cell>
          <cell r="BK1219" t="str">
            <v>temperate_nemoral:Europe|subtropic_mediterranean:Europe</v>
          </cell>
          <cell r="BM1219" t="str">
            <v>temperate_nemoral:Europe|subtropic_mediterranean:Europe</v>
          </cell>
          <cell r="DI1219">
            <v>0</v>
          </cell>
        </row>
        <row r="1220">
          <cell r="B1220" t="str">
            <v>Potentilla supina</v>
          </cell>
          <cell r="C1220" t="str">
            <v>L.</v>
          </cell>
          <cell r="D1220" t="str">
            <v>møllemure</v>
          </cell>
          <cell r="E1220">
            <v>63324</v>
          </cell>
          <cell r="F1220">
            <v>103364</v>
          </cell>
          <cell r="G1220" t="str">
            <v>ExpertGroups/Karplanter/N</v>
          </cell>
          <cell r="H1220" t="str">
            <v>Karplanter</v>
          </cell>
          <cell r="I1220" t="str">
            <v>Karplanter</v>
          </cell>
          <cell r="J1220" t="str">
            <v>NotApplicable</v>
          </cell>
          <cell r="M1220" t="str">
            <v>canNotEstablishWithin50years</v>
          </cell>
          <cell r="AA1220">
            <v>1937</v>
          </cell>
          <cell r="AB1220" t="str">
            <v>terrestrial</v>
          </cell>
          <cell r="AD1220" t="str">
            <v>origin</v>
          </cell>
          <cell r="AE1220" t="str">
            <v>no</v>
          </cell>
          <cell r="AF1220" t="str">
            <v>unknown</v>
          </cell>
          <cell r="AG1220">
            <v>1937</v>
          </cell>
          <cell r="AH1220" t="str">
            <v>ST Skaun: Buvik, Pienes mølle</v>
          </cell>
          <cell r="AI1220">
            <v>1</v>
          </cell>
          <cell r="AJ1220" t="str">
            <v>V</v>
          </cell>
          <cell r="AW1220" t="str">
            <v>Ingen kjent effekt</v>
          </cell>
          <cell r="AX1220" t="str">
            <v>Ingen kjent effekt</v>
          </cell>
          <cell r="BC1220" t="str">
            <v>Ingen kjent effekt</v>
          </cell>
          <cell r="BD1220" t="str">
            <v>Ingen kjent effekt</v>
          </cell>
          <cell r="BK1220" t="str">
            <v>temperate_nemoral:Europe,Asia</v>
          </cell>
          <cell r="BM1220" t="str">
            <v>temperate_nemoral:Europe,Asia,NorthAndCentralAmerica|temperate_dry:Europe,Asia|subtropic_mediterranean:Europe,Asia|subtropic_dry:Asia,Oceania|subtropic_caperegion:Africa</v>
          </cell>
          <cell r="DI1220">
            <v>0</v>
          </cell>
        </row>
        <row r="1221">
          <cell r="B1221" t="str">
            <v>Primula florindae</v>
          </cell>
          <cell r="C1221" t="str">
            <v>Kingdon-Ward</v>
          </cell>
          <cell r="D1221" t="str">
            <v>augustnøkleblom</v>
          </cell>
          <cell r="E1221">
            <v>61835</v>
          </cell>
          <cell r="F1221">
            <v>101875</v>
          </cell>
          <cell r="G1221" t="str">
            <v>ExpertGroups/Karplanter/N</v>
          </cell>
          <cell r="H1221" t="str">
            <v>Karplanter</v>
          </cell>
          <cell r="I1221" t="str">
            <v>Karplanter</v>
          </cell>
          <cell r="J1221" t="str">
            <v>NotApplicable</v>
          </cell>
          <cell r="M1221" t="str">
            <v>canNotEstablishWithin50years</v>
          </cell>
          <cell r="AA1221" t="str">
            <v>2000-2010</v>
          </cell>
          <cell r="AB1221" t="str">
            <v>terrestrial</v>
          </cell>
          <cell r="AD1221" t="str">
            <v>unknown</v>
          </cell>
          <cell r="AE1221" t="str">
            <v>no</v>
          </cell>
          <cell r="AF1221" t="str">
            <v>unknown</v>
          </cell>
          <cell r="AI1221">
            <v>5</v>
          </cell>
          <cell r="AJ1221" t="str">
            <v>V</v>
          </cell>
          <cell r="AW1221" t="str">
            <v>Ingen kjent effekt</v>
          </cell>
          <cell r="AX1221" t="str">
            <v>Ingen kjent effekt</v>
          </cell>
          <cell r="BC1221" t="str">
            <v>Ingen kjent effekt</v>
          </cell>
          <cell r="BD1221" t="str">
            <v>Ingen kjent effekt</v>
          </cell>
          <cell r="BK1221" t="str">
            <v>subtropic_highlands:Asia</v>
          </cell>
          <cell r="BM1221" t="str">
            <v>subtropic_highlands:Asia</v>
          </cell>
          <cell r="DI1221">
            <v>0</v>
          </cell>
        </row>
        <row r="1222">
          <cell r="B1222" t="str">
            <v>Primula juliae</v>
          </cell>
          <cell r="C1222" t="str">
            <v>Kusn.</v>
          </cell>
          <cell r="D1222" t="str">
            <v>kaukasusnøkleblom</v>
          </cell>
          <cell r="E1222">
            <v>61836</v>
          </cell>
          <cell r="F1222">
            <v>101876</v>
          </cell>
          <cell r="G1222" t="str">
            <v>ExpertGroups/Karplanter/N</v>
          </cell>
          <cell r="H1222" t="str">
            <v>Karplanter</v>
          </cell>
          <cell r="I1222" t="str">
            <v>Karplanter</v>
          </cell>
          <cell r="J1222" t="str">
            <v>AlienSpecie</v>
          </cell>
          <cell r="N1222">
            <v>3</v>
          </cell>
          <cell r="O1222" t="str">
            <v>V</v>
          </cell>
          <cell r="Q1222">
            <v>1</v>
          </cell>
          <cell r="T1222" t="str">
            <v>LO</v>
          </cell>
          <cell r="U1222">
            <v>2</v>
          </cell>
          <cell r="V1222" t="str">
            <v>3B,1</v>
          </cell>
          <cell r="AA1222">
            <v>2005</v>
          </cell>
          <cell r="AB1222" t="str">
            <v>terrestrial</v>
          </cell>
          <cell r="AD1222" t="str">
            <v>unknown</v>
          </cell>
          <cell r="AE1222" t="str">
            <v>no</v>
          </cell>
          <cell r="AF1222" t="str">
            <v>unknown</v>
          </cell>
          <cell r="AG1222">
            <v>2016</v>
          </cell>
          <cell r="AH1222" t="str">
            <v>No Bodø: Løpsmarka</v>
          </cell>
          <cell r="AI1222">
            <v>5</v>
          </cell>
          <cell r="AJ1222" t="str">
            <v>V</v>
          </cell>
          <cell r="AL1222">
            <v>1</v>
          </cell>
          <cell r="AM1222" t="str">
            <v>importDirect</v>
          </cell>
          <cell r="AN1222">
            <v>2</v>
          </cell>
          <cell r="AO1222" t="str">
            <v>introductionEscaped</v>
          </cell>
          <cell r="AP1222" t="str">
            <v>Ro,No,Tr</v>
          </cell>
          <cell r="AQ1222">
            <v>24</v>
          </cell>
          <cell r="AR1222">
            <v>5</v>
          </cell>
          <cell r="AS1222">
            <v>120</v>
          </cell>
          <cell r="AT1222">
            <v>44500</v>
          </cell>
          <cell r="AU1222">
            <v>360</v>
          </cell>
          <cell r="AV1222">
            <v>50</v>
          </cell>
          <cell r="AW1222" t="str">
            <v>Ingen kjent effekt</v>
          </cell>
          <cell r="AX1222" t="str">
            <v>Ingen kjent effekt</v>
          </cell>
          <cell r="BC1222" t="str">
            <v>Ingen kjent effekt</v>
          </cell>
          <cell r="BD1222" t="str">
            <v>Ingen kjent effekt</v>
          </cell>
          <cell r="BE1222" t="str">
            <v>no</v>
          </cell>
          <cell r="BF1222" t="str">
            <v>no</v>
          </cell>
          <cell r="BK1222" t="str">
            <v>temperate_nemoral:Europe,Asia</v>
          </cell>
          <cell r="BM1222" t="str">
            <v>temperate_boreal:Europe|temperate_nemoral:Europe,Asia</v>
          </cell>
          <cell r="BO1222">
            <v>2</v>
          </cell>
          <cell r="BR1222" t="str">
            <v>RedListCategoryLevel</v>
          </cell>
          <cell r="BT1222">
            <v>3</v>
          </cell>
          <cell r="BV1222" t="str">
            <v>X</v>
          </cell>
          <cell r="BW1222" t="str">
            <v>SpreadYearlyIncreaseCalculatedExpansionSpeed</v>
          </cell>
          <cell r="BX1222">
            <v>238.88</v>
          </cell>
          <cell r="BY1222">
            <v>1</v>
          </cell>
          <cell r="CB1222" t="str">
            <v>T30,T43,T40,T35</v>
          </cell>
          <cell r="CC1222">
            <v>1</v>
          </cell>
          <cell r="CH1222">
            <v>1</v>
          </cell>
          <cell r="CM1222">
            <v>1</v>
          </cell>
          <cell r="CQ1222">
            <v>1</v>
          </cell>
          <cell r="CU1222">
            <v>1</v>
          </cell>
          <cell r="CX1222">
            <v>0</v>
          </cell>
          <cell r="CY1222">
            <v>1</v>
          </cell>
          <cell r="DB1222">
            <v>0</v>
          </cell>
          <cell r="DC1222" t="str">
            <v>Kaukasusnøkleblom &lt;i&gt;Primula juliae&lt;/i&gt; er en flerårig urt fra Kaukasus. Den er innført som hageplante og med økende popularitet, kanskje mer som hybrider (med lundnøkleblom &lt;i&gt;P. elatior&lt;/i&gt; subsp. &lt;i&gt;elatior&lt;/i&gt; og kusymre &lt;i&gt;P. vulgaris&lt;/i&gt;) enn som den rene arten. Den har god frøformering og kan trolig danne bestand i Norge, men alle kjente funn bygger på utkast fra hager, i sumpskog, grøfter, på engmark osv.</v>
          </cell>
          <cell r="DD1222" t="str">
            <v>Kaukasusnøkleblom ble først funnet i norsk natur i sumpskog i Ro Sandnes: Hommersåk i 2005. Senere er den funnet fem ganger på nokså kort tid: Ro Stavanger: Jåttåhaugen 2016, Kunstløpveien 2016: No Bodø: Løpsmarka 2016, Vågan: Svolvær Åsveien 2016: og Tr Harstad: Sørvikmarka 2014. Den kan være mye oversett.</v>
          </cell>
          <cell r="DE1222" t="str">
            <v>Arten er innført som hageplante, og er foreløpig spredt ut ved frøspredning og ved utkast fra hager.</v>
          </cell>
          <cell r="DF1222" t="str">
            <v>Invasjonspotensialet er moderat, med usikkerhet ned til begrenset. Dette er en kombinasjon av begrenset median levetid og moderat (begrenset) ekspansjonshastighet. Arten har et lite forekomstareal foreløpig, men er i økning. Beregning basert på de få funnene som er gjort, gir høg ekspansjonshastighet (ca. 240 m/år), men dette er trolig fiktivt. Vi regner med at ekspansjonshastigheten på lengre sikt heller kan ligge mellom 50 og 100 m/år.</v>
          </cell>
          <cell r="DG1222" t="str">
            <v>Det er ingen kjente negative økologiske effekter knyttet til arten.</v>
          </cell>
          <cell r="DH1222" t="str">
            <v>Kaukasusnøkleblom vurderes til låg økologisk risiko, og bare på grunn av et moderat (til begrenset) invasjonspotensial. Arten er trolig på vei inn i norsk natur og utgjør etter vår vurdering ingen trussel mot norsk natur.</v>
          </cell>
          <cell r="DI1222">
            <v>0</v>
          </cell>
        </row>
        <row r="1223">
          <cell r="B1223" t="str">
            <v>Prunella grandiflora</v>
          </cell>
          <cell r="C1223" t="str">
            <v>(L.) Scholler</v>
          </cell>
          <cell r="D1223" t="str">
            <v>storblåkoll</v>
          </cell>
          <cell r="E1223">
            <v>105272</v>
          </cell>
          <cell r="F1223">
            <v>145619</v>
          </cell>
          <cell r="G1223" t="str">
            <v>ExpertGroups/Karplanter/N</v>
          </cell>
          <cell r="H1223" t="str">
            <v>Karplanter</v>
          </cell>
          <cell r="I1223" t="str">
            <v>Karplanter</v>
          </cell>
          <cell r="J1223" t="str">
            <v>NotApplicable</v>
          </cell>
          <cell r="M1223" t="str">
            <v>canNotEstablishWithin50years</v>
          </cell>
          <cell r="AA1223">
            <v>1975</v>
          </cell>
          <cell r="AB1223" t="str">
            <v>terrestrial</v>
          </cell>
          <cell r="AD1223" t="str">
            <v>unknown</v>
          </cell>
          <cell r="AE1223" t="str">
            <v>no</v>
          </cell>
          <cell r="AF1223" t="str">
            <v>unknown</v>
          </cell>
          <cell r="AI1223">
            <v>5</v>
          </cell>
          <cell r="AJ1223" t="str">
            <v>V</v>
          </cell>
          <cell r="AW1223" t="str">
            <v>Ingen kjent effekt</v>
          </cell>
          <cell r="AX1223" t="str">
            <v>Ingen kjent effekt</v>
          </cell>
          <cell r="BC1223" t="str">
            <v>Ingen kjent effekt</v>
          </cell>
          <cell r="BD1223" t="str">
            <v>Ingen kjent effekt</v>
          </cell>
          <cell r="BK1223" t="str">
            <v>temperate_nemoral:Europe,Asia|temperate_dry:Europe,Asia|subtropic_mediterranean:Europe,Asia</v>
          </cell>
          <cell r="BM1223" t="str">
            <v>temperate_nemoral:Europe,Asia|temperate_dry:Europe,Asia|subtropic_mediterranean:Europe,Asia</v>
          </cell>
          <cell r="DI1223">
            <v>0</v>
          </cell>
        </row>
        <row r="1224">
          <cell r="B1224" t="str">
            <v>Prunus cerasus</v>
          </cell>
          <cell r="C1224" t="str">
            <v>L.</v>
          </cell>
          <cell r="D1224" t="str">
            <v>kirsebær</v>
          </cell>
          <cell r="E1224">
            <v>135919</v>
          </cell>
          <cell r="F1224">
            <v>103370</v>
          </cell>
          <cell r="G1224" t="str">
            <v>ExpertGroups/Karplanter/N</v>
          </cell>
          <cell r="H1224" t="str">
            <v>Karplanter</v>
          </cell>
          <cell r="I1224" t="str">
            <v>Karplanter</v>
          </cell>
          <cell r="J1224" t="str">
            <v>NotApplicable</v>
          </cell>
          <cell r="M1224" t="str">
            <v>traditionalProductionSpecie</v>
          </cell>
          <cell r="X1224">
            <v>4</v>
          </cell>
          <cell r="Y1224">
            <v>4</v>
          </cell>
          <cell r="Z1224">
            <v>2</v>
          </cell>
          <cell r="AA1224">
            <v>1840</v>
          </cell>
          <cell r="AB1224" t="str">
            <v>terrestrial</v>
          </cell>
          <cell r="AD1224" t="str">
            <v>unknown</v>
          </cell>
          <cell r="AE1224" t="str">
            <v>yes</v>
          </cell>
          <cell r="AF1224" t="str">
            <v>unknown</v>
          </cell>
          <cell r="AG1224">
            <v>1887</v>
          </cell>
          <cell r="AH1224" t="str">
            <v>Oslo: "Løkken Rolighed" (forvildet)"</v>
          </cell>
          <cell r="AI1224">
            <v>20</v>
          </cell>
          <cell r="AJ1224" t="str">
            <v>V</v>
          </cell>
          <cell r="AW1224" t="str">
            <v>Ingen kjent effekt</v>
          </cell>
          <cell r="AX1224" t="str">
            <v>Ingen kjent effekt</v>
          </cell>
          <cell r="BC1224" t="str">
            <v>Ingen kjent effekt</v>
          </cell>
          <cell r="BD1224" t="str">
            <v>Ingen kjent effekt</v>
          </cell>
          <cell r="BK1224" t="str">
            <v>temperate_nemoral:Asia|temperate_dry:Asia|subtropic_mediterranean:Asia</v>
          </cell>
          <cell r="BM1224" t="str">
            <v>temperate_nemoral:Europe,Asia,Oceania,NorthAndCentralAmerica|temperate_dry:Asia|subtropic_mediterranean:Europe,Asia</v>
          </cell>
          <cell r="DI1224">
            <v>0</v>
          </cell>
        </row>
        <row r="1225">
          <cell r="B1225" t="str">
            <v>Prunus domestica domestica</v>
          </cell>
          <cell r="D1225" t="str">
            <v>hageplomme</v>
          </cell>
          <cell r="E1225">
            <v>63332</v>
          </cell>
          <cell r="F1225">
            <v>103372</v>
          </cell>
          <cell r="G1225" t="str">
            <v>ExpertGroups/Karplanter/N</v>
          </cell>
          <cell r="H1225" t="str">
            <v>Karplanter</v>
          </cell>
          <cell r="I1225" t="str">
            <v>Karplanter</v>
          </cell>
          <cell r="J1225" t="str">
            <v>NotApplicable</v>
          </cell>
          <cell r="M1225" t="str">
            <v>traditionalProductionSpecie</v>
          </cell>
          <cell r="AA1225" t="str">
            <v>1000-tallet</v>
          </cell>
          <cell r="AB1225" t="str">
            <v>terrestrial</v>
          </cell>
          <cell r="AD1225" t="str">
            <v>unknown</v>
          </cell>
          <cell r="AE1225" t="str">
            <v>no</v>
          </cell>
          <cell r="AF1225" t="str">
            <v>unknown</v>
          </cell>
          <cell r="AI1225">
            <v>15</v>
          </cell>
          <cell r="AJ1225" t="str">
            <v>V</v>
          </cell>
          <cell r="AW1225" t="str">
            <v>Ingen kjent effekt</v>
          </cell>
          <cell r="AX1225" t="str">
            <v>Økolomisk viktig frukttre.</v>
          </cell>
          <cell r="BC1225" t="str">
            <v>Ingen kjent effekt</v>
          </cell>
          <cell r="BD1225" t="str">
            <v>Ingen kjent effekt</v>
          </cell>
          <cell r="BK1225" t="str">
            <v>temperate_dry:Asia|subtropic_mediterranean:Asia</v>
          </cell>
          <cell r="BM1225" t="str">
            <v>temperate_nemoral:Europe,Asia|subtropic_mediterranean:Europe,Asia</v>
          </cell>
          <cell r="DI1225">
            <v>2</v>
          </cell>
        </row>
        <row r="1226">
          <cell r="B1226" t="str">
            <v>Prunus maackii</v>
          </cell>
          <cell r="C1226" t="str">
            <v>Rupr.</v>
          </cell>
          <cell r="E1226">
            <v>141297</v>
          </cell>
          <cell r="F1226">
            <v>170402</v>
          </cell>
          <cell r="G1226" t="str">
            <v>ExpertGroups/Karplanter/N</v>
          </cell>
          <cell r="H1226" t="str">
            <v>Karplanter</v>
          </cell>
          <cell r="I1226" t="str">
            <v>Karplanter</v>
          </cell>
          <cell r="J1226" t="str">
            <v>AlienSpecie</v>
          </cell>
          <cell r="N1226">
            <v>1</v>
          </cell>
          <cell r="Q1226">
            <v>1</v>
          </cell>
          <cell r="T1226" t="str">
            <v>NK</v>
          </cell>
          <cell r="U1226">
            <v>1</v>
          </cell>
          <cell r="V1226" t="str">
            <v>1,1</v>
          </cell>
          <cell r="AA1226" t="str">
            <v>Før 2017</v>
          </cell>
          <cell r="AB1226" t="str">
            <v>terrestrial</v>
          </cell>
          <cell r="AD1226" t="str">
            <v>unknown</v>
          </cell>
          <cell r="AE1226" t="str">
            <v>no</v>
          </cell>
          <cell r="AF1226" t="str">
            <v>unknown</v>
          </cell>
          <cell r="AI1226">
            <v>20</v>
          </cell>
          <cell r="AJ1226" t="str">
            <v>V</v>
          </cell>
          <cell r="AL1226">
            <v>1</v>
          </cell>
          <cell r="AM1226" t="str">
            <v>importDirect</v>
          </cell>
          <cell r="AN1226">
            <v>3</v>
          </cell>
          <cell r="AO1226" t="str">
            <v>introductionReleased,spreadEscaped,introductionEscaped</v>
          </cell>
          <cell r="AP1226" t="str">
            <v>OsA</v>
          </cell>
          <cell r="AQ1226">
            <v>4</v>
          </cell>
          <cell r="AR1226">
            <v>2</v>
          </cell>
          <cell r="AS1226">
            <v>8</v>
          </cell>
          <cell r="AT1226">
            <v>1</v>
          </cell>
          <cell r="AU1226">
            <v>12</v>
          </cell>
          <cell r="AV1226">
            <v>0</v>
          </cell>
          <cell r="AW1226" t="str">
            <v>Ingen kjent effekt</v>
          </cell>
          <cell r="AX1226" t="str">
            <v>Ingen kjent effekt</v>
          </cell>
          <cell r="BC1226" t="str">
            <v>Ingen kjent effekt</v>
          </cell>
          <cell r="BD1226" t="str">
            <v>Ingen kjent effekt</v>
          </cell>
          <cell r="BE1226" t="str">
            <v>no</v>
          </cell>
          <cell r="BF1226" t="str">
            <v>no</v>
          </cell>
          <cell r="BK1226" t="str">
            <v>temperate_nemoral:Asia</v>
          </cell>
          <cell r="BM1226" t="str">
            <v>temperate_nemoral:Europe,Asia</v>
          </cell>
          <cell r="BO1226">
            <v>1</v>
          </cell>
          <cell r="BR1226" t="str">
            <v>RedListCategoryLevel</v>
          </cell>
          <cell r="BT1226">
            <v>1</v>
          </cell>
          <cell r="BW1226" t="str">
            <v>SpreadYearlyIncreaseCalculatedExpansionSpeed</v>
          </cell>
          <cell r="BX1226">
            <v>0</v>
          </cell>
          <cell r="BY1226">
            <v>1</v>
          </cell>
          <cell r="CB1226" t="str">
            <v>T4</v>
          </cell>
          <cell r="CC1226">
            <v>1</v>
          </cell>
          <cell r="CH1226">
            <v>1</v>
          </cell>
          <cell r="CM1226">
            <v>1</v>
          </cell>
          <cell r="CQ1226">
            <v>1</v>
          </cell>
          <cell r="CU1226">
            <v>1</v>
          </cell>
          <cell r="CX1226">
            <v>0</v>
          </cell>
          <cell r="CY1226">
            <v>1</v>
          </cell>
          <cell r="DB1226">
            <v>0</v>
          </cell>
          <cell r="DC1226" t="str">
            <v>Hegg-arten &lt;i&gt;Prunus maackii&lt;/i&gt; er et lite til middels stort tre, sjelden mer enn 8 m høgt, med frøreproduksjon. De saftige fruktene spises og spres av fugl, potensielt over betydelige avstander (flere hundre meter til kilometer). Arten kommer fra Øst-Asia: Nordøst-Kina, Korea og sørligste Russisk fjerne østen. I sine hjemtrakter er den del av en blandet nemoral lauvskog.&lt;br/&gt;De to artene &lt;i&gt;P. maackii&lt;/i&gt; og &lt;i&gt;P. serotina&lt;/i&gt; (romhegg) ligner noe på hverandre og kan være forvekslet. Østover i Fennoskandia er det &lt;i&gt;P. maackii&lt;/i&gt; som er den den hyppigst dyrkete og mest hardføre mens &lt;i&gt;P. serotina&lt;/i&gt; er mye mindre dyrket og bare hardfør i sør (se H&amp;#228:met-Ahti et al. 1992). I Sverige dyrkes og forvilles begge, men mest &lt;i&gt;P. serotina&lt;/i&gt; (se GBIF). I Danmark er bare &lt;i&gt;P. serotina&lt;/i&gt; registrert som forvillet, og som svært hyppig (Hartvig 2015). P.A. Pedersen (pers. medd.) opplyser at det hovedsakelig er &lt;i&gt;P. maackii&lt;/i&gt; som markedsføres i Norge. En revisjon av det forvillete materialet av &lt;i&gt;P. serotina&lt;/i&gt; fra Norge er derfor påkrevd: &lt;i&gt;P. maackii&lt;/i&gt; kan være mer utbredt enn antatt mens &lt;i&gt;P. serotina&lt;/i&gt; kan være mer sparsom enn antatt.</v>
          </cell>
          <cell r="DD1226" t="str">
            <v>Arten er funnet, trolig etter 2000, med to trær i Nordskogen i Ak Ås, på NMBUs forsøksarealer med utplanting (FABs &amp;#39:utsetting&amp;#39:) i skog. Trærne var henholdsvis 5-6 m og 1 m høge (P.A. Pedersen pers. medd.), noe som ikke tyder på at disse var plantet ut, men heller resultat av frøspredning fra andre, plantete trær. Høgda på det største treet tyder på at det er i eller svært nær reproduktiv alder. Men se kommentar over.</v>
          </cell>
          <cell r="DE1226" t="str">
            <v>Arten er innført som hageplante og trolig spredt ut fra plantete trær med fugl.</v>
          </cell>
          <cell r="DF1226" t="str">
            <v>Invasjonspotensialet er lite basert på minste skår både på median levetid og ekspansjonshastighet. Dersom en del av det materialet som er bestemt til &lt;i&gt;P. serotina&lt;/i&gt;, hører til &lt;i&gt;P. maackii&lt;/i&gt;, blir invasjonspotensialet trolig begrenset.</v>
          </cell>
          <cell r="DG1226" t="str">
            <v>Ingen kjent eller antatt negativ økologisk effekt er knyttet til arten.</v>
          </cell>
          <cell r="DH1226" t="str">
            <v>&lt;i&gt;Prunus maackii&lt;/i&gt; kan være under etablering i norsk natur, men vil neppe ha noen stor effekt de kommende tiår. Arten vurderes til ingen kjent økologisk risiko per dags dato. Dersom en del av materialet bestemt til &lt;i&gt;P. serotina&lt;/i&gt;, hører til &lt;i&gt;P. mackii&lt;/i&gt;, vil arten bli vurdert til låg økologisk risiko.</v>
          </cell>
          <cell r="DI1226">
            <v>2</v>
          </cell>
        </row>
        <row r="1227">
          <cell r="B1227" t="str">
            <v>Prunus mahaleb</v>
          </cell>
          <cell r="C1227" t="str">
            <v>L.</v>
          </cell>
          <cell r="D1227" t="str">
            <v>mahaleb</v>
          </cell>
          <cell r="E1227">
            <v>135921</v>
          </cell>
          <cell r="F1227">
            <v>103374</v>
          </cell>
          <cell r="G1227" t="str">
            <v>ExpertGroups/Karplanter/N</v>
          </cell>
          <cell r="H1227" t="str">
            <v>Karplanter</v>
          </cell>
          <cell r="I1227" t="str">
            <v>Karplanter</v>
          </cell>
          <cell r="J1227" t="str">
            <v>AlienSpecie</v>
          </cell>
          <cell r="N1227">
            <v>1</v>
          </cell>
          <cell r="P1227" t="str">
            <v>V</v>
          </cell>
          <cell r="Q1227">
            <v>1</v>
          </cell>
          <cell r="T1227" t="str">
            <v>NK</v>
          </cell>
          <cell r="U1227">
            <v>1</v>
          </cell>
          <cell r="V1227" t="str">
            <v>1,1</v>
          </cell>
          <cell r="W1227" t="str">
            <v>LO</v>
          </cell>
          <cell r="X1227">
            <v>2</v>
          </cell>
          <cell r="Y1227">
            <v>3</v>
          </cell>
          <cell r="Z1227">
            <v>1</v>
          </cell>
          <cell r="AA1227">
            <v>1936</v>
          </cell>
          <cell r="AB1227" t="str">
            <v>terrestrial</v>
          </cell>
          <cell r="AD1227" t="str">
            <v>unknown</v>
          </cell>
          <cell r="AE1227" t="str">
            <v>yes</v>
          </cell>
          <cell r="AF1227" t="str">
            <v>no</v>
          </cell>
          <cell r="AG1227">
            <v>1936</v>
          </cell>
          <cell r="AH1227" t="str">
            <v>Ak Nesodden: Nordre Langøya</v>
          </cell>
          <cell r="AI1227">
            <v>15</v>
          </cell>
          <cell r="AJ1227" t="str">
            <v>V</v>
          </cell>
          <cell r="AL1227">
            <v>1</v>
          </cell>
          <cell r="AM1227" t="str">
            <v>importDirect</v>
          </cell>
          <cell r="AN1227">
            <v>3</v>
          </cell>
          <cell r="AO1227" t="str">
            <v>introductionEscaped,spreadNaturalDispersal</v>
          </cell>
          <cell r="AP1227" t="str">
            <v>Øs,OsA,Ve</v>
          </cell>
          <cell r="AQ1227">
            <v>24</v>
          </cell>
          <cell r="AR1227">
            <v>4</v>
          </cell>
          <cell r="AS1227">
            <v>96</v>
          </cell>
          <cell r="AT1227">
            <v>1200</v>
          </cell>
          <cell r="AU1227">
            <v>96</v>
          </cell>
          <cell r="AV1227">
            <v>50</v>
          </cell>
          <cell r="AW1227" t="str">
            <v>Anti-inflammatoriske egenskaper.</v>
          </cell>
          <cell r="AX1227" t="str">
            <v>Ingen kjent effekt</v>
          </cell>
          <cell r="BC1227" t="str">
            <v>Ingen kjent effekt</v>
          </cell>
          <cell r="BD1227" t="str">
            <v>Ingen kjent effekt</v>
          </cell>
          <cell r="BE1227" t="str">
            <v>no</v>
          </cell>
          <cell r="BF1227" t="str">
            <v>no</v>
          </cell>
          <cell r="BG1227" t="str">
            <v>V</v>
          </cell>
          <cell r="BK1227" t="str">
            <v>temperate_nemoral:Europe,Asia|temperate_dry:Asia|subtropic_mediterranean:Europe,Asia,Africa</v>
          </cell>
          <cell r="BM1227" t="str">
            <v>temperate_nemoral:Europe,Asia,Oceania,NorthAndCentralAmerica|temperate_dry:Asia|subtropic_mediterranean:Europe,Asia,Africa,Oceania,NorthAndCentralAmerica|unknown:Oceania,NorthAndCentralAmerica,SouthAmerica</v>
          </cell>
          <cell r="BO1227">
            <v>2</v>
          </cell>
          <cell r="BP1227" t="str">
            <v>X</v>
          </cell>
          <cell r="BR1227" t="str">
            <v>RedListCategoryLevel</v>
          </cell>
          <cell r="BT1227">
            <v>1</v>
          </cell>
          <cell r="BW1227" t="str">
            <v>SpreadYearlyIncreaseObservations</v>
          </cell>
          <cell r="BX1227">
            <v>34</v>
          </cell>
          <cell r="BY1227">
            <v>1</v>
          </cell>
          <cell r="CB1227" t="str">
            <v>T35,T32,T4-C-3,T4-C-4</v>
          </cell>
          <cell r="CC1227">
            <v>1</v>
          </cell>
          <cell r="CH1227">
            <v>1</v>
          </cell>
          <cell r="CM1227">
            <v>1</v>
          </cell>
          <cell r="CQ1227">
            <v>1</v>
          </cell>
          <cell r="CU1227">
            <v>1</v>
          </cell>
          <cell r="CX1227">
            <v>0</v>
          </cell>
          <cell r="CY1227">
            <v>1</v>
          </cell>
          <cell r="DB1227">
            <v>0</v>
          </cell>
          <cell r="DC1227" t="str">
            <v>Mahaleb &lt;em&gt;Prunus mahaleb&lt;/em&gt; er en 2-4 m høy busk i rosefamilien. Den er fra Sør-Europa, Middelhavsområdet og Vest-Asia. Arten tåler frost, og brukes som frost-resistent grunnstamme for morell &lt;i&gt;Prunus avium&lt;/i&gt; og kirsebærplomme &lt;i&gt;Prunus cerasus &lt;/i&gt; (Popescu &amp; Caudullo 2016). Den setter saftige steinfrukter.</v>
          </cell>
          <cell r="DD1227" t="str">
            <v>&lt;p&gt;De første funnene av mahaleb på Nordre Langøya i Ak Nesodden i 1936 dannet grunnlaget for en solid etablering og spredning av denne arten lokalt. Arten er dokumentert gjenfunnet ulike steder på øya i en årrekke (1937, 1955, 1989, 1999, 2005, 2007). Det er mange år mellom enkelte av disse herbariebeleggene, men det er ingen grunn til ikke å anta at arten har vært her hele tiden. Flere av lokalitetene har nokså ulike angivelser så det er også rimelig å anta at det er snakk om flere individer eller delbestander. Funn av arten i Øf Moss i 2000, 2001 og 2005 antyder en mulig ny etablering her, eller nyfunn av en gammel. Det er mer usikkert om noen av enkeltfunnene i Oslo i 1970, Ak Bærum i 1995 og 2003 samt Vf Sande i 2006 og AA Arendal 1969 kan representere egne, nye etableringer. Trolig vil arten greie å etablere seg også flere steder etter hvert som nye individer forviller seg fra beplantninger, men det ser ikke ut som om dette skjer med noen særlig hastighet.&lt;/p&gt;</v>
          </cell>
          <cell r="DE1227" t="str">
            <v>Arten er innført som prydbusk til landet. Den har seksuell reproduksjon, og de saftige steinfruktene spres lett med fugl.</v>
          </cell>
          <cell r="DF1227" t="str">
            <v>Invasjonspotensialet er lite, med usikkerhet til begrenset, som en kombinasjon av begrenset (til moderat) median levetid, men ingen ekspansjon (eller negativ bestandsutvikling).</v>
          </cell>
          <cell r="DG1227" t="str">
            <v>Arten vurderes til ingen kjent negativ økologisk effekt. Den er introdusert og vurdert som potensielt invasiv i Sør-Amerika, naturalisert og invasiv i Nord-Amerika, Australia og New Zealand. Den er også rapportert som en etablert fremmed art i en rekke andre europeiske land, men det er lite informasjon knyttet til hvordan den opptrer. Etter at den har vært i Norge i over 80 år, er det ikke noe som tyder på at den den vil utgjøre et problem i norsk natur.</v>
          </cell>
          <cell r="DH1227" t="str">
            <v>&lt;p&gt;Mahaleb vurderes til ingen kjent økologisk risiko, med usikkerhet opp mot låg risiko utelukkende på grunn av usikkerhet knyttet til estimert median levetid.&lt;/p&gt;</v>
          </cell>
          <cell r="DI1227">
            <v>1</v>
          </cell>
        </row>
        <row r="1228">
          <cell r="B1228" t="str">
            <v>Prunus persica</v>
          </cell>
          <cell r="C1228" t="str">
            <v>(L.) Batsch</v>
          </cell>
          <cell r="D1228" t="str">
            <v>fersken</v>
          </cell>
          <cell r="E1228">
            <v>63338</v>
          </cell>
          <cell r="F1228">
            <v>103378</v>
          </cell>
          <cell r="G1228" t="str">
            <v>ExpertGroups/Karplanter/N</v>
          </cell>
          <cell r="H1228" t="str">
            <v>Karplanter</v>
          </cell>
          <cell r="I1228" t="str">
            <v>Karplanter</v>
          </cell>
          <cell r="J1228" t="str">
            <v>NotApplicable</v>
          </cell>
          <cell r="M1228" t="str">
            <v>canNotEstablishWithin50years</v>
          </cell>
          <cell r="AA1228">
            <v>1978</v>
          </cell>
          <cell r="AB1228" t="str">
            <v>terrestrial</v>
          </cell>
          <cell r="AD1228" t="str">
            <v>unknown</v>
          </cell>
          <cell r="AE1228" t="str">
            <v>no</v>
          </cell>
          <cell r="AF1228" t="str">
            <v>unknown</v>
          </cell>
          <cell r="AI1228">
            <v>20</v>
          </cell>
          <cell r="AJ1228" t="str">
            <v>V</v>
          </cell>
          <cell r="AW1228" t="str">
            <v>Ingen kjent effekt</v>
          </cell>
          <cell r="AX1228" t="str">
            <v>Globalt meget viktig frukttre.</v>
          </cell>
          <cell r="BC1228" t="str">
            <v>Ingen kjent effekt</v>
          </cell>
          <cell r="BD1228" t="str">
            <v>Ingen kjent effekt</v>
          </cell>
          <cell r="BK1228" t="str">
            <v>temperate_dry:Asia</v>
          </cell>
          <cell r="BM1228" t="str">
            <v>temperate_nemoral:Europe,Asia,Oceania,NorthAndCentralAmerica|temperate_dry:Asia|subtropic_unspecified:SouthAmerica|subtropic_mediterranean:Europe,Asia,Africa,Oceania,NorthAndCentralAmerica|subtropic_dry:NorthAndCentralAmerica|subtropic_highlands:Africa,SouthAmerica</v>
          </cell>
          <cell r="DI1228">
            <v>0</v>
          </cell>
        </row>
        <row r="1229">
          <cell r="B1229" t="str">
            <v>Prunus virginiana</v>
          </cell>
          <cell r="C1229" t="str">
            <v>L.</v>
          </cell>
          <cell r="D1229" t="str">
            <v>virginiahegg</v>
          </cell>
          <cell r="E1229">
            <v>63341</v>
          </cell>
          <cell r="F1229">
            <v>103381</v>
          </cell>
          <cell r="G1229" t="str">
            <v>ExpertGroups/Karplanter/N</v>
          </cell>
          <cell r="H1229" t="str">
            <v>Karplanter</v>
          </cell>
          <cell r="I1229" t="str">
            <v>Karplanter</v>
          </cell>
          <cell r="J1229" t="str">
            <v>AlienSpecie</v>
          </cell>
          <cell r="N1229">
            <v>2</v>
          </cell>
          <cell r="Q1229">
            <v>1</v>
          </cell>
          <cell r="T1229" t="str">
            <v>LO</v>
          </cell>
          <cell r="U1229">
            <v>2</v>
          </cell>
          <cell r="V1229" t="str">
            <v>2AB,1</v>
          </cell>
          <cell r="X1229">
            <v>2</v>
          </cell>
          <cell r="Y1229">
            <v>3</v>
          </cell>
          <cell r="Z1229">
            <v>1</v>
          </cell>
          <cell r="AA1229">
            <v>1959</v>
          </cell>
          <cell r="AB1229" t="str">
            <v>terrestrial</v>
          </cell>
          <cell r="AD1229" t="str">
            <v>unknown</v>
          </cell>
          <cell r="AE1229" t="str">
            <v>yes</v>
          </cell>
          <cell r="AF1229" t="str">
            <v>unknown</v>
          </cell>
          <cell r="AG1229">
            <v>1995</v>
          </cell>
          <cell r="AH1229" t="str">
            <v>Ak Nesodden: Langøyene</v>
          </cell>
          <cell r="AI1229">
            <v>20</v>
          </cell>
          <cell r="AJ1229" t="str">
            <v>V</v>
          </cell>
          <cell r="AL1229">
            <v>1</v>
          </cell>
          <cell r="AM1229" t="str">
            <v>importDirect</v>
          </cell>
          <cell r="AN1229">
            <v>3</v>
          </cell>
          <cell r="AO1229" t="str">
            <v>introductionEscaped,spreadNaturalDispersal</v>
          </cell>
          <cell r="AP1229" t="str">
            <v>Øs,OsA,Bu</v>
          </cell>
          <cell r="AQ1229">
            <v>12</v>
          </cell>
          <cell r="AR1229">
            <v>4</v>
          </cell>
          <cell r="AS1229">
            <v>48</v>
          </cell>
          <cell r="AT1229">
            <v>970</v>
          </cell>
          <cell r="AU1229">
            <v>96</v>
          </cell>
          <cell r="AV1229">
            <v>50</v>
          </cell>
          <cell r="AW1229" t="str">
            <v>Ingen kjent effekt</v>
          </cell>
          <cell r="AX1229" t="str">
            <v>Ingen kjent effekt</v>
          </cell>
          <cell r="BC1229" t="str">
            <v>Ingen kjent effekt</v>
          </cell>
          <cell r="BD1229" t="str">
            <v>Ingen kjent effekt</v>
          </cell>
          <cell r="BE1229" t="str">
            <v>no</v>
          </cell>
          <cell r="BF1229" t="str">
            <v>no</v>
          </cell>
          <cell r="BK1229" t="str">
            <v>temperate_boreal:NorthAndCentralAmerica|temperate_nemoral:NorthAndCentralAmerica|subtropic_mediterranean:NorthAndCentralAmerica</v>
          </cell>
          <cell r="BM1229" t="str">
            <v>temperate_boreal:Europe,NorthAndCentralAmerica|temperate_nemoral:Europe,NorthAndCentralAmerica|subtropic_mediterranean:NorthAndCentralAmerica</v>
          </cell>
          <cell r="BO1229">
            <v>2</v>
          </cell>
          <cell r="BR1229" t="str">
            <v>RedListCategoryLevel</v>
          </cell>
          <cell r="BT1229">
            <v>2</v>
          </cell>
          <cell r="BW1229" t="str">
            <v>SpreadYearlyIncreaseCalculatedExpansionSpeed</v>
          </cell>
          <cell r="BX1229">
            <v>90.6</v>
          </cell>
          <cell r="BY1229">
            <v>1</v>
          </cell>
          <cell r="CB1229" t="str">
            <v>T4-C-4,T37</v>
          </cell>
          <cell r="CC1229">
            <v>1</v>
          </cell>
          <cell r="CH1229">
            <v>1</v>
          </cell>
          <cell r="CM1229">
            <v>1</v>
          </cell>
          <cell r="CQ1229">
            <v>1</v>
          </cell>
          <cell r="CU1229">
            <v>1</v>
          </cell>
          <cell r="CX1229">
            <v>0</v>
          </cell>
          <cell r="CY1229">
            <v>1</v>
          </cell>
          <cell r="DB1229">
            <v>0</v>
          </cell>
          <cell r="DC1229" t="str">
            <v>Virginiahegg&lt;em&gt; Prunus virginiana&lt;/em&gt; er et middels stort tre. Det stammer Nord-Amerika hvor den er svært vidt utbredt fra boreal sør til mediterran sone. Arten har frøformering og fuglespredning av de saftige steinfruktene. I tillegg har arten klonal vekst med rotskudd.</v>
          </cell>
          <cell r="DD1229" t="str">
            <v>&lt;p&gt;Virginiahegg&lt;em&gt; &lt;/em&gt;er kjent fra kun få forekomster her i landet. Den ble først påvist på Lykkeby i Øf Fredrikstad i 1959, men etablering av bestand synes bare ha skjedd på Langøyene i Ak Nesodden fra 1995. Ellers er arten bare kjent fra Bu Hurum: Tofte 2004, Oslo: Bygdøy 2006 og Ro Time: Serigstad 2014.&lt;/p&gt;</v>
          </cell>
          <cell r="DE1229" t="str">
            <v>Arten er innført som prydtre, med frukter som lett spres med fugl over potensielt lange distanser (km).</v>
          </cell>
          <cell r="DF1229" t="str">
            <v>Invasjonspotensialet er begrenset, med begrenset median levetid og begrenset ekspansjonshastighet.</v>
          </cell>
          <cell r="DG1229" t="str">
            <v>Arten er ikke kjent å ha noen negativ økologisk effekt. Den vil trolig naturaliseres i flere skogtyper og i skogkanter og kratt, men den oppfattes ikke som spesielt skadelig i andre europeiske land.</v>
          </cell>
          <cell r="DH1229" t="str">
            <v>&lt;p&gt;Virginiahegg vurderes til låg økologisk risiko, og bare på grunn av invasjonspotensialet.&lt;/p&gt;</v>
          </cell>
          <cell r="DI1229">
            <v>0</v>
          </cell>
        </row>
        <row r="1230">
          <cell r="B1230" t="str">
            <v>Bergenia cordifolia</v>
          </cell>
          <cell r="C1230" t="str">
            <v>(Haw.) Sternb.</v>
          </cell>
          <cell r="D1230" t="str">
            <v>hjertebergblom</v>
          </cell>
          <cell r="E1230">
            <v>63589</v>
          </cell>
          <cell r="F1230">
            <v>103629</v>
          </cell>
          <cell r="G1230" t="str">
            <v>ExpertGroups/Karplanter/N</v>
          </cell>
          <cell r="H1230" t="str">
            <v>Karplanter</v>
          </cell>
          <cell r="I1230" t="str">
            <v>Karplanter</v>
          </cell>
          <cell r="J1230" t="str">
            <v>AlienSpecie</v>
          </cell>
          <cell r="N1230">
            <v>4</v>
          </cell>
          <cell r="Q1230">
            <v>2</v>
          </cell>
          <cell r="T1230" t="str">
            <v>HI</v>
          </cell>
          <cell r="U1230">
            <v>4</v>
          </cell>
          <cell r="V1230" t="str">
            <v>4B,2DE</v>
          </cell>
          <cell r="X1230">
            <v>4</v>
          </cell>
          <cell r="Y1230">
            <v>4</v>
          </cell>
          <cell r="Z1230">
            <v>2</v>
          </cell>
          <cell r="AA1230">
            <v>1994</v>
          </cell>
          <cell r="AB1230" t="str">
            <v>terrestrial</v>
          </cell>
          <cell r="AD1230" t="str">
            <v>unknown</v>
          </cell>
          <cell r="AE1230" t="str">
            <v>yes</v>
          </cell>
          <cell r="AF1230" t="str">
            <v>unknown</v>
          </cell>
          <cell r="AG1230">
            <v>1994</v>
          </cell>
          <cell r="AH1230" t="str">
            <v>Te Porsgrunn og Notodden</v>
          </cell>
          <cell r="AI1230">
            <v>10</v>
          </cell>
          <cell r="AJ1230" t="str">
            <v>V</v>
          </cell>
          <cell r="AK1230" t="str">
            <v>V</v>
          </cell>
          <cell r="AL1230">
            <v>1</v>
          </cell>
          <cell r="AM1230" t="str">
            <v>importDirect</v>
          </cell>
          <cell r="AN1230">
            <v>5</v>
          </cell>
          <cell r="AO1230" t="str">
            <v>introductionReleased,introductionEscaped,spreadEscaped</v>
          </cell>
          <cell r="AP1230" t="str">
            <v>Øs,OsA,He,Bu,Ve,Te,Aa,Va,Sf,Mr,St,No,Tr</v>
          </cell>
          <cell r="AQ1230">
            <v>268</v>
          </cell>
          <cell r="AR1230">
            <v>4</v>
          </cell>
          <cell r="AS1230">
            <v>1072</v>
          </cell>
          <cell r="AT1230">
            <v>305000</v>
          </cell>
          <cell r="AU1230">
            <v>1500</v>
          </cell>
          <cell r="AV1230">
            <v>50</v>
          </cell>
          <cell r="AW1230" t="str">
            <v>Ingen kjent effekt</v>
          </cell>
          <cell r="AX1230" t="str">
            <v>Ingen kjent effekt</v>
          </cell>
          <cell r="BC1230" t="str">
            <v>Ingen kjent effekt</v>
          </cell>
          <cell r="BD1230" t="str">
            <v>Ingen kjent effekt</v>
          </cell>
          <cell r="BE1230" t="str">
            <v>no</v>
          </cell>
          <cell r="BF1230" t="str">
            <v>no</v>
          </cell>
          <cell r="BI1230" t="str">
            <v>V</v>
          </cell>
          <cell r="BK1230" t="str">
            <v>temperate_nemoral:Asia|temperate_dry:Asia</v>
          </cell>
          <cell r="BM1230" t="str">
            <v>temperate_boreal:Europe|temperate_nemoral:Europe,Asia|temperate_dry:Asia</v>
          </cell>
          <cell r="BO1230">
            <v>3</v>
          </cell>
          <cell r="BP1230" t="str">
            <v>X</v>
          </cell>
          <cell r="BR1230" t="str">
            <v>RedListCategoryLevel</v>
          </cell>
          <cell r="BT1230">
            <v>4</v>
          </cell>
          <cell r="BW1230" t="str">
            <v>SpreadYearlyIncreaseObservations</v>
          </cell>
          <cell r="BX1230">
            <v>623</v>
          </cell>
          <cell r="BY1230">
            <v>1</v>
          </cell>
          <cell r="CB1230" t="str">
            <v>T1,T2,T4,T40</v>
          </cell>
          <cell r="CC1230">
            <v>2</v>
          </cell>
          <cell r="CG1230" t="str">
            <v>T2</v>
          </cell>
          <cell r="CH1230">
            <v>2</v>
          </cell>
          <cell r="CL1230" t="str">
            <v>T2,T1</v>
          </cell>
          <cell r="CM1230">
            <v>1</v>
          </cell>
          <cell r="CQ1230">
            <v>1</v>
          </cell>
          <cell r="CU1230">
            <v>1</v>
          </cell>
          <cell r="CX1230">
            <v>0</v>
          </cell>
          <cell r="CY1230">
            <v>1</v>
          </cell>
          <cell r="DB1230">
            <v>0</v>
          </cell>
          <cell r="DC1230" t="str">
            <v>Hjertebergblom&lt;em&gt; Bergenia cordifolia &lt;/em&gt;er en langlevd flerårig urt fra Øst-Asia. Den reproduserer seksuelt med frø. Den har også lokal klondannelse med krypende, rotslående stengler. Den vokser på bergflater og grunnlende og kan danne meget store og tette kolonier.</v>
          </cell>
          <cell r="DD1230" t="str">
            <v>&lt;p&gt;Hjertebergblom&lt;em&gt; &lt;/em&gt;er blitt en svært populær hageplante de senere tiårene, men har lenge vært i bruk i hager. Den startet å spre seg på 1990-tallet, med de fire første belagte funnene i 1994 i Bu Lier, Te Porsgrunn og Notodden og SF Hyllestad, og i 1996 i Tr Tromsø. Den er nå funnet i de fleste fylker nord til Troms (der det allerede er mange funn). Mangelen på funn fra deler av Vestlandet skyldes bare manglende interesse blant botanikere.&lt;/p&gt;</v>
          </cell>
          <cell r="DE1230" t="str">
            <v>Arten er innført hageplante. De aller fleste funn skyldes utkast fra hager og videre vegetativ vekst, men arten har også egenspredning med skuddbiter som løsner og slår rot.</v>
          </cell>
          <cell r="DF1230" t="str">
            <v>Invasjonspotensialet er stort som en kombinasjon av moderat (til lang) median levetid og høg ekspansjonshastighet (510-740 m/år).</v>
          </cell>
          <cell r="DG1230" t="str">
            <v>Arten vurderes til å ha en liten økologisk effekt, vesentlig ved fortrengning av stedegne planter på bergflater og grunnlende der den etablerer store, tette bestander, til dels med lit fortrengning av sårbare/truete karplanter. Arten er angitt å hybridisere med spadebergblom &lt;i&gt;Bergenia crassifolia&lt;/i&gt; (eller hybridene er innført, dyrket og spredt separat), men dette betyr ingen økt økologisk risiko fordi begge artene er fremmede.</v>
          </cell>
          <cell r="DH1230" t="str">
            <v>&lt;p&gt;Hjertebergblom vurderes til høg økologisk risiko på grunn av et stort invasjonspotensial og en liten økologisk effekt. Spredningen av hjertebergblom har skjedd både fra privathager - ved hageutkast - og fra grøntanlegg hvor den er svært populær fordi den tåler tørke, sol, veisalt, og det meste ellers. Det er foreløpig litt lite data, men økningen synes å bli lineær og bratt. Hovedetableringen har skjedd i veiskråninger og spesielt på bergflater, men også på annet grunnlende og i skog. Arten danner så tette kolonier at den fortrenger alt annet av urter der den slår til. Vi er trolig bare i begynnelsen av artens ekspansjon i norsk natur. De negative virkningene er foreløpig mest tydelige på grunnlendt kalkmark i Oslofeltet hvor arten lokalt fortrenger stedegne arter.&lt;/p&gt;</v>
          </cell>
          <cell r="DI1230">
            <v>0</v>
          </cell>
        </row>
        <row r="1231">
          <cell r="B1231" t="str">
            <v>Groenlandia densa</v>
          </cell>
          <cell r="C1231" t="str">
            <v>(L.) Fourr.</v>
          </cell>
          <cell r="D1231" t="str">
            <v>kranstjernaks</v>
          </cell>
          <cell r="E1231">
            <v>133536</v>
          </cell>
          <cell r="F1231">
            <v>99348</v>
          </cell>
          <cell r="G1231" t="str">
            <v>ExpertGroups/Karplanter/N</v>
          </cell>
          <cell r="H1231" t="str">
            <v>Karplanter</v>
          </cell>
          <cell r="I1231" t="str">
            <v>Karplanter</v>
          </cell>
          <cell r="J1231" t="str">
            <v>NotApplicable</v>
          </cell>
          <cell r="M1231" t="str">
            <v>canNotEstablishWithin50years</v>
          </cell>
          <cell r="AA1231">
            <v>1883</v>
          </cell>
          <cell r="AB1231" t="str">
            <v>limnic</v>
          </cell>
          <cell r="AD1231" t="str">
            <v>origin</v>
          </cell>
          <cell r="AE1231" t="str">
            <v>no</v>
          </cell>
          <cell r="AF1231" t="str">
            <v>unknown</v>
          </cell>
          <cell r="AI1231">
            <v>3</v>
          </cell>
          <cell r="AJ1231" t="str">
            <v>V</v>
          </cell>
          <cell r="AK1231" t="str">
            <v>V</v>
          </cell>
          <cell r="AW1231" t="str">
            <v>Ingen kjent effekt</v>
          </cell>
          <cell r="AX1231" t="str">
            <v>Ingen kjent effekt</v>
          </cell>
          <cell r="BC1231" t="str">
            <v>Ingen kjent effekt</v>
          </cell>
          <cell r="BD1231" t="str">
            <v>Ingen kjent effekt</v>
          </cell>
          <cell r="BK1231" t="str">
            <v>temperate_nemoral:Europe|subtropic_mediterranean:Europe,Asia,Africa</v>
          </cell>
          <cell r="BM1231" t="str">
            <v>temperate_nemoral:Europe|subtropic_mediterranean:Europe,Asia,Africa</v>
          </cell>
          <cell r="DI1231">
            <v>1</v>
          </cell>
        </row>
        <row r="1232">
          <cell r="B1232" t="str">
            <v>Pseudofumaria alba</v>
          </cell>
          <cell r="C1232" t="str">
            <v>(Mill.) Lidén</v>
          </cell>
          <cell r="D1232" t="str">
            <v>hvit lerkespore</v>
          </cell>
          <cell r="E1232">
            <v>135931</v>
          </cell>
          <cell r="F1232">
            <v>103033</v>
          </cell>
          <cell r="G1232" t="str">
            <v>ExpertGroups/Karplanter/N</v>
          </cell>
          <cell r="H1232" t="str">
            <v>Karplanter</v>
          </cell>
          <cell r="I1232" t="str">
            <v>Karplanter</v>
          </cell>
          <cell r="J1232" t="str">
            <v>NotApplicable</v>
          </cell>
          <cell r="M1232" t="str">
            <v>canNotEstablishWithin50years</v>
          </cell>
          <cell r="AA1232">
            <v>1905</v>
          </cell>
          <cell r="AB1232" t="str">
            <v>terrestrial</v>
          </cell>
          <cell r="AD1232" t="str">
            <v>unknown</v>
          </cell>
          <cell r="AE1232" t="str">
            <v>no</v>
          </cell>
          <cell r="AF1232" t="str">
            <v>unknown</v>
          </cell>
          <cell r="AI1232">
            <v>5</v>
          </cell>
          <cell r="AJ1232" t="str">
            <v>V</v>
          </cell>
          <cell r="AW1232" t="str">
            <v>Ingen kjent effekt</v>
          </cell>
          <cell r="AX1232" t="str">
            <v>Ingen kjent effekt</v>
          </cell>
          <cell r="BC1232" t="str">
            <v>Ingen kjent effekt</v>
          </cell>
          <cell r="BD1232" t="str">
            <v>Ingen kjent effekt</v>
          </cell>
          <cell r="BK1232" t="str">
            <v>temperate_nemoral:Europe|subtropic_mediterranean:Europe</v>
          </cell>
          <cell r="BM1232" t="str">
            <v>temperate_nemoral:Europe|subtropic_mediterranean:Europe</v>
          </cell>
          <cell r="DI1232">
            <v>1</v>
          </cell>
        </row>
        <row r="1233">
          <cell r="B1233" t="str">
            <v>Pseudosclerochloa rupestris</v>
          </cell>
          <cell r="C1233" t="str">
            <v>(With.) Tzvelev</v>
          </cell>
          <cell r="D1233" t="str">
            <v>bysaltgras</v>
          </cell>
          <cell r="E1233">
            <v>135963</v>
          </cell>
          <cell r="F1233">
            <v>143551</v>
          </cell>
          <cell r="G1233" t="str">
            <v>ExpertGroups/Karplanter/N</v>
          </cell>
          <cell r="H1233" t="str">
            <v>Karplanter</v>
          </cell>
          <cell r="I1233" t="str">
            <v>Karplanter</v>
          </cell>
          <cell r="J1233" t="str">
            <v>NotApplicable</v>
          </cell>
          <cell r="M1233" t="str">
            <v>canNotEstablishWithin50years</v>
          </cell>
          <cell r="AA1233">
            <v>1868</v>
          </cell>
          <cell r="AB1233" t="str">
            <v>terrestrial</v>
          </cell>
          <cell r="AD1233" t="str">
            <v>origin</v>
          </cell>
          <cell r="AE1233" t="str">
            <v>no</v>
          </cell>
          <cell r="AF1233" t="str">
            <v>unknown</v>
          </cell>
          <cell r="AG1233">
            <v>1868</v>
          </cell>
          <cell r="AH1233" t="str">
            <v>MR Kristiansund: Grip</v>
          </cell>
          <cell r="AI1233">
            <v>5</v>
          </cell>
          <cell r="AJ1233" t="str">
            <v>V</v>
          </cell>
          <cell r="AW1233" t="str">
            <v>Ingen kjent effekt</v>
          </cell>
          <cell r="AX1233" t="str">
            <v>Ingen kjent effekt</v>
          </cell>
          <cell r="BC1233" t="str">
            <v>Ingen kjent effekt</v>
          </cell>
          <cell r="BD1233" t="str">
            <v>Ingen kjent effekt</v>
          </cell>
          <cell r="BK1233" t="str">
            <v>temperate_nemoral:Europe</v>
          </cell>
          <cell r="BM1233" t="str">
            <v>temperate_nemoral:Europe,Oceania,NorthAndCentralAmerica</v>
          </cell>
          <cell r="DI1233">
            <v>0</v>
          </cell>
        </row>
        <row r="1234">
          <cell r="B1234" t="str">
            <v>Ptelea trifoliata</v>
          </cell>
          <cell r="C1234" t="str">
            <v>L.</v>
          </cell>
          <cell r="D1234" t="str">
            <v>humlebusk</v>
          </cell>
          <cell r="E1234">
            <v>84858</v>
          </cell>
          <cell r="F1234">
            <v>127995</v>
          </cell>
          <cell r="G1234" t="str">
            <v>ExpertGroups/Karplanter/N</v>
          </cell>
          <cell r="H1234" t="str">
            <v>Karplanter</v>
          </cell>
          <cell r="I1234" t="str">
            <v>Karplanter</v>
          </cell>
          <cell r="J1234" t="str">
            <v>NotApplicable</v>
          </cell>
          <cell r="M1234" t="str">
            <v>canNotEstablishWithin50years</v>
          </cell>
          <cell r="AA1234">
            <v>2002</v>
          </cell>
          <cell r="AB1234" t="str">
            <v>terrestrial</v>
          </cell>
          <cell r="AD1234" t="str">
            <v>unknown</v>
          </cell>
          <cell r="AE1234" t="str">
            <v>no</v>
          </cell>
          <cell r="AF1234" t="str">
            <v>unknown</v>
          </cell>
          <cell r="AI1234">
            <v>15</v>
          </cell>
          <cell r="AJ1234" t="str">
            <v>V</v>
          </cell>
          <cell r="AW1234" t="str">
            <v>Ingen kjent effekt</v>
          </cell>
          <cell r="AX1234" t="str">
            <v>Ingen kjent effekt</v>
          </cell>
          <cell r="BC1234" t="str">
            <v>Ingen kjent effekt</v>
          </cell>
          <cell r="BD1234" t="str">
            <v>Ingen kjent effekt</v>
          </cell>
          <cell r="BK1234" t="str">
            <v>temperate_nemoral:NorthAndCentralAmerica|subtropic_unspecified:NorthAndCentralAmerica|unknown:NorthAndCentralAmerica</v>
          </cell>
          <cell r="BM1234" t="str">
            <v>temperate_nemoral:Europe,Oceania,NorthAndCentralAmerica|subtropic_unspecified:NorthAndCentralAmerica|subtropic_mediterranean:Europe|unknown:NorthAndCentralAmerica</v>
          </cell>
          <cell r="DI1234">
            <v>0</v>
          </cell>
        </row>
        <row r="1235">
          <cell r="B1235" t="str">
            <v>Pulicaria dysenterica</v>
          </cell>
          <cell r="C1235" t="str">
            <v>(L.) Gaertn.</v>
          </cell>
          <cell r="D1235" t="str">
            <v>strandloppeurt</v>
          </cell>
          <cell r="E1235">
            <v>60734</v>
          </cell>
          <cell r="F1235">
            <v>100774</v>
          </cell>
          <cell r="G1235" t="str">
            <v>ExpertGroups/Karplanter/N</v>
          </cell>
          <cell r="H1235" t="str">
            <v>Karplanter</v>
          </cell>
          <cell r="I1235" t="str">
            <v>Karplanter</v>
          </cell>
          <cell r="J1235" t="str">
            <v>NotApplicable</v>
          </cell>
          <cell r="M1235" t="str">
            <v>canNotEstablishWithin50years</v>
          </cell>
          <cell r="AA1235">
            <v>1871</v>
          </cell>
          <cell r="AB1235" t="str">
            <v>terrestrial</v>
          </cell>
          <cell r="AD1235" t="str">
            <v>origin</v>
          </cell>
          <cell r="AE1235" t="str">
            <v>no</v>
          </cell>
          <cell r="AF1235" t="str">
            <v>unknown</v>
          </cell>
          <cell r="AI1235">
            <v>3</v>
          </cell>
          <cell r="AJ1235" t="str">
            <v>V</v>
          </cell>
          <cell r="AW1235" t="str">
            <v>Ingen kjent effekt</v>
          </cell>
          <cell r="AX1235" t="str">
            <v>Ingen kjent effekt</v>
          </cell>
          <cell r="BC1235" t="str">
            <v>Ingen kjent effekt</v>
          </cell>
          <cell r="BD1235" t="str">
            <v>Ingen kjent effekt</v>
          </cell>
          <cell r="BK1235" t="str">
            <v>temperate_nemoral:Europe,Asia|temperate_dry:Asia|subtropic_mediterranean:Europe,Asia,Africa</v>
          </cell>
          <cell r="BM1235" t="str">
            <v>temperate_nemoral:Europe,Asia|temperate_dry:Asia|subtropic_mediterranean:Europe,Asia,Africa</v>
          </cell>
          <cell r="DI1235">
            <v>0</v>
          </cell>
        </row>
        <row r="1236">
          <cell r="B1236" t="str">
            <v>Pulmonaria affinis</v>
          </cell>
          <cell r="C1236" t="str">
            <v>Jord.</v>
          </cell>
          <cell r="D1236" t="str">
            <v>flekklungeurt</v>
          </cell>
          <cell r="E1236">
            <v>61011</v>
          </cell>
          <cell r="F1236">
            <v>101051</v>
          </cell>
          <cell r="G1236" t="str">
            <v>ExpertGroups/Karplanter/N</v>
          </cell>
          <cell r="H1236" t="str">
            <v>Karplanter</v>
          </cell>
          <cell r="I1236" t="str">
            <v>Karplanter</v>
          </cell>
          <cell r="J1236" t="str">
            <v>AlienSpecie</v>
          </cell>
          <cell r="N1236">
            <v>3</v>
          </cell>
          <cell r="Q1236">
            <v>1</v>
          </cell>
          <cell r="T1236" t="str">
            <v>LO</v>
          </cell>
          <cell r="U1236">
            <v>2</v>
          </cell>
          <cell r="V1236" t="str">
            <v>3A,1</v>
          </cell>
          <cell r="X1236">
            <v>2</v>
          </cell>
          <cell r="Y1236">
            <v>3</v>
          </cell>
          <cell r="Z1236">
            <v>1</v>
          </cell>
          <cell r="AA1236">
            <v>1938</v>
          </cell>
          <cell r="AB1236" t="str">
            <v>terrestrial</v>
          </cell>
          <cell r="AD1236" t="str">
            <v>unknown</v>
          </cell>
          <cell r="AE1236" t="str">
            <v>yes</v>
          </cell>
          <cell r="AF1236" t="str">
            <v>unknown</v>
          </cell>
          <cell r="AG1236">
            <v>1985</v>
          </cell>
          <cell r="AH1236" t="str">
            <v>Ho Bergen: Hjellestad</v>
          </cell>
          <cell r="AI1236">
            <v>10</v>
          </cell>
          <cell r="AJ1236" t="str">
            <v>V</v>
          </cell>
          <cell r="AL1236">
            <v>1</v>
          </cell>
          <cell r="AM1236" t="str">
            <v>importDirect</v>
          </cell>
          <cell r="AN1236">
            <v>2</v>
          </cell>
          <cell r="AO1236" t="str">
            <v>introductionEscaped</v>
          </cell>
          <cell r="AP1236" t="str">
            <v>Øs,He,Ro,Ho,Mr,St,Tr</v>
          </cell>
          <cell r="AQ1236">
            <v>56</v>
          </cell>
          <cell r="AR1236">
            <v>5</v>
          </cell>
          <cell r="AS1236">
            <v>280</v>
          </cell>
          <cell r="AT1236">
            <v>238000</v>
          </cell>
          <cell r="AU1236">
            <v>560</v>
          </cell>
          <cell r="AV1236">
            <v>40</v>
          </cell>
          <cell r="AW1236" t="str">
            <v>Ingen kjent effekt</v>
          </cell>
          <cell r="AX1236" t="str">
            <v>Ingen kjent effekt</v>
          </cell>
          <cell r="BC1236" t="str">
            <v>Ingen kjent effekt</v>
          </cell>
          <cell r="BD1236" t="str">
            <v>Ingen kjent effekt</v>
          </cell>
          <cell r="BE1236" t="str">
            <v>no</v>
          </cell>
          <cell r="BF1236" t="str">
            <v>no</v>
          </cell>
          <cell r="BG1236" t="str">
            <v>V</v>
          </cell>
          <cell r="BK1236" t="str">
            <v>temperate_nemoral:Europe</v>
          </cell>
          <cell r="BM1236" t="str">
            <v>temperate_boreal:Europe|temperate_nemoral:Europe</v>
          </cell>
          <cell r="BO1236">
            <v>3</v>
          </cell>
          <cell r="BR1236" t="str">
            <v>RedListCategoryLevel</v>
          </cell>
          <cell r="BT1236">
            <v>2</v>
          </cell>
          <cell r="BW1236" t="str">
            <v>SpreadYearlyIncreaseObservations</v>
          </cell>
          <cell r="BX1236">
            <v>128</v>
          </cell>
          <cell r="BY1236">
            <v>1</v>
          </cell>
          <cell r="CB1236" t="str">
            <v>T4-C-3,T35,T40</v>
          </cell>
          <cell r="CC1236">
            <v>1</v>
          </cell>
          <cell r="CH1236">
            <v>1</v>
          </cell>
          <cell r="CM1236">
            <v>1</v>
          </cell>
          <cell r="CQ1236">
            <v>1</v>
          </cell>
          <cell r="CU1236">
            <v>1</v>
          </cell>
          <cell r="CX1236">
            <v>0</v>
          </cell>
          <cell r="CY1236">
            <v>1</v>
          </cell>
          <cell r="DB1236">
            <v>0</v>
          </cell>
          <cell r="DC1236" t="str">
            <v>Flekklungeurt &lt;i&gt;Pulmonaria affinis&lt;/i&gt; er en langlevd flerårig urt fra Sørvest-Europa (Frankrike). Den har frøformering og også klonal vekst med jordstengler. Den etablerer seg lett i lågurtskog og på sekundær grasmark.</v>
          </cell>
          <cell r="DD1236" t="str">
            <v>&lt;p&gt;Flekklungeurt er tatt inn i hager i nokså ny tid. Et par tidlige forvillinger i MR Ørskog 1938 og He Trysil 1974 fikk ingen kjente følger, men fra 1985 har arten blitt funnet stadig oftere og er nå kjent fra 14 forekomstarealruter nord til Troms. Den er funnet på veikanter og dumpingsplasser, men fortrinnsvis som naturalisert i lauvskog av lågurttyper. Spredningen og økningen forventes å fortsette i omtrent samme takt som nå, dvs. moderat raskt.&lt;/p&gt;</v>
          </cell>
          <cell r="DE1236" t="str">
            <v>Arten er innført som hageplante og spredt ut fra hager med frø og med utkast.</v>
          </cell>
          <cell r="DF1236" t="str">
            <v>Invasjonspotensialet er moderat, som en kombinasjon av moderat median levetid og begrenset ekspansjonshastighet.</v>
          </cell>
          <cell r="DG1236" t="str">
            <v>Ingen kjent negativ økologisk effekt er knyttet til arten.</v>
          </cell>
          <cell r="DH1236" t="str">
            <v>&lt;p&gt;Flekklungeurt vurderes til låg økologisk risiko, og bare på grunn av invasjonspotensialet. Arten etableres bare nær hager og på steder der hageavfall blir kastet. Den danner små, nokså tette bestander (kloner), men har ingen merkbar fortrengningseffekt. Den er funnet på veikanter og dumpingsplasser, men fortrinnsvis som naturalisert i lauvskog av lågurttyper. Spredningen og økningen forventes å fortsette i omtrent samme takt som nå, dvs. moderat raskt. Det er ikke forventet at arten skal bli så ekspansiv at den gjør noen skade økologisk.&lt;/p&gt;</v>
          </cell>
          <cell r="DI1236">
            <v>0</v>
          </cell>
        </row>
        <row r="1237">
          <cell r="B1237" t="str">
            <v>Pulmonaria angustifolia</v>
          </cell>
          <cell r="C1237" t="str">
            <v>L.</v>
          </cell>
          <cell r="D1237" t="str">
            <v>smallungeurt</v>
          </cell>
          <cell r="E1237">
            <v>136081</v>
          </cell>
          <cell r="F1237">
            <v>127996</v>
          </cell>
          <cell r="G1237" t="str">
            <v>ExpertGroups/Karplanter/N</v>
          </cell>
          <cell r="H1237" t="str">
            <v>Karplanter</v>
          </cell>
          <cell r="I1237" t="str">
            <v>Karplanter</v>
          </cell>
          <cell r="J1237" t="str">
            <v>NotApplicable</v>
          </cell>
          <cell r="M1237" t="str">
            <v>NotPresentInRegion</v>
          </cell>
          <cell r="AB1237" t="str">
            <v>terrestrial</v>
          </cell>
          <cell r="AE1237" t="str">
            <v>no</v>
          </cell>
          <cell r="AF1237" t="str">
            <v>unknown</v>
          </cell>
          <cell r="AI1237">
            <v>10</v>
          </cell>
          <cell r="AJ1237" t="str">
            <v>V</v>
          </cell>
          <cell r="BK1237" t="str">
            <v>temperate_nemoral:Europe|subtropic_mediterranean:Europe</v>
          </cell>
          <cell r="BM1237" t="str">
            <v>temperate_nemoral:Europe|subtropic_mediterranean:Europe</v>
          </cell>
          <cell r="DI1237">
            <v>0</v>
          </cell>
        </row>
        <row r="1238">
          <cell r="B1238" t="str">
            <v>Pulmonaria montana</v>
          </cell>
          <cell r="C1238" t="str">
            <v>Lej.</v>
          </cell>
          <cell r="D1238" t="str">
            <v>kantlungeurt</v>
          </cell>
          <cell r="E1238">
            <v>145664</v>
          </cell>
          <cell r="F1238">
            <v>101052</v>
          </cell>
          <cell r="G1238" t="str">
            <v>ExpertGroups/Karplanter/N</v>
          </cell>
          <cell r="H1238" t="str">
            <v>Karplanter</v>
          </cell>
          <cell r="I1238" t="str">
            <v>Karplanter</v>
          </cell>
          <cell r="J1238" t="str">
            <v>NotApplicable</v>
          </cell>
          <cell r="M1238" t="str">
            <v>canNotEstablishWithin50years</v>
          </cell>
          <cell r="AA1238">
            <v>1912</v>
          </cell>
          <cell r="AB1238" t="str">
            <v>terrestrial</v>
          </cell>
          <cell r="AD1238" t="str">
            <v>unknown</v>
          </cell>
          <cell r="AE1238" t="str">
            <v>no</v>
          </cell>
          <cell r="AF1238" t="str">
            <v>unknown</v>
          </cell>
          <cell r="AG1238">
            <v>1912</v>
          </cell>
          <cell r="AH1238" t="str">
            <v>No Røst: Vedøya.</v>
          </cell>
          <cell r="AI1238">
            <v>10</v>
          </cell>
          <cell r="AJ1238" t="str">
            <v>V</v>
          </cell>
          <cell r="AW1238" t="str">
            <v>Ingen kjent effekt</v>
          </cell>
          <cell r="AX1238" t="str">
            <v>Ingen kjent effekt</v>
          </cell>
          <cell r="BC1238" t="str">
            <v>Ingen kjent effekt</v>
          </cell>
          <cell r="BD1238" t="str">
            <v>Ingen kjent effekt</v>
          </cell>
          <cell r="BK1238" t="str">
            <v>temperate_nemoral:Europe</v>
          </cell>
          <cell r="BM1238" t="str">
            <v>temperate_nemoral:Europe</v>
          </cell>
          <cell r="DI1238">
            <v>0</v>
          </cell>
        </row>
        <row r="1239">
          <cell r="B1239" t="str">
            <v>Pulmonaria obscura</v>
          </cell>
          <cell r="C1239" t="str">
            <v>Dumort.</v>
          </cell>
          <cell r="D1239" t="str">
            <v>mørklungeurt</v>
          </cell>
          <cell r="E1239">
            <v>136084</v>
          </cell>
          <cell r="F1239">
            <v>145626</v>
          </cell>
          <cell r="G1239" t="str">
            <v>ExpertGroups/Karplanter/N</v>
          </cell>
          <cell r="H1239" t="str">
            <v>Karplanter</v>
          </cell>
          <cell r="I1239" t="str">
            <v>Karplanter</v>
          </cell>
          <cell r="J1239" t="str">
            <v>NotApplicable</v>
          </cell>
          <cell r="M1239" t="str">
            <v>canNotEstablishWithin50years</v>
          </cell>
          <cell r="AA1239">
            <v>1889</v>
          </cell>
          <cell r="AB1239" t="str">
            <v>terrestrial</v>
          </cell>
          <cell r="AD1239" t="str">
            <v>unknown</v>
          </cell>
          <cell r="AE1239" t="str">
            <v>no</v>
          </cell>
          <cell r="AF1239" t="str">
            <v>unknown</v>
          </cell>
          <cell r="AG1239">
            <v>1889</v>
          </cell>
          <cell r="AH1239" t="str">
            <v>Oslo: Tøyen (Botanisk hage)</v>
          </cell>
          <cell r="AI1239">
            <v>10</v>
          </cell>
          <cell r="AJ1239" t="str">
            <v>V</v>
          </cell>
          <cell r="AW1239" t="str">
            <v>Ingen kjent effekt</v>
          </cell>
          <cell r="AX1239" t="str">
            <v>Ingen kjent effekt</v>
          </cell>
          <cell r="BC1239" t="str">
            <v>Ingen kjent effekt</v>
          </cell>
          <cell r="BD1239" t="str">
            <v>Ingen kjent effekt</v>
          </cell>
          <cell r="BK1239" t="str">
            <v>temperate_boreal:Europe|temperate_nemoral:Europe</v>
          </cell>
          <cell r="BM1239" t="str">
            <v>temperate_boreal:Europe|temperate_nemoral:Europe</v>
          </cell>
          <cell r="DI1239">
            <v>0</v>
          </cell>
        </row>
        <row r="1240">
          <cell r="B1240" t="str">
            <v>Pulmonaria saccharata</v>
          </cell>
          <cell r="C1240" t="str">
            <v>Mill.</v>
          </cell>
          <cell r="D1240" t="str">
            <v>perlelungeurt</v>
          </cell>
          <cell r="E1240">
            <v>136087</v>
          </cell>
          <cell r="F1240">
            <v>101055</v>
          </cell>
          <cell r="G1240" t="str">
            <v>ExpertGroups/Karplanter/N</v>
          </cell>
          <cell r="H1240" t="str">
            <v>Karplanter</v>
          </cell>
          <cell r="I1240" t="str">
            <v>Karplanter</v>
          </cell>
          <cell r="J1240" t="str">
            <v>AlienSpecie</v>
          </cell>
          <cell r="N1240">
            <v>3</v>
          </cell>
          <cell r="Q1240">
            <v>1</v>
          </cell>
          <cell r="T1240" t="str">
            <v>LO</v>
          </cell>
          <cell r="U1240">
            <v>2</v>
          </cell>
          <cell r="V1240" t="str">
            <v>3AB,1</v>
          </cell>
          <cell r="X1240">
            <v>1</v>
          </cell>
          <cell r="Y1240">
            <v>1</v>
          </cell>
          <cell r="Z1240">
            <v>1</v>
          </cell>
          <cell r="AA1240">
            <v>1971</v>
          </cell>
          <cell r="AB1240" t="str">
            <v>terrestrial</v>
          </cell>
          <cell r="AD1240" t="str">
            <v>unknown</v>
          </cell>
          <cell r="AE1240" t="str">
            <v>yes</v>
          </cell>
          <cell r="AF1240" t="str">
            <v>unknown</v>
          </cell>
          <cell r="AG1240">
            <v>1971</v>
          </cell>
          <cell r="AH1240" t="str">
            <v>VA Kristiansand: Krogen</v>
          </cell>
          <cell r="AI1240">
            <v>10</v>
          </cell>
          <cell r="AJ1240" t="str">
            <v>V</v>
          </cell>
          <cell r="AL1240">
            <v>1</v>
          </cell>
          <cell r="AM1240" t="str">
            <v>importDirect</v>
          </cell>
          <cell r="AN1240">
            <v>3</v>
          </cell>
          <cell r="AO1240" t="str">
            <v>introductionEscaped</v>
          </cell>
          <cell r="AP1240" t="str">
            <v>Øs,OsA,Bu,Va,Ro</v>
          </cell>
          <cell r="AQ1240">
            <v>68</v>
          </cell>
          <cell r="AR1240">
            <v>5</v>
          </cell>
          <cell r="AS1240">
            <v>340</v>
          </cell>
          <cell r="AT1240">
            <v>30500</v>
          </cell>
          <cell r="AU1240">
            <v>680</v>
          </cell>
          <cell r="AV1240">
            <v>40</v>
          </cell>
          <cell r="AW1240" t="str">
            <v>Ingen kjent effekt</v>
          </cell>
          <cell r="AX1240" t="str">
            <v>Ingen kjent effekt</v>
          </cell>
          <cell r="BC1240" t="str">
            <v>Ingen kjent effekt</v>
          </cell>
          <cell r="BD1240" t="str">
            <v>Ingen kjent effekt</v>
          </cell>
          <cell r="BE1240" t="str">
            <v>no</v>
          </cell>
          <cell r="BF1240" t="str">
            <v>no</v>
          </cell>
          <cell r="BG1240" t="str">
            <v>V</v>
          </cell>
          <cell r="BK1240" t="str">
            <v>temperate_nemoral:Europe|subtropic_mediterranean:Europe</v>
          </cell>
          <cell r="BM1240" t="str">
            <v>temperate_nemoral:Europe,NorthAndCentralAmerica|subtropic_mediterranean:Europe</v>
          </cell>
          <cell r="BO1240">
            <v>3</v>
          </cell>
          <cell r="BR1240" t="str">
            <v>RedListCategoryLevel</v>
          </cell>
          <cell r="BT1240">
            <v>3</v>
          </cell>
          <cell r="BV1240" t="str">
            <v>X</v>
          </cell>
          <cell r="BW1240" t="str">
            <v>SpreadYearlyIncreaseObservations</v>
          </cell>
          <cell r="BX1240">
            <v>163</v>
          </cell>
          <cell r="BY1240">
            <v>1</v>
          </cell>
          <cell r="CB1240" t="str">
            <v>T4-C-3,T35,T40</v>
          </cell>
          <cell r="CC1240">
            <v>1</v>
          </cell>
          <cell r="CH1240">
            <v>1</v>
          </cell>
          <cell r="CM1240">
            <v>1</v>
          </cell>
          <cell r="CQ1240">
            <v>1</v>
          </cell>
          <cell r="CU1240">
            <v>1</v>
          </cell>
          <cell r="CX1240">
            <v>0</v>
          </cell>
          <cell r="CY1240">
            <v>1</v>
          </cell>
          <cell r="DB1240">
            <v>0</v>
          </cell>
          <cell r="DC1240" t="str">
            <v>Perlelungeurt &lt;i&gt;Pulmonaria saccharata&lt;/i&gt; er en langlevd flerårig urt med frøformering og med nokså sterk klonal vekst. Frøene spres med maur. Arten kommer fra Pyreneene og Vest-Alpene. Den dyrkes en del, særlig i kyststrøk. Den etablerer seg i lågurtskog og på ulike typer grasmark.</v>
          </cell>
          <cell r="DD1240" t="str">
            <v>&lt;p&gt;Perlelungeurt&lt;em&gt; &lt;/em&gt;er funnet 17 steder i Norge med de to tidligste funnene i VA Kristiansand i 1971 og 1989. Arten er bare funnet svært spredte steder i Østfold, Akershus, Buskerud, Vest-Agder og Rogaland. Det er foreløpig ikke rapporter om egenreproduksjon i forvillete forekomster, men det forekommer trolig.&lt;/p&gt;</v>
          </cell>
          <cell r="DE1240" t="str">
            <v>Arten er innført som hageplante og ut fra hager med frø (trolig svært sjelden) og ved utkast (ofte).</v>
          </cell>
          <cell r="DF1240" t="str">
            <v>Invasjonspotensialet er moderat, en kombinasjon av moderat median levetid og moderat (med usikkerhet til begrenset) ekspansjonshastighet. Ekspansjonshastigheten burde trolig vært oppjustert noe, men det ville ikke endre kategorien for invasjonspotensial.</v>
          </cell>
          <cell r="DG1240" t="str">
            <v>Ingen kjent negativ økologisk effekt er knyttet til arten.</v>
          </cell>
          <cell r="DH1240" t="str">
            <v>&lt;p&gt;Perlelungeurt vurderes til låg økologisk risiko, og bare på grunn av invasjonspotensialet.&lt;/p&gt;</v>
          </cell>
          <cell r="DI1240">
            <v>0</v>
          </cell>
        </row>
        <row r="1241">
          <cell r="B1241" t="str">
            <v>Pyracantha coccinea</v>
          </cell>
          <cell r="C1241" t="str">
            <v>M.Roem.</v>
          </cell>
          <cell r="D1241" t="str">
            <v>ildtorn</v>
          </cell>
          <cell r="E1241">
            <v>84862</v>
          </cell>
          <cell r="F1241">
            <v>127999</v>
          </cell>
          <cell r="G1241" t="str">
            <v>ExpertGroups/Karplanter/N</v>
          </cell>
          <cell r="H1241" t="str">
            <v>Karplanter</v>
          </cell>
          <cell r="I1241" t="str">
            <v>Karplanter</v>
          </cell>
          <cell r="J1241" t="str">
            <v>AlienSpecie</v>
          </cell>
          <cell r="N1241">
            <v>1</v>
          </cell>
          <cell r="Q1241">
            <v>1</v>
          </cell>
          <cell r="T1241" t="str">
            <v>NK</v>
          </cell>
          <cell r="U1241">
            <v>1</v>
          </cell>
          <cell r="V1241" t="str">
            <v>1,1</v>
          </cell>
          <cell r="AA1241">
            <v>2007</v>
          </cell>
          <cell r="AB1241" t="str">
            <v>terrestrial</v>
          </cell>
          <cell r="AD1241" t="str">
            <v>unknown</v>
          </cell>
          <cell r="AE1241" t="str">
            <v>no</v>
          </cell>
          <cell r="AF1241" t="str">
            <v>unknown</v>
          </cell>
          <cell r="AI1241">
            <v>10</v>
          </cell>
          <cell r="AJ1241" t="str">
            <v>V</v>
          </cell>
          <cell r="AL1241">
            <v>1</v>
          </cell>
          <cell r="AM1241" t="str">
            <v>importDirect</v>
          </cell>
          <cell r="AN1241">
            <v>3</v>
          </cell>
          <cell r="AO1241" t="str">
            <v>introductionEscaped</v>
          </cell>
          <cell r="AP1241" t="str">
            <v>OsA,Bu</v>
          </cell>
          <cell r="AQ1241">
            <v>12</v>
          </cell>
          <cell r="AR1241">
            <v>4</v>
          </cell>
          <cell r="AS1241">
            <v>48</v>
          </cell>
          <cell r="AT1241">
            <v>50</v>
          </cell>
          <cell r="AU1241">
            <v>96</v>
          </cell>
          <cell r="AV1241">
            <v>75</v>
          </cell>
          <cell r="AW1241" t="str">
            <v>Ingen kjent effekt</v>
          </cell>
          <cell r="AX1241" t="str">
            <v>Ingen kjent effekt</v>
          </cell>
          <cell r="BC1241" t="str">
            <v>Ingen kjent effekt</v>
          </cell>
          <cell r="BD1241" t="str">
            <v>Ingen kjent effekt</v>
          </cell>
          <cell r="BE1241" t="str">
            <v>no</v>
          </cell>
          <cell r="BF1241" t="str">
            <v>no</v>
          </cell>
          <cell r="BG1241" t="str">
            <v>V</v>
          </cell>
          <cell r="BK1241" t="str">
            <v>temperate_nemoral:Europe,Asia|temperate_dry:Asia|subtropic_mediterranean:Europe,Asia</v>
          </cell>
          <cell r="BM1241" t="str">
            <v>temperate_boreal:Europe|temperate_nemoral:Europe,Asia,Oceania,NorthAndCentralAmerica|temperate_dry:Asia|subtropic_mediterranean:Europe,Asia,Oceania,NorthAndCentralAmerica|subtropic_humid:NorthAndCentralAmerica|unknown:SouthAmerica</v>
          </cell>
          <cell r="BO1241">
            <v>1</v>
          </cell>
          <cell r="BR1241" t="str">
            <v>RedListCategoryLevel</v>
          </cell>
          <cell r="BT1241">
            <v>1</v>
          </cell>
          <cell r="BW1241" t="str">
            <v>SpreadYearlyIncreaseCalculatedExpansionSpeed</v>
          </cell>
          <cell r="BX1241">
            <v>0</v>
          </cell>
          <cell r="BY1241">
            <v>1</v>
          </cell>
          <cell r="CB1241" t="str">
            <v>T1,T35,T4</v>
          </cell>
          <cell r="CC1241">
            <v>1</v>
          </cell>
          <cell r="CH1241">
            <v>1</v>
          </cell>
          <cell r="CM1241">
            <v>1</v>
          </cell>
          <cell r="CQ1241">
            <v>1</v>
          </cell>
          <cell r="CU1241">
            <v>1</v>
          </cell>
          <cell r="CX1241">
            <v>0</v>
          </cell>
          <cell r="CY1241">
            <v>1</v>
          </cell>
          <cell r="DB1241">
            <v>0</v>
          </cell>
          <cell r="DC1241" t="str">
            <v>Ildtorn &lt;em&gt;Pyracantha coccinea&lt;/em&gt; er en eviggrønn busk i rosefamilien fra Mellom- og Sør-Europa og Vest-Asia.. Den har saftige bærepler og spres med fugl. Arten har vært dyrket lenge, i England siden slutten av 1500-tallet (Wikipedia) og i Norge trolig siden 1800-tallet. Man har trodd at arten er for varmekrevende til å reprodusere i Norge, men frøplanter er blitt funnet i på 1990-tallet og i 2014. Arten frøforvilles også i Danmark (Hartvig 2015).</v>
          </cell>
          <cell r="DD1241" t="str">
            <v>Arten er bare funnet tre steder: Oslo: Bygdøy 2007-2008, trolig utkast fra hage, "på ruderatmark i overgang mot strandkant, iflg. nabo spirt fra fyllmasse for ca 15 år siden", Ak Asker: Sem 2008, trolig sådd eller satt ut i skogen som del av Stefan Muraks forsøk med trekkplanter for bier (denne informasjonen er ikke digitalisert), Bu Lier: Reistadlia som frøforvillet i bergsprekk i 2014.</v>
          </cell>
          <cell r="DE1241" t="str">
            <v>Ildtorn dyrkes nokså hyppig i hager. Den produserer frukt som spres med fugl.</v>
          </cell>
          <cell r="DF1241" t="str">
            <v>Ildtorn har kort median levetid i landet og en låg ekspansjonshastighet. Dette gir et lite invasjonspotensial.</v>
          </cell>
          <cell r="DG1241" t="str">
            <v>Arten har potensial for å ha økologiske effekter (på grunn av svært stor fruktproduksjon), dersom den begynner å spre seg til lysåpne habitater, men det er vel tvilsomt at denne arten vil spre seg i et slikt omfang i Norge. Arten vurderes derfor til ingen kjent negativ økologisk effekt.</v>
          </cell>
          <cell r="DH1241" t="str">
            <v>Ildtorn vurderes til ingen kjent økologisk risiko.</v>
          </cell>
          <cell r="DI1241">
            <v>1</v>
          </cell>
        </row>
        <row r="1242">
          <cell r="B1242" t="str">
            <v>Pyrus ×communis</v>
          </cell>
          <cell r="C1242" t="str">
            <v>L.</v>
          </cell>
          <cell r="D1242" t="str">
            <v>pære</v>
          </cell>
          <cell r="E1242">
            <v>136129</v>
          </cell>
          <cell r="F1242">
            <v>103383</v>
          </cell>
          <cell r="G1242" t="str">
            <v>ExpertGroups/Karplanter/N</v>
          </cell>
          <cell r="H1242" t="str">
            <v>Karplanter</v>
          </cell>
          <cell r="I1242" t="str">
            <v>Karplanter</v>
          </cell>
          <cell r="J1242" t="str">
            <v>NotApplicable</v>
          </cell>
          <cell r="M1242" t="str">
            <v>traditionalProductionSpecie</v>
          </cell>
          <cell r="X1242">
            <v>3</v>
          </cell>
          <cell r="Y1242">
            <v>4</v>
          </cell>
          <cell r="Z1242">
            <v>1</v>
          </cell>
          <cell r="AA1242">
            <v>1889</v>
          </cell>
          <cell r="AB1242" t="str">
            <v>terrestrial</v>
          </cell>
          <cell r="AD1242" t="str">
            <v>unknown</v>
          </cell>
          <cell r="AE1242" t="str">
            <v>yes</v>
          </cell>
          <cell r="AF1242" t="str">
            <v>unknown</v>
          </cell>
          <cell r="AI1242">
            <v>30</v>
          </cell>
          <cell r="AJ1242" t="str">
            <v>V</v>
          </cell>
          <cell r="AW1242" t="str">
            <v>Ingen kjent effekt</v>
          </cell>
          <cell r="AX1242" t="str">
            <v>Økonomisk viktig frukttre.</v>
          </cell>
          <cell r="BC1242" t="str">
            <v>Ingen kjent effekt</v>
          </cell>
          <cell r="BD1242" t="str">
            <v>Ingen kjent effekt</v>
          </cell>
          <cell r="BK1242" t="str">
            <v>temperate_nemoral:Europe,Asia|subtropic_mediterranean:Europe</v>
          </cell>
          <cell r="BM1242" t="str">
            <v>temperate_nemoral:Europe,Asia,Oceania,NorthAndCentralAmerica,SouthAmerica|subtropic_unspecified:Asia,Oceania,NorthAndCentralAmerica,SouthAmerica|subtropic_mediterranean:Europe|subtropic_caperegion:Africa</v>
          </cell>
          <cell r="DI1242">
            <v>0</v>
          </cell>
        </row>
        <row r="1243">
          <cell r="B1243" t="str">
            <v>Anthyllis vulneraria carpatica</v>
          </cell>
          <cell r="C1243" t="str">
            <v>(Pant.) Nyman</v>
          </cell>
          <cell r="D1243" t="str">
            <v>fôrrundbelg</v>
          </cell>
          <cell r="E1243">
            <v>61852</v>
          </cell>
          <cell r="F1243">
            <v>101892</v>
          </cell>
          <cell r="G1243" t="str">
            <v>ExpertGroups/Karplanter/N</v>
          </cell>
          <cell r="H1243" t="str">
            <v>Karplanter</v>
          </cell>
          <cell r="I1243" t="str">
            <v>Karplanter</v>
          </cell>
          <cell r="J1243" t="str">
            <v>AlienSpecie</v>
          </cell>
          <cell r="N1243">
            <v>3</v>
          </cell>
          <cell r="P1243" t="str">
            <v>V</v>
          </cell>
          <cell r="Q1243">
            <v>2</v>
          </cell>
          <cell r="T1243" t="str">
            <v>LO</v>
          </cell>
          <cell r="U1243">
            <v>2</v>
          </cell>
          <cell r="V1243" t="str">
            <v>3AB,2H</v>
          </cell>
          <cell r="W1243" t="str">
            <v>HI</v>
          </cell>
          <cell r="X1243">
            <v>4</v>
          </cell>
          <cell r="Y1243">
            <v>3</v>
          </cell>
          <cell r="Z1243">
            <v>3</v>
          </cell>
          <cell r="AA1243">
            <v>1899</v>
          </cell>
          <cell r="AB1243" t="str">
            <v>terrestrial</v>
          </cell>
          <cell r="AD1243" t="str">
            <v>origin,unknown</v>
          </cell>
          <cell r="AE1243" t="str">
            <v>yes</v>
          </cell>
          <cell r="AF1243" t="str">
            <v>unknown</v>
          </cell>
          <cell r="AG1243">
            <v>1992</v>
          </cell>
          <cell r="AH1243" t="str">
            <v>ST Trondheim: Stamne</v>
          </cell>
          <cell r="AI1243">
            <v>3</v>
          </cell>
          <cell r="AJ1243" t="str">
            <v>V</v>
          </cell>
          <cell r="AL1243">
            <v>1</v>
          </cell>
          <cell r="AM1243" t="str">
            <v>importDirect</v>
          </cell>
          <cell r="AN1243">
            <v>2</v>
          </cell>
          <cell r="AO1243" t="str">
            <v>introductionTransportpollution,spreadNaturalDispersal</v>
          </cell>
          <cell r="AP1243" t="str">
            <v>Øs,OsA,He,Op,Bu,Ve,Te,Aa,Ro,Sf,Mr,St,Nt</v>
          </cell>
          <cell r="AQ1243">
            <v>120</v>
          </cell>
          <cell r="AR1243">
            <v>5</v>
          </cell>
          <cell r="AS1243">
            <v>600</v>
          </cell>
          <cell r="AT1243">
            <v>179000</v>
          </cell>
          <cell r="AU1243">
            <v>1200</v>
          </cell>
          <cell r="AV1243">
            <v>100</v>
          </cell>
          <cell r="AW1243" t="str">
            <v>Ingen kjent effekt</v>
          </cell>
          <cell r="AX1243" t="str">
            <v>Ingen kjent effekt</v>
          </cell>
          <cell r="BC1243" t="str">
            <v>Ingen kjent effekt</v>
          </cell>
          <cell r="BD1243" t="str">
            <v>Ingen kjent effekt</v>
          </cell>
          <cell r="BE1243" t="str">
            <v>no</v>
          </cell>
          <cell r="BF1243" t="str">
            <v>no</v>
          </cell>
          <cell r="BK1243" t="str">
            <v>temperate_nemoral:Europe</v>
          </cell>
          <cell r="BM1243" t="str">
            <v>temperate_boreal:Europe|temperate_nemoral:Europe</v>
          </cell>
          <cell r="BO1243">
            <v>3</v>
          </cell>
          <cell r="BQ1243" t="str">
            <v>X</v>
          </cell>
          <cell r="BR1243" t="str">
            <v>RedListCategoryLevel</v>
          </cell>
          <cell r="BT1243">
            <v>3</v>
          </cell>
          <cell r="BU1243" t="str">
            <v>X</v>
          </cell>
          <cell r="BW1243" t="str">
            <v>SpreadYearlyIncreaseObservations</v>
          </cell>
          <cell r="BX1243">
            <v>479</v>
          </cell>
          <cell r="BY1243">
            <v>1</v>
          </cell>
          <cell r="CB1243" t="str">
            <v>T35,T40,T45</v>
          </cell>
          <cell r="CC1243">
            <v>1</v>
          </cell>
          <cell r="CH1243">
            <v>1</v>
          </cell>
          <cell r="CM1243">
            <v>1</v>
          </cell>
          <cell r="CQ1243">
            <v>1</v>
          </cell>
          <cell r="CU1243">
            <v>2</v>
          </cell>
          <cell r="CX1243">
            <v>1</v>
          </cell>
          <cell r="CY1243">
            <v>1</v>
          </cell>
          <cell r="DB1243">
            <v>0</v>
          </cell>
          <cell r="DC1243" t="str">
            <v>F&amp;#244:rrundskolm &lt;i&gt;Anthyllis vulneraria&lt;/i&gt; subsp. &lt;i&gt;carpatica&lt;/i&gt; er en kortlevd flerårig urt (ofte ikke mer enn 2-3 år) med seksuell frøreproduksjon. Den stammer fra fjellområder i Vest- og Mellom-Europa og er kommet med såfrø til veikanter, åker og eng. Den har frøreproduksjon, men ingen klonal vekst. Frøene spres passivt eller med dyr og vind over korte distanser.</v>
          </cell>
          <cell r="DD1243" t="str">
            <v>&lt;p&gt;F&amp;#244:rrundskolm er kommet inn som f&amp;#244:rplante og med grasfrø og er særlig ofte å se på nylig tilsådde veikanter, men også ofte på og i kanten av kunsteng. Før 1990 er det bare tilfeldige funn (det første i He Åmot i 1899), men etter 1990 er den blitt hyppig og stabil på Østlandet og i Trøndelag. Den er seriøst under-registrert og kan være mye vanligere enn statistikkene viser (inkludert mørketallene): den observeres jamt langs veiene når man kjører i disse landsdelene. Den viser imidlertid ingen tendens til å ekspandere ut fra kulturmark.&lt;/p&gt;</v>
          </cell>
          <cell r="DE1243" t="str">
            <v>Planten er innført som f&amp;#244:rplante og kommet inn som forurensning eller bevisst innblanding med såfrø, med liten videre spredning.</v>
          </cell>
          <cell r="DF1243" t="str">
            <v>Invasjonspotensialet er moderat, med usikkerhet til stort, som en kombinasjon av moderat( til begrenset) median levetid og moderat (til høg) ekspansjonshastighet. Planten er nokså hyppig, men de fleste forekomstene er kortvarige. Arten er trolig avhengig av regelmessig nyinnførsel med såfrø. Ekspansjonshastigheten er moderat til svært på grunn av hyppige innførsler, en kunstig høg verdi.</v>
          </cell>
          <cell r="DG1243" t="str">
            <v>Planten vurderes å ha en liten økologisk effekt. Eneste kjente økologiske effekt er hybridisering med hjemlig bakkerundskolm &lt;i&gt;A. vulneraria&lt;/i&gt; subsp. &lt;i&gt;vulneraria&lt;/i&gt;. De to er fullt interfertile, og overganger er identifisert i herbariematerialet av en ekspert på arten (Raino Lampinen, Finnish Museum og Natural History, Univeristy of Helsinki). Effekten er lokal fordi f&amp;#244:rrundskolm bare kommer i kontakt med marginale deler av den norske bestanden av bakkerundskolm.</v>
          </cell>
          <cell r="DH1243" t="str">
            <v>&lt;p&gt;F&amp;#244:rrundskolm vurderes til låg økologisk risiko, med usikkerhet til høg risiko på grunn av usikkerhet i invasjonspotensialet. Foreløpig inntar ikke f&amp;#244:rrundskolm mindre påvirkete naturtyper. Den kommer ofte i kontakt med våre stedegne raser, særlig bakkerundskolm subsp. &lt;em&gt;vulneraria&lt;/em&gt;, men også lokalt med fjellrundskolm subsp. &lt;em&gt;lapponica&lt;/em&gt;. Genetisk overførsel er meget sannsynlig ettersom disse plantene er utkryssende og pollineres av insekter.&lt;/p&gt;</v>
          </cell>
          <cell r="DI1243">
            <v>0</v>
          </cell>
        </row>
        <row r="1244">
          <cell r="B1244" t="str">
            <v>Corydalis solida</v>
          </cell>
          <cell r="C1244" t="str">
            <v>(L.) Clairv.</v>
          </cell>
          <cell r="D1244" t="str">
            <v>hagelerkespore</v>
          </cell>
          <cell r="E1244">
            <v>132004</v>
          </cell>
          <cell r="F1244">
            <v>103017</v>
          </cell>
          <cell r="G1244" t="str">
            <v>ExpertGroups/Karplanter/N</v>
          </cell>
          <cell r="H1244" t="str">
            <v>Karplanter</v>
          </cell>
          <cell r="I1244" t="str">
            <v>Karplanter</v>
          </cell>
          <cell r="J1244" t="str">
            <v>AlienSpecie</v>
          </cell>
          <cell r="N1244">
            <v>3</v>
          </cell>
          <cell r="Q1244">
            <v>3</v>
          </cell>
          <cell r="T1244" t="str">
            <v>HI</v>
          </cell>
          <cell r="U1244">
            <v>4</v>
          </cell>
          <cell r="V1244" t="str">
            <v>3A,3H</v>
          </cell>
          <cell r="X1244">
            <v>5</v>
          </cell>
          <cell r="Y1244">
            <v>4</v>
          </cell>
          <cell r="Z1244">
            <v>3</v>
          </cell>
          <cell r="AA1244">
            <v>1857</v>
          </cell>
          <cell r="AB1244" t="str">
            <v>terrestrial</v>
          </cell>
          <cell r="AD1244" t="str">
            <v>origin</v>
          </cell>
          <cell r="AE1244" t="str">
            <v>yes</v>
          </cell>
          <cell r="AF1244" t="str">
            <v>unknown</v>
          </cell>
          <cell r="AG1244">
            <v>1857</v>
          </cell>
          <cell r="AH1244" t="str">
            <v>Oslo: Bygdøy, Oscarshall</v>
          </cell>
          <cell r="AI1244">
            <v>5</v>
          </cell>
          <cell r="AJ1244" t="str">
            <v>V</v>
          </cell>
          <cell r="AL1244">
            <v>3</v>
          </cell>
          <cell r="AM1244" t="str">
            <v>importDirect</v>
          </cell>
          <cell r="AN1244">
            <v>4</v>
          </cell>
          <cell r="AO1244" t="str">
            <v>introductionEscaped,spreadTransportpollution,spreadNaturalDispersal</v>
          </cell>
          <cell r="AP1244" t="str">
            <v>Øs,OsA,He,Bu,Ve,Te,Aa,Va,Ro,Ho,Sf,Mr,St,Nt,No,Tr</v>
          </cell>
          <cell r="AQ1244">
            <v>368</v>
          </cell>
          <cell r="AR1244">
            <v>5</v>
          </cell>
          <cell r="AS1244">
            <v>1840</v>
          </cell>
          <cell r="AT1244">
            <v>250000</v>
          </cell>
          <cell r="AU1244">
            <v>2700</v>
          </cell>
          <cell r="AV1244">
            <v>80</v>
          </cell>
          <cell r="AW1244" t="str">
            <v>Ingen kjent effekt</v>
          </cell>
          <cell r="AX1244" t="str">
            <v>Ingen kjent effekt</v>
          </cell>
          <cell r="BC1244" t="str">
            <v>Ingen kjent effekt</v>
          </cell>
          <cell r="BD1244" t="str">
            <v>Ingen kjent effekt</v>
          </cell>
          <cell r="BE1244" t="str">
            <v>no</v>
          </cell>
          <cell r="BF1244" t="str">
            <v>no</v>
          </cell>
          <cell r="BG1244" t="str">
            <v>V</v>
          </cell>
          <cell r="BK1244" t="str">
            <v>temperate_nemoral:Europe,Asia</v>
          </cell>
          <cell r="BM1244" t="str">
            <v>temperate_boreal:Europe|temperate_nemoral:Europe,Asia,NorthAndCentralAmerica</v>
          </cell>
          <cell r="BO1244">
            <v>3</v>
          </cell>
          <cell r="BR1244" t="str">
            <v>RedListCategoryLevel</v>
          </cell>
          <cell r="BT1244">
            <v>2</v>
          </cell>
          <cell r="BU1244" t="str">
            <v>X</v>
          </cell>
          <cell r="BW1244" t="str">
            <v>SpreadYearlyIncreaseObservations</v>
          </cell>
          <cell r="BX1244">
            <v>154</v>
          </cell>
          <cell r="BY1244">
            <v>1</v>
          </cell>
          <cell r="CB1244" t="str">
            <v>T4-C-3,T4-C-4,T40,T42,T43</v>
          </cell>
          <cell r="CC1244">
            <v>1</v>
          </cell>
          <cell r="CH1244">
            <v>1</v>
          </cell>
          <cell r="CM1244">
            <v>1</v>
          </cell>
          <cell r="CQ1244">
            <v>1</v>
          </cell>
          <cell r="CU1244">
            <v>3</v>
          </cell>
          <cell r="CX1244">
            <v>2</v>
          </cell>
          <cell r="CY1244">
            <v>1</v>
          </cell>
          <cell r="DB1244">
            <v>0</v>
          </cell>
          <cell r="DC1244" t="str">
            <v>Hagelerkespore &lt;em&gt;Corydalis solida &lt;/em&gt;er hjemlig i Europa og Vest-Asia og er en flerårig urt med knoll. Den blomstrer rikelig, setter en mengde frø, og frøene spres med maur over korte distanser (kanskje opp mot 50-100 m). Den danner raskt store bestander der den etablerer seg. Den etablerer seg best i plener og grasmark med svak skygge, men også i veikanter og litt inn i næringsrik skog.</v>
          </cell>
          <cell r="DD1244" t="str">
            <v>&lt;p&gt;Hagelerkespore er en middels populær vårblomst i hager, først funnet som etablert i plen, grasmark og åpen skog ved Oscarshall slott på Bygdøy i Oslo i 1857 (der den fortsatt står i beste velgående i 2016). Siden hadde den en langsom spredning, trolig med planting inn i og spredning fra nye hager, fram til ca. 1990. Deretter er ekspansjonen blitt mye raskere. Arten er maurspredt og egenspredningen er i beste fall på noen titalls meter. Siden 1970 er arten blitt nokså hyppig, og det forventes at den vil fortsette å ekspandere. Den er etablert tallrike steder på Østlandet og Sørlandet, spredt på Vestlandet og i Trøndelag, med flere forekomstområder i Nordland (spesielt i Meløy og Bodø), og nå kjent nord til Tr Harstad.&lt;/p&gt;</v>
          </cell>
          <cell r="DE1244" t="str">
            <v>Arten er innført hageplante og har spredt seg ut fra hager med maur og ved utkast og forflytning av jordmasser.</v>
          </cell>
          <cell r="DF1244" t="str">
            <v>Invasjonspotensialet er moderat, en kombinasjon av moderat lang median levetid og begrenset (til moderat) ekspansjonshastighet. Arten begynner å innta sitt potensielle utbredelsesområde (polygon), men med stort rom for fortetning. Begrensningen ligger i den langsomme maurspredningen.</v>
          </cell>
          <cell r="DG1244" t="str">
            <v>Arten vurderes å ha middels økologisk effekt. Arten har ingen kjent negativ effekt på naturtyper. Den gjør mye av seg i april-mai, men visner raskt ned og har ingen fortrengningseffekt. Den middels store økologiske effekten skyldes introgressiv hybridisering med to hjemlige arter: lerkespore &lt;i&gt;C. intermedia&lt;/i&gt; og fingerlerkespore &lt;i&gt;C. pumila&lt;/i&gt;, med introgresjon (Lid\en 2001). Hybridene er funnet mange steder, den med lerkespore minst 8 steder i Oslo og dessuten i Vf Larvik, den med fingerlerkespore i Øf Moss, Ak Frogn, to steder i Oslo, og i Vf Larvik. Hybridene er middels fertile (frøsetting registrert tallrike ganger på innsamlet herbariemateriale, T. Berg &amp; R. Elven pers. obs.). De danner bestander, og kan opplagt krysse tilbake med foreldrene. Hybridbestandene varierer sterkt morfologisk, noe som også tyder på omfattende tilbakekrysning.</v>
          </cell>
          <cell r="DH1244" t="str">
            <v>&lt;p&gt;Hagelerkespore vurderes til høg økologisk risiko som en kombinasjon av moderat invasjonspotensial og middels stor økologisk effekt. Arten er særlig knyttet til plener og parker, men går også inn i mer lysåpne utgaver av lågurtskog med edellauvtrær. Populasjoner med variable hybridserier er nå kjent fra minst 13-14 steder (flere steder med hver av de hjemlige artene) på søndre Østlandet. Den høye risikokategorien skyldes introgresjon alene. Arten ble vurdert til svært høy risiko ved forrige vurderingsrunde: "nedgraderingen" i invasjonspotensial skyldes endret beregningsmåte for ekspansjonshastighet (tidigere: spredningshastighet).&lt;br/&gt;&lt;/p&gt;</v>
          </cell>
          <cell r="DI1244">
            <v>1</v>
          </cell>
        </row>
        <row r="1245">
          <cell r="B1245" t="str">
            <v>Festuca rubra megastachya</v>
          </cell>
          <cell r="C1245" t="str">
            <v>(Gaudin) Piper</v>
          </cell>
          <cell r="D1245" t="str">
            <v>engrødsvingel</v>
          </cell>
          <cell r="E1245">
            <v>145036</v>
          </cell>
          <cell r="F1245">
            <v>100050</v>
          </cell>
          <cell r="G1245" t="str">
            <v>ExpertGroups/Karplanter/N</v>
          </cell>
          <cell r="H1245" t="str">
            <v>Karplanter</v>
          </cell>
          <cell r="I1245" t="str">
            <v>Karplanter</v>
          </cell>
          <cell r="J1245" t="str">
            <v>AlienSpecie</v>
          </cell>
          <cell r="N1245">
            <v>3</v>
          </cell>
          <cell r="P1245" t="str">
            <v>V</v>
          </cell>
          <cell r="Q1245">
            <v>3</v>
          </cell>
          <cell r="T1245" t="str">
            <v>HI</v>
          </cell>
          <cell r="U1245">
            <v>4</v>
          </cell>
          <cell r="V1245" t="str">
            <v>3AB,3H</v>
          </cell>
          <cell r="W1245" t="str">
            <v>SE</v>
          </cell>
          <cell r="X1245">
            <v>4</v>
          </cell>
          <cell r="Y1245">
            <v>3</v>
          </cell>
          <cell r="Z1245">
            <v>3</v>
          </cell>
          <cell r="AA1245">
            <v>1875</v>
          </cell>
          <cell r="AB1245" t="str">
            <v>terrestrial</v>
          </cell>
          <cell r="AD1245" t="str">
            <v>unknown</v>
          </cell>
          <cell r="AE1245" t="str">
            <v>yes</v>
          </cell>
          <cell r="AF1245" t="str">
            <v>unknown</v>
          </cell>
          <cell r="AG1245" t="str">
            <v>1990-2000</v>
          </cell>
          <cell r="AH1245" t="str">
            <v>flere steder</v>
          </cell>
          <cell r="AI1245">
            <v>5</v>
          </cell>
          <cell r="AJ1245" t="str">
            <v>V</v>
          </cell>
          <cell r="AL1245">
            <v>1</v>
          </cell>
          <cell r="AM1245" t="str">
            <v>importDirect</v>
          </cell>
          <cell r="AN1245">
            <v>3</v>
          </cell>
          <cell r="AO1245" t="str">
            <v>introductionReleased,spreadNaturalDispersal,spreadEscaped</v>
          </cell>
          <cell r="AP1245" t="str">
            <v>Øs,OsA,He,Op,Bu,Va,Ro,Sf</v>
          </cell>
          <cell r="AQ1245">
            <v>64</v>
          </cell>
          <cell r="AR1245">
            <v>30</v>
          </cell>
          <cell r="AS1245">
            <v>1920</v>
          </cell>
          <cell r="AT1245">
            <v>75000</v>
          </cell>
          <cell r="AU1245">
            <v>5760</v>
          </cell>
          <cell r="AV1245">
            <v>100</v>
          </cell>
          <cell r="AW1245" t="str">
            <v>Ingen kjent effekt</v>
          </cell>
          <cell r="AX1245" t="str">
            <v>Ingen kjent effekt</v>
          </cell>
          <cell r="BC1245" t="str">
            <v>Ingen kjent effekt</v>
          </cell>
          <cell r="BD1245" t="str">
            <v>Ingen kjent effekt</v>
          </cell>
          <cell r="BE1245" t="str">
            <v>no</v>
          </cell>
          <cell r="BF1245" t="str">
            <v>no</v>
          </cell>
          <cell r="BK1245" t="str">
            <v>temperate_nemoral:Europe</v>
          </cell>
          <cell r="BM1245" t="str">
            <v>temperate_boreal:Europe|temperate_nemoral:Europe</v>
          </cell>
          <cell r="BO1245">
            <v>3</v>
          </cell>
          <cell r="BP1245" t="str">
            <v>X</v>
          </cell>
          <cell r="BR1245" t="str">
            <v>RedListCategoryLevel</v>
          </cell>
          <cell r="BT1245">
            <v>3</v>
          </cell>
          <cell r="BV1245" t="str">
            <v>X</v>
          </cell>
          <cell r="BW1245" t="str">
            <v>SpreadYearlyIncreaseObservations</v>
          </cell>
          <cell r="BX1245">
            <v>167</v>
          </cell>
          <cell r="BY1245">
            <v>1</v>
          </cell>
          <cell r="CB1245" t="str">
            <v>T35,T40,T37-C-3,T45,T41</v>
          </cell>
          <cell r="CC1245">
            <v>1</v>
          </cell>
          <cell r="CH1245">
            <v>1</v>
          </cell>
          <cell r="CM1245">
            <v>1</v>
          </cell>
          <cell r="CQ1245">
            <v>1</v>
          </cell>
          <cell r="CU1245">
            <v>3</v>
          </cell>
          <cell r="CX1245">
            <v>2</v>
          </cell>
          <cell r="CY1245">
            <v>1</v>
          </cell>
          <cell r="DB1245">
            <v>0</v>
          </cell>
          <cell r="DC1245" t="str">
            <v>&lt;p&gt;Engrødsvingel &lt;i&gt;Festuca rubra &lt;/i&gt;subsp. &lt;em&gt;megastachys &lt;/em&gt;er et flerårig, løst tuedannende eller mattedannende gras med frøreproduksjon.&lt;br/&gt;&lt;/p&gt;&lt;p&gt;Rødsvingel &lt;em&gt;Festuca rubra &lt;/em&gt;og dens slektninger er en uhyre komplisert gruppe som praktisk talt ikke er studert i Norge. I Flora Europaea aksepterer Markgraf-Dannenberg (1980) 14 arter for gruppen i Europa og sju underarter for &lt;em&gt;F. rubra &lt;/em&gt;s. str. Soreng et al. (2003) aksepterer minst 11 underarter av&lt;em&gt; F. rubra &lt;/em&gt;for Nord-Amerika. Lid &amp; Lid (2005) forsøkte å gruppere den norske variasjonen i fem hovedgrupper - som underarter - tre som indigene (dynesvingel subsp. &lt;em&gt;arenaria&lt;/em&gt;, fjellrødsvingel subsp. &lt;em&gt;richardsonii &lt;/em&gt;og markrødsvingel subsp. &lt;em&gt;rubra&lt;/em&gt;) og to som innførte (veirødsvingel subsp. &lt;em&gt;commutata &lt;/em&gt;og engrødsvingel subsp. &lt;em&gt;megastachys&lt;/em&gt;). I jordbruket markedsføres nok denne som subsp. &lt;em&gt;rubra &lt;/em&gt;- subsp. &lt;em&gt;megastachys &lt;/em&gt;er ikke et navn brukt i næringen - men vi mener at den breibladete f&amp;#244:rrasen hører heime i denne underarten. Enkelte typer av rødsvingel kan være vanskelige å holde atskilt (i hvert fall overflatisk) fra stivsvingel &lt;em&gt;F. trachyphylla&lt;/em&gt;.&lt;/p&gt;</v>
          </cell>
          <cell r="DD1245" t="str">
            <v>&lt;p&gt;Arten er dokumentert fra Ro Hå: Nærland allerede i 1875. Neste funn er fra Ro Sandnes: Figgjo i 1948. Arten er funnet seks ganger før 1970 og 11 ganger etter det. Planten er trolig i hovedsak innført de siste 20 årene, og i økende grad. Den er funnet spredt nord til Sogn og Fjordane, men den er så massivt oversett at den kan være over store deler av landet uten at vi vet det. Mørketallet er derfor stort.&lt;/p&gt;</v>
          </cell>
          <cell r="DE1245" t="str">
            <v>Planten er innført som f&amp;#244:rgras og trolig også som restaureringstiltak på veikanter og annen mark. Fruktene har ingen spesiell spredningstilpasning, men spres med dyr og transporter.</v>
          </cell>
          <cell r="DF1245" t="str">
            <v>Invasjonspotensialet er moderat, med usikkerhet til stort, som en kombinasjon av moderat (til lang) median levetid og moderat (til begrenset) ekspansjonshastighet.</v>
          </cell>
          <cell r="DG1245" t="str">
            <v>Planten vurderes å ha middels økologisk effekt. Engrødsvingel er etablert først og fremst i kunsteng og på skrotemark i vid betydning. Slik sett har den liten innflytelse på stedegne naturtyper, men den kan trolig hybridisere introgressivt med de stedegne rasene av rødsvingel, noe som innebærer en massiv genetisk forurensning av &amp;#233:n eller flere stedegne planter. Engrødsvingel sås i kunsteng og er blitt sådd langs veianlegg over hundrevis av mil hvert år, i direkte kontakt med andre raser av rødsvingel i omliggende naturtyper.</v>
          </cell>
          <cell r="DH1245" t="str">
            <v>&lt;p&gt;Engrødsvingel vurderes til høg økologisk risiko, med usikkerhet til svært høg risiko, på grunn av det moderate (til store) invasjonspotensialet og en middels økologisk effekt av introgressiv hybridisering.&lt;/p&gt;</v>
          </cell>
          <cell r="DI1245">
            <v>3</v>
          </cell>
        </row>
        <row r="1246">
          <cell r="B1246" t="str">
            <v>Scleranthus annuus annuus</v>
          </cell>
          <cell r="D1246" t="str">
            <v>ugrasknavel</v>
          </cell>
          <cell r="E1246">
            <v>61508</v>
          </cell>
          <cell r="F1246">
            <v>101548</v>
          </cell>
          <cell r="G1246" t="str">
            <v>ExpertGroups/Karplanter/N</v>
          </cell>
          <cell r="H1246" t="str">
            <v>Karplanter</v>
          </cell>
          <cell r="I1246" t="str">
            <v>Karplanter</v>
          </cell>
          <cell r="J1246" t="str">
            <v>AlienSpecie</v>
          </cell>
          <cell r="N1246">
            <v>3</v>
          </cell>
          <cell r="Q1246">
            <v>3</v>
          </cell>
          <cell r="R1246" t="str">
            <v>V</v>
          </cell>
          <cell r="T1246" t="str">
            <v>HI</v>
          </cell>
          <cell r="U1246">
            <v>4</v>
          </cell>
          <cell r="V1246" t="str">
            <v>3A,3H</v>
          </cell>
          <cell r="W1246" t="str">
            <v>LO</v>
          </cell>
          <cell r="X1246">
            <v>2</v>
          </cell>
          <cell r="Y1246">
            <v>2</v>
          </cell>
          <cell r="Z1246">
            <v>1</v>
          </cell>
          <cell r="AA1246" t="str">
            <v>1821-1840</v>
          </cell>
          <cell r="AB1246" t="str">
            <v>terrestrial</v>
          </cell>
          <cell r="AD1246" t="str">
            <v>origin,unknown</v>
          </cell>
          <cell r="AE1246" t="str">
            <v>yes</v>
          </cell>
          <cell r="AF1246" t="str">
            <v>unknown</v>
          </cell>
          <cell r="AG1246" t="str">
            <v>1821-1840</v>
          </cell>
          <cell r="AH1246" t="str">
            <v>flere steder (bl.a. Ak Ullensaker, Op Ringebu)</v>
          </cell>
          <cell r="AI1246">
            <v>1</v>
          </cell>
          <cell r="AJ1246" t="str">
            <v>V</v>
          </cell>
          <cell r="AN1246">
            <v>7</v>
          </cell>
          <cell r="AO1246" t="str">
            <v>introductionTransportpollution,introductionStowaway,spreadStowaway,spreadTransportpollution,spreadNaturalDispersal</v>
          </cell>
          <cell r="AP1246" t="str">
            <v>Øs,OsA,Bu,Ve,Te,Aa,Va,Mr</v>
          </cell>
          <cell r="AQ1246">
            <v>140</v>
          </cell>
          <cell r="AR1246">
            <v>6</v>
          </cell>
          <cell r="AS1246">
            <v>840</v>
          </cell>
          <cell r="AT1246">
            <v>170000</v>
          </cell>
          <cell r="AU1246">
            <v>840</v>
          </cell>
          <cell r="AV1246">
            <v>100</v>
          </cell>
          <cell r="AW1246" t="str">
            <v>Ingen kjent effekt</v>
          </cell>
          <cell r="AX1246" t="str">
            <v>Ingen kjent effekt</v>
          </cell>
          <cell r="BC1246" t="str">
            <v>Ingen kjent effekt</v>
          </cell>
          <cell r="BD1246" t="str">
            <v>Ingen kjent effekt</v>
          </cell>
          <cell r="BE1246" t="str">
            <v>no</v>
          </cell>
          <cell r="BF1246" t="str">
            <v>no</v>
          </cell>
          <cell r="BG1246" t="str">
            <v>V</v>
          </cell>
          <cell r="BK1246" t="str">
            <v>temperate_nemoral:Europe|subtropic_mediterranean:Europe,Asia,Africa</v>
          </cell>
          <cell r="BM1246" t="str">
            <v>temperate_nemoral:Europe,Oceania,NorthAndCentralAmerica|subtropic_mediterranean:Europe,Asia,Africa,Oceania,NorthAndCentralAmerica,SouthAmerica|subtropic_caperegion:Africa|subtropic_highlands:Africa</v>
          </cell>
          <cell r="BO1246">
            <v>3</v>
          </cell>
          <cell r="BR1246" t="str">
            <v>RedListCategoryLevel</v>
          </cell>
          <cell r="BT1246">
            <v>2</v>
          </cell>
          <cell r="BW1246" t="str">
            <v>SpreadYearlyIncreaseObservations</v>
          </cell>
          <cell r="BX1246">
            <v>114</v>
          </cell>
          <cell r="BY1246">
            <v>1</v>
          </cell>
          <cell r="CB1246" t="str">
            <v>T35,T37,T40,T42</v>
          </cell>
          <cell r="CC1246">
            <v>1</v>
          </cell>
          <cell r="CH1246">
            <v>1</v>
          </cell>
          <cell r="CM1246">
            <v>1</v>
          </cell>
          <cell r="CQ1246">
            <v>1</v>
          </cell>
          <cell r="CU1246">
            <v>3</v>
          </cell>
          <cell r="CW1246" t="str">
            <v>X</v>
          </cell>
          <cell r="CX1246">
            <v>1</v>
          </cell>
          <cell r="CY1246">
            <v>1</v>
          </cell>
          <cell r="DB1246">
            <v>0</v>
          </cell>
          <cell r="DC1246" t="str">
            <v>Ugrasknavel &lt;i&gt;Scleranthus annuus&lt;/i&gt; subsp. &lt;i&gt;annuus&lt;/i&gt; er en ettårig urt med effektiv frøformering. Fruktene spres med dyr, folk og transportmidler. Den er utbredt i Mellom- og Sør-Europa, Vest-Asia og Middelhavsområdet. Den er knyttet til nokså tørr, åpen skrotemark (konkurransesvak).</v>
          </cell>
          <cell r="DD1246" t="str">
            <v>&lt;p&gt;Ugrasknavel ble først dokumentert med herbariebelegg fra de første tiårene på 1800-tallet, og den kan ha vært etablert i landet før 1800. De tidligste beleggene er fra innlandet på Østlandet (Romerike, Gudbrandsdalen), nok en indikasjon på tidlig innførsel. Arten har siden hatt stabil, men ikke sterkt økende forekomst på Østlandet nordover til Gudbrandsdalen (og trolig over til indre Sogn og indre Sunnmøre/Romsdal), og på Sørlandet.&lt;/p&gt;&lt;p&gt;Vurderingen av plantens status i Norge (som fremmed og innført i relativt ny tid) avviker sterkt fra vurderingen i våre naboland. I Danmark er den kjent med makrofossiler fra jernalderen, og Hartvig (2015) skriver: "Sandsynligvis indslæbt med korn senest i Bronzealderen". I Sverige og Finland regnes den også som gammel (arkeofytt) hent nord til H&amp;#228:rjedalen, Ångermanland og nordre Karelen (Hultgård 2001). Kontrasten mellom Norge og våre naboland i utbredelseskartet hos Hultgård er markert. Det kan tenkes at vi burde revurdere denne planten som en arkeofytt (i hvert fall fra før middelalderen).&lt;/p&gt;</v>
          </cell>
          <cell r="DE1246" t="str">
            <v>Ugrasknavel har kommet inn med grasfrø, korn, ballastjord og transportmidler. Den spres med transportmidler, folk og dyr, og ved forflytning av jordmasser.</v>
          </cell>
          <cell r="DF1246" t="str">
            <v>Invasjonspotensialet er moderat, en kombinasjon av moderat median levetid og begrenset ekspansjonshastighet. Ekspansjonshastigheten er muligens også lågere enn analysen tilsier: planten har vært lenge i landet, og økningen i senere tid kan skyldes at flere er blitt oppmerksomme på den etter at den ble skilt ut i norske floraer.</v>
          </cell>
          <cell r="DG1246" t="str">
            <v>Moderat (med usikkerhet til liten) økologisk effekt, og utelukkende fordi den opplagt er interfertil med den stedegne planten bakkeknavel &lt;i&gt;Scleranthus annuus&lt;/i&gt; subsp. &lt;i&gt;polycarpos&lt;/i&gt;. Mellomformer gjør grensa mellom de to artene flytende, og introgresjon er sterkt indikert. Hartvig (2015) oppgir at omtrent halvparten av det innsamlete materialet av arten &lt;i&gt;S. annuus&lt;/i&gt; i Danmark hører til mellomformer.</v>
          </cell>
          <cell r="DH1246" t="str">
            <v>&lt;p&gt;Ugrasknavel vurderes til høg økologisk risiko, med usikkerhet til låg risiko, og bare på grunn av introgresjon med den stedegne bakkeknavelen. Dette er en stor endring fra vurderingen i 2012 hvor den ble vurdert til låg risiko og utelukkende på grunn av et begrenset invasjonspotensial. Endringen skyldes i hovedsak to forhold: vi har revidert materiale av arten i herbariene og vet dermed at vi har mer ugrasknavel enn vi antok i 2012, og hybridiseringsrisikoen ble ikke tatt med i vurderingen i 2012.&lt;/p&gt;</v>
          </cell>
          <cell r="DI1246">
            <v>2</v>
          </cell>
        </row>
        <row r="1247">
          <cell r="B1247" t="str">
            <v>Campanula latifolia macrantha</v>
          </cell>
          <cell r="C1247" t="str">
            <v>(Fisch. ex Hornem.)</v>
          </cell>
          <cell r="D1247" t="str">
            <v>prydstorklokke</v>
          </cell>
          <cell r="E1247">
            <v>139108</v>
          </cell>
          <cell r="F1247">
            <v>100936</v>
          </cell>
          <cell r="G1247" t="str">
            <v>ExpertGroups/Karplanter/N</v>
          </cell>
          <cell r="H1247" t="str">
            <v>Karplanter</v>
          </cell>
          <cell r="I1247" t="str">
            <v>Karplanter</v>
          </cell>
          <cell r="J1247" t="str">
            <v>AlienSpecie</v>
          </cell>
          <cell r="N1247">
            <v>3</v>
          </cell>
          <cell r="Q1247">
            <v>2</v>
          </cell>
          <cell r="R1247" t="str">
            <v>V</v>
          </cell>
          <cell r="T1247" t="str">
            <v>LO</v>
          </cell>
          <cell r="U1247">
            <v>2</v>
          </cell>
          <cell r="V1247" t="str">
            <v>3AB,2H</v>
          </cell>
          <cell r="X1247">
            <v>5</v>
          </cell>
          <cell r="Y1247">
            <v>4</v>
          </cell>
          <cell r="Z1247">
            <v>3</v>
          </cell>
          <cell r="AA1247" t="str">
            <v>1980-1989</v>
          </cell>
          <cell r="AB1247" t="str">
            <v>terrestrial</v>
          </cell>
          <cell r="AD1247" t="str">
            <v>unknown</v>
          </cell>
          <cell r="AE1247" t="str">
            <v>yes</v>
          </cell>
          <cell r="AF1247" t="str">
            <v>unknown</v>
          </cell>
          <cell r="AG1247" t="str">
            <v>1980-1989</v>
          </cell>
          <cell r="AH1247" t="str">
            <v>Nordland og Troms: flere steder (observasjoner, R. Elven)</v>
          </cell>
          <cell r="AI1247">
            <v>5</v>
          </cell>
          <cell r="AJ1247" t="str">
            <v>V</v>
          </cell>
          <cell r="AL1247">
            <v>2</v>
          </cell>
          <cell r="AM1247" t="str">
            <v>importDirect</v>
          </cell>
          <cell r="AN1247">
            <v>1</v>
          </cell>
          <cell r="AO1247" t="str">
            <v>introductionEscaped</v>
          </cell>
          <cell r="AP1247" t="str">
            <v>Øs,He,Op,Va,Mr,St,No,Tr</v>
          </cell>
          <cell r="AQ1247">
            <v>68</v>
          </cell>
          <cell r="AR1247">
            <v>5</v>
          </cell>
          <cell r="AS1247">
            <v>340</v>
          </cell>
          <cell r="AT1247">
            <v>240000</v>
          </cell>
          <cell r="AU1247">
            <v>700</v>
          </cell>
          <cell r="AV1247">
            <v>50</v>
          </cell>
          <cell r="AW1247" t="str">
            <v>Ingen kjent effekt</v>
          </cell>
          <cell r="AX1247" t="str">
            <v>Ingen kjent effekt</v>
          </cell>
          <cell r="BC1247" t="str">
            <v>Ingen kjent effekt</v>
          </cell>
          <cell r="BD1247" t="str">
            <v>Ingen kjent effekt</v>
          </cell>
          <cell r="BE1247" t="str">
            <v>no</v>
          </cell>
          <cell r="BF1247" t="str">
            <v>no</v>
          </cell>
          <cell r="BK1247" t="str">
            <v>temperate_nemoral:Europe,Asia</v>
          </cell>
          <cell r="BM1247" t="str">
            <v>temperate_boreal:Europe|temperate_nemoral:Europe,Asia</v>
          </cell>
          <cell r="BO1247">
            <v>3</v>
          </cell>
          <cell r="BQ1247" t="str">
            <v>X</v>
          </cell>
          <cell r="BR1247" t="str">
            <v>RedListCategoryLevel</v>
          </cell>
          <cell r="BT1247">
            <v>3</v>
          </cell>
          <cell r="BW1247" t="str">
            <v>SpreadYearlyIncreaseObservations</v>
          </cell>
          <cell r="BX1247">
            <v>260</v>
          </cell>
          <cell r="BY1247">
            <v>1</v>
          </cell>
          <cell r="CB1247" t="str">
            <v>T4,T35,T40,T42</v>
          </cell>
          <cell r="CC1247">
            <v>1</v>
          </cell>
          <cell r="CH1247">
            <v>1</v>
          </cell>
          <cell r="CM1247">
            <v>1</v>
          </cell>
          <cell r="CQ1247">
            <v>1</v>
          </cell>
          <cell r="CU1247">
            <v>2</v>
          </cell>
          <cell r="CW1247" t="str">
            <v>X</v>
          </cell>
          <cell r="CX1247">
            <v>1</v>
          </cell>
          <cell r="CY1247">
            <v>1</v>
          </cell>
          <cell r="DB1247">
            <v>0</v>
          </cell>
          <cell r="DC1247" t="str">
            <v>Prydstorklokke &lt;em&gt;Campanula latifolia &lt;/em&gt;subsp. &lt;em&gt;macrantha &lt;/em&gt;er en langlevd flerårig urt med noe klonal vekst og frøformering. Frøene spres passivt fra stive stengler. Den kommer fra Kaukasus og er en populær hagestaude nordpå, kanskje nokså gammel i Nord-Norge, og også dyrket sørpå, mest i innlandsstrøk og Østfold.&lt;br/&gt;De plantene som er blitt kalt subsp. &lt;i&gt;macrantha&lt;/i&gt; i Norge, burde nok sammenlignes med originalt materiale fra Kaukasus (noe som ikke er tilgjengelig i norske samlinger). Det kan tenkes at de norske hageplantene heller er særlig pene fargevarianter av vår hjemlige storklokke subsp. &lt;i&gt;latifolia&lt;/i&gt; som er blitt tatt inn i kultur.</v>
          </cell>
          <cell r="DD1247" t="str">
            <v>&lt;p&gt;De første noteringene utafor hager er fra nordre Nordland (nordre Salten, Ofoten) og fra Troms, men er ikke belagt i samlinger. Tidligste dokumenterte funn er fra Øf Rygge i 1991. Planten er nå funnet i åtte fylker, med mest stabile forekomster i Østfold, Nordland og Troms. Mørketallet kan være høgt.&lt;/p&gt;</v>
          </cell>
          <cell r="DE1247" t="str">
            <v>Planten er innført som hageplante og spredt fra hager ved utkast og frø. Den synes å vise en moderat spredning, trolig både ved vegetativ vekst fra hageutkast og med spredning av frø ut fra hager, men liten eller ingen videre spredning etter etablering i naturen.</v>
          </cell>
          <cell r="DF1247" t="str">
            <v>Invasjonspotensialet er moderat, med moderat (med usikkerhet til begrenset) median levetid og moderat ekspansjonshastighet.</v>
          </cell>
          <cell r="DG1247" t="str">
            <v>Planten vurderes å ha en liten negativ økologisk effekt knyttet til potensialet for introgressiv hybridisering med den hjemlige planten skogstorklokke &lt;i&gt;Campanula latifolia&lt;/i&gt; subsp. &lt;i&gt;latifolia&lt;/i&gt; som den ofte forekommer sammen med. Lokale vansker med å skille mellom de to (f.eks. i Østfold) kan skyldes pågående hybridisering. Vi setter usikkerhet nedover fordi omfanget av en slik introgressiv hybridsering er uklar. En eventuell hybridisering vil uansett være begrenset til en liten del av utbredelsen til skogstorklokke (dvs. lokal i prosjektets mening). Helst ville vi satt ingen kjent effekt med usikkerhet til en liten effekt, men dette er ikke teknisk mulig i vurderingssystemet. &lt;br/&gt;Planten har ingen kjent negativ effekt på naturtyper: den inntar riktignok lite påvirkete naturtyper som skogkanter og næringsrik skog, men den er ikke særlig ekspansiv der.</v>
          </cell>
          <cell r="DH1247" t="str">
            <v>&lt;p&gt;Prydstorklokke vurderes til låg økologisk risiko, en kombinasjon av moderat invasjonspotensial og en liten (til ingen kjent) økologisk effekt knyttet til mulig hybridisering med introgresjon. Dette er en stor endring fra vurderingen i forrige runde i 2012 (svært høg risiko). Årsakene til endringen er både endring i hvordan invasjonspotensialet er blitt beregnet, og nedjustering av betydningen en eventuell hybridisering med hjemlig skogstorklokke har, en effekt som førte til svært høg risiko i 2012. &lt;/p&gt;</v>
          </cell>
          <cell r="DI1247">
            <v>0</v>
          </cell>
        </row>
        <row r="1248">
          <cell r="B1248" t="str">
            <v>Centaurea nemoralis</v>
          </cell>
          <cell r="C1248" t="str">
            <v>Jord.</v>
          </cell>
          <cell r="D1248" t="str">
            <v>ballastknoppurt</v>
          </cell>
          <cell r="E1248">
            <v>131573</v>
          </cell>
          <cell r="F1248">
            <v>143460</v>
          </cell>
          <cell r="G1248" t="str">
            <v>ExpertGroups/Karplanter/N</v>
          </cell>
          <cell r="H1248" t="str">
            <v>Karplanter</v>
          </cell>
          <cell r="I1248" t="str">
            <v>Karplanter</v>
          </cell>
          <cell r="J1248" t="str">
            <v>AlienSpecie</v>
          </cell>
          <cell r="N1248">
            <v>1</v>
          </cell>
          <cell r="Q1248">
            <v>2</v>
          </cell>
          <cell r="T1248" t="str">
            <v>LO</v>
          </cell>
          <cell r="U1248">
            <v>2</v>
          </cell>
          <cell r="V1248" t="str">
            <v>1,2H</v>
          </cell>
          <cell r="X1248">
            <v>4</v>
          </cell>
          <cell r="Y1248">
            <v>2</v>
          </cell>
          <cell r="Z1248">
            <v>3</v>
          </cell>
          <cell r="AA1248">
            <v>1882</v>
          </cell>
          <cell r="AB1248" t="str">
            <v>terrestrial</v>
          </cell>
          <cell r="AD1248" t="str">
            <v>origin</v>
          </cell>
          <cell r="AE1248" t="str">
            <v>yes</v>
          </cell>
          <cell r="AF1248" t="str">
            <v>unknown</v>
          </cell>
          <cell r="AG1248">
            <v>1909</v>
          </cell>
          <cell r="AH1248" t="str">
            <v>Øf Fredrikstad: Øra (ballast)</v>
          </cell>
          <cell r="AI1248">
            <v>5</v>
          </cell>
          <cell r="AJ1248" t="str">
            <v>V</v>
          </cell>
          <cell r="AN1248">
            <v>1</v>
          </cell>
          <cell r="AO1248" t="str">
            <v>introductionStowaway</v>
          </cell>
          <cell r="AP1248" t="str">
            <v>Øs</v>
          </cell>
          <cell r="AQ1248">
            <v>4</v>
          </cell>
          <cell r="AR1248">
            <v>2</v>
          </cell>
          <cell r="AS1248">
            <v>8</v>
          </cell>
          <cell r="AT1248">
            <v>1</v>
          </cell>
          <cell r="AU1248">
            <v>4</v>
          </cell>
          <cell r="AV1248">
            <v>100</v>
          </cell>
          <cell r="AW1248" t="str">
            <v>Ingen kjent effekt</v>
          </cell>
          <cell r="AX1248" t="str">
            <v>Ingen kjent effekt</v>
          </cell>
          <cell r="BC1248" t="str">
            <v>Ingen kjent effekt</v>
          </cell>
          <cell r="BD1248" t="str">
            <v>Ingen kjent effekt</v>
          </cell>
          <cell r="BE1248" t="str">
            <v>no</v>
          </cell>
          <cell r="BF1248" t="str">
            <v>no</v>
          </cell>
          <cell r="BG1248" t="str">
            <v>V</v>
          </cell>
          <cell r="BK1248" t="str">
            <v>temperate_nemoral:Europe|subtropic_mediterranean:Europe</v>
          </cell>
          <cell r="BM1248" t="str">
            <v>temperate_nemoral:Europe|subtropic_mediterranean:Europe</v>
          </cell>
          <cell r="BO1248">
            <v>1</v>
          </cell>
          <cell r="BR1248" t="str">
            <v>RedListCategoryLevel</v>
          </cell>
          <cell r="BT1248">
            <v>1</v>
          </cell>
          <cell r="BW1248" t="str">
            <v>SpreadYearlyIncreaseCalculatedExpansionSpeed</v>
          </cell>
          <cell r="BX1248">
            <v>0</v>
          </cell>
          <cell r="BY1248">
            <v>1</v>
          </cell>
          <cell r="CB1248" t="str">
            <v>T35,T40</v>
          </cell>
          <cell r="CC1248">
            <v>1</v>
          </cell>
          <cell r="CH1248">
            <v>1</v>
          </cell>
          <cell r="CM1248">
            <v>1</v>
          </cell>
          <cell r="CQ1248">
            <v>1</v>
          </cell>
          <cell r="CU1248">
            <v>2</v>
          </cell>
          <cell r="CX1248">
            <v>1</v>
          </cell>
          <cell r="CY1248">
            <v>1</v>
          </cell>
          <cell r="DB1248">
            <v>0</v>
          </cell>
          <cell r="DC1248" t="str">
            <v>Ballastknoppurt &lt;em&gt;Centaurea &lt;/em&gt;&lt;em&gt;nemoralis &lt;/em&gt;(tidligere &lt;i&gt;C. nigra&lt;/i&gt; subsp. &lt;i&gt;nemoralis&lt;/i&gt;) er en flerårig urt med litt klonal vekst og med frøreproduksjon. Den stammer fra Vest-Europa. Fruktene er vindspredte, over nokså korte distanser. Arten synes å være marginalt tilpasset norsk klima.</v>
          </cell>
          <cell r="DD1248" t="str">
            <v>&lt;p&gt;Arten synes å ha hatt &amp;#233:n eneste stabil forekomst fra ballastperioden til nå, i Øf Fredrikstad: Kråkerøy, "Røds bruk" på Glombo. Denne er ikke reflektert i funnstatistikken fordi den først ble påvist i 1966, men trolig har arten stått der fra 1890-1910. Alle de andre forekomstene synes å ha vært forbigående: Øf Fredrikstad: Øra 1909-1912 og 1969, Gressvik 1910 og "kommunebryggen" 1911, Oslo: Grønlia 1882-1884, Ak Nesodden: Langøyene 1924: og en litt usikker fra Øf Halden: havnen 1960. Arten har dermed &amp;#233:n stabil (og langlevd) forekomst i Norge og forventes ikke å få flere. Innførselen stoppet opp for hundre år siden.&lt;/p&gt;</v>
          </cell>
          <cell r="DE1248" t="str">
            <v>Arten er innført med ballastjord, med liten eller ingen videre spredning.</v>
          </cell>
          <cell r="DF1248" t="str">
            <v>Invasjonspotensialet er lite, med minste skår for både median levetid og ekspansjonshastighet (negativ populasjonsutvikling i 100 år). Arten er i tilbakegang og kan forsvinne fra norsk natur i løpet av de kommende 50 år.</v>
          </cell>
          <cell r="DG1248" t="str">
            <v>Arten vurderes til en liten økologisk effekt. Den har ingen kjent negativ effekt på naturtyper, men den kan hybridisere introgressivt med engknoppurt &lt;i&gt;C. jacea&lt;/i&gt; og svartknoppurt &lt;i&gt;C. nigra&lt;/i&gt;. Ingen av dens forekomster (i fortid eller nåtid) er nær forekomster av svartknoppurt, men hybrider med engknoppurt er kjent fra Øf Halden 1960 og Fredrikstad (Øra) 1905-1910. Funnet av hybriden i Halden tyder på at det har vært en forekomst der av ballastknoppurt, aldri fanget opp av botanikerne. Hybridiseringen skjer i så lokal skala at den har minimal betydning for den stedegne arten engknoppurt.</v>
          </cell>
          <cell r="DH1248" t="str">
            <v>&lt;p&gt;Ballastknoppurt vurderes til låg økologisk risiko fordi den har hybridisert, og trolig introgressivt, med en stedegen art ett eller to steder. Arten har i dag &amp;#233:n stabil (og langlevd) forekomst i Norge og forventes ikke å få flere. Innførselen stoppet opp for hundre år siden. Den eneste årsaken til at denne ytterst sjeldne planten i norsk natur lander i risikokategori, er at det er registrert hybridisering mellom ballastknoppurt og engknoppurt &lt;em&gt;C. jacea&lt;/em&gt;. Hybridene i denne delen av slekta er normalt fullt fertile og med tilbakekrysning (introgresjon) med foreldrene. Vurderingen denne gangen er en markert endring fra høg risiko i 2012. Endringen skyldes en kombinasjon av endret beregningsmåte for invasjonspotensial og en modifisering i kriteriet for effekt av introgressiv hybridisering. Modifiseringen ligger i at det at arten har bare lokal effekt gir lågere kategori.&lt;/p&gt;</v>
          </cell>
          <cell r="DI1248">
            <v>0</v>
          </cell>
        </row>
        <row r="1249">
          <cell r="B1249" t="str">
            <v>Chamerion latifolium</v>
          </cell>
          <cell r="C1249" t="str">
            <v>(L.) Holub</v>
          </cell>
          <cell r="D1249" t="str">
            <v>polargeitrams</v>
          </cell>
          <cell r="E1249">
            <v>131769</v>
          </cell>
          <cell r="F1249">
            <v>157457</v>
          </cell>
          <cell r="G1249" t="str">
            <v>ExpertGroups/Karplanter/N</v>
          </cell>
          <cell r="H1249" t="str">
            <v>Karplanter</v>
          </cell>
          <cell r="I1249" t="str">
            <v>Karplanter</v>
          </cell>
          <cell r="J1249" t="str">
            <v>AlienSpecie</v>
          </cell>
          <cell r="N1249">
            <v>1</v>
          </cell>
          <cell r="Q1249">
            <v>1</v>
          </cell>
          <cell r="T1249" t="str">
            <v>NK</v>
          </cell>
          <cell r="U1249">
            <v>1</v>
          </cell>
          <cell r="V1249" t="str">
            <v>1,1</v>
          </cell>
          <cell r="AA1249">
            <v>2015</v>
          </cell>
          <cell r="AB1249" t="str">
            <v>terrestrial</v>
          </cell>
          <cell r="AD1249" t="str">
            <v>unknown</v>
          </cell>
          <cell r="AE1249" t="str">
            <v>no</v>
          </cell>
          <cell r="AF1249" t="str">
            <v>unknown</v>
          </cell>
          <cell r="AG1249">
            <v>2015</v>
          </cell>
          <cell r="AH1249" t="str">
            <v>Tr Tromsø: Håkøybotn</v>
          </cell>
          <cell r="AI1249">
            <v>10</v>
          </cell>
          <cell r="AJ1249" t="str">
            <v>V</v>
          </cell>
          <cell r="AL1249">
            <v>2</v>
          </cell>
          <cell r="AM1249" t="str">
            <v>importDirect</v>
          </cell>
          <cell r="AN1249">
            <v>1</v>
          </cell>
          <cell r="AO1249" t="str">
            <v>introductionEscaped</v>
          </cell>
          <cell r="AP1249" t="str">
            <v>Tr</v>
          </cell>
          <cell r="AQ1249">
            <v>4</v>
          </cell>
          <cell r="AR1249">
            <v>4</v>
          </cell>
          <cell r="AS1249">
            <v>16</v>
          </cell>
          <cell r="AT1249">
            <v>1</v>
          </cell>
          <cell r="AU1249">
            <v>48</v>
          </cell>
          <cell r="AV1249">
            <v>0</v>
          </cell>
          <cell r="AW1249" t="str">
            <v>Ingen kjent effekt</v>
          </cell>
          <cell r="AX1249" t="str">
            <v>Ingen kjent effekt</v>
          </cell>
          <cell r="BC1249" t="str">
            <v>Ingen kjent effekt</v>
          </cell>
          <cell r="BD1249" t="str">
            <v>Ingen kjent effekt</v>
          </cell>
          <cell r="BE1249" t="str">
            <v>no</v>
          </cell>
          <cell r="BF1249" t="str">
            <v>no</v>
          </cell>
          <cell r="BG1249" t="str">
            <v>V</v>
          </cell>
          <cell r="BK1249" t="str">
            <v>polar:Europe,Asia,NorthAndCentralAmerica|temperate_boreal:Europe,Asia,NorthAndCentralAmerica|temperate_nemoral:Asia,NorthAndCentralAmerica</v>
          </cell>
          <cell r="BM1249" t="str">
            <v>polar:Europe,Asia,NorthAndCentralAmerica|temperate_boreal:Europe,Asia,NorthAndCentralAmerica|temperate_nemoral:Asia,NorthAndCentralAmerica</v>
          </cell>
          <cell r="BO1249">
            <v>1</v>
          </cell>
          <cell r="BP1249" t="str">
            <v>X</v>
          </cell>
          <cell r="BR1249" t="str">
            <v>RedListCategoryLevel</v>
          </cell>
          <cell r="BT1249">
            <v>1</v>
          </cell>
          <cell r="BW1249" t="str">
            <v>SpreadYearlyIncreaseCalculatedExpansionSpeed</v>
          </cell>
          <cell r="BX1249">
            <v>0</v>
          </cell>
          <cell r="BY1249">
            <v>1</v>
          </cell>
          <cell r="CB1249" t="str">
            <v>T18</v>
          </cell>
          <cell r="CC1249">
            <v>1</v>
          </cell>
          <cell r="CH1249">
            <v>1</v>
          </cell>
          <cell r="CM1249">
            <v>1</v>
          </cell>
          <cell r="CQ1249">
            <v>1</v>
          </cell>
          <cell r="CU1249">
            <v>1</v>
          </cell>
          <cell r="CX1249">
            <v>0</v>
          </cell>
          <cell r="CY1249">
            <v>1</v>
          </cell>
          <cell r="DB1249">
            <v>0</v>
          </cell>
          <cell r="DC1249" t="str">
            <v>Arktisk geitrams &lt;i&gt;Chamerion latifolium&lt;/i&gt; er en arktisk-alpin og nordlig boreal art der eneste gap i dens nesten sirkumpolare utbredelse er mellom Island og Nord-Russland (dvs. Fennoskandia og Svalbard). Den er en flerårig urt med omfattende jordstengler, og den inntar noe åpne, gjerne litt forstyrrete vegetasjonstyper (jfr. det islandske navnet &amp;#39:eyrar&amp;#243:s&amp;#39:). Den har en omfattende frøproduksjon, og frøene er utstyrt med hår og kan spres over store avstander (kilometer eller mil, f.eks. mellom Grønland og Island).</v>
          </cell>
          <cell r="DD1249" t="str">
            <v>Arten ble funnet som ny for norsk natur i Håkøybotn i Tr Tromsø i 2015 (Alm &amp; Pedersen 2015).</v>
          </cell>
          <cell r="DE1249" t="str">
            <v>Arten er innført som hageplante. Det er uvisst hvordan den har spredt seg ut fra hager, men enten ved utkast eller med frø.</v>
          </cell>
          <cell r="DF1249" t="str">
            <v>Formelt sett har arten per i dag et lite invasjonspotensial, med kort (med usikkerhet til begrenset) median levetid og foreløpig ingen ekspansjon. Arten kan imidlertid ha et enormt invasjonspotensiale i Nord-Norge og fjellstrøk. Den er en av de klimatisk best tilpassete arter som fortsatt mangler i Norge. Det finnes ingen data for mulig ekspansjon foreløpig.</v>
          </cell>
          <cell r="DG1249" t="str">
            <v>Arten vurderes å ha ingen kjent negativ økologisk effekt. Den kan i prinsippet hybridisere og danne fertilt avkom med vår stedegne art geitrams &lt;i&gt;Chamerion angustifolium&lt;/i&gt;. Hybriden, som kalles &lt;i&gt;C. &lt;/i&gt;x &lt;i&gt;intermedium&lt;/i&gt;, oppstår imidlertid sjelden og er foreløpig bare påvist på Vest-Grønland (men der med en stor egen-utbredelse) og i Canada. Vi velger derfor å anse denne effekten som usannsynlig hos oss.</v>
          </cell>
          <cell r="DH1249" t="str">
            <v>Arktisk geitrams vurderes til ingen kjent økologisk risiko. Arten dyrkes sjelden i norske hager, men er meget attraktiv og kan ha ei stor framtid, i og utafor hager, dersom den blir dyrket og spredt oftere. Den kan innta mange noe forstyrrete vegetasjonstyper, men er ikke konkurransedyktig i mer sluttet vegetasjon. Den kan hybridisere med fertilt avkom med stedegen geitrams, men det er lite trolig at slik hybridisering kan ha et omfang som vil påvirke stedegen geitrams i noen som helst grad.</v>
          </cell>
          <cell r="DI1249">
            <v>1</v>
          </cell>
        </row>
        <row r="1250">
          <cell r="B1250" t="str">
            <v>Viola ×williamsii</v>
          </cell>
          <cell r="C1250" t="str">
            <v>Wittr.</v>
          </cell>
          <cell r="E1250">
            <v>145767</v>
          </cell>
          <cell r="F1250">
            <v>128866</v>
          </cell>
          <cell r="G1250" t="str">
            <v>ExpertGroups/Karplanter/N</v>
          </cell>
          <cell r="H1250" t="str">
            <v>Karplanter</v>
          </cell>
          <cell r="I1250" t="str">
            <v>Karplanter</v>
          </cell>
          <cell r="J1250" t="str">
            <v>AlienSpecie</v>
          </cell>
          <cell r="N1250">
            <v>3</v>
          </cell>
          <cell r="O1250" t="str">
            <v>V</v>
          </cell>
          <cell r="Q1250">
            <v>2</v>
          </cell>
          <cell r="T1250" t="str">
            <v>LO</v>
          </cell>
          <cell r="U1250">
            <v>2</v>
          </cell>
          <cell r="V1250" t="str">
            <v>3B,2H</v>
          </cell>
          <cell r="AA1250">
            <v>1959</v>
          </cell>
          <cell r="AB1250" t="str">
            <v>terrestrial</v>
          </cell>
          <cell r="AD1250" t="str">
            <v>unknown</v>
          </cell>
          <cell r="AE1250" t="str">
            <v>no</v>
          </cell>
          <cell r="AF1250" t="str">
            <v>unknown</v>
          </cell>
          <cell r="AG1250">
            <v>1995</v>
          </cell>
          <cell r="AH1250" t="str">
            <v>Bu Lier</v>
          </cell>
          <cell r="AI1250">
            <v>3</v>
          </cell>
          <cell r="AJ1250" t="str">
            <v>V</v>
          </cell>
          <cell r="AL1250">
            <v>1</v>
          </cell>
          <cell r="AM1250" t="str">
            <v>importDirect</v>
          </cell>
          <cell r="AN1250">
            <v>3</v>
          </cell>
          <cell r="AO1250" t="str">
            <v>spreadNaturalDispersal,introductionEscaped</v>
          </cell>
          <cell r="AP1250" t="str">
            <v>Bu,Aa,Ho,St</v>
          </cell>
          <cell r="AQ1250">
            <v>16</v>
          </cell>
          <cell r="AR1250">
            <v>10</v>
          </cell>
          <cell r="AS1250">
            <v>160</v>
          </cell>
          <cell r="AT1250">
            <v>120000</v>
          </cell>
          <cell r="AU1250">
            <v>480</v>
          </cell>
          <cell r="AV1250">
            <v>100</v>
          </cell>
          <cell r="AW1250" t="str">
            <v>Ingen kjent effekt</v>
          </cell>
          <cell r="AX1250" t="str">
            <v>Ingen kjent effekt</v>
          </cell>
          <cell r="BC1250" t="str">
            <v>Ingen kjent effekt</v>
          </cell>
          <cell r="BD1250" t="str">
            <v>Ingen kjent effekt</v>
          </cell>
          <cell r="BE1250" t="str">
            <v>no</v>
          </cell>
          <cell r="BF1250" t="str">
            <v>no</v>
          </cell>
          <cell r="BK1250" t="str">
            <v>unknown:Europe</v>
          </cell>
          <cell r="BM1250" t="str">
            <v>temperate_boreal:Europe|temperate_nemoral:Europe</v>
          </cell>
          <cell r="BO1250">
            <v>2</v>
          </cell>
          <cell r="BQ1250" t="str">
            <v>X</v>
          </cell>
          <cell r="BR1250" t="str">
            <v>RedListCategoryLevel</v>
          </cell>
          <cell r="BT1250">
            <v>3</v>
          </cell>
          <cell r="BV1250" t="str">
            <v>X</v>
          </cell>
          <cell r="BW1250" t="str">
            <v>SpreadYearlyIncreaseCalculatedExpansionSpeed</v>
          </cell>
          <cell r="BX1250">
            <v>226.54</v>
          </cell>
          <cell r="BY1250">
            <v>1</v>
          </cell>
          <cell r="CB1250" t="str">
            <v>T35,T37</v>
          </cell>
          <cell r="CC1250">
            <v>1</v>
          </cell>
          <cell r="CH1250">
            <v>1</v>
          </cell>
          <cell r="CM1250">
            <v>1</v>
          </cell>
          <cell r="CQ1250">
            <v>1</v>
          </cell>
          <cell r="CU1250">
            <v>2</v>
          </cell>
          <cell r="CX1250">
            <v>1</v>
          </cell>
          <cell r="CY1250">
            <v>1</v>
          </cell>
          <cell r="DB1250">
            <v>0</v>
          </cell>
          <cell r="DC1250" t="str">
            <v>&lt;p&gt;&lt;em&gt;Viola&lt;/em&gt; &amp;#215:&lt;em&gt;williamsii &lt;/em&gt;er en hagefiol av stemorsblomst-gruppen, kalles "bukettviol" på svensk, men har ikke noe offisielt norsk navn. Den er en hagehybrid med komplisert foreldre-bakgrunn, og er en kortlevd flerårig urt. Den overvintrer og setter frø i Norge, men er knapt observert med bestand over mer enn 2-3 år på noe sted i norsk natur. &lt;/p&gt;</v>
          </cell>
          <cell r="DD1250" t="str">
            <v>&lt;p&gt;&lt;em&gt;Viola&lt;/em&gt; x &lt;i&gt;williamsii &lt;/i&gt;er bekreftet funnet 7 steder i norsk natur, første gang i 1959 (ST Trondheim) og deretter med 6 bekreftete funn fra 1995 til 2016 (ikke digitalisert informasjon). Den er trolig ekstremt mye oversett og kan allerede nå forekomme nord til Troms. De fleste funnene representerer enkeltforekomster som ikke ser ut til å være bestander, men årviss bestander observert noen få steder (bl.a. i Bu Øvre Eiker, Elven pers. obs.) og kan være langt vanligere enn vi vet.&lt;/p&gt;&lt;p&gt;Fiol-hybridarten&lt;em&gt; Viola &lt;/em&gt;x&lt;em&gt;williamsii &lt;/em&gt;vil trolig ikke reprodusere effektivt og danne populasjon i Norge. Den er funnet flere ganger (Bu Drammen 1999, Lier 1995, AA Bygland 2001, Lillesand 2002, Ho Samnanger 1995, ST Trondheim 1959), men aldri to ganger på samme sted.&lt;br/&gt;&lt;/p&gt;</v>
          </cell>
          <cell r="DE1250" t="str">
            <v>&lt;p&gt;Arten er innført som hageplante. Den har frøreproduksjon, og frøene spres nokså passivt, over svært korte avstander.&lt;/p&gt;</v>
          </cell>
          <cell r="DF1250" t="str">
            <v>Arten har et moderat invasjonspotensial, med usikkerhet ned til begrenset. Dette er en kombinasjon av begrenset median levetid (med usikkerhet til låg) og moderat ekspansjonshastighet (med usikkerhet til begrenset). Arten spres ut i norsk natur svært ofte, men formerer seg ikke effektivt videre.</v>
          </cell>
          <cell r="DG1250" t="str">
            <v>&lt;p&gt;Arten vurderes å ha en liten økologisk effekt. &lt;i&gt;Viola &lt;/i&gt;x &lt;i&gt;williamsii &lt;/i&gt;har ikke, og forventes heller ikke å få, noen effekt på naturtyper. Dens økologiske effekt er knyttet til hybridisering med stemorsblom &lt;i&gt;Viola tricolor&lt;/i&gt;. Slike hybrider er foreløpig ikke dokumentert i herbariene, men er observert ved en flerårig bestand i Bu Øvre Eiker og forekommer trolig overalt hvor denne hagefiolen blir spredt ut i naturen på steder hvor stemorsblom finnes. Det er mer uvisst om tilbakekrysning påvirker større bestander av stemorsblom, men det er lite trolig. Vi har derfor satt effekten til lokal.&lt;/p&gt;</v>
          </cell>
          <cell r="DH1250" t="str">
            <v>Arten vurderes å medføre låg risiko i norsk natur. Den dukker bare opp på skrotemark i vid betydning, men hybridiserer der og i hager med stedegen stemorsblom &lt;em&gt;Viola tricolor&lt;/em&gt;. Hybridene er trolig like fertile eller mer fertile enn hagearten og kan kanskje være mer hardføre og langlevde enn hagearten. De kan derfor bli stående igjen etter at &lt;i&gt;Viola &lt;/i&gt;x &lt;i&gt;williamsii &lt;/i&gt;er dødd bort, og de kan fortsette å overføre gener til stedegen stemorsblom (introgresjon). Introgresjonen vil trolig være helt lokal og vil påvirke bare små deler av norsk bestand av stemorsblom. Hybridarten ble ved forrige vurderingsrunde ikke formelt risikovurdert på grunn av manglende reproduksjon i norsk natur. Siden den gang har vi også i tillegg blitt kjent med faren for introgresjon.</v>
          </cell>
          <cell r="DI1250">
            <v>2</v>
          </cell>
        </row>
        <row r="1251">
          <cell r="B1251" t="str">
            <v>Ranunculus aconitifolius</v>
          </cell>
          <cell r="C1251" t="str">
            <v>L.</v>
          </cell>
          <cell r="D1251" t="str">
            <v>duppesoleie</v>
          </cell>
          <cell r="E1251">
            <v>63097</v>
          </cell>
          <cell r="F1251">
            <v>103137</v>
          </cell>
          <cell r="G1251" t="str">
            <v>ExpertGroups/Karplanter/N</v>
          </cell>
          <cell r="H1251" t="str">
            <v>Karplanter</v>
          </cell>
          <cell r="I1251" t="str">
            <v>Karplanter</v>
          </cell>
          <cell r="J1251" t="str">
            <v>AlienSpecie</v>
          </cell>
          <cell r="N1251">
            <v>3</v>
          </cell>
          <cell r="Q1251">
            <v>1</v>
          </cell>
          <cell r="T1251" t="str">
            <v>LO</v>
          </cell>
          <cell r="U1251">
            <v>2</v>
          </cell>
          <cell r="V1251" t="str">
            <v>3B,1</v>
          </cell>
          <cell r="X1251">
            <v>1</v>
          </cell>
          <cell r="Y1251">
            <v>1</v>
          </cell>
          <cell r="Z1251">
            <v>1</v>
          </cell>
          <cell r="AA1251">
            <v>1933</v>
          </cell>
          <cell r="AB1251" t="str">
            <v>terrestrial</v>
          </cell>
          <cell r="AD1251" t="str">
            <v>unknown</v>
          </cell>
          <cell r="AE1251" t="str">
            <v>yes</v>
          </cell>
          <cell r="AF1251" t="str">
            <v>unknown</v>
          </cell>
          <cell r="AG1251">
            <v>1933</v>
          </cell>
          <cell r="AH1251" t="str">
            <v>Ho Os: Lysekloster</v>
          </cell>
          <cell r="AI1251">
            <v>5</v>
          </cell>
          <cell r="AJ1251" t="str">
            <v>V</v>
          </cell>
          <cell r="AL1251">
            <v>2</v>
          </cell>
          <cell r="AM1251" t="str">
            <v>importDirect</v>
          </cell>
          <cell r="AN1251">
            <v>2</v>
          </cell>
          <cell r="AO1251" t="str">
            <v>introductionEscaped</v>
          </cell>
          <cell r="AP1251" t="str">
            <v>Bu,Aa,Ro,Mr,St,No,Tr</v>
          </cell>
          <cell r="AQ1251">
            <v>116</v>
          </cell>
          <cell r="AR1251">
            <v>3</v>
          </cell>
          <cell r="AS1251">
            <v>348</v>
          </cell>
          <cell r="AT1251">
            <v>320000</v>
          </cell>
          <cell r="AU1251">
            <v>900</v>
          </cell>
          <cell r="AV1251">
            <v>90</v>
          </cell>
          <cell r="AW1251" t="str">
            <v>Ingen kjent effekt</v>
          </cell>
          <cell r="AX1251" t="str">
            <v>Ingen kjent effekt</v>
          </cell>
          <cell r="BC1251" t="str">
            <v>Ingen kjent effekt</v>
          </cell>
          <cell r="BD1251" t="str">
            <v>Ingen kjent effekt</v>
          </cell>
          <cell r="BE1251" t="str">
            <v>no</v>
          </cell>
          <cell r="BF1251" t="str">
            <v>no</v>
          </cell>
          <cell r="BK1251" t="str">
            <v>temperate_nemoral:Europe</v>
          </cell>
          <cell r="BM1251" t="str">
            <v>temperate_boreal:Europe|temperate_nemoral:Europe</v>
          </cell>
          <cell r="BO1251">
            <v>2</v>
          </cell>
          <cell r="BP1251" t="str">
            <v>X</v>
          </cell>
          <cell r="BR1251" t="str">
            <v>RedListCategoryLevel</v>
          </cell>
          <cell r="BT1251">
            <v>3</v>
          </cell>
          <cell r="BW1251" t="str">
            <v>SpreadYearlyIncreaseObservations</v>
          </cell>
          <cell r="BX1251">
            <v>232</v>
          </cell>
          <cell r="BY1251">
            <v>1</v>
          </cell>
          <cell r="CB1251" t="str">
            <v>T37,T40,T32</v>
          </cell>
          <cell r="CC1251">
            <v>1</v>
          </cell>
          <cell r="CH1251">
            <v>1</v>
          </cell>
          <cell r="CM1251">
            <v>1</v>
          </cell>
          <cell r="CQ1251">
            <v>1</v>
          </cell>
          <cell r="CU1251">
            <v>1</v>
          </cell>
          <cell r="CX1251">
            <v>0</v>
          </cell>
          <cell r="CY1251">
            <v>1</v>
          </cell>
          <cell r="DB1251">
            <v>0</v>
          </cell>
          <cell r="DC1251" t="str">
            <v>Duppesoleie &lt;em&gt;Ranunculus aconitifolius &lt;/em&gt;forekommer i to former: med enkle, fungerende blomster og med fylte, sterile blomster. Den siste formen ("flore pleno") er den som navnet &amp;#39:duppesoleie&amp;#39: henviser på. Duppesoleie i ren utgave forekommer naturlig i fjellområder i Mellom- og Sør-Europa og er en urt som formerer seg seksuelt med frø.</v>
          </cell>
          <cell r="DD1251" t="str">
            <v>&lt;p&gt;Den fertile formen er med sikkerhet bare påvist to ganger, på Lysekloster i Ho Os i 1933 (som etablert bestand) og i Bu Lier i 2014 (angitt som frøforvillet). Arten er hardfør og formen med normale blomster har potensial for reproduksjon og spredning i alle høgtliggende og nordlige deler av Norge. Så lenge bare eller nesten bare formen med fylte blomster dyrkes, så utgjør den ikke noen spredningstrussel, men i alle fall ett funn (Bu Lier 2014) tyder på at formen med fungerende blomster fortsatt også dyrkes i Norge i dag, men vi kjenner ikke til i hvilken utstrekning.&lt;/p&gt;</v>
          </cell>
          <cell r="DE1251" t="str">
            <v>Den fylte formen er den vanlige i hager, særlig i Trøndelag og Nord-Norge, og det er denne som oftest dukker opp på steder der hageavfall og hagejord blir dumpet. Disse plantene er sterile og sprer seg ikke. I tillegg har vi noen funn som tyder på at den fertile utgaven også dyrkes noe: den første fra Ho Os i 1933, og senere i Bu Lier 2014 hvor den er angitt som "frøforvillet".</v>
          </cell>
          <cell r="DF1251" t="str">
            <v>Invasjonspotensialet er moderat på grunn av en begrenset (til moderat) median levetid og en moderat ekspansjonshastighet.</v>
          </cell>
          <cell r="DG1251" t="str">
            <v>Det er ingen kjente negative økologiske effekter knyttet til arten.</v>
          </cell>
          <cell r="DH1251" t="str">
            <v>&lt;p&gt;Duppesoleie vurderes til lav risiko i norsk natur. Det er i all hovedsak den fylte og sterile formen som dyrkes i hager, og den sprer seg kun med hageutkast og kommer seg ikke videre. Det har likevel vært en økning i slike funn de senere årene, og angivelse av frøforvilling i Bu Lier 2014 tyder på at også den fertile formen fortsatt dyrkes. Det er uansett ingen kjente negative økologiske effekter knyttet til disse.&lt;/p&gt;&lt;p&gt;&lt;br/&gt;&lt;/p&gt;</v>
          </cell>
          <cell r="DI1251">
            <v>0</v>
          </cell>
        </row>
        <row r="1252">
          <cell r="B1252" t="str">
            <v>Ranunculus acris friesianus</v>
          </cell>
          <cell r="C1252" t="str">
            <v>(Jord.) Rouy &amp; Foucaud</v>
          </cell>
          <cell r="D1252" t="str">
            <v>parksoleie</v>
          </cell>
          <cell r="E1252">
            <v>136151</v>
          </cell>
          <cell r="F1252">
            <v>103140</v>
          </cell>
          <cell r="G1252" t="str">
            <v>ExpertGroups/Karplanter/N</v>
          </cell>
          <cell r="H1252" t="str">
            <v>Karplanter</v>
          </cell>
          <cell r="I1252" t="str">
            <v>Karplanter</v>
          </cell>
          <cell r="J1252" t="str">
            <v>AlienSpecie</v>
          </cell>
          <cell r="N1252">
            <v>1</v>
          </cell>
          <cell r="Q1252">
            <v>1</v>
          </cell>
          <cell r="T1252" t="str">
            <v>NK</v>
          </cell>
          <cell r="U1252">
            <v>1</v>
          </cell>
          <cell r="V1252" t="str">
            <v>1,1</v>
          </cell>
          <cell r="X1252">
            <v>1</v>
          </cell>
          <cell r="Y1252">
            <v>1</v>
          </cell>
          <cell r="Z1252">
            <v>1</v>
          </cell>
          <cell r="AA1252" t="str">
            <v>ca 1900</v>
          </cell>
          <cell r="AB1252" t="str">
            <v>terrestrial</v>
          </cell>
          <cell r="AD1252" t="str">
            <v>origin</v>
          </cell>
          <cell r="AE1252" t="str">
            <v>yes</v>
          </cell>
          <cell r="AF1252" t="str">
            <v>unknown</v>
          </cell>
          <cell r="AG1252" t="str">
            <v>ca 1900</v>
          </cell>
          <cell r="AH1252" t="str">
            <v>Oslo</v>
          </cell>
          <cell r="AI1252">
            <v>5</v>
          </cell>
          <cell r="AJ1252" t="str">
            <v>V</v>
          </cell>
          <cell r="AN1252">
            <v>1</v>
          </cell>
          <cell r="AO1252" t="str">
            <v>introductionTransportpollution</v>
          </cell>
          <cell r="AP1252" t="str">
            <v>OsA,Ve</v>
          </cell>
          <cell r="AQ1252">
            <v>12</v>
          </cell>
          <cell r="AR1252">
            <v>5</v>
          </cell>
          <cell r="AS1252">
            <v>60</v>
          </cell>
          <cell r="AT1252">
            <v>12300</v>
          </cell>
          <cell r="AU1252">
            <v>120</v>
          </cell>
          <cell r="AV1252">
            <v>100</v>
          </cell>
          <cell r="AW1252" t="str">
            <v>Ingen kjent effekt</v>
          </cell>
          <cell r="AX1252" t="str">
            <v>Ingen kjent effekt</v>
          </cell>
          <cell r="BC1252" t="str">
            <v>Ingen kjent effekt</v>
          </cell>
          <cell r="BD1252" t="str">
            <v>Ingen kjent effekt</v>
          </cell>
          <cell r="BE1252" t="str">
            <v>no</v>
          </cell>
          <cell r="BF1252" t="str">
            <v>no</v>
          </cell>
          <cell r="BG1252" t="str">
            <v>V</v>
          </cell>
          <cell r="BK1252" t="str">
            <v>temperate_nemoral:Europe</v>
          </cell>
          <cell r="BM1252" t="str">
            <v>polar:Europe|temperate_boreal:Europe|temperate_nemoral:Europe</v>
          </cell>
          <cell r="BO1252">
            <v>2</v>
          </cell>
          <cell r="BQ1252" t="str">
            <v>X</v>
          </cell>
          <cell r="BR1252" t="str">
            <v>RedListCategoryLevel</v>
          </cell>
          <cell r="BT1252">
            <v>1</v>
          </cell>
          <cell r="BW1252" t="str">
            <v>SpreadYearlyIncreaseCalculatedExpansionSpeed</v>
          </cell>
          <cell r="BX1252">
            <v>12.4</v>
          </cell>
          <cell r="BY1252">
            <v>1</v>
          </cell>
          <cell r="CB1252" t="str">
            <v>T35,T40,T43</v>
          </cell>
          <cell r="CC1252">
            <v>1</v>
          </cell>
          <cell r="CH1252">
            <v>1</v>
          </cell>
          <cell r="CM1252">
            <v>1</v>
          </cell>
          <cell r="CQ1252">
            <v>1</v>
          </cell>
          <cell r="CU1252">
            <v>1</v>
          </cell>
          <cell r="CX1252">
            <v>0</v>
          </cell>
          <cell r="CY1252">
            <v>1</v>
          </cell>
          <cell r="DB1252">
            <v>0</v>
          </cell>
          <cell r="DC1252" t="str">
            <v>Parksoleie &lt;em&gt;Ranunculus acris &lt;/em&gt;subsp. &lt;em&gt;friesianus &lt;/em&gt;er en sørlig rase av engsoleie, utbredt i Vest- og Mellom-Europa. Den er en flerårig plante med frøformering og med god klonal vekst (i motsetning til vår vanlige engsoleie subsp. &lt;i&gt;acris&lt;/i&gt;). Den er introdusert ellers i Nord-Europa, og i Norden er den stort sett kommet inn i parker, trolig med fransk grasfrø.</v>
          </cell>
          <cell r="DD1252" t="str">
            <v>&lt;p&gt;Blytt (1874) angir to forekomster i Ak Oppegård, men det er helt uvisst hva slags plante han egentlig henviser til. Planten er trolig samlet i et par parker i Oslo rundt 1900 (disse herbarieopplysningene er ikke digitalisert). Det er ingen nyere funn før Vf Nøtterøy: Tenvik, i åkerkant 2003. Planten er også angitt med funn fra Vf Tjøme: 2011 og deretter Oslo: Tøyen 2013. Parksoleie skiller seg fra vanlig engsoleie ved at den har lange utløpere, noe som gjør at den kan etablere store kloner i grasmatter. Vi antar at planten også kan formere seg med frø, men opplysningene fra Norge er for sparsomme til at dette kan fastslås.&lt;/p&gt;</v>
          </cell>
          <cell r="DE1252" t="str">
            <v>Planten har trolig hovedsakelig kommet inn som forurensning med grasfrø. Parksoleie skiller seg fra vanlig engsoleie ved at den har lange utløpere, noe som gjør at den kan etablere store kloner i grasmatter. Vi antar at planten også kan formere seg med frø, men opplysningene fra Norge er for sparsomme til at dette kan fastslås. (På Svalbard har den nokså opplagt frøformering!)</v>
          </cell>
          <cell r="DF1252" t="str">
            <v>Planten er generelt for varmekrevende til å ha noe stort potensial i Norge i nær framtid. Det er bare tre dokumenterte funn i nyere tid. Dette gir både en moderat (til lav) median levetid og en liten ekspansjonshastighet. Invasjonspotensialet til arten er derfor lite.</v>
          </cell>
          <cell r="DG1252" t="str">
            <v>Det er ingen kjente negative økologiske effekter knyttet til planten. Vi vet ikke om den kan hybridisere (og eventuelt introgressivt) med hjemlig(e) rase(r) av arten &lt;i&gt;Ranunculus acris&lt;/i&gt;, men vi har ikke funnet noen opplysninger om slik hybridisering fra Nord-Europa.</v>
          </cell>
          <cell r="DH1252" t="str">
            <v>&lt;p&gt;Parksoleie vurderes til ingen kjent økologisk risiko i norsk natur på grunn av et lavt invasjonspotensial og ingen kjente negative økologiske effekter.&lt;/p&gt;&lt;p&gt;&lt;br/&gt;&lt;/p&gt;</v>
          </cell>
          <cell r="DI1252">
            <v>2</v>
          </cell>
        </row>
        <row r="1253">
          <cell r="B1253" t="str">
            <v>Ranunculus arvensis</v>
          </cell>
          <cell r="C1253" t="str">
            <v>L.</v>
          </cell>
          <cell r="D1253" t="str">
            <v>piggsoleie</v>
          </cell>
          <cell r="E1253">
            <v>136219</v>
          </cell>
          <cell r="F1253">
            <v>103143</v>
          </cell>
          <cell r="G1253" t="str">
            <v>ExpertGroups/Karplanter/N</v>
          </cell>
          <cell r="H1253" t="str">
            <v>Karplanter</v>
          </cell>
          <cell r="I1253" t="str">
            <v>Karplanter</v>
          </cell>
          <cell r="J1253" t="str">
            <v>NotApplicable</v>
          </cell>
          <cell r="M1253" t="str">
            <v>canNotEstablishWithin50years</v>
          </cell>
          <cell r="AA1253">
            <v>1855</v>
          </cell>
          <cell r="AB1253" t="str">
            <v>terrestrial</v>
          </cell>
          <cell r="AD1253" t="str">
            <v>origin</v>
          </cell>
          <cell r="AE1253" t="str">
            <v>no</v>
          </cell>
          <cell r="AF1253" t="str">
            <v>unknown</v>
          </cell>
          <cell r="AI1253">
            <v>1</v>
          </cell>
          <cell r="AJ1253" t="str">
            <v>V</v>
          </cell>
          <cell r="AW1253" t="str">
            <v>Ingen kjent effekt</v>
          </cell>
          <cell r="AX1253" t="str">
            <v>Ingen kjent effekt</v>
          </cell>
          <cell r="BC1253" t="str">
            <v>Ingen kjent effekt</v>
          </cell>
          <cell r="BD1253" t="str">
            <v>Ingen kjent effekt</v>
          </cell>
          <cell r="BK1253" t="str">
            <v>temperate_nemoral:Europe,Asia|temperate_dry:Europe,Asia|subtropic_mediterranean:Europe,Asia,Africa</v>
          </cell>
          <cell r="BM1253" t="str">
            <v>temperate_nemoral:Europe,Asia,Oceania,NorthAndCentralAmerica|temperate_dry:Europe,Asia|subtropic_mediterranean:Europe,Asia,Africa,NorthAndCentralAmerica</v>
          </cell>
          <cell r="DI1253">
            <v>1</v>
          </cell>
        </row>
        <row r="1254">
          <cell r="B1254" t="str">
            <v>Ranunculus hederaceus</v>
          </cell>
          <cell r="C1254" t="str">
            <v>L.</v>
          </cell>
          <cell r="D1254" t="str">
            <v>leirsoleie</v>
          </cell>
          <cell r="E1254">
            <v>139271</v>
          </cell>
          <cell r="F1254">
            <v>103150</v>
          </cell>
          <cell r="G1254" t="str">
            <v>ExpertGroups/Karplanter/N</v>
          </cell>
          <cell r="H1254" t="str">
            <v>Karplanter</v>
          </cell>
          <cell r="I1254" t="str">
            <v>Karplanter</v>
          </cell>
          <cell r="J1254" t="str">
            <v>NotApplicable</v>
          </cell>
          <cell r="M1254" t="str">
            <v>canNotEstablishWithin50years</v>
          </cell>
          <cell r="AA1254">
            <v>1825</v>
          </cell>
          <cell r="AB1254" t="str">
            <v>terrestrial</v>
          </cell>
          <cell r="AD1254" t="str">
            <v>origin</v>
          </cell>
          <cell r="AE1254" t="str">
            <v>no</v>
          </cell>
          <cell r="AF1254" t="str">
            <v>unknown</v>
          </cell>
          <cell r="AG1254">
            <v>1825</v>
          </cell>
          <cell r="AH1254" t="str">
            <v>ST Trondheim</v>
          </cell>
          <cell r="AI1254">
            <v>5</v>
          </cell>
          <cell r="AJ1254" t="str">
            <v>V</v>
          </cell>
          <cell r="AW1254" t="str">
            <v>Ingen kjent effekt</v>
          </cell>
          <cell r="AX1254" t="str">
            <v>Ingen kjent effekt</v>
          </cell>
          <cell r="BC1254" t="str">
            <v>Ingen kjent effekt</v>
          </cell>
          <cell r="BD1254" t="str">
            <v>Ingen kjent effekt</v>
          </cell>
          <cell r="BK1254" t="str">
            <v>temperate_nemoral:Europe|subtropic_mediterranean:Europe</v>
          </cell>
          <cell r="BM1254" t="str">
            <v>temperate_nemoral:Europe|subtropic_mediterranean:Europe</v>
          </cell>
          <cell r="DI1254">
            <v>0</v>
          </cell>
        </row>
        <row r="1255">
          <cell r="B1255" t="str">
            <v>Ranunculus illyricus</v>
          </cell>
          <cell r="C1255" t="str">
            <v>L.</v>
          </cell>
          <cell r="D1255" t="str">
            <v>ullsoleie</v>
          </cell>
          <cell r="E1255">
            <v>63114</v>
          </cell>
          <cell r="F1255">
            <v>103154</v>
          </cell>
          <cell r="G1255" t="str">
            <v>ExpertGroups/Karplanter/N</v>
          </cell>
          <cell r="H1255" t="str">
            <v>Karplanter</v>
          </cell>
          <cell r="I1255" t="str">
            <v>Karplanter</v>
          </cell>
          <cell r="J1255" t="str">
            <v>NotApplicable</v>
          </cell>
          <cell r="M1255" t="str">
            <v>canNotEstablishWithin50years</v>
          </cell>
          <cell r="AA1255" t="str">
            <v>1890-1900</v>
          </cell>
          <cell r="AB1255" t="str">
            <v>terrestrial</v>
          </cell>
          <cell r="AD1255" t="str">
            <v>unknown</v>
          </cell>
          <cell r="AE1255" t="str">
            <v>no</v>
          </cell>
          <cell r="AF1255" t="str">
            <v>unknown</v>
          </cell>
          <cell r="AG1255" t="str">
            <v>1890-1900899</v>
          </cell>
          <cell r="AH1255" t="str">
            <v>Oslo: Tøyen, Botanisk hage</v>
          </cell>
          <cell r="AI1255">
            <v>5</v>
          </cell>
          <cell r="AJ1255" t="str">
            <v>V</v>
          </cell>
          <cell r="AW1255" t="str">
            <v>Ingen kjent effekt</v>
          </cell>
          <cell r="AX1255" t="str">
            <v>Ingen kjent effekt</v>
          </cell>
          <cell r="BC1255" t="str">
            <v>Ingen kjent effekt</v>
          </cell>
          <cell r="BD1255" t="str">
            <v>Ingen kjent effekt</v>
          </cell>
          <cell r="BK1255" t="str">
            <v>temperate_nemoral:Europe|subtropic_mediterranean:Europe,Asia</v>
          </cell>
          <cell r="BM1255" t="str">
            <v>temperate_nemoral:Europe|subtropic_mediterranean:Europe,Asia</v>
          </cell>
          <cell r="DI1255">
            <v>0</v>
          </cell>
        </row>
        <row r="1256">
          <cell r="B1256" t="str">
            <v>Ranunculus lanuginosus</v>
          </cell>
          <cell r="C1256" t="str">
            <v>L.</v>
          </cell>
          <cell r="D1256" t="str">
            <v>sommersoleie</v>
          </cell>
          <cell r="E1256">
            <v>63115</v>
          </cell>
          <cell r="F1256">
            <v>103155</v>
          </cell>
          <cell r="G1256" t="str">
            <v>ExpertGroups/Karplanter/N</v>
          </cell>
          <cell r="H1256" t="str">
            <v>Karplanter</v>
          </cell>
          <cell r="I1256" t="str">
            <v>Karplanter</v>
          </cell>
          <cell r="J1256" t="str">
            <v>AlienSpecie</v>
          </cell>
          <cell r="N1256">
            <v>1</v>
          </cell>
          <cell r="Q1256">
            <v>1</v>
          </cell>
          <cell r="T1256" t="str">
            <v>NK</v>
          </cell>
          <cell r="U1256">
            <v>1</v>
          </cell>
          <cell r="V1256" t="str">
            <v>1,1</v>
          </cell>
          <cell r="X1256">
            <v>1</v>
          </cell>
          <cell r="Y1256">
            <v>1</v>
          </cell>
          <cell r="Z1256">
            <v>1</v>
          </cell>
          <cell r="AA1256">
            <v>1931</v>
          </cell>
          <cell r="AB1256" t="str">
            <v>terrestrial</v>
          </cell>
          <cell r="AD1256" t="str">
            <v>origin,unknown</v>
          </cell>
          <cell r="AE1256" t="str">
            <v>yes</v>
          </cell>
          <cell r="AF1256" t="str">
            <v>unknown</v>
          </cell>
          <cell r="AG1256">
            <v>1931</v>
          </cell>
          <cell r="AH1256" t="str">
            <v>Oslo: Botanisk hage, Tøyen</v>
          </cell>
          <cell r="AI1256">
            <v>5</v>
          </cell>
          <cell r="AJ1256" t="str">
            <v>V</v>
          </cell>
          <cell r="AN1256">
            <v>2</v>
          </cell>
          <cell r="AO1256" t="str">
            <v>introductionTransportpollution</v>
          </cell>
          <cell r="AP1256" t="str">
            <v>Va</v>
          </cell>
          <cell r="AQ1256">
            <v>4</v>
          </cell>
          <cell r="AR1256">
            <v>2</v>
          </cell>
          <cell r="AS1256">
            <v>8</v>
          </cell>
          <cell r="AT1256">
            <v>1</v>
          </cell>
          <cell r="AU1256">
            <v>4</v>
          </cell>
          <cell r="AV1256">
            <v>100</v>
          </cell>
          <cell r="AW1256" t="str">
            <v>Ingen kjent effekt</v>
          </cell>
          <cell r="AX1256" t="str">
            <v>Ingen kjent effekt</v>
          </cell>
          <cell r="BC1256" t="str">
            <v>Ingen kjent effekt</v>
          </cell>
          <cell r="BD1256" t="str">
            <v>Ingen kjent effekt</v>
          </cell>
          <cell r="BE1256" t="str">
            <v>no</v>
          </cell>
          <cell r="BF1256" t="str">
            <v>no</v>
          </cell>
          <cell r="BG1256" t="str">
            <v>V</v>
          </cell>
          <cell r="BK1256" t="str">
            <v>temperate_nemoral:Europe|subtropic_mediterranean:Europe</v>
          </cell>
          <cell r="BM1256" t="str">
            <v>temperate_nemoral:Europe|subtropic_mediterranean:Europe</v>
          </cell>
          <cell r="BO1256">
            <v>1</v>
          </cell>
          <cell r="BR1256" t="str">
            <v>RedListCategoryLevel</v>
          </cell>
          <cell r="BT1256">
            <v>1</v>
          </cell>
          <cell r="BW1256" t="str">
            <v>SpreadYearlyIncreaseCalculatedExpansionSpeed</v>
          </cell>
          <cell r="BX1256">
            <v>0</v>
          </cell>
          <cell r="BY1256">
            <v>1</v>
          </cell>
          <cell r="CB1256" t="str">
            <v>T43-C-1,T37-C-3</v>
          </cell>
          <cell r="CC1256">
            <v>1</v>
          </cell>
          <cell r="CH1256">
            <v>1</v>
          </cell>
          <cell r="CM1256">
            <v>1</v>
          </cell>
          <cell r="CQ1256">
            <v>1</v>
          </cell>
          <cell r="CU1256">
            <v>1</v>
          </cell>
          <cell r="CX1256">
            <v>0</v>
          </cell>
          <cell r="CY1256">
            <v>1</v>
          </cell>
          <cell r="DB1256">
            <v>0</v>
          </cell>
          <cell r="DC1256" t="str">
            <v>Sommersoleie&lt;em&gt; Ranunculus lanuginosus &lt;/em&gt;er en flerårig urt som kommer fra Europa hvor den er hjemlig nord til Danmark. Den kan være for varmekrevende til effektivt å reprodusere i Norge. Imidlertid synes den ha gjort det på 1930-tallet i Botanisk hage på Tøyen i Oslo hvor den ble observert som ugras: På belegg fra 1931 står det: "ugras i Tøyenhagen ved &lt;em&gt;Crataegus&lt;/em&gt;all&amp;#233:en under drivbenkstykket. 1 eks.": på belegg fra 1932: "Tøyenhaven. I år har den spreidd seg langs vegen ovanfor &lt;em&gt;Crataegus&lt;/em&gt;hekken. Der er 10-12 eks." .</v>
          </cell>
          <cell r="DD1256" t="str">
            <v>&lt;p&gt;Arten ble på 1930-tallet dokumentert som ugras i Botanisk hage på Tøyen. Etter dette er den funnet &amp;#233:n gang, i VA Kristiansand: Odderøya i 1998, hvor den har kommet inn med tømmer fra Russland.&lt;/p&gt;</v>
          </cell>
          <cell r="DE1256" t="str">
            <v>Arten har kommet inn som ugras i Botanisk hage på Tøyen, men den er ikke dokumentert spredt utenfor hagegjerdet. Den har også kommet inn med tømmer og er belagt i 1998 fra Odderøya i VA Kristiansand, på losseplass for russisk tømmer.</v>
          </cell>
          <cell r="DF1256" t="str">
            <v>Invasjonspotensialet er knapt til stede, med minste skår for median levetid og ingen ekspansjon: arten er i nyere tid dokumentert med kun &amp;#233:n forekomst. Arten er dessuten begrenset til de sørligste delene av boreonemoral sone.</v>
          </cell>
          <cell r="DG1256" t="str">
            <v>Det er ingen kjente negative økologiske effekter knyttet til arten.</v>
          </cell>
          <cell r="DH1256" t="str">
            <v>&lt;p&gt;Sommersoleie vurderes til ingen kjent risiko i norsk natur: den har ikke noe invasjonspotensial per i dag, og den har heller ingen kjente negative økologiske effekter.&lt;br/&gt;&lt;/p&gt;</v>
          </cell>
          <cell r="DI1256">
            <v>2</v>
          </cell>
        </row>
        <row r="1257">
          <cell r="B1257" t="str">
            <v>Ranunculus muricatus</v>
          </cell>
          <cell r="C1257" t="str">
            <v>L.</v>
          </cell>
          <cell r="D1257" t="str">
            <v>kamsoleie</v>
          </cell>
          <cell r="E1257">
            <v>63118</v>
          </cell>
          <cell r="F1257">
            <v>103158</v>
          </cell>
          <cell r="G1257" t="str">
            <v>ExpertGroups/Karplanter/N</v>
          </cell>
          <cell r="H1257" t="str">
            <v>Karplanter</v>
          </cell>
          <cell r="I1257" t="str">
            <v>Karplanter</v>
          </cell>
          <cell r="J1257" t="str">
            <v>NotApplicable</v>
          </cell>
          <cell r="M1257" t="str">
            <v>canNotEstablishWithin50years</v>
          </cell>
          <cell r="AA1257">
            <v>1882</v>
          </cell>
          <cell r="AB1257" t="str">
            <v>terrestrial</v>
          </cell>
          <cell r="AD1257" t="str">
            <v>origin</v>
          </cell>
          <cell r="AE1257" t="str">
            <v>no</v>
          </cell>
          <cell r="AF1257" t="str">
            <v>unknown</v>
          </cell>
          <cell r="AI1257">
            <v>1</v>
          </cell>
          <cell r="AJ1257" t="str">
            <v>V</v>
          </cell>
          <cell r="AW1257" t="str">
            <v>Ingen kjent effekt</v>
          </cell>
          <cell r="AX1257" t="str">
            <v>Ingen kjent effekt</v>
          </cell>
          <cell r="BC1257" t="str">
            <v>Ingen kjent effekt</v>
          </cell>
          <cell r="BD1257" t="str">
            <v>Ingen kjent effekt</v>
          </cell>
          <cell r="BK1257" t="str">
            <v>temperate_nemoral:Europe,Asia|subtropic_mediterranean:Europe,Asia,Africa|subtropic_dry:Africa</v>
          </cell>
          <cell r="BM1257" t="str">
            <v>temperate_nemoral:Europe,Asia,Oceania,NorthAndCentralAmerica|subtropic_unspecified:SouthAmerica|subtropic_mediterranean:Europe,Asia,Africa,Oceania,NorthAndCentralAmerica|subtropic_humid:Africa,NorthAndCentralAmerica|subtropic_dry:Africa</v>
          </cell>
          <cell r="DI1257">
            <v>0</v>
          </cell>
        </row>
        <row r="1258">
          <cell r="B1258" t="str">
            <v>Ranunculus psilostachys</v>
          </cell>
          <cell r="C1258" t="str">
            <v>Griseb.</v>
          </cell>
          <cell r="D1258" t="str">
            <v>lodnesoleie</v>
          </cell>
          <cell r="E1258">
            <v>63126</v>
          </cell>
          <cell r="F1258">
            <v>103166</v>
          </cell>
          <cell r="G1258" t="str">
            <v>ExpertGroups/Karplanter/N</v>
          </cell>
          <cell r="H1258" t="str">
            <v>Karplanter</v>
          </cell>
          <cell r="I1258" t="str">
            <v>Karplanter</v>
          </cell>
          <cell r="J1258" t="str">
            <v>AlienSpecie</v>
          </cell>
          <cell r="N1258">
            <v>1</v>
          </cell>
          <cell r="Q1258">
            <v>1</v>
          </cell>
          <cell r="T1258" t="str">
            <v>NK</v>
          </cell>
          <cell r="U1258">
            <v>1</v>
          </cell>
          <cell r="V1258" t="str">
            <v>1,1</v>
          </cell>
          <cell r="AA1258">
            <v>2007</v>
          </cell>
          <cell r="AB1258" t="str">
            <v>terrestrial</v>
          </cell>
          <cell r="AD1258" t="str">
            <v>unknown</v>
          </cell>
          <cell r="AE1258" t="str">
            <v>no</v>
          </cell>
          <cell r="AF1258" t="str">
            <v>unknown</v>
          </cell>
          <cell r="AG1258">
            <v>2016</v>
          </cell>
          <cell r="AH1258" t="str">
            <v>Ak Ås: Kroer</v>
          </cell>
          <cell r="AI1258">
            <v>5</v>
          </cell>
          <cell r="AJ1258" t="str">
            <v>V</v>
          </cell>
          <cell r="AL1258">
            <v>1</v>
          </cell>
          <cell r="AM1258" t="str">
            <v>importDirect</v>
          </cell>
          <cell r="AN1258">
            <v>1</v>
          </cell>
          <cell r="AO1258" t="str">
            <v>introductionEscaped</v>
          </cell>
          <cell r="AP1258" t="str">
            <v>OsA</v>
          </cell>
          <cell r="AQ1258">
            <v>4</v>
          </cell>
          <cell r="AR1258">
            <v>3</v>
          </cell>
          <cell r="AS1258">
            <v>12</v>
          </cell>
          <cell r="AT1258">
            <v>1</v>
          </cell>
          <cell r="AU1258">
            <v>24</v>
          </cell>
          <cell r="AV1258">
            <v>100</v>
          </cell>
          <cell r="AW1258" t="str">
            <v>Ingen kjent effekt</v>
          </cell>
          <cell r="AX1258" t="str">
            <v>Ingen kjent effekt</v>
          </cell>
          <cell r="BC1258" t="str">
            <v>Ingen kjent effekt</v>
          </cell>
          <cell r="BD1258" t="str">
            <v>Ingen kjent effekt</v>
          </cell>
          <cell r="BE1258" t="str">
            <v>no</v>
          </cell>
          <cell r="BF1258" t="str">
            <v>no</v>
          </cell>
          <cell r="BG1258" t="str">
            <v>V</v>
          </cell>
          <cell r="BK1258" t="str">
            <v>temperate_nemoral:Europe|subtropic_mediterranean:Europe,Asia</v>
          </cell>
          <cell r="BM1258" t="str">
            <v>temperate_nemoral:Europe|subtropic_mediterranean:Europe,Asia</v>
          </cell>
          <cell r="BO1258">
            <v>1</v>
          </cell>
          <cell r="BR1258" t="str">
            <v>RedListCategoryLevel</v>
          </cell>
          <cell r="BT1258">
            <v>1</v>
          </cell>
          <cell r="BW1258" t="str">
            <v>SpreadYearlyIncreaseCalculatedExpansionSpeed</v>
          </cell>
          <cell r="BX1258">
            <v>0</v>
          </cell>
          <cell r="BY1258">
            <v>1</v>
          </cell>
          <cell r="CB1258" t="str">
            <v>T43-C-1</v>
          </cell>
          <cell r="CC1258">
            <v>1</v>
          </cell>
          <cell r="CH1258">
            <v>1</v>
          </cell>
          <cell r="CM1258">
            <v>1</v>
          </cell>
          <cell r="CQ1258">
            <v>1</v>
          </cell>
          <cell r="CU1258">
            <v>1</v>
          </cell>
          <cell r="CX1258">
            <v>0</v>
          </cell>
          <cell r="CY1258">
            <v>1</v>
          </cell>
          <cell r="DB1258">
            <v>0</v>
          </cell>
          <cell r="DC1258" t="str">
            <v>Lodnesoleie &lt;i&gt;Ranunculus psilostachys&lt;/i&gt; er en flerårig art som kommer fra Balkan og Vest-Tyrkia. Den er etablert som fremmed art i Sør-Sverige, i Norge er &amp;#233:n forekomst kjent. Arten har seksuell frøreproduksjon.</v>
          </cell>
          <cell r="DD1258" t="str">
            <v>Arten er dokumentert med kun &amp;#233:n forekomst i Ak Ås: Ved Kroer kirke hvor den er belagt i 2007 og 2016, førstnevnte som "Sterile eksemplar har vakse her en fem-ti års tid, men ukjent opphav: er ikke sådd.." og sistnevnte som "ugras i hage". Dette tyder på reproduksjon på stedet.</v>
          </cell>
          <cell r="DE1258" t="str">
            <v>Arten dyrkes noe som hageplante og er trolig svakt forvillet.</v>
          </cell>
          <cell r="DF1258" t="str">
            <v>Invasjonspotensialet er lite: arten har både kort estimert levetid og ingen ekspansjon i dag.</v>
          </cell>
          <cell r="DG1258" t="str">
            <v>Det er ingen kjente negative økologiske effekter knyttet til arten.</v>
          </cell>
          <cell r="DH1258" t="str">
            <v>Lodnesoleie vurderes til ingen kjent økologisk risiko. Den har per i dag svært lite invasjonspotensial, og det er heller ingen kjente negative økologiske effekter knyttet til arten.</v>
          </cell>
          <cell r="DI1258">
            <v>1</v>
          </cell>
        </row>
        <row r="1259">
          <cell r="B1259" t="str">
            <v>Ranunculus sardous</v>
          </cell>
          <cell r="C1259" t="str">
            <v>Crantz</v>
          </cell>
          <cell r="D1259" t="str">
            <v>ballastsoleie</v>
          </cell>
          <cell r="E1259">
            <v>136598</v>
          </cell>
          <cell r="F1259">
            <v>103170</v>
          </cell>
          <cell r="G1259" t="str">
            <v>ExpertGroups/Karplanter/N</v>
          </cell>
          <cell r="H1259" t="str">
            <v>Karplanter</v>
          </cell>
          <cell r="I1259" t="str">
            <v>Karplanter</v>
          </cell>
          <cell r="J1259" t="str">
            <v>NotApplicable</v>
          </cell>
          <cell r="M1259" t="str">
            <v>canNotEstablishWithin50years</v>
          </cell>
          <cell r="AA1259">
            <v>1866</v>
          </cell>
          <cell r="AB1259" t="str">
            <v>terrestrial</v>
          </cell>
          <cell r="AD1259" t="str">
            <v>origin</v>
          </cell>
          <cell r="AE1259" t="str">
            <v>no</v>
          </cell>
          <cell r="AF1259" t="str">
            <v>unknown</v>
          </cell>
          <cell r="AI1259">
            <v>1</v>
          </cell>
          <cell r="AJ1259" t="str">
            <v>V</v>
          </cell>
          <cell r="AW1259" t="str">
            <v>Ingen kjent effekt</v>
          </cell>
          <cell r="AX1259" t="str">
            <v>Ingen kjent effekt</v>
          </cell>
          <cell r="BC1259" t="str">
            <v>Ingen kjent effekt</v>
          </cell>
          <cell r="BD1259" t="str">
            <v>Ingen kjent effekt</v>
          </cell>
          <cell r="BK1259" t="str">
            <v>temperate_nemoral:Europe|subtropic_mediterranean:Europe,Africa</v>
          </cell>
          <cell r="BM1259" t="str">
            <v>temperate_nemoral:Europe,Oceania,NorthAndCentralAmerica|subtropic_mediterranean:Europe,Africa,Oceania,NorthAndCentralAmerica|subtropic_humid:NorthAndCentralAmerica</v>
          </cell>
          <cell r="DI1259">
            <v>0</v>
          </cell>
        </row>
        <row r="1260">
          <cell r="B1260" t="str">
            <v>Ranunculus serpens</v>
          </cell>
          <cell r="C1260" t="str">
            <v>Schrank</v>
          </cell>
          <cell r="D1260" t="str">
            <v>lundkrattsoleie</v>
          </cell>
          <cell r="E1260">
            <v>136611</v>
          </cell>
          <cell r="F1260">
            <v>128859</v>
          </cell>
          <cell r="G1260" t="str">
            <v>ExpertGroups/Karplanter/N</v>
          </cell>
          <cell r="H1260" t="str">
            <v>Karplanter</v>
          </cell>
          <cell r="I1260" t="str">
            <v>Karplanter</v>
          </cell>
          <cell r="J1260" t="str">
            <v>NotApplicable</v>
          </cell>
          <cell r="M1260" t="str">
            <v>canNotEstablishWithin50years</v>
          </cell>
          <cell r="X1260">
            <v>1</v>
          </cell>
          <cell r="Y1260">
            <v>1</v>
          </cell>
          <cell r="Z1260">
            <v>1</v>
          </cell>
          <cell r="AA1260">
            <v>2004</v>
          </cell>
          <cell r="AB1260" t="str">
            <v>terrestrial</v>
          </cell>
          <cell r="AD1260" t="str">
            <v>origin</v>
          </cell>
          <cell r="AE1260" t="str">
            <v>no</v>
          </cell>
          <cell r="AF1260" t="str">
            <v>unknown</v>
          </cell>
          <cell r="AI1260">
            <v>5</v>
          </cell>
          <cell r="AJ1260" t="str">
            <v>V</v>
          </cell>
          <cell r="AW1260" t="str">
            <v>Ingen kjent effekt</v>
          </cell>
          <cell r="AX1260" t="str">
            <v>Ingen kjent effekt</v>
          </cell>
          <cell r="BC1260" t="str">
            <v>Ingen kjent effekt</v>
          </cell>
          <cell r="BD1260" t="str">
            <v>Ingen kjent effekt</v>
          </cell>
          <cell r="BK1260" t="str">
            <v>temperate_nemoral:Europe</v>
          </cell>
          <cell r="BM1260" t="str">
            <v>temperate_nemoral:Europe</v>
          </cell>
          <cell r="DI1260">
            <v>0</v>
          </cell>
        </row>
        <row r="1261">
          <cell r="B1261" t="str">
            <v>Raphanus raphanistrum landra</v>
          </cell>
          <cell r="C1261" t="str">
            <v>(Moretti ex DC.) Bonnier &amp; Layens</v>
          </cell>
          <cell r="D1261" t="str">
            <v>havreddik</v>
          </cell>
          <cell r="E1261">
            <v>136747</v>
          </cell>
          <cell r="F1261">
            <v>101281</v>
          </cell>
          <cell r="G1261" t="str">
            <v>ExpertGroups/Karplanter/N</v>
          </cell>
          <cell r="H1261" t="str">
            <v>Karplanter</v>
          </cell>
          <cell r="I1261" t="str">
            <v>Karplanter</v>
          </cell>
          <cell r="J1261" t="str">
            <v>NotApplicable</v>
          </cell>
          <cell r="M1261" t="str">
            <v>notAlienSpecie</v>
          </cell>
          <cell r="AA1261">
            <v>1889</v>
          </cell>
          <cell r="AB1261" t="str">
            <v>terrestrial</v>
          </cell>
          <cell r="AD1261" t="str">
            <v>origin</v>
          </cell>
          <cell r="AE1261" t="str">
            <v>no</v>
          </cell>
          <cell r="AF1261" t="str">
            <v>unknown</v>
          </cell>
          <cell r="AG1261">
            <v>2014</v>
          </cell>
          <cell r="AH1261" t="str">
            <v>100 lokaliteter på kysten av Sørøst-Norge.</v>
          </cell>
          <cell r="AI1261">
            <v>1</v>
          </cell>
          <cell r="AJ1261" t="str">
            <v>V</v>
          </cell>
          <cell r="AW1261" t="str">
            <v>Ingen kjent effekt</v>
          </cell>
          <cell r="AX1261" t="str">
            <v>Ingen kjent effekt</v>
          </cell>
          <cell r="BC1261" t="str">
            <v>Ingen kjent effekt</v>
          </cell>
          <cell r="BD1261" t="str">
            <v>Ingen kjent effekt</v>
          </cell>
          <cell r="BK1261" t="str">
            <v>temperate_nemoral:Europe|subtropic_mediterranean:Europe,Asia,Africa</v>
          </cell>
          <cell r="BM1261" t="str">
            <v>temperate_nemoral:Europe|subtropic_mediterranean:Europe,Asia,Africa</v>
          </cell>
          <cell r="DI1261">
            <v>7</v>
          </cell>
        </row>
        <row r="1262">
          <cell r="B1262" t="str">
            <v>Raphanus sativus</v>
          </cell>
          <cell r="C1262" t="str">
            <v>L.</v>
          </cell>
          <cell r="D1262" t="str">
            <v>reddik</v>
          </cell>
          <cell r="E1262">
            <v>61244</v>
          </cell>
          <cell r="F1262">
            <v>101284</v>
          </cell>
          <cell r="G1262" t="str">
            <v>ExpertGroups/Karplanter/N</v>
          </cell>
          <cell r="H1262" t="str">
            <v>Karplanter</v>
          </cell>
          <cell r="I1262" t="str">
            <v>Karplanter</v>
          </cell>
          <cell r="J1262" t="str">
            <v>NotApplicable</v>
          </cell>
          <cell r="M1262" t="str">
            <v>traditionalProductionSpecie</v>
          </cell>
          <cell r="AA1262">
            <v>1865</v>
          </cell>
          <cell r="AB1262" t="str">
            <v>terrestrial</v>
          </cell>
          <cell r="AD1262" t="str">
            <v>origin,unknown</v>
          </cell>
          <cell r="AE1262" t="str">
            <v>no</v>
          </cell>
          <cell r="AF1262" t="str">
            <v>unknown</v>
          </cell>
          <cell r="AI1262">
            <v>2</v>
          </cell>
          <cell r="AJ1262" t="str">
            <v>V</v>
          </cell>
          <cell r="AW1262" t="str">
            <v>Ingen kjent effekt</v>
          </cell>
          <cell r="AX1262" t="str">
            <v>Ingen kjent effekt</v>
          </cell>
          <cell r="BC1262" t="str">
            <v>Ingen kjent effekt</v>
          </cell>
          <cell r="BD1262" t="str">
            <v>Ingen kjent effekt</v>
          </cell>
          <cell r="BK1262" t="str">
            <v>subtropic_mediterranean:Europe</v>
          </cell>
          <cell r="BM1262" t="str">
            <v>temperate_nemoral:Europe,Asia,Africa,Oceania,NorthAndCentralAmerica,SouthAmerica|subtropic_mediterranean:Europe,Asia,Africa,Oceania,NorthAndCentralAmerica,SouthAmerica|subtropic_highlands:Africa,SouthAmerica</v>
          </cell>
          <cell r="DI1262">
            <v>0</v>
          </cell>
        </row>
        <row r="1263">
          <cell r="B1263" t="str">
            <v>Rapistrum perenne</v>
          </cell>
          <cell r="C1263" t="str">
            <v>(L.) All.</v>
          </cell>
          <cell r="D1263" t="str">
            <v>russevindbukk</v>
          </cell>
          <cell r="E1263">
            <v>61246</v>
          </cell>
          <cell r="F1263">
            <v>101286</v>
          </cell>
          <cell r="G1263" t="str">
            <v>ExpertGroups/Karplanter/N</v>
          </cell>
          <cell r="H1263" t="str">
            <v>Karplanter</v>
          </cell>
          <cell r="I1263" t="str">
            <v>Karplanter</v>
          </cell>
          <cell r="J1263" t="str">
            <v>NotApplicable</v>
          </cell>
          <cell r="M1263" t="str">
            <v>canNotEstablishWithin50years</v>
          </cell>
          <cell r="AA1263">
            <v>1893</v>
          </cell>
          <cell r="AB1263" t="str">
            <v>terrestrial</v>
          </cell>
          <cell r="AD1263" t="str">
            <v>origin</v>
          </cell>
          <cell r="AE1263" t="str">
            <v>no</v>
          </cell>
          <cell r="AF1263" t="str">
            <v>unknown</v>
          </cell>
          <cell r="AI1263">
            <v>3</v>
          </cell>
          <cell r="AJ1263" t="str">
            <v>V</v>
          </cell>
          <cell r="AW1263" t="str">
            <v>Ingen kjent effekt</v>
          </cell>
          <cell r="AX1263" t="str">
            <v>Ingen kjent effekt</v>
          </cell>
          <cell r="BC1263" t="str">
            <v>Ingen kjent effekt</v>
          </cell>
          <cell r="BD1263" t="str">
            <v>Ingen kjent effekt</v>
          </cell>
          <cell r="BK1263" t="str">
            <v>temperate_nemoral:Europe,Asia|temperate_dry:Europe,Asia|subtropic_mediterranean:Europe,Asia</v>
          </cell>
          <cell r="BM1263" t="str">
            <v>temperate_nemoral:Europe,Asia|temperate_dry:Asia|subtropic_mediterranean:Europe,Asia</v>
          </cell>
          <cell r="DI1263">
            <v>0</v>
          </cell>
        </row>
        <row r="1264">
          <cell r="B1264" t="str">
            <v>Rapistrum rugosum</v>
          </cell>
          <cell r="C1264" t="str">
            <v>(L.) All.</v>
          </cell>
          <cell r="D1264" t="str">
            <v>vindbukk</v>
          </cell>
          <cell r="E1264">
            <v>136750</v>
          </cell>
          <cell r="F1264">
            <v>101287</v>
          </cell>
          <cell r="G1264" t="str">
            <v>ExpertGroups/Karplanter/N</v>
          </cell>
          <cell r="H1264" t="str">
            <v>Karplanter</v>
          </cell>
          <cell r="I1264" t="str">
            <v>Karplanter</v>
          </cell>
          <cell r="J1264" t="str">
            <v>AlienSpecie</v>
          </cell>
          <cell r="N1264">
            <v>1</v>
          </cell>
          <cell r="Q1264">
            <v>1</v>
          </cell>
          <cell r="T1264" t="str">
            <v>NK</v>
          </cell>
          <cell r="U1264">
            <v>1</v>
          </cell>
          <cell r="V1264" t="str">
            <v>1,1</v>
          </cell>
          <cell r="AA1264">
            <v>1904</v>
          </cell>
          <cell r="AB1264" t="str">
            <v>terrestrial</v>
          </cell>
          <cell r="AD1264" t="str">
            <v>origin</v>
          </cell>
          <cell r="AE1264" t="str">
            <v>no</v>
          </cell>
          <cell r="AF1264" t="str">
            <v>unknown</v>
          </cell>
          <cell r="AG1264">
            <v>1959</v>
          </cell>
          <cell r="AH1264" t="str">
            <v>VA Kristiansand: Silokaia</v>
          </cell>
          <cell r="AI1264">
            <v>1</v>
          </cell>
          <cell r="AJ1264" t="str">
            <v>V</v>
          </cell>
          <cell r="AN1264">
            <v>3</v>
          </cell>
          <cell r="AO1264" t="str">
            <v>introductionStowaway,introductionTransportpollution</v>
          </cell>
          <cell r="AP1264" t="str">
            <v>OsA</v>
          </cell>
          <cell r="AQ1264">
            <v>4</v>
          </cell>
          <cell r="AR1264">
            <v>3</v>
          </cell>
          <cell r="AS1264">
            <v>12</v>
          </cell>
          <cell r="AT1264">
            <v>1</v>
          </cell>
          <cell r="AU1264">
            <v>8</v>
          </cell>
          <cell r="AV1264">
            <v>100</v>
          </cell>
          <cell r="AW1264" t="str">
            <v>Ingen kjent effekt</v>
          </cell>
          <cell r="AX1264" t="str">
            <v>Ingen kjent effekt</v>
          </cell>
          <cell r="BC1264" t="str">
            <v>Ingen kjent effekt</v>
          </cell>
          <cell r="BD1264" t="str">
            <v>Ingen kjent effekt</v>
          </cell>
          <cell r="BE1264" t="str">
            <v>no</v>
          </cell>
          <cell r="BF1264" t="str">
            <v>no</v>
          </cell>
          <cell r="BG1264" t="str">
            <v>V</v>
          </cell>
          <cell r="BK1264" t="str">
            <v>temperate_dry:Asia|subtropic_mediterranean:Europe,Asia,Africa</v>
          </cell>
          <cell r="BM1264" t="str">
            <v>temperate_nemoral:Europe,Oceania,NorthAndCentralAmerica,SouthAmerica|temperate_dry:Asia|subtropic_unspecified:Oceania,NorthAndCentralAmerica,SouthAmerica|subtropic_mediterranean:Europe,Asia,Africa|subtropic_caperegion:Africa</v>
          </cell>
          <cell r="BO1264">
            <v>1</v>
          </cell>
          <cell r="BR1264" t="str">
            <v>RedListCategoryLevel</v>
          </cell>
          <cell r="BT1264">
            <v>1</v>
          </cell>
          <cell r="BW1264" t="str">
            <v>SpreadYearlyIncreaseCalculatedExpansionSpeed</v>
          </cell>
          <cell r="BX1264">
            <v>0</v>
          </cell>
          <cell r="BY1264">
            <v>1</v>
          </cell>
          <cell r="CB1264" t="str">
            <v>T37,T35</v>
          </cell>
          <cell r="CC1264">
            <v>1</v>
          </cell>
          <cell r="CH1264">
            <v>1</v>
          </cell>
          <cell r="CM1264">
            <v>1</v>
          </cell>
          <cell r="CQ1264">
            <v>1</v>
          </cell>
          <cell r="CU1264">
            <v>1</v>
          </cell>
          <cell r="CX1264">
            <v>0</v>
          </cell>
          <cell r="CY1264">
            <v>1</v>
          </cell>
          <cell r="DB1264">
            <v>0</v>
          </cell>
          <cell r="DC1264" t="str">
            <v>Vindbukk &lt;em&gt;Rapistrum rugosum&lt;/em&gt; er en ettårig art som opprinnelig kommer fra Middelhavsområdet og Vest-Asia. Den har seksuell frøreproduksjon, med nokså passiv spredning av fruktene. Den er trolig for varmekrevende, og kanskje tørkekrevende, til å reprodusere effektivt og danne bestand i Norge. Tre underarter er akseptert i Norge: subspp. &lt;em&gt;linnaeanum&lt;/em&gt;, &lt;em&gt;orientale &lt;/em&gt;og &lt;em&gt;rugosum&lt;/em&gt;. Skillene er lite presise og innførselshistorien omtrent den samme. De behandles derfor under ett.</v>
          </cell>
          <cell r="DD1264" t="str">
            <v>De tidligste funnene (subsp. &lt;i&gt;rugosum&lt;/i&gt;) er gjort på ballastjord i Øf Fredrikstad: Øra 1904-1905 og Gressvik 1910. Deretter kan nesten alle funn settes i sammenheng med kornimport, fra 1930 i Ho Bergen: Hegrenes mølle til 1992 i ST Trondheim: siloene i Ilsvika. De eneste to funnene som er gjort senere, er ett i Bu Hurum: Tofte, på bark- og flisfyllingene ved S&amp;#246:dra Cells cellulosefabrikk 1997 og ett i Ak Ås: Vollebekk, ved et veksthus 2008.</v>
          </cell>
          <cell r="DE1264" t="str">
            <v>Arten har kommet inn med ballastjord og senere med kornimport. Arten har opptrådt ganske regelmessig ved enkelte møller, og trolig hatt noe frøreproduksjon, men den har aldri greid å danne noen stabil bestand.</v>
          </cell>
          <cell r="DF1264" t="str">
            <v>Arten har et manglende invasjonspotensiale: den skårer på laveste nivå både på median levetid og ekspansjonshastighet. Den har vært i tilbakegang de senere tiårene, og er i den siste tidsperioden fra 2001-2016 kun funnet &amp;#233:n gang.</v>
          </cell>
          <cell r="DG1264" t="str">
            <v>Det er ingen kjente negative økologiske effekter knyttet til denne arten hos oss, men den anses som et problematisk ugress som utkonkurrerer hjemlige arter i USA (Se Fact Sheet: Annual Bastard-Cabbage). Dette er nok bare tilfelle i tørrere og varmere områder enn vi har i Norge.</v>
          </cell>
          <cell r="DH1264" t="str">
            <v>Vindbukk vurderes til ingen kjent risiko i norsk natur, og dette skyldes en kombinasjon mellom et manglende invasjonspotensial og ingen kjente negative økologiske effekter. Arten er i tilbakegang og kan være utdødd, og den har trolig aldri hatt noen stabil bestand i landet selv om den kan ha reprodusert noe.</v>
          </cell>
          <cell r="DI1264">
            <v>1</v>
          </cell>
        </row>
        <row r="1265">
          <cell r="B1265" t="str">
            <v>Reseda alba</v>
          </cell>
          <cell r="C1265" t="str">
            <v>L.</v>
          </cell>
          <cell r="D1265" t="str">
            <v>hvitreseda</v>
          </cell>
          <cell r="E1265">
            <v>61289</v>
          </cell>
          <cell r="F1265">
            <v>101329</v>
          </cell>
          <cell r="G1265" t="str">
            <v>ExpertGroups/Karplanter/N</v>
          </cell>
          <cell r="H1265" t="str">
            <v>Karplanter</v>
          </cell>
          <cell r="I1265" t="str">
            <v>Karplanter</v>
          </cell>
          <cell r="J1265" t="str">
            <v>NotApplicable</v>
          </cell>
          <cell r="M1265" t="str">
            <v>canNotEstablishWithin50years</v>
          </cell>
          <cell r="AA1265">
            <v>1888</v>
          </cell>
          <cell r="AB1265" t="str">
            <v>terrestrial</v>
          </cell>
          <cell r="AD1265" t="str">
            <v>origin,unknown</v>
          </cell>
          <cell r="AE1265" t="str">
            <v>no</v>
          </cell>
          <cell r="AF1265" t="str">
            <v>unknown</v>
          </cell>
          <cell r="AG1265">
            <v>1888</v>
          </cell>
          <cell r="AH1265" t="str">
            <v>Vf Holmestrand: Holmestrand</v>
          </cell>
          <cell r="AI1265">
            <v>3</v>
          </cell>
          <cell r="AJ1265" t="str">
            <v>V</v>
          </cell>
          <cell r="AW1265" t="str">
            <v>Ingen kjent effekt</v>
          </cell>
          <cell r="AX1265" t="str">
            <v>Ingen kjent effekt</v>
          </cell>
          <cell r="BC1265" t="str">
            <v>Ingen kjent effekt</v>
          </cell>
          <cell r="BD1265" t="str">
            <v>Ingen kjent effekt</v>
          </cell>
          <cell r="BK1265" t="str">
            <v>subtropic_mediterranean:Europe,Asia,Africa</v>
          </cell>
          <cell r="BM1265" t="str">
            <v>temperate_nemoral:Europe|subtropic_mediterranean:Europe,Asia,Africa,Oceania,NorthAndCentralAmerica</v>
          </cell>
          <cell r="DI1265">
            <v>0</v>
          </cell>
        </row>
        <row r="1266">
          <cell r="B1266" t="str">
            <v>Reseda odorata</v>
          </cell>
          <cell r="C1266" t="str">
            <v>L.</v>
          </cell>
          <cell r="D1266" t="str">
            <v>hagereseda</v>
          </cell>
          <cell r="E1266">
            <v>61292</v>
          </cell>
          <cell r="F1266">
            <v>101332</v>
          </cell>
          <cell r="G1266" t="str">
            <v>ExpertGroups/Karplanter/N</v>
          </cell>
          <cell r="H1266" t="str">
            <v>Karplanter</v>
          </cell>
          <cell r="I1266" t="str">
            <v>Karplanter</v>
          </cell>
          <cell r="J1266" t="str">
            <v>NotApplicable</v>
          </cell>
          <cell r="M1266" t="str">
            <v>canNotEstablishWithin50years</v>
          </cell>
          <cell r="AA1266">
            <v>1878</v>
          </cell>
          <cell r="AB1266" t="str">
            <v>terrestrial</v>
          </cell>
          <cell r="AD1266" t="str">
            <v>origin,unknown</v>
          </cell>
          <cell r="AE1266" t="str">
            <v>no</v>
          </cell>
          <cell r="AF1266" t="str">
            <v>unknown</v>
          </cell>
          <cell r="AI1266">
            <v>1</v>
          </cell>
          <cell r="AJ1266" t="str">
            <v>V</v>
          </cell>
          <cell r="AW1266" t="str">
            <v>Ingen kjent effekt</v>
          </cell>
          <cell r="AX1266" t="str">
            <v>Ingen kjent effekt</v>
          </cell>
          <cell r="BC1266" t="str">
            <v>Ingen kjent effekt</v>
          </cell>
          <cell r="BD1266" t="str">
            <v>Ingen kjent effekt</v>
          </cell>
          <cell r="BK1266" t="str">
            <v>subtropic_mediterranean:Africa|subtropic_dry:Africa</v>
          </cell>
          <cell r="BM1266" t="str">
            <v>temperate_nemoral:Europe|subtropic_mediterranean:Europe,Africa,Oceania|subtropic_dry:Africa</v>
          </cell>
          <cell r="DI1266">
            <v>0</v>
          </cell>
        </row>
        <row r="1267">
          <cell r="B1267" t="str">
            <v>Rheum rhaponticum</v>
          </cell>
          <cell r="C1267" t="str">
            <v>L.</v>
          </cell>
          <cell r="D1267" t="str">
            <v>munkerabarbra</v>
          </cell>
          <cell r="E1267">
            <v>62911</v>
          </cell>
          <cell r="F1267">
            <v>102951</v>
          </cell>
          <cell r="G1267" t="str">
            <v>ExpertGroups/Karplanter/N</v>
          </cell>
          <cell r="H1267" t="str">
            <v>Karplanter</v>
          </cell>
          <cell r="I1267" t="str">
            <v>Karplanter</v>
          </cell>
          <cell r="J1267" t="str">
            <v>NotApplicable</v>
          </cell>
          <cell r="M1267" t="str">
            <v>notAlienSpecie</v>
          </cell>
          <cell r="AA1267">
            <v>1944</v>
          </cell>
          <cell r="AB1267" t="str">
            <v>terrestrial</v>
          </cell>
          <cell r="AE1267" t="str">
            <v>no</v>
          </cell>
          <cell r="AF1267" t="str">
            <v>unknown</v>
          </cell>
          <cell r="AG1267">
            <v>1944</v>
          </cell>
          <cell r="AH1267" t="str">
            <v>SF Aurland: Onstadbergets nordside</v>
          </cell>
          <cell r="AI1267">
            <v>10</v>
          </cell>
          <cell r="AJ1267" t="str">
            <v>V</v>
          </cell>
          <cell r="AW1267" t="str">
            <v>Ingen kjent effekt</v>
          </cell>
          <cell r="AX1267" t="str">
            <v>Ingen kjent effekt</v>
          </cell>
          <cell r="BC1267" t="str">
            <v>Ingen kjent effekt</v>
          </cell>
          <cell r="BD1267" t="str">
            <v>Ingen kjent effekt</v>
          </cell>
          <cell r="BK1267" t="str">
            <v>temperate_nemoral:Europe</v>
          </cell>
          <cell r="BM1267" t="str">
            <v>temperate_boreal:Europe|temperate_nemoral:Europe</v>
          </cell>
          <cell r="DI1267">
            <v>3</v>
          </cell>
        </row>
        <row r="1268">
          <cell r="B1268" t="str">
            <v>Rheum undulatum</v>
          </cell>
          <cell r="C1268" t="str">
            <v>L.</v>
          </cell>
          <cell r="E1268">
            <v>136775</v>
          </cell>
          <cell r="F1268">
            <v>128000</v>
          </cell>
          <cell r="G1268" t="str">
            <v>ExpertGroups/Karplanter/N</v>
          </cell>
          <cell r="H1268" t="str">
            <v>Karplanter</v>
          </cell>
          <cell r="I1268" t="str">
            <v>Karplanter</v>
          </cell>
          <cell r="J1268" t="str">
            <v>NotApplicable</v>
          </cell>
          <cell r="M1268" t="str">
            <v>canNotEstablishWithin50years</v>
          </cell>
          <cell r="AA1268">
            <v>1991</v>
          </cell>
          <cell r="AB1268" t="str">
            <v>terrestrial</v>
          </cell>
          <cell r="AD1268" t="str">
            <v>unknown</v>
          </cell>
          <cell r="AE1268" t="str">
            <v>no</v>
          </cell>
          <cell r="AF1268" t="str">
            <v>unknown</v>
          </cell>
          <cell r="AI1268">
            <v>10</v>
          </cell>
          <cell r="AJ1268" t="str">
            <v>V</v>
          </cell>
          <cell r="AW1268" t="str">
            <v>Ingen kjent effekt</v>
          </cell>
          <cell r="AX1268" t="str">
            <v>Ingen kjent effekt</v>
          </cell>
          <cell r="BC1268" t="str">
            <v>Ingen kjent effekt</v>
          </cell>
          <cell r="BD1268" t="str">
            <v>Ingen kjent effekt</v>
          </cell>
          <cell r="BK1268" t="str">
            <v>subtropic_unspecified:Asia</v>
          </cell>
          <cell r="BM1268" t="str">
            <v>subtropic_unspecified:Asia</v>
          </cell>
          <cell r="DI1268">
            <v>2</v>
          </cell>
        </row>
        <row r="1269">
          <cell r="B1269" t="str">
            <v>Rhodanthe chlorocephala</v>
          </cell>
          <cell r="C1269" t="str">
            <v>(Turcz.) Paul G.Wilson</v>
          </cell>
          <cell r="E1269">
            <v>60736</v>
          </cell>
          <cell r="F1269">
            <v>100776</v>
          </cell>
          <cell r="G1269" t="str">
            <v>ExpertGroups/Karplanter/N</v>
          </cell>
          <cell r="H1269" t="str">
            <v>Karplanter</v>
          </cell>
          <cell r="I1269" t="str">
            <v>Karplanter</v>
          </cell>
          <cell r="J1269" t="str">
            <v>NotApplicable</v>
          </cell>
          <cell r="M1269" t="str">
            <v>canNotEstablishWithin50years</v>
          </cell>
          <cell r="AA1269">
            <v>1904</v>
          </cell>
          <cell r="AB1269" t="str">
            <v>terrestrial</v>
          </cell>
          <cell r="AD1269" t="str">
            <v>unknown</v>
          </cell>
          <cell r="AE1269" t="str">
            <v>no</v>
          </cell>
          <cell r="AF1269" t="str">
            <v>unknown</v>
          </cell>
          <cell r="AI1269">
            <v>1</v>
          </cell>
          <cell r="AJ1269" t="str">
            <v>V</v>
          </cell>
          <cell r="AW1269" t="str">
            <v>Ingen kjent effekt</v>
          </cell>
          <cell r="AX1269" t="str">
            <v>Ingen kjent effekt</v>
          </cell>
          <cell r="BC1269" t="str">
            <v>Ingen kjent effekt</v>
          </cell>
          <cell r="BD1269" t="str">
            <v>Ingen kjent effekt</v>
          </cell>
          <cell r="BK1269" t="str">
            <v>subtropic_mediterranean:Oceania|subtropic_dry:Oceania</v>
          </cell>
          <cell r="BM1269" t="str">
            <v>subtropic_mediterranean:Oceania|subtropic_dry:Oceania</v>
          </cell>
          <cell r="DI1269">
            <v>0</v>
          </cell>
        </row>
        <row r="1270">
          <cell r="B1270" t="str">
            <v>Rhodanthe manglesii</v>
          </cell>
          <cell r="C1270" t="str">
            <v>Lindl.</v>
          </cell>
          <cell r="D1270" t="str">
            <v>rundsolvinge</v>
          </cell>
          <cell r="E1270">
            <v>136797</v>
          </cell>
          <cell r="F1270">
            <v>100778</v>
          </cell>
          <cell r="G1270" t="str">
            <v>ExpertGroups/Karplanter/N</v>
          </cell>
          <cell r="H1270" t="str">
            <v>Karplanter</v>
          </cell>
          <cell r="I1270" t="str">
            <v>Karplanter</v>
          </cell>
          <cell r="J1270" t="str">
            <v>NotApplicable</v>
          </cell>
          <cell r="M1270" t="str">
            <v>canNotEstablishWithin50years</v>
          </cell>
          <cell r="AA1270">
            <v>1998</v>
          </cell>
          <cell r="AB1270" t="str">
            <v>terrestrial</v>
          </cell>
          <cell r="AD1270" t="str">
            <v>unknown</v>
          </cell>
          <cell r="AE1270" t="str">
            <v>no</v>
          </cell>
          <cell r="AF1270" t="str">
            <v>unknown</v>
          </cell>
          <cell r="AI1270">
            <v>1</v>
          </cell>
          <cell r="AJ1270" t="str">
            <v>V</v>
          </cell>
          <cell r="AW1270" t="str">
            <v>Ingen kjent effekt</v>
          </cell>
          <cell r="AX1270" t="str">
            <v>Ingen kjent effekt</v>
          </cell>
          <cell r="BC1270" t="str">
            <v>Ingen kjent effekt</v>
          </cell>
          <cell r="BD1270" t="str">
            <v>Ingen kjent effekt</v>
          </cell>
          <cell r="BK1270" t="str">
            <v>subtropic_mediterranean:Oceania|subtropic_dry:Oceania</v>
          </cell>
          <cell r="BM1270" t="str">
            <v>subtropic_mediterranean:Oceania|subtropic_dry:Oceania</v>
          </cell>
          <cell r="DI1270">
            <v>0</v>
          </cell>
        </row>
        <row r="1271">
          <cell r="B1271" t="str">
            <v>Rhus coriaria</v>
          </cell>
          <cell r="C1271" t="str">
            <v>L.</v>
          </cell>
          <cell r="D1271" t="str">
            <v>middelhavssumak</v>
          </cell>
          <cell r="E1271">
            <v>63509</v>
          </cell>
          <cell r="F1271">
            <v>103549</v>
          </cell>
          <cell r="G1271" t="str">
            <v>ExpertGroups/Karplanter/N</v>
          </cell>
          <cell r="H1271" t="str">
            <v>Karplanter</v>
          </cell>
          <cell r="I1271" t="str">
            <v>Karplanter</v>
          </cell>
          <cell r="J1271" t="str">
            <v>NotApplicable</v>
          </cell>
          <cell r="M1271" t="str">
            <v>canNotEstablishWithin50years</v>
          </cell>
          <cell r="AA1271">
            <v>2006</v>
          </cell>
          <cell r="AB1271" t="str">
            <v>terrestrial</v>
          </cell>
          <cell r="AD1271" t="str">
            <v>unknown</v>
          </cell>
          <cell r="AE1271" t="str">
            <v>no</v>
          </cell>
          <cell r="AF1271" t="str">
            <v>unknown</v>
          </cell>
          <cell r="AI1271">
            <v>10</v>
          </cell>
          <cell r="AJ1271" t="str">
            <v>V</v>
          </cell>
          <cell r="AW1271" t="str">
            <v>Arten dyrkes til medisinsk bruk, plantefarging og som krydder (Shabbir 2012)</v>
          </cell>
          <cell r="AX1271" t="str">
            <v>Arten dyrkes til medisinsk bruk, plantefarging og som krydder (Shabbir 2012)</v>
          </cell>
          <cell r="BC1271" t="str">
            <v>Ingen kjent effekt</v>
          </cell>
          <cell r="BD1271" t="str">
            <v>Ingen kjent effekt</v>
          </cell>
          <cell r="BK1271" t="str">
            <v>temperate_nemoral:Europe,Asia|subtropic_mediterranean:Europe,Asia,Africa</v>
          </cell>
          <cell r="BM1271" t="str">
            <v>temperate_nemoral:Europe,Asia|subtropic_mediterranean:Europe,Asia,Africa</v>
          </cell>
          <cell r="DI1271">
            <v>1</v>
          </cell>
        </row>
        <row r="1272">
          <cell r="B1272" t="str">
            <v>Ribes divaricatum</v>
          </cell>
          <cell r="C1272" t="str">
            <v>Douglas</v>
          </cell>
          <cell r="D1272" t="str">
            <v>svartstikkelsbær</v>
          </cell>
          <cell r="E1272">
            <v>63570</v>
          </cell>
          <cell r="F1272">
            <v>103610</v>
          </cell>
          <cell r="G1272" t="str">
            <v>ExpertGroups/Karplanter/N</v>
          </cell>
          <cell r="H1272" t="str">
            <v>Karplanter</v>
          </cell>
          <cell r="I1272" t="str">
            <v>Karplanter</v>
          </cell>
          <cell r="J1272" t="str">
            <v>AlienSpecie</v>
          </cell>
          <cell r="N1272">
            <v>2</v>
          </cell>
          <cell r="Q1272">
            <v>1</v>
          </cell>
          <cell r="T1272" t="str">
            <v>LO</v>
          </cell>
          <cell r="U1272">
            <v>2</v>
          </cell>
          <cell r="V1272" t="str">
            <v>2AB,1</v>
          </cell>
          <cell r="X1272">
            <v>2</v>
          </cell>
          <cell r="Y1272">
            <v>3</v>
          </cell>
          <cell r="Z1272">
            <v>1</v>
          </cell>
          <cell r="AA1272">
            <v>1980</v>
          </cell>
          <cell r="AB1272" t="str">
            <v>terrestrial</v>
          </cell>
          <cell r="AD1272" t="str">
            <v>unknown</v>
          </cell>
          <cell r="AE1272" t="str">
            <v>yes</v>
          </cell>
          <cell r="AF1272" t="str">
            <v>unknown</v>
          </cell>
          <cell r="AG1272">
            <v>1987</v>
          </cell>
          <cell r="AH1272" t="str">
            <v>Ak Ås: NLH, Nordskogen</v>
          </cell>
          <cell r="AI1272">
            <v>10</v>
          </cell>
          <cell r="AJ1272" t="str">
            <v>V</v>
          </cell>
          <cell r="AL1272">
            <v>1</v>
          </cell>
          <cell r="AM1272" t="str">
            <v>importDirect</v>
          </cell>
          <cell r="AN1272">
            <v>3</v>
          </cell>
          <cell r="AO1272" t="str">
            <v>introductionEscaped,spreadNaturalDispersal</v>
          </cell>
          <cell r="AP1272" t="str">
            <v>OsA,Aa,Va,Ro</v>
          </cell>
          <cell r="AQ1272">
            <v>48</v>
          </cell>
          <cell r="AR1272">
            <v>5</v>
          </cell>
          <cell r="AS1272">
            <v>240</v>
          </cell>
          <cell r="AT1272">
            <v>29300</v>
          </cell>
          <cell r="AU1272">
            <v>480</v>
          </cell>
          <cell r="AV1272">
            <v>50</v>
          </cell>
          <cell r="AW1272" t="str">
            <v>Ingen kjent effekt</v>
          </cell>
          <cell r="AX1272" t="str">
            <v>Ingen kjent effekt</v>
          </cell>
          <cell r="BC1272" t="str">
            <v>Ingen kjent effekt</v>
          </cell>
          <cell r="BD1272" t="str">
            <v>Ingen kjent effekt</v>
          </cell>
          <cell r="BE1272" t="str">
            <v>no</v>
          </cell>
          <cell r="BF1272" t="str">
            <v>no</v>
          </cell>
          <cell r="BG1272" t="str">
            <v>V</v>
          </cell>
          <cell r="BK1272" t="str">
            <v>temperate_boreal:NorthAndCentralAmerica|temperate_nemoral:NorthAndCentralAmerica|subtropic_mediterranean:NorthAndCentralAmerica</v>
          </cell>
          <cell r="BM1272" t="str">
            <v>temperate_boreal:Europe,NorthAndCentralAmerica|temperate_nemoral:Europe,NorthAndCentralAmerica|subtropic_mediterranean:NorthAndCentralAmerica</v>
          </cell>
          <cell r="BO1272">
            <v>2</v>
          </cell>
          <cell r="BR1272" t="str">
            <v>RedListCategoryLevel</v>
          </cell>
          <cell r="BT1272">
            <v>2</v>
          </cell>
          <cell r="BW1272" t="str">
            <v>SpreadYearlyIncreaseObservations</v>
          </cell>
          <cell r="BX1272">
            <v>106</v>
          </cell>
          <cell r="BY1272">
            <v>1</v>
          </cell>
          <cell r="CB1272" t="str">
            <v>T4,T40</v>
          </cell>
          <cell r="CC1272">
            <v>1</v>
          </cell>
          <cell r="CH1272">
            <v>1</v>
          </cell>
          <cell r="CM1272">
            <v>1</v>
          </cell>
          <cell r="CQ1272">
            <v>1</v>
          </cell>
          <cell r="CU1272">
            <v>1</v>
          </cell>
          <cell r="CX1272">
            <v>0</v>
          </cell>
          <cell r="CY1272">
            <v>1</v>
          </cell>
          <cell r="DB1272">
            <v>0</v>
          </cell>
          <cell r="DC1272" t="str">
            <v>Svartstikkelsbær &lt;em&gt;Ribes divaricatum &lt;/em&gt;er en hardfør busk fra vestlige Nord-Amerika (Stillehavsstatene i USA og Canada). Arten har frøreproduksjon, og de saftige bærene spres effektivt med fugl over midlere til lange distanser (km).</v>
          </cell>
          <cell r="DD1272" t="str">
            <v>&lt;p&gt;Arten er under forvilling og naturalisering i Norge fra 1980-tallet. Den er trolig i ekspansjon, men det er få funn foreløpig. Arten er etablert i Ak Ås og kanskje Oslo mens forekomstene i Aust-Agder (Froland), Vest-Agder (Kristiansand) og Rogaland (Eigersund) var noe mer usikre (i perioden fram til 2012). I tidsperioden 2012-2016 ble arten dessuten dokumentert fra 6 ulike forekomster i Ro (i kommunene Eigersund - ikke digitalisert ennå, Hjelmeland, Stavanger og Rennesøy), hvorav den ene er angitt som "en liten bestand". Det er åpenbart at noe er på gang her, inkludert egenspredning med fugl.&lt;/p&gt;</v>
          </cell>
          <cell r="DE1272" t="str">
            <v>Arten er innført som hekkplante og bærbusk (dvs. som grunnstamme til stikkelsbær: se referanse i Lye 1992). Arten spres fra dyrkning ved hjelp av fugl. Etableringen synes skje særlig i kratt og skogkanter, dvs. der hvor fuglene sitter og skiter. Denne arten kan ekspandere noe i norsk natur.</v>
          </cell>
          <cell r="DF1272" t="str">
            <v>Invasjonspotensialet er begrenset, med begrenset median levetid og begrenset ekspansjonshastighet.</v>
          </cell>
          <cell r="DG1272" t="str">
            <v>Det er ingen kjente negative økologiske effekter knyttet til arten.</v>
          </cell>
          <cell r="DH1272" t="str">
            <v>&lt;p&gt;Svartstikkelsbær vurderes til lav risiko i norsk natur. Dette skyldes en kombinasjon mellom et begrenset invasjonspotensial og ingen kjente negative økologiske effekter.&lt;/p&gt;</v>
          </cell>
          <cell r="DI1272">
            <v>1</v>
          </cell>
        </row>
        <row r="1273">
          <cell r="B1273" t="str">
            <v>Ribes nevadaënse</v>
          </cell>
          <cell r="C1273" t="str">
            <v>Kellogg</v>
          </cell>
          <cell r="E1273">
            <v>145576</v>
          </cell>
          <cell r="F1273">
            <v>145629</v>
          </cell>
          <cell r="G1273" t="str">
            <v>ExpertGroups/Karplanter/N</v>
          </cell>
          <cell r="H1273" t="str">
            <v>Karplanter</v>
          </cell>
          <cell r="I1273" t="str">
            <v>Karplanter</v>
          </cell>
          <cell r="J1273" t="str">
            <v>NotApplicable</v>
          </cell>
          <cell r="M1273" t="str">
            <v>canNotEstablishWithin50years</v>
          </cell>
          <cell r="AA1273">
            <v>2009</v>
          </cell>
          <cell r="AB1273" t="str">
            <v>terrestrial</v>
          </cell>
          <cell r="AD1273" t="str">
            <v>unknown</v>
          </cell>
          <cell r="AE1273" t="str">
            <v>no</v>
          </cell>
          <cell r="AF1273" t="str">
            <v>unknown</v>
          </cell>
          <cell r="AI1273">
            <v>10</v>
          </cell>
          <cell r="AJ1273" t="str">
            <v>V</v>
          </cell>
          <cell r="AW1273" t="str">
            <v>Ingen kjent effekt</v>
          </cell>
          <cell r="AX1273" t="str">
            <v>Ingen kjent effekt</v>
          </cell>
          <cell r="BC1273" t="str">
            <v>Ingen kjent effekt</v>
          </cell>
          <cell r="BD1273" t="str">
            <v>Ingen kjent effekt</v>
          </cell>
          <cell r="BK1273" t="str">
            <v>temperate_dry:NorthAndCentralAmerica</v>
          </cell>
          <cell r="BM1273" t="str">
            <v>temperate_dry:NorthAndCentralAmerica</v>
          </cell>
          <cell r="DI1273">
            <v>0</v>
          </cell>
        </row>
        <row r="1274">
          <cell r="B1274" t="str">
            <v>Ribes petraeum</v>
          </cell>
          <cell r="C1274" t="str">
            <v>Wulfen</v>
          </cell>
          <cell r="E1274">
            <v>105283</v>
          </cell>
          <cell r="F1274">
            <v>145630</v>
          </cell>
          <cell r="G1274" t="str">
            <v>ExpertGroups/Karplanter/N</v>
          </cell>
          <cell r="H1274" t="str">
            <v>Karplanter</v>
          </cell>
          <cell r="I1274" t="str">
            <v>Karplanter</v>
          </cell>
          <cell r="J1274" t="str">
            <v>NotApplicable</v>
          </cell>
          <cell r="M1274" t="str">
            <v>canNotEstablishWithin50years</v>
          </cell>
          <cell r="AA1274">
            <v>2011</v>
          </cell>
          <cell r="AB1274" t="str">
            <v>terrestrial</v>
          </cell>
          <cell r="AD1274" t="str">
            <v>unknown</v>
          </cell>
          <cell r="AE1274" t="str">
            <v>no</v>
          </cell>
          <cell r="AF1274" t="str">
            <v>unknown</v>
          </cell>
          <cell r="AI1274">
            <v>10</v>
          </cell>
          <cell r="AJ1274" t="str">
            <v>V</v>
          </cell>
          <cell r="AW1274" t="str">
            <v>Ingen kjent effekt</v>
          </cell>
          <cell r="AX1274" t="str">
            <v>Ingen kjent effekt</v>
          </cell>
          <cell r="BC1274" t="str">
            <v>Ingen kjent effekt</v>
          </cell>
          <cell r="BD1274" t="str">
            <v>Ingen kjent effekt</v>
          </cell>
          <cell r="BK1274" t="str">
            <v>temperate_nemoral:Europe,Asia|subtropic_mediterranean:Europe</v>
          </cell>
          <cell r="BM1274" t="str">
            <v>temperate_nemoral:Europe,Asia|subtropic_mediterranean:Europe</v>
          </cell>
          <cell r="DI1274">
            <v>0</v>
          </cell>
        </row>
        <row r="1275">
          <cell r="B1275" t="str">
            <v>Ribes rubrum</v>
          </cell>
          <cell r="C1275" t="str">
            <v>L.</v>
          </cell>
          <cell r="D1275" t="str">
            <v>hagerips</v>
          </cell>
          <cell r="E1275">
            <v>136848</v>
          </cell>
          <cell r="F1275">
            <v>103614</v>
          </cell>
          <cell r="G1275" t="str">
            <v>ExpertGroups/Karplanter/N</v>
          </cell>
          <cell r="H1275" t="str">
            <v>Karplanter</v>
          </cell>
          <cell r="I1275" t="str">
            <v>Karplanter</v>
          </cell>
          <cell r="J1275" t="str">
            <v>NotApplicable</v>
          </cell>
          <cell r="M1275" t="str">
            <v>traditionalProductionSpecie</v>
          </cell>
          <cell r="X1275">
            <v>5</v>
          </cell>
          <cell r="Y1275">
            <v>4</v>
          </cell>
          <cell r="Z1275">
            <v>3</v>
          </cell>
          <cell r="AB1275" t="str">
            <v>terrestrial</v>
          </cell>
          <cell r="AD1275" t="str">
            <v>unknown</v>
          </cell>
          <cell r="AE1275" t="str">
            <v>yes</v>
          </cell>
          <cell r="AF1275" t="str">
            <v>unknown</v>
          </cell>
          <cell r="AI1275">
            <v>10</v>
          </cell>
          <cell r="AJ1275" t="str">
            <v>V</v>
          </cell>
          <cell r="AW1275" t="str">
            <v>Ingen kjent effekt</v>
          </cell>
          <cell r="AX1275" t="str">
            <v>Hagerips er en økonomisk viktig bærbusk</v>
          </cell>
          <cell r="BC1275" t="str">
            <v>Ingen kjent effekt</v>
          </cell>
          <cell r="BD1275" t="str">
            <v>Ingen kjent effekt</v>
          </cell>
          <cell r="BK1275" t="str">
            <v>temperate_nemoral:Europe</v>
          </cell>
          <cell r="BM1275" t="str">
            <v>temperate_boreal:Europe,NorthAndCentralAmerica|temperate_nemoral:Europe,NorthAndCentralAmerica</v>
          </cell>
          <cell r="DI1275">
            <v>0</v>
          </cell>
        </row>
        <row r="1276">
          <cell r="B1276" t="str">
            <v>Ribes uva-crispa</v>
          </cell>
          <cell r="C1276" t="str">
            <v>L.</v>
          </cell>
          <cell r="D1276" t="str">
            <v>stikkelsbær</v>
          </cell>
          <cell r="E1276">
            <v>136861</v>
          </cell>
          <cell r="F1276">
            <v>103620</v>
          </cell>
          <cell r="G1276" t="str">
            <v>ExpertGroups/Karplanter/N</v>
          </cell>
          <cell r="H1276" t="str">
            <v>Karplanter</v>
          </cell>
          <cell r="I1276" t="str">
            <v>Karplanter</v>
          </cell>
          <cell r="J1276" t="str">
            <v>NotApplicable</v>
          </cell>
          <cell r="M1276" t="str">
            <v>traditionalProductionSpecie</v>
          </cell>
          <cell r="X1276">
            <v>2</v>
          </cell>
          <cell r="Y1276">
            <v>3</v>
          </cell>
          <cell r="Z1276">
            <v>1</v>
          </cell>
          <cell r="AA1276" t="str">
            <v>1820-1840</v>
          </cell>
          <cell r="AB1276" t="str">
            <v>terrestrial</v>
          </cell>
          <cell r="AD1276" t="str">
            <v>unknown</v>
          </cell>
          <cell r="AE1276" t="str">
            <v>yes</v>
          </cell>
          <cell r="AF1276" t="str">
            <v>unknown</v>
          </cell>
          <cell r="AG1276" t="str">
            <v>1820-1840</v>
          </cell>
          <cell r="AH1276" t="str">
            <v>mange steder</v>
          </cell>
          <cell r="AI1276">
            <v>10</v>
          </cell>
          <cell r="AJ1276" t="str">
            <v>V</v>
          </cell>
          <cell r="AW1276" t="str">
            <v>Ingen kjent effekt</v>
          </cell>
          <cell r="AX1276" t="str">
            <v>Stikkelsbær er en økonomisk viktig bærbusk.</v>
          </cell>
          <cell r="BC1276" t="str">
            <v>Ingen kjent effekt</v>
          </cell>
          <cell r="BD1276" t="str">
            <v>Ingen kjent effekt</v>
          </cell>
          <cell r="BK1276" t="str">
            <v>temperate_nemoral:Europe,Asia|subtropic_mediterranean:Europe,Asia</v>
          </cell>
          <cell r="BM1276" t="str">
            <v>temperate_boreal:Europe|temperate_nemoral:Europe,Asia,Oceania,NorthAndCentralAmerica|subtropic_mediterranean:Europe,Asia,Oceania</v>
          </cell>
          <cell r="DI1276">
            <v>1</v>
          </cell>
        </row>
        <row r="1277">
          <cell r="B1277" t="str">
            <v>Ribes ×pallidum</v>
          </cell>
          <cell r="C1277" t="str">
            <v>Otto &amp; A.Dietr.</v>
          </cell>
          <cell r="D1277" t="str">
            <v>hollandrips</v>
          </cell>
          <cell r="E1277">
            <v>136837</v>
          </cell>
          <cell r="F1277">
            <v>103613</v>
          </cell>
          <cell r="G1277" t="str">
            <v>ExpertGroups/Karplanter/N</v>
          </cell>
          <cell r="H1277" t="str">
            <v>Karplanter</v>
          </cell>
          <cell r="I1277" t="str">
            <v>Karplanter</v>
          </cell>
          <cell r="J1277" t="str">
            <v>AlienSpecie</v>
          </cell>
          <cell r="N1277">
            <v>3</v>
          </cell>
          <cell r="Q1277">
            <v>1</v>
          </cell>
          <cell r="T1277" t="str">
            <v>LO</v>
          </cell>
          <cell r="U1277">
            <v>2</v>
          </cell>
          <cell r="V1277" t="str">
            <v>3AB,1</v>
          </cell>
          <cell r="X1277">
            <v>3</v>
          </cell>
          <cell r="Y1277">
            <v>4</v>
          </cell>
          <cell r="Z1277">
            <v>1</v>
          </cell>
          <cell r="AA1277">
            <v>1988</v>
          </cell>
          <cell r="AB1277" t="str">
            <v>terrestrial</v>
          </cell>
          <cell r="AD1277" t="str">
            <v>unknown</v>
          </cell>
          <cell r="AE1277" t="str">
            <v>yes</v>
          </cell>
          <cell r="AF1277" t="str">
            <v>unknown</v>
          </cell>
          <cell r="AI1277">
            <v>10</v>
          </cell>
          <cell r="AJ1277" t="str">
            <v>V</v>
          </cell>
          <cell r="AL1277">
            <v>1</v>
          </cell>
          <cell r="AM1277" t="str">
            <v>importDirect</v>
          </cell>
          <cell r="AN1277">
            <v>2</v>
          </cell>
          <cell r="AO1277" t="str">
            <v>introductionEscaped</v>
          </cell>
          <cell r="AP1277" t="str">
            <v>OsA,He,Bu,Ve,Aa,Va,Ho,Mr,St</v>
          </cell>
          <cell r="AQ1277">
            <v>116</v>
          </cell>
          <cell r="AR1277">
            <v>5</v>
          </cell>
          <cell r="AS1277">
            <v>580</v>
          </cell>
          <cell r="AT1277">
            <v>126000</v>
          </cell>
          <cell r="AU1277">
            <v>1500</v>
          </cell>
          <cell r="AV1277">
            <v>10</v>
          </cell>
          <cell r="AW1277" t="str">
            <v>Ingen kjent effekt</v>
          </cell>
          <cell r="AX1277" t="str">
            <v>Arten er en økonomisk viktig bærbusk.</v>
          </cell>
          <cell r="BC1277" t="str">
            <v>Ingen kjent effekt</v>
          </cell>
          <cell r="BD1277" t="str">
            <v>Ingen kjent effekt</v>
          </cell>
          <cell r="BE1277" t="str">
            <v>no</v>
          </cell>
          <cell r="BF1277" t="str">
            <v>no</v>
          </cell>
          <cell r="BK1277" t="str">
            <v>unknown:Europe</v>
          </cell>
          <cell r="BM1277" t="str">
            <v>temperate_boreal:Europe|temperate_nemoral:Europe</v>
          </cell>
          <cell r="BO1277">
            <v>3</v>
          </cell>
          <cell r="BR1277" t="str">
            <v>RedListCategoryLevel</v>
          </cell>
          <cell r="BT1277">
            <v>3</v>
          </cell>
          <cell r="BW1277" t="str">
            <v>SpreadYearlyIncreaseObservations</v>
          </cell>
          <cell r="BX1277">
            <v>316</v>
          </cell>
          <cell r="BY1277">
            <v>1</v>
          </cell>
          <cell r="CB1277" t="str">
            <v>T4-C-3,T40,T35</v>
          </cell>
          <cell r="CC1277">
            <v>1</v>
          </cell>
          <cell r="CH1277">
            <v>1</v>
          </cell>
          <cell r="CM1277">
            <v>1</v>
          </cell>
          <cell r="CQ1277">
            <v>1</v>
          </cell>
          <cell r="CU1277">
            <v>1</v>
          </cell>
          <cell r="CX1277">
            <v>0</v>
          </cell>
          <cell r="CY1277">
            <v>1</v>
          </cell>
          <cell r="DB1277">
            <v>0</v>
          </cell>
          <cell r="DC1277" t="str">
            <v>&lt;p&gt;Hollandrips &lt;em&gt;Ribes &lt;/em&gt;x &lt;em&gt;pallidum &lt;/em&gt;er en langlevd flerårig busk. Den har frøreproduksjon, og de saftige bærene spres effektivt med fugl, ofte direkte ut i skog og kratt over relativt lange avstander (km). Arten er innført som bærbusk i nyere tid. Hollandsrips er, sammen med villrips&lt;em&gt; R. spicatum &lt;/em&gt;og hagerips &lt;em&gt;R. rubrum, &lt;/em&gt;et meget dårlig utgreidd kompleks i Norge. Identifiseringen av mye av det materialet som er navngitt som hollandrips, bør etterprøves.&lt;/p&gt;</v>
          </cell>
          <cell r="DD1277" t="str">
            <v>&lt;p&gt;Hollandrips synes å forvilles nokså ofte og særlig i nyere tid. Storparten av forekomstene skyldes trolig hageutkast eller meget lokal forvilling fra plantning. Vi har foreløpig ikke sikre belegg for at arten danner bestand og er sjølstendig etablert i norsk natur, men det er sannsynlig. Funnfrekvensene tyder på sterk og rask økning og at arten kan være i ferd med å etablere seg i hvert fall nord til Trøndelag.&lt;br/&gt;&lt;/p&gt;</v>
          </cell>
          <cell r="DE1277" t="str">
            <v>Arten sprer seg fra dyrkning gjennom hageutkast og trolig også med frø som spres med fugl. Det er uklart om den i tillegg reproduserer og sprer seg på egen hånd i naturen.</v>
          </cell>
          <cell r="DF1277" t="str">
            <v>Arten har et moderat invasjonspotensial: både median levetid og ekspansjonshastighet skårer som moderat.</v>
          </cell>
          <cell r="DG1277" t="str">
            <v>Det er ingen kjente negative økologiske effekter knyttet til arten. Det er uvisst om den er interfertil med villrips &lt;i&gt;Ribes spicatum&lt;/i&gt;, en av dens foreldrearter. Dersom den er det, vil den skåre til middels økologisk effekt. Vi har ikke tatt med denne mulige effekten i vurderingen foreløpig.</v>
          </cell>
          <cell r="DH1277" t="str">
            <v>&lt;p&gt;Hollandrips vurderes til lav økologisk risiko i norsk natur. Dette skyldes kombinasjonen mellom et moderat invasjonspotensial og ingen kjente negative økologiske effekter. Dersom den er interfertil med og har introgressiv hybridisering med villrips, vil den komme ut med høy risiko.&lt;/p&gt;&lt;p&gt;&lt;br/&gt;&lt;/p&gt;&lt;p&gt;&lt;br/&gt;&lt;/p&gt;</v>
          </cell>
          <cell r="DI1277">
            <v>0</v>
          </cell>
        </row>
        <row r="1278">
          <cell r="B1278" t="str">
            <v>Ricinus communis</v>
          </cell>
          <cell r="C1278" t="str">
            <v>L.</v>
          </cell>
          <cell r="D1278" t="str">
            <v>lakseroljeplante</v>
          </cell>
          <cell r="E1278">
            <v>62740</v>
          </cell>
          <cell r="F1278">
            <v>102780</v>
          </cell>
          <cell r="G1278" t="str">
            <v>ExpertGroups/Karplanter/N</v>
          </cell>
          <cell r="H1278" t="str">
            <v>Karplanter</v>
          </cell>
          <cell r="I1278" t="str">
            <v>Karplanter</v>
          </cell>
          <cell r="J1278" t="str">
            <v>NotApplicable</v>
          </cell>
          <cell r="M1278" t="str">
            <v>canNotEstablishWithin50years</v>
          </cell>
          <cell r="AA1278">
            <v>1965</v>
          </cell>
          <cell r="AB1278" t="str">
            <v>terrestrial</v>
          </cell>
          <cell r="AD1278" t="str">
            <v>unknown</v>
          </cell>
          <cell r="AE1278" t="str">
            <v>no</v>
          </cell>
          <cell r="AF1278" t="str">
            <v>unknown</v>
          </cell>
          <cell r="AI1278">
            <v>5</v>
          </cell>
          <cell r="AJ1278" t="str">
            <v>V</v>
          </cell>
          <cell r="AW1278" t="str">
            <v>Laksérolje utvinnes av frøene. Uprosessert er frøene dødelig giftige (ricin).</v>
          </cell>
          <cell r="AX1278" t="str">
            <v>Ingen kjent effekt</v>
          </cell>
          <cell r="BC1278" t="str">
            <v>Ingen kjent effekt</v>
          </cell>
          <cell r="BD1278" t="str">
            <v>Ingen kjent effekt</v>
          </cell>
          <cell r="BK1278" t="str">
            <v>subtropic_unspecified:Africa|tropic:Africa</v>
          </cell>
          <cell r="BM1278" t="str">
            <v>subtropic_unspecified:Europe,Asia,Africa,Oceania,NorthAndCentralAmerica,SouthAmerica|tropic:Asia,Africa,Oceania,NorthAndCentralAmerica,SouthAmerica</v>
          </cell>
          <cell r="DI1278">
            <v>3</v>
          </cell>
        </row>
        <row r="1279">
          <cell r="B1279" t="str">
            <v>Rorippa amphibia</v>
          </cell>
          <cell r="C1279" t="str">
            <v>(L.) Besser</v>
          </cell>
          <cell r="D1279" t="str">
            <v>vasskarse</v>
          </cell>
          <cell r="E1279">
            <v>136868</v>
          </cell>
          <cell r="F1279">
            <v>101292</v>
          </cell>
          <cell r="G1279" t="str">
            <v>ExpertGroups/Karplanter/N</v>
          </cell>
          <cell r="H1279" t="str">
            <v>Karplanter</v>
          </cell>
          <cell r="I1279" t="str">
            <v>Karplanter</v>
          </cell>
          <cell r="J1279" t="str">
            <v>NotApplicable</v>
          </cell>
          <cell r="M1279" t="str">
            <v>canNotEstablishWithin50years</v>
          </cell>
          <cell r="AA1279">
            <v>1883</v>
          </cell>
          <cell r="AB1279" t="str">
            <v>terrestrial</v>
          </cell>
          <cell r="AD1279" t="str">
            <v>origin</v>
          </cell>
          <cell r="AE1279" t="str">
            <v>no</v>
          </cell>
          <cell r="AF1279" t="str">
            <v>unknown</v>
          </cell>
          <cell r="AI1279">
            <v>5</v>
          </cell>
          <cell r="AJ1279" t="str">
            <v>V</v>
          </cell>
          <cell r="AW1279" t="str">
            <v>Ingen kjent effekt</v>
          </cell>
          <cell r="AX1279" t="str">
            <v>Ingen kjent effekt</v>
          </cell>
          <cell r="BC1279" t="str">
            <v>Ingen kjent effekt</v>
          </cell>
          <cell r="BD1279" t="str">
            <v>Ingen kjent effekt</v>
          </cell>
          <cell r="BK1279" t="str">
            <v>temperate_boreal:Europe,Asia|temperate_nemoral:Europe,Asia|temperate_dry:Europe,Asia|subtropic_mediterranean:Europe,Asia</v>
          </cell>
          <cell r="BM1279" t="str">
            <v>temperate_boreal:Europe,Asia|temperate_nemoral:Europe,Asia,Oceania,NorthAndCentralAmerica|temperate_dry:Europe,Asia|subtropic_mediterranean:Europe,Asia</v>
          </cell>
          <cell r="DI1279">
            <v>0</v>
          </cell>
        </row>
        <row r="1280">
          <cell r="B1280" t="str">
            <v>Rorippa palustris hispida</v>
          </cell>
          <cell r="C1280" t="str">
            <v>(Desv.) Jonsell</v>
          </cell>
          <cell r="D1280" t="str">
            <v>amerikabrønnkarse</v>
          </cell>
          <cell r="E1280">
            <v>136881</v>
          </cell>
          <cell r="F1280">
            <v>101297</v>
          </cell>
          <cell r="G1280" t="str">
            <v>ExpertGroups/Karplanter/N</v>
          </cell>
          <cell r="H1280" t="str">
            <v>Karplanter</v>
          </cell>
          <cell r="I1280" t="str">
            <v>Karplanter</v>
          </cell>
          <cell r="J1280" t="str">
            <v>NotApplicable</v>
          </cell>
          <cell r="M1280" t="str">
            <v>canNotEstablishWithin50years</v>
          </cell>
          <cell r="AA1280">
            <v>1927</v>
          </cell>
          <cell r="AB1280" t="str">
            <v>terrestrial</v>
          </cell>
          <cell r="AD1280" t="str">
            <v>origin</v>
          </cell>
          <cell r="AE1280" t="str">
            <v>no</v>
          </cell>
          <cell r="AF1280" t="str">
            <v>unknown</v>
          </cell>
          <cell r="AI1280">
            <v>2</v>
          </cell>
          <cell r="AJ1280" t="str">
            <v>V</v>
          </cell>
          <cell r="AW1280" t="str">
            <v>Ingen kjent effekt</v>
          </cell>
          <cell r="AX1280" t="str">
            <v>Ingen kjent effekt</v>
          </cell>
          <cell r="BC1280" t="str">
            <v>Ingen kjent effekt</v>
          </cell>
          <cell r="BD1280" t="str">
            <v>Ingen kjent effekt</v>
          </cell>
          <cell r="BK1280" t="str">
            <v>temperate_boreal:NorthAndCentralAmerica|temperate_nemoral:NorthAndCentralAmerica</v>
          </cell>
          <cell r="BM1280" t="str">
            <v>temperate_boreal:NorthAndCentralAmerica|temperate_nemoral:NorthAndCentralAmerica</v>
          </cell>
          <cell r="DI1280">
            <v>0</v>
          </cell>
        </row>
        <row r="1281">
          <cell r="B1281" t="str">
            <v>Rosa foetida</v>
          </cell>
          <cell r="C1281" t="str">
            <v>Herrm.</v>
          </cell>
          <cell r="D1281" t="str">
            <v>gulrose</v>
          </cell>
          <cell r="E1281">
            <v>136922</v>
          </cell>
          <cell r="F1281">
            <v>103390</v>
          </cell>
          <cell r="G1281" t="str">
            <v>ExpertGroups/Karplanter/N</v>
          </cell>
          <cell r="H1281" t="str">
            <v>Karplanter</v>
          </cell>
          <cell r="I1281" t="str">
            <v>Karplanter</v>
          </cell>
          <cell r="J1281" t="str">
            <v>NotApplicable</v>
          </cell>
          <cell r="M1281" t="str">
            <v>canNotEstablishWithin50years</v>
          </cell>
          <cell r="AA1281">
            <v>1989</v>
          </cell>
          <cell r="AB1281" t="str">
            <v>terrestrial</v>
          </cell>
          <cell r="AD1281" t="str">
            <v>unknown</v>
          </cell>
          <cell r="AE1281" t="str">
            <v>no</v>
          </cell>
          <cell r="AF1281" t="str">
            <v>unknown</v>
          </cell>
          <cell r="AI1281">
            <v>10</v>
          </cell>
          <cell r="AJ1281" t="str">
            <v>V</v>
          </cell>
          <cell r="AQ1281">
            <v>0</v>
          </cell>
          <cell r="AS1281">
            <v>0</v>
          </cell>
          <cell r="AW1281" t="str">
            <v>Ingen kjent effekt</v>
          </cell>
          <cell r="AX1281" t="str">
            <v>Ingen kjent effekt</v>
          </cell>
          <cell r="BC1281" t="str">
            <v>Ingen kjent effekt</v>
          </cell>
          <cell r="BD1281" t="str">
            <v>Ingen kjent effekt</v>
          </cell>
          <cell r="BK1281" t="str">
            <v>temperate_nemoral:Europe,Asia</v>
          </cell>
          <cell r="BM1281" t="str">
            <v>temperate_nemoral:Europe,Asia,NorthAndCentralAmerica|subtropic_mediterranean:Europe</v>
          </cell>
          <cell r="DI1281">
            <v>0</v>
          </cell>
        </row>
        <row r="1282">
          <cell r="B1282" t="str">
            <v>Rosa gallica</v>
          </cell>
          <cell r="C1282" t="str">
            <v>L.</v>
          </cell>
          <cell r="D1282" t="str">
            <v>fransk rose</v>
          </cell>
          <cell r="E1282">
            <v>85657</v>
          </cell>
          <cell r="F1282">
            <v>128778</v>
          </cell>
          <cell r="G1282" t="str">
            <v>ExpertGroups/Karplanter/N</v>
          </cell>
          <cell r="H1282" t="str">
            <v>Karplanter</v>
          </cell>
          <cell r="I1282" t="str">
            <v>Karplanter</v>
          </cell>
          <cell r="J1282" t="str">
            <v>NotApplicable</v>
          </cell>
          <cell r="M1282" t="str">
            <v>canNotEstablishWithin50years</v>
          </cell>
          <cell r="AA1282">
            <v>2002</v>
          </cell>
          <cell r="AB1282" t="str">
            <v>terrestrial</v>
          </cell>
          <cell r="AD1282" t="str">
            <v>unknown</v>
          </cell>
          <cell r="AE1282" t="str">
            <v>no</v>
          </cell>
          <cell r="AF1282" t="str">
            <v>unknown</v>
          </cell>
          <cell r="AI1282">
            <v>10</v>
          </cell>
          <cell r="AJ1282" t="str">
            <v>V</v>
          </cell>
          <cell r="AQ1282">
            <v>0</v>
          </cell>
          <cell r="AS1282">
            <v>0</v>
          </cell>
          <cell r="AW1282" t="str">
            <v>Ingen kjent effekt</v>
          </cell>
          <cell r="AX1282" t="str">
            <v>Ingen kjent effekt</v>
          </cell>
          <cell r="BC1282" t="str">
            <v>Ingen kjent effekt</v>
          </cell>
          <cell r="BD1282" t="str">
            <v>Ingen kjent effekt</v>
          </cell>
          <cell r="BK1282" t="str">
            <v>temperate_nemoral:Europe,Asia|subtropic_mediterranean:Europe,Asia</v>
          </cell>
          <cell r="BM1282" t="str">
            <v>temperate_nemoral:Europe,Asia|subtropic_mediterranean:Europe,Asia</v>
          </cell>
          <cell r="DI1282">
            <v>0</v>
          </cell>
        </row>
        <row r="1283">
          <cell r="B1283" t="str">
            <v>Geum quellyon</v>
          </cell>
          <cell r="C1283" t="str">
            <v>Sweet</v>
          </cell>
          <cell r="D1283" t="str">
            <v>chilehumleblom</v>
          </cell>
          <cell r="E1283">
            <v>133495</v>
          </cell>
          <cell r="F1283">
            <v>103322</v>
          </cell>
          <cell r="G1283" t="str">
            <v>ExpertGroups/Karplanter/N</v>
          </cell>
          <cell r="H1283" t="str">
            <v>Karplanter</v>
          </cell>
          <cell r="I1283" t="str">
            <v>Karplanter</v>
          </cell>
          <cell r="J1283" t="str">
            <v>AlienSpecie</v>
          </cell>
          <cell r="N1283">
            <v>3</v>
          </cell>
          <cell r="Q1283">
            <v>1</v>
          </cell>
          <cell r="T1283" t="str">
            <v>LO</v>
          </cell>
          <cell r="U1283">
            <v>2</v>
          </cell>
          <cell r="V1283" t="str">
            <v>3B,1</v>
          </cell>
          <cell r="X1283">
            <v>4</v>
          </cell>
          <cell r="Y1283">
            <v>3</v>
          </cell>
          <cell r="Z1283">
            <v>3</v>
          </cell>
          <cell r="AA1283">
            <v>1957</v>
          </cell>
          <cell r="AB1283" t="str">
            <v>terrestrial</v>
          </cell>
          <cell r="AD1283" t="str">
            <v>unknown</v>
          </cell>
          <cell r="AE1283" t="str">
            <v>yes</v>
          </cell>
          <cell r="AF1283" t="str">
            <v>unknown</v>
          </cell>
          <cell r="AI1283">
            <v>5</v>
          </cell>
          <cell r="AJ1283" t="str">
            <v>V</v>
          </cell>
          <cell r="AL1283">
            <v>1</v>
          </cell>
          <cell r="AM1283" t="str">
            <v>importDirect</v>
          </cell>
          <cell r="AN1283">
            <v>2</v>
          </cell>
          <cell r="AO1283" t="str">
            <v>introductionEscaped</v>
          </cell>
          <cell r="AP1283" t="str">
            <v>OsA,Bu,Ve,Te,Va,Mr,Nt,No,Tr,Fi</v>
          </cell>
          <cell r="AQ1283">
            <v>30</v>
          </cell>
          <cell r="AR1283">
            <v>5</v>
          </cell>
          <cell r="AS1283">
            <v>150</v>
          </cell>
          <cell r="AT1283">
            <v>280000</v>
          </cell>
          <cell r="AU1283">
            <v>300</v>
          </cell>
          <cell r="AV1283">
            <v>100</v>
          </cell>
          <cell r="AW1283" t="str">
            <v>Ingen kjent effekt</v>
          </cell>
          <cell r="AX1283" t="str">
            <v>Ingen kjent effekt</v>
          </cell>
          <cell r="BC1283" t="str">
            <v>Ingen kjent effekt</v>
          </cell>
          <cell r="BD1283" t="str">
            <v>Ingen kjent effekt</v>
          </cell>
          <cell r="BE1283" t="str">
            <v>no</v>
          </cell>
          <cell r="BF1283" t="str">
            <v>no</v>
          </cell>
          <cell r="BK1283" t="str">
            <v>temperate_nemoral:SouthAmerica|temperate_dry:SouthAmerica</v>
          </cell>
          <cell r="BM1283" t="str">
            <v>temperate_boreal:Europe|temperate_nemoral:Europe,SouthAmerica|temperate_dry:SouthAmerica</v>
          </cell>
          <cell r="BO1283">
            <v>2</v>
          </cell>
          <cell r="BR1283" t="str">
            <v>RedListCategoryLevel</v>
          </cell>
          <cell r="BT1283">
            <v>3</v>
          </cell>
          <cell r="BW1283" t="str">
            <v>SpreadYearlyIncreaseCalculatedExpansionSpeed</v>
          </cell>
          <cell r="BX1283">
            <v>476.97</v>
          </cell>
          <cell r="BY1283">
            <v>1</v>
          </cell>
          <cell r="CB1283" t="str">
            <v>T35,T37,T40</v>
          </cell>
          <cell r="CC1283">
            <v>1</v>
          </cell>
          <cell r="CH1283">
            <v>1</v>
          </cell>
          <cell r="CM1283">
            <v>1</v>
          </cell>
          <cell r="CQ1283">
            <v>1</v>
          </cell>
          <cell r="CU1283">
            <v>1</v>
          </cell>
          <cell r="CX1283">
            <v>0</v>
          </cell>
          <cell r="CY1283">
            <v>1</v>
          </cell>
          <cell r="DB1283">
            <v>0</v>
          </cell>
          <cell r="DC1283" t="str">
            <v>Chilehumleblom &lt;em&gt;Geum quellyon &lt;/em&gt;(men går ofte under navnet &lt;i&gt;G. coccineum&lt;/i&gt; som handelsvare) er en flerårig urt fra Chile. Den har frøreproduksjon, men fruktsettingen er kanskje ikke god i Norge. Fruktene (smånøtter) har krok og spres med dyr og folk, potensielt over lange distanser.</v>
          </cell>
          <cell r="DD1283" t="str">
            <v>&lt;p&gt;Chilehumleblom er den vanligste hagestauden i slekta og reproduserer med frø i Norge, men synes å ha problemer med å danne bestand. Den er ikke noe sted dokumentert med mer enn enkelte eller noen få individer eller små kloner. Arten er imidlertid hardfør og har potensial til Finnmark og opp mot skoggrensa. Den er funnet spredte steder nord til Fi Alta. Det er bare to funn som forvillet før 2000 (Oslo: Sarsgate 1957 og VA Kristiansand 1970). Funnfrekvensene tyder på en oppgang etter 2000, men dette gjenspeiler trolig først og fremst en økning i bruk i hager og med påfølgende utkast.&lt;/p&gt;</v>
          </cell>
          <cell r="DE1283" t="str">
            <v>Arten synes å være nokså ny i norske hager og norsk natur. Den er innført som hagestaude og finnes omtrent bare der den har vokst ut eller er blitt kastet ut fra hager: den viser foreløpig ikke noe tegn på naturalisering eller ekspansjon fra forvillete forekomster.</v>
          </cell>
          <cell r="DF1283" t="str">
            <v>Arten har et moderat invasjonspotensiale, i en kombinasjon mellom begrenset median levetid, men moderat ekspansjonshastighet. Den er den vanligste hagestauden i slekta i Norge og reproduserer med frø, men synes å ha problemer med å danne bestander.</v>
          </cell>
          <cell r="DG1283" t="str">
            <v>Chilehumleblom vurderes til ikke å ha noen negativ økologisk effekt, foreløpig. Arten hybridiserer med vår hjemlige enghumleblom &lt;em&gt;Geum rivale &lt;/em&gt;og gir fertilt avkom, men foreløpig skjer dette så sjeldent at det er liten sannsynlighet for introgresjon med den hjemlige arten. Vi velger derfor å ikke tillegge denne effekten vekt.</v>
          </cell>
          <cell r="DH1283" t="str">
            <v>&lt;p&gt;Chilehumleblom vurderes til låg økologisk risiko, og foreløpig bare på grunn av invasjonspotensialet.&lt;/p&gt;&lt;p&gt;&lt;br/&gt;&lt;/p&gt;</v>
          </cell>
          <cell r="DI1283">
            <v>0</v>
          </cell>
        </row>
        <row r="1284">
          <cell r="B1284" t="str">
            <v>Galium mollugo</v>
          </cell>
          <cell r="C1284" t="str">
            <v>L.</v>
          </cell>
          <cell r="D1284" t="str">
            <v>sørlig stormaure</v>
          </cell>
          <cell r="E1284">
            <v>133356</v>
          </cell>
          <cell r="F1284">
            <v>102208</v>
          </cell>
          <cell r="G1284" t="str">
            <v>ExpertGroups/Karplanter/N</v>
          </cell>
          <cell r="H1284" t="str">
            <v>Karplanter</v>
          </cell>
          <cell r="I1284" t="str">
            <v>Karplanter</v>
          </cell>
          <cell r="J1284" t="str">
            <v>AlienSpecie</v>
          </cell>
          <cell r="N1284">
            <v>1</v>
          </cell>
          <cell r="Q1284">
            <v>1</v>
          </cell>
          <cell r="T1284" t="str">
            <v>NK</v>
          </cell>
          <cell r="U1284">
            <v>1</v>
          </cell>
          <cell r="V1284" t="str">
            <v>1,1</v>
          </cell>
          <cell r="X1284">
            <v>2</v>
          </cell>
          <cell r="Y1284">
            <v>2</v>
          </cell>
          <cell r="Z1284">
            <v>1</v>
          </cell>
          <cell r="AA1284">
            <v>1879</v>
          </cell>
          <cell r="AB1284" t="str">
            <v>terrestrial</v>
          </cell>
          <cell r="AD1284" t="str">
            <v>unknown</v>
          </cell>
          <cell r="AE1284" t="str">
            <v>yes</v>
          </cell>
          <cell r="AF1284" t="str">
            <v>unknown</v>
          </cell>
          <cell r="AG1284">
            <v>1938</v>
          </cell>
          <cell r="AH1284" t="str">
            <v>Oslo: Kvernerdalen</v>
          </cell>
          <cell r="AI1284">
            <v>5</v>
          </cell>
          <cell r="AJ1284" t="str">
            <v>V</v>
          </cell>
          <cell r="AN1284">
            <v>2</v>
          </cell>
          <cell r="AO1284" t="str">
            <v>introductionStowaway,introductionTransportpollution</v>
          </cell>
          <cell r="AP1284" t="str">
            <v>Bu</v>
          </cell>
          <cell r="AQ1284">
            <v>4</v>
          </cell>
          <cell r="AR1284">
            <v>8</v>
          </cell>
          <cell r="AS1284">
            <v>32</v>
          </cell>
          <cell r="AT1284">
            <v>1</v>
          </cell>
          <cell r="AU1284">
            <v>32</v>
          </cell>
          <cell r="AV1284">
            <v>100</v>
          </cell>
          <cell r="AW1284" t="str">
            <v>Ingen kjent effekt</v>
          </cell>
          <cell r="AX1284" t="str">
            <v>Ingen kjent effekt</v>
          </cell>
          <cell r="BC1284" t="str">
            <v>Ingen kjent effekt</v>
          </cell>
          <cell r="BD1284" t="str">
            <v>Ingen kjent effekt</v>
          </cell>
          <cell r="BE1284" t="str">
            <v>no</v>
          </cell>
          <cell r="BF1284" t="str">
            <v>no</v>
          </cell>
          <cell r="BG1284" t="str">
            <v>V</v>
          </cell>
          <cell r="BK1284" t="str">
            <v>temperate_nemoral:Europe|subtropic_mediterranean:Europe</v>
          </cell>
          <cell r="BM1284" t="str">
            <v>temperate_nemoral:Europe,NorthAndCentralAmerica|subtropic_mediterranean:Europe</v>
          </cell>
          <cell r="BO1284">
            <v>1</v>
          </cell>
          <cell r="BR1284" t="str">
            <v>RedListCategoryLevel</v>
          </cell>
          <cell r="BT1284">
            <v>1</v>
          </cell>
          <cell r="BW1284" t="str">
            <v>SpreadYearlyIncreaseCalculatedExpansionSpeed</v>
          </cell>
          <cell r="BX1284">
            <v>25.02</v>
          </cell>
          <cell r="BY1284">
            <v>1</v>
          </cell>
          <cell r="CB1284" t="str">
            <v>T35,T37,T39</v>
          </cell>
          <cell r="CC1284">
            <v>1</v>
          </cell>
          <cell r="CH1284">
            <v>1</v>
          </cell>
          <cell r="CM1284">
            <v>1</v>
          </cell>
          <cell r="CQ1284">
            <v>1</v>
          </cell>
          <cell r="CU1284">
            <v>1</v>
          </cell>
          <cell r="CX1284">
            <v>0</v>
          </cell>
          <cell r="CY1284">
            <v>1</v>
          </cell>
          <cell r="DB1284">
            <v>0</v>
          </cell>
          <cell r="DC1284" t="str">
            <v>Veistormaure &lt;em&gt;Galium mollugo &lt;/em&gt;(tidligere &lt;i&gt;G. mollugo &lt;/i&gt;subsp. &lt;em&gt;mollugo&lt;/em&gt;)&lt;em&gt; &lt;/em&gt;er utbredt i Europa nord til Sør-Skandinavia. Planten er en langlevd flerårig urt med vegetativ vekst med jordstengler, frøreproduksjon, og spredning av fruktene med dyr, folk, redskaper og kanskje fugl. Det er uvisst om den har effektiv frøreproduksjon i Norge.</v>
          </cell>
          <cell r="DD1284" t="str">
            <v>&lt;p&gt;Veistormaure er knyttet til industritomter, og ble først funnet i i VA Vennesla: Hunsfoss (papirfabrikk) i 1892 og senere flere steder i Oslo fra 1923 og i Øf Moss (cellulosefabrikk) 1929. Det siste funnet er i Bu Hurum: Tofte (cellulosefabrikk) 2004 2005. Mye av opplysningene, inkludert belegg i herbariene, er tvilsomme eller basert på opplagte feilbestemmelser. Planten synes å være stabil, eller i det minste semi-stabil, i Oslo og kanskje i Hurum. Den er trolig sterkt oversett og kan ha et høgt mørketall.&lt;/p&gt;</v>
          </cell>
          <cell r="DE1284" t="str">
            <v>Arten har trolig kommet inn til Norge med ulike transportmidler, kanskje også med grasfrø og ballastjord.</v>
          </cell>
          <cell r="DF1284" t="str">
            <v>Invasjonspotensialet er lavt: arten har både kort median levetid og knapt noen ekspansjonshastighet i det hele tatt. Det er usikkert hvorvidt den har effektiv frøreproduksjon og kan danne bestander i Norge.</v>
          </cell>
          <cell r="DG1284" t="str">
            <v>Arten vurderes til ingen kjent økologisk effekt. Det er mulig at arten kan hybridisere, og kanskje introgressivt, med den vanlige norske arten stormaure &lt;i&gt;G. album &lt;/i&gt;(tidligere &lt;i&gt;G. mollugo&lt;/i&gt; subsp. &lt;i&gt;erectum&lt;/i&gt;). I så fall ville dette være hybridisering mellom to fremmede arter, den ene kommet til landet før 1800 (&lt;i&gt;G. album&lt;/i&gt;) og den andre etter (&lt;i&gt;G. mollugo&lt;/i&gt;), og effekten ville være ubetydelig økologisk og bare skyldes det valgte årstallet 1800. Vi velger derfor å se bort fra denne effekten, også fordi hybridisering ikke er dokumentert, i hvert fall ikke i Norge.</v>
          </cell>
          <cell r="DH1284" t="str">
            <v>&lt;p&gt;Veistormaure vurderes til ingen kjent økologisk risiko.&lt;/p&gt;</v>
          </cell>
          <cell r="DI1284">
            <v>0</v>
          </cell>
        </row>
        <row r="1285">
          <cell r="B1285" t="str">
            <v>Fragaria virginiana</v>
          </cell>
          <cell r="C1285" t="str">
            <v>Mill.</v>
          </cell>
          <cell r="D1285" t="str">
            <v>virginiajordbær</v>
          </cell>
          <cell r="E1285">
            <v>63277</v>
          </cell>
          <cell r="F1285">
            <v>103317</v>
          </cell>
          <cell r="G1285" t="str">
            <v>ExpertGroups/Karplanter/N</v>
          </cell>
          <cell r="H1285" t="str">
            <v>Karplanter</v>
          </cell>
          <cell r="I1285" t="str">
            <v>Karplanter</v>
          </cell>
          <cell r="J1285" t="str">
            <v>AlienSpecie</v>
          </cell>
          <cell r="N1285">
            <v>3</v>
          </cell>
          <cell r="Q1285">
            <v>1</v>
          </cell>
          <cell r="T1285" t="str">
            <v>LO</v>
          </cell>
          <cell r="U1285">
            <v>2</v>
          </cell>
          <cell r="V1285" t="str">
            <v>3AB,1</v>
          </cell>
          <cell r="X1285">
            <v>2</v>
          </cell>
          <cell r="Y1285">
            <v>2</v>
          </cell>
          <cell r="Z1285">
            <v>1</v>
          </cell>
          <cell r="AA1285">
            <v>1878</v>
          </cell>
          <cell r="AB1285" t="str">
            <v>terrestrial</v>
          </cell>
          <cell r="AD1285" t="str">
            <v>unknown</v>
          </cell>
          <cell r="AE1285" t="str">
            <v>yes</v>
          </cell>
          <cell r="AF1285" t="str">
            <v>unknown</v>
          </cell>
          <cell r="AG1285">
            <v>2006</v>
          </cell>
          <cell r="AH1285" t="str">
            <v>Ak Skedsmo: Strømmen</v>
          </cell>
          <cell r="AI1285">
            <v>5</v>
          </cell>
          <cell r="AJ1285" t="str">
            <v>V</v>
          </cell>
          <cell r="AK1285" t="str">
            <v>V</v>
          </cell>
          <cell r="AL1285">
            <v>3</v>
          </cell>
          <cell r="AM1285" t="str">
            <v>importDirect</v>
          </cell>
          <cell r="AN1285">
            <v>3</v>
          </cell>
          <cell r="AO1285" t="str">
            <v>introductionEscaped</v>
          </cell>
          <cell r="AP1285" t="str">
            <v>Øs,OsA,Bu</v>
          </cell>
          <cell r="AQ1285">
            <v>24</v>
          </cell>
          <cell r="AR1285">
            <v>5</v>
          </cell>
          <cell r="AS1285">
            <v>120</v>
          </cell>
          <cell r="AT1285">
            <v>5000</v>
          </cell>
          <cell r="AU1285">
            <v>240</v>
          </cell>
          <cell r="AV1285">
            <v>75</v>
          </cell>
          <cell r="AW1285" t="str">
            <v>Ingen kjent effekt</v>
          </cell>
          <cell r="AX1285" t="str">
            <v>Ingen kjent effekt</v>
          </cell>
          <cell r="BC1285" t="str">
            <v>Ingen kjent effekt</v>
          </cell>
          <cell r="BD1285" t="str">
            <v>Ingen kjent effekt</v>
          </cell>
          <cell r="BE1285" t="str">
            <v>no</v>
          </cell>
          <cell r="BF1285" t="str">
            <v>no</v>
          </cell>
          <cell r="BK1285" t="str">
            <v>temperate_boreal:NorthAndCentralAmerica|temperate_nemoral:NorthAndCentralAmerica|subtropic_unspecified:NorthAndCentralAmerica</v>
          </cell>
          <cell r="BM1285" t="str">
            <v>temperate_boreal:NorthAndCentralAmerica|temperate_nemoral:Europe,NorthAndCentralAmerica|subtropic_unspecified:NorthAndCentralAmerica</v>
          </cell>
          <cell r="BO1285">
            <v>3</v>
          </cell>
          <cell r="BR1285" t="str">
            <v>RedListCategoryLevel</v>
          </cell>
          <cell r="BT1285">
            <v>3</v>
          </cell>
          <cell r="BV1285" t="str">
            <v>X</v>
          </cell>
          <cell r="BW1285" t="str">
            <v>SpreadYearlyIncreaseCalculatedExpansionSpeed</v>
          </cell>
          <cell r="BX1285">
            <v>163.04</v>
          </cell>
          <cell r="BY1285">
            <v>1</v>
          </cell>
          <cell r="CB1285" t="str">
            <v>T4,T40,T37</v>
          </cell>
          <cell r="CC1285">
            <v>1</v>
          </cell>
          <cell r="CH1285">
            <v>1</v>
          </cell>
          <cell r="CM1285">
            <v>1</v>
          </cell>
          <cell r="CQ1285">
            <v>1</v>
          </cell>
          <cell r="CU1285">
            <v>1</v>
          </cell>
          <cell r="CX1285">
            <v>0</v>
          </cell>
          <cell r="CY1285">
            <v>1</v>
          </cell>
          <cell r="DB1285">
            <v>0</v>
          </cell>
          <cell r="DC1285" t="str">
            <v>Virginiajordbær&lt;em&gt; Fragaria virginiana &lt;/em&gt;er en vidt utbredt nordamerikansk art og er en av stamartene til hagejordbær&lt;em&gt; F&lt;/em&gt;. x &lt;em&gt;ananassa&lt;/em&gt;. Den er en langlevd flerårig urt med klonal vekst og formering med lange utløpere som setter bladrosetter som rotslår, og som raskt utvikler seg til sjølstendige individer. Arten har også frøreproduksjon, og de saftige fruktene spres med pattedyr og fugl over nokså korte distanser. Vi vet ikke om seksuell reproduksjon er realisert i norsk natur: blomstene er funksjonelt enkjønnete. Dette gjør imidlertid at hunnplanter blir lettere pollinert fra andre, vanlige &lt;i&gt;Fragaria&lt;/i&gt;-arter enn fra egen art, noe som gir bra muligheter for hybridisering. Arten er kommet inn som hageplante, både til pynt og som bærplante.</v>
          </cell>
          <cell r="DD1285" t="str">
            <v>&lt;p&gt;Virginiajordbær har en nokså rar funnhistorie. Første godkjente funn er fra Ho Askøy i 1878. Deretter er det et gap til Ho Bergen i 1941 (men Bergensbelegget er ikke kontrollert). Neste godtatte funn er fra Allingmo i Øf Aremark i 1955. Så er det et gap på over 40 år før de moderne funnene fra 1999, og i de siste tiårene er arten funnet flere steder i Østfold, Oslo/Akershus og Buskerud. Vi antar at den kan ha vært mye oversett.&lt;/p&gt;</v>
          </cell>
          <cell r="DE1285" t="str">
            <v>Arten har spredd seg fra dyrkning, trolig både gjennom frø og hageutkast.</v>
          </cell>
          <cell r="DF1285" t="str">
            <v>Invasjonspotensialet er moderat, en kombinasjon av moderat lang median levetid og moderat (til begrenset) ekspansjonshastighet.</v>
          </cell>
          <cell r="DG1285" t="str">
            <v>Arten vurderes til ikke å ha noen kjent negativ økologisk effekt. Den sprer seg litt ut fra hager, til dels inn i lysåpen skog (ofte skrinn og tørr), men i så små mengder at den ikke påvirker naturtyper eller andre arter.&lt;br/&gt;Arten kan hybridisere med en stedegen art, markjordbær &lt;i&gt;Fragaria vesca&lt;/i&gt;. Hybriden er funnet ett sted, på Bygdøy i Oslo. De to artene er imidlertid på svært ulike kromosomtallsnivå: markjordbær er diplois (2n = 14) mens virginiajordbær er oktoploid (2n = 56). Det er ytterst lite sannsynlig at hybridisering kan bidra med genoverføring til markjordbær.</v>
          </cell>
          <cell r="DH1285" t="str">
            <v>&lt;p&gt;Virginiajordbær vurderes til lav økologisk risiko og bare på grunn av invasjonspotensialet.&lt;/p&gt;</v>
          </cell>
          <cell r="DI1285">
            <v>0</v>
          </cell>
        </row>
        <row r="1286">
          <cell r="B1286" t="str">
            <v>Rosa 'Hollandica'</v>
          </cell>
          <cell r="D1286" t="str">
            <v>kamtsjatkarose</v>
          </cell>
          <cell r="E1286">
            <v>78176</v>
          </cell>
          <cell r="F1286">
            <v>119957</v>
          </cell>
          <cell r="G1286" t="str">
            <v>ExpertGroups/Karplanter/N</v>
          </cell>
          <cell r="H1286" t="str">
            <v>Karplanter</v>
          </cell>
          <cell r="I1286" t="str">
            <v>Karplanter</v>
          </cell>
          <cell r="J1286" t="str">
            <v>AlienSpecie</v>
          </cell>
          <cell r="N1286">
            <v>3</v>
          </cell>
          <cell r="Q1286">
            <v>1</v>
          </cell>
          <cell r="T1286" t="str">
            <v>LO</v>
          </cell>
          <cell r="U1286">
            <v>2</v>
          </cell>
          <cell r="V1286" t="str">
            <v>3B,1</v>
          </cell>
          <cell r="X1286">
            <v>2</v>
          </cell>
          <cell r="Y1286">
            <v>3</v>
          </cell>
          <cell r="Z1286">
            <v>1</v>
          </cell>
          <cell r="AA1286">
            <v>1991</v>
          </cell>
          <cell r="AB1286" t="str">
            <v>terrestrial</v>
          </cell>
          <cell r="AD1286" t="str">
            <v>unknown</v>
          </cell>
          <cell r="AE1286" t="str">
            <v>yes</v>
          </cell>
          <cell r="AF1286" t="str">
            <v>unknown</v>
          </cell>
          <cell r="AG1286">
            <v>2007</v>
          </cell>
          <cell r="AH1286" t="str">
            <v>Oslo: Bygdøy</v>
          </cell>
          <cell r="AI1286">
            <v>10</v>
          </cell>
          <cell r="AJ1286" t="str">
            <v>V</v>
          </cell>
          <cell r="AL1286">
            <v>1</v>
          </cell>
          <cell r="AM1286" t="str">
            <v>importDirect</v>
          </cell>
          <cell r="AN1286">
            <v>1</v>
          </cell>
          <cell r="AO1286" t="str">
            <v>introductionEscaped</v>
          </cell>
          <cell r="AP1286" t="str">
            <v>OsA,Ve,Te,Aa,Sf,Mr,St,No</v>
          </cell>
          <cell r="AQ1286">
            <v>60</v>
          </cell>
          <cell r="AR1286">
            <v>5</v>
          </cell>
          <cell r="AS1286">
            <v>300</v>
          </cell>
          <cell r="AT1286">
            <v>235000</v>
          </cell>
          <cell r="AU1286">
            <v>600</v>
          </cell>
          <cell r="AV1286">
            <v>100</v>
          </cell>
          <cell r="AW1286" t="str">
            <v>Ingen kjent effekt</v>
          </cell>
          <cell r="AX1286" t="str">
            <v>Ingen kjent effekt</v>
          </cell>
          <cell r="BC1286" t="str">
            <v>Ingen kjent effekt</v>
          </cell>
          <cell r="BD1286" t="str">
            <v>Ingen kjent effekt</v>
          </cell>
          <cell r="BE1286" t="str">
            <v>no</v>
          </cell>
          <cell r="BF1286" t="str">
            <v>no</v>
          </cell>
          <cell r="BK1286" t="str">
            <v>unknown:Asia</v>
          </cell>
          <cell r="BM1286" t="str">
            <v>temperate_nemoral:Europe</v>
          </cell>
          <cell r="BO1286">
            <v>2</v>
          </cell>
          <cell r="BR1286" t="str">
            <v>RedListCategoryLevel</v>
          </cell>
          <cell r="BT1286">
            <v>3</v>
          </cell>
          <cell r="BW1286" t="str">
            <v>SpreadYearlyIncreaseCalculatedExpansionSpeed</v>
          </cell>
          <cell r="BX1286">
            <v>184.08</v>
          </cell>
          <cell r="BY1286">
            <v>1</v>
          </cell>
          <cell r="CB1286" t="str">
            <v>T43,T40,T35,T37</v>
          </cell>
          <cell r="CC1286">
            <v>1</v>
          </cell>
          <cell r="CH1286">
            <v>1</v>
          </cell>
          <cell r="CM1286">
            <v>1</v>
          </cell>
          <cell r="CQ1286">
            <v>1</v>
          </cell>
          <cell r="CU1286">
            <v>1</v>
          </cell>
          <cell r="CX1286">
            <v>0</v>
          </cell>
          <cell r="CY1286">
            <v>1</v>
          </cell>
          <cell r="DB1286">
            <v>0</v>
          </cell>
          <cell r="DC1286" t="str">
            <v>&lt;p&gt;Kamtsjatkarose &lt;em&gt;Rosa &lt;/em&gt;&amp;#39:Hollandica&amp;#39: er en del av rynkerose-komplekset, trolig en gruppe av hagehybrider mellom arter fra Nordøst-Asia. Den er innført og populær som hagebusk. Arten er en langlevd flerårig busk. Vi antar at den har frøformering og at de saftige fruktene (nypene) kan spres med fugl og havstrømmer.&lt;/p&gt;</v>
          </cell>
          <cell r="DD1286" t="str">
            <v>&lt;p&gt;Kamtsjatkarose ble først dokumentert i norsk natur i 1991, i AA Tvedestrand: Laget. Etter neste funn i 2005 i SF Gulen er den funnet over steder spredt rundt om i landet nord til Nordland, inkludert Oslo, Akershus, Vestfold, Telemark, Møre og Romsdal, Sør-Trøndelag, og mange steder i Nordland.&lt;/p&gt;</v>
          </cell>
          <cell r="DE1286" t="str">
            <v>Planten er innført hageplante og stort sett spredt ved utkast fra hager. Den er funnet mange steder de siste 10 årene, mest trolig ved rotskudd-vekst fra plantete busker og på hageutkast. Det er litt uvisst om den frø-reproduserer og kan danne reelle bestander, men den gode fruktsettingen tyder på den har et potensial for det. &lt;br/&gt;</v>
          </cell>
          <cell r="DF1286" t="str">
            <v>Invasjonspotensialet er moderat, som en kombinasjon av begrenset median levetid og en moderat ekspansjonshastighet.</v>
          </cell>
          <cell r="DG1286" t="str">
            <v>Det er ingen kjente negative økologiske effekter knyttet til planten.</v>
          </cell>
          <cell r="DH1286" t="str">
            <v>&lt;p&gt;Kamtsjatkarose vurderes å medføre lav økologisk risiko, og bare på grunn av invasjonspotensialet.&lt;/p&gt;</v>
          </cell>
          <cell r="DI1286">
            <v>0</v>
          </cell>
        </row>
        <row r="1287">
          <cell r="B1287" t="str">
            <v>Rosa micrantha</v>
          </cell>
          <cell r="C1287" t="str">
            <v>Borrer ex Sm.</v>
          </cell>
          <cell r="E1287">
            <v>105284</v>
          </cell>
          <cell r="F1287">
            <v>145631</v>
          </cell>
          <cell r="G1287" t="str">
            <v>ExpertGroups/Karplanter/N</v>
          </cell>
          <cell r="H1287" t="str">
            <v>Karplanter</v>
          </cell>
          <cell r="I1287" t="str">
            <v>Karplanter</v>
          </cell>
          <cell r="J1287" t="str">
            <v>NotApplicable</v>
          </cell>
          <cell r="M1287" t="str">
            <v>canNotEstablishWithin50years</v>
          </cell>
          <cell r="AA1287">
            <v>2008</v>
          </cell>
          <cell r="AB1287" t="str">
            <v>terrestrial</v>
          </cell>
          <cell r="AD1287" t="str">
            <v>unknown</v>
          </cell>
          <cell r="AE1287" t="str">
            <v>no</v>
          </cell>
          <cell r="AF1287" t="str">
            <v>unknown</v>
          </cell>
          <cell r="AI1287">
            <v>10</v>
          </cell>
          <cell r="AJ1287" t="str">
            <v>V</v>
          </cell>
          <cell r="AW1287" t="str">
            <v>Ingen kjent effekt</v>
          </cell>
          <cell r="AX1287" t="str">
            <v>Ingen kjent effekt</v>
          </cell>
          <cell r="BC1287" t="str">
            <v>Ingen kjent effekt</v>
          </cell>
          <cell r="BD1287" t="str">
            <v>Ingen kjent effekt</v>
          </cell>
          <cell r="BK1287" t="str">
            <v>temperate_nemoral:Europe,Asia|subtropic_mediterranean:Europe,Asia,Africa</v>
          </cell>
          <cell r="BM1287" t="str">
            <v>temperate_nemoral:Europe,Asia|subtropic_mediterranean:Europe,Asia,Africa</v>
          </cell>
          <cell r="DI1287">
            <v>0</v>
          </cell>
        </row>
        <row r="1288">
          <cell r="B1288" t="str">
            <v>Rosa moyesii</v>
          </cell>
          <cell r="C1288" t="str">
            <v>Hemsl. &amp; E.H.Wilson</v>
          </cell>
          <cell r="D1288" t="str">
            <v>mandarinrose</v>
          </cell>
          <cell r="E1288">
            <v>63357</v>
          </cell>
          <cell r="F1288">
            <v>103397</v>
          </cell>
          <cell r="G1288" t="str">
            <v>ExpertGroups/Karplanter/N</v>
          </cell>
          <cell r="H1288" t="str">
            <v>Karplanter</v>
          </cell>
          <cell r="I1288" t="str">
            <v>Karplanter</v>
          </cell>
          <cell r="J1288" t="str">
            <v>AlienSpecie</v>
          </cell>
          <cell r="N1288">
            <v>2</v>
          </cell>
          <cell r="Q1288">
            <v>1</v>
          </cell>
          <cell r="T1288" t="str">
            <v>LO</v>
          </cell>
          <cell r="U1288">
            <v>2</v>
          </cell>
          <cell r="V1288" t="str">
            <v>2AB,1</v>
          </cell>
          <cell r="AA1288">
            <v>1950</v>
          </cell>
          <cell r="AB1288" t="str">
            <v>terrestrial</v>
          </cell>
          <cell r="AD1288" t="str">
            <v>unknown</v>
          </cell>
          <cell r="AE1288" t="str">
            <v>no</v>
          </cell>
          <cell r="AF1288" t="str">
            <v>unknown</v>
          </cell>
          <cell r="AI1288">
            <v>10</v>
          </cell>
          <cell r="AJ1288" t="str">
            <v>V</v>
          </cell>
          <cell r="AL1288">
            <v>1</v>
          </cell>
          <cell r="AM1288" t="str">
            <v>importDirect</v>
          </cell>
          <cell r="AN1288">
            <v>2</v>
          </cell>
          <cell r="AO1288" t="str">
            <v>introductionEscaped</v>
          </cell>
          <cell r="AP1288" t="str">
            <v>Sf,Mr,St,No</v>
          </cell>
          <cell r="AQ1288">
            <v>20</v>
          </cell>
          <cell r="AR1288">
            <v>5</v>
          </cell>
          <cell r="AS1288">
            <v>100</v>
          </cell>
          <cell r="AT1288">
            <v>44700</v>
          </cell>
          <cell r="AU1288">
            <v>200</v>
          </cell>
          <cell r="AV1288">
            <v>80</v>
          </cell>
          <cell r="AW1288" t="str">
            <v>Ingen kjent effekt</v>
          </cell>
          <cell r="AX1288" t="str">
            <v>Ingen kjent effekt</v>
          </cell>
          <cell r="BC1288" t="str">
            <v>Ingen kjent effekt</v>
          </cell>
          <cell r="BD1288" t="str">
            <v>Ingen kjent effekt</v>
          </cell>
          <cell r="BE1288" t="str">
            <v>no</v>
          </cell>
          <cell r="BF1288" t="str">
            <v>no</v>
          </cell>
          <cell r="BG1288" t="str">
            <v>V</v>
          </cell>
          <cell r="BK1288" t="str">
            <v>temperate_nemoral:Asia</v>
          </cell>
          <cell r="BM1288" t="str">
            <v>temperate_boreal:Europe|temperate_nemoral:Europe,Asia</v>
          </cell>
          <cell r="BO1288">
            <v>2</v>
          </cell>
          <cell r="BR1288" t="str">
            <v>RedListCategoryLevel</v>
          </cell>
          <cell r="BT1288">
            <v>2</v>
          </cell>
          <cell r="BW1288" t="str">
            <v>SpreadYearlyIncreaseCalculatedExpansionSpeed</v>
          </cell>
          <cell r="BX1288">
            <v>113.95</v>
          </cell>
          <cell r="BY1288">
            <v>1</v>
          </cell>
          <cell r="CB1288" t="str">
            <v>T40,T43,T4-C-18</v>
          </cell>
          <cell r="CC1288">
            <v>1</v>
          </cell>
          <cell r="CH1288">
            <v>1</v>
          </cell>
          <cell r="CM1288">
            <v>1</v>
          </cell>
          <cell r="CQ1288">
            <v>1</v>
          </cell>
          <cell r="CU1288">
            <v>1</v>
          </cell>
          <cell r="CX1288">
            <v>0</v>
          </cell>
          <cell r="CY1288">
            <v>1</v>
          </cell>
          <cell r="DB1288">
            <v>0</v>
          </cell>
          <cell r="DC1288" t="str">
            <v>Mandarinrose &lt;i&gt;Rosa moyesii&lt;/i&gt; er en nokså stor busk fra høyereliggende strøk i sentrale og vestre Kina. Den har seksuell frøreproduksjon. Fruktene (nypene) spises og spres av fugl. Ved forrige vurderingsrunde var det kun kjent to funn fra 1990-tallet og begge ble antatt å skyldes hageutkast. Arten ble vurdert å være for varmekrevende for våre forhold. Funn av frøplanter i 2006 i No Bodø tyder på at dette ikke stemmer lenger. Arten blir følgelig risikovurdert.</v>
          </cell>
          <cell r="DD1288" t="str">
            <v>Arten ble først dokumentert i SF Hyllestad: Borsholmen i 1994 og deretter i MR Volda: Volda i 1997, begge antatt å være resultat av hageutkast. I 2006 ble det observert frøplanter av arten i No Bodø: Løpsmarka. Toppet med to funn i 2015: MR Ørskog (i spredning fra plantet hekk) og ST Trondheim (i kratt) tyder dette på at arten faktisk reproduserer i Norge og at den er i spredning, men at den ennå ikke er etablert med selvstendig reproduserende bestand i norsk natur.</v>
          </cell>
          <cell r="DE1288" t="str">
            <v>Arten har spredd seg fra dyrkning trolig både gjennom hageutkast og etter hvert også gjennom frø.</v>
          </cell>
          <cell r="DF1288" t="str">
            <v>Invasjonspotensialet er lbegrenset, en kombinasjon av begrenset median levetid og begrenset ekspansjonshastighet.</v>
          </cell>
          <cell r="DG1288" t="str">
            <v>Det er ingen kjente negative økologiske effekter knyttet til arten.</v>
          </cell>
          <cell r="DH1288" t="str">
            <v>Mandarinrose &lt;i&gt;Rosa moyesii&lt;/i&gt; vurderes til lav risiko i norsk natur. Den har et begrenset invasjonspotensial, men det er mulig at arten er helt i starten på sin spredning. Frøplanter er nylig observert, og den kan derfor ha en mulighet til å etablere seg på sikt.</v>
          </cell>
          <cell r="DI1288">
            <v>0</v>
          </cell>
        </row>
        <row r="1289">
          <cell r="B1289" t="str">
            <v>Rosa multiflora</v>
          </cell>
          <cell r="C1289" t="str">
            <v>Thunb.</v>
          </cell>
          <cell r="D1289" t="str">
            <v>småklatrerose</v>
          </cell>
          <cell r="E1289">
            <v>63358</v>
          </cell>
          <cell r="F1289">
            <v>103398</v>
          </cell>
          <cell r="G1289" t="str">
            <v>ExpertGroups/Karplanter/N</v>
          </cell>
          <cell r="H1289" t="str">
            <v>Karplanter</v>
          </cell>
          <cell r="I1289" t="str">
            <v>Karplanter</v>
          </cell>
          <cell r="J1289" t="str">
            <v>AlienSpecie</v>
          </cell>
          <cell r="N1289">
            <v>3</v>
          </cell>
          <cell r="O1289" t="str">
            <v>V</v>
          </cell>
          <cell r="Q1289">
            <v>1</v>
          </cell>
          <cell r="T1289" t="str">
            <v>LO</v>
          </cell>
          <cell r="U1289">
            <v>2</v>
          </cell>
          <cell r="V1289" t="str">
            <v>3B,1</v>
          </cell>
          <cell r="AA1289">
            <v>1974</v>
          </cell>
          <cell r="AB1289" t="str">
            <v>terrestrial</v>
          </cell>
          <cell r="AD1289" t="str">
            <v>unknown</v>
          </cell>
          <cell r="AE1289" t="str">
            <v>no</v>
          </cell>
          <cell r="AF1289" t="str">
            <v>unknown</v>
          </cell>
          <cell r="AG1289">
            <v>2004</v>
          </cell>
          <cell r="AH1289" t="str">
            <v>Ak Ås: Nebba</v>
          </cell>
          <cell r="AI1289">
            <v>10</v>
          </cell>
          <cell r="AJ1289" t="str">
            <v>V</v>
          </cell>
          <cell r="AL1289">
            <v>1</v>
          </cell>
          <cell r="AM1289" t="str">
            <v>importDirect</v>
          </cell>
          <cell r="AN1289">
            <v>2</v>
          </cell>
          <cell r="AO1289" t="str">
            <v>introductionEscaped</v>
          </cell>
          <cell r="AP1289" t="str">
            <v>Øs,OsA,Bu,Ve,Aa,Va,Ro,Ho,Sf,Mr,Tr</v>
          </cell>
          <cell r="AQ1289">
            <v>76</v>
          </cell>
          <cell r="AR1289">
            <v>5</v>
          </cell>
          <cell r="AS1289">
            <v>380</v>
          </cell>
          <cell r="AT1289">
            <v>245000</v>
          </cell>
          <cell r="AU1289">
            <v>760</v>
          </cell>
          <cell r="AV1289">
            <v>90</v>
          </cell>
          <cell r="AW1289" t="str">
            <v>Ingen kjent effekt</v>
          </cell>
          <cell r="AX1289" t="str">
            <v>Ingen kjent effekt</v>
          </cell>
          <cell r="BC1289" t="str">
            <v>Ingen kjent effekt</v>
          </cell>
          <cell r="BD1289" t="str">
            <v>Ingen kjent effekt</v>
          </cell>
          <cell r="BE1289" t="str">
            <v>no</v>
          </cell>
          <cell r="BF1289" t="str">
            <v>no</v>
          </cell>
          <cell r="BK1289" t="str">
            <v>temperate_nemoral:Asia</v>
          </cell>
          <cell r="BM1289" t="str">
            <v>temperate_nemoral:Europe,Asia,NorthAndCentralAmerica|subtropic_humid:NorthAndCentralAmerica</v>
          </cell>
          <cell r="BO1289">
            <v>2</v>
          </cell>
          <cell r="BR1289" t="str">
            <v>RedListCategoryLevel</v>
          </cell>
          <cell r="BT1289">
            <v>3</v>
          </cell>
          <cell r="BV1289" t="str">
            <v>X</v>
          </cell>
          <cell r="BW1289" t="str">
            <v>SpreadYearlyIncreaseObservations</v>
          </cell>
          <cell r="BX1289">
            <v>187</v>
          </cell>
          <cell r="BY1289">
            <v>1</v>
          </cell>
          <cell r="CB1289" t="str">
            <v>T40,T43,T40,T32,T4</v>
          </cell>
          <cell r="CC1289">
            <v>1</v>
          </cell>
          <cell r="CH1289">
            <v>1</v>
          </cell>
          <cell r="CM1289">
            <v>1</v>
          </cell>
          <cell r="CQ1289">
            <v>1</v>
          </cell>
          <cell r="CU1289">
            <v>1</v>
          </cell>
          <cell r="CX1289">
            <v>0</v>
          </cell>
          <cell r="CY1289">
            <v>1</v>
          </cell>
          <cell r="DB1289">
            <v>0</v>
          </cell>
          <cell r="DC1289" t="str">
            <v>Småklatrerose &lt;i&gt;Rosa multiflora&lt;/i&gt; er en liten rosebusk som opprinnelig kommer fra Øst-Asia (Øst-Kina, Japan, Korea). Den dyrkes noe som prydbusk (har mange, men nokså små hvite blomster), men den er viktigere i hagebruket som podegrunnlag for andre kulturroser. Den har seksuell frøformering, og de saftige fruktene (nypene) spises av fugl som flyr vekk og skiter ut frøene.</v>
          </cell>
          <cell r="DD1289" t="str">
            <v>Småklatrerose ble først dokumentert i Ho Lindås i 1974 og deretter i SF Gulen og MR Ultstein i 1975. Den hadde spredte forekomster i kyststrøkene i Sør-Norge fram til begynnelsen av 2000-tallet hvor ekspansjonen økte. Mange av funnene er trolig knyttet til hageutkast eller er gjenstående, men flere av de senere tyder på at det også kan være snakk om frøforvilling, eksempelvis AA Arendal 2016: "frøforvillet". Den er pr. i dag dokumentert fra 11 fylker nord til og med Troms uten noe egentlig mønster.</v>
          </cell>
          <cell r="DE1289" t="str">
            <v>Artens funn knyttes i hovedsak til hageutkast og noe vegetativ spredning fra dyrket materiale (det er ofte slik at den podete rosa dør bort, mens podegrunnlaget lever videre). Noen av de senere funnene tyder imidlertid på at den også kan spre seg med frø fra dyrkning, men dette er foreløpig litt usikkert.</v>
          </cell>
          <cell r="DF1289" t="str">
            <v>Invasjonspotensialet er moderat, med usikkerhet til begrenset, som en kombinasjon av begrenset median levetid og moderat (til begrenset) ekspansjonshastighet.</v>
          </cell>
          <cell r="DG1289" t="str">
            <v>Det er ingen påviste negative økologiske effekter knyttet til arten i norsk natur, men arten er kjent som problematisk i 31 stater i USA (se USDA Forest Service 2006, Flora of North America, Banasiak &amp; Meiners 2009), inkludert flere nordlige stater som ligger innenfor det nemorale området (arten finnes også i flere provinser i Canada, men det er ukjent om den er problematisk også her). Det angis at den kan danne ugjennomtrengelig kratt som fortrenger hjemlige arter (se Invasive Plants in Pennsylvania, USDA Forest Service 2006: se også Wenning 2012). Det kan ikke utelukkes at arten kan bli problematisk også hos oss på sikt, men vi har foreløpig ikke datagrunnlag nok til å postulere dette.</v>
          </cell>
          <cell r="DH1289" t="str">
            <v>Småklatrerose vurderes til lav risiko i norsk natur. Det skyldes en kombinasjon mellom et moderat (til begrenset) invasjonspotensial og ingen kjente negative økologiske effekter i norsk natur, foreløpig. Negative økologiske effekter kan imidlertid ikke utelukkes på sikt, da slike er kjent fra en rekke stater i USA.</v>
          </cell>
          <cell r="DI1289">
            <v>5</v>
          </cell>
        </row>
        <row r="1290">
          <cell r="B1290" t="str">
            <v>Rosa pendulina</v>
          </cell>
          <cell r="C1290" t="str">
            <v>L.</v>
          </cell>
          <cell r="D1290" t="str">
            <v>bergrose</v>
          </cell>
          <cell r="E1290">
            <v>136950</v>
          </cell>
          <cell r="F1290">
            <v>103399</v>
          </cell>
          <cell r="G1290" t="str">
            <v>ExpertGroups/Karplanter/N</v>
          </cell>
          <cell r="H1290" t="str">
            <v>Karplanter</v>
          </cell>
          <cell r="I1290" t="str">
            <v>Karplanter</v>
          </cell>
          <cell r="J1290" t="str">
            <v>AlienSpecie</v>
          </cell>
          <cell r="N1290">
            <v>3</v>
          </cell>
          <cell r="O1290" t="str">
            <v>V</v>
          </cell>
          <cell r="Q1290">
            <v>1</v>
          </cell>
          <cell r="T1290" t="str">
            <v>LO</v>
          </cell>
          <cell r="U1290">
            <v>2</v>
          </cell>
          <cell r="V1290" t="str">
            <v>3B,1</v>
          </cell>
          <cell r="X1290">
            <v>2</v>
          </cell>
          <cell r="Y1290">
            <v>3</v>
          </cell>
          <cell r="Z1290">
            <v>1</v>
          </cell>
          <cell r="AA1290">
            <v>1879</v>
          </cell>
          <cell r="AB1290" t="str">
            <v>terrestrial</v>
          </cell>
          <cell r="AD1290" t="str">
            <v>unknown</v>
          </cell>
          <cell r="AE1290" t="str">
            <v>yes</v>
          </cell>
          <cell r="AF1290" t="str">
            <v>unknown</v>
          </cell>
          <cell r="AG1290">
            <v>1879</v>
          </cell>
          <cell r="AH1290" t="str">
            <v>Oslo: Svendstuen ved Frognerseteren</v>
          </cell>
          <cell r="AI1290">
            <v>10</v>
          </cell>
          <cell r="AJ1290" t="str">
            <v>V</v>
          </cell>
          <cell r="AL1290">
            <v>2</v>
          </cell>
          <cell r="AM1290" t="str">
            <v>importDirect</v>
          </cell>
          <cell r="AN1290">
            <v>2</v>
          </cell>
          <cell r="AO1290" t="str">
            <v>introductionEscaped</v>
          </cell>
          <cell r="AP1290" t="str">
            <v>He,St,No,Tr</v>
          </cell>
          <cell r="AQ1290">
            <v>24</v>
          </cell>
          <cell r="AR1290">
            <v>5</v>
          </cell>
          <cell r="AS1290">
            <v>120</v>
          </cell>
          <cell r="AT1290">
            <v>57000</v>
          </cell>
          <cell r="AU1290">
            <v>240</v>
          </cell>
          <cell r="AV1290">
            <v>60</v>
          </cell>
          <cell r="AW1290" t="str">
            <v>Ingen kjent effekt</v>
          </cell>
          <cell r="AX1290" t="str">
            <v>Ingen kjent effekt</v>
          </cell>
          <cell r="BC1290" t="str">
            <v>Ingen kjent effekt</v>
          </cell>
          <cell r="BD1290" t="str">
            <v>Ingen kjent effekt</v>
          </cell>
          <cell r="BE1290" t="str">
            <v>no</v>
          </cell>
          <cell r="BF1290" t="str">
            <v>no</v>
          </cell>
          <cell r="BG1290" t="str">
            <v>V</v>
          </cell>
          <cell r="BK1290" t="str">
            <v>temperate_nemoral:Europe|subtropic_mediterranean:Europe</v>
          </cell>
          <cell r="BM1290" t="str">
            <v>temperate_boreal:Europe|temperate_nemoral:Europe,NorthAndCentralAmerica|subtropic_mediterranean:Europe</v>
          </cell>
          <cell r="BO1290">
            <v>2</v>
          </cell>
          <cell r="BR1290" t="str">
            <v>RedListCategoryLevel</v>
          </cell>
          <cell r="BT1290">
            <v>3</v>
          </cell>
          <cell r="BV1290" t="str">
            <v>X</v>
          </cell>
          <cell r="BW1290" t="str">
            <v>SpreadYearlyIncreaseCalculatedExpansionSpeed</v>
          </cell>
          <cell r="BX1290">
            <v>263.02999999999997</v>
          </cell>
          <cell r="BY1290">
            <v>1</v>
          </cell>
          <cell r="CB1290" t="str">
            <v>T4,T40,T4</v>
          </cell>
          <cell r="CC1290">
            <v>1</v>
          </cell>
          <cell r="CH1290">
            <v>1</v>
          </cell>
          <cell r="CM1290">
            <v>1</v>
          </cell>
          <cell r="CQ1290">
            <v>1</v>
          </cell>
          <cell r="CU1290">
            <v>1</v>
          </cell>
          <cell r="CX1290">
            <v>0</v>
          </cell>
          <cell r="CY1290">
            <v>1</v>
          </cell>
          <cell r="DB1290">
            <v>0</v>
          </cell>
          <cell r="DC1290" t="str">
            <v>Bergrose&lt;em&gt; Rosa pendulina &lt;/em&gt;er en stor, langlevd busk som kommer fra fjellstrøk i Mellom- og Sør-Europa. Den frøreproduserer, og de saftige fruktene (nypene) spres effektivt av fugl, trolig potensielt over lange distanser (km). Arten er innført som prydbusk, med en viss økning i senere tid.</v>
          </cell>
          <cell r="DD1290" t="str">
            <v>&lt;p&gt;Bergrose kan reprodusere og danne bestand i Norge dersom den får mulighet til det. Arten var etablert ett sted i skogen i Holmenkollen-området i Oslo på 1800-tallet (dokumentert med 10 herbariebelegg i 1879, noe som tyder på en stor interesse), men forsvant til slutt, kanskje ved nedbygging. I 2007 ble en ny bestand oppdaget i Ringvebukta på Lade i ST Trondheim, og i 2008 ble spredning observert ved Målselv kirkegård i Tr Målselv, tillegg til tre funn totalt i perioden 2014-2016 i He Hamar, ST Røros, og Ak Asker. Arten kan være på vei inn i norsk natur (igjen).&lt;/p&gt;</v>
          </cell>
          <cell r="DE1290" t="str">
            <v>Arten spres fra dyrkning, kanskje via hageutkast og trolig også med frø.</v>
          </cell>
          <cell r="DF1290" t="str">
            <v>Arten har et moderat invasjonspotensial, med usikkerhet til begrenset, som en kombinasjon av begrenset median levetid og moderat (til begrenset) ekspansjonshastighet.</v>
          </cell>
          <cell r="DG1290" t="str">
            <v>Det er ingen kjente negative økologiske effekter knyttet til arten. Den forvilles og etableres direkte ut i skog, men forventes ikke å opptre i slike mengder at den fortrenger andre planter eller forstyrrer balansen mellom planter med saftige frukter og fugler.</v>
          </cell>
          <cell r="DH1290" t="str">
            <v>&lt;p&gt;Arten vurderes til lav økologisk risiko i norsk natur, og bare på grunn av invasjonspotensialet.&lt;/p&gt;</v>
          </cell>
          <cell r="DI1290">
            <v>0</v>
          </cell>
        </row>
        <row r="1291">
          <cell r="B1291" t="str">
            <v>Rosa sachalinensis</v>
          </cell>
          <cell r="E1291">
            <v>85660</v>
          </cell>
          <cell r="F1291">
            <v>128781</v>
          </cell>
          <cell r="G1291" t="str">
            <v>ExpertGroups/Karplanter/N</v>
          </cell>
          <cell r="H1291" t="str">
            <v>Karplanter</v>
          </cell>
          <cell r="I1291" t="str">
            <v>Karplanter</v>
          </cell>
          <cell r="J1291" t="str">
            <v>NotApplicable</v>
          </cell>
          <cell r="M1291" t="str">
            <v>NotPresentInRegion</v>
          </cell>
          <cell r="AB1291" t="str">
            <v>terrestrial</v>
          </cell>
          <cell r="AE1291" t="str">
            <v>no</v>
          </cell>
          <cell r="AF1291" t="str">
            <v>unknown</v>
          </cell>
          <cell r="AI1291">
            <v>10</v>
          </cell>
          <cell r="AJ1291" t="str">
            <v>V</v>
          </cell>
          <cell r="BK1291" t="str">
            <v>temperate_boreal:Asia|temperate_nemoral:Asia</v>
          </cell>
          <cell r="BM1291" t="str">
            <v>temperate_boreal:Asia|temperate_nemoral:Asia</v>
          </cell>
          <cell r="DI1291">
            <v>0</v>
          </cell>
        </row>
        <row r="1292">
          <cell r="B1292" t="str">
            <v>Rosa virginiana</v>
          </cell>
          <cell r="C1292" t="str">
            <v>Mill.</v>
          </cell>
          <cell r="D1292" t="str">
            <v>virginiarose</v>
          </cell>
          <cell r="E1292">
            <v>105286</v>
          </cell>
          <cell r="F1292">
            <v>145633</v>
          </cell>
          <cell r="G1292" t="str">
            <v>ExpertGroups/Karplanter/N</v>
          </cell>
          <cell r="H1292" t="str">
            <v>Karplanter</v>
          </cell>
          <cell r="I1292" t="str">
            <v>Karplanter</v>
          </cell>
          <cell r="J1292" t="str">
            <v>NotApplicable</v>
          </cell>
          <cell r="M1292" t="str">
            <v>canNotEstablishWithin50years</v>
          </cell>
          <cell r="AA1292">
            <v>1997</v>
          </cell>
          <cell r="AB1292" t="str">
            <v>terrestrial</v>
          </cell>
          <cell r="AD1292" t="str">
            <v>unknown</v>
          </cell>
          <cell r="AE1292" t="str">
            <v>no</v>
          </cell>
          <cell r="AF1292" t="str">
            <v>unknown</v>
          </cell>
          <cell r="AI1292">
            <v>10</v>
          </cell>
          <cell r="AJ1292" t="str">
            <v>V</v>
          </cell>
          <cell r="AW1292" t="str">
            <v>Ingen kjent effekt</v>
          </cell>
          <cell r="AX1292" t="str">
            <v>Ingen kjent effekt</v>
          </cell>
          <cell r="BC1292" t="str">
            <v>Ingen kjent effekt</v>
          </cell>
          <cell r="BD1292" t="str">
            <v>Ingen kjent effekt</v>
          </cell>
          <cell r="BK1292" t="str">
            <v>temperate_nemoral:NorthAndCentralAmerica</v>
          </cell>
          <cell r="BM1292" t="str">
            <v>temperate_nemoral:Europe,NorthAndCentralAmerica</v>
          </cell>
          <cell r="DI1292">
            <v>0</v>
          </cell>
        </row>
        <row r="1293">
          <cell r="B1293" t="str">
            <v>Rosa ×alba</v>
          </cell>
          <cell r="C1293" t="str">
            <v>L.</v>
          </cell>
          <cell r="D1293" t="str">
            <v>albarose</v>
          </cell>
          <cell r="E1293">
            <v>85661</v>
          </cell>
          <cell r="F1293">
            <v>128782</v>
          </cell>
          <cell r="G1293" t="str">
            <v>ExpertGroups/Karplanter/N</v>
          </cell>
          <cell r="H1293" t="str">
            <v>Karplanter</v>
          </cell>
          <cell r="I1293" t="str">
            <v>Karplanter</v>
          </cell>
          <cell r="J1293" t="str">
            <v>NotApplicable</v>
          </cell>
          <cell r="M1293" t="str">
            <v>canNotEstablishWithin50years</v>
          </cell>
          <cell r="AA1293">
            <v>2001</v>
          </cell>
          <cell r="AB1293" t="str">
            <v>terrestrial</v>
          </cell>
          <cell r="AD1293" t="str">
            <v>unknown</v>
          </cell>
          <cell r="AE1293" t="str">
            <v>no</v>
          </cell>
          <cell r="AF1293" t="str">
            <v>unknown</v>
          </cell>
          <cell r="AI1293">
            <v>10</v>
          </cell>
          <cell r="AW1293" t="str">
            <v>Ingen kjent effekt</v>
          </cell>
          <cell r="AX1293" t="str">
            <v>Ingen kjent effekt</v>
          </cell>
          <cell r="BC1293" t="str">
            <v>Ingen kjent effekt</v>
          </cell>
          <cell r="BD1293" t="str">
            <v>Ingen kjent effekt</v>
          </cell>
          <cell r="BK1293" t="str">
            <v>unknown:Europe</v>
          </cell>
          <cell r="BM1293" t="str">
            <v>temperate_nemoral:Europe</v>
          </cell>
          <cell r="DI1293">
            <v>0</v>
          </cell>
        </row>
        <row r="1294">
          <cell r="B1294" t="str">
            <v>Acer ginnala</v>
          </cell>
          <cell r="C1294" t="str">
            <v>Maxim.</v>
          </cell>
          <cell r="D1294" t="str">
            <v>sibirlønn</v>
          </cell>
          <cell r="E1294">
            <v>63517</v>
          </cell>
          <cell r="F1294">
            <v>103557</v>
          </cell>
          <cell r="G1294" t="str">
            <v>ExpertGroups/Karplanter/N</v>
          </cell>
          <cell r="H1294" t="str">
            <v>Karplanter</v>
          </cell>
          <cell r="I1294" t="str">
            <v>Karplanter</v>
          </cell>
          <cell r="J1294" t="str">
            <v>AlienSpecie</v>
          </cell>
          <cell r="N1294">
            <v>4</v>
          </cell>
          <cell r="O1294" t="str">
            <v>V</v>
          </cell>
          <cell r="Q1294">
            <v>2</v>
          </cell>
          <cell r="R1294" t="str">
            <v>V</v>
          </cell>
          <cell r="T1294" t="str">
            <v>HI</v>
          </cell>
          <cell r="U1294">
            <v>4</v>
          </cell>
          <cell r="V1294" t="str">
            <v>4B,2E</v>
          </cell>
          <cell r="W1294" t="str">
            <v>LO,PH</v>
          </cell>
          <cell r="X1294">
            <v>3</v>
          </cell>
          <cell r="Y1294">
            <v>4</v>
          </cell>
          <cell r="Z1294">
            <v>1</v>
          </cell>
          <cell r="AA1294">
            <v>1959</v>
          </cell>
          <cell r="AB1294" t="str">
            <v>terrestrial</v>
          </cell>
          <cell r="AD1294" t="str">
            <v>unknown</v>
          </cell>
          <cell r="AE1294" t="str">
            <v>yes</v>
          </cell>
          <cell r="AF1294" t="str">
            <v>yes</v>
          </cell>
          <cell r="AG1294">
            <v>2001</v>
          </cell>
          <cell r="AH1294" t="str">
            <v>Ak Nesodden: Illjernet</v>
          </cell>
          <cell r="AI1294">
            <v>15</v>
          </cell>
          <cell r="AJ1294" t="str">
            <v>V</v>
          </cell>
          <cell r="AL1294">
            <v>1</v>
          </cell>
          <cell r="AM1294" t="str">
            <v>importDirect</v>
          </cell>
          <cell r="AN1294">
            <v>5</v>
          </cell>
          <cell r="AO1294" t="str">
            <v>introductionEscaped,spreadNaturalDispersal,introductionReleased</v>
          </cell>
          <cell r="AP1294" t="str">
            <v>Øs,OsA,He,Op,Bu,Ve,Te,Aa,Va,St,Tr</v>
          </cell>
          <cell r="AQ1294">
            <v>208</v>
          </cell>
          <cell r="AR1294">
            <v>3</v>
          </cell>
          <cell r="AS1294">
            <v>624</v>
          </cell>
          <cell r="AT1294">
            <v>135000</v>
          </cell>
          <cell r="AU1294">
            <v>2400</v>
          </cell>
          <cell r="AV1294">
            <v>60</v>
          </cell>
          <cell r="AW1294" t="str">
            <v>Ingen kjent effekt</v>
          </cell>
          <cell r="AX1294" t="str">
            <v>Ingen kjent effekt</v>
          </cell>
          <cell r="BC1294" t="str">
            <v>Ingen kjent effekt</v>
          </cell>
          <cell r="BD1294" t="str">
            <v>Ingen kjent effekt</v>
          </cell>
          <cell r="BE1294" t="str">
            <v>no</v>
          </cell>
          <cell r="BF1294" t="str">
            <v>no</v>
          </cell>
          <cell r="BG1294" t="str">
            <v>V</v>
          </cell>
          <cell r="BK1294" t="str">
            <v>temperate_boreal:Asia|temperate_nemoral:Asia</v>
          </cell>
          <cell r="BM1294" t="str">
            <v>temperate_boreal:Europe,Asia,NorthAndCentralAmerica|temperate_nemoral:Europe,Asia,NorthAndCentralAmerica</v>
          </cell>
          <cell r="BO1294">
            <v>3</v>
          </cell>
          <cell r="BR1294" t="str">
            <v>RedListCategoryLevel</v>
          </cell>
          <cell r="BT1294">
            <v>4</v>
          </cell>
          <cell r="BV1294" t="str">
            <v>X</v>
          </cell>
          <cell r="BW1294" t="str">
            <v>SpreadYearlyIncreaseObservations</v>
          </cell>
          <cell r="BX1294">
            <v>564</v>
          </cell>
          <cell r="BY1294">
            <v>1</v>
          </cell>
          <cell r="CB1294" t="str">
            <v>T4,T4</v>
          </cell>
          <cell r="CC1294">
            <v>1</v>
          </cell>
          <cell r="CH1294">
            <v>2</v>
          </cell>
          <cell r="CJ1294" t="str">
            <v>X</v>
          </cell>
          <cell r="CL1294" t="str">
            <v>T4</v>
          </cell>
          <cell r="CM1294">
            <v>1</v>
          </cell>
          <cell r="CQ1294">
            <v>1</v>
          </cell>
          <cell r="CT1294" t="str">
            <v>T4</v>
          </cell>
          <cell r="CU1294">
            <v>1</v>
          </cell>
          <cell r="CX1294">
            <v>0</v>
          </cell>
          <cell r="CY1294">
            <v>1</v>
          </cell>
          <cell r="DB1294">
            <v>0</v>
          </cell>
          <cell r="DC1294" t="str">
            <v>Sibirlønn &lt;em&gt;Acer ginnala&lt;/em&gt; er et lite, men langlevd tre som formerer seg seksuelt med frø. Fruktene har vinge og er vindspredte over kortere distanser, sjelden mer enn 50-100 m. Arten har sin naturlige utbredelse i Øst-Asia, men er innført flere steder som prydtre. Arten etablerer seg i skog og skogkanter, i hovedsak i lågurt-typer.</v>
          </cell>
          <cell r="DD1294" t="str">
            <v>&lt;p&gt;Første funn av sibirlønn &lt;i&gt;s&lt;/i&gt;om forvillet i Norge var i 1981 i VA Kristiansand og med et drøyt tiår til neste funn i Bu Lier i 1992 og Bu Drammen i 1996. På 2000-tallet er det registrert stadig nye funn i flere deler av Sør- og Øst-Norge: AA Tvedestrand 2000, Ak Nesodden og Lørenskog 2001, He Eidskog, Øf Moss og Oslo 2003, osv. Den er nå funnet i totalt 11 fylker, inkludert Troms. Dette ser ut til å være en art i sterk ekspansjon. Arten stammer fra en større del av Nordøst-Asia, med spenn fra kontinentalt til middels oseanisk klima. I Norge er den trolig best tilpasset klimaet i noe mer kontinentale deler av sonene boreonemoral og sørboreal, dvs. på Østlandet, Sørlandet og i indre og midtre deler av Trøndelag.&lt;/p&gt;</v>
          </cell>
          <cell r="DE1294" t="str">
            <v>Sibirlønn er innført som prydtre og har spredt seg fra grøntanlegg og hager ut i norsk natur. En forekomst skyldes også utsetting i norsk natur til som trekkplante for bier (Ak Asker: Sem). I tillegg er arten såpass godt etablert at den nå også sprer seg på egen hånd i norsk natur.</v>
          </cell>
          <cell r="DF1294" t="str">
            <v>Invasjonspotensialet er stort med usikkerhet til moderat, en kombinasjon av moderat levetid og stor (til moderat) ekspansjonshastighet. Til tross for sen innførsel er arten nå solid etablert og med rask ekspansjon. Sibirlønn&lt;i&gt; &lt;/i&gt;er i sterk spredning i landet. De aller fleste funnene er fra de senere årene. Dette er en av de raskest ekspanderende vedplantene i norsk natur.</v>
          </cell>
          <cell r="DG1294" t="str">
            <v>Arten vurderes å ha en liten økologisk effekt med usikkerhet til ingen kjent. Foreløpig er arten i Norge i hovedsak funnet på avfallsplasser, skrotemark, boligutbyggingsområder og veikanter, men det finnes også flere funn i skog og skogkanter. Den er ansett som "invasive" i flere stater i USA, og den har vide økologiske preferanser og er dessuten skyggetolerant (se Global Invasive Species Database 2018). Den er angitt å fortrenge hjemlig vegetasjon, på grunn av sin evne til å skygge ut andre arter. Dette er foreløpig ikke direkte observert i Norge, men på grunn av 50 års-perspektivet og erfaringer fra USA, tas dette inn i vurderingen. Lønn generelt skiller dessuten ut substanser som hindrer veksten til nærstående planter (allelopati), men dette er ikke tatt inn i vurderingen (se Global Invasive Species Database 2018 med referanser).</v>
          </cell>
          <cell r="DH1294" t="str">
            <v>&lt;p&gt;Sibirlønn vurderes til høy økologisk risiko med usikkerhet både til potensielt høg og låg risiko. Dette er en kombinasjon av et stort (til moderat) invasjonspotensial og en liten (til ingen kjent) økologisk effekt. Det er erfaringer fra USA som danner grunnlaget for denne vurderingen, og usikkerhet omkring hvorvidt dette vil være gjeldende hos oss er grunnen til at det er satt usikkerhet nedover på den økologiske effekten.&lt;/p&gt;</v>
          </cell>
          <cell r="DI1294">
            <v>1</v>
          </cell>
        </row>
        <row r="1295">
          <cell r="B1295" t="str">
            <v>Echinops sphaerocephalus</v>
          </cell>
          <cell r="C1295" t="str">
            <v>L.</v>
          </cell>
          <cell r="D1295" t="str">
            <v>kuletistel</v>
          </cell>
          <cell r="E1295">
            <v>60518</v>
          </cell>
          <cell r="F1295">
            <v>100558</v>
          </cell>
          <cell r="G1295" t="str">
            <v>ExpertGroups/Karplanter/N</v>
          </cell>
          <cell r="H1295" t="str">
            <v>Karplanter</v>
          </cell>
          <cell r="I1295" t="str">
            <v>Karplanter</v>
          </cell>
          <cell r="J1295" t="str">
            <v>AlienSpecie</v>
          </cell>
          <cell r="N1295">
            <v>3</v>
          </cell>
          <cell r="Q1295">
            <v>3</v>
          </cell>
          <cell r="T1295" t="str">
            <v>HI</v>
          </cell>
          <cell r="U1295">
            <v>4</v>
          </cell>
          <cell r="V1295" t="str">
            <v>3A,3D</v>
          </cell>
          <cell r="X1295">
            <v>4</v>
          </cell>
          <cell r="Y1295">
            <v>3</v>
          </cell>
          <cell r="Z1295">
            <v>3</v>
          </cell>
          <cell r="AA1295">
            <v>1871</v>
          </cell>
          <cell r="AB1295" t="str">
            <v>terrestrial</v>
          </cell>
          <cell r="AD1295" t="str">
            <v>unknown</v>
          </cell>
          <cell r="AE1295" t="str">
            <v>yes</v>
          </cell>
          <cell r="AF1295" t="str">
            <v>unknown</v>
          </cell>
          <cell r="AG1295">
            <v>1871</v>
          </cell>
          <cell r="AH1295" t="str">
            <v>Oslo: Bygdøy, "Ladegaardsøen ved Hovedgaarden ... i største Mængde"</v>
          </cell>
          <cell r="AI1295">
            <v>10</v>
          </cell>
          <cell r="AJ1295" t="str">
            <v>V</v>
          </cell>
          <cell r="AL1295">
            <v>2</v>
          </cell>
          <cell r="AM1295" t="str">
            <v>importDirect</v>
          </cell>
          <cell r="AN1295">
            <v>4</v>
          </cell>
          <cell r="AO1295" t="str">
            <v>introductionEscaped,spreadNaturalDispersal</v>
          </cell>
          <cell r="AP1295" t="str">
            <v>Øs,OsA,He,Bu,Ve,Va,Ro,No</v>
          </cell>
          <cell r="AQ1295">
            <v>112</v>
          </cell>
          <cell r="AR1295">
            <v>6</v>
          </cell>
          <cell r="AS1295">
            <v>672</v>
          </cell>
          <cell r="AT1295">
            <v>102000</v>
          </cell>
          <cell r="AU1295">
            <v>1300</v>
          </cell>
          <cell r="AV1295">
            <v>50</v>
          </cell>
          <cell r="AW1295" t="str">
            <v>Ingen kjent effekt</v>
          </cell>
          <cell r="AX1295" t="str">
            <v>Ingen kjent effekt</v>
          </cell>
          <cell r="BC1295" t="str">
            <v>Ingen kjent effekt</v>
          </cell>
          <cell r="BD1295" t="str">
            <v>Ingen kjent effekt</v>
          </cell>
          <cell r="BE1295" t="str">
            <v>no</v>
          </cell>
          <cell r="BF1295" t="str">
            <v>no</v>
          </cell>
          <cell r="BH1295" t="str">
            <v>V</v>
          </cell>
          <cell r="BI1295" t="str">
            <v>V</v>
          </cell>
          <cell r="BK1295" t="str">
            <v>temperate_nemoral:Europe,Asia|temperate_dry:Europe,Asia|subtropic_mediterranean:Europe,Asia</v>
          </cell>
          <cell r="BM1295" t="str">
            <v>temperate_nemoral:Europe,Asia,NorthAndCentralAmerica|temperate_dry:Europe,Asia|subtropic_mediterranean:Europe,Asia</v>
          </cell>
          <cell r="BO1295">
            <v>3</v>
          </cell>
          <cell r="BR1295" t="str">
            <v>RedListCategoryLevel</v>
          </cell>
          <cell r="BT1295">
            <v>2</v>
          </cell>
          <cell r="BW1295" t="str">
            <v>SpreadYearlyIncreaseObservations</v>
          </cell>
          <cell r="BX1295">
            <v>71</v>
          </cell>
          <cell r="BY1295">
            <v>1</v>
          </cell>
          <cell r="CB1295" t="str">
            <v>T40,T42,T32-C-1,T32-C-3,T32-C-5,T32-C-7,T24,T29</v>
          </cell>
          <cell r="CC1295">
            <v>3</v>
          </cell>
          <cell r="CG1295" t="str">
            <v>T32-C-5,T32-C-7</v>
          </cell>
          <cell r="CH1295">
            <v>1</v>
          </cell>
          <cell r="CL1295" t="str">
            <v>T32-C-5,T32-C-7</v>
          </cell>
          <cell r="CM1295">
            <v>2</v>
          </cell>
          <cell r="CP1295" t="str">
            <v>Åpen grunnlendt kalkmark i boreonemoral sone</v>
          </cell>
          <cell r="CQ1295">
            <v>1</v>
          </cell>
          <cell r="CT1295" t="str">
            <v>T32-C-5,T32-C-7</v>
          </cell>
          <cell r="CU1295">
            <v>1</v>
          </cell>
          <cell r="CX1295">
            <v>0</v>
          </cell>
          <cell r="CY1295">
            <v>1</v>
          </cell>
          <cell r="DB1295">
            <v>0</v>
          </cell>
          <cell r="DC1295" t="str">
            <v>Kuletistel &lt;em&gt;Echinops sphaerocephalus &lt;/em&gt;er en langlevd flerårig urt fra Europa og Vest-Asia. Arten har både klonal vekst og omfattende frøformering. Fruktene spres med dyr, kanskje også litt med vind. Arten er en nokså gammel hagestaude i Norge, kommet inn rundt midten av 1800-tallet eller kanskje mye tidligere (dyrket i Danmark siden slutten av 1600-tallet i følge Hartvig 2015). Den er nå erstattet av litt mer spektakulære slektninger (blå kuletistel, balkankuletistel). Arten inntar ofte grasmark av ulike typer, inkludert forlatte enger og urterik mark på grunnlende på kalk.</v>
          </cell>
          <cell r="DD1295" t="str">
            <v>&lt;p&gt;Kuletistel er en nokså gammel hagestaude i Norge, nå nesten helt erstattet i hagene av litt mer spektakulære slektninger (blå kuletistel, balkankuletistel). Arten var etablert ved første observasjon utenfor hager, på Bygdøy i Oslo i 1871. Den har hatt noen få forekomster på Bygdøy og flere av disse har holdt seg til i dag. Arten hadde de første 100 årene en svært langsom spredning i Oslo, Bærum, Asker og Frogn, kanskje egenspredning. Den er nå under langsom etablering i Øf Fredrikstad, He Løten, Bu Lier og kanskje Vf Larvik, med noen strøforekomster vestover til Rogaland og &amp;#233:n forekomst rapportert fra No Bodø (2015, som frøspredt fra plantning).&lt;/p&gt;</v>
          </cell>
          <cell r="DE1295" t="str">
            <v>Arten er inført som hageplante og spredt ut fra hager med frø og trolig også ved utkast. Den har stor egenspredning med vind- og dyrespredte frukter, men over nokså korte avstander.</v>
          </cell>
          <cell r="DF1295" t="str">
            <v>Invasjonspotensialet er moderat, en kombinasjon av moderat (med usikkerhet til lang) median levetid og begrenset ekspansjonshastighet, Arten er etablert med mange gamle og noen nyere forekomster, men med liten ekspansjon. Ekspansjonshastighet beregnet som økning i forekomstareal per år (beregnet for perioden etter 1980) gir noe høgere hastighet enn beregnet med skriptet, men innafor grenseverdiene for samme kategori.</v>
          </cell>
          <cell r="DG1295" t="str">
            <v>Arten vurderes å ha en middels økologisk effekt. Den inntar forlatt grasmark, inkludert enger og grunnlendt kalkmark med flere sårbare og truete planter. Den danner tette, høgvokste bestander og fortrenger andre planter, også lokale bestander av sjeldne og truete planter. Planten er svært tornete og bidrar også til å hindre beiting som ellers kunne holde vegetasjonen lågvokst, en fordel for andre, konkurransesvake arter. De negative effektene er særlig markert på grunnlendt kalkmark på Sørøstlandet.</v>
          </cell>
          <cell r="DH1295" t="str">
            <v>&lt;p&gt; Kuletistel vurderes til høg økologisk risiko, i en kombinasjon av moderat invasjonspotensial og en middels økologisk effekt. Arten forviller og etablerer seg på ulike typer skrotemark, men også i flerårs-tangvoller og på grusmark nær havstrand, på grunnlendt mark på basisk grunn, og i kulturmarkseng som er ute av bruk. Den er rimelig ekspansiv og fortrenger stedegne arter der den danner større bestander, hovedsakelig på grunnlendt kalkmark i Oslofeltet. Spredningshastigheten er ikke truende, men arten inntar og kan flekkvis overta dominansen i sårbare vegetasjonstyper.&lt;/p&gt;</v>
          </cell>
          <cell r="DI1295">
            <v>1</v>
          </cell>
        </row>
        <row r="1296">
          <cell r="B1296" t="str">
            <v>Lamprocapnos spectabilis</v>
          </cell>
          <cell r="C1296" t="str">
            <v>(L.) Fukuhara</v>
          </cell>
          <cell r="D1296" t="str">
            <v>løytnantshjerte</v>
          </cell>
          <cell r="E1296">
            <v>134020</v>
          </cell>
          <cell r="F1296">
            <v>103031</v>
          </cell>
          <cell r="G1296" t="str">
            <v>ExpertGroups/Karplanter/N</v>
          </cell>
          <cell r="H1296" t="str">
            <v>Karplanter</v>
          </cell>
          <cell r="I1296" t="str">
            <v>Karplanter</v>
          </cell>
          <cell r="J1296" t="str">
            <v>AlienSpecie</v>
          </cell>
          <cell r="N1296">
            <v>2</v>
          </cell>
          <cell r="Q1296">
            <v>1</v>
          </cell>
          <cell r="T1296" t="str">
            <v>LO</v>
          </cell>
          <cell r="U1296">
            <v>2</v>
          </cell>
          <cell r="V1296" t="str">
            <v>2AB,1</v>
          </cell>
          <cell r="X1296">
            <v>1</v>
          </cell>
          <cell r="Y1296">
            <v>1</v>
          </cell>
          <cell r="Z1296">
            <v>1</v>
          </cell>
          <cell r="AA1296">
            <v>1924</v>
          </cell>
          <cell r="AB1296" t="str">
            <v>terrestrial</v>
          </cell>
          <cell r="AD1296" t="str">
            <v>unknown</v>
          </cell>
          <cell r="AE1296" t="str">
            <v>yes</v>
          </cell>
          <cell r="AF1296" t="str">
            <v>unknown</v>
          </cell>
          <cell r="AG1296">
            <v>1931</v>
          </cell>
          <cell r="AH1296" t="str">
            <v>Oslo: "Aker, sjølvspreidd i gartneri"</v>
          </cell>
          <cell r="AI1296">
            <v>10</v>
          </cell>
          <cell r="AJ1296" t="str">
            <v>V</v>
          </cell>
          <cell r="AL1296">
            <v>2</v>
          </cell>
          <cell r="AM1296" t="str">
            <v>importDirect</v>
          </cell>
          <cell r="AN1296">
            <v>2</v>
          </cell>
          <cell r="AO1296" t="str">
            <v>introductionEscaped</v>
          </cell>
          <cell r="AP1296" t="str">
            <v>Øs,OsA,Bu,Ve,Te,Va,Ho,Sf,Mr,St,Tr</v>
          </cell>
          <cell r="AQ1296">
            <v>80</v>
          </cell>
          <cell r="AR1296">
            <v>5</v>
          </cell>
          <cell r="AS1296">
            <v>400</v>
          </cell>
          <cell r="AT1296">
            <v>230000</v>
          </cell>
          <cell r="AU1296">
            <v>800</v>
          </cell>
          <cell r="AV1296">
            <v>80</v>
          </cell>
          <cell r="AW1296" t="str">
            <v>Ingen kjent effekt</v>
          </cell>
          <cell r="AX1296" t="str">
            <v>Ingen kjent effekt</v>
          </cell>
          <cell r="BC1296" t="str">
            <v>Ingen kjent effekt</v>
          </cell>
          <cell r="BD1296" t="str">
            <v>Ingen kjent effekt</v>
          </cell>
          <cell r="BE1296" t="str">
            <v>no</v>
          </cell>
          <cell r="BF1296" t="str">
            <v>no</v>
          </cell>
          <cell r="BG1296" t="str">
            <v>V</v>
          </cell>
          <cell r="BK1296" t="str">
            <v>temperate_nemoral:Asia</v>
          </cell>
          <cell r="BM1296" t="str">
            <v>temperate_boreal:Europe|temperate_nemoral:Europe,Asia,NorthAndCentralAmerica</v>
          </cell>
          <cell r="BO1296">
            <v>2</v>
          </cell>
          <cell r="BR1296" t="str">
            <v>RedListCategoryLevel</v>
          </cell>
          <cell r="BT1296">
            <v>2</v>
          </cell>
          <cell r="BW1296" t="str">
            <v>SpreadYearlyIncreaseObservations</v>
          </cell>
          <cell r="BX1296">
            <v>107</v>
          </cell>
          <cell r="BY1296">
            <v>1</v>
          </cell>
          <cell r="CB1296" t="str">
            <v>T35,T37,T40,T43,T4</v>
          </cell>
          <cell r="CC1296">
            <v>1</v>
          </cell>
          <cell r="CH1296">
            <v>1</v>
          </cell>
          <cell r="CM1296">
            <v>1</v>
          </cell>
          <cell r="CQ1296">
            <v>1</v>
          </cell>
          <cell r="CU1296">
            <v>1</v>
          </cell>
          <cell r="CX1296">
            <v>0</v>
          </cell>
          <cell r="CY1296">
            <v>1</v>
          </cell>
          <cell r="DB1296">
            <v>0</v>
          </cell>
          <cell r="DC1296" t="str">
            <v>Løytnantshjerte &lt;em&gt;Lamprocapnos spectabilis &lt;/em&gt;er en flerårig urt fra Kina, Korea og sørligste Russisk fjerne østen. Den formerer seg bare med frø og er antatt å kunne frøformere seg i Norge, og å ha hatt kortvarig stabile bestander, men indisiene er litt tynne. Arten er med stor sannsynlighet utkryssende, noe som reduserer muligheten for frøsetting hos en hageplante og spesielt hos forvillete planter. Det kan tenkes at alle de ca. 28 dokumenterte forekomstene bare er kortlevde resultater av utkast fra hager. Arten er aldri funnet over lengre tid på noen enkelt lokalitet, og de forekomstene som er registrert f.eks. etter 2000, utgjør kanskje mellom 15 og 20 individer totalt i norsk natur.</v>
          </cell>
          <cell r="DD1296" t="str">
            <v>&lt;p&gt;Arten ble først funnet på en "ballastplass" på Bygdøy i Oslo i 1924 ("ballast" var dengang nesten ensbetydende med avfall). Sju år senere ble den angitt som "sjølvspreidd i gartneri" i Aker i Oslo i 1931, noe som tyder på frøformering. Det er bare enkeltfunn i årene fram til 2000, i Østfold, Oslo, Vest-Agder, Hordaland, Sogn og Fjordane og Sør-Trøndelag, og aldri funn over flere år fra samme lokalitet. Etter 2000 er arten funnet mye oftere (57 % av alle funn) og i spredte fylker nord til Tr Tromsø, men heller ikke nå med gjenfunn på lokalitetene.&lt;/p&gt;</v>
          </cell>
          <cell r="DE1296" t="str">
            <v>Arten er innført som hageplante. Løytnantshjerte er en vanlig hagestaude som blir stadig mer populær. Den blir spredt ut fra hager ved dumping av hageavfall, kanskje en sjelden gang med frø (det opplyses av anonyme kjelder at arten nesten aldri setter frø i Norge).</v>
          </cell>
          <cell r="DF1296" t="str">
            <v>Invasjonspotensialet er begrenset, som en kombinasjon av begrenset median levetid og begrenset ekspansjonshastighet. Arten har få og romlig ytterst begrensete forekomster.</v>
          </cell>
          <cell r="DG1296" t="str">
            <v>Ingen kjent negativ økologisk effekt er knyttet til arten.</v>
          </cell>
          <cell r="DH1296" t="str">
            <v>&lt;p&gt;Løytnantshjerte vurderes til låg økologisk risiko, og bare på grunn av invasjonspotensialet. Arten har knapt stabil forekomst og knapt reproduksjon med frø i Norge, men den blir funnet nå og da fordi den er så hyppig dyrket i hager og hyppig utkastet.&lt;/p&gt;</v>
          </cell>
          <cell r="DI1296">
            <v>0</v>
          </cell>
        </row>
        <row r="1297">
          <cell r="B1297" t="str">
            <v>Lavandula angustifolia</v>
          </cell>
          <cell r="C1297" t="str">
            <v>Mill.</v>
          </cell>
          <cell r="D1297" t="str">
            <v>lavendel</v>
          </cell>
          <cell r="E1297">
            <v>134073</v>
          </cell>
          <cell r="F1297">
            <v>102317</v>
          </cell>
          <cell r="G1297" t="str">
            <v>ExpertGroups/Karplanter/N</v>
          </cell>
          <cell r="H1297" t="str">
            <v>Karplanter</v>
          </cell>
          <cell r="I1297" t="str">
            <v>Karplanter</v>
          </cell>
          <cell r="J1297" t="str">
            <v>AlienSpecie</v>
          </cell>
          <cell r="N1297">
            <v>1</v>
          </cell>
          <cell r="Q1297">
            <v>1</v>
          </cell>
          <cell r="T1297" t="str">
            <v>NK</v>
          </cell>
          <cell r="U1297">
            <v>1</v>
          </cell>
          <cell r="V1297" t="str">
            <v>1,1</v>
          </cell>
          <cell r="AA1297">
            <v>1897</v>
          </cell>
          <cell r="AB1297" t="str">
            <v>terrestrial</v>
          </cell>
          <cell r="AD1297" t="str">
            <v>unknown</v>
          </cell>
          <cell r="AE1297" t="str">
            <v>no</v>
          </cell>
          <cell r="AF1297" t="str">
            <v>unknown</v>
          </cell>
          <cell r="AI1297">
            <v>5</v>
          </cell>
          <cell r="AJ1297" t="str">
            <v>V</v>
          </cell>
          <cell r="AL1297">
            <v>1</v>
          </cell>
          <cell r="AM1297" t="str">
            <v>importDirect</v>
          </cell>
          <cell r="AN1297">
            <v>2</v>
          </cell>
          <cell r="AO1297" t="str">
            <v>introductionEscaped</v>
          </cell>
          <cell r="AP1297" t="str">
            <v>OsA</v>
          </cell>
          <cell r="AQ1297">
            <v>4</v>
          </cell>
          <cell r="AR1297">
            <v>3</v>
          </cell>
          <cell r="AS1297">
            <v>12</v>
          </cell>
          <cell r="AT1297">
            <v>1</v>
          </cell>
          <cell r="AU1297">
            <v>36</v>
          </cell>
          <cell r="AV1297">
            <v>50</v>
          </cell>
          <cell r="AW1297" t="str">
            <v>Ingen kjent effekt</v>
          </cell>
          <cell r="AX1297" t="str">
            <v>Ingen kjent effekt</v>
          </cell>
          <cell r="BC1297" t="str">
            <v>Ingen kjent effekt</v>
          </cell>
          <cell r="BD1297" t="str">
            <v>Ingen kjent effekt</v>
          </cell>
          <cell r="BE1297" t="str">
            <v>no</v>
          </cell>
          <cell r="BF1297" t="str">
            <v>no</v>
          </cell>
          <cell r="BG1297" t="str">
            <v>V</v>
          </cell>
          <cell r="BK1297" t="str">
            <v>subtropic_mediterranean:Europe,Africa</v>
          </cell>
          <cell r="BM1297" t="str">
            <v>temperate_nemoral:Europe,NorthAndCentralAmerica|subtropic_mediterranean:Europe,Africa,Oceania,NorthAndCentralAmerica</v>
          </cell>
          <cell r="BO1297">
            <v>1</v>
          </cell>
          <cell r="BR1297" t="str">
            <v>RedListCategoryLevel</v>
          </cell>
          <cell r="BT1297">
            <v>1</v>
          </cell>
          <cell r="BW1297" t="str">
            <v>SpreadYearlyIncreaseCalculatedExpansionSpeed</v>
          </cell>
          <cell r="BX1297">
            <v>0</v>
          </cell>
          <cell r="BY1297">
            <v>1</v>
          </cell>
          <cell r="CB1297" t="str">
            <v>T32-C-17,T35,T37,T39,T40</v>
          </cell>
          <cell r="CC1297">
            <v>1</v>
          </cell>
          <cell r="CH1297">
            <v>1</v>
          </cell>
          <cell r="CM1297">
            <v>1</v>
          </cell>
          <cell r="CQ1297">
            <v>1</v>
          </cell>
          <cell r="CU1297">
            <v>1</v>
          </cell>
          <cell r="CX1297">
            <v>0</v>
          </cell>
          <cell r="CY1297">
            <v>1</v>
          </cell>
          <cell r="DB1297">
            <v>0</v>
          </cell>
          <cell r="DC1297" t="str">
            <v>Lavendel &lt;i&gt;Lavandula angustifolia&lt;/i&gt; er en flerårig dvergbusk fra vestre Middelhavsområdet. Den formerer seg med frø, og frøformering er helt nylig påvist hos planter utendørs i Norge (observert i egen hage hos Trond Eirik H. Silsand i Te Porsgrunn, også observert i Bu Drammen: Konnerud av R. Elven), med spredning ved frø til norsk natur. Den er funnet på ulike typer skrotemark og dessuten i engvegetasjon på kalkgrunn.</v>
          </cell>
          <cell r="DD1297" t="str">
            <v>Lavendel er bare funnet sju steder i Norge, med første funn på Tromøya i Arendal i 1920. Funnene er gjort i Øf Fredrikstad 1960, Ak Nesodden 2016, Bu Drammen 2015 og Lier 1993, Vf Sande 2003, AA Arendal 1920 og Lillesand 1960. Arten dyrkes nå i svært stort omfang og setter frø i Norge. Frøplanter er observert i Bu Drammen 2015, og forekomsten på den vesle øya Steilene i Oslofjorden i Ak Nesodden i 2016 må også ha en lignende bakgrunn.</v>
          </cell>
          <cell r="DE1297" t="str">
            <v>Arten er innført hage- (og stue-)plante og spredt ut ved utkast og trolig ved frø.</v>
          </cell>
          <cell r="DF1297" t="str">
            <v>Invasjonspotensialet er lite, med kort median levetid og ingen ekspansjon foreløpig. Arten har få, om noen, forekomster og i praksis ingen økning/spredning.</v>
          </cell>
          <cell r="DG1297" t="str">
            <v>Ingen kjent negativ økologisk effekt er knyttet til arten.</v>
          </cell>
          <cell r="DH1297" t="str">
            <v>Lavendel vurderes til ingen kjent økologisk risiko. Den vil neppe bli noen risiko i norsk natur de kommende 50 år, sjøl om den kanskje kan etablere noen få forekomster.</v>
          </cell>
          <cell r="DI1297">
            <v>0</v>
          </cell>
        </row>
        <row r="1298">
          <cell r="B1298" t="str">
            <v>Lysimachia nummularia</v>
          </cell>
          <cell r="C1298" t="str">
            <v>L.</v>
          </cell>
          <cell r="D1298" t="str">
            <v>krypfredløs</v>
          </cell>
          <cell r="E1298">
            <v>61803</v>
          </cell>
          <cell r="F1298">
            <v>101843</v>
          </cell>
          <cell r="G1298" t="str">
            <v>ExpertGroups/Karplanter/N</v>
          </cell>
          <cell r="H1298" t="str">
            <v>Karplanter</v>
          </cell>
          <cell r="I1298" t="str">
            <v>Karplanter</v>
          </cell>
          <cell r="J1298" t="str">
            <v>AlienSpecie</v>
          </cell>
          <cell r="N1298">
            <v>4</v>
          </cell>
          <cell r="Q1298">
            <v>3</v>
          </cell>
          <cell r="T1298" t="str">
            <v>SE</v>
          </cell>
          <cell r="U1298">
            <v>5</v>
          </cell>
          <cell r="V1298" t="str">
            <v>4A,3D</v>
          </cell>
          <cell r="X1298">
            <v>4</v>
          </cell>
          <cell r="Y1298">
            <v>3</v>
          </cell>
          <cell r="Z1298">
            <v>3</v>
          </cell>
          <cell r="AA1298" t="str">
            <v>1766-1776</v>
          </cell>
          <cell r="AB1298" t="str">
            <v>terrestrial</v>
          </cell>
          <cell r="AD1298" t="str">
            <v>unknown</v>
          </cell>
          <cell r="AE1298" t="str">
            <v>yes</v>
          </cell>
          <cell r="AF1298" t="str">
            <v>unknown</v>
          </cell>
          <cell r="AG1298">
            <v>1838</v>
          </cell>
          <cell r="AH1298" t="str">
            <v>Te Skien: Follestad</v>
          </cell>
          <cell r="AI1298">
            <v>10</v>
          </cell>
          <cell r="AK1298" t="str">
            <v>V</v>
          </cell>
          <cell r="AL1298">
            <v>2</v>
          </cell>
          <cell r="AM1298" t="str">
            <v>importDirect</v>
          </cell>
          <cell r="AN1298">
            <v>5</v>
          </cell>
          <cell r="AO1298" t="str">
            <v>introductionEscaped,spreadNaturalDispersal,spreadTransportpollution</v>
          </cell>
          <cell r="AP1298" t="str">
            <v>Øs,OsA,He,Op,Bu,Ve,Te,Aa,Va,Ro,Ho,Sf,Mr,St,Nt,No</v>
          </cell>
          <cell r="AQ1298">
            <v>2200</v>
          </cell>
          <cell r="AR1298">
            <v>4</v>
          </cell>
          <cell r="AS1298">
            <v>8800</v>
          </cell>
          <cell r="AT1298">
            <v>275000</v>
          </cell>
          <cell r="AU1298">
            <v>18000</v>
          </cell>
          <cell r="AV1298">
            <v>50</v>
          </cell>
          <cell r="AW1298" t="str">
            <v>Ingen kjent effekt</v>
          </cell>
          <cell r="AX1298" t="str">
            <v>Ingen kjent effekt</v>
          </cell>
          <cell r="BC1298" t="str">
            <v>Ingen kjent effekt</v>
          </cell>
          <cell r="BD1298" t="str">
            <v>Ingen kjent effekt</v>
          </cell>
          <cell r="BE1298" t="str">
            <v>no</v>
          </cell>
          <cell r="BF1298" t="str">
            <v>no</v>
          </cell>
          <cell r="BG1298" t="str">
            <v>V</v>
          </cell>
          <cell r="BI1298" t="str">
            <v>V</v>
          </cell>
          <cell r="BK1298" t="str">
            <v>temperate_nemoral:Europe,Asia|subtropic_mediterranean:Europe,Asia</v>
          </cell>
          <cell r="BM1298" t="str">
            <v>temperate_boreal:Europe|temperate_nemoral:Europe,Asia,Oceania,NorthAndCentralAmerica|subtropic_mediterranean:Europe,Asia,Oceania</v>
          </cell>
          <cell r="BO1298">
            <v>4</v>
          </cell>
          <cell r="BR1298" t="str">
            <v>RedListCategoryLevel</v>
          </cell>
          <cell r="BT1298">
            <v>3</v>
          </cell>
          <cell r="BW1298" t="str">
            <v>SpreadYearlyIncreaseObservations</v>
          </cell>
          <cell r="BX1298">
            <v>272</v>
          </cell>
          <cell r="BY1298">
            <v>1</v>
          </cell>
          <cell r="CB1298" t="str">
            <v>T1,T2,T4,T32,T35,T40,T43</v>
          </cell>
          <cell r="CC1298">
            <v>3</v>
          </cell>
          <cell r="CG1298" t="str">
            <v>T2,T32</v>
          </cell>
          <cell r="CH1298">
            <v>2</v>
          </cell>
          <cell r="CL1298" t="str">
            <v>T2,T32,T32,T2</v>
          </cell>
          <cell r="CM1298">
            <v>2</v>
          </cell>
          <cell r="CP1298" t="str">
            <v>Åpen grunnlendt kalkmark i boreonemoral sone</v>
          </cell>
          <cell r="CQ1298">
            <v>1</v>
          </cell>
          <cell r="CU1298">
            <v>1</v>
          </cell>
          <cell r="CX1298">
            <v>0</v>
          </cell>
          <cell r="CY1298">
            <v>1</v>
          </cell>
          <cell r="DB1298">
            <v>0</v>
          </cell>
          <cell r="DC1298" t="str">
            <v>Krypfredløs &lt;em&gt;Lysimachia nummularia &lt;/em&gt;er en flerårig urt fra Mellom- og Sør-Europa og Kaukasus. Den har lange, krypende og rotslående skudd og formerer seg hovedsakelig ved skuddfragmenter. Den blomstrer og er potensielt frøformerende, men frøformering er meget sjelden, både hos ville og dyrkete planter, og bidrar knapt til formeringen. Arten er en meget populær og ekspansiv hagestaude og vokser som forvillet i en svært lang rekke naturtyper: hager, parker og plener, i gras- og urtemark i åpent lende og i lysåpen skog, og over berg og grunnlende, uten noen særskilte preferanser bortsett fra at marka ikke må være våt eller altfor basefattig. Når planten først kommer inn, så danner den et tett dekke av rotslående skudd som er vanskelig å få fjernet igjen, og den dekker marka slik at det er lite plass for andre planter.</v>
          </cell>
          <cell r="DD1298" t="str">
            <v>&lt;p&gt;Første kjente etablering for krypfredløs i Norge er i Te Skien: Follestad i 1838, og arten hadde en langsom ekspansjon utover på 1800-tallet med funn i Oslo, Te Skien, VA Kristiansand og Ho Bergen fram til 1880, men med sterk økning fram til 1900 og med funn i de fleste fylker nord til NT Inderøy, dvs. omtrent hele dagens kjente utbredelsesområde. I løpet av 1900-tallet ble arten utbredt over hele det utbredelsesområdet (arealpolygonet) den har i dag. Den er nå funnet på Østlandet inn til He Kongsberg, Mjøsområdet i Hedmark og Oppland og i Hallingdal til Bu Ål, og i kyststrøk til NT Levanger, Verdal og Inderøy og med en strøforekomst i No Bodø: Helligvær i 2016.&lt;/p&gt;</v>
          </cell>
          <cell r="DE1298" t="str">
            <v>Arten er innført hageplante, muligens allerede på slutten av 1700-tallet, men uten ekspansjon ut i norsk natur før i første halvdel av 1800-tallet. Den er spredt ut fra hager ved utvoksning og utkast. Videre spredning skjer ved forflytning av jordmasser og ved tråkk (og fragmentering).</v>
          </cell>
          <cell r="DF1298" t="str">
            <v>Arten har et stort invasjonspotensial, en kombinasjon av lang median levetid og moderat ekspansjonshastighet Den er solid etablert med hundretusener eller millioner av planter i norsk natur.</v>
          </cell>
          <cell r="DG1298" t="str">
            <v>Arten vurderes til middels stor negativ økologisk effekt. Den danner et heldekkende teppe og fortrenger de fleste andre urter der den invaderer. Den har et så breitt spekter av naturtyper som den invaderer, at den neppe oppnår noen betydelig dekning eller effekt i de fleste naturtyper, slik de er definert, men på baserik semi-naturlig eng og grunnlende anser vi at den kan ha en tydelig fortrengningseffekt, også på truete og sårbare arter generelt.</v>
          </cell>
          <cell r="DH1298" t="str">
            <v>&lt;p&gt;Krypfredløs vurderes til svært høg økologisk risiko, som en kombinasjon av stort invasjonspotensial og middels stor økologisk effekt. Den etablerer seg særlig godt på bergflater og på middels tørr, grunnlendt mark der den dekker over den stedegne vegetasjonen med en kompakt matte. Den har betydelig fortrengningseffekt og er langt fra å ha nådd sitt potensial her i landet ennå. Den er et godt eksempel på at "sex isn&amp;#39:t everything" dersom man skal lykkes, i og med at den er fullstendig uavhengig av seksuell frøformering.&lt;/p&gt;</v>
          </cell>
          <cell r="DI1298">
            <v>2</v>
          </cell>
        </row>
        <row r="1299">
          <cell r="B1299" t="str">
            <v>Rhododendron catawbiense</v>
          </cell>
          <cell r="C1299" t="str">
            <v>Michx.</v>
          </cell>
          <cell r="D1299" t="str">
            <v>parkrhododendron</v>
          </cell>
          <cell r="E1299">
            <v>61780</v>
          </cell>
          <cell r="F1299">
            <v>101820</v>
          </cell>
          <cell r="G1299" t="str">
            <v>ExpertGroups/Karplanter/N</v>
          </cell>
          <cell r="H1299" t="str">
            <v>Karplanter</v>
          </cell>
          <cell r="I1299" t="str">
            <v>Karplanter</v>
          </cell>
          <cell r="J1299" t="str">
            <v>AlienSpecie</v>
          </cell>
          <cell r="N1299">
            <v>2</v>
          </cell>
          <cell r="O1299" t="str">
            <v>V</v>
          </cell>
          <cell r="Q1299">
            <v>1</v>
          </cell>
          <cell r="T1299" t="str">
            <v>LO</v>
          </cell>
          <cell r="U1299">
            <v>2</v>
          </cell>
          <cell r="V1299" t="str">
            <v>2AB,1</v>
          </cell>
          <cell r="W1299" t="str">
            <v>NK</v>
          </cell>
          <cell r="AA1299">
            <v>1993</v>
          </cell>
          <cell r="AB1299" t="str">
            <v>terrestrial</v>
          </cell>
          <cell r="AD1299" t="str">
            <v>unknown</v>
          </cell>
          <cell r="AE1299" t="str">
            <v>yes</v>
          </cell>
          <cell r="AF1299" t="str">
            <v>unknown</v>
          </cell>
          <cell r="AI1299">
            <v>10</v>
          </cell>
          <cell r="AJ1299" t="str">
            <v>V</v>
          </cell>
          <cell r="AL1299">
            <v>2</v>
          </cell>
          <cell r="AM1299" t="str">
            <v>importDirect</v>
          </cell>
          <cell r="AN1299">
            <v>4</v>
          </cell>
          <cell r="AO1299" t="str">
            <v>introductionEscaped</v>
          </cell>
          <cell r="AP1299" t="str">
            <v>Bu,Va,Sf,Mr</v>
          </cell>
          <cell r="AQ1299">
            <v>28</v>
          </cell>
          <cell r="AR1299">
            <v>5</v>
          </cell>
          <cell r="AS1299">
            <v>140</v>
          </cell>
          <cell r="AT1299">
            <v>30600</v>
          </cell>
          <cell r="AU1299">
            <v>200</v>
          </cell>
          <cell r="AV1299">
            <v>40</v>
          </cell>
          <cell r="AW1299" t="str">
            <v>Ingen kjent effekt</v>
          </cell>
          <cell r="AX1299" t="str">
            <v>Ingen kjent effekt</v>
          </cell>
          <cell r="BC1299" t="str">
            <v>Ingen kjent effekt</v>
          </cell>
          <cell r="BD1299" t="str">
            <v>Ingen kjent effekt</v>
          </cell>
          <cell r="BE1299" t="str">
            <v>no</v>
          </cell>
          <cell r="BF1299" t="str">
            <v>no</v>
          </cell>
          <cell r="BG1299" t="str">
            <v>V</v>
          </cell>
          <cell r="BK1299" t="str">
            <v>temperate_nemoral:NorthAndCentralAmerica</v>
          </cell>
          <cell r="BM1299" t="str">
            <v>temperate_nemoral:Europe,NorthAndCentralAmerica</v>
          </cell>
          <cell r="BO1299">
            <v>2</v>
          </cell>
          <cell r="BQ1299" t="str">
            <v>X</v>
          </cell>
          <cell r="BR1299" t="str">
            <v>RedListCategoryLevel</v>
          </cell>
          <cell r="BT1299">
            <v>2</v>
          </cell>
          <cell r="BV1299" t="str">
            <v>X</v>
          </cell>
          <cell r="BW1299" t="str">
            <v>SpreadYearlyIncreaseCalculatedExpansionSpeed</v>
          </cell>
          <cell r="BX1299">
            <v>96.02</v>
          </cell>
          <cell r="BY1299">
            <v>1</v>
          </cell>
          <cell r="CB1299" t="str">
            <v>T4,T43,T40,T37</v>
          </cell>
          <cell r="CC1299">
            <v>1</v>
          </cell>
          <cell r="CH1299">
            <v>1</v>
          </cell>
          <cell r="CM1299">
            <v>1</v>
          </cell>
          <cell r="CQ1299">
            <v>1</v>
          </cell>
          <cell r="CU1299">
            <v>1</v>
          </cell>
          <cell r="CX1299">
            <v>0</v>
          </cell>
          <cell r="CY1299">
            <v>1</v>
          </cell>
          <cell r="DB1299">
            <v>0</v>
          </cell>
          <cell r="DC1299" t="str">
            <v>Parkrhododendron&lt;i&gt; Rhododendron catawbiense&lt;/i&gt; er en flerårig busk fra østlige USA. Den er en av de aller vanligste rhododendron-artene i hager og parker. Den vokser opprinnelig nokså langt sør i det østlige USA, og er således ikke automatisk tilpasset våre klimatiske forhold, men arten inngår i flere hybrider og forekommer også i mange sorter som kan være mer hardføre. Vi kan ikke gå god for at de rapporterte funnene nødvendigvis representerer den rene arten: mest sannsynlig gjør de ikke det. Arten har frøreproduksjon, og de støvfine frøene spres lett med vind.</v>
          </cell>
          <cell r="DD1299" t="str">
            <v>Arten er første gang dokumentert fra SF Høyanger i 1993, men med usikkerhet rundt forvilling eller utkast. To foto-observasjoner dokumenterer arten (eller en hybrid) fra to forekomster i VA Kristiansand i 2010 og 2011, hvorav den ene (2011) ser ut som et plantet individ mens den andre muligens kan være frøforvillet. I 2014 dokumenteres arten fra Bu Drammen, men som hageutkast. Rykende ferske foto-observasjoner fra MR i 2017 tyder på at arten er godt i gang med frøforvilling uavhengig av mulige hageutkast i tidligere rapporterte forekomster. Foto fra fire forekomster i MR Ørskog: Sjøholt: Ålesund: Hatleholen gravlund: Surnadal: Tingvoll (Svinvik: to steder) og Skodje: Reiakvam tyder på at arten er i ferd med å spre seg. Ørskog-funnet er det eneste i blomst og ser forvillet ut i veikant. De andre ser også tydelig frøforvillete ut. Funn i Buskerud er trolig av begrenset varighet: arten har trolig størst potensial på Vestlandet.</v>
          </cell>
          <cell r="DE1299" t="str">
            <v>Arten er innført som hageplante og ser ut til å frøforville seg fra beplantninger. Den spres trolig også ved hageutkast.</v>
          </cell>
          <cell r="DF1299" t="str">
            <v>Artens invasjonspotensial er begrenset (med usikkerhet til lite). Dette er en kombinasjon av en begrenset (med usikkerhet til kort) median levetid og en begrenset (med usikkerhet til liten) ekspansjonshastighet. Det er flere funn de senere årene (spesielt fra Møre og Romsdal i 2017). Datagrunnlaget er imidlertid begrenset og derfor beheftet med stor usikkerhet.</v>
          </cell>
          <cell r="DG1299" t="str">
            <v>&lt;p&gt;Parkrhododendron vurderes til ingen kjent negativ økologisk effekt på tross av at rhododendron generelt er en vektor for spredning av et patogen. Vi har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&lt;/p&gt; &lt;p&gt; &lt;/p&gt; &lt;p&gt;All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omfang.&lt;/p&gt;</v>
          </cell>
          <cell r="DH1299" t="str">
            <v>Parkrhododendron vurderes til låg økologisk risiko, med usikkerhet til ingen kjent risiko, basert på kombinasjonen mellom et begrenset (til lite) invasjonspotensial og ingen kjent negativ økologisk effekt.</v>
          </cell>
          <cell r="DI1299">
            <v>1</v>
          </cell>
        </row>
        <row r="1300">
          <cell r="B1300" t="str">
            <v>Rosa xanthina</v>
          </cell>
          <cell r="C1300" t="str">
            <v>Lindl.</v>
          </cell>
          <cell r="E1300">
            <v>102647</v>
          </cell>
          <cell r="F1300">
            <v>128861</v>
          </cell>
          <cell r="G1300" t="str">
            <v>ExpertGroups/Karplanter/N</v>
          </cell>
          <cell r="H1300" t="str">
            <v>Karplanter</v>
          </cell>
          <cell r="I1300" t="str">
            <v>Karplanter</v>
          </cell>
          <cell r="J1300" t="str">
            <v>NotApplicable</v>
          </cell>
          <cell r="M1300" t="str">
            <v>canNotEstablishWithin50years</v>
          </cell>
          <cell r="AA1300">
            <v>2008</v>
          </cell>
          <cell r="AB1300" t="str">
            <v>terrestrial</v>
          </cell>
          <cell r="AD1300" t="str">
            <v>unknown</v>
          </cell>
          <cell r="AE1300" t="str">
            <v>no</v>
          </cell>
          <cell r="AF1300" t="str">
            <v>unknown</v>
          </cell>
          <cell r="AI1300">
            <v>10</v>
          </cell>
          <cell r="AJ1300" t="str">
            <v>V</v>
          </cell>
          <cell r="AW1300" t="str">
            <v>Ingen kjent effekt</v>
          </cell>
          <cell r="AX1300" t="str">
            <v>Ingen kjent effekt</v>
          </cell>
          <cell r="BC1300" t="str">
            <v>Ingen kjent effekt</v>
          </cell>
          <cell r="BD1300" t="str">
            <v>Ingen kjent effekt</v>
          </cell>
          <cell r="BK1300" t="str">
            <v>temperate_nemoral:Asia</v>
          </cell>
          <cell r="BM1300" t="str">
            <v>temperate_nemoral:Asia</v>
          </cell>
          <cell r="DI1300">
            <v>0</v>
          </cell>
        </row>
        <row r="1301">
          <cell r="B1301" t="str">
            <v>Rosa ×centifolia</v>
          </cell>
          <cell r="C1301" t="str">
            <v>L.</v>
          </cell>
          <cell r="E1301">
            <v>85664</v>
          </cell>
          <cell r="F1301">
            <v>128785</v>
          </cell>
          <cell r="G1301" t="str">
            <v>ExpertGroups/Karplanter/N</v>
          </cell>
          <cell r="H1301" t="str">
            <v>Karplanter</v>
          </cell>
          <cell r="I1301" t="str">
            <v>Karplanter</v>
          </cell>
          <cell r="J1301" t="str">
            <v>NotApplicable</v>
          </cell>
          <cell r="M1301" t="str">
            <v>canNotEstablishWithin50years</v>
          </cell>
          <cell r="AA1301">
            <v>2002</v>
          </cell>
          <cell r="AB1301" t="str">
            <v>terrestrial</v>
          </cell>
          <cell r="AD1301" t="str">
            <v>unknown</v>
          </cell>
          <cell r="AE1301" t="str">
            <v>no</v>
          </cell>
          <cell r="AF1301" t="str">
            <v>unknown</v>
          </cell>
          <cell r="AI1301">
            <v>10</v>
          </cell>
          <cell r="AW1301" t="str">
            <v>Ingen kjent effekt</v>
          </cell>
          <cell r="AX1301" t="str">
            <v>Ingen kjent effekt</v>
          </cell>
          <cell r="BC1301" t="str">
            <v>Ingen kjent effekt</v>
          </cell>
          <cell r="BD1301" t="str">
            <v>Ingen kjent effekt</v>
          </cell>
          <cell r="BK1301" t="str">
            <v>unknown:Europe</v>
          </cell>
          <cell r="BM1301" t="str">
            <v>temperate_nemoral:Europe</v>
          </cell>
          <cell r="DI1301">
            <v>0</v>
          </cell>
        </row>
        <row r="1302">
          <cell r="B1302" t="str">
            <v>Rostraria cristata</v>
          </cell>
          <cell r="C1302" t="str">
            <v>(L.) Tzvelev</v>
          </cell>
          <cell r="D1302" t="str">
            <v>kamaks</v>
          </cell>
          <cell r="E1302">
            <v>136966</v>
          </cell>
          <cell r="F1302">
            <v>100189</v>
          </cell>
          <cell r="G1302" t="str">
            <v>ExpertGroups/Karplanter/N</v>
          </cell>
          <cell r="H1302" t="str">
            <v>Karplanter</v>
          </cell>
          <cell r="I1302" t="str">
            <v>Karplanter</v>
          </cell>
          <cell r="J1302" t="str">
            <v>NotApplicable</v>
          </cell>
          <cell r="M1302" t="str">
            <v>canNotEstablishWithin50years</v>
          </cell>
          <cell r="AA1302">
            <v>1953</v>
          </cell>
          <cell r="AB1302" t="str">
            <v>terrestrial</v>
          </cell>
          <cell r="AD1302" t="str">
            <v>unknown</v>
          </cell>
          <cell r="AE1302" t="str">
            <v>no</v>
          </cell>
          <cell r="AF1302" t="str">
            <v>unknown</v>
          </cell>
          <cell r="AI1302">
            <v>1</v>
          </cell>
          <cell r="AJ1302" t="str">
            <v>V</v>
          </cell>
          <cell r="AW1302" t="str">
            <v>Ingen kjent effekt</v>
          </cell>
          <cell r="AX1302" t="str">
            <v>Ingen kjent effekt</v>
          </cell>
          <cell r="BC1302" t="str">
            <v>Ingen kjent effekt</v>
          </cell>
          <cell r="BD1302" t="str">
            <v>Ingen kjent effekt</v>
          </cell>
          <cell r="BK1302" t="str">
            <v>subtropic_mediterranean:Europe,Asia,Africa</v>
          </cell>
          <cell r="BM1302" t="str">
            <v>temperate_nemoral:Europe,Asia,Oceania|subtropic_unspecified:SouthAmerica|subtropic_mediterranean:Europe,Asia,Africa,Oceania,NorthAndCentralAmerica|subtropic_caperegion:Africa</v>
          </cell>
          <cell r="DI1302">
            <v>0</v>
          </cell>
        </row>
        <row r="1303">
          <cell r="B1303" t="str">
            <v>Rubia peregrina</v>
          </cell>
          <cell r="C1303" t="str">
            <v>L.</v>
          </cell>
          <cell r="D1303" t="str">
            <v>villkrapp</v>
          </cell>
          <cell r="E1303">
            <v>62188</v>
          </cell>
          <cell r="F1303">
            <v>102228</v>
          </cell>
          <cell r="G1303" t="str">
            <v>ExpertGroups/Karplanter/N</v>
          </cell>
          <cell r="H1303" t="str">
            <v>Karplanter</v>
          </cell>
          <cell r="I1303" t="str">
            <v>Karplanter</v>
          </cell>
          <cell r="J1303" t="str">
            <v>NotApplicable</v>
          </cell>
          <cell r="M1303" t="str">
            <v>canNotEstablishWithin50years</v>
          </cell>
          <cell r="AA1303">
            <v>1950</v>
          </cell>
          <cell r="AB1303" t="str">
            <v>terrestrial</v>
          </cell>
          <cell r="AD1303" t="str">
            <v>unknown</v>
          </cell>
          <cell r="AE1303" t="str">
            <v>no</v>
          </cell>
          <cell r="AF1303" t="str">
            <v>unknown</v>
          </cell>
          <cell r="AI1303">
            <v>3</v>
          </cell>
          <cell r="AJ1303" t="str">
            <v>V</v>
          </cell>
          <cell r="AW1303" t="str">
            <v>Ingen kjent effekt</v>
          </cell>
          <cell r="AX1303" t="str">
            <v>Ingen kjent effekt</v>
          </cell>
          <cell r="BC1303" t="str">
            <v>Ingen kjent effekt</v>
          </cell>
          <cell r="BD1303" t="str">
            <v>Ingen kjent effekt</v>
          </cell>
          <cell r="BK1303" t="str">
            <v>temperate_nemoral:Europe|subtropic_mediterranean:Europe,Asia</v>
          </cell>
          <cell r="BM1303" t="str">
            <v>temperate_nemoral:Europe|subtropic_mediterranean:Europe,Asia</v>
          </cell>
          <cell r="DI1303">
            <v>0</v>
          </cell>
        </row>
        <row r="1304">
          <cell r="B1304" t="str">
            <v>Rubus allegheniensis</v>
          </cell>
          <cell r="C1304" t="str">
            <v>Porter</v>
          </cell>
          <cell r="D1304" t="str">
            <v>alleghenybjørnebær</v>
          </cell>
          <cell r="E1304">
            <v>63369</v>
          </cell>
          <cell r="F1304">
            <v>103409</v>
          </cell>
          <cell r="G1304" t="str">
            <v>ExpertGroups/Karplanter/N</v>
          </cell>
          <cell r="H1304" t="str">
            <v>Karplanter</v>
          </cell>
          <cell r="I1304" t="str">
            <v>Karplanter</v>
          </cell>
          <cell r="J1304" t="str">
            <v>AlienSpecie</v>
          </cell>
          <cell r="N1304">
            <v>2</v>
          </cell>
          <cell r="Q1304">
            <v>1</v>
          </cell>
          <cell r="T1304" t="str">
            <v>LO</v>
          </cell>
          <cell r="U1304">
            <v>2</v>
          </cell>
          <cell r="V1304" t="str">
            <v>2AB,1</v>
          </cell>
          <cell r="X1304">
            <v>1</v>
          </cell>
          <cell r="Y1304">
            <v>1</v>
          </cell>
          <cell r="Z1304">
            <v>1</v>
          </cell>
          <cell r="AA1304">
            <v>1989</v>
          </cell>
          <cell r="AB1304" t="str">
            <v>terrestrial</v>
          </cell>
          <cell r="AD1304" t="str">
            <v>unknown</v>
          </cell>
          <cell r="AE1304" t="str">
            <v>yes</v>
          </cell>
          <cell r="AF1304" t="str">
            <v>unknown</v>
          </cell>
          <cell r="AI1304">
            <v>10</v>
          </cell>
          <cell r="AK1304" t="str">
            <v>V</v>
          </cell>
          <cell r="AL1304">
            <v>1</v>
          </cell>
          <cell r="AM1304" t="str">
            <v>importDirect</v>
          </cell>
          <cell r="AN1304">
            <v>2</v>
          </cell>
          <cell r="AO1304" t="str">
            <v>introductionEscaped</v>
          </cell>
          <cell r="AP1304" t="str">
            <v>OsA,Ro</v>
          </cell>
          <cell r="AQ1304">
            <v>24</v>
          </cell>
          <cell r="AR1304">
            <v>4</v>
          </cell>
          <cell r="AS1304">
            <v>96</v>
          </cell>
          <cell r="AT1304">
            <v>8850</v>
          </cell>
          <cell r="AU1304">
            <v>192</v>
          </cell>
          <cell r="AV1304">
            <v>50</v>
          </cell>
          <cell r="AW1304" t="str">
            <v>Ingen kjent effekt</v>
          </cell>
          <cell r="AX1304" t="str">
            <v>Ingen kjent effekt</v>
          </cell>
          <cell r="BC1304" t="str">
            <v>Ingen kjent effekt</v>
          </cell>
          <cell r="BD1304" t="str">
            <v>Ingen kjent effekt</v>
          </cell>
          <cell r="BE1304" t="str">
            <v>no</v>
          </cell>
          <cell r="BF1304" t="str">
            <v>no</v>
          </cell>
          <cell r="BG1304" t="str">
            <v>V</v>
          </cell>
          <cell r="BK1304" t="str">
            <v>temperate_nemoral:NorthAndCentralAmerica</v>
          </cell>
          <cell r="BM1304" t="str">
            <v>temperate_nemoral:Europe,NorthAndCentralAmerica</v>
          </cell>
          <cell r="BO1304">
            <v>2</v>
          </cell>
          <cell r="BR1304" t="str">
            <v>RedListCategoryLevel</v>
          </cell>
          <cell r="BT1304">
            <v>2</v>
          </cell>
          <cell r="BW1304" t="str">
            <v>SpreadYearlyIncreaseCalculatedExpansionSpeed</v>
          </cell>
          <cell r="BX1304">
            <v>87.03</v>
          </cell>
          <cell r="BY1304">
            <v>1</v>
          </cell>
          <cell r="CB1304" t="str">
            <v>T35,T43-C-1,T4</v>
          </cell>
          <cell r="CC1304">
            <v>1</v>
          </cell>
          <cell r="CH1304">
            <v>1</v>
          </cell>
          <cell r="CM1304">
            <v>1</v>
          </cell>
          <cell r="CQ1304">
            <v>1</v>
          </cell>
          <cell r="CU1304">
            <v>1</v>
          </cell>
          <cell r="CX1304">
            <v>0</v>
          </cell>
          <cell r="CY1304">
            <v>1</v>
          </cell>
          <cell r="DB1304">
            <v>0</v>
          </cell>
          <cell r="DC1304" t="str">
            <v>Alleghenybjørnebær &lt;em&gt;Rubus allegheniensis&lt;/em&gt; er en flerårig busk fra østlige Nord-Amerika. Den er muligens innført som bærbusk (Lid &amp; Lid 2005), men åpenbart ikke i noen særlig grad da den bare er funnet forvillet 6 steder i Oslo, Akershus og Rogaland. Arten formerer seg aseksuelt med frø (agamospermi/apomiksis s.str.). Den tilhører en underseksjon i slekta &lt;em&gt;Rubus &lt;/em&gt;som har krypende jordstengler og som i alle fall har vegetativ vekst med klondannelse. Det er neppe aktuelt at dette fører til vegetativ reproduksjon i dette tilfellet. Fugl kan spre fruktene over nokså store avstander.</v>
          </cell>
          <cell r="DD1304" t="str">
            <v>&lt;p&gt;Alleghenybjørnebær har potensial til å etablere seg i Norge, ved frøreproduksjon og/eller klondannelse. Arten er foreløpig funnet med totalt 6 forekomster: Ak Vestby 1989 og 2016, Ak Ås 1991, Ro Stavanger 1997, Ak Gjerdrum 2003 og Oslo: Blindern (to forekomster) 2010. &lt;br/&gt;&lt;/p&gt;</v>
          </cell>
          <cell r="DE1304" t="str">
            <v>Arten sprer seg ut i norsk natur fra dyrkete individer, men har så langt ikke vist tegn til ytterligere egenspredning.</v>
          </cell>
          <cell r="DF1304" t="str">
            <v>Invasjonspotensialet er begrenset, med begrenset median levetid og begrenset ekspansjonshastighet. De kjente (i.e. 6) forekomstene kan komme til å bestå, men det er ikke noe som tyder på at de kommer til å gjøre noe særlig ut av seg. Nye enkeltspredninger fra dyrkete planter kan opplagt forekomme, men det er uklart hvor og i hvilket omfang.</v>
          </cell>
          <cell r="DG1304" t="str">
            <v>Arten har ingen kjente negative økologiske effekter.</v>
          </cell>
          <cell r="DH1304" t="str">
            <v>&lt;p&gt;Alleghenybjørnebær vurderes til lav risiko i norsk natur på grunn av kombinasjonen mellom et begrenset invasjonspotensial og ingen kjente negative økologiske effekter. &lt;br/&gt;&lt;/p&gt; &lt;p&gt; &lt;/p&gt;&lt;p&gt; &lt;/p&gt;</v>
          </cell>
          <cell r="DI1304">
            <v>0</v>
          </cell>
        </row>
        <row r="1305">
          <cell r="B1305" t="str">
            <v>Rubus bifrons</v>
          </cell>
          <cell r="C1305" t="str">
            <v>Vest</v>
          </cell>
          <cell r="D1305" t="str">
            <v>barkbjørnebær</v>
          </cell>
          <cell r="E1305">
            <v>63372</v>
          </cell>
          <cell r="F1305">
            <v>103412</v>
          </cell>
          <cell r="G1305" t="str">
            <v>ExpertGroups/Karplanter/N</v>
          </cell>
          <cell r="H1305" t="str">
            <v>Karplanter</v>
          </cell>
          <cell r="I1305" t="str">
            <v>Karplanter</v>
          </cell>
          <cell r="J1305" t="str">
            <v>AlienSpecie</v>
          </cell>
          <cell r="N1305">
            <v>1</v>
          </cell>
          <cell r="Q1305">
            <v>1</v>
          </cell>
          <cell r="T1305" t="str">
            <v>NK</v>
          </cell>
          <cell r="U1305">
            <v>1</v>
          </cell>
          <cell r="V1305" t="str">
            <v>1,1</v>
          </cell>
          <cell r="X1305">
            <v>1</v>
          </cell>
          <cell r="Y1305">
            <v>1</v>
          </cell>
          <cell r="Z1305">
            <v>1</v>
          </cell>
          <cell r="AA1305">
            <v>2000</v>
          </cell>
          <cell r="AB1305" t="str">
            <v>terrestrial</v>
          </cell>
          <cell r="AD1305" t="str">
            <v>origin</v>
          </cell>
          <cell r="AE1305" t="str">
            <v>yes</v>
          </cell>
          <cell r="AF1305" t="str">
            <v>unknown</v>
          </cell>
          <cell r="AI1305">
            <v>10</v>
          </cell>
          <cell r="AK1305" t="str">
            <v>V</v>
          </cell>
          <cell r="AN1305">
            <v>1</v>
          </cell>
          <cell r="AO1305" t="str">
            <v>introductionTransportpollution</v>
          </cell>
          <cell r="AP1305" t="str">
            <v>Øs</v>
          </cell>
          <cell r="AQ1305">
            <v>4</v>
          </cell>
          <cell r="AR1305">
            <v>1</v>
          </cell>
          <cell r="AS1305">
            <v>4</v>
          </cell>
          <cell r="AT1305">
            <v>1</v>
          </cell>
          <cell r="AU1305">
            <v>4</v>
          </cell>
          <cell r="AV1305">
            <v>100</v>
          </cell>
          <cell r="AW1305" t="str">
            <v>Ingen kjent effekt</v>
          </cell>
          <cell r="AX1305" t="str">
            <v>Ingen kjent effekt</v>
          </cell>
          <cell r="BC1305" t="str">
            <v>Ingen kjent effekt</v>
          </cell>
          <cell r="BD1305" t="str">
            <v>Ingen kjent effekt</v>
          </cell>
          <cell r="BE1305" t="str">
            <v>no</v>
          </cell>
          <cell r="BF1305" t="str">
            <v>no</v>
          </cell>
          <cell r="BG1305" t="str">
            <v>V</v>
          </cell>
          <cell r="BK1305" t="str">
            <v>temperate_nemoral:Europe</v>
          </cell>
          <cell r="BM1305" t="str">
            <v>temperate_nemoral:Europe,NorthAndCentralAmerica</v>
          </cell>
          <cell r="BO1305">
            <v>1</v>
          </cell>
          <cell r="BR1305" t="str">
            <v>RedListCategoryLevel</v>
          </cell>
          <cell r="BT1305">
            <v>1</v>
          </cell>
          <cell r="BW1305" t="str">
            <v>SpreadYearlyIncreaseCalculatedExpansionSpeed</v>
          </cell>
          <cell r="BX1305">
            <v>0</v>
          </cell>
          <cell r="BY1305">
            <v>1</v>
          </cell>
          <cell r="CB1305" t="str">
            <v>T35,T37</v>
          </cell>
          <cell r="CC1305">
            <v>1</v>
          </cell>
          <cell r="CH1305">
            <v>1</v>
          </cell>
          <cell r="CM1305">
            <v>1</v>
          </cell>
          <cell r="CQ1305">
            <v>1</v>
          </cell>
          <cell r="CU1305">
            <v>1</v>
          </cell>
          <cell r="CX1305">
            <v>0</v>
          </cell>
          <cell r="CY1305">
            <v>1</v>
          </cell>
          <cell r="DB1305">
            <v>0</v>
          </cell>
          <cell r="DC1305" t="str">
            <v>Barkbjørnebær &lt;em&gt;Rubus bifrons &lt;/em&gt;er en busk fra Vest- og Mellom-Europa. Arten reproduserer aseksuelt med frø (agamospermi/apomiksis s.str.), men har også vegetativ vekst (uklart om denne veksten kan omtales som mulig vegetativ reproduksjon).</v>
          </cell>
          <cell r="DD1305" t="str">
            <v>&lt;p&gt;Barkbjørnebær er foreløpig ikke observert reproduserende i Norge, men har etablert seg vegetativt på en tømmeropplagsplass i Øf Sarpsborg siden 2000. Det dreier seg kanskje bare om ett individ.&lt;/p&gt;</v>
          </cell>
          <cell r="DE1305" t="str">
            <v>Arten har trolig kommet inn som forurensning med vesteuropeisk tømmer.</v>
          </cell>
          <cell r="DF1305" t="str">
            <v>Invasjonspotensialet er lite, med minste skår for median levetid og ingen ekspansjon. Barkbjørnebær kan komme til å etablere seg i norsk natur: den har asekusell frøreproduksjon, og i prinsippet er da &amp;#233:n busk nok til å etablere populasjon. Det er nærmest umulig å forutsi hvor stor grad dette eventuelt vil skje i framtida basert på denne ene forekomsten.</v>
          </cell>
          <cell r="DG1305" t="str">
            <v>Ingen kjent negativ økologisk effekt er knyttet til arten.</v>
          </cell>
          <cell r="DH1305" t="str">
            <v>&lt;p&gt;Arten er kjent med &amp;#233:n forekomst på en tømmeropplagsplass i Øf Sarpsborg. På grunn av manglende ekspansjon og ingen kjent negativ økologisk effekt anses denne arten ikke å medføre noen økologisk risiko i norsk natur.&lt;/p&gt;&lt;p&gt; &lt;/p&gt;&lt;p&gt; &lt;/p&gt;&lt;p&gt; &lt;/p&gt;&lt;p&gt; &lt;/p&gt;&lt;p&gt; &lt;/p&gt; &lt;p&gt; &lt;/p&gt;</v>
          </cell>
          <cell r="DI1305">
            <v>0</v>
          </cell>
        </row>
        <row r="1306">
          <cell r="B1306" t="str">
            <v>Rubus dasyphyllus</v>
          </cell>
          <cell r="C1306" t="str">
            <v>(W.M.Rogers) E.S.Marshall</v>
          </cell>
          <cell r="E1306">
            <v>136987</v>
          </cell>
          <cell r="F1306">
            <v>128003</v>
          </cell>
          <cell r="G1306" t="str">
            <v>ExpertGroups/Karplanter/N</v>
          </cell>
          <cell r="H1306" t="str">
            <v>Karplanter</v>
          </cell>
          <cell r="I1306" t="str">
            <v>Karplanter</v>
          </cell>
          <cell r="J1306" t="str">
            <v>AlienSpecie</v>
          </cell>
          <cell r="N1306">
            <v>1</v>
          </cell>
          <cell r="Q1306">
            <v>1</v>
          </cell>
          <cell r="T1306" t="str">
            <v>NK</v>
          </cell>
          <cell r="U1306">
            <v>1</v>
          </cell>
          <cell r="V1306" t="str">
            <v>1,1</v>
          </cell>
          <cell r="X1306">
            <v>1</v>
          </cell>
          <cell r="Y1306">
            <v>1</v>
          </cell>
          <cell r="Z1306">
            <v>1</v>
          </cell>
          <cell r="AA1306">
            <v>2007</v>
          </cell>
          <cell r="AB1306" t="str">
            <v>terrestrial</v>
          </cell>
          <cell r="AD1306" t="str">
            <v>origin</v>
          </cell>
          <cell r="AE1306" t="str">
            <v>yes</v>
          </cell>
          <cell r="AF1306" t="str">
            <v>unknown</v>
          </cell>
          <cell r="AI1306">
            <v>10</v>
          </cell>
          <cell r="AK1306" t="str">
            <v>V</v>
          </cell>
          <cell r="AN1306">
            <v>1</v>
          </cell>
          <cell r="AO1306" t="str">
            <v>introductionTransportpollution</v>
          </cell>
          <cell r="AP1306" t="str">
            <v>Øs</v>
          </cell>
          <cell r="AQ1306">
            <v>4</v>
          </cell>
          <cell r="AR1306">
            <v>1</v>
          </cell>
          <cell r="AS1306">
            <v>4</v>
          </cell>
          <cell r="AT1306">
            <v>1</v>
          </cell>
          <cell r="AU1306">
            <v>4</v>
          </cell>
          <cell r="AV1306">
            <v>100</v>
          </cell>
          <cell r="AW1306" t="str">
            <v>Ingen kjent effekt</v>
          </cell>
          <cell r="AX1306" t="str">
            <v>Ingen kjent effekt</v>
          </cell>
          <cell r="BC1306" t="str">
            <v>Ingen kjent effekt</v>
          </cell>
          <cell r="BD1306" t="str">
            <v>Ingen kjent effekt</v>
          </cell>
          <cell r="BE1306" t="str">
            <v>no</v>
          </cell>
          <cell r="BF1306" t="str">
            <v>no</v>
          </cell>
          <cell r="BG1306" t="str">
            <v>V</v>
          </cell>
          <cell r="BK1306" t="str">
            <v>temperate_nemoral:Europe</v>
          </cell>
          <cell r="BM1306" t="str">
            <v>temperate_nemoral:Europe</v>
          </cell>
          <cell r="BO1306">
            <v>1</v>
          </cell>
          <cell r="BR1306" t="str">
            <v>RedListCategoryLevel</v>
          </cell>
          <cell r="BT1306">
            <v>1</v>
          </cell>
          <cell r="BW1306" t="str">
            <v>SpreadYearlyIncreaseCalculatedExpansionSpeed</v>
          </cell>
          <cell r="BX1306">
            <v>0</v>
          </cell>
          <cell r="BY1306">
            <v>1</v>
          </cell>
          <cell r="CB1306" t="str">
            <v>T35</v>
          </cell>
          <cell r="CC1306">
            <v>1</v>
          </cell>
          <cell r="CH1306">
            <v>1</v>
          </cell>
          <cell r="CM1306">
            <v>1</v>
          </cell>
          <cell r="CQ1306">
            <v>1</v>
          </cell>
          <cell r="CU1306">
            <v>1</v>
          </cell>
          <cell r="CX1306">
            <v>0</v>
          </cell>
          <cell r="CY1306">
            <v>1</v>
          </cell>
          <cell r="DB1306">
            <v>0</v>
          </cell>
          <cell r="DC1306" t="str">
            <v>&lt;em&gt;Rubus dasyphyllus&lt;/em&gt; er en av flere bjørnebær-arter som er funnet på plasser for tømmerimport, opplagt kommet inn med tømmer. Arten er en busk som er naturlig utbredt i Vest-Europa nord til De britiske øyer. Den reproduserer aseksuelt med frø (agamospermi/apomiksis s.str.), noe som gjør at &amp;#233:n enkelt busk kan starte formering og spredning. Fruktene spres med fugl.</v>
          </cell>
          <cell r="DD1306" t="str">
            <v>&lt;p&gt;&lt;em&gt;Rubus dasyphyllus &lt;/em&gt;er en av flere bjørnebær-arter som er funnet på plasser for tømmerimport, opplagt kommet inn med tømmer. Denne er bare funnet på Opsund i Øf Sarpsborg fra 2007, men kan godt finne på å etablere seg.&lt;/p&gt;</v>
          </cell>
          <cell r="DE1306" t="str">
            <v>Arten er kun kjent fra en tømmeropplagsplass og er kommet inn som forurensning av tømmer. Den kan spre seg videre med fugl.</v>
          </cell>
          <cell r="DF1306" t="str">
            <v>Invasjonspotensialet er lite, med minste skår på median levetid og ingen ekspansjon. Arten har potensial til å etablere seg i Norge med asekusell frøreproduksjon. I prinsippet er da &amp;#233:n busk nok til å etablere bestand, men det er nærmest umulig å forutsi i hvor stor grad dette eventuelt vil skje i framtida basert på denne ene forekomsten.</v>
          </cell>
          <cell r="DG1306" t="str">
            <v>Ingen kjent negativ økologisk effekt er knyttet til arten.</v>
          </cell>
          <cell r="DH1306" t="str">
            <v>&lt;p&gt;&lt;em&gt;Rubus dasyphyllus&lt;/em&gt; vurderes til ingen kjent økologisk risiko.&lt;/p&gt;</v>
          </cell>
          <cell r="DI1306">
            <v>0</v>
          </cell>
        </row>
        <row r="1307">
          <cell r="B1307" t="str">
            <v>Rubus echinatus</v>
          </cell>
          <cell r="C1307" t="str">
            <v>Lindl.</v>
          </cell>
          <cell r="D1307" t="str">
            <v>mørebjørnebær</v>
          </cell>
          <cell r="E1307">
            <v>63377</v>
          </cell>
          <cell r="F1307">
            <v>103417</v>
          </cell>
          <cell r="G1307" t="str">
            <v>ExpertGroups/Karplanter/N</v>
          </cell>
          <cell r="H1307" t="str">
            <v>Karplanter</v>
          </cell>
          <cell r="I1307" t="str">
            <v>Karplanter</v>
          </cell>
          <cell r="J1307" t="str">
            <v>AlienSpecie</v>
          </cell>
          <cell r="N1307">
            <v>1</v>
          </cell>
          <cell r="Q1307">
            <v>1</v>
          </cell>
          <cell r="T1307" t="str">
            <v>NK</v>
          </cell>
          <cell r="U1307">
            <v>1</v>
          </cell>
          <cell r="V1307" t="str">
            <v>1,1</v>
          </cell>
          <cell r="X1307">
            <v>1</v>
          </cell>
          <cell r="Y1307">
            <v>1</v>
          </cell>
          <cell r="Z1307">
            <v>1</v>
          </cell>
          <cell r="AA1307">
            <v>2001</v>
          </cell>
          <cell r="AB1307" t="str">
            <v>terrestrial</v>
          </cell>
          <cell r="AD1307" t="str">
            <v>origin</v>
          </cell>
          <cell r="AE1307" t="str">
            <v>yes</v>
          </cell>
          <cell r="AF1307" t="str">
            <v>unknown</v>
          </cell>
          <cell r="AG1307">
            <v>2001</v>
          </cell>
          <cell r="AH1307" t="str">
            <v>MR Giske: Godøyas SV-side</v>
          </cell>
          <cell r="AI1307">
            <v>10</v>
          </cell>
          <cell r="AK1307" t="str">
            <v>V</v>
          </cell>
          <cell r="AL1307">
            <v>1</v>
          </cell>
          <cell r="AM1307" t="str">
            <v>importDirect</v>
          </cell>
          <cell r="AN1307">
            <v>1</v>
          </cell>
          <cell r="AO1307" t="str">
            <v>introductionReleased</v>
          </cell>
          <cell r="AP1307" t="str">
            <v>Mr</v>
          </cell>
          <cell r="AQ1307">
            <v>4</v>
          </cell>
          <cell r="AR1307">
            <v>1</v>
          </cell>
          <cell r="AS1307">
            <v>4</v>
          </cell>
          <cell r="AT1307">
            <v>1</v>
          </cell>
          <cell r="AU1307">
            <v>8</v>
          </cell>
          <cell r="AV1307">
            <v>0</v>
          </cell>
          <cell r="AW1307" t="str">
            <v>Ingen kjent effekt</v>
          </cell>
          <cell r="AX1307" t="str">
            <v>Ingen kjent effekt</v>
          </cell>
          <cell r="BC1307" t="str">
            <v>Ingen kjent effekt</v>
          </cell>
          <cell r="BD1307" t="str">
            <v>Ingen kjent effekt</v>
          </cell>
          <cell r="BE1307" t="str">
            <v>no</v>
          </cell>
          <cell r="BF1307" t="str">
            <v>no</v>
          </cell>
          <cell r="BG1307" t="str">
            <v>V</v>
          </cell>
          <cell r="BK1307" t="str">
            <v>temperate_nemoral:Europe</v>
          </cell>
          <cell r="BM1307" t="str">
            <v>temperate_nemoral:Europe,Oceania</v>
          </cell>
          <cell r="BO1307">
            <v>2</v>
          </cell>
          <cell r="BR1307" t="str">
            <v>RedListCategoryLevel</v>
          </cell>
          <cell r="BT1307">
            <v>1</v>
          </cell>
          <cell r="BW1307" t="str">
            <v>SpreadYearlyIncreaseCalculatedExpansionSpeed</v>
          </cell>
          <cell r="BX1307">
            <v>0</v>
          </cell>
          <cell r="BY1307">
            <v>1</v>
          </cell>
          <cell r="CB1307" t="str">
            <v>T16</v>
          </cell>
          <cell r="CC1307">
            <v>1</v>
          </cell>
          <cell r="CH1307">
            <v>1</v>
          </cell>
          <cell r="CM1307">
            <v>1</v>
          </cell>
          <cell r="CQ1307">
            <v>1</v>
          </cell>
          <cell r="CU1307">
            <v>1</v>
          </cell>
          <cell r="CX1307">
            <v>0</v>
          </cell>
          <cell r="CY1307">
            <v>1</v>
          </cell>
          <cell r="DB1307">
            <v>0</v>
          </cell>
          <cell r="DC1307" t="str">
            <v>Mørebjørnebær &lt;em&gt;Rubus echinatus &lt;/em&gt;er en busk med hjemlig utbredelse i Vest-Europa nord til De britiske øyer. Arten reproduserer aseksuelt med frø (agamospermi/apomiksis s.str.). Fruktene spres med fugl.</v>
          </cell>
          <cell r="DD1307" t="str">
            <v>&lt;p&gt;Mørebjørnebær &lt;em&gt;Rubus echinatus&lt;/em&gt; er foreløpig bare funnet på den ene plassen i MR Giske: Godøyas søvestside, der den opprinnelig ble funnet i 2001. Det har vist seg at den ble satt ut i naturen fra en hage (Holtan et al. 2003). Arten har potensial for reproduksjon og etablering i Vest-Norge, men det er pr i dag ikke påvist noen ekspansjon.&lt;/p&gt;</v>
          </cell>
          <cell r="DE1307" t="str">
            <v>Da arten ble funnet var det ukjent hvordan mørebjørnebær hadde kommet inn til landet, da det ikke var kjent at den ble dyrket i hager. Samlerne (T. Berg m. fl.) regnet med antropogent opphav. I ettertid (Holtan et al. 2003) har det kommet fram at arten ble tatt inn fra England til en hage på grunn av savn av bjørnebærpai. Da den begynte å ta for stor plass i hagen, ble den gravd opp og satt ut i naturen.</v>
          </cell>
          <cell r="DF1307" t="str">
            <v>Invasjonspotensialet er lite, med begrenset median levetid og ingen ekspansjon. Arten kan ha potensial til å etablere seg i Norge med asekusell frøreproduksjon. I prinsippet er da &amp;#233:n busk nok til å etablere populasjon, men det er nærmest umulig å forutsi hvorvidt dette kommer til å skje. Arten er nå etablert med tre delpopulasjoner (Holtan et al. 2003) på lokaliteten, men det det finnes pr i dag ingen ytterligere ekspansjon med nye forekomster i norsk natur.</v>
          </cell>
          <cell r="DG1307" t="str">
            <v>Ingen kjent negativ økologisk effekt er knyttet til arten.</v>
          </cell>
          <cell r="DH1307" t="str">
            <v>&lt;p&gt;Mørebjørnebær&lt;em&gt; &lt;/em&gt;er kjent med &amp;#233:n forekomst i MR Giske. På grunn av manglende ekspansjon og ingen kjent negativ økologisk effekt vurderes denne arten til å ha ingen kjent økologisk risiko.&lt;/p&gt;</v>
          </cell>
          <cell r="DI1307">
            <v>1</v>
          </cell>
        </row>
        <row r="1308">
          <cell r="B1308" t="str">
            <v>Rubus euryanthemus</v>
          </cell>
          <cell r="C1308" t="str">
            <v>W.C.R.Watson</v>
          </cell>
          <cell r="D1308" t="str">
            <v>breibjørnebær</v>
          </cell>
          <cell r="E1308">
            <v>63378</v>
          </cell>
          <cell r="F1308">
            <v>103418</v>
          </cell>
          <cell r="G1308" t="str">
            <v>ExpertGroups/Karplanter/N</v>
          </cell>
          <cell r="H1308" t="str">
            <v>Karplanter</v>
          </cell>
          <cell r="I1308" t="str">
            <v>Karplanter</v>
          </cell>
          <cell r="J1308" t="str">
            <v>AlienSpecie</v>
          </cell>
          <cell r="N1308">
            <v>1</v>
          </cell>
          <cell r="Q1308">
            <v>1</v>
          </cell>
          <cell r="T1308" t="str">
            <v>NK</v>
          </cell>
          <cell r="U1308">
            <v>1</v>
          </cell>
          <cell r="V1308" t="str">
            <v>1,1</v>
          </cell>
          <cell r="X1308">
            <v>1</v>
          </cell>
          <cell r="Y1308">
            <v>1</v>
          </cell>
          <cell r="Z1308">
            <v>1</v>
          </cell>
          <cell r="AA1308">
            <v>2000</v>
          </cell>
          <cell r="AB1308" t="str">
            <v>terrestrial</v>
          </cell>
          <cell r="AD1308" t="str">
            <v>origin</v>
          </cell>
          <cell r="AE1308" t="str">
            <v>yes</v>
          </cell>
          <cell r="AF1308" t="str">
            <v>unknown</v>
          </cell>
          <cell r="AI1308">
            <v>10</v>
          </cell>
          <cell r="AK1308" t="str">
            <v>V</v>
          </cell>
          <cell r="AN1308">
            <v>1</v>
          </cell>
          <cell r="AO1308" t="str">
            <v>introductionTransportpollution</v>
          </cell>
          <cell r="AP1308" t="str">
            <v>Øs</v>
          </cell>
          <cell r="AQ1308">
            <v>4</v>
          </cell>
          <cell r="AR1308">
            <v>1</v>
          </cell>
          <cell r="AS1308">
            <v>4</v>
          </cell>
          <cell r="AT1308">
            <v>1</v>
          </cell>
          <cell r="AU1308">
            <v>4</v>
          </cell>
          <cell r="AV1308">
            <v>100</v>
          </cell>
          <cell r="AW1308" t="str">
            <v>Ingen kjent effekt</v>
          </cell>
          <cell r="AX1308" t="str">
            <v>Ingen kjent effekt</v>
          </cell>
          <cell r="BC1308" t="str">
            <v>Ingen kjent effekt</v>
          </cell>
          <cell r="BD1308" t="str">
            <v>Ingen kjent effekt</v>
          </cell>
          <cell r="BE1308" t="str">
            <v>no</v>
          </cell>
          <cell r="BF1308" t="str">
            <v>no</v>
          </cell>
          <cell r="BG1308" t="str">
            <v>V</v>
          </cell>
          <cell r="BK1308" t="str">
            <v>temperate_nemoral:Europe</v>
          </cell>
          <cell r="BM1308" t="str">
            <v>temperate_nemoral:Europe</v>
          </cell>
          <cell r="BO1308">
            <v>1</v>
          </cell>
          <cell r="BR1308" t="str">
            <v>RedListCategoryLevel</v>
          </cell>
          <cell r="BT1308">
            <v>1</v>
          </cell>
          <cell r="BW1308" t="str">
            <v>SpreadYearlyIncreaseCalculatedExpansionSpeed</v>
          </cell>
          <cell r="BX1308">
            <v>0</v>
          </cell>
          <cell r="BY1308">
            <v>1</v>
          </cell>
          <cell r="CB1308" t="str">
            <v>T35</v>
          </cell>
          <cell r="CC1308">
            <v>1</v>
          </cell>
          <cell r="CH1308">
            <v>1</v>
          </cell>
          <cell r="CM1308">
            <v>1</v>
          </cell>
          <cell r="CQ1308">
            <v>1</v>
          </cell>
          <cell r="CU1308">
            <v>1</v>
          </cell>
          <cell r="CX1308">
            <v>0</v>
          </cell>
          <cell r="CY1308">
            <v>1</v>
          </cell>
          <cell r="DB1308">
            <v>0</v>
          </cell>
          <cell r="DC1308" t="str">
            <v>Breibjørnebær &lt;em&gt;Rubus euryanthemus&lt;/em&gt; er en busk fra De britiske øyer og nordre Mellom-Europa. Den reproduserer aseksuelt med frø (agamospermi/apomiksis s.str.). Den vegetative veksten gir neppe opphav til formering i dette tilfellet, men ett enkelt individ kan sette frukt (aseksuelt) og begynne å spre planten. Den har saftige frukter som spres med fugl.</v>
          </cell>
          <cell r="DD1308" t="str">
            <v>&lt;p&gt; Arten er funnet kun ett sted i Norge på Opsund tømmerlagringsplass i Øf Sarpsborg i 2000 og 2001.&lt;/p&gt;</v>
          </cell>
          <cell r="DE1308" t="str">
            <v>Breibjørnebær &lt;i&gt;e&lt;/i&gt;r opplagt kommet til Norge med tømmer fra De britiske øyer eller Mellom-Europa.</v>
          </cell>
          <cell r="DF1308" t="str">
            <v>Invasjonspotensialet er lite, med kort median levetid og ingen ekspansjon.</v>
          </cell>
          <cell r="DG1308" t="str">
            <v>Ingen kjent negativ økologisk effekt er knyttet til arten.</v>
          </cell>
          <cell r="DH1308" t="str">
            <v>&lt;p&gt;Breibjørnebær er kjent med &amp;#233:n forekomst på en tømmeropplagsplass i Øf Sarpsborg. På grunn av manglende ekspansjon og ingen kjent negativ økologisk effekt vurderes denne arten til å ha ingen kjent økologisk risiko.&lt;br/&gt;&lt;/p&gt;&lt;p&gt;&lt;/p&gt;&lt;p&gt; &lt;/p&gt;</v>
          </cell>
          <cell r="DI1308">
            <v>0</v>
          </cell>
        </row>
        <row r="1309">
          <cell r="B1309" t="str">
            <v>Rubus glandulosus</v>
          </cell>
          <cell r="C1309" t="str">
            <v>Bellardi</v>
          </cell>
          <cell r="E1309">
            <v>136998</v>
          </cell>
          <cell r="F1309">
            <v>128788</v>
          </cell>
          <cell r="G1309" t="str">
            <v>ExpertGroups/Karplanter/N</v>
          </cell>
          <cell r="H1309" t="str">
            <v>Karplanter</v>
          </cell>
          <cell r="I1309" t="str">
            <v>Karplanter</v>
          </cell>
          <cell r="J1309" t="str">
            <v>AlienSpecie</v>
          </cell>
          <cell r="N1309">
            <v>1</v>
          </cell>
          <cell r="Q1309">
            <v>1</v>
          </cell>
          <cell r="T1309" t="str">
            <v>NK</v>
          </cell>
          <cell r="U1309">
            <v>1</v>
          </cell>
          <cell r="V1309" t="str">
            <v>1,1</v>
          </cell>
          <cell r="X1309">
            <v>1</v>
          </cell>
          <cell r="Y1309">
            <v>1</v>
          </cell>
          <cell r="Z1309">
            <v>1</v>
          </cell>
          <cell r="AA1309">
            <v>2008</v>
          </cell>
          <cell r="AB1309" t="str">
            <v>terrestrial</v>
          </cell>
          <cell r="AD1309" t="str">
            <v>origin</v>
          </cell>
          <cell r="AE1309" t="str">
            <v>yes</v>
          </cell>
          <cell r="AF1309" t="str">
            <v>unknown</v>
          </cell>
          <cell r="AI1309">
            <v>10</v>
          </cell>
          <cell r="AK1309" t="str">
            <v>V</v>
          </cell>
          <cell r="AN1309">
            <v>1</v>
          </cell>
          <cell r="AO1309" t="str">
            <v>introductionTransportpollution</v>
          </cell>
          <cell r="AP1309" t="str">
            <v>Øs</v>
          </cell>
          <cell r="AQ1309">
            <v>4</v>
          </cell>
          <cell r="AR1309">
            <v>1</v>
          </cell>
          <cell r="AS1309">
            <v>4</v>
          </cell>
          <cell r="AT1309">
            <v>1</v>
          </cell>
          <cell r="AU1309">
            <v>4</v>
          </cell>
          <cell r="AV1309">
            <v>100</v>
          </cell>
          <cell r="AW1309" t="str">
            <v>Ingen kjent effekt</v>
          </cell>
          <cell r="AX1309" t="str">
            <v>Ingen kjent effekt</v>
          </cell>
          <cell r="BC1309" t="str">
            <v>Ingen kjent effekt</v>
          </cell>
          <cell r="BD1309" t="str">
            <v>Ingen kjent effekt</v>
          </cell>
          <cell r="BE1309" t="str">
            <v>no</v>
          </cell>
          <cell r="BF1309" t="str">
            <v>no</v>
          </cell>
          <cell r="BG1309" t="str">
            <v>V</v>
          </cell>
          <cell r="BK1309" t="str">
            <v>temperate_nemoral:Europe|subtropic_mediterranean:Europe</v>
          </cell>
          <cell r="BM1309" t="str">
            <v>temperate_nemoral:Europe|subtropic_mediterranean:Europe</v>
          </cell>
          <cell r="BO1309">
            <v>1</v>
          </cell>
          <cell r="BR1309" t="str">
            <v>RedListCategoryLevel</v>
          </cell>
          <cell r="BT1309">
            <v>1</v>
          </cell>
          <cell r="BW1309" t="str">
            <v>SpreadYearlyIncreaseCalculatedExpansionSpeed</v>
          </cell>
          <cell r="BX1309">
            <v>0</v>
          </cell>
          <cell r="BY1309">
            <v>1</v>
          </cell>
          <cell r="CB1309" t="str">
            <v>T35</v>
          </cell>
          <cell r="CC1309">
            <v>1</v>
          </cell>
          <cell r="CH1309">
            <v>1</v>
          </cell>
          <cell r="CM1309">
            <v>1</v>
          </cell>
          <cell r="CQ1309">
            <v>1</v>
          </cell>
          <cell r="CU1309">
            <v>1</v>
          </cell>
          <cell r="CX1309">
            <v>0</v>
          </cell>
          <cell r="CY1309">
            <v>1</v>
          </cell>
          <cell r="DB1309">
            <v>0</v>
          </cell>
          <cell r="DC1309" t="str">
            <v>Bjørnebær-arten &lt;em&gt;Rubus glandulosus &lt;/em&gt;er en busk fra Sør- og Vest-Europa (Pyreneene, Italia, Frankrike). Som de andre artene i bjørnebærgruppa reproduserer den aseksuelt med frø (agamospermi/apomiksis s.str.). Den har også vegetativ vekst med jordstengler, men i dette tilfellet gir det neppe opphav til vegetativ formering.</v>
          </cell>
          <cell r="DD1309" t="str">
            <v>&lt;p&gt;&lt;em&gt;Rubus glandulosus &lt;/em&gt;er påvist bare fra ett sted i Norge, på tømmerlagringsplass ved Opsund i Øf Sarpsborg i 2008 og 2009. &lt;/p&gt;</v>
          </cell>
          <cell r="DE1309" t="str">
            <v>Arten er trolig kommet inn til landet med tømmer fra Vest-Europa.</v>
          </cell>
          <cell r="DF1309" t="str">
            <v>Invasjonspotensialet er lite, med kort median levetid og ingen ekspansjon. Arten har potensial til å etablere seg i Norge (med asekusell frøreproduksjon). I prinsippet er da &amp;#233:n busk nok til å etablere populasjon, men det er nærmest umulig å forutsi i hvor stor grad dette eventuelt vil skje i framtida basert på denne ene busken. Det er ikke noe foreløpig som tyder på at den vil komme til å ekspandere i Norge.</v>
          </cell>
          <cell r="DG1309" t="str">
            <v>Ingen kjent negativ økologisk effekt er knyttet til arten.</v>
          </cell>
          <cell r="DH1309" t="str">
            <v>&lt;p&gt;&lt;em&gt;Rubus&lt;/em&gt; &lt;em&gt;glandulosus &lt;/em&gt;vurderes til ingen kjent økologisk risiko. &lt;/p&gt;&lt;p&gt;&lt;/p&gt;&lt;p&gt; &lt;/p&gt;</v>
          </cell>
          <cell r="DI1309">
            <v>0</v>
          </cell>
        </row>
        <row r="1310">
          <cell r="B1310" t="str">
            <v>Rubus hartmanii</v>
          </cell>
          <cell r="C1310" t="str">
            <v>Gand. ex Sudre</v>
          </cell>
          <cell r="D1310" t="str">
            <v>kambjørnebær</v>
          </cell>
          <cell r="E1310">
            <v>137004</v>
          </cell>
          <cell r="F1310">
            <v>103426</v>
          </cell>
          <cell r="G1310" t="str">
            <v>ExpertGroups/Karplanter/N</v>
          </cell>
          <cell r="H1310" t="str">
            <v>Karplanter</v>
          </cell>
          <cell r="I1310" t="str">
            <v>Karplanter</v>
          </cell>
          <cell r="J1310" t="str">
            <v>AlienSpecie</v>
          </cell>
          <cell r="N1310">
            <v>1</v>
          </cell>
          <cell r="Q1310">
            <v>1</v>
          </cell>
          <cell r="T1310" t="str">
            <v>NK</v>
          </cell>
          <cell r="U1310">
            <v>1</v>
          </cell>
          <cell r="V1310" t="str">
            <v>1,1</v>
          </cell>
          <cell r="X1310">
            <v>1</v>
          </cell>
          <cell r="Y1310">
            <v>1</v>
          </cell>
          <cell r="Z1310">
            <v>1</v>
          </cell>
          <cell r="AA1310">
            <v>2001</v>
          </cell>
          <cell r="AB1310" t="str">
            <v>terrestrial</v>
          </cell>
          <cell r="AD1310" t="str">
            <v>origin</v>
          </cell>
          <cell r="AE1310" t="str">
            <v>yes</v>
          </cell>
          <cell r="AF1310" t="str">
            <v>unknown</v>
          </cell>
          <cell r="AG1310">
            <v>2001</v>
          </cell>
          <cell r="AH1310" t="str">
            <v>Øf Sarpsborg: Opsund</v>
          </cell>
          <cell r="AI1310">
            <v>10</v>
          </cell>
          <cell r="AK1310" t="str">
            <v>V</v>
          </cell>
          <cell r="AN1310">
            <v>1</v>
          </cell>
          <cell r="AO1310" t="str">
            <v>introductionTransportpollution</v>
          </cell>
          <cell r="AP1310" t="str">
            <v>Øs</v>
          </cell>
          <cell r="AQ1310">
            <v>4</v>
          </cell>
          <cell r="AR1310">
            <v>1</v>
          </cell>
          <cell r="AS1310">
            <v>4</v>
          </cell>
          <cell r="AT1310">
            <v>1</v>
          </cell>
          <cell r="AU1310">
            <v>4</v>
          </cell>
          <cell r="AV1310">
            <v>100</v>
          </cell>
          <cell r="AW1310" t="str">
            <v>Ingen kjent effekt</v>
          </cell>
          <cell r="AX1310" t="str">
            <v>Ingen kjent effekt</v>
          </cell>
          <cell r="BC1310" t="str">
            <v>Ingen kjent effekt</v>
          </cell>
          <cell r="BD1310" t="str">
            <v>Ingen kjent effekt</v>
          </cell>
          <cell r="BE1310" t="str">
            <v>no</v>
          </cell>
          <cell r="BF1310" t="str">
            <v>no</v>
          </cell>
          <cell r="BG1310" t="str">
            <v>V</v>
          </cell>
          <cell r="BK1310" t="str">
            <v>temperate_nemoral:Europe</v>
          </cell>
          <cell r="BM1310" t="str">
            <v>temperate_nemoral:Europe</v>
          </cell>
          <cell r="BO1310">
            <v>1</v>
          </cell>
          <cell r="BR1310" t="str">
            <v>RedListCategoryLevel</v>
          </cell>
          <cell r="BT1310">
            <v>1</v>
          </cell>
          <cell r="BW1310" t="str">
            <v>SpreadYearlyIncreaseCalculatedExpansionSpeed</v>
          </cell>
          <cell r="BX1310">
            <v>0</v>
          </cell>
          <cell r="BY1310">
            <v>1</v>
          </cell>
          <cell r="CB1310" t="str">
            <v>T35</v>
          </cell>
          <cell r="CC1310">
            <v>1</v>
          </cell>
          <cell r="CH1310">
            <v>1</v>
          </cell>
          <cell r="CM1310">
            <v>1</v>
          </cell>
          <cell r="CQ1310">
            <v>1</v>
          </cell>
          <cell r="CU1310">
            <v>1</v>
          </cell>
          <cell r="CX1310">
            <v>0</v>
          </cell>
          <cell r="CY1310">
            <v>1</v>
          </cell>
          <cell r="DB1310">
            <v>0</v>
          </cell>
          <cell r="DC1310" t="str">
            <v>Kambjørnebær &lt;em&gt;Rubus hartmanii&lt;/em&gt; er en busk fra Vest-Europa (Frankrike og De britiske øyer) og Sverige. Arten reproduserer aseksuelt med frø (agamospermi/apomiksis s.str.). Den har saftige frukter som spres med fugl.</v>
          </cell>
          <cell r="DD1310" t="str">
            <v>&lt;p&gt;Foreløpig er kambjørnebær bare funnet ett sted, på tømmerlagringsplass på Opsund i Øf Sarpsborg, med stabil forekomst fra 2001.&lt;/p&gt;</v>
          </cell>
          <cell r="DE1310" t="str">
            <v>Arten er nokså opplagt kommet inn med tømmer, kanskje fra De britiske øyer.</v>
          </cell>
          <cell r="DF1310" t="str">
            <v>Invasjonspotensialet er lite, med kort median levetid og ingen ekspansjon. Arten er foreløpig kun funnet på Opsund tømmerlagringsplass i Øf Sarpsborg i 2001 hvor den har kommet inn med tømmer. Arten har potensial til å etablere seg i Norge med asekusell frøreproduksjon. I prinsippet er da &amp;#233:n busk nok til å etablere populasjon, men det er nærmest umulig å forutsi i hvor stor grad dette eventuelt vil skje i framtida basert på denne ene busken. Det er imidlertid pr. i dag ingen ting som tyder på noen ekspansjon i norsk natur.</v>
          </cell>
          <cell r="DG1310" t="str">
            <v>Ingen kjent negativ økologisk effekt er knyttet til arten.</v>
          </cell>
          <cell r="DH1310" t="str">
            <v>&lt;p&gt;Kambjørnebær vurderes til ingen kjent økologisk risiko.&lt;/p&gt;&lt;p&gt;&lt;br/&gt;&lt;/p&gt;</v>
          </cell>
          <cell r="DI1310">
            <v>1</v>
          </cell>
        </row>
        <row r="1311">
          <cell r="B1311" t="str">
            <v>Rubus horridus</v>
          </cell>
          <cell r="C1311" t="str">
            <v>K.F.Schultz</v>
          </cell>
          <cell r="E1311">
            <v>137005</v>
          </cell>
          <cell r="F1311">
            <v>145634</v>
          </cell>
          <cell r="G1311" t="str">
            <v>ExpertGroups/Karplanter/N</v>
          </cell>
          <cell r="H1311" t="str">
            <v>Karplanter</v>
          </cell>
          <cell r="I1311" t="str">
            <v>Karplanter</v>
          </cell>
          <cell r="J1311" t="str">
            <v>AlienSpecie</v>
          </cell>
          <cell r="N1311">
            <v>1</v>
          </cell>
          <cell r="Q1311">
            <v>1</v>
          </cell>
          <cell r="T1311" t="str">
            <v>NK</v>
          </cell>
          <cell r="U1311">
            <v>1</v>
          </cell>
          <cell r="V1311" t="str">
            <v>1,1</v>
          </cell>
          <cell r="AA1311">
            <v>2002</v>
          </cell>
          <cell r="AB1311" t="str">
            <v>terrestrial</v>
          </cell>
          <cell r="AD1311" t="str">
            <v>origin</v>
          </cell>
          <cell r="AE1311" t="str">
            <v>no</v>
          </cell>
          <cell r="AF1311" t="str">
            <v>unknown</v>
          </cell>
          <cell r="AG1311">
            <v>2002</v>
          </cell>
          <cell r="AH1311" t="str">
            <v>Øf Sarpsborg: Opsund</v>
          </cell>
          <cell r="AI1311">
            <v>10</v>
          </cell>
          <cell r="AK1311" t="str">
            <v>V</v>
          </cell>
          <cell r="AN1311">
            <v>1</v>
          </cell>
          <cell r="AO1311" t="str">
            <v>introductionTransportpollution</v>
          </cell>
          <cell r="AP1311" t="str">
            <v>Øs</v>
          </cell>
          <cell r="AQ1311">
            <v>4</v>
          </cell>
          <cell r="AR1311">
            <v>1</v>
          </cell>
          <cell r="AS1311">
            <v>4</v>
          </cell>
          <cell r="AT1311">
            <v>1</v>
          </cell>
          <cell r="AU1311">
            <v>4</v>
          </cell>
          <cell r="AV1311">
            <v>100</v>
          </cell>
          <cell r="AW1311" t="str">
            <v>Ingen kjent effekt</v>
          </cell>
          <cell r="AX1311" t="str">
            <v>Ingen kjent effekt</v>
          </cell>
          <cell r="BC1311" t="str">
            <v>Ingen kjent effekt</v>
          </cell>
          <cell r="BD1311" t="str">
            <v>Ingen kjent effekt</v>
          </cell>
          <cell r="BE1311" t="str">
            <v>no</v>
          </cell>
          <cell r="BF1311" t="str">
            <v>no</v>
          </cell>
          <cell r="BG1311" t="str">
            <v>V</v>
          </cell>
          <cell r="BK1311" t="str">
            <v>temperate_nemoral:Europe</v>
          </cell>
          <cell r="BM1311" t="str">
            <v>temperate_nemoral:Europe</v>
          </cell>
          <cell r="BO1311">
            <v>1</v>
          </cell>
          <cell r="BR1311" t="str">
            <v>RedListCategoryLevel</v>
          </cell>
          <cell r="BT1311">
            <v>1</v>
          </cell>
          <cell r="BW1311" t="str">
            <v>SpreadYearlyIncreaseCalculatedExpansionSpeed</v>
          </cell>
          <cell r="BX1311">
            <v>0</v>
          </cell>
          <cell r="BY1311">
            <v>1</v>
          </cell>
          <cell r="CB1311" t="str">
            <v>T35</v>
          </cell>
          <cell r="CC1311">
            <v>1</v>
          </cell>
          <cell r="CH1311">
            <v>1</v>
          </cell>
          <cell r="CM1311">
            <v>1</v>
          </cell>
          <cell r="CQ1311">
            <v>1</v>
          </cell>
          <cell r="CU1311">
            <v>1</v>
          </cell>
          <cell r="CX1311">
            <v>0</v>
          </cell>
          <cell r="CY1311">
            <v>1</v>
          </cell>
          <cell r="DB1311">
            <v>0</v>
          </cell>
          <cell r="DC1311" t="str">
            <v>&lt;i&gt;Rubus horridus&lt;/i&gt; er en bjørnebær-busk fra Storbritannia og sørlige Sverige. Den formerer seg aseksuelt med frø (agamospermi/apomiksis s.str.) og har også vegetativ vekst. Den formerer seg med saftige frukter som spres med fugl.</v>
          </cell>
          <cell r="DD1311" t="str">
            <v>&lt;i&gt;Rubus horridus&lt;/i&gt; er funnet ett sted i landet, på Opsund tømmeropplagsplass i Øf Sarpsborg i årene 2002, 2008 og 2009. Den virker ganske godt etablert med påtegnelsene "3 småbusker tett ved hverandre" og "sterkt ekspanderende bestand".</v>
          </cell>
          <cell r="DE1311" t="str">
            <v>Arten har trolig kommet inn med tømmer fra Storbritannia, fra naturlig utbredelsesområde.</v>
          </cell>
          <cell r="DF1311" t="str">
            <v>Invasjonspotensialet er lite, med kort median levetid og ingen ekspansjon. Arten er etablert på tømmerdeponiet og har trolig også potensial for reproduksjon i Norge. Hvorvidt den greier å komme seg videre videre ut fra denne ene forekomsten på et tømmerdeponi er umulig å forutsi.</v>
          </cell>
          <cell r="DG1311" t="str">
            <v>Ingen kjent negativ økologisk effekt er knyttet til arten.</v>
          </cell>
          <cell r="DH1311" t="str">
            <v>&lt;i&gt;Rubus horridus&lt;/i&gt; vurderes til ingen kjent økologisk risiko.</v>
          </cell>
          <cell r="DI1311">
            <v>0</v>
          </cell>
        </row>
        <row r="1312">
          <cell r="B1312" t="str">
            <v>Rubus leptothyrsus</v>
          </cell>
          <cell r="C1312" t="str">
            <v>G.Braun</v>
          </cell>
          <cell r="D1312" t="str">
            <v>dansk bjørnebær</v>
          </cell>
          <cell r="E1312">
            <v>137018</v>
          </cell>
          <cell r="F1312">
            <v>103430</v>
          </cell>
          <cell r="G1312" t="str">
            <v>ExpertGroups/Karplanter/N</v>
          </cell>
          <cell r="H1312" t="str">
            <v>Karplanter</v>
          </cell>
          <cell r="I1312" t="str">
            <v>Karplanter</v>
          </cell>
          <cell r="J1312" t="str">
            <v>AlienSpecie</v>
          </cell>
          <cell r="N1312">
            <v>1</v>
          </cell>
          <cell r="Q1312">
            <v>1</v>
          </cell>
          <cell r="T1312" t="str">
            <v>NK</v>
          </cell>
          <cell r="U1312">
            <v>1</v>
          </cell>
          <cell r="V1312" t="str">
            <v>1,1</v>
          </cell>
          <cell r="X1312">
            <v>1</v>
          </cell>
          <cell r="Y1312">
            <v>1</v>
          </cell>
          <cell r="Z1312">
            <v>1</v>
          </cell>
          <cell r="AA1312">
            <v>1994</v>
          </cell>
          <cell r="AB1312" t="str">
            <v>terrestrial</v>
          </cell>
          <cell r="AD1312" t="str">
            <v>origin</v>
          </cell>
          <cell r="AE1312" t="str">
            <v>yes</v>
          </cell>
          <cell r="AF1312" t="str">
            <v>unknown</v>
          </cell>
          <cell r="AG1312">
            <v>2003</v>
          </cell>
          <cell r="AH1312" t="str">
            <v>Bu Hurum: Tofte</v>
          </cell>
          <cell r="AI1312">
            <v>10</v>
          </cell>
          <cell r="AK1312" t="str">
            <v>V</v>
          </cell>
          <cell r="AN1312">
            <v>1</v>
          </cell>
          <cell r="AO1312" t="str">
            <v>introductionTransportpollution</v>
          </cell>
          <cell r="AP1312" t="str">
            <v>Bu</v>
          </cell>
          <cell r="AQ1312">
            <v>4</v>
          </cell>
          <cell r="AR1312">
            <v>1</v>
          </cell>
          <cell r="AS1312">
            <v>4</v>
          </cell>
          <cell r="AT1312">
            <v>1</v>
          </cell>
          <cell r="AU1312">
            <v>4</v>
          </cell>
          <cell r="AV1312">
            <v>100</v>
          </cell>
          <cell r="AW1312" t="str">
            <v>Ingen kjent effekt</v>
          </cell>
          <cell r="AX1312" t="str">
            <v>Ingen kjent effekt</v>
          </cell>
          <cell r="BC1312" t="str">
            <v>Ingen kjent effekt</v>
          </cell>
          <cell r="BD1312" t="str">
            <v>Ingen kjent effekt</v>
          </cell>
          <cell r="BE1312" t="str">
            <v>no</v>
          </cell>
          <cell r="BF1312" t="str">
            <v>no</v>
          </cell>
          <cell r="BG1312" t="str">
            <v>V</v>
          </cell>
          <cell r="BK1312" t="str">
            <v>temperate_nemoral:Europe</v>
          </cell>
          <cell r="BM1312" t="str">
            <v>temperate_nemoral:Europe</v>
          </cell>
          <cell r="BO1312">
            <v>2</v>
          </cell>
          <cell r="BQ1312" t="str">
            <v>X</v>
          </cell>
          <cell r="BR1312" t="str">
            <v>RedListCategoryLevel</v>
          </cell>
          <cell r="BT1312">
            <v>1</v>
          </cell>
          <cell r="BW1312" t="str">
            <v>SpreadYearlyIncreaseCalculatedExpansionSpeed</v>
          </cell>
          <cell r="BX1312">
            <v>0</v>
          </cell>
          <cell r="BY1312">
            <v>1</v>
          </cell>
          <cell r="CB1312" t="str">
            <v>T35</v>
          </cell>
          <cell r="CC1312">
            <v>1</v>
          </cell>
          <cell r="CH1312">
            <v>1</v>
          </cell>
          <cell r="CM1312">
            <v>1</v>
          </cell>
          <cell r="CQ1312">
            <v>1</v>
          </cell>
          <cell r="CU1312">
            <v>1</v>
          </cell>
          <cell r="CX1312">
            <v>0</v>
          </cell>
          <cell r="CY1312">
            <v>1</v>
          </cell>
          <cell r="DB1312">
            <v>0</v>
          </cell>
          <cell r="DC1312" t="str">
            <v>Dansk bjørnebær &lt;em&gt;Rubus leptothyrsus &lt;/em&gt;er en busk utbredt i Nordvest-Europa: De britiske øyer, Tyskland, Nederland og nord til sørlige Danmark. Arten formerer seg aseksuelt med frø (agamospermi/apomiksis s.str.). Den har også klonal vekst, men det er trolig ikke snakk om reproduksjon i noen særlig grad. Fruktene er saftige og spres med fugl.</v>
          </cell>
          <cell r="DD1312" t="str">
            <v>&lt;p&gt;Dansk bjørnebær finnes ved en tømmeropplagsplass ved S&amp;#246:dra Cells cellulosefabrikk på Tofte i Bu Hurum. Der ble den oppdaget i 1994 og har siden hatt en stadig økende klon eller bestand. Den produserer nå også modne bær (Lye 2016).&lt;/p&gt;</v>
          </cell>
          <cell r="DE1312" t="str">
            <v>Arten har trolig kommet inn som forurensning av importert tømmer, trolig fra De britiske øyer (eller kanskje Tyskland).</v>
          </cell>
          <cell r="DF1312" t="str">
            <v>Invasjonspotensialet er lite, en kombinasjon av begrenset (til kort) median levetid og ingen ekspansjon. Arten har potensial til å etablere seg i Norge med asekusell frøreproduksjon. I prinsippet er da &amp;#233:n busk nok til å etablere populasjon, men det er nærmest umulig å forutse i hvor stor grad dette eventuelt vil skje i framtida basert på denne ene busken, klonen eller bestandet.</v>
          </cell>
          <cell r="DG1312" t="str">
            <v>Ingen kjent negativ økologisk effekt er knyttet til arten.</v>
          </cell>
          <cell r="DH1312" t="str">
            <v>&lt;p&gt;Dansk bjørnebær vurderes til ingen kjent økologisk risiko.&lt;/p&gt;</v>
          </cell>
          <cell r="DI1312">
            <v>1</v>
          </cell>
        </row>
        <row r="1313">
          <cell r="B1313" t="str">
            <v>Rubus loganobaccus</v>
          </cell>
          <cell r="C1313" t="str">
            <v>L.H.Bailey</v>
          </cell>
          <cell r="D1313" t="str">
            <v>loganbær</v>
          </cell>
          <cell r="E1313">
            <v>139669</v>
          </cell>
          <cell r="F1313">
            <v>169137</v>
          </cell>
          <cell r="G1313" t="str">
            <v>ExpertGroups/Karplanter/N</v>
          </cell>
          <cell r="H1313" t="str">
            <v>Karplanter</v>
          </cell>
          <cell r="I1313" t="str">
            <v>Karplanter</v>
          </cell>
          <cell r="J1313" t="str">
            <v>AlienSpecie</v>
          </cell>
          <cell r="N1313">
            <v>1</v>
          </cell>
          <cell r="Q1313">
            <v>1</v>
          </cell>
          <cell r="T1313" t="str">
            <v>NK</v>
          </cell>
          <cell r="U1313">
            <v>1</v>
          </cell>
          <cell r="V1313" t="str">
            <v>1,1</v>
          </cell>
          <cell r="AA1313">
            <v>2015</v>
          </cell>
          <cell r="AB1313" t="str">
            <v>terrestrial</v>
          </cell>
          <cell r="AD1313" t="str">
            <v>unknown</v>
          </cell>
          <cell r="AE1313" t="str">
            <v>no</v>
          </cell>
          <cell r="AF1313" t="str">
            <v>yes</v>
          </cell>
          <cell r="AI1313">
            <v>10</v>
          </cell>
          <cell r="AK1313" t="str">
            <v>V</v>
          </cell>
          <cell r="AL1313">
            <v>1</v>
          </cell>
          <cell r="AM1313" t="str">
            <v>importDirect</v>
          </cell>
          <cell r="AN1313">
            <v>1</v>
          </cell>
          <cell r="AO1313" t="str">
            <v>introductionEscaped</v>
          </cell>
          <cell r="AP1313" t="str">
            <v>He</v>
          </cell>
          <cell r="AQ1313">
            <v>4</v>
          </cell>
          <cell r="AR1313">
            <v>1</v>
          </cell>
          <cell r="AS1313">
            <v>4</v>
          </cell>
          <cell r="AT1313">
            <v>1</v>
          </cell>
          <cell r="AU1313">
            <v>4</v>
          </cell>
          <cell r="AV1313">
            <v>100</v>
          </cell>
          <cell r="AW1313" t="str">
            <v>Ingen kjent effekt</v>
          </cell>
          <cell r="AX1313" t="str">
            <v>Ingen kjent effekt</v>
          </cell>
          <cell r="BC1313" t="str">
            <v>Ingen kjent effekt</v>
          </cell>
          <cell r="BD1313" t="str">
            <v>Ingen kjent effekt</v>
          </cell>
          <cell r="BE1313" t="str">
            <v>no</v>
          </cell>
          <cell r="BF1313" t="str">
            <v>no</v>
          </cell>
          <cell r="BG1313" t="str">
            <v>V</v>
          </cell>
          <cell r="BK1313" t="str">
            <v>unknown:NorthAndCentralAmerica</v>
          </cell>
          <cell r="BM1313" t="str">
            <v>temperate_nemoral:Europe,Oceania,NorthAndCentralAmerica|subtropic_mediterranean:Oceania,NorthAndCentralAmerica</v>
          </cell>
          <cell r="BO1313">
            <v>1</v>
          </cell>
          <cell r="BR1313" t="str">
            <v>RedListCategoryLevel</v>
          </cell>
          <cell r="BT1313">
            <v>1</v>
          </cell>
          <cell r="BW1313" t="str">
            <v>SpreadYearlyIncreaseCalculatedExpansionSpeed</v>
          </cell>
          <cell r="BX1313">
            <v>0</v>
          </cell>
          <cell r="BY1313">
            <v>1</v>
          </cell>
          <cell r="CC1313">
            <v>1</v>
          </cell>
          <cell r="CH1313">
            <v>1</v>
          </cell>
          <cell r="CM1313">
            <v>1</v>
          </cell>
          <cell r="CQ1313">
            <v>1</v>
          </cell>
          <cell r="CU1313">
            <v>1</v>
          </cell>
          <cell r="CX1313">
            <v>0</v>
          </cell>
          <cell r="CY1313">
            <v>1</v>
          </cell>
          <cell r="DB1313">
            <v>0</v>
          </cell>
          <cell r="DC1313" t="str">
            <v>Loganbær &lt;i&gt;Rubus loganobaccus&lt;/i&gt;, er en kulturart oppstått fra en krysning mellom en bringebærart og en bjørnebærart i California, USA, i 1881. En ny krysning mellom bringebær, bjørnebær og loganbær gir boysenbær, for de som måtte bry seg om det. Arten har aseksuell frøformering, setter saftige frukter, og kan spres med fugl.&lt;br/&gt; &lt;br/&gt;</v>
          </cell>
          <cell r="DD1313" t="str">
            <v>Loganbær er funnet ett sted i He Stange: Espa, enten som en hagerømling eller muligens gjenstående, i 2015.</v>
          </cell>
          <cell r="DE1313" t="str">
            <v>Det er uklart om det aktuelle funnet er en hagerømling eller om den er gjenstående: basert på informasjon som tilsier at arten er lite hardfør i Norge, er det mest sannsynlig at denne er gjenstående.</v>
          </cell>
          <cell r="DF1313" t="str">
            <v>Invasjonspotensialet er lite, med kort median levetid og ingen ekspansjon. Arten dyrkes noe, men det er uklart hvilke muligheter den i har i norsk natur basert på dette ene funnet. Den angis som lite hardfør i Norge, og det er derfor grunn til å tro at planten i Hedmark trolig ikke kommer til å gjøre mer av seg.</v>
          </cell>
          <cell r="DG1313" t="str">
            <v>Ingen kjent negativ økologisk effekt er knyttet til arten i Norge. Loganbær er sett på som et problem i Stillehavsområdet, hvor den er vurdert til "high risk", men den er trolig for varmekrevende til at den vil kunne bli et problem i Norge. Vi finner ingen informasjon om negative økologiske effekter eller spredning av denne i naboland eller Europa.</v>
          </cell>
          <cell r="DH1313" t="str">
            <v>Loganbær vurderes til ingen kjent økologisk risiko.</v>
          </cell>
          <cell r="DI1313">
            <v>2</v>
          </cell>
        </row>
        <row r="1314">
          <cell r="B1314" t="str">
            <v>Rubus phoenicolasius</v>
          </cell>
          <cell r="C1314" t="str">
            <v>Maxim.</v>
          </cell>
          <cell r="D1314" t="str">
            <v>vinbringebær</v>
          </cell>
          <cell r="E1314">
            <v>63403</v>
          </cell>
          <cell r="F1314">
            <v>103443</v>
          </cell>
          <cell r="G1314" t="str">
            <v>ExpertGroups/Karplanter/N</v>
          </cell>
          <cell r="H1314" t="str">
            <v>Karplanter</v>
          </cell>
          <cell r="I1314" t="str">
            <v>Karplanter</v>
          </cell>
          <cell r="J1314" t="str">
            <v>NotApplicable</v>
          </cell>
          <cell r="M1314" t="str">
            <v>canNotEstablishWithin50years</v>
          </cell>
          <cell r="AA1314">
            <v>1984</v>
          </cell>
          <cell r="AB1314" t="str">
            <v>terrestrial</v>
          </cell>
          <cell r="AD1314" t="str">
            <v>unknown</v>
          </cell>
          <cell r="AE1314" t="str">
            <v>no</v>
          </cell>
          <cell r="AF1314" t="str">
            <v>unknown</v>
          </cell>
          <cell r="AI1314">
            <v>10</v>
          </cell>
          <cell r="AJ1314" t="str">
            <v>V</v>
          </cell>
          <cell r="AW1314" t="str">
            <v>Ingen kjent effekt</v>
          </cell>
          <cell r="AX1314" t="str">
            <v>Ingen kjent effekt</v>
          </cell>
          <cell r="BC1314" t="str">
            <v>Ingen kjent effekt</v>
          </cell>
          <cell r="BD1314" t="str">
            <v>Ingen kjent effekt</v>
          </cell>
          <cell r="BK1314" t="str">
            <v>temperate_nemoral:Asia</v>
          </cell>
          <cell r="BM1314" t="str">
            <v>temperate_nemoral:Europe,Asia,Oceania,NorthAndCentralAmerica</v>
          </cell>
          <cell r="DI1314">
            <v>0</v>
          </cell>
        </row>
        <row r="1315">
          <cell r="B1315" t="str">
            <v>Rubus pyramidalis</v>
          </cell>
          <cell r="C1315" t="str">
            <v>Kaltenb.</v>
          </cell>
          <cell r="D1315" t="str">
            <v>pyramidebjørnebær</v>
          </cell>
          <cell r="E1315">
            <v>63406</v>
          </cell>
          <cell r="F1315">
            <v>103446</v>
          </cell>
          <cell r="G1315" t="str">
            <v>ExpertGroups/Karplanter/N</v>
          </cell>
          <cell r="H1315" t="str">
            <v>Karplanter</v>
          </cell>
          <cell r="I1315" t="str">
            <v>Karplanter</v>
          </cell>
          <cell r="J1315" t="str">
            <v>AlienSpecie</v>
          </cell>
          <cell r="N1315">
            <v>1</v>
          </cell>
          <cell r="Q1315">
            <v>1</v>
          </cell>
          <cell r="T1315" t="str">
            <v>NK</v>
          </cell>
          <cell r="U1315">
            <v>1</v>
          </cell>
          <cell r="V1315" t="str">
            <v>1,1</v>
          </cell>
          <cell r="X1315">
            <v>1</v>
          </cell>
          <cell r="Y1315">
            <v>1</v>
          </cell>
          <cell r="Z1315">
            <v>1</v>
          </cell>
          <cell r="AA1315">
            <v>2000</v>
          </cell>
          <cell r="AB1315" t="str">
            <v>terrestrial</v>
          </cell>
          <cell r="AD1315" t="str">
            <v>origin</v>
          </cell>
          <cell r="AE1315" t="str">
            <v>yes</v>
          </cell>
          <cell r="AF1315" t="str">
            <v>unknown</v>
          </cell>
          <cell r="AG1315">
            <v>2007</v>
          </cell>
          <cell r="AH1315" t="str">
            <v>Øf Sarpsborg: Opsund</v>
          </cell>
          <cell r="AI1315">
            <v>10</v>
          </cell>
          <cell r="AK1315" t="str">
            <v>V</v>
          </cell>
          <cell r="AN1315">
            <v>1</v>
          </cell>
          <cell r="AO1315" t="str">
            <v>introductionTransportpollution</v>
          </cell>
          <cell r="AP1315" t="str">
            <v>Øs</v>
          </cell>
          <cell r="AQ1315">
            <v>4</v>
          </cell>
          <cell r="AR1315">
            <v>1</v>
          </cell>
          <cell r="AS1315">
            <v>4</v>
          </cell>
          <cell r="AT1315">
            <v>1</v>
          </cell>
          <cell r="AU1315">
            <v>4</v>
          </cell>
          <cell r="AV1315">
            <v>100</v>
          </cell>
          <cell r="AW1315" t="str">
            <v>Ingen kjent effekt</v>
          </cell>
          <cell r="AX1315" t="str">
            <v>Ingen kjent effekt</v>
          </cell>
          <cell r="BC1315" t="str">
            <v>Ingen kjent effekt</v>
          </cell>
          <cell r="BD1315" t="str">
            <v>Ingen kjent effekt</v>
          </cell>
          <cell r="BE1315" t="str">
            <v>no</v>
          </cell>
          <cell r="BF1315" t="str">
            <v>no</v>
          </cell>
          <cell r="BG1315" t="str">
            <v>V</v>
          </cell>
          <cell r="BK1315" t="str">
            <v>temperate_nemoral:Europe</v>
          </cell>
          <cell r="BM1315" t="str">
            <v>temperate_nemoral:Europe,Oceania</v>
          </cell>
          <cell r="BO1315">
            <v>1</v>
          </cell>
          <cell r="BR1315" t="str">
            <v>RedListCategoryLevel</v>
          </cell>
          <cell r="BT1315">
            <v>1</v>
          </cell>
          <cell r="BW1315" t="str">
            <v>SpreadYearlyIncreaseCalculatedExpansionSpeed</v>
          </cell>
          <cell r="BX1315">
            <v>0</v>
          </cell>
          <cell r="BY1315">
            <v>1</v>
          </cell>
          <cell r="CB1315" t="str">
            <v>T35</v>
          </cell>
          <cell r="CC1315">
            <v>1</v>
          </cell>
          <cell r="CH1315">
            <v>1</v>
          </cell>
          <cell r="CM1315">
            <v>1</v>
          </cell>
          <cell r="CQ1315">
            <v>1</v>
          </cell>
          <cell r="CU1315">
            <v>1</v>
          </cell>
          <cell r="CX1315">
            <v>0</v>
          </cell>
          <cell r="CY1315">
            <v>1</v>
          </cell>
          <cell r="DB1315">
            <v>0</v>
          </cell>
          <cell r="DC1315" t="str">
            <v>Pyramidebjørnebær &lt;em&gt;Rubus pyramidalis&lt;/em&gt; er en busk og hjemlig i Vest- og Mellom-Europa nord til Danmark og Sør-Sverige. Arten reproduserer aseksuelt med frø (agamospermi/apomiksis s.str.). Den har dessuten klonal vekst, men det er lite trolig at dette kan fungere som reproduksjon i dette tilfellet. De saftige fruktene (bjørnebærene) spres med fugl.</v>
          </cell>
          <cell r="DD1315" t="str">
            <v>&lt;p&gt;Arten er bare funnet ett sted, på en tømmerlagringsplass ved Opsund i Øf Sarpsborg der den først ble sett i 2000 og er jamt sett siden. Den danner en stadig større klon, men har ikke begynt effektiv frø-reproduksjon ennå. Den blomstret for første gang i 2009. &lt;/p&gt;</v>
          </cell>
          <cell r="DE1315" t="str">
            <v>Arten er sikkert kommet inn med tømmer, trolig fra Vest-Europa.</v>
          </cell>
          <cell r="DF1315" t="str">
            <v>Invasjonspotensialet er lite, med kort median levetid og ingen ekspansjon. Pyramidebjørnebær har potensial til å etablere seg i Norge med asekusell frøreproduksjon. I prinsippet er da &amp;#233:n busk nok til å etablere populasjon, men det er nærmest umulig å gjette på i hvor stor grad dette eventuelt vil skje i framtida basert på denne ene forekomsten.</v>
          </cell>
          <cell r="DG1315" t="str">
            <v>Ingen kjent negativ økologisk effekt er knyttet til arten.</v>
          </cell>
          <cell r="DH1315" t="str">
            <v>Pyramidebjørnebær vurderes til ingen kjent økologisk risiko.</v>
          </cell>
          <cell r="DI1315">
            <v>0</v>
          </cell>
        </row>
        <row r="1316">
          <cell r="B1316" t="str">
            <v>Rubus rudis</v>
          </cell>
          <cell r="C1316" t="str">
            <v>Weihe</v>
          </cell>
          <cell r="D1316" t="str">
            <v>rubjørnebær</v>
          </cell>
          <cell r="E1316">
            <v>63409</v>
          </cell>
          <cell r="F1316">
            <v>103449</v>
          </cell>
          <cell r="G1316" t="str">
            <v>ExpertGroups/Karplanter/N</v>
          </cell>
          <cell r="H1316" t="str">
            <v>Karplanter</v>
          </cell>
          <cell r="I1316" t="str">
            <v>Karplanter</v>
          </cell>
          <cell r="J1316" t="str">
            <v>AlienSpecie</v>
          </cell>
          <cell r="N1316">
            <v>1</v>
          </cell>
          <cell r="Q1316">
            <v>1</v>
          </cell>
          <cell r="T1316" t="str">
            <v>NK</v>
          </cell>
          <cell r="U1316">
            <v>1</v>
          </cell>
          <cell r="V1316" t="str">
            <v>1,1</v>
          </cell>
          <cell r="X1316">
            <v>1</v>
          </cell>
          <cell r="Y1316">
            <v>1</v>
          </cell>
          <cell r="Z1316">
            <v>1</v>
          </cell>
          <cell r="AA1316">
            <v>2000</v>
          </cell>
          <cell r="AB1316" t="str">
            <v>terrestrial</v>
          </cell>
          <cell r="AD1316" t="str">
            <v>origin</v>
          </cell>
          <cell r="AE1316" t="str">
            <v>yes</v>
          </cell>
          <cell r="AF1316" t="str">
            <v>unknown</v>
          </cell>
          <cell r="AG1316">
            <v>2001</v>
          </cell>
          <cell r="AH1316" t="str">
            <v>Øf Sarpsborg: Opsund</v>
          </cell>
          <cell r="AI1316">
            <v>10</v>
          </cell>
          <cell r="AK1316" t="str">
            <v>V</v>
          </cell>
          <cell r="AN1316">
            <v>1</v>
          </cell>
          <cell r="AO1316" t="str">
            <v>introductionTransportpollution</v>
          </cell>
          <cell r="AP1316" t="str">
            <v>Øs</v>
          </cell>
          <cell r="AQ1316">
            <v>4</v>
          </cell>
          <cell r="AR1316">
            <v>1</v>
          </cell>
          <cell r="AS1316">
            <v>4</v>
          </cell>
          <cell r="AT1316">
            <v>1</v>
          </cell>
          <cell r="AU1316">
            <v>4</v>
          </cell>
          <cell r="AV1316">
            <v>100</v>
          </cell>
          <cell r="AW1316" t="str">
            <v>Ingen kjent effekt</v>
          </cell>
          <cell r="AX1316" t="str">
            <v>Ingen kjent effekt</v>
          </cell>
          <cell r="BC1316" t="str">
            <v>Ingen kjent effekt</v>
          </cell>
          <cell r="BD1316" t="str">
            <v>Ingen kjent effekt</v>
          </cell>
          <cell r="BE1316" t="str">
            <v>no</v>
          </cell>
          <cell r="BF1316" t="str">
            <v>no</v>
          </cell>
          <cell r="BG1316" t="str">
            <v>V</v>
          </cell>
          <cell r="BK1316" t="str">
            <v>temperate_nemoral:Europe</v>
          </cell>
          <cell r="BM1316" t="str">
            <v>temperate_nemoral:Europe</v>
          </cell>
          <cell r="BO1316">
            <v>1</v>
          </cell>
          <cell r="BR1316" t="str">
            <v>RedListCategoryLevel</v>
          </cell>
          <cell r="BT1316">
            <v>1</v>
          </cell>
          <cell r="BW1316" t="str">
            <v>SpreadYearlyIncreaseCalculatedExpansionSpeed</v>
          </cell>
          <cell r="BX1316">
            <v>0</v>
          </cell>
          <cell r="BY1316">
            <v>1</v>
          </cell>
          <cell r="CB1316" t="str">
            <v>T35</v>
          </cell>
          <cell r="CC1316">
            <v>1</v>
          </cell>
          <cell r="CH1316">
            <v>1</v>
          </cell>
          <cell r="CM1316">
            <v>1</v>
          </cell>
          <cell r="CQ1316">
            <v>1</v>
          </cell>
          <cell r="CU1316">
            <v>1</v>
          </cell>
          <cell r="CX1316">
            <v>0</v>
          </cell>
          <cell r="CY1316">
            <v>1</v>
          </cell>
          <cell r="DB1316">
            <v>0</v>
          </cell>
          <cell r="DC1316" t="str">
            <v>Rubjørnebær &lt;em&gt;Rubus rudis&lt;/em&gt; er en busk fra Mellom- og Nordvest-Europa hvor den finnes nord til Nord-Tyskland og De britiske øyer. Som de andre artene i bjørnebærgruppa reproduserer den aseksuelt med frø (agamospermi/apomiksis s.str.). Den har også vegetativ vekst med underjordsskudd, men i dette tilfellet gir det neppe opphav til formering. De saftige fruktene (bjørnebærene) spres med fugl.</v>
          </cell>
          <cell r="DD1316" t="str">
            <v>&lt;p&gt;Rubjørnebær kan trolig reprodusere i Norge. Den et funnet ett sted, på en tømmerlagringsplass ved Opsund i Øf Sarpsborg, der den først ble sett i 2000 og er jamt sett siden. &lt;/p&gt;</v>
          </cell>
          <cell r="DE1316" t="str">
            <v>Arten er trolig kommet inn til landet med tømmer fra Vest-Europa.</v>
          </cell>
          <cell r="DF1316" t="str">
            <v>Invasjonspotensialet er lite, med kort median levetid og ingen ekspansjon. Den ene forekomsten består av flere små kloner, men hver av dem kommer trolig fra separate innførsler: det er ennå ikke frøformering på stedet. Arten har potensial til å etablere seg i Norge med aseksuell frøreproduksjon. I prinsippet er da &amp;#233:n busk nok til å etablere populasjon, men det er nærmest umulig å forutsi i hvor stor grad dette eventuelt vil skje i framtida basert på denne ene busken.</v>
          </cell>
          <cell r="DG1316" t="str">
            <v>Ingen kjent negativ økologisk effekt er knyttet til arten.</v>
          </cell>
          <cell r="DH1316" t="str">
            <v>&lt;p&gt;Rubjørnebær vurderes til ingen kjent økologisk risiko.&lt;/p&gt; &lt;p&gt; &lt;/p&gt; &lt;p&gt; &lt;/p&gt;&lt;p&gt; &lt;/p&gt;</v>
          </cell>
          <cell r="DI1316">
            <v>0</v>
          </cell>
        </row>
        <row r="1317">
          <cell r="B1317" t="str">
            <v>Rubus sciocharis</v>
          </cell>
          <cell r="C1317" t="str">
            <v>(Sudre) W.C.R.Watson</v>
          </cell>
          <cell r="D1317" t="str">
            <v>skyggebjørnebær</v>
          </cell>
          <cell r="E1317">
            <v>137045</v>
          </cell>
          <cell r="F1317">
            <v>103451</v>
          </cell>
          <cell r="G1317" t="str">
            <v>ExpertGroups/Karplanter/N</v>
          </cell>
          <cell r="H1317" t="str">
            <v>Karplanter</v>
          </cell>
          <cell r="I1317" t="str">
            <v>Karplanter</v>
          </cell>
          <cell r="J1317" t="str">
            <v>AlienSpecie</v>
          </cell>
          <cell r="N1317">
            <v>1</v>
          </cell>
          <cell r="Q1317">
            <v>1</v>
          </cell>
          <cell r="T1317" t="str">
            <v>NK</v>
          </cell>
          <cell r="U1317">
            <v>1</v>
          </cell>
          <cell r="V1317" t="str">
            <v>1,1</v>
          </cell>
          <cell r="X1317">
            <v>1</v>
          </cell>
          <cell r="Y1317">
            <v>1</v>
          </cell>
          <cell r="Z1317">
            <v>1</v>
          </cell>
          <cell r="AA1317">
            <v>2000</v>
          </cell>
          <cell r="AB1317" t="str">
            <v>terrestrial</v>
          </cell>
          <cell r="AD1317" t="str">
            <v>origin</v>
          </cell>
          <cell r="AE1317" t="str">
            <v>yes</v>
          </cell>
          <cell r="AF1317" t="str">
            <v>unknown</v>
          </cell>
          <cell r="AI1317">
            <v>10</v>
          </cell>
          <cell r="AK1317" t="str">
            <v>V</v>
          </cell>
          <cell r="AN1317">
            <v>1</v>
          </cell>
          <cell r="AO1317" t="str">
            <v>introductionTransportpollution</v>
          </cell>
          <cell r="AP1317" t="str">
            <v>Øs</v>
          </cell>
          <cell r="AQ1317">
            <v>4</v>
          </cell>
          <cell r="AR1317">
            <v>1</v>
          </cell>
          <cell r="AS1317">
            <v>4</v>
          </cell>
          <cell r="AT1317">
            <v>1</v>
          </cell>
          <cell r="AU1317">
            <v>0</v>
          </cell>
          <cell r="AV1317">
            <v>100</v>
          </cell>
          <cell r="AW1317" t="str">
            <v>Ingen kjent effekt</v>
          </cell>
          <cell r="AX1317" t="str">
            <v>Ingen kjent effekt</v>
          </cell>
          <cell r="BC1317" t="str">
            <v>Ingen kjent effekt</v>
          </cell>
          <cell r="BD1317" t="str">
            <v>Ingen kjent effekt</v>
          </cell>
          <cell r="BE1317" t="str">
            <v>no</v>
          </cell>
          <cell r="BF1317" t="str">
            <v>no</v>
          </cell>
          <cell r="BG1317" t="str">
            <v>V</v>
          </cell>
          <cell r="BK1317" t="str">
            <v>temperate_nemoral:Europe</v>
          </cell>
          <cell r="BM1317" t="str">
            <v>temperate_nemoral:Europe</v>
          </cell>
          <cell r="BO1317">
            <v>1</v>
          </cell>
          <cell r="BR1317" t="str">
            <v>RedListCategoryLevel</v>
          </cell>
          <cell r="BT1317">
            <v>1</v>
          </cell>
          <cell r="BW1317" t="str">
            <v>SpreadYearlyIncreaseCalculatedExpansionSpeed</v>
          </cell>
          <cell r="BX1317">
            <v>0</v>
          </cell>
          <cell r="BY1317">
            <v>1</v>
          </cell>
          <cell r="CB1317" t="str">
            <v>T35</v>
          </cell>
          <cell r="CC1317">
            <v>1</v>
          </cell>
          <cell r="CH1317">
            <v>1</v>
          </cell>
          <cell r="CM1317">
            <v>1</v>
          </cell>
          <cell r="CQ1317">
            <v>1</v>
          </cell>
          <cell r="CU1317">
            <v>1</v>
          </cell>
          <cell r="CX1317">
            <v>0</v>
          </cell>
          <cell r="CY1317">
            <v>1</v>
          </cell>
          <cell r="DB1317">
            <v>0</v>
          </cell>
          <cell r="DC1317" t="str">
            <v>Skyggebjørnebær &lt;em&gt;Rubus sciocharis&lt;/em&gt; er en busk fra Mellom- og Vest-Europa hvor den finnes nord til De britiske øyer, Danmark og Skåne. Som de andre artene i bjørnebærgruppa reproduserer den aseksuelt med frø (agamospermi/apomiksis s.str.). Den har også vegetativ vekst med underjordsskudd, men i dette tilfellet gir det neppe opphav til formering. De saftige fruktene (bjørnebærene) spres med fugl.</v>
          </cell>
          <cell r="DD1317" t="str">
            <v>&lt;p&gt;Skyggebjørnebær er bare sett &amp;#233:n gang i Norge, på tømmerlagringsplass ved Opsund i Øf Sarpsborg i 2000. &lt;/p&gt;</v>
          </cell>
          <cell r="DE1317" t="str">
            <v>Arten er trolig kommet inn til landet med tømmer fra Vest-Europa.</v>
          </cell>
          <cell r="DF1317" t="str">
            <v>Invasjonspotensialet er lite, med kort median levetid og ingen ekspansjon. Arten har potensial til å etablere seg i Norge med asekusell frøreproduksjon. I prinsippet er da &amp;#233:n busk nok til å etablere populasjon, men det er nærmest umulig å si noe om i hvor stor grad dette eventuelt vil skje i framtida basert på &amp;#233:n busk.</v>
          </cell>
          <cell r="DG1317" t="str">
            <v>Ingen kjent negativ økologisk effekt er knyttet til arten.</v>
          </cell>
          <cell r="DH1317" t="str">
            <v>&lt;p&gt;Skyggebjørnebær vurderes til ingen kjent økologisk risiko.&lt;/p&gt; &lt;p&gt; &lt;/p&gt; &lt;p&gt; &lt;/p&gt;&lt;p&gt; &lt;/p&gt;</v>
          </cell>
          <cell r="DI1317">
            <v>0</v>
          </cell>
        </row>
        <row r="1318">
          <cell r="B1318" t="str">
            <v>Rubus silvaticus</v>
          </cell>
          <cell r="C1318" t="str">
            <v>Weihe &amp; Nees</v>
          </cell>
          <cell r="D1318" t="str">
            <v>hjertebjørnebær</v>
          </cell>
          <cell r="E1318">
            <v>100407</v>
          </cell>
          <cell r="F1318">
            <v>141637</v>
          </cell>
          <cell r="G1318" t="str">
            <v>ExpertGroups/Karplanter/N</v>
          </cell>
          <cell r="H1318" t="str">
            <v>Karplanter</v>
          </cell>
          <cell r="I1318" t="str">
            <v>Karplanter</v>
          </cell>
          <cell r="J1318" t="str">
            <v>AlienSpecie</v>
          </cell>
          <cell r="N1318">
            <v>1</v>
          </cell>
          <cell r="Q1318">
            <v>1</v>
          </cell>
          <cell r="T1318" t="str">
            <v>NK</v>
          </cell>
          <cell r="U1318">
            <v>1</v>
          </cell>
          <cell r="V1318" t="str">
            <v>1,1</v>
          </cell>
          <cell r="X1318">
            <v>1</v>
          </cell>
          <cell r="Y1318">
            <v>1</v>
          </cell>
          <cell r="Z1318">
            <v>1</v>
          </cell>
          <cell r="AA1318">
            <v>2000</v>
          </cell>
          <cell r="AB1318" t="str">
            <v>terrestrial</v>
          </cell>
          <cell r="AD1318" t="str">
            <v>origin</v>
          </cell>
          <cell r="AE1318" t="str">
            <v>yes</v>
          </cell>
          <cell r="AF1318" t="str">
            <v>unknown</v>
          </cell>
          <cell r="AI1318">
            <v>10</v>
          </cell>
          <cell r="AK1318" t="str">
            <v>V</v>
          </cell>
          <cell r="AN1318">
            <v>1</v>
          </cell>
          <cell r="AO1318" t="str">
            <v>introductionTransportpollution</v>
          </cell>
          <cell r="AP1318" t="str">
            <v>Øs</v>
          </cell>
          <cell r="AQ1318">
            <v>4</v>
          </cell>
          <cell r="AR1318">
            <v>1</v>
          </cell>
          <cell r="AS1318">
            <v>4</v>
          </cell>
          <cell r="AT1318">
            <v>1</v>
          </cell>
          <cell r="AU1318">
            <v>0</v>
          </cell>
          <cell r="AV1318">
            <v>100</v>
          </cell>
          <cell r="AW1318" t="str">
            <v>Ingen kjent effekt</v>
          </cell>
          <cell r="AX1318" t="str">
            <v>Ingen kjent effekt</v>
          </cell>
          <cell r="BC1318" t="str">
            <v>Ingen kjent effekt</v>
          </cell>
          <cell r="BD1318" t="str">
            <v>Ingen kjent effekt</v>
          </cell>
          <cell r="BE1318" t="str">
            <v>no</v>
          </cell>
          <cell r="BF1318" t="str">
            <v>no</v>
          </cell>
          <cell r="BG1318" t="str">
            <v>V</v>
          </cell>
          <cell r="BK1318" t="str">
            <v>temperate_nemoral:Europe</v>
          </cell>
          <cell r="BM1318" t="str">
            <v>temperate_nemoral:Europe</v>
          </cell>
          <cell r="BO1318">
            <v>1</v>
          </cell>
          <cell r="BR1318" t="str">
            <v>RedListCategoryLevel</v>
          </cell>
          <cell r="BT1318">
            <v>1</v>
          </cell>
          <cell r="BW1318" t="str">
            <v>SpreadYearlyIncreaseCalculatedExpansionSpeed</v>
          </cell>
          <cell r="BX1318">
            <v>0</v>
          </cell>
          <cell r="BY1318">
            <v>1</v>
          </cell>
          <cell r="CB1318" t="str">
            <v>T35</v>
          </cell>
          <cell r="CC1318">
            <v>1</v>
          </cell>
          <cell r="CH1318">
            <v>1</v>
          </cell>
          <cell r="CM1318">
            <v>1</v>
          </cell>
          <cell r="CQ1318">
            <v>1</v>
          </cell>
          <cell r="CU1318">
            <v>1</v>
          </cell>
          <cell r="CX1318">
            <v>0</v>
          </cell>
          <cell r="CY1318">
            <v>1</v>
          </cell>
          <cell r="DB1318">
            <v>0</v>
          </cell>
          <cell r="DC1318" t="str">
            <v>Hjertebjørnebær &lt;em&gt;Rubus sylvaticus&lt;/em&gt; er en busk fra Vest- og Mellom-Europa. Som de andre artene i bjørnebærgruppa reproduserer den aseksuelt med frø (agamospermi/apomiksis s.str.). Den har også vegetativ vekst med underjordsskudd, men i dette tilfellet gir det neppe opphav til formering. De saftige fruktene (bjørnebærene) spres av fugl.</v>
          </cell>
          <cell r="DD1318" t="str">
            <v>&lt;p&gt;Hjertebjørnebær er bare observert &amp;#233:n gang i Norge, på Opsund tømmerlagringsplass i Øf Sarpsborg i 2000. &lt;/p&gt;</v>
          </cell>
          <cell r="DE1318" t="str">
            <v>Arten er trolig kommet inn til landet med tømmer fra naturlig opprinnelsesområde i Vest-Europa..</v>
          </cell>
          <cell r="DF1318" t="str">
            <v>Invasjonspotensialet er lite, med kort median levetid og ingen ekspansjon. Det er er uvisst om arten er i ferd med å etablere seg, men det kan trolig reprodusere i Norge, i alle fall i sørligere områder. Arten har potensial til å etablere seg i Norge med asekusell frøreproduksjon. I prinsippet er da &amp;#233:n busk nok til å etablere populasjon, men det er nærmest umulig å forutsi i hvor stor grad dette eventuelt vil skje i framtida basert på denne ene busken. Den har pr. i dag ikke vist tegn til ekspansjon.</v>
          </cell>
          <cell r="DG1318" t="str">
            <v>Ingen kjent negativ økologisk effekt er knyttet til arten.</v>
          </cell>
          <cell r="DH1318" t="str">
            <v>Hjertebjørnebær vurderes til ingen kjent økologisk risiko.</v>
          </cell>
          <cell r="DI1318">
            <v>0</v>
          </cell>
        </row>
        <row r="1319">
          <cell r="B1319" t="str">
            <v>Rubus slesvicensis</v>
          </cell>
          <cell r="C1319" t="str">
            <v>Lange</v>
          </cell>
          <cell r="D1319" t="str">
            <v>slesvikbjørnebær</v>
          </cell>
          <cell r="E1319">
            <v>63414</v>
          </cell>
          <cell r="F1319">
            <v>103454</v>
          </cell>
          <cell r="G1319" t="str">
            <v>ExpertGroups/Karplanter/N</v>
          </cell>
          <cell r="H1319" t="str">
            <v>Karplanter</v>
          </cell>
          <cell r="I1319" t="str">
            <v>Karplanter</v>
          </cell>
          <cell r="J1319" t="str">
            <v>AlienSpecie</v>
          </cell>
          <cell r="N1319">
            <v>1</v>
          </cell>
          <cell r="Q1319">
            <v>1</v>
          </cell>
          <cell r="T1319" t="str">
            <v>NK</v>
          </cell>
          <cell r="U1319">
            <v>1</v>
          </cell>
          <cell r="V1319" t="str">
            <v>1,1</v>
          </cell>
          <cell r="AA1319">
            <v>1995</v>
          </cell>
          <cell r="AB1319" t="str">
            <v>terrestrial</v>
          </cell>
          <cell r="AD1319" t="str">
            <v>unknown</v>
          </cell>
          <cell r="AE1319" t="str">
            <v>no</v>
          </cell>
          <cell r="AF1319" t="str">
            <v>unknown</v>
          </cell>
          <cell r="AG1319">
            <v>1995</v>
          </cell>
          <cell r="AH1319" t="str">
            <v>Øf Fredrikstad. Kråkerøy, Glombo</v>
          </cell>
          <cell r="AI1319">
            <v>10</v>
          </cell>
          <cell r="AK1319" t="str">
            <v>V</v>
          </cell>
          <cell r="AN1319">
            <v>1</v>
          </cell>
          <cell r="AO1319" t="str">
            <v>introductionStowaway</v>
          </cell>
          <cell r="AP1319" t="str">
            <v>Øs</v>
          </cell>
          <cell r="AQ1319">
            <v>4</v>
          </cell>
          <cell r="AR1319">
            <v>1</v>
          </cell>
          <cell r="AS1319">
            <v>4</v>
          </cell>
          <cell r="AT1319">
            <v>1</v>
          </cell>
          <cell r="AU1319">
            <v>4</v>
          </cell>
          <cell r="AV1319">
            <v>100</v>
          </cell>
          <cell r="AW1319" t="str">
            <v>Ingen kjent effekt</v>
          </cell>
          <cell r="AX1319" t="str">
            <v>Ingen kjent effekt</v>
          </cell>
          <cell r="BC1319" t="str">
            <v>Ingen kjent effekt</v>
          </cell>
          <cell r="BD1319" t="str">
            <v>Ingen kjent effekt</v>
          </cell>
          <cell r="BE1319" t="str">
            <v>no</v>
          </cell>
          <cell r="BF1319" t="str">
            <v>no</v>
          </cell>
          <cell r="BG1319" t="str">
            <v>V</v>
          </cell>
          <cell r="BK1319" t="str">
            <v>temperate_nemoral:Europe</v>
          </cell>
          <cell r="BM1319" t="str">
            <v>temperate_nemoral:Europe</v>
          </cell>
          <cell r="BO1319">
            <v>2</v>
          </cell>
          <cell r="BR1319" t="str">
            <v>RedListCategoryLevel</v>
          </cell>
          <cell r="BT1319">
            <v>1</v>
          </cell>
          <cell r="BW1319" t="str">
            <v>SpreadYearlyIncreaseCalculatedExpansionSpeed</v>
          </cell>
          <cell r="BX1319">
            <v>0</v>
          </cell>
          <cell r="BY1319">
            <v>1</v>
          </cell>
          <cell r="CB1319" t="str">
            <v>T35</v>
          </cell>
          <cell r="CC1319">
            <v>1</v>
          </cell>
          <cell r="CH1319">
            <v>1</v>
          </cell>
          <cell r="CM1319">
            <v>1</v>
          </cell>
          <cell r="CQ1319">
            <v>1</v>
          </cell>
          <cell r="CU1319">
            <v>1</v>
          </cell>
          <cell r="CX1319">
            <v>0</v>
          </cell>
          <cell r="CY1319">
            <v>1</v>
          </cell>
          <cell r="DB1319">
            <v>0</v>
          </cell>
          <cell r="DC1319" t="str">
            <v>&lt;i&gt;Rubus slesvicensis &lt;/i&gt;er en busk i bjørnebærslekta. Den tilhører i følge den svenske taksonomiske databasen (www.dyntaxa.se) underslekt &lt;i&gt;Rubus &lt;/i&gt;som stort sett inneholder arter som reproduserer aseksuelt med agamospermi (apomixis s.str.). Vi antar derfor at dette også gjelder for denne arten. De saftige fruktene (bjørnebærene) spres med fugl.</v>
          </cell>
          <cell r="DD1319" t="str">
            <v>&lt;i&gt;Rubus slesvicensis&lt;/i&gt; er foreløpig kun funnet ett sted i Norge, i Øf Fredrikstad: Kråkerøy, Glombo "Røds bruk" i 1995 og i 2015. Lokaliteten er en gammel ballastplass, og arten kan ha kommet inn med ballastjord og kan ha stått her uoppdaget i nesten 100 år fram til 1995.</v>
          </cell>
          <cell r="DE1319" t="str">
            <v>Arten kom kanskje inn med ballastjord rundt år 1900.</v>
          </cell>
          <cell r="DF1319" t="str">
            <v>Invasjonspotensialet er lite, en kombinasjon av begrenset median levetid og ingen ekspansjon. Dersom antagelsen om aseksuell frøreproduksjon stemmer, har arten potensial til å etablere seg i Norge. I prinsippet er da &amp;#233:n busk nok til å etablere populasjon, men det er nærmest umulig å forutsi i hvor stor grad dette eventuelt vil skje i framtida basert på &amp;#233:n forekomst. Arten viser pr. i dag ingen ekspansjon i norsk natur, men den har dannet en lokal bestand.</v>
          </cell>
          <cell r="DG1319" t="str">
            <v>Ingen kjent negativ økologisk effekt er knyttet til arten.</v>
          </cell>
          <cell r="DH1319" t="str">
            <v>&lt;i&gt;Rubus slesvicensis &lt;/i&gt;vurderes til ingen kjent økologisk risiko.</v>
          </cell>
          <cell r="DI1319">
            <v>0</v>
          </cell>
        </row>
        <row r="1320">
          <cell r="B1320" t="str">
            <v>Rubus tuberculatus</v>
          </cell>
          <cell r="C1320" t="str">
            <v>Bab.</v>
          </cell>
          <cell r="D1320" t="str">
            <v>knudrebjørnebær</v>
          </cell>
          <cell r="E1320">
            <v>63420</v>
          </cell>
          <cell r="F1320">
            <v>103460</v>
          </cell>
          <cell r="G1320" t="str">
            <v>ExpertGroups/Karplanter/N</v>
          </cell>
          <cell r="H1320" t="str">
            <v>Karplanter</v>
          </cell>
          <cell r="I1320" t="str">
            <v>Karplanter</v>
          </cell>
          <cell r="J1320" t="str">
            <v>AlienSpecie</v>
          </cell>
          <cell r="N1320">
            <v>1</v>
          </cell>
          <cell r="Q1320">
            <v>1</v>
          </cell>
          <cell r="T1320" t="str">
            <v>NK</v>
          </cell>
          <cell r="U1320">
            <v>1</v>
          </cell>
          <cell r="V1320" t="str">
            <v>1,1</v>
          </cell>
          <cell r="X1320">
            <v>1</v>
          </cell>
          <cell r="Y1320">
            <v>1</v>
          </cell>
          <cell r="Z1320">
            <v>1</v>
          </cell>
          <cell r="AA1320">
            <v>2000</v>
          </cell>
          <cell r="AB1320" t="str">
            <v>terrestrial</v>
          </cell>
          <cell r="AD1320" t="str">
            <v>origin</v>
          </cell>
          <cell r="AE1320" t="str">
            <v>yes</v>
          </cell>
          <cell r="AF1320" t="str">
            <v>unknown</v>
          </cell>
          <cell r="AG1320">
            <v>2000</v>
          </cell>
          <cell r="AH1320" t="str">
            <v>Øf Moss: Peterson &amp; søns fabrikkområde</v>
          </cell>
          <cell r="AI1320">
            <v>10</v>
          </cell>
          <cell r="AK1320" t="str">
            <v>V</v>
          </cell>
          <cell r="AN1320">
            <v>1</v>
          </cell>
          <cell r="AO1320" t="str">
            <v>introductionTransportpollution</v>
          </cell>
          <cell r="AP1320" t="str">
            <v>Øs</v>
          </cell>
          <cell r="AQ1320">
            <v>4</v>
          </cell>
          <cell r="AR1320">
            <v>1</v>
          </cell>
          <cell r="AS1320">
            <v>4</v>
          </cell>
          <cell r="AT1320">
            <v>1</v>
          </cell>
          <cell r="AU1320">
            <v>4</v>
          </cell>
          <cell r="AV1320">
            <v>100</v>
          </cell>
          <cell r="AW1320" t="str">
            <v>Ingen kjent effekt</v>
          </cell>
          <cell r="AX1320" t="str">
            <v>Ingen kjent effekt</v>
          </cell>
          <cell r="BC1320" t="str">
            <v>Ingen kjent effekt</v>
          </cell>
          <cell r="BD1320" t="str">
            <v>Ingen kjent effekt</v>
          </cell>
          <cell r="BE1320" t="str">
            <v>no</v>
          </cell>
          <cell r="BF1320" t="str">
            <v>no</v>
          </cell>
          <cell r="BG1320" t="str">
            <v>V</v>
          </cell>
          <cell r="BK1320" t="str">
            <v>temperate_nemoral:Europe</v>
          </cell>
          <cell r="BM1320" t="str">
            <v>temperate_nemoral:Europe</v>
          </cell>
          <cell r="BO1320">
            <v>1</v>
          </cell>
          <cell r="BR1320" t="str">
            <v>RedListCategoryLevel</v>
          </cell>
          <cell r="BT1320">
            <v>1</v>
          </cell>
          <cell r="BW1320" t="str">
            <v>SpreadYearlyIncreaseCalculatedExpansionSpeed</v>
          </cell>
          <cell r="BX1320">
            <v>0</v>
          </cell>
          <cell r="BY1320">
            <v>1</v>
          </cell>
          <cell r="CB1320" t="str">
            <v>T35</v>
          </cell>
          <cell r="CC1320">
            <v>1</v>
          </cell>
          <cell r="CH1320">
            <v>1</v>
          </cell>
          <cell r="CM1320">
            <v>1</v>
          </cell>
          <cell r="CQ1320">
            <v>1</v>
          </cell>
          <cell r="CU1320">
            <v>1</v>
          </cell>
          <cell r="CX1320">
            <v>0</v>
          </cell>
          <cell r="CY1320">
            <v>1</v>
          </cell>
          <cell r="DB1320">
            <v>0</v>
          </cell>
          <cell r="DC1320" t="str">
            <v>Knudrebjørnebær &lt;em&gt;Rubus tuberculatus&lt;/em&gt; er en busk fra Nordvest-Europa, dvs. fra Frankrike, De britiske øyer og Tyskland. Som de andre artene i bjørnebærgruppa reproduserer den aseksuelt med frø (agamospermi/apomiksis s.str.). Den har også vegetativ vekst med underjordsskudd, men i dette tilfellet gir det neppe opphav til formering. Arten kan trolig frø-reprodusere i Norge. De saftige bruktene (bjørnebærene) spres med fugl.</v>
          </cell>
          <cell r="DD1320" t="str">
            <v>&lt;p&gt;Knudrebjørnebær er funnet &amp;#233:n plass i Norge, på M. Peterson &amp; Søns tømmerlagringsplass ved Øf Moss, der den først ble sett i 2000. I 2006 var det fortsatt få eksemplarer, og arten har ikke begynt å reprodusere ennå. Ingen ny informasjon finnes i beleggene av arten fra samme sted 2012 og 2015 (men arten har altså vært der i minst 15 år).&lt;/p&gt;</v>
          </cell>
          <cell r="DE1320" t="str">
            <v>Arten er sikkert kommet med tømmer, trolig fra Vest-Europa.</v>
          </cell>
          <cell r="DF1320" t="str">
            <v>Invasjonspotensialet er lite, med kort median levetid og ingen ekspansjon. Arten har potensial til å etablere seg i Norge med asekusell frøreproduksjon. I prinsippet er da &amp;#233:n busk nok til å etablere populasjon, men det er nærmest umulig å prognostisere i hvor stor grad dette eventuelt vil skje i framtida basert på denne ene forekomsten. Arten viser ingen tegn til ekspansjon pr. i dag.</v>
          </cell>
          <cell r="DG1320" t="str">
            <v>Ingen kjent negativ økologisk effekt er knyttet til arten.</v>
          </cell>
          <cell r="DH1320" t="str">
            <v>Knudrebjørnebær vurderes til ingen kjent økologisk risiko.</v>
          </cell>
          <cell r="DI1320">
            <v>0</v>
          </cell>
        </row>
        <row r="1321">
          <cell r="B1321" t="str">
            <v>Rudbeckia hirta</v>
          </cell>
          <cell r="C1321" t="str">
            <v>L.</v>
          </cell>
          <cell r="D1321" t="str">
            <v>lodnesolhatt</v>
          </cell>
          <cell r="E1321">
            <v>137055</v>
          </cell>
          <cell r="F1321">
            <v>100780</v>
          </cell>
          <cell r="G1321" t="str">
            <v>ExpertGroups/Karplanter/N</v>
          </cell>
          <cell r="H1321" t="str">
            <v>Karplanter</v>
          </cell>
          <cell r="I1321" t="str">
            <v>Karplanter</v>
          </cell>
          <cell r="J1321" t="str">
            <v>NotApplicable</v>
          </cell>
          <cell r="M1321" t="str">
            <v>canNotEstablishWithin50years</v>
          </cell>
          <cell r="X1321">
            <v>1</v>
          </cell>
          <cell r="Y1321">
            <v>1</v>
          </cell>
          <cell r="Z1321">
            <v>1</v>
          </cell>
          <cell r="AA1321">
            <v>1880</v>
          </cell>
          <cell r="AB1321" t="str">
            <v>terrestrial</v>
          </cell>
          <cell r="AD1321" t="str">
            <v>unknown</v>
          </cell>
          <cell r="AE1321" t="str">
            <v>yes</v>
          </cell>
          <cell r="AF1321" t="str">
            <v>unknown</v>
          </cell>
          <cell r="AG1321">
            <v>1880</v>
          </cell>
          <cell r="AH1321" t="str">
            <v>Oslo: Slottsparken: Ak Asker: Bu Modum, Ringerike: Vaker</v>
          </cell>
          <cell r="AI1321">
            <v>2</v>
          </cell>
          <cell r="AJ1321" t="str">
            <v>V</v>
          </cell>
          <cell r="AW1321" t="str">
            <v>Ingen kjent effekt</v>
          </cell>
          <cell r="AX1321" t="str">
            <v>Ingen kjent effekt</v>
          </cell>
          <cell r="BC1321" t="str">
            <v>Ingen kjent effekt</v>
          </cell>
          <cell r="BD1321" t="str">
            <v>Ingen kjent effekt</v>
          </cell>
          <cell r="BK1321" t="str">
            <v>temperate_nemoral:NorthAndCentralAmerica|temperate_dry:NorthAndCentralAmerica|subtropic_unspecified:NorthAndCentralAmerica</v>
          </cell>
          <cell r="BM1321" t="str">
            <v>temperate_nemoral:Europe,Asia,Oceania,NorthAndCentralAmerica|temperate_dry:NorthAndCentralAmerica|subtropic_unspecified:NorthAndCentralAmerica</v>
          </cell>
          <cell r="DI1321">
            <v>0</v>
          </cell>
        </row>
        <row r="1322">
          <cell r="B1322" t="str">
            <v>Rudbeckia laciniata</v>
          </cell>
          <cell r="C1322" t="str">
            <v>L.</v>
          </cell>
          <cell r="D1322" t="str">
            <v>gjerdesolhatt</v>
          </cell>
          <cell r="E1322">
            <v>60741</v>
          </cell>
          <cell r="F1322">
            <v>100781</v>
          </cell>
          <cell r="G1322" t="str">
            <v>ExpertGroups/Karplanter/N</v>
          </cell>
          <cell r="H1322" t="str">
            <v>Karplanter</v>
          </cell>
          <cell r="I1322" t="str">
            <v>Karplanter</v>
          </cell>
          <cell r="J1322" t="str">
            <v>AlienSpecie</v>
          </cell>
          <cell r="N1322">
            <v>2</v>
          </cell>
          <cell r="O1322" t="str">
            <v>V</v>
          </cell>
          <cell r="Q1322">
            <v>1</v>
          </cell>
          <cell r="T1322" t="str">
            <v>LO</v>
          </cell>
          <cell r="U1322">
            <v>2</v>
          </cell>
          <cell r="V1322" t="str">
            <v>2AB,1</v>
          </cell>
          <cell r="W1322" t="str">
            <v>NK</v>
          </cell>
          <cell r="X1322">
            <v>1</v>
          </cell>
          <cell r="Y1322">
            <v>1</v>
          </cell>
          <cell r="Z1322">
            <v>1</v>
          </cell>
          <cell r="AA1322">
            <v>1911</v>
          </cell>
          <cell r="AB1322" t="str">
            <v>terrestrial</v>
          </cell>
          <cell r="AD1322" t="str">
            <v>unknown</v>
          </cell>
          <cell r="AE1322" t="str">
            <v>yes</v>
          </cell>
          <cell r="AF1322" t="str">
            <v>unknown</v>
          </cell>
          <cell r="AG1322">
            <v>1928</v>
          </cell>
          <cell r="AH1322" t="str">
            <v>Oslo: Bygdøy</v>
          </cell>
          <cell r="AI1322">
            <v>10</v>
          </cell>
          <cell r="AJ1322" t="str">
            <v>V</v>
          </cell>
          <cell r="AL1322">
            <v>1</v>
          </cell>
          <cell r="AM1322" t="str">
            <v>importDirect</v>
          </cell>
          <cell r="AN1322">
            <v>3</v>
          </cell>
          <cell r="AO1322" t="str">
            <v>introductionEscaped</v>
          </cell>
          <cell r="AP1322" t="str">
            <v>Øs,OsA,He,Op,Bu,Aa</v>
          </cell>
          <cell r="AQ1322">
            <v>60</v>
          </cell>
          <cell r="AR1322">
            <v>5</v>
          </cell>
          <cell r="AS1322">
            <v>300</v>
          </cell>
          <cell r="AT1322">
            <v>32200</v>
          </cell>
          <cell r="AU1322">
            <v>450</v>
          </cell>
          <cell r="AV1322">
            <v>100</v>
          </cell>
          <cell r="AW1322" t="str">
            <v>Ingen kjent effekt</v>
          </cell>
          <cell r="AX1322" t="str">
            <v>Ingen kjent effekt</v>
          </cell>
          <cell r="BC1322" t="str">
            <v>Ingen kjent effekt</v>
          </cell>
          <cell r="BD1322" t="str">
            <v>Ingen kjent effekt</v>
          </cell>
          <cell r="BE1322" t="str">
            <v>no</v>
          </cell>
          <cell r="BF1322" t="str">
            <v>no</v>
          </cell>
          <cell r="BG1322" t="str">
            <v>V</v>
          </cell>
          <cell r="BK1322" t="str">
            <v>temperate_nemoral:NorthAndCentralAmerica|temperate_dry:NorthAndCentralAmerica</v>
          </cell>
          <cell r="BM1322" t="str">
            <v>temperate_nemoral:Europe,Asia,Oceania,NorthAndCentralAmerica|temperate_dry:NorthAndCentralAmerica</v>
          </cell>
          <cell r="BO1322">
            <v>2</v>
          </cell>
          <cell r="BR1322" t="str">
            <v>RedListCategoryLevel</v>
          </cell>
          <cell r="BT1322">
            <v>2</v>
          </cell>
          <cell r="BV1322" t="str">
            <v>X</v>
          </cell>
          <cell r="BW1322" t="str">
            <v>SpreadYearlyIncreaseObservations</v>
          </cell>
          <cell r="BX1322">
            <v>54</v>
          </cell>
          <cell r="BY1322">
            <v>1</v>
          </cell>
          <cell r="CB1322" t="str">
            <v>T35,T37-C-3,T40</v>
          </cell>
          <cell r="CC1322">
            <v>1</v>
          </cell>
          <cell r="CH1322">
            <v>1</v>
          </cell>
          <cell r="CM1322">
            <v>1</v>
          </cell>
          <cell r="CQ1322">
            <v>1</v>
          </cell>
          <cell r="CU1322">
            <v>1</v>
          </cell>
          <cell r="CX1322">
            <v>0</v>
          </cell>
          <cell r="CY1322">
            <v>1</v>
          </cell>
          <cell r="DB1322">
            <v>0</v>
          </cell>
          <cell r="DC1322" t="str">
            <v>Gjerdesolhatt &lt;em&gt;Rudbeckia laciniata&lt;/em&gt; er en langlevd, relativt høyvokst, flerårig urt fra Nord-Amerika. Den har i utgangspunktet seksuell frøformering, men hoveddelen av det som dyrkes i dag har fylte, sterile korger. Arten har noe klonal vekst.</v>
          </cell>
          <cell r="DD1322" t="str">
            <v>&lt;p&gt;Noen av de tidligste funnene er knyttet til ballastjord, og disse plantene har normale korger: Oslo: Frognerkilen 1911 og Ullernchauseen ved Mærradalen 1936, der ballastjord ble brukt ved veianlegget. Det samme gjelder et funn som "forvildet på eng på Bygdø" (Oslo) i 1928. Nesten alle de senere funnene er av planter med fylte korger ("kyss-meg-over-gjerdet"), dvs. bare med muligheter for rent klonal vekst etter at de er kastet ut fra hager. Det er slike planter som er blitt funnet på spredte steder på Østlandet og Sørlandet, og med enkelt funn i Ho Odda 1940 og ST Trondheim 1931.&lt;/p&gt;</v>
          </cell>
          <cell r="DE1322" t="str">
            <v>Arten har hatt en kort opptreden på ballastjord (og kanskje i nysådd eng) hvor den har kommet inn som blindpassasjer eller forurensning. Funn etter 1920 settes i sammenheng med hageutkast, og disse forekomstene har ikke noe potensial for seksuell reproduksjon, men kan spre seg noe gjennom klonal vekst.</v>
          </cell>
          <cell r="DF1322" t="str">
            <v>Arten har et begrenset invasjonspotensial, med usikkerhet til lavt, som en kombinasjon av begrenset mdian levetid og begrenset (til lav) ekspansjonshastighet.</v>
          </cell>
          <cell r="DG1322" t="str">
            <v>Det er ingen kjente negative økologiske effekter knyttet til arten.</v>
          </cell>
          <cell r="DH1322" t="str">
            <v>&lt;p&gt;Gjerdesolhatt vurderes til lav økologisk risiko og med usikkerhet til ingen kjent risiko.&lt;/p&gt;</v>
          </cell>
          <cell r="DI1322">
            <v>0</v>
          </cell>
        </row>
        <row r="1323">
          <cell r="B1323" t="str">
            <v>Rumex acetosella pyrenaicus</v>
          </cell>
          <cell r="C1323" t="str">
            <v>(Pourr. ex Lapeyr.) Akeroyd</v>
          </cell>
          <cell r="D1323" t="str">
            <v>møllesyre</v>
          </cell>
          <cell r="E1323">
            <v>145219</v>
          </cell>
          <cell r="F1323">
            <v>102961</v>
          </cell>
          <cell r="G1323" t="str">
            <v>ExpertGroups/Karplanter/N</v>
          </cell>
          <cell r="H1323" t="str">
            <v>Karplanter</v>
          </cell>
          <cell r="I1323" t="str">
            <v>Karplanter</v>
          </cell>
          <cell r="J1323" t="str">
            <v>NotApplicable</v>
          </cell>
          <cell r="M1323" t="str">
            <v>canNotEstablishWithin50years</v>
          </cell>
          <cell r="AA1323">
            <v>1914</v>
          </cell>
          <cell r="AB1323" t="str">
            <v>terrestrial</v>
          </cell>
          <cell r="AD1323" t="str">
            <v>origin</v>
          </cell>
          <cell r="AE1323" t="str">
            <v>no</v>
          </cell>
          <cell r="AF1323" t="str">
            <v>unknown</v>
          </cell>
          <cell r="AI1323">
            <v>5</v>
          </cell>
          <cell r="AJ1323" t="str">
            <v>V</v>
          </cell>
          <cell r="AW1323" t="str">
            <v>Ingen kjent effekt</v>
          </cell>
          <cell r="AX1323" t="str">
            <v>Ingen kjent effekt</v>
          </cell>
          <cell r="BC1323" t="str">
            <v>Ingen kjent effekt</v>
          </cell>
          <cell r="BD1323" t="str">
            <v>Ingen kjent effekt</v>
          </cell>
          <cell r="BK1323" t="str">
            <v>temperate_nemoral:Europe|subtropic_mediterranean:Europe,Asia,Africa</v>
          </cell>
          <cell r="BM1323" t="str">
            <v>temperate_nemoral:Europe,Africa,NorthAndCentralAmerica|subtropic_mediterranean:Europe,Asia,Africa</v>
          </cell>
          <cell r="DI1323">
            <v>0</v>
          </cell>
        </row>
        <row r="1324">
          <cell r="B1324" t="str">
            <v>Rumex conglomeratus</v>
          </cell>
          <cell r="C1324" t="str">
            <v>Murray</v>
          </cell>
          <cell r="D1324" t="str">
            <v>hundehøymol</v>
          </cell>
          <cell r="E1324">
            <v>62928</v>
          </cell>
          <cell r="F1324">
            <v>102968</v>
          </cell>
          <cell r="G1324" t="str">
            <v>ExpertGroups/Karplanter/N</v>
          </cell>
          <cell r="H1324" t="str">
            <v>Karplanter</v>
          </cell>
          <cell r="I1324" t="str">
            <v>Karplanter</v>
          </cell>
          <cell r="J1324" t="str">
            <v>NotApplicable</v>
          </cell>
          <cell r="M1324" t="str">
            <v>canNotEstablishWithin50years</v>
          </cell>
          <cell r="AA1324">
            <v>1826</v>
          </cell>
          <cell r="AB1324" t="str">
            <v>terrestrial</v>
          </cell>
          <cell r="AD1324" t="str">
            <v>origin</v>
          </cell>
          <cell r="AE1324" t="str">
            <v>no</v>
          </cell>
          <cell r="AF1324" t="str">
            <v>unknown</v>
          </cell>
          <cell r="AI1324">
            <v>5</v>
          </cell>
          <cell r="AJ1324" t="str">
            <v>V</v>
          </cell>
          <cell r="AW1324" t="str">
            <v>Ingen kjent effekt</v>
          </cell>
          <cell r="AX1324" t="str">
            <v>Ingen kjent effekt</v>
          </cell>
          <cell r="BC1324" t="str">
            <v>Ingen kjent effekt</v>
          </cell>
          <cell r="BD1324" t="str">
            <v>Ingen kjent effekt</v>
          </cell>
          <cell r="BK1324" t="str">
            <v>temperate_nemoral:Europe|subtropic_mediterranean:Europe,Asia,Africa</v>
          </cell>
          <cell r="BM1324" t="str">
            <v>temperate_nemoral:Europe,Asia,Oceania,NorthAndCentralAmerica|temperate_dry:NorthAndCentralAmerica|subtropic_unspecified:Asia,SouthAmerica|subtropic_mediterranean:Europe,Asia,Africa,Oceania,NorthAndCentralAmerica|subtropic_dry:NorthAndCentralAmerica|subtropic_caperegion:Africa|subtropic_highlands:SouthAmerica</v>
          </cell>
          <cell r="DI1324">
            <v>1</v>
          </cell>
        </row>
        <row r="1325">
          <cell r="B1325" t="str">
            <v>Rumex fueginus</v>
          </cell>
          <cell r="C1325" t="str">
            <v>Phil.</v>
          </cell>
          <cell r="D1325" t="str">
            <v>møllehøymol</v>
          </cell>
          <cell r="E1325">
            <v>137102</v>
          </cell>
          <cell r="F1325">
            <v>128905</v>
          </cell>
          <cell r="G1325" t="str">
            <v>ExpertGroups/Karplanter/N</v>
          </cell>
          <cell r="H1325" t="str">
            <v>Karplanter</v>
          </cell>
          <cell r="I1325" t="str">
            <v>Karplanter</v>
          </cell>
          <cell r="J1325" t="str">
            <v>NotApplicable</v>
          </cell>
          <cell r="M1325" t="str">
            <v>canNotEstablishWithin50years</v>
          </cell>
          <cell r="AA1325">
            <v>1912</v>
          </cell>
          <cell r="AB1325" t="str">
            <v>terrestrial</v>
          </cell>
          <cell r="AD1325" t="str">
            <v>origin</v>
          </cell>
          <cell r="AE1325" t="str">
            <v>no</v>
          </cell>
          <cell r="AF1325" t="str">
            <v>unknown</v>
          </cell>
          <cell r="AG1325">
            <v>1915</v>
          </cell>
          <cell r="AH1325" t="str">
            <v>Oslo: Torshov</v>
          </cell>
          <cell r="AI1325">
            <v>1</v>
          </cell>
          <cell r="AJ1325" t="str">
            <v>V</v>
          </cell>
          <cell r="AW1325" t="str">
            <v>Ingen kjent effekt</v>
          </cell>
          <cell r="AX1325" t="str">
            <v>Ingen kjent effekt</v>
          </cell>
          <cell r="BC1325" t="str">
            <v>Ingen kjent effekt</v>
          </cell>
          <cell r="BD1325" t="str">
            <v>Ingen kjent effekt</v>
          </cell>
          <cell r="BK1325" t="str">
            <v>polar:SouthAmerica|temperate_boreal:NorthAndCentralAmerica|temperate_nemoral:NorthAndCentralAmerica,SouthAmerica|temperate_dry:NorthAndCentralAmerica</v>
          </cell>
          <cell r="BM1325" t="str">
            <v>polar:SouthAmerica|temperate_boreal:NorthAndCentralAmerica|temperate_nemoral:NorthAndCentralAmerica,SouthAmerica|temperate_dry:NorthAndCentralAmerica</v>
          </cell>
          <cell r="DI1325">
            <v>0</v>
          </cell>
        </row>
        <row r="1326">
          <cell r="B1326" t="str">
            <v>Rumex obovatus</v>
          </cell>
          <cell r="C1326" t="str">
            <v>Danser</v>
          </cell>
          <cell r="D1326" t="str">
            <v>nøstehøymol</v>
          </cell>
          <cell r="E1326">
            <v>62936</v>
          </cell>
          <cell r="F1326">
            <v>102976</v>
          </cell>
          <cell r="G1326" t="str">
            <v>ExpertGroups/Karplanter/N</v>
          </cell>
          <cell r="H1326" t="str">
            <v>Karplanter</v>
          </cell>
          <cell r="I1326" t="str">
            <v>Karplanter</v>
          </cell>
          <cell r="J1326" t="str">
            <v>NotApplicable</v>
          </cell>
          <cell r="M1326" t="str">
            <v>canNotEstablishWithin50years</v>
          </cell>
          <cell r="AA1326">
            <v>1930</v>
          </cell>
          <cell r="AB1326" t="str">
            <v>terrestrial</v>
          </cell>
          <cell r="AD1326" t="str">
            <v>origin</v>
          </cell>
          <cell r="AE1326" t="str">
            <v>no</v>
          </cell>
          <cell r="AF1326" t="str">
            <v>unknown</v>
          </cell>
          <cell r="AG1326">
            <v>1930</v>
          </cell>
          <cell r="AH1326" t="str">
            <v>ST Skaun</v>
          </cell>
          <cell r="AI1326">
            <v>5</v>
          </cell>
          <cell r="AJ1326" t="str">
            <v>V</v>
          </cell>
          <cell r="AW1326" t="str">
            <v>Ingen kjent effekt</v>
          </cell>
          <cell r="AX1326" t="str">
            <v>Ingen kjent effekt</v>
          </cell>
          <cell r="BC1326" t="str">
            <v>Ingen kjent effekt</v>
          </cell>
          <cell r="BD1326" t="str">
            <v>Ingen kjent effekt</v>
          </cell>
          <cell r="BK1326" t="str">
            <v>subtropic_unspecified:SouthAmerica</v>
          </cell>
          <cell r="BM1326" t="str">
            <v>temperate_nemoral:Europe|subtropic_unspecified:Europe,NorthAndCentralAmerica,SouthAmerica</v>
          </cell>
          <cell r="DI1326">
            <v>0</v>
          </cell>
        </row>
        <row r="1327">
          <cell r="B1327" t="str">
            <v>Rumex palustris</v>
          </cell>
          <cell r="C1327" t="str">
            <v>Sm.</v>
          </cell>
          <cell r="D1327" t="str">
            <v>myrhøymol</v>
          </cell>
          <cell r="E1327">
            <v>137123</v>
          </cell>
          <cell r="F1327">
            <v>102981</v>
          </cell>
          <cell r="G1327" t="str">
            <v>ExpertGroups/Karplanter/N</v>
          </cell>
          <cell r="H1327" t="str">
            <v>Karplanter</v>
          </cell>
          <cell r="I1327" t="str">
            <v>Karplanter</v>
          </cell>
          <cell r="J1327" t="str">
            <v>NotApplicable</v>
          </cell>
          <cell r="M1327" t="str">
            <v>canNotEstablishWithin50years</v>
          </cell>
          <cell r="AA1327">
            <v>1907</v>
          </cell>
          <cell r="AB1327" t="str">
            <v>terrestrial</v>
          </cell>
          <cell r="AD1327" t="str">
            <v>origin</v>
          </cell>
          <cell r="AE1327" t="str">
            <v>no</v>
          </cell>
          <cell r="AF1327" t="str">
            <v>unknown</v>
          </cell>
          <cell r="AI1327">
            <v>1</v>
          </cell>
          <cell r="AJ1327" t="str">
            <v>V</v>
          </cell>
          <cell r="AW1327" t="str">
            <v>Ingen kjent effekt</v>
          </cell>
          <cell r="AX1327" t="str">
            <v>Ingen kjent effekt</v>
          </cell>
          <cell r="BC1327" t="str">
            <v>Ingen kjent effekt</v>
          </cell>
          <cell r="BD1327" t="str">
            <v>Ingen kjent effekt</v>
          </cell>
          <cell r="BK1327" t="str">
            <v>temperate_nemoral:Europe|subtropic_mediterranean:Europe,Asia,Africa</v>
          </cell>
          <cell r="BM1327" t="str">
            <v>temperate_nemoral:Europe|subtropic_mediterranean:Europe,Asia,Africa</v>
          </cell>
          <cell r="DI1327">
            <v>0</v>
          </cell>
        </row>
        <row r="1328">
          <cell r="B1328" t="str">
            <v>Rumex patientia orientalis</v>
          </cell>
          <cell r="C1328" t="str">
            <v>(Bernh. ex Schult. &amp; Schult. f.) Danser</v>
          </cell>
          <cell r="D1328" t="str">
            <v>orienthagesyre</v>
          </cell>
          <cell r="E1328">
            <v>62943</v>
          </cell>
          <cell r="F1328">
            <v>102983</v>
          </cell>
          <cell r="G1328" t="str">
            <v>ExpertGroups/Karplanter/N</v>
          </cell>
          <cell r="H1328" t="str">
            <v>Karplanter</v>
          </cell>
          <cell r="I1328" t="str">
            <v>Karplanter</v>
          </cell>
          <cell r="J1328" t="str">
            <v>NotApplicable</v>
          </cell>
          <cell r="M1328" t="str">
            <v>canNotEstablishWithin50years</v>
          </cell>
          <cell r="AA1328">
            <v>1918</v>
          </cell>
          <cell r="AB1328" t="str">
            <v>terrestrial</v>
          </cell>
          <cell r="AD1328" t="str">
            <v>origin</v>
          </cell>
          <cell r="AE1328" t="str">
            <v>no</v>
          </cell>
          <cell r="AF1328" t="str">
            <v>unknown</v>
          </cell>
          <cell r="AI1328">
            <v>5</v>
          </cell>
          <cell r="AJ1328" t="str">
            <v>V</v>
          </cell>
          <cell r="AP1328" t="str">
            <v>St</v>
          </cell>
          <cell r="AW1328" t="str">
            <v>Ingen kjent effekt</v>
          </cell>
          <cell r="AX1328" t="str">
            <v>Ingen kjent effekt</v>
          </cell>
          <cell r="BC1328" t="str">
            <v>Ingen kjent effekt</v>
          </cell>
          <cell r="BD1328" t="str">
            <v>Ingen kjent effekt</v>
          </cell>
          <cell r="BK1328" t="str">
            <v>temperate_nemoral:Europe,Asia|temperate_dry:Europe,Asia</v>
          </cell>
          <cell r="BM1328" t="str">
            <v>temperate_nemoral:Europe,Asia|temperate_dry:Europe,Asia</v>
          </cell>
          <cell r="DI1328">
            <v>0</v>
          </cell>
        </row>
        <row r="1329">
          <cell r="B1329" t="str">
            <v>Rumex patientia patientia</v>
          </cell>
          <cell r="D1329" t="str">
            <v>mathagesyre</v>
          </cell>
          <cell r="E1329">
            <v>62944</v>
          </cell>
          <cell r="F1329">
            <v>102984</v>
          </cell>
          <cell r="G1329" t="str">
            <v>ExpertGroups/Karplanter/N</v>
          </cell>
          <cell r="H1329" t="str">
            <v>Karplanter</v>
          </cell>
          <cell r="I1329" t="str">
            <v>Karplanter</v>
          </cell>
          <cell r="J1329" t="str">
            <v>AlienSpecie</v>
          </cell>
          <cell r="N1329">
            <v>1</v>
          </cell>
          <cell r="P1329" t="str">
            <v>V</v>
          </cell>
          <cell r="Q1329">
            <v>1</v>
          </cell>
          <cell r="T1329" t="str">
            <v>NK</v>
          </cell>
          <cell r="U1329">
            <v>1</v>
          </cell>
          <cell r="V1329" t="str">
            <v>1,1</v>
          </cell>
          <cell r="W1329" t="str">
            <v>LO</v>
          </cell>
          <cell r="X1329">
            <v>2</v>
          </cell>
          <cell r="Y1329">
            <v>2</v>
          </cell>
          <cell r="Z1329">
            <v>1</v>
          </cell>
          <cell r="AA1329">
            <v>1866</v>
          </cell>
          <cell r="AB1329" t="str">
            <v>terrestrial</v>
          </cell>
          <cell r="AD1329" t="str">
            <v>unknown</v>
          </cell>
          <cell r="AE1329" t="str">
            <v>yes</v>
          </cell>
          <cell r="AF1329" t="str">
            <v>unknown</v>
          </cell>
          <cell r="AG1329">
            <v>1866</v>
          </cell>
          <cell r="AH1329" t="str">
            <v>Oslo</v>
          </cell>
          <cell r="AI1329">
            <v>5</v>
          </cell>
          <cell r="AJ1329" t="str">
            <v>V</v>
          </cell>
          <cell r="AL1329">
            <v>2</v>
          </cell>
          <cell r="AM1329" t="str">
            <v>importDirect</v>
          </cell>
          <cell r="AN1329">
            <v>1</v>
          </cell>
          <cell r="AO1329" t="str">
            <v>introductionEscaped</v>
          </cell>
          <cell r="AP1329" t="str">
            <v>Øs,OsA</v>
          </cell>
          <cell r="AQ1329">
            <v>12</v>
          </cell>
          <cell r="AR1329">
            <v>3</v>
          </cell>
          <cell r="AS1329">
            <v>36</v>
          </cell>
          <cell r="AT1329">
            <v>200</v>
          </cell>
          <cell r="AU1329">
            <v>108</v>
          </cell>
          <cell r="AV1329">
            <v>100</v>
          </cell>
          <cell r="AW1329" t="str">
            <v>Ingen kjent effekt</v>
          </cell>
          <cell r="AX1329" t="str">
            <v>Ingen kjent effekt</v>
          </cell>
          <cell r="BC1329" t="str">
            <v>Ingen kjent effekt</v>
          </cell>
          <cell r="BD1329" t="str">
            <v>Ingen kjent effekt</v>
          </cell>
          <cell r="BE1329" t="str">
            <v>no</v>
          </cell>
          <cell r="BF1329" t="str">
            <v>no</v>
          </cell>
          <cell r="BG1329" t="str">
            <v>V</v>
          </cell>
          <cell r="BK1329" t="str">
            <v>temperate_nemoral:Europe,Asia|subtropic_mediterranean:Europe,Asia</v>
          </cell>
          <cell r="BM1329" t="str">
            <v>temperate_nemoral:Europe,Asia,NorthAndCentralAmerica|subtropic_mediterranean:Europe,Asia</v>
          </cell>
          <cell r="BO1329">
            <v>2</v>
          </cell>
          <cell r="BP1329" t="str">
            <v>X</v>
          </cell>
          <cell r="BR1329" t="str">
            <v>RedListCategoryLevel</v>
          </cell>
          <cell r="BT1329">
            <v>1</v>
          </cell>
          <cell r="BW1329" t="str">
            <v>SpreadYearlyIncreaseCalculatedExpansionSpeed</v>
          </cell>
          <cell r="BX1329">
            <v>23.58</v>
          </cell>
          <cell r="BY1329">
            <v>1</v>
          </cell>
          <cell r="CB1329" t="str">
            <v>T35,T40,T43</v>
          </cell>
          <cell r="CC1329">
            <v>1</v>
          </cell>
          <cell r="CH1329">
            <v>1</v>
          </cell>
          <cell r="CM1329">
            <v>1</v>
          </cell>
          <cell r="CQ1329">
            <v>1</v>
          </cell>
          <cell r="CU1329">
            <v>1</v>
          </cell>
          <cell r="CX1329">
            <v>0</v>
          </cell>
          <cell r="CY1329">
            <v>1</v>
          </cell>
          <cell r="DB1329">
            <v>0</v>
          </cell>
          <cell r="DC1329" t="str">
            <v>Mathagesyre &lt;i&gt;Rumex patientia &lt;/i&gt;subsp. &lt;i&gt;patientia&lt;/i&gt; er en flerårig urt fra Sørøst-Europa og Sørvest-Asia. Den har frøformering. Fruktene (nøttene) er omsluttet av vingeaktige fruktdekkblad som sikrer noe vindspredning. Planten er bare funnet på skrotemark,</v>
          </cell>
          <cell r="DD1329" t="str">
            <v>&lt;p&gt;Mathagesyre kan ha blitt sterkt misforstått i Norge. Det tidligste identifiserte herbariebelegget er fra Oslo: "Tostrupløkken" 1900, men arten er rapportert fra Oslo fra 1866. Etter 1900 er det 14 funn, ett i Øf Rakkestad: Rosenlund 1953, ett i Øf Rømskog: Klubbetjern 1989, ett i Ak Asker: Slemmestadveien 2014, og 11 i indre Oslo by samlet av J. T. Hovda under hans undersøkelser av ugrasflora i byen 1969-1970. Arten synes å ha vært totalt oversett i Oslo fra 1900 til 1969 og også etter 1970. Vi antar at den er til stede fortsatt, på flere steder. Arten er angivelig en hageplante - dyrket som salatplante - men alle funnene i Oslo er fra ugrasmark. Identiteten burde kanskje kontrolleres igjen. Det er altså bare ett funn siden 1990, men vi tror at planten er blitt oversett.&lt;/p&gt;</v>
          </cell>
          <cell r="DE1329" t="str">
            <v>Planten er trolig innført som grønnsak- og salatplante, men nesten bare funnet på skrotemark uten tilknytning til hager. Den blir trolig spredt med frø.</v>
          </cell>
          <cell r="DF1329" t="str">
            <v>Invasjonspotensialet er lite, med usikkerhet til begrenset, som en kombinasjon av begrenset (til moderat) median levetid, men liten ekspansjonshastighet.</v>
          </cell>
          <cell r="DG1329" t="str">
            <v>Ingen kjent negativ økologisk effekt er knyttet til planten.</v>
          </cell>
          <cell r="DH1329" t="str">
            <v>&lt;p&gt;Mathagesyre vurderes til ingen kjent økologisk risiko, med usikkerhet til låg risiko, og bare på grunn av invasjonspotensialet.&lt;/p&gt;</v>
          </cell>
          <cell r="DI1329">
            <v>0</v>
          </cell>
        </row>
        <row r="1330">
          <cell r="B1330" t="str">
            <v>Rumex pulcher</v>
          </cell>
          <cell r="C1330" t="str">
            <v>L.</v>
          </cell>
          <cell r="D1330" t="str">
            <v>prydhøymol</v>
          </cell>
          <cell r="E1330">
            <v>62946</v>
          </cell>
          <cell r="F1330">
            <v>102986</v>
          </cell>
          <cell r="G1330" t="str">
            <v>ExpertGroups/Karplanter/N</v>
          </cell>
          <cell r="H1330" t="str">
            <v>Karplanter</v>
          </cell>
          <cell r="I1330" t="str">
            <v>Karplanter</v>
          </cell>
          <cell r="J1330" t="str">
            <v>NotApplicable</v>
          </cell>
          <cell r="M1330" t="str">
            <v>canNotEstablishWithin50years</v>
          </cell>
          <cell r="AA1330">
            <v>1917</v>
          </cell>
          <cell r="AB1330" t="str">
            <v>terrestrial</v>
          </cell>
          <cell r="AD1330" t="str">
            <v>origin</v>
          </cell>
          <cell r="AE1330" t="str">
            <v>no</v>
          </cell>
          <cell r="AF1330" t="str">
            <v>unknown</v>
          </cell>
          <cell r="AI1330">
            <v>5</v>
          </cell>
          <cell r="AJ1330" t="str">
            <v>V</v>
          </cell>
          <cell r="AW1330" t="str">
            <v>Ingen kjent effekt</v>
          </cell>
          <cell r="AX1330" t="str">
            <v>Ingen kjent effekt</v>
          </cell>
          <cell r="BC1330" t="str">
            <v>Ingen kjent effekt</v>
          </cell>
          <cell r="BD1330" t="str">
            <v>Ingen kjent effekt</v>
          </cell>
          <cell r="BK1330" t="str">
            <v>subtropic_mediterranean:Europe,Asia,Africa</v>
          </cell>
          <cell r="BM1330" t="str">
            <v>temperate_nemoral:Europe|subtropic_mediterranean:Europe,Asia,Africa</v>
          </cell>
          <cell r="DI1330">
            <v>0</v>
          </cell>
        </row>
        <row r="1331">
          <cell r="B1331" t="str">
            <v>Rumex rugosus</v>
          </cell>
          <cell r="C1331" t="str">
            <v>Campd.</v>
          </cell>
          <cell r="D1331" t="str">
            <v>rynkesyre</v>
          </cell>
          <cell r="E1331">
            <v>137126</v>
          </cell>
          <cell r="F1331">
            <v>102987</v>
          </cell>
          <cell r="G1331" t="str">
            <v>ExpertGroups/Karplanter/N</v>
          </cell>
          <cell r="H1331" t="str">
            <v>Karplanter</v>
          </cell>
          <cell r="I1331" t="str">
            <v>Karplanter</v>
          </cell>
          <cell r="J1331" t="str">
            <v>AlienSpecie</v>
          </cell>
          <cell r="N1331">
            <v>3</v>
          </cell>
          <cell r="Q1331">
            <v>1</v>
          </cell>
          <cell r="T1331" t="str">
            <v>LO</v>
          </cell>
          <cell r="U1331">
            <v>2</v>
          </cell>
          <cell r="V1331" t="str">
            <v>3B,1</v>
          </cell>
          <cell r="X1331">
            <v>3</v>
          </cell>
          <cell r="Y1331">
            <v>4</v>
          </cell>
          <cell r="Z1331">
            <v>1</v>
          </cell>
          <cell r="AA1331">
            <v>2005</v>
          </cell>
          <cell r="AB1331" t="str">
            <v>terrestrial</v>
          </cell>
          <cell r="AD1331" t="str">
            <v>unknown</v>
          </cell>
          <cell r="AE1331" t="str">
            <v>yes</v>
          </cell>
          <cell r="AF1331" t="str">
            <v>unknown</v>
          </cell>
          <cell r="AG1331">
            <v>2005</v>
          </cell>
          <cell r="AH1331" t="str">
            <v>Vf Larvik: Presteløkka</v>
          </cell>
          <cell r="AI1331">
            <v>5</v>
          </cell>
          <cell r="AJ1331" t="str">
            <v>V</v>
          </cell>
          <cell r="AL1331">
            <v>1</v>
          </cell>
          <cell r="AM1331" t="str">
            <v>importDirect</v>
          </cell>
          <cell r="AN1331">
            <v>2</v>
          </cell>
          <cell r="AO1331" t="str">
            <v>introductionTransportpollution,introductionEscaped</v>
          </cell>
          <cell r="AP1331" t="str">
            <v>OsA,Ve</v>
          </cell>
          <cell r="AQ1331">
            <v>32</v>
          </cell>
          <cell r="AR1331">
            <v>3</v>
          </cell>
          <cell r="AS1331">
            <v>96</v>
          </cell>
          <cell r="AT1331">
            <v>1050</v>
          </cell>
          <cell r="AU1331">
            <v>288</v>
          </cell>
          <cell r="AV1331">
            <v>90</v>
          </cell>
          <cell r="AW1331" t="str">
            <v>Ingen kjent effekt</v>
          </cell>
          <cell r="AX1331" t="str">
            <v>Ingen kjent effekt</v>
          </cell>
          <cell r="BC1331" t="str">
            <v>Ingen kjent effekt</v>
          </cell>
          <cell r="BD1331" t="str">
            <v>Ingen kjent effekt</v>
          </cell>
          <cell r="BE1331" t="str">
            <v>no</v>
          </cell>
          <cell r="BF1331" t="str">
            <v>no</v>
          </cell>
          <cell r="BG1331" t="str">
            <v>V</v>
          </cell>
          <cell r="BK1331" t="str">
            <v>unknown:Europe</v>
          </cell>
          <cell r="BM1331" t="str">
            <v>temperate_boreal:Europe|temperate_nemoral:Europe</v>
          </cell>
          <cell r="BO1331">
            <v>2</v>
          </cell>
          <cell r="BR1331" t="str">
            <v>RedListCategoryLevel</v>
          </cell>
          <cell r="BT1331">
            <v>3</v>
          </cell>
          <cell r="BW1331" t="str">
            <v>SpreadYearlyIncreaseCalculatedExpansionSpeed</v>
          </cell>
          <cell r="BX1331">
            <v>381.58</v>
          </cell>
          <cell r="BY1331">
            <v>1</v>
          </cell>
          <cell r="CB1331" t="str">
            <v>T41,T35,T40</v>
          </cell>
          <cell r="CC1331">
            <v>1</v>
          </cell>
          <cell r="CH1331">
            <v>1</v>
          </cell>
          <cell r="CM1331">
            <v>1</v>
          </cell>
          <cell r="CQ1331">
            <v>1</v>
          </cell>
          <cell r="CU1331">
            <v>1</v>
          </cell>
          <cell r="CX1331">
            <v>0</v>
          </cell>
          <cell r="CY1331">
            <v>1</v>
          </cell>
          <cell r="DB1331">
            <v>0</v>
          </cell>
          <cell r="DC1331" t="str">
            <v>Rynkesyre &lt;i&gt;Rumex rugosus&lt;/i&gt; er en flerårig urt, noe mer grovvokst enn sin svært nære slektning engsyre &lt;em&gt;R. acetosa&lt;/em&gt;. Trolig er rynkesyre en kulturrase av engsyre oppstått i Europa, muligens fra storsyre &lt;em&gt;R. thyrsiflorus&lt;/em&gt;. Rynkesyre er den arten som på engelsk kalles "garden sorrel" og som markedsføres under handelsnavnet "hagesyre", men det navnet er opptatt av en annen art i norsk navneverk (&lt;em&gt;R. patientia&lt;/em&gt;). Rynkesyre har frøformering. Fruktene har noen små vinger av fruktdekkbladene og kan spres over svært korte distanser med vind, men hovedspredningen skjer trolig med ulike transportmidler. Arten er innført som grønnsakplante, men spres kanskje mest foreløpig med grasfrø.</v>
          </cell>
          <cell r="DD1331" t="str">
            <v>&lt;p&gt;Siden 2005 er rynkesyre&lt;em&gt; &lt;/em&gt;funnet flere steder i Vestfold (Tjøme, Sandefjord, Larvik) og ett sted i Akershus (Bærum). Alle eller nesten alle kan settes i sammenheng med grasfrø. Arten dyrkes noe som grønnsak, men har ennå ikke dukket opp som opplagt forvillet eller spredt ut på søppelplasser. Arten kan være under rask etablering med Vestfold som sentrum.&lt;/p&gt;</v>
          </cell>
          <cell r="DE1331" t="str">
            <v>Arten antas å være kommet inn med grasfrø. Den har egenspredning med vind, men spres trolig hovedsakelig med ulike transportmidler.</v>
          </cell>
          <cell r="DF1331" t="str">
            <v>Invasjonspotensialet er moderat, som en kombinasjon av begrenset median levetid og moderat ekspansjonshastighet. Basert på det begrensede datamaterialet vi sitter på, med første funn i 2005, er dette en art som muligens kan være i rimelig rask ekspansjon.</v>
          </cell>
          <cell r="DG1331" t="str">
            <v>Arten vurderes til ikke å ha noen negativ økologisk effekt. Den dukker foreløpig bare opp på skrotemark i vid betydning og gjør ingen skade. Om det foregår hybridisering med introgresjon med engsyre og/eller storsyre er ikke kjent.</v>
          </cell>
          <cell r="DH1331" t="str">
            <v>&lt;p&gt;Rynkesyre vurderes til låg økologisk risiko, og bare på grunn av invasjonspotensialet.&lt;/p&gt;&lt;p&gt; &lt;/p&gt;</v>
          </cell>
          <cell r="DI1331">
            <v>0</v>
          </cell>
        </row>
        <row r="1332">
          <cell r="B1332" t="str">
            <v>Rumex stenophyllus</v>
          </cell>
          <cell r="C1332" t="str">
            <v>Ledeb.</v>
          </cell>
          <cell r="D1332" t="str">
            <v>orienthøymol</v>
          </cell>
          <cell r="E1332">
            <v>137129</v>
          </cell>
          <cell r="F1332">
            <v>102989</v>
          </cell>
          <cell r="G1332" t="str">
            <v>ExpertGroups/Karplanter/N</v>
          </cell>
          <cell r="H1332" t="str">
            <v>Karplanter</v>
          </cell>
          <cell r="I1332" t="str">
            <v>Karplanter</v>
          </cell>
          <cell r="J1332" t="str">
            <v>NotApplicable</v>
          </cell>
          <cell r="M1332" t="str">
            <v>canNotEstablishWithin50years</v>
          </cell>
          <cell r="AA1332">
            <v>1906</v>
          </cell>
          <cell r="AB1332" t="str">
            <v>terrestrial</v>
          </cell>
          <cell r="AD1332" t="str">
            <v>origin</v>
          </cell>
          <cell r="AE1332" t="str">
            <v>no</v>
          </cell>
          <cell r="AF1332" t="str">
            <v>unknown</v>
          </cell>
          <cell r="AI1332">
            <v>5</v>
          </cell>
          <cell r="AJ1332" t="str">
            <v>V</v>
          </cell>
          <cell r="AW1332" t="str">
            <v>Ingen kjent effekt</v>
          </cell>
          <cell r="AX1332" t="str">
            <v>Ingen kjent effekt</v>
          </cell>
          <cell r="BC1332" t="str">
            <v>Ingen kjent effekt</v>
          </cell>
          <cell r="BD1332" t="str">
            <v>Ingen kjent effekt</v>
          </cell>
          <cell r="BK1332" t="str">
            <v>temperate_nemoral:Europe,Asia|temperate_dry:Europe,Asia</v>
          </cell>
          <cell r="BM1332" t="str">
            <v>temperate_nemoral:Europe,Asia,NorthAndCentralAmerica|temperate_dry:Europe,Asia|subtropic_mediterranean:NorthAndCentralAmerica</v>
          </cell>
          <cell r="DI1332">
            <v>0</v>
          </cell>
        </row>
        <row r="1333">
          <cell r="B1333" t="str">
            <v>Rumex triangulivalvis</v>
          </cell>
          <cell r="C1333" t="str">
            <v>(Danser) Rech.f.</v>
          </cell>
          <cell r="D1333" t="str">
            <v>amerikahøymol</v>
          </cell>
          <cell r="E1333">
            <v>137141</v>
          </cell>
          <cell r="F1333">
            <v>102991</v>
          </cell>
          <cell r="G1333" t="str">
            <v>ExpertGroups/Karplanter/N</v>
          </cell>
          <cell r="H1333" t="str">
            <v>Karplanter</v>
          </cell>
          <cell r="I1333" t="str">
            <v>Karplanter</v>
          </cell>
          <cell r="J1333" t="str">
            <v>NotApplicable</v>
          </cell>
          <cell r="M1333" t="str">
            <v>canNotEstablishWithin50years</v>
          </cell>
          <cell r="AA1333">
            <v>1903</v>
          </cell>
          <cell r="AB1333" t="str">
            <v>terrestrial</v>
          </cell>
          <cell r="AD1333" t="str">
            <v>origin,unknown</v>
          </cell>
          <cell r="AE1333" t="str">
            <v>no</v>
          </cell>
          <cell r="AF1333" t="str">
            <v>unknown</v>
          </cell>
          <cell r="AI1333">
            <v>5</v>
          </cell>
          <cell r="AJ1333" t="str">
            <v>V</v>
          </cell>
          <cell r="AW1333" t="str">
            <v>Ingen kjent effekt</v>
          </cell>
          <cell r="AX1333" t="str">
            <v>Ingen kjent effekt</v>
          </cell>
          <cell r="BC1333" t="str">
            <v>Ingen kjent effekt</v>
          </cell>
          <cell r="BD1333" t="str">
            <v>Ingen kjent effekt</v>
          </cell>
          <cell r="BK1333" t="str">
            <v>temperate_boreal:NorthAndCentralAmerica|temperate_nemoral:NorthAndCentralAmerica|temperate_dry:NorthAndCentralAmerica|subtropic_unspecified:NorthAndCentralAmerica</v>
          </cell>
          <cell r="BM1333" t="str">
            <v>temperate_boreal:NorthAndCentralAmerica|temperate_nemoral:Europe,NorthAndCentralAmerica|temperate_dry:NorthAndCentralAmerica|subtropic_unspecified:NorthAndCentralAmerica</v>
          </cell>
          <cell r="DI1333">
            <v>0</v>
          </cell>
        </row>
        <row r="1334">
          <cell r="B1334" t="str">
            <v>Ruta graveolens</v>
          </cell>
          <cell r="C1334" t="str">
            <v>L.</v>
          </cell>
          <cell r="D1334" t="str">
            <v>vinrute</v>
          </cell>
          <cell r="E1334">
            <v>63513</v>
          </cell>
          <cell r="F1334">
            <v>103553</v>
          </cell>
          <cell r="G1334" t="str">
            <v>ExpertGroups/Karplanter/N</v>
          </cell>
          <cell r="H1334" t="str">
            <v>Karplanter</v>
          </cell>
          <cell r="I1334" t="str">
            <v>Karplanter</v>
          </cell>
          <cell r="J1334" t="str">
            <v>NotApplicable</v>
          </cell>
          <cell r="M1334" t="str">
            <v>canNotEstablishWithin50years</v>
          </cell>
          <cell r="AA1334">
            <v>1989</v>
          </cell>
          <cell r="AB1334" t="str">
            <v>terrestrial</v>
          </cell>
          <cell r="AD1334" t="str">
            <v>unknown</v>
          </cell>
          <cell r="AE1334" t="str">
            <v>no</v>
          </cell>
          <cell r="AF1334" t="str">
            <v>unknown</v>
          </cell>
          <cell r="AI1334">
            <v>5</v>
          </cell>
          <cell r="AJ1334" t="str">
            <v>V</v>
          </cell>
          <cell r="AW1334" t="str">
            <v>Ingen kjent effekt</v>
          </cell>
          <cell r="AX1334" t="str">
            <v>Ingen kjent effekt</v>
          </cell>
          <cell r="BC1334" t="str">
            <v>Ingen kjent effekt</v>
          </cell>
          <cell r="BD1334" t="str">
            <v>Ingen kjent effekt</v>
          </cell>
          <cell r="BK1334" t="str">
            <v>subtropic_mediterranean:Europe,Asia,Africa</v>
          </cell>
          <cell r="BM1334" t="str">
            <v>temperate_nemoral:Europe,NorthAndCentralAmerica|subtropic_mediterranean:Europe,Asia,Africa,NorthAndCentralAmerica</v>
          </cell>
          <cell r="DI1334">
            <v>1</v>
          </cell>
        </row>
        <row r="1335">
          <cell r="B1335" t="str">
            <v>Salix aegyptiaca</v>
          </cell>
          <cell r="C1335" t="str">
            <v>L.</v>
          </cell>
          <cell r="D1335" t="str">
            <v>fløyelsselje</v>
          </cell>
          <cell r="E1335">
            <v>137240</v>
          </cell>
          <cell r="F1335">
            <v>102645</v>
          </cell>
          <cell r="G1335" t="str">
            <v>ExpertGroups/Karplanter/N</v>
          </cell>
          <cell r="H1335" t="str">
            <v>Karplanter</v>
          </cell>
          <cell r="I1335" t="str">
            <v>Karplanter</v>
          </cell>
          <cell r="J1335" t="str">
            <v>NotApplicable</v>
          </cell>
          <cell r="M1335" t="str">
            <v>canNotEstablishWithin50years</v>
          </cell>
          <cell r="AA1335">
            <v>2002</v>
          </cell>
          <cell r="AB1335" t="str">
            <v>terrestrial</v>
          </cell>
          <cell r="AD1335" t="str">
            <v>unknown</v>
          </cell>
          <cell r="AE1335" t="str">
            <v>no</v>
          </cell>
          <cell r="AF1335" t="str">
            <v>unknown</v>
          </cell>
          <cell r="AI1335">
            <v>20</v>
          </cell>
          <cell r="AJ1335" t="str">
            <v>V</v>
          </cell>
          <cell r="AW1335" t="str">
            <v>Ingen kjent effekt</v>
          </cell>
          <cell r="AX1335" t="str">
            <v>Ingen kjent effekt</v>
          </cell>
          <cell r="BC1335" t="str">
            <v>Ingen kjent effekt</v>
          </cell>
          <cell r="BD1335" t="str">
            <v>Ingen kjent effekt</v>
          </cell>
          <cell r="BK1335" t="str">
            <v>temperate_nemoral:Asia|temperate_dry:Asia|subtropic_unspecified:Asia</v>
          </cell>
          <cell r="BM1335" t="str">
            <v>temperate_nemoral:Asia|temperate_dry:Asia|subtropic_unspecified:Asia</v>
          </cell>
          <cell r="DI1335">
            <v>0</v>
          </cell>
        </row>
        <row r="1336">
          <cell r="B1336" t="str">
            <v>Salix atrocinerea</v>
          </cell>
          <cell r="C1336" t="str">
            <v>Brot.</v>
          </cell>
          <cell r="E1336">
            <v>141644</v>
          </cell>
          <cell r="F1336">
            <v>161220</v>
          </cell>
          <cell r="G1336" t="str">
            <v>ExpertGroups/Karplanter/N</v>
          </cell>
          <cell r="H1336" t="str">
            <v>Karplanter</v>
          </cell>
          <cell r="I1336" t="str">
            <v>Karplanter</v>
          </cell>
          <cell r="J1336" t="str">
            <v>NotApplicable</v>
          </cell>
          <cell r="M1336" t="str">
            <v>notAlienSpecie</v>
          </cell>
          <cell r="AB1336" t="str">
            <v>terrestrial</v>
          </cell>
          <cell r="AE1336" t="str">
            <v>no</v>
          </cell>
          <cell r="AF1336" t="str">
            <v>unknown</v>
          </cell>
          <cell r="AI1336">
            <v>10</v>
          </cell>
          <cell r="AJ1336" t="str">
            <v>V</v>
          </cell>
          <cell r="AW1336" t="str">
            <v>Ingen kjent effekt</v>
          </cell>
          <cell r="AX1336" t="str">
            <v>Ingen kjent effekt</v>
          </cell>
          <cell r="BC1336" t="str">
            <v>Ingen kjent effekt</v>
          </cell>
          <cell r="BD1336" t="str">
            <v>Ingen kjent effekt</v>
          </cell>
          <cell r="BK1336" t="str">
            <v>temperate_nemoral:Europe|subtropic_mediterranean:Europe</v>
          </cell>
          <cell r="BM1336" t="str">
            <v>temperate_nemoral:Europe,NorthAndCentralAmerica|subtropic_mediterranean:Europe</v>
          </cell>
          <cell r="DI1336">
            <v>1</v>
          </cell>
        </row>
        <row r="1337">
          <cell r="B1337" t="str">
            <v>Salix babylonica</v>
          </cell>
          <cell r="C1337" t="str">
            <v>L.</v>
          </cell>
          <cell r="D1337" t="str">
            <v>tårepil</v>
          </cell>
          <cell r="E1337">
            <v>121993</v>
          </cell>
          <cell r="F1337">
            <v>161198</v>
          </cell>
          <cell r="G1337" t="str">
            <v>ExpertGroups/Karplanter/N</v>
          </cell>
          <cell r="H1337" t="str">
            <v>Karplanter</v>
          </cell>
          <cell r="I1337" t="str">
            <v>Karplanter</v>
          </cell>
          <cell r="J1337" t="str">
            <v>AlienSpecie</v>
          </cell>
          <cell r="N1337">
            <v>1</v>
          </cell>
          <cell r="Q1337">
            <v>1</v>
          </cell>
          <cell r="T1337" t="str">
            <v>NK</v>
          </cell>
          <cell r="U1337">
            <v>1</v>
          </cell>
          <cell r="V1337" t="str">
            <v>1,1</v>
          </cell>
          <cell r="AA1337">
            <v>1990</v>
          </cell>
          <cell r="AB1337" t="str">
            <v>terrestrial</v>
          </cell>
          <cell r="AD1337" t="str">
            <v>unknown</v>
          </cell>
          <cell r="AE1337" t="str">
            <v>no</v>
          </cell>
          <cell r="AF1337" t="str">
            <v>unknown</v>
          </cell>
          <cell r="AI1337">
            <v>15</v>
          </cell>
          <cell r="AJ1337" t="str">
            <v>V</v>
          </cell>
          <cell r="AK1337" t="str">
            <v>V</v>
          </cell>
          <cell r="AL1337">
            <v>1</v>
          </cell>
          <cell r="AM1337" t="str">
            <v>importDirect</v>
          </cell>
          <cell r="AN1337">
            <v>1</v>
          </cell>
          <cell r="AO1337" t="str">
            <v>introductionEscaped</v>
          </cell>
          <cell r="AP1337" t="str">
            <v>Ho</v>
          </cell>
          <cell r="AQ1337">
            <v>4</v>
          </cell>
          <cell r="AR1337">
            <v>2</v>
          </cell>
          <cell r="AS1337">
            <v>8</v>
          </cell>
          <cell r="AT1337">
            <v>1</v>
          </cell>
          <cell r="AU1337">
            <v>8</v>
          </cell>
          <cell r="AV1337">
            <v>100</v>
          </cell>
          <cell r="AW1337" t="str">
            <v>Ingen kjent effekt</v>
          </cell>
          <cell r="AX1337" t="str">
            <v>Ingen kjent effekt</v>
          </cell>
          <cell r="BC1337" t="str">
            <v>Ingen kjent effekt</v>
          </cell>
          <cell r="BD1337" t="str">
            <v>Ingen kjent effekt</v>
          </cell>
          <cell r="BE1337" t="str">
            <v>no</v>
          </cell>
          <cell r="BF1337" t="str">
            <v>no</v>
          </cell>
          <cell r="BG1337" t="str">
            <v>V</v>
          </cell>
          <cell r="BK1337" t="str">
            <v>temperate_nemoral:Asia</v>
          </cell>
          <cell r="BM1337" t="str">
            <v>temperate_nemoral:Europe,Asia,Oceania,NorthAndCentralAmerica|subtropic_mediterranean:Europe,Asia,Oceania,NorthAndCentralAmerica|subtropic_humid:NorthAndCentralAmerica|subtropic_caperegion:Africa|subtropic_highlands:SouthAmerica</v>
          </cell>
          <cell r="BO1337">
            <v>1</v>
          </cell>
          <cell r="BR1337" t="str">
            <v>RedListCategoryLevel</v>
          </cell>
          <cell r="BT1337">
            <v>1</v>
          </cell>
          <cell r="BW1337" t="str">
            <v>SpreadYearlyIncreaseCalculatedExpansionSpeed</v>
          </cell>
          <cell r="BX1337">
            <v>0</v>
          </cell>
          <cell r="BY1337">
            <v>1</v>
          </cell>
          <cell r="CB1337" t="str">
            <v>T40</v>
          </cell>
          <cell r="CC1337">
            <v>1</v>
          </cell>
          <cell r="CH1337">
            <v>1</v>
          </cell>
          <cell r="CM1337">
            <v>1</v>
          </cell>
          <cell r="CQ1337">
            <v>1</v>
          </cell>
          <cell r="CU1337">
            <v>1</v>
          </cell>
          <cell r="CX1337">
            <v>0</v>
          </cell>
          <cell r="CY1337">
            <v>1</v>
          </cell>
          <cell r="DB1337">
            <v>0</v>
          </cell>
          <cell r="DC1337" t="str">
            <v>Tårepil &lt;i&gt;Salix babylonica&lt;/i&gt; kan bli et middels stort tre. Det formerer seg potensielt med frø, men også med avbrukne kvister som rotslår. Forekomsten i Bergen er sikkert klonal (fra avbrukne grener) og trolig bare med ett kjønn, uvisst hvilket.</v>
          </cell>
          <cell r="DD1337" t="str">
            <v>Tårepil er bare registrert &amp;#233:n gang i norsk natur, i 1990 i Ho Bergen: Storetveit, med seks trær som antas ha vokst opp fra avbrukne greiner. Forekomsten kan eksistere fortsatt. Den opplyses slik på herbarieetiketten: "6 trær, liten gruppe i havnehage, så ikke plantet ut, trolig spredt fra et[t] tre."</v>
          </cell>
          <cell r="DE1337" t="str">
            <v>Arten er innført som hageplante og introdusert til norsk natur ved spredning av avbrukne eller avkuttete grener.</v>
          </cell>
          <cell r="DF1337" t="str">
            <v>Invasjonspotensialet er lite, med minste skår på median levetid og ingen ekspansjon.</v>
          </cell>
          <cell r="DG1337" t="str">
            <v>Ingen kjente negative økologiske effekter er knyttet til arten. Tårepil kan hybridisere med to andre arter i Norge, kvitpil &lt;i&gt;S. alba&lt;/i&gt; og skjørpil &lt;i&gt;S. fragilis&lt;/i&gt;. Kvitpil defineres som hjemlig i fremmedartsprosjektet (etablert godt før år 1800), men slik hjemlig kvitpil er bare kjent fra søndre Østlandet, langt fra Bergen, og hybridisering i Norge anses som svært lite sannsynlig.</v>
          </cell>
          <cell r="DH1337" t="str">
            <v>Tårepil vurderes til ingen kjent økologisk risiko. Arten ble ikke vurdert i forrige runde i 2012 fordi forekomsten i Bergen da ikke var kjent for oss.</v>
          </cell>
          <cell r="DI1337">
            <v>0</v>
          </cell>
        </row>
        <row r="1338">
          <cell r="B1338" t="str">
            <v>Salix 'Brekkavier'</v>
          </cell>
          <cell r="D1338" t="str">
            <v>brekkavier</v>
          </cell>
          <cell r="E1338">
            <v>62613</v>
          </cell>
          <cell r="F1338">
            <v>102653</v>
          </cell>
          <cell r="G1338" t="str">
            <v>ExpertGroups/Karplanter/N</v>
          </cell>
          <cell r="H1338" t="str">
            <v>Karplanter</v>
          </cell>
          <cell r="I1338" t="str">
            <v>Karplanter</v>
          </cell>
          <cell r="J1338" t="str">
            <v>AlienSpecie</v>
          </cell>
          <cell r="N1338">
            <v>3</v>
          </cell>
          <cell r="Q1338">
            <v>1</v>
          </cell>
          <cell r="T1338" t="str">
            <v>LO</v>
          </cell>
          <cell r="U1338">
            <v>2</v>
          </cell>
          <cell r="V1338" t="str">
            <v>3B,1</v>
          </cell>
          <cell r="AA1338">
            <v>1992</v>
          </cell>
          <cell r="AB1338" t="str">
            <v>terrestrial</v>
          </cell>
          <cell r="AD1338" t="str">
            <v>unknown</v>
          </cell>
          <cell r="AE1338" t="str">
            <v>no</v>
          </cell>
          <cell r="AF1338" t="str">
            <v>unknown</v>
          </cell>
          <cell r="AG1338">
            <v>2015</v>
          </cell>
          <cell r="AH1338" t="str">
            <v>MT Stordal: Stordal</v>
          </cell>
          <cell r="AI1338">
            <v>15</v>
          </cell>
          <cell r="AL1338">
            <v>1</v>
          </cell>
          <cell r="AM1338" t="str">
            <v>importDirect</v>
          </cell>
          <cell r="AN1338">
            <v>3</v>
          </cell>
          <cell r="AO1338" t="str">
            <v>introductionEscaped</v>
          </cell>
          <cell r="AP1338" t="str">
            <v>Øs,He,Bu,Ro,Mr</v>
          </cell>
          <cell r="AQ1338">
            <v>40</v>
          </cell>
          <cell r="AR1338">
            <v>6</v>
          </cell>
          <cell r="AS1338">
            <v>240</v>
          </cell>
          <cell r="AT1338">
            <v>84500</v>
          </cell>
          <cell r="AU1338">
            <v>360</v>
          </cell>
          <cell r="AV1338">
            <v>80</v>
          </cell>
          <cell r="AW1338" t="str">
            <v>Ingen kjent effekt</v>
          </cell>
          <cell r="AX1338" t="str">
            <v>Ingen kjent effekt</v>
          </cell>
          <cell r="BC1338" t="str">
            <v>Ingen kjent effekt</v>
          </cell>
          <cell r="BD1338" t="str">
            <v>Ingen kjent effekt</v>
          </cell>
          <cell r="BE1338" t="str">
            <v>no</v>
          </cell>
          <cell r="BF1338" t="str">
            <v>no</v>
          </cell>
          <cell r="BK1338" t="str">
            <v>unknown:Europe</v>
          </cell>
          <cell r="BM1338" t="str">
            <v>temperate_boreal:Europe|temperate_nemoral:Europe</v>
          </cell>
          <cell r="BO1338">
            <v>2</v>
          </cell>
          <cell r="BR1338" t="str">
            <v>RedListCategoryLevel</v>
          </cell>
          <cell r="BT1338">
            <v>3</v>
          </cell>
          <cell r="BW1338" t="str">
            <v>SpreadYearlyIncreaseCalculatedExpansionSpeed</v>
          </cell>
          <cell r="BX1338">
            <v>236.19</v>
          </cell>
          <cell r="BY1338">
            <v>1</v>
          </cell>
          <cell r="CB1338" t="str">
            <v>T34,T35,T40,T42</v>
          </cell>
          <cell r="CC1338">
            <v>1</v>
          </cell>
          <cell r="CH1338">
            <v>1</v>
          </cell>
          <cell r="CM1338">
            <v>1</v>
          </cell>
          <cell r="CQ1338">
            <v>1</v>
          </cell>
          <cell r="CU1338">
            <v>1</v>
          </cell>
          <cell r="CX1338">
            <v>0</v>
          </cell>
          <cell r="CY1338">
            <v>1</v>
          </cell>
          <cell r="DB1338">
            <v>0</v>
          </cell>
          <cell r="DC1338" t="str">
            <v>Brekkavier &lt;i&gt;Salix &amp;#39:Brekkavier&amp;#39:&lt;/i&gt; er en kulturart, trolig utviklet fra en hybrid mellom islandsk grønnvier &lt;i&gt;S. phylicifolia&lt;/i&gt; og tundravier &lt;i&gt;S. arctica&lt;/i&gt;. Den er en meget populær og hardfør hagebusk med kompakt vekstform, mye brukt i anlegg og til del som le i kyststrøk. Den er bare kjent med hunnplanter og formerer seg ikke med frø, men nokså lett med avbrukne kvister som rotslår.</v>
          </cell>
          <cell r="DD1338" t="str">
            <v>Arten er trolig oversett og kan forekomme som forvillet i alle fylker, men dokumentasjon foreligger bare fra Østfold, Hedmark, Buskerud, Rogaland, Hordaland og Møre og Romsdal (informasjonen fra flere av disse funnene er ikke digitaliserte og dermed ikke med i dokumentasjonsfila). De første funnene er fra 1992 og 1994 i Rogaland, med økning i funn etter år 2000. Det er funnet minst ett &amp;#39:bestand&amp;#39: med flere busker.</v>
          </cell>
          <cell r="DE1338" t="str">
            <v>Arten er innført som hageplante og spredt til norsk natur med hageutkast.</v>
          </cell>
          <cell r="DF1338" t="str">
            <v>Invasjonspotensialet er moderat, en kombinasjon av begrenset median levetid og moderat ekspansjonshastighet. Vi antar at det bare blir begrenset økning av denne arten på grunn av manglende seksuell formering og svært begrensete distanser for vegetativ spredning (med kvister).</v>
          </cell>
          <cell r="DG1338" t="str">
            <v>Denne arten har ingen kjent eller forventet negativ økologisk effekt.</v>
          </cell>
          <cell r="DH1338" t="str">
            <v>Brekkavier vurderes til låg økologisk risiko, og bare på grunn av invasjonspotensialet. Arten er ikke kjent med seksuell reproduksjon og står bare igjen på steder der den er kastet ut eller som rester etter dyrkning. Den er mye brukt i hager og anlegg, særlig nordpå og i høgtliggende strøk, og bruken er økende. Vi kan dermed forvente økt funnfrekvens, men neppe noen egen-ekspansjon av betydning. Endringen fra forrige vurderingsrunde skyldes sterkt økende bruk og hyppighet på spredning.</v>
          </cell>
          <cell r="DI1338">
            <v>0</v>
          </cell>
        </row>
        <row r="1339">
          <cell r="B1339" t="str">
            <v>Salix eleagnos</v>
          </cell>
          <cell r="C1339" t="str">
            <v>Scop.</v>
          </cell>
          <cell r="D1339" t="str">
            <v>dunpil</v>
          </cell>
          <cell r="E1339">
            <v>145397</v>
          </cell>
          <cell r="F1339">
            <v>161226</v>
          </cell>
          <cell r="G1339" t="str">
            <v>ExpertGroups/Karplanter/N</v>
          </cell>
          <cell r="H1339" t="str">
            <v>Karplanter</v>
          </cell>
          <cell r="I1339" t="str">
            <v>Karplanter</v>
          </cell>
          <cell r="J1339" t="str">
            <v>NotApplicable</v>
          </cell>
          <cell r="M1339" t="str">
            <v>canNotEstablishWithin50years</v>
          </cell>
          <cell r="AA1339">
            <v>1993</v>
          </cell>
          <cell r="AB1339" t="str">
            <v>terrestrial</v>
          </cell>
          <cell r="AD1339" t="str">
            <v>unknown</v>
          </cell>
          <cell r="AE1339" t="str">
            <v>no</v>
          </cell>
          <cell r="AF1339" t="str">
            <v>unknown</v>
          </cell>
          <cell r="AI1339">
            <v>15</v>
          </cell>
          <cell r="AJ1339" t="str">
            <v>V</v>
          </cell>
          <cell r="AW1339" t="str">
            <v>Ingen kjent effekt</v>
          </cell>
          <cell r="AX1339" t="str">
            <v>Ingen kjent effekt</v>
          </cell>
          <cell r="BC1339" t="str">
            <v>Ingen kjent effekt</v>
          </cell>
          <cell r="BD1339" t="str">
            <v>Ingen kjent effekt</v>
          </cell>
          <cell r="BK1339" t="str">
            <v>temperate_nemoral:Europe|subtropic_mediterranean:Europe,Asia</v>
          </cell>
          <cell r="BM1339" t="str">
            <v>temperate_nemoral:Europe|subtropic_mediterranean:Europe,Asia</v>
          </cell>
          <cell r="DI1339">
            <v>1</v>
          </cell>
        </row>
        <row r="1340">
          <cell r="B1340" t="str">
            <v>Salix euxina 'Bullata'</v>
          </cell>
          <cell r="E1340">
            <v>140887</v>
          </cell>
          <cell r="F1340">
            <v>170060</v>
          </cell>
          <cell r="G1340" t="str">
            <v>ExpertGroups/Karplanter/N</v>
          </cell>
          <cell r="H1340" t="str">
            <v>Karplanter</v>
          </cell>
          <cell r="I1340" t="str">
            <v>Karplanter</v>
          </cell>
          <cell r="J1340" t="str">
            <v>AlienSpecie</v>
          </cell>
          <cell r="N1340">
            <v>1</v>
          </cell>
          <cell r="Q1340">
            <v>2</v>
          </cell>
          <cell r="T1340" t="str">
            <v>LO</v>
          </cell>
          <cell r="U1340">
            <v>2</v>
          </cell>
          <cell r="V1340" t="str">
            <v>1,2H</v>
          </cell>
          <cell r="AA1340">
            <v>2002</v>
          </cell>
          <cell r="AB1340" t="str">
            <v>terrestrial</v>
          </cell>
          <cell r="AD1340" t="str">
            <v>unknown</v>
          </cell>
          <cell r="AE1340" t="str">
            <v>no</v>
          </cell>
          <cell r="AF1340" t="str">
            <v>unknown</v>
          </cell>
          <cell r="AI1340">
            <v>15</v>
          </cell>
          <cell r="AJ1340" t="str">
            <v>V</v>
          </cell>
          <cell r="AK1340" t="str">
            <v>V</v>
          </cell>
          <cell r="AL1340">
            <v>1</v>
          </cell>
          <cell r="AM1340" t="str">
            <v>importDirect</v>
          </cell>
          <cell r="AN1340">
            <v>4</v>
          </cell>
          <cell r="AO1340" t="str">
            <v>introductionEscaped,spreadNaturalDispersal</v>
          </cell>
          <cell r="AP1340" t="str">
            <v>Bu</v>
          </cell>
          <cell r="AQ1340">
            <v>12</v>
          </cell>
          <cell r="AR1340">
            <v>6</v>
          </cell>
          <cell r="AS1340">
            <v>72</v>
          </cell>
          <cell r="AT1340">
            <v>20</v>
          </cell>
          <cell r="AU1340">
            <v>300</v>
          </cell>
          <cell r="AV1340">
            <v>100</v>
          </cell>
          <cell r="AW1340" t="str">
            <v>Ingen kjent effekt</v>
          </cell>
          <cell r="AX1340" t="str">
            <v>Ingen kjent effekt</v>
          </cell>
          <cell r="BC1340" t="str">
            <v>Ingen kjent effekt</v>
          </cell>
          <cell r="BD1340" t="str">
            <v>Ingen kjent effekt</v>
          </cell>
          <cell r="BE1340" t="str">
            <v>no</v>
          </cell>
          <cell r="BF1340" t="str">
            <v>no</v>
          </cell>
          <cell r="BK1340" t="str">
            <v>unknown:Europe</v>
          </cell>
          <cell r="BM1340" t="str">
            <v>unknown:Europe</v>
          </cell>
          <cell r="BO1340">
            <v>1</v>
          </cell>
          <cell r="BR1340" t="str">
            <v>RedListCategoryLevel</v>
          </cell>
          <cell r="BT1340">
            <v>1</v>
          </cell>
          <cell r="BW1340" t="str">
            <v>SpreadYearlyIncreaseCalculatedExpansionSpeed</v>
          </cell>
          <cell r="BX1340">
            <v>0</v>
          </cell>
          <cell r="BY1340">
            <v>1</v>
          </cell>
          <cell r="CB1340" t="str">
            <v>T40,V10,T30,T18</v>
          </cell>
          <cell r="CC1340">
            <v>1</v>
          </cell>
          <cell r="CH1340">
            <v>1</v>
          </cell>
          <cell r="CM1340">
            <v>1</v>
          </cell>
          <cell r="CQ1340">
            <v>1</v>
          </cell>
          <cell r="CU1340">
            <v>2</v>
          </cell>
          <cell r="CX1340">
            <v>1</v>
          </cell>
          <cell r="CY1340">
            <v>1</v>
          </cell>
          <cell r="DB1340">
            <v>0</v>
          </cell>
          <cell r="DC1340" t="str">
            <v>Skjørpil-kultivaren &lt;i&gt;Salix euxina &lt;/i&gt;&amp;#39:Bullata&amp;#39: dyrkes ofte som en busk eller et lite tre med kuleformet krone, men kan bli et nokså mektig tre som utvokst. Dens opprinnelse er uklar, men det materialet som er innført i Norge, synes å stamme fra Russland fra godt nord for det hjemlige området for stamarten rundt Svartehavet og Det kaspiske hav. Kultivaren har nok kommet til oss via Finland. Planten er bare kjent med hanner i Norge.</v>
          </cell>
          <cell r="DD1340" t="str">
            <v>Planten ble først lagt merke til i norske parker/hager i 2002 (Op Gjøvik). Kultivaren ble først funnet utafor kultur i 2013 i Bu Drammen: Tollbodkaia, der det er plantet en all&amp;#233: med trær, og der avkuttete og avbrukne kvister har havnet i utløpet til Drammenselva noen meter vekk. Disse har fulgt med strømmen noen meter, rotslått, og begynner å danne nye kratt. Senere er arten funnet på lignende vis langs Drammenselva i Mjøndalen (Bu Nedre Eiker), plantet på elvekanten og med spredte småbusker fra avrevne kvister og greiner. Flommen har her ført til formering og spredning. Funn i Lier skyldes utkast av avkuttete greiner. Funnene i Lier og Nedre Eiker er ikke kommet med ennå i det digitaliserte datamaterialet.</v>
          </cell>
          <cell r="DE1340" t="str">
            <v>Kultivaren er innført som hageplante: spredt ut i naturen med avbrukne eller avkuttete kvister som rotslår.</v>
          </cell>
          <cell r="DF1340" t="str">
            <v>Invasjonspotensialet er lite: bare noen få busker er kjent foreløpig, og det er ingen målbar ekspansjon ennå. Bestanden av forvillet &amp;#39:Bullata&amp;#39: er helt ubetydelig foreløpig, og heller ikke ventet å bli svært stor. &amp;#39:Bullata&amp;#39: plantes i stort og økende omfang over stordelen av landet, med dette fanges ikke opp av invasjonspotensialet som bare gjelder forvillete planter.</v>
          </cell>
          <cell r="DG1340" t="str">
            <v>&lt;p&gt;&lt;i&gt;Salix euxina &lt;/i&gt;&amp;#39:Bullata&amp;#39: vurderes til en liten økologisk effekt. Kultivaren kan hybridisere med den hjemlige arten istervier &lt;i&gt;Salix pentandra &lt;/i&gt;(LC livskraftig), men dette berører bare en liten del av den totale populasjonen av istervier (det som her kalles "lokal skala"). De &amp;#39:Bullata&amp;#39:-plantene vi kjenner i Norge, er hannlige, derfor er det kun pollenoverføring til istervier som er mulig. Hybridene mellom artene &lt;i&gt;S. euxina&lt;/i&gt; og &lt;i&gt;S. pentandra&lt;/i&gt; er lite frøfertile, men noe pollenfertile, og introgresjon er dermed en mulighet, også fra dyrkete &amp;#39:Bullata&amp;#39:&lt;i&gt;.&lt;/i&gt; Kultivaren plantes i stort omfang over store deler av landet, langt inn på Østlandet og langs hele kysten til Nordland, noe som gir &amp;#39:Bullata&amp;#39: en større mulig økologisk effekt enn den for &amp;#39:stamarten&amp;#39: som er begrenset til ytre Oslofjord.&lt;/p&gt;</v>
          </cell>
          <cell r="DH1340" t="str">
            <v>Skjørpil-kultivaren &amp;#39:Bullata&amp;#39: vurderes til låg økologisk risiko, med lite invasjonspotensial fordi det foreløpig er lite av den i norsk natur, og med en liten økologisk effekt knyttet til introgressiv hybridisering med hjemlig istervier. Effekten av &amp;#39:Bullata&amp;#39: er i all hovedsak forventet å være en distanse-effekt ved at pollen fra plantet &amp;#39:Bullata&amp;#39: føres over til stedegen istervier. Hvis vi også kunne ta hensyn til mengden av kultivaren som er dyrket, ville risikoen øke til høg. Kultivaren ble ikke vurdert separat ved vurderingen i 2012, og den var på det tidspunktet knapt kjent fra norsk natur.</v>
          </cell>
          <cell r="DI1340">
            <v>0</v>
          </cell>
        </row>
        <row r="1341">
          <cell r="B1341" t="str">
            <v>Rodgersia podophylla</v>
          </cell>
          <cell r="C1341" t="str">
            <v>A.Gray</v>
          </cell>
          <cell r="D1341" t="str">
            <v>koreabronseblad</v>
          </cell>
          <cell r="E1341">
            <v>63604</v>
          </cell>
          <cell r="F1341">
            <v>103644</v>
          </cell>
          <cell r="G1341" t="str">
            <v>ExpertGroups/Karplanter/N</v>
          </cell>
          <cell r="H1341" t="str">
            <v>Karplanter</v>
          </cell>
          <cell r="I1341" t="str">
            <v>Karplanter</v>
          </cell>
          <cell r="J1341" t="str">
            <v>AlienSpecie</v>
          </cell>
          <cell r="N1341">
            <v>3</v>
          </cell>
          <cell r="Q1341">
            <v>1</v>
          </cell>
          <cell r="S1341" t="str">
            <v>V</v>
          </cell>
          <cell r="T1341" t="str">
            <v>LO</v>
          </cell>
          <cell r="U1341">
            <v>2</v>
          </cell>
          <cell r="V1341" t="str">
            <v>3B,1</v>
          </cell>
          <cell r="X1341">
            <v>1</v>
          </cell>
          <cell r="Y1341">
            <v>1</v>
          </cell>
          <cell r="Z1341">
            <v>1</v>
          </cell>
          <cell r="AA1341">
            <v>1986</v>
          </cell>
          <cell r="AB1341" t="str">
            <v>terrestrial</v>
          </cell>
          <cell r="AD1341" t="str">
            <v>unknown</v>
          </cell>
          <cell r="AE1341" t="str">
            <v>yes</v>
          </cell>
          <cell r="AF1341" t="str">
            <v>unknown</v>
          </cell>
          <cell r="AG1341">
            <v>1986</v>
          </cell>
          <cell r="AH1341" t="str">
            <v>Ho Bergen: Hop, Berlevatnet</v>
          </cell>
          <cell r="AI1341">
            <v>10</v>
          </cell>
          <cell r="AJ1341" t="str">
            <v>V</v>
          </cell>
          <cell r="AL1341">
            <v>1</v>
          </cell>
          <cell r="AM1341" t="str">
            <v>importDirect</v>
          </cell>
          <cell r="AN1341">
            <v>1</v>
          </cell>
          <cell r="AO1341" t="str">
            <v>introductionEscaped</v>
          </cell>
          <cell r="AP1341" t="str">
            <v>Øs,Bu,Ve,Aa,Ro,Sf,Mr,St,No,Tr</v>
          </cell>
          <cell r="AQ1341">
            <v>84</v>
          </cell>
          <cell r="AR1341">
            <v>3</v>
          </cell>
          <cell r="AS1341">
            <v>252</v>
          </cell>
          <cell r="AT1341">
            <v>275000</v>
          </cell>
          <cell r="AU1341">
            <v>500</v>
          </cell>
          <cell r="AV1341">
            <v>60</v>
          </cell>
          <cell r="AW1341" t="str">
            <v>Ingen kjent effekt</v>
          </cell>
          <cell r="AX1341" t="str">
            <v>Ingen kjent effekt</v>
          </cell>
          <cell r="BC1341" t="str">
            <v>Ingen kjent effekt</v>
          </cell>
          <cell r="BD1341" t="str">
            <v>Ingen kjent effekt</v>
          </cell>
          <cell r="BE1341" t="str">
            <v>no</v>
          </cell>
          <cell r="BF1341" t="str">
            <v>no</v>
          </cell>
          <cell r="BG1341" t="str">
            <v>V</v>
          </cell>
          <cell r="BK1341" t="str">
            <v>temperate_nemoral:Asia</v>
          </cell>
          <cell r="BM1341" t="str">
            <v>temperate_nemoral:Europe,Asia</v>
          </cell>
          <cell r="BO1341">
            <v>2</v>
          </cell>
          <cell r="BR1341" t="str">
            <v>RedListCategoryLevel</v>
          </cell>
          <cell r="BT1341">
            <v>3</v>
          </cell>
          <cell r="BW1341" t="str">
            <v>SpreadYearlyIncreaseObservations</v>
          </cell>
          <cell r="BX1341">
            <v>302</v>
          </cell>
          <cell r="BY1341">
            <v>1</v>
          </cell>
          <cell r="CB1341" t="str">
            <v>T4,T35,T40</v>
          </cell>
          <cell r="CC1341">
            <v>1</v>
          </cell>
          <cell r="CD1341" t="str">
            <v>X</v>
          </cell>
          <cell r="CH1341">
            <v>1</v>
          </cell>
          <cell r="CI1341" t="str">
            <v>X</v>
          </cell>
          <cell r="CL1341" t="str">
            <v>T4</v>
          </cell>
          <cell r="CM1341">
            <v>1</v>
          </cell>
          <cell r="CQ1341">
            <v>1</v>
          </cell>
          <cell r="CU1341">
            <v>1</v>
          </cell>
          <cell r="CX1341">
            <v>0</v>
          </cell>
          <cell r="CY1341">
            <v>1</v>
          </cell>
          <cell r="DB1341">
            <v>0</v>
          </cell>
          <cell r="DC1341" t="str">
            <v>Koreabronseblad &lt;i&gt;Rodgersia podophylla&lt;/i&gt; er en langlevd, flerårig urt med frøformering og noe klonal vekst med jordstengler. Den stammer fra Øst-Asia (Nordøst-Kina, Korea, Japan).</v>
          </cell>
          <cell r="DD1341" t="str">
            <v>&lt;p&gt;Koreabronseblad er en relativt ny hagestaude i Norge, men kan bli ganske stor ved vegetativ vekst. Dette predisponerer den til å bli gravd opp og dumpet, fortrinnsvis i en veikant eller skog der ingen ser at hageeieren gjør det. Alle norske forekomster stammer trolig fra slik dumping. Den første forekomsten synes nå å spre seg også med frø (Ho Bergen: Berlevatnet), men de andre er trolig bare kloner. Arten ble registrert på følgende steder fram til 2005: Ho Bergen: nord, sør og sørvest for Berlevatnet, 1986-2010, Ho Kvam: nordøst for Øystese veiskråning 1995, SF Høyanger: Vadheim, jordhaug nær bebyggelsen 1991, MR Haram: Brattvåg, under veiskråning 1995 (typisk dumpeplass), og Tr Tromsø: Holtmarka, "under en liten, halvdød gran" 2004 (en annen typisk dumpeplass). Etter 2005 er den registrert på 18 nye steder i 9 fylker, nord til No Narvik. Koreabronseblad kan trolig begynne effektivt å reprodusere og danne små bestander i Norge.&lt;/p&gt;</v>
          </cell>
          <cell r="DE1341" t="str">
            <v>Arten er innført hageplante og spredt ut fra hager nesten bare med hageutkast, men med begynnende frøformering i norsk natur.</v>
          </cell>
          <cell r="DF1341" t="str">
            <v>Invasjonspotensialet er moderat, som en kombinasjon av begrenset median levetid, men moderat ekspansjonshastighet.</v>
          </cell>
          <cell r="DG1341" t="str">
            <v>Det er ingen kjente negative økologiske effekter knyttet til arten foreløpig. Arten kan imidlertid bli storvokst og dominerende, og den kan derfor forventes å få en liten fortrengningseffekt i løpet av de kommende 50 år. Vi setter derfor usikkerhet oppover til en liten effekt..</v>
          </cell>
          <cell r="DH1341" t="str">
            <v>&lt;p&gt;Koreabronseblad vurderes til låg økologisk risiko, som en kombinasjon av moderat invasjonspotensial og ingen kjent, med usikkerhet til en liten) økologisk effekt.&lt;/p&gt;</v>
          </cell>
          <cell r="DI1341">
            <v>0</v>
          </cell>
        </row>
        <row r="1342">
          <cell r="B1342" t="str">
            <v>Sambucus nigra</v>
          </cell>
          <cell r="C1342" t="str">
            <v>L.</v>
          </cell>
          <cell r="D1342" t="str">
            <v>svarthyll</v>
          </cell>
          <cell r="E1342">
            <v>61662</v>
          </cell>
          <cell r="F1342">
            <v>101702</v>
          </cell>
          <cell r="G1342" t="str">
            <v>ExpertGroups/Karplanter/N</v>
          </cell>
          <cell r="H1342" t="str">
            <v>Karplanter</v>
          </cell>
          <cell r="I1342" t="str">
            <v>Karplanter</v>
          </cell>
          <cell r="J1342" t="str">
            <v>NotApplicable</v>
          </cell>
          <cell r="M1342" t="str">
            <v>traditionalProductionSpecie</v>
          </cell>
          <cell r="X1342">
            <v>2</v>
          </cell>
          <cell r="Y1342">
            <v>3</v>
          </cell>
          <cell r="Z1342">
            <v>2</v>
          </cell>
          <cell r="AA1342">
            <v>1694</v>
          </cell>
          <cell r="AB1342" t="str">
            <v>terrestrial</v>
          </cell>
          <cell r="AD1342" t="str">
            <v>unknown</v>
          </cell>
          <cell r="AE1342" t="str">
            <v>yes</v>
          </cell>
          <cell r="AF1342" t="str">
            <v>unknown</v>
          </cell>
          <cell r="AG1342">
            <v>1856</v>
          </cell>
          <cell r="AH1342" t="str">
            <v>Ak Frogn: Drøbak</v>
          </cell>
          <cell r="AI1342">
            <v>20</v>
          </cell>
          <cell r="AJ1342" t="str">
            <v>V</v>
          </cell>
          <cell r="AW1342" t="str">
            <v>Ingen kjent effekt</v>
          </cell>
          <cell r="AX1342" t="str">
            <v>Ingen kjent effekt</v>
          </cell>
          <cell r="BC1342" t="str">
            <v>Ingen kjent effekt</v>
          </cell>
          <cell r="BD1342" t="str">
            <v>Ingen kjent effekt</v>
          </cell>
          <cell r="BK1342" t="str">
            <v>temperate_nemoral:Europe,Asia|subtropic_mediterranean:Europe,Asia,Africa</v>
          </cell>
          <cell r="BM1342" t="str">
            <v>temperate_nemoral:Europe,Asia,Oceania,NorthAndCentralAmerica,SouthAmerica|subtropic_unspecified:Oceania,NorthAndCentralAmerica,SouthAmerica|subtropic_mediterranean:Europe,Asia,Africa|subtropic_humid:Africa|subtropic_highlands:SouthAmerica|tropic:NorthAndCentralAmerica,SouthAmerica</v>
          </cell>
          <cell r="DI1342">
            <v>4</v>
          </cell>
        </row>
        <row r="1343">
          <cell r="B1343" t="str">
            <v>Thuja occidentalis</v>
          </cell>
          <cell r="C1343" t="str">
            <v>L.</v>
          </cell>
          <cell r="D1343" t="str">
            <v>tuja</v>
          </cell>
          <cell r="E1343">
            <v>63749</v>
          </cell>
          <cell r="F1343">
            <v>103789</v>
          </cell>
          <cell r="G1343" t="str">
            <v>ExpertGroups/Karplanter/N</v>
          </cell>
          <cell r="H1343" t="str">
            <v>Karplanter</v>
          </cell>
          <cell r="I1343" t="str">
            <v>Karplanter</v>
          </cell>
          <cell r="J1343" t="str">
            <v>AlienSpecie</v>
          </cell>
          <cell r="N1343">
            <v>3</v>
          </cell>
          <cell r="Q1343">
            <v>2</v>
          </cell>
          <cell r="S1343" t="str">
            <v>V</v>
          </cell>
          <cell r="T1343" t="str">
            <v>LO</v>
          </cell>
          <cell r="U1343">
            <v>2</v>
          </cell>
          <cell r="V1343" t="str">
            <v>3AB,2DE</v>
          </cell>
          <cell r="W1343" t="str">
            <v>HI</v>
          </cell>
          <cell r="X1343">
            <v>2</v>
          </cell>
          <cell r="Y1343">
            <v>3</v>
          </cell>
          <cell r="Z1343">
            <v>2</v>
          </cell>
          <cell r="AA1343">
            <v>1914</v>
          </cell>
          <cell r="AB1343" t="str">
            <v>terrestrial</v>
          </cell>
          <cell r="AD1343" t="str">
            <v>unknown</v>
          </cell>
          <cell r="AE1343" t="str">
            <v>yes</v>
          </cell>
          <cell r="AF1343" t="str">
            <v>unknown</v>
          </cell>
          <cell r="AG1343">
            <v>2017</v>
          </cell>
          <cell r="AH1343" t="str">
            <v>Ak Asker: Holmen ved E18</v>
          </cell>
          <cell r="AI1343">
            <v>15</v>
          </cell>
          <cell r="AJ1343" t="str">
            <v>V</v>
          </cell>
          <cell r="AL1343">
            <v>1</v>
          </cell>
          <cell r="AM1343" t="str">
            <v>importDirect</v>
          </cell>
          <cell r="AN1343">
            <v>4</v>
          </cell>
          <cell r="AO1343" t="str">
            <v>introductionEscaped,spreadNaturalDispersal</v>
          </cell>
          <cell r="AP1343" t="str">
            <v>Øs,OsA,He,Bu,Te,Ro,Ho,Sf,Mr,St,Nt,No</v>
          </cell>
          <cell r="AQ1343">
            <v>140</v>
          </cell>
          <cell r="AR1343">
            <v>10</v>
          </cell>
          <cell r="AS1343">
            <v>1400</v>
          </cell>
          <cell r="AT1343">
            <v>238000</v>
          </cell>
          <cell r="AU1343">
            <v>4200</v>
          </cell>
          <cell r="AV1343">
            <v>30</v>
          </cell>
          <cell r="AW1343" t="str">
            <v>Ingen kjent effekt</v>
          </cell>
          <cell r="AX1343" t="str">
            <v>Ingen kjent effekt</v>
          </cell>
          <cell r="BC1343" t="str">
            <v>Ingen kjent effekt</v>
          </cell>
          <cell r="BD1343" t="str">
            <v>Ingen kjent effekt</v>
          </cell>
          <cell r="BE1343" t="str">
            <v>no</v>
          </cell>
          <cell r="BF1343" t="str">
            <v>yes</v>
          </cell>
          <cell r="BI1343" t="str">
            <v>V</v>
          </cell>
          <cell r="BK1343" t="str">
            <v>temperate_boreal:NorthAndCentralAmerica|temperate_nemoral:NorthAndCentralAmerica|subtropic_unspecified:NorthAndCentralAmerica</v>
          </cell>
          <cell r="BM1343" t="str">
            <v>temperate_boreal:Europe,NorthAndCentralAmerica|temperate_nemoral:Europe,Asia,Oceania,NorthAndCentralAmerica|subtropic_unspecified:Asia,NorthAndCentralAmerica|subtropic_mediterranean:Europe,Oceania</v>
          </cell>
          <cell r="BO1343">
            <v>3</v>
          </cell>
          <cell r="BR1343" t="str">
            <v>RedListCategoryLevel</v>
          </cell>
          <cell r="BT1343">
            <v>3</v>
          </cell>
          <cell r="BW1343" t="str">
            <v>SpreadYearlyIncreaseObservations</v>
          </cell>
          <cell r="BX1343">
            <v>248</v>
          </cell>
          <cell r="BY1343">
            <v>1</v>
          </cell>
          <cell r="CB1343" t="str">
            <v>T30-C-2,T35,T39,T1,T40,T4-C-3,T4-C-4,T4-C-7,T4-C-8,T4-C-11,T4-C-12</v>
          </cell>
          <cell r="CC1343">
            <v>2</v>
          </cell>
          <cell r="CD1343" t="str">
            <v>X</v>
          </cell>
          <cell r="CG1343" t="str">
            <v>T30-C-2</v>
          </cell>
          <cell r="CH1343">
            <v>2</v>
          </cell>
          <cell r="CI1343" t="str">
            <v>X</v>
          </cell>
          <cell r="CL1343" t="str">
            <v>T30-C-2,T30-C-2</v>
          </cell>
          <cell r="CM1343">
            <v>1</v>
          </cell>
          <cell r="CQ1343">
            <v>1</v>
          </cell>
          <cell r="CT1343" t="str">
            <v>T30-C-2,T4-C-3,T4-C-7,T4-C-8</v>
          </cell>
          <cell r="CU1343">
            <v>1</v>
          </cell>
          <cell r="CX1343">
            <v>0</v>
          </cell>
          <cell r="CY1343">
            <v>1</v>
          </cell>
          <cell r="DB1343">
            <v>0</v>
          </cell>
          <cell r="DC1343" t="str">
            <v>Tuja &lt;em&gt;Thuja occidentalis &lt;/em&gt;er et potensielt stort tre med frøreproduksjon. Det stammer fra østlige Nord-Amerika og har vært plantet i Norge siden ca. 1870. Arten er særdeles populær spesielt i private hager, og er trolig det bartreet som blir dyrket oftest som prydtre, men kanskje oftest som busk eller hekk.</v>
          </cell>
          <cell r="DD1343" t="str">
            <v>&lt;p&gt;Tuja ble først rapportert forvillet i 1952 i Ho Bergen. Siden har den økt langsomt og er per i dag rapportert som frøforvillet fra 35 forekomster på Østlandet, Vestlandet (bl.a. rapportert av Øystein Folden pers. komm. med spredning i MR Tingvoll til beitemarkskant og beiteskog, med modne kongler), i Trøndelag og i Nordland. Forvillete bartrær er sterkt underrepresentert i de botaniske innsamlingene, og funnfrekvensene gir knapt noe realistisk bilde av hvor mye vi har av dem. Det finnes også kun ganske få observasjoner av arten. Mørketallet er trolig ganske høyt.&lt;/p&gt;</v>
          </cell>
          <cell r="DE1343" t="str">
            <v>Arten bruker kort tid på å bli reproduktiv og blir det som hagebusk eller hekk (særlig observert de siste 10 årene). Det er overraskende at tuja først ble rapportert forvillet i 1952, lenge etter at de tidligste plantete trærne kom i reproduktiv alder. Frøene er vindspredte og kan spres over bra avstander, 100 m eller mer.</v>
          </cell>
          <cell r="DF1343" t="str">
            <v>Tuja har moderat invasjonspotensial, et resultat av moderate skår både på median levetid og ekspansjonshastighet.&lt;br/&gt;Tuja er blitt plantet i et så enormt omfang de siste tiårene at en akselererende spredning og etablering er forventet innen de neste 50 årene, også fordi arten setter mye mer frø enn tidligere, trolig som følge av klimaendringer. Vi kan forvente en sterk økning i spredningen når de utallige plantene som er satt ut i hager de siste 30-50 årene blir fullt reproduktive. &lt;br/&gt;</v>
          </cell>
          <cell r="DG1343" t="str">
            <v>Arten vurderes å ha en liten økologisk effekt med usikkerhet til middels. I sitt naturlige utbredelsesområde er arten først og fremst karakteristisk for fuktig eller myrlendt skog og flommark, ofte på torv eller sumpjord, og den kan derfor ha et meget stort potensial dersom den etableres i de rette naturtypene i Norge. Den er minst like vanlig i lauvskog som i barskog, noe som innebærer at det kan medføre strukturendring og fortrengning av hjemlige arter i norske lauvskoger på flommark. Det er foreløpig ikke påvist noen negative økologiske effekter i Norge (derav usikkerheten). Negative effekter vil imidlertid trolig oppstå dersom den invaderer flommarkskog, dens hjemlige naturtype i Nord-Amerika. Foreløpig er bare første og andre generasjon forvillete planter registrert i norsk natur, men dette vil endre seg i løpet av de neste 50 år. Arten beites i betydelig omfang av rådyr, noe som kan hemme foryngelse av arten i naturen. Arten forvilles relativt sjelden og vokser så langsomt at en slik effekt neppe blir tydelig på flere hundre år. I sitt naturlige utbredelsesområde blir tuja sjelden dominerende i vegetasjonen, men det utelukker ikke at den kan bli det her i landet.</v>
          </cell>
          <cell r="DH1343" t="str">
            <v>&lt;p&gt;Tuja vurderes til låg økologisk risiko (med usikkerhet til høg), en kombinasjon av et moderat invasjonspotensial og faren for fortrengning av stedegne arter, både hjemlige og truede, i flommarkskoger i løpet av de neste femti årene. På lengre sikt er det også fare for strukturendringer i slike skoger. Ved forrige vurderingsrunde i 2012 ble arten vurdert til låg risiko. Siden da er det observert stadig flere forvillinger og etablering av reproduserende bestand i norsk natur.&lt;/p&gt;</v>
          </cell>
          <cell r="DI1343">
            <v>0</v>
          </cell>
        </row>
        <row r="1344">
          <cell r="B1344" t="str">
            <v>Reseda lutea</v>
          </cell>
          <cell r="C1344" t="str">
            <v>L.</v>
          </cell>
          <cell r="D1344" t="str">
            <v>byreseda</v>
          </cell>
          <cell r="E1344">
            <v>136751</v>
          </cell>
          <cell r="F1344">
            <v>101330</v>
          </cell>
          <cell r="G1344" t="str">
            <v>ExpertGroups/Karplanter/N</v>
          </cell>
          <cell r="H1344" t="str">
            <v>Karplanter</v>
          </cell>
          <cell r="I1344" t="str">
            <v>Karplanter</v>
          </cell>
          <cell r="J1344" t="str">
            <v>AlienSpecie</v>
          </cell>
          <cell r="N1344">
            <v>2</v>
          </cell>
          <cell r="O1344" t="str">
            <v>V</v>
          </cell>
          <cell r="Q1344">
            <v>1</v>
          </cell>
          <cell r="T1344" t="str">
            <v>LO</v>
          </cell>
          <cell r="U1344">
            <v>2</v>
          </cell>
          <cell r="V1344" t="str">
            <v>2A,1</v>
          </cell>
          <cell r="W1344" t="str">
            <v>NK</v>
          </cell>
          <cell r="X1344">
            <v>2</v>
          </cell>
          <cell r="Y1344">
            <v>2</v>
          </cell>
          <cell r="Z1344">
            <v>1</v>
          </cell>
          <cell r="AA1344" t="str">
            <v>1841-1860</v>
          </cell>
          <cell r="AB1344" t="str">
            <v>terrestrial</v>
          </cell>
          <cell r="AD1344" t="str">
            <v>origin,unknown</v>
          </cell>
          <cell r="AE1344" t="str">
            <v>yes</v>
          </cell>
          <cell r="AF1344" t="str">
            <v>unknown</v>
          </cell>
          <cell r="AG1344" t="str">
            <v>1841-1860</v>
          </cell>
          <cell r="AH1344" t="str">
            <v>Oslo: "Natmandshaugen"</v>
          </cell>
          <cell r="AI1344">
            <v>3</v>
          </cell>
          <cell r="AJ1344" t="str">
            <v>V</v>
          </cell>
          <cell r="AN1344">
            <v>4</v>
          </cell>
          <cell r="AO1344" t="str">
            <v>introductionStowaway,introductionTransportpollution,spreadStowaway,spreadNaturalDispersal</v>
          </cell>
          <cell r="AP1344" t="str">
            <v>Øs,OsA,He,Ve,Te,Va,St,No</v>
          </cell>
          <cell r="AQ1344">
            <v>140</v>
          </cell>
          <cell r="AR1344">
            <v>4</v>
          </cell>
          <cell r="AS1344">
            <v>560</v>
          </cell>
          <cell r="AT1344">
            <v>150000</v>
          </cell>
          <cell r="AU1344">
            <v>500</v>
          </cell>
          <cell r="AV1344">
            <v>100</v>
          </cell>
          <cell r="AW1344" t="str">
            <v>Ingen kjent effekt</v>
          </cell>
          <cell r="AX1344" t="str">
            <v>Ingen kjent effekt</v>
          </cell>
          <cell r="BC1344" t="str">
            <v>Ingen kjent effekt</v>
          </cell>
          <cell r="BD1344" t="str">
            <v>Ingen kjent effekt</v>
          </cell>
          <cell r="BE1344" t="str">
            <v>no</v>
          </cell>
          <cell r="BF1344" t="str">
            <v>no</v>
          </cell>
          <cell r="BG1344" t="str">
            <v>V</v>
          </cell>
          <cell r="BK1344" t="str">
            <v>subtropic_mediterranean:Europe,Asia,Africa</v>
          </cell>
          <cell r="BM1344" t="str">
            <v>temperate_nemoral:Europe,Asia,Oceania,NorthAndCentralAmerica|subtropic_mediterranean:Europe,Asia,Africa,Oceania|subtropic_caperegion:Africa</v>
          </cell>
          <cell r="BO1344">
            <v>3</v>
          </cell>
          <cell r="BQ1344" t="str">
            <v>X</v>
          </cell>
          <cell r="BR1344" t="str">
            <v>RedListCategoryLevel</v>
          </cell>
          <cell r="BT1344">
            <v>1</v>
          </cell>
          <cell r="BW1344" t="str">
            <v>SpreadYearlyIncreaseCalculatedExpansionSpeed</v>
          </cell>
          <cell r="BX1344">
            <v>0</v>
          </cell>
          <cell r="BY1344">
            <v>1</v>
          </cell>
          <cell r="CB1344" t="str">
            <v>T32,T35,T37,T40,T43</v>
          </cell>
          <cell r="CC1344">
            <v>1</v>
          </cell>
          <cell r="CH1344">
            <v>1</v>
          </cell>
          <cell r="CM1344">
            <v>1</v>
          </cell>
          <cell r="CQ1344">
            <v>1</v>
          </cell>
          <cell r="CU1344">
            <v>1</v>
          </cell>
          <cell r="CX1344">
            <v>0</v>
          </cell>
          <cell r="CY1344">
            <v>1</v>
          </cell>
          <cell r="DB1344">
            <v>0</v>
          </cell>
          <cell r="DC1344" t="str">
            <v>Byreseda &lt;i&gt;Reseda lutea&lt;/i&gt; er en kortlevd flerårig art med frøreproduksjon. Den stammer trolig fra Middelhavsområdet og Vest-Asia.</v>
          </cell>
          <cell r="DD1344" t="str">
            <v>&lt;p&gt;Byreseda har vært mer eller mindre stabil i Norge siden første halvdel av 1800-tallet, men med minskende funnfrekvens de siste 90 årene. Arten kom inn på en lang rekke ballastplasser i siste halvdel av 1800-tallet og fram til ca. 1910, deretter ved flere møller. Den har etablert stabile, langvarige bestander på Østlandet fra Østfold og Akershus sør til Vest-Agder, men bestandene i andre landsdeler er trolig ikke stabile. I Sør-Trøndelag er arten funnet fra slutten av 1800-tallet fram til 1973, med nyfunn på trolig nysådd mark i 2015. Det er også noen nye funn i Møre og Romsdal, Nordland (Bodø) og Troms (Tromsø), men disse skyldes trolig spredning med grasfrø, og det er usikkert hvor permanent disse blir. Øystein Folden (pers. komm.) oppgir en forekomst ved Skjevling i Møre og Romsdal som har vært permanent i perioden 2010-2017.&lt;/p&gt;</v>
          </cell>
          <cell r="DE1344" t="str">
            <v>Arten er innført med ballastjord, som forurensning med korn, og med grasfrø. Den har nokså passiv spredning, men noe spredning må skje med transportmidler (biler): arten er særlig hyppig på veikanter.</v>
          </cell>
          <cell r="DF1344" t="str">
            <v>Invasjonspotensialet er begrenset, med usikkerhet til lite, som en kombinasjon mellom moderat (til begrenset) median levetid, men ingen (eller negativ) ekspansjon.</v>
          </cell>
          <cell r="DG1344" t="str">
            <v>Ingen kjente negative økologiske effekter er knyttet til arten.</v>
          </cell>
          <cell r="DH1344" t="str">
            <v>&lt;p&gt;Byreseda vurderes til låg økologisk risiko, med usikkerhet til ingen risiko.&lt;/p&gt;</v>
          </cell>
          <cell r="DI1344">
            <v>0</v>
          </cell>
        </row>
        <row r="1345">
          <cell r="B1345" t="str">
            <v>Hydrangea petiolaris</v>
          </cell>
          <cell r="C1345" t="str">
            <v>Siebold &amp; Zucc.</v>
          </cell>
          <cell r="D1345" t="str">
            <v>klatrehortenisa</v>
          </cell>
          <cell r="E1345">
            <v>144416</v>
          </cell>
          <cell r="F1345">
            <v>127952</v>
          </cell>
          <cell r="G1345" t="str">
            <v>ExpertGroups/Karplanter/N</v>
          </cell>
          <cell r="H1345" t="str">
            <v>Karplanter</v>
          </cell>
          <cell r="I1345" t="str">
            <v>Karplanter</v>
          </cell>
          <cell r="J1345" t="str">
            <v>AlienSpecie</v>
          </cell>
          <cell r="N1345">
            <v>2</v>
          </cell>
          <cell r="O1345" t="str">
            <v>V</v>
          </cell>
          <cell r="Q1345">
            <v>1</v>
          </cell>
          <cell r="S1345" t="str">
            <v>V</v>
          </cell>
          <cell r="T1345" t="str">
            <v>LO</v>
          </cell>
          <cell r="U1345">
            <v>2</v>
          </cell>
          <cell r="V1345" t="str">
            <v>2B,1</v>
          </cell>
          <cell r="W1345" t="str">
            <v>NK</v>
          </cell>
          <cell r="X1345">
            <v>1</v>
          </cell>
          <cell r="Y1345">
            <v>1</v>
          </cell>
          <cell r="Z1345">
            <v>1</v>
          </cell>
          <cell r="AA1345">
            <v>1986</v>
          </cell>
          <cell r="AB1345" t="str">
            <v>terrestrial</v>
          </cell>
          <cell r="AD1345" t="str">
            <v>unknown</v>
          </cell>
          <cell r="AE1345" t="str">
            <v>yes</v>
          </cell>
          <cell r="AF1345" t="str">
            <v>unknown</v>
          </cell>
          <cell r="AI1345">
            <v>15</v>
          </cell>
          <cell r="AJ1345" t="str">
            <v>V</v>
          </cell>
          <cell r="AL1345">
            <v>1</v>
          </cell>
          <cell r="AM1345" t="str">
            <v>importDirect</v>
          </cell>
          <cell r="AN1345">
            <v>2</v>
          </cell>
          <cell r="AO1345" t="str">
            <v>introductionEscaped</v>
          </cell>
          <cell r="AP1345" t="str">
            <v>OsA,Aa,Va,Ho,Mr</v>
          </cell>
          <cell r="AQ1345">
            <v>16</v>
          </cell>
          <cell r="AR1345">
            <v>5</v>
          </cell>
          <cell r="AS1345">
            <v>80</v>
          </cell>
          <cell r="AT1345">
            <v>71800</v>
          </cell>
          <cell r="AU1345">
            <v>160</v>
          </cell>
          <cell r="AV1345">
            <v>25</v>
          </cell>
          <cell r="AW1345" t="str">
            <v>Ingen kjent effekt</v>
          </cell>
          <cell r="AX1345" t="str">
            <v>Ingen kjent effekt</v>
          </cell>
          <cell r="BC1345" t="str">
            <v>Ingen kjent effekt</v>
          </cell>
          <cell r="BD1345" t="str">
            <v>Ingen kjent effekt</v>
          </cell>
          <cell r="BK1345" t="str">
            <v>temperate_nemoral:Asia|subtropic_unspecified:Asia</v>
          </cell>
          <cell r="BM1345" t="str">
            <v>temperate_nemoral:Europe,Asia|subtropic_unspecified:Asia</v>
          </cell>
          <cell r="BO1345">
            <v>1</v>
          </cell>
          <cell r="BP1345" t="str">
            <v>X</v>
          </cell>
          <cell r="BR1345" t="str">
            <v>RedListCategoryLevel</v>
          </cell>
          <cell r="BT1345">
            <v>2</v>
          </cell>
          <cell r="BV1345" t="str">
            <v>X</v>
          </cell>
          <cell r="BW1345" t="str">
            <v>SpreadYearlyIncreaseCalculatedExpansionSpeed</v>
          </cell>
          <cell r="BX1345">
            <v>105.14</v>
          </cell>
          <cell r="BY1345">
            <v>1</v>
          </cell>
          <cell r="CB1345" t="str">
            <v>T4,T1,T32</v>
          </cell>
          <cell r="CC1345">
            <v>1</v>
          </cell>
          <cell r="CD1345" t="str">
            <v>X</v>
          </cell>
          <cell r="CH1345">
            <v>1</v>
          </cell>
          <cell r="CL1345" t="str">
            <v>T1,T32</v>
          </cell>
          <cell r="CM1345">
            <v>1</v>
          </cell>
          <cell r="CQ1345">
            <v>1</v>
          </cell>
          <cell r="CU1345">
            <v>1</v>
          </cell>
          <cell r="CX1345">
            <v>0</v>
          </cell>
          <cell r="CY1345">
            <v>1</v>
          </cell>
          <cell r="DB1345">
            <v>0</v>
          </cell>
          <cell r="DC1345" t="str">
            <v>&lt;p&gt;Klatrehortensia &lt;em&gt;Hortensia petiolaris &lt;/em&gt;er en klatrebusk fra Sør- og Øst-Asia. Den er innført som hagebusk, meget populær og i rask økning som dyrket, og er hardfør i kyststrøk i hvert fall nord til Møre og Romsdal. Vi har ingen indikasjoner på at klatrehortensia kan formere seg (med frø) i Norge (eller i våre naboland). Vurderingen dekker også planter angitt under navnet &lt;i&gt;Hydrangea anomala&lt;/i&gt;.&lt;/p&gt;</v>
          </cell>
          <cell r="DD1345" t="str">
            <v>&lt;p&gt;Klatrehortensia er funnet seks steder i seks fylker i perioden fra og med 1986: Oslo 2007: Ak Asker 2002 og 2008 (men kan ha stått her siden 1960-tallet), AA Iveland 1999, VA Songdalen 2000, Ho Bergen 1986, og MR Giske 2015. &lt;/p&gt;</v>
          </cell>
          <cell r="DE1345" t="str">
            <v>Arten dyrkes som hagebusk og alle kjente forekomster i norsk natur skyldes utsetting, utvoksning fra hager, eller dumping av hageavfall.</v>
          </cell>
          <cell r="DF1345" t="str">
            <v>Arten har et begrenset (til lite) invasjonspotensial, en kombinasjon mellom en liten (til begrenset) median levetid og en begrenset (til liten) ekspansjonshastighet.</v>
          </cell>
          <cell r="DG1345" t="str">
            <v>Arten vurderes å ha ingen kjent økologisk effekt med usikkerhet til en liten effekt. Klatrehortensia dekket tidligere mye av vegetasjonen på bergveggene og hyllene nedenfor Akershus festning og var en trussel mot den truede arten sylinderknøttsnegl (se Olsen 2008). Arten er nå fjernet fra det kritiske området. Arten vokser seg imidlertid ut fra hager og plantninger andre steder og kan lokalt fortrenge stedegne arter, spesielt på grunnlendt kalkmark i Oslofjorden (Bård Bredesen, pers. komm.).</v>
          </cell>
          <cell r="DH1345" t="str">
            <v>&lt;p&gt;Klatrehortensia vurderes til låg økologisk risiko (med usikkerhet til ingen kjent), en kombinasjon mellom et begrenset (til lite) invasjonspotensial og ingen kjent (til en liten) økologisk effekt. Ved forrige vurderingsrunde ble arten vurdert til ingen kjent risiko: siden den gang har det kommet noen flere forekomster i tillegg til at vi har fått informasjon om en viss fortrengningseffekt.&lt;/p&gt;</v>
          </cell>
          <cell r="DI1345">
            <v>1</v>
          </cell>
        </row>
        <row r="1346">
          <cell r="B1346" t="str">
            <v>Salix ×calodendron</v>
          </cell>
          <cell r="C1346" t="str">
            <v>Wimm.</v>
          </cell>
          <cell r="D1346" t="str">
            <v>fagervier</v>
          </cell>
          <cell r="E1346">
            <v>137207</v>
          </cell>
          <cell r="F1346">
            <v>102658</v>
          </cell>
          <cell r="G1346" t="str">
            <v>ExpertGroups/Karplanter/N</v>
          </cell>
          <cell r="H1346" t="str">
            <v>Karplanter</v>
          </cell>
          <cell r="I1346" t="str">
            <v>Karplanter</v>
          </cell>
          <cell r="J1346" t="str">
            <v>AlienSpecie</v>
          </cell>
          <cell r="N1346">
            <v>1</v>
          </cell>
          <cell r="Q1346">
            <v>1</v>
          </cell>
          <cell r="T1346" t="str">
            <v>NK</v>
          </cell>
          <cell r="U1346">
            <v>1</v>
          </cell>
          <cell r="V1346" t="str">
            <v>1,1</v>
          </cell>
          <cell r="AA1346">
            <v>1991</v>
          </cell>
          <cell r="AB1346" t="str">
            <v>terrestrial</v>
          </cell>
          <cell r="AD1346" t="str">
            <v>unknown</v>
          </cell>
          <cell r="AE1346" t="str">
            <v>no</v>
          </cell>
          <cell r="AF1346" t="str">
            <v>unknown</v>
          </cell>
          <cell r="AI1346">
            <v>15</v>
          </cell>
          <cell r="AL1346">
            <v>1</v>
          </cell>
          <cell r="AM1346" t="str">
            <v>importDirect</v>
          </cell>
          <cell r="AN1346">
            <v>1</v>
          </cell>
          <cell r="AO1346" t="str">
            <v>introductionEscaped</v>
          </cell>
          <cell r="AP1346" t="str">
            <v>Ve,Ro</v>
          </cell>
          <cell r="AQ1346">
            <v>12</v>
          </cell>
          <cell r="AR1346">
            <v>3</v>
          </cell>
          <cell r="AS1346">
            <v>36</v>
          </cell>
          <cell r="AT1346">
            <v>1500</v>
          </cell>
          <cell r="AU1346">
            <v>36</v>
          </cell>
          <cell r="AV1346">
            <v>50</v>
          </cell>
          <cell r="AW1346" t="str">
            <v>Ingen kjent effekt</v>
          </cell>
          <cell r="AX1346" t="str">
            <v>Ingen kjent effekt</v>
          </cell>
          <cell r="BC1346" t="str">
            <v>Ingen kjent effekt</v>
          </cell>
          <cell r="BD1346" t="str">
            <v>Ingen kjent effekt</v>
          </cell>
          <cell r="BE1346" t="str">
            <v>no</v>
          </cell>
          <cell r="BF1346" t="str">
            <v>no</v>
          </cell>
          <cell r="BG1346" t="str">
            <v>V</v>
          </cell>
          <cell r="BK1346" t="str">
            <v>unknown:Europe</v>
          </cell>
          <cell r="BM1346" t="str">
            <v>temperate_nemoral:Europe,Oceania</v>
          </cell>
          <cell r="BO1346">
            <v>1</v>
          </cell>
          <cell r="BR1346" t="str">
            <v>RedListCategoryLevel</v>
          </cell>
          <cell r="BT1346">
            <v>1</v>
          </cell>
          <cell r="BW1346" t="str">
            <v>SpreadYearlyIncreaseCalculatedExpansionSpeed</v>
          </cell>
          <cell r="BX1346">
            <v>47.33</v>
          </cell>
          <cell r="BY1346">
            <v>1</v>
          </cell>
          <cell r="CB1346" t="str">
            <v>T40,T30</v>
          </cell>
          <cell r="CC1346">
            <v>1</v>
          </cell>
          <cell r="CH1346">
            <v>1</v>
          </cell>
          <cell r="CM1346">
            <v>1</v>
          </cell>
          <cell r="CQ1346">
            <v>1</v>
          </cell>
          <cell r="CU1346">
            <v>1</v>
          </cell>
          <cell r="CX1346">
            <v>0</v>
          </cell>
          <cell r="CY1346">
            <v>1</v>
          </cell>
          <cell r="DB1346">
            <v>0</v>
          </cell>
          <cell r="DC1346" t="str">
            <v>Dunvier &lt;em&gt;Salix&lt;/em&gt; x &lt;em&gt;calodendron&lt;/em&gt; er en hagehybridart av noe usikker opprinnelse. Den ene forelderen er korgpil &lt;i&gt;S. viminalis&lt;/i&gt;: den andre eller de andre er kanskje selje &lt;i&gt;S. caprea&lt;/i&gt;, kanskje gråselje &lt;i&gt;S. cinerea&lt;/i&gt;, og kanskje begge. Den er en middels stor busk, uten seksuell formering, men kvister kan brekke av og formere og spre arten vegetativt. Hartvig (2015) opplyser at den var plantet i Danmark før 1850 og er kjent som forvillet der fra 1858. Larsson (2000) refererer Meikle (1984) som angir den som svært homogen og som trolig bare &amp;#233:n enkelt, hunnlig klon.</v>
          </cell>
          <cell r="DD1346" t="str">
            <v>Arten dyrkes av og til som prydbusk, men er bare funnet tre steder forvillet og reproduserer ikke. Den har heller ikke noen svært effektiv vegetativ spredning med rotskudd eller rotslående kvister. Funnstedene er Vf Tønsberg: Skallevollstranda på 2010-tallet og Ro Stavanger: Mosvatnet fra 1991 og Madlaforen 2009. Alle forekomstene skyldes trolig utkast av avskårne kvister. Ut fra den manglende spredningsevnen tror vi ikke denne arten har stor evne til å etablere bestand, vegetativt eller seksuelt, i Norge.</v>
          </cell>
          <cell r="DE1346" t="str">
            <v>Arten er innført som hageplante og spredt ut fra hager med hageutkast.</v>
          </cell>
          <cell r="DF1346" t="str">
            <v>Invasjonspotensialet er lite, med minste skår på både median levetid og ekspansjonshastighet.</v>
          </cell>
          <cell r="DG1346" t="str">
            <v>Ingen kjent negativ økologisk effekt er knyttet til arten.</v>
          </cell>
          <cell r="DH1346" t="str">
            <v>Dunvier vurderes til ingen kjent økologisk risiko. Arten ble ikke vurdert i forrige runde i 2012.</v>
          </cell>
          <cell r="DI1346">
            <v>3</v>
          </cell>
        </row>
        <row r="1347">
          <cell r="B1347" t="str">
            <v>Salix ×laurina</v>
          </cell>
          <cell r="C1347" t="str">
            <v>Sm.</v>
          </cell>
          <cell r="E1347">
            <v>145676</v>
          </cell>
          <cell r="F1347">
            <v>161242</v>
          </cell>
          <cell r="G1347" t="str">
            <v>ExpertGroups/Karplanter/N</v>
          </cell>
          <cell r="H1347" t="str">
            <v>Karplanter</v>
          </cell>
          <cell r="I1347" t="str">
            <v>Karplanter</v>
          </cell>
          <cell r="J1347" t="str">
            <v>AlienSpecie</v>
          </cell>
          <cell r="N1347">
            <v>1</v>
          </cell>
          <cell r="Q1347">
            <v>1</v>
          </cell>
          <cell r="T1347" t="str">
            <v>NK</v>
          </cell>
          <cell r="U1347">
            <v>1</v>
          </cell>
          <cell r="V1347" t="str">
            <v>1,1</v>
          </cell>
          <cell r="AA1347">
            <v>2014</v>
          </cell>
          <cell r="AB1347" t="str">
            <v>terrestrial</v>
          </cell>
          <cell r="AD1347" t="str">
            <v>unknown</v>
          </cell>
          <cell r="AE1347" t="str">
            <v>no</v>
          </cell>
          <cell r="AF1347" t="str">
            <v>unknown</v>
          </cell>
          <cell r="AG1347">
            <v>2014</v>
          </cell>
          <cell r="AH1347" t="str">
            <v>Ro Hå: Brusand</v>
          </cell>
          <cell r="AI1347">
            <v>15</v>
          </cell>
          <cell r="AL1347">
            <v>1</v>
          </cell>
          <cell r="AM1347" t="str">
            <v>importDirect</v>
          </cell>
          <cell r="AN1347">
            <v>1</v>
          </cell>
          <cell r="AO1347" t="str">
            <v>introductionReleased</v>
          </cell>
          <cell r="AP1347" t="str">
            <v>Ro</v>
          </cell>
          <cell r="AQ1347">
            <v>4</v>
          </cell>
          <cell r="AR1347">
            <v>2</v>
          </cell>
          <cell r="AS1347">
            <v>8</v>
          </cell>
          <cell r="AT1347">
            <v>1</v>
          </cell>
          <cell r="AU1347">
            <v>8</v>
          </cell>
          <cell r="AV1347">
            <v>0</v>
          </cell>
          <cell r="AW1347" t="str">
            <v>Ingen kjent effekt</v>
          </cell>
          <cell r="AX1347" t="str">
            <v>Ingen kjent effekt</v>
          </cell>
          <cell r="BC1347" t="str">
            <v>Ingen kjent effekt</v>
          </cell>
          <cell r="BD1347" t="str">
            <v>Ingen kjent effekt</v>
          </cell>
          <cell r="BE1347" t="str">
            <v>no</v>
          </cell>
          <cell r="BF1347" t="str">
            <v>no</v>
          </cell>
          <cell r="BK1347" t="str">
            <v>unknown:Europe</v>
          </cell>
          <cell r="BM1347" t="str">
            <v>temperate_nemoral:Europe</v>
          </cell>
          <cell r="BO1347">
            <v>1</v>
          </cell>
          <cell r="BR1347" t="str">
            <v>RedListCategoryLevel</v>
          </cell>
          <cell r="BT1347">
            <v>1</v>
          </cell>
          <cell r="BW1347" t="str">
            <v>SpreadYearlyIncreaseCalculatedExpansionSpeed</v>
          </cell>
          <cell r="BX1347">
            <v>0</v>
          </cell>
          <cell r="BY1347">
            <v>1</v>
          </cell>
          <cell r="CB1347" t="str">
            <v>T21-C-3,V1</v>
          </cell>
          <cell r="CC1347">
            <v>1</v>
          </cell>
          <cell r="CH1347">
            <v>1</v>
          </cell>
          <cell r="CM1347">
            <v>1</v>
          </cell>
          <cell r="CQ1347">
            <v>1</v>
          </cell>
          <cell r="CU1347">
            <v>1</v>
          </cell>
          <cell r="CX1347">
            <v>0</v>
          </cell>
          <cell r="CY1347">
            <v>1</v>
          </cell>
          <cell r="DB1347">
            <v>0</v>
          </cell>
          <cell r="DC1347" t="str">
            <v>Laurbærvier &lt;i&gt;Salix &lt;/i&gt;x &lt;i&gt;laurina&lt;/i&gt; antas å være en hybridart oppstått fra krysningen mellom rustselje &lt;i&gt;S. atrocinerea&lt;/i&gt; og grønnvier &lt;i&gt;S. phylicifolia&lt;/i&gt; på De britiske øyer. Det er en lågvokst, middels langlevd busk. Den er pentaploid, men kan krysse seg tilbake med grønnvier (og produserer da nesten bare hunner), se Stace et al. (2015). De observerte norske plantene er alle hunner, og seksuell formering er svært lite sannsynlig. Stort sett er arten frøsteril (i følge Stace et al. 2015), men kan formere seg ved avbrukne kvister som rotslår, noe den har gjort i Norge.&lt;br/&gt;Denne hybridarten er foreløpig trolig bare kjent fra Storbritannia (hvor den oppsto) og fra Jæren. Den har vært angitt mange ganger og steder i Sverige (se f.eks. Hylander 1966 og Karlsson i Jonsell 2000), men alle disse angivelsene ser ut til å bygge på en annen hybrid (mellom selje &lt;i&gt;S. caprea&lt;/i&gt; og grønnvier &lt;i&gt;S. phylicifolia&lt;/i&gt;, se Elven &amp; Fremstad under forb.).</v>
          </cell>
          <cell r="DD1347" t="str">
            <v>Arten ble funnet for første gang i Norge i Brusand i Ro Hå i 2014, og også sett i 2015 og sjekket av oss i 2017. Den ble trolig plantet som leskjerm og har spredt seg helt lokalt ved avbrukne kvister som har rotslått.</v>
          </cell>
          <cell r="DE1347" t="str">
            <v>Arten er innført som hagebusk og formerer og sprer seg lokalt med avbrukne kvister som rotslår.</v>
          </cell>
          <cell r="DF1347" t="str">
            <v>Invasjonspotensialet er lite, med minste skår på median levetid og ingen ekspansjon.</v>
          </cell>
          <cell r="DG1347" t="str">
            <v>Ingen kjent negativ økologisk effekt er knyttet til arten.</v>
          </cell>
          <cell r="DH1347" t="str">
            <v>Laurbærvier vurderes til ingen kjent økologisk risiko i norsk natur. Arten ble ikke vurdert i forrige runde i 2012.</v>
          </cell>
          <cell r="DI1347">
            <v>4</v>
          </cell>
        </row>
        <row r="1348">
          <cell r="B1348" t="str">
            <v>Salix ×meyeriana</v>
          </cell>
          <cell r="C1348" t="str">
            <v>Rostk. ex Willd.</v>
          </cell>
          <cell r="D1348" t="str">
            <v>blankpil</v>
          </cell>
          <cell r="E1348">
            <v>137222</v>
          </cell>
          <cell r="F1348">
            <v>102682</v>
          </cell>
          <cell r="G1348" t="str">
            <v>ExpertGroups/Karplanter/N</v>
          </cell>
          <cell r="H1348" t="str">
            <v>Karplanter</v>
          </cell>
          <cell r="I1348" t="str">
            <v>Karplanter</v>
          </cell>
          <cell r="J1348" t="str">
            <v>AlienSpecie</v>
          </cell>
          <cell r="N1348">
            <v>3</v>
          </cell>
          <cell r="Q1348">
            <v>1</v>
          </cell>
          <cell r="T1348" t="str">
            <v>LO</v>
          </cell>
          <cell r="U1348">
            <v>2</v>
          </cell>
          <cell r="V1348" t="str">
            <v>3A,1</v>
          </cell>
          <cell r="X1348">
            <v>4</v>
          </cell>
          <cell r="Y1348">
            <v>4</v>
          </cell>
          <cell r="Z1348">
            <v>2</v>
          </cell>
          <cell r="AA1348">
            <v>1903</v>
          </cell>
          <cell r="AB1348" t="str">
            <v>terrestrial</v>
          </cell>
          <cell r="AD1348" t="str">
            <v>unknown</v>
          </cell>
          <cell r="AE1348" t="str">
            <v>yes</v>
          </cell>
          <cell r="AF1348" t="str">
            <v>unknown</v>
          </cell>
          <cell r="AG1348">
            <v>1903</v>
          </cell>
          <cell r="AH1348" t="str">
            <v>He Ringsaker: Helgøya</v>
          </cell>
          <cell r="AI1348">
            <v>20</v>
          </cell>
          <cell r="AK1348" t="str">
            <v>V</v>
          </cell>
          <cell r="AL1348">
            <v>1</v>
          </cell>
          <cell r="AM1348" t="str">
            <v>importDirect</v>
          </cell>
          <cell r="AN1348">
            <v>4</v>
          </cell>
          <cell r="AO1348" t="str">
            <v>introductionEscaped,spreadNaturalDispersal</v>
          </cell>
          <cell r="AP1348" t="str">
            <v>Øs,OsA,He,Bu,Aa,Va,Ro,Ho,Sf,Mr,St</v>
          </cell>
          <cell r="AQ1348">
            <v>180</v>
          </cell>
          <cell r="AR1348">
            <v>5</v>
          </cell>
          <cell r="AS1348">
            <v>900</v>
          </cell>
          <cell r="AT1348">
            <v>165000</v>
          </cell>
          <cell r="AU1348">
            <v>1400</v>
          </cell>
          <cell r="AV1348">
            <v>30</v>
          </cell>
          <cell r="AW1348" t="str">
            <v>Ingen kjent effekt</v>
          </cell>
          <cell r="AX1348" t="str">
            <v>Ingen kjent effekt</v>
          </cell>
          <cell r="BC1348" t="str">
            <v>Ingen kjent effekt</v>
          </cell>
          <cell r="BD1348" t="str">
            <v>Ingen kjent effekt</v>
          </cell>
          <cell r="BE1348" t="str">
            <v>no</v>
          </cell>
          <cell r="BF1348" t="str">
            <v>no</v>
          </cell>
          <cell r="BG1348" t="str">
            <v>V</v>
          </cell>
          <cell r="BK1348" t="str">
            <v>unknown:Europe</v>
          </cell>
          <cell r="BM1348" t="str">
            <v>temperate_nemoral:Europe</v>
          </cell>
          <cell r="BO1348">
            <v>3</v>
          </cell>
          <cell r="BP1348" t="str">
            <v>X</v>
          </cell>
          <cell r="BR1348" t="str">
            <v>RedListCategoryLevel</v>
          </cell>
          <cell r="BT1348">
            <v>2</v>
          </cell>
          <cell r="BW1348" t="str">
            <v>SpreadYearlyIncreaseObservations</v>
          </cell>
          <cell r="BX1348">
            <v>97</v>
          </cell>
          <cell r="BY1348">
            <v>1</v>
          </cell>
          <cell r="CB1348" t="str">
            <v>T4,T18,T30,T35,T36,T40,V2,V8,V10</v>
          </cell>
          <cell r="CC1348">
            <v>1</v>
          </cell>
          <cell r="CH1348">
            <v>1</v>
          </cell>
          <cell r="CL1348" t="str">
            <v>T30,V8</v>
          </cell>
          <cell r="CM1348">
            <v>1</v>
          </cell>
          <cell r="CQ1348">
            <v>1</v>
          </cell>
          <cell r="CU1348">
            <v>1</v>
          </cell>
          <cell r="CX1348">
            <v>0</v>
          </cell>
          <cell r="CY1348">
            <v>1</v>
          </cell>
          <cell r="DB1348">
            <v>0</v>
          </cell>
          <cell r="DC1348" t="str">
            <v>Blankpil &lt;em&gt;Salix&lt;/em&gt; &amp;#215:&lt;em&gt;meyeriana &lt;/em&gt;er trolig en hagehybrid-art med bakgrunn i hybriden skjørpil &lt;em&gt;S. euxina&lt;/em&gt; &amp;#215: istervier &lt;em&gt;S. pentandra&lt;/em&gt;. Arten er innført som prydtre, spesielt i områder der istervier mangler (Vestlandet). Den blir et middelsstort tre, opp til 15 m. Arten har skjøre kvister (en arv fra foreldrearten skjørpil) og formerer seg effektivt ved at kvister brekker av, fraktes med vatn, og rotslår. Arten forekommer med både hann- og hunnplanter i Norge, men hanner er langt de vanligste. Frøsetting er ikke kjent. Blankpil forekommer på ulike typer skrotemark, der hageavfall tømmes eller kastes, men finnes med sine best utformete bestander på flommark, både som pionerkratt på åpen flommark og som element i busk- og tresjiktet i tett flommarkskog.</v>
          </cell>
          <cell r="DD1348" t="str">
            <v>&lt;p&gt;Blankpil synes å ha kommet i kultur i Norge rundt 1900 og startet umiddelbart å forville seg, med første funn i 1905 fra Mjøsområdet (He Ringsaker: Helgøya). Arten er nå kjent med nokså spredte forekomster på Østlandet og til Aust-Agder, og med mange flere forekomster fra Vest-Agder til Hordaland og delvis Sogn og Fjordane. De nordligste forekomsten er på Smøla (MR) og i Verdal (NT). På Vestlandet har denne arten blitt forvekslet med istervier, og nesten alle angivelser av den ellers østlige istervieren vestover og nordover fra Lista (VA Farsund) er feil. Denne hybriden er også ansvarlig for mange angivelser av skjørpil &lt;em&gt;S. euxina&lt;/em&gt;. Den ujamne funnfrekvensen, med et sprang mellom 1961-1980 (8 funnlokaliteter) og 1981-2000 (51 funnlokaliteter) skyldes ikke noen eksepsjonelt rask spredning, men at hybriden ble gitt mye mer oppmerksomhet i forbindelse med arbeidet med Flora Nordica. Vi regner med at ekspansjonen har vært ganske jamn og har lagt dette inn i mørketallene.&lt;/p&gt;</v>
          </cell>
          <cell r="DE1348" t="str">
            <v>Arten er innført som hageplante og introdusert til norsk natur ved avbrukne og avskårne kvister som er kastet ut. Videre spredning skjer med kvister langs vassveier.</v>
          </cell>
          <cell r="DF1348" t="str">
            <v>Invasjonspotensialet er moderat, en kombinasjon av moderat (til lang) median levetid og begrenset ekspansjonshastighet.</v>
          </cell>
          <cell r="DG1348" t="str">
            <v>Ingen kjent negativ økologisk effekt er knyttet til arten, foreløpig. Dette er potensielt en invaderende art på flommark og i flommarkskog, men med for låg ekspansjonshastighet til at den utgjør noen stor risiko. Foreløpig har vi ikke grunnlag for å si at blankpil fortrenger andre arter ut over noen terskelverdi for risiko. Den har preferanse for fuktige skogtyper, spesielt flommarkskog, og kan få større betydning i framtida, Arten synes ikke krysse seg tilbake med foreldreartene i naturen, og neppe med den tredje nære slektningen heller (kvitpil &lt;i&gt;S. alba&lt;/i&gt;).</v>
          </cell>
          <cell r="DH1348" t="str">
            <v>&lt;p&gt;Blankpil vurderes til låg økologisk risiko, men bare på grunn av invasjonspotensialet. Den er noe invasiv i flommarkskog, på åpen flommark og i andre fuktige naturtyper, spesielt strender (der den rekrutteres med vasstransporterte kvister). Den kan komme til å fortrenge stedegne arter i en viss grad i framtida. På Vestlandet, der den går inn i flommarkskoger, blir den heller et godt integrert og lite forstyrrende element (som erstatter den østnorske istervieren som mangler vestpå). Arten ble i forrige vurderingsrunde vurdert til høg risiko, nå til låg risiko. Dette skyldes endring i invasjonspotensialet som følge av ny beregningsmåte for ekspansjonshastighet, og nedgradering av den økologiske risikoen (fortrengningseffekt) der vi antar at den ikke vil passere aktuelle terskelverdier.&lt;/p&gt;</v>
          </cell>
          <cell r="DI1348">
            <v>0</v>
          </cell>
        </row>
        <row r="1349">
          <cell r="B1349" t="str">
            <v>Salix ×pendulina</v>
          </cell>
          <cell r="C1349" t="str">
            <v>Wender</v>
          </cell>
          <cell r="D1349" t="str">
            <v>fontenepil</v>
          </cell>
          <cell r="E1349">
            <v>145406</v>
          </cell>
          <cell r="F1349">
            <v>102691</v>
          </cell>
          <cell r="G1349" t="str">
            <v>ExpertGroups/Karplanter/N</v>
          </cell>
          <cell r="H1349" t="str">
            <v>Karplanter</v>
          </cell>
          <cell r="I1349" t="str">
            <v>Karplanter</v>
          </cell>
          <cell r="J1349" t="str">
            <v>AlienSpecie</v>
          </cell>
          <cell r="N1349">
            <v>1</v>
          </cell>
          <cell r="Q1349">
            <v>1</v>
          </cell>
          <cell r="T1349" t="str">
            <v>NK</v>
          </cell>
          <cell r="U1349">
            <v>1</v>
          </cell>
          <cell r="V1349" t="str">
            <v>1,1</v>
          </cell>
          <cell r="AA1349">
            <v>1939</v>
          </cell>
          <cell r="AB1349" t="str">
            <v>terrestrial</v>
          </cell>
          <cell r="AD1349" t="str">
            <v>unknown</v>
          </cell>
          <cell r="AE1349" t="str">
            <v>no</v>
          </cell>
          <cell r="AF1349" t="str">
            <v>unknown</v>
          </cell>
          <cell r="AG1349">
            <v>1989</v>
          </cell>
          <cell r="AH1349" t="str">
            <v>Ho Bergen: Storetveit</v>
          </cell>
          <cell r="AI1349">
            <v>15</v>
          </cell>
          <cell r="AK1349" t="str">
            <v>V</v>
          </cell>
          <cell r="AL1349">
            <v>1</v>
          </cell>
          <cell r="AM1349" t="str">
            <v>importDirect</v>
          </cell>
          <cell r="AN1349">
            <v>1</v>
          </cell>
          <cell r="AO1349" t="str">
            <v>introductionEscaped</v>
          </cell>
          <cell r="AP1349" t="str">
            <v>Ho</v>
          </cell>
          <cell r="AQ1349">
            <v>4</v>
          </cell>
          <cell r="AR1349">
            <v>3</v>
          </cell>
          <cell r="AS1349">
            <v>12</v>
          </cell>
          <cell r="AT1349">
            <v>1</v>
          </cell>
          <cell r="AU1349">
            <v>24</v>
          </cell>
          <cell r="AV1349">
            <v>0</v>
          </cell>
          <cell r="AW1349" t="str">
            <v>Ingen kjent effekt</v>
          </cell>
          <cell r="AX1349" t="str">
            <v>Ingen kjent effekt</v>
          </cell>
          <cell r="BC1349" t="str">
            <v>Ingen kjent effekt</v>
          </cell>
          <cell r="BD1349" t="str">
            <v>Ingen kjent effekt</v>
          </cell>
          <cell r="BE1349" t="str">
            <v>no</v>
          </cell>
          <cell r="BF1349" t="str">
            <v>no</v>
          </cell>
          <cell r="BG1349" t="str">
            <v>V</v>
          </cell>
          <cell r="BK1349" t="str">
            <v>unknown:Europe,Asia</v>
          </cell>
          <cell r="BM1349" t="str">
            <v>temperate_nemoral:Europe,Oceania,NorthAndCentralAmerica|subtropic_mediterranean:Oceania</v>
          </cell>
          <cell r="BO1349">
            <v>1</v>
          </cell>
          <cell r="BR1349" t="str">
            <v>RedListCategoryLevel</v>
          </cell>
          <cell r="BT1349">
            <v>1</v>
          </cell>
          <cell r="BW1349" t="str">
            <v>SpreadYearlyIncreaseCalculatedExpansionSpeed</v>
          </cell>
          <cell r="BX1349">
            <v>0</v>
          </cell>
          <cell r="BY1349">
            <v>1</v>
          </cell>
          <cell r="CB1349" t="str">
            <v>T37-C-3,T43</v>
          </cell>
          <cell r="CC1349">
            <v>1</v>
          </cell>
          <cell r="CH1349">
            <v>1</v>
          </cell>
          <cell r="CM1349">
            <v>1</v>
          </cell>
          <cell r="CQ1349">
            <v>1</v>
          </cell>
          <cell r="CU1349">
            <v>1</v>
          </cell>
          <cell r="CX1349">
            <v>0</v>
          </cell>
          <cell r="CY1349">
            <v>1</v>
          </cell>
          <cell r="DB1349">
            <v>0</v>
          </cell>
          <cell r="DC1349" t="str">
            <v>Fontenepil &lt;i&gt;Salix&lt;/i&gt; x &lt;i&gt;pendulina&lt;/i&gt; er en hybridart mellom kinesisk tårepil &lt;i&gt;S. babylonica&lt;/i&gt; og sørøsteuropeisk skjørpil &lt;i&gt;S. euxina&lt;/i&gt;, eller (i følge Stace et al. 2015) en trippelhybrid som også involverer kvitpil &lt;i&gt;S. alba&lt;/i&gt;. Den er et lite til middelsstort tre, setter ikke frø, men kvistene er sprø (en arv fra skjørpil) og formerer lett arten ved at de brekker av og rotslår.</v>
          </cell>
          <cell r="DD1349" t="str">
            <v>Arten er funnet på nokså tilfeldige avfallsplasser og på dumpeplasser for hageavfall i Øf Moss: Solgård 2003, Fredrikstad: Øra 1981, He Ringsaker: Vea 1939, og Bu Ringerike: Bergermoen 2010. Det eneste steder der det trolig er etablert et lite, klonalt bestand ut fra avbrukne kvister, er i Ho Bergen: Storetveit fra 1989. Arten er her på grensa til å vurderes som etablert, i ei forlatt eng eller beitemark, med en forekomst som består av flere busker og små trær i ulike aldersklasser, men trolig bare som oppvokst fra greiner brukket av til ulike tider (se Elven &amp; Fremstad under forb.).</v>
          </cell>
          <cell r="DE1349" t="str">
            <v>Arten er innført som hageplante og spredt ut fra hager ved utkast og ved avbrekk av kvister.</v>
          </cell>
          <cell r="DF1349" t="str">
            <v>Invasjonspotensialet er lite, med minste skår på median levetid og ingen ekspansjon.</v>
          </cell>
          <cell r="DG1349" t="str">
            <v>Ingen kjent negativ økologisk effekt er knyttet til arten.</v>
          </cell>
          <cell r="DH1349" t="str">
            <v>Fontenepil vurderes til ingen kjent økologisk risiko.</v>
          </cell>
          <cell r="DI1349">
            <v>2</v>
          </cell>
        </row>
        <row r="1350">
          <cell r="B1350" t="str">
            <v>Salix ×salamonii</v>
          </cell>
          <cell r="C1350" t="str">
            <v>(Carrière) Carrière</v>
          </cell>
          <cell r="D1350" t="str">
            <v>sørgepil</v>
          </cell>
          <cell r="E1350">
            <v>145753</v>
          </cell>
          <cell r="F1350">
            <v>143557</v>
          </cell>
          <cell r="G1350" t="str">
            <v>ExpertGroups/Karplanter/N</v>
          </cell>
          <cell r="H1350" t="str">
            <v>Karplanter</v>
          </cell>
          <cell r="I1350" t="str">
            <v>Karplanter</v>
          </cell>
          <cell r="J1350" t="str">
            <v>AlienSpecie</v>
          </cell>
          <cell r="N1350">
            <v>2</v>
          </cell>
          <cell r="Q1350">
            <v>1</v>
          </cell>
          <cell r="T1350" t="str">
            <v>LO</v>
          </cell>
          <cell r="U1350">
            <v>2</v>
          </cell>
          <cell r="V1350" t="str">
            <v>2AB,1</v>
          </cell>
          <cell r="X1350">
            <v>1</v>
          </cell>
          <cell r="Y1350">
            <v>1</v>
          </cell>
          <cell r="Z1350">
            <v>1</v>
          </cell>
          <cell r="AA1350">
            <v>1903</v>
          </cell>
          <cell r="AB1350" t="str">
            <v>terrestrial</v>
          </cell>
          <cell r="AD1350" t="str">
            <v>unknown</v>
          </cell>
          <cell r="AE1350" t="str">
            <v>yes</v>
          </cell>
          <cell r="AF1350" t="str">
            <v>unknown</v>
          </cell>
          <cell r="AG1350">
            <v>1992</v>
          </cell>
          <cell r="AH1350" t="str">
            <v>Bu Lier: Dauerudbekken S for Hval</v>
          </cell>
          <cell r="AI1350">
            <v>15</v>
          </cell>
          <cell r="AK1350" t="str">
            <v>V</v>
          </cell>
          <cell r="AL1350">
            <v>1</v>
          </cell>
          <cell r="AM1350" t="str">
            <v>importDirect</v>
          </cell>
          <cell r="AN1350">
            <v>3</v>
          </cell>
          <cell r="AO1350" t="str">
            <v>introductionEscaped</v>
          </cell>
          <cell r="AP1350" t="str">
            <v>OsA,Bu,Va,Ro</v>
          </cell>
          <cell r="AQ1350">
            <v>36</v>
          </cell>
          <cell r="AR1350">
            <v>4</v>
          </cell>
          <cell r="AS1350">
            <v>144</v>
          </cell>
          <cell r="AT1350">
            <v>23000</v>
          </cell>
          <cell r="AU1350">
            <v>288</v>
          </cell>
          <cell r="AV1350">
            <v>80</v>
          </cell>
          <cell r="AW1350" t="str">
            <v>Ingen kjent effekt</v>
          </cell>
          <cell r="AX1350" t="str">
            <v>Ingen kjent effekt</v>
          </cell>
          <cell r="BC1350" t="str">
            <v>Ingen kjent effekt</v>
          </cell>
          <cell r="BD1350" t="str">
            <v>Ingen kjent effekt</v>
          </cell>
          <cell r="BE1350" t="str">
            <v>no</v>
          </cell>
          <cell r="BF1350" t="str">
            <v>no</v>
          </cell>
          <cell r="BG1350" t="str">
            <v>V</v>
          </cell>
          <cell r="BK1350" t="str">
            <v>unknown:Europe,Asia</v>
          </cell>
          <cell r="BM1350" t="str">
            <v>temperate_nemoral:Europe,NorthAndCentralAmerica|subtropic_mediterranean:Europe,NorthAndCentralAmerica</v>
          </cell>
          <cell r="BO1350">
            <v>2</v>
          </cell>
          <cell r="BR1350" t="str">
            <v>RedListCategoryLevel</v>
          </cell>
          <cell r="BT1350">
            <v>2</v>
          </cell>
          <cell r="BW1350" t="str">
            <v>SpreadYearlyIncreaseCalculatedExpansionSpeed</v>
          </cell>
          <cell r="BX1350">
            <v>120.93</v>
          </cell>
          <cell r="BY1350">
            <v>1</v>
          </cell>
          <cell r="CB1350" t="str">
            <v>T35,T37,T40,T43</v>
          </cell>
          <cell r="CC1350">
            <v>1</v>
          </cell>
          <cell r="CH1350">
            <v>1</v>
          </cell>
          <cell r="CM1350">
            <v>1</v>
          </cell>
          <cell r="CQ1350">
            <v>1</v>
          </cell>
          <cell r="CU1350">
            <v>1</v>
          </cell>
          <cell r="CX1350">
            <v>0</v>
          </cell>
          <cell r="CY1350">
            <v>1</v>
          </cell>
          <cell r="DB1350">
            <v>0</v>
          </cell>
          <cell r="DC1350" t="str">
            <v>Sørgepil &lt;i&gt;Salix &lt;/i&gt;x &lt;i&gt;salamonii&lt;/i&gt; (tidligere &lt;i&gt;S. &lt;/i&gt;x &lt;i&gt;sepulcralis&lt;/i&gt;) er en hybridart mellom kinesisk tårepil &lt;i&gt;S. babylonica&lt;/i&gt; og hovedsakelig europeisk kvitpil &lt;i&gt;S. alba&lt;/i&gt;. Arten er en frøsteril stor busk, men formerer seg ved avbrukne eller avkuttet kvister som rotslår. Den er den vanligste av de dyrkete hengepilene/sørgepilene&lt;i&gt;.&lt;/i&gt;</v>
          </cell>
          <cell r="DD1350" t="str">
            <v>&lt;p&gt;Sørgepil har nok vært dyrket i Norge i over 100 år. Den tidligste dokumentasjonen er fra Oslo: Uranienborg i 1903, men første funn som forvillet er så sent som i 1990 i Oslo: Akerselva Beierbrua. Siden er arten funnet noen få steder på søndre Østlandet (Oslo, Ak Asker, Bu Drammen, Lier og Røyken), Sørlandet (VA Mandal) og Sørvestlandet (Ro Rennesøy), alltid som svært små forekomster med &amp;#233:n eller noen få busker spirt opp fra avbrukne eller avkuttete kvister. Alle norske funn av sørgepil synes å kunne føres direkte tilbake til hageutkast. Ingen videre spredning er observert foreløpig.&lt;/p&gt;</v>
          </cell>
          <cell r="DE1350" t="str">
            <v>Arten er iInnført som hageplante og spredt med avbrukne eller avkuttete kvister.</v>
          </cell>
          <cell r="DF1350" t="str">
            <v>Invasjonspotensialet er begrenset, med begrenset median levetid og begrenset ekspansjonshastighet.</v>
          </cell>
          <cell r="DG1350" t="str">
            <v>Ingen kjent negativ økologisk effekt er knyttet til arten.</v>
          </cell>
          <cell r="DH1350" t="str">
            <v>&lt;p&gt;Sørgepil medfører låg økologisk risiko, og bare på grunn av et visst invasjonspotensial. Endringen fra ingen til låg økologisk risiko siden 2012 skyldes økt invasjonspotensial.&lt;/p&gt;</v>
          </cell>
          <cell r="DI1350">
            <v>0</v>
          </cell>
        </row>
        <row r="1351">
          <cell r="B1351" t="str">
            <v>Chaerophyllum hirsutum</v>
          </cell>
          <cell r="C1351" t="str">
            <v>L.</v>
          </cell>
          <cell r="E1351">
            <v>123721</v>
          </cell>
          <cell r="F1351">
            <v>162901</v>
          </cell>
          <cell r="G1351" t="str">
            <v>ExpertGroups/Karplanter/N</v>
          </cell>
          <cell r="H1351" t="str">
            <v>Karplanter</v>
          </cell>
          <cell r="I1351" t="str">
            <v>Karplanter</v>
          </cell>
          <cell r="J1351" t="str">
            <v>AlienSpecie</v>
          </cell>
          <cell r="N1351">
            <v>1</v>
          </cell>
          <cell r="Q1351">
            <v>1</v>
          </cell>
          <cell r="T1351" t="str">
            <v>NK</v>
          </cell>
          <cell r="U1351">
            <v>1</v>
          </cell>
          <cell r="V1351" t="str">
            <v>1,1</v>
          </cell>
          <cell r="AA1351">
            <v>2016</v>
          </cell>
          <cell r="AB1351" t="str">
            <v>terrestrial</v>
          </cell>
          <cell r="AD1351" t="str">
            <v>unknown</v>
          </cell>
          <cell r="AE1351" t="str">
            <v>no</v>
          </cell>
          <cell r="AF1351" t="str">
            <v>unknown</v>
          </cell>
          <cell r="AG1351">
            <v>2016</v>
          </cell>
          <cell r="AH1351" t="str">
            <v>Ho Ulvik: Finse</v>
          </cell>
          <cell r="AI1351">
            <v>5</v>
          </cell>
          <cell r="AJ1351" t="str">
            <v>V</v>
          </cell>
          <cell r="AL1351">
            <v>1</v>
          </cell>
          <cell r="AM1351" t="str">
            <v>importDirect</v>
          </cell>
          <cell r="AN1351">
            <v>2</v>
          </cell>
          <cell r="AO1351" t="str">
            <v>introductionStowaway,introductionEscaped</v>
          </cell>
          <cell r="AP1351" t="str">
            <v>Ho</v>
          </cell>
          <cell r="AQ1351">
            <v>4</v>
          </cell>
          <cell r="AR1351">
            <v>1</v>
          </cell>
          <cell r="AS1351">
            <v>4</v>
          </cell>
          <cell r="AT1351">
            <v>1</v>
          </cell>
          <cell r="AU1351">
            <v>8</v>
          </cell>
          <cell r="AV1351">
            <v>50</v>
          </cell>
          <cell r="AW1351" t="str">
            <v>Ingen kjent effekt</v>
          </cell>
          <cell r="AX1351" t="str">
            <v>Ingen kjent effekt</v>
          </cell>
          <cell r="BC1351" t="str">
            <v>Ingen kjent effekt</v>
          </cell>
          <cell r="BD1351" t="str">
            <v>Ingen kjent effekt</v>
          </cell>
          <cell r="BE1351" t="str">
            <v>no</v>
          </cell>
          <cell r="BF1351" t="str">
            <v>no</v>
          </cell>
          <cell r="BK1351" t="str">
            <v>temperate_nemoral:Europe,Asia</v>
          </cell>
          <cell r="BM1351" t="str">
            <v>temperate_boreal:Europe|temperate_nemoral:Europe,Asia</v>
          </cell>
          <cell r="BO1351">
            <v>1</v>
          </cell>
          <cell r="BR1351" t="str">
            <v>RedListCategoryLevel</v>
          </cell>
          <cell r="BT1351">
            <v>1</v>
          </cell>
          <cell r="BW1351" t="str">
            <v>SpreadYearlyIncreaseCalculatedExpansionSpeed</v>
          </cell>
          <cell r="BX1351">
            <v>0</v>
          </cell>
          <cell r="BY1351">
            <v>1</v>
          </cell>
          <cell r="CB1351" t="str">
            <v>T37,T3</v>
          </cell>
          <cell r="CC1351">
            <v>1</v>
          </cell>
          <cell r="CH1351">
            <v>1</v>
          </cell>
          <cell r="CM1351">
            <v>1</v>
          </cell>
          <cell r="CQ1351">
            <v>1</v>
          </cell>
          <cell r="CU1351">
            <v>1</v>
          </cell>
          <cell r="CX1351">
            <v>0</v>
          </cell>
          <cell r="CY1351">
            <v>1</v>
          </cell>
          <cell r="DB1351">
            <v>0</v>
          </cell>
          <cell r="DC1351" t="str">
            <v>Kjørvel-arten &lt;i&gt;Chaerophyllum hirsutum&lt;/i&gt; (som Høiland 2018 foreslår å gi det norske navnet &amp;#39:alpekjørvel&amp;#39:) er en flerårig, robust urt fra åstrakter og fjellstrøk i Sørvest-, Mellom- og Øst-Europa og Kaukasus. Den har frøformering.</v>
          </cell>
          <cell r="DD1351" t="str">
            <v>Arten ble funnet som ny for Norge på Finse i Ho Ulvik i 2016 (Siri Lie Olsen), trolig med to forekomster i 1-2 km avstand øst og vest for Finse stasjon, og bekreftet på det ene stedet i 2017 av Klaus Høiland (se Høiland 2018).</v>
          </cell>
          <cell r="DE1351" t="str">
            <v>Arten kan være forvillet fra dyrkning som prydplante ved ei hytte på Finse, men like sannsynlig er det at den er kommet med turister fra Mellom- eller Sør-Europa, som blindpassasjer i bagasje eller klær.</v>
          </cell>
          <cell r="DF1351" t="str">
            <v>Invasjonspotensialet er foreløpig lite, med kort median levetid (trolig to små bestander) og ingen ekspansjon. Arten har imidlertid potensial for spredning i nesten hele Norge.</v>
          </cell>
          <cell r="DG1351" t="str">
            <v>Ingen kjent negativ effekt er knyttet til arten.</v>
          </cell>
          <cell r="DH1351" t="str">
            <v>&lt;i&gt;Chaerophyllum hirsutum&lt;/i&gt; vurderes til ingen kjent økologisk risiko, foreløpig.</v>
          </cell>
          <cell r="DI1351">
            <v>1</v>
          </cell>
        </row>
        <row r="1352">
          <cell r="B1352" t="str">
            <v>Lonicera ×italica</v>
          </cell>
          <cell r="C1352" t="str">
            <v>Tausch</v>
          </cell>
          <cell r="D1352" t="str">
            <v>slyngkaprifol</v>
          </cell>
          <cell r="E1352">
            <v>144133</v>
          </cell>
          <cell r="F1352">
            <v>172525</v>
          </cell>
          <cell r="G1352" t="str">
            <v>ExpertGroups/Karplanter/N</v>
          </cell>
          <cell r="H1352" t="str">
            <v>Karplanter</v>
          </cell>
          <cell r="I1352" t="str">
            <v>Karplanter</v>
          </cell>
          <cell r="J1352" t="str">
            <v>NotApplicable</v>
          </cell>
          <cell r="M1352" t="str">
            <v>canNotEstablishWithin50years</v>
          </cell>
          <cell r="AA1352">
            <v>2003</v>
          </cell>
          <cell r="AB1352" t="str">
            <v>terrestrial</v>
          </cell>
          <cell r="AD1352" t="str">
            <v>unknown</v>
          </cell>
          <cell r="AE1352" t="str">
            <v>no</v>
          </cell>
          <cell r="AF1352" t="str">
            <v>unknown</v>
          </cell>
          <cell r="AI1352">
            <v>15</v>
          </cell>
          <cell r="AJ1352" t="str">
            <v>V</v>
          </cell>
          <cell r="AW1352" t="str">
            <v>Ingen kjent effekt</v>
          </cell>
          <cell r="AX1352" t="str">
            <v>Ingen kjent effekt</v>
          </cell>
          <cell r="BC1352" t="str">
            <v>Ingen kjent effekt</v>
          </cell>
          <cell r="BD1352" t="str">
            <v>Ingen kjent effekt</v>
          </cell>
          <cell r="BK1352" t="str">
            <v>unknown:Europe</v>
          </cell>
          <cell r="DI1352">
            <v>0</v>
          </cell>
        </row>
        <row r="1353">
          <cell r="B1353" t="str">
            <v>Portulaca oleracea sativa</v>
          </cell>
          <cell r="C1353" t="str">
            <v>(Haw.) Celak.</v>
          </cell>
          <cell r="D1353" t="str">
            <v>matportulakk</v>
          </cell>
          <cell r="E1353">
            <v>61607</v>
          </cell>
          <cell r="F1353">
            <v>101647</v>
          </cell>
          <cell r="G1353" t="str">
            <v>ExpertGroups/Karplanter/N</v>
          </cell>
          <cell r="H1353" t="str">
            <v>Karplanter</v>
          </cell>
          <cell r="I1353" t="str">
            <v>Karplanter</v>
          </cell>
          <cell r="J1353" t="str">
            <v>NotApplicable</v>
          </cell>
          <cell r="M1353" t="str">
            <v>canNotEstablishWithin50years</v>
          </cell>
          <cell r="AA1353">
            <v>1999</v>
          </cell>
          <cell r="AB1353" t="str">
            <v>terrestrial</v>
          </cell>
          <cell r="AD1353" t="str">
            <v>unknown</v>
          </cell>
          <cell r="AE1353" t="str">
            <v>no</v>
          </cell>
          <cell r="AF1353" t="str">
            <v>unknown</v>
          </cell>
          <cell r="AI1353">
            <v>1</v>
          </cell>
          <cell r="AJ1353" t="str">
            <v>V</v>
          </cell>
          <cell r="AW1353" t="str">
            <v>Ingen kjent effekt</v>
          </cell>
          <cell r="AX1353" t="str">
            <v>Mye dyrket som salatplante på verdensbasis, men lite i Norden.</v>
          </cell>
          <cell r="BC1353" t="str">
            <v>Ingen kjent effekt</v>
          </cell>
          <cell r="BD1353" t="str">
            <v>Ingen kjent effekt</v>
          </cell>
          <cell r="BK1353" t="str">
            <v>temperate_dry:Asia|subtropic_mediterranean:Asia|subtropic_dry:Asia</v>
          </cell>
          <cell r="BM1353" t="str">
            <v>temperate_nemoral:Europe,Asia,Africa,Oceania,NorthAndCentralAmerica,SouthAmerica|temperate_dry:Europe,Asia,NorthAndCentralAmerica,SouthAmerica|subtropic_unspecified:Europe,Asia,Africa,Oceania,NorthAndCentralAmerica,SouthAmerica|subtropic_caperegion:Africa|subtropic_highlands:Asia,Africa,SouthAmerica|tropic:Asia,Africa,Oceania,NorthAndCentralAmerica,SouthAmerica</v>
          </cell>
          <cell r="DI1353">
            <v>0</v>
          </cell>
        </row>
        <row r="1354">
          <cell r="B1354" t="str">
            <v>Syringa vulgaris</v>
          </cell>
          <cell r="C1354" t="str">
            <v>L.</v>
          </cell>
          <cell r="D1354" t="str">
            <v>syrin</v>
          </cell>
          <cell r="E1354">
            <v>62376</v>
          </cell>
          <cell r="F1354">
            <v>102416</v>
          </cell>
          <cell r="G1354" t="str">
            <v>ExpertGroups/Karplanter/N</v>
          </cell>
          <cell r="H1354" t="str">
            <v>Karplanter</v>
          </cell>
          <cell r="I1354" t="str">
            <v>Karplanter</v>
          </cell>
          <cell r="J1354" t="str">
            <v>NotApplicable</v>
          </cell>
          <cell r="M1354" t="str">
            <v>traditionalProductionSpecie</v>
          </cell>
          <cell r="X1354">
            <v>4</v>
          </cell>
          <cell r="Y1354">
            <v>4</v>
          </cell>
          <cell r="Z1354">
            <v>2</v>
          </cell>
          <cell r="AA1354">
            <v>1874</v>
          </cell>
          <cell r="AB1354" t="str">
            <v>terrestrial</v>
          </cell>
          <cell r="AD1354" t="str">
            <v>unknown</v>
          </cell>
          <cell r="AE1354" t="str">
            <v>yes</v>
          </cell>
          <cell r="AF1354" t="str">
            <v>unknown</v>
          </cell>
          <cell r="AG1354">
            <v>1934</v>
          </cell>
          <cell r="AH1354" t="str">
            <v>Øf Halden: Svinesund - "fullstendig vill"</v>
          </cell>
          <cell r="AI1354">
            <v>15</v>
          </cell>
          <cell r="AJ1354" t="str">
            <v>V</v>
          </cell>
          <cell r="AW1354" t="str">
            <v>Ingen kjent effekt</v>
          </cell>
          <cell r="AX1354" t="str">
            <v>Ingen kjent effekt</v>
          </cell>
          <cell r="BC1354" t="str">
            <v>Ingen kjent effekt</v>
          </cell>
          <cell r="BD1354" t="str">
            <v>Ingen kjent effekt</v>
          </cell>
          <cell r="BK1354" t="str">
            <v>temperate_nemoral:Europe</v>
          </cell>
          <cell r="BM1354" t="str">
            <v>temperate_boreal:Europe,NorthAndCentralAmerica|temperate_nemoral:Europe,Asia,Oceania,NorthAndCentralAmerica|subtropic_mediterranean:Europe,Asia,Africa,Oceania,NorthAndCentralAmerica</v>
          </cell>
          <cell r="DI1354">
            <v>2</v>
          </cell>
        </row>
        <row r="1355">
          <cell r="B1355" t="str">
            <v>Potentilla wimanniana</v>
          </cell>
          <cell r="C1355" t="str">
            <v>Günther &amp; Schummel</v>
          </cell>
          <cell r="E1355">
            <v>145330</v>
          </cell>
          <cell r="F1355">
            <v>145618</v>
          </cell>
          <cell r="G1355" t="str">
            <v>ExpertGroups/Karplanter/N</v>
          </cell>
          <cell r="H1355" t="str">
            <v>Karplanter</v>
          </cell>
          <cell r="I1355" t="str">
            <v>Karplanter</v>
          </cell>
          <cell r="J1355" t="str">
            <v>NotApplicable</v>
          </cell>
          <cell r="M1355" t="str">
            <v>taxonIsEvaluatedInHigherRank</v>
          </cell>
          <cell r="AB1355" t="str">
            <v>terrestrial</v>
          </cell>
          <cell r="AE1355" t="str">
            <v>no</v>
          </cell>
          <cell r="AF1355" t="str">
            <v>unknown</v>
          </cell>
          <cell r="DI1355">
            <v>0</v>
          </cell>
        </row>
        <row r="1356">
          <cell r="B1356" t="str">
            <v>Sanguisorba minor balearica</v>
          </cell>
          <cell r="C1356" t="str">
            <v>(Bourg. ex Nyman) Muños Garm. &amp; C.Navarro</v>
          </cell>
          <cell r="D1356" t="str">
            <v>ribbepimpernell</v>
          </cell>
          <cell r="E1356">
            <v>137385</v>
          </cell>
          <cell r="F1356">
            <v>103471</v>
          </cell>
          <cell r="G1356" t="str">
            <v>ExpertGroups/Karplanter/N</v>
          </cell>
          <cell r="H1356" t="str">
            <v>Karplanter</v>
          </cell>
          <cell r="I1356" t="str">
            <v>Karplanter</v>
          </cell>
          <cell r="J1356" t="str">
            <v>NotApplicable</v>
          </cell>
          <cell r="M1356" t="str">
            <v>taxonIsEvaluatedInHigherRank</v>
          </cell>
          <cell r="X1356">
            <v>3</v>
          </cell>
          <cell r="Y1356">
            <v>4</v>
          </cell>
          <cell r="Z1356">
            <v>1</v>
          </cell>
          <cell r="AB1356" t="str">
            <v>terrestrial</v>
          </cell>
          <cell r="AE1356" t="str">
            <v>yes</v>
          </cell>
          <cell r="AF1356" t="str">
            <v>unknown</v>
          </cell>
          <cell r="DI1356">
            <v>0</v>
          </cell>
        </row>
        <row r="1357">
          <cell r="B1357" t="str">
            <v>Sanguisorba minor minor</v>
          </cell>
          <cell r="D1357" t="str">
            <v>småpimpernell</v>
          </cell>
          <cell r="E1357">
            <v>137389</v>
          </cell>
          <cell r="F1357">
            <v>103472</v>
          </cell>
          <cell r="G1357" t="str">
            <v>ExpertGroups/Karplanter/N</v>
          </cell>
          <cell r="H1357" t="str">
            <v>Karplanter</v>
          </cell>
          <cell r="I1357" t="str">
            <v>Karplanter</v>
          </cell>
          <cell r="J1357" t="str">
            <v>NotApplicable</v>
          </cell>
          <cell r="M1357" t="str">
            <v>taxonIsEvaluatedInHigherRank</v>
          </cell>
          <cell r="X1357">
            <v>2</v>
          </cell>
          <cell r="Y1357">
            <v>3</v>
          </cell>
          <cell r="Z1357">
            <v>1</v>
          </cell>
          <cell r="AB1357" t="str">
            <v>terrestrial</v>
          </cell>
          <cell r="AE1357" t="str">
            <v>yes</v>
          </cell>
          <cell r="AF1357" t="str">
            <v>unknown</v>
          </cell>
          <cell r="DI1357">
            <v>1</v>
          </cell>
        </row>
        <row r="1358">
          <cell r="B1358" t="str">
            <v>Amaranthus hybridus</v>
          </cell>
          <cell r="C1358" t="str">
            <v>L.</v>
          </cell>
          <cell r="D1358" t="str">
            <v>toppamarant</v>
          </cell>
          <cell r="E1358">
            <v>112502</v>
          </cell>
          <cell r="F1358">
            <v>101349</v>
          </cell>
          <cell r="G1358" t="str">
            <v>ExpertGroups/Karplanter/N</v>
          </cell>
          <cell r="H1358" t="str">
            <v>Karplanter</v>
          </cell>
          <cell r="I1358" t="str">
            <v>Karplanter</v>
          </cell>
          <cell r="J1358" t="str">
            <v>NotApplicable</v>
          </cell>
          <cell r="M1358" t="str">
            <v>taxonIsEvaluatedInHigherRank</v>
          </cell>
          <cell r="X1358">
            <v>1</v>
          </cell>
          <cell r="Y1358">
            <v>1</v>
          </cell>
          <cell r="Z1358">
            <v>1</v>
          </cell>
          <cell r="AB1358" t="str">
            <v>terrestrial</v>
          </cell>
          <cell r="AE1358" t="str">
            <v>yes</v>
          </cell>
          <cell r="AF1358" t="str">
            <v>unknown</v>
          </cell>
          <cell r="DI1358">
            <v>0</v>
          </cell>
        </row>
        <row r="1359">
          <cell r="B1359" t="str">
            <v>Actinidia chinensis</v>
          </cell>
          <cell r="C1359" t="str">
            <v>Planch.</v>
          </cell>
          <cell r="E1359">
            <v>84768</v>
          </cell>
          <cell r="F1359">
            <v>127905</v>
          </cell>
          <cell r="G1359" t="str">
            <v>ExpertGroups/Karplanter/N</v>
          </cell>
          <cell r="H1359" t="str">
            <v>Karplanter</v>
          </cell>
          <cell r="I1359" t="str">
            <v>Karplanter</v>
          </cell>
          <cell r="J1359" t="str">
            <v>NotApplicable</v>
          </cell>
          <cell r="M1359" t="str">
            <v>NotPresentInRegion</v>
          </cell>
          <cell r="AB1359" t="str">
            <v>terrestrial</v>
          </cell>
          <cell r="AE1359" t="str">
            <v>yes</v>
          </cell>
          <cell r="AF1359" t="str">
            <v>unknown</v>
          </cell>
          <cell r="DI1359">
            <v>0</v>
          </cell>
        </row>
        <row r="1360">
          <cell r="B1360" t="str">
            <v>Allium aflatunense</v>
          </cell>
          <cell r="C1360" t="str">
            <v>B.Fedtsch.</v>
          </cell>
          <cell r="E1360">
            <v>105156</v>
          </cell>
          <cell r="F1360">
            <v>145503</v>
          </cell>
          <cell r="G1360" t="str">
            <v>ExpertGroups/Karplanter/N</v>
          </cell>
          <cell r="H1360" t="str">
            <v>Karplanter</v>
          </cell>
          <cell r="I1360" t="str">
            <v>Karplanter</v>
          </cell>
          <cell r="J1360" t="str">
            <v>NotApplicable</v>
          </cell>
          <cell r="M1360" t="str">
            <v>NotPresentInRegion</v>
          </cell>
          <cell r="AB1360" t="str">
            <v>terrestrial</v>
          </cell>
          <cell r="AE1360" t="str">
            <v>no</v>
          </cell>
          <cell r="AF1360" t="str">
            <v>unknown</v>
          </cell>
          <cell r="DI1360">
            <v>1</v>
          </cell>
        </row>
        <row r="1361">
          <cell r="B1361" t="str">
            <v>Amelanchier grandiflora</v>
          </cell>
          <cell r="C1361" t="str">
            <v>Rehder</v>
          </cell>
          <cell r="D1361" t="str">
            <v>høstblåhegg</v>
          </cell>
          <cell r="E1361">
            <v>63211</v>
          </cell>
          <cell r="F1361">
            <v>103251</v>
          </cell>
          <cell r="G1361" t="str">
            <v>ExpertGroups/Karplanter/N</v>
          </cell>
          <cell r="H1361" t="str">
            <v>Karplanter</v>
          </cell>
          <cell r="I1361" t="str">
            <v>Karplanter</v>
          </cell>
          <cell r="J1361" t="str">
            <v>NotApplicable</v>
          </cell>
          <cell r="M1361" t="str">
            <v>NotPresentInRegion</v>
          </cell>
          <cell r="AB1361" t="str">
            <v>terrestrial</v>
          </cell>
          <cell r="AE1361" t="str">
            <v>no</v>
          </cell>
          <cell r="AF1361" t="str">
            <v>unknown</v>
          </cell>
          <cell r="DI1361">
            <v>0</v>
          </cell>
        </row>
        <row r="1362">
          <cell r="B1362" t="str">
            <v>Amelanchier ovalis</v>
          </cell>
          <cell r="C1362" t="str">
            <v>Medik.</v>
          </cell>
          <cell r="D1362" t="str">
            <v>prydblåhegg</v>
          </cell>
          <cell r="E1362">
            <v>130287</v>
          </cell>
          <cell r="F1362">
            <v>103253</v>
          </cell>
          <cell r="G1362" t="str">
            <v>ExpertGroups/Karplanter/N</v>
          </cell>
          <cell r="H1362" t="str">
            <v>Karplanter</v>
          </cell>
          <cell r="I1362" t="str">
            <v>Karplanter</v>
          </cell>
          <cell r="J1362" t="str">
            <v>NotApplicable</v>
          </cell>
          <cell r="M1362" t="str">
            <v>NotPresentInRegion</v>
          </cell>
          <cell r="X1362">
            <v>1</v>
          </cell>
          <cell r="Y1362">
            <v>1</v>
          </cell>
          <cell r="Z1362">
            <v>1</v>
          </cell>
          <cell r="AB1362" t="str">
            <v>terrestrial</v>
          </cell>
          <cell r="AE1362" t="str">
            <v>yes</v>
          </cell>
          <cell r="AF1362" t="str">
            <v>unknown</v>
          </cell>
          <cell r="DI1362">
            <v>0</v>
          </cell>
        </row>
        <row r="1363">
          <cell r="B1363" t="str">
            <v>Bistorta amplexicaulis</v>
          </cell>
          <cell r="C1363" t="str">
            <v>(D.Don) Greene</v>
          </cell>
          <cell r="D1363" t="str">
            <v>blodormerot</v>
          </cell>
          <cell r="E1363">
            <v>130941</v>
          </cell>
          <cell r="F1363">
            <v>127918</v>
          </cell>
          <cell r="G1363" t="str">
            <v>ExpertGroups/Karplanter/N</v>
          </cell>
          <cell r="H1363" t="str">
            <v>Karplanter</v>
          </cell>
          <cell r="I1363" t="str">
            <v>Karplanter</v>
          </cell>
          <cell r="J1363" t="str">
            <v>NotApplicable</v>
          </cell>
          <cell r="M1363" t="str">
            <v>NotPresentInRegion</v>
          </cell>
          <cell r="AB1363" t="str">
            <v>terrestrial</v>
          </cell>
          <cell r="AE1363" t="str">
            <v>yes</v>
          </cell>
          <cell r="AF1363" t="str">
            <v>unknown</v>
          </cell>
          <cell r="DI1363">
            <v>0</v>
          </cell>
        </row>
        <row r="1364">
          <cell r="B1364" t="str">
            <v>Erodium cygnorum</v>
          </cell>
          <cell r="C1364" t="str">
            <v>Nees</v>
          </cell>
          <cell r="E1364">
            <v>105199</v>
          </cell>
          <cell r="F1364">
            <v>145546</v>
          </cell>
          <cell r="G1364" t="str">
            <v>ExpertGroups/Karplanter/N</v>
          </cell>
          <cell r="H1364" t="str">
            <v>Karplanter</v>
          </cell>
          <cell r="I1364" t="str">
            <v>Karplanter</v>
          </cell>
          <cell r="J1364" t="str">
            <v>NotApplicable</v>
          </cell>
          <cell r="M1364" t="str">
            <v>canNotEstablishWithin50years</v>
          </cell>
          <cell r="AB1364" t="str">
            <v>terrestrial</v>
          </cell>
          <cell r="AE1364" t="str">
            <v>no</v>
          </cell>
          <cell r="AF1364" t="str">
            <v>unknown</v>
          </cell>
          <cell r="AI1364">
            <v>1</v>
          </cell>
          <cell r="AJ1364" t="str">
            <v>V</v>
          </cell>
          <cell r="AW1364" t="str">
            <v>Ingen kjent effekt</v>
          </cell>
          <cell r="AX1364" t="str">
            <v>Ingen kjent effekt</v>
          </cell>
          <cell r="BC1364" t="str">
            <v>Ingen kjent effekt</v>
          </cell>
          <cell r="BD1364" t="str">
            <v>Ingen kjent effekt</v>
          </cell>
          <cell r="BK1364" t="str">
            <v>subtropic_unspecified:Oceania</v>
          </cell>
          <cell r="BM1364" t="str">
            <v>subtropic_unspecified:Oceania</v>
          </cell>
          <cell r="DI1364">
            <v>0</v>
          </cell>
        </row>
        <row r="1365">
          <cell r="B1365" t="str">
            <v>Lathyrus angustifolius</v>
          </cell>
          <cell r="C1365" t="str">
            <v>Medik.</v>
          </cell>
          <cell r="E1365">
            <v>105228</v>
          </cell>
          <cell r="F1365">
            <v>145575</v>
          </cell>
          <cell r="G1365" t="str">
            <v>ExpertGroups/Karplanter/N</v>
          </cell>
          <cell r="H1365" t="str">
            <v>Karplanter</v>
          </cell>
          <cell r="I1365" t="str">
            <v>Karplanter</v>
          </cell>
          <cell r="J1365" t="str">
            <v>NotApplicable</v>
          </cell>
          <cell r="M1365" t="str">
            <v>NotPresentInRegion</v>
          </cell>
          <cell r="AE1365" t="str">
            <v>no</v>
          </cell>
          <cell r="AF1365" t="str">
            <v>unknown</v>
          </cell>
          <cell r="DI1365">
            <v>0</v>
          </cell>
        </row>
        <row r="1366">
          <cell r="B1366" t="str">
            <v>Salix ×boydii</v>
          </cell>
          <cell r="C1366" t="str">
            <v>E.F.Linton</v>
          </cell>
          <cell r="E1366">
            <v>147760</v>
          </cell>
          <cell r="F1366">
            <v>170033</v>
          </cell>
          <cell r="G1366" t="str">
            <v>ExpertGroups/Karplanter/N</v>
          </cell>
          <cell r="H1366" t="str">
            <v>Karplanter</v>
          </cell>
          <cell r="I1366" t="str">
            <v>Karplanter</v>
          </cell>
          <cell r="J1366" t="str">
            <v>NotApplicable</v>
          </cell>
          <cell r="M1366" t="str">
            <v>canNotEstablishWithin50years</v>
          </cell>
          <cell r="AA1366" t="str">
            <v>Etter 1980</v>
          </cell>
          <cell r="AB1366" t="str">
            <v>terrestrial</v>
          </cell>
          <cell r="AD1366" t="str">
            <v>unknown</v>
          </cell>
          <cell r="AE1366" t="str">
            <v>no</v>
          </cell>
          <cell r="AF1366" t="str">
            <v>unknown</v>
          </cell>
          <cell r="AI1366">
            <v>10</v>
          </cell>
          <cell r="AW1366" t="str">
            <v>Ingen kjent effekt</v>
          </cell>
          <cell r="AX1366" t="str">
            <v>Ingen kjent effekt</v>
          </cell>
          <cell r="BC1366" t="str">
            <v>Ingen kjent effekt</v>
          </cell>
          <cell r="BD1366" t="str">
            <v>Ingen kjent effekt</v>
          </cell>
          <cell r="BK1366" t="str">
            <v>temperate_nemoral:Europe</v>
          </cell>
          <cell r="BM1366" t="str">
            <v>temperate_nemoral:Europe</v>
          </cell>
          <cell r="DI1366">
            <v>2</v>
          </cell>
        </row>
        <row r="1367">
          <cell r="B1367" t="str">
            <v>Festuca eskia</v>
          </cell>
          <cell r="C1367" t="str">
            <v>Ramond ex DC.</v>
          </cell>
          <cell r="E1367">
            <v>105203</v>
          </cell>
          <cell r="F1367">
            <v>145550</v>
          </cell>
          <cell r="G1367" t="str">
            <v>ExpertGroups/Karplanter/N</v>
          </cell>
          <cell r="H1367" t="str">
            <v>Karplanter</v>
          </cell>
          <cell r="I1367" t="str">
            <v>Karplanter</v>
          </cell>
          <cell r="J1367" t="str">
            <v>NotApplicable</v>
          </cell>
          <cell r="M1367" t="str">
            <v>canNotEstablishWithin50years</v>
          </cell>
          <cell r="AA1367">
            <v>1971</v>
          </cell>
          <cell r="AB1367" t="str">
            <v>terrestrial</v>
          </cell>
          <cell r="AD1367" t="str">
            <v>unknown</v>
          </cell>
          <cell r="AE1367" t="str">
            <v>no</v>
          </cell>
          <cell r="AF1367" t="str">
            <v>unknown</v>
          </cell>
          <cell r="AI1367">
            <v>5</v>
          </cell>
          <cell r="AJ1367" t="str">
            <v>V</v>
          </cell>
          <cell r="AW1367" t="str">
            <v>Ingen kjent effekt</v>
          </cell>
          <cell r="AX1367" t="str">
            <v>Ingen kjent effekt</v>
          </cell>
          <cell r="BC1367" t="str">
            <v>Ingen kjent effekt</v>
          </cell>
          <cell r="BD1367" t="str">
            <v>Ingen kjent effekt</v>
          </cell>
          <cell r="BK1367" t="str">
            <v>temperate_nemoral:Europe</v>
          </cell>
          <cell r="BM1367" t="str">
            <v>temperate_nemoral:Europe</v>
          </cell>
          <cell r="DI1367">
            <v>0</v>
          </cell>
        </row>
        <row r="1368">
          <cell r="B1368" t="str">
            <v>Hydrangea paniculata</v>
          </cell>
          <cell r="C1368" t="str">
            <v>Siebold</v>
          </cell>
          <cell r="D1368" t="str">
            <v>syrinhortensia</v>
          </cell>
          <cell r="E1368">
            <v>105222</v>
          </cell>
          <cell r="F1368">
            <v>145569</v>
          </cell>
          <cell r="G1368" t="str">
            <v>ExpertGroups/Karplanter/N</v>
          </cell>
          <cell r="H1368" t="str">
            <v>Karplanter</v>
          </cell>
          <cell r="I1368" t="str">
            <v>Karplanter</v>
          </cell>
          <cell r="J1368" t="str">
            <v>NotApplicable</v>
          </cell>
          <cell r="M1368" t="str">
            <v>canNotEstablishWithin50years</v>
          </cell>
          <cell r="AB1368" t="str">
            <v>terrestrial</v>
          </cell>
          <cell r="AD1368" t="str">
            <v>unknown</v>
          </cell>
          <cell r="AE1368" t="str">
            <v>no</v>
          </cell>
          <cell r="AF1368" t="str">
            <v>unknown</v>
          </cell>
          <cell r="AI1368">
            <v>10</v>
          </cell>
          <cell r="AJ1368" t="str">
            <v>V</v>
          </cell>
          <cell r="AW1368" t="str">
            <v>Ingen kjent effekt</v>
          </cell>
          <cell r="AX1368" t="str">
            <v>Ingen kjent effekt</v>
          </cell>
          <cell r="BC1368" t="str">
            <v>Ingen kjent effekt</v>
          </cell>
          <cell r="BD1368" t="str">
            <v>Ingen kjent effekt</v>
          </cell>
          <cell r="BK1368" t="str">
            <v>temperate_boreal:Asia|temperate_nemoral:Asia</v>
          </cell>
          <cell r="BM1368" t="str">
            <v>temperate_boreal:Asia|temperate_nemoral:Europe,Asia,NorthAndCentralAmerica</v>
          </cell>
          <cell r="DI1368">
            <v>0</v>
          </cell>
        </row>
        <row r="1369">
          <cell r="B1369" t="str">
            <v>Salix alba alba</v>
          </cell>
          <cell r="D1369" t="str">
            <v>elvehvitpil</v>
          </cell>
          <cell r="E1369">
            <v>62607</v>
          </cell>
          <cell r="F1369">
            <v>102647</v>
          </cell>
          <cell r="G1369" t="str">
            <v>ExpertGroups/Karplanter/N</v>
          </cell>
          <cell r="H1369" t="str">
            <v>Karplanter</v>
          </cell>
          <cell r="I1369" t="str">
            <v>Karplanter</v>
          </cell>
          <cell r="J1369" t="str">
            <v>NotApplicable</v>
          </cell>
          <cell r="M1369" t="str">
            <v>establishedBefore1800</v>
          </cell>
          <cell r="AA1369" t="str">
            <v>Vet ikke</v>
          </cell>
          <cell r="AB1369" t="str">
            <v>terrestrial</v>
          </cell>
          <cell r="AD1369" t="str">
            <v>other</v>
          </cell>
          <cell r="AE1369" t="str">
            <v>no</v>
          </cell>
          <cell r="AF1369" t="str">
            <v>unknown</v>
          </cell>
          <cell r="AI1369">
            <v>30</v>
          </cell>
          <cell r="AJ1369" t="str">
            <v>V</v>
          </cell>
          <cell r="AK1369" t="str">
            <v>V</v>
          </cell>
          <cell r="AP1369" t="str">
            <v>OsA,Bu,Ve,Te,Aa,Va</v>
          </cell>
          <cell r="AW1369" t="str">
            <v>Ingen kjent effekt</v>
          </cell>
          <cell r="AX1369" t="str">
            <v>Ingen kjent effekt</v>
          </cell>
          <cell r="BC1369" t="str">
            <v>Ingen kjent effekt</v>
          </cell>
          <cell r="BD1369" t="str">
            <v>Ingen kjent effekt</v>
          </cell>
          <cell r="BK1369" t="str">
            <v>temperate_nemoral:Europe,Asia|temperate_dry:Europe,Asia|subtropic_mediterranean:Europe,Asia,Africa</v>
          </cell>
          <cell r="BM1369" t="str">
            <v>temperate_nemoral:Europe,Asia,Oceania,NorthAndCentralAmerica|temperate_dry:Europe,Asia|subtropic_mediterranean:Europe,Asia,Africa,Oceania,NorthAndCentralAmerica</v>
          </cell>
          <cell r="DI1369">
            <v>2</v>
          </cell>
        </row>
        <row r="1370">
          <cell r="B1370" t="str">
            <v>Phleum pratense pratense</v>
          </cell>
          <cell r="D1370" t="str">
            <v>engtimotei</v>
          </cell>
          <cell r="E1370">
            <v>135326</v>
          </cell>
          <cell r="F1370">
            <v>100130</v>
          </cell>
          <cell r="G1370" t="str">
            <v>ExpertGroups/Karplanter/N</v>
          </cell>
          <cell r="H1370" t="str">
            <v>Karplanter</v>
          </cell>
          <cell r="I1370" t="str">
            <v>Karplanter</v>
          </cell>
          <cell r="J1370" t="str">
            <v>NotApplicable</v>
          </cell>
          <cell r="M1370" t="str">
            <v>establishedBefore1800</v>
          </cell>
          <cell r="AA1370">
            <v>1766</v>
          </cell>
          <cell r="AB1370" t="str">
            <v>terrestrial</v>
          </cell>
          <cell r="AE1370" t="str">
            <v>yes</v>
          </cell>
          <cell r="AF1370" t="str">
            <v>unknown</v>
          </cell>
          <cell r="AG1370">
            <v>1766</v>
          </cell>
          <cell r="AH1370" t="str">
            <v>Gunnerus (1766)</v>
          </cell>
          <cell r="AI1370">
            <v>5</v>
          </cell>
          <cell r="AJ1370" t="str">
            <v>V</v>
          </cell>
          <cell r="BK1370" t="str">
            <v>unknown:Europe</v>
          </cell>
          <cell r="BM1370" t="str">
            <v>temperate_boreal:Europe,Asia,NorthAndCentralAmerica|temperate_nemoral:Europe,Asia,Oceania,NorthAndCentralAmerica,SouthAmerica|subtropic_unspecified:NorthAndCentralAmerica|subtropic_mediterranean:Europe</v>
          </cell>
          <cell r="DI1370">
            <v>2</v>
          </cell>
        </row>
        <row r="1371">
          <cell r="B1371" t="str">
            <v>Salix ×smithiana</v>
          </cell>
          <cell r="C1371" t="str">
            <v>Willd.</v>
          </cell>
          <cell r="D1371" t="str">
            <v>namdalspil</v>
          </cell>
          <cell r="E1371">
            <v>137237</v>
          </cell>
          <cell r="F1371">
            <v>102705</v>
          </cell>
          <cell r="G1371" t="str">
            <v>ExpertGroups/Karplanter/N</v>
          </cell>
          <cell r="H1371" t="str">
            <v>Karplanter</v>
          </cell>
          <cell r="I1371" t="str">
            <v>Karplanter</v>
          </cell>
          <cell r="J1371" t="str">
            <v>AlienSpecie</v>
          </cell>
          <cell r="N1371">
            <v>3</v>
          </cell>
          <cell r="P1371" t="str">
            <v>V</v>
          </cell>
          <cell r="Q1371">
            <v>1</v>
          </cell>
          <cell r="T1371" t="str">
            <v>LO</v>
          </cell>
          <cell r="U1371">
            <v>2</v>
          </cell>
          <cell r="V1371" t="str">
            <v>3A,1</v>
          </cell>
          <cell r="W1371" t="str">
            <v>PH</v>
          </cell>
          <cell r="X1371">
            <v>3</v>
          </cell>
          <cell r="Y1371">
            <v>4</v>
          </cell>
          <cell r="Z1371">
            <v>1</v>
          </cell>
          <cell r="AA1371">
            <v>1829</v>
          </cell>
          <cell r="AB1371" t="str">
            <v>terrestrial</v>
          </cell>
          <cell r="AD1371" t="str">
            <v>unknown</v>
          </cell>
          <cell r="AE1371" t="str">
            <v>yes</v>
          </cell>
          <cell r="AF1371" t="str">
            <v>unknown</v>
          </cell>
          <cell r="AG1371">
            <v>1860</v>
          </cell>
          <cell r="AH1371" t="str">
            <v>Ho Etne: Etne prestegård, "Sildebækken"</v>
          </cell>
          <cell r="AI1371">
            <v>15</v>
          </cell>
          <cell r="AJ1371" t="str">
            <v>V</v>
          </cell>
          <cell r="AL1371">
            <v>2</v>
          </cell>
          <cell r="AM1371" t="str">
            <v>importDirect</v>
          </cell>
          <cell r="AN1371">
            <v>5</v>
          </cell>
          <cell r="AO1371" t="str">
            <v>introductionEscaped,spreadNaturalDispersal,introductionReleased</v>
          </cell>
          <cell r="AP1371" t="str">
            <v>Øs,OsA,He,Op,Bu,Ve,Te,Aa,Va,Ro,Ho,Sf,Mr,St,Nt,No</v>
          </cell>
          <cell r="AQ1371">
            <v>500</v>
          </cell>
          <cell r="AR1371">
            <v>6</v>
          </cell>
          <cell r="AS1371">
            <v>3000</v>
          </cell>
          <cell r="AT1371">
            <v>284000</v>
          </cell>
          <cell r="AU1371">
            <v>6000</v>
          </cell>
          <cell r="AV1371">
            <v>20</v>
          </cell>
          <cell r="AW1371" t="str">
            <v>Ingen kjent effekt</v>
          </cell>
          <cell r="AX1371" t="str">
            <v>Ingen kjent effekt</v>
          </cell>
          <cell r="BC1371" t="str">
            <v>Ingen kjent effekt</v>
          </cell>
          <cell r="BD1371" t="str">
            <v>Ingen kjent effekt</v>
          </cell>
          <cell r="BE1371" t="str">
            <v>no</v>
          </cell>
          <cell r="BF1371" t="str">
            <v>no</v>
          </cell>
          <cell r="BK1371" t="str">
            <v>unknown:Europe</v>
          </cell>
          <cell r="BM1371" t="str">
            <v>temperate_boreal:Europe|temperate_nemoral:Europe,NorthAndCentralAmerica</v>
          </cell>
          <cell r="BO1371">
            <v>4</v>
          </cell>
          <cell r="BR1371" t="str">
            <v>RedListCategoryLevel</v>
          </cell>
          <cell r="BT1371">
            <v>2</v>
          </cell>
          <cell r="BU1371" t="str">
            <v>X</v>
          </cell>
          <cell r="BW1371" t="str">
            <v>SpreadYearlyIncreaseObservations</v>
          </cell>
          <cell r="BX1371">
            <v>148</v>
          </cell>
          <cell r="BY1371">
            <v>1</v>
          </cell>
          <cell r="CB1371" t="str">
            <v>T18,T30,T35,T37,T40,T34</v>
          </cell>
          <cell r="CC1371">
            <v>1</v>
          </cell>
          <cell r="CH1371">
            <v>1</v>
          </cell>
          <cell r="CM1371">
            <v>1</v>
          </cell>
          <cell r="CQ1371">
            <v>1</v>
          </cell>
          <cell r="CU1371">
            <v>1</v>
          </cell>
          <cell r="CX1371">
            <v>0</v>
          </cell>
          <cell r="CY1371">
            <v>1</v>
          </cell>
          <cell r="DB1371">
            <v>0</v>
          </cell>
          <cell r="DC1371" t="str">
            <v>Namdalspil &lt;i&gt;Salix &lt;/i&gt;x &lt;i&gt;smithiana&lt;/i&gt; er en hybridart mellom den hjemlige skogselje &lt;i&gt;S. caprea&lt;/i&gt; subsp. &lt;i&gt;caprea&lt;/i&gt; og den fremmede korgpil &lt;i&gt;S. viminalis&lt;/i&gt;. Den er både innført til pryd- og leplantninger og oppstår spontant der korgpil er etablert. Den er delvis fertil og kan i prinsippet krysse seg tilbake med begge foreldrene (se Elven &amp; Fremstad under forb.). Den er etablert i kyststrøk der den svært ofte er plantet, delvis som le og delvis som omtrent eneste busk som tåler et tøft kystklima. Spontant oppstår den nesten bare i flommarkskog der den kan vokse seg opp til ganske mektige trær. Utbredelsen til forvillet namdalspil og spontant oppståtte hybrider er ulik, og hageplanten er langt den hyppigste. Vi vurderer derfor forvillet namdalspil som en fremmed art.</v>
          </cell>
          <cell r="DD1371" t="str">
            <v>&lt;p&gt;Namdalspil er en av de aller mest utbredte hagebuskene i kyststrøk fra Agder til Vesterålen fordi den tåler vind og saltsprøyt. Den kan bli stygg i blåsten, men den overlever. Den er også brukt i stort omfang til leplantninger. Hybridarten er delvis steril, men i de forblåste strøkene der den oftest benyttes, så rives ofte kvister av. Disse rotslår meget lett. Arten synes å være i nokså rask spredning, også i områder der den ikke plantes like ofte (f.eks. Østlandet). Den er nå kjent fra alle fylker til og med Nordland og er vanlig å se i alle ytre kyststrøk fra Vestlandet til Lofoten, ofte som en av de få buskene som kan overleve på vindslitte holmer. Som en hjemlig oppstått hybrid er den hyppigst på Østlandet, spesielt i flommarkskog fra Vestfold nord til Mjøsa. Utbredelsen som forvillet hageplante skiller seg derfor nokså markert fra utbredelsen som spontant oppstått hybrid.&lt;/p&gt;</v>
          </cell>
          <cell r="DE1371" t="str">
            <v>Namdalspil er innført som hagebusk og spres med avrevne (avblåste) kvister.</v>
          </cell>
          <cell r="DF1371" t="str">
            <v>Invasjonspotensialet er moderat, med usikkerhet til stort, som en kombinasjon av lang median levetid og begrenset (med usikkerhet til moderat) ekspansjonshastighet. Ekspansjonshastigheten kan være undervurdert, og denne arten har kanskje heller stort invasjonspotensial.</v>
          </cell>
          <cell r="DG1371" t="str">
            <v>Arten vurderes til ingen kjent økologisk effekt. I prinsippet kan den ha introgressiv hybridisering med stedegen skogselje, men vi har ikke sett spor av introgresjon i skogselje, til tross for at namdalspil har vært i landet lenge og i nær kontakt med skogselje i stordelen av utbredelsesområdet. Vi anser derfor introgresjon som usannsynlig og velger derfor å se bort fra denne effekten.</v>
          </cell>
          <cell r="DH1371" t="str">
            <v>&lt;p&gt;Namdalspil vurderes til låg økologisk risiko, men med usikkerhet til potensielt høg risiko, og bare på grunn av invasjonspotensialet. Arten ble i 2012 vurdert til potensielt høg risiko. Nedjustering på invasjonspotensialet skyldes en annen beregningsmåte for ekspansjonshastighet.&lt;/p&gt;</v>
          </cell>
          <cell r="DI1371">
            <v>1</v>
          </cell>
        </row>
        <row r="1372">
          <cell r="B1372" t="str">
            <v>Salix ×stipularis</v>
          </cell>
          <cell r="C1372" t="str">
            <v>Sm.</v>
          </cell>
          <cell r="D1372" t="str">
            <v>spissørevier</v>
          </cell>
          <cell r="E1372">
            <v>137239</v>
          </cell>
          <cell r="F1372">
            <v>102707</v>
          </cell>
          <cell r="G1372" t="str">
            <v>ExpertGroups/Karplanter/N</v>
          </cell>
          <cell r="H1372" t="str">
            <v>Karplanter</v>
          </cell>
          <cell r="I1372" t="str">
            <v>Karplanter</v>
          </cell>
          <cell r="J1372" t="str">
            <v>NotApplicable</v>
          </cell>
          <cell r="M1372" t="str">
            <v>canNotEstablishWithin50years</v>
          </cell>
          <cell r="AA1372">
            <v>1992</v>
          </cell>
          <cell r="AB1372" t="str">
            <v>terrestrial</v>
          </cell>
          <cell r="AD1372" t="str">
            <v>unknown</v>
          </cell>
          <cell r="AE1372" t="str">
            <v>no</v>
          </cell>
          <cell r="AF1372" t="str">
            <v>unknown</v>
          </cell>
          <cell r="AI1372">
            <v>15</v>
          </cell>
          <cell r="AW1372" t="str">
            <v>Ingen kjent effekt</v>
          </cell>
          <cell r="AX1372" t="str">
            <v>Ingen kjent effekt</v>
          </cell>
          <cell r="BC1372" t="str">
            <v>Ingen kjent effekt</v>
          </cell>
          <cell r="BD1372" t="str">
            <v>Ingen kjent effekt</v>
          </cell>
          <cell r="BK1372" t="str">
            <v>unknown:Europe</v>
          </cell>
          <cell r="BM1372" t="str">
            <v>temperate_nemoral:Europe</v>
          </cell>
          <cell r="DI1372">
            <v>0</v>
          </cell>
        </row>
        <row r="1373">
          <cell r="B1373" t="str">
            <v>Salix alba sericea</v>
          </cell>
          <cell r="C1373" t="str">
            <v>Gaudin</v>
          </cell>
          <cell r="D1373" t="str">
            <v>sølvpil</v>
          </cell>
          <cell r="E1373">
            <v>137246</v>
          </cell>
          <cell r="F1373">
            <v>102649</v>
          </cell>
          <cell r="G1373" t="str">
            <v>ExpertGroups/Karplanter/N</v>
          </cell>
          <cell r="H1373" t="str">
            <v>Karplanter</v>
          </cell>
          <cell r="I1373" t="str">
            <v>Karplanter</v>
          </cell>
          <cell r="J1373" t="str">
            <v>AlienSpecie</v>
          </cell>
          <cell r="N1373">
            <v>3</v>
          </cell>
          <cell r="Q1373">
            <v>1</v>
          </cell>
          <cell r="T1373" t="str">
            <v>LO</v>
          </cell>
          <cell r="U1373">
            <v>2</v>
          </cell>
          <cell r="V1373" t="str">
            <v>3AB,1</v>
          </cell>
          <cell r="AA1373">
            <v>1875</v>
          </cell>
          <cell r="AB1373" t="str">
            <v>terrestrial</v>
          </cell>
          <cell r="AD1373" t="str">
            <v>unknown</v>
          </cell>
          <cell r="AE1373" t="str">
            <v>no</v>
          </cell>
          <cell r="AF1373" t="str">
            <v>unknown</v>
          </cell>
          <cell r="AI1373">
            <v>30</v>
          </cell>
          <cell r="AJ1373" t="str">
            <v>V</v>
          </cell>
          <cell r="AK1373" t="str">
            <v>V</v>
          </cell>
          <cell r="AL1373">
            <v>1</v>
          </cell>
          <cell r="AM1373" t="str">
            <v>importDirect</v>
          </cell>
          <cell r="AN1373">
            <v>4</v>
          </cell>
          <cell r="AO1373" t="str">
            <v>introductionEscaped,spreadNaturalDispersal</v>
          </cell>
          <cell r="AP1373" t="str">
            <v>Øs,OsA,He,Bu,Ve,Ro,Sf,Nt</v>
          </cell>
          <cell r="AQ1373">
            <v>100</v>
          </cell>
          <cell r="AR1373">
            <v>6</v>
          </cell>
          <cell r="AS1373">
            <v>600</v>
          </cell>
          <cell r="AT1373">
            <v>91400</v>
          </cell>
          <cell r="AU1373">
            <v>1200</v>
          </cell>
          <cell r="AV1373">
            <v>50</v>
          </cell>
          <cell r="AW1373" t="str">
            <v>Ingen kjent effekt</v>
          </cell>
          <cell r="AX1373" t="str">
            <v>Ingen kjent effekt</v>
          </cell>
          <cell r="BC1373" t="str">
            <v>Ingen kjent effekt</v>
          </cell>
          <cell r="BD1373" t="str">
            <v>Ingen kjent effekt</v>
          </cell>
          <cell r="BE1373" t="str">
            <v>no</v>
          </cell>
          <cell r="BF1373" t="str">
            <v>no</v>
          </cell>
          <cell r="BG1373" t="str">
            <v>V</v>
          </cell>
          <cell r="BK1373" t="str">
            <v>unknown:Europe</v>
          </cell>
          <cell r="BM1373" t="str">
            <v>temperate_nemoral:Europe|temperate_dry:Europe|subtropic_mediterranean:Europe</v>
          </cell>
          <cell r="BO1373">
            <v>3</v>
          </cell>
          <cell r="BR1373" t="str">
            <v>RedListCategoryLevel</v>
          </cell>
          <cell r="BT1373">
            <v>3</v>
          </cell>
          <cell r="BW1373" t="str">
            <v>SpreadYearlyIncreaseObservations</v>
          </cell>
          <cell r="BX1373">
            <v>251</v>
          </cell>
          <cell r="BY1373">
            <v>1</v>
          </cell>
          <cell r="CB1373" t="str">
            <v>V10,V13,T35,T36,T40</v>
          </cell>
          <cell r="CC1373">
            <v>1</v>
          </cell>
          <cell r="CH1373">
            <v>1</v>
          </cell>
          <cell r="CM1373">
            <v>1</v>
          </cell>
          <cell r="CQ1373">
            <v>1</v>
          </cell>
          <cell r="CU1373">
            <v>1</v>
          </cell>
          <cell r="CX1373">
            <v>0</v>
          </cell>
          <cell r="CY1373">
            <v>1</v>
          </cell>
          <cell r="DB1373">
            <v>0</v>
          </cell>
          <cell r="DC1373" t="str">
            <v>Sølvpil er en kulturrase av kvitpil, &lt;i&gt;Salix alba&lt;/i&gt; var. &lt;i&gt;sericea&lt;/i&gt;, dyrkes oftest som et tre som kan bli meget stort. Den formerer seg ved avskårne og avbrukne kvister og kan formere seg seksuelt med frø. Den anses av Berg &amp; Christensen (2000) å ha blitt innført til Skandinavia ca. år 1900, men det første norske funnet, trolig som plantet, er allerede fra 1875. Den er i raskt økende bruk som prydtre, både i privathager og i anlegg.</v>
          </cell>
          <cell r="DD1373" t="str">
            <v>Planten er funnet spredt ut i norsk natur som enkelttre eller små grupper, trolig alltid med bakgrunn i utkast av hageavfall og litt spredning langs vassdrag. Den er først dokumentert som funnet utafor hager i Øf Fredrikstad i 1981 (og estimatet ved kjøring av R-skriptet er etablering rundt 1960). Arten kan ha vært oversett. Det er 25 dokumenterte funn de siste 35 årene, fra Østfold inn til Mjøsområdet i Hedmark og langs kysten til Nord-Trøndelag, og vi tror at mørketallet kan være høgt. Det kan også allerede være dokumentert funn fra flere andre steder fordi 125 herbariebelegg fra norsk natur, fra Østfold inn til Oppland og langs kysten til Rogaland (og i Nord-Trøndelag), ikke har vært tilgjengelig for identitetskontroll. Trolig hører minst halvparten av disse til var. &lt;i&gt;sericea&lt;/i&gt;.</v>
          </cell>
          <cell r="DE1373" t="str">
            <v>Varieteten er innført som hageplante. Den er videre spredt med avskårne og avbrukne kvister som egenspres langs vassveier.</v>
          </cell>
          <cell r="DF1373" t="str">
            <v>Invasjonspotensialet er moderat (moderat lang median levetid og moderat ekspansjonshastighet), men foreløpig ikke registrert med seksuelt reproduserende bestand. Hageplantene er nesten alltid hannplanter, noe som gjør mulighetene for frøreproduksjon små.</v>
          </cell>
          <cell r="DG1373" t="str">
            <v>Sølvpil vurderes til ingen kjent økologisk effekt. Arten &lt;i&gt;Salix alba&lt;/i&gt;, inkludert kultivarrasen sølvpil var. &lt;i&gt;sericea&lt;/i&gt;, kan hybridisere med den stedegne arten istervier &lt;i&gt;S. pentandra&lt;/i&gt;. Hybridiseringen må skje ved at istervier pollineres fra sølvpil. Hybriden mellom de to artene er hyppig, har et visst potensial for videre hybridisering (se grønnpil &lt;i&gt;S. &lt;/i&gt;x &lt;i&gt;fragilis&lt;/i&gt;), og representerer dermed i prinsippet en introgresjonsrisiko. Omfanget er trolig svært begrenset, og dessuten begrenset til de små delene av landet der sølvpil (og kvitpil ellers) dyrkes i nærheten av istervier. Vi har ikke sett spor av introgresjon i bestander av istervier fra kvitpil. Vi anser dermed denne effekten som usannsynlig og velger å se bort fra den.</v>
          </cell>
          <cell r="DH1373" t="str">
            <v>Sølvpil vurderes til låg økologisk risiko i norsk natur, og bare på grunn av invasjonspotensialet. Varietetene/kultivarene av kvitpil ble ikke vurdert i forrige runde i 2012. De vurderes denne gang fordi de lander i noe ulike risikokategorier.</v>
          </cell>
          <cell r="DI1373">
            <v>1</v>
          </cell>
        </row>
        <row r="1374">
          <cell r="B1374" t="str">
            <v>Salix alba vitellina</v>
          </cell>
          <cell r="C1374" t="str">
            <v>(L.) Stokes</v>
          </cell>
          <cell r="D1374" t="str">
            <v>gullpil</v>
          </cell>
          <cell r="E1374">
            <v>137247</v>
          </cell>
          <cell r="F1374">
            <v>102650</v>
          </cell>
          <cell r="G1374" t="str">
            <v>ExpertGroups/Karplanter/N</v>
          </cell>
          <cell r="H1374" t="str">
            <v>Karplanter</v>
          </cell>
          <cell r="I1374" t="str">
            <v>Karplanter</v>
          </cell>
          <cell r="J1374" t="str">
            <v>AlienSpecie</v>
          </cell>
          <cell r="N1374">
            <v>3</v>
          </cell>
          <cell r="Q1374">
            <v>1</v>
          </cell>
          <cell r="T1374" t="str">
            <v>LO</v>
          </cell>
          <cell r="U1374">
            <v>2</v>
          </cell>
          <cell r="V1374" t="str">
            <v>3A,1</v>
          </cell>
          <cell r="AA1374">
            <v>1865</v>
          </cell>
          <cell r="AB1374" t="str">
            <v>terrestrial</v>
          </cell>
          <cell r="AD1374" t="str">
            <v>unknown</v>
          </cell>
          <cell r="AE1374" t="str">
            <v>no</v>
          </cell>
          <cell r="AF1374" t="str">
            <v>unknown</v>
          </cell>
          <cell r="AI1374">
            <v>30</v>
          </cell>
          <cell r="AJ1374" t="str">
            <v>V</v>
          </cell>
          <cell r="AK1374" t="str">
            <v>V</v>
          </cell>
          <cell r="AL1374">
            <v>1</v>
          </cell>
          <cell r="AM1374" t="str">
            <v>importDirect</v>
          </cell>
          <cell r="AN1374">
            <v>4</v>
          </cell>
          <cell r="AO1374" t="str">
            <v>introductionEscaped,spreadNaturalDispersal</v>
          </cell>
          <cell r="AP1374" t="str">
            <v>Øs,OsA,He,Bu,Ve,Te,Nt</v>
          </cell>
          <cell r="AQ1374">
            <v>80</v>
          </cell>
          <cell r="AR1374">
            <v>6</v>
          </cell>
          <cell r="AS1374">
            <v>480</v>
          </cell>
          <cell r="AT1374">
            <v>27700</v>
          </cell>
          <cell r="AU1374">
            <v>960</v>
          </cell>
          <cell r="AV1374">
            <v>50</v>
          </cell>
          <cell r="AW1374" t="str">
            <v>Ingen kjent effekt</v>
          </cell>
          <cell r="AX1374" t="str">
            <v>Ingen kjent effekt</v>
          </cell>
          <cell r="BC1374" t="str">
            <v>Ingen kjent effekt</v>
          </cell>
          <cell r="BD1374" t="str">
            <v>Ingen kjent effekt</v>
          </cell>
          <cell r="BE1374" t="str">
            <v>no</v>
          </cell>
          <cell r="BF1374" t="str">
            <v>no</v>
          </cell>
          <cell r="BG1374" t="str">
            <v>V</v>
          </cell>
          <cell r="BK1374" t="str">
            <v>unknown:Europe</v>
          </cell>
          <cell r="BM1374" t="str">
            <v>temperate_nemoral:Europe|temperate_dry:Europe|unknown:Europe</v>
          </cell>
          <cell r="BO1374">
            <v>3</v>
          </cell>
          <cell r="BR1374" t="str">
            <v>RedListCategoryLevel</v>
          </cell>
          <cell r="BT1374">
            <v>2</v>
          </cell>
          <cell r="BU1374" t="str">
            <v>X</v>
          </cell>
          <cell r="BW1374" t="str">
            <v>SpreadYearlyIncreaseObservations</v>
          </cell>
          <cell r="BX1374">
            <v>158</v>
          </cell>
          <cell r="BY1374">
            <v>1</v>
          </cell>
          <cell r="CB1374" t="str">
            <v>T30,T35,T40,V10,V8</v>
          </cell>
          <cell r="CC1374">
            <v>1</v>
          </cell>
          <cell r="CH1374">
            <v>1</v>
          </cell>
          <cell r="CM1374">
            <v>1</v>
          </cell>
          <cell r="CQ1374">
            <v>1</v>
          </cell>
          <cell r="CU1374">
            <v>1</v>
          </cell>
          <cell r="CX1374">
            <v>0</v>
          </cell>
          <cell r="CY1374">
            <v>1</v>
          </cell>
          <cell r="DB1374">
            <v>0</v>
          </cell>
          <cell r="DC1374" t="str">
            <v>&lt;p&gt;Gullpil er en kulturrase av kvitpil, &lt;i&gt;Salix alba&lt;/i&gt; var. &lt;i&gt;vitellina&lt;/i&gt;, dyrkes oftest som en stor busk eller som et tre som kan bli meget stort. Den formerer seg ved avskårne og avbrukne kvister og kan formere seg seksuelt med frø. Den er i raskt økende bruk som prydtre, både i privathager og i anlegg.&lt;/p&gt;</v>
          </cell>
          <cell r="DD1374" t="str">
            <v>Gullpil er funnet spredt ut i norsk natur som enkelttre eller små grupper, trolig alltid med bakgrunn i utkast av hageavfall og litt spredning langs vassdrag. Først funnet forvillet i Ak Asker i 1964, og senere med jamn økning i Østfold (først registrert i 2010), Akershus med Oslo, Hedmark (først i Ringsaker 2001), Buskerud (først i 1991, mange steder), Vestfold (først i 1988), Telemark (først i Kragerø i 1967), og i Nord-Trøndelag (først i Steinkjer i 2013). Ved kjøring av R-skriptet for ekspansjonshastighet, er beste estimat for start i norsk ekspansjon ca. 1946. Det kan også allerede være dokumentert funn fra flere andre steder fordi 125 herbariebelegg fra norsk natur, fra Østfold inn til Oppland og langs kysten til Rogaland (og i Nord-Trøndelag), ikke har vært tilgjengelig for identitetskontroll. Trolig hører opp mot halvparten av disse til var. &lt;i&gt;vitellina&lt;/i&gt;. Vi tror at mørketallet kan være høgt.</v>
          </cell>
          <cell r="DE1374" t="str">
            <v>&lt;p&gt;Varieteten er innført som hageplante. Den spres med avskårne og avbrukne kvister som rotslår og som transporteres langs vassveier.&lt;/p&gt;</v>
          </cell>
          <cell r="DF1374" t="str">
            <v>&lt;p&gt;Invasjonspotensialet er moderat, en kombinasjon av moderat median levetid og begrenset (med usikkerhet til moderat) ekspansjonshastighet. Foreløpig er ikke planten registrert med reproduserende bestand, og all økning skyldes avbrukne kvister. Hageplantene er nesten alltid hannplanter, noe som gjør mulighetene for frøreproduksjon små.&lt;/p&gt;</v>
          </cell>
          <cell r="DG1374" t="str">
            <v>Gullpil vurderes til ingen kjent økologisk effekt. Arten &lt;i&gt;Salix alba&lt;/i&gt;, inkludert kultivarrasen gullpil var. &lt;i&gt;vitellina&lt;/i&gt;, kan hybridisere med den stedegne arten istervier &lt;i&gt;S. pentandra&lt;/i&gt;. Hybridiseringen må skje ved at istervier pollineres fra sølvpil. Hybriden mellom de to artene er hyppig, har et visst potensial for videre hybridisering (se grønnpil &lt;i&gt;S. &lt;/i&gt;x &lt;i&gt;fragilis&lt;/i&gt;), og representerer dermed i prinsippet en introgresjonsrisiko. Omfanget er trolig svært begrenset, og dessuten begrenset til de små delene av landet der sølvpil (og kvitpil ellers) dyrkes i nærheten av istervier. Vi har ikke sett spor av introgresjon i bestander av istervier fra kvitpil. Vi anser dermed denne effekten som usannsynlig og velger å se bort fra den.</v>
          </cell>
          <cell r="DH1374" t="str">
            <v>&lt;p&gt;Gullpil vurderes til låg økologisk risiko, og bare på grunn av invasjonspotensialet. Varietetene/kultivarene av kvitpil ble ikke vurdert i forrige runde i 2012. De vurderes denne gang fordi de lander i nokså ulike risikokategorier.&lt;br/&gt;&lt;/p&gt;</v>
          </cell>
          <cell r="DI1374">
            <v>0</v>
          </cell>
        </row>
        <row r="1375">
          <cell r="B1375" t="str">
            <v>Salix ×fragilis</v>
          </cell>
          <cell r="C1375" t="str">
            <v>L.</v>
          </cell>
          <cell r="D1375" t="str">
            <v>grønnpil</v>
          </cell>
          <cell r="E1375">
            <v>145400</v>
          </cell>
          <cell r="F1375">
            <v>129589</v>
          </cell>
          <cell r="G1375" t="str">
            <v>ExpertGroups/Karplanter/N</v>
          </cell>
          <cell r="H1375" t="str">
            <v>Karplanter</v>
          </cell>
          <cell r="I1375" t="str">
            <v>Karplanter</v>
          </cell>
          <cell r="J1375" t="str">
            <v>AlienSpecie</v>
          </cell>
          <cell r="N1375">
            <v>3</v>
          </cell>
          <cell r="P1375" t="str">
            <v>V</v>
          </cell>
          <cell r="Q1375">
            <v>3</v>
          </cell>
          <cell r="T1375" t="str">
            <v>HI</v>
          </cell>
          <cell r="U1375">
            <v>4</v>
          </cell>
          <cell r="V1375" t="str">
            <v>3A,3DH</v>
          </cell>
          <cell r="W1375" t="str">
            <v>SE</v>
          </cell>
          <cell r="X1375">
            <v>5</v>
          </cell>
          <cell r="Y1375">
            <v>4</v>
          </cell>
          <cell r="Z1375">
            <v>3</v>
          </cell>
          <cell r="AA1375">
            <v>1834</v>
          </cell>
          <cell r="AB1375" t="str">
            <v>terrestrial</v>
          </cell>
          <cell r="AD1375" t="str">
            <v>unknown</v>
          </cell>
          <cell r="AE1375" t="str">
            <v>yes</v>
          </cell>
          <cell r="AF1375" t="str">
            <v>unknown</v>
          </cell>
          <cell r="AG1375">
            <v>1834</v>
          </cell>
          <cell r="AH1375" t="str">
            <v>Bu Hole: Storøya</v>
          </cell>
          <cell r="AI1375">
            <v>20</v>
          </cell>
          <cell r="AK1375" t="str">
            <v>V</v>
          </cell>
          <cell r="AL1375">
            <v>2</v>
          </cell>
          <cell r="AM1375" t="str">
            <v>importDirect</v>
          </cell>
          <cell r="AN1375">
            <v>4</v>
          </cell>
          <cell r="AO1375" t="str">
            <v>introductionEscaped,spreadNaturalDispersal</v>
          </cell>
          <cell r="AP1375" t="str">
            <v>Øs,OsA,He,Op,Bu,Ve,Te,Aa,Va,Ro,Ho,Sf,Mr,St,Nt</v>
          </cell>
          <cell r="AQ1375">
            <v>1752</v>
          </cell>
          <cell r="AR1375">
            <v>3</v>
          </cell>
          <cell r="AS1375">
            <v>5256</v>
          </cell>
          <cell r="AT1375">
            <v>196000</v>
          </cell>
          <cell r="AU1375">
            <v>10500</v>
          </cell>
          <cell r="AV1375">
            <v>30</v>
          </cell>
          <cell r="AW1375" t="str">
            <v>Ingen kjent effekt</v>
          </cell>
          <cell r="AX1375" t="str">
            <v>Ingen kjent effekt</v>
          </cell>
          <cell r="BC1375" t="str">
            <v>Ingen kjent effekt</v>
          </cell>
          <cell r="BD1375" t="str">
            <v>Ingen kjent effekt</v>
          </cell>
          <cell r="BE1375" t="str">
            <v>no</v>
          </cell>
          <cell r="BF1375" t="str">
            <v>no</v>
          </cell>
          <cell r="BG1375" t="str">
            <v>V</v>
          </cell>
          <cell r="BH1375" t="str">
            <v>V</v>
          </cell>
          <cell r="BI1375" t="str">
            <v>V</v>
          </cell>
          <cell r="BK1375" t="str">
            <v>unknown:Europe</v>
          </cell>
          <cell r="BM1375" t="str">
            <v>temperate_boreal:Europe|temperate_nemoral:Europe,Asia,Oceania,NorthAndCentralAmerica|subtropic_mediterranean:Europe,Asia,Oceania|subtropic_caperegion:Africa</v>
          </cell>
          <cell r="BO1375">
            <v>4</v>
          </cell>
          <cell r="BR1375" t="str">
            <v>RedListCategoryLevel</v>
          </cell>
          <cell r="BT1375">
            <v>2</v>
          </cell>
          <cell r="BU1375" t="str">
            <v>X</v>
          </cell>
          <cell r="BW1375" t="str">
            <v>SpreadYearlyIncreaseObservations</v>
          </cell>
          <cell r="BX1375">
            <v>151</v>
          </cell>
          <cell r="BY1375">
            <v>1</v>
          </cell>
          <cell r="CB1375" t="str">
            <v>T18,T21,T30,T35,T36,T40,T4,V10,V8</v>
          </cell>
          <cell r="CC1375">
            <v>3</v>
          </cell>
          <cell r="CG1375" t="str">
            <v>T18,T30</v>
          </cell>
          <cell r="CH1375">
            <v>1</v>
          </cell>
          <cell r="CL1375" t="str">
            <v>T18,T30,V8,T18,T30</v>
          </cell>
          <cell r="CM1375">
            <v>1</v>
          </cell>
          <cell r="CQ1375">
            <v>1</v>
          </cell>
          <cell r="CT1375" t="str">
            <v>T30,V10,V8</v>
          </cell>
          <cell r="CU1375">
            <v>3</v>
          </cell>
          <cell r="CW1375" t="str">
            <v>X</v>
          </cell>
          <cell r="CX1375">
            <v>1</v>
          </cell>
          <cell r="CY1375">
            <v>1</v>
          </cell>
          <cell r="DB1375">
            <v>0</v>
          </cell>
          <cell r="DC1375" t="str">
            <v>Grønnpil &lt;i&gt;Salix &lt;/i&gt;x &lt;i&gt;fragilis&lt;/i&gt; (tidligere som &lt;i&gt;S. &lt;/i&gt;x &lt;i&gt;rubens&lt;/i&gt;) er potensielt et meget stort tre opp til 25 m, men opptrer oftere som en stor busk. Den formerer seg effektivt med avbrukne grener, en karakter nedarvet fra den ene av foreldreartene, skjørpil &lt;i&gt;S. euxina&lt;/i&gt;. Den andre foreldrearten er kvitpil &lt;i&gt;S. alba&lt;/i&gt;, og ofte kan man spore hvilken av den sistnevnte artens varieteter som er gått inn i hybriden (se dokumentasjonstabell). Grønnpil er trolig frøsteril, men neppe pollensteril. Den kan opplagt pollinere den hjemlige arten istervier &lt;i&gt;S. pentandra&lt;/i&gt; og danne trippelhybrider (kalt trippelpil &lt;i&gt;S. &lt;/i&gt;x &lt;i&gt;pentandroides&lt;/i&gt;) som ikke er sjeldne der grønnpil og istervier forekommer sammen i flommark.</v>
          </cell>
          <cell r="DD1375" t="str">
            <v>&lt;p&gt;Grønnpil er gammel i kultur, kanskje fra sent 1700-tall i Norge, og er først notert forvillet i 1834 i Bu Hole: Storøya i Tyrifjorden. Allerede i 1850 var den notert fra 15 forekomster i tre fylker. Den har siden økt jamt og trutt inntil den nå er kjent fra 450-500 forekomster i alle fylker nord til og med Nord-Trøndelag. Den er trolig nesten eller helt frøsteril, men må ha fungerende pollen ettersom den danner hybrider introgressivt med stedegen istervier &lt;em&gt;S. pentandra &lt;/em&gt;på et stort antall steder i seks fylker og også med stedegen mandelpil &lt;em&gt;S. triandra &lt;/em&gt;noen få steder.&lt;/p&gt;</v>
          </cell>
          <cell r="DE1375" t="str">
            <v>Den er innført som hageplante, og spres ut fra hager ved avbrukne og avskårne kvister. Grønnpil har omfattende egenspredning med kvister langs vassdrag og langs kysten.</v>
          </cell>
          <cell r="DF1375" t="str">
            <v>Invasjonsotensialet er moderat (med usikkerhet til stort), en kombinasjon av lang median levetid og begrenset (med usikkerhet til moderat) ekspansjonshastighet. Arten har vært så lenge i landet, og ekspandert så jamt, at nyetablering ikke skjer så fort lenger. Arten er nå et hyppig innslag i storparten av velutviklete flommarkskoger langs vassdrag på søndre og midtre Østlandet og under tilsvarende etablering langs kysten og nordover.</v>
          </cell>
          <cell r="DG1375" t="str">
            <v>Grønnpil vurderes å ha middels økologisk effekt. Arten endrer artssammensetningen og fortrenger andre arter, deriblant truete, i flere flommark-naturtyper, men bare lokalt (sensu Artsdatabanken) einne de truete artenes utbredelse. Den har dessuten godt dokumentert hybridisering med en hjemlig art (istervier &lt;i&gt;S. pentandra&lt;/i&gt;), se Elven &amp; Fremstad (under forb.). Hybridiseringen er potensielt introgressiv, men vi har satt usikkerhet nedover for denne effekten fordi den ikke synes å påvirke stedegne bestander av istervier i noen merkbar grad.</v>
          </cell>
          <cell r="DH1375" t="str">
            <v>&lt;p&gt;Grønnpil vurderes til høg økologisk risiko, med usikkerhet til svært høg risiko. Arten inntar strender, åpen flommark og flommarkskog og blir raskt en av de dominerende treartene, med opplagt fortrengning av stedegne arter. Den er nå meget vanlig langs de fleste større og mindre vassdrag på søndre Østlandet og også utbredt i andre landsdeler.&lt;/p&gt;</v>
          </cell>
          <cell r="DI1375">
            <v>1</v>
          </cell>
        </row>
        <row r="1376">
          <cell r="B1376" t="str">
            <v>Salvia divinorum</v>
          </cell>
          <cell r="C1376" t="str">
            <v>Epling &amp; Játiva</v>
          </cell>
          <cell r="E1376">
            <v>141414</v>
          </cell>
          <cell r="F1376">
            <v>170488</v>
          </cell>
          <cell r="G1376" t="str">
            <v>ExpertGroups/Karplanter/N</v>
          </cell>
          <cell r="H1376" t="str">
            <v>Karplanter</v>
          </cell>
          <cell r="I1376" t="str">
            <v>Karplanter</v>
          </cell>
          <cell r="J1376" t="str">
            <v>NotApplicable</v>
          </cell>
          <cell r="M1376" t="str">
            <v>canNotEstablishWithin50years</v>
          </cell>
          <cell r="AA1376" t="str">
            <v>2014 ca</v>
          </cell>
          <cell r="AB1376" t="str">
            <v>terrestrial</v>
          </cell>
          <cell r="AD1376" t="str">
            <v>unknown</v>
          </cell>
          <cell r="AE1376" t="str">
            <v>no</v>
          </cell>
          <cell r="AF1376" t="str">
            <v>unknown</v>
          </cell>
          <cell r="AI1376">
            <v>5</v>
          </cell>
          <cell r="AJ1376" t="str">
            <v>V</v>
          </cell>
          <cell r="AK1376" t="str">
            <v>V</v>
          </cell>
          <cell r="AW1376" t="str">
            <v>Relativt mildt narkotikum, reseptbelagt i Norge.</v>
          </cell>
          <cell r="AX1376" t="str">
            <v>Ingen kjent effekt</v>
          </cell>
          <cell r="BC1376" t="str">
            <v>Ingen kjent effekt</v>
          </cell>
          <cell r="BD1376" t="str">
            <v>Ingen kjent effekt</v>
          </cell>
          <cell r="BK1376" t="str">
            <v>subtropic_unspecified:NorthAndCentralAmerica|tropic:NorthAndCentralAmerica</v>
          </cell>
          <cell r="BM1376" t="str">
            <v>subtropic_unspecified:NorthAndCentralAmerica|tropic:NorthAndCentralAmerica</v>
          </cell>
          <cell r="DI1376">
            <v>0</v>
          </cell>
        </row>
        <row r="1377">
          <cell r="B1377" t="str">
            <v>Salvia elegans</v>
          </cell>
          <cell r="C1377" t="str">
            <v>Vahl</v>
          </cell>
          <cell r="E1377">
            <v>140827</v>
          </cell>
          <cell r="F1377">
            <v>170018</v>
          </cell>
          <cell r="G1377" t="str">
            <v>ExpertGroups/Karplanter/N</v>
          </cell>
          <cell r="H1377" t="str">
            <v>Karplanter</v>
          </cell>
          <cell r="I1377" t="str">
            <v>Karplanter</v>
          </cell>
          <cell r="J1377" t="str">
            <v>NotApplicable</v>
          </cell>
          <cell r="M1377" t="str">
            <v>canNotEstablishWithin50years</v>
          </cell>
          <cell r="AA1377">
            <v>2012</v>
          </cell>
          <cell r="AB1377" t="str">
            <v>terrestrial</v>
          </cell>
          <cell r="AD1377" t="str">
            <v>unknown</v>
          </cell>
          <cell r="AE1377" t="str">
            <v>no</v>
          </cell>
          <cell r="AF1377" t="str">
            <v>unknown</v>
          </cell>
          <cell r="AI1377">
            <v>5</v>
          </cell>
          <cell r="AJ1377" t="str">
            <v>V</v>
          </cell>
          <cell r="AW1377" t="str">
            <v>Ingen kjent effekt</v>
          </cell>
          <cell r="AX1377" t="str">
            <v>Ingen kjent effekt</v>
          </cell>
          <cell r="BC1377" t="str">
            <v>Ingen kjent effekt</v>
          </cell>
          <cell r="BD1377" t="str">
            <v>Ingen kjent effekt</v>
          </cell>
          <cell r="BK1377" t="str">
            <v>subtropic_unspecified:NorthAndCentralAmerica|tropic:NorthAndCentralAmerica</v>
          </cell>
          <cell r="BM1377" t="str">
            <v>subtropic_unspecified:NorthAndCentralAmerica|tropic:NorthAndCentralAmerica</v>
          </cell>
          <cell r="DI1377">
            <v>0</v>
          </cell>
        </row>
        <row r="1378">
          <cell r="B1378" t="str">
            <v>Salvia nemorosa</v>
          </cell>
          <cell r="C1378" t="str">
            <v>L.</v>
          </cell>
          <cell r="D1378" t="str">
            <v>steppesalvie</v>
          </cell>
          <cell r="E1378">
            <v>137375</v>
          </cell>
          <cell r="F1378">
            <v>102355</v>
          </cell>
          <cell r="G1378" t="str">
            <v>ExpertGroups/Karplanter/N</v>
          </cell>
          <cell r="H1378" t="str">
            <v>Karplanter</v>
          </cell>
          <cell r="I1378" t="str">
            <v>Karplanter</v>
          </cell>
          <cell r="J1378" t="str">
            <v>AlienSpecie</v>
          </cell>
          <cell r="N1378">
            <v>1</v>
          </cell>
          <cell r="Q1378">
            <v>1</v>
          </cell>
          <cell r="T1378" t="str">
            <v>NK</v>
          </cell>
          <cell r="U1378">
            <v>1</v>
          </cell>
          <cell r="V1378" t="str">
            <v>1,1</v>
          </cell>
          <cell r="X1378">
            <v>1</v>
          </cell>
          <cell r="Y1378">
            <v>1</v>
          </cell>
          <cell r="Z1378">
            <v>1</v>
          </cell>
          <cell r="AA1378">
            <v>1897</v>
          </cell>
          <cell r="AB1378" t="str">
            <v>terrestrial</v>
          </cell>
          <cell r="AD1378" t="str">
            <v>origin,unknown</v>
          </cell>
          <cell r="AE1378" t="str">
            <v>yes</v>
          </cell>
          <cell r="AF1378" t="str">
            <v>unknown</v>
          </cell>
          <cell r="AG1378">
            <v>1906</v>
          </cell>
          <cell r="AH1378" t="str">
            <v>Te Skien: Bøle (mølle)</v>
          </cell>
          <cell r="AI1378">
            <v>5</v>
          </cell>
          <cell r="AJ1378" t="str">
            <v>V</v>
          </cell>
          <cell r="AN1378">
            <v>3</v>
          </cell>
          <cell r="AO1378" t="str">
            <v>introductionTransportpollution,introductionStowaway</v>
          </cell>
          <cell r="AP1378" t="str">
            <v>Ve</v>
          </cell>
          <cell r="AQ1378">
            <v>4</v>
          </cell>
          <cell r="AR1378">
            <v>1</v>
          </cell>
          <cell r="AS1378">
            <v>4</v>
          </cell>
          <cell r="AT1378">
            <v>1</v>
          </cell>
          <cell r="AU1378">
            <v>4</v>
          </cell>
          <cell r="AV1378">
            <v>100</v>
          </cell>
          <cell r="AW1378" t="str">
            <v>Ingen kjent effekt</v>
          </cell>
          <cell r="AX1378" t="str">
            <v>Ingen kjent effekt</v>
          </cell>
          <cell r="BC1378" t="str">
            <v>Ingen kjent effekt</v>
          </cell>
          <cell r="BD1378" t="str">
            <v>Ingen kjent effekt</v>
          </cell>
          <cell r="BE1378" t="str">
            <v>no</v>
          </cell>
          <cell r="BF1378" t="str">
            <v>no</v>
          </cell>
          <cell r="BG1378" t="str">
            <v>V</v>
          </cell>
          <cell r="BK1378" t="str">
            <v>temperate_nemoral:Europe,Asia|temperate_dry:Europe,Asia</v>
          </cell>
          <cell r="BM1378" t="str">
            <v>temperate_nemoral:Europe,Asia|temperate_dry:Europe,Asia</v>
          </cell>
          <cell r="BO1378">
            <v>1</v>
          </cell>
          <cell r="BR1378" t="str">
            <v>RedListCategoryLevel</v>
          </cell>
          <cell r="BT1378">
            <v>1</v>
          </cell>
          <cell r="BW1378" t="str">
            <v>SpreadYearlyIncreaseCalculatedExpansionSpeed</v>
          </cell>
          <cell r="BX1378">
            <v>0</v>
          </cell>
          <cell r="BY1378">
            <v>1</v>
          </cell>
          <cell r="CB1378" t="str">
            <v>T35</v>
          </cell>
          <cell r="CC1378">
            <v>1</v>
          </cell>
          <cell r="CH1378">
            <v>1</v>
          </cell>
          <cell r="CM1378">
            <v>1</v>
          </cell>
          <cell r="CQ1378">
            <v>1</v>
          </cell>
          <cell r="CU1378">
            <v>1</v>
          </cell>
          <cell r="CX1378">
            <v>0</v>
          </cell>
          <cell r="CY1378">
            <v>1</v>
          </cell>
          <cell r="DB1378">
            <v>0</v>
          </cell>
          <cell r="DC1378" t="str">
            <v>Steppesalvie &lt;i&gt;Salvia nemorosa&lt;/i&gt; er en middels storvokst, flerårig, men ikke svært langlevd urt. Den er hjemlig i Mellom- og Øst-Europa og Vest-Asia. Den formerer seg med frø.</v>
          </cell>
          <cell r="DD1378" t="str">
            <v>&lt;p&gt;Arten&lt;em&gt; &lt;/em&gt;kom trolig inn hovedsakelig med korn og ballastjord og bare i en begrenset periode: 1897-1924. Arten er flerårig, slik at funn i flere år på samme lokalitet ikke nødvendigvis betyr reproduksjon (eller flere innførsler). Arten ble funnet tre år i Ho Bømlo: Nøkling (gullgruve, 1896-1898, men digitalisert dokumentasjon bare fra 1898), fem år i Oslo: Torshov (mølle, 1914-1918), tre år i Te Skien: Bøle (mølle, 1906, 1909, 1917), to år i Ho Vaksdal (mølle, 1913, 1915) og to år i AA Tvedestrand: Sagesund (1920, 1924). Ellers er det bare noen få enkeltfunn. Etter 1924 er arten bare funnet tre steder, på Citadelløya i Vf Larvik i 1995 og fram i hvert fall til 2009, på en gammel ballastplass (mobilisert frøbank?), på Hassum i Vf Tønsberg 2000, på skrotemark, og ved Opsund i Øf Sarpsborg 2008, på tømmerdeponi. Arten synes bare å reprodusere på Citadelløya. Den er trolig noe for varme- og/eller tørkekrevende, men det skal kanskje ikke store endringer til i klima før den kan begynne å etablere seg bedre og spre seg.&lt;/p&gt;</v>
          </cell>
          <cell r="DE1378" t="str">
            <v>Arten er innført med ballastjord og som forurensning med korn, i nyere tid kanskje også med andre vektorer. Den har passiv frøspredning. Spredning ut fra forekomsten er bare mulig med transport av frø eller jord.</v>
          </cell>
          <cell r="DF1378" t="str">
            <v>Invasjonspotensialet er lite, med kort median levetid og ingen ekspansjon.</v>
          </cell>
          <cell r="DG1378" t="str">
            <v>Ingen kjent negativ økologisk effekt er knyttet til arten.</v>
          </cell>
          <cell r="DH1378" t="str">
            <v>&lt;p&gt;Steppesalvie vurderes til ingen kjent risiko i norsk natur. Etter 1924 er arten bare funnet som semi-stabil på Citadelløya i Vf Larvik i 1995, på en gammel ballastplass (mobilisert frøbank?). Steppesalvie er termisk på grensa til å kunne etablere seg med mer permanent forekomst i Norge.&lt;/p&gt;</v>
          </cell>
          <cell r="DI1378">
            <v>0</v>
          </cell>
        </row>
        <row r="1379">
          <cell r="B1379" t="str">
            <v>Salvia patens</v>
          </cell>
          <cell r="C1379" t="str">
            <v>Cav.</v>
          </cell>
          <cell r="E1379">
            <v>140828</v>
          </cell>
          <cell r="F1379">
            <v>170019</v>
          </cell>
          <cell r="G1379" t="str">
            <v>ExpertGroups/Karplanter/N</v>
          </cell>
          <cell r="H1379" t="str">
            <v>Karplanter</v>
          </cell>
          <cell r="I1379" t="str">
            <v>Karplanter</v>
          </cell>
          <cell r="J1379" t="str">
            <v>NotApplicable</v>
          </cell>
          <cell r="M1379" t="str">
            <v>canNotEstablishWithin50years</v>
          </cell>
          <cell r="AA1379">
            <v>2012</v>
          </cell>
          <cell r="AB1379" t="str">
            <v>terrestrial</v>
          </cell>
          <cell r="AD1379" t="str">
            <v>unknown</v>
          </cell>
          <cell r="AE1379" t="str">
            <v>no</v>
          </cell>
          <cell r="AF1379" t="str">
            <v>unknown</v>
          </cell>
          <cell r="AI1379">
            <v>5</v>
          </cell>
          <cell r="AJ1379" t="str">
            <v>V</v>
          </cell>
          <cell r="AW1379" t="str">
            <v>Ingen kjent effekt</v>
          </cell>
          <cell r="AX1379" t="str">
            <v>Ingen kjent effekt</v>
          </cell>
          <cell r="BC1379" t="str">
            <v>Ingen kjent effekt</v>
          </cell>
          <cell r="BD1379" t="str">
            <v>Ingen kjent effekt</v>
          </cell>
          <cell r="BK1379" t="str">
            <v>subtropic_unspecified:NorthAndCentralAmerica|tropic:NorthAndCentralAmerica</v>
          </cell>
          <cell r="BM1379" t="str">
            <v>subtropic_unspecified:NorthAndCentralAmerica|tropic:NorthAndCentralAmerica</v>
          </cell>
          <cell r="DI1379">
            <v>0</v>
          </cell>
        </row>
        <row r="1380">
          <cell r="B1380" t="str">
            <v>Salvia scabra</v>
          </cell>
          <cell r="C1380" t="str">
            <v>Thunb.</v>
          </cell>
          <cell r="E1380">
            <v>84868</v>
          </cell>
          <cell r="F1380">
            <v>128005</v>
          </cell>
          <cell r="G1380" t="str">
            <v>ExpertGroups/Karplanter/N</v>
          </cell>
          <cell r="H1380" t="str">
            <v>Karplanter</v>
          </cell>
          <cell r="I1380" t="str">
            <v>Karplanter</v>
          </cell>
          <cell r="J1380" t="str">
            <v>NotApplicable</v>
          </cell>
          <cell r="M1380" t="str">
            <v>canNotEstablishWithin50years</v>
          </cell>
          <cell r="AA1380">
            <v>1997</v>
          </cell>
          <cell r="AB1380" t="str">
            <v>terrestrial</v>
          </cell>
          <cell r="AD1380" t="str">
            <v>unknown</v>
          </cell>
          <cell r="AE1380" t="str">
            <v>no</v>
          </cell>
          <cell r="AF1380" t="str">
            <v>unknown</v>
          </cell>
          <cell r="AI1380">
            <v>5</v>
          </cell>
          <cell r="AJ1380" t="str">
            <v>V</v>
          </cell>
          <cell r="AW1380" t="str">
            <v>Ingen kjent effekt</v>
          </cell>
          <cell r="AX1380" t="str">
            <v>Ingen kjent effekt</v>
          </cell>
          <cell r="BC1380" t="str">
            <v>Ingen kjent effekt</v>
          </cell>
          <cell r="BD1380" t="str">
            <v>Ingen kjent effekt</v>
          </cell>
          <cell r="BK1380" t="str">
            <v>subtropic_caperegion:Africa</v>
          </cell>
          <cell r="BM1380" t="str">
            <v>subtropic_caperegion:Africa</v>
          </cell>
          <cell r="DI1380">
            <v>0</v>
          </cell>
        </row>
        <row r="1381">
          <cell r="B1381" t="str">
            <v>Salvia verticillata</v>
          </cell>
          <cell r="C1381" t="str">
            <v>L.</v>
          </cell>
          <cell r="D1381" t="str">
            <v>kranssalvie</v>
          </cell>
          <cell r="E1381">
            <v>62319</v>
          </cell>
          <cell r="F1381">
            <v>102359</v>
          </cell>
          <cell r="G1381" t="str">
            <v>ExpertGroups/Karplanter/N</v>
          </cell>
          <cell r="H1381" t="str">
            <v>Karplanter</v>
          </cell>
          <cell r="I1381" t="str">
            <v>Karplanter</v>
          </cell>
          <cell r="J1381" t="str">
            <v>AlienSpecie</v>
          </cell>
          <cell r="N1381">
            <v>1</v>
          </cell>
          <cell r="Q1381">
            <v>1</v>
          </cell>
          <cell r="T1381" t="str">
            <v>NK</v>
          </cell>
          <cell r="U1381">
            <v>1</v>
          </cell>
          <cell r="V1381" t="str">
            <v>1,1</v>
          </cell>
          <cell r="X1381">
            <v>1</v>
          </cell>
          <cell r="Y1381">
            <v>1</v>
          </cell>
          <cell r="Z1381">
            <v>1</v>
          </cell>
          <cell r="AA1381">
            <v>1860</v>
          </cell>
          <cell r="AB1381" t="str">
            <v>terrestrial</v>
          </cell>
          <cell r="AD1381" t="str">
            <v>origin</v>
          </cell>
          <cell r="AE1381" t="str">
            <v>yes</v>
          </cell>
          <cell r="AF1381" t="str">
            <v>unknown</v>
          </cell>
          <cell r="AG1381">
            <v>1882</v>
          </cell>
          <cell r="AH1381" t="str">
            <v>Ak Frogn: Kaholmen (ballast)</v>
          </cell>
          <cell r="AI1381">
            <v>5</v>
          </cell>
          <cell r="AJ1381" t="str">
            <v>V</v>
          </cell>
          <cell r="AN1381">
            <v>2</v>
          </cell>
          <cell r="AO1381" t="str">
            <v>introductionTransportpollution,introductionStowaway</v>
          </cell>
          <cell r="AP1381" t="str">
            <v>Øs,OsA,Te</v>
          </cell>
          <cell r="AQ1381">
            <v>24</v>
          </cell>
          <cell r="AR1381">
            <v>2</v>
          </cell>
          <cell r="AS1381">
            <v>48</v>
          </cell>
          <cell r="AT1381">
            <v>12000</v>
          </cell>
          <cell r="AU1381">
            <v>48</v>
          </cell>
          <cell r="AV1381">
            <v>100</v>
          </cell>
          <cell r="AW1381" t="str">
            <v>Ingen kjent effekt</v>
          </cell>
          <cell r="AX1381" t="str">
            <v>Ingen kjent effekt</v>
          </cell>
          <cell r="BC1381" t="str">
            <v>Ingen kjent effekt</v>
          </cell>
          <cell r="BD1381" t="str">
            <v>Ingen kjent effekt</v>
          </cell>
          <cell r="BE1381" t="str">
            <v>no</v>
          </cell>
          <cell r="BF1381" t="str">
            <v>no</v>
          </cell>
          <cell r="BG1381" t="str">
            <v>V</v>
          </cell>
          <cell r="BK1381" t="str">
            <v>temperate_nemoral:Europe,Asia|temperate_dry:Europe,Asia|subtropic_mediterranean:Europe,Asia</v>
          </cell>
          <cell r="BM1381" t="str">
            <v>temperate_nemoral:Europe,Asia|temperate_dry:Europe,Asia|subtropic_mediterranean:Europe,Asia</v>
          </cell>
          <cell r="BO1381">
            <v>2</v>
          </cell>
          <cell r="BQ1381" t="str">
            <v>X</v>
          </cell>
          <cell r="BR1381" t="str">
            <v>RedListCategoryLevel</v>
          </cell>
          <cell r="BT1381">
            <v>1</v>
          </cell>
          <cell r="BW1381" t="str">
            <v>SpreadYearlyIncreaseCalculatedExpansionSpeed</v>
          </cell>
          <cell r="BX1381">
            <v>0</v>
          </cell>
          <cell r="BY1381">
            <v>1</v>
          </cell>
          <cell r="CB1381" t="str">
            <v>T35,T39,T40</v>
          </cell>
          <cell r="CC1381">
            <v>1</v>
          </cell>
          <cell r="CH1381">
            <v>1</v>
          </cell>
          <cell r="CM1381">
            <v>1</v>
          </cell>
          <cell r="CQ1381">
            <v>1</v>
          </cell>
          <cell r="CU1381">
            <v>1</v>
          </cell>
          <cell r="CX1381">
            <v>0</v>
          </cell>
          <cell r="CY1381">
            <v>1</v>
          </cell>
          <cell r="DB1381">
            <v>0</v>
          </cell>
          <cell r="DC1381" t="str">
            <v>Kranssalvie &lt;i&gt;Salvia verticillata&lt;/i&gt; er en middels langlevd, middels høgvokst, flerårig urt med frøreproduksjon. Den har hovedutbredelsen i Europa og Kaukasus.</v>
          </cell>
          <cell r="DD1381" t="str">
            <v>&lt;p&gt;Arten&lt;i&gt; &lt;/i&gt;har en nokså lang og litt komplisert historie i Norge. Den kom inn på flere vis, først med ballastjord og siden i stort omfang med korn ved møller og i noe mindre omfang med grasfrø. Det er også en del funn som indikerer innkomst med mindre spesifikke vektorer (på veikanter, andre transportområder etc.). Arten er flerårig, holder seg lenge etter etablering, og har opplagt hatt lokal reproduksjon mange steder. Den synes også å ha frøbank og er dukket opp i ny tid på enkelte plasser ca. 100 år eller mer siden plassene var i aktiv bruk som deponier for ballastjord eller annet avfall. Slike langvarige forekomster er kjent både fra innlandet (He Hamar 1883-1952) og kystområdene (indre Oslofjord 1908-2015). Til tross for etablering og noe reproduksjon, så har arten gått jamt tilbake fra ca. 1900 til i dag og er nå bare en semi-stabil del av norsk natur.&lt;/p&gt;</v>
          </cell>
          <cell r="DE1381" t="str">
            <v>Arten er innført med ballastjord, som forurensning med korn og grasfrø, og kanskje med andre vektorer. Den har passiv spredning av frø. Spredning til nye områder kan kanskje skje med tråkk/transporter.</v>
          </cell>
          <cell r="DF1381" t="str">
            <v>Invasjonspotensialet er lite, med begrenset (til kort) median levetid og ingen ekspansjon.</v>
          </cell>
          <cell r="DG1381" t="str">
            <v>Kranssalvie har nesten ikke stabil forekomst i norsk natur i dag (frøreproduksjon). Ingen negative økologiske effekter er kjent.</v>
          </cell>
          <cell r="DH1381" t="str">
            <v>&lt;p&gt;Arten medfører ingen kjent økologisk risiko på grunn av det mininale invasjonspotensialet og ingen økologiske effekter.&lt;br/&gt;&lt;/p&gt;</v>
          </cell>
          <cell r="DI1381">
            <v>0</v>
          </cell>
        </row>
        <row r="1382">
          <cell r="B1382" t="str">
            <v>Salvia viridis</v>
          </cell>
          <cell r="C1382" t="str">
            <v>L.</v>
          </cell>
          <cell r="D1382" t="str">
            <v>spraglesalvie</v>
          </cell>
          <cell r="E1382">
            <v>137378</v>
          </cell>
          <cell r="F1382">
            <v>102360</v>
          </cell>
          <cell r="G1382" t="str">
            <v>ExpertGroups/Karplanter/N</v>
          </cell>
          <cell r="H1382" t="str">
            <v>Karplanter</v>
          </cell>
          <cell r="I1382" t="str">
            <v>Karplanter</v>
          </cell>
          <cell r="J1382" t="str">
            <v>NotApplicable</v>
          </cell>
          <cell r="M1382" t="str">
            <v>canNotEstablishWithin50years</v>
          </cell>
          <cell r="AA1382">
            <v>2003</v>
          </cell>
          <cell r="AB1382" t="str">
            <v>terrestrial</v>
          </cell>
          <cell r="AD1382" t="str">
            <v>unknown</v>
          </cell>
          <cell r="AE1382" t="str">
            <v>no</v>
          </cell>
          <cell r="AF1382" t="str">
            <v>unknown</v>
          </cell>
          <cell r="AI1382">
            <v>1</v>
          </cell>
          <cell r="AJ1382" t="str">
            <v>V</v>
          </cell>
          <cell r="AW1382" t="str">
            <v>Ingen kjent effekt</v>
          </cell>
          <cell r="AX1382" t="str">
            <v>Ingen kjent effekt</v>
          </cell>
          <cell r="BC1382" t="str">
            <v>Ingen kjent effekt</v>
          </cell>
          <cell r="BD1382" t="str">
            <v>Ingen kjent effekt</v>
          </cell>
          <cell r="BK1382" t="str">
            <v>subtropic_mediterranean:Europe,Asia,Africa|subtropic_dry:Africa</v>
          </cell>
          <cell r="BM1382" t="str">
            <v>subtropic_mediterranean:Europe,Asia,Africa|subtropic_dry:Africa</v>
          </cell>
          <cell r="DI1382">
            <v>0</v>
          </cell>
        </row>
        <row r="1383">
          <cell r="B1383" t="str">
            <v>Salvia ×sylvestris</v>
          </cell>
          <cell r="C1383" t="str">
            <v>L.</v>
          </cell>
          <cell r="D1383" t="str">
            <v>hybridsalvie</v>
          </cell>
          <cell r="E1383">
            <v>137373</v>
          </cell>
          <cell r="F1383">
            <v>102358</v>
          </cell>
          <cell r="G1383" t="str">
            <v>ExpertGroups/Karplanter/N</v>
          </cell>
          <cell r="H1383" t="str">
            <v>Karplanter</v>
          </cell>
          <cell r="I1383" t="str">
            <v>Karplanter</v>
          </cell>
          <cell r="J1383" t="str">
            <v>NotApplicable</v>
          </cell>
          <cell r="M1383" t="str">
            <v>canNotEstablishWithin50years</v>
          </cell>
          <cell r="AA1383">
            <v>1885</v>
          </cell>
          <cell r="AB1383" t="str">
            <v>terrestrial</v>
          </cell>
          <cell r="AD1383" t="str">
            <v>unknown</v>
          </cell>
          <cell r="AE1383" t="str">
            <v>no</v>
          </cell>
          <cell r="AF1383" t="str">
            <v>unknown</v>
          </cell>
          <cell r="AI1383">
            <v>5</v>
          </cell>
          <cell r="AJ1383" t="str">
            <v>V</v>
          </cell>
          <cell r="AW1383" t="str">
            <v>Ingen kjent effekt</v>
          </cell>
          <cell r="AX1383" t="str">
            <v>Ingen kjent effekt</v>
          </cell>
          <cell r="BC1383" t="str">
            <v>Ingen kjent effekt</v>
          </cell>
          <cell r="BD1383" t="str">
            <v>Ingen kjent effekt</v>
          </cell>
          <cell r="BK1383" t="str">
            <v>temperate_nemoral:Europe</v>
          </cell>
          <cell r="BM1383" t="str">
            <v>temperate_nemoral:Europe</v>
          </cell>
          <cell r="DI1383">
            <v>0</v>
          </cell>
        </row>
        <row r="1384">
          <cell r="B1384" t="str">
            <v>Sambucus ebulus</v>
          </cell>
          <cell r="C1384" t="str">
            <v>L.</v>
          </cell>
          <cell r="D1384" t="str">
            <v>sommerhyll</v>
          </cell>
          <cell r="E1384">
            <v>122124</v>
          </cell>
          <cell r="F1384">
            <v>161327</v>
          </cell>
          <cell r="G1384" t="str">
            <v>ExpertGroups/Karplanter/N</v>
          </cell>
          <cell r="H1384" t="str">
            <v>Karplanter</v>
          </cell>
          <cell r="I1384" t="str">
            <v>Karplanter</v>
          </cell>
          <cell r="J1384" t="str">
            <v>AlienSpecie</v>
          </cell>
          <cell r="N1384">
            <v>2</v>
          </cell>
          <cell r="Q1384">
            <v>1</v>
          </cell>
          <cell r="T1384" t="str">
            <v>LO</v>
          </cell>
          <cell r="U1384">
            <v>2</v>
          </cell>
          <cell r="V1384" t="str">
            <v>2AB,1</v>
          </cell>
          <cell r="AA1384">
            <v>2007</v>
          </cell>
          <cell r="AB1384" t="str">
            <v>terrestrial</v>
          </cell>
          <cell r="AD1384" t="str">
            <v>unknown</v>
          </cell>
          <cell r="AE1384" t="str">
            <v>no</v>
          </cell>
          <cell r="AF1384" t="str">
            <v>unknown</v>
          </cell>
          <cell r="AG1384">
            <v>2007</v>
          </cell>
          <cell r="AH1384" t="str">
            <v>Ro Vindafjord: Ølen: Stumo</v>
          </cell>
          <cell r="AI1384">
            <v>10</v>
          </cell>
          <cell r="AJ1384" t="str">
            <v>V</v>
          </cell>
          <cell r="AL1384">
            <v>1</v>
          </cell>
          <cell r="AM1384" t="str">
            <v>importDirect</v>
          </cell>
          <cell r="AN1384">
            <v>1</v>
          </cell>
          <cell r="AO1384" t="str">
            <v>introductionEscaped</v>
          </cell>
          <cell r="AP1384" t="str">
            <v>Ro</v>
          </cell>
          <cell r="AQ1384">
            <v>4</v>
          </cell>
          <cell r="AR1384">
            <v>2</v>
          </cell>
          <cell r="AS1384">
            <v>8</v>
          </cell>
          <cell r="AT1384">
            <v>1</v>
          </cell>
          <cell r="AU1384">
            <v>16</v>
          </cell>
          <cell r="AV1384">
            <v>100</v>
          </cell>
          <cell r="AW1384" t="str">
            <v>Ingen kjent effekt</v>
          </cell>
          <cell r="AX1384" t="str">
            <v>Ingen kjent effekt</v>
          </cell>
          <cell r="BC1384" t="str">
            <v>Ingen kjent effekt</v>
          </cell>
          <cell r="BD1384" t="str">
            <v>Ingen kjent effekt</v>
          </cell>
          <cell r="BE1384" t="str">
            <v>no</v>
          </cell>
          <cell r="BF1384" t="str">
            <v>no</v>
          </cell>
          <cell r="BG1384" t="str">
            <v>V</v>
          </cell>
          <cell r="BK1384" t="str">
            <v>temperate_nemoral:Europe,Asia|subtropic_mediterranean:Europe,Asia</v>
          </cell>
          <cell r="BM1384" t="str">
            <v>temperate_nemoral:Europe,Asia,NorthAndCentralAmerica|subtropic_mediterranean:Europe,Asia|subtropic_highlands:Africa</v>
          </cell>
          <cell r="BO1384">
            <v>2</v>
          </cell>
          <cell r="BR1384" t="str">
            <v>RedListCategoryLevel</v>
          </cell>
          <cell r="BT1384">
            <v>2</v>
          </cell>
          <cell r="BW1384" t="str">
            <v>SpreadYearlyIncreaseCalculatedExpansionSpeed</v>
          </cell>
          <cell r="BX1384">
            <v>50.66</v>
          </cell>
          <cell r="BY1384">
            <v>1</v>
          </cell>
          <cell r="CB1384" t="str">
            <v>T35</v>
          </cell>
          <cell r="CC1384">
            <v>1</v>
          </cell>
          <cell r="CH1384">
            <v>1</v>
          </cell>
          <cell r="CM1384">
            <v>1</v>
          </cell>
          <cell r="CQ1384">
            <v>1</v>
          </cell>
          <cell r="CU1384">
            <v>1</v>
          </cell>
          <cell r="CX1384">
            <v>0</v>
          </cell>
          <cell r="CY1384">
            <v>1</v>
          </cell>
          <cell r="DB1384">
            <v>0</v>
          </cell>
          <cell r="DC1384" t="str">
            <v>Hyll-arten &lt;i&gt;Sambucus ebulus&lt;/i&gt; (sommarfl&amp;#228:der på svensk, sommerhyll ville vært et egnet norsk navn) er en storvokst flerårig urt (i motsetning til buskene ellers i slekta). Den blomstrer ofte rikelig og setter mengder med svarte bær som er attraktive for fugl. Arten har trolig svært effektiv fuglespredning, kanskje over betydelige distanser (flere hundre meter eller noen kilometer). Dessuten har den krypende jordstengel og danner store kolonier klonalt.</v>
          </cell>
          <cell r="DD1384" t="str">
            <v>Første funn i norsk natur var ved gården Stumo i Ølen i Ro Vindafjord i 2007, hvor den angis som "etablert". I 2009 ble den gjenregistrert på Stumo og med nyfunn på gården Klungland ca. 500 m unna. Det kan tenkes at arten allerede har etablert seg over et visst område her og reproduserer med frø (fuglespredning av saftige frukter).</v>
          </cell>
          <cell r="DE1384" t="str">
            <v>Arten er innført som hageplante, men uvisst hvorfra. Introduksjon til norsk natur må ha skjedd ved fuglespredning av frukter. Trolig videre spredning i norsk natur vil trolig skje på samme vis.</v>
          </cell>
          <cell r="DF1384" t="str">
            <v>Invasjonspotensialet er begrenset, som en kombinasjon av begrenset median levetid og begrenset ekspansjonshastighet. Hvis arten greier seg klimatisk, har den et rimelig stort invasjonspotensial, men hverken invasjonspotensial eller ekspansjonshastighet lar seg estimere mer enn svært grovt ut fra de få foreliggende opplysningene.</v>
          </cell>
          <cell r="DG1384" t="str">
            <v>Ingen negative økologiske effekter er knyttet til arten, foreløpig. Arten kan imidlertid bli en etablert del av norsk natur og kan spre seg, potensielt sterkt og raskt på grunn av spredningsmåten. Denne arten bør følges med på.</v>
          </cell>
          <cell r="DH1384" t="str">
            <v>Hyll-arten &lt;i&gt;Sambucus ebulus &lt;/i&gt;vurderes foreløpig til låg økologisk risiko, og inntil videre utelukkende på grunn av det låge invasjonspotensialet.</v>
          </cell>
          <cell r="DI1384">
            <v>0</v>
          </cell>
        </row>
        <row r="1385">
          <cell r="B1385" t="str">
            <v>Samolus valerandi</v>
          </cell>
          <cell r="C1385" t="str">
            <v>L.</v>
          </cell>
          <cell r="D1385" t="str">
            <v>strandsamel</v>
          </cell>
          <cell r="E1385">
            <v>61847</v>
          </cell>
          <cell r="F1385">
            <v>101887</v>
          </cell>
          <cell r="G1385" t="str">
            <v>ExpertGroups/Karplanter/N</v>
          </cell>
          <cell r="H1385" t="str">
            <v>Karplanter</v>
          </cell>
          <cell r="I1385" t="str">
            <v>Karplanter</v>
          </cell>
          <cell r="J1385" t="str">
            <v>NotApplicable</v>
          </cell>
          <cell r="M1385" t="str">
            <v>canNotEstablishWithin50years</v>
          </cell>
          <cell r="AA1385">
            <v>1834</v>
          </cell>
          <cell r="AB1385" t="str">
            <v>terrestrial</v>
          </cell>
          <cell r="AD1385" t="str">
            <v>origin</v>
          </cell>
          <cell r="AE1385" t="str">
            <v>no</v>
          </cell>
          <cell r="AF1385" t="str">
            <v>unknown</v>
          </cell>
          <cell r="AI1385">
            <v>3</v>
          </cell>
          <cell r="AJ1385" t="str">
            <v>V</v>
          </cell>
          <cell r="AW1385" t="str">
            <v>Ingen kjent effekt</v>
          </cell>
          <cell r="AX1385" t="str">
            <v>Ingen kjent effekt</v>
          </cell>
          <cell r="BC1385" t="str">
            <v>Ingen kjent effekt</v>
          </cell>
          <cell r="BD1385" t="str">
            <v>Ingen kjent effekt</v>
          </cell>
          <cell r="BK1385" t="str">
            <v>temperate_nemoral:Europe,Asia,Africa,Oceania,NorthAndCentralAmerica,SouthAmerica|temperate_dry:Europe,Asia|subtropic_unspecified:Europe,Asia,Africa,Oceania,NorthAndCentralAmerica,SouthAmerica</v>
          </cell>
          <cell r="BM1385" t="str">
            <v>temperate_nemoral:Europe,Asia,Africa,Oceania,NorthAndCentralAmerica,SouthAmerica|temperate_dry:Europe,Asia|subtropic_unspecified:Europe,Asia,Africa,Oceania,NorthAndCentralAmerica,SouthAmerica</v>
          </cell>
          <cell r="DI1385">
            <v>0</v>
          </cell>
        </row>
        <row r="1386">
          <cell r="B1386" t="str">
            <v>Sanguisorba ×menziesii</v>
          </cell>
          <cell r="C1386" t="str">
            <v>Rydb.</v>
          </cell>
          <cell r="D1386" t="str">
            <v>alaskablodtopp</v>
          </cell>
          <cell r="E1386">
            <v>147732</v>
          </cell>
          <cell r="F1386">
            <v>103469</v>
          </cell>
          <cell r="G1386" t="str">
            <v>ExpertGroups/Karplanter/N</v>
          </cell>
          <cell r="H1386" t="str">
            <v>Karplanter</v>
          </cell>
          <cell r="I1386" t="str">
            <v>Karplanter</v>
          </cell>
          <cell r="J1386" t="str">
            <v>AlienSpecie</v>
          </cell>
          <cell r="N1386">
            <v>1</v>
          </cell>
          <cell r="Q1386">
            <v>1</v>
          </cell>
          <cell r="T1386" t="str">
            <v>NK</v>
          </cell>
          <cell r="U1386">
            <v>1</v>
          </cell>
          <cell r="V1386" t="str">
            <v>1,1</v>
          </cell>
          <cell r="AA1386">
            <v>2005</v>
          </cell>
          <cell r="AB1386" t="str">
            <v>terrestrial</v>
          </cell>
          <cell r="AD1386" t="str">
            <v>unknown</v>
          </cell>
          <cell r="AE1386" t="str">
            <v>no</v>
          </cell>
          <cell r="AF1386" t="str">
            <v>unknown</v>
          </cell>
          <cell r="AI1386">
            <v>5</v>
          </cell>
          <cell r="AJ1386" t="str">
            <v>V</v>
          </cell>
          <cell r="AL1386">
            <v>1</v>
          </cell>
          <cell r="AM1386" t="str">
            <v>importDirect</v>
          </cell>
          <cell r="AN1386">
            <v>1</v>
          </cell>
          <cell r="AO1386" t="str">
            <v>introductionEscaped</v>
          </cell>
          <cell r="AP1386" t="str">
            <v>OsA</v>
          </cell>
          <cell r="AQ1386">
            <v>4</v>
          </cell>
          <cell r="AR1386">
            <v>2</v>
          </cell>
          <cell r="AS1386">
            <v>8</v>
          </cell>
          <cell r="AT1386">
            <v>1</v>
          </cell>
          <cell r="AU1386">
            <v>8</v>
          </cell>
          <cell r="AV1386">
            <v>100</v>
          </cell>
          <cell r="AW1386" t="str">
            <v>Ingen kjent effekt</v>
          </cell>
          <cell r="AX1386" t="str">
            <v>Ingen kjent effekt</v>
          </cell>
          <cell r="BC1386" t="str">
            <v>Ingen kjent effekt</v>
          </cell>
          <cell r="BD1386" t="str">
            <v>Ingen kjent effekt</v>
          </cell>
          <cell r="BE1386" t="str">
            <v>no</v>
          </cell>
          <cell r="BF1386" t="str">
            <v>no</v>
          </cell>
          <cell r="BK1386" t="str">
            <v>temperate_boreal:NorthAndCentralAmerica|temperate_nemoral:NorthAndCentralAmerica</v>
          </cell>
          <cell r="BM1386" t="str">
            <v>temperate_boreal:NorthAndCentralAmerica|temperate_nemoral:Europe,NorthAndCentralAmerica</v>
          </cell>
          <cell r="BO1386">
            <v>1</v>
          </cell>
          <cell r="BR1386" t="str">
            <v>RedListCategoryLevel</v>
          </cell>
          <cell r="BT1386">
            <v>1</v>
          </cell>
          <cell r="BW1386" t="str">
            <v>SpreadYearlyIncreaseCalculatedExpansionSpeed</v>
          </cell>
          <cell r="BX1386">
            <v>0</v>
          </cell>
          <cell r="BY1386">
            <v>1</v>
          </cell>
          <cell r="CB1386" t="str">
            <v>T35</v>
          </cell>
          <cell r="CC1386">
            <v>1</v>
          </cell>
          <cell r="CH1386">
            <v>1</v>
          </cell>
          <cell r="CM1386">
            <v>1</v>
          </cell>
          <cell r="CQ1386">
            <v>1</v>
          </cell>
          <cell r="CU1386">
            <v>1</v>
          </cell>
          <cell r="CX1386">
            <v>0</v>
          </cell>
          <cell r="CY1386">
            <v>1</v>
          </cell>
          <cell r="DB1386">
            <v>0</v>
          </cell>
          <cell r="DC1386" t="str">
            <v>Alaskablodtopp &lt;em&gt;Sanguisorba menziesii &lt;/em&gt;er antydet å være en hybrid mellom blodtopp &lt;em&gt;S. officinalis &lt;/em&gt;og hengeblodtopp &lt;em&gt;S. canadensis &lt;/em&gt;subsp.&lt;em&gt; latifolia&lt;/em&gt;, men den forekommer bare utafor området for blodtopp på Stillehavskysten fra Vancouver Island i British Columbia nord til Kenai Peninsula i Sør-Alaska. Det er derfor bedre å behandle den som en uavhengig art. Den er seksuell og setter frø.</v>
          </cell>
          <cell r="DD1386" t="str">
            <v>Arten dyrkes meget sjelden i Norge og er bare funnet ett sted, på tomt etter et nedlagt staudegartneri på Bondi i Ak Asker 2005. Det er trolig at arten er utkryssende og ikke kan formere seg seksuelt på Bondi, men arten har klonal vekst, er hardfør og har potential for formering og etablering i Norge, spesielt i kyststrøk, dersom den innføres oftere og forvilles flere steder.</v>
          </cell>
          <cell r="DE1386" t="str">
            <v>Arten er innført som hageplante og er gjenstående. Frøene spres trolig med pattedyr.</v>
          </cell>
          <cell r="DF1386" t="str">
            <v>Invasjonspotensialet er lite, med kort median levetid og ingen ekspansjon.</v>
          </cell>
          <cell r="DG1386" t="str">
            <v>Ingen kjent negativ økologisk effekt er knyttet til arten.</v>
          </cell>
          <cell r="DH1386" t="str">
            <v>Alaskablodtopp vurderes til ingen kjent økologisk risiko.</v>
          </cell>
          <cell r="DI1386">
            <v>0</v>
          </cell>
        </row>
        <row r="1387">
          <cell r="B1387" t="str">
            <v>Sanguisorba minor</v>
          </cell>
          <cell r="C1387" t="str">
            <v>Scop.</v>
          </cell>
          <cell r="D1387" t="str">
            <v>pimpernell</v>
          </cell>
          <cell r="E1387">
            <v>63430</v>
          </cell>
          <cell r="F1387">
            <v>103470</v>
          </cell>
          <cell r="G1387" t="str">
            <v>ExpertGroups/Karplanter/N</v>
          </cell>
          <cell r="H1387" t="str">
            <v>Karplanter</v>
          </cell>
          <cell r="I1387" t="str">
            <v>Karplanter</v>
          </cell>
          <cell r="J1387" t="str">
            <v>AlienSpecie</v>
          </cell>
          <cell r="N1387">
            <v>3</v>
          </cell>
          <cell r="Q1387">
            <v>1</v>
          </cell>
          <cell r="T1387" t="str">
            <v>LO</v>
          </cell>
          <cell r="U1387">
            <v>2</v>
          </cell>
          <cell r="V1387" t="str">
            <v>3AB,1</v>
          </cell>
          <cell r="AA1387">
            <v>1764</v>
          </cell>
          <cell r="AB1387" t="str">
            <v>terrestrial</v>
          </cell>
          <cell r="AD1387" t="str">
            <v>origin</v>
          </cell>
          <cell r="AE1387" t="str">
            <v>yes</v>
          </cell>
          <cell r="AF1387" t="str">
            <v>unknown</v>
          </cell>
          <cell r="AG1387">
            <v>1886</v>
          </cell>
          <cell r="AH1387" t="str">
            <v>ST Trondheim: Rotvold</v>
          </cell>
          <cell r="AI1387">
            <v>5</v>
          </cell>
          <cell r="AJ1387" t="str">
            <v>V</v>
          </cell>
          <cell r="AN1387">
            <v>3</v>
          </cell>
          <cell r="AO1387" t="str">
            <v>introductionTransportpollution,spreadNaturalDispersal</v>
          </cell>
          <cell r="AP1387" t="str">
            <v>Øs,OsA,Bu,Ve,Te,Va,St,Nt</v>
          </cell>
          <cell r="AQ1387">
            <v>200</v>
          </cell>
          <cell r="AR1387">
            <v>5</v>
          </cell>
          <cell r="AS1387">
            <v>1000</v>
          </cell>
          <cell r="AT1387">
            <v>116000</v>
          </cell>
          <cell r="AU1387">
            <v>1500</v>
          </cell>
          <cell r="AV1387">
            <v>50</v>
          </cell>
          <cell r="AW1387" t="str">
            <v>Ingen kjent effekt</v>
          </cell>
          <cell r="AX1387" t="str">
            <v>Ingen kjent effekt</v>
          </cell>
          <cell r="BC1387" t="str">
            <v>Ingen kjent effekt</v>
          </cell>
          <cell r="BD1387" t="str">
            <v>Ingen kjent effekt</v>
          </cell>
          <cell r="BE1387" t="str">
            <v>no</v>
          </cell>
          <cell r="BF1387" t="str">
            <v>no</v>
          </cell>
          <cell r="BG1387" t="str">
            <v>V</v>
          </cell>
          <cell r="BK1387" t="str">
            <v>temperate_nemoral:Europe|temperate_dry:Asia|subtropic_mediterranean:Europe,Asia,Africa</v>
          </cell>
          <cell r="BM1387" t="str">
            <v>temperate_nemoral:Europe,Oceania,NorthAndCentralAmerica|temperate_dry:Asia,NorthAndCentralAmerica,SouthAmerica|subtropic_mediterranean:Europe,Asia,Africa,Oceania,SouthAmerica|subtropic_highlands:SouthAmerica</v>
          </cell>
          <cell r="BO1387">
            <v>3</v>
          </cell>
          <cell r="BR1387" t="str">
            <v>RedListCategoryLevel</v>
          </cell>
          <cell r="BT1387">
            <v>3</v>
          </cell>
          <cell r="BW1387" t="str">
            <v>SpreadYearlyIncreaseObservations</v>
          </cell>
          <cell r="BX1387">
            <v>283</v>
          </cell>
          <cell r="BY1387">
            <v>1</v>
          </cell>
          <cell r="CB1387" t="str">
            <v>T32-C-5,T32-C-7,T32-C-15,T32-C-17,T35,T40,T43,T42,T4-C-4</v>
          </cell>
          <cell r="CC1387">
            <v>1</v>
          </cell>
          <cell r="CH1387">
            <v>1</v>
          </cell>
          <cell r="CM1387">
            <v>1</v>
          </cell>
          <cell r="CQ1387">
            <v>1</v>
          </cell>
          <cell r="CU1387">
            <v>1</v>
          </cell>
          <cell r="CX1387">
            <v>0</v>
          </cell>
          <cell r="CY1387">
            <v>1</v>
          </cell>
          <cell r="DB1387">
            <v>0</v>
          </cell>
          <cell r="DC1387" t="str">
            <v>Pimpernell &lt;em&gt;Sanguisorba minor&lt;/em&gt; er en lågvokst, flerårig urt fra Middelhavsområdet og Europa nord til Sør-Skandinavia.Den har seksuell frøreproduksjon, og fruktene spres med dyr, med f&amp;#244:r eller trolig mer med ulike transportmidler i Norge. Underarten subsp. &lt;i&gt;balearica &lt;/i&gt;er mer sørlig mens subsp. &lt;i&gt;minor &lt;/i&gt;er den som går lengst nord. En gjennomgang av herbariematerialet i 2017 (H. Hegre &amp; R. Elven pers. obs.) sår tvil omkring separasjonen av disse to underartene og ikke minst hvorvidt skillekarakteren (overflaten på underbegeret når frukten er moden) er anvendbar på norsk materiale. Det kan også tenkes at det ligger flere enn to enheter i materialet vårt som vi her dermed behandler kollektivt.&lt;br/&gt;</v>
          </cell>
          <cell r="DD1387" t="str">
            <v>&lt;p&gt;Pimpernell kan ha vært etablert i landet før 1800. I Gunnerus-herbariet (TRH) er det belegg fra prestegårdshaven på Byneset i ST Trondheim i 1764. Et av de andre tidligste funnene er på herregården Rotvoll i Trondheim i 1886-1896. Arten kan ha vært permanent i hager i Trondheim fra før 1800.&lt;/p&gt;&lt;p&gt;&lt;br/&gt;&lt;/p&gt; &lt;p&gt;Arten er varmekrevende og er kommet noen få ganger til mellom 1879 (AA Tvedestrand) og begynnelsen av 1960-tallet (med i hvert fall 10 års eksistens på Ullern i Oslo 1918-1928), men fra 1963 har den vært etablert og i svak spredning på Ringerikshalvøya rundt grensa mellom Bu Ringerike og Hole. Den har nå ca. 6 separate småpopulasjoner i området og ble sist sett i bra mengde i 2017. Den er også etablert flere andre steder, bl.a. i Øf Moss fra 1990 og Oslo: Bygdøy fra 1961 (minst) og Ak Bærum: Snarøya siden 1991. Den viser tegn til etablering i Vestfold på 2000-tallet. Planten synes å være i svak ekspansjon og er veletablert på gammel beitemark på kalkgrunn på Ringerike og på kalkrikt grunnlende i Oslo-området, i tillegg til rimelig stabile forekomst som byugras i Øf Moss.&lt;/p&gt;</v>
          </cell>
          <cell r="DE1387" t="str">
            <v>Pimpernell har kommet inn med grasfrø og kanskje med gartnerivarer. Fruktene spres trolig med dyr, men også med f&amp;#244:rtransporter og med ulike transportmidler.</v>
          </cell>
          <cell r="DF1387" t="str">
            <v>Invasjonspotensialet er moderat, med moderat median levetid og moderat ekspansjonshastighet.</v>
          </cell>
          <cell r="DG1387" t="str">
            <v>Det er ingen kjente negative økologiske effekter knyttet til arten. Den er ikke akkurat plasskrevende, og vi ser ikke for oss at den opptrer i noen mengder som kan medvirke til fortrengning.&lt;br/&gt; &lt;br/&gt;</v>
          </cell>
          <cell r="DH1387" t="str">
            <v>Pimpernell vurderes til låg økologisk risiko, og bare på grunn av invasjonspotensialet. Arten er ikke kjent å gjøre noen skade i norsk natur.</v>
          </cell>
          <cell r="DI1387">
            <v>0</v>
          </cell>
        </row>
        <row r="1388">
          <cell r="B1388" t="str">
            <v>Sanvitalia procumbens</v>
          </cell>
          <cell r="C1388" t="str">
            <v>Lam.</v>
          </cell>
          <cell r="D1388" t="str">
            <v>krypsolknapp</v>
          </cell>
          <cell r="E1388">
            <v>84870</v>
          </cell>
          <cell r="F1388">
            <v>128007</v>
          </cell>
          <cell r="G1388" t="str">
            <v>ExpertGroups/Karplanter/N</v>
          </cell>
          <cell r="H1388" t="str">
            <v>Karplanter</v>
          </cell>
          <cell r="I1388" t="str">
            <v>Karplanter</v>
          </cell>
          <cell r="J1388" t="str">
            <v>NotApplicable</v>
          </cell>
          <cell r="M1388" t="str">
            <v>canNotEstablishWithin50years</v>
          </cell>
          <cell r="AA1388">
            <v>2005</v>
          </cell>
          <cell r="AB1388" t="str">
            <v>terrestrial</v>
          </cell>
          <cell r="AD1388" t="str">
            <v>unknown</v>
          </cell>
          <cell r="AE1388" t="str">
            <v>no</v>
          </cell>
          <cell r="AF1388" t="str">
            <v>unknown</v>
          </cell>
          <cell r="AI1388">
            <v>1</v>
          </cell>
          <cell r="AJ1388" t="str">
            <v>V</v>
          </cell>
          <cell r="AW1388" t="str">
            <v>Ingen kjent effekt</v>
          </cell>
          <cell r="AX1388" t="str">
            <v>Ingen kjent effekt</v>
          </cell>
          <cell r="BC1388" t="str">
            <v>Ingen kjent effekt</v>
          </cell>
          <cell r="BD1388" t="str">
            <v>Ingen kjent effekt</v>
          </cell>
          <cell r="BK1388" t="str">
            <v>subtropic_unspecified:NorthAndCentralAmerica</v>
          </cell>
          <cell r="BM1388" t="str">
            <v>temperate_nemoral:Europe,NorthAndCentralAmerica|temperate_dry:NorthAndCentralAmerica|subtropic_unspecified:NorthAndCentralAmerica</v>
          </cell>
          <cell r="DI1388">
            <v>0</v>
          </cell>
        </row>
        <row r="1389">
          <cell r="B1389" t="str">
            <v>Sasa quelpaertensis</v>
          </cell>
          <cell r="C1389" t="str">
            <v>Nakai</v>
          </cell>
          <cell r="E1389">
            <v>140923</v>
          </cell>
          <cell r="F1389">
            <v>170089</v>
          </cell>
          <cell r="G1389" t="str">
            <v>ExpertGroups/Karplanter/N</v>
          </cell>
          <cell r="H1389" t="str">
            <v>Karplanter</v>
          </cell>
          <cell r="I1389" t="str">
            <v>Karplanter</v>
          </cell>
          <cell r="J1389" t="str">
            <v>NotApplicable</v>
          </cell>
          <cell r="M1389" t="str">
            <v>canNotEstablishWithin50years</v>
          </cell>
          <cell r="AA1389">
            <v>2017</v>
          </cell>
          <cell r="AB1389" t="str">
            <v>terrestrial</v>
          </cell>
          <cell r="AD1389" t="str">
            <v>unknown</v>
          </cell>
          <cell r="AE1389" t="str">
            <v>no</v>
          </cell>
          <cell r="AF1389" t="str">
            <v>unknown</v>
          </cell>
          <cell r="AI1389">
            <v>15</v>
          </cell>
          <cell r="AJ1389" t="str">
            <v>V</v>
          </cell>
          <cell r="AW1389" t="str">
            <v>Kjent med medisinske effekter, spesielt i bruk i alternativ medisin.</v>
          </cell>
          <cell r="AX1389" t="str">
            <v>Ingen kjent effekt</v>
          </cell>
          <cell r="BC1389" t="str">
            <v>Ingen kjent effekt</v>
          </cell>
          <cell r="BD1389" t="str">
            <v>Ingen kjent effekt</v>
          </cell>
          <cell r="BK1389" t="str">
            <v>temperate_nemoral:Asia|subtropic_humid:Asia</v>
          </cell>
          <cell r="BM1389" t="str">
            <v>temperate_nemoral:Asia|subtropic_humid:Asia</v>
          </cell>
          <cell r="DI1389">
            <v>0</v>
          </cell>
        </row>
        <row r="1390">
          <cell r="B1390" t="str">
            <v>Satureja hortensis</v>
          </cell>
          <cell r="C1390" t="str">
            <v>L.</v>
          </cell>
          <cell r="D1390" t="str">
            <v>sar</v>
          </cell>
          <cell r="E1390">
            <v>62322</v>
          </cell>
          <cell r="F1390">
            <v>102362</v>
          </cell>
          <cell r="G1390" t="str">
            <v>ExpertGroups/Karplanter/N</v>
          </cell>
          <cell r="H1390" t="str">
            <v>Karplanter</v>
          </cell>
          <cell r="I1390" t="str">
            <v>Karplanter</v>
          </cell>
          <cell r="J1390" t="str">
            <v>NotApplicable</v>
          </cell>
          <cell r="M1390" t="str">
            <v>canNotEstablishWithin50years</v>
          </cell>
          <cell r="AA1390">
            <v>1970</v>
          </cell>
          <cell r="AB1390" t="str">
            <v>terrestrial</v>
          </cell>
          <cell r="AD1390" t="str">
            <v>unknown</v>
          </cell>
          <cell r="AE1390" t="str">
            <v>no</v>
          </cell>
          <cell r="AF1390" t="str">
            <v>unknown</v>
          </cell>
          <cell r="AI1390">
            <v>1</v>
          </cell>
          <cell r="AJ1390" t="str">
            <v>V</v>
          </cell>
          <cell r="AW1390" t="str">
            <v>Ingen kjent effekt</v>
          </cell>
          <cell r="AX1390" t="str">
            <v>En del dyrket som krydderurt.</v>
          </cell>
          <cell r="BC1390" t="str">
            <v>Ingen kjent effekt</v>
          </cell>
          <cell r="BD1390" t="str">
            <v>Ingen kjent effekt</v>
          </cell>
          <cell r="BK1390" t="str">
            <v>subtropic_mediterranean:Europe,Asia,Africa</v>
          </cell>
          <cell r="BM1390" t="str">
            <v>subtropic_mediterranean:Europe,Asia,Africa</v>
          </cell>
          <cell r="DI1390">
            <v>0</v>
          </cell>
        </row>
        <row r="1391">
          <cell r="B1391" t="str">
            <v>Saxifraga cuneifolia</v>
          </cell>
          <cell r="C1391" t="str">
            <v>L.</v>
          </cell>
          <cell r="D1391" t="str">
            <v>kilesildre</v>
          </cell>
          <cell r="E1391">
            <v>63613</v>
          </cell>
          <cell r="F1391">
            <v>103653</v>
          </cell>
          <cell r="G1391" t="str">
            <v>ExpertGroups/Karplanter/N</v>
          </cell>
          <cell r="H1391" t="str">
            <v>Karplanter</v>
          </cell>
          <cell r="I1391" t="str">
            <v>Karplanter</v>
          </cell>
          <cell r="J1391" t="str">
            <v>NotApplicable</v>
          </cell>
          <cell r="M1391" t="str">
            <v>canNotEstablishWithin50years</v>
          </cell>
          <cell r="AA1391">
            <v>2001</v>
          </cell>
          <cell r="AB1391" t="str">
            <v>terrestrial</v>
          </cell>
          <cell r="AD1391" t="str">
            <v>unknown</v>
          </cell>
          <cell r="AE1391" t="str">
            <v>no</v>
          </cell>
          <cell r="AF1391" t="str">
            <v>unknown</v>
          </cell>
          <cell r="AI1391">
            <v>5</v>
          </cell>
          <cell r="AJ1391" t="str">
            <v>V</v>
          </cell>
          <cell r="AW1391" t="str">
            <v>Ingen kjent effekt</v>
          </cell>
          <cell r="AX1391" t="str">
            <v>Ingen kjent effekt</v>
          </cell>
          <cell r="BC1391" t="str">
            <v>Ingen kjent effekt</v>
          </cell>
          <cell r="BD1391" t="str">
            <v>Ingen kjent effekt</v>
          </cell>
          <cell r="BK1391" t="str">
            <v>temperate_nemoral:Europe|subtropic_mediterranean:Europe</v>
          </cell>
          <cell r="BM1391" t="str">
            <v>temperate_nemoral:Europe|subtropic_mediterranean:Europe</v>
          </cell>
          <cell r="DI1391">
            <v>0</v>
          </cell>
        </row>
        <row r="1392">
          <cell r="B1392" t="str">
            <v>Saxifraga exarata moschata</v>
          </cell>
          <cell r="C1392" t="str">
            <v>(Wulfen) Cavill.</v>
          </cell>
          <cell r="D1392" t="str">
            <v>moskussildre</v>
          </cell>
          <cell r="E1392">
            <v>102654</v>
          </cell>
          <cell r="F1392">
            <v>143609</v>
          </cell>
          <cell r="G1392" t="str">
            <v>ExpertGroups/Karplanter/N</v>
          </cell>
          <cell r="H1392" t="str">
            <v>Karplanter</v>
          </cell>
          <cell r="I1392" t="str">
            <v>Karplanter</v>
          </cell>
          <cell r="J1392" t="str">
            <v>NotApplicable</v>
          </cell>
          <cell r="M1392" t="str">
            <v>NotPresentInRegion</v>
          </cell>
          <cell r="AB1392" t="str">
            <v>terrestrial</v>
          </cell>
          <cell r="AE1392" t="str">
            <v>no</v>
          </cell>
          <cell r="AF1392" t="str">
            <v>unknown</v>
          </cell>
          <cell r="AI1392">
            <v>5</v>
          </cell>
          <cell r="AJ1392" t="str">
            <v>V</v>
          </cell>
          <cell r="AW1392" t="str">
            <v>Ingen kjent effekt</v>
          </cell>
          <cell r="AX1392" t="str">
            <v>Ingen kjent effekt</v>
          </cell>
          <cell r="BC1392" t="str">
            <v>Ingen kjent effekt</v>
          </cell>
          <cell r="BD1392" t="str">
            <v>Ingen kjent effekt</v>
          </cell>
          <cell r="BK1392" t="str">
            <v>temperate_nemoral:Europe</v>
          </cell>
          <cell r="BM1392" t="str">
            <v>temperate_nemoral:Europe</v>
          </cell>
          <cell r="DI1392">
            <v>0</v>
          </cell>
        </row>
        <row r="1393">
          <cell r="B1393" t="str">
            <v>Saxifraga hostii</v>
          </cell>
          <cell r="C1393" t="str">
            <v>Tausch</v>
          </cell>
          <cell r="D1393" t="str">
            <v>hagebergfrue</v>
          </cell>
          <cell r="E1393">
            <v>63619</v>
          </cell>
          <cell r="F1393">
            <v>103659</v>
          </cell>
          <cell r="G1393" t="str">
            <v>ExpertGroups/Karplanter/N</v>
          </cell>
          <cell r="H1393" t="str">
            <v>Karplanter</v>
          </cell>
          <cell r="I1393" t="str">
            <v>Karplanter</v>
          </cell>
          <cell r="J1393" t="str">
            <v>AlienSpecie</v>
          </cell>
          <cell r="N1393">
            <v>1</v>
          </cell>
          <cell r="Q1393">
            <v>1</v>
          </cell>
          <cell r="T1393" t="str">
            <v>NK</v>
          </cell>
          <cell r="U1393">
            <v>1</v>
          </cell>
          <cell r="V1393" t="str">
            <v>1,1</v>
          </cell>
          <cell r="AA1393">
            <v>1910</v>
          </cell>
          <cell r="AB1393" t="str">
            <v>terrestrial</v>
          </cell>
          <cell r="AD1393" t="str">
            <v>unknown</v>
          </cell>
          <cell r="AE1393" t="str">
            <v>no</v>
          </cell>
          <cell r="AF1393" t="str">
            <v>unknown</v>
          </cell>
          <cell r="AG1393">
            <v>1910</v>
          </cell>
          <cell r="AH1393" t="str">
            <v>Te Kragerø: Stabbestad</v>
          </cell>
          <cell r="AI1393">
            <v>10</v>
          </cell>
          <cell r="AJ1393" t="str">
            <v>V</v>
          </cell>
          <cell r="AL1393">
            <v>2</v>
          </cell>
          <cell r="AM1393" t="str">
            <v>importDirect</v>
          </cell>
          <cell r="AN1393">
            <v>1</v>
          </cell>
          <cell r="AO1393" t="str">
            <v>introductionEscaped</v>
          </cell>
          <cell r="AP1393" t="str">
            <v>St</v>
          </cell>
          <cell r="AQ1393">
            <v>4</v>
          </cell>
          <cell r="AR1393">
            <v>2</v>
          </cell>
          <cell r="AS1393">
            <v>8</v>
          </cell>
          <cell r="AT1393">
            <v>1</v>
          </cell>
          <cell r="AU1393">
            <v>8</v>
          </cell>
          <cell r="AV1393">
            <v>0</v>
          </cell>
          <cell r="AW1393" t="str">
            <v>Ingen kjent effekt</v>
          </cell>
          <cell r="AX1393" t="str">
            <v>Ingen kjent effekt</v>
          </cell>
          <cell r="BC1393" t="str">
            <v>Ingen kjent effekt</v>
          </cell>
          <cell r="BD1393" t="str">
            <v>Ingen kjent effekt</v>
          </cell>
          <cell r="BE1393" t="str">
            <v>no</v>
          </cell>
          <cell r="BF1393" t="str">
            <v>no</v>
          </cell>
          <cell r="BK1393" t="str">
            <v>temperate_nemoral:Europe</v>
          </cell>
          <cell r="BM1393" t="str">
            <v>temperate_nemoral:Europe</v>
          </cell>
          <cell r="BO1393">
            <v>1</v>
          </cell>
          <cell r="BR1393" t="str">
            <v>RedListCategoryLevel</v>
          </cell>
          <cell r="BT1393">
            <v>1</v>
          </cell>
          <cell r="BW1393" t="str">
            <v>SpreadYearlyIncreaseCalculatedExpansionSpeed</v>
          </cell>
          <cell r="BX1393">
            <v>0</v>
          </cell>
          <cell r="BY1393">
            <v>1</v>
          </cell>
          <cell r="CB1393" t="str">
            <v>T2</v>
          </cell>
          <cell r="CC1393">
            <v>1</v>
          </cell>
          <cell r="CH1393">
            <v>1</v>
          </cell>
          <cell r="CM1393">
            <v>1</v>
          </cell>
          <cell r="CQ1393">
            <v>1</v>
          </cell>
          <cell r="CU1393">
            <v>1</v>
          </cell>
          <cell r="CX1393">
            <v>0</v>
          </cell>
          <cell r="CY1393">
            <v>1</v>
          </cell>
          <cell r="DB1393">
            <v>0</v>
          </cell>
          <cell r="DC1393" t="str">
            <v>Hagebergfrue &lt;em&gt;Saxifraga hostii &lt;/em&gt;er en flerårig art med sukkulente blad i rosetter. Den setter siderosetter som opprettholder lokal bestand og formerer seg med frø. Arten var reproduserende i norsk natur i hvert fall mellom 1910 og 1937 på ett sted, og etter 2007 på et annet sted. Arten må dermed regnes som å ha ihvertfall potensiell reproduserende bestand i norsk natur. Den dyrkes nå sjelden og er erstattet i hager av bergjunker &lt;em&gt;S. paniculata &lt;/em&gt;(som ikke kan behandles som fremmed art fordi den også har to hjemlige, taksonomisk og utviklingshistorisk ulike, populasjonsgrupper).</v>
          </cell>
          <cell r="DD1393" t="str">
            <v>Arten hadde en etablert bestand på bergknauser ved Stabbestad i Te Kragerø, først dokumentert i 1910, sist dokumentert i 1937. Den har også en bestand under etablering i ST Trondheim, først dokumentert i 2007.</v>
          </cell>
          <cell r="DE1393" t="str">
            <v>Arten er innført som hageplante og forvillet. Spredning skjer med frø, trolig over begrensete avstander (normalt under 100 m).</v>
          </cell>
          <cell r="DF1393" t="str">
            <v>Invasjonspotensialet er lite, med kort median levetid og ingen ekspansjon.</v>
          </cell>
          <cell r="DG1393" t="str">
            <v>Ingen kjent negativ økologisk effekt er knyttet til arten. Hagebergfrue kan krysse seg med den stedegne arten bergfrue &lt;i&gt;Saxifraga cotyledon&lt;/i&gt; og sikkert også med den stedegne og rødlistete bergjunker &lt;i&gt;S. paniculata&lt;/i&gt;. Utbredelsen til de stedegne artene er imidlertid slik at de neppe kommer i nærheten av dyrket hagebergfrue. Vi anser derfor risikoen for hybridisering og mulig introgresjon som fraværende.</v>
          </cell>
          <cell r="DH1393" t="str">
            <v>Hagebergfrue vurderes til ingen kjent økologisk risiko slik den forekommer i dag. Arten kan være under etablering i norsk natur igjen, etter et fravær på kanskje 70 år (ikke funnet mellom 1937 og 2007).</v>
          </cell>
          <cell r="DI1393">
            <v>0</v>
          </cell>
        </row>
        <row r="1394">
          <cell r="B1394" t="str">
            <v>Saxifraga umbrosa</v>
          </cell>
          <cell r="C1394" t="str">
            <v>L.</v>
          </cell>
          <cell r="D1394" t="str">
            <v>skyggesildre</v>
          </cell>
          <cell r="E1394">
            <v>63638</v>
          </cell>
          <cell r="F1394">
            <v>103678</v>
          </cell>
          <cell r="G1394" t="str">
            <v>ExpertGroups/Karplanter/N</v>
          </cell>
          <cell r="H1394" t="str">
            <v>Karplanter</v>
          </cell>
          <cell r="I1394" t="str">
            <v>Karplanter</v>
          </cell>
          <cell r="J1394" t="str">
            <v>AlienSpecie</v>
          </cell>
          <cell r="N1394">
            <v>3</v>
          </cell>
          <cell r="Q1394">
            <v>1</v>
          </cell>
          <cell r="T1394" t="str">
            <v>LO</v>
          </cell>
          <cell r="U1394">
            <v>2</v>
          </cell>
          <cell r="V1394" t="str">
            <v>3A,1</v>
          </cell>
          <cell r="X1394">
            <v>3</v>
          </cell>
          <cell r="Y1394">
            <v>4</v>
          </cell>
          <cell r="Z1394">
            <v>1</v>
          </cell>
          <cell r="AA1394">
            <v>1892</v>
          </cell>
          <cell r="AB1394" t="str">
            <v>terrestrial</v>
          </cell>
          <cell r="AD1394" t="str">
            <v>unknown</v>
          </cell>
          <cell r="AE1394" t="str">
            <v>yes</v>
          </cell>
          <cell r="AF1394" t="str">
            <v>unknown</v>
          </cell>
          <cell r="AG1394">
            <v>1909</v>
          </cell>
          <cell r="AH1394" t="str">
            <v>Ho Granvin: Gullhamran</v>
          </cell>
          <cell r="AI1394">
            <v>5</v>
          </cell>
          <cell r="AJ1394" t="str">
            <v>V</v>
          </cell>
          <cell r="AK1394" t="str">
            <v>V</v>
          </cell>
          <cell r="AL1394">
            <v>2</v>
          </cell>
          <cell r="AM1394" t="str">
            <v>importDirect</v>
          </cell>
          <cell r="AN1394">
            <v>3</v>
          </cell>
          <cell r="AO1394" t="str">
            <v>introductionEscaped,spreadNaturalDispersal</v>
          </cell>
          <cell r="AP1394" t="str">
            <v>OsA,Te,Aa,Va,Ro,Ho,Sf,Mr,St,Nt,No,Tr</v>
          </cell>
          <cell r="AQ1394">
            <v>240</v>
          </cell>
          <cell r="AR1394">
            <v>4</v>
          </cell>
          <cell r="AS1394">
            <v>960</v>
          </cell>
          <cell r="AT1394">
            <v>300000</v>
          </cell>
          <cell r="AU1394">
            <v>2000</v>
          </cell>
          <cell r="AV1394">
            <v>50</v>
          </cell>
          <cell r="AW1394" t="str">
            <v>Ingen kjent effekt</v>
          </cell>
          <cell r="AX1394" t="str">
            <v>Ingen kjent effekt</v>
          </cell>
          <cell r="BC1394" t="str">
            <v>Ingen kjent effekt</v>
          </cell>
          <cell r="BD1394" t="str">
            <v>Ingen kjent effekt</v>
          </cell>
          <cell r="BE1394" t="str">
            <v>no</v>
          </cell>
          <cell r="BF1394" t="str">
            <v>no</v>
          </cell>
          <cell r="BG1394" t="str">
            <v>V</v>
          </cell>
          <cell r="BK1394" t="str">
            <v>temperate_nemoral:Europe</v>
          </cell>
          <cell r="BM1394" t="str">
            <v>temperate_boreal:Europe|temperate_nemoral:Europe|subtropic_mediterranean:Europe</v>
          </cell>
          <cell r="BO1394">
            <v>3</v>
          </cell>
          <cell r="BR1394" t="str">
            <v>RedListCategoryLevel</v>
          </cell>
          <cell r="BT1394">
            <v>2</v>
          </cell>
          <cell r="BW1394" t="str">
            <v>SpreadYearlyIncreaseObservations</v>
          </cell>
          <cell r="BX1394">
            <v>135</v>
          </cell>
          <cell r="BY1394">
            <v>1</v>
          </cell>
          <cell r="CB1394" t="str">
            <v>T4,T35,T1-C-3,T1-C-5,T1-C-7</v>
          </cell>
          <cell r="CC1394">
            <v>1</v>
          </cell>
          <cell r="CH1394">
            <v>1</v>
          </cell>
          <cell r="CM1394">
            <v>1</v>
          </cell>
          <cell r="CQ1394">
            <v>1</v>
          </cell>
          <cell r="CU1394">
            <v>1</v>
          </cell>
          <cell r="CX1394">
            <v>0</v>
          </cell>
          <cell r="CY1394">
            <v>1</v>
          </cell>
          <cell r="DB1394">
            <v>0</v>
          </cell>
          <cell r="DC1394" t="str">
            <v>Skyggesildre &lt;em&gt;Saxifraga umbrosa&lt;/em&gt; er en flerårig urt fra Pyreneene. Den har blad i rosett og overjordiske utløpere som danner nye rosetter slik at arten vokser i tette matter. Den formerer seg også med frø. Arten etablerer seg best i skyggefull skog og spesielt på skyggefulle, fuktige bergvegger. Den er nevnt som forvillet på skrotemark (veikant, avfallsplass o.l.), bergflater og -vegger og i fattig skog, bl.a. blåbærskog, blåbær-eikeskog, foruten i hei og i "engbakke". Lokalt kan arten dominere mindre arealer i fuktig og skyggefullt miljø, bl.a. i lyngrike skoger.</v>
          </cell>
          <cell r="DD1394" t="str">
            <v>&lt;p&gt;Skyggesildre ble tatt i bruk i norske hager på 1800-tallet. Det første funnet av forvillet plante er fra 1892 i ST Trondheim: Kjøstadparken, men først fra 1920 årene ble den samlet i noen grad, spredt i Norge, avhengig av hvor den ble dyrket. Det har vært en økning i innsamlinger fra 1980, noe som kan gjenspeile både økt interesse for spredning og etablering av hageplanter, men også at arten oftere forvilles, særlig i kystystrøk nord til Troms. Mulighetene for videre spredning og etablering er store.&lt;/p&gt;</v>
          </cell>
          <cell r="DE1394" t="str">
            <v>Arten er innført som hageplante og videre spredt i norsk natur med frø og med avrevne rosetter som rotslår etter utkast eller etter å ha falt ned fra hager, parker eller murer i bratt lende.</v>
          </cell>
          <cell r="DF1394" t="str">
            <v>Invasjonspotensialet er moderat, en kombinasjon av moderat median levetid, men beskjeden ekspansjonshastighet.</v>
          </cell>
          <cell r="DG1394" t="str">
            <v>Ingen negativ økologisk effekt er dokumentert for arten. Arten har potensial til å fortrenge andre planter på skyggefulle bergflater der den slår seg til, men bare med svært lokal effekt og ikke i en størrelsesorden som fanges opp av prosjektets kriterier. Det er ikke kjent fortrengning av sårbare arter, men det kan forekomme uten av det er dokumentert.</v>
          </cell>
          <cell r="DH1394" t="str">
            <v>&lt;p&gt;Skyggesildre vurderes til låg økologisk risiko. Mulighetene for videre spredning og etablering er store, men arten forventes ikke å få et omfang som gjør at den får noen større økologisk effekt.&lt;/p&gt;</v>
          </cell>
          <cell r="DI1394">
            <v>0</v>
          </cell>
        </row>
        <row r="1395">
          <cell r="B1395" t="str">
            <v>Saxifraga ×arendsii</v>
          </cell>
          <cell r="C1395" t="str">
            <v>Arends</v>
          </cell>
          <cell r="D1395" t="str">
            <v>hagesildre</v>
          </cell>
          <cell r="E1395">
            <v>137405</v>
          </cell>
          <cell r="F1395">
            <v>103648</v>
          </cell>
          <cell r="G1395" t="str">
            <v>ExpertGroups/Karplanter/N</v>
          </cell>
          <cell r="H1395" t="str">
            <v>Karplanter</v>
          </cell>
          <cell r="I1395" t="str">
            <v>Karplanter</v>
          </cell>
          <cell r="J1395" t="str">
            <v>AlienSpecie</v>
          </cell>
          <cell r="N1395">
            <v>2</v>
          </cell>
          <cell r="P1395" t="str">
            <v>V</v>
          </cell>
          <cell r="Q1395">
            <v>1</v>
          </cell>
          <cell r="T1395" t="str">
            <v>LO</v>
          </cell>
          <cell r="U1395">
            <v>2</v>
          </cell>
          <cell r="V1395" t="str">
            <v>2AB,1</v>
          </cell>
          <cell r="X1395">
            <v>1</v>
          </cell>
          <cell r="Y1395">
            <v>1</v>
          </cell>
          <cell r="Z1395">
            <v>1</v>
          </cell>
          <cell r="AA1395">
            <v>1963</v>
          </cell>
          <cell r="AB1395" t="str">
            <v>terrestrial</v>
          </cell>
          <cell r="AD1395" t="str">
            <v>unknown</v>
          </cell>
          <cell r="AE1395" t="str">
            <v>yes</v>
          </cell>
          <cell r="AF1395" t="str">
            <v>unknown</v>
          </cell>
          <cell r="AG1395">
            <v>2015</v>
          </cell>
          <cell r="AH1395" t="str">
            <v>MR Vestnes: Tresfjord kirke, i spredning på mur</v>
          </cell>
          <cell r="AI1395">
            <v>5</v>
          </cell>
          <cell r="AJ1395" t="str">
            <v>V</v>
          </cell>
          <cell r="AL1395">
            <v>1</v>
          </cell>
          <cell r="AM1395" t="str">
            <v>importDirect</v>
          </cell>
          <cell r="AN1395">
            <v>2</v>
          </cell>
          <cell r="AO1395" t="str">
            <v>introductionEscaped</v>
          </cell>
          <cell r="AP1395" t="str">
            <v>He,Ro,Mr,St,No</v>
          </cell>
          <cell r="AQ1395">
            <v>36</v>
          </cell>
          <cell r="AR1395">
            <v>10</v>
          </cell>
          <cell r="AS1395">
            <v>360</v>
          </cell>
          <cell r="AT1395">
            <v>200000</v>
          </cell>
          <cell r="AU1395">
            <v>540</v>
          </cell>
          <cell r="AV1395">
            <v>50</v>
          </cell>
          <cell r="AW1395" t="str">
            <v>Ingen kjent effekt</v>
          </cell>
          <cell r="AX1395" t="str">
            <v>Ingen kjent effekt</v>
          </cell>
          <cell r="BC1395" t="str">
            <v>Ingen kjent effekt</v>
          </cell>
          <cell r="BD1395" t="str">
            <v>Ingen kjent effekt</v>
          </cell>
          <cell r="BE1395" t="str">
            <v>no</v>
          </cell>
          <cell r="BF1395" t="str">
            <v>no</v>
          </cell>
          <cell r="BK1395" t="str">
            <v>unknown:Europe</v>
          </cell>
          <cell r="BM1395" t="str">
            <v>temperate_boreal:Europe|temperate_nemoral:Europe</v>
          </cell>
          <cell r="BO1395">
            <v>2</v>
          </cell>
          <cell r="BR1395" t="str">
            <v>RedListCategoryLevel</v>
          </cell>
          <cell r="BT1395">
            <v>2</v>
          </cell>
          <cell r="BU1395" t="str">
            <v>X</v>
          </cell>
          <cell r="BW1395" t="str">
            <v>SpreadYearlyIncreaseCalculatedExpansionSpeed</v>
          </cell>
          <cell r="BX1395">
            <v>149.66999999999999</v>
          </cell>
          <cell r="BY1395">
            <v>1</v>
          </cell>
          <cell r="CB1395" t="str">
            <v>T2,T32,T35,T40</v>
          </cell>
          <cell r="CC1395">
            <v>1</v>
          </cell>
          <cell r="CH1395">
            <v>1</v>
          </cell>
          <cell r="CM1395">
            <v>1</v>
          </cell>
          <cell r="CQ1395">
            <v>1</v>
          </cell>
          <cell r="CU1395">
            <v>1</v>
          </cell>
          <cell r="CX1395">
            <v>0</v>
          </cell>
          <cell r="CY1395">
            <v>1</v>
          </cell>
          <cell r="DB1395">
            <v>0</v>
          </cell>
          <cell r="DC1395" t="str">
            <v>Hagesildre &lt;i&gt;Saxifraga &lt;/i&gt;x &lt;i&gt;arendsii&lt;/i&gt; er en lågvokst, pute- eller mattedannende steinbedplante som er ytterst vanlig i hager over hele landet. Den synes sette dårlig med frø, men spres nokså ofte med hageutkast. Spredning med frø og etablering av små bestander er sett på grunnlende og murer.</v>
          </cell>
          <cell r="DD1395" t="str">
            <v>&lt;p&gt;Det materialet som er annotert som &lt;i&gt;S. &lt;/i&gt;x &lt;i&gt;arendsii, &lt;/i&gt;er bare kjent fra norsk natur tilbake til 1960-tallet, men dersom mye av materialet annotert som den beslektete arten &lt;i&gt;S. rosacea, &lt;/i&gt;også hører hit, kan den ha en historie tilbake til slutten av 1800-tallet (se &lt;i&gt;S. rosacea&lt;/i&gt;) og spredte forekomster i de fleste fylker nord til og med Troms. Dette hybridkomplekset er trolig for foredlet til å ha noe stort potensial i norsk natur.&lt;/p&gt;</v>
          </cell>
          <cell r="DE1395" t="str">
            <v>Arten er innført som hageplante, og introduksjon til norsk natur skjer vesentlig med hageutkast, med litt viderespredning med frø.</v>
          </cell>
          <cell r="DF1395" t="str">
            <v>Invasjonspotensialet er begrenset, med usikkerhet til moderat, som en kombinasjon av begrenset median levetid og begrenset (til moderat) ekspansjonshastighet. Dataene bak begge parametrene er usikre.</v>
          </cell>
          <cell r="DG1395" t="str">
            <v>Ingen kjent negativ økologisk effekt er knyttet til arten. Det er trolig at artene innen den artsgruppen som hagesildre er utviklet fra, kan hybridisere med fertilt avkom (det er nok måten hagesildre har oppstått på). Til denne gruppen hører to hjemlige norske arter: tuesildre &lt;i&gt;S. cespitosa&lt;/i&gt; og mosesildre &lt;i&gt;S. hypnoides&lt;/i&gt;, Hybridisering kan kanskje skje i naturen, men det er ingen rapporter om spontan hybridisering mellom artene i Norge, og hagesildre synes å ha dårlig frøsetting uansett. Hybridisering og eventuell introgresjon er derfor ikke tillagt noen vekt i vurderingen.</v>
          </cell>
          <cell r="DH1395" t="str">
            <v>&lt;p&gt;Hagesildre vurderes til låg økologisk risiko. Funnfrekvensene for hagesildre tyder på at arten (eller artene dersom også dyrket rosesildre inngår) forvilles ofte, men at forekomstene sjelden blir langlevde. Dette hybridkomplekset er trolig for foredlet til å ha noe stort potensial i norsk natur.&lt;/p&gt;</v>
          </cell>
          <cell r="DI1395">
            <v>0</v>
          </cell>
        </row>
        <row r="1396">
          <cell r="B1396" t="str">
            <v>Saxifraga ×schraderi</v>
          </cell>
          <cell r="C1396" t="str">
            <v>Sternb.</v>
          </cell>
          <cell r="D1396" t="str">
            <v>prydsildre</v>
          </cell>
          <cell r="E1396">
            <v>137413</v>
          </cell>
          <cell r="F1396">
            <v>103675</v>
          </cell>
          <cell r="G1396" t="str">
            <v>ExpertGroups/Karplanter/N</v>
          </cell>
          <cell r="H1396" t="str">
            <v>Karplanter</v>
          </cell>
          <cell r="I1396" t="str">
            <v>Karplanter</v>
          </cell>
          <cell r="J1396" t="str">
            <v>NotApplicable</v>
          </cell>
          <cell r="M1396" t="str">
            <v>canNotEstablishWithin50years</v>
          </cell>
          <cell r="AA1396">
            <v>1990</v>
          </cell>
          <cell r="AB1396" t="str">
            <v>terrestrial</v>
          </cell>
          <cell r="AD1396" t="str">
            <v>unknown</v>
          </cell>
          <cell r="AE1396" t="str">
            <v>no</v>
          </cell>
          <cell r="AF1396" t="str">
            <v>unknown</v>
          </cell>
          <cell r="AI1396">
            <v>5</v>
          </cell>
          <cell r="AW1396" t="str">
            <v>Ingen kjent effekt</v>
          </cell>
          <cell r="AX1396" t="str">
            <v>Ingen kjent effekt</v>
          </cell>
          <cell r="BC1396" t="str">
            <v>Ingen kjent effekt</v>
          </cell>
          <cell r="BD1396" t="str">
            <v>Ingen kjent effekt</v>
          </cell>
          <cell r="BK1396" t="str">
            <v>unknown:Europe</v>
          </cell>
          <cell r="BM1396" t="str">
            <v>unknown:Europe</v>
          </cell>
          <cell r="DI1396">
            <v>0</v>
          </cell>
        </row>
        <row r="1397">
          <cell r="B1397" t="str">
            <v>Saxifraga ×urbium</v>
          </cell>
          <cell r="C1397" t="str">
            <v>D.A.Webb</v>
          </cell>
          <cell r="D1397" t="str">
            <v>bysildre</v>
          </cell>
          <cell r="E1397">
            <v>137417</v>
          </cell>
          <cell r="F1397">
            <v>103679</v>
          </cell>
          <cell r="G1397" t="str">
            <v>ExpertGroups/Karplanter/N</v>
          </cell>
          <cell r="H1397" t="str">
            <v>Karplanter</v>
          </cell>
          <cell r="I1397" t="str">
            <v>Karplanter</v>
          </cell>
          <cell r="J1397" t="str">
            <v>AlienSpecie</v>
          </cell>
          <cell r="N1397">
            <v>1</v>
          </cell>
          <cell r="Q1397">
            <v>1</v>
          </cell>
          <cell r="T1397" t="str">
            <v>NK</v>
          </cell>
          <cell r="U1397">
            <v>1</v>
          </cell>
          <cell r="V1397" t="str">
            <v>1,1</v>
          </cell>
          <cell r="X1397">
            <v>1</v>
          </cell>
          <cell r="Y1397">
            <v>1</v>
          </cell>
          <cell r="Z1397">
            <v>1</v>
          </cell>
          <cell r="AA1397">
            <v>2001</v>
          </cell>
          <cell r="AB1397" t="str">
            <v>terrestrial</v>
          </cell>
          <cell r="AD1397" t="str">
            <v>unknown</v>
          </cell>
          <cell r="AE1397" t="str">
            <v>yes</v>
          </cell>
          <cell r="AF1397" t="str">
            <v>unknown</v>
          </cell>
          <cell r="AG1397">
            <v>2004</v>
          </cell>
          <cell r="AH1397" t="str">
            <v>Tr Tromsø: Bjørnebekken</v>
          </cell>
          <cell r="AI1397">
            <v>5</v>
          </cell>
          <cell r="AJ1397" t="str">
            <v>V</v>
          </cell>
          <cell r="AK1397" t="str">
            <v>V</v>
          </cell>
          <cell r="AL1397">
            <v>1</v>
          </cell>
          <cell r="AM1397" t="str">
            <v>importDirect</v>
          </cell>
          <cell r="AN1397">
            <v>2</v>
          </cell>
          <cell r="AO1397" t="str">
            <v>introductionEscaped</v>
          </cell>
          <cell r="AP1397" t="str">
            <v>Tr</v>
          </cell>
          <cell r="AQ1397">
            <v>12</v>
          </cell>
          <cell r="AR1397">
            <v>10</v>
          </cell>
          <cell r="AS1397">
            <v>120</v>
          </cell>
          <cell r="AT1397">
            <v>30</v>
          </cell>
          <cell r="AU1397">
            <v>140</v>
          </cell>
          <cell r="AV1397">
            <v>100</v>
          </cell>
          <cell r="AW1397" t="str">
            <v>Ingen kjent effekt</v>
          </cell>
          <cell r="AX1397" t="str">
            <v>Ingen kjent effekt</v>
          </cell>
          <cell r="BC1397" t="str">
            <v>Ingen kjent effekt</v>
          </cell>
          <cell r="BD1397" t="str">
            <v>Ingen kjent effekt</v>
          </cell>
          <cell r="BE1397" t="str">
            <v>no</v>
          </cell>
          <cell r="BF1397" t="str">
            <v>no</v>
          </cell>
          <cell r="BG1397" t="str">
            <v>V</v>
          </cell>
          <cell r="BK1397" t="str">
            <v>unknown:Europe</v>
          </cell>
          <cell r="BM1397" t="str">
            <v>temperate_boreal:Europe|temperate_nemoral:Europe</v>
          </cell>
          <cell r="BO1397">
            <v>2</v>
          </cell>
          <cell r="BR1397" t="str">
            <v>RedListCategoryLevel</v>
          </cell>
          <cell r="BT1397">
            <v>1</v>
          </cell>
          <cell r="BW1397" t="str">
            <v>SpreadYearlyIncreaseCalculatedExpansionSpeed</v>
          </cell>
          <cell r="BX1397">
            <v>0</v>
          </cell>
          <cell r="BY1397">
            <v>1</v>
          </cell>
          <cell r="CB1397" t="str">
            <v>T35</v>
          </cell>
          <cell r="CC1397">
            <v>1</v>
          </cell>
          <cell r="CH1397">
            <v>1</v>
          </cell>
          <cell r="CM1397">
            <v>1</v>
          </cell>
          <cell r="CQ1397">
            <v>1</v>
          </cell>
          <cell r="CU1397">
            <v>1</v>
          </cell>
          <cell r="CX1397">
            <v>0</v>
          </cell>
          <cell r="CY1397">
            <v>1</v>
          </cell>
          <cell r="DB1397">
            <v>0</v>
          </cell>
          <cell r="DC1397" t="str">
            <v>Bysildre &lt;i&gt;Saxifraga &lt;/i&gt;x &lt;i&gt;urbium&lt;/i&gt; er en langlevd, lågvokst, mattedannende urt med noe sukkulente blad i rosetter. Den spres med avrevne rosetter. Det er uvisst om den formerer seg med frø i Norge. Den er en hybridart fra foreldre i Sørvest-Europa. Den har like god evne til vegetativ formering og klondannelse som sine slektninger skyggesildre&lt;em&gt; S. umbrosa&lt;/em&gt; og pyreneersildre&lt;em&gt; S&lt;/em&gt;. x &lt;em&gt;geum.&lt;/em&gt;</v>
          </cell>
          <cell r="DD1397" t="str">
            <v>&lt;p&gt;Bysildre er funnet tre steder i Tr Tromsø: på fastlandet (Kroken), Tromsøya og Kvaløya fra 2001. Hybridarten kan være nokså ny i kultur. Alle funnene er gjort på steder for hageutkast. I tillegg er arten angitt fra 11 andre lokaliteter de siste åtte årene (Oslo 2010, Bu Drammen 2010, Ro Stavanger 3 lokaliteter 2015, Ro Hå 2011, Ro Klepp 2009, Ho Bergen 2016, MR Ørsta 2015, MR Sandøy 2010, og No Hadsel 2012). Ni av disse er uten belegg og kan ikke bekreftes (og for de tre forekomstene som er dokumentert med bilder, viser bildene enten en annen art eller de kan ikke bestemmes fra bildet) og to med herbariebelegg vi ikke har fått kontrollert. Vi har foreløpig bare godtatt arten fra Tromsø, men legger til et nokså stort mørketall.&lt;/p&gt;&lt;p&gt;&lt;br/&gt;&lt;/p&gt;&lt;p&gt;Den har like god evne til vegetativ formering og klondannelse som sine slektninger skyggesildre&lt;em&gt; S. umbrosa&lt;/em&gt; og pyreneersildre&lt;em&gt; S&lt;/em&gt;. x&lt;em&gt;geum&lt;/em&gt;, men foreløpig er det ikke grunnlag for å anslå omfang og betydning i norsk natur framover.&lt;/p&gt;</v>
          </cell>
          <cell r="DE1397" t="str">
            <v>Arten er innført som hageplante og introdusert til norsk natur med hageutkast. Den har liten eller ingen egenspredning.</v>
          </cell>
          <cell r="DF1397" t="str">
            <v>Invasjonspotensialet er lite, en kombinasjon av begrenset median levetid og ingen ekspansjon.</v>
          </cell>
          <cell r="DG1397" t="str">
            <v>Ingen negativ økologisk effekt er kjent for denne arten, foreløpig, men arten kan utvilsomt være ekspansiv på bergflater og i mørk skog.</v>
          </cell>
          <cell r="DH1397" t="str">
            <v>&lt;p&gt;Bysildre vurderes til ingen kjent økologisk risiko, foreløpig. Arten har neppe helt stabil forekomst i Norge foreløpig (klonalt eller gjenstående).&lt;br/&gt;&lt;/p&gt;</v>
          </cell>
          <cell r="DI1397">
            <v>0</v>
          </cell>
        </row>
        <row r="1398">
          <cell r="B1398" t="str">
            <v>Scandix pecten-veneris</v>
          </cell>
          <cell r="C1398" t="str">
            <v>L.</v>
          </cell>
          <cell r="D1398" t="str">
            <v>venuskam</v>
          </cell>
          <cell r="E1398">
            <v>60322</v>
          </cell>
          <cell r="F1398">
            <v>100362</v>
          </cell>
          <cell r="G1398" t="str">
            <v>ExpertGroups/Karplanter/N</v>
          </cell>
          <cell r="H1398" t="str">
            <v>Karplanter</v>
          </cell>
          <cell r="I1398" t="str">
            <v>Karplanter</v>
          </cell>
          <cell r="J1398" t="str">
            <v>NotApplicable</v>
          </cell>
          <cell r="M1398" t="str">
            <v>canNotEstablishWithin50years</v>
          </cell>
          <cell r="AA1398">
            <v>1868</v>
          </cell>
          <cell r="AB1398" t="str">
            <v>terrestrial</v>
          </cell>
          <cell r="AD1398" t="str">
            <v>origin,unknown</v>
          </cell>
          <cell r="AE1398" t="str">
            <v>no</v>
          </cell>
          <cell r="AF1398" t="str">
            <v>unknown</v>
          </cell>
          <cell r="AI1398">
            <v>1</v>
          </cell>
          <cell r="AJ1398" t="str">
            <v>V</v>
          </cell>
          <cell r="AW1398" t="str">
            <v>Ingen kjent effekt</v>
          </cell>
          <cell r="AX1398" t="str">
            <v>Ingen kjent effekt</v>
          </cell>
          <cell r="BC1398" t="str">
            <v>Ingen kjent effekt</v>
          </cell>
          <cell r="BD1398" t="str">
            <v>Ingen kjent effekt</v>
          </cell>
          <cell r="BK1398" t="str">
            <v>subtropic_mediterranean:Europe,Asia,Africa</v>
          </cell>
          <cell r="BM1398" t="str">
            <v>temperate_nemoral:Europe,Asia|temperate_dry:Europe,Asia|subtropic_mediterranean:Europe,Asia,Africa</v>
          </cell>
          <cell r="DI1398">
            <v>1</v>
          </cell>
        </row>
        <row r="1399">
          <cell r="B1399" t="str">
            <v>Schedonorus pratensis</v>
          </cell>
          <cell r="C1399" t="str">
            <v>(Huds.) P.Beauv.</v>
          </cell>
          <cell r="D1399" t="str">
            <v>engsvingel</v>
          </cell>
          <cell r="E1399">
            <v>137506</v>
          </cell>
          <cell r="F1399">
            <v>100193</v>
          </cell>
          <cell r="G1399" t="str">
            <v>ExpertGroups/Karplanter/N</v>
          </cell>
          <cell r="H1399" t="str">
            <v>Karplanter</v>
          </cell>
          <cell r="I1399" t="str">
            <v>Karplanter</v>
          </cell>
          <cell r="J1399" t="str">
            <v>NotApplicable</v>
          </cell>
          <cell r="M1399" t="str">
            <v>establishedBefore1800</v>
          </cell>
          <cell r="AA1399" t="str">
            <v>Før 1776</v>
          </cell>
          <cell r="AB1399" t="str">
            <v>terrestrial</v>
          </cell>
          <cell r="AD1399" t="str">
            <v>unknown</v>
          </cell>
          <cell r="AE1399" t="str">
            <v>no</v>
          </cell>
          <cell r="AF1399" t="str">
            <v>unknown</v>
          </cell>
          <cell r="AG1399" t="str">
            <v>Før 1776</v>
          </cell>
          <cell r="AH1399" t="str">
            <v>Norge</v>
          </cell>
          <cell r="AI1399">
            <v>3</v>
          </cell>
          <cell r="AJ1399" t="str">
            <v>V</v>
          </cell>
          <cell r="AW1399" t="str">
            <v>Ingen kjent effekt</v>
          </cell>
          <cell r="AX1399" t="str">
            <v>Et av de viktigste tempererte fôrgras i kunsteng.</v>
          </cell>
          <cell r="BC1399" t="str">
            <v>Ingen kjent effekt</v>
          </cell>
          <cell r="BD1399" t="str">
            <v>Ingen kjent effekt</v>
          </cell>
          <cell r="BK1399" t="str">
            <v>temperate_nemoral:Europe,Asia|subtropic_mediterranean:Europe,Asia</v>
          </cell>
          <cell r="BM1399" t="str">
            <v>temperate_boreal:Europe,Asia,NorthAndCentralAmerica|temperate_nemoral:Europe,Asia,Oceania,NorthAndCentralAmerica|subtropic_mediterranean:Europe,Asia</v>
          </cell>
          <cell r="DI1399">
            <v>3</v>
          </cell>
        </row>
        <row r="1400">
          <cell r="B1400" t="str">
            <v>Schizanthus pinnatus</v>
          </cell>
          <cell r="C1400" t="str">
            <v>Ruiz &amp; Pav.</v>
          </cell>
          <cell r="D1400" t="str">
            <v>hagesplittblom</v>
          </cell>
          <cell r="E1400">
            <v>63705</v>
          </cell>
          <cell r="F1400">
            <v>103745</v>
          </cell>
          <cell r="G1400" t="str">
            <v>ExpertGroups/Karplanter/N</v>
          </cell>
          <cell r="H1400" t="str">
            <v>Karplanter</v>
          </cell>
          <cell r="I1400" t="str">
            <v>Karplanter</v>
          </cell>
          <cell r="J1400" t="str">
            <v>NotApplicable</v>
          </cell>
          <cell r="M1400" t="str">
            <v>canNotEstablishWithin50years</v>
          </cell>
          <cell r="AA1400">
            <v>2004</v>
          </cell>
          <cell r="AB1400" t="str">
            <v>terrestrial</v>
          </cell>
          <cell r="AD1400" t="str">
            <v>unknown</v>
          </cell>
          <cell r="AE1400" t="str">
            <v>no</v>
          </cell>
          <cell r="AF1400" t="str">
            <v>unknown</v>
          </cell>
          <cell r="AI1400">
            <v>1</v>
          </cell>
          <cell r="AJ1400" t="str">
            <v>V</v>
          </cell>
          <cell r="AW1400" t="str">
            <v>Ingen kjent effekt</v>
          </cell>
          <cell r="AX1400" t="str">
            <v>Ingen kjent effekt</v>
          </cell>
          <cell r="BC1400" t="str">
            <v>Ingen kjent effekt</v>
          </cell>
          <cell r="BD1400" t="str">
            <v>Ingen kjent effekt</v>
          </cell>
          <cell r="BK1400" t="str">
            <v>subtropic_unspecified:SouthAmerica</v>
          </cell>
          <cell r="BM1400" t="str">
            <v>subtropic_unspecified:SouthAmerica</v>
          </cell>
          <cell r="DI1400">
            <v>0</v>
          </cell>
        </row>
        <row r="1401">
          <cell r="B1401" t="str">
            <v>Scorpiurus vermiculatus</v>
          </cell>
          <cell r="C1401" t="str">
            <v>L.</v>
          </cell>
          <cell r="D1401" t="str">
            <v>skorpionurt</v>
          </cell>
          <cell r="E1401">
            <v>61991</v>
          </cell>
          <cell r="F1401">
            <v>102031</v>
          </cell>
          <cell r="G1401" t="str">
            <v>ExpertGroups/Karplanter/N</v>
          </cell>
          <cell r="H1401" t="str">
            <v>Karplanter</v>
          </cell>
          <cell r="I1401" t="str">
            <v>Karplanter</v>
          </cell>
          <cell r="J1401" t="str">
            <v>NotApplicable</v>
          </cell>
          <cell r="M1401" t="str">
            <v>canNotEstablishWithin50years</v>
          </cell>
          <cell r="AA1401">
            <v>1947</v>
          </cell>
          <cell r="AB1401" t="str">
            <v>terrestrial</v>
          </cell>
          <cell r="AD1401" t="str">
            <v>origin</v>
          </cell>
          <cell r="AE1401" t="str">
            <v>no</v>
          </cell>
          <cell r="AF1401" t="str">
            <v>unknown</v>
          </cell>
          <cell r="AI1401">
            <v>1</v>
          </cell>
          <cell r="AJ1401" t="str">
            <v>V</v>
          </cell>
          <cell r="AW1401" t="str">
            <v>Ingen kjent effekt</v>
          </cell>
          <cell r="AX1401" t="str">
            <v>Ingen kjent effekt</v>
          </cell>
          <cell r="BC1401" t="str">
            <v>Ingen kjent effekt</v>
          </cell>
          <cell r="BD1401" t="str">
            <v>Ingen kjent effekt</v>
          </cell>
          <cell r="BK1401" t="str">
            <v>subtropic_mediterranean:Europe,Asia,Africa</v>
          </cell>
          <cell r="BM1401" t="str">
            <v>subtropic_mediterranean:Europe,Asia,Africa</v>
          </cell>
          <cell r="DI1401">
            <v>0</v>
          </cell>
        </row>
        <row r="1402">
          <cell r="B1402" t="str">
            <v>Scorzonera hispanica</v>
          </cell>
          <cell r="C1402" t="str">
            <v>L.</v>
          </cell>
          <cell r="D1402" t="str">
            <v>skorsonerrot</v>
          </cell>
          <cell r="E1402">
            <v>60745</v>
          </cell>
          <cell r="F1402">
            <v>100785</v>
          </cell>
          <cell r="G1402" t="str">
            <v>ExpertGroups/Karplanter/N</v>
          </cell>
          <cell r="H1402" t="str">
            <v>Karplanter</v>
          </cell>
          <cell r="I1402" t="str">
            <v>Karplanter</v>
          </cell>
          <cell r="J1402" t="str">
            <v>NotApplicable</v>
          </cell>
          <cell r="M1402" t="str">
            <v>canNotEstablishWithin50years</v>
          </cell>
          <cell r="AA1402">
            <v>1934</v>
          </cell>
          <cell r="AB1402" t="str">
            <v>terrestrial</v>
          </cell>
          <cell r="AD1402" t="str">
            <v>unknown</v>
          </cell>
          <cell r="AE1402" t="str">
            <v>no</v>
          </cell>
          <cell r="AF1402" t="str">
            <v>unknown</v>
          </cell>
          <cell r="AI1402">
            <v>5</v>
          </cell>
          <cell r="AJ1402" t="str">
            <v>V</v>
          </cell>
          <cell r="AW1402" t="str">
            <v>Ingen kjent effekt</v>
          </cell>
          <cell r="AX1402" t="str">
            <v>Nokså viktig grønnsakplante i andre land: lite brukt hos oss.</v>
          </cell>
          <cell r="BC1402" t="str">
            <v>Ingen kjent effekt</v>
          </cell>
          <cell r="BD1402" t="str">
            <v>Ingen kjent effekt</v>
          </cell>
          <cell r="BK1402" t="str">
            <v>temperate_nemoral:Europe,Asia|temperate_dry:Europe,Asia|subtropic_mediterranean:Europe,Asia</v>
          </cell>
          <cell r="BM1402" t="str">
            <v>temperate_nemoral:Europe,Asia|temperate_dry:Europe,Asia|subtropic_mediterranean:Europe,Asia</v>
          </cell>
          <cell r="DI1402">
            <v>1</v>
          </cell>
        </row>
        <row r="1403">
          <cell r="B1403" t="str">
            <v>Scrophularia auriculata</v>
          </cell>
          <cell r="C1403" t="str">
            <v>L.</v>
          </cell>
          <cell r="D1403" t="str">
            <v>vassbrunrot</v>
          </cell>
          <cell r="E1403">
            <v>62543</v>
          </cell>
          <cell r="F1403">
            <v>102583</v>
          </cell>
          <cell r="G1403" t="str">
            <v>ExpertGroups/Karplanter/N</v>
          </cell>
          <cell r="H1403" t="str">
            <v>Karplanter</v>
          </cell>
          <cell r="I1403" t="str">
            <v>Karplanter</v>
          </cell>
          <cell r="J1403" t="str">
            <v>NotApplicable</v>
          </cell>
          <cell r="M1403" t="str">
            <v>canNotEstablishWithin50years</v>
          </cell>
          <cell r="AA1403">
            <v>1884</v>
          </cell>
          <cell r="AB1403" t="str">
            <v>terrestrial</v>
          </cell>
          <cell r="AD1403" t="str">
            <v>origin</v>
          </cell>
          <cell r="AE1403" t="str">
            <v>no</v>
          </cell>
          <cell r="AF1403" t="str">
            <v>unknown</v>
          </cell>
          <cell r="AI1403">
            <v>5</v>
          </cell>
          <cell r="AJ1403" t="str">
            <v>V</v>
          </cell>
          <cell r="AW1403" t="str">
            <v>Ingen kjent effekt</v>
          </cell>
          <cell r="AX1403" t="str">
            <v>Ingen kjent effekt</v>
          </cell>
          <cell r="BC1403" t="str">
            <v>Ingen kjent effekt</v>
          </cell>
          <cell r="BD1403" t="str">
            <v>Ingen kjent effekt</v>
          </cell>
          <cell r="BK1403" t="str">
            <v>temperate_nemoral:Europe|subtropic_mediterranean:Europe,Asia,Africa</v>
          </cell>
          <cell r="BM1403" t="str">
            <v>temperate_nemoral:Europe|subtropic_mediterranean:Europe,Asia,Africa</v>
          </cell>
          <cell r="DI1403">
            <v>0</v>
          </cell>
        </row>
        <row r="1404">
          <cell r="B1404" t="str">
            <v>Scrophularia chrysantha</v>
          </cell>
          <cell r="C1404" t="str">
            <v>Jaub. &amp; Spach</v>
          </cell>
          <cell r="D1404" t="str">
            <v>gullbrunrot</v>
          </cell>
          <cell r="E1404">
            <v>62544</v>
          </cell>
          <cell r="F1404">
            <v>102584</v>
          </cell>
          <cell r="G1404" t="str">
            <v>ExpertGroups/Karplanter/N</v>
          </cell>
          <cell r="H1404" t="str">
            <v>Karplanter</v>
          </cell>
          <cell r="I1404" t="str">
            <v>Karplanter</v>
          </cell>
          <cell r="J1404" t="str">
            <v>AlienSpecie</v>
          </cell>
          <cell r="N1404">
            <v>1</v>
          </cell>
          <cell r="Q1404">
            <v>1</v>
          </cell>
          <cell r="T1404" t="str">
            <v>NK</v>
          </cell>
          <cell r="U1404">
            <v>1</v>
          </cell>
          <cell r="V1404" t="str">
            <v>1,1</v>
          </cell>
          <cell r="X1404">
            <v>2</v>
          </cell>
          <cell r="Y1404">
            <v>2</v>
          </cell>
          <cell r="Z1404">
            <v>1</v>
          </cell>
          <cell r="AA1404">
            <v>1847</v>
          </cell>
          <cell r="AB1404" t="str">
            <v>terrestrial</v>
          </cell>
          <cell r="AD1404" t="str">
            <v>unknown</v>
          </cell>
          <cell r="AE1404" t="str">
            <v>yes</v>
          </cell>
          <cell r="AF1404" t="str">
            <v>unknown</v>
          </cell>
          <cell r="AG1404">
            <v>1847</v>
          </cell>
          <cell r="AH1404" t="str">
            <v>Oslo: Sagene</v>
          </cell>
          <cell r="AI1404">
            <v>5</v>
          </cell>
          <cell r="AJ1404" t="str">
            <v>V</v>
          </cell>
          <cell r="AL1404">
            <v>1</v>
          </cell>
          <cell r="AM1404" t="str">
            <v>importDirect</v>
          </cell>
          <cell r="AN1404">
            <v>2</v>
          </cell>
          <cell r="AO1404" t="str">
            <v>introductionEscaped,introductionStowaway</v>
          </cell>
          <cell r="AP1404" t="str">
            <v>OsA</v>
          </cell>
          <cell r="AQ1404">
            <v>8</v>
          </cell>
          <cell r="AR1404">
            <v>2</v>
          </cell>
          <cell r="AS1404">
            <v>16</v>
          </cell>
          <cell r="AT1404">
            <v>1</v>
          </cell>
          <cell r="AU1404">
            <v>16</v>
          </cell>
          <cell r="AV1404">
            <v>50</v>
          </cell>
          <cell r="AW1404" t="str">
            <v>Ingen kjent effekt</v>
          </cell>
          <cell r="AX1404" t="str">
            <v>Ingen kjent effekt</v>
          </cell>
          <cell r="BC1404" t="str">
            <v>Ingen kjent effekt</v>
          </cell>
          <cell r="BD1404" t="str">
            <v>Ingen kjent effekt</v>
          </cell>
          <cell r="BE1404" t="str">
            <v>no</v>
          </cell>
          <cell r="BF1404" t="str">
            <v>no</v>
          </cell>
          <cell r="BG1404" t="str">
            <v>V</v>
          </cell>
          <cell r="BK1404" t="str">
            <v>temperate_nemoral:Europe,Asia</v>
          </cell>
          <cell r="BM1404" t="str">
            <v>temperate_nemoral:Europe,Asia</v>
          </cell>
          <cell r="BO1404">
            <v>1</v>
          </cell>
          <cell r="BR1404" t="str">
            <v>RedListCategoryLevel</v>
          </cell>
          <cell r="BT1404">
            <v>1</v>
          </cell>
          <cell r="BW1404" t="str">
            <v>SpreadYearlyIncreaseCalculatedExpansionSpeed</v>
          </cell>
          <cell r="BX1404">
            <v>0</v>
          </cell>
          <cell r="BY1404">
            <v>1</v>
          </cell>
          <cell r="CB1404" t="str">
            <v>T4,T35</v>
          </cell>
          <cell r="CC1404">
            <v>1</v>
          </cell>
          <cell r="CH1404">
            <v>1</v>
          </cell>
          <cell r="CM1404">
            <v>1</v>
          </cell>
          <cell r="CQ1404">
            <v>1</v>
          </cell>
          <cell r="CU1404">
            <v>1</v>
          </cell>
          <cell r="CX1404">
            <v>0</v>
          </cell>
          <cell r="CY1404">
            <v>1</v>
          </cell>
          <cell r="DB1404">
            <v>0</v>
          </cell>
          <cell r="DC1404" t="str">
            <v>Gullbrunrot &lt;em&gt;Scrophularia chrysantha &lt;/em&gt;er en flerårig urt med frøformering og med klonal vekst. Den stammer fra Kaukasus. Arten blomstrer svært tidlig på våren og kan danne nokså tette bestander. Det er trolig at den bare reproduserer med frø en svært sjelden gang i Norge.</v>
          </cell>
          <cell r="DD1404" t="str">
            <v>&lt;p&gt;Gullbrunrot etablerte seg to steder i Oslo allerede på 1800-tallet: på Sagene observert fra 1847 til 1889 og på Bekkelaget - Ekeberg fra 1882 til i dag. I tillegg er det et funn fra Vf Larvik: Risøya på skrotemark i 1989. Arten har eksistert i over 100 år i norsk natur, men spredningspotensialet ser ut til å være svært begrenset.&lt;/p&gt;&lt;p&gt;Dette er den arten som i tidligere norske floraer har gått under navnet vårbrunrot &lt;em&gt;Scrophularia vernalis&lt;/em&gt;. Den ekte vårbrunrot er bare funnet tilfeldig noen få ganger på ballastplasser.&lt;/p&gt;</v>
          </cell>
          <cell r="DE1404" t="str">
            <v>Det er stor usikkerhet om hvordan denne arten har kommet til Norge. Den ene lokaliteten, på Sagene i Oslo, er nær Hjula veveri og møllene på Sagene og Torshov, men innførsel av en Kaukasus-art med ull eller korn er ikke sannsynlig. Den andre lokaliteten, på Bekkelaget i Oslo, er rett sør for ballastkaia på Grønlia, men igjen er innførsel med ballastjord fra Kaukasus lite sannsynlig. Den gjenstående hypotesen, innførsel som hageplante, er kanskje den minst usannsynlige.</v>
          </cell>
          <cell r="DF1404" t="str">
            <v>Invasjonspotensialet er lite, med kort median levetid og ingen ekspansjon de siste 135 år.</v>
          </cell>
          <cell r="DG1404" t="str">
            <v>Ingen negativ økologisk effekt er knyttet til arten.</v>
          </cell>
          <cell r="DH1404" t="str">
            <v>&lt;p&gt;Gullbrunrot vurderes til ingen kjent økologisk risiko. Arten har eksistert i over 100 år i norsk natur, men spredningspotensialet ser ut til å være svært begrenset.&lt;/p&gt;</v>
          </cell>
          <cell r="DI1404">
            <v>0</v>
          </cell>
        </row>
        <row r="1405">
          <cell r="B1405" t="str">
            <v>Scrophularia peregrina</v>
          </cell>
          <cell r="C1405" t="str">
            <v>L.</v>
          </cell>
          <cell r="E1405">
            <v>105293</v>
          </cell>
          <cell r="F1405">
            <v>145639</v>
          </cell>
          <cell r="G1405" t="str">
            <v>ExpertGroups/Karplanter/N</v>
          </cell>
          <cell r="H1405" t="str">
            <v>Karplanter</v>
          </cell>
          <cell r="I1405" t="str">
            <v>Karplanter</v>
          </cell>
          <cell r="J1405" t="str">
            <v>NotApplicable</v>
          </cell>
          <cell r="M1405" t="str">
            <v>canNotEstablishWithin50years</v>
          </cell>
          <cell r="AA1405">
            <v>1947</v>
          </cell>
          <cell r="AB1405" t="str">
            <v>terrestrial</v>
          </cell>
          <cell r="AD1405" t="str">
            <v>unknown</v>
          </cell>
          <cell r="AE1405" t="str">
            <v>no</v>
          </cell>
          <cell r="AF1405" t="str">
            <v>unknown</v>
          </cell>
          <cell r="AI1405">
            <v>1</v>
          </cell>
          <cell r="AJ1405" t="str">
            <v>V</v>
          </cell>
          <cell r="AW1405" t="str">
            <v>Ingen kjent effekt</v>
          </cell>
          <cell r="AX1405" t="str">
            <v>Ingen kjent effekt</v>
          </cell>
          <cell r="BC1405" t="str">
            <v>Ingen kjent effekt</v>
          </cell>
          <cell r="BD1405" t="str">
            <v>Ingen kjent effekt</v>
          </cell>
          <cell r="BK1405" t="str">
            <v>subtropic_mediterranean:Europe,Asia,Africa</v>
          </cell>
          <cell r="BM1405" t="str">
            <v>subtropic_mediterranean:Europe,Asia,Africa</v>
          </cell>
          <cell r="DI1405">
            <v>0</v>
          </cell>
        </row>
        <row r="1406">
          <cell r="B1406" t="str">
            <v>Scrophularia scopolii</v>
          </cell>
          <cell r="C1406" t="str">
            <v>Hoppe ex Pers.</v>
          </cell>
          <cell r="D1406" t="str">
            <v>møllebrunrot</v>
          </cell>
          <cell r="E1406">
            <v>62546</v>
          </cell>
          <cell r="F1406">
            <v>102586</v>
          </cell>
          <cell r="G1406" t="str">
            <v>ExpertGroups/Karplanter/N</v>
          </cell>
          <cell r="H1406" t="str">
            <v>Karplanter</v>
          </cell>
          <cell r="I1406" t="str">
            <v>Karplanter</v>
          </cell>
          <cell r="J1406" t="str">
            <v>NotApplicable</v>
          </cell>
          <cell r="M1406" t="str">
            <v>canNotEstablishWithin50years</v>
          </cell>
          <cell r="AA1406">
            <v>1917</v>
          </cell>
          <cell r="AB1406" t="str">
            <v>terrestrial</v>
          </cell>
          <cell r="AD1406" t="str">
            <v>origin,unknown</v>
          </cell>
          <cell r="AE1406" t="str">
            <v>no</v>
          </cell>
          <cell r="AF1406" t="str">
            <v>unknown</v>
          </cell>
          <cell r="AI1406">
            <v>5</v>
          </cell>
          <cell r="AJ1406" t="str">
            <v>V</v>
          </cell>
          <cell r="AW1406" t="str">
            <v>Ingen kjent effekt</v>
          </cell>
          <cell r="AX1406" t="str">
            <v>Ingen kjent effekt</v>
          </cell>
          <cell r="BC1406" t="str">
            <v>Ingen kjent effekt</v>
          </cell>
          <cell r="BD1406" t="str">
            <v>Ingen kjent effekt</v>
          </cell>
          <cell r="BK1406" t="str">
            <v>temperate_nemoral:Europe,Asia|subtropic_mediterranean:Europe,Asia</v>
          </cell>
          <cell r="BM1406" t="str">
            <v>temperate_nemoral:Europe,Asia|subtropic_mediterranean:Europe,Asia</v>
          </cell>
          <cell r="DI1406">
            <v>0</v>
          </cell>
        </row>
        <row r="1407">
          <cell r="B1407" t="str">
            <v>Scrophularia scorodonia</v>
          </cell>
          <cell r="C1407" t="str">
            <v>L.</v>
          </cell>
          <cell r="D1407" t="str">
            <v>atlantisbrunrot</v>
          </cell>
          <cell r="E1407">
            <v>62547</v>
          </cell>
          <cell r="F1407">
            <v>102587</v>
          </cell>
          <cell r="G1407" t="str">
            <v>ExpertGroups/Karplanter/N</v>
          </cell>
          <cell r="H1407" t="str">
            <v>Karplanter</v>
          </cell>
          <cell r="I1407" t="str">
            <v>Karplanter</v>
          </cell>
          <cell r="J1407" t="str">
            <v>NotApplicable</v>
          </cell>
          <cell r="M1407" t="str">
            <v>canNotEstablishWithin50years</v>
          </cell>
          <cell r="AA1407">
            <v>1954</v>
          </cell>
          <cell r="AB1407" t="str">
            <v>terrestrial</v>
          </cell>
          <cell r="AD1407" t="str">
            <v>unknown</v>
          </cell>
          <cell r="AE1407" t="str">
            <v>no</v>
          </cell>
          <cell r="AF1407" t="str">
            <v>unknown</v>
          </cell>
          <cell r="AI1407">
            <v>5</v>
          </cell>
          <cell r="AJ1407" t="str">
            <v>V</v>
          </cell>
          <cell r="AW1407" t="str">
            <v>Ingen kjent effekt</v>
          </cell>
          <cell r="AX1407" t="str">
            <v>Ingen kjent effekt</v>
          </cell>
          <cell r="BC1407" t="str">
            <v>Ingen kjent effekt</v>
          </cell>
          <cell r="BD1407" t="str">
            <v>Ingen kjent effekt</v>
          </cell>
          <cell r="BK1407" t="str">
            <v>temperate_nemoral:Europe|subtropic_mediterranean:Europe</v>
          </cell>
          <cell r="BM1407" t="str">
            <v>temperate_nemoral:Europe|subtropic_mediterranean:Europe</v>
          </cell>
          <cell r="DI1407">
            <v>0</v>
          </cell>
        </row>
        <row r="1408">
          <cell r="B1408" t="str">
            <v>Scrophularia umbrosa</v>
          </cell>
          <cell r="C1408" t="str">
            <v>Dumort.</v>
          </cell>
          <cell r="D1408" t="str">
            <v>strandbrunrot</v>
          </cell>
          <cell r="E1408">
            <v>137559</v>
          </cell>
          <cell r="F1408">
            <v>102588</v>
          </cell>
          <cell r="G1408" t="str">
            <v>ExpertGroups/Karplanter/N</v>
          </cell>
          <cell r="H1408" t="str">
            <v>Karplanter</v>
          </cell>
          <cell r="I1408" t="str">
            <v>Karplanter</v>
          </cell>
          <cell r="J1408" t="str">
            <v>NotApplicable</v>
          </cell>
          <cell r="M1408" t="str">
            <v>canNotEstablishWithin50years</v>
          </cell>
          <cell r="AA1408">
            <v>1868</v>
          </cell>
          <cell r="AB1408" t="str">
            <v>terrestrial</v>
          </cell>
          <cell r="AD1408" t="str">
            <v>origin</v>
          </cell>
          <cell r="AE1408" t="str">
            <v>no</v>
          </cell>
          <cell r="AF1408" t="str">
            <v>unknown</v>
          </cell>
          <cell r="AI1408">
            <v>5</v>
          </cell>
          <cell r="AJ1408" t="str">
            <v>V</v>
          </cell>
          <cell r="AW1408" t="str">
            <v>Ingen kjent effekt</v>
          </cell>
          <cell r="AX1408" t="str">
            <v>Ingen kjent effekt</v>
          </cell>
          <cell r="BC1408" t="str">
            <v>Ingen kjent effekt</v>
          </cell>
          <cell r="BD1408" t="str">
            <v>Ingen kjent effekt</v>
          </cell>
          <cell r="BK1408" t="str">
            <v>temperate_nemoral:Europe,Asia|subtropic_mediterranean:Europe,Asia</v>
          </cell>
          <cell r="BM1408" t="str">
            <v>temperate_nemoral:Europe,Asia|subtropic_mediterranean:Europe,Asia</v>
          </cell>
          <cell r="DI1408">
            <v>0</v>
          </cell>
        </row>
        <row r="1409">
          <cell r="B1409" t="str">
            <v>Scrophularia vernalis</v>
          </cell>
          <cell r="C1409" t="str">
            <v>L.</v>
          </cell>
          <cell r="D1409" t="str">
            <v>vårbrunrot</v>
          </cell>
          <cell r="E1409">
            <v>62549</v>
          </cell>
          <cell r="F1409">
            <v>102589</v>
          </cell>
          <cell r="G1409" t="str">
            <v>ExpertGroups/Karplanter/N</v>
          </cell>
          <cell r="H1409" t="str">
            <v>Karplanter</v>
          </cell>
          <cell r="I1409" t="str">
            <v>Karplanter</v>
          </cell>
          <cell r="J1409" t="str">
            <v>NotApplicable</v>
          </cell>
          <cell r="M1409" t="str">
            <v>canNotEstablishWithin50years</v>
          </cell>
          <cell r="AA1409">
            <v>1884</v>
          </cell>
          <cell r="AB1409" t="str">
            <v>terrestrial</v>
          </cell>
          <cell r="AD1409" t="str">
            <v>origin</v>
          </cell>
          <cell r="AE1409" t="str">
            <v>no</v>
          </cell>
          <cell r="AF1409" t="str">
            <v>unknown</v>
          </cell>
          <cell r="AI1409">
            <v>5</v>
          </cell>
          <cell r="AJ1409" t="str">
            <v>V</v>
          </cell>
          <cell r="AW1409" t="str">
            <v>Ingen kjent effekt</v>
          </cell>
          <cell r="AX1409" t="str">
            <v>Ingen kjent effekt</v>
          </cell>
          <cell r="BC1409" t="str">
            <v>Ingen kjent effekt</v>
          </cell>
          <cell r="BD1409" t="str">
            <v>Ingen kjent effekt</v>
          </cell>
          <cell r="BK1409" t="str">
            <v>temperate_nemoral:Europe,Asia|subtropic_mediterranean:Europe,Asia</v>
          </cell>
          <cell r="BM1409" t="str">
            <v>temperate_nemoral:Europe,Asia|subtropic_mediterranean:Europe,Asia</v>
          </cell>
          <cell r="DI1409">
            <v>0</v>
          </cell>
        </row>
        <row r="1410">
          <cell r="B1410" t="str">
            <v>Scutellaria alpina</v>
          </cell>
          <cell r="C1410" t="str">
            <v>L.</v>
          </cell>
          <cell r="D1410" t="str">
            <v>alpeskjoldbærer</v>
          </cell>
          <cell r="E1410">
            <v>105294</v>
          </cell>
          <cell r="F1410">
            <v>145640</v>
          </cell>
          <cell r="G1410" t="str">
            <v>ExpertGroups/Karplanter/N</v>
          </cell>
          <cell r="H1410" t="str">
            <v>Karplanter</v>
          </cell>
          <cell r="I1410" t="str">
            <v>Karplanter</v>
          </cell>
          <cell r="J1410" t="str">
            <v>NotApplicable</v>
          </cell>
          <cell r="M1410" t="str">
            <v>canNotEstablishWithin50years</v>
          </cell>
          <cell r="AA1410">
            <v>1947</v>
          </cell>
          <cell r="AB1410" t="str">
            <v>terrestrial</v>
          </cell>
          <cell r="AD1410" t="str">
            <v>unknown</v>
          </cell>
          <cell r="AE1410" t="str">
            <v>no</v>
          </cell>
          <cell r="AF1410" t="str">
            <v>unknown</v>
          </cell>
          <cell r="AI1410">
            <v>5</v>
          </cell>
          <cell r="AJ1410" t="str">
            <v>V</v>
          </cell>
          <cell r="AW1410" t="str">
            <v>Ingen kjent effekt</v>
          </cell>
          <cell r="AX1410" t="str">
            <v>Ingen kjent effekt</v>
          </cell>
          <cell r="BC1410" t="str">
            <v>Ingen kjent effekt</v>
          </cell>
          <cell r="BD1410" t="str">
            <v>Ingen kjent effekt</v>
          </cell>
          <cell r="BK1410" t="str">
            <v>temperate_nemoral:Europe,Asia|subtropic_mediterranean:Europe,Asia</v>
          </cell>
          <cell r="BM1410" t="str">
            <v>temperate_nemoral:Europe,Asia|subtropic_mediterranean:Europe,Asia</v>
          </cell>
          <cell r="DI1410">
            <v>0</v>
          </cell>
        </row>
        <row r="1411">
          <cell r="B1411" t="str">
            <v>Scutellaria altissima</v>
          </cell>
          <cell r="C1411" t="str">
            <v>L.</v>
          </cell>
          <cell r="D1411" t="str">
            <v>stor skjoldbærer</v>
          </cell>
          <cell r="E1411">
            <v>62324</v>
          </cell>
          <cell r="F1411">
            <v>102364</v>
          </cell>
          <cell r="G1411" t="str">
            <v>ExpertGroups/Karplanter/N</v>
          </cell>
          <cell r="H1411" t="str">
            <v>Karplanter</v>
          </cell>
          <cell r="I1411" t="str">
            <v>Karplanter</v>
          </cell>
          <cell r="J1411" t="str">
            <v>AlienSpecie</v>
          </cell>
          <cell r="N1411">
            <v>1</v>
          </cell>
          <cell r="Q1411">
            <v>1</v>
          </cell>
          <cell r="T1411" t="str">
            <v>NK</v>
          </cell>
          <cell r="U1411">
            <v>1</v>
          </cell>
          <cell r="V1411" t="str">
            <v>1,1</v>
          </cell>
          <cell r="X1411">
            <v>2</v>
          </cell>
          <cell r="Y1411">
            <v>2</v>
          </cell>
          <cell r="Z1411">
            <v>1</v>
          </cell>
          <cell r="AA1411">
            <v>1947</v>
          </cell>
          <cell r="AB1411" t="str">
            <v>terrestrial</v>
          </cell>
          <cell r="AD1411" t="str">
            <v>unknown</v>
          </cell>
          <cell r="AE1411" t="str">
            <v>yes</v>
          </cell>
          <cell r="AF1411" t="str">
            <v>unknown</v>
          </cell>
          <cell r="AG1411">
            <v>2002</v>
          </cell>
          <cell r="AH1411" t="str">
            <v>Oslo: Skarpsno</v>
          </cell>
          <cell r="AI1411">
            <v>5</v>
          </cell>
          <cell r="AJ1411" t="str">
            <v>V</v>
          </cell>
          <cell r="AL1411">
            <v>2</v>
          </cell>
          <cell r="AM1411" t="str">
            <v>importDirect</v>
          </cell>
          <cell r="AN1411">
            <v>2</v>
          </cell>
          <cell r="AO1411" t="str">
            <v>introductionEscaped</v>
          </cell>
          <cell r="AP1411" t="str">
            <v>OsA</v>
          </cell>
          <cell r="AQ1411">
            <v>4</v>
          </cell>
          <cell r="AR1411">
            <v>3</v>
          </cell>
          <cell r="AS1411">
            <v>12</v>
          </cell>
          <cell r="AT1411">
            <v>1</v>
          </cell>
          <cell r="AU1411">
            <v>24</v>
          </cell>
          <cell r="AV1411">
            <v>100</v>
          </cell>
          <cell r="AW1411" t="str">
            <v>Ingen kjent effekt</v>
          </cell>
          <cell r="AX1411" t="str">
            <v>Ingen kjent effekt</v>
          </cell>
          <cell r="BC1411" t="str">
            <v>Ingen kjent effekt</v>
          </cell>
          <cell r="BD1411" t="str">
            <v>Ingen kjent effekt</v>
          </cell>
          <cell r="BE1411" t="str">
            <v>no</v>
          </cell>
          <cell r="BF1411" t="str">
            <v>no</v>
          </cell>
          <cell r="BG1411" t="str">
            <v>V</v>
          </cell>
          <cell r="BK1411" t="str">
            <v>temperate_nemoral:Europe,Asia|subtropic_mediterranean:Europe,Asia</v>
          </cell>
          <cell r="BM1411" t="str">
            <v>temperate_nemoral:Europe,Asia|subtropic_mediterranean:Europe,Asia</v>
          </cell>
          <cell r="BO1411">
            <v>2</v>
          </cell>
          <cell r="BR1411" t="str">
            <v>RedListCategoryLevel</v>
          </cell>
          <cell r="BT1411">
            <v>1</v>
          </cell>
          <cell r="BW1411" t="str">
            <v>SpreadYearlyIncreaseCalculatedExpansionSpeed</v>
          </cell>
          <cell r="BX1411">
            <v>0</v>
          </cell>
          <cell r="BY1411">
            <v>1</v>
          </cell>
          <cell r="CB1411" t="str">
            <v>T35,T42</v>
          </cell>
          <cell r="CC1411">
            <v>1</v>
          </cell>
          <cell r="CH1411">
            <v>1</v>
          </cell>
          <cell r="CM1411">
            <v>1</v>
          </cell>
          <cell r="CQ1411">
            <v>1</v>
          </cell>
          <cell r="CU1411">
            <v>1</v>
          </cell>
          <cell r="CX1411">
            <v>0</v>
          </cell>
          <cell r="CY1411">
            <v>1</v>
          </cell>
          <cell r="DB1411">
            <v>0</v>
          </cell>
          <cell r="DC1411" t="str">
            <v>Stor skjoldbærer &lt;em&gt;Scutellaria altissima &lt;/em&gt;er en flerårig urt fra Sørøst-Europa (Balkan) og Kaukasus . Den har frøreproduksjon og noe klonal vekst. Den er nokså sjelden brukt som hageplante i Norge.</v>
          </cell>
          <cell r="DD1411" t="str">
            <v>&lt;p&gt;Arten er bare funnet tre steder, i Oslo: Tøyenhagen, der den dukket opp på fyllinga mot Sarsgata i 1947 (men forsvant igjen), i VA Kristiansand: Gimlevang i 1962 (uvisst om stabil og eventuelt. hvor lenge) og i Oslo: Skarpsno fra 2002 med litt lokal spredning til flere delpopulasjoner i villaområdet ved Frognerkilen.&lt;/p&gt;</v>
          </cell>
          <cell r="DE1411" t="str">
            <v>Arten er innført som hageplante. Det er uvisst om den er spredt ut fra hager med frø eller utkast, eller begge deler. Arten har lite videre spredning i norsk natur.</v>
          </cell>
          <cell r="DF1411" t="str">
            <v>Invasjonspotensialet er lite, en kombinasjon av begrenset median levetid og ingen ekspansjon.</v>
          </cell>
          <cell r="DG1411" t="str">
            <v>Ingen kjent negativ økologisk effekt er knyttet til arten.</v>
          </cell>
          <cell r="DH1411" t="str">
            <v>&lt;p&gt;Stor skjoldbærer vurderes til ingen kjent økologisk risiko. Arten har potensial for etablering og spredning i Norge, men har ennå ikke nådd noen velegnet naturtype.&lt;/p&gt;</v>
          </cell>
          <cell r="DI1411">
            <v>0</v>
          </cell>
        </row>
        <row r="1412">
          <cell r="B1412" t="str">
            <v>Secale cereale</v>
          </cell>
          <cell r="C1412" t="str">
            <v>L.</v>
          </cell>
          <cell r="D1412" t="str">
            <v>rug</v>
          </cell>
          <cell r="E1412">
            <v>60155</v>
          </cell>
          <cell r="F1412">
            <v>100195</v>
          </cell>
          <cell r="G1412" t="str">
            <v>ExpertGroups/Karplanter/N</v>
          </cell>
          <cell r="H1412" t="str">
            <v>Karplanter</v>
          </cell>
          <cell r="I1412" t="str">
            <v>Karplanter</v>
          </cell>
          <cell r="J1412" t="str">
            <v>NotApplicable</v>
          </cell>
          <cell r="M1412" t="str">
            <v>traditionalProductionSpecie</v>
          </cell>
          <cell r="AA1412" t="str">
            <v>400-tallet</v>
          </cell>
          <cell r="AB1412" t="str">
            <v>terrestrial</v>
          </cell>
          <cell r="AD1412" t="str">
            <v>other</v>
          </cell>
          <cell r="AE1412" t="str">
            <v>no</v>
          </cell>
          <cell r="AF1412" t="str">
            <v>unknown</v>
          </cell>
          <cell r="AI1412">
            <v>1</v>
          </cell>
          <cell r="AJ1412" t="str">
            <v>V</v>
          </cell>
          <cell r="AW1412" t="str">
            <v>Ingen kjent effekt</v>
          </cell>
          <cell r="AX1412" t="str">
            <v>Økonomisk viktig kornslag.</v>
          </cell>
          <cell r="AZ1412" t="str">
            <v>mat</v>
          </cell>
          <cell r="BC1412" t="str">
            <v>Ingen kjent effekt</v>
          </cell>
          <cell r="BD1412" t="str">
            <v>Ingen kjent effekt</v>
          </cell>
          <cell r="BK1412" t="str">
            <v>temperate_dry:Asia</v>
          </cell>
          <cell r="BM1412" t="str">
            <v>temperate_boreal:Europe,Asia,NorthAndCentralAmerica|temperate_nemoral:Europe,Asia,NorthAndCentralAmerica|temperate_dry:Europe,Asia,NorthAndCentralAmerica</v>
          </cell>
          <cell r="DI1412">
            <v>0</v>
          </cell>
        </row>
        <row r="1413">
          <cell r="B1413" t="str">
            <v>Securigera securidaca</v>
          </cell>
          <cell r="C1413" t="str">
            <v>(L.) Degen &amp; Dörfl.</v>
          </cell>
          <cell r="D1413" t="str">
            <v>ballastvikke</v>
          </cell>
          <cell r="E1413">
            <v>61993</v>
          </cell>
          <cell r="F1413">
            <v>102033</v>
          </cell>
          <cell r="G1413" t="str">
            <v>ExpertGroups/Karplanter/N</v>
          </cell>
          <cell r="H1413" t="str">
            <v>Karplanter</v>
          </cell>
          <cell r="I1413" t="str">
            <v>Karplanter</v>
          </cell>
          <cell r="J1413" t="str">
            <v>NotApplicable</v>
          </cell>
          <cell r="M1413" t="str">
            <v>canNotEstablishWithin50years</v>
          </cell>
          <cell r="AA1413">
            <v>1874</v>
          </cell>
          <cell r="AB1413" t="str">
            <v>terrestrial</v>
          </cell>
          <cell r="AD1413" t="str">
            <v>origin</v>
          </cell>
          <cell r="AE1413" t="str">
            <v>no</v>
          </cell>
          <cell r="AF1413" t="str">
            <v>unknown</v>
          </cell>
          <cell r="AI1413">
            <v>1</v>
          </cell>
          <cell r="AJ1413" t="str">
            <v>V</v>
          </cell>
          <cell r="AW1413" t="str">
            <v>Ingen kjent effekt</v>
          </cell>
          <cell r="AX1413" t="str">
            <v>Ingen kjent effekt</v>
          </cell>
          <cell r="BC1413" t="str">
            <v>Ingen kjent effekt</v>
          </cell>
          <cell r="BD1413" t="str">
            <v>Ingen kjent effekt</v>
          </cell>
          <cell r="BK1413" t="str">
            <v>subtropic_mediterranean:Europe,Asia,Africa</v>
          </cell>
          <cell r="BM1413" t="str">
            <v>subtropic_mediterranean:Europe,Asia,Africa</v>
          </cell>
          <cell r="DI1413">
            <v>0</v>
          </cell>
        </row>
        <row r="1414">
          <cell r="B1414" t="str">
            <v>Sedum dasyphyllum</v>
          </cell>
          <cell r="C1414" t="str">
            <v>L.</v>
          </cell>
          <cell r="E1414">
            <v>112524</v>
          </cell>
          <cell r="F1414">
            <v>152310</v>
          </cell>
          <cell r="G1414" t="str">
            <v>ExpertGroups/Karplanter/N</v>
          </cell>
          <cell r="H1414" t="str">
            <v>Karplanter</v>
          </cell>
          <cell r="I1414" t="str">
            <v>Karplanter</v>
          </cell>
          <cell r="J1414" t="str">
            <v>AlienSpecie</v>
          </cell>
          <cell r="N1414">
            <v>1</v>
          </cell>
          <cell r="P1414" t="str">
            <v>V</v>
          </cell>
          <cell r="Q1414">
            <v>1</v>
          </cell>
          <cell r="T1414" t="str">
            <v>NK</v>
          </cell>
          <cell r="U1414">
            <v>1</v>
          </cell>
          <cell r="V1414" t="str">
            <v>1,1</v>
          </cell>
          <cell r="W1414" t="str">
            <v>LO</v>
          </cell>
          <cell r="AA1414">
            <v>2014</v>
          </cell>
          <cell r="AB1414" t="str">
            <v>terrestrial</v>
          </cell>
          <cell r="AD1414" t="str">
            <v>unknown</v>
          </cell>
          <cell r="AE1414" t="str">
            <v>no</v>
          </cell>
          <cell r="AF1414" t="str">
            <v>unknown</v>
          </cell>
          <cell r="AG1414">
            <v>2014</v>
          </cell>
          <cell r="AH1414" t="str">
            <v>Bu Drammen: Åssiden, Bråtan</v>
          </cell>
          <cell r="AI1414">
            <v>5</v>
          </cell>
          <cell r="AJ1414" t="str">
            <v>V</v>
          </cell>
          <cell r="AK1414" t="str">
            <v>V</v>
          </cell>
          <cell r="AL1414">
            <v>1</v>
          </cell>
          <cell r="AM1414" t="str">
            <v>importDirect</v>
          </cell>
          <cell r="AN1414">
            <v>1</v>
          </cell>
          <cell r="AO1414" t="str">
            <v>introductionEscaped</v>
          </cell>
          <cell r="AP1414" t="str">
            <v>Bu</v>
          </cell>
          <cell r="AQ1414">
            <v>4</v>
          </cell>
          <cell r="AR1414">
            <v>8</v>
          </cell>
          <cell r="AS1414">
            <v>32</v>
          </cell>
          <cell r="AT1414">
            <v>1</v>
          </cell>
          <cell r="AU1414">
            <v>48</v>
          </cell>
          <cell r="AV1414">
            <v>0</v>
          </cell>
          <cell r="AW1414" t="str">
            <v>Ingen kjent effekt</v>
          </cell>
          <cell r="AX1414" t="str">
            <v>Ingen kjent effekt</v>
          </cell>
          <cell r="BC1414" t="str">
            <v>Ingen kjent effekt</v>
          </cell>
          <cell r="BD1414" t="str">
            <v>Ingen kjent effekt</v>
          </cell>
          <cell r="BE1414" t="str">
            <v>no</v>
          </cell>
          <cell r="BF1414" t="str">
            <v>no</v>
          </cell>
          <cell r="BG1414" t="str">
            <v>V</v>
          </cell>
          <cell r="BK1414" t="str">
            <v>temperate_nemoral:Europe|subtropic_mediterranean:Europe,Africa</v>
          </cell>
          <cell r="BM1414" t="str">
            <v>temperate_nemoral:Europe|subtropic_mediterranean:Europe,Africa</v>
          </cell>
          <cell r="BO1414">
            <v>2</v>
          </cell>
          <cell r="BR1414" t="str">
            <v>RedListCategoryLevel</v>
          </cell>
          <cell r="BT1414">
            <v>1</v>
          </cell>
          <cell r="BU1414" t="str">
            <v>X</v>
          </cell>
          <cell r="BW1414" t="str">
            <v>SpreadYearlyIncreaseCalculatedExpansionSpeed</v>
          </cell>
          <cell r="BX1414">
            <v>0</v>
          </cell>
          <cell r="BY1414">
            <v>1</v>
          </cell>
          <cell r="CB1414" t="str">
            <v>T1-C-4</v>
          </cell>
          <cell r="CC1414">
            <v>1</v>
          </cell>
          <cell r="CH1414">
            <v>1</v>
          </cell>
          <cell r="CM1414">
            <v>1</v>
          </cell>
          <cell r="CQ1414">
            <v>1</v>
          </cell>
          <cell r="CU1414">
            <v>1</v>
          </cell>
          <cell r="CX1414">
            <v>0</v>
          </cell>
          <cell r="CY1414">
            <v>1</v>
          </cell>
          <cell r="DB1414">
            <v>0</v>
          </cell>
          <cell r="DC1414" t="str">
            <v>Bergknapp-arten &lt;i&gt;Sedum dasyphyllum&lt;/i&gt; er en svært småvokst, flerårig, sukkulent urt fra Mellom- og Sør-Europa og Nord-Afrika. Den er innført som hageplante, mest i nyere tid, og dyrkes i steinbed og på bergflater. Den formerer og sprer seg med frø, trolig bare over korte distanser, men også med fragmenter av planten.</v>
          </cell>
          <cell r="DD1414" t="str">
            <v>Første spredning ut fra hager er observert i 2014 (dokumentert i databasen 2015). Vi regner med at denne arten dyrkes nokså ofte og i økende omfang. Den kan begynne å ekspandere nokså sterkt i Norge.</v>
          </cell>
          <cell r="DE1414" t="str">
            <v>Arten er innført som hageplante og spredt ut på bergflate, enten med frø eller med fragmenter av planten som rotslår.</v>
          </cell>
          <cell r="DF1414" t="str">
            <v>Invasjonspotensialet er lite, med usikkerhet til begrenset, som en kombinasjon av begrenset median levetid og låg (i realiteten ingen foreløpig) ekspansjonshastighet, men med usikkerhet til begrenset hastighet på grunn av forventet økning. Arten er ny i norske hager og svært ny i naturen, og vi vet lite om hva den kan bli til.</v>
          </cell>
          <cell r="DG1414" t="str">
            <v>Ingen kjent negativ økologisk effekt er knyttet til arten (foreløpig).</v>
          </cell>
          <cell r="DH1414" t="str">
            <v>&lt;i&gt;Sedum dasyphyllum&lt;/i&gt; vurderes til ingen kjent økologisk risiko, med usikkerhet til låg risiko. Arten har potensial til å etablere seg mer i norsk natur.</v>
          </cell>
          <cell r="DI1414">
            <v>0</v>
          </cell>
        </row>
        <row r="1415">
          <cell r="B1415" t="str">
            <v>Sedum hispanicum</v>
          </cell>
          <cell r="C1415" t="str">
            <v>L.</v>
          </cell>
          <cell r="D1415" t="str">
            <v>gråbergknapp</v>
          </cell>
          <cell r="E1415">
            <v>137568</v>
          </cell>
          <cell r="F1415">
            <v>103600</v>
          </cell>
          <cell r="G1415" t="str">
            <v>ExpertGroups/Karplanter/N</v>
          </cell>
          <cell r="H1415" t="str">
            <v>Karplanter</v>
          </cell>
          <cell r="I1415" t="str">
            <v>Karplanter</v>
          </cell>
          <cell r="J1415" t="str">
            <v>AlienSpecie</v>
          </cell>
          <cell r="N1415">
            <v>2</v>
          </cell>
          <cell r="Q1415">
            <v>1</v>
          </cell>
          <cell r="T1415" t="str">
            <v>LO</v>
          </cell>
          <cell r="U1415">
            <v>2</v>
          </cell>
          <cell r="V1415" t="str">
            <v>2AB,1</v>
          </cell>
          <cell r="X1415">
            <v>3</v>
          </cell>
          <cell r="Y1415">
            <v>4</v>
          </cell>
          <cell r="Z1415">
            <v>1</v>
          </cell>
          <cell r="AA1415">
            <v>1922</v>
          </cell>
          <cell r="AB1415" t="str">
            <v>terrestrial</v>
          </cell>
          <cell r="AD1415" t="str">
            <v>unknown</v>
          </cell>
          <cell r="AE1415" t="str">
            <v>yes</v>
          </cell>
          <cell r="AF1415" t="str">
            <v>unknown</v>
          </cell>
          <cell r="AG1415">
            <v>1947</v>
          </cell>
          <cell r="AH1415" t="str">
            <v>Oslo: Tøyen, Botanisk hage (som ugras)</v>
          </cell>
          <cell r="AI1415">
            <v>2</v>
          </cell>
          <cell r="AJ1415" t="str">
            <v>V</v>
          </cell>
          <cell r="AN1415">
            <v>2</v>
          </cell>
          <cell r="AO1415" t="str">
            <v>introductionTransportpollution,spreadNaturalDispersal</v>
          </cell>
          <cell r="AP1415" t="str">
            <v>OsA,Bu,Ve,Te,Sf</v>
          </cell>
          <cell r="AQ1415">
            <v>52</v>
          </cell>
          <cell r="AR1415">
            <v>5</v>
          </cell>
          <cell r="AS1415">
            <v>260</v>
          </cell>
          <cell r="AT1415">
            <v>17300</v>
          </cell>
          <cell r="AU1415">
            <v>750</v>
          </cell>
          <cell r="AV1415">
            <v>50</v>
          </cell>
          <cell r="AW1415" t="str">
            <v>Ingen kjent effekt</v>
          </cell>
          <cell r="AX1415" t="str">
            <v>Ingen kjent effekt</v>
          </cell>
          <cell r="BC1415" t="str">
            <v>Ingen kjent effekt</v>
          </cell>
          <cell r="BD1415" t="str">
            <v>Ingen kjent effekt</v>
          </cell>
          <cell r="BE1415" t="str">
            <v>no</v>
          </cell>
          <cell r="BF1415" t="str">
            <v>no</v>
          </cell>
          <cell r="BG1415" t="str">
            <v>V</v>
          </cell>
          <cell r="BK1415" t="str">
            <v>temperate_nemoral:Europe,Asia|subtropic_mediterranean:Europe,Asia</v>
          </cell>
          <cell r="BM1415" t="str">
            <v>temperate_nemoral:Europe,Asia,NorthAndCentralAmerica|subtropic_mediterranean:Europe,Asia</v>
          </cell>
          <cell r="BO1415">
            <v>2</v>
          </cell>
          <cell r="BR1415" t="str">
            <v>RedListCategoryLevel</v>
          </cell>
          <cell r="BT1415">
            <v>2</v>
          </cell>
          <cell r="BW1415" t="str">
            <v>SpreadYearlyIncreaseObservations</v>
          </cell>
          <cell r="BX1415">
            <v>83</v>
          </cell>
          <cell r="BY1415">
            <v>1</v>
          </cell>
          <cell r="CB1415" t="str">
            <v>T1-C-4,T1-C-6,T35,T42</v>
          </cell>
          <cell r="CC1415">
            <v>1</v>
          </cell>
          <cell r="CH1415">
            <v>1</v>
          </cell>
          <cell r="CM1415">
            <v>1</v>
          </cell>
          <cell r="CQ1415">
            <v>1</v>
          </cell>
          <cell r="CU1415">
            <v>1</v>
          </cell>
          <cell r="CX1415">
            <v>0</v>
          </cell>
          <cell r="CY1415">
            <v>1</v>
          </cell>
          <cell r="DB1415">
            <v>0</v>
          </cell>
          <cell r="DC1415" t="str">
            <v>Gråbergknapp &lt;em&gt;Sedum hispanicum &lt;/em&gt;er en småvokst toårig art, som også kan være flerårig. Den formerer seg med frø. Arten kommer fra Sørøst-Europa og Sørvest-Asia og er kommet inn i hager og på industriplasser, trolig ved innførsel av jord og gartnerivarer fra utlandet. Den vokser på tørr og grunnlendt mark. Tilgjengelige data gir ikke holdepunkter for å si om arten er kalkkrevende, men trolig er et varmt lokalklima viktigere enn substratet.</v>
          </cell>
          <cell r="DD1415" t="str">
            <v>&lt;p&gt;Siden første funn i 1922 i Oslo er gråbergknapp funnet på 13 lokaliteter på nesten 100 år. Funnene viser at arten etableres her og der, lokalt i svært store mengder (f.eks. på Tøyen i Oslo og i Sogndal i Sogn og Fjordane). Disse forekomstene skyldes neppe spredning fra dyrkning, men arten er heller kommet inn som ugras (med gartnerivarer). Forekomster er kjent fra Akershus til Telemark (Tinn) samt fra nordsiden av Sognefjorden.&lt;/p&gt;</v>
          </cell>
          <cell r="DE1415" t="str">
            <v>Innførselsmåten er noe usikker, men arten er mest trolig kommet med gartnerivarer. Introduksjon videre til og i norsk natur skjer ved frøspredning.</v>
          </cell>
          <cell r="DF1415" t="str">
            <v>Invasjonspotensialet er begrenset, med begrenset median levetid og begrenset ekspansjonshastighet.</v>
          </cell>
          <cell r="DG1415" t="str">
            <v>Ingen kjent negativ økologisk effekt er knyttet til arten. Arten går i mindre grad på berg og bergflater enn mange andre &lt;i&gt;Sedum&lt;/i&gt;. Arten kan godt være oversett, men den vil neppe bli særlig utbredt i fremtiden og vil knapt få noen effekt på hjemlige arter. Populasjonene i Vestfold, Telemark og Sogn er store og trolig permanente: på Tøyen i Oslo har arten vært et permanent ugras minst siden 1947, med tusenvis av individer årlig, og må bekjempes aktivt hvert år for ikke å ta over enkelte bed.</v>
          </cell>
          <cell r="DH1415" t="str">
            <v>&lt;p&gt;Gråbergknapp vurderes til låg økologisk risiko, og bare på grunn av invasjonspotensialet.&lt;/p&gt;</v>
          </cell>
          <cell r="DI1415">
            <v>0</v>
          </cell>
        </row>
        <row r="1416">
          <cell r="B1416" t="str">
            <v>Sedum lydium</v>
          </cell>
          <cell r="C1416" t="str">
            <v>Boiss.</v>
          </cell>
          <cell r="D1416" t="str">
            <v>lydisk bergknapp</v>
          </cell>
          <cell r="E1416">
            <v>84874</v>
          </cell>
          <cell r="F1416">
            <v>128011</v>
          </cell>
          <cell r="G1416" t="str">
            <v>ExpertGroups/Karplanter/N</v>
          </cell>
          <cell r="H1416" t="str">
            <v>Karplanter</v>
          </cell>
          <cell r="I1416" t="str">
            <v>Karplanter</v>
          </cell>
          <cell r="J1416" t="str">
            <v>AlienSpecie</v>
          </cell>
          <cell r="N1416">
            <v>2</v>
          </cell>
          <cell r="O1416" t="str">
            <v>V</v>
          </cell>
          <cell r="Q1416">
            <v>1</v>
          </cell>
          <cell r="T1416" t="str">
            <v>LO</v>
          </cell>
          <cell r="U1416">
            <v>2</v>
          </cell>
          <cell r="V1416" t="str">
            <v>2AB,1</v>
          </cell>
          <cell r="W1416" t="str">
            <v>NK</v>
          </cell>
          <cell r="X1416">
            <v>1</v>
          </cell>
          <cell r="Y1416">
            <v>1</v>
          </cell>
          <cell r="Z1416">
            <v>1</v>
          </cell>
          <cell r="AA1416">
            <v>1967</v>
          </cell>
          <cell r="AB1416" t="str">
            <v>terrestrial</v>
          </cell>
          <cell r="AD1416" t="str">
            <v>unknown</v>
          </cell>
          <cell r="AE1416" t="str">
            <v>yes</v>
          </cell>
          <cell r="AF1416" t="str">
            <v>unknown</v>
          </cell>
          <cell r="AG1416">
            <v>2010</v>
          </cell>
          <cell r="AH1416" t="str">
            <v>Vf Stokke: Gjennestad</v>
          </cell>
          <cell r="AI1416">
            <v>5</v>
          </cell>
          <cell r="AJ1416" t="str">
            <v>V</v>
          </cell>
          <cell r="AK1416" t="str">
            <v>V</v>
          </cell>
          <cell r="AL1416">
            <v>1</v>
          </cell>
          <cell r="AM1416" t="str">
            <v>importDirect</v>
          </cell>
          <cell r="AN1416">
            <v>2</v>
          </cell>
          <cell r="AO1416" t="str">
            <v>introductionEscaped</v>
          </cell>
          <cell r="AP1416" t="str">
            <v>Bu,Ve,Ro</v>
          </cell>
          <cell r="AQ1416">
            <v>16</v>
          </cell>
          <cell r="AR1416">
            <v>3</v>
          </cell>
          <cell r="AS1416">
            <v>48</v>
          </cell>
          <cell r="AT1416">
            <v>8580</v>
          </cell>
          <cell r="AU1416">
            <v>72</v>
          </cell>
          <cell r="AV1416">
            <v>50</v>
          </cell>
          <cell r="AW1416" t="str">
            <v>Ingen kjent effekt</v>
          </cell>
          <cell r="AX1416" t="str">
            <v>Ingen kjent effekt</v>
          </cell>
          <cell r="BC1416" t="str">
            <v>Ingen kjent effekt</v>
          </cell>
          <cell r="BD1416" t="str">
            <v>Ingen kjent effekt</v>
          </cell>
          <cell r="BE1416" t="str">
            <v>no</v>
          </cell>
          <cell r="BF1416" t="str">
            <v>no</v>
          </cell>
          <cell r="BG1416" t="str">
            <v>V</v>
          </cell>
          <cell r="BK1416" t="str">
            <v>temperate_nemoral:Asia|subtropic_mediterranean:Asia</v>
          </cell>
          <cell r="BM1416" t="str">
            <v>temperate_nemoral:Europe,Asia|subtropic_mediterranean:Asia</v>
          </cell>
          <cell r="BO1416">
            <v>2</v>
          </cell>
          <cell r="BR1416" t="str">
            <v>RedListCategoryLevel</v>
          </cell>
          <cell r="BT1416">
            <v>2</v>
          </cell>
          <cell r="BV1416" t="str">
            <v>X</v>
          </cell>
          <cell r="BW1416" t="str">
            <v>SpreadYearlyIncreaseCalculatedExpansionSpeed</v>
          </cell>
          <cell r="BX1416">
            <v>82.27</v>
          </cell>
          <cell r="BY1416">
            <v>1</v>
          </cell>
          <cell r="CB1416" t="str">
            <v>T1-C-4,T37,T35</v>
          </cell>
          <cell r="CC1416">
            <v>1</v>
          </cell>
          <cell r="CH1416">
            <v>1</v>
          </cell>
          <cell r="CM1416">
            <v>1</v>
          </cell>
          <cell r="CQ1416">
            <v>1</v>
          </cell>
          <cell r="CU1416">
            <v>1</v>
          </cell>
          <cell r="CX1416">
            <v>0</v>
          </cell>
          <cell r="CY1416">
            <v>1</v>
          </cell>
          <cell r="DB1416">
            <v>0</v>
          </cell>
          <cell r="DC1416" t="str">
            <v>Lydisk bergknapp &lt;em&gt;Sedum lydium &lt;/em&gt;er en flerårig, sukkulent urt fra Vest-Asia. Den reproduserer muligens ikke med frø i Norge, men den reproduserer med avbrukne skuddbiter og blad som rotslår (f.eks. i Botanisk hage, Tøyen, Oslo). Spredningen skjer med utkast fra hager eller med skuddbiter/blad som ramler nedover bergsider fra hager.</v>
          </cell>
          <cell r="DD1416" t="str">
            <v>&lt;p&gt;Arten er foreløpig bare funnet fire ganger: Vf Tønsberg 1967, Ro Time 1993, Vf Stokke 2010 og Bu Drammen 2014 (først dokumentert 2015). Enkelte av disse forekomstene kan ha blitt stabile: den i Drammen er opplagt stabil. Arten er attraktiv og dyrkes en del, med økende frekvens. Flere funn kan forventes.&lt;/p&gt;</v>
          </cell>
          <cell r="DE1416" t="str">
            <v>Arten er innført hageplante og spres ut i norsk natur ved utkast og ved spredning av fragmenter.</v>
          </cell>
          <cell r="DF1416" t="str">
            <v>Invasjonspotensialet er begrenset, med usikkerhet til lite, som en kombinasjon av begrenset median levetid og begrenset (til låg) ekspansjonshastighet.</v>
          </cell>
          <cell r="DG1416" t="str">
            <v>Ingen kjent negativ økologisk effekt er knyttet til arten. Arten forventes ikke å bli så utbredt de neste 50 årene at den fører til noen betydningsfull fortrengning.</v>
          </cell>
          <cell r="DH1416" t="str">
            <v>&lt;p&gt;Lydisk bergknapp vurderes til låg økologisk risiko, med usikkerhet til ingen kjent risiko, og bare på grunn av invasjonspotensialet.&lt;/p&gt;&lt;p&gt; &lt;/p&gt;</v>
          </cell>
          <cell r="DI1416">
            <v>0</v>
          </cell>
        </row>
        <row r="1417">
          <cell r="B1417" t="str">
            <v>Sempervivum arachnoideum</v>
          </cell>
          <cell r="C1417" t="str">
            <v>L.</v>
          </cell>
          <cell r="D1417" t="str">
            <v>spindelvevtakløk</v>
          </cell>
          <cell r="E1417">
            <v>63565</v>
          </cell>
          <cell r="F1417">
            <v>103605</v>
          </cell>
          <cell r="G1417" t="str">
            <v>ExpertGroups/Karplanter/N</v>
          </cell>
          <cell r="H1417" t="str">
            <v>Karplanter</v>
          </cell>
          <cell r="I1417" t="str">
            <v>Karplanter</v>
          </cell>
          <cell r="J1417" t="str">
            <v>NotApplicable</v>
          </cell>
          <cell r="M1417" t="str">
            <v>NotPresentInRegion</v>
          </cell>
          <cell r="AB1417" t="str">
            <v>terrestrial</v>
          </cell>
          <cell r="AE1417" t="str">
            <v>no</v>
          </cell>
          <cell r="AF1417" t="str">
            <v>unknown</v>
          </cell>
          <cell r="AI1417">
            <v>10</v>
          </cell>
          <cell r="AJ1417" t="str">
            <v>V</v>
          </cell>
          <cell r="AK1417" t="str">
            <v>V</v>
          </cell>
          <cell r="AW1417" t="str">
            <v>Ingen kjent effekt</v>
          </cell>
          <cell r="AX1417" t="str">
            <v>Ingen kjent effekt</v>
          </cell>
          <cell r="BC1417" t="str">
            <v>Ingen kjent effekt</v>
          </cell>
          <cell r="BD1417" t="str">
            <v>Ingen kjent effekt</v>
          </cell>
          <cell r="BK1417" t="str">
            <v>temperate_nemoral:Europe|subtropic_mediterranean:Europe</v>
          </cell>
          <cell r="BM1417" t="str">
            <v>temperate_nemoral:Europe|subtropic_mediterranean:Europe</v>
          </cell>
          <cell r="DI1417">
            <v>0</v>
          </cell>
        </row>
        <row r="1418">
          <cell r="B1418" t="str">
            <v>Senecio leucanthemifolius vernalis</v>
          </cell>
          <cell r="C1418" t="str">
            <v>(Waldst. &amp; Kit.) Greuter</v>
          </cell>
          <cell r="D1418" t="str">
            <v>vårsvineblom</v>
          </cell>
          <cell r="E1418">
            <v>102657</v>
          </cell>
          <cell r="F1418">
            <v>143611</v>
          </cell>
          <cell r="G1418" t="str">
            <v>ExpertGroups/Karplanter/N</v>
          </cell>
          <cell r="H1418" t="str">
            <v>Karplanter</v>
          </cell>
          <cell r="I1418" t="str">
            <v>Karplanter</v>
          </cell>
          <cell r="J1418" t="str">
            <v>AlienSpecie</v>
          </cell>
          <cell r="N1418">
            <v>2</v>
          </cell>
          <cell r="Q1418">
            <v>1</v>
          </cell>
          <cell r="T1418" t="str">
            <v>LO</v>
          </cell>
          <cell r="U1418">
            <v>2</v>
          </cell>
          <cell r="V1418" t="str">
            <v>2AB,1</v>
          </cell>
          <cell r="X1418">
            <v>1</v>
          </cell>
          <cell r="Y1418">
            <v>1</v>
          </cell>
          <cell r="Z1418">
            <v>1</v>
          </cell>
          <cell r="AA1418">
            <v>1876</v>
          </cell>
          <cell r="AB1418" t="str">
            <v>terrestrial</v>
          </cell>
          <cell r="AD1418" t="str">
            <v>origin,unknown</v>
          </cell>
          <cell r="AE1418" t="str">
            <v>yes</v>
          </cell>
          <cell r="AF1418" t="str">
            <v>unknown</v>
          </cell>
          <cell r="AG1418">
            <v>1952</v>
          </cell>
          <cell r="AH1418" t="str">
            <v>VA Kristiansand: Kongsgård</v>
          </cell>
          <cell r="AI1418">
            <v>1</v>
          </cell>
          <cell r="AJ1418" t="str">
            <v>V</v>
          </cell>
          <cell r="AN1418">
            <v>6</v>
          </cell>
          <cell r="AO1418" t="str">
            <v>introductionTransportpollution,introductionStowaway,spreadNaturalDispersal,spreadTransportpollution,spreadStowaway</v>
          </cell>
          <cell r="AP1418" t="str">
            <v>OsA,Bu,Va</v>
          </cell>
          <cell r="AQ1418">
            <v>16</v>
          </cell>
          <cell r="AR1418">
            <v>5</v>
          </cell>
          <cell r="AS1418">
            <v>80</v>
          </cell>
          <cell r="AT1418">
            <v>25000</v>
          </cell>
          <cell r="AU1418">
            <v>160</v>
          </cell>
          <cell r="AV1418">
            <v>90</v>
          </cell>
          <cell r="AW1418" t="str">
            <v>Ingen kjent effekt</v>
          </cell>
          <cell r="AX1418" t="str">
            <v>Ingen kjent effekt</v>
          </cell>
          <cell r="BC1418" t="str">
            <v>Ingen kjent effekt</v>
          </cell>
          <cell r="BD1418" t="str">
            <v>Ingen kjent effekt</v>
          </cell>
          <cell r="BE1418" t="str">
            <v>no</v>
          </cell>
          <cell r="BF1418" t="str">
            <v>no</v>
          </cell>
          <cell r="BG1418" t="str">
            <v>V</v>
          </cell>
          <cell r="BK1418" t="str">
            <v>temperate_nemoral:Europe,Asia|temperate_dry:Europe,Asia|subtropic_mediterranean:Europe,Asia,Africa</v>
          </cell>
          <cell r="BM1418" t="str">
            <v>temperate_nemoral:Europe,Asia|temperate_dry:Europe,Asia|subtropic_mediterranean:Europe,Asia,Africa</v>
          </cell>
          <cell r="BO1418">
            <v>2</v>
          </cell>
          <cell r="BR1418" t="str">
            <v>RedListCategoryLevel</v>
          </cell>
          <cell r="BT1418">
            <v>2</v>
          </cell>
          <cell r="BW1418" t="str">
            <v>SpreadYearlyIncreaseCalculatedExpansionSpeed</v>
          </cell>
          <cell r="BX1418">
            <v>92.28</v>
          </cell>
          <cell r="BY1418">
            <v>1</v>
          </cell>
          <cell r="CB1418" t="str">
            <v>T35,T39,T45,T21</v>
          </cell>
          <cell r="CC1418">
            <v>1</v>
          </cell>
          <cell r="CH1418">
            <v>1</v>
          </cell>
          <cell r="CM1418">
            <v>1</v>
          </cell>
          <cell r="CQ1418">
            <v>1</v>
          </cell>
          <cell r="CU1418">
            <v>1</v>
          </cell>
          <cell r="CX1418">
            <v>0</v>
          </cell>
          <cell r="CY1418">
            <v>1</v>
          </cell>
          <cell r="DB1418">
            <v>0</v>
          </cell>
          <cell r="DC1418" t="str">
            <v>Vårsvineblom &lt;i&gt;Senecio leucanthemifolius &lt;/i&gt;ssp. &lt;i&gt;vernalis&lt;/i&gt; er en ettårig art vidt utbredt i Europa og Vest-Asia. Arten har stor frøproduksjon. Fruktene spres med vind, potensielt over middels lange avstander 50-100 m eller mer, og spredning kan skje f.eks. med vindstrømmen langs bilveier (særlig tydelig langs E16 i Bu Hole). Fruktene kan også spres med flytting av jordmasser.</v>
          </cell>
          <cell r="DD1418" t="str">
            <v>&lt;p&gt;Vårsvineblom&lt;em&gt; &lt;/em&gt;er representert med få og spredte funn fram til ca. 1980. De tidligere funnene var knyttet til innførsel med såfrø, korn og kanskje litt med ballastjord. Nå kommer den hovedsakelig inn som forurensning i grasfrø. Mange av de senere funnene er i veikanter, tilsådde plener o.l. Fra 1980-tallet framover er det en kraftig økning i funn, og arten er nå funnet helt nord til Finnmark (Hammerfest). Noen av forekomstene lengst sør i landet kan representere kortvarige etableringer. Ennå er ikke noen enkeltforekomst registrert over mer enn 1-3 år, men noen lokalitetsgrupper har eksistert over lengre tid, spesielt i Bu Hole (1992-2008) og VA Kristiansand (1952-1993), trolig ved at arten har flyttet seg etter hvert som noen plasser grodde til mens andre åpnet seg. Arten er trolig på randen til fast etablering og stabilisering i Norge.&lt;/p&gt;</v>
          </cell>
          <cell r="DE1418" t="str">
            <v>Arten er innført med såfrø, transportmidler, kanskje ballastjord og kanskje gartnerivarer (jord, bark, i med pottete planter).</v>
          </cell>
          <cell r="DF1418" t="str">
            <v>Invasjonspotensialet i Norge anslås foreløpig til begrenset, med begrenset median levetid og begrenset ekspansjonshastighet, bygd på opplysninger fram til i dag. Ut fra erfaringene fra Danmark (Hartvig 2015) har arten et visst invasjonspotensial i det sørligste Norge og kan komme til å begynne å ekspandere med vesentlig større hastighet enn hittil.</v>
          </cell>
          <cell r="DG1418" t="str">
            <v>Ingen kjente negative økologiske effekter er knyttet til arten. Arten kan hybridisere med en stedegen art, åkersvineblom &lt;i&gt;Senecio vulgaris&lt;/i&gt;, men for det første er hybriden ikke rapportert å være fertil (dvs. liten fare for introgresjon), for det andre er den stedegne arten et nesten rent ugras begrenset til skrotemark.</v>
          </cell>
          <cell r="DH1418" t="str">
            <v>&lt;p&gt;Vårsvineblom vurderes til låg økologisk risiko. Arten er foreløpig ikke kjent med fullt ut stabil forekomst i Norge (frøreproduksjon i permanente bestander), men kan få det innen kort tid.&lt;br/&gt;&lt;/p&gt;</v>
          </cell>
          <cell r="DI1418">
            <v>1</v>
          </cell>
        </row>
        <row r="1419">
          <cell r="B1419" t="str">
            <v>Senecio nemorensis</v>
          </cell>
          <cell r="C1419" t="str">
            <v>L.</v>
          </cell>
          <cell r="D1419" t="str">
            <v>parksvineblom</v>
          </cell>
          <cell r="E1419">
            <v>143940</v>
          </cell>
          <cell r="F1419">
            <v>143560</v>
          </cell>
          <cell r="G1419" t="str">
            <v>ExpertGroups/Karplanter/N</v>
          </cell>
          <cell r="H1419" t="str">
            <v>Karplanter</v>
          </cell>
          <cell r="I1419" t="str">
            <v>Karplanter</v>
          </cell>
          <cell r="J1419" t="str">
            <v>NotApplicable</v>
          </cell>
          <cell r="M1419" t="str">
            <v>canNotEstablishWithin50years</v>
          </cell>
          <cell r="AA1419">
            <v>1997</v>
          </cell>
          <cell r="AB1419" t="str">
            <v>terrestrial</v>
          </cell>
          <cell r="AD1419" t="str">
            <v>unknown</v>
          </cell>
          <cell r="AE1419" t="str">
            <v>no</v>
          </cell>
          <cell r="AF1419" t="str">
            <v>unknown</v>
          </cell>
          <cell r="AI1419">
            <v>5</v>
          </cell>
          <cell r="AJ1419" t="str">
            <v>V</v>
          </cell>
          <cell r="AW1419" t="str">
            <v>Ingen kjent effekt</v>
          </cell>
          <cell r="AX1419" t="str">
            <v>Ingen kjent effekt</v>
          </cell>
          <cell r="BC1419" t="str">
            <v>Ingen kjent effekt</v>
          </cell>
          <cell r="BD1419" t="str">
            <v>Ingen kjent effekt</v>
          </cell>
          <cell r="BK1419" t="str">
            <v>temperate_nemoral:Europe,Asia</v>
          </cell>
          <cell r="BM1419" t="str">
            <v>temperate_nemoral:Europe,Asia</v>
          </cell>
          <cell r="DI1419">
            <v>0</v>
          </cell>
        </row>
        <row r="1420">
          <cell r="B1420" t="str">
            <v>Senecio ovatus</v>
          </cell>
          <cell r="C1420" t="str">
            <v>(P.Gaertn., B.Mey. &amp; Scherb.) Willd.</v>
          </cell>
          <cell r="D1420" t="str">
            <v>glisnesvineblom</v>
          </cell>
          <cell r="E1420">
            <v>137587</v>
          </cell>
          <cell r="F1420">
            <v>100799</v>
          </cell>
          <cell r="G1420" t="str">
            <v>ExpertGroups/Karplanter/N</v>
          </cell>
          <cell r="H1420" t="str">
            <v>Karplanter</v>
          </cell>
          <cell r="I1420" t="str">
            <v>Karplanter</v>
          </cell>
          <cell r="J1420" t="str">
            <v>AlienSpecie</v>
          </cell>
          <cell r="N1420">
            <v>1</v>
          </cell>
          <cell r="P1420" t="str">
            <v>V</v>
          </cell>
          <cell r="Q1420">
            <v>1</v>
          </cell>
          <cell r="T1420" t="str">
            <v>NK</v>
          </cell>
          <cell r="U1420">
            <v>1</v>
          </cell>
          <cell r="V1420" t="str">
            <v>1,1</v>
          </cell>
          <cell r="W1420" t="str">
            <v>LO</v>
          </cell>
          <cell r="X1420">
            <v>2</v>
          </cell>
          <cell r="Y1420">
            <v>3</v>
          </cell>
          <cell r="Z1420">
            <v>1</v>
          </cell>
          <cell r="AA1420">
            <v>1948</v>
          </cell>
          <cell r="AB1420" t="str">
            <v>terrestrial</v>
          </cell>
          <cell r="AD1420" t="str">
            <v>origin</v>
          </cell>
          <cell r="AE1420" t="str">
            <v>yes</v>
          </cell>
          <cell r="AF1420" t="str">
            <v>unknown</v>
          </cell>
          <cell r="AG1420">
            <v>1948</v>
          </cell>
          <cell r="AH1420" t="str">
            <v>AA Grimstad: Marivolden</v>
          </cell>
          <cell r="AI1420">
            <v>10</v>
          </cell>
          <cell r="AJ1420" t="str">
            <v>V</v>
          </cell>
          <cell r="AL1420">
            <v>1</v>
          </cell>
          <cell r="AM1420" t="str">
            <v>importDirect</v>
          </cell>
          <cell r="AN1420">
            <v>3</v>
          </cell>
          <cell r="AO1420" t="str">
            <v>introductionTransportpollution,introductionStowaway,introductionEscaped</v>
          </cell>
          <cell r="AP1420" t="str">
            <v>Bu,Aa,Mr,Fi</v>
          </cell>
          <cell r="AQ1420">
            <v>16</v>
          </cell>
          <cell r="AR1420">
            <v>5</v>
          </cell>
          <cell r="AS1420">
            <v>80</v>
          </cell>
          <cell r="AT1420">
            <v>180000</v>
          </cell>
          <cell r="AU1420">
            <v>120</v>
          </cell>
          <cell r="AV1420">
            <v>50</v>
          </cell>
          <cell r="AW1420" t="str">
            <v>Ingen kjent effekt</v>
          </cell>
          <cell r="AX1420" t="str">
            <v>Ingen kjent effekt</v>
          </cell>
          <cell r="BC1420" t="str">
            <v>Ingen kjent effekt</v>
          </cell>
          <cell r="BD1420" t="str">
            <v>Ingen kjent effekt</v>
          </cell>
          <cell r="BE1420" t="str">
            <v>no</v>
          </cell>
          <cell r="BF1420" t="str">
            <v>no</v>
          </cell>
          <cell r="BK1420" t="str">
            <v>temperate_nemoral:Europe|subtropic_mediterranean:Europe</v>
          </cell>
          <cell r="BM1420" t="str">
            <v>temperate_boreal:Europe|temperate_nemoral:Europe|subtropic_mediterranean:Europe</v>
          </cell>
          <cell r="BO1420">
            <v>2</v>
          </cell>
          <cell r="BP1420" t="str">
            <v>X</v>
          </cell>
          <cell r="BR1420" t="str">
            <v>RedListCategoryLevel</v>
          </cell>
          <cell r="BT1420">
            <v>1</v>
          </cell>
          <cell r="BU1420" t="str">
            <v>X</v>
          </cell>
          <cell r="BW1420" t="str">
            <v>SpreadYearlyIncreaseObservations</v>
          </cell>
          <cell r="BX1420">
            <v>37</v>
          </cell>
          <cell r="BY1420">
            <v>1</v>
          </cell>
          <cell r="CB1420" t="str">
            <v>T4,T35</v>
          </cell>
          <cell r="CC1420">
            <v>1</v>
          </cell>
          <cell r="CH1420">
            <v>1</v>
          </cell>
          <cell r="CM1420">
            <v>1</v>
          </cell>
          <cell r="CQ1420">
            <v>1</v>
          </cell>
          <cell r="CU1420">
            <v>1</v>
          </cell>
          <cell r="CX1420">
            <v>0</v>
          </cell>
          <cell r="CY1420">
            <v>1</v>
          </cell>
          <cell r="DB1420">
            <v>0</v>
          </cell>
          <cell r="DC1420" t="str">
            <v>Grisnesvineblom &lt;em&gt;Senecio ovatus&lt;/em&gt; er en flerårig, opptil 2 m høg urt (høgstaude) som formerer seg med frø og har sterk klonal vekst med jordstengler. Den kan danne større bestander. Grisnesvineblom hører til et artskompleks, &lt;em&gt;S. nemorensis&lt;/em&gt;-komplekset, som er eurasiatisk med flere raser, der &lt;em&gt;S. ovatus &lt;/em&gt;er den mellom- og søreuropeiske delen. Den vokser bl.a. i høgereliggende (montane) områder i Mellom-Europa.</v>
          </cell>
          <cell r="DD1420" t="str">
            <v>&lt;p&gt;Historien til grisnesvineblom i Norge består av fire tidsmessig og geografisk godt skilte innførsler og etableringer. Første funn fra 1948 i AA Grimstad er ved en leir brukt av okkupasjonsmakten under 2. verdenskrig. Her er arten polemokor (spredt ved krigshandlinger), trolig kommet inn med tysk hestef&amp;#244:r, og er dokumentert fram til 2000-tallet, trolig også intakt i dag. Etablering nr. 2, kjent fra 1999, er ved en parkeringsplass i MR Rauma, der det har vært mange besøk av utenlandske (bl.a. mellomeuropeiske) turister, særlig basehoppere i Trollveggen. Frukter av arten, som finnes i høgereliggende områder i Mellom-Europa, kan ha fulgt med turistenes utstyr og kjøretøyer. Også denne forekomsten er dokumentert fram til 2015 og er trolig intakt. Bakgrunnen for funnet i Fi Alta i 2010 er ukjent, men kan tenkes å ha sammenheng med turisttrafikk. Forekomsten i Bu Drammen: Fjell fra 2013 og framover skyldes mest trolig frøspredning ut fra en hage. Plantene fra Drammen, Grimstad og Rauma er kontrollert og hører til &lt;em&gt;S. ovatus,&lt;/em&gt; mens de i Alta er ikke kontrollert og kan høre til den nært beslektet &lt;em&gt;S. nemorensis &lt;/em&gt;s. str. fra Sibir.&lt;/p&gt;</v>
          </cell>
          <cell r="DE1420" t="str">
            <v>Arten har hatt flere ulike innkomstmåter: med tysk hestef&amp;#244:r e.l. under andre verdenskrig, med mellomeuropeiske turister (kanskje), og spredt fra hage.</v>
          </cell>
          <cell r="DF1420" t="str">
            <v>Invasjonspotensialet er lite, med usikkerhet til begrenset, som en kombinasjon av begrenset (til moderat) median levetid, men låg (til begrenset) ekspansjonshastighet. Arten holder seg lenge på steder dersom den slår til, men den har vist seg uventet lite ekspansiv. Ingen av de fire kjente bestandene har ført til videre spredning med frø, kanskje unntatt den i Bu Drammen. Arten er sannsynligvis sjølinkompatibel, og hver forekomst kan bestå av en enkelt klon.</v>
          </cell>
          <cell r="DG1420" t="str">
            <v>Ingen kjent negativ økologisk effekt er knyttet til arten, og ingen forventet hvis arten ikke blir mye raskere i sin ekspansjon. Arten er er funnet på skrotemark (Bu Drammen i boligfelt, AA Grimstad ved militærleir, MR Rauma parkeringsplass og krattkant, Fi Alta grustak), men på den lokaliteten der den har vært lengst, er den også funnet "rikelig i tett skog". I Mellom-Europas høyereliggende områder vokser arten i fuktig, humusholdig og næringsrik jord i skog med høgstaudepreg. Den kan med tiden komme til å spre seg til lignende naturtyper i Norge. Selv om arten lokalt kan danne store bestander, er det små utsikter til at den blir noe økologisk problem i norsk natur.</v>
          </cell>
          <cell r="DH1420" t="str">
            <v>&lt;p&gt;Grisnesvineblom vurderes til ingen kjent økologisk risiko, med usikkerhet til låg risiko.&lt;/p&gt;</v>
          </cell>
          <cell r="DI1420">
            <v>0</v>
          </cell>
        </row>
        <row r="1421">
          <cell r="B1421" t="str">
            <v>Senecio squalidus</v>
          </cell>
          <cell r="C1421" t="str">
            <v>L.</v>
          </cell>
          <cell r="D1421" t="str">
            <v>steinsvineblom</v>
          </cell>
          <cell r="E1421">
            <v>137590</v>
          </cell>
          <cell r="F1421">
            <v>100801</v>
          </cell>
          <cell r="G1421" t="str">
            <v>ExpertGroups/Karplanter/N</v>
          </cell>
          <cell r="H1421" t="str">
            <v>Karplanter</v>
          </cell>
          <cell r="I1421" t="str">
            <v>Karplanter</v>
          </cell>
          <cell r="J1421" t="str">
            <v>AlienSpecie</v>
          </cell>
          <cell r="N1421">
            <v>2</v>
          </cell>
          <cell r="O1421" t="str">
            <v>V</v>
          </cell>
          <cell r="Q1421">
            <v>1</v>
          </cell>
          <cell r="T1421" t="str">
            <v>LO</v>
          </cell>
          <cell r="U1421">
            <v>2</v>
          </cell>
          <cell r="V1421" t="str">
            <v>2AB,1</v>
          </cell>
          <cell r="W1421" t="str">
            <v>NK</v>
          </cell>
          <cell r="X1421">
            <v>3</v>
          </cell>
          <cell r="Y1421">
            <v>4</v>
          </cell>
          <cell r="Z1421">
            <v>1</v>
          </cell>
          <cell r="AA1421" t="str">
            <v>Før 1847</v>
          </cell>
          <cell r="AB1421" t="str">
            <v>terrestrial</v>
          </cell>
          <cell r="AD1421" t="str">
            <v>origin</v>
          </cell>
          <cell r="AE1421" t="str">
            <v>yes</v>
          </cell>
          <cell r="AF1421" t="str">
            <v>unknown</v>
          </cell>
          <cell r="AG1421" t="str">
            <v>1897-1910</v>
          </cell>
          <cell r="AH1421" t="str">
            <v>Øf Fredrikstad: Kråkerøy, Røds bruk (ballast) og AA Arendal: "A.dal" (ballast)</v>
          </cell>
          <cell r="AI1421">
            <v>5</v>
          </cell>
          <cell r="AJ1421" t="str">
            <v>V</v>
          </cell>
          <cell r="AN1421">
            <v>2</v>
          </cell>
          <cell r="AO1421" t="str">
            <v>introductionStowaway,spreadNaturalDispersal</v>
          </cell>
          <cell r="AP1421" t="str">
            <v>Øs,OsA,Te</v>
          </cell>
          <cell r="AQ1421">
            <v>12</v>
          </cell>
          <cell r="AR1421">
            <v>2</v>
          </cell>
          <cell r="AS1421">
            <v>24</v>
          </cell>
          <cell r="AT1421">
            <v>4100</v>
          </cell>
          <cell r="AU1421">
            <v>48</v>
          </cell>
          <cell r="AV1421">
            <v>25</v>
          </cell>
          <cell r="AW1421" t="str">
            <v>Ingen kjent effekt</v>
          </cell>
          <cell r="AX1421" t="str">
            <v>Ingen kjent effekt</v>
          </cell>
          <cell r="BC1421" t="str">
            <v>Ingen kjent effekt</v>
          </cell>
          <cell r="BD1421" t="str">
            <v>Ingen kjent effekt</v>
          </cell>
          <cell r="BE1421" t="str">
            <v>no</v>
          </cell>
          <cell r="BF1421" t="str">
            <v>no</v>
          </cell>
          <cell r="BG1421" t="str">
            <v>V</v>
          </cell>
          <cell r="BK1421" t="str">
            <v>temperate_nemoral:Europe|subtropic_mediterranean:Europe,Africa</v>
          </cell>
          <cell r="BM1421" t="str">
            <v>temperate_nemoral:Europe|subtropic_mediterranean:Europe,Africa|subtropic_caperegion:Africa</v>
          </cell>
          <cell r="BO1421">
            <v>2</v>
          </cell>
          <cell r="BR1421" t="str">
            <v>RedListCategoryLevel</v>
          </cell>
          <cell r="BT1421">
            <v>2</v>
          </cell>
          <cell r="BV1421" t="str">
            <v>X</v>
          </cell>
          <cell r="BW1421" t="str">
            <v>SpreadYearlyIncreaseCalculatedExpansionSpeed</v>
          </cell>
          <cell r="BX1421">
            <v>52.3</v>
          </cell>
          <cell r="BY1421">
            <v>1</v>
          </cell>
          <cell r="CB1421" t="str">
            <v>T32-C-7,T32-C-15,T32-C-17,T35,T37</v>
          </cell>
          <cell r="CC1421">
            <v>1</v>
          </cell>
          <cell r="CH1421">
            <v>1</v>
          </cell>
          <cell r="CM1421">
            <v>1</v>
          </cell>
          <cell r="CP1421" t="str">
            <v>Åpen grunnlendt kalkmark i boreonemoral sone</v>
          </cell>
          <cell r="CQ1421">
            <v>1</v>
          </cell>
          <cell r="CU1421">
            <v>1</v>
          </cell>
          <cell r="CX1421">
            <v>0</v>
          </cell>
          <cell r="CY1421">
            <v>1</v>
          </cell>
          <cell r="DB1421">
            <v>0</v>
          </cell>
          <cell r="DC1421" t="str">
            <v>Steinsvineblom &lt;em&gt;Senecio squalidus&lt;/em&gt; er en flerårig, lågvokst urt fra Mellom- og Sør-Europa og vestre Middelhavsområdet. Den har frøreproduksjon og fruktene kan spres over kortere eller lengre distanser med vind, kanskje også med strømmer i brakke farvatn.</v>
          </cell>
          <cell r="DD1421" t="str">
            <v>&lt;p&gt;Arten&lt;i&gt; &lt;/i&gt;ble først funnet før 1847 i Bu Drammen, neste gang sent på 1800-tallet i AA Arendal og kanskje omtrent samtidig i Øf Fredrikstad, alle stedene antatt innkommet med ballastjord. På 1900-tallet er det kun spredte funn i VA Kristiansand hvor arten kanskje kan ha vært etablerert. I Lids flora (2005) angis den også som "bufast i Te Kragerø frå 1800-talet", men disse opplysningene gjenspeiles ikke i våre funndata. De tidlige funnstedene er ikke dokumentert fra den senere tiden, bortsett fra ett senere fra samme lokalitet i Fredrikstad (Kråkerøy fram til 1911 og med gjenfunn i 1985). I nyere tid er det funn fra øyene innerst i Oslofjorden i Oslo som dominerer (Nakholmen, Hovedøya, Store og Lille Herbern), og dessuten fra 2010 på fastlandet i byen. På øyene finnes den nå i nokså store, stabile bestander. Det er trolig at både det sene funnet i Fredrikstad og de nye funnene i Oslo skyldes at gamle frøbanker av arten fra ballast-tida har blitt vekket til live, og det er all grunn til å tro at arten nå er etablert i Oslo. Spredningspotensialet ser likevel ut til å være begrenset.&lt;/p&gt;</v>
          </cell>
          <cell r="DE1421" t="str">
            <v>Arten er kommet inn med ballastjord og har senere hatt egenspredning i nærområdet.</v>
          </cell>
          <cell r="DF1421" t="str">
            <v>Invasjonspotensialet er begrenset, med usikkerhet til lite, som en kombinasjon av begrenset median levetid og begrenset (til låg) ekspansjonshastighet.</v>
          </cell>
          <cell r="DG1421" t="str">
            <v>Ingen kjent negativ økologisk effekt er knyttet til arten.&lt;br/&gt;Steinsvineblom er en art som synes å ha blitt gjenopplivet etter ballastperioden ved mobilisering av en 80-100 år gammel frøbank. Dette synes å ha skjedd på Røds bruk i Øf Fredrikstad i 1985, men uten kjent etablering der, og i Oslo fra 1986, med etablering og spredning lokalt. Det er høyst trolig at disse moderne funnene skyldes at gamle frøbanker av arten fra ballast-tida er blitt vekket til live ved gravearbeider, og det er all grunn til å tro at arten nå er etablert her. Spredningspotensialet ser likevel ut til å være begrenset. Arten går inn på den truete naturtypen grunnlendt kalkmark i boreonemoral sone, men det ser ikke ut til at den vil etableres i slike mengder at den gjør noen skade. Den er rapportert å hybridisere med to andre arter, åkersvineblom &lt;em&gt;Senecio vulgaris &lt;/em&gt;og klistersvineblom &lt;em&gt;S. viscosus&lt;/em&gt;, men begge disse artene er nok innførte (åkersvineblom før 1800, klistersvineblom etter 1800). Dessuten er steinsvineblom diploid mens de to andre er tetraploide, og hybridene triploide og sterile. Hybridiseringen har også ellers liten betydning da den foreløpig bare kan finne sted innen noen få kvadratkilometer i Oslo.&lt;br/&gt;</v>
          </cell>
          <cell r="DH1421" t="str">
            <v>&lt;p&gt;Steinsvineblom vurderes til låg økologisk risiko, med usikkerhet til ingen kjent risiko, og bare på grunn av invasjonspotensialet.&lt;/p&gt;</v>
          </cell>
          <cell r="DI1421">
            <v>0</v>
          </cell>
        </row>
        <row r="1422">
          <cell r="B1422" t="str">
            <v>Senecio vulgaris hibernicus</v>
          </cell>
          <cell r="C1422" t="str">
            <v>Syme</v>
          </cell>
          <cell r="E1422">
            <v>128300</v>
          </cell>
          <cell r="F1422">
            <v>167469</v>
          </cell>
          <cell r="G1422" t="str">
            <v>ExpertGroups/Karplanter/N</v>
          </cell>
          <cell r="H1422" t="str">
            <v>Karplanter</v>
          </cell>
          <cell r="I1422" t="str">
            <v>Karplanter</v>
          </cell>
          <cell r="J1422" t="str">
            <v>AlienSpecie</v>
          </cell>
          <cell r="N1422">
            <v>3</v>
          </cell>
          <cell r="O1422" t="str">
            <v>V</v>
          </cell>
          <cell r="Q1422">
            <v>1</v>
          </cell>
          <cell r="T1422" t="str">
            <v>LO</v>
          </cell>
          <cell r="U1422">
            <v>2</v>
          </cell>
          <cell r="V1422" t="str">
            <v>3B,1</v>
          </cell>
          <cell r="AA1422">
            <v>2009</v>
          </cell>
          <cell r="AB1422" t="str">
            <v>terrestrial</v>
          </cell>
          <cell r="AD1422" t="str">
            <v>unknown</v>
          </cell>
          <cell r="AE1422" t="str">
            <v>no</v>
          </cell>
          <cell r="AF1422" t="str">
            <v>unknown</v>
          </cell>
          <cell r="AG1422">
            <v>2014</v>
          </cell>
          <cell r="AH1422" t="str">
            <v>Vf Sandefjord: Vøra</v>
          </cell>
          <cell r="AI1422">
            <v>1</v>
          </cell>
          <cell r="AJ1422" t="str">
            <v>V</v>
          </cell>
          <cell r="AN1422">
            <v>2</v>
          </cell>
          <cell r="AO1422" t="str">
            <v>introductionTransportpollution</v>
          </cell>
          <cell r="AP1422" t="str">
            <v>Ve</v>
          </cell>
          <cell r="AQ1422">
            <v>20</v>
          </cell>
          <cell r="AR1422">
            <v>5</v>
          </cell>
          <cell r="AS1422">
            <v>100</v>
          </cell>
          <cell r="AT1422">
            <v>120</v>
          </cell>
          <cell r="AU1422">
            <v>200</v>
          </cell>
          <cell r="AV1422">
            <v>100</v>
          </cell>
          <cell r="AW1422" t="str">
            <v>Ingen kjent effekt</v>
          </cell>
          <cell r="AX1422" t="str">
            <v>Ingen kjent effekt</v>
          </cell>
          <cell r="BC1422" t="str">
            <v>Ingen kjent effekt</v>
          </cell>
          <cell r="BD1422" t="str">
            <v>Ingen kjent effekt</v>
          </cell>
          <cell r="BE1422" t="str">
            <v>no</v>
          </cell>
          <cell r="BF1422" t="str">
            <v>no</v>
          </cell>
          <cell r="BG1422" t="str">
            <v>V</v>
          </cell>
          <cell r="BK1422" t="str">
            <v>temperate_nemoral:Europe</v>
          </cell>
          <cell r="BM1422" t="str">
            <v>temperate_nemoral:Europe</v>
          </cell>
          <cell r="BO1422">
            <v>2</v>
          </cell>
          <cell r="BQ1422" t="str">
            <v>X</v>
          </cell>
          <cell r="BR1422" t="str">
            <v>RedListCategoryLevel</v>
          </cell>
          <cell r="BT1422">
            <v>3</v>
          </cell>
          <cell r="BV1422" t="str">
            <v>X</v>
          </cell>
          <cell r="BW1422" t="str">
            <v>SpreadYearlyIncreaseCalculatedExpansionSpeed</v>
          </cell>
          <cell r="BX1422">
            <v>331.2</v>
          </cell>
          <cell r="BY1422">
            <v>1</v>
          </cell>
          <cell r="CB1422" t="str">
            <v>T35,T37</v>
          </cell>
          <cell r="CC1422">
            <v>1</v>
          </cell>
          <cell r="CH1422">
            <v>1</v>
          </cell>
          <cell r="CM1422">
            <v>1</v>
          </cell>
          <cell r="CQ1422">
            <v>1</v>
          </cell>
          <cell r="CU1422">
            <v>1</v>
          </cell>
          <cell r="CX1422">
            <v>0</v>
          </cell>
          <cell r="CY1422">
            <v>1</v>
          </cell>
          <cell r="DB1422">
            <v>0</v>
          </cell>
          <cell r="DC1422" t="str">
            <v>Åkersvineblom-rasen &lt;i&gt;Senecio vulgaris. &lt;/i&gt;var. &lt;i&gt;hibernica&lt;/i&gt; er en ettårig urt med frøformering. Rasen stammer fra Vest-Europa ("hibernica" = Irland). Fruktene blir spredt med vind, dyr, folk og transportmidler.</v>
          </cell>
          <cell r="DD1422" t="str">
            <v>Rasen er bare funnet siden 2009 og bare i Vestfold (Larvik 2009, Sandefjord 2014, 2016), men synes være i ferd med å etablere stabil og kanskje økende bestand i Norge.</v>
          </cell>
          <cell r="DE1422" t="str">
            <v>Rasen er trolig kommet inn med grasfrø, gartnerivarer og kanskje på andre vis.</v>
          </cell>
          <cell r="DF1422" t="str">
            <v>Invasjonspotensialet er moderat, med usikkerhet til begrenset, som en kombinasjon av begrenset (til liten) median levetid, men moderat (til begrenset) ekspansjonshastighet.</v>
          </cell>
          <cell r="DG1422" t="str">
            <v>Ingen kjent negativ økologisk effekt er knyttet til planten.</v>
          </cell>
          <cell r="DH1422" t="str">
            <v>Denne rasen av åkersvineblom vurderes å medføre låg økologisk risiko, og bare på grunn av invasjonspotensialet. Den synes ikke bli noe problem i norsk natur, men det er mulig, kanskje sannsynlig, at den vi etablere en mer stabil bestand og bli en fast del av norsk natur. Den har etablert seg fast i Danmark i nyere tid, spesielt i og rundt København (Hartvig 2015).</v>
          </cell>
          <cell r="DI1422">
            <v>1</v>
          </cell>
        </row>
        <row r="1423">
          <cell r="B1423" t="str">
            <v>Senna marilandica</v>
          </cell>
          <cell r="C1423" t="str">
            <v>(L.) Link</v>
          </cell>
          <cell r="D1423" t="str">
            <v>villsenna</v>
          </cell>
          <cell r="E1423">
            <v>137594</v>
          </cell>
          <cell r="F1423">
            <v>102036</v>
          </cell>
          <cell r="G1423" t="str">
            <v>ExpertGroups/Karplanter/N</v>
          </cell>
          <cell r="H1423" t="str">
            <v>Karplanter</v>
          </cell>
          <cell r="I1423" t="str">
            <v>Karplanter</v>
          </cell>
          <cell r="J1423" t="str">
            <v>NotApplicable</v>
          </cell>
          <cell r="M1423" t="str">
            <v>canNotEstablishWithin50years</v>
          </cell>
          <cell r="AA1423">
            <v>1980</v>
          </cell>
          <cell r="AB1423" t="str">
            <v>terrestrial</v>
          </cell>
          <cell r="AD1423" t="str">
            <v>origin</v>
          </cell>
          <cell r="AE1423" t="str">
            <v>no</v>
          </cell>
          <cell r="AF1423" t="str">
            <v>unknown</v>
          </cell>
          <cell r="AI1423">
            <v>5</v>
          </cell>
          <cell r="AJ1423" t="str">
            <v>V</v>
          </cell>
          <cell r="AW1423" t="str">
            <v>Ingen kjent effekt</v>
          </cell>
          <cell r="AX1423" t="str">
            <v>Ingen kjent effekt</v>
          </cell>
          <cell r="BC1423" t="str">
            <v>Ingen kjent effekt</v>
          </cell>
          <cell r="BD1423" t="str">
            <v>Ingen kjent effekt</v>
          </cell>
          <cell r="BK1423" t="str">
            <v>temperate_nemoral:NorthAndCentralAmerica|subtropic_unspecified:NorthAndCentralAmerica</v>
          </cell>
          <cell r="BM1423" t="str">
            <v>temperate_nemoral:NorthAndCentralAmerica|subtropic_unspecified:NorthAndCentralAmerica</v>
          </cell>
          <cell r="DI1423">
            <v>0</v>
          </cell>
        </row>
        <row r="1424">
          <cell r="B1424" t="str">
            <v>Senna obtusifolia</v>
          </cell>
          <cell r="C1424" t="str">
            <v>(L.) H.S.Irwin &amp; Barneby</v>
          </cell>
          <cell r="D1424" t="str">
            <v>soyasenna</v>
          </cell>
          <cell r="E1424">
            <v>137597</v>
          </cell>
          <cell r="F1424">
            <v>102037</v>
          </cell>
          <cell r="G1424" t="str">
            <v>ExpertGroups/Karplanter/N</v>
          </cell>
          <cell r="H1424" t="str">
            <v>Karplanter</v>
          </cell>
          <cell r="I1424" t="str">
            <v>Karplanter</v>
          </cell>
          <cell r="J1424" t="str">
            <v>NotApplicable</v>
          </cell>
          <cell r="M1424" t="str">
            <v>canNotEstablishWithin50years</v>
          </cell>
          <cell r="AA1424">
            <v>1980</v>
          </cell>
          <cell r="AB1424" t="str">
            <v>terrestrial</v>
          </cell>
          <cell r="AD1424" t="str">
            <v>origin</v>
          </cell>
          <cell r="AE1424" t="str">
            <v>no</v>
          </cell>
          <cell r="AF1424" t="str">
            <v>unknown</v>
          </cell>
          <cell r="AI1424">
            <v>3</v>
          </cell>
          <cell r="AJ1424" t="str">
            <v>V</v>
          </cell>
          <cell r="AW1424" t="str">
            <v>Ingen kjent effekt</v>
          </cell>
          <cell r="AX1424" t="str">
            <v>Ingen kjent effekt</v>
          </cell>
          <cell r="BC1424" t="str">
            <v>Ingen kjent effekt</v>
          </cell>
          <cell r="BD1424" t="str">
            <v>Ingen kjent effekt</v>
          </cell>
          <cell r="BK1424" t="str">
            <v>subtropic_unspecified:NorthAndCentralAmerica,SouthAmerica|tropic:NorthAndCentralAmerica,SouthAmerica</v>
          </cell>
          <cell r="BM1424" t="str">
            <v>subtropic_unspecified:Asia,Africa,Oceania,NorthAndCentralAmerica,SouthAmerica|tropic:Asia,Africa,Oceania,NorthAndCentralAmerica,SouthAmerica</v>
          </cell>
          <cell r="DI1424">
            <v>0</v>
          </cell>
        </row>
        <row r="1425">
          <cell r="B1425" t="str">
            <v>Setaria italica</v>
          </cell>
          <cell r="C1425" t="str">
            <v>(L.) P.Beauv.</v>
          </cell>
          <cell r="D1425" t="str">
            <v>stor busthirse</v>
          </cell>
          <cell r="E1425">
            <v>137612</v>
          </cell>
          <cell r="F1425">
            <v>100201</v>
          </cell>
          <cell r="G1425" t="str">
            <v>ExpertGroups/Karplanter/N</v>
          </cell>
          <cell r="H1425" t="str">
            <v>Karplanter</v>
          </cell>
          <cell r="I1425" t="str">
            <v>Karplanter</v>
          </cell>
          <cell r="J1425" t="str">
            <v>NotApplicable</v>
          </cell>
          <cell r="M1425" t="str">
            <v>canNotEstablishWithin50years</v>
          </cell>
          <cell r="AA1425">
            <v>1880</v>
          </cell>
          <cell r="AB1425" t="str">
            <v>terrestrial</v>
          </cell>
          <cell r="AD1425" t="str">
            <v>unknown</v>
          </cell>
          <cell r="AE1425" t="str">
            <v>no</v>
          </cell>
          <cell r="AF1425" t="str">
            <v>unknown</v>
          </cell>
          <cell r="AI1425">
            <v>1</v>
          </cell>
          <cell r="AJ1425" t="str">
            <v>V</v>
          </cell>
          <cell r="AW1425" t="str">
            <v>Ingen kjent effekt</v>
          </cell>
          <cell r="AX1425" t="str">
            <v>Viktig matkorn og korn til dyrefôr (bl.a. fuglefor).</v>
          </cell>
          <cell r="BC1425" t="str">
            <v>Ingen kjent effekt</v>
          </cell>
          <cell r="BD1425" t="str">
            <v>Ingen kjent effekt</v>
          </cell>
          <cell r="BK1425" t="str">
            <v>temperate_dry:Europe,Asia|subtropic_unspecified:Asia|subtropic_mediterranean:Europe,Asia</v>
          </cell>
          <cell r="BM1425" t="str">
            <v>temperate_nemoral:Europe,Asia|temperate_dry:Europe,Asia|subtropic_unspecified:Europe,Asia|subtropic_mediterranean:Europe,Asia,Africa</v>
          </cell>
          <cell r="DI1425">
            <v>1</v>
          </cell>
        </row>
        <row r="1426">
          <cell r="B1426" t="str">
            <v>Setaria parviflora</v>
          </cell>
          <cell r="C1426" t="str">
            <v>(Poir.) M.Kerguelen</v>
          </cell>
          <cell r="D1426" t="str">
            <v>kjevlebusthirse</v>
          </cell>
          <cell r="E1426">
            <v>137613</v>
          </cell>
          <cell r="F1426">
            <v>143561</v>
          </cell>
          <cell r="G1426" t="str">
            <v>ExpertGroups/Karplanter/N</v>
          </cell>
          <cell r="H1426" t="str">
            <v>Karplanter</v>
          </cell>
          <cell r="I1426" t="str">
            <v>Karplanter</v>
          </cell>
          <cell r="J1426" t="str">
            <v>NotApplicable</v>
          </cell>
          <cell r="M1426" t="str">
            <v>canNotEstablishWithin50years</v>
          </cell>
          <cell r="AA1426">
            <v>1996</v>
          </cell>
          <cell r="AB1426" t="str">
            <v>terrestrial</v>
          </cell>
          <cell r="AD1426" t="str">
            <v>origin</v>
          </cell>
          <cell r="AE1426" t="str">
            <v>no</v>
          </cell>
          <cell r="AF1426" t="str">
            <v>unknown</v>
          </cell>
          <cell r="AI1426">
            <v>3</v>
          </cell>
          <cell r="AJ1426" t="str">
            <v>V</v>
          </cell>
          <cell r="AW1426" t="str">
            <v>Ingen kjent effekt</v>
          </cell>
          <cell r="AX1426" t="str">
            <v>Ingen kjent effekt</v>
          </cell>
          <cell r="BC1426" t="str">
            <v>Ingen kjent effekt</v>
          </cell>
          <cell r="BD1426" t="str">
            <v>Ingen kjent effekt</v>
          </cell>
          <cell r="BK1426" t="str">
            <v>subtropic_unspecified:Europe,Asia,Africa,Oceania,NorthAndCentralAmerica,SouthAmerica|tropic:Asia,Africa,Oceania,NorthAndCentralAmerica,SouthAmerica</v>
          </cell>
          <cell r="BM1426" t="str">
            <v>subtropic_unspecified:Europe,Asia,Africa,Oceania,NorthAndCentralAmerica,SouthAmerica|tropic:Asia,Africa,Oceania,NorthAndCentralAmerica,SouthAmerica</v>
          </cell>
          <cell r="DI1426">
            <v>0</v>
          </cell>
        </row>
        <row r="1427">
          <cell r="B1427" t="str">
            <v>Setaria pumila</v>
          </cell>
          <cell r="C1427" t="str">
            <v>(Poir.) Roem. &amp; Schult.</v>
          </cell>
          <cell r="D1427" t="str">
            <v>blå busthirse</v>
          </cell>
          <cell r="E1427">
            <v>137617</v>
          </cell>
          <cell r="F1427">
            <v>100202</v>
          </cell>
          <cell r="G1427" t="str">
            <v>ExpertGroups/Karplanter/N</v>
          </cell>
          <cell r="H1427" t="str">
            <v>Karplanter</v>
          </cell>
          <cell r="I1427" t="str">
            <v>Karplanter</v>
          </cell>
          <cell r="J1427" t="str">
            <v>NotApplicable</v>
          </cell>
          <cell r="M1427" t="str">
            <v>canNotEstablishWithin50years</v>
          </cell>
          <cell r="AA1427" t="str">
            <v>Ca 1872</v>
          </cell>
          <cell r="AB1427" t="str">
            <v>terrestrial</v>
          </cell>
          <cell r="AD1427" t="str">
            <v>origin,unknown</v>
          </cell>
          <cell r="AE1427" t="str">
            <v>no</v>
          </cell>
          <cell r="AF1427" t="str">
            <v>unknown</v>
          </cell>
          <cell r="AI1427">
            <v>1</v>
          </cell>
          <cell r="AJ1427" t="str">
            <v>V</v>
          </cell>
          <cell r="AW1427" t="str">
            <v>Ingen kjent effekt</v>
          </cell>
          <cell r="AX1427" t="str">
            <v>Ingen kjent effekt</v>
          </cell>
          <cell r="BC1427" t="str">
            <v>Ingen kjent effekt</v>
          </cell>
          <cell r="BD1427" t="str">
            <v>Ingen kjent effekt</v>
          </cell>
          <cell r="BK1427" t="str">
            <v>temperate_dry:Europe,Asia|subtropic_mediterranean:Europe,Asia</v>
          </cell>
          <cell r="BM1427" t="str">
            <v>temperate_nemoral:Europe,Asia,Oceania,NorthAndCentralAmerica|temperate_dry:Europe,Asia,NorthAndCentralAmerica|subtropic_unspecified:Asia|subtropic_mediterranean:Europe,Africa,Oceania,NorthAndCentralAmerica|subtropic_humid:Africa,Oceania,NorthAndCentralAmerica|subtropic_dry:Africa,Oceania|subtropic_caperegion:Africa|subtropic_highlands:Asia,Africa|tropic:Asia,Africa,Oceania</v>
          </cell>
          <cell r="DI1427">
            <v>0</v>
          </cell>
        </row>
        <row r="1428">
          <cell r="B1428" t="str">
            <v>Setaria verticillata</v>
          </cell>
          <cell r="C1428" t="str">
            <v>(L.) P.Beauv.</v>
          </cell>
          <cell r="D1428" t="str">
            <v>vrang busthirse</v>
          </cell>
          <cell r="E1428">
            <v>137619</v>
          </cell>
          <cell r="F1428">
            <v>100203</v>
          </cell>
          <cell r="G1428" t="str">
            <v>ExpertGroups/Karplanter/N</v>
          </cell>
          <cell r="H1428" t="str">
            <v>Karplanter</v>
          </cell>
          <cell r="I1428" t="str">
            <v>Karplanter</v>
          </cell>
          <cell r="J1428" t="str">
            <v>NotApplicable</v>
          </cell>
          <cell r="M1428" t="str">
            <v>canNotEstablishWithin50years</v>
          </cell>
          <cell r="AA1428">
            <v>1875</v>
          </cell>
          <cell r="AB1428" t="str">
            <v>terrestrial</v>
          </cell>
          <cell r="AD1428" t="str">
            <v>origin,unknown</v>
          </cell>
          <cell r="AE1428" t="str">
            <v>no</v>
          </cell>
          <cell r="AF1428" t="str">
            <v>unknown</v>
          </cell>
          <cell r="AI1428">
            <v>1</v>
          </cell>
          <cell r="AJ1428" t="str">
            <v>V</v>
          </cell>
          <cell r="AW1428" t="str">
            <v>Ingen kjent effekt</v>
          </cell>
          <cell r="AX1428" t="str">
            <v>Ingen kjent effekt</v>
          </cell>
          <cell r="BC1428" t="str">
            <v>Ingen kjent effekt</v>
          </cell>
          <cell r="BD1428" t="str">
            <v>Ingen kjent effekt</v>
          </cell>
          <cell r="BK1428" t="str">
            <v>subtropic_mediterranean:Europe,Asia</v>
          </cell>
          <cell r="BM1428" t="str">
            <v>temperate_nemoral:Europe,Asia|subtropic_mediterranean:Europe,Asia</v>
          </cell>
          <cell r="DI1428">
            <v>0</v>
          </cell>
        </row>
        <row r="1429">
          <cell r="B1429" t="str">
            <v>Setaria viridis</v>
          </cell>
          <cell r="C1429" t="str">
            <v>(L.) P.Beauv.</v>
          </cell>
          <cell r="D1429" t="str">
            <v>grønn busthirse</v>
          </cell>
          <cell r="E1429">
            <v>137622</v>
          </cell>
          <cell r="F1429">
            <v>100204</v>
          </cell>
          <cell r="G1429" t="str">
            <v>ExpertGroups/Karplanter/N</v>
          </cell>
          <cell r="H1429" t="str">
            <v>Karplanter</v>
          </cell>
          <cell r="I1429" t="str">
            <v>Karplanter</v>
          </cell>
          <cell r="J1429" t="str">
            <v>NotApplicable</v>
          </cell>
          <cell r="M1429" t="str">
            <v>establishedBefore1800</v>
          </cell>
          <cell r="AA1429">
            <v>1825</v>
          </cell>
          <cell r="AB1429" t="str">
            <v>terrestrial</v>
          </cell>
          <cell r="AD1429" t="str">
            <v>unknown</v>
          </cell>
          <cell r="AE1429" t="str">
            <v>yes</v>
          </cell>
          <cell r="AF1429" t="str">
            <v>unknown</v>
          </cell>
          <cell r="AG1429">
            <v>1825</v>
          </cell>
          <cell r="AH1429" t="str">
            <v>Øf Hvaler: Ak Oslo</v>
          </cell>
          <cell r="AI1429">
            <v>1</v>
          </cell>
          <cell r="AJ1429" t="str">
            <v>V</v>
          </cell>
          <cell r="AW1429" t="str">
            <v>Ingen kjent effekt</v>
          </cell>
          <cell r="AX1429" t="str">
            <v>Ingen kjent effekt</v>
          </cell>
          <cell r="BC1429" t="str">
            <v>Ingen kjent effekt</v>
          </cell>
          <cell r="BD1429" t="str">
            <v>Ingen kjent effekt</v>
          </cell>
          <cell r="BK1429" t="str">
            <v>temperate_nemoral:Europe,Asia|subtropic_mediterranean:Europe,Asia,Africa</v>
          </cell>
          <cell r="BM1429" t="str">
            <v>temperate_nemoral:Europe,Asia,Oceania,NorthAndCentralAmerica,SouthAmerica|subtropic_unspecified:Asia,NorthAndCentralAmerica,SouthAmerica|subtropic_mediterranean:Europe,Africa,Oceania</v>
          </cell>
          <cell r="DI1429">
            <v>1</v>
          </cell>
        </row>
        <row r="1430">
          <cell r="B1430" t="str">
            <v>Sibbaldianthe bifurca orientalis</v>
          </cell>
          <cell r="C1430" t="str">
            <v>(Juz.) Kurtto &amp; T.Erikss.</v>
          </cell>
          <cell r="D1430" t="str">
            <v>orientgaffelmure</v>
          </cell>
          <cell r="E1430">
            <v>137633</v>
          </cell>
          <cell r="F1430">
            <v>103478</v>
          </cell>
          <cell r="G1430" t="str">
            <v>ExpertGroups/Karplanter/N</v>
          </cell>
          <cell r="H1430" t="str">
            <v>Karplanter</v>
          </cell>
          <cell r="I1430" t="str">
            <v>Karplanter</v>
          </cell>
          <cell r="J1430" t="str">
            <v>AlienSpecie</v>
          </cell>
          <cell r="N1430">
            <v>1</v>
          </cell>
          <cell r="Q1430">
            <v>1</v>
          </cell>
          <cell r="T1430" t="str">
            <v>NK</v>
          </cell>
          <cell r="U1430">
            <v>1</v>
          </cell>
          <cell r="V1430" t="str">
            <v>1,1</v>
          </cell>
          <cell r="AA1430">
            <v>1929</v>
          </cell>
          <cell r="AB1430" t="str">
            <v>terrestrial</v>
          </cell>
          <cell r="AD1430" t="str">
            <v>origin</v>
          </cell>
          <cell r="AE1430" t="str">
            <v>yes</v>
          </cell>
          <cell r="AF1430" t="str">
            <v>unknown</v>
          </cell>
          <cell r="AG1430">
            <v>1929</v>
          </cell>
          <cell r="AH1430" t="str">
            <v>Te Skien: Bøle (mølle)</v>
          </cell>
          <cell r="AI1430">
            <v>5</v>
          </cell>
          <cell r="AJ1430" t="str">
            <v>V</v>
          </cell>
          <cell r="AN1430">
            <v>2</v>
          </cell>
          <cell r="AO1430" t="str">
            <v>introductionTransportpollution,introductionStowaway</v>
          </cell>
          <cell r="AQ1430">
            <v>4</v>
          </cell>
          <cell r="AR1430">
            <v>1</v>
          </cell>
          <cell r="AS1430">
            <v>4</v>
          </cell>
          <cell r="AT1430">
            <v>1</v>
          </cell>
          <cell r="AU1430">
            <v>4</v>
          </cell>
          <cell r="AV1430">
            <v>100</v>
          </cell>
          <cell r="AW1430" t="str">
            <v>Ingen kjent effekt</v>
          </cell>
          <cell r="AX1430" t="str">
            <v>Ingen kjent effekt</v>
          </cell>
          <cell r="BC1430" t="str">
            <v>Ingen kjent effekt</v>
          </cell>
          <cell r="BD1430" t="str">
            <v>Ingen kjent effekt</v>
          </cell>
          <cell r="BE1430" t="str">
            <v>no</v>
          </cell>
          <cell r="BF1430" t="str">
            <v>no</v>
          </cell>
          <cell r="BG1430" t="str">
            <v>V</v>
          </cell>
          <cell r="BK1430" t="str">
            <v>temperate_nemoral:Europe,Asia|temperate_dry:Europe,Asia|subtropic_mediterranean:Europe,Asia</v>
          </cell>
          <cell r="BM1430" t="str">
            <v>temperate_nemoral:Europe,Asia|temperate_dry:Europe,Asia|subtropic_mediterranean:Europe,Asia</v>
          </cell>
          <cell r="BO1430">
            <v>1</v>
          </cell>
          <cell r="BR1430" t="str">
            <v>RedListCategoryLevel</v>
          </cell>
          <cell r="BT1430">
            <v>1</v>
          </cell>
          <cell r="BW1430" t="str">
            <v>SpreadYearlyIncreaseCalculatedExpansionSpeed</v>
          </cell>
          <cell r="BX1430">
            <v>0</v>
          </cell>
          <cell r="BY1430">
            <v>1</v>
          </cell>
          <cell r="CB1430" t="str">
            <v>T35</v>
          </cell>
          <cell r="CC1430">
            <v>1</v>
          </cell>
          <cell r="CH1430">
            <v>1</v>
          </cell>
          <cell r="CM1430">
            <v>1</v>
          </cell>
          <cell r="CQ1430">
            <v>1</v>
          </cell>
          <cell r="CU1430">
            <v>1</v>
          </cell>
          <cell r="CX1430">
            <v>0</v>
          </cell>
          <cell r="CY1430">
            <v>1</v>
          </cell>
          <cell r="DB1430">
            <v>0</v>
          </cell>
          <cell r="DC1430" t="str">
            <v>Gaffelmure &lt;i&gt;Sibbaldianthe bifurca &lt;/i&gt;subsp. &lt;i&gt;orientale&lt;/i&gt; er en lågvokst, flerårig urt med formering med frø. Den kommer fra Sørøst-Europa og Vest- og Sentral-Asia, er varmekrevende og knyttet til tørre voksesteder, i Norge bare på skrotemark</v>
          </cell>
          <cell r="DD1430" t="str">
            <v>&lt;p&gt;Gaffelmure hadde stabil forekomst ved mølla på Bøle i Te Skien fra 1929 til 1995 og har opplagt reprodusert og hatt en bestand i Norge. Den hadde også en opptreden på ei branntomt nær jernbanen i Op Østre Toten i 1957, men her er den knapt ettersøkt etterpå. Arten er stabil flere steder i Sverige nord til Stockholmsområdet og kunne godt etablere seg flere steder i Norge, sjøl om den trolig foretrekker tørre forhold.&lt;/p&gt;</v>
          </cell>
          <cell r="DE1430" t="str">
            <v>Planten er innkommet som forurensning med korn og kanskje med transportmidler (tog).</v>
          </cell>
          <cell r="DF1430" t="str">
            <v>Invasjonspotensialet er lite, med kort median levetid og ingen ekspansjon.</v>
          </cell>
          <cell r="DG1430" t="str">
            <v>Ingen kjent negativ økologisk effekt er knyttet til planten.</v>
          </cell>
          <cell r="DH1430" t="str">
            <v>&lt;p&gt;Gaffelmure vurderes til ingen kjent økologisk risiko.&lt;br/&gt;&lt;/p&gt;</v>
          </cell>
          <cell r="DI1430">
            <v>0</v>
          </cell>
        </row>
        <row r="1431">
          <cell r="B1431" t="str">
            <v>Sicyos angulatus</v>
          </cell>
          <cell r="C1431" t="str">
            <v>L.</v>
          </cell>
          <cell r="D1431" t="str">
            <v>møllegresskar</v>
          </cell>
          <cell r="E1431">
            <v>137634</v>
          </cell>
          <cell r="F1431">
            <v>101695</v>
          </cell>
          <cell r="G1431" t="str">
            <v>ExpertGroups/Karplanter/N</v>
          </cell>
          <cell r="H1431" t="str">
            <v>Karplanter</v>
          </cell>
          <cell r="I1431" t="str">
            <v>Karplanter</v>
          </cell>
          <cell r="J1431" t="str">
            <v>NotApplicable</v>
          </cell>
          <cell r="M1431" t="str">
            <v>canNotEstablishWithin50years</v>
          </cell>
          <cell r="AA1431">
            <v>1972</v>
          </cell>
          <cell r="AB1431" t="str">
            <v>terrestrial</v>
          </cell>
          <cell r="AD1431" t="str">
            <v>origin</v>
          </cell>
          <cell r="AE1431" t="str">
            <v>no</v>
          </cell>
          <cell r="AF1431" t="str">
            <v>unknown</v>
          </cell>
          <cell r="AI1431">
            <v>1</v>
          </cell>
          <cell r="AJ1431" t="str">
            <v>V</v>
          </cell>
          <cell r="AW1431" t="str">
            <v>Ingen kjent effekt</v>
          </cell>
          <cell r="AX1431" t="str">
            <v>Ingen kjent effekt</v>
          </cell>
          <cell r="BC1431" t="str">
            <v>Ingen kjent effekt</v>
          </cell>
          <cell r="BD1431" t="str">
            <v>Ingen kjent effekt</v>
          </cell>
          <cell r="BK1431" t="str">
            <v>temperate_nemoral:NorthAndCentralAmerica|subtropic_unspecified:NorthAndCentralAmerica</v>
          </cell>
          <cell r="BM1431" t="str">
            <v>temperate_nemoral:NorthAndCentralAmerica|subtropic_unspecified:NorthAndCentralAmerica</v>
          </cell>
          <cell r="DI1431">
            <v>0</v>
          </cell>
        </row>
        <row r="1432">
          <cell r="B1432" t="str">
            <v>Sida rhombifolia alnifolia</v>
          </cell>
          <cell r="C1432" t="str">
            <v>(L.) Ugbor.</v>
          </cell>
          <cell r="E1432">
            <v>144526</v>
          </cell>
          <cell r="F1432">
            <v>172578</v>
          </cell>
          <cell r="G1432" t="str">
            <v>ExpertGroups/Karplanter/N</v>
          </cell>
          <cell r="H1432" t="str">
            <v>Karplanter</v>
          </cell>
          <cell r="I1432" t="str">
            <v>Karplanter</v>
          </cell>
          <cell r="J1432" t="str">
            <v>NotApplicable</v>
          </cell>
          <cell r="M1432" t="str">
            <v>canNotEstablishWithin50years</v>
          </cell>
          <cell r="AA1432">
            <v>2002</v>
          </cell>
          <cell r="AB1432" t="str">
            <v>terrestrial</v>
          </cell>
          <cell r="AD1432" t="str">
            <v>unknown</v>
          </cell>
          <cell r="AE1432" t="str">
            <v>no</v>
          </cell>
          <cell r="AF1432" t="str">
            <v>unknown</v>
          </cell>
          <cell r="AI1432">
            <v>10</v>
          </cell>
          <cell r="AJ1432" t="str">
            <v>V</v>
          </cell>
          <cell r="AW1432" t="str">
            <v>Ingen kjent effekt</v>
          </cell>
          <cell r="AX1432" t="str">
            <v>Ingen kjent effekt</v>
          </cell>
          <cell r="BC1432" t="str">
            <v>Ingen kjent effekt</v>
          </cell>
          <cell r="BD1432" t="str">
            <v>Ingen kjent effekt</v>
          </cell>
          <cell r="BK1432" t="str">
            <v>subtropic_humid:Asia|tropic:Asia</v>
          </cell>
          <cell r="BM1432" t="str">
            <v>subtropic_humid:Asia|tropic:Asia,Africa</v>
          </cell>
          <cell r="DI1432">
            <v>0</v>
          </cell>
        </row>
        <row r="1433">
          <cell r="B1433" t="str">
            <v>Sida rhombifolia</v>
          </cell>
          <cell r="C1433" t="str">
            <v>L.</v>
          </cell>
          <cell r="D1433" t="str">
            <v>ballasthamp</v>
          </cell>
          <cell r="E1433">
            <v>62707</v>
          </cell>
          <cell r="F1433">
            <v>102747</v>
          </cell>
          <cell r="G1433" t="str">
            <v>ExpertGroups/Karplanter/N</v>
          </cell>
          <cell r="H1433" t="str">
            <v>Karplanter</v>
          </cell>
          <cell r="I1433" t="str">
            <v>Karplanter</v>
          </cell>
          <cell r="J1433" t="str">
            <v>NotApplicable</v>
          </cell>
          <cell r="M1433" t="str">
            <v>canNotEstablishWithin50years</v>
          </cell>
          <cell r="AA1433">
            <v>1989</v>
          </cell>
          <cell r="AB1433" t="str">
            <v>terrestrial</v>
          </cell>
          <cell r="AD1433" t="str">
            <v>origin</v>
          </cell>
          <cell r="AE1433" t="str">
            <v>no</v>
          </cell>
          <cell r="AF1433" t="str">
            <v>unknown</v>
          </cell>
          <cell r="AI1433">
            <v>10</v>
          </cell>
          <cell r="AJ1433" t="str">
            <v>V</v>
          </cell>
          <cell r="AW1433" t="str">
            <v>Ingen kjent effekt</v>
          </cell>
          <cell r="AX1433" t="str">
            <v>Ingen kjent effekt</v>
          </cell>
          <cell r="BC1433" t="str">
            <v>Ingen kjent effekt</v>
          </cell>
          <cell r="BD1433" t="str">
            <v>Ingen kjent effekt</v>
          </cell>
          <cell r="BK1433" t="str">
            <v>subtropic_unspecified:Asia,Africa,Oceania,NorthAndCentralAmerica,SouthAmerica|tropic:Asia,Africa,Oceania,NorthAndCentralAmerica,SouthAmerica</v>
          </cell>
          <cell r="BM1433" t="str">
            <v>subtropic_unspecified:Asia,Africa,Oceania,NorthAndCentralAmerica,SouthAmerica|tropic:Asia,Africa,Oceania,NorthAndCentralAmerica,SouthAmerica</v>
          </cell>
          <cell r="DI1433">
            <v>0</v>
          </cell>
        </row>
        <row r="1434">
          <cell r="B1434" t="str">
            <v>Sida spinosa</v>
          </cell>
          <cell r="C1434" t="str">
            <v>L.</v>
          </cell>
          <cell r="D1434" t="str">
            <v>ugrashamp</v>
          </cell>
          <cell r="E1434">
            <v>62708</v>
          </cell>
          <cell r="F1434">
            <v>102748</v>
          </cell>
          <cell r="G1434" t="str">
            <v>ExpertGroups/Karplanter/N</v>
          </cell>
          <cell r="H1434" t="str">
            <v>Karplanter</v>
          </cell>
          <cell r="I1434" t="str">
            <v>Karplanter</v>
          </cell>
          <cell r="J1434" t="str">
            <v>NotApplicable</v>
          </cell>
          <cell r="M1434" t="str">
            <v>canNotEstablishWithin50years</v>
          </cell>
          <cell r="AA1434">
            <v>1960</v>
          </cell>
          <cell r="AB1434" t="str">
            <v>terrestrial</v>
          </cell>
          <cell r="AD1434" t="str">
            <v>origin,unknown</v>
          </cell>
          <cell r="AE1434" t="str">
            <v>no</v>
          </cell>
          <cell r="AF1434" t="str">
            <v>unknown</v>
          </cell>
          <cell r="AI1434">
            <v>10</v>
          </cell>
          <cell r="AJ1434" t="str">
            <v>V</v>
          </cell>
          <cell r="AW1434" t="str">
            <v>Ingen kjent effekt</v>
          </cell>
          <cell r="AX1434" t="str">
            <v>Ingen kjent effekt</v>
          </cell>
          <cell r="BC1434" t="str">
            <v>Ingen kjent effekt</v>
          </cell>
          <cell r="BD1434" t="str">
            <v>Ingen kjent effekt</v>
          </cell>
          <cell r="BK1434" t="str">
            <v>subtropic_unspecified:NorthAndCentralAmerica|tropic:NorthAndCentralAmerica,SouthAmerica</v>
          </cell>
          <cell r="BM1434" t="str">
            <v>subtropic_unspecified:NorthAndCentralAmerica|tropic:Asia,Africa,Oceania,NorthAndCentralAmerica,SouthAmerica</v>
          </cell>
          <cell r="DI1434">
            <v>0</v>
          </cell>
        </row>
        <row r="1435">
          <cell r="B1435" t="str">
            <v>Sideritis montana</v>
          </cell>
          <cell r="C1435" t="str">
            <v>L.</v>
          </cell>
          <cell r="D1435" t="str">
            <v>sårmynte</v>
          </cell>
          <cell r="E1435">
            <v>62327</v>
          </cell>
          <cell r="F1435">
            <v>102367</v>
          </cell>
          <cell r="G1435" t="str">
            <v>ExpertGroups/Karplanter/N</v>
          </cell>
          <cell r="H1435" t="str">
            <v>Karplanter</v>
          </cell>
          <cell r="I1435" t="str">
            <v>Karplanter</v>
          </cell>
          <cell r="J1435" t="str">
            <v>NotApplicable</v>
          </cell>
          <cell r="M1435" t="str">
            <v>canNotEstablishWithin50years</v>
          </cell>
          <cell r="AA1435">
            <v>1895</v>
          </cell>
          <cell r="AB1435" t="str">
            <v>terrestrial</v>
          </cell>
          <cell r="AD1435" t="str">
            <v>origin</v>
          </cell>
          <cell r="AE1435" t="str">
            <v>no</v>
          </cell>
          <cell r="AF1435" t="str">
            <v>unknown</v>
          </cell>
          <cell r="AI1435">
            <v>1</v>
          </cell>
          <cell r="AJ1435" t="str">
            <v>V</v>
          </cell>
          <cell r="AW1435" t="str">
            <v>Ingen kjent effekt</v>
          </cell>
          <cell r="AX1435" t="str">
            <v>Ingen kjent effekt</v>
          </cell>
          <cell r="BC1435" t="str">
            <v>Ingen kjent effekt</v>
          </cell>
          <cell r="BD1435" t="str">
            <v>Ingen kjent effekt</v>
          </cell>
          <cell r="BK1435" t="str">
            <v>subtropic_unspecified:Europe,Asia|subtropic_mediterranean:Europe,Asia,Africa</v>
          </cell>
          <cell r="BM1435" t="str">
            <v>subtropic_unspecified:Europe,Asia|subtropic_mediterranean:Europe,Asia,Africa</v>
          </cell>
          <cell r="DI1435">
            <v>0</v>
          </cell>
        </row>
        <row r="1436">
          <cell r="B1436" t="str">
            <v>Silene antirrhina</v>
          </cell>
          <cell r="C1436" t="str">
            <v>L.</v>
          </cell>
          <cell r="D1436" t="str">
            <v>præriesmelle</v>
          </cell>
          <cell r="E1436">
            <v>61513</v>
          </cell>
          <cell r="F1436">
            <v>101553</v>
          </cell>
          <cell r="G1436" t="str">
            <v>ExpertGroups/Karplanter/N</v>
          </cell>
          <cell r="H1436" t="str">
            <v>Karplanter</v>
          </cell>
          <cell r="I1436" t="str">
            <v>Karplanter</v>
          </cell>
          <cell r="J1436" t="str">
            <v>NotApplicable</v>
          </cell>
          <cell r="M1436" t="str">
            <v>canNotEstablishWithin50years</v>
          </cell>
          <cell r="AA1436">
            <v>1946</v>
          </cell>
          <cell r="AB1436" t="str">
            <v>terrestrial</v>
          </cell>
          <cell r="AD1436" t="str">
            <v>origin</v>
          </cell>
          <cell r="AE1436" t="str">
            <v>no</v>
          </cell>
          <cell r="AF1436" t="str">
            <v>unknown</v>
          </cell>
          <cell r="AI1436">
            <v>1</v>
          </cell>
          <cell r="AJ1436" t="str">
            <v>V</v>
          </cell>
          <cell r="AW1436" t="str">
            <v>Ingen kjent effekt</v>
          </cell>
          <cell r="AX1436" t="str">
            <v>Ingen kjent effekt</v>
          </cell>
          <cell r="BC1436" t="str">
            <v>Ingen kjent effekt</v>
          </cell>
          <cell r="BD1436" t="str">
            <v>Ingen kjent effekt</v>
          </cell>
          <cell r="BK1436" t="str">
            <v>temperate_nemoral:NorthAndCentralAmerica|temperate_dry:NorthAndCentralAmerica</v>
          </cell>
          <cell r="BM1436" t="str">
            <v>temperate_nemoral:NorthAndCentralAmerica|temperate_dry:NorthAndCentralAmerica</v>
          </cell>
          <cell r="DI1436">
            <v>0</v>
          </cell>
        </row>
        <row r="1437">
          <cell r="B1437" t="str">
            <v>Silene conica</v>
          </cell>
          <cell r="C1437" t="str">
            <v>L.</v>
          </cell>
          <cell r="E1437">
            <v>137647</v>
          </cell>
          <cell r="F1437">
            <v>161720</v>
          </cell>
          <cell r="G1437" t="str">
            <v>ExpertGroups/Karplanter/N</v>
          </cell>
          <cell r="H1437" t="str">
            <v>Karplanter</v>
          </cell>
          <cell r="I1437" t="str">
            <v>Karplanter</v>
          </cell>
          <cell r="J1437" t="str">
            <v>NotApplicable</v>
          </cell>
          <cell r="M1437" t="str">
            <v>canNotEstablishWithin50years</v>
          </cell>
          <cell r="AA1437">
            <v>2013</v>
          </cell>
          <cell r="AB1437" t="str">
            <v>terrestrial</v>
          </cell>
          <cell r="AD1437" t="str">
            <v>unknown</v>
          </cell>
          <cell r="AE1437" t="str">
            <v>no</v>
          </cell>
          <cell r="AF1437" t="str">
            <v>unknown</v>
          </cell>
          <cell r="AI1437">
            <v>1</v>
          </cell>
          <cell r="AJ1437" t="str">
            <v>V</v>
          </cell>
          <cell r="AW1437" t="str">
            <v>Ingen kjent effekt</v>
          </cell>
          <cell r="AX1437" t="str">
            <v>Ingen kjent effekt</v>
          </cell>
          <cell r="BC1437" t="str">
            <v>Ingen kjent effekt</v>
          </cell>
          <cell r="BD1437" t="str">
            <v>Ingen kjent effekt</v>
          </cell>
          <cell r="BK1437" t="str">
            <v>temperate_nemoral:Europe,Asia|temperate_dry:Europe,Asia|subtropic_mediterranean:Europe,Asia,Africa</v>
          </cell>
          <cell r="BM1437" t="str">
            <v>temperate_nemoral:Europe,Asia|temperate_dry:Europe,Asia|subtropic_mediterranean:Europe,Asia,Africa</v>
          </cell>
          <cell r="DI1437">
            <v>1</v>
          </cell>
        </row>
        <row r="1438">
          <cell r="B1438" t="str">
            <v>Silene conoidea</v>
          </cell>
          <cell r="C1438" t="str">
            <v>L.</v>
          </cell>
          <cell r="D1438" t="str">
            <v>møllesmelle</v>
          </cell>
          <cell r="E1438">
            <v>61514</v>
          </cell>
          <cell r="F1438">
            <v>101554</v>
          </cell>
          <cell r="G1438" t="str">
            <v>ExpertGroups/Karplanter/N</v>
          </cell>
          <cell r="H1438" t="str">
            <v>Karplanter</v>
          </cell>
          <cell r="I1438" t="str">
            <v>Karplanter</v>
          </cell>
          <cell r="J1438" t="str">
            <v>NotApplicable</v>
          </cell>
          <cell r="M1438" t="str">
            <v>canNotEstablishWithin50years</v>
          </cell>
          <cell r="AA1438">
            <v>1915</v>
          </cell>
          <cell r="AB1438" t="str">
            <v>terrestrial</v>
          </cell>
          <cell r="AD1438" t="str">
            <v>origin</v>
          </cell>
          <cell r="AE1438" t="str">
            <v>no</v>
          </cell>
          <cell r="AF1438" t="str">
            <v>unknown</v>
          </cell>
          <cell r="AI1438">
            <v>1</v>
          </cell>
          <cell r="AJ1438" t="str">
            <v>V</v>
          </cell>
          <cell r="AW1438" t="str">
            <v>Ingen kjent effekt</v>
          </cell>
          <cell r="AX1438" t="str">
            <v>Ingen kjent effekt</v>
          </cell>
          <cell r="BC1438" t="str">
            <v>Ingen kjent effekt</v>
          </cell>
          <cell r="BD1438" t="str">
            <v>Ingen kjent effekt</v>
          </cell>
          <cell r="BK1438" t="str">
            <v>temperate_dry:Asia|subtropic_mediterranean:Europe,Asia|subtropic_dry:Asia</v>
          </cell>
          <cell r="BM1438" t="str">
            <v>temperate_dry:Asia|subtropic_mediterranean:Europe,Asia|subtropic_dry:Asia</v>
          </cell>
          <cell r="DI1438">
            <v>0</v>
          </cell>
        </row>
        <row r="1439">
          <cell r="B1439" t="str">
            <v>Silene csereii</v>
          </cell>
          <cell r="C1439" t="str">
            <v>Baumg.</v>
          </cell>
          <cell r="D1439" t="str">
            <v>orientsmelle</v>
          </cell>
          <cell r="E1439">
            <v>137650</v>
          </cell>
          <cell r="F1439">
            <v>101555</v>
          </cell>
          <cell r="G1439" t="str">
            <v>ExpertGroups/Karplanter/N</v>
          </cell>
          <cell r="H1439" t="str">
            <v>Karplanter</v>
          </cell>
          <cell r="I1439" t="str">
            <v>Karplanter</v>
          </cell>
          <cell r="J1439" t="str">
            <v>AlienSpecie</v>
          </cell>
          <cell r="N1439">
            <v>1</v>
          </cell>
          <cell r="Q1439">
            <v>1</v>
          </cell>
          <cell r="T1439" t="str">
            <v>NK</v>
          </cell>
          <cell r="U1439">
            <v>1</v>
          </cell>
          <cell r="V1439" t="str">
            <v>1,1</v>
          </cell>
          <cell r="X1439">
            <v>1</v>
          </cell>
          <cell r="Y1439">
            <v>1</v>
          </cell>
          <cell r="Z1439">
            <v>1</v>
          </cell>
          <cell r="AA1439">
            <v>1905</v>
          </cell>
          <cell r="AB1439" t="str">
            <v>terrestrial</v>
          </cell>
          <cell r="AD1439" t="str">
            <v>origin</v>
          </cell>
          <cell r="AE1439" t="str">
            <v>yes</v>
          </cell>
          <cell r="AF1439" t="str">
            <v>unknown</v>
          </cell>
          <cell r="AG1439">
            <v>1910</v>
          </cell>
          <cell r="AH1439" t="str">
            <v>Te Skien: Bøle (mølle)</v>
          </cell>
          <cell r="AI1439">
            <v>5</v>
          </cell>
          <cell r="AJ1439" t="str">
            <v>V</v>
          </cell>
          <cell r="AN1439">
            <v>1</v>
          </cell>
          <cell r="AO1439" t="str">
            <v>introductionTransportpollution</v>
          </cell>
          <cell r="AP1439" t="str">
            <v>Te,Ro</v>
          </cell>
          <cell r="AQ1439">
            <v>4</v>
          </cell>
          <cell r="AR1439">
            <v>1</v>
          </cell>
          <cell r="AS1439">
            <v>4</v>
          </cell>
          <cell r="AT1439">
            <v>1</v>
          </cell>
          <cell r="AU1439">
            <v>0</v>
          </cell>
          <cell r="AV1439">
            <v>100</v>
          </cell>
          <cell r="AW1439" t="str">
            <v>Ingen kjent effekt</v>
          </cell>
          <cell r="AX1439" t="str">
            <v>Ingen kjent effekt</v>
          </cell>
          <cell r="BC1439" t="str">
            <v>Ingen kjent effekt</v>
          </cell>
          <cell r="BD1439" t="str">
            <v>Ingen kjent effekt</v>
          </cell>
          <cell r="BE1439" t="str">
            <v>no</v>
          </cell>
          <cell r="BF1439" t="str">
            <v>no</v>
          </cell>
          <cell r="BG1439" t="str">
            <v>V</v>
          </cell>
          <cell r="BK1439" t="str">
            <v>temperate_nemoral:Europe|temperate_dry:Europe,Asia|subtropic_mediterranean:Europe,Asia</v>
          </cell>
          <cell r="BM1439" t="str">
            <v>temperate_boreal:Europe,NorthAndCentralAmerica|temperate_nemoral:Europe,NorthAndCentralAmerica|temperate_dry:Europe,Asia|subtropic_mediterranean:Europe,Asia</v>
          </cell>
          <cell r="BO1439">
            <v>1</v>
          </cell>
          <cell r="BR1439" t="str">
            <v>RedListCategoryLevel</v>
          </cell>
          <cell r="BT1439">
            <v>1</v>
          </cell>
          <cell r="BW1439" t="str">
            <v>SpreadYearlyIncreaseCalculatedExpansionSpeed</v>
          </cell>
          <cell r="BX1439">
            <v>0</v>
          </cell>
          <cell r="BY1439">
            <v>1</v>
          </cell>
          <cell r="CB1439" t="str">
            <v>T35,T37</v>
          </cell>
          <cell r="CC1439">
            <v>1</v>
          </cell>
          <cell r="CH1439">
            <v>1</v>
          </cell>
          <cell r="CM1439">
            <v>1</v>
          </cell>
          <cell r="CQ1439">
            <v>1</v>
          </cell>
          <cell r="CU1439">
            <v>1</v>
          </cell>
          <cell r="CX1439">
            <v>0</v>
          </cell>
          <cell r="CY1439">
            <v>1</v>
          </cell>
          <cell r="DB1439">
            <v>0</v>
          </cell>
          <cell r="DC1439" t="str">
            <v>Orientsmelle &lt;i&gt;Silene csereii&lt;/i&gt; er en flerårig urt fra Sørøst-Europa og Vest-Asia, i steppeområdene. Den formerer seg med frø. I Norge er den med bare to unntak begrenset til skrotemark ved møller og kornsiloer.</v>
          </cell>
          <cell r="DD1439" t="str">
            <v>&lt;p&gt;Orientsmelle har kommet inn til landet ved møller i Oslo: "Thorshaug", Te Skien: Bøle, Ho Ulvik: Skeie mølle, Ho Vaksdal: Vaksdal mølle, ST Skaun: Pienes mølle i Buvik, og Ho Bergen: Hegrenes mølle. Innførselen skjedde i en kort periode, med første funn i 1905 ved tre ulike møller og sammenfallende med stor import av korn fra Russland før første verdenskrig og oktoberrevolusjonen. Hos Lid &amp; Lid (2005) er den angitt som etablert i Te Skien fram til ca. 2000, men siste år vi har funnet dokumentasjon for er 1991. Funnene har gått tilbake den senere tida, og arten er ikke dokumentert innført på lang tid. Etableringen i Te Skien (der arten er kjent fra 1905-1929 og igjen fra 1980-1991) tyder imidlertid på at arten har et potensial for reproduksjon og dannelse av bestand i landet, kanskje med frøbank. Vi regner med at de plantene som dukket opp i Skien i 1980, heller stammer fra en mobilisert frøbank enn fra nyinnførsel. Innførselsfrekvensen er så lav at risikoen for mer permanent etablering i Norge neppe er særlig stor.&lt;/p&gt;</v>
          </cell>
          <cell r="DE1439" t="str">
            <v>Arten er innført som forurensning i korn.</v>
          </cell>
          <cell r="DF1439" t="str">
            <v>Invasjonspotensialet er lite, med kort median levetid (hvis ikke allerede utgått fra Norge) og ingen ekspansjon.</v>
          </cell>
          <cell r="DG1439" t="str">
            <v>Ingen kjent negativ økologisk effekt er knyttet til arten.</v>
          </cell>
          <cell r="DH1439" t="str">
            <v>&lt;p&gt;Orientsmelle vurderes til ingen kjent økologisk risiko. Arten synes å ha hatt &amp;#233:n stabil forekomst i Norge (frøreproduksjon), ved mølla på Bøle i Te Skien.&lt;br/&gt;&lt;/p&gt;</v>
          </cell>
          <cell r="DI1439">
            <v>1</v>
          </cell>
        </row>
        <row r="1440">
          <cell r="B1440" t="str">
            <v>Silene dichotoma</v>
          </cell>
          <cell r="C1440" t="str">
            <v>Ehrh.</v>
          </cell>
          <cell r="D1440" t="str">
            <v>gaffelsmelle</v>
          </cell>
          <cell r="E1440">
            <v>61516</v>
          </cell>
          <cell r="F1440">
            <v>101556</v>
          </cell>
          <cell r="G1440" t="str">
            <v>ExpertGroups/Karplanter/N</v>
          </cell>
          <cell r="H1440" t="str">
            <v>Karplanter</v>
          </cell>
          <cell r="I1440" t="str">
            <v>Karplanter</v>
          </cell>
          <cell r="J1440" t="str">
            <v>NotApplicable</v>
          </cell>
          <cell r="M1440" t="str">
            <v>canNotEstablishWithin50years</v>
          </cell>
          <cell r="AA1440">
            <v>1876</v>
          </cell>
          <cell r="AB1440" t="str">
            <v>terrestrial</v>
          </cell>
          <cell r="AD1440" t="str">
            <v>origin,unknown</v>
          </cell>
          <cell r="AE1440" t="str">
            <v>no</v>
          </cell>
          <cell r="AF1440" t="str">
            <v>unknown</v>
          </cell>
          <cell r="AI1440">
            <v>1</v>
          </cell>
          <cell r="AJ1440" t="str">
            <v>V</v>
          </cell>
          <cell r="AW1440" t="str">
            <v>Ingen kjent effekt</v>
          </cell>
          <cell r="AX1440" t="str">
            <v>Ingen kjent effekt</v>
          </cell>
          <cell r="BC1440" t="str">
            <v>Ingen kjent effekt</v>
          </cell>
          <cell r="BD1440" t="str">
            <v>Ingen kjent effekt</v>
          </cell>
          <cell r="BK1440" t="str">
            <v>temperate_nemoral:Europe,Asia|temperate_dry:Europe,Asia|subtropic_mediterranean:Europe,Asia</v>
          </cell>
          <cell r="BM1440" t="str">
            <v>temperate_nemoral:Europe,Asia,Oceania,NorthAndCentralAmerica|temperate_dry:Europe,Asia|subtropic_mediterranean:Europe,Asia</v>
          </cell>
          <cell r="DI1440">
            <v>1</v>
          </cell>
        </row>
        <row r="1441">
          <cell r="B1441" t="str">
            <v>Silene gallica</v>
          </cell>
          <cell r="C1441" t="str">
            <v>L.</v>
          </cell>
          <cell r="D1441" t="str">
            <v>fransk smelle</v>
          </cell>
          <cell r="E1441">
            <v>137673</v>
          </cell>
          <cell r="F1441">
            <v>101558</v>
          </cell>
          <cell r="G1441" t="str">
            <v>ExpertGroups/Karplanter/N</v>
          </cell>
          <cell r="H1441" t="str">
            <v>Karplanter</v>
          </cell>
          <cell r="I1441" t="str">
            <v>Karplanter</v>
          </cell>
          <cell r="J1441" t="str">
            <v>AlienSpecie</v>
          </cell>
          <cell r="N1441">
            <v>1</v>
          </cell>
          <cell r="Q1441">
            <v>1</v>
          </cell>
          <cell r="T1441" t="str">
            <v>NK</v>
          </cell>
          <cell r="U1441">
            <v>1</v>
          </cell>
          <cell r="V1441" t="str">
            <v>1,1</v>
          </cell>
          <cell r="X1441">
            <v>1</v>
          </cell>
          <cell r="Y1441">
            <v>1</v>
          </cell>
          <cell r="Z1441">
            <v>1</v>
          </cell>
          <cell r="AA1441">
            <v>1871</v>
          </cell>
          <cell r="AB1441" t="str">
            <v>terrestrial</v>
          </cell>
          <cell r="AD1441" t="str">
            <v>origin</v>
          </cell>
          <cell r="AE1441" t="str">
            <v>yes</v>
          </cell>
          <cell r="AF1441" t="str">
            <v>unknown</v>
          </cell>
          <cell r="AG1441">
            <v>1992</v>
          </cell>
          <cell r="AH1441" t="str">
            <v>VA Kristiansand: Bråvann boligområde</v>
          </cell>
          <cell r="AI1441">
            <v>1</v>
          </cell>
          <cell r="AJ1441" t="str">
            <v>V</v>
          </cell>
          <cell r="AN1441">
            <v>3</v>
          </cell>
          <cell r="AO1441" t="str">
            <v>introductionTransportpollution,introductionStowaway,spreadNaturalDispersal</v>
          </cell>
          <cell r="AP1441" t="str">
            <v>Va</v>
          </cell>
          <cell r="AQ1441">
            <v>4</v>
          </cell>
          <cell r="AR1441">
            <v>2</v>
          </cell>
          <cell r="AS1441">
            <v>8</v>
          </cell>
          <cell r="AT1441">
            <v>1</v>
          </cell>
          <cell r="AU1441">
            <v>12</v>
          </cell>
          <cell r="AV1441">
            <v>100</v>
          </cell>
          <cell r="AW1441" t="str">
            <v>Ingen kjent effekt</v>
          </cell>
          <cell r="AX1441" t="str">
            <v>Ingen kjent effekt</v>
          </cell>
          <cell r="BC1441" t="str">
            <v>Ingen kjent effekt</v>
          </cell>
          <cell r="BD1441" t="str">
            <v>Ingen kjent effekt</v>
          </cell>
          <cell r="BE1441" t="str">
            <v>no</v>
          </cell>
          <cell r="BF1441" t="str">
            <v>no</v>
          </cell>
          <cell r="BG1441" t="str">
            <v>V</v>
          </cell>
          <cell r="BK1441" t="str">
            <v>temperate_nemoral:Europe|subtropic_mediterranean:Europe,Asia,Africa</v>
          </cell>
          <cell r="BM1441" t="str">
            <v>temperate_nemoral:Europe,Asia,NorthAndCentralAmerica|subtropic_unspecified:Asia,Oceania,NorthAndCentralAmerica,SouthAmerica|subtropic_mediterranean:Europe,Asia,Africa|subtropic_caperegion:Africa|subtropic_highlands:Asia,Africa,SouthAmerica</v>
          </cell>
          <cell r="BO1441">
            <v>1</v>
          </cell>
          <cell r="BR1441" t="str">
            <v>RedListCategoryLevel</v>
          </cell>
          <cell r="BT1441">
            <v>1</v>
          </cell>
          <cell r="BW1441" t="str">
            <v>SpreadYearlyIncreaseCalculatedExpansionSpeed</v>
          </cell>
          <cell r="BX1441">
            <v>0</v>
          </cell>
          <cell r="BY1441">
            <v>1</v>
          </cell>
          <cell r="CB1441" t="str">
            <v>T35,T42</v>
          </cell>
          <cell r="CC1441">
            <v>1</v>
          </cell>
          <cell r="CH1441">
            <v>1</v>
          </cell>
          <cell r="CM1441">
            <v>1</v>
          </cell>
          <cell r="CQ1441">
            <v>1</v>
          </cell>
          <cell r="CU1441">
            <v>1</v>
          </cell>
          <cell r="CX1441">
            <v>0</v>
          </cell>
          <cell r="CY1441">
            <v>1</v>
          </cell>
          <cell r="DB1441">
            <v>0</v>
          </cell>
          <cell r="DC1441" t="str">
            <v>Fransk smelle &lt;i&gt;Silene gallica&lt;/i&gt; er en småvokst, ettårig art med potensielt stor frøproduksjon. Frøene spres ballistisk over svært korte avstander (kanskje noen få desimeter), men kan henge ved dyr og folk. Arten stammer fra Mellom- og Sør-Europa og Middelhavsområdet og er opplagt ved nordgrensa for reproduserende bestand lengst sør på Sørlandet.</v>
          </cell>
          <cell r="DD1441" t="str">
            <v>&lt;p&gt;Fransk smelle er ikke kjent fra mange forekomster i landet. Arten ble først innført med ballastjord (fra 1871 i VA Kristiansand) og med korn ved møller (fra før 1913 i Hordaland), men aldri fra mer enn 3 funn i en 20 års-periode. På 1990-tallet etablerte den bestand som ugras i blomsterbed i VA Kristiansand: Bråvann boligområde hvor den er dokumentert ved herbariebelegg fra 1992, 1994, 1995, 1997, 1998, 2002, 2004, 2011, 2012 og 2016, men den sprer seg tilsynelatende ikke. På etiketter fra 1992 og 1994 står det at det er brukt mye hønsegjødsel på eiendommen (dvs. at arten mest trolig er kommet med mølleavfall brukt som hønsef&amp;#244:r), og fra 1995 er det angitt "Synes være årlig". Arten ser ut til å bare være tilfeldig ellers i landet, og det er lite sannsynlig at denne arten vil utgjøre noen særlig risiko i framtiden.&lt;/p&gt;</v>
          </cell>
          <cell r="DE1441" t="str">
            <v>Arten er kommet inn med ballastjord og som forurensning med korn.</v>
          </cell>
          <cell r="DF1441" t="str">
            <v>Invasjonspotensialet er lite, med kort median levetid og ingen ekspansjon.</v>
          </cell>
          <cell r="DG1441" t="str">
            <v>Ingen kjent negativ økologisk effekt er knyttet til arten.</v>
          </cell>
          <cell r="DH1441" t="str">
            <v>&lt;p&gt;Fransk smelle vurderes til ingen kjent økologisk risiko. Arten har &amp;#233:n semi-stabil forekomst i Norge (frøreproduksjon), i VA Kristiansand.&lt;br/&gt;&lt;/p&gt;</v>
          </cell>
          <cell r="DI1441">
            <v>0</v>
          </cell>
        </row>
        <row r="1442">
          <cell r="B1442" t="str">
            <v>Silene otites</v>
          </cell>
          <cell r="C1442" t="str">
            <v>(L.) Wibel</v>
          </cell>
          <cell r="E1442">
            <v>137730</v>
          </cell>
          <cell r="F1442">
            <v>145642</v>
          </cell>
          <cell r="G1442" t="str">
            <v>ExpertGroups/Karplanter/N</v>
          </cell>
          <cell r="H1442" t="str">
            <v>Karplanter</v>
          </cell>
          <cell r="I1442" t="str">
            <v>Karplanter</v>
          </cell>
          <cell r="J1442" t="str">
            <v>NotApplicable</v>
          </cell>
          <cell r="M1442" t="str">
            <v>canNotEstablishWithin50years</v>
          </cell>
          <cell r="AA1442">
            <v>1877</v>
          </cell>
          <cell r="AB1442" t="str">
            <v>terrestrial</v>
          </cell>
          <cell r="AD1442" t="str">
            <v>origin</v>
          </cell>
          <cell r="AE1442" t="str">
            <v>no</v>
          </cell>
          <cell r="AF1442" t="str">
            <v>unknown</v>
          </cell>
          <cell r="AI1442">
            <v>3</v>
          </cell>
          <cell r="AJ1442" t="str">
            <v>V</v>
          </cell>
          <cell r="AW1442" t="str">
            <v>Ingen kjent effekt</v>
          </cell>
          <cell r="AX1442" t="str">
            <v>Ingen kjent effekt</v>
          </cell>
          <cell r="BC1442" t="str">
            <v>Ingen kjent effekt</v>
          </cell>
          <cell r="BD1442" t="str">
            <v>Ingen kjent effekt</v>
          </cell>
          <cell r="BK1442" t="str">
            <v>temperate_nemoral:Europe</v>
          </cell>
          <cell r="BM1442" t="str">
            <v>temperate_nemoral:Europe</v>
          </cell>
          <cell r="DI1442">
            <v>0</v>
          </cell>
        </row>
        <row r="1443">
          <cell r="B1443" t="str">
            <v>Silene pendula</v>
          </cell>
          <cell r="C1443" t="str">
            <v>L.</v>
          </cell>
          <cell r="D1443" t="str">
            <v>hengesmelle</v>
          </cell>
          <cell r="E1443">
            <v>61526</v>
          </cell>
          <cell r="F1443">
            <v>101566</v>
          </cell>
          <cell r="G1443" t="str">
            <v>ExpertGroups/Karplanter/N</v>
          </cell>
          <cell r="H1443" t="str">
            <v>Karplanter</v>
          </cell>
          <cell r="I1443" t="str">
            <v>Karplanter</v>
          </cell>
          <cell r="J1443" t="str">
            <v>NotApplicable</v>
          </cell>
          <cell r="M1443" t="str">
            <v>canNotEstablishWithin50years</v>
          </cell>
          <cell r="AA1443">
            <v>1924</v>
          </cell>
          <cell r="AB1443" t="str">
            <v>terrestrial</v>
          </cell>
          <cell r="AD1443" t="str">
            <v>unknown</v>
          </cell>
          <cell r="AE1443" t="str">
            <v>no</v>
          </cell>
          <cell r="AF1443" t="str">
            <v>unknown</v>
          </cell>
          <cell r="AI1443">
            <v>1</v>
          </cell>
          <cell r="AJ1443" t="str">
            <v>V</v>
          </cell>
          <cell r="AW1443" t="str">
            <v>Ingen kjent effekt</v>
          </cell>
          <cell r="AX1443" t="str">
            <v>Ingen kjent effekt</v>
          </cell>
          <cell r="BC1443" t="str">
            <v>Ingen kjent effekt</v>
          </cell>
          <cell r="BD1443" t="str">
            <v>Ingen kjent effekt</v>
          </cell>
          <cell r="BK1443" t="str">
            <v>subtropic_mediterranean:Europe,Asia,Africa</v>
          </cell>
          <cell r="BM1443" t="str">
            <v>subtropic_mediterranean:Europe,Asia,Africa</v>
          </cell>
          <cell r="DI1443">
            <v>0</v>
          </cell>
        </row>
        <row r="1444">
          <cell r="B1444" t="str">
            <v>Silene pseudoatocion</v>
          </cell>
          <cell r="C1444" t="str">
            <v>Desf.</v>
          </cell>
          <cell r="E1444">
            <v>105297</v>
          </cell>
          <cell r="F1444">
            <v>145643</v>
          </cell>
          <cell r="G1444" t="str">
            <v>ExpertGroups/Karplanter/N</v>
          </cell>
          <cell r="H1444" t="str">
            <v>Karplanter</v>
          </cell>
          <cell r="I1444" t="str">
            <v>Karplanter</v>
          </cell>
          <cell r="J1444" t="str">
            <v>NotApplicable</v>
          </cell>
          <cell r="M1444" t="str">
            <v>canNotEstablishWithin50years</v>
          </cell>
          <cell r="AA1444">
            <v>1937</v>
          </cell>
          <cell r="AB1444" t="str">
            <v>terrestrial</v>
          </cell>
          <cell r="AD1444" t="str">
            <v>unknown</v>
          </cell>
          <cell r="AE1444" t="str">
            <v>no</v>
          </cell>
          <cell r="AF1444" t="str">
            <v>unknown</v>
          </cell>
          <cell r="AI1444">
            <v>1</v>
          </cell>
          <cell r="AJ1444" t="str">
            <v>V</v>
          </cell>
          <cell r="AW1444" t="str">
            <v>Ingen kjent effekt</v>
          </cell>
          <cell r="AX1444" t="str">
            <v>Ingen kjent effekt</v>
          </cell>
          <cell r="BC1444" t="str">
            <v>Ingen kjent effekt</v>
          </cell>
          <cell r="BD1444" t="str">
            <v>Ingen kjent effekt</v>
          </cell>
          <cell r="BK1444" t="str">
            <v>subtropic_mediterranean:Africa</v>
          </cell>
          <cell r="BM1444" t="str">
            <v>subtropic_mediterranean:Europe,Africa</v>
          </cell>
          <cell r="DI1444">
            <v>0</v>
          </cell>
        </row>
        <row r="1445">
          <cell r="B1445" t="str">
            <v>Silene stricta</v>
          </cell>
          <cell r="C1445" t="str">
            <v>L.</v>
          </cell>
          <cell r="D1445" t="str">
            <v>vingesmelle</v>
          </cell>
          <cell r="E1445">
            <v>61527</v>
          </cell>
          <cell r="F1445">
            <v>101567</v>
          </cell>
          <cell r="G1445" t="str">
            <v>ExpertGroups/Karplanter/N</v>
          </cell>
          <cell r="H1445" t="str">
            <v>Karplanter</v>
          </cell>
          <cell r="I1445" t="str">
            <v>Karplanter</v>
          </cell>
          <cell r="J1445" t="str">
            <v>NotApplicable</v>
          </cell>
          <cell r="M1445" t="str">
            <v>canNotEstablishWithin50years</v>
          </cell>
          <cell r="AA1445">
            <v>1951</v>
          </cell>
          <cell r="AB1445" t="str">
            <v>terrestrial</v>
          </cell>
          <cell r="AD1445" t="str">
            <v>unknown</v>
          </cell>
          <cell r="AE1445" t="str">
            <v>no</v>
          </cell>
          <cell r="AF1445" t="str">
            <v>unknown</v>
          </cell>
          <cell r="AI1445">
            <v>1</v>
          </cell>
          <cell r="AJ1445" t="str">
            <v>V</v>
          </cell>
          <cell r="AW1445" t="str">
            <v>Ingen kjent effekt</v>
          </cell>
          <cell r="AX1445" t="str">
            <v>Ingen kjent effekt</v>
          </cell>
          <cell r="BC1445" t="str">
            <v>Ingen kjent effekt</v>
          </cell>
          <cell r="BD1445" t="str">
            <v>Ingen kjent effekt</v>
          </cell>
          <cell r="BK1445" t="str">
            <v>subtropic_mediterranean:Europe,Africa</v>
          </cell>
          <cell r="BM1445" t="str">
            <v>subtropic_mediterranean:Europe,Africa</v>
          </cell>
          <cell r="DI1445">
            <v>0</v>
          </cell>
        </row>
        <row r="1446">
          <cell r="B1446" t="str">
            <v>Silphium perfoliatum</v>
          </cell>
          <cell r="C1446" t="str">
            <v>L.</v>
          </cell>
          <cell r="D1446" t="str">
            <v>høstgull</v>
          </cell>
          <cell r="E1446">
            <v>60770</v>
          </cell>
          <cell r="F1446">
            <v>100810</v>
          </cell>
          <cell r="G1446" t="str">
            <v>ExpertGroups/Karplanter/N</v>
          </cell>
          <cell r="H1446" t="str">
            <v>Karplanter</v>
          </cell>
          <cell r="I1446" t="str">
            <v>Karplanter</v>
          </cell>
          <cell r="J1446" t="str">
            <v>NotApplicable</v>
          </cell>
          <cell r="M1446" t="str">
            <v>NotPresentInRegion</v>
          </cell>
          <cell r="AB1446" t="str">
            <v>terrestrial</v>
          </cell>
          <cell r="AE1446" t="str">
            <v>no</v>
          </cell>
          <cell r="AF1446" t="str">
            <v>unknown</v>
          </cell>
          <cell r="AI1446">
            <v>5</v>
          </cell>
          <cell r="AJ1446" t="str">
            <v>V</v>
          </cell>
          <cell r="AW1446" t="str">
            <v>Ingen kjent effekt</v>
          </cell>
          <cell r="AX1446" t="str">
            <v>Ingen kjent effekt</v>
          </cell>
          <cell r="BC1446" t="str">
            <v>Ingen kjent effekt</v>
          </cell>
          <cell r="BD1446" t="str">
            <v>Ingen kjent effekt</v>
          </cell>
          <cell r="BK1446" t="str">
            <v>temperate_nemoral:NorthAndCentralAmerica|subtropic_mediterranean:NorthAndCentralAmerica</v>
          </cell>
          <cell r="BM1446" t="str">
            <v>temperate_nemoral:Europe,NorthAndCentralAmerica|subtropic_mediterranean:Europe,NorthAndCentralAmerica</v>
          </cell>
          <cell r="DI1446">
            <v>1</v>
          </cell>
        </row>
        <row r="1447">
          <cell r="B1447" t="str">
            <v>Silybum marianum</v>
          </cell>
          <cell r="C1447" t="str">
            <v>(L.) Gaertn.</v>
          </cell>
          <cell r="D1447" t="str">
            <v>mariatistel</v>
          </cell>
          <cell r="E1447">
            <v>60772</v>
          </cell>
          <cell r="F1447">
            <v>100812</v>
          </cell>
          <cell r="G1447" t="str">
            <v>ExpertGroups/Karplanter/N</v>
          </cell>
          <cell r="H1447" t="str">
            <v>Karplanter</v>
          </cell>
          <cell r="I1447" t="str">
            <v>Karplanter</v>
          </cell>
          <cell r="J1447" t="str">
            <v>NotApplicable</v>
          </cell>
          <cell r="M1447" t="str">
            <v>canNotEstablishWithin50years</v>
          </cell>
          <cell r="AA1447">
            <v>1877</v>
          </cell>
          <cell r="AB1447" t="str">
            <v>terrestrial</v>
          </cell>
          <cell r="AD1447" t="str">
            <v>origin,unknown</v>
          </cell>
          <cell r="AE1447" t="str">
            <v>no</v>
          </cell>
          <cell r="AF1447" t="str">
            <v>unknown</v>
          </cell>
          <cell r="AI1447">
            <v>1</v>
          </cell>
          <cell r="AJ1447" t="str">
            <v>V</v>
          </cell>
          <cell r="AW1447" t="str">
            <v>Ingen kjent effekt</v>
          </cell>
          <cell r="AX1447" t="str">
            <v>Ingen kjent effekt</v>
          </cell>
          <cell r="BC1447" t="str">
            <v>Ingen kjent effekt</v>
          </cell>
          <cell r="BD1447" t="str">
            <v>Ingen kjent effekt</v>
          </cell>
          <cell r="BK1447" t="str">
            <v>temperate_dry:Europe,Asia|subtropic_mediterranean:Europe,Asia,Africa</v>
          </cell>
          <cell r="BM1447" t="str">
            <v>temperate_dry:Europe,Asia|subtropic_mediterranean:Europe,Asia,Africa</v>
          </cell>
          <cell r="DI1447">
            <v>0</v>
          </cell>
        </row>
        <row r="1448">
          <cell r="B1448" t="str">
            <v>Sinapis alba alba</v>
          </cell>
          <cell r="E1448">
            <v>141064</v>
          </cell>
          <cell r="F1448">
            <v>170202</v>
          </cell>
          <cell r="G1448" t="str">
            <v>ExpertGroups/Karplanter/N</v>
          </cell>
          <cell r="H1448" t="str">
            <v>Karplanter</v>
          </cell>
          <cell r="I1448" t="str">
            <v>Karplanter</v>
          </cell>
          <cell r="J1448" t="str">
            <v>NotApplicable</v>
          </cell>
          <cell r="M1448" t="str">
            <v>establishedBefore1800</v>
          </cell>
          <cell r="AA1448">
            <v>1769</v>
          </cell>
          <cell r="AB1448" t="str">
            <v>terrestrial</v>
          </cell>
          <cell r="AD1448" t="str">
            <v>origin,unknown</v>
          </cell>
          <cell r="AE1448" t="str">
            <v>no</v>
          </cell>
          <cell r="AF1448" t="str">
            <v>unknown</v>
          </cell>
          <cell r="AG1448">
            <v>1769</v>
          </cell>
          <cell r="AH1448" t="str">
            <v>NT Stjørdal</v>
          </cell>
          <cell r="AI1448">
            <v>1</v>
          </cell>
          <cell r="AJ1448" t="str">
            <v>V</v>
          </cell>
          <cell r="AW1448" t="str">
            <v>Ingen kjent effekt</v>
          </cell>
          <cell r="AX1448" t="str">
            <v>Viktig krydderplante (kvitsennep).</v>
          </cell>
          <cell r="BC1448" t="str">
            <v>Ingen kjent effekt</v>
          </cell>
          <cell r="BD1448" t="str">
            <v>Ingen kjent effekt</v>
          </cell>
          <cell r="BK1448" t="str">
            <v>subtropic_mediterranean:Europe,Asia,Africa</v>
          </cell>
          <cell r="BM1448" t="str">
            <v>temperate_nemoral:Europe,Asia,Oceania,NorthAndCentralAmerica|subtropic_mediterranean:Europe,Asia,Africa,Oceania,NorthAndCentralAmerica</v>
          </cell>
          <cell r="DI1448">
            <v>0</v>
          </cell>
        </row>
        <row r="1449">
          <cell r="B1449" t="str">
            <v>Sinapis alba dissecta</v>
          </cell>
          <cell r="C1449" t="str">
            <v>(Lag.) Simonk.</v>
          </cell>
          <cell r="E1449">
            <v>140822</v>
          </cell>
          <cell r="F1449">
            <v>170013</v>
          </cell>
          <cell r="G1449" t="str">
            <v>ExpertGroups/Karplanter/N</v>
          </cell>
          <cell r="H1449" t="str">
            <v>Karplanter</v>
          </cell>
          <cell r="I1449" t="str">
            <v>Karplanter</v>
          </cell>
          <cell r="J1449" t="str">
            <v>NotApplicable</v>
          </cell>
          <cell r="M1449" t="str">
            <v>canNotEstablishWithin50years</v>
          </cell>
          <cell r="AA1449">
            <v>1915</v>
          </cell>
          <cell r="AB1449" t="str">
            <v>terrestrial</v>
          </cell>
          <cell r="AD1449" t="str">
            <v>unknown</v>
          </cell>
          <cell r="AE1449" t="str">
            <v>no</v>
          </cell>
          <cell r="AF1449" t="str">
            <v>unknown</v>
          </cell>
          <cell r="AI1449">
            <v>1</v>
          </cell>
          <cell r="AJ1449" t="str">
            <v>V</v>
          </cell>
          <cell r="AW1449" t="str">
            <v>Ingen kjent effekt</v>
          </cell>
          <cell r="AX1449" t="str">
            <v>Ingen kjent effekt</v>
          </cell>
          <cell r="BC1449" t="str">
            <v>Ingen kjent effekt</v>
          </cell>
          <cell r="BD1449" t="str">
            <v>Ingen kjent effekt</v>
          </cell>
          <cell r="BK1449" t="str">
            <v>subtropic_mediterranean:Europe,Asia,Africa</v>
          </cell>
          <cell r="BM1449" t="str">
            <v>subtropic_mediterranean:Europe,Asia,Africa</v>
          </cell>
          <cell r="DI1449">
            <v>0</v>
          </cell>
        </row>
        <row r="1450">
          <cell r="B1450" t="str">
            <v>Sisymbrium altissimum</v>
          </cell>
          <cell r="C1450" t="str">
            <v>L.</v>
          </cell>
          <cell r="D1450" t="str">
            <v>kjempesennep</v>
          </cell>
          <cell r="E1450">
            <v>137802</v>
          </cell>
          <cell r="F1450">
            <v>101306</v>
          </cell>
          <cell r="G1450" t="str">
            <v>ExpertGroups/Karplanter/N</v>
          </cell>
          <cell r="H1450" t="str">
            <v>Karplanter</v>
          </cell>
          <cell r="I1450" t="str">
            <v>Karplanter</v>
          </cell>
          <cell r="J1450" t="str">
            <v>AlienSpecie</v>
          </cell>
          <cell r="N1450">
            <v>3</v>
          </cell>
          <cell r="Q1450">
            <v>1</v>
          </cell>
          <cell r="T1450" t="str">
            <v>LO</v>
          </cell>
          <cell r="U1450">
            <v>2</v>
          </cell>
          <cell r="V1450" t="str">
            <v>3A,1</v>
          </cell>
          <cell r="X1450">
            <v>2</v>
          </cell>
          <cell r="Y1450">
            <v>2</v>
          </cell>
          <cell r="Z1450">
            <v>1</v>
          </cell>
          <cell r="AA1450">
            <v>1871</v>
          </cell>
          <cell r="AB1450" t="str">
            <v>terrestrial</v>
          </cell>
          <cell r="AD1450" t="str">
            <v>origin,unknown</v>
          </cell>
          <cell r="AE1450" t="str">
            <v>yes</v>
          </cell>
          <cell r="AF1450" t="str">
            <v>unknown</v>
          </cell>
          <cell r="AG1450">
            <v>1876</v>
          </cell>
          <cell r="AH1450" t="str">
            <v>Oslo: bl.a. Akershus og Pilestredet (ballast)</v>
          </cell>
          <cell r="AI1450">
            <v>1</v>
          </cell>
          <cell r="AJ1450" t="str">
            <v>V</v>
          </cell>
          <cell r="AN1450">
            <v>4</v>
          </cell>
          <cell r="AO1450" t="str">
            <v>introductionTransportpollution,introductionStowaway,spreadNaturalDispersal</v>
          </cell>
          <cell r="AP1450" t="str">
            <v>Øs,OsA,He,Ve,Va,Ro,Sf</v>
          </cell>
          <cell r="AQ1450">
            <v>240</v>
          </cell>
          <cell r="AR1450">
            <v>4</v>
          </cell>
          <cell r="AS1450">
            <v>960</v>
          </cell>
          <cell r="AT1450">
            <v>67000</v>
          </cell>
          <cell r="AU1450">
            <v>1440</v>
          </cell>
          <cell r="AV1450">
            <v>70</v>
          </cell>
          <cell r="AW1450" t="str">
            <v>Ingen kjent effekt</v>
          </cell>
          <cell r="AX1450" t="str">
            <v>Ingen kjent effekt</v>
          </cell>
          <cell r="BC1450" t="str">
            <v>Ingen kjent effekt</v>
          </cell>
          <cell r="BD1450" t="str">
            <v>Ingen kjent effekt</v>
          </cell>
          <cell r="BE1450" t="str">
            <v>no</v>
          </cell>
          <cell r="BF1450" t="str">
            <v>no</v>
          </cell>
          <cell r="BG1450" t="str">
            <v>V</v>
          </cell>
          <cell r="BK1450" t="str">
            <v>temperate_nemoral:Europe,Asia|temperate_dry:Europe,Asia|subtropic_mediterranean:Europe,Asia</v>
          </cell>
          <cell r="BM1450" t="str">
            <v>temperate_nemoral:Europe,Asia,Oceania,NorthAndCentralAmerica,SouthAmerica|temperate_dry:Europe,Asia|subtropic_unspecified:Oceania,NorthAndCentralAmerica,SouthAmerica|subtropic_mediterranean:Europe,Asia</v>
          </cell>
          <cell r="BO1450">
            <v>3</v>
          </cell>
          <cell r="BP1450" t="str">
            <v>X</v>
          </cell>
          <cell r="BR1450" t="str">
            <v>RedListCategoryLevel</v>
          </cell>
          <cell r="BT1450">
            <v>2</v>
          </cell>
          <cell r="BW1450" t="str">
            <v>SpreadYearlyIncreaseObservations</v>
          </cell>
          <cell r="BX1450">
            <v>127</v>
          </cell>
          <cell r="BY1450">
            <v>1</v>
          </cell>
          <cell r="CB1450" t="str">
            <v>T24,T29,T35,T37,T39</v>
          </cell>
          <cell r="CC1450">
            <v>1</v>
          </cell>
          <cell r="CH1450">
            <v>1</v>
          </cell>
          <cell r="CM1450">
            <v>1</v>
          </cell>
          <cell r="CQ1450">
            <v>1</v>
          </cell>
          <cell r="CU1450">
            <v>1</v>
          </cell>
          <cell r="CX1450">
            <v>0</v>
          </cell>
          <cell r="CY1450">
            <v>1</v>
          </cell>
          <cell r="DB1450">
            <v>0</v>
          </cell>
          <cell r="DC1450" t="str">
            <v>Kjempesennep &lt;em&gt;Sisymbrium altissimum &lt;/em&gt;er en ett- til toårig urt som formerer seg med frø. Frøene spres passivt. Den kommer fra Sørøst-Europa og Vest-Asia og er varme- og tørketilpasset.</v>
          </cell>
          <cell r="DD1450" t="str">
            <v>&lt;p&gt;Kjempesennep kom først inn med ballastjord på 1870-tallet, dernest med importert korn og dukket opp ved møller, siloer, kaier og jernbane fra ca. 1900. Fra en sped begynnelse i 1870-årene var arten i sterk økning fra 1900 til 1940. Dernest har den utilsiktede innførselen av den trolig avtatt, men den har spredt seg ut fra "kjernelokalitetene" med samferdselsnettet, flytting av masser osv. På Vestlandet ble den i en periode også spredt med mølleavfall som ble brukt som hønsef&amp;#244:r, og i de siste tiårene som forurensning i grasfrø (særlig i indre Sogn). Arten har tyngdepunkt i Sørøst-Norge, men er funnet spredt i kyst- og fjordområder til Sognefjorden der den vokser godt i de indre, sommervarme fjordstrøkene. Krav til sommervarme er trolig årsaken til at kjempesennep ikke har levedyktige bestander lengre nord: det er spredte funn helt til Øst-Finnmark. Et par funn i Nordland har tydelig sammenheng med jernbanen. Det er også noen få funn fra indre deler av Østlandet, f.eks. i He Hamar, Ringsaker og Stange, Op Lillehammer, Bu Gol og Te Tinn, men de fleste av disse er gamle. Arten har ennå ikke klart å etablere seg der, men vi forventer etablering i Mjøsområdet. Fortsatt er hoveddelen av forekomstene på skrotemark i vid betydning, men alt fra rundt 1920 begynte arten å naturalisere seg på havstrand ved Oslofjorden (Øf Hvaler fra 1922: Bu Hurum: Mølen og Vf Horten: Bastøy fra 1920: Vf Nøtterøy: Bolærne fra 1925: Vf Tjøme: Vasser fra 1919: Vf Sandefjord: Hellesøya fra 2012: Vf Larvik: Svenner fra 1995). Arten vil trolig forsvinne fra skrotemark innen rimelig kort tid (med nedgang på 17% i forekomstrate pr. tiår de siste 50 år), men er blitt stabil på strandkanter i sørøst.&lt;/p&gt;</v>
          </cell>
          <cell r="DE1450" t="str">
            <v>Arten er kommet inn med ballastjord, korn, grasfrø og diverse transportmidler, ikke minst tog. Videre spredning skjer ved forflytting av jordmasser, langs trafikkårer (veier, jernbaner) og med havstrømmer.</v>
          </cell>
          <cell r="DF1450" t="str">
            <v>Invasjonspotensialet er moderat, en kombinasjon av moderat (til lang) median levetid og bare begrenset ekspansjonshastighet. Til at arten etablerte flere bestander på havstrand allerede rundt 1920, har den vært uventet langsom i spredning og etablering.</v>
          </cell>
          <cell r="DG1450" t="str">
            <v>Ingen kjent eller forventet negativ økologisk effekt er knyttet til arten. Arten har vært en utpreget skrotemarksart som er funnet på avfallsplasser, som gate- og veikantugras, i åkrer og i kjøkkenhager o.l. Det finnes imidlertid flere og til dels tidlige angivelser fra strandsonen, spesielt tilknyttet tangstrender. Arten synes å ha langlevd frøbank: den dukker gjerne opp når gammel grunn blir gravd opp igjen. I løpet av de snart 100 årene den har hatt bestand på strendene ved Oslofjorden, er ingen negative effekter notert. Kjempesennep fortrenger i liten grad andre arter og i så fall skrotemarksarter i omtrent samme risikokategori. Arten kan komme til å etablere seg lenger nord enn i dag dersom klimaendringene går i retning lengre og varmere somrer.</v>
          </cell>
          <cell r="DH1450" t="str">
            <v>&lt;p&gt;Kjempesennep vurderes til låg økologisk risiko, og bare på grunn av invasjonspotensialet.&lt;/p&gt;</v>
          </cell>
          <cell r="DI1450">
            <v>0</v>
          </cell>
        </row>
        <row r="1451">
          <cell r="B1451" t="str">
            <v>Sisymbrium austriacum</v>
          </cell>
          <cell r="C1451" t="str">
            <v>Jacq.</v>
          </cell>
          <cell r="D1451" t="str">
            <v>wienersennep</v>
          </cell>
          <cell r="E1451">
            <v>144120</v>
          </cell>
          <cell r="F1451">
            <v>101307</v>
          </cell>
          <cell r="G1451" t="str">
            <v>ExpertGroups/Karplanter/N</v>
          </cell>
          <cell r="H1451" t="str">
            <v>Karplanter</v>
          </cell>
          <cell r="I1451" t="str">
            <v>Karplanter</v>
          </cell>
          <cell r="J1451" t="str">
            <v>NotApplicable</v>
          </cell>
          <cell r="M1451" t="str">
            <v>canNotEstablishWithin50years</v>
          </cell>
          <cell r="AA1451">
            <v>1942</v>
          </cell>
          <cell r="AB1451" t="str">
            <v>terrestrial</v>
          </cell>
          <cell r="AD1451" t="str">
            <v>origin,unknown</v>
          </cell>
          <cell r="AE1451" t="str">
            <v>no</v>
          </cell>
          <cell r="AF1451" t="str">
            <v>unknown</v>
          </cell>
          <cell r="AI1451">
            <v>2</v>
          </cell>
          <cell r="AJ1451" t="str">
            <v>V</v>
          </cell>
          <cell r="AW1451" t="str">
            <v>Ingen kjent effekt</v>
          </cell>
          <cell r="AX1451" t="str">
            <v>Ingen kjent effekt</v>
          </cell>
          <cell r="BC1451" t="str">
            <v>Ingen kjent effekt</v>
          </cell>
          <cell r="BD1451" t="str">
            <v>Ingen kjent effekt</v>
          </cell>
          <cell r="BK1451" t="str">
            <v>temperate_nemoral:Europe</v>
          </cell>
          <cell r="BM1451" t="str">
            <v>temperate_nemoral:Europe</v>
          </cell>
          <cell r="DI1451">
            <v>0</v>
          </cell>
        </row>
        <row r="1452">
          <cell r="B1452" t="str">
            <v>Sisymbrium irio</v>
          </cell>
          <cell r="C1452" t="str">
            <v>L.</v>
          </cell>
          <cell r="D1452" t="str">
            <v>blanksennep</v>
          </cell>
          <cell r="E1452">
            <v>61268</v>
          </cell>
          <cell r="F1452">
            <v>101308</v>
          </cell>
          <cell r="G1452" t="str">
            <v>ExpertGroups/Karplanter/N</v>
          </cell>
          <cell r="H1452" t="str">
            <v>Karplanter</v>
          </cell>
          <cell r="I1452" t="str">
            <v>Karplanter</v>
          </cell>
          <cell r="J1452" t="str">
            <v>NotApplicable</v>
          </cell>
          <cell r="M1452" t="str">
            <v>canNotEstablishWithin50years</v>
          </cell>
          <cell r="AA1452">
            <v>1837</v>
          </cell>
          <cell r="AB1452" t="str">
            <v>terrestrial</v>
          </cell>
          <cell r="AD1452" t="str">
            <v>origin</v>
          </cell>
          <cell r="AE1452" t="str">
            <v>no</v>
          </cell>
          <cell r="AF1452" t="str">
            <v>unknown</v>
          </cell>
          <cell r="AI1452">
            <v>2</v>
          </cell>
          <cell r="AJ1452" t="str">
            <v>V</v>
          </cell>
          <cell r="AW1452" t="str">
            <v>Ingen kjent effekt</v>
          </cell>
          <cell r="AX1452" t="str">
            <v>Ingen kjent effekt</v>
          </cell>
          <cell r="BC1452" t="str">
            <v>Ingen kjent effekt</v>
          </cell>
          <cell r="BD1452" t="str">
            <v>Ingen kjent effekt</v>
          </cell>
          <cell r="BK1452" t="str">
            <v>temperate_dry:Europe,Asia|subtropic_mediterranean:Europe,Asia,Africa</v>
          </cell>
          <cell r="BM1452" t="str">
            <v>temperate_dry:Europe,Asia|subtropic_mediterranean:Europe,Asia,Africa</v>
          </cell>
          <cell r="DI1452">
            <v>0</v>
          </cell>
        </row>
        <row r="1453">
          <cell r="B1453" t="str">
            <v>Sisymbrium luteum</v>
          </cell>
          <cell r="C1453" t="str">
            <v>(Maxim.) O.E.Schulz</v>
          </cell>
          <cell r="D1453" t="str">
            <v>amursennep</v>
          </cell>
          <cell r="E1453">
            <v>137804</v>
          </cell>
          <cell r="F1453">
            <v>101310</v>
          </cell>
          <cell r="G1453" t="str">
            <v>ExpertGroups/Karplanter/N</v>
          </cell>
          <cell r="H1453" t="str">
            <v>Karplanter</v>
          </cell>
          <cell r="I1453" t="str">
            <v>Karplanter</v>
          </cell>
          <cell r="J1453" t="str">
            <v>NotApplicable</v>
          </cell>
          <cell r="M1453" t="str">
            <v>canNotEstablishWithin50years</v>
          </cell>
          <cell r="AA1453">
            <v>1933</v>
          </cell>
          <cell r="AB1453" t="str">
            <v>terrestrial</v>
          </cell>
          <cell r="AD1453" t="str">
            <v>unknown</v>
          </cell>
          <cell r="AE1453" t="str">
            <v>no</v>
          </cell>
          <cell r="AF1453" t="str">
            <v>unknown</v>
          </cell>
          <cell r="AI1453">
            <v>5</v>
          </cell>
          <cell r="AJ1453" t="str">
            <v>V</v>
          </cell>
          <cell r="AW1453" t="str">
            <v>Ingen kjent effekt</v>
          </cell>
          <cell r="AX1453" t="str">
            <v>Ingen kjent effekt</v>
          </cell>
          <cell r="BC1453" t="str">
            <v>Ingen kjent effekt</v>
          </cell>
          <cell r="BD1453" t="str">
            <v>Ingen kjent effekt</v>
          </cell>
          <cell r="BK1453" t="str">
            <v>temperate_nemoral:Asia</v>
          </cell>
          <cell r="BM1453" t="str">
            <v>temperate_nemoral:Asia</v>
          </cell>
          <cell r="DI1453">
            <v>0</v>
          </cell>
        </row>
        <row r="1454">
          <cell r="B1454" t="str">
            <v>Sisymbrium orientale</v>
          </cell>
          <cell r="C1454" t="str">
            <v>L.</v>
          </cell>
          <cell r="D1454" t="str">
            <v>orientsennep</v>
          </cell>
          <cell r="E1454">
            <v>137806</v>
          </cell>
          <cell r="F1454">
            <v>101312</v>
          </cell>
          <cell r="G1454" t="str">
            <v>ExpertGroups/Karplanter/N</v>
          </cell>
          <cell r="H1454" t="str">
            <v>Karplanter</v>
          </cell>
          <cell r="I1454" t="str">
            <v>Karplanter</v>
          </cell>
          <cell r="J1454" t="str">
            <v>AlienSpecie</v>
          </cell>
          <cell r="N1454">
            <v>1</v>
          </cell>
          <cell r="Q1454">
            <v>1</v>
          </cell>
          <cell r="T1454" t="str">
            <v>NK</v>
          </cell>
          <cell r="U1454">
            <v>1</v>
          </cell>
          <cell r="V1454" t="str">
            <v>1,1</v>
          </cell>
          <cell r="X1454">
            <v>1</v>
          </cell>
          <cell r="Y1454">
            <v>1</v>
          </cell>
          <cell r="Z1454">
            <v>1</v>
          </cell>
          <cell r="AA1454">
            <v>1900</v>
          </cell>
          <cell r="AB1454" t="str">
            <v>terrestrial</v>
          </cell>
          <cell r="AD1454" t="str">
            <v>origin,unknown</v>
          </cell>
          <cell r="AE1454" t="str">
            <v>yes</v>
          </cell>
          <cell r="AF1454" t="str">
            <v>unknown</v>
          </cell>
          <cell r="AG1454">
            <v>1900</v>
          </cell>
          <cell r="AH1454" t="str">
            <v>Oslo: Grønlia (ballast)</v>
          </cell>
          <cell r="AI1454">
            <v>1</v>
          </cell>
          <cell r="AJ1454" t="str">
            <v>V</v>
          </cell>
          <cell r="AN1454">
            <v>3</v>
          </cell>
          <cell r="AO1454" t="str">
            <v>introductionTransportpollution,introductionStowaway,spreadTransportpollution</v>
          </cell>
          <cell r="AP1454" t="str">
            <v>OsA,Ve,Ro</v>
          </cell>
          <cell r="AQ1454">
            <v>20</v>
          </cell>
          <cell r="AR1454">
            <v>2</v>
          </cell>
          <cell r="AS1454">
            <v>40</v>
          </cell>
          <cell r="AT1454">
            <v>13300</v>
          </cell>
          <cell r="AU1454">
            <v>4</v>
          </cell>
          <cell r="AV1454">
            <v>100</v>
          </cell>
          <cell r="AW1454" t="str">
            <v>Ingen kjent effekt</v>
          </cell>
          <cell r="AX1454" t="str">
            <v>Ingen kjent effekt</v>
          </cell>
          <cell r="BC1454" t="str">
            <v>Ingen kjent effekt</v>
          </cell>
          <cell r="BD1454" t="str">
            <v>Ingen kjent effekt</v>
          </cell>
          <cell r="BE1454" t="str">
            <v>no</v>
          </cell>
          <cell r="BF1454" t="str">
            <v>no</v>
          </cell>
          <cell r="BK1454" t="str">
            <v>temperate_dry:Asia|subtropic_mediterranean:Europe,Asia,Africa</v>
          </cell>
          <cell r="BM1454" t="str">
            <v>temperate_nemoral:Europe,Oceania,SouthAmerica|temperate_dry:Asia,NorthAndCentralAmerica,SouthAmerica|subtropic_mediterranean:Europe,Asia,Africa,Oceania,NorthAndCentralAmerica|subtropic_caperegion:Africa|subtropic_highlands:SouthAmerica</v>
          </cell>
          <cell r="BO1454">
            <v>1</v>
          </cell>
          <cell r="BR1454" t="str">
            <v>RedListCategoryLevel</v>
          </cell>
          <cell r="BT1454">
            <v>1</v>
          </cell>
          <cell r="BW1454" t="str">
            <v>SpreadYearlyIncreaseCalculatedExpansionSpeed</v>
          </cell>
          <cell r="BX1454">
            <v>0</v>
          </cell>
          <cell r="BY1454">
            <v>1</v>
          </cell>
          <cell r="CB1454" t="str">
            <v>T35,T37</v>
          </cell>
          <cell r="CC1454">
            <v>1</v>
          </cell>
          <cell r="CH1454">
            <v>1</v>
          </cell>
          <cell r="CM1454">
            <v>1</v>
          </cell>
          <cell r="CQ1454">
            <v>1</v>
          </cell>
          <cell r="CU1454">
            <v>1</v>
          </cell>
          <cell r="CX1454">
            <v>0</v>
          </cell>
          <cell r="CY1454">
            <v>1</v>
          </cell>
          <cell r="DB1454">
            <v>0</v>
          </cell>
          <cell r="DC1454" t="str">
            <v>Orientsennep &lt;i&gt;Sisymbrium orientale&lt;/i&gt; er en ettårig art med frøreproduksjon. Den stammer fra Middelhavsområdet og Vest-Asia og er varmekrevende. Den har vært reproduserende i Norge siden ca. 1900, men med kortlevde bestander og avhengig av stadig nytilførsel av frø. Frøene er kommet med ballastjord og korn, men tilførselen har stoppet opp på grunn av endrete rensemåter for korn. Funn av arten i nyere tid på plasser for gamle forekomster skyldes trolig mobilisering av frøbank.</v>
          </cell>
          <cell r="DD1454" t="str">
            <v>&lt;p&gt;Orientsennep kom inn med ballastjord fra 1900 og i mye større omfang ved møller fra 1906. Arten ble permanent, dvs. med reproduserende bestander, både på ballast- og mølleplasser, på enkelte av dem helt opp mot 2000-tallet, spesielt i Øf Moss, Oslo, Vf Larvik, Te Skien, VA Kristiansand og Ro Stavanger. Den høyeste funnfrekvensen hadde arten mellom 1961 og 1980, med sterk tilbakegang fram til i dag. Det er knapt dokumentert reproduserende bestander av arten etter 2000.&lt;/p&gt;</v>
          </cell>
          <cell r="DE1454" t="str">
            <v>Arten er kommet inn med ballastjord og korn og med videre spredning spesielt med avfall fra kornrensing brukt som hønsef&amp;#244:r.</v>
          </cell>
          <cell r="DF1454" t="str">
            <v>Invasjonspotensialet er lite, med kort median levetid (kanskje allerede utgått fra Norge) og ingen ekspansjon.</v>
          </cell>
          <cell r="DG1454" t="str">
            <v>Ingen kjent negativ økologisk effekt er knyttet til arten.</v>
          </cell>
          <cell r="DH1454" t="str">
            <v>&lt;p&gt;Orientsennep vurderes til ingen kjent økologisk risiko.&lt;br/&gt;&lt;/p&gt;</v>
          </cell>
          <cell r="DI1454">
            <v>0</v>
          </cell>
        </row>
        <row r="1455">
          <cell r="B1455" t="str">
            <v>Sisymbrium strictissimum</v>
          </cell>
          <cell r="C1455" t="str">
            <v>L.</v>
          </cell>
          <cell r="D1455" t="str">
            <v>stivsennep</v>
          </cell>
          <cell r="E1455">
            <v>61273</v>
          </cell>
          <cell r="F1455">
            <v>101313</v>
          </cell>
          <cell r="G1455" t="str">
            <v>ExpertGroups/Karplanter/N</v>
          </cell>
          <cell r="H1455" t="str">
            <v>Karplanter</v>
          </cell>
          <cell r="I1455" t="str">
            <v>Karplanter</v>
          </cell>
          <cell r="J1455" t="str">
            <v>AlienSpecie</v>
          </cell>
          <cell r="N1455">
            <v>1</v>
          </cell>
          <cell r="P1455" t="str">
            <v>V</v>
          </cell>
          <cell r="Q1455">
            <v>1</v>
          </cell>
          <cell r="T1455" t="str">
            <v>NK</v>
          </cell>
          <cell r="U1455">
            <v>1</v>
          </cell>
          <cell r="V1455" t="str">
            <v>1,1</v>
          </cell>
          <cell r="W1455" t="str">
            <v>LO</v>
          </cell>
          <cell r="X1455">
            <v>1</v>
          </cell>
          <cell r="Y1455">
            <v>1</v>
          </cell>
          <cell r="Z1455">
            <v>1</v>
          </cell>
          <cell r="AA1455">
            <v>1933</v>
          </cell>
          <cell r="AB1455" t="str">
            <v>terrestrial</v>
          </cell>
          <cell r="AD1455" t="str">
            <v>unknown</v>
          </cell>
          <cell r="AE1455" t="str">
            <v>yes</v>
          </cell>
          <cell r="AF1455" t="str">
            <v>unknown</v>
          </cell>
          <cell r="AG1455">
            <v>1933</v>
          </cell>
          <cell r="AH1455" t="str">
            <v>Oslo: Tøyenområdet</v>
          </cell>
          <cell r="AI1455">
            <v>5</v>
          </cell>
          <cell r="AJ1455" t="str">
            <v>V</v>
          </cell>
          <cell r="AN1455">
            <v>3</v>
          </cell>
          <cell r="AO1455" t="str">
            <v>introductionReleased,introductionStowaway,spreadNaturalDispersal</v>
          </cell>
          <cell r="AP1455" t="str">
            <v>OsA</v>
          </cell>
          <cell r="AQ1455">
            <v>8</v>
          </cell>
          <cell r="AR1455">
            <v>2</v>
          </cell>
          <cell r="AS1455">
            <v>16</v>
          </cell>
          <cell r="AT1455">
            <v>1</v>
          </cell>
          <cell r="AU1455">
            <v>16</v>
          </cell>
          <cell r="AV1455">
            <v>100</v>
          </cell>
          <cell r="AW1455" t="str">
            <v>Ingen kjent effekt</v>
          </cell>
          <cell r="AX1455" t="str">
            <v>Ingen kjent effekt</v>
          </cell>
          <cell r="BC1455" t="str">
            <v>Ingen kjent effekt</v>
          </cell>
          <cell r="BD1455" t="str">
            <v>Ingen kjent effekt</v>
          </cell>
          <cell r="BE1455" t="str">
            <v>no</v>
          </cell>
          <cell r="BF1455" t="str">
            <v>no</v>
          </cell>
          <cell r="BG1455" t="str">
            <v>V</v>
          </cell>
          <cell r="BK1455" t="str">
            <v>temperate_nemoral:Europe|temperate_dry:Europe|subtropic_mediterranean:Europe</v>
          </cell>
          <cell r="BM1455" t="str">
            <v>temperate_nemoral:Europe|temperate_dry:Europe|subtropic_mediterranean:Europe</v>
          </cell>
          <cell r="BO1455">
            <v>2</v>
          </cell>
          <cell r="BP1455" t="str">
            <v>X</v>
          </cell>
          <cell r="BR1455" t="str">
            <v>RedListCategoryLevel</v>
          </cell>
          <cell r="BT1455">
            <v>1</v>
          </cell>
          <cell r="BW1455" t="str">
            <v>SpreadYearlyIncreaseCalculatedExpansionSpeed</v>
          </cell>
          <cell r="BX1455">
            <v>7.77</v>
          </cell>
          <cell r="BY1455">
            <v>1</v>
          </cell>
          <cell r="CB1455" t="str">
            <v>T35,T42,T4-C-3</v>
          </cell>
          <cell r="CC1455">
            <v>1</v>
          </cell>
          <cell r="CH1455">
            <v>1</v>
          </cell>
          <cell r="CM1455">
            <v>1</v>
          </cell>
          <cell r="CQ1455">
            <v>1</v>
          </cell>
          <cell r="CU1455">
            <v>1</v>
          </cell>
          <cell r="CX1455">
            <v>0</v>
          </cell>
          <cell r="CY1455">
            <v>1</v>
          </cell>
          <cell r="DB1455">
            <v>0</v>
          </cell>
          <cell r="DC1455" t="str">
            <v>Stivsennep &lt;i&gt;Sisymbrium strictissimum&lt;/i&gt; er en grovvokst flerårig art med jordstengler og klondannelse. Den formerer seg med frø. Den stammer fra varme strøk i Mellom-, Øst- og Sør-Europa og er noe for varmekrevende til å trives godt i Norge.</v>
          </cell>
          <cell r="DD1455" t="str">
            <v>&lt;p&gt;Stivsennep har hatt to eller flere permanente populasjoner fram til i dag i Oslo: Tøyenområdet, siden den først ble oppdaget der i 1933, og en trolig forbigående på Sem i Ak Asker 1993. En eller to forekomster i kanten av Botanisk hage har vært sterkt utsatt for nedklipping av hagens personale og er nå borte, men noen forekomster i området Ola Narr - Tøyen jernbanestasjon - Økernveien - Ensjøveien er fortsatt intakte og står i krattskog i et parklandskap. Arten er etablert og reproduserer, men har liten spredning.&lt;/p&gt;</v>
          </cell>
          <cell r="DE1455" t="str">
            <v>Arten er trolig kommet inn med transportmidler (Oslo) og utsatt som trekkplante for bier (Asker). Noe lokal spredning skjer med frø.</v>
          </cell>
          <cell r="DF1455" t="str">
            <v>Invasjonspotensialet er lite, med usikkerhet til begrenset, som en kombinasjon av begrenset (til moderat) median levetid og låg ekspansjonshastighet.</v>
          </cell>
          <cell r="DG1455" t="str">
            <v>Ingen kjent negativ økologisk effekt er knyttet til arten. Til det er det altfor lite av denne planten.</v>
          </cell>
          <cell r="DH1455" t="str">
            <v>&lt;p&gt;Stivsennep vurderes til ingen kjent økologisk risiko (men med usikkerhet til låg risiko på grunn av median levetid).&lt;br/&gt;&lt;/p&gt;</v>
          </cell>
          <cell r="DI1455">
            <v>0</v>
          </cell>
        </row>
        <row r="1456">
          <cell r="B1456" t="str">
            <v>Sisymbrium volgense</v>
          </cell>
          <cell r="C1456" t="str">
            <v>M.Bieb. ex E.Fourn.</v>
          </cell>
          <cell r="D1456" t="str">
            <v>volgasennep</v>
          </cell>
          <cell r="E1456">
            <v>137809</v>
          </cell>
          <cell r="F1456">
            <v>101315</v>
          </cell>
          <cell r="G1456" t="str">
            <v>ExpertGroups/Karplanter/N</v>
          </cell>
          <cell r="H1456" t="str">
            <v>Karplanter</v>
          </cell>
          <cell r="I1456" t="str">
            <v>Karplanter</v>
          </cell>
          <cell r="J1456" t="str">
            <v>NotApplicable</v>
          </cell>
          <cell r="M1456" t="str">
            <v>canNotEstablishWithin50years</v>
          </cell>
          <cell r="AA1456">
            <v>1905</v>
          </cell>
          <cell r="AB1456" t="str">
            <v>terrestrial</v>
          </cell>
          <cell r="AD1456" t="str">
            <v>origin</v>
          </cell>
          <cell r="AE1456" t="str">
            <v>no</v>
          </cell>
          <cell r="AF1456" t="str">
            <v>unknown</v>
          </cell>
          <cell r="AG1456">
            <v>1905</v>
          </cell>
          <cell r="AH1456" t="str">
            <v>Oslo: "Maridalsveien ovenfor Sarpsborggaden, Sagene"</v>
          </cell>
          <cell r="AI1456">
            <v>5</v>
          </cell>
          <cell r="AJ1456" t="str">
            <v>V</v>
          </cell>
          <cell r="AW1456" t="str">
            <v>Ingen kjent effekt</v>
          </cell>
          <cell r="AX1456" t="str">
            <v>Ingen kjent effekt</v>
          </cell>
          <cell r="BC1456" t="str">
            <v>Ingen kjent effekt</v>
          </cell>
          <cell r="BD1456" t="str">
            <v>Ingen kjent effekt</v>
          </cell>
          <cell r="BK1456" t="str">
            <v>temperate_dry:Europe</v>
          </cell>
          <cell r="BM1456" t="str">
            <v>temperate_dry:Europe</v>
          </cell>
          <cell r="DI1456">
            <v>0</v>
          </cell>
        </row>
        <row r="1457">
          <cell r="B1457" t="str">
            <v>Sisyrinchium montanum</v>
          </cell>
          <cell r="C1457" t="str">
            <v>Greene</v>
          </cell>
          <cell r="D1457" t="str">
            <v>sivlilje</v>
          </cell>
          <cell r="E1457">
            <v>144443</v>
          </cell>
          <cell r="F1457">
            <v>99479</v>
          </cell>
          <cell r="G1457" t="str">
            <v>ExpertGroups/Karplanter/N</v>
          </cell>
          <cell r="H1457" t="str">
            <v>Karplanter</v>
          </cell>
          <cell r="I1457" t="str">
            <v>Karplanter</v>
          </cell>
          <cell r="J1457" t="str">
            <v>AlienSpecie</v>
          </cell>
          <cell r="N1457">
            <v>1</v>
          </cell>
          <cell r="Q1457">
            <v>1</v>
          </cell>
          <cell r="T1457" t="str">
            <v>NK</v>
          </cell>
          <cell r="U1457">
            <v>1</v>
          </cell>
          <cell r="V1457" t="str">
            <v>1,1</v>
          </cell>
          <cell r="X1457">
            <v>1</v>
          </cell>
          <cell r="Y1457">
            <v>1</v>
          </cell>
          <cell r="Z1457">
            <v>1</v>
          </cell>
          <cell r="AA1457">
            <v>1900</v>
          </cell>
          <cell r="AB1457" t="str">
            <v>terrestrial</v>
          </cell>
          <cell r="AD1457" t="str">
            <v>unknown</v>
          </cell>
          <cell r="AE1457" t="str">
            <v>yes</v>
          </cell>
          <cell r="AF1457" t="str">
            <v>unknown</v>
          </cell>
          <cell r="AG1457">
            <v>1900</v>
          </cell>
          <cell r="AH1457" t="str">
            <v>AA Vegårshei /Tvedestrand: Ubergsvatn</v>
          </cell>
          <cell r="AI1457">
            <v>5</v>
          </cell>
          <cell r="AJ1457" t="str">
            <v>V</v>
          </cell>
          <cell r="AL1457">
            <v>1</v>
          </cell>
          <cell r="AM1457" t="str">
            <v>importDirect</v>
          </cell>
          <cell r="AN1457">
            <v>2</v>
          </cell>
          <cell r="AO1457" t="str">
            <v>introductionTransportpollution,introductionEscaped</v>
          </cell>
          <cell r="AP1457" t="str">
            <v>Te</v>
          </cell>
          <cell r="AQ1457">
            <v>4</v>
          </cell>
          <cell r="AR1457">
            <v>2</v>
          </cell>
          <cell r="AS1457">
            <v>8</v>
          </cell>
          <cell r="AT1457">
            <v>1</v>
          </cell>
          <cell r="AU1457">
            <v>16</v>
          </cell>
          <cell r="AV1457">
            <v>0</v>
          </cell>
          <cell r="AW1457" t="str">
            <v>Ingen kjent effekt</v>
          </cell>
          <cell r="AX1457" t="str">
            <v>Ingen kjent effekt</v>
          </cell>
          <cell r="BC1457" t="str">
            <v>Ingen kjent effekt</v>
          </cell>
          <cell r="BD1457" t="str">
            <v>Ingen kjent effekt</v>
          </cell>
          <cell r="BE1457" t="str">
            <v>no</v>
          </cell>
          <cell r="BF1457" t="str">
            <v>no</v>
          </cell>
          <cell r="BK1457" t="str">
            <v>temperate_boreal:NorthAndCentralAmerica|temperate_nemoral:NorthAndCentralAmerica</v>
          </cell>
          <cell r="BM1457" t="str">
            <v>temperate_boreal:NorthAndCentralAmerica|temperate_nemoral:Europe,NorthAndCentralAmerica</v>
          </cell>
          <cell r="BO1457">
            <v>1</v>
          </cell>
          <cell r="BR1457" t="str">
            <v>RedListCategoryLevel</v>
          </cell>
          <cell r="BT1457">
            <v>1</v>
          </cell>
          <cell r="BW1457" t="str">
            <v>SpreadYearlyIncreaseCalculatedExpansionSpeed</v>
          </cell>
          <cell r="BX1457">
            <v>0</v>
          </cell>
          <cell r="BY1457">
            <v>1</v>
          </cell>
          <cell r="CB1457" t="str">
            <v>T12-C-2,V9,T35</v>
          </cell>
          <cell r="CC1457">
            <v>1</v>
          </cell>
          <cell r="CH1457">
            <v>1</v>
          </cell>
          <cell r="CM1457">
            <v>1</v>
          </cell>
          <cell r="CQ1457">
            <v>1</v>
          </cell>
          <cell r="CU1457">
            <v>1</v>
          </cell>
          <cell r="CX1457">
            <v>0</v>
          </cell>
          <cell r="CY1457">
            <v>1</v>
          </cell>
          <cell r="DB1457">
            <v>0</v>
          </cell>
          <cell r="DC1457" t="str">
            <v>Sivlilje &lt;i&gt;Sisyrinchium montanum&lt;/i&gt; er en langlevd, flerårig og tuedannende art. Den har frøreproduksjon, men reproduksjonen i Norge er begrenset, uvisst av hvilken årsak. Arten er nordamerikansk og meget hardfør, utbredt nord til den polare skoggrensa, og skulle ikke ha noen problemer med norsk klima. Den er funnet i myraktig vegetasjon på en sjøkant og i øvre (geolittoral til epilittoral) strandeng, i tillegg til ei tomt med rester av et nedlagt gartneri.</v>
          </cell>
          <cell r="DD1457" t="str">
            <v>&lt;p&gt;Sivlilje er kjent fra tre forekomster i Norge, men bare &amp;#233:n av dem er blitt langvarig. Arten ble først funnet i myr ved Ubergsvatn nær Nes jernverk i AA Vegårshei /Tvedestrand i 1900 og bare observert dette året og 1901. Følgende presiseres om forekomsten på herbarieetiketter: "I myrjord nær vandet sammen med &lt;em&gt;Carex-&lt;/em&gt;arter. Forvildet fra haven paa Næs jernverk" og "Oprindelig forvildet fra korn ved Næssen". Myr og myrlendt mark er typisk for arten eller artsgruppen der den kommer fra i Nord-Amerika, men tilførselsmåten er mer trolig med grasfrø enn med korn. Den neste forekomsten, på Risøya tett ved Bjørkøya i Te Porsgrunn, ble funnet i 1949, sist observert i 2011 og kanskje fortsatt intakt, på "strandeng", noe som trolig betyr strandnær grasmark. Den siste forekomsten er på en ødetomt etter et gartneri i Ro Time: Bryne sentrum 2004. Begge de to første forekomstene skyldes trolig innførsel med grasfrø. Forekomsten i Bryne trolig er rest etter dyrkning som prydplante. Sivlilje-gruppen er komplisert. Det er uvisst om plantene på alle tre forekomstene hører til samme art. De behandles her kollektivt.&lt;/p&gt;</v>
          </cell>
          <cell r="DE1457" t="str">
            <v>Arten er mest trolig innkommet som forurensning i grasfrø (og gjenstående etter dyrkning). Den har liten eller ingen videre spredning.</v>
          </cell>
          <cell r="DF1457" t="str">
            <v>Invasjonspotensialet er lite, en kombinasjon av kort median levetid og ingen ekspansjon. Invasjonspotensialet kan endre seg med økt innførsel.</v>
          </cell>
          <cell r="DG1457" t="str">
            <v>Ingen kjent negativ økologisk effekt er knyttet til arten.</v>
          </cell>
          <cell r="DH1457" t="str">
            <v>&lt;p&gt;Sivlilje vurderes til ingen kjent økologisk risiko.&lt;/p&gt;</v>
          </cell>
          <cell r="DI1457">
            <v>0</v>
          </cell>
        </row>
        <row r="1458">
          <cell r="B1458" t="str">
            <v>Sisyrinchium rosulatum</v>
          </cell>
          <cell r="C1458" t="str">
            <v>E.P.Bicknell</v>
          </cell>
          <cell r="E1458">
            <v>105298</v>
          </cell>
          <cell r="F1458">
            <v>145644</v>
          </cell>
          <cell r="G1458" t="str">
            <v>ExpertGroups/Karplanter/N</v>
          </cell>
          <cell r="H1458" t="str">
            <v>Karplanter</v>
          </cell>
          <cell r="I1458" t="str">
            <v>Karplanter</v>
          </cell>
          <cell r="J1458" t="str">
            <v>NotApplicable</v>
          </cell>
          <cell r="M1458" t="str">
            <v>canNotEstablishWithin50years</v>
          </cell>
          <cell r="AA1458">
            <v>2003</v>
          </cell>
          <cell r="AB1458" t="str">
            <v>terrestrial</v>
          </cell>
          <cell r="AD1458" t="str">
            <v>origin</v>
          </cell>
          <cell r="AE1458" t="str">
            <v>no</v>
          </cell>
          <cell r="AF1458" t="str">
            <v>unknown</v>
          </cell>
          <cell r="AI1458">
            <v>5</v>
          </cell>
          <cell r="AJ1458" t="str">
            <v>V</v>
          </cell>
          <cell r="AW1458" t="str">
            <v>Ingen kjent effekt</v>
          </cell>
          <cell r="AX1458" t="str">
            <v>Ingen kjent effekt</v>
          </cell>
          <cell r="BC1458" t="str">
            <v>Ingen kjent effekt</v>
          </cell>
          <cell r="BD1458" t="str">
            <v>Ingen kjent effekt</v>
          </cell>
          <cell r="BK1458" t="str">
            <v>subtropic_unspecified:NorthAndCentralAmerica</v>
          </cell>
          <cell r="BM1458" t="str">
            <v>subtropic_unspecified:NorthAndCentralAmerica</v>
          </cell>
          <cell r="DI1458">
            <v>0</v>
          </cell>
        </row>
        <row r="1459">
          <cell r="B1459" t="str">
            <v>Solanum capsicoides</v>
          </cell>
          <cell r="C1459" t="str">
            <v>All.</v>
          </cell>
          <cell r="D1459" t="str">
            <v>tornsøtvier</v>
          </cell>
          <cell r="E1459">
            <v>102659</v>
          </cell>
          <cell r="F1459">
            <v>143562</v>
          </cell>
          <cell r="G1459" t="str">
            <v>ExpertGroups/Karplanter/N</v>
          </cell>
          <cell r="H1459" t="str">
            <v>Karplanter</v>
          </cell>
          <cell r="I1459" t="str">
            <v>Karplanter</v>
          </cell>
          <cell r="J1459" t="str">
            <v>NotApplicable</v>
          </cell>
          <cell r="M1459" t="str">
            <v>canNotEstablishWithin50years</v>
          </cell>
          <cell r="AA1459">
            <v>1927</v>
          </cell>
          <cell r="AB1459" t="str">
            <v>terrestrial</v>
          </cell>
          <cell r="AD1459" t="str">
            <v>unknown</v>
          </cell>
          <cell r="AE1459" t="str">
            <v>no</v>
          </cell>
          <cell r="AF1459" t="str">
            <v>unknown</v>
          </cell>
          <cell r="AI1459">
            <v>1</v>
          </cell>
          <cell r="AJ1459" t="str">
            <v>V</v>
          </cell>
          <cell r="AW1459" t="str">
            <v>Ingen kjent effekt</v>
          </cell>
          <cell r="AX1459" t="str">
            <v>Ingen kjent effekt</v>
          </cell>
          <cell r="BC1459" t="str">
            <v>Ingen kjent effekt</v>
          </cell>
          <cell r="BD1459" t="str">
            <v>Ingen kjent effekt</v>
          </cell>
          <cell r="BK1459" t="str">
            <v>tropic:SouthAmerica</v>
          </cell>
          <cell r="BM1459" t="str">
            <v>tropic:Asia,Africa,Oceania,NorthAndCentralAmerica,SouthAmerica</v>
          </cell>
          <cell r="DI1459">
            <v>0</v>
          </cell>
        </row>
        <row r="1460">
          <cell r="B1460" t="str">
            <v>Solanum carolinense</v>
          </cell>
          <cell r="C1460" t="str">
            <v>L.</v>
          </cell>
          <cell r="D1460" t="str">
            <v>karolinasøtvier</v>
          </cell>
          <cell r="E1460">
            <v>63710</v>
          </cell>
          <cell r="F1460">
            <v>103750</v>
          </cell>
          <cell r="G1460" t="str">
            <v>ExpertGroups/Karplanter/N</v>
          </cell>
          <cell r="H1460" t="str">
            <v>Karplanter</v>
          </cell>
          <cell r="I1460" t="str">
            <v>Karplanter</v>
          </cell>
          <cell r="J1460" t="str">
            <v>NotApplicable</v>
          </cell>
          <cell r="M1460" t="str">
            <v>canNotEstablishWithin50years</v>
          </cell>
          <cell r="AA1460">
            <v>1974</v>
          </cell>
          <cell r="AB1460" t="str">
            <v>terrestrial</v>
          </cell>
          <cell r="AD1460" t="str">
            <v>origin</v>
          </cell>
          <cell r="AE1460" t="str">
            <v>no</v>
          </cell>
          <cell r="AF1460" t="str">
            <v>unknown</v>
          </cell>
          <cell r="AI1460">
            <v>1</v>
          </cell>
          <cell r="AJ1460" t="str">
            <v>V</v>
          </cell>
          <cell r="AW1460" t="str">
            <v>Ingen kjent effekt</v>
          </cell>
          <cell r="AX1460" t="str">
            <v>Ingen kjent effekt</v>
          </cell>
          <cell r="BC1460" t="str">
            <v>Ingen kjent effekt</v>
          </cell>
          <cell r="BD1460" t="str">
            <v>Ingen kjent effekt</v>
          </cell>
          <cell r="BK1460" t="str">
            <v>temperate_nemoral:NorthAndCentralAmerica|subtropic_unspecified:NorthAndCentralAmerica</v>
          </cell>
          <cell r="BM1460" t="str">
            <v>temperate_nemoral:Europe,Asia,Oceania,NorthAndCentralAmerica|subtropic_unspecified:NorthAndCentralAmerica</v>
          </cell>
          <cell r="DI1460">
            <v>0</v>
          </cell>
        </row>
        <row r="1461">
          <cell r="B1461" t="str">
            <v>Solanum chenopodioides</v>
          </cell>
          <cell r="C1461" t="str">
            <v>Lam.</v>
          </cell>
          <cell r="D1461" t="str">
            <v>dunsøtvier</v>
          </cell>
          <cell r="E1461">
            <v>102661</v>
          </cell>
          <cell r="F1461">
            <v>143563</v>
          </cell>
          <cell r="G1461" t="str">
            <v>ExpertGroups/Karplanter/N</v>
          </cell>
          <cell r="H1461" t="str">
            <v>Karplanter</v>
          </cell>
          <cell r="I1461" t="str">
            <v>Karplanter</v>
          </cell>
          <cell r="J1461" t="str">
            <v>NotApplicable</v>
          </cell>
          <cell r="M1461" t="str">
            <v>canNotEstablishWithin50years</v>
          </cell>
          <cell r="AA1461">
            <v>1988</v>
          </cell>
          <cell r="AB1461" t="str">
            <v>terrestrial</v>
          </cell>
          <cell r="AD1461" t="str">
            <v>origin</v>
          </cell>
          <cell r="AE1461" t="str">
            <v>no</v>
          </cell>
          <cell r="AF1461" t="str">
            <v>unknown</v>
          </cell>
          <cell r="AI1461">
            <v>1</v>
          </cell>
          <cell r="AJ1461" t="str">
            <v>V</v>
          </cell>
          <cell r="AW1461" t="str">
            <v>Ingen kjent effekt</v>
          </cell>
          <cell r="AX1461" t="str">
            <v>Ingen kjent effekt</v>
          </cell>
          <cell r="BC1461" t="str">
            <v>Ingen kjent effekt</v>
          </cell>
          <cell r="BD1461" t="str">
            <v>Ingen kjent effekt</v>
          </cell>
          <cell r="BK1461" t="str">
            <v>subtropic_unspecified:SouthAmerica|tropic:SouthAmerica</v>
          </cell>
          <cell r="BM1461" t="str">
            <v>subtropic_unspecified:Europe,Oceania,NorthAndCentralAmerica,SouthAmerica|subtropic_caperegion:Africa|tropic:SouthAmerica</v>
          </cell>
          <cell r="DI1461">
            <v>0</v>
          </cell>
        </row>
        <row r="1462">
          <cell r="B1462" t="str">
            <v>Solanum hendersonii</v>
          </cell>
          <cell r="C1462" t="str">
            <v>W.Wight</v>
          </cell>
          <cell r="E1462">
            <v>85671</v>
          </cell>
          <cell r="F1462">
            <v>128792</v>
          </cell>
          <cell r="G1462" t="str">
            <v>ExpertGroups/Karplanter/N</v>
          </cell>
          <cell r="H1462" t="str">
            <v>Karplanter</v>
          </cell>
          <cell r="I1462" t="str">
            <v>Karplanter</v>
          </cell>
          <cell r="J1462" t="str">
            <v>NotApplicable</v>
          </cell>
          <cell r="M1462" t="str">
            <v>canNotEstablishWithin50years</v>
          </cell>
          <cell r="AA1462">
            <v>1941</v>
          </cell>
          <cell r="AB1462" t="str">
            <v>terrestrial</v>
          </cell>
          <cell r="AD1462" t="str">
            <v>unknown</v>
          </cell>
          <cell r="AE1462" t="str">
            <v>no</v>
          </cell>
          <cell r="AF1462" t="str">
            <v>unknown</v>
          </cell>
          <cell r="AI1462">
            <v>5</v>
          </cell>
          <cell r="AJ1462" t="str">
            <v>V</v>
          </cell>
          <cell r="AW1462" t="str">
            <v>Ingen kjent effekt</v>
          </cell>
          <cell r="AX1462" t="str">
            <v>Ingen kjent effekt</v>
          </cell>
          <cell r="BC1462" t="str">
            <v>Ingen kjent effekt</v>
          </cell>
          <cell r="BD1462" t="str">
            <v>Ingen kjent effekt</v>
          </cell>
          <cell r="BK1462" t="str">
            <v>tropic:SouthAmerica</v>
          </cell>
          <cell r="BM1462" t="str">
            <v>tropic:SouthAmerica</v>
          </cell>
          <cell r="DI1462">
            <v>0</v>
          </cell>
        </row>
        <row r="1463">
          <cell r="B1463" t="str">
            <v>Solanum laciniatum</v>
          </cell>
          <cell r="C1463" t="str">
            <v>Aiton</v>
          </cell>
          <cell r="D1463" t="str">
            <v>kengurusøtvier</v>
          </cell>
          <cell r="E1463">
            <v>63714</v>
          </cell>
          <cell r="F1463">
            <v>103754</v>
          </cell>
          <cell r="G1463" t="str">
            <v>ExpertGroups/Karplanter/N</v>
          </cell>
          <cell r="H1463" t="str">
            <v>Karplanter</v>
          </cell>
          <cell r="I1463" t="str">
            <v>Karplanter</v>
          </cell>
          <cell r="J1463" t="str">
            <v>NotApplicable</v>
          </cell>
          <cell r="M1463" t="str">
            <v>canNotEstablishWithin50years</v>
          </cell>
          <cell r="AA1463">
            <v>2004</v>
          </cell>
          <cell r="AB1463" t="str">
            <v>terrestrial</v>
          </cell>
          <cell r="AD1463" t="str">
            <v>unknown</v>
          </cell>
          <cell r="AE1463" t="str">
            <v>no</v>
          </cell>
          <cell r="AF1463" t="str">
            <v>unknown</v>
          </cell>
          <cell r="AI1463">
            <v>5</v>
          </cell>
          <cell r="AJ1463" t="str">
            <v>V</v>
          </cell>
          <cell r="AW1463" t="str">
            <v>Ingen kjent effekt</v>
          </cell>
          <cell r="AX1463" t="str">
            <v>Ingen kjent effekt</v>
          </cell>
          <cell r="BC1463" t="str">
            <v>Ingen kjent effekt</v>
          </cell>
          <cell r="BD1463" t="str">
            <v>Ingen kjent effekt</v>
          </cell>
          <cell r="BK1463" t="str">
            <v>temperate_nemoral:Oceania|subtropic_unspecified:Oceania</v>
          </cell>
          <cell r="BM1463" t="str">
            <v>temperate_nemoral:Europe,Oceania|subtropic_unspecified:Oceania|subtropic_mediterranean:Europe</v>
          </cell>
          <cell r="DI1463">
            <v>0</v>
          </cell>
        </row>
        <row r="1464">
          <cell r="B1464" t="str">
            <v>Solanum marginatum</v>
          </cell>
          <cell r="C1464" t="str">
            <v>L. f.</v>
          </cell>
          <cell r="D1464" t="str">
            <v>filtsøtvier</v>
          </cell>
          <cell r="E1464">
            <v>63715</v>
          </cell>
          <cell r="F1464">
            <v>103755</v>
          </cell>
          <cell r="G1464" t="str">
            <v>ExpertGroups/Karplanter/N</v>
          </cell>
          <cell r="H1464" t="str">
            <v>Karplanter</v>
          </cell>
          <cell r="I1464" t="str">
            <v>Karplanter</v>
          </cell>
          <cell r="J1464" t="str">
            <v>NotApplicable</v>
          </cell>
          <cell r="M1464" t="str">
            <v>canNotEstablishWithin50years</v>
          </cell>
          <cell r="AA1464">
            <v>1891</v>
          </cell>
          <cell r="AB1464" t="str">
            <v>terrestrial</v>
          </cell>
          <cell r="AD1464" t="str">
            <v>unknown</v>
          </cell>
          <cell r="AE1464" t="str">
            <v>no</v>
          </cell>
          <cell r="AF1464" t="str">
            <v>unknown</v>
          </cell>
          <cell r="AI1464">
            <v>10</v>
          </cell>
          <cell r="AJ1464" t="str">
            <v>V</v>
          </cell>
          <cell r="AW1464" t="str">
            <v>Ingen kjent effekt</v>
          </cell>
          <cell r="AX1464" t="str">
            <v>Ingen kjent effekt</v>
          </cell>
          <cell r="BC1464" t="str">
            <v>Ingen kjent effekt</v>
          </cell>
          <cell r="BD1464" t="str">
            <v>Ingen kjent effekt</v>
          </cell>
          <cell r="BK1464" t="str">
            <v>tropic:Africa</v>
          </cell>
          <cell r="BM1464" t="str">
            <v>subtropic_dry:Oceania,NorthAndCentralAmerica|tropic:Africa,NorthAndCentralAmerica</v>
          </cell>
          <cell r="DI1464">
            <v>1</v>
          </cell>
        </row>
        <row r="1465">
          <cell r="B1465" t="str">
            <v>Solanum rostratum</v>
          </cell>
          <cell r="C1465" t="str">
            <v>Dunal</v>
          </cell>
          <cell r="D1465" t="str">
            <v>kansassøtvier</v>
          </cell>
          <cell r="E1465">
            <v>137839</v>
          </cell>
          <cell r="F1465">
            <v>103760</v>
          </cell>
          <cell r="G1465" t="str">
            <v>ExpertGroups/Karplanter/N</v>
          </cell>
          <cell r="H1465" t="str">
            <v>Karplanter</v>
          </cell>
          <cell r="I1465" t="str">
            <v>Karplanter</v>
          </cell>
          <cell r="J1465" t="str">
            <v>NotApplicable</v>
          </cell>
          <cell r="M1465" t="str">
            <v>canNotEstablishWithin50years</v>
          </cell>
          <cell r="AA1465">
            <v>1917</v>
          </cell>
          <cell r="AB1465" t="str">
            <v>terrestrial</v>
          </cell>
          <cell r="AD1465" t="str">
            <v>origin,unknown</v>
          </cell>
          <cell r="AE1465" t="str">
            <v>no</v>
          </cell>
          <cell r="AF1465" t="str">
            <v>unknown</v>
          </cell>
          <cell r="AI1465">
            <v>1</v>
          </cell>
          <cell r="AJ1465" t="str">
            <v>V</v>
          </cell>
          <cell r="AW1465" t="str">
            <v>Ingen kjent effekt</v>
          </cell>
          <cell r="AX1465" t="str">
            <v>Ingen kjent effekt</v>
          </cell>
          <cell r="BC1465" t="str">
            <v>Ingen kjent effekt</v>
          </cell>
          <cell r="BD1465" t="str">
            <v>Ingen kjent effekt</v>
          </cell>
          <cell r="BK1465" t="str">
            <v>temperate_nemoral:NorthAndCentralAmerica|temperate_dry:NorthAndCentralAmerica|subtropic_unspecified:NorthAndCentralAmerica|subtropic_mediterranean:NorthAndCentralAmerica|subtropic_humid:NorthAndCentralAmerica</v>
          </cell>
          <cell r="BM1465" t="str">
            <v>temperate_nemoral:Europe,NorthAndCentralAmerica|temperate_dry:Europe,NorthAndCentralAmerica|subtropic_unspecified:NorthAndCentralAmerica|subtropic_mediterranean:Europe,Oceania,NorthAndCentralAmerica|subtropic_humid:NorthAndCentralAmerica|subtropic_caperegion:Africa|unknown:Europe</v>
          </cell>
          <cell r="DI1465">
            <v>0</v>
          </cell>
        </row>
        <row r="1466">
          <cell r="B1466" t="str">
            <v>Solanum sarrachoides</v>
          </cell>
          <cell r="C1466" t="str">
            <v>Sendtn.</v>
          </cell>
          <cell r="D1466" t="str">
            <v>brasilsøtvier</v>
          </cell>
          <cell r="E1466">
            <v>137840</v>
          </cell>
          <cell r="F1466">
            <v>103761</v>
          </cell>
          <cell r="G1466" t="str">
            <v>ExpertGroups/Karplanter/N</v>
          </cell>
          <cell r="H1466" t="str">
            <v>Karplanter</v>
          </cell>
          <cell r="I1466" t="str">
            <v>Karplanter</v>
          </cell>
          <cell r="J1466" t="str">
            <v>NotApplicable</v>
          </cell>
          <cell r="M1466" t="str">
            <v>canNotEstablishWithin50years</v>
          </cell>
          <cell r="AA1466">
            <v>1930</v>
          </cell>
          <cell r="AB1466" t="str">
            <v>terrestrial</v>
          </cell>
          <cell r="AD1466" t="str">
            <v>unknown</v>
          </cell>
          <cell r="AE1466" t="str">
            <v>no</v>
          </cell>
          <cell r="AF1466" t="str">
            <v>unknown</v>
          </cell>
          <cell r="AI1466">
            <v>1</v>
          </cell>
          <cell r="AJ1466" t="str">
            <v>V</v>
          </cell>
          <cell r="AW1466" t="str">
            <v>Ingen kjent effekt</v>
          </cell>
          <cell r="AX1466" t="str">
            <v>Ingen kjent effekt</v>
          </cell>
          <cell r="BC1466" t="str">
            <v>Ingen kjent effekt</v>
          </cell>
          <cell r="BD1466" t="str">
            <v>Ingen kjent effekt</v>
          </cell>
          <cell r="BK1466" t="str">
            <v>subtropic_unspecified:SouthAmerica|tropic:SouthAmerica</v>
          </cell>
          <cell r="BM1466" t="str">
            <v>subtropic_unspecified:Europe,NorthAndCentralAmerica,SouthAmerica|subtropic_caperegion:Africa|tropic:SouthAmerica|unknown:Europe</v>
          </cell>
          <cell r="DI1466">
            <v>0</v>
          </cell>
        </row>
        <row r="1467">
          <cell r="B1467" t="str">
            <v>Solanum sisymbriifolium</v>
          </cell>
          <cell r="C1467" t="str">
            <v>Lam.</v>
          </cell>
          <cell r="D1467" t="str">
            <v>fjærsøtvier</v>
          </cell>
          <cell r="E1467">
            <v>137841</v>
          </cell>
          <cell r="F1467">
            <v>103762</v>
          </cell>
          <cell r="G1467" t="str">
            <v>ExpertGroups/Karplanter/N</v>
          </cell>
          <cell r="H1467" t="str">
            <v>Karplanter</v>
          </cell>
          <cell r="I1467" t="str">
            <v>Karplanter</v>
          </cell>
          <cell r="J1467" t="str">
            <v>NotApplicable</v>
          </cell>
          <cell r="M1467" t="str">
            <v>canNotEstablishWithin50years</v>
          </cell>
          <cell r="AA1467">
            <v>1959</v>
          </cell>
          <cell r="AB1467" t="str">
            <v>terrestrial</v>
          </cell>
          <cell r="AD1467" t="str">
            <v>origin,unknown</v>
          </cell>
          <cell r="AE1467" t="str">
            <v>no</v>
          </cell>
          <cell r="AF1467" t="str">
            <v>unknown</v>
          </cell>
          <cell r="AI1467">
            <v>1</v>
          </cell>
          <cell r="AJ1467" t="str">
            <v>V</v>
          </cell>
          <cell r="AW1467" t="str">
            <v>Ingen kjent effekt</v>
          </cell>
          <cell r="AX1467" t="str">
            <v>Ingen kjent effekt</v>
          </cell>
          <cell r="BC1467" t="str">
            <v>Ingen kjent effekt</v>
          </cell>
          <cell r="BD1467" t="str">
            <v>Ingen kjent effekt</v>
          </cell>
          <cell r="BK1467" t="str">
            <v>subtropic_unspecified:SouthAmerica|subtropic_highlands:SouthAmerica|tropic:SouthAmerica</v>
          </cell>
          <cell r="BM1467" t="str">
            <v>subtropic_unspecified:Europe,Asia,Oceania,NorthAndCentralAmerica,SouthAmerica|subtropic_caperegion:Africa|subtropic_highlands:SouthAmerica|tropic:Asia,NorthAndCentralAmerica,SouthAmerica</v>
          </cell>
          <cell r="DI1467">
            <v>0</v>
          </cell>
        </row>
        <row r="1468">
          <cell r="B1468" t="str">
            <v>Solanum tuberosum</v>
          </cell>
          <cell r="C1468" t="str">
            <v>L.</v>
          </cell>
          <cell r="D1468" t="str">
            <v>potet</v>
          </cell>
          <cell r="E1468">
            <v>63724</v>
          </cell>
          <cell r="F1468">
            <v>103764</v>
          </cell>
          <cell r="G1468" t="str">
            <v>ExpertGroups/Karplanter/N</v>
          </cell>
          <cell r="H1468" t="str">
            <v>Karplanter</v>
          </cell>
          <cell r="I1468" t="str">
            <v>Karplanter</v>
          </cell>
          <cell r="J1468" t="str">
            <v>NotApplicable</v>
          </cell>
          <cell r="M1468" t="str">
            <v>canNotEstablishWithin50years</v>
          </cell>
          <cell r="AA1468">
            <v>1864</v>
          </cell>
          <cell r="AB1468" t="str">
            <v>terrestrial</v>
          </cell>
          <cell r="AD1468" t="str">
            <v>other</v>
          </cell>
          <cell r="AE1468" t="str">
            <v>no</v>
          </cell>
          <cell r="AF1468" t="str">
            <v>unknown</v>
          </cell>
          <cell r="AI1468">
            <v>5</v>
          </cell>
          <cell r="AJ1468" t="str">
            <v>V</v>
          </cell>
          <cell r="AK1468" t="str">
            <v>V</v>
          </cell>
          <cell r="AW1468" t="str">
            <v>Ingen kjent effekt</v>
          </cell>
          <cell r="AX1468" t="str">
            <v>En av de økonomisk aller viktigste matplanter</v>
          </cell>
          <cell r="BC1468" t="str">
            <v>Ingen kjent effekt</v>
          </cell>
          <cell r="BD1468" t="str">
            <v>Ingen kjent effekt</v>
          </cell>
          <cell r="BK1468" t="str">
            <v>subtropic_unspecified:NorthAndCentralAmerica|subtropic_highlands:SouthAmerica|unknown:SouthAmerica</v>
          </cell>
          <cell r="BM1468" t="str">
            <v>subtropic_unspecified:Oceania,NorthAndCentralAmerica|subtropic_caperegion:Africa|subtropic_highlands:SouthAmerica</v>
          </cell>
          <cell r="DI1468">
            <v>1</v>
          </cell>
        </row>
        <row r="1469">
          <cell r="B1469" t="str">
            <v>Solanum villosum</v>
          </cell>
          <cell r="C1469" t="str">
            <v>Mill.</v>
          </cell>
          <cell r="D1469" t="str">
            <v>kantsøtvier</v>
          </cell>
          <cell r="E1469">
            <v>145593</v>
          </cell>
          <cell r="F1469">
            <v>103765</v>
          </cell>
          <cell r="G1469" t="str">
            <v>ExpertGroups/Karplanter/N</v>
          </cell>
          <cell r="H1469" t="str">
            <v>Karplanter</v>
          </cell>
          <cell r="I1469" t="str">
            <v>Karplanter</v>
          </cell>
          <cell r="J1469" t="str">
            <v>AlienSpecie</v>
          </cell>
          <cell r="N1469">
            <v>1</v>
          </cell>
          <cell r="Q1469">
            <v>1</v>
          </cell>
          <cell r="T1469" t="str">
            <v>NK</v>
          </cell>
          <cell r="U1469">
            <v>1</v>
          </cell>
          <cell r="V1469" t="str">
            <v>1,1</v>
          </cell>
          <cell r="AA1469">
            <v>1947</v>
          </cell>
          <cell r="AB1469" t="str">
            <v>terrestrial</v>
          </cell>
          <cell r="AD1469" t="str">
            <v>other</v>
          </cell>
          <cell r="AE1469" t="str">
            <v>no</v>
          </cell>
          <cell r="AF1469" t="str">
            <v>unknown</v>
          </cell>
          <cell r="AG1469">
            <v>2011</v>
          </cell>
          <cell r="AH1469" t="str">
            <v>Vf Tjøme: Sandøy</v>
          </cell>
          <cell r="AI1469">
            <v>1</v>
          </cell>
          <cell r="AJ1469" t="str">
            <v>V</v>
          </cell>
          <cell r="AN1469">
            <v>3</v>
          </cell>
          <cell r="AO1469" t="str">
            <v>introductionTransportpollution,introductionStowaway,introductionNaturalDispersal</v>
          </cell>
          <cell r="AP1469" t="str">
            <v>Ve</v>
          </cell>
          <cell r="AQ1469">
            <v>4</v>
          </cell>
          <cell r="AR1469">
            <v>3</v>
          </cell>
          <cell r="AS1469">
            <v>12</v>
          </cell>
          <cell r="AT1469">
            <v>1</v>
          </cell>
          <cell r="AU1469">
            <v>36</v>
          </cell>
          <cell r="AV1469">
            <v>0</v>
          </cell>
          <cell r="AW1469" t="str">
            <v>Ingen kjent effekt</v>
          </cell>
          <cell r="AX1469" t="str">
            <v>Ingen kjent effekt</v>
          </cell>
          <cell r="BC1469" t="str">
            <v>Ingen kjent effekt</v>
          </cell>
          <cell r="BD1469" t="str">
            <v>Ingen kjent effekt</v>
          </cell>
          <cell r="BE1469" t="str">
            <v>no</v>
          </cell>
          <cell r="BF1469" t="str">
            <v>no</v>
          </cell>
          <cell r="BG1469" t="str">
            <v>V</v>
          </cell>
          <cell r="BK1469" t="str">
            <v>temperate_nemoral:Europe|temperate_dry:Europe|subtropic_mediterranean:Europe,Asia,Africa|subtropic_dry:Asia,Africa|subtropic_caperegion:Africa|subtropic_highlands:Africa</v>
          </cell>
          <cell r="BM1469" t="str">
            <v>temperate_nemoral:Europe,NorthAndCentralAmerica|temperate_dry:Europe,NorthAndCentralAmerica|subtropic_mediterranean:Europe,Asia,Africa,Oceania,NorthAndCentralAmerica|subtropic_dry:Asia,Africa|subtropic_caperegion:Africa|subtropic_highlands:Africa</v>
          </cell>
          <cell r="BO1469">
            <v>1</v>
          </cell>
          <cell r="BR1469" t="str">
            <v>RedListCategoryLevel</v>
          </cell>
          <cell r="BT1469">
            <v>1</v>
          </cell>
          <cell r="BW1469" t="str">
            <v>SpreadYearlyIncreaseCalculatedExpansionSpeed</v>
          </cell>
          <cell r="BX1469">
            <v>0</v>
          </cell>
          <cell r="BY1469">
            <v>1</v>
          </cell>
          <cell r="CB1469" t="str">
            <v>T12,T35</v>
          </cell>
          <cell r="CC1469">
            <v>1</v>
          </cell>
          <cell r="CH1469">
            <v>1</v>
          </cell>
          <cell r="CM1469">
            <v>1</v>
          </cell>
          <cell r="CQ1469">
            <v>1</v>
          </cell>
          <cell r="CU1469">
            <v>1</v>
          </cell>
          <cell r="CX1469">
            <v>0</v>
          </cell>
          <cell r="CY1469">
            <v>1</v>
          </cell>
          <cell r="DB1469">
            <v>0</v>
          </cell>
          <cell r="DC1469" t="str">
            <v>Kantsøtvier &lt;i&gt;Solanum villosum&lt;/i&gt; er en ettårig art fra Sør-Europa, Vest-Asia og Afrika, men er i spredning nordover i Europa. Arten har seksuell frøreproduksjon og saftige frukter (bær).&lt;br/&gt;Arten har to nokså distinkte raser: gulsøtvier subsp. &lt;i&gt;villosum&lt;/i&gt; og vingesøtvier subsp. &lt;i&gt;miniatum&lt;/i&gt;. Ett ugrasfunn hører til den første, ett ugrasfunn og ett havstrandfunn til den andre. Rasene er her vurdert kollektivt under arten.</v>
          </cell>
          <cell r="DD1469" t="str">
            <v>Arten er funnet som ugras i Vf Larvik: Revet 2000 (subsp. &lt;i&gt;villosum&lt;/i&gt;, se Grøstad &amp; Halvorsen 2003) og ved Larvik fengsel, i blomsterbed 2007 (subsp. &lt;i&gt;miniatum&lt;/i&gt;). Den er funnet i strandeng på sørøstsida av Sandøya i Vf Tjøme i 2011 (subsp. &lt;i&gt;miniatum&lt;/i&gt;, observasjon, men med foto som bekrefter at det er denne arten og underarten).</v>
          </cell>
          <cell r="DE1469" t="str">
            <v>Arten er kommet inn med to kjente tilfeldige funn som blindpassasjer og/eller forurensning, og som spontant spredt inn (egenspredning) med havstrømmer, med ett funn på strandeng.</v>
          </cell>
          <cell r="DF1469" t="str">
            <v>Invasjonspotensialet er lite, med minste skår på median levetid og (foreløpig) ingen ekspansjon. Ut fra ekspansjonen i våre naboland, vil denne arten trolig ha låg ekspansjonshastighet.</v>
          </cell>
          <cell r="DG1469" t="str">
            <v>Ingen kjent negativ økologisk effekt er knyttet til arten.</v>
          </cell>
          <cell r="DH1469" t="str">
            <v>Kantsøtvier vurderes til ingen kjent økologisk risiko. Arten er trolig under etablering i Norge, som fremmed art sjøl om den spres inn spontant (havstrømmer). Årsaken er at den er fremmed i våre naboland, der den kommer fra. Den vil kanskje kunne etablere seg på kysten lengst sørøst.</v>
          </cell>
          <cell r="DI1469">
            <v>2</v>
          </cell>
        </row>
        <row r="1470">
          <cell r="B1470" t="str">
            <v>Solanum villosum miniatum</v>
          </cell>
          <cell r="C1470" t="str">
            <v>(Bernh. ex Willd.) Edmonds</v>
          </cell>
          <cell r="D1470" t="str">
            <v>vingesøtvier</v>
          </cell>
          <cell r="E1470">
            <v>145590</v>
          </cell>
          <cell r="F1470">
            <v>103766</v>
          </cell>
          <cell r="G1470" t="str">
            <v>ExpertGroups/Karplanter/N</v>
          </cell>
          <cell r="H1470" t="str">
            <v>Karplanter</v>
          </cell>
          <cell r="I1470" t="str">
            <v>Karplanter</v>
          </cell>
          <cell r="J1470" t="str">
            <v>NotApplicable</v>
          </cell>
          <cell r="M1470" t="str">
            <v>taxonIsEvaluatedInHigherRank</v>
          </cell>
          <cell r="AB1470" t="str">
            <v>terrestrial</v>
          </cell>
          <cell r="AE1470" t="str">
            <v>no</v>
          </cell>
          <cell r="AF1470" t="str">
            <v>unknown</v>
          </cell>
          <cell r="DI1470">
            <v>1</v>
          </cell>
        </row>
        <row r="1471">
          <cell r="B1471" t="str">
            <v>Solanum villosum villosum</v>
          </cell>
          <cell r="D1471" t="str">
            <v>gulsøtvier</v>
          </cell>
          <cell r="E1471">
            <v>145592</v>
          </cell>
          <cell r="F1471">
            <v>103767</v>
          </cell>
          <cell r="G1471" t="str">
            <v>ExpertGroups/Karplanter/N</v>
          </cell>
          <cell r="H1471" t="str">
            <v>Karplanter</v>
          </cell>
          <cell r="I1471" t="str">
            <v>Karplanter</v>
          </cell>
          <cell r="J1471" t="str">
            <v>NotApplicable</v>
          </cell>
          <cell r="M1471" t="str">
            <v>taxonIsEvaluatedInHigherRank</v>
          </cell>
          <cell r="AB1471" t="str">
            <v>terrestrial</v>
          </cell>
          <cell r="AE1471" t="str">
            <v>no</v>
          </cell>
          <cell r="AF1471" t="str">
            <v>unknown</v>
          </cell>
          <cell r="DI1471">
            <v>1</v>
          </cell>
        </row>
        <row r="1472">
          <cell r="B1472" t="str">
            <v>Solidago ptarmicoides</v>
          </cell>
          <cell r="C1472" t="str">
            <v>(Torr. &amp; A.Gray) B.Boivin</v>
          </cell>
          <cell r="E1472">
            <v>146091</v>
          </cell>
          <cell r="F1472">
            <v>145645</v>
          </cell>
          <cell r="G1472" t="str">
            <v>ExpertGroups/Karplanter/N</v>
          </cell>
          <cell r="H1472" t="str">
            <v>Karplanter</v>
          </cell>
          <cell r="I1472" t="str">
            <v>Karplanter</v>
          </cell>
          <cell r="J1472" t="str">
            <v>NotApplicable</v>
          </cell>
          <cell r="M1472" t="str">
            <v>canNotEstablishWithin50years</v>
          </cell>
          <cell r="AA1472">
            <v>2005</v>
          </cell>
          <cell r="AB1472" t="str">
            <v>terrestrial</v>
          </cell>
          <cell r="AD1472" t="str">
            <v>unknown</v>
          </cell>
          <cell r="AE1472" t="str">
            <v>no</v>
          </cell>
          <cell r="AF1472" t="str">
            <v>unknown</v>
          </cell>
          <cell r="AI1472">
            <v>5</v>
          </cell>
          <cell r="AJ1472" t="str">
            <v>V</v>
          </cell>
          <cell r="AW1472" t="str">
            <v>Ingen kjent effekt</v>
          </cell>
          <cell r="AX1472" t="str">
            <v>Ingen kjent effekt</v>
          </cell>
          <cell r="BC1472" t="str">
            <v>Ingen kjent effekt</v>
          </cell>
          <cell r="BD1472" t="str">
            <v>Ingen kjent effekt</v>
          </cell>
          <cell r="BK1472" t="str">
            <v>temperate_boreal:NorthAndCentralAmerica|temperate_nemoral:NorthAndCentralAmerica</v>
          </cell>
          <cell r="BM1472" t="str">
            <v>temperate_boreal:NorthAndCentralAmerica|temperate_nemoral:NorthAndCentralAmerica</v>
          </cell>
          <cell r="DI1472">
            <v>0</v>
          </cell>
        </row>
        <row r="1473">
          <cell r="B1473" t="str">
            <v>Solidago rugosa</v>
          </cell>
          <cell r="C1473" t="str">
            <v>Mill.</v>
          </cell>
          <cell r="D1473" t="str">
            <v>strigullris</v>
          </cell>
          <cell r="E1473">
            <v>137854</v>
          </cell>
          <cell r="F1473">
            <v>100819</v>
          </cell>
          <cell r="G1473" t="str">
            <v>ExpertGroups/Karplanter/N</v>
          </cell>
          <cell r="H1473" t="str">
            <v>Karplanter</v>
          </cell>
          <cell r="I1473" t="str">
            <v>Karplanter</v>
          </cell>
          <cell r="J1473" t="str">
            <v>NotApplicable</v>
          </cell>
          <cell r="M1473" t="str">
            <v>canNotEstablishWithin50years</v>
          </cell>
          <cell r="AA1473">
            <v>1995</v>
          </cell>
          <cell r="AB1473" t="str">
            <v>terrestrial</v>
          </cell>
          <cell r="AD1473" t="str">
            <v>unknown</v>
          </cell>
          <cell r="AE1473" t="str">
            <v>no</v>
          </cell>
          <cell r="AF1473" t="str">
            <v>unknown</v>
          </cell>
          <cell r="AI1473">
            <v>5</v>
          </cell>
          <cell r="AJ1473" t="str">
            <v>V</v>
          </cell>
          <cell r="AW1473" t="str">
            <v>Ingen kjent effekt</v>
          </cell>
          <cell r="AX1473" t="str">
            <v>Ingen kjent effekt</v>
          </cell>
          <cell r="BC1473" t="str">
            <v>Ingen kjent effekt</v>
          </cell>
          <cell r="BD1473" t="str">
            <v>Ingen kjent effekt</v>
          </cell>
          <cell r="BK1473" t="str">
            <v>temperate_boreal:NorthAndCentralAmerica|temperate_nemoral:NorthAndCentralAmerica|subtropic_unspecified:NorthAndCentralAmerica</v>
          </cell>
          <cell r="BM1473" t="str">
            <v>temperate_boreal:NorthAndCentralAmerica|temperate_nemoral:NorthAndCentralAmerica|subtropic_unspecified:NorthAndCentralAmerica</v>
          </cell>
          <cell r="DI1473">
            <v>0</v>
          </cell>
        </row>
        <row r="1474">
          <cell r="B1474" t="str">
            <v>Soliva sessilis</v>
          </cell>
          <cell r="C1474" t="str">
            <v>Ruiz &amp; Pav.</v>
          </cell>
          <cell r="D1474" t="str">
            <v>plenborre</v>
          </cell>
          <cell r="E1474">
            <v>137864</v>
          </cell>
          <cell r="F1474">
            <v>128900</v>
          </cell>
          <cell r="G1474" t="str">
            <v>ExpertGroups/Karplanter/N</v>
          </cell>
          <cell r="H1474" t="str">
            <v>Karplanter</v>
          </cell>
          <cell r="I1474" t="str">
            <v>Karplanter</v>
          </cell>
          <cell r="J1474" t="str">
            <v>NotApplicable</v>
          </cell>
          <cell r="M1474" t="str">
            <v>canNotEstablishWithin50years</v>
          </cell>
          <cell r="AA1474">
            <v>2004</v>
          </cell>
          <cell r="AB1474" t="str">
            <v>terrestrial</v>
          </cell>
          <cell r="AD1474" t="str">
            <v>unknown</v>
          </cell>
          <cell r="AE1474" t="str">
            <v>no</v>
          </cell>
          <cell r="AF1474" t="str">
            <v>unknown</v>
          </cell>
          <cell r="AI1474">
            <v>1</v>
          </cell>
          <cell r="AJ1474" t="str">
            <v>V</v>
          </cell>
          <cell r="AW1474" t="str">
            <v>Ingen kjent effekt</v>
          </cell>
          <cell r="AX1474" t="str">
            <v>Ingen kjent effekt</v>
          </cell>
          <cell r="BC1474" t="str">
            <v>Ingen kjent effekt</v>
          </cell>
          <cell r="BD1474" t="str">
            <v>Ingen kjent effekt</v>
          </cell>
          <cell r="BK1474" t="str">
            <v>subtropic_unspecified:SouthAmerica|tropic:SouthAmerica</v>
          </cell>
          <cell r="BM1474" t="str">
            <v>subtropic_unspecified:Europe,Asia,Africa,Oceania,SouthAmerica|subtropic_highlands:Asia,Africa,SouthAmerica|tropic:Asia,Africa,Oceania,NorthAndCentralAmerica,SouthAmerica</v>
          </cell>
          <cell r="DI1474">
            <v>0</v>
          </cell>
        </row>
        <row r="1475">
          <cell r="B1475" t="str">
            <v>Sorbus austriaca</v>
          </cell>
          <cell r="C1475" t="str">
            <v>(Beck) Hedl.</v>
          </cell>
          <cell r="D1475" t="str">
            <v>østerriksk asal</v>
          </cell>
          <cell r="E1475">
            <v>137893</v>
          </cell>
          <cell r="F1475">
            <v>128793</v>
          </cell>
          <cell r="G1475" t="str">
            <v>ExpertGroups/Karplanter/N</v>
          </cell>
          <cell r="H1475" t="str">
            <v>Karplanter</v>
          </cell>
          <cell r="I1475" t="str">
            <v>Karplanter</v>
          </cell>
          <cell r="J1475" t="str">
            <v>AlienSpecie</v>
          </cell>
          <cell r="N1475">
            <v>3</v>
          </cell>
          <cell r="Q1475">
            <v>1</v>
          </cell>
          <cell r="T1475" t="str">
            <v>LO</v>
          </cell>
          <cell r="U1475">
            <v>2</v>
          </cell>
          <cell r="V1475" t="str">
            <v>3B,1</v>
          </cell>
          <cell r="X1475">
            <v>3</v>
          </cell>
          <cell r="Y1475">
            <v>4</v>
          </cell>
          <cell r="Z1475">
            <v>1</v>
          </cell>
          <cell r="AA1475">
            <v>2005</v>
          </cell>
          <cell r="AB1475" t="str">
            <v>terrestrial</v>
          </cell>
          <cell r="AD1475" t="str">
            <v>unknown</v>
          </cell>
          <cell r="AE1475" t="str">
            <v>yes</v>
          </cell>
          <cell r="AF1475" t="str">
            <v>unknown</v>
          </cell>
          <cell r="AG1475">
            <v>2005</v>
          </cell>
          <cell r="AH1475" t="str">
            <v>Oslo: Romsås Røverkollen</v>
          </cell>
          <cell r="AI1475">
            <v>30</v>
          </cell>
          <cell r="AK1475" t="str">
            <v>V</v>
          </cell>
          <cell r="AL1475">
            <v>1</v>
          </cell>
          <cell r="AM1475" t="str">
            <v>importDirect</v>
          </cell>
          <cell r="AN1475">
            <v>3</v>
          </cell>
          <cell r="AO1475" t="str">
            <v>introductionEscaped,spreadNaturalDispersal</v>
          </cell>
          <cell r="AP1475" t="str">
            <v>OsA,Bu</v>
          </cell>
          <cell r="AQ1475">
            <v>16</v>
          </cell>
          <cell r="AR1475">
            <v>5</v>
          </cell>
          <cell r="AS1475">
            <v>80</v>
          </cell>
          <cell r="AT1475">
            <v>3100</v>
          </cell>
          <cell r="AU1475">
            <v>240</v>
          </cell>
          <cell r="AV1475">
            <v>50</v>
          </cell>
          <cell r="AW1475" t="str">
            <v>Ingen kjent effekt</v>
          </cell>
          <cell r="AX1475" t="str">
            <v>Ingen kjent effekt</v>
          </cell>
          <cell r="BC1475" t="str">
            <v>Ingen kjent effekt</v>
          </cell>
          <cell r="BD1475" t="str">
            <v>Ingen kjent effekt</v>
          </cell>
          <cell r="BE1475" t="str">
            <v>no</v>
          </cell>
          <cell r="BF1475" t="str">
            <v>no</v>
          </cell>
          <cell r="BG1475" t="str">
            <v>V</v>
          </cell>
          <cell r="BK1475" t="str">
            <v>temperate_nemoral:Europe</v>
          </cell>
          <cell r="BM1475" t="str">
            <v>temperate_nemoral:Europe</v>
          </cell>
          <cell r="BO1475">
            <v>2</v>
          </cell>
          <cell r="BP1475" t="str">
            <v>X</v>
          </cell>
          <cell r="BR1475" t="str">
            <v>RedListCategoryLevel</v>
          </cell>
          <cell r="BT1475">
            <v>3</v>
          </cell>
          <cell r="BW1475" t="str">
            <v>SpreadYearlyIncreaseCalculatedExpansionSpeed</v>
          </cell>
          <cell r="BX1475">
            <v>258.87</v>
          </cell>
          <cell r="BY1475">
            <v>1</v>
          </cell>
          <cell r="CB1475" t="str">
            <v>T4,T35,T40</v>
          </cell>
          <cell r="CC1475">
            <v>1</v>
          </cell>
          <cell r="CH1475">
            <v>1</v>
          </cell>
          <cell r="CM1475">
            <v>1</v>
          </cell>
          <cell r="CQ1475">
            <v>1</v>
          </cell>
          <cell r="CU1475">
            <v>1</v>
          </cell>
          <cell r="CX1475">
            <v>0</v>
          </cell>
          <cell r="CY1475">
            <v>1</v>
          </cell>
          <cell r="DB1475">
            <v>0</v>
          </cell>
          <cell r="DC1475" t="str">
            <v>Østerriksk asal &lt;i&gt;Sorbus austriaca &lt;/i&gt;er et middels stort tre med aseksuell frøformering og med saftige frukter (bærepler) som spres med fugl. Arten kommer fra fjellområder i Mellom-Europa og på Balkan. Den setter, i likhet med alpeasal &lt;em&gt;S. mougeotii&lt;/em&gt;, rikelig med frukt og forvilles lett (Salvesen 2009). Den er en relativt ny art i handelen her i landet og ble importert på 1960-tallet som et alternativ til svensk asal &lt;i&gt;S. intermedia&lt;/i&gt; (Grundt &amp; Salvesen 2011). Den har først de senere årene blitt observert utenfor kultur.</v>
          </cell>
          <cell r="DD1475" t="str">
            <v>&lt;p&gt;Første dokumenterte herbariebelegg av arten er fra Ro Rennesøy 2005, hvor den er plantet som tuntre. Samme år ble den observert utenfor kultur med første dokumenterte etablering i Oslo: Romsås 2005 og senere Bu Drammen 2007, 2014 og 2015 og Lier 2015. Det er mulig at denne sprer seg like lett som alpeasal &lt;em&gt;S. mougeotii&lt;/em&gt;, men den dyrkes foreløpig sjeldnere enn denne og har dessuten en noe lengre generasjonstid. Den har åpenbart et potensial for å etablere seg i de sørligere delene av landet, men det er foreløpig vanskelig å si noe om omfanget og eventuelle konsekvenser for stedegen natur.&lt;/p&gt;</v>
          </cell>
          <cell r="DE1475" t="str">
            <v>Funnene så langt representerer trolig forvillinger fra plantet materiale, men trolig kan arten også med tiden spre seg på egen hånd i naturen fra disse etablerte forekomstene.</v>
          </cell>
          <cell r="DF1475" t="str">
            <v>Arten har et moderat invasjonspotensial, som en kombinasjon av begrenset (til moderat) median levetid og moderat ekspansjonshastighet. På tross av begrenset datamateriale med totalt 10 belegg fordelt på fire forekomster samlet fra 2005 opp til i dag, tyder utviklingen på at dette kan være en art i starten på sin spredning. Flere av forekomstene er representert med separate funn, og arten ser derfor ut til å være godt etablert på disse stedene.</v>
          </cell>
          <cell r="DG1475" t="str">
            <v>Arten har (foreløpig) ingen kjent negativ økologisk effekt. Foreløpig er arten funnet i nærheten av tettbebyggelse og delvis inn i skog (ingen informasjon om type skog utover "skyggefull skog", "lysåpen skog" og "skogkant") og også i veikant og i nærheten av tettbebyggelse. Det er derfor ikke grunnlag for å si noe mer om hvor arten kan komme til å etablere seg i framtida. Muligheten for introgresjon med stedegne &lt;i&gt;Sorbus&lt;/i&gt;-arter kan ikke utelukkes: selv om &lt;i&gt;S. austriaca&lt;/i&gt; i utgangspunktet er en apomiktisk art, kan muligheten for hybridisering og delvis introgresjon være til stede i slike arter. Dette er imidlertid verken dokumentert eller påvist, og med så få forekomster anser vi derfor sannsynligheten for dette til å være forsvinnende liten.</v>
          </cell>
          <cell r="DH1475" t="str">
            <v>Østerriksk asal vurderes til lav økologisk risiko. Dette skyldes kombinasjonen mellom et moderat invasjonspotensial og ingen kjente negative økologiske effekter. Arten ble i forrige vurderingsrunde i 2012 vurdert å ha potensielt høy risiko: dette skyldes at den fikk et høyere skår på spredningshastighet som er definert noe annerledes enn ekspansjonshastighet.&lt;br/&gt;</v>
          </cell>
          <cell r="DI1475">
            <v>2</v>
          </cell>
        </row>
        <row r="1476">
          <cell r="B1476" t="str">
            <v>Sorbus commixta</v>
          </cell>
          <cell r="C1476" t="str">
            <v>Hedl.</v>
          </cell>
          <cell r="D1476" t="str">
            <v>korearogn</v>
          </cell>
          <cell r="E1476">
            <v>85673</v>
          </cell>
          <cell r="F1476">
            <v>128794</v>
          </cell>
          <cell r="G1476" t="str">
            <v>ExpertGroups/Karplanter/N</v>
          </cell>
          <cell r="H1476" t="str">
            <v>Karplanter</v>
          </cell>
          <cell r="I1476" t="str">
            <v>Karplanter</v>
          </cell>
          <cell r="J1476" t="str">
            <v>AlienSpecie</v>
          </cell>
          <cell r="N1476">
            <v>1</v>
          </cell>
          <cell r="Q1476">
            <v>1</v>
          </cell>
          <cell r="T1476" t="str">
            <v>NK</v>
          </cell>
          <cell r="U1476">
            <v>1</v>
          </cell>
          <cell r="V1476" t="str">
            <v>1,1</v>
          </cell>
          <cell r="X1476">
            <v>1</v>
          </cell>
          <cell r="Y1476">
            <v>1</v>
          </cell>
          <cell r="Z1476">
            <v>1</v>
          </cell>
          <cell r="AA1476">
            <v>2010</v>
          </cell>
          <cell r="AB1476" t="str">
            <v>terrestrial</v>
          </cell>
          <cell r="AD1476" t="str">
            <v>unknown</v>
          </cell>
          <cell r="AE1476" t="str">
            <v>yes</v>
          </cell>
          <cell r="AF1476" t="str">
            <v>unknown</v>
          </cell>
          <cell r="AI1476">
            <v>20</v>
          </cell>
          <cell r="AJ1476" t="str">
            <v>V</v>
          </cell>
          <cell r="AL1476">
            <v>1</v>
          </cell>
          <cell r="AM1476" t="str">
            <v>importDirect</v>
          </cell>
          <cell r="AN1476">
            <v>2</v>
          </cell>
          <cell r="AO1476" t="str">
            <v>introductionEscaped</v>
          </cell>
          <cell r="AP1476" t="str">
            <v>Ho</v>
          </cell>
          <cell r="AQ1476">
            <v>4</v>
          </cell>
          <cell r="AR1476">
            <v>2</v>
          </cell>
          <cell r="AS1476">
            <v>8</v>
          </cell>
          <cell r="AT1476">
            <v>1</v>
          </cell>
          <cell r="AU1476">
            <v>16</v>
          </cell>
          <cell r="AV1476">
            <v>0</v>
          </cell>
          <cell r="AW1476" t="str">
            <v>Ingen kjent effekt</v>
          </cell>
          <cell r="AX1476" t="str">
            <v>Ingen kjent effekt</v>
          </cell>
          <cell r="BC1476" t="str">
            <v>Ingen kjent effekt</v>
          </cell>
          <cell r="BD1476" t="str">
            <v>Ingen kjent effekt</v>
          </cell>
          <cell r="BE1476" t="str">
            <v>no</v>
          </cell>
          <cell r="BF1476" t="str">
            <v>no</v>
          </cell>
          <cell r="BG1476" t="str">
            <v>V</v>
          </cell>
          <cell r="BK1476" t="str">
            <v>temperate_nemoral:Asia</v>
          </cell>
          <cell r="BM1476" t="str">
            <v>temperate_nemoral:Europe,Asia</v>
          </cell>
          <cell r="BO1476">
            <v>1</v>
          </cell>
          <cell r="BP1476" t="str">
            <v>X</v>
          </cell>
          <cell r="BR1476" t="str">
            <v>RedListCategoryLevel</v>
          </cell>
          <cell r="BT1476">
            <v>1</v>
          </cell>
          <cell r="BW1476" t="str">
            <v>SpreadYearlyIncreaseCalculatedExpansionSpeed</v>
          </cell>
          <cell r="BX1476">
            <v>0</v>
          </cell>
          <cell r="BY1476">
            <v>1</v>
          </cell>
          <cell r="CB1476" t="str">
            <v>T34</v>
          </cell>
          <cell r="CC1476">
            <v>1</v>
          </cell>
          <cell r="CH1476">
            <v>1</v>
          </cell>
          <cell r="CM1476">
            <v>1</v>
          </cell>
          <cell r="CQ1476">
            <v>1</v>
          </cell>
          <cell r="CU1476">
            <v>1</v>
          </cell>
          <cell r="CX1476">
            <v>0</v>
          </cell>
          <cell r="CY1476">
            <v>1</v>
          </cell>
          <cell r="DB1476">
            <v>0</v>
          </cell>
          <cell r="DC1476" t="str">
            <v>&lt;p&gt;&lt;em&gt;Sorbus commixta&lt;/em&gt;, delvis omtalt som "japanrogn" og delvis som "korearogn", er innført til Norge som prydtre. Arten stammer fra Nordøst-Asia fra Japan og Korea nord til Kurilene. Den har seksuell frøformering. Fruktene er saftige bærepler som spres med fugl.&lt;/p&gt;&lt;p&gt;&lt;br/&gt;&lt;/p&gt;</v>
          </cell>
          <cell r="DD1476" t="str">
            <v>&lt;p&gt;&lt;em&gt;Sorbus commixta&lt;/em&gt; er innført til Norge som prydtre. Den er belagt fra samme sted to ganger samme år (2010) og &amp;#233:n gang til (i 2013) i Ho Bergen Løvstakken. Dette dreier seg antageligvis om samme tre, forvillet som resultat av frøspredning med fugl fra et plantet individ. Arten er hardfør nok til å kunne reprodusere i Norge, er i reproduserende stadium på Løvstakken, og frøplanter er observert i kultur. Datagrunnlaget er for lite til å si om denne arten kan ekspandere vesentlig i norsk natur.&lt;/p&gt;</v>
          </cell>
          <cell r="DE1476" t="str">
            <v>&lt;i&gt;Sorbus commixta&lt;/i&gt; formerer seg seksuelt med frø, som spres med fugl, i dette tilfelle trolig fra et plantet individ.</v>
          </cell>
          <cell r="DF1476" t="str">
            <v>Invasjonspotensialet er lite, med kort (til begrenset) median levetid og ingen ekspansjon (foreløpig). &lt;em&gt;Sorbus commixta &lt;/em&gt;kan være i ferd med å få stabil forekomst i Norge (frøreproduksjon), men den ekspanderer ikke foreløpig. Den er kun kjent fra &amp;#233:n forekomst (trolig også bare &amp;#233:n busk).</v>
          </cell>
          <cell r="DG1476" t="str">
            <v>Det er ingen kjente negative økologiske effekter knyttet til denne arten. &lt;br/&gt;</v>
          </cell>
          <cell r="DH1476" t="str">
            <v>&lt;p&gt;Japanrogn vurderes til ingen kjent økologisk risiko. Dette skyldes kombinasjonen mellom et lite invasjonspotensial og ingen kjente negative økologiske effekter. Den er foreløpig dokumentert fra bare ett sted i landet, i Ho Bergen: Løvstakken.&lt;br/&gt;&lt;/p&gt;</v>
          </cell>
          <cell r="DI1476">
            <v>1</v>
          </cell>
        </row>
        <row r="1477">
          <cell r="B1477" t="str">
            <v>Sorbus intermedia</v>
          </cell>
          <cell r="C1477" t="str">
            <v>(Ehrh.) Pers.</v>
          </cell>
          <cell r="D1477" t="str">
            <v>svensk asal</v>
          </cell>
          <cell r="E1477">
            <v>137901</v>
          </cell>
          <cell r="F1477">
            <v>103487</v>
          </cell>
          <cell r="G1477" t="str">
            <v>ExpertGroups/Karplanter/N</v>
          </cell>
          <cell r="H1477" t="str">
            <v>Karplanter</v>
          </cell>
          <cell r="I1477" t="str">
            <v>Karplanter</v>
          </cell>
          <cell r="J1477" t="str">
            <v>NotApplicable</v>
          </cell>
          <cell r="M1477" t="str">
            <v>traditionalProductionSpecie</v>
          </cell>
          <cell r="X1477">
            <v>5</v>
          </cell>
          <cell r="Y1477">
            <v>4</v>
          </cell>
          <cell r="Z1477">
            <v>4</v>
          </cell>
          <cell r="AA1477">
            <v>-1700</v>
          </cell>
          <cell r="AB1477" t="str">
            <v>terrestrial</v>
          </cell>
          <cell r="AD1477" t="str">
            <v>origin,unknown</v>
          </cell>
          <cell r="AE1477" t="str">
            <v>yes</v>
          </cell>
          <cell r="AF1477" t="str">
            <v>unknown</v>
          </cell>
          <cell r="AG1477">
            <v>1913</v>
          </cell>
          <cell r="AH1477" t="str">
            <v>Oslo: Ekeberg</v>
          </cell>
          <cell r="AI1477">
            <v>30</v>
          </cell>
          <cell r="AK1477" t="str">
            <v>V</v>
          </cell>
          <cell r="AW1477" t="str">
            <v>Ingen kjent effekt</v>
          </cell>
          <cell r="AX1477" t="str">
            <v>Ingen kjent effekt</v>
          </cell>
          <cell r="BC1477" t="str">
            <v>Ingen kjent effekt</v>
          </cell>
          <cell r="BD1477" t="str">
            <v>Ingen kjent effekt</v>
          </cell>
          <cell r="BK1477" t="str">
            <v>temperate_nemoral:Europe</v>
          </cell>
          <cell r="BM1477" t="str">
            <v>temperate_boreal:Europe|temperate_nemoral:Europe,NorthAndCentralAmerica</v>
          </cell>
          <cell r="DI1477">
            <v>6</v>
          </cell>
        </row>
        <row r="1478">
          <cell r="B1478" t="str">
            <v>Sorbus koehneana</v>
          </cell>
          <cell r="C1478" t="str">
            <v>C.K.Schneid.</v>
          </cell>
          <cell r="D1478" t="str">
            <v>hvitrogn</v>
          </cell>
          <cell r="E1478">
            <v>63448</v>
          </cell>
          <cell r="F1478">
            <v>103488</v>
          </cell>
          <cell r="G1478" t="str">
            <v>ExpertGroups/Karplanter/N</v>
          </cell>
          <cell r="H1478" t="str">
            <v>Karplanter</v>
          </cell>
          <cell r="I1478" t="str">
            <v>Karplanter</v>
          </cell>
          <cell r="J1478" t="str">
            <v>AlienSpecie</v>
          </cell>
          <cell r="N1478">
            <v>3</v>
          </cell>
          <cell r="Q1478">
            <v>1</v>
          </cell>
          <cell r="T1478" t="str">
            <v>LO</v>
          </cell>
          <cell r="U1478">
            <v>2</v>
          </cell>
          <cell r="V1478" t="str">
            <v>3B,1</v>
          </cell>
          <cell r="X1478">
            <v>2</v>
          </cell>
          <cell r="Y1478">
            <v>3</v>
          </cell>
          <cell r="Z1478">
            <v>1</v>
          </cell>
          <cell r="AA1478">
            <v>1995</v>
          </cell>
          <cell r="AB1478" t="str">
            <v>terrestrial</v>
          </cell>
          <cell r="AD1478" t="str">
            <v>unknown</v>
          </cell>
          <cell r="AE1478" t="str">
            <v>yes</v>
          </cell>
          <cell r="AF1478" t="str">
            <v>unknown</v>
          </cell>
          <cell r="AG1478">
            <v>2008</v>
          </cell>
          <cell r="AH1478" t="str">
            <v>Tr Harstad: Trondenes</v>
          </cell>
          <cell r="AI1478">
            <v>20</v>
          </cell>
          <cell r="AK1478" t="str">
            <v>V</v>
          </cell>
          <cell r="AL1478">
            <v>1</v>
          </cell>
          <cell r="AM1478" t="str">
            <v>importDirect</v>
          </cell>
          <cell r="AN1478">
            <v>3</v>
          </cell>
          <cell r="AO1478" t="str">
            <v>introductionEscaped,spreadNaturalDispersal</v>
          </cell>
          <cell r="AP1478" t="str">
            <v>Øs,OsA,He,Bu,Te,Mr,Tr</v>
          </cell>
          <cell r="AQ1478">
            <v>48</v>
          </cell>
          <cell r="AR1478">
            <v>3</v>
          </cell>
          <cell r="AS1478">
            <v>144</v>
          </cell>
          <cell r="AT1478">
            <v>215000</v>
          </cell>
          <cell r="AU1478">
            <v>450</v>
          </cell>
          <cell r="AV1478">
            <v>20</v>
          </cell>
          <cell r="AW1478" t="str">
            <v>Ingen kjent effekt</v>
          </cell>
          <cell r="AX1478" t="str">
            <v>Ingen kjent effekt</v>
          </cell>
          <cell r="BC1478" t="str">
            <v>Ingen kjent effekt</v>
          </cell>
          <cell r="BD1478" t="str">
            <v>Ingen kjent effekt</v>
          </cell>
          <cell r="BE1478" t="str">
            <v>no</v>
          </cell>
          <cell r="BF1478" t="str">
            <v>no</v>
          </cell>
          <cell r="BK1478" t="str">
            <v>temperate_nemoral:Asia</v>
          </cell>
          <cell r="BM1478" t="str">
            <v>temperate_boreal:Europe|temperate_nemoral:Europe,Asia</v>
          </cell>
          <cell r="BO1478">
            <v>2</v>
          </cell>
          <cell r="BP1478" t="str">
            <v>X</v>
          </cell>
          <cell r="BR1478" t="str">
            <v>RedListCategoryLevel</v>
          </cell>
          <cell r="BT1478">
            <v>3</v>
          </cell>
          <cell r="BW1478" t="str">
            <v>SpreadYearlyIncreaseObservations</v>
          </cell>
          <cell r="BX1478">
            <v>288</v>
          </cell>
          <cell r="BY1478">
            <v>1</v>
          </cell>
          <cell r="CB1478" t="str">
            <v>T4,T4,T37-C-3,T31</v>
          </cell>
          <cell r="CC1478">
            <v>1</v>
          </cell>
          <cell r="CH1478">
            <v>1</v>
          </cell>
          <cell r="CM1478">
            <v>1</v>
          </cell>
          <cell r="CQ1478">
            <v>1</v>
          </cell>
          <cell r="CU1478">
            <v>1</v>
          </cell>
          <cell r="CX1478">
            <v>0</v>
          </cell>
          <cell r="CY1478">
            <v>1</v>
          </cell>
          <cell r="DB1478">
            <v>0</v>
          </cell>
          <cell r="DC1478" t="str">
            <v>Kvitrogn &lt;em&gt;Sorbus koehneana&lt;/em&gt; blir en 2-3 m høy busk (men kan stammes opp til å bli et lite tre) med svært findelte blad med flere, men smalere, småblader enn vår rogn. Arten har mange små hvite frukter og skiller seg derfor lett fra alle andre arter som finnes forvillet her i Norge. Den formen av kvitrogn som er i handelen hos oss (&amp;#39:Hvitrogn Ås&amp;#39: trolig tilhørende småarten &lt;em&gt;S. frutescens&lt;/em&gt;: P.H. Salvesen, pers.comm.), formerer seg på apomiktisk vis med frø, og den tilhører en underserie med minst sju seksuelle og mer enn 20 apomiktiske arter som hovedsakelig kommer fra fjellene i sørlige og sentrale Asia (Salvesen 2009). Navnet &lt;em&gt;koehneana&lt;/em&gt; brukes for en samleart som deles opp i flere apomikte småarter. Materialet som er solgt som prydtre i landet vårt tilhører antageligvis dels &lt;em&gt;S. frutescens&lt;/em&gt; og dels &lt;em&gt;S. eburnea&lt;/em&gt;.</v>
          </cell>
          <cell r="DD1478" t="str">
            <v>&lt;p&gt;Kvitrogn ble ble først oppdaget i 1995 på Molneset i Tr Harstad, tilsynelatende selvsådd (ved fuglespredning), neste gang i 2005 på en komposthaug ved Vea landsbruksskole i He Ringsaker. Tre år senere ble den oppdaget som etablert i Tr Harstad på Hinnøya der den angis "I kant av skogholt mot eng, rikelig." Arten har nokså spredte forekomster i Norge, noe som tyder på separate spredninger fra plantet materiale.&lt;br/&gt;&lt;/p&gt;</v>
          </cell>
          <cell r="DE1478" t="str">
            <v>Arten er mye plantet, og fuglespredning med frø er registrert flere steder.</v>
          </cell>
          <cell r="DF1478" t="str">
            <v>Kvitrogn har (per idag) moderat invasjonspotensial, med begrenset median levetid (med usikkerhet til moderat) og moderat ekspansjonshastighet. Det er først med funnene på Hinnøya at arten er blitt etablert, og det er vanskelig å si noe om hvilket potensial denne har for videre spredning i Norge. Hele 5 nye dokumenterte forekomster av arten bare i 2016 tilsier imidlertid at dette er en art som bør følges med. Den er dessuten angitt som både herdig og nøysom.</v>
          </cell>
          <cell r="DG1478" t="str">
            <v>Arten har foreløpig ingen kjente eller antatte negative økologiske effekter.</v>
          </cell>
          <cell r="DH1478" t="str">
            <v>&lt;p&gt;Kvitrogn vurderes til låg økologisk risiko, og bare på grunn av invasjonspotensialet. Den er en mye plantet art i Norge, og fuglespredning med frø er registrert flere steder. Den er funnet i norsk natur spredt i 7 ulike fylker helt nord til Tr Harstad. Det er vanskelig å spå noe om hvilket potensiale denne har for videre spredning i Norge, men den er angitt å være både nøysom og relativt herdig, og den overvintrer både nordover til Tromsø og i kaldt innenlandsklima på Østlandet. Det kan godt være at denne arten kan spre seg ytterligere, men det er ingen grunn til å tro at den vil utgjøre noen signifikant økologisk trussel i norsk natur.&lt;/p&gt;</v>
          </cell>
          <cell r="DI1478">
            <v>2</v>
          </cell>
        </row>
        <row r="1479">
          <cell r="B1479" t="str">
            <v>Sorghum bicolor</v>
          </cell>
          <cell r="C1479" t="str">
            <v>(L.) Moench</v>
          </cell>
          <cell r="D1479" t="str">
            <v>durra</v>
          </cell>
          <cell r="E1479">
            <v>137925</v>
          </cell>
          <cell r="F1479">
            <v>100206</v>
          </cell>
          <cell r="G1479" t="str">
            <v>ExpertGroups/Karplanter/N</v>
          </cell>
          <cell r="H1479" t="str">
            <v>Karplanter</v>
          </cell>
          <cell r="I1479" t="str">
            <v>Karplanter</v>
          </cell>
          <cell r="J1479" t="str">
            <v>NotApplicable</v>
          </cell>
          <cell r="M1479" t="str">
            <v>canNotEstablishWithin50years</v>
          </cell>
          <cell r="AA1479">
            <v>1965</v>
          </cell>
          <cell r="AB1479" t="str">
            <v>terrestrial</v>
          </cell>
          <cell r="AD1479" t="str">
            <v>origin,unknown</v>
          </cell>
          <cell r="AE1479" t="str">
            <v>no</v>
          </cell>
          <cell r="AF1479" t="str">
            <v>unknown</v>
          </cell>
          <cell r="AI1479">
            <v>1</v>
          </cell>
          <cell r="AJ1479" t="str">
            <v>V</v>
          </cell>
          <cell r="AW1479" t="str">
            <v>Ingen kjent effekt</v>
          </cell>
          <cell r="AX1479" t="str">
            <v>Meget viktig kornslag.</v>
          </cell>
          <cell r="BC1479" t="str">
            <v>Ingen kjent effekt</v>
          </cell>
          <cell r="BD1479" t="str">
            <v>Ingen kjent effekt</v>
          </cell>
          <cell r="BK1479" t="str">
            <v>tropic:Africa</v>
          </cell>
          <cell r="BM1479" t="str">
            <v>temperate_nemoral:Europe,Asia,Oceania,NorthAndCentralAmerica|subtropic_unspecified:Europe,Asia,Africa,Oceania,NorthAndCentralAmerica,SouthAmerica|subtropic_highlands:Asia,Africa,SouthAmerica|tropic:Asia,Africa,Oceania,NorthAndCentralAmerica,SouthAmerica</v>
          </cell>
          <cell r="DI1479">
            <v>0</v>
          </cell>
        </row>
        <row r="1480">
          <cell r="B1480" t="str">
            <v>Sorghum halepense</v>
          </cell>
          <cell r="C1480" t="str">
            <v>(L.) Pers.</v>
          </cell>
          <cell r="D1480" t="str">
            <v>villdurra</v>
          </cell>
          <cell r="E1480">
            <v>137928</v>
          </cell>
          <cell r="F1480">
            <v>100207</v>
          </cell>
          <cell r="G1480" t="str">
            <v>ExpertGroups/Karplanter/N</v>
          </cell>
          <cell r="H1480" t="str">
            <v>Karplanter</v>
          </cell>
          <cell r="I1480" t="str">
            <v>Karplanter</v>
          </cell>
          <cell r="J1480" t="str">
            <v>NotApplicable</v>
          </cell>
          <cell r="M1480" t="str">
            <v>canNotEstablishWithin50years</v>
          </cell>
          <cell r="AA1480">
            <v>1920</v>
          </cell>
          <cell r="AB1480" t="str">
            <v>terrestrial</v>
          </cell>
          <cell r="AD1480" t="str">
            <v>origin,unknown</v>
          </cell>
          <cell r="AE1480" t="str">
            <v>no</v>
          </cell>
          <cell r="AF1480" t="str">
            <v>unknown</v>
          </cell>
          <cell r="AI1480">
            <v>1</v>
          </cell>
          <cell r="AJ1480" t="str">
            <v>V</v>
          </cell>
          <cell r="AW1480" t="str">
            <v>Ingen kjent effekt</v>
          </cell>
          <cell r="AX1480" t="str">
            <v>Ingen kjent effekt</v>
          </cell>
          <cell r="BC1480" t="str">
            <v>Ingen kjent effekt</v>
          </cell>
          <cell r="BD1480" t="str">
            <v>Ingen kjent effekt</v>
          </cell>
          <cell r="BK1480" t="str">
            <v>subtropic_mediterranean:Asia,Africa|tropic:Asia,Africa</v>
          </cell>
          <cell r="BM1480" t="str">
            <v>temperate_nemoral:Europe,Asia,Oceania,NorthAndCentralAmerica|subtropic_unspecified:Europe,Asia,Africa,Oceania,NorthAndCentralAmerica,SouthAmerica|subtropic_highlands:Asia,Africa,SouthAmerica|tropic:Asia,Africa,Oceania,NorthAndCentralAmerica,SouthAmerica</v>
          </cell>
          <cell r="DI1480">
            <v>0</v>
          </cell>
        </row>
        <row r="1481">
          <cell r="B1481" t="str">
            <v>Spergula arvensis praevisa</v>
          </cell>
          <cell r="C1481" t="str">
            <v>(N.W.Zinger) Asch. &amp; Graebn.</v>
          </cell>
          <cell r="D1481" t="str">
            <v>åkerbendel</v>
          </cell>
          <cell r="E1481">
            <v>137960</v>
          </cell>
          <cell r="F1481">
            <v>101578</v>
          </cell>
          <cell r="G1481" t="str">
            <v>ExpertGroups/Karplanter/N</v>
          </cell>
          <cell r="H1481" t="str">
            <v>Karplanter</v>
          </cell>
          <cell r="I1481" t="str">
            <v>Karplanter</v>
          </cell>
          <cell r="J1481" t="str">
            <v>NotApplicable</v>
          </cell>
          <cell r="M1481" t="str">
            <v>NotPresentInRegion</v>
          </cell>
          <cell r="AB1481" t="str">
            <v>terrestrial</v>
          </cell>
          <cell r="AE1481" t="str">
            <v>no</v>
          </cell>
          <cell r="AF1481" t="str">
            <v>unknown</v>
          </cell>
          <cell r="AI1481">
            <v>1</v>
          </cell>
          <cell r="AJ1481" t="str">
            <v>V</v>
          </cell>
          <cell r="AW1481" t="str">
            <v>Ingen kjent effekt</v>
          </cell>
          <cell r="AX1481" t="str">
            <v>Ingen kjent effekt</v>
          </cell>
          <cell r="BC1481" t="str">
            <v>Ingen kjent effekt</v>
          </cell>
          <cell r="BD1481" t="str">
            <v>Ingen kjent effekt</v>
          </cell>
          <cell r="BK1481" t="str">
            <v>temperate_dry:Europe,Asia|subtropic_mediterranean:Europe,Asia,Africa</v>
          </cell>
          <cell r="BM1481" t="str">
            <v>temperate_dry:Europe,Asia|subtropic_mediterranean:Europe,Asia,Africa</v>
          </cell>
          <cell r="DI1481">
            <v>2</v>
          </cell>
        </row>
        <row r="1482">
          <cell r="B1482" t="str">
            <v>Spergularia platensis</v>
          </cell>
          <cell r="C1482" t="str">
            <v>(Cambess.) Fenzl</v>
          </cell>
          <cell r="D1482" t="str">
            <v>møllebendel</v>
          </cell>
          <cell r="E1482">
            <v>61543</v>
          </cell>
          <cell r="F1482">
            <v>101583</v>
          </cell>
          <cell r="G1482" t="str">
            <v>ExpertGroups/Karplanter/N</v>
          </cell>
          <cell r="H1482" t="str">
            <v>Karplanter</v>
          </cell>
          <cell r="I1482" t="str">
            <v>Karplanter</v>
          </cell>
          <cell r="J1482" t="str">
            <v>NotApplicable</v>
          </cell>
          <cell r="M1482" t="str">
            <v>canNotEstablishWithin50years</v>
          </cell>
          <cell r="AA1482">
            <v>1930</v>
          </cell>
          <cell r="AB1482" t="str">
            <v>terrestrial</v>
          </cell>
          <cell r="AD1482" t="str">
            <v>origin</v>
          </cell>
          <cell r="AE1482" t="str">
            <v>no</v>
          </cell>
          <cell r="AF1482" t="str">
            <v>unknown</v>
          </cell>
          <cell r="AI1482">
            <v>1</v>
          </cell>
          <cell r="AJ1482" t="str">
            <v>V</v>
          </cell>
          <cell r="AW1482" t="str">
            <v>Ingen kjent effekt</v>
          </cell>
          <cell r="AX1482" t="str">
            <v>Ingen kjent effekt</v>
          </cell>
          <cell r="BC1482" t="str">
            <v>Ingen kjent effekt</v>
          </cell>
          <cell r="BD1482" t="str">
            <v>Ingen kjent effekt</v>
          </cell>
          <cell r="BK1482" t="str">
            <v>subtropic_unspecified:NorthAndCentralAmerica,SouthAmerica|tropic:NorthAndCentralAmerica,SouthAmerica</v>
          </cell>
          <cell r="BM1482" t="str">
            <v>subtropic_unspecified:NorthAndCentralAmerica,SouthAmerica|tropic:NorthAndCentralAmerica,SouthAmerica</v>
          </cell>
          <cell r="DI1482">
            <v>0</v>
          </cell>
        </row>
        <row r="1483">
          <cell r="B1483" t="str">
            <v>Spinacia oleracea</v>
          </cell>
          <cell r="C1483" t="str">
            <v>L.</v>
          </cell>
          <cell r="D1483" t="str">
            <v>spinat</v>
          </cell>
          <cell r="E1483">
            <v>61398</v>
          </cell>
          <cell r="F1483">
            <v>101438</v>
          </cell>
          <cell r="G1483" t="str">
            <v>ExpertGroups/Karplanter/N</v>
          </cell>
          <cell r="H1483" t="str">
            <v>Karplanter</v>
          </cell>
          <cell r="I1483" t="str">
            <v>Karplanter</v>
          </cell>
          <cell r="J1483" t="str">
            <v>NotApplicable</v>
          </cell>
          <cell r="M1483" t="str">
            <v>traditionalProductionSpecie</v>
          </cell>
          <cell r="AA1483">
            <v>1925</v>
          </cell>
          <cell r="AB1483" t="str">
            <v>terrestrial</v>
          </cell>
          <cell r="AD1483" t="str">
            <v>unknown</v>
          </cell>
          <cell r="AE1483" t="str">
            <v>no</v>
          </cell>
          <cell r="AF1483" t="str">
            <v>unknown</v>
          </cell>
          <cell r="AI1483">
            <v>1</v>
          </cell>
          <cell r="AJ1483" t="str">
            <v>V</v>
          </cell>
          <cell r="AW1483" t="str">
            <v>Ingen kjent effekt</v>
          </cell>
          <cell r="AX1483" t="str">
            <v>Ingen kjent effekt</v>
          </cell>
          <cell r="BC1483" t="str">
            <v>Ingen kjent effekt</v>
          </cell>
          <cell r="BD1483" t="str">
            <v>Ingen kjent effekt</v>
          </cell>
          <cell r="BK1483" t="str">
            <v>subtropic_unspecified:Asia</v>
          </cell>
          <cell r="BM1483" t="str">
            <v>temperate_nemoral:Europe,Asia,Oceania,NorthAndCentralAmerica|subtropic_unspecified:Asia|subtropic_mediterranean:Europe,Asia,Africa,Oceania,NorthAndCentralAmerica</v>
          </cell>
          <cell r="DI1483">
            <v>1</v>
          </cell>
        </row>
        <row r="1484">
          <cell r="B1484" t="str">
            <v>Spiraea baldschuanica</v>
          </cell>
          <cell r="C1484" t="str">
            <v>B.Fedtsch.</v>
          </cell>
          <cell r="E1484">
            <v>85752</v>
          </cell>
          <cell r="F1484">
            <v>128863</v>
          </cell>
          <cell r="G1484" t="str">
            <v>ExpertGroups/Karplanter/N</v>
          </cell>
          <cell r="H1484" t="str">
            <v>Karplanter</v>
          </cell>
          <cell r="I1484" t="str">
            <v>Karplanter</v>
          </cell>
          <cell r="J1484" t="str">
            <v>NotApplicable</v>
          </cell>
          <cell r="M1484" t="str">
            <v>canNotEstablishWithin50years</v>
          </cell>
          <cell r="AA1484">
            <v>1991</v>
          </cell>
          <cell r="AB1484" t="str">
            <v>terrestrial</v>
          </cell>
          <cell r="AD1484" t="str">
            <v>unknown</v>
          </cell>
          <cell r="AE1484" t="str">
            <v>no</v>
          </cell>
          <cell r="AF1484" t="str">
            <v>unknown</v>
          </cell>
          <cell r="AI1484">
            <v>10</v>
          </cell>
          <cell r="AJ1484" t="str">
            <v>V</v>
          </cell>
          <cell r="AW1484" t="str">
            <v>Ingen kjent effekt</v>
          </cell>
          <cell r="AX1484" t="str">
            <v>Ingen kjent effekt</v>
          </cell>
          <cell r="BC1484" t="str">
            <v>Ingen kjent effekt</v>
          </cell>
          <cell r="BD1484" t="str">
            <v>Ingen kjent effekt</v>
          </cell>
          <cell r="BK1484" t="str">
            <v>temperate_dry:Asia</v>
          </cell>
          <cell r="BM1484" t="str">
            <v>temperate_dry:Asia</v>
          </cell>
          <cell r="DI1484">
            <v>0</v>
          </cell>
        </row>
        <row r="1485">
          <cell r="B1485" t="str">
            <v>Spiraea betulifolia</v>
          </cell>
          <cell r="C1485" t="str">
            <v>Pall.</v>
          </cell>
          <cell r="D1485" t="str">
            <v>bjørkebladspirea</v>
          </cell>
          <cell r="E1485">
            <v>105301</v>
          </cell>
          <cell r="F1485">
            <v>145647</v>
          </cell>
          <cell r="G1485" t="str">
            <v>ExpertGroups/Karplanter/N</v>
          </cell>
          <cell r="H1485" t="str">
            <v>Karplanter</v>
          </cell>
          <cell r="I1485" t="str">
            <v>Karplanter</v>
          </cell>
          <cell r="J1485" t="str">
            <v>AlienSpecie</v>
          </cell>
          <cell r="N1485">
            <v>2</v>
          </cell>
          <cell r="O1485" t="str">
            <v>V</v>
          </cell>
          <cell r="Q1485">
            <v>1</v>
          </cell>
          <cell r="T1485" t="str">
            <v>LO</v>
          </cell>
          <cell r="U1485">
            <v>2</v>
          </cell>
          <cell r="V1485" t="str">
            <v>2AB,1</v>
          </cell>
          <cell r="W1485" t="str">
            <v>NK</v>
          </cell>
          <cell r="AA1485">
            <v>2005</v>
          </cell>
          <cell r="AB1485" t="str">
            <v>terrestrial</v>
          </cell>
          <cell r="AD1485" t="str">
            <v>unknown</v>
          </cell>
          <cell r="AE1485" t="str">
            <v>no</v>
          </cell>
          <cell r="AF1485" t="str">
            <v>unknown</v>
          </cell>
          <cell r="AG1485">
            <v>2009</v>
          </cell>
          <cell r="AH1485" t="str">
            <v>Tr Harstad: Seljestad</v>
          </cell>
          <cell r="AI1485">
            <v>10</v>
          </cell>
          <cell r="AJ1485" t="str">
            <v>V</v>
          </cell>
          <cell r="AL1485">
            <v>1</v>
          </cell>
          <cell r="AM1485" t="str">
            <v>importDirect</v>
          </cell>
          <cell r="AN1485">
            <v>3</v>
          </cell>
          <cell r="AO1485" t="str">
            <v>introductionEscaped,spreadNaturalDispersal</v>
          </cell>
          <cell r="AP1485" t="str">
            <v>Tr,Fi</v>
          </cell>
          <cell r="AQ1485">
            <v>12</v>
          </cell>
          <cell r="AR1485">
            <v>5</v>
          </cell>
          <cell r="AS1485">
            <v>60</v>
          </cell>
          <cell r="AT1485">
            <v>6500</v>
          </cell>
          <cell r="AU1485">
            <v>120</v>
          </cell>
          <cell r="AV1485">
            <v>80</v>
          </cell>
          <cell r="AW1485" t="str">
            <v>Ingen kjent effekt</v>
          </cell>
          <cell r="AX1485" t="str">
            <v>Ingen kjent effekt</v>
          </cell>
          <cell r="BC1485" t="str">
            <v>Ingen kjent effekt</v>
          </cell>
          <cell r="BD1485" t="str">
            <v>Ingen kjent effekt</v>
          </cell>
          <cell r="BE1485" t="str">
            <v>no</v>
          </cell>
          <cell r="BF1485" t="str">
            <v>no</v>
          </cell>
          <cell r="BG1485" t="str">
            <v>V</v>
          </cell>
          <cell r="BK1485" t="str">
            <v>polar:Asia|temperate_boreal:Asia|temperate_nemoral:Asia</v>
          </cell>
          <cell r="BM1485" t="str">
            <v>polar:Asia|temperate_boreal:Europe,Asia|temperate_nemoral:Asia</v>
          </cell>
          <cell r="BO1485">
            <v>2</v>
          </cell>
          <cell r="BR1485" t="str">
            <v>RedListCategoryLevel</v>
          </cell>
          <cell r="BT1485">
            <v>2</v>
          </cell>
          <cell r="BV1485" t="str">
            <v>X</v>
          </cell>
          <cell r="BW1485" t="str">
            <v>SpreadYearlyIncreaseCalculatedExpansionSpeed</v>
          </cell>
          <cell r="BX1485">
            <v>136.85</v>
          </cell>
          <cell r="BY1485">
            <v>1</v>
          </cell>
          <cell r="CB1485" t="str">
            <v>T32,T35</v>
          </cell>
          <cell r="CC1485">
            <v>1</v>
          </cell>
          <cell r="CH1485">
            <v>1</v>
          </cell>
          <cell r="CM1485">
            <v>1</v>
          </cell>
          <cell r="CQ1485">
            <v>1</v>
          </cell>
          <cell r="CU1485">
            <v>1</v>
          </cell>
          <cell r="CX1485">
            <v>0</v>
          </cell>
          <cell r="CY1485">
            <v>1</v>
          </cell>
          <cell r="DB1485">
            <v>0</v>
          </cell>
          <cell r="DC1485" t="str">
            <v>&amp;#39:Bjørkebladspirea&amp;#39: &lt;i&gt;Spiraea betulifolia&lt;/i&gt; en omlag 1 m høy busk som formerer seg seksuelt med frø. Den er utbredt fra nordøstligste Asia (Chukotka) sør til Japan. Dersom forholdene ligger til rette (genetisk ulike planter i nærheten av hverandre) kan denne arten ekspandere raskt i Norge. Arten er mye brukt i hager og grøntanlegg, spesielt i nordlige og høyereliggende deler av landet.</v>
          </cell>
          <cell r="DD1485" t="str">
            <v>Arten er funnet noen få ganger i Norge. &lt;i&gt;Spiraea betulifolia&lt;/i&gt; ble først funnet i Fi Sør-Varanger i 2005. Etter det er arten funnet to steder i Tr Harstad i 2009 og 2010.</v>
          </cell>
          <cell r="DE1485" t="str">
            <v>Arten er innført som hageplante. Den spres med frø, hageutkast og flytting av jordmasser. Arten spres i utgangspunktet passivt eller via bekker e.l. Den kan opplagt formere seg med frø i Norge, men gjør det trolig nokså sjelden fordi den krever krysspollinering.</v>
          </cell>
          <cell r="DF1485" t="str">
            <v>Invasjonspotensialet er begrenset, med usikkerhet ned til lite. Arten har en begrenset median levetid og en begrenset (til liten) ekspansjonshastighet.</v>
          </cell>
          <cell r="DG1485" t="str">
            <v>Arten har ingen kjent negativ økologisk effekt.</v>
          </cell>
          <cell r="DH1485" t="str">
            <v>&amp;#39:Bjørkebladspirea&amp;#39: vurderes til låg økologisk risiko med usikkerhet til ingen kjent risiko, og utelukkende på grunn av invasjonspotensialet.</v>
          </cell>
          <cell r="DI1485">
            <v>0</v>
          </cell>
        </row>
        <row r="1486">
          <cell r="B1486" t="str">
            <v>Spiraea blumei</v>
          </cell>
          <cell r="C1486" t="str">
            <v>G.Don</v>
          </cell>
          <cell r="E1486">
            <v>85753</v>
          </cell>
          <cell r="F1486">
            <v>128864</v>
          </cell>
          <cell r="G1486" t="str">
            <v>ExpertGroups/Karplanter/N</v>
          </cell>
          <cell r="H1486" t="str">
            <v>Karplanter</v>
          </cell>
          <cell r="I1486" t="str">
            <v>Karplanter</v>
          </cell>
          <cell r="J1486" t="str">
            <v>NotApplicable</v>
          </cell>
          <cell r="M1486" t="str">
            <v>canNotEstablishWithin50years</v>
          </cell>
          <cell r="AA1486">
            <v>1979</v>
          </cell>
          <cell r="AB1486" t="str">
            <v>terrestrial</v>
          </cell>
          <cell r="AD1486" t="str">
            <v>unknown</v>
          </cell>
          <cell r="AE1486" t="str">
            <v>no</v>
          </cell>
          <cell r="AF1486" t="str">
            <v>unknown</v>
          </cell>
          <cell r="AI1486">
            <v>10</v>
          </cell>
          <cell r="AJ1486" t="str">
            <v>V</v>
          </cell>
          <cell r="AW1486" t="str">
            <v>Ingen kjent effekt</v>
          </cell>
          <cell r="AX1486" t="str">
            <v>Ingen kjent effekt</v>
          </cell>
          <cell r="BC1486" t="str">
            <v>Ingen kjent effekt</v>
          </cell>
          <cell r="BD1486" t="str">
            <v>Ingen kjent effekt</v>
          </cell>
          <cell r="BK1486" t="str">
            <v>temperate_nemoral:Asia|subtropic_humid:Asia</v>
          </cell>
          <cell r="BM1486" t="str">
            <v>temperate_nemoral:Asia|subtropic_humid:Asia</v>
          </cell>
          <cell r="DI1486">
            <v>0</v>
          </cell>
        </row>
        <row r="1487">
          <cell r="B1487" t="str">
            <v>Spiraea canescens</v>
          </cell>
          <cell r="C1487" t="str">
            <v>D.Don</v>
          </cell>
          <cell r="E1487">
            <v>138018</v>
          </cell>
          <cell r="F1487">
            <v>128865</v>
          </cell>
          <cell r="G1487" t="str">
            <v>ExpertGroups/Karplanter/N</v>
          </cell>
          <cell r="H1487" t="str">
            <v>Karplanter</v>
          </cell>
          <cell r="I1487" t="str">
            <v>Karplanter</v>
          </cell>
          <cell r="J1487" t="str">
            <v>NotApplicable</v>
          </cell>
          <cell r="M1487" t="str">
            <v>canNotEstablishWithin50years</v>
          </cell>
          <cell r="AA1487">
            <v>1999</v>
          </cell>
          <cell r="AB1487" t="str">
            <v>terrestrial</v>
          </cell>
          <cell r="AD1487" t="str">
            <v>unknown</v>
          </cell>
          <cell r="AE1487" t="str">
            <v>no</v>
          </cell>
          <cell r="AF1487" t="str">
            <v>unknown</v>
          </cell>
          <cell r="AI1487">
            <v>10</v>
          </cell>
          <cell r="AJ1487" t="str">
            <v>V</v>
          </cell>
          <cell r="AW1487" t="str">
            <v>Ingen kjent effekt</v>
          </cell>
          <cell r="AX1487" t="str">
            <v>Ingen kjent effekt</v>
          </cell>
          <cell r="BC1487" t="str">
            <v>Ingen kjent effekt</v>
          </cell>
          <cell r="BD1487" t="str">
            <v>Ingen kjent effekt</v>
          </cell>
          <cell r="BK1487" t="str">
            <v>subtropic_highlands:Asia</v>
          </cell>
          <cell r="BM1487" t="str">
            <v>subtropic_highlands:Asia</v>
          </cell>
          <cell r="DI1487">
            <v>0</v>
          </cell>
        </row>
        <row r="1488">
          <cell r="B1488" t="str">
            <v>Spiraea douglasii</v>
          </cell>
          <cell r="C1488" t="str">
            <v>Hook.</v>
          </cell>
          <cell r="D1488" t="str">
            <v>douglasspirea</v>
          </cell>
          <cell r="E1488">
            <v>63469</v>
          </cell>
          <cell r="F1488">
            <v>103509</v>
          </cell>
          <cell r="G1488" t="str">
            <v>ExpertGroups/Karplanter/N</v>
          </cell>
          <cell r="H1488" t="str">
            <v>Karplanter</v>
          </cell>
          <cell r="I1488" t="str">
            <v>Karplanter</v>
          </cell>
          <cell r="J1488" t="str">
            <v>AlienSpecie</v>
          </cell>
          <cell r="N1488">
            <v>1</v>
          </cell>
          <cell r="P1488" t="str">
            <v>V</v>
          </cell>
          <cell r="Q1488">
            <v>1</v>
          </cell>
          <cell r="T1488" t="str">
            <v>NK</v>
          </cell>
          <cell r="U1488">
            <v>1</v>
          </cell>
          <cell r="V1488" t="str">
            <v>1,1</v>
          </cell>
          <cell r="W1488" t="str">
            <v>LO</v>
          </cell>
          <cell r="X1488">
            <v>2</v>
          </cell>
          <cell r="Y1488">
            <v>3</v>
          </cell>
          <cell r="Z1488">
            <v>1</v>
          </cell>
          <cell r="AA1488">
            <v>1918</v>
          </cell>
          <cell r="AB1488" t="str">
            <v>terrestrial</v>
          </cell>
          <cell r="AD1488" t="str">
            <v>unknown</v>
          </cell>
          <cell r="AE1488" t="str">
            <v>yes</v>
          </cell>
          <cell r="AF1488" t="str">
            <v>unknown</v>
          </cell>
          <cell r="AG1488">
            <v>1925</v>
          </cell>
          <cell r="AH1488" t="str">
            <v>Ho Stord: Lærerskolen</v>
          </cell>
          <cell r="AI1488">
            <v>10</v>
          </cell>
          <cell r="AJ1488" t="str">
            <v>V</v>
          </cell>
          <cell r="AL1488">
            <v>1</v>
          </cell>
          <cell r="AM1488" t="str">
            <v>importDirect</v>
          </cell>
          <cell r="AN1488">
            <v>3</v>
          </cell>
          <cell r="AO1488" t="str">
            <v>introductionEscaped</v>
          </cell>
          <cell r="AP1488" t="str">
            <v>Ve,Aa,Va,Ro,Ho,Mr</v>
          </cell>
          <cell r="AQ1488">
            <v>36</v>
          </cell>
          <cell r="AR1488">
            <v>4</v>
          </cell>
          <cell r="AS1488">
            <v>144</v>
          </cell>
          <cell r="AT1488">
            <v>84000</v>
          </cell>
          <cell r="AU1488">
            <v>216</v>
          </cell>
          <cell r="AV1488">
            <v>90</v>
          </cell>
          <cell r="AW1488" t="str">
            <v>Ingen kjent effekt</v>
          </cell>
          <cell r="AX1488" t="str">
            <v>Ingen kjent effekt</v>
          </cell>
          <cell r="BC1488" t="str">
            <v>Ingen kjent effekt</v>
          </cell>
          <cell r="BD1488" t="str">
            <v>Ingen kjent effekt</v>
          </cell>
          <cell r="BE1488" t="str">
            <v>no</v>
          </cell>
          <cell r="BF1488" t="str">
            <v>no</v>
          </cell>
          <cell r="BG1488" t="str">
            <v>V</v>
          </cell>
          <cell r="BK1488" t="str">
            <v>temperate_boreal:NorthAndCentralAmerica|temperate_nemoral:NorthAndCentralAmerica</v>
          </cell>
          <cell r="BM1488" t="str">
            <v>temperate_boreal:Europe,NorthAndCentralAmerica|temperate_nemoral:Europe,NorthAndCentralAmerica</v>
          </cell>
          <cell r="BO1488">
            <v>2</v>
          </cell>
          <cell r="BP1488" t="str">
            <v>X</v>
          </cell>
          <cell r="BR1488" t="str">
            <v>RedListCategoryLevel</v>
          </cell>
          <cell r="BT1488">
            <v>1</v>
          </cell>
          <cell r="BU1488" t="str">
            <v>X</v>
          </cell>
          <cell r="BW1488" t="str">
            <v>SpreadYearlyIncreaseObservations</v>
          </cell>
          <cell r="BX1488">
            <v>48</v>
          </cell>
          <cell r="BY1488">
            <v>1</v>
          </cell>
          <cell r="CB1488" t="str">
            <v>T35,T40,T43-C-1</v>
          </cell>
          <cell r="CC1488">
            <v>1</v>
          </cell>
          <cell r="CH1488">
            <v>1</v>
          </cell>
          <cell r="CM1488">
            <v>1</v>
          </cell>
          <cell r="CQ1488">
            <v>1</v>
          </cell>
          <cell r="CU1488">
            <v>1</v>
          </cell>
          <cell r="CX1488">
            <v>0</v>
          </cell>
          <cell r="CY1488">
            <v>1</v>
          </cell>
          <cell r="DB1488">
            <v>0</v>
          </cell>
          <cell r="DC1488" t="str">
            <v>Douglasspirea &lt;em&gt;Spiraea douglasii&lt;/em&gt; er en 1-2 m høy busk. Den kommer fra vestlige deler av Nord-Amerika. Den har frøformering og setter i tillegg store mengder rotskudd som sikrer effektiv klonal vekst.</v>
          </cell>
          <cell r="DD1488" t="str">
            <v>&lt;p&gt;Siden første funn i 1918 i Vf Sandefjord er douglasspirea registrert på få lokaliteter, mindre enn en gang hvert tiende år, hist og her trolig fra Oslo og Vestfold til Møre og Romsdal. &lt;/p&gt;</v>
          </cell>
          <cell r="DE1488" t="str">
            <v>Douglasspirea brukes litt som prydbusk i Norge. Arten formerer seg med frø og har klonal vekst med rotskudd .</v>
          </cell>
          <cell r="DF1488" t="str">
            <v>Invasjonspotensialet er lite, med usikkerhet opp til begrenset, som en kombinasjon av begrenset (til moderat) median levetid og liten (til begrenset) ekspansjonshastighet. Det er lite som tyder på at arten er i særlig markert spredning eller etablering. Det er egentlig overraskende. Den er hardfør og går som hjemlig godt opp i boreale belter i Nord-Amerika.</v>
          </cell>
          <cell r="DG1488" t="str">
            <v>Arten er en myr- og myrskogart, ofte på torvgrunn, og dette er naturtyper nokså langt fra de hagene der den dyrkes. Den kan virke som den har problemer med å nå fram til naturtyper egnet for den i Norge. Arten har derfor ingen kjent negativ økologisk effekt.</v>
          </cell>
          <cell r="DH1488" t="str">
            <v>&lt;p&gt;Douglasspirea vurderes til ingen kjent økologisk risiko, med usikkerhet opp til låg risiko.&lt;br/&gt;&lt;/p&gt;</v>
          </cell>
          <cell r="DI1488">
            <v>0</v>
          </cell>
        </row>
        <row r="1489">
          <cell r="B1489" t="str">
            <v>Spiraea media</v>
          </cell>
          <cell r="C1489" t="str">
            <v>Schmidt</v>
          </cell>
          <cell r="D1489" t="str">
            <v>karpatspirea</v>
          </cell>
          <cell r="E1489">
            <v>63473</v>
          </cell>
          <cell r="F1489">
            <v>103513</v>
          </cell>
          <cell r="G1489" t="str">
            <v>ExpertGroups/Karplanter/N</v>
          </cell>
          <cell r="H1489" t="str">
            <v>Karplanter</v>
          </cell>
          <cell r="I1489" t="str">
            <v>Karplanter</v>
          </cell>
          <cell r="J1489" t="str">
            <v>AlienSpecie</v>
          </cell>
          <cell r="N1489">
            <v>2</v>
          </cell>
          <cell r="Q1489">
            <v>1</v>
          </cell>
          <cell r="T1489" t="str">
            <v>LO</v>
          </cell>
          <cell r="U1489">
            <v>2</v>
          </cell>
          <cell r="V1489" t="str">
            <v>2AB,1</v>
          </cell>
          <cell r="X1489">
            <v>2</v>
          </cell>
          <cell r="Y1489">
            <v>3</v>
          </cell>
          <cell r="Z1489">
            <v>1</v>
          </cell>
          <cell r="AA1489">
            <v>1993</v>
          </cell>
          <cell r="AB1489" t="str">
            <v>terrestrial</v>
          </cell>
          <cell r="AD1489" t="str">
            <v>unknown</v>
          </cell>
          <cell r="AE1489" t="str">
            <v>yes</v>
          </cell>
          <cell r="AF1489" t="str">
            <v>unknown</v>
          </cell>
          <cell r="AG1489">
            <v>1993</v>
          </cell>
          <cell r="AH1489" t="str">
            <v>No Vega: Tåvær</v>
          </cell>
          <cell r="AI1489">
            <v>10</v>
          </cell>
          <cell r="AJ1489" t="str">
            <v>V</v>
          </cell>
          <cell r="AL1489">
            <v>1</v>
          </cell>
          <cell r="AM1489" t="str">
            <v>importDirect</v>
          </cell>
          <cell r="AN1489">
            <v>3</v>
          </cell>
          <cell r="AO1489" t="str">
            <v>introductionEscaped</v>
          </cell>
          <cell r="AP1489" t="str">
            <v>OsA,Aa,Nt,No</v>
          </cell>
          <cell r="AQ1489">
            <v>16</v>
          </cell>
          <cell r="AR1489">
            <v>4</v>
          </cell>
          <cell r="AS1489">
            <v>64</v>
          </cell>
          <cell r="AT1489">
            <v>54000</v>
          </cell>
          <cell r="AU1489">
            <v>180</v>
          </cell>
          <cell r="AV1489">
            <v>80</v>
          </cell>
          <cell r="AW1489" t="str">
            <v>Ingen kjent effekt</v>
          </cell>
          <cell r="AX1489" t="str">
            <v>Ingen kjent effekt</v>
          </cell>
          <cell r="BC1489" t="str">
            <v>Ingen kjent effekt</v>
          </cell>
          <cell r="BD1489" t="str">
            <v>Ingen kjent effekt</v>
          </cell>
          <cell r="BE1489" t="str">
            <v>no</v>
          </cell>
          <cell r="BF1489" t="str">
            <v>no</v>
          </cell>
          <cell r="BK1489" t="str">
            <v>temperate_boreal:Asia|temperate_nemoral:Europe,Asia</v>
          </cell>
          <cell r="BM1489" t="str">
            <v>temperate_boreal:Europe,Asia|temperate_nemoral:Europe,Asia</v>
          </cell>
          <cell r="BO1489">
            <v>2</v>
          </cell>
          <cell r="BR1489" t="str">
            <v>RedListCategoryLevel</v>
          </cell>
          <cell r="BT1489">
            <v>2</v>
          </cell>
          <cell r="BW1489" t="str">
            <v>SpreadYearlyIncreaseCalculatedExpansionSpeed</v>
          </cell>
          <cell r="BX1489">
            <v>74.64</v>
          </cell>
          <cell r="BY1489">
            <v>1</v>
          </cell>
          <cell r="CB1489" t="str">
            <v>T32,T4,T43-C-1</v>
          </cell>
          <cell r="CC1489">
            <v>1</v>
          </cell>
          <cell r="CH1489">
            <v>1</v>
          </cell>
          <cell r="CM1489">
            <v>1</v>
          </cell>
          <cell r="CQ1489">
            <v>1</v>
          </cell>
          <cell r="CU1489">
            <v>1</v>
          </cell>
          <cell r="CX1489">
            <v>0</v>
          </cell>
          <cell r="CY1489">
            <v>1</v>
          </cell>
          <cell r="DB1489">
            <v>0</v>
          </cell>
          <cell r="DC1489" t="str">
            <v>Karpatspirea &lt;em&gt;Spiraea media &lt;/em&gt;er en ca. 1,5 m høy busk. Arten har frøformering og formerer seg også klonalt med rotskudd. Den er eurasiatisk med disjunkte arealer i Øst-Europa og Sibir - Øst-Asia.&lt;i&gt; &lt;/i&gt; Arten er meget hardfør, en av de to spirea-artene som går lengst nord i verden, og den når Arktis i Sibir.</v>
          </cell>
          <cell r="DD1489" t="str">
            <v>&lt;p&gt;Karpatspirea er bare funnet noen få ganger i Norge: No Vega: Tåvær 1993, tilsynelatende vill, men trolig gjenstående etter dyrkning: og Oslo: Skøyen 2004 og Bygdøy 2008, begge forekomstene gjenstående buskas, det på Bygdøy kanskje svært gammelt (1800-tallet). Den er dessuten funnet i AA Bygland: Vikeli i 2001 og NT Inderøy: Rostad 2007.&lt;/p&gt;</v>
          </cell>
          <cell r="DE1489" t="str">
            <v>Arten er innført som hageplante. Den formerer seg seksuelt med frø. Den er handelsvare (som balkanspirea) med herdighet 7, og kan opplagt formere seg med frø i Norge. Den gjør det trolig ikke fordi den er nokså sjelden plantet og fordi den krever krysspollinering. Dersom forholdene ligger til rette (genetisk ulike planter i nærheten av hverandre), kan denne arten begynne å ekspandere i Norge.</v>
          </cell>
          <cell r="DF1489" t="str">
            <v>Invasjonspotensialet er begrenset, med begrenset median levetid og begrenset ekspansjonshastighet.</v>
          </cell>
          <cell r="DG1489" t="str">
            <v>Arten har ingen kjent negativ økologisk effekt.</v>
          </cell>
          <cell r="DH1489" t="str">
            <v>&lt;p&gt;Karpatspirea vurderes til låg økologisk risiko, og bare på grunn av invasjonspotensialet.&lt;/p&gt;</v>
          </cell>
          <cell r="DI1489">
            <v>0</v>
          </cell>
        </row>
        <row r="1490">
          <cell r="B1490" t="str">
            <v>Spiraea nipponica</v>
          </cell>
          <cell r="C1490" t="str">
            <v>Maxim.</v>
          </cell>
          <cell r="D1490" t="str">
            <v>nipponspirea</v>
          </cell>
          <cell r="E1490">
            <v>105302</v>
          </cell>
          <cell r="F1490">
            <v>145648</v>
          </cell>
          <cell r="G1490" t="str">
            <v>ExpertGroups/Karplanter/N</v>
          </cell>
          <cell r="H1490" t="str">
            <v>Karplanter</v>
          </cell>
          <cell r="I1490" t="str">
            <v>Karplanter</v>
          </cell>
          <cell r="J1490" t="str">
            <v>AlienSpecie</v>
          </cell>
          <cell r="N1490">
            <v>2</v>
          </cell>
          <cell r="Q1490">
            <v>1</v>
          </cell>
          <cell r="T1490" t="str">
            <v>LO</v>
          </cell>
          <cell r="U1490">
            <v>2</v>
          </cell>
          <cell r="V1490" t="str">
            <v>2AB,1</v>
          </cell>
          <cell r="AA1490">
            <v>1995</v>
          </cell>
          <cell r="AB1490" t="str">
            <v>terrestrial</v>
          </cell>
          <cell r="AD1490" t="str">
            <v>unknown</v>
          </cell>
          <cell r="AE1490" t="str">
            <v>no</v>
          </cell>
          <cell r="AF1490" t="str">
            <v>unknown</v>
          </cell>
          <cell r="AG1490">
            <v>2014</v>
          </cell>
          <cell r="AH1490" t="str">
            <v>Bu Drammen: Øvre Underlia</v>
          </cell>
          <cell r="AI1490">
            <v>10</v>
          </cell>
          <cell r="AJ1490" t="str">
            <v>V</v>
          </cell>
          <cell r="AL1490">
            <v>1</v>
          </cell>
          <cell r="AM1490" t="str">
            <v>importDirect</v>
          </cell>
          <cell r="AN1490">
            <v>3</v>
          </cell>
          <cell r="AO1490" t="str">
            <v>introductionEscaped</v>
          </cell>
          <cell r="AP1490" t="str">
            <v>Bu,Va</v>
          </cell>
          <cell r="AQ1490">
            <v>12</v>
          </cell>
          <cell r="AR1490">
            <v>4</v>
          </cell>
          <cell r="AS1490">
            <v>48</v>
          </cell>
          <cell r="AT1490">
            <v>900</v>
          </cell>
          <cell r="AU1490">
            <v>96</v>
          </cell>
          <cell r="AV1490">
            <v>100</v>
          </cell>
          <cell r="AW1490" t="str">
            <v>Ingen kjent effekt</v>
          </cell>
          <cell r="AX1490" t="str">
            <v>Ingen kjent effekt</v>
          </cell>
          <cell r="BC1490" t="str">
            <v>Ingen kjent effekt</v>
          </cell>
          <cell r="BD1490" t="str">
            <v>Ingen kjent effekt</v>
          </cell>
          <cell r="BE1490" t="str">
            <v>no</v>
          </cell>
          <cell r="BF1490" t="str">
            <v>no</v>
          </cell>
          <cell r="BG1490" t="str">
            <v>V</v>
          </cell>
          <cell r="BK1490" t="str">
            <v>temperate_nemoral:Asia</v>
          </cell>
          <cell r="BM1490" t="str">
            <v>temperate_nemoral:Europe,Asia,NorthAndCentralAmerica</v>
          </cell>
          <cell r="BO1490">
            <v>2</v>
          </cell>
          <cell r="BR1490" t="str">
            <v>RedListCategoryLevel</v>
          </cell>
          <cell r="BT1490">
            <v>2</v>
          </cell>
          <cell r="BW1490" t="str">
            <v>SpreadYearlyIncreaseCalculatedExpansionSpeed</v>
          </cell>
          <cell r="BX1490">
            <v>65.680000000000007</v>
          </cell>
          <cell r="BY1490">
            <v>1</v>
          </cell>
          <cell r="CB1490" t="str">
            <v>T43,T40,T4,T40,T43,T35</v>
          </cell>
          <cell r="CC1490">
            <v>1</v>
          </cell>
          <cell r="CH1490">
            <v>1</v>
          </cell>
          <cell r="CM1490">
            <v>1</v>
          </cell>
          <cell r="CQ1490">
            <v>1</v>
          </cell>
          <cell r="CU1490">
            <v>1</v>
          </cell>
          <cell r="CX1490">
            <v>0</v>
          </cell>
          <cell r="CY1490">
            <v>1</v>
          </cell>
          <cell r="DB1490">
            <v>0</v>
          </cell>
          <cell r="DC1490" t="str">
            <v>Spirea-arten &lt;i&gt;Spiraea nipponica&lt;/i&gt;&lt;em&gt; &lt;/em&gt;er en 1,5-2 m høy busk fra Japan. Den har frøformering og noe klonal vekst med rotskudd.&lt;p&gt;&lt;/p&gt;</v>
          </cell>
          <cell r="DD1490" t="str">
            <v>&lt;i&gt;Spiraea nipponica&lt;/i&gt; ble først funnet i VA Kristiansand: Odderøya 1995, trolig som gjenstående (og på samme sted i 2002), Solvang (2000 2001), og i Bu Drammen: Øvre Underlia som &amp;#39:restkratt i boligfelt&amp;#39: i 2014.</v>
          </cell>
          <cell r="DE1490" t="str">
            <v>&lt;i&gt;Spiraea nipponica &lt;/i&gt;har klonal vekst med rotskudd og kan danne kratt, men kan også trolig produsere frø i landet om forutsetningene er tilstede (den er utkryssende). &lt;i&gt;Spiraea nipponica&lt;/i&gt;&lt;em&gt; &lt;/em&gt;er handelsvare med herdighet 6 og kan trolig dyrkes i over store deler av landet.</v>
          </cell>
          <cell r="DF1490" t="str">
            <v>Invasjonspotensialet er begrenset, som kombinasjon av begrenset median levetid og begrenset ekspansjonshastighet. Datagrunnlaget for alle beregninger er imidlertid syltynt.</v>
          </cell>
          <cell r="DG1490" t="str">
            <v>Arten er frem til nå i hovedsak funnet gjenstående. I motsetning til flere andre spirea krever &lt;i&gt;Spiraea nipponica&lt;/i&gt; veldrenert jord for etablering. Den har potensial for etablering i både åpent grunnlende og skog, men neppe i et omfang som fører til noen signifikant fortrengning. Arten derfor har ingen kjent negativ økologisk effekt.</v>
          </cell>
          <cell r="DH1490" t="str">
            <v>&lt;i&gt;Spiraea nipponica&lt;/i&gt; vurderes til låg økologisk risiko, og bare på grunn av invasjonspotensialet.</v>
          </cell>
          <cell r="DI1490">
            <v>0</v>
          </cell>
        </row>
        <row r="1491">
          <cell r="B1491" t="str">
            <v>Spiraea veitchii</v>
          </cell>
          <cell r="C1491" t="str">
            <v>Hemsl.</v>
          </cell>
          <cell r="D1491" t="str">
            <v>bukettspirea</v>
          </cell>
          <cell r="E1491">
            <v>63479</v>
          </cell>
          <cell r="F1491">
            <v>103519</v>
          </cell>
          <cell r="G1491" t="str">
            <v>ExpertGroups/Karplanter/N</v>
          </cell>
          <cell r="H1491" t="str">
            <v>Karplanter</v>
          </cell>
          <cell r="I1491" t="str">
            <v>Karplanter</v>
          </cell>
          <cell r="J1491" t="str">
            <v>NotApplicable</v>
          </cell>
          <cell r="M1491" t="str">
            <v>NotPresentInRegion</v>
          </cell>
          <cell r="AB1491" t="str">
            <v>terrestrial</v>
          </cell>
          <cell r="AE1491" t="str">
            <v>no</v>
          </cell>
          <cell r="AF1491" t="str">
            <v>unknown</v>
          </cell>
          <cell r="AI1491">
            <v>10</v>
          </cell>
          <cell r="AJ1491" t="str">
            <v>V</v>
          </cell>
          <cell r="AW1491" t="str">
            <v>Ingen kjent effekt</v>
          </cell>
          <cell r="AX1491" t="str">
            <v>Ingen kjent effekt</v>
          </cell>
          <cell r="BC1491" t="str">
            <v>Ingen kjent effekt</v>
          </cell>
          <cell r="BD1491" t="str">
            <v>Ingen kjent effekt</v>
          </cell>
          <cell r="BK1491" t="str">
            <v>temperate_nemoral:Asia</v>
          </cell>
          <cell r="BM1491" t="str">
            <v>temperate_nemoral:Asia</v>
          </cell>
          <cell r="DI1491">
            <v>0</v>
          </cell>
        </row>
        <row r="1492">
          <cell r="B1492" t="str">
            <v>Spiraea ×arguta</v>
          </cell>
          <cell r="C1492" t="str">
            <v>Zabel</v>
          </cell>
          <cell r="D1492" t="str">
            <v>brudespirea</v>
          </cell>
          <cell r="E1492">
            <v>137992</v>
          </cell>
          <cell r="F1492">
            <v>103504</v>
          </cell>
          <cell r="G1492" t="str">
            <v>ExpertGroups/Karplanter/N</v>
          </cell>
          <cell r="H1492" t="str">
            <v>Karplanter</v>
          </cell>
          <cell r="I1492" t="str">
            <v>Karplanter</v>
          </cell>
          <cell r="J1492" t="str">
            <v>AlienSpecie</v>
          </cell>
          <cell r="N1492">
            <v>3</v>
          </cell>
          <cell r="Q1492">
            <v>1</v>
          </cell>
          <cell r="T1492" t="str">
            <v>LO</v>
          </cell>
          <cell r="U1492">
            <v>2</v>
          </cell>
          <cell r="V1492" t="str">
            <v>3AB,1</v>
          </cell>
          <cell r="X1492">
            <v>2</v>
          </cell>
          <cell r="Y1492">
            <v>3</v>
          </cell>
          <cell r="Z1492">
            <v>1</v>
          </cell>
          <cell r="AA1492">
            <v>1942</v>
          </cell>
          <cell r="AB1492" t="str">
            <v>terrestrial</v>
          </cell>
          <cell r="AD1492" t="str">
            <v>unknown</v>
          </cell>
          <cell r="AE1492" t="str">
            <v>yes</v>
          </cell>
          <cell r="AF1492" t="str">
            <v>unknown</v>
          </cell>
          <cell r="AG1492">
            <v>1989</v>
          </cell>
          <cell r="AH1492" t="str">
            <v>Oslo: Bygdøy</v>
          </cell>
          <cell r="AI1492">
            <v>10</v>
          </cell>
          <cell r="AL1492">
            <v>1</v>
          </cell>
          <cell r="AM1492" t="str">
            <v>importDirect</v>
          </cell>
          <cell r="AN1492">
            <v>3</v>
          </cell>
          <cell r="AO1492" t="str">
            <v>introductionEscaped</v>
          </cell>
          <cell r="AP1492" t="str">
            <v>Øs,OsA,He,Bu,Ve,Aa,Va,Ro,Ho,Mr,Nt,No</v>
          </cell>
          <cell r="AQ1492">
            <v>300</v>
          </cell>
          <cell r="AR1492">
            <v>4</v>
          </cell>
          <cell r="AS1492">
            <v>1200</v>
          </cell>
          <cell r="AT1492">
            <v>250000</v>
          </cell>
          <cell r="AU1492">
            <v>1800</v>
          </cell>
          <cell r="AV1492">
            <v>80</v>
          </cell>
          <cell r="AW1492" t="str">
            <v>Ingen kjent effekt</v>
          </cell>
          <cell r="AX1492" t="str">
            <v>Ingen kjent effekt</v>
          </cell>
          <cell r="BC1492" t="str">
            <v>Ingen kjent effekt</v>
          </cell>
          <cell r="BD1492" t="str">
            <v>Ingen kjent effekt</v>
          </cell>
          <cell r="BE1492" t="str">
            <v>no</v>
          </cell>
          <cell r="BF1492" t="str">
            <v>no</v>
          </cell>
          <cell r="BK1492" t="str">
            <v>unknown:Asia</v>
          </cell>
          <cell r="BM1492" t="str">
            <v>temperate_nemoral:Europe</v>
          </cell>
          <cell r="BO1492">
            <v>3</v>
          </cell>
          <cell r="BR1492" t="str">
            <v>RedListCategoryLevel</v>
          </cell>
          <cell r="BT1492">
            <v>3</v>
          </cell>
          <cell r="BW1492" t="str">
            <v>SpreadYearlyIncreaseObservations</v>
          </cell>
          <cell r="BX1492">
            <v>306</v>
          </cell>
          <cell r="BY1492">
            <v>1</v>
          </cell>
          <cell r="CB1492" t="str">
            <v>T4,T32,T32,T37-C-3,T40,T35</v>
          </cell>
          <cell r="CC1492">
            <v>1</v>
          </cell>
          <cell r="CH1492">
            <v>1</v>
          </cell>
          <cell r="CM1492">
            <v>1</v>
          </cell>
          <cell r="CQ1492">
            <v>1</v>
          </cell>
          <cell r="CU1492">
            <v>1</v>
          </cell>
          <cell r="CX1492">
            <v>0</v>
          </cell>
          <cell r="CY1492">
            <v>1</v>
          </cell>
          <cell r="DB1492">
            <v>0</v>
          </cell>
          <cell r="DC1492" t="str">
            <v>Brudespirea &lt;em&gt;Spiraea &lt;/em&gt;x &lt;em&gt;arguta &lt;/em&gt;er en 1-2 m høy prydbusk. Den er frøsteril, men kan formere seg litt med skudd som rotslår og rotskudd. Den er en hagehybrid mellom de to kinesiske artene &lt;em&gt;S. multiflora &lt;/em&gt;og &lt;em&gt;S. thunbergii&lt;/em&gt;.&lt;br/&gt;Det er sannsynlig at det forvillete materialet er heterogent og at en betydelig del av det kan høre til &lt;i&gt;S. &lt;/i&gt;x &lt;i&gt;cinerea&lt;/i&gt; &amp;#39:Grefsheim&amp;#39:, den kultivaren som for tida omsettes som &amp;#39:brudespirea&amp;#39:. Herbariematerialet er ikke blitt revidert med tanke på dette.</v>
          </cell>
          <cell r="DD1492" t="str">
            <v>&lt;p&gt;Siden første funn av forvillet plante i 1989 i Oslo er brudespirea registrert mer enn 80 ganger, de fleste det siste tiåret, i lavland/kystområder fra Østfold til Nordland.&lt;/p&gt;</v>
          </cell>
          <cell r="DE1492" t="str">
            <v>Brudespirea ble tatt i bruk i norske hager i 1930-50-årene, men blir nå i økende grad erstattet av &lt;i&gt;Spiraea&lt;/i&gt; x &lt;i&gt;cinerea&lt;/i&gt; &amp;#39:Grefsheim&amp;#39:. Brudespirea markedsføres med herdighet 6. Brudespirea&lt;em&gt; &lt;/em&gt;produserer ikke frø, og sprer seg nesten ikke med rotskudd. Videre forvilling av brudespirea vil trolig skje ved utkast fra gamle hager.</v>
          </cell>
          <cell r="DF1492" t="str">
            <v>Invasjonspotensialet er moderat, med moderat lang median levetid og moderat ekspansjonshastighet.</v>
          </cell>
          <cell r="DG1492" t="str">
            <v>Arten er registrert i veikanter, avfallsplasser, i gammel eng, skogkanter og kratt. Den har ingen kjent negativ økologisk effekt.</v>
          </cell>
          <cell r="DH1492" t="str">
            <v>&lt;p&gt;Brudespirea vurderes til låg økologisk risiko, og bare på grunn av invasjonspotensialet. Dersom det er en betydelig andel feilbestemmelser i det innsamlete herbariematerialet, kan dette gjøre at arten må beregnes med et mindre invasjonspotensial, men den vil bli i samme risikokategori.&lt;/p&gt;</v>
          </cell>
          <cell r="DI1492">
            <v>0</v>
          </cell>
        </row>
        <row r="1493">
          <cell r="B1493" t="str">
            <v>Spiraea ×bumalda</v>
          </cell>
          <cell r="C1493" t="str">
            <v>Burv.</v>
          </cell>
          <cell r="D1493" t="str">
            <v>rosespirea</v>
          </cell>
          <cell r="E1493">
            <v>138000</v>
          </cell>
          <cell r="F1493">
            <v>103506</v>
          </cell>
          <cell r="G1493" t="str">
            <v>ExpertGroups/Karplanter/N</v>
          </cell>
          <cell r="H1493" t="str">
            <v>Karplanter</v>
          </cell>
          <cell r="I1493" t="str">
            <v>Karplanter</v>
          </cell>
          <cell r="J1493" t="str">
            <v>NotApplicable</v>
          </cell>
          <cell r="M1493" t="str">
            <v>NotPresentInRegion</v>
          </cell>
          <cell r="X1493">
            <v>2</v>
          </cell>
          <cell r="Y1493">
            <v>3</v>
          </cell>
          <cell r="Z1493">
            <v>1</v>
          </cell>
          <cell r="AB1493" t="str">
            <v>terrestrial</v>
          </cell>
          <cell r="AE1493" t="str">
            <v>yes</v>
          </cell>
          <cell r="AF1493" t="str">
            <v>unknown</v>
          </cell>
          <cell r="AI1493">
            <v>10</v>
          </cell>
          <cell r="AW1493" t="str">
            <v>Ingen kjent effekt</v>
          </cell>
          <cell r="AX1493" t="str">
            <v>Ingen kjent effekt</v>
          </cell>
          <cell r="BC1493" t="str">
            <v>Ingen kjent effekt</v>
          </cell>
          <cell r="BD1493" t="str">
            <v>Ingen kjent effekt</v>
          </cell>
          <cell r="BK1493" t="str">
            <v>unknown:Asia</v>
          </cell>
          <cell r="DI1493">
            <v>0</v>
          </cell>
        </row>
        <row r="1494">
          <cell r="B1494" t="str">
            <v>Spiraea ×cinerea</v>
          </cell>
          <cell r="C1494" t="str">
            <v>Zabel</v>
          </cell>
          <cell r="D1494" t="str">
            <v>gråspirea</v>
          </cell>
          <cell r="E1494">
            <v>160901</v>
          </cell>
          <cell r="F1494">
            <v>103508</v>
          </cell>
          <cell r="G1494" t="str">
            <v>ExpertGroups/Karplanter/N</v>
          </cell>
          <cell r="H1494" t="str">
            <v>Karplanter</v>
          </cell>
          <cell r="I1494" t="str">
            <v>Karplanter</v>
          </cell>
          <cell r="J1494" t="str">
            <v>AlienSpecie</v>
          </cell>
          <cell r="N1494">
            <v>3</v>
          </cell>
          <cell r="Q1494">
            <v>1</v>
          </cell>
          <cell r="T1494" t="str">
            <v>LO</v>
          </cell>
          <cell r="U1494">
            <v>2</v>
          </cell>
          <cell r="V1494" t="str">
            <v>3B,1</v>
          </cell>
          <cell r="X1494">
            <v>2</v>
          </cell>
          <cell r="Y1494">
            <v>2</v>
          </cell>
          <cell r="Z1494">
            <v>1</v>
          </cell>
          <cell r="AA1494">
            <v>1989</v>
          </cell>
          <cell r="AB1494" t="str">
            <v>terrestrial</v>
          </cell>
          <cell r="AD1494" t="str">
            <v>unknown</v>
          </cell>
          <cell r="AE1494" t="str">
            <v>yes</v>
          </cell>
          <cell r="AF1494" t="str">
            <v>unknown</v>
          </cell>
          <cell r="AG1494">
            <v>1989</v>
          </cell>
          <cell r="AH1494" t="str">
            <v>Ho Bergen: Storetveitvatnet</v>
          </cell>
          <cell r="AI1494">
            <v>10</v>
          </cell>
          <cell r="AL1494">
            <v>1</v>
          </cell>
          <cell r="AM1494" t="str">
            <v>importDirect</v>
          </cell>
          <cell r="AN1494">
            <v>3</v>
          </cell>
          <cell r="AO1494" t="str">
            <v>introductionEscaped</v>
          </cell>
          <cell r="AP1494" t="str">
            <v>Øs,OsA,Bu,Aa,Va,Ro,Ho,Sf</v>
          </cell>
          <cell r="AQ1494">
            <v>60</v>
          </cell>
          <cell r="AR1494">
            <v>4</v>
          </cell>
          <cell r="AS1494">
            <v>240</v>
          </cell>
          <cell r="AT1494">
            <v>60000</v>
          </cell>
          <cell r="AU1494">
            <v>720</v>
          </cell>
          <cell r="AV1494">
            <v>80</v>
          </cell>
          <cell r="AW1494" t="str">
            <v>Ingen kjent effekt</v>
          </cell>
          <cell r="AX1494" t="str">
            <v>Ingen kjent effekt</v>
          </cell>
          <cell r="BC1494" t="str">
            <v>Ingen kjent effekt</v>
          </cell>
          <cell r="BD1494" t="str">
            <v>Ingen kjent effekt</v>
          </cell>
          <cell r="BE1494" t="str">
            <v>no</v>
          </cell>
          <cell r="BF1494" t="str">
            <v>no</v>
          </cell>
          <cell r="BK1494" t="str">
            <v>unknown:Europe,Asia</v>
          </cell>
          <cell r="BM1494" t="str">
            <v>temperate_boreal:Europe|temperate_nemoral:Europe</v>
          </cell>
          <cell r="BO1494">
            <v>2</v>
          </cell>
          <cell r="BP1494" t="str">
            <v>X</v>
          </cell>
          <cell r="BR1494" t="str">
            <v>RedListCategoryLevel</v>
          </cell>
          <cell r="BT1494">
            <v>3</v>
          </cell>
          <cell r="BW1494" t="str">
            <v>SpreadYearlyIncreaseObservations</v>
          </cell>
          <cell r="BX1494">
            <v>223</v>
          </cell>
          <cell r="BY1494">
            <v>1</v>
          </cell>
          <cell r="CB1494" t="str">
            <v>T4,T35,T37-C-3,T43,T40</v>
          </cell>
          <cell r="CC1494">
            <v>1</v>
          </cell>
          <cell r="CH1494">
            <v>1</v>
          </cell>
          <cell r="CM1494">
            <v>1</v>
          </cell>
          <cell r="CQ1494">
            <v>1</v>
          </cell>
          <cell r="CU1494">
            <v>1</v>
          </cell>
          <cell r="CX1494">
            <v>0</v>
          </cell>
          <cell r="CY1494">
            <v>1</v>
          </cell>
          <cell r="DB1494">
            <v>0</v>
          </cell>
          <cell r="DC1494" t="str">
            <v>Gråspirea &lt;em&gt;Spiraea &lt;/em&gt;x &lt;em&gt;cinerea &lt;/em&gt;er en vel 1 m høy prydbusk som er fremstilt ved hybridisering mellom den sørøsteuropeisk-sentralasiatiske &lt;em&gt;S. hypericifolia&lt;/em&gt; og den nordøstitalienske-slovenske &lt;em&gt;S. cana&lt;/em&gt;. Den er frøsteril og setter heller ikke mye rotskudd.&lt;br/&gt;Det er sannsynlig at det forvillete materialet som er ført til brudespirea &lt;i&gt;S. &lt;/i&gt;x &lt;i&gt;arguta &lt;/i&gt;er heterogent og at en betydelig del av det kan høre til &lt;i&gt;S. &lt;/i&gt;x &lt;i&gt;cinerea&lt;/i&gt; &amp;#39:Grefsheim&amp;#39:, den kultivaren som for tida omsettes som &amp;#39:brudespirea&amp;#39:. Herbariematerialet er ikke blitt revidert med tanke på dette. &lt;br/&gt;</v>
          </cell>
          <cell r="DD1494" t="str">
            <v>&lt;p&gt;Siden første funn av forvillet plante av gråspirea &lt;em&gt;Spiraea &lt;/em&gt;x &lt;i&gt;cinerea&lt;/i&gt; i 1989 i Ho Bergen er hybriden registrert 15 ganger, på knapt 30 år, i kyst/lavland mellom Østfold og Leikanger i Sogn og Fjordane. Arten synes bare å være gjenstående etter hageutkast etc., med liten eller ingen spredning med rotskudd. Herdigheten tilsier at den i fremtiden kan bli funnet både lengre inn i landet og lenger nord.&lt;/p&gt;</v>
          </cell>
          <cell r="DE1494" t="str">
            <v>Gråspirea produserer ikke frø, men har klonal vekst med rotskudd og kan danne små kratt. Det forvillete materialet er muligens den norske kultivaren &amp;#39:Grefsheim&amp;#39: som ble "funnet" i en planteskole i Nes i He Ringsaker i 1949. Den kom på markedet i 1950-årene og blir ca. 2 m høy, litt høyere enn gråspirea i vid forstand. &amp;#39:Grefsheim&amp;#39: er handelsvare og markedsføres med herdighet 5 (kyst)-7 (innland). Den spres ut hovedsakelig (eller bare) med hageutkast.</v>
          </cell>
          <cell r="DF1494" t="str">
            <v>Invasjonspotensialet er moderat, en kombinasjon av begrenset (til moderat) median levetid og moderat ekspansjonshastighet.</v>
          </cell>
          <cell r="DG1494" t="str">
            <v>Arten er registrert i veikant, skogkant og kratt og på fylling. Gråspirea har ingen kjent negativ økologisk effekt.</v>
          </cell>
          <cell r="DH1494" t="str">
            <v>&lt;p&gt;Gråspirea vurderes til låg økologisk risiko, og bare på grunn av invasjonspotensialet. Sjøl om en del av materialet som foreløpig er registrert som brudespires, skulle høre til gråspirea, påvirker dette neppe risikokategorien. Estimert forekomstareal måtte nesten tidobles (fra 240 til over 2000 km2) før arten landet i en annen risikokategori.&lt;/p&gt;</v>
          </cell>
          <cell r="DI1494">
            <v>1</v>
          </cell>
        </row>
        <row r="1495">
          <cell r="B1495" t="str">
            <v>Stachys annua</v>
          </cell>
          <cell r="C1495" t="str">
            <v>(L.) L.</v>
          </cell>
          <cell r="D1495" t="str">
            <v>orientsvinerot</v>
          </cell>
          <cell r="E1495">
            <v>62329</v>
          </cell>
          <cell r="F1495">
            <v>102369</v>
          </cell>
          <cell r="G1495" t="str">
            <v>ExpertGroups/Karplanter/N</v>
          </cell>
          <cell r="H1495" t="str">
            <v>Karplanter</v>
          </cell>
          <cell r="I1495" t="str">
            <v>Karplanter</v>
          </cell>
          <cell r="J1495" t="str">
            <v>NotApplicable</v>
          </cell>
          <cell r="M1495" t="str">
            <v>canNotEstablishWithin50years</v>
          </cell>
          <cell r="X1495">
            <v>1</v>
          </cell>
          <cell r="Y1495">
            <v>1</v>
          </cell>
          <cell r="Z1495">
            <v>1</v>
          </cell>
          <cell r="AA1495">
            <v>1881</v>
          </cell>
          <cell r="AB1495" t="str">
            <v>terrestrial</v>
          </cell>
          <cell r="AD1495" t="str">
            <v>origin</v>
          </cell>
          <cell r="AE1495" t="str">
            <v>yes</v>
          </cell>
          <cell r="AF1495" t="str">
            <v>unknown</v>
          </cell>
          <cell r="AI1495">
            <v>1</v>
          </cell>
          <cell r="AJ1495" t="str">
            <v>V</v>
          </cell>
          <cell r="AW1495" t="str">
            <v>Ingen kjent effekt</v>
          </cell>
          <cell r="AX1495" t="str">
            <v>Ingen kjent effekt</v>
          </cell>
          <cell r="BC1495" t="str">
            <v>Ingen kjent effekt</v>
          </cell>
          <cell r="BD1495" t="str">
            <v>Ingen kjent effekt</v>
          </cell>
          <cell r="BK1495" t="str">
            <v>temperate_nemoral:Europe,Asia|temperate_dry:Europe,Asia|subtropic_mediterranean:Europe,Asia,Africa</v>
          </cell>
          <cell r="BM1495" t="str">
            <v>temperate_nemoral:Europe,Asia|temperate_dry:Europe,Asia|subtropic_mediterranean:Europe,Asia,Africa</v>
          </cell>
          <cell r="DI1495">
            <v>1</v>
          </cell>
        </row>
        <row r="1496">
          <cell r="B1496" t="str">
            <v>Stachys cretica salviifolia</v>
          </cell>
          <cell r="C1496" t="str">
            <v>(Ten.) Rech.f.</v>
          </cell>
          <cell r="D1496" t="str">
            <v>salviesvinerot</v>
          </cell>
          <cell r="E1496">
            <v>138031</v>
          </cell>
          <cell r="F1496">
            <v>102373</v>
          </cell>
          <cell r="G1496" t="str">
            <v>ExpertGroups/Karplanter/N</v>
          </cell>
          <cell r="H1496" t="str">
            <v>Karplanter</v>
          </cell>
          <cell r="I1496" t="str">
            <v>Karplanter</v>
          </cell>
          <cell r="J1496" t="str">
            <v>NotApplicable</v>
          </cell>
          <cell r="M1496" t="str">
            <v>canNotEstablishWithin50years</v>
          </cell>
          <cell r="AA1496">
            <v>1898</v>
          </cell>
          <cell r="AB1496" t="str">
            <v>terrestrial</v>
          </cell>
          <cell r="AD1496" t="str">
            <v>unknown</v>
          </cell>
          <cell r="AE1496" t="str">
            <v>no</v>
          </cell>
          <cell r="AF1496" t="str">
            <v>unknown</v>
          </cell>
          <cell r="AI1496">
            <v>5</v>
          </cell>
          <cell r="AJ1496" t="str">
            <v>V</v>
          </cell>
          <cell r="AW1496" t="str">
            <v>Ingen kjent effekt</v>
          </cell>
          <cell r="AX1496" t="str">
            <v>Ingen kjent effekt</v>
          </cell>
          <cell r="BC1496" t="str">
            <v>Ingen kjent effekt</v>
          </cell>
          <cell r="BD1496" t="str">
            <v>Ingen kjent effekt</v>
          </cell>
          <cell r="BK1496" t="str">
            <v>subtropic_mediterranean:Europe,Asia</v>
          </cell>
          <cell r="BM1496" t="str">
            <v>subtropic_mediterranean:Europe,Asia</v>
          </cell>
          <cell r="DI1496">
            <v>0</v>
          </cell>
        </row>
        <row r="1497">
          <cell r="B1497" t="str">
            <v>Stachys germanica</v>
          </cell>
          <cell r="C1497" t="str">
            <v>L.</v>
          </cell>
          <cell r="D1497" t="str">
            <v>kranssvinerot</v>
          </cell>
          <cell r="E1497">
            <v>62334</v>
          </cell>
          <cell r="F1497">
            <v>102374</v>
          </cell>
          <cell r="G1497" t="str">
            <v>ExpertGroups/Karplanter/N</v>
          </cell>
          <cell r="H1497" t="str">
            <v>Karplanter</v>
          </cell>
          <cell r="I1497" t="str">
            <v>Karplanter</v>
          </cell>
          <cell r="J1497" t="str">
            <v>AlienSpecie</v>
          </cell>
          <cell r="N1497">
            <v>1</v>
          </cell>
          <cell r="Q1497">
            <v>1</v>
          </cell>
          <cell r="T1497" t="str">
            <v>NK</v>
          </cell>
          <cell r="U1497">
            <v>1</v>
          </cell>
          <cell r="V1497" t="str">
            <v>1,1</v>
          </cell>
          <cell r="X1497">
            <v>1</v>
          </cell>
          <cell r="Y1497">
            <v>1</v>
          </cell>
          <cell r="Z1497">
            <v>1</v>
          </cell>
          <cell r="AA1497">
            <v>1974</v>
          </cell>
          <cell r="AB1497" t="str">
            <v>terrestrial</v>
          </cell>
          <cell r="AD1497" t="str">
            <v>unknown</v>
          </cell>
          <cell r="AE1497" t="str">
            <v>yes</v>
          </cell>
          <cell r="AF1497" t="str">
            <v>unknown</v>
          </cell>
          <cell r="AG1497">
            <v>1974</v>
          </cell>
          <cell r="AH1497" t="str">
            <v>Ak Asker: Bjerkås</v>
          </cell>
          <cell r="AI1497">
            <v>5</v>
          </cell>
          <cell r="AJ1497" t="str">
            <v>V</v>
          </cell>
          <cell r="AP1497" t="str">
            <v>OsA</v>
          </cell>
          <cell r="AQ1497">
            <v>4</v>
          </cell>
          <cell r="AR1497">
            <v>2</v>
          </cell>
          <cell r="AS1497">
            <v>8</v>
          </cell>
          <cell r="AT1497">
            <v>1</v>
          </cell>
          <cell r="AU1497">
            <v>4</v>
          </cell>
          <cell r="AV1497">
            <v>50</v>
          </cell>
          <cell r="AW1497" t="str">
            <v>Ingen kjent effekt</v>
          </cell>
          <cell r="AX1497" t="str">
            <v>Ingen kjent effekt</v>
          </cell>
          <cell r="BC1497" t="str">
            <v>Ingen kjent effekt</v>
          </cell>
          <cell r="BD1497" t="str">
            <v>Ingen kjent effekt</v>
          </cell>
          <cell r="BE1497" t="str">
            <v>no</v>
          </cell>
          <cell r="BF1497" t="str">
            <v>no</v>
          </cell>
          <cell r="BG1497" t="str">
            <v>V</v>
          </cell>
          <cell r="BK1497" t="str">
            <v>temperate_nemoral:Europe,Asia|temperate_dry:Europe,Asia|subtropic_mediterranean:Europe,Asia,Africa</v>
          </cell>
          <cell r="BM1497" t="str">
            <v>temperate_nemoral:Europe,Asia|temperate_dry:Europe,Asia|subtropic_mediterranean:Europe,Asia,Africa</v>
          </cell>
          <cell r="BO1497">
            <v>1</v>
          </cell>
          <cell r="BP1497" t="str">
            <v>X</v>
          </cell>
          <cell r="BR1497" t="str">
            <v>RedListCategoryLevel</v>
          </cell>
          <cell r="BT1497">
            <v>1</v>
          </cell>
          <cell r="BW1497" t="str">
            <v>SpreadYearlyIncreaseCalculatedExpansionSpeed</v>
          </cell>
          <cell r="BX1497">
            <v>0</v>
          </cell>
          <cell r="BY1497">
            <v>1</v>
          </cell>
          <cell r="CB1497" t="str">
            <v>T32-C-5,T40</v>
          </cell>
          <cell r="CC1497">
            <v>1</v>
          </cell>
          <cell r="CH1497">
            <v>1</v>
          </cell>
          <cell r="CM1497">
            <v>1</v>
          </cell>
          <cell r="CQ1497">
            <v>1</v>
          </cell>
          <cell r="CU1497">
            <v>1</v>
          </cell>
          <cell r="CX1497">
            <v>0</v>
          </cell>
          <cell r="CY1497">
            <v>1</v>
          </cell>
          <cell r="DB1497">
            <v>0</v>
          </cell>
          <cell r="DC1497" t="str">
            <v>Kranssvinerot &lt;i&gt;Stachys germanica&lt;/i&gt; er en flerårig urt fra Mellom- og Sør-Europa, Nord-Afrika og Vest-Asia, særlig i Middelhavsområdet. Den har frøformering og noe klonal vekst, men frøsettingen i Norge synes å være meget begrenset, dersom den forekommer. Arten vokser i et lite område, på veikanter og grunnlende på skrenter på kalkgrunn.</v>
          </cell>
          <cell r="DD1497" t="str">
            <v>&lt;p&gt;Kranssvinerot har hatt &amp;#233:n bestand ved Bjerkås i Ak Asker, i hvert fall siden 1974, men har ikke spredt seg vesentlig og er ikke dukket opp på andre steder. Arten antas å være stabil i Norge, men er ikke ekspansiv.&lt;/p&gt;</v>
          </cell>
          <cell r="DE1497" t="str">
            <v>Intet er kjent om hvordan arten er kommet til Norge. Den er ikke kjent med stabil forekomst i våre naboland, knapt med tilfeldige forekomster heller.</v>
          </cell>
          <cell r="DF1497" t="str">
            <v>Invasjonspotensialet er lite, med kort (til begrenset) median levetid og ingen ekspansjon.</v>
          </cell>
          <cell r="DG1497" t="str">
            <v>Ingen kjent negativ økologisk effekt er knyttet til arten.</v>
          </cell>
          <cell r="DH1497" t="str">
            <v>&lt;p&gt;Kranssvinerot vurderes til ingen kjent økologisk risiko.&lt;/p&gt;</v>
          </cell>
          <cell r="DI1497">
            <v>0</v>
          </cell>
        </row>
        <row r="1498">
          <cell r="B1498" t="str">
            <v>Stachys menthifolia</v>
          </cell>
          <cell r="C1498" t="str">
            <v>Vis.</v>
          </cell>
          <cell r="D1498" t="str">
            <v>myntesvinerot</v>
          </cell>
          <cell r="E1498">
            <v>62336</v>
          </cell>
          <cell r="F1498">
            <v>102376</v>
          </cell>
          <cell r="G1498" t="str">
            <v>ExpertGroups/Karplanter/N</v>
          </cell>
          <cell r="H1498" t="str">
            <v>Karplanter</v>
          </cell>
          <cell r="I1498" t="str">
            <v>Karplanter</v>
          </cell>
          <cell r="J1498" t="str">
            <v>NotApplicable</v>
          </cell>
          <cell r="M1498" t="str">
            <v>canNotEstablishWithin50years</v>
          </cell>
          <cell r="AA1498">
            <v>1968</v>
          </cell>
          <cell r="AB1498" t="str">
            <v>terrestrial</v>
          </cell>
          <cell r="AD1498" t="str">
            <v>unknown</v>
          </cell>
          <cell r="AE1498" t="str">
            <v>no</v>
          </cell>
          <cell r="AF1498" t="str">
            <v>unknown</v>
          </cell>
          <cell r="AI1498">
            <v>5</v>
          </cell>
          <cell r="AJ1498" t="str">
            <v>V</v>
          </cell>
          <cell r="AW1498" t="str">
            <v>Ingen kjent effekt</v>
          </cell>
          <cell r="AX1498" t="str">
            <v>Ingen kjent effekt</v>
          </cell>
          <cell r="BC1498" t="str">
            <v>Ingen kjent effekt</v>
          </cell>
          <cell r="BD1498" t="str">
            <v>Ingen kjent effekt</v>
          </cell>
          <cell r="BK1498" t="str">
            <v>temperate_nemoral:Europe|subtropic_mediterranean:Europe</v>
          </cell>
          <cell r="BM1498" t="str">
            <v>temperate_nemoral:Europe|subtropic_mediterranean:Europe</v>
          </cell>
          <cell r="DI1498">
            <v>0</v>
          </cell>
        </row>
        <row r="1499">
          <cell r="B1499" t="str">
            <v>Stachys recta</v>
          </cell>
          <cell r="C1499" t="str">
            <v>L.</v>
          </cell>
          <cell r="D1499" t="str">
            <v>legesvinerot</v>
          </cell>
          <cell r="E1499">
            <v>138035</v>
          </cell>
          <cell r="F1499">
            <v>102379</v>
          </cell>
          <cell r="G1499" t="str">
            <v>ExpertGroups/Karplanter/N</v>
          </cell>
          <cell r="H1499" t="str">
            <v>Karplanter</v>
          </cell>
          <cell r="I1499" t="str">
            <v>Karplanter</v>
          </cell>
          <cell r="J1499" t="str">
            <v>NotApplicable</v>
          </cell>
          <cell r="M1499" t="str">
            <v>canNotEstablishWithin50years</v>
          </cell>
          <cell r="AA1499">
            <v>1901</v>
          </cell>
          <cell r="AB1499" t="str">
            <v>terrestrial</v>
          </cell>
          <cell r="AD1499" t="str">
            <v>origin,unknown</v>
          </cell>
          <cell r="AE1499" t="str">
            <v>no</v>
          </cell>
          <cell r="AF1499" t="str">
            <v>unknown</v>
          </cell>
          <cell r="AI1499">
            <v>3</v>
          </cell>
          <cell r="AJ1499" t="str">
            <v>V</v>
          </cell>
          <cell r="AW1499" t="str">
            <v>Ingen kjent effekt</v>
          </cell>
          <cell r="AX1499" t="str">
            <v>Ingen kjent effekt</v>
          </cell>
          <cell r="BC1499" t="str">
            <v>Ingen kjent effekt</v>
          </cell>
          <cell r="BD1499" t="str">
            <v>Ingen kjent effekt</v>
          </cell>
          <cell r="BK1499" t="str">
            <v>temperate_dry:Europe,Asia|subtropic_mediterranean:Europe,Asia</v>
          </cell>
          <cell r="BM1499" t="str">
            <v>temperate_dry:Europe,Asia|subtropic_mediterranean:Europe,Asia</v>
          </cell>
          <cell r="DI1499">
            <v>0</v>
          </cell>
        </row>
        <row r="1500">
          <cell r="B1500" t="str">
            <v>Stenotaphrum secundatum</v>
          </cell>
          <cell r="C1500" t="str">
            <v>(Walter) Kuntze</v>
          </cell>
          <cell r="D1500" t="str">
            <v>bøffelgras</v>
          </cell>
          <cell r="E1500">
            <v>138080</v>
          </cell>
          <cell r="F1500">
            <v>100209</v>
          </cell>
          <cell r="G1500" t="str">
            <v>ExpertGroups/Karplanter/N</v>
          </cell>
          <cell r="H1500" t="str">
            <v>Karplanter</v>
          </cell>
          <cell r="I1500" t="str">
            <v>Karplanter</v>
          </cell>
          <cell r="J1500" t="str">
            <v>NotApplicable</v>
          </cell>
          <cell r="M1500" t="str">
            <v>canNotEstablishWithin50years</v>
          </cell>
          <cell r="AA1500">
            <v>2004</v>
          </cell>
          <cell r="AB1500" t="str">
            <v>terrestrial</v>
          </cell>
          <cell r="AD1500" t="str">
            <v>origin</v>
          </cell>
          <cell r="AE1500" t="str">
            <v>no</v>
          </cell>
          <cell r="AF1500" t="str">
            <v>unknown</v>
          </cell>
          <cell r="AI1500">
            <v>5</v>
          </cell>
          <cell r="AJ1500" t="str">
            <v>V</v>
          </cell>
          <cell r="AW1500" t="str">
            <v>Ingen kjent effekt</v>
          </cell>
          <cell r="AX1500" t="str">
            <v>Ingen kjent effekt</v>
          </cell>
          <cell r="BC1500" t="str">
            <v>Ingen kjent effekt</v>
          </cell>
          <cell r="BD1500" t="str">
            <v>Ingen kjent effekt</v>
          </cell>
          <cell r="BK1500" t="str">
            <v>subtropic_unspecified:Africa,NorthAndCentralAmerica,SouthAmerica|tropic:Africa,NorthAndCentralAmerica,SouthAmerica</v>
          </cell>
          <cell r="BM1500" t="str">
            <v>subtropic_unspecified:Europe,Asia,Africa,Oceania,NorthAndCentralAmerica,SouthAmerica|tropic:Asia,Africa,Oceania,NorthAndCentralAmerica,SouthAmerica</v>
          </cell>
          <cell r="DI1500">
            <v>0</v>
          </cell>
        </row>
        <row r="1501">
          <cell r="B1501" t="str">
            <v>Styrax americanus</v>
          </cell>
          <cell r="C1501" t="str">
            <v>Lam.</v>
          </cell>
          <cell r="E1501">
            <v>140848</v>
          </cell>
          <cell r="F1501">
            <v>170039</v>
          </cell>
          <cell r="G1501" t="str">
            <v>ExpertGroups/Karplanter/N</v>
          </cell>
          <cell r="H1501" t="str">
            <v>Karplanter</v>
          </cell>
          <cell r="I1501" t="str">
            <v>Karplanter</v>
          </cell>
          <cell r="J1501" t="str">
            <v>NotApplicable</v>
          </cell>
          <cell r="M1501" t="str">
            <v>canNotEstablishWithin50years</v>
          </cell>
          <cell r="AA1501">
            <v>2007</v>
          </cell>
          <cell r="AB1501" t="str">
            <v>terrestrial</v>
          </cell>
          <cell r="AD1501" t="str">
            <v>unknown</v>
          </cell>
          <cell r="AE1501" t="str">
            <v>no</v>
          </cell>
          <cell r="AF1501" t="str">
            <v>unknown</v>
          </cell>
          <cell r="AI1501">
            <v>10</v>
          </cell>
          <cell r="AJ1501" t="str">
            <v>V</v>
          </cell>
          <cell r="AW1501" t="str">
            <v>Ingen kjent effekt</v>
          </cell>
          <cell r="AX1501" t="str">
            <v>Ingen kjent effekt</v>
          </cell>
          <cell r="BC1501" t="str">
            <v>Ingen kjent effekt</v>
          </cell>
          <cell r="BD1501" t="str">
            <v>Ingen kjent effekt</v>
          </cell>
          <cell r="BK1501" t="str">
            <v>temperate_nemoral:NorthAndCentralAmerica|subtropic_humid:NorthAndCentralAmerica</v>
          </cell>
          <cell r="BM1501" t="str">
            <v>temperate_nemoral:NorthAndCentralAmerica|subtropic_humid:NorthAndCentralAmerica</v>
          </cell>
          <cell r="DI1501">
            <v>0</v>
          </cell>
        </row>
        <row r="1502">
          <cell r="B1502" t="str">
            <v>Symphoricarpos orbiculatus</v>
          </cell>
          <cell r="C1502" t="str">
            <v>Moench</v>
          </cell>
          <cell r="D1502" t="str">
            <v>rosesnøbær</v>
          </cell>
          <cell r="E1502">
            <v>144138</v>
          </cell>
          <cell r="F1502">
            <v>101724</v>
          </cell>
          <cell r="G1502" t="str">
            <v>ExpertGroups/Karplanter/N</v>
          </cell>
          <cell r="H1502" t="str">
            <v>Karplanter</v>
          </cell>
          <cell r="I1502" t="str">
            <v>Karplanter</v>
          </cell>
          <cell r="J1502" t="str">
            <v>NotApplicable</v>
          </cell>
          <cell r="M1502" t="str">
            <v>canNotEstablishWithin50years</v>
          </cell>
          <cell r="X1502">
            <v>1</v>
          </cell>
          <cell r="Y1502">
            <v>1</v>
          </cell>
          <cell r="Z1502">
            <v>1</v>
          </cell>
          <cell r="AA1502">
            <v>1900</v>
          </cell>
          <cell r="AB1502" t="str">
            <v>terrestrial</v>
          </cell>
          <cell r="AD1502" t="str">
            <v>unknown</v>
          </cell>
          <cell r="AE1502" t="str">
            <v>yes</v>
          </cell>
          <cell r="AF1502" t="str">
            <v>unknown</v>
          </cell>
          <cell r="AI1502">
            <v>15</v>
          </cell>
          <cell r="AJ1502" t="str">
            <v>V</v>
          </cell>
          <cell r="AW1502" t="str">
            <v>Ingen kjent effekt</v>
          </cell>
          <cell r="AX1502" t="str">
            <v>Ingen kjent effekt</v>
          </cell>
          <cell r="BC1502" t="str">
            <v>Ingen kjent effekt</v>
          </cell>
          <cell r="BD1502" t="str">
            <v>Ingen kjent effekt</v>
          </cell>
          <cell r="BK1502" t="str">
            <v>temperate_nemoral:NorthAndCentralAmerica|subtropic_unspecified:NorthAndCentralAmerica</v>
          </cell>
          <cell r="BM1502" t="str">
            <v>temperate_nemoral:Europe,Oceania,NorthAndCentralAmerica|subtropic_unspecified:NorthAndCentralAmerica|subtropic_mediterranean:Europe,Oceania</v>
          </cell>
          <cell r="DI1502">
            <v>0</v>
          </cell>
        </row>
        <row r="1503">
          <cell r="B1503" t="str">
            <v>Symphoricarpos ×chenaultii</v>
          </cell>
          <cell r="C1503" t="str">
            <v>Rehder</v>
          </cell>
          <cell r="D1503" t="str">
            <v>kystsnøbær</v>
          </cell>
          <cell r="E1503">
            <v>138155</v>
          </cell>
          <cell r="F1503">
            <v>101723</v>
          </cell>
          <cell r="G1503" t="str">
            <v>ExpertGroups/Karplanter/N</v>
          </cell>
          <cell r="H1503" t="str">
            <v>Karplanter</v>
          </cell>
          <cell r="I1503" t="str">
            <v>Karplanter</v>
          </cell>
          <cell r="J1503" t="str">
            <v>NotApplicable</v>
          </cell>
          <cell r="M1503" t="str">
            <v>canNotEstablishWithin50years</v>
          </cell>
          <cell r="AA1503">
            <v>2015</v>
          </cell>
          <cell r="AB1503" t="str">
            <v>terrestrial</v>
          </cell>
          <cell r="AD1503" t="str">
            <v>unknown</v>
          </cell>
          <cell r="AE1503" t="str">
            <v>no</v>
          </cell>
          <cell r="AF1503" t="str">
            <v>unknown</v>
          </cell>
          <cell r="AI1503">
            <v>15</v>
          </cell>
          <cell r="AJ1503" t="str">
            <v>V</v>
          </cell>
          <cell r="AW1503" t="str">
            <v>Ingen kjent effekt</v>
          </cell>
          <cell r="AX1503" t="str">
            <v>Ingen kjent effekt</v>
          </cell>
          <cell r="BC1503" t="str">
            <v>Ingen kjent effekt</v>
          </cell>
          <cell r="BD1503" t="str">
            <v>Ingen kjent effekt</v>
          </cell>
          <cell r="BK1503" t="str">
            <v>unknown:NorthAndCentralAmerica</v>
          </cell>
          <cell r="BM1503" t="str">
            <v>temperate_nemoral:Europe</v>
          </cell>
          <cell r="DI1503">
            <v>0</v>
          </cell>
        </row>
        <row r="1504">
          <cell r="B1504" t="str">
            <v>Symphyotrichum cordifolium</v>
          </cell>
          <cell r="C1504" t="str">
            <v>(L.) G.L.Nesom</v>
          </cell>
          <cell r="D1504" t="str">
            <v>hjerteasters</v>
          </cell>
          <cell r="E1504">
            <v>138177</v>
          </cell>
          <cell r="F1504">
            <v>100833</v>
          </cell>
          <cell r="G1504" t="str">
            <v>ExpertGroups/Karplanter/N</v>
          </cell>
          <cell r="H1504" t="str">
            <v>Karplanter</v>
          </cell>
          <cell r="I1504" t="str">
            <v>Karplanter</v>
          </cell>
          <cell r="J1504" t="str">
            <v>AlienSpecie</v>
          </cell>
          <cell r="N1504">
            <v>2</v>
          </cell>
          <cell r="O1504" t="str">
            <v>V</v>
          </cell>
          <cell r="Q1504">
            <v>1</v>
          </cell>
          <cell r="T1504" t="str">
            <v>LO</v>
          </cell>
          <cell r="U1504">
            <v>2</v>
          </cell>
          <cell r="V1504" t="str">
            <v>2AB,1</v>
          </cell>
          <cell r="W1504" t="str">
            <v>NK</v>
          </cell>
          <cell r="X1504">
            <v>1</v>
          </cell>
          <cell r="Y1504">
            <v>1</v>
          </cell>
          <cell r="Z1504">
            <v>1</v>
          </cell>
          <cell r="AA1504">
            <v>1910</v>
          </cell>
          <cell r="AB1504" t="str">
            <v>terrestrial</v>
          </cell>
          <cell r="AD1504" t="str">
            <v>unknown</v>
          </cell>
          <cell r="AE1504" t="str">
            <v>yes</v>
          </cell>
          <cell r="AF1504" t="str">
            <v>unknown</v>
          </cell>
          <cell r="AG1504">
            <v>1910</v>
          </cell>
          <cell r="AH1504" t="str">
            <v>AA Tvedestrand: Nes verk</v>
          </cell>
          <cell r="AI1504">
            <v>10</v>
          </cell>
          <cell r="AJ1504" t="str">
            <v>V</v>
          </cell>
          <cell r="AL1504">
            <v>2</v>
          </cell>
          <cell r="AM1504" t="str">
            <v>importDirect</v>
          </cell>
          <cell r="AN1504">
            <v>1</v>
          </cell>
          <cell r="AO1504" t="str">
            <v>introductionEscaped</v>
          </cell>
          <cell r="AP1504" t="str">
            <v>OsA,Bu,Aa</v>
          </cell>
          <cell r="AQ1504">
            <v>12</v>
          </cell>
          <cell r="AR1504">
            <v>3</v>
          </cell>
          <cell r="AS1504">
            <v>36</v>
          </cell>
          <cell r="AT1504">
            <v>1840</v>
          </cell>
          <cell r="AU1504">
            <v>48</v>
          </cell>
          <cell r="AV1504">
            <v>50</v>
          </cell>
          <cell r="AW1504" t="str">
            <v>Ingen kjent effekt</v>
          </cell>
          <cell r="AX1504" t="str">
            <v>Ingen kjent effekt</v>
          </cell>
          <cell r="BC1504" t="str">
            <v>Ingen kjent effekt</v>
          </cell>
          <cell r="BD1504" t="str">
            <v>Ingen kjent effekt</v>
          </cell>
          <cell r="BE1504" t="str">
            <v>no</v>
          </cell>
          <cell r="BF1504" t="str">
            <v>no</v>
          </cell>
          <cell r="BG1504" t="str">
            <v>V</v>
          </cell>
          <cell r="BK1504" t="str">
            <v>temperate_nemoral:NorthAndCentralAmerica</v>
          </cell>
          <cell r="BM1504" t="str">
            <v>temperate_nemoral:Europe,NorthAndCentralAmerica</v>
          </cell>
          <cell r="BO1504">
            <v>2</v>
          </cell>
          <cell r="BR1504" t="str">
            <v>RedListCategoryLevel</v>
          </cell>
          <cell r="BT1504">
            <v>2</v>
          </cell>
          <cell r="BV1504" t="str">
            <v>X</v>
          </cell>
          <cell r="BW1504" t="str">
            <v>SpreadYearlyIncreaseCalculatedExpansionSpeed</v>
          </cell>
          <cell r="BX1504">
            <v>56.88</v>
          </cell>
          <cell r="BY1504">
            <v>1</v>
          </cell>
          <cell r="CB1504" t="str">
            <v>T4-C-3,T40,T43</v>
          </cell>
          <cell r="CC1504">
            <v>1</v>
          </cell>
          <cell r="CH1504">
            <v>1</v>
          </cell>
          <cell r="CM1504">
            <v>1</v>
          </cell>
          <cell r="CQ1504">
            <v>1</v>
          </cell>
          <cell r="CU1504">
            <v>1</v>
          </cell>
          <cell r="CX1504">
            <v>0</v>
          </cell>
          <cell r="CY1504">
            <v>1</v>
          </cell>
          <cell r="DB1504">
            <v>0</v>
          </cell>
          <cell r="DC1504" t="str">
            <v>Hjerteasters &lt;i&gt;Symphyotrichum cordifolium&lt;/i&gt; er en flerårig urt fra østlige Nord-Amerika. Den formerer seg seksuelt med frø og har også klonal vekst med jordstengler. Fruktene har sveveapparat og kan spres med vind.</v>
          </cell>
          <cell r="DD1504" t="str">
            <v>&lt;p&gt;Hjerteasters er en flerårig prydplante som kun er funnet på tre lokaliteter. Arten er belagt gjentatte ganger fra Nes verk i AA Tvedestrand (1910, 1911, 1993, 1995, 1999 og 2003) og er etter alt å dømme etablert på denne lokaliteten. I 2007 ble arten observert forvillet i Oslo Slemdal og angitt som: "Tett bestand på 4x2 m, mest blad og 4 blomsterstengler. Helt naturalisert i alm-lindeskog." Det er derfor grunn til å tro at den er etablert også her. I 2014 ble den dokumentert fra Bu Drammen: Gulskogen gård "langs grøft i parken, forvillet", og også her er den etablert (A. Elven observ.). Informasjonen som foreligger, tyder på at arten i alle fall er i stand til å etablere seg i naturlig vegetasjon så sant den får sjansen.&lt;/p&gt;</v>
          </cell>
          <cell r="DE1504" t="str">
            <v>Arten har kommet inn som prydplante og er spredt i og ut fra og parker.</v>
          </cell>
          <cell r="DF1504" t="str">
            <v>Invasjonspotensialet er begrenset, med usikkerhet til lite, som en kombinasjon av begrenset median levetid og begrenset (til liten) ekspansjonshastighet. Tre forekomster gir et lite grunnlag for beregning av både median levetid og ekspansjonshastighet, men lang levetid og solid etablering på i alle fall ett (kanskje alle tre) av stedene gir en median levetid på nivå to. To av de tre forekomstene er dessuten etter år 2000, og dette indikerer en viss ekspansjonshastighet.</v>
          </cell>
          <cell r="DG1504" t="str">
            <v>Det er ingen kjente negative økologiske effekter knyttet til arten.</v>
          </cell>
          <cell r="DH1504" t="str">
            <v>&lt;p&gt;Hjerteasters vurderes åtil lav økologisk risiko, med usikkerhet til ingen kjent risiko. Den ble i 2012 vurdert til å ha ingen kjent risiko, men den havner denne gangen et knepp opp på invasjonspotensial fordi den tross alt har en viss median levetid og ett nytt funn på 2000-tallet sammenlignet med sist.&lt;/p&gt;</v>
          </cell>
          <cell r="DI1504">
            <v>0</v>
          </cell>
        </row>
        <row r="1505">
          <cell r="B1505" t="str">
            <v>Symphyotrichum laeve</v>
          </cell>
          <cell r="C1505" t="str">
            <v>(L.) Á.Löve &amp; D.Löve</v>
          </cell>
          <cell r="D1505" t="str">
            <v>snauasters</v>
          </cell>
          <cell r="E1505">
            <v>138184</v>
          </cell>
          <cell r="F1505">
            <v>100834</v>
          </cell>
          <cell r="G1505" t="str">
            <v>ExpertGroups/Karplanter/N</v>
          </cell>
          <cell r="H1505" t="str">
            <v>Karplanter</v>
          </cell>
          <cell r="I1505" t="str">
            <v>Karplanter</v>
          </cell>
          <cell r="J1505" t="str">
            <v>AlienSpecie</v>
          </cell>
          <cell r="N1505">
            <v>1</v>
          </cell>
          <cell r="P1505" t="str">
            <v>V</v>
          </cell>
          <cell r="Q1505">
            <v>1</v>
          </cell>
          <cell r="T1505" t="str">
            <v>NK</v>
          </cell>
          <cell r="U1505">
            <v>1</v>
          </cell>
          <cell r="V1505" t="str">
            <v>1,1</v>
          </cell>
          <cell r="W1505" t="str">
            <v>LO</v>
          </cell>
          <cell r="AA1505">
            <v>1921</v>
          </cell>
          <cell r="AB1505" t="str">
            <v>terrestrial</v>
          </cell>
          <cell r="AD1505" t="str">
            <v>unknown</v>
          </cell>
          <cell r="AE1505" t="str">
            <v>no</v>
          </cell>
          <cell r="AF1505" t="str">
            <v>unknown</v>
          </cell>
          <cell r="AI1505">
            <v>10</v>
          </cell>
          <cell r="AJ1505" t="str">
            <v>V</v>
          </cell>
          <cell r="AL1505">
            <v>2</v>
          </cell>
          <cell r="AM1505" t="str">
            <v>importDirect</v>
          </cell>
          <cell r="AN1505">
            <v>2</v>
          </cell>
          <cell r="AO1505" t="str">
            <v>introductionEscaped</v>
          </cell>
          <cell r="AP1505" t="str">
            <v>Øs,OsA,Ve,Te,Va</v>
          </cell>
          <cell r="AQ1505">
            <v>12</v>
          </cell>
          <cell r="AR1505">
            <v>3</v>
          </cell>
          <cell r="AS1505">
            <v>36</v>
          </cell>
          <cell r="AT1505">
            <v>11600</v>
          </cell>
          <cell r="AU1505">
            <v>36</v>
          </cell>
          <cell r="AV1505">
            <v>100</v>
          </cell>
          <cell r="AW1505" t="str">
            <v>Ingen kjent effekt</v>
          </cell>
          <cell r="AX1505" t="str">
            <v>Ingen kjent effekt</v>
          </cell>
          <cell r="BC1505" t="str">
            <v>Ingen kjent effekt</v>
          </cell>
          <cell r="BD1505" t="str">
            <v>Ingen kjent effekt</v>
          </cell>
          <cell r="BE1505" t="str">
            <v>no</v>
          </cell>
          <cell r="BF1505" t="str">
            <v>no</v>
          </cell>
          <cell r="BG1505" t="str">
            <v>V</v>
          </cell>
          <cell r="BK1505" t="str">
            <v>temperate_boreal:NorthAndCentralAmerica|temperate_nemoral:NorthAndCentralAmerica|temperate_dry:NorthAndCentralAmerica</v>
          </cell>
          <cell r="BM1505" t="str">
            <v>temperate_boreal:NorthAndCentralAmerica|temperate_nemoral:Europe,NorthAndCentralAmerica|temperate_dry:NorthAndCentralAmerica</v>
          </cell>
          <cell r="BO1505">
            <v>2</v>
          </cell>
          <cell r="BQ1505" t="str">
            <v>X</v>
          </cell>
          <cell r="BR1505" t="str">
            <v>RedListCategoryLevel</v>
          </cell>
          <cell r="BT1505">
            <v>1</v>
          </cell>
          <cell r="BU1505" t="str">
            <v>X</v>
          </cell>
          <cell r="BW1505" t="str">
            <v>SpreadYearlyIncreaseCalculatedExpansionSpeed</v>
          </cell>
          <cell r="BX1505">
            <v>23.58</v>
          </cell>
          <cell r="BY1505">
            <v>1</v>
          </cell>
          <cell r="CB1505" t="str">
            <v>T43,T35,T40</v>
          </cell>
          <cell r="CC1505">
            <v>1</v>
          </cell>
          <cell r="CH1505">
            <v>1</v>
          </cell>
          <cell r="CM1505">
            <v>1</v>
          </cell>
          <cell r="CQ1505">
            <v>1</v>
          </cell>
          <cell r="CU1505">
            <v>1</v>
          </cell>
          <cell r="CX1505">
            <v>0</v>
          </cell>
          <cell r="CY1505">
            <v>1</v>
          </cell>
          <cell r="DB1505">
            <v>0</v>
          </cell>
          <cell r="DC1505" t="str">
            <v>Snauasters &lt;i&gt;Symphyotrichum laeve&lt;/i&gt; er en flerårig urt som kommer fra Nord-Amerika fra nordlig boreal sone sør til nordøstlige Mexico. Den reproduserer seksuelt med frø. Fruktene har sveveapparat og kan spres noe med vind.</v>
          </cell>
          <cell r="DD1505" t="str">
            <v>Arten ble først belagt i Oslo: Torshov i 1921, og senere funnet et par steder til i Oslo (Tørtberg 1940 og Røa 1960). Den er også belagt fra Øf Rakkestad 1945 (forvillet i og ved hager) og senere i Te Bamble 1986, VA Farsund 1992 og med siste funn så langt i Vf Larvik 2002. Flere funn representerer trolig hageutkast.</v>
          </cell>
          <cell r="DE1505" t="str">
            <v>Arten har trolig kommet inn som prydplante og er spredt kanskje både med hageutkast og frø.</v>
          </cell>
          <cell r="DF1505" t="str">
            <v>Invasjonspotensialet er lite (med usikkerhet til begrenset), en kombinasjon av begrenset (til kort) median levetid og liten (til begrenset) ekspansjonshastighet.</v>
          </cell>
          <cell r="DG1505" t="str">
            <v>Det er ingen kjente negative økologiske effekter knyttet til arten.</v>
          </cell>
          <cell r="DH1505" t="str">
            <v>Snauasters vurderes til ingen kjent økologisk risiko (med usikkerhet til lav risiko).</v>
          </cell>
          <cell r="DI1505">
            <v>0</v>
          </cell>
        </row>
        <row r="1506">
          <cell r="B1506" t="str">
            <v>Symphyotrichum lanceolatum</v>
          </cell>
          <cell r="C1506" t="str">
            <v>(Willd.) G.L.Nesom</v>
          </cell>
          <cell r="D1506" t="str">
            <v>spissasters</v>
          </cell>
          <cell r="E1506">
            <v>138191</v>
          </cell>
          <cell r="F1506">
            <v>100835</v>
          </cell>
          <cell r="G1506" t="str">
            <v>ExpertGroups/Karplanter/N</v>
          </cell>
          <cell r="H1506" t="str">
            <v>Karplanter</v>
          </cell>
          <cell r="I1506" t="str">
            <v>Karplanter</v>
          </cell>
          <cell r="J1506" t="str">
            <v>AlienSpecie</v>
          </cell>
          <cell r="N1506">
            <v>2</v>
          </cell>
          <cell r="P1506" t="str">
            <v>V</v>
          </cell>
          <cell r="Q1506">
            <v>1</v>
          </cell>
          <cell r="T1506" t="str">
            <v>LO</v>
          </cell>
          <cell r="U1506">
            <v>2</v>
          </cell>
          <cell r="V1506" t="str">
            <v>2AB,1</v>
          </cell>
          <cell r="X1506">
            <v>1</v>
          </cell>
          <cell r="Y1506">
            <v>1</v>
          </cell>
          <cell r="Z1506">
            <v>1</v>
          </cell>
          <cell r="AA1506">
            <v>1948</v>
          </cell>
          <cell r="AB1506" t="str">
            <v>terrestrial</v>
          </cell>
          <cell r="AD1506" t="str">
            <v>unknown</v>
          </cell>
          <cell r="AE1506" t="str">
            <v>yes</v>
          </cell>
          <cell r="AF1506" t="str">
            <v>unknown</v>
          </cell>
          <cell r="AG1506">
            <v>1948</v>
          </cell>
          <cell r="AH1506" t="str">
            <v>Oslo: Blindern</v>
          </cell>
          <cell r="AI1506">
            <v>10</v>
          </cell>
          <cell r="AJ1506" t="str">
            <v>V</v>
          </cell>
          <cell r="AL1506">
            <v>1</v>
          </cell>
          <cell r="AM1506" t="str">
            <v>importDirect</v>
          </cell>
          <cell r="AN1506">
            <v>2</v>
          </cell>
          <cell r="AO1506" t="str">
            <v>introductionEscaped</v>
          </cell>
          <cell r="AP1506" t="str">
            <v>Bu,Ve,Te,Aa,Va</v>
          </cell>
          <cell r="AQ1506">
            <v>24</v>
          </cell>
          <cell r="AR1506">
            <v>3</v>
          </cell>
          <cell r="AS1506">
            <v>72</v>
          </cell>
          <cell r="AT1506">
            <v>19100</v>
          </cell>
          <cell r="AU1506">
            <v>108</v>
          </cell>
          <cell r="AV1506">
            <v>100</v>
          </cell>
          <cell r="AW1506" t="str">
            <v>Ingen kjent effekt</v>
          </cell>
          <cell r="AX1506" t="str">
            <v>Ingen kjent effekt</v>
          </cell>
          <cell r="BC1506" t="str">
            <v>Ingen kjent effekt</v>
          </cell>
          <cell r="BD1506" t="str">
            <v>Ingen kjent effekt</v>
          </cell>
          <cell r="BE1506" t="str">
            <v>no</v>
          </cell>
          <cell r="BF1506" t="str">
            <v>no</v>
          </cell>
          <cell r="BK1506" t="str">
            <v>temperate_boreal:NorthAndCentralAmerica|temperate_nemoral:NorthAndCentralAmerica|subtropic_unspecified:NorthAndCentralAmerica</v>
          </cell>
          <cell r="BM1506" t="str">
            <v>temperate_boreal:NorthAndCentralAmerica|temperate_nemoral:Europe,NorthAndCentralAmerica|subtropic_unspecified:NorthAndCentralAmerica|subtropic_mediterranean:Europe</v>
          </cell>
          <cell r="BO1506">
            <v>2</v>
          </cell>
          <cell r="BP1506" t="str">
            <v>X</v>
          </cell>
          <cell r="BR1506" t="str">
            <v>RedListCategoryLevel</v>
          </cell>
          <cell r="BT1506">
            <v>2</v>
          </cell>
          <cell r="BW1506" t="str">
            <v>SpreadYearlyIncreaseObservations</v>
          </cell>
          <cell r="BX1506">
            <v>67</v>
          </cell>
          <cell r="BY1506">
            <v>1</v>
          </cell>
          <cell r="CB1506" t="str">
            <v>T37,T43,T40</v>
          </cell>
          <cell r="CC1506">
            <v>1</v>
          </cell>
          <cell r="CH1506">
            <v>1</v>
          </cell>
          <cell r="CM1506">
            <v>1</v>
          </cell>
          <cell r="CQ1506">
            <v>1</v>
          </cell>
          <cell r="CU1506">
            <v>1</v>
          </cell>
          <cell r="CX1506">
            <v>0</v>
          </cell>
          <cell r="CY1506">
            <v>1</v>
          </cell>
          <cell r="DB1506">
            <v>0</v>
          </cell>
          <cell r="DC1506" t="str">
            <v>Spissasters &lt;em&gt;Symphyotrichum lanceolatum &lt;/em&gt;er en flerårig, 1-1,5 m høy urt som formerer seg med frø og underjordiske utløpere. Fruktene har sveveapparat og kan potensielt spres med vind. Arten kommer fra Nord-Amerika der den er vidt utbredt fra sørlig boreal sør til subtropisk sone.</v>
          </cell>
          <cell r="DD1506" t="str">
            <v>&lt;p&gt;Arten er dokumentert første gang i Oslo: Blindern 1948 og er deretter funnet forvillet noen få ganger pr. tiår i Vestfold, Telemark og Agder-fylkene i tillegg til Hedmark. Funn angitt fra møller ved forrige vurderingsrunde (Ro Strand 1927, ST Skaun 1950) er ikke inkludert denne gangen: vi har ikke hatt anledning til å kontrollere dette materialet (i herbariene i Bergen og Trondheim). Etter en revisjon av slekta i herbariet (Elven og Hegre, desember 2017) ble det foretatt svært mange ombestemmelser og alle tidligere navngivinger er tvilsomme. Det ser ut til at noen av de senere forekomstene kan bli stabile (i alle fall Bu Lier: Tranby og Hole: Bønsnes) &lt;/p&gt;</v>
          </cell>
          <cell r="DE1506" t="str">
            <v>Arten er dyrket som hagestaude og er spredt med hageutkast og muligens også med frø.</v>
          </cell>
          <cell r="DF1506" t="str">
            <v>Invasjonspotensialet er begrenset med usikkerhet til moderat på grunn av en usikkerhet knyttet til median levetid (fra begrenset til moderat). Den har begrenset ekspansjonshastighet.</v>
          </cell>
          <cell r="DG1506" t="str">
            <v>Foreløpig inntar spissasters bare sterkt endrede naturtyper (skrotemark i vid betydning), men den kan danne tette bestander og på den måten utkonkurrere andre arter. Arten er risikovurdert i Belgia til A2 (som er nest høyeste nivå og innenfor svartelista etter deres ISEIA-protokoll) med skår 11 av 12. Her angis det at den danner tette bestand som fortrenger hjemlige våtmarks-planter og at den også påvirker sedimentasjon og stabilisering av elvebanker (Branquart et al. 2010). Vi kunne derfor forsøksvis ha løftet den opp et hakk på økologisk effekt, men må da postulere at den kommer inn i en eller annen naturtype som ikke er sterkt endret. Vi har ikke grunnlag for det innenfor vurderingsperioden. Arten vurderes derfor foreløpig til ingen kjent økologisk effekt.</v>
          </cell>
          <cell r="DH1506" t="str">
            <v>&lt;p&gt;Spissasters vurderes til lav risiko i norsk natur på grunn av kombinasjonen mellom et begrenset (til moderat) invasjonspotensiale og foreløpig ingen negative økologiske effekter. &lt;/p&gt;</v>
          </cell>
          <cell r="DI1506">
            <v>1</v>
          </cell>
        </row>
        <row r="1507">
          <cell r="B1507" t="str">
            <v>Symphyotrichum novae-angliae</v>
          </cell>
          <cell r="C1507" t="str">
            <v>(L.) G.L.Nesom</v>
          </cell>
          <cell r="D1507" t="str">
            <v>klisterasters</v>
          </cell>
          <cell r="E1507">
            <v>138192</v>
          </cell>
          <cell r="F1507">
            <v>100836</v>
          </cell>
          <cell r="G1507" t="str">
            <v>ExpertGroups/Karplanter/N</v>
          </cell>
          <cell r="H1507" t="str">
            <v>Karplanter</v>
          </cell>
          <cell r="I1507" t="str">
            <v>Karplanter</v>
          </cell>
          <cell r="J1507" t="str">
            <v>NotApplicable</v>
          </cell>
          <cell r="M1507" t="str">
            <v>canNotEstablishWithin50years</v>
          </cell>
          <cell r="X1507">
            <v>1</v>
          </cell>
          <cell r="Y1507">
            <v>1</v>
          </cell>
          <cell r="Z1507">
            <v>1</v>
          </cell>
          <cell r="AA1507">
            <v>1983</v>
          </cell>
          <cell r="AB1507" t="str">
            <v>terrestrial</v>
          </cell>
          <cell r="AD1507" t="str">
            <v>unknown</v>
          </cell>
          <cell r="AE1507" t="str">
            <v>yes</v>
          </cell>
          <cell r="AF1507" t="str">
            <v>unknown</v>
          </cell>
          <cell r="AI1507">
            <v>10</v>
          </cell>
          <cell r="AJ1507" t="str">
            <v>V</v>
          </cell>
          <cell r="AW1507" t="str">
            <v>Ingen kjent effekt</v>
          </cell>
          <cell r="AX1507" t="str">
            <v>Ingen kjent effekt</v>
          </cell>
          <cell r="BC1507" t="str">
            <v>Ingen kjent effekt</v>
          </cell>
          <cell r="BD1507" t="str">
            <v>Ingen kjent effekt</v>
          </cell>
          <cell r="BK1507" t="str">
            <v>temperate_nemoral:NorthAndCentralAmerica</v>
          </cell>
          <cell r="BM1507" t="str">
            <v>temperate_nemoral:Europe,NorthAndCentralAmerica</v>
          </cell>
          <cell r="DI1507">
            <v>0</v>
          </cell>
        </row>
        <row r="1508">
          <cell r="B1508" t="str">
            <v>Symphyotrichum novi-belgii</v>
          </cell>
          <cell r="C1508" t="str">
            <v>(L.) G.L.Nesom</v>
          </cell>
          <cell r="D1508" t="str">
            <v>virginiaasters</v>
          </cell>
          <cell r="E1508">
            <v>143946</v>
          </cell>
          <cell r="F1508">
            <v>100837</v>
          </cell>
          <cell r="G1508" t="str">
            <v>ExpertGroups/Karplanter/N</v>
          </cell>
          <cell r="H1508" t="str">
            <v>Karplanter</v>
          </cell>
          <cell r="I1508" t="str">
            <v>Karplanter</v>
          </cell>
          <cell r="J1508" t="str">
            <v>AlienSpecie</v>
          </cell>
          <cell r="N1508">
            <v>3</v>
          </cell>
          <cell r="Q1508">
            <v>1</v>
          </cell>
          <cell r="T1508" t="str">
            <v>LO</v>
          </cell>
          <cell r="U1508">
            <v>2</v>
          </cell>
          <cell r="V1508" t="str">
            <v>3A,1</v>
          </cell>
          <cell r="X1508">
            <v>3</v>
          </cell>
          <cell r="Y1508">
            <v>4</v>
          </cell>
          <cell r="Z1508">
            <v>1</v>
          </cell>
          <cell r="AA1508">
            <v>1897</v>
          </cell>
          <cell r="AB1508" t="str">
            <v>terrestrial</v>
          </cell>
          <cell r="AD1508" t="str">
            <v>unknown</v>
          </cell>
          <cell r="AE1508" t="str">
            <v>yes</v>
          </cell>
          <cell r="AF1508" t="str">
            <v>unknown</v>
          </cell>
          <cell r="AG1508">
            <v>1994</v>
          </cell>
          <cell r="AH1508" t="str">
            <v>Øf Trøgstad: "venta 2 km n f Båstad"</v>
          </cell>
          <cell r="AI1508">
            <v>10</v>
          </cell>
          <cell r="AJ1508" t="str">
            <v>V</v>
          </cell>
          <cell r="AL1508">
            <v>1</v>
          </cell>
          <cell r="AM1508" t="str">
            <v>importDirect</v>
          </cell>
          <cell r="AN1508">
            <v>2</v>
          </cell>
          <cell r="AO1508" t="str">
            <v>introductionEscaped</v>
          </cell>
          <cell r="AP1508" t="str">
            <v>Øs,OsA,He,Ve,Te,Aa,Va,Ro,Ho,St</v>
          </cell>
          <cell r="AQ1508">
            <v>100</v>
          </cell>
          <cell r="AR1508">
            <v>5</v>
          </cell>
          <cell r="AS1508">
            <v>500</v>
          </cell>
          <cell r="AT1508">
            <v>142000</v>
          </cell>
          <cell r="AU1508">
            <v>750</v>
          </cell>
          <cell r="AV1508">
            <v>100</v>
          </cell>
          <cell r="AW1508" t="str">
            <v>Ingen kjent effekt</v>
          </cell>
          <cell r="AX1508" t="str">
            <v>Ingen kjent effekt</v>
          </cell>
          <cell r="BC1508" t="str">
            <v>Ingen kjent effekt</v>
          </cell>
          <cell r="BD1508" t="str">
            <v>Ingen kjent effekt</v>
          </cell>
          <cell r="BE1508" t="str">
            <v>no</v>
          </cell>
          <cell r="BF1508" t="str">
            <v>no</v>
          </cell>
          <cell r="BK1508" t="str">
            <v>temperate_boreal:NorthAndCentralAmerica|temperate_nemoral:NorthAndCentralAmerica|subtropic_unspecified:NorthAndCentralAmerica</v>
          </cell>
          <cell r="BM1508" t="str">
            <v>temperate_boreal:Europe,NorthAndCentralAmerica|temperate_nemoral:Europe,Asia,Oceania,NorthAndCentralAmerica|subtropic_unspecified:NorthAndCentralAmerica|subtropic_mediterranean:Europe,Oceania</v>
          </cell>
          <cell r="BO1508">
            <v>3</v>
          </cell>
          <cell r="BR1508" t="str">
            <v>RedListCategoryLevel</v>
          </cell>
          <cell r="BT1508">
            <v>2</v>
          </cell>
          <cell r="BW1508" t="str">
            <v>SpreadYearlyIncreaseObservations</v>
          </cell>
          <cell r="BX1508">
            <v>99</v>
          </cell>
          <cell r="BY1508">
            <v>1</v>
          </cell>
          <cell r="CB1508" t="str">
            <v>T37,T40,T35,T40,T30,T18</v>
          </cell>
          <cell r="CC1508">
            <v>1</v>
          </cell>
          <cell r="CH1508">
            <v>1</v>
          </cell>
          <cell r="CM1508">
            <v>1</v>
          </cell>
          <cell r="CQ1508">
            <v>1</v>
          </cell>
          <cell r="CU1508">
            <v>1</v>
          </cell>
          <cell r="CX1508">
            <v>0</v>
          </cell>
          <cell r="CY1508">
            <v>1</v>
          </cell>
          <cell r="DB1508">
            <v>0</v>
          </cell>
          <cell r="DC1508" t="str">
            <v>Virginiaasters &lt;em&gt;Symphyotrichum novi-belgii &lt;/em&gt;er en flerårig, opptil 1,5 m høy urt (staude) som formerer seg med frø og som har klonal vekst med lange underjordiske utløpere. Frøene har sveveapparat og kan spres over korte distanser med vind. Det er uvisst om arten frøformerer seg i Norge: den blomstrer meget seint i sesongen og er ofte i blomst når frosten og snøen kommer. Den kommer fra østlige Nord-Amerika.</v>
          </cell>
          <cell r="DD1508" t="str">
            <v>&lt;p&gt;Arten er først dokumentert fra Øf Halden: Berby 1897 og har deretter kun ett funn per 20 års-periode i Ho Bergen 1902 og Ak Bærum 1936. Deretter er det spredte funn av arten i kystfylkene i Sør-Norge nord til Sør-Trøndelag med noe økning i antall funn etter 1980. Den kan dukke opp mange steder, avhengig av hvor den dyrkes. Den spres trolig bare med hageutkast og dukker opp i veiskråninger og på andre dumpeplasser, ofte i skogkanter der den kan danne store kloner. Den er handelsvare og markedsføres med herdighet 7, dvs. at den kan dyrkes i store deler av landet.&lt;/p&gt;</v>
          </cell>
          <cell r="DE1508" t="str">
            <v>Arten er importert som prydplante i hager. Den spres trolig hovedsakelig med hageutkast og dukker opp i veiskråninger og på andre dumpeplasser, ofte i skogkanter der den kan danne store kloner. Det er noen rapporter fra flommarkskog og åpen flommark.</v>
          </cell>
          <cell r="DF1508" t="str">
            <v>Invasjonspotensialet er moderat. Dette skyldes kombinasjonen mellom en moderat median levetid og en begrenset ekspansjonshastighet.</v>
          </cell>
          <cell r="DG1508" t="str">
            <v>Planten danner store, tette bestander som lokalt kan trenge ut andre planter, men ettersom den er funnnet hovedsakelig på skrotemark o.l. steder ( tomter, lager- og avfallsplasser og veier, sterkt kulturpåvirket eng eller gressmark), har den knapt noen negativ effekt på hjemlige arter og definerte naturtyper i Norge. I Belgia blir den etter ISEIA-protokollen vurdert som en B3-art (såkalt "Watch list", gitt av kombinasjonen mellom en moderat skadeeffekt og vid utbredelse i Belgia) med skår 9 av totalt 12 (se Branquart et al. 2010). Vi vurderer den foreløpig til ingen kjent økologisk effekt i Norge.</v>
          </cell>
          <cell r="DH1508" t="str">
            <v>&lt;p&gt;Virginiaasters vurderes til lav risiko i norsk natur: dette skyldes en kombinasjon mellom et moderat invasjonspotensial og ingen kjente negative økologiske effekter. &lt;/p&gt;</v>
          </cell>
          <cell r="DI1508">
            <v>1</v>
          </cell>
        </row>
        <row r="1509">
          <cell r="B1509" t="str">
            <v>Symphyotrichum patulum</v>
          </cell>
          <cell r="C1509" t="str">
            <v>(Lam.) Karlsson</v>
          </cell>
          <cell r="E1509">
            <v>145574</v>
          </cell>
          <cell r="F1509">
            <v>128797</v>
          </cell>
          <cell r="G1509" t="str">
            <v>ExpertGroups/Karplanter/N</v>
          </cell>
          <cell r="H1509" t="str">
            <v>Karplanter</v>
          </cell>
          <cell r="I1509" t="str">
            <v>Karplanter</v>
          </cell>
          <cell r="J1509" t="str">
            <v>NotApplicable</v>
          </cell>
          <cell r="M1509" t="str">
            <v>canNotEstablishWithin50years</v>
          </cell>
          <cell r="AA1509">
            <v>1989</v>
          </cell>
          <cell r="AB1509" t="str">
            <v>terrestrial</v>
          </cell>
          <cell r="AD1509" t="str">
            <v>unknown</v>
          </cell>
          <cell r="AE1509" t="str">
            <v>no</v>
          </cell>
          <cell r="AF1509" t="str">
            <v>unknown</v>
          </cell>
          <cell r="AI1509">
            <v>10</v>
          </cell>
          <cell r="AJ1509" t="str">
            <v>V</v>
          </cell>
          <cell r="AW1509" t="str">
            <v>Ingen kjent effekt</v>
          </cell>
          <cell r="AX1509" t="str">
            <v>Ingen kjent effekt</v>
          </cell>
          <cell r="BC1509" t="str">
            <v>Ingen kjent effekt</v>
          </cell>
          <cell r="BD1509" t="str">
            <v>Ingen kjent effekt</v>
          </cell>
          <cell r="BK1509" t="str">
            <v>temperate_nemoral:NorthAndCentralAmerica</v>
          </cell>
          <cell r="BM1509" t="str">
            <v>temperate_nemoral:NorthAndCentralAmerica</v>
          </cell>
          <cell r="DI1509">
            <v>0</v>
          </cell>
        </row>
        <row r="1510">
          <cell r="B1510" t="str">
            <v>Symphyotrichum shortii</v>
          </cell>
          <cell r="C1510" t="str">
            <v>(Lindl.) G.L.Nesom</v>
          </cell>
          <cell r="D1510" t="str">
            <v>kveldsasters</v>
          </cell>
          <cell r="E1510">
            <v>138196</v>
          </cell>
          <cell r="F1510">
            <v>100839</v>
          </cell>
          <cell r="G1510" t="str">
            <v>ExpertGroups/Karplanter/N</v>
          </cell>
          <cell r="H1510" t="str">
            <v>Karplanter</v>
          </cell>
          <cell r="I1510" t="str">
            <v>Karplanter</v>
          </cell>
          <cell r="J1510" t="str">
            <v>NotApplicable</v>
          </cell>
          <cell r="M1510" t="str">
            <v>canNotEstablishWithin50years</v>
          </cell>
          <cell r="AA1510">
            <v>1996</v>
          </cell>
          <cell r="AB1510" t="str">
            <v>terrestrial</v>
          </cell>
          <cell r="AD1510" t="str">
            <v>unknown</v>
          </cell>
          <cell r="AE1510" t="str">
            <v>no</v>
          </cell>
          <cell r="AF1510" t="str">
            <v>unknown</v>
          </cell>
          <cell r="AI1510">
            <v>10</v>
          </cell>
          <cell r="AJ1510" t="str">
            <v>V</v>
          </cell>
          <cell r="AW1510" t="str">
            <v>Ingen kjent effekt</v>
          </cell>
          <cell r="AX1510" t="str">
            <v>Ingen kjent effekt</v>
          </cell>
          <cell r="BC1510" t="str">
            <v>Ingen kjent effekt</v>
          </cell>
          <cell r="BD1510" t="str">
            <v>Ingen kjent effekt</v>
          </cell>
          <cell r="BK1510" t="str">
            <v>temperate_nemoral:NorthAndCentralAmerica</v>
          </cell>
          <cell r="BM1510" t="str">
            <v>temperate_nemoral:NorthAndCentralAmerica</v>
          </cell>
          <cell r="DI1510">
            <v>0</v>
          </cell>
        </row>
        <row r="1511">
          <cell r="B1511" t="str">
            <v>Symphyotrichum squamatum</v>
          </cell>
          <cell r="C1511" t="str">
            <v>(Spreng.) G.L.Nesom</v>
          </cell>
          <cell r="E1511">
            <v>85677</v>
          </cell>
          <cell r="F1511">
            <v>128798</v>
          </cell>
          <cell r="G1511" t="str">
            <v>ExpertGroups/Karplanter/N</v>
          </cell>
          <cell r="H1511" t="str">
            <v>Karplanter</v>
          </cell>
          <cell r="I1511" t="str">
            <v>Karplanter</v>
          </cell>
          <cell r="J1511" t="str">
            <v>NotApplicable</v>
          </cell>
          <cell r="M1511" t="str">
            <v>canNotEstablishWithin50years</v>
          </cell>
          <cell r="AA1511">
            <v>2004</v>
          </cell>
          <cell r="AB1511" t="str">
            <v>terrestrial</v>
          </cell>
          <cell r="AD1511" t="str">
            <v>origin</v>
          </cell>
          <cell r="AE1511" t="str">
            <v>no</v>
          </cell>
          <cell r="AF1511" t="str">
            <v>unknown</v>
          </cell>
          <cell r="AI1511">
            <v>10</v>
          </cell>
          <cell r="AJ1511" t="str">
            <v>V</v>
          </cell>
          <cell r="AW1511" t="str">
            <v>Ingen kjent effekt</v>
          </cell>
          <cell r="AX1511" t="str">
            <v>Ingen kjent effekt</v>
          </cell>
          <cell r="BC1511" t="str">
            <v>Ingen kjent effekt</v>
          </cell>
          <cell r="BD1511" t="str">
            <v>Ingen kjent effekt</v>
          </cell>
          <cell r="BK1511" t="str">
            <v>subtropic_unspecified:SouthAmerica|tropic:SouthAmerica</v>
          </cell>
          <cell r="BM1511" t="str">
            <v>temperate_nemoral:Europe|subtropic_unspecified:NorthAndCentralAmerica,SouthAmerica|subtropic_mediterranean:Europe,Asia,Africa,Oceania|tropic:SouthAmerica</v>
          </cell>
          <cell r="DI1511">
            <v>1</v>
          </cell>
        </row>
        <row r="1512">
          <cell r="B1512" t="str">
            <v>Symphyotrichum ×salignum</v>
          </cell>
          <cell r="C1512" t="str">
            <v>(Willd.) G.L.Nesom</v>
          </cell>
          <cell r="D1512" t="str">
            <v>vierasters</v>
          </cell>
          <cell r="E1512">
            <v>138166</v>
          </cell>
          <cell r="F1512">
            <v>100838</v>
          </cell>
          <cell r="G1512" t="str">
            <v>ExpertGroups/Karplanter/N</v>
          </cell>
          <cell r="H1512" t="str">
            <v>Karplanter</v>
          </cell>
          <cell r="I1512" t="str">
            <v>Karplanter</v>
          </cell>
          <cell r="J1512" t="str">
            <v>AlienSpecie</v>
          </cell>
          <cell r="N1512">
            <v>2</v>
          </cell>
          <cell r="P1512" t="str">
            <v>V</v>
          </cell>
          <cell r="Q1512">
            <v>1</v>
          </cell>
          <cell r="T1512" t="str">
            <v>LO</v>
          </cell>
          <cell r="U1512">
            <v>2</v>
          </cell>
          <cell r="V1512" t="str">
            <v>2AB,1</v>
          </cell>
          <cell r="X1512">
            <v>3</v>
          </cell>
          <cell r="Y1512">
            <v>4</v>
          </cell>
          <cell r="Z1512">
            <v>1</v>
          </cell>
          <cell r="AA1512">
            <v>1873</v>
          </cell>
          <cell r="AB1512" t="str">
            <v>terrestrial</v>
          </cell>
          <cell r="AD1512" t="str">
            <v>unknown</v>
          </cell>
          <cell r="AE1512" t="str">
            <v>yes</v>
          </cell>
          <cell r="AF1512" t="str">
            <v>unknown</v>
          </cell>
          <cell r="AG1512">
            <v>1873</v>
          </cell>
          <cell r="AH1512" t="str">
            <v>Oslo Blindern: "Ved det nye kemiske laboratorium"</v>
          </cell>
          <cell r="AI1512">
            <v>10</v>
          </cell>
          <cell r="AL1512">
            <v>1</v>
          </cell>
          <cell r="AM1512" t="str">
            <v>importDirect</v>
          </cell>
          <cell r="AN1512">
            <v>3</v>
          </cell>
          <cell r="AO1512" t="str">
            <v>introductionEscaped,introductionTransportpollution</v>
          </cell>
          <cell r="AP1512" t="str">
            <v>Øs,OsA,He,Op,Bu,Ve,Va,Ro,Ho</v>
          </cell>
          <cell r="AQ1512">
            <v>60</v>
          </cell>
          <cell r="AR1512">
            <v>5</v>
          </cell>
          <cell r="AS1512">
            <v>300</v>
          </cell>
          <cell r="AT1512">
            <v>65600</v>
          </cell>
          <cell r="AU1512">
            <v>600</v>
          </cell>
          <cell r="AV1512">
            <v>100</v>
          </cell>
          <cell r="AW1512" t="str">
            <v>Ingen kjent effekt</v>
          </cell>
          <cell r="AX1512" t="str">
            <v>Ingen kjent effekt</v>
          </cell>
          <cell r="BC1512" t="str">
            <v>Ingen kjent effekt</v>
          </cell>
          <cell r="BD1512" t="str">
            <v>Ingen kjent effekt</v>
          </cell>
          <cell r="BE1512" t="str">
            <v>no</v>
          </cell>
          <cell r="BF1512" t="str">
            <v>no</v>
          </cell>
          <cell r="BK1512" t="str">
            <v>unknown:NorthAndCentralAmerica</v>
          </cell>
          <cell r="BM1512" t="str">
            <v>temperate_boreal:Europe|temperate_nemoral:Europe,Asia|subtropic_unspecified:Asia|subtropic_mediterranean:Europe</v>
          </cell>
          <cell r="BO1512">
            <v>2</v>
          </cell>
          <cell r="BP1512" t="str">
            <v>X</v>
          </cell>
          <cell r="BR1512" t="str">
            <v>RedListCategoryLevel</v>
          </cell>
          <cell r="BT1512">
            <v>2</v>
          </cell>
          <cell r="BW1512" t="str">
            <v>SpreadYearlyIncreaseObservations</v>
          </cell>
          <cell r="BX1512">
            <v>72</v>
          </cell>
          <cell r="BY1512">
            <v>1</v>
          </cell>
          <cell r="CB1512" t="str">
            <v>T37,T40,T30,T18</v>
          </cell>
          <cell r="CC1512">
            <v>1</v>
          </cell>
          <cell r="CH1512">
            <v>1</v>
          </cell>
          <cell r="CM1512">
            <v>1</v>
          </cell>
          <cell r="CQ1512">
            <v>1</v>
          </cell>
          <cell r="CU1512">
            <v>1</v>
          </cell>
          <cell r="CX1512">
            <v>0</v>
          </cell>
          <cell r="CY1512">
            <v>1</v>
          </cell>
          <cell r="DB1512">
            <v>0</v>
          </cell>
          <cell r="DC1512" t="str">
            <v>Vierasters &lt;em&gt;Symphyotrichum&lt;/em&gt; x&lt;em&gt;salignum&lt;/em&gt; er en flerårig, ca. 1 m høy urt (staude) som er oppstått som hagehybrid-art ved krysning (trolig i en botanisk hage i Tyskland rundt 1800) mellom de nordamerikanske artene spissasters &lt;em&gt;S. lanceolatum &lt;/em&gt;og virginiaasters &lt;em&gt;S. novi-belgii&lt;/em&gt;. Den formerer seg ikke med frø, men har effektiv klonal vekst ved underjordiske utløpere.&lt;i&gt;&lt;br/&gt;&lt;/i&gt;Arten er en hybridart der &lt;em&gt;S. novi-belgii &lt;/em&gt;går inn som en av foreldrene. Det er meget vanskelig å trekke en klar grense mellom de to i materiale fra norske hager og forvillinger. En revisjon av herbariematerialet av hele slekta (Elven og Hegre desember 2017) ga et stort antall ombestemmelser, og trolig er det fortsatt mye som ikke er riktig bestemt. Ifølge Manual of the Alien Plants of Belgium (http://alienplantsbelgium.be/content/symphyotrichum-x-salignum) er tolkningen av denne arten uklar. Den er ansett som det vanligste taksonet i slekta i Storbritannia og Frankrike, mens alle nederlandske funn av arten viste seg å tilhøre enten&lt;i&gt; S. lanceolatum&lt;/i&gt; eller &lt;i&gt;S.&lt;/i&gt; x &lt;i&gt;versicolor&lt;/i&gt;.</v>
          </cell>
          <cell r="DD1512" t="str">
            <v>&lt;p&gt;Siden første funn i 1873 i Oslo er vierasters registrert mindre enn 15 ganger pr. 20-årsperiode fram til 1980: deretter har arten økt adskillig raskere. Selv om en regner med et visst mørketall, viser arten svake tegn til regional spredning: den har stabile og stadig nye forekomster (kloner) på søndre Østlandet, mens alle forekomster ellers synes til slutt å bli forbigående. Det kan være at planten spres lokalt (får flere forekomster innen mindre områder) når den kastes ut fra hager eller fragmenter av den spres med jordmasser.&lt;/p&gt;</v>
          </cell>
          <cell r="DE1512" t="str">
            <v>Vierasters brukes som prydplante i hager og spres trolig hovedsakelig mest lokalt gjennom hageutkast, det vil si at den får flere forekomster innen mindre områder, ved fragmenter av utløpere som fraktes bort med jord eller hageavfall og ved utkast fra hager</v>
          </cell>
          <cell r="DF1512" t="str">
            <v>Invasjonspotensialet er begrenset, med usikkerhet til moderat, som en kombinasjon av begrenset (til moderat) median levetid og begrenset ekspansjonshastighet.</v>
          </cell>
          <cell r="DG1512" t="str">
            <v>Planten danner store, tette bestander og kan lokalt trenge ut andre planter, men etter som den i hovedsak er funnet på skrotemark o.l. steder, har den knapt noen negativ effekt på hjemlige arter og definerte naturtyper. Arten er i all hovedsak funnet på sterkt kulturpåvirket eller kulturbetinget mark: overlatt eng, skogkant, veikant, grusfylling og annen skrotemark, men også på elvekanter (flommark). Det er foreløpig ingen kjente negative økologiske effekter knyttet til den.</v>
          </cell>
          <cell r="DH1512" t="str">
            <v>&lt;p&gt;Vierasters vurderes til lav økologisk risiko på grunn av kombinasjonen mellom et begrenset (til moderat) invasjonspotensial og ingen kjente negative økologiske effekter. I 2012 ble den vurdert til potensielt høy risiko. Denne endringen kan delvis skyldes en ny beregningsmåte for ekspansjonshastighet og delvis også revisjonen som har ført til et annet grunnlagsmateriale.&lt;/p&gt;&lt;p&gt;&lt;br/&gt;&lt;/p&gt;</v>
          </cell>
          <cell r="DI1512">
            <v>0</v>
          </cell>
        </row>
        <row r="1513">
          <cell r="B1513" t="str">
            <v>Symphyotrichum ×versicolor</v>
          </cell>
          <cell r="C1513" t="str">
            <v>(Willd.) G.L.Nesom</v>
          </cell>
          <cell r="D1513" t="str">
            <v>hageasters</v>
          </cell>
          <cell r="E1513">
            <v>138171</v>
          </cell>
          <cell r="F1513">
            <v>100840</v>
          </cell>
          <cell r="G1513" t="str">
            <v>ExpertGroups/Karplanter/N</v>
          </cell>
          <cell r="H1513" t="str">
            <v>Karplanter</v>
          </cell>
          <cell r="I1513" t="str">
            <v>Karplanter</v>
          </cell>
          <cell r="J1513" t="str">
            <v>AlienSpecie</v>
          </cell>
          <cell r="N1513">
            <v>3</v>
          </cell>
          <cell r="Q1513">
            <v>1</v>
          </cell>
          <cell r="T1513" t="str">
            <v>LO</v>
          </cell>
          <cell r="U1513">
            <v>2</v>
          </cell>
          <cell r="V1513" t="str">
            <v>3AB,1</v>
          </cell>
          <cell r="X1513">
            <v>3</v>
          </cell>
          <cell r="Y1513">
            <v>4</v>
          </cell>
          <cell r="Z1513">
            <v>1</v>
          </cell>
          <cell r="AA1513">
            <v>1914</v>
          </cell>
          <cell r="AB1513" t="str">
            <v>terrestrial</v>
          </cell>
          <cell r="AD1513" t="str">
            <v>unknown</v>
          </cell>
          <cell r="AE1513" t="str">
            <v>yes</v>
          </cell>
          <cell r="AF1513" t="str">
            <v>unknown</v>
          </cell>
          <cell r="AG1513">
            <v>1989</v>
          </cell>
          <cell r="AH1513" t="str">
            <v>Ak Ski: Siggerud</v>
          </cell>
          <cell r="AI1513">
            <v>10</v>
          </cell>
          <cell r="AL1513">
            <v>1</v>
          </cell>
          <cell r="AM1513" t="str">
            <v>importDirect</v>
          </cell>
          <cell r="AN1513">
            <v>2</v>
          </cell>
          <cell r="AO1513" t="str">
            <v>introductionEscaped,introductionTransportpollution</v>
          </cell>
          <cell r="AP1513" t="str">
            <v>Øs,OsA,He,Bu,Ve,Te,Va,Ro,Ho,Sf,Mr</v>
          </cell>
          <cell r="AQ1513">
            <v>140</v>
          </cell>
          <cell r="AR1513">
            <v>5</v>
          </cell>
          <cell r="AS1513">
            <v>700</v>
          </cell>
          <cell r="AT1513">
            <v>126000</v>
          </cell>
          <cell r="AU1513">
            <v>1400</v>
          </cell>
          <cell r="AV1513">
            <v>90</v>
          </cell>
          <cell r="AW1513" t="str">
            <v>Ingen kjent effekt</v>
          </cell>
          <cell r="AX1513" t="str">
            <v>Ingen kjent effekt</v>
          </cell>
          <cell r="BC1513" t="str">
            <v>Ingen kjent effekt</v>
          </cell>
          <cell r="BD1513" t="str">
            <v>Ingen kjent effekt</v>
          </cell>
          <cell r="BE1513" t="str">
            <v>no</v>
          </cell>
          <cell r="BF1513" t="str">
            <v>no</v>
          </cell>
          <cell r="BK1513" t="str">
            <v>unknown:NorthAndCentralAmerica</v>
          </cell>
          <cell r="BM1513" t="str">
            <v>temperate_boreal:Europe|temperate_nemoral:Europe|subtropic_mediterranean:Europe|unknown:Europe,Asia,Africa,Oceania,NorthAndCentralAmerica,SouthAmerica</v>
          </cell>
          <cell r="BO1513">
            <v>3</v>
          </cell>
          <cell r="BR1513" t="str">
            <v>RedListCategoryLevel</v>
          </cell>
          <cell r="BT1513">
            <v>3</v>
          </cell>
          <cell r="BW1513" t="str">
            <v>SpreadYearlyIncreaseObservations</v>
          </cell>
          <cell r="BX1513">
            <v>273</v>
          </cell>
          <cell r="BY1513">
            <v>1</v>
          </cell>
          <cell r="CB1513" t="str">
            <v>T37,T40,T30,T18,T35</v>
          </cell>
          <cell r="CC1513">
            <v>1</v>
          </cell>
          <cell r="CH1513">
            <v>1</v>
          </cell>
          <cell r="CM1513">
            <v>1</v>
          </cell>
          <cell r="CQ1513">
            <v>1</v>
          </cell>
          <cell r="CU1513">
            <v>1</v>
          </cell>
          <cell r="CX1513">
            <v>0</v>
          </cell>
          <cell r="CY1513">
            <v>1</v>
          </cell>
          <cell r="DB1513">
            <v>0</v>
          </cell>
          <cell r="DC1513" t="str">
            <v>Hageasters &lt;em&gt;Symphyotrichum&lt;/em&gt; x&lt;em&gt;versicolor&lt;/em&gt; er en flerårig, 1-1,5 m høy urt (staude) som er oppstått ved krysning mellom de to nordamerikanske artene snauasters &lt;em&gt;S. laevis &lt;/em&gt;og virginiaasters &lt;em&gt;S. novi-belgii&lt;/em&gt;. Den formerer seg ikke med frø, men vokser klonalt med lange, underjordiske utløpere og kan danne store, tette bestand.&lt;br/&gt;Arten er angitt å være den mest vanlige forvillede høstasters i Belgia (se http://alienplantsbelgium.be/content/symphyotrichum-x-versicolor). En revisjon av herbariematerialet i Oslo (Elven og Hegre, desember 2017, altså i grevens tid) førte til en rekke ombestemmelser og til langt flere belegg av denne arten enn det som tidligere var kjent (mye på bekostning av &lt;i&gt;S. novi-belgii&lt;/i&gt;).</v>
          </cell>
          <cell r="DD1513" t="str">
            <v>&lt;p&gt;Siden de første registrerte forvillede forekomstene i 1914 i Te Kragerø var spredningen av hageasters langsom fram mot 1980, men ser ut til å ha skutt fart de siste tiårene. Den er ikke handelsvare og er trolig gjenstand for bytte mellom hageeiere. Spredningen må i stor grad skyldes utkast når arten blir for storvokst i hager, og videre spredning med forflytning av jordmasser. Den er funnet spredt i flere regioner, nord til Troms (som dyrket), men med et visst tyngdepunkt i Midt-Norge (Møre til Nord-Trøndelag). Den antas å ha herdighet 6-7 og kan forventes å dukke opp hist og her i store deler av landet.&lt;/p&gt;</v>
          </cell>
          <cell r="DE1513" t="str">
            <v>Arten er innført som prydplante og spres trolig hovedsakelig gjennom hageutkast.</v>
          </cell>
          <cell r="DF1513" t="str">
            <v>Invasjonspotensialet er moderat, en kombinasjon av moderat median levetid og moderat ekspansjonshastighet.</v>
          </cell>
          <cell r="DG1513" t="str">
            <v>Hageasters kan lokalt trenge ut andre planter, men ettersom den i hovedsak er funnet på skrotemark o.l. steder, har knapt noen negativ effekt på hjemlige arter og definert naturtyper. Funn angitt på "flomvoll" og i "sumpvegetasjon" tyder imidlertid på at dette er en av de høstasters-artene som kan være i ferd med å innta mer naturlige naturtyper. Den kan dermed tenkes å ha en viss negativ økologisk effekt, men neppe så mye at vi foreløpig kan forsvare å konkludere med at den passerer noen av terskelverdiene knyttet til fortrengning eller tilstandsendring. Inntil videre vurderes arten til ingen kjent økologisk risiko.</v>
          </cell>
          <cell r="DH1513" t="str">
            <v>&lt;p&gt;Hageasters vurderes til låg økologisk risiko, og bare på grunn av invasjonspotensialet. Det er foreløpig ingen kjente negative økologiske effekter, men en viss grad av fortrengning kan ikke utelukkes, men for lite til at det gir seg noe utslag.&lt;/p&gt;</v>
          </cell>
          <cell r="DI1513">
            <v>1</v>
          </cell>
        </row>
        <row r="1514">
          <cell r="B1514" t="str">
            <v>Symphytum tauricum</v>
          </cell>
          <cell r="C1514" t="str">
            <v>Willd.</v>
          </cell>
          <cell r="D1514" t="str">
            <v>bleikvalurt</v>
          </cell>
          <cell r="E1514">
            <v>61019</v>
          </cell>
          <cell r="F1514">
            <v>101059</v>
          </cell>
          <cell r="G1514" t="str">
            <v>ExpertGroups/Karplanter/N</v>
          </cell>
          <cell r="H1514" t="str">
            <v>Karplanter</v>
          </cell>
          <cell r="I1514" t="str">
            <v>Karplanter</v>
          </cell>
          <cell r="J1514" t="str">
            <v>NotApplicable</v>
          </cell>
          <cell r="M1514" t="str">
            <v>canNotEstablishWithin50years</v>
          </cell>
          <cell r="AA1514">
            <v>1979</v>
          </cell>
          <cell r="AB1514" t="str">
            <v>terrestrial</v>
          </cell>
          <cell r="AD1514" t="str">
            <v>unknown</v>
          </cell>
          <cell r="AE1514" t="str">
            <v>no</v>
          </cell>
          <cell r="AF1514" t="str">
            <v>unknown</v>
          </cell>
          <cell r="AI1514">
            <v>5</v>
          </cell>
          <cell r="AJ1514" t="str">
            <v>V</v>
          </cell>
          <cell r="AW1514" t="str">
            <v>Ingen kjent effekt</v>
          </cell>
          <cell r="AX1514" t="str">
            <v>Ingen kjent effekt</v>
          </cell>
          <cell r="BC1514" t="str">
            <v>Ingen kjent effekt</v>
          </cell>
          <cell r="BD1514" t="str">
            <v>Ingen kjent effekt</v>
          </cell>
          <cell r="BK1514" t="str">
            <v>temperate_nemoral:Europe,Asia</v>
          </cell>
          <cell r="BM1514" t="str">
            <v>temperate_nemoral:Europe,Asia</v>
          </cell>
          <cell r="DI1514">
            <v>0</v>
          </cell>
        </row>
        <row r="1515">
          <cell r="B1515" t="str">
            <v>Syringa emodi</v>
          </cell>
          <cell r="C1515" t="str">
            <v>Wall. ex Royle</v>
          </cell>
          <cell r="D1515" t="str">
            <v>himalayasyrin</v>
          </cell>
          <cell r="E1515">
            <v>145679</v>
          </cell>
          <cell r="F1515">
            <v>128019</v>
          </cell>
          <cell r="G1515" t="str">
            <v>ExpertGroups/Karplanter/N</v>
          </cell>
          <cell r="H1515" t="str">
            <v>Karplanter</v>
          </cell>
          <cell r="I1515" t="str">
            <v>Karplanter</v>
          </cell>
          <cell r="J1515" t="str">
            <v>NotApplicable</v>
          </cell>
          <cell r="M1515" t="str">
            <v>canNotEstablishWithin50years</v>
          </cell>
          <cell r="AA1515">
            <v>1946</v>
          </cell>
          <cell r="AB1515" t="str">
            <v>terrestrial</v>
          </cell>
          <cell r="AD1515" t="str">
            <v>unknown</v>
          </cell>
          <cell r="AE1515" t="str">
            <v>no</v>
          </cell>
          <cell r="AF1515" t="str">
            <v>unknown</v>
          </cell>
          <cell r="AI1515">
            <v>15</v>
          </cell>
          <cell r="AJ1515" t="str">
            <v>V</v>
          </cell>
          <cell r="AW1515" t="str">
            <v>Ingen kjent effekt</v>
          </cell>
          <cell r="AX1515" t="str">
            <v>Ingen kjent effekt</v>
          </cell>
          <cell r="BC1515" t="str">
            <v>Ingen kjent effekt</v>
          </cell>
          <cell r="BD1515" t="str">
            <v>Ingen kjent effekt</v>
          </cell>
          <cell r="BK1515" t="str">
            <v>subtropic_unspecified:Asia</v>
          </cell>
          <cell r="BM1515" t="str">
            <v>subtropic_unspecified:Asia</v>
          </cell>
          <cell r="DI1515">
            <v>0</v>
          </cell>
        </row>
        <row r="1516">
          <cell r="B1516" t="str">
            <v>Syringa persica</v>
          </cell>
          <cell r="C1516" t="str">
            <v>L.</v>
          </cell>
          <cell r="D1516" t="str">
            <v>persisk syrin</v>
          </cell>
          <cell r="E1516">
            <v>84883</v>
          </cell>
          <cell r="F1516">
            <v>128020</v>
          </cell>
          <cell r="G1516" t="str">
            <v>ExpertGroups/Karplanter/N</v>
          </cell>
          <cell r="H1516" t="str">
            <v>Karplanter</v>
          </cell>
          <cell r="I1516" t="str">
            <v>Karplanter</v>
          </cell>
          <cell r="J1516" t="str">
            <v>NotApplicable</v>
          </cell>
          <cell r="M1516" t="str">
            <v>canNotEstablishWithin50years</v>
          </cell>
          <cell r="AA1516">
            <v>1931</v>
          </cell>
          <cell r="AB1516" t="str">
            <v>terrestrial</v>
          </cell>
          <cell r="AD1516" t="str">
            <v>unknown</v>
          </cell>
          <cell r="AE1516" t="str">
            <v>no</v>
          </cell>
          <cell r="AF1516" t="str">
            <v>unknown</v>
          </cell>
          <cell r="AI1516">
            <v>15</v>
          </cell>
          <cell r="AJ1516" t="str">
            <v>V</v>
          </cell>
          <cell r="AW1516" t="str">
            <v>Ingen kjent effekt</v>
          </cell>
          <cell r="AX1516" t="str">
            <v>Ingen kjent effekt</v>
          </cell>
          <cell r="BC1516" t="str">
            <v>Ingen kjent effekt</v>
          </cell>
          <cell r="BD1516" t="str">
            <v>Ingen kjent effekt</v>
          </cell>
          <cell r="BK1516" t="str">
            <v>unknown:Asia</v>
          </cell>
          <cell r="BM1516" t="str">
            <v>unknown:Asia</v>
          </cell>
          <cell r="DI1516">
            <v>0</v>
          </cell>
        </row>
        <row r="1517">
          <cell r="B1517" t="str">
            <v>Syringa ×chinensis</v>
          </cell>
          <cell r="C1517" t="str">
            <v>Willd.</v>
          </cell>
          <cell r="D1517" t="str">
            <v>kinasyrin</v>
          </cell>
          <cell r="E1517">
            <v>138209</v>
          </cell>
          <cell r="F1517">
            <v>102414</v>
          </cell>
          <cell r="G1517" t="str">
            <v>ExpertGroups/Karplanter/N</v>
          </cell>
          <cell r="H1517" t="str">
            <v>Karplanter</v>
          </cell>
          <cell r="I1517" t="str">
            <v>Karplanter</v>
          </cell>
          <cell r="J1517" t="str">
            <v>NotApplicable</v>
          </cell>
          <cell r="M1517" t="str">
            <v>canNotEstablishWithin50years</v>
          </cell>
          <cell r="AA1517">
            <v>1946</v>
          </cell>
          <cell r="AB1517" t="str">
            <v>terrestrial</v>
          </cell>
          <cell r="AD1517" t="str">
            <v>unknown</v>
          </cell>
          <cell r="AE1517" t="str">
            <v>no</v>
          </cell>
          <cell r="AF1517" t="str">
            <v>unknown</v>
          </cell>
          <cell r="AI1517">
            <v>15</v>
          </cell>
          <cell r="AJ1517" t="str">
            <v>V</v>
          </cell>
          <cell r="AW1517" t="str">
            <v>Ingen kjent effekt</v>
          </cell>
          <cell r="AX1517" t="str">
            <v>Ingen kjent effekt</v>
          </cell>
          <cell r="BC1517" t="str">
            <v>Ingen kjent effekt</v>
          </cell>
          <cell r="BD1517" t="str">
            <v>Ingen kjent effekt</v>
          </cell>
          <cell r="BK1517" t="str">
            <v>unknown:Europe</v>
          </cell>
          <cell r="BM1517" t="str">
            <v>unknown:Europe</v>
          </cell>
          <cell r="DI1517">
            <v>0</v>
          </cell>
        </row>
        <row r="1518">
          <cell r="B1518" t="str">
            <v>Tagetes erecta</v>
          </cell>
          <cell r="C1518" t="str">
            <v>L.</v>
          </cell>
          <cell r="D1518" t="str">
            <v>fløyelsblom</v>
          </cell>
          <cell r="E1518">
            <v>102666</v>
          </cell>
          <cell r="F1518">
            <v>143565</v>
          </cell>
          <cell r="G1518" t="str">
            <v>ExpertGroups/Karplanter/N</v>
          </cell>
          <cell r="H1518" t="str">
            <v>Karplanter</v>
          </cell>
          <cell r="I1518" t="str">
            <v>Karplanter</v>
          </cell>
          <cell r="J1518" t="str">
            <v>NotApplicable</v>
          </cell>
          <cell r="M1518" t="str">
            <v>canNotEstablishWithin50years</v>
          </cell>
          <cell r="AA1518">
            <v>1947</v>
          </cell>
          <cell r="AB1518" t="str">
            <v>terrestrial</v>
          </cell>
          <cell r="AD1518" t="str">
            <v>unknown</v>
          </cell>
          <cell r="AE1518" t="str">
            <v>no</v>
          </cell>
          <cell r="AF1518" t="str">
            <v>unknown</v>
          </cell>
          <cell r="AI1518">
            <v>1</v>
          </cell>
          <cell r="AJ1518" t="str">
            <v>V</v>
          </cell>
          <cell r="AW1518" t="str">
            <v>Ingen kjent effekt</v>
          </cell>
          <cell r="AX1518" t="str">
            <v>Ingen kjent effekt</v>
          </cell>
          <cell r="BC1518" t="str">
            <v>Ingen kjent effekt</v>
          </cell>
          <cell r="BD1518" t="str">
            <v>Ingen kjent effekt</v>
          </cell>
          <cell r="BK1518" t="str">
            <v>subtropic_unspecified:NorthAndCentralAmerica|tropic:NorthAndCentralAmerica</v>
          </cell>
          <cell r="BM1518" t="str">
            <v>temperate_nemoral:Europe|subtropic_unspecified:Asia,Oceania,NorthAndCentralAmerica,SouthAmerica|subtropic_mediterranean:Europe|tropic:Asia,NorthAndCentralAmerica,SouthAmerica</v>
          </cell>
          <cell r="DI1518">
            <v>0</v>
          </cell>
        </row>
        <row r="1519">
          <cell r="B1519" t="str">
            <v>Tagetes minuta</v>
          </cell>
          <cell r="C1519" t="str">
            <v>L.</v>
          </cell>
          <cell r="D1519" t="str">
            <v>stankfløyelsblom</v>
          </cell>
          <cell r="E1519">
            <v>60802</v>
          </cell>
          <cell r="F1519">
            <v>100842</v>
          </cell>
          <cell r="G1519" t="str">
            <v>ExpertGroups/Karplanter/N</v>
          </cell>
          <cell r="H1519" t="str">
            <v>Karplanter</v>
          </cell>
          <cell r="I1519" t="str">
            <v>Karplanter</v>
          </cell>
          <cell r="J1519" t="str">
            <v>NotApplicable</v>
          </cell>
          <cell r="M1519" t="str">
            <v>canNotEstablishWithin50years</v>
          </cell>
          <cell r="AA1519">
            <v>1999</v>
          </cell>
          <cell r="AB1519" t="str">
            <v>terrestrial</v>
          </cell>
          <cell r="AD1519" t="str">
            <v>unknown</v>
          </cell>
          <cell r="AE1519" t="str">
            <v>no</v>
          </cell>
          <cell r="AF1519" t="str">
            <v>unknown</v>
          </cell>
          <cell r="AI1519">
            <v>1</v>
          </cell>
          <cell r="AJ1519" t="str">
            <v>V</v>
          </cell>
          <cell r="AW1519" t="str">
            <v>Ingen kjent effekt</v>
          </cell>
          <cell r="AX1519" t="str">
            <v>Ingen kjent effekt</v>
          </cell>
          <cell r="BC1519" t="str">
            <v>Ingen kjent effekt</v>
          </cell>
          <cell r="BD1519" t="str">
            <v>Ingen kjent effekt</v>
          </cell>
          <cell r="BK1519" t="str">
            <v>subtropic_unspecified:SouthAmerica|tropic:SouthAmerica</v>
          </cell>
          <cell r="BM1519" t="str">
            <v>temperate_nemoral:Europe,Asia,Oceania|subtropic_unspecified:Africa,Oceania,SouthAmerica|subtropic_mediterranean:Europe|tropic:Africa,Oceania,SouthAmerica</v>
          </cell>
          <cell r="DI1519">
            <v>0</v>
          </cell>
        </row>
        <row r="1520">
          <cell r="B1520" t="str">
            <v>Tanacetum corymbosum</v>
          </cell>
          <cell r="C1520" t="str">
            <v>(L.) Sch.Bip.</v>
          </cell>
          <cell r="D1520" t="str">
            <v>skjermkrage</v>
          </cell>
          <cell r="E1520">
            <v>138217</v>
          </cell>
          <cell r="F1520">
            <v>100846</v>
          </cell>
          <cell r="G1520" t="str">
            <v>ExpertGroups/Karplanter/N</v>
          </cell>
          <cell r="H1520" t="str">
            <v>Karplanter</v>
          </cell>
          <cell r="I1520" t="str">
            <v>Karplanter</v>
          </cell>
          <cell r="J1520" t="str">
            <v>AlienSpecie</v>
          </cell>
          <cell r="N1520">
            <v>1</v>
          </cell>
          <cell r="Q1520">
            <v>1</v>
          </cell>
          <cell r="T1520" t="str">
            <v>NK</v>
          </cell>
          <cell r="U1520">
            <v>1</v>
          </cell>
          <cell r="V1520" t="str">
            <v>1,1</v>
          </cell>
          <cell r="AA1520">
            <v>2003</v>
          </cell>
          <cell r="AB1520" t="str">
            <v>terrestrial</v>
          </cell>
          <cell r="AD1520" t="str">
            <v>unknown</v>
          </cell>
          <cell r="AE1520" t="str">
            <v>no</v>
          </cell>
          <cell r="AF1520" t="str">
            <v>unknown</v>
          </cell>
          <cell r="AG1520">
            <v>2003</v>
          </cell>
          <cell r="AH1520" t="str">
            <v>Vf Sandefjord: Nærholmen, "grasbakke i følge med Poa chaixii".</v>
          </cell>
          <cell r="AI1520">
            <v>10</v>
          </cell>
          <cell r="AJ1520" t="str">
            <v>V</v>
          </cell>
          <cell r="AN1520">
            <v>1</v>
          </cell>
          <cell r="AO1520" t="str">
            <v>introductionTransportpollution</v>
          </cell>
          <cell r="AP1520" t="str">
            <v>Ve</v>
          </cell>
          <cell r="AQ1520">
            <v>4</v>
          </cell>
          <cell r="AR1520">
            <v>2</v>
          </cell>
          <cell r="AS1520">
            <v>8</v>
          </cell>
          <cell r="AT1520">
            <v>1</v>
          </cell>
          <cell r="AU1520">
            <v>16</v>
          </cell>
          <cell r="AV1520">
            <v>0</v>
          </cell>
          <cell r="AW1520" t="str">
            <v>Ingen kjent effekt</v>
          </cell>
          <cell r="AX1520" t="str">
            <v>Ingen kjent effekt</v>
          </cell>
          <cell r="BC1520" t="str">
            <v>Ingen kjent effekt</v>
          </cell>
          <cell r="BD1520" t="str">
            <v>Ingen kjent effekt</v>
          </cell>
          <cell r="BE1520" t="str">
            <v>no</v>
          </cell>
          <cell r="BF1520" t="str">
            <v>no</v>
          </cell>
          <cell r="BG1520" t="str">
            <v>V</v>
          </cell>
          <cell r="BK1520" t="str">
            <v>temperate_nemoral:Europe,Asia|subtropic_mediterranean:Europe,Asia,Africa</v>
          </cell>
          <cell r="BM1520" t="str">
            <v>temperate_nemoral:Europe,Asia|subtropic_mediterranean:Europe,Asia,Africa</v>
          </cell>
          <cell r="BO1520">
            <v>1</v>
          </cell>
          <cell r="BP1520" t="str">
            <v>X</v>
          </cell>
          <cell r="BR1520" t="str">
            <v>RedListCategoryLevel</v>
          </cell>
          <cell r="BT1520">
            <v>1</v>
          </cell>
          <cell r="BW1520" t="str">
            <v>SpreadYearlyIncreaseCalculatedExpansionSpeed</v>
          </cell>
          <cell r="BX1520">
            <v>0</v>
          </cell>
          <cell r="BY1520">
            <v>1</v>
          </cell>
          <cell r="CB1520" t="str">
            <v>T40</v>
          </cell>
          <cell r="CC1520">
            <v>1</v>
          </cell>
          <cell r="CH1520">
            <v>1</v>
          </cell>
          <cell r="CM1520">
            <v>1</v>
          </cell>
          <cell r="CQ1520">
            <v>1</v>
          </cell>
          <cell r="CU1520">
            <v>1</v>
          </cell>
          <cell r="CX1520">
            <v>0</v>
          </cell>
          <cell r="CY1520">
            <v>1</v>
          </cell>
          <cell r="DB1520">
            <v>0</v>
          </cell>
          <cell r="DC1520" t="str">
            <v>Skjermkrage &lt;i&gt;Tanacetum corymbosum&lt;/i&gt; er en middelsstor, flerårig urt med frøformering. Den stammer fra Middelhavsområdet og noe nordover i Mellom-Europa.</v>
          </cell>
          <cell r="DD1520" t="str">
            <v>Arten er funnet &amp;#233:n gang i norsk natur, i Vf Sandefjord: Nærholmen, på "grasbakke i følge med&lt;em&gt; Poa chaixii&lt;/em&gt;" 2003. Følgearten antyder at forekomsten kan ha sammenheng med utenlandsk grasfrø, kanskje lang tid tilbake. Parkrapp &lt;em&gt;Poa chaixii &lt;/em&gt;kom hovedsakelig inn med grasfrø i parker fra slutten av 1800-tallet og litt inn på 1900-tallet.</v>
          </cell>
          <cell r="DE1520" t="str">
            <v>Arten har trolig kommet inn med grasfrø. Fruktene spres passivt over små avstander.</v>
          </cell>
          <cell r="DF1520" t="str">
            <v>Invasjonspotensialet er lite, en kombinasjon av kort (til begrenset) median levetid og ingen ekspansjon.</v>
          </cell>
          <cell r="DG1520" t="str">
            <v>Det er ingen kjente negative økologiske effekter knyttet til arten.</v>
          </cell>
          <cell r="DH1520" t="str">
            <v>Skjermkrage vurderes til ingen kjent økologisk risiko. Den er kjent etablert ett sted i Norge, men gjør ingen skade. Ved forrige vurderingsrunde i 2012 ble ikke arten realitetsvurdert i det hele fordi den ble antatt å innføres for sjelden. Den vurderes denne gangen fordi det ene funnet trolig er såpass godt etablert.</v>
          </cell>
          <cell r="DI1520">
            <v>0</v>
          </cell>
        </row>
        <row r="1521">
          <cell r="B1521" t="str">
            <v>Tarenaya spinosa</v>
          </cell>
          <cell r="C1521" t="str">
            <v>(Jacq.) Raf.</v>
          </cell>
          <cell r="D1521" t="str">
            <v>edderkoppblom</v>
          </cell>
          <cell r="E1521">
            <v>141494</v>
          </cell>
          <cell r="F1521">
            <v>170556</v>
          </cell>
          <cell r="G1521" t="str">
            <v>ExpertGroups/Karplanter/N</v>
          </cell>
          <cell r="H1521" t="str">
            <v>Karplanter</v>
          </cell>
          <cell r="I1521" t="str">
            <v>Karplanter</v>
          </cell>
          <cell r="J1521" t="str">
            <v>NotApplicable</v>
          </cell>
          <cell r="M1521" t="str">
            <v>canNotEstablishWithin50years</v>
          </cell>
          <cell r="AA1521">
            <v>2000</v>
          </cell>
          <cell r="AB1521" t="str">
            <v>terrestrial</v>
          </cell>
          <cell r="AD1521" t="str">
            <v>unknown</v>
          </cell>
          <cell r="AE1521" t="str">
            <v>no</v>
          </cell>
          <cell r="AF1521" t="str">
            <v>unknown</v>
          </cell>
          <cell r="AI1521">
            <v>1</v>
          </cell>
          <cell r="AJ1521" t="str">
            <v>V</v>
          </cell>
          <cell r="AW1521" t="str">
            <v>Ingen kjent effekt</v>
          </cell>
          <cell r="AX1521" t="str">
            <v>Ingen kjent effekt</v>
          </cell>
          <cell r="BC1521" t="str">
            <v>Ingen kjent effekt</v>
          </cell>
          <cell r="BD1521" t="str">
            <v>Ingen kjent effekt</v>
          </cell>
          <cell r="BK1521" t="str">
            <v>subtropic_unspecified:SouthAmerica|tropic:SouthAmerica</v>
          </cell>
          <cell r="BM1521" t="str">
            <v>subtropic_unspecified:SouthAmerica|tropic:Africa,SouthAmerica</v>
          </cell>
          <cell r="DI1521">
            <v>0</v>
          </cell>
        </row>
        <row r="1522">
          <cell r="B1522" t="str">
            <v>Taxodium distichum</v>
          </cell>
          <cell r="C1522" t="str">
            <v>(L.) Rich.</v>
          </cell>
          <cell r="D1522" t="str">
            <v>sumpsypress</v>
          </cell>
          <cell r="E1522">
            <v>105304</v>
          </cell>
          <cell r="F1522">
            <v>145650</v>
          </cell>
          <cell r="G1522" t="str">
            <v>ExpertGroups/Karplanter/N</v>
          </cell>
          <cell r="H1522" t="str">
            <v>Karplanter</v>
          </cell>
          <cell r="I1522" t="str">
            <v>Karplanter</v>
          </cell>
          <cell r="J1522" t="str">
            <v>NotApplicable</v>
          </cell>
          <cell r="M1522" t="str">
            <v>canNotEstablishWithin50years</v>
          </cell>
          <cell r="AA1522">
            <v>2000</v>
          </cell>
          <cell r="AB1522" t="str">
            <v>terrestrial</v>
          </cell>
          <cell r="AD1522" t="str">
            <v>unknown</v>
          </cell>
          <cell r="AE1522" t="str">
            <v>no</v>
          </cell>
          <cell r="AF1522" t="str">
            <v>unknown</v>
          </cell>
          <cell r="AI1522">
            <v>30</v>
          </cell>
          <cell r="AJ1522" t="str">
            <v>V</v>
          </cell>
          <cell r="AW1522" t="str">
            <v>Ingen kjent effekt</v>
          </cell>
          <cell r="AX1522" t="str">
            <v>Ingen kjent effekt</v>
          </cell>
          <cell r="BC1522" t="str">
            <v>Ingen kjent effekt</v>
          </cell>
          <cell r="BD1522" t="str">
            <v>Ingen kjent effekt</v>
          </cell>
          <cell r="BK1522" t="str">
            <v>temperate_nemoral:NorthAndCentralAmerica|subtropic_unspecified:NorthAndCentralAmerica</v>
          </cell>
          <cell r="BM1522" t="str">
            <v>temperate_nemoral:Europe,Asia,Oceania,NorthAndCentralAmerica|subtropic_unspecified:Asia,Oceania,NorthAndCentralAmerica,SouthAmerica|subtropic_mediterranean:Europe|tropic:SouthAmerica</v>
          </cell>
          <cell r="DI1522">
            <v>0</v>
          </cell>
        </row>
        <row r="1523">
          <cell r="B1523" t="str">
            <v>Tellima grandiflora</v>
          </cell>
          <cell r="C1523" t="str">
            <v>(Pursh) Douglas ex Lindl.</v>
          </cell>
          <cell r="D1523" t="str">
            <v>tellima</v>
          </cell>
          <cell r="E1523">
            <v>63641</v>
          </cell>
          <cell r="F1523">
            <v>103681</v>
          </cell>
          <cell r="G1523" t="str">
            <v>ExpertGroups/Karplanter/N</v>
          </cell>
          <cell r="H1523" t="str">
            <v>Karplanter</v>
          </cell>
          <cell r="I1523" t="str">
            <v>Karplanter</v>
          </cell>
          <cell r="J1523" t="str">
            <v>AlienSpecie</v>
          </cell>
          <cell r="N1523">
            <v>2</v>
          </cell>
          <cell r="P1523" t="str">
            <v>V</v>
          </cell>
          <cell r="Q1523">
            <v>1</v>
          </cell>
          <cell r="T1523" t="str">
            <v>LO</v>
          </cell>
          <cell r="U1523">
            <v>2</v>
          </cell>
          <cell r="V1523" t="str">
            <v>2AB,1</v>
          </cell>
          <cell r="X1523">
            <v>3</v>
          </cell>
          <cell r="Y1523">
            <v>4</v>
          </cell>
          <cell r="Z1523">
            <v>1</v>
          </cell>
          <cell r="AA1523">
            <v>1977</v>
          </cell>
          <cell r="AB1523" t="str">
            <v>terrestrial</v>
          </cell>
          <cell r="AD1523" t="str">
            <v>unknown</v>
          </cell>
          <cell r="AE1523" t="str">
            <v>yes</v>
          </cell>
          <cell r="AF1523" t="str">
            <v>unknown</v>
          </cell>
          <cell r="AG1523">
            <v>1977</v>
          </cell>
          <cell r="AH1523" t="str">
            <v>Ro Stavanger: Gauselskogen</v>
          </cell>
          <cell r="AI1523">
            <v>5</v>
          </cell>
          <cell r="AJ1523" t="str">
            <v>V</v>
          </cell>
          <cell r="AL1523">
            <v>2</v>
          </cell>
          <cell r="AM1523" t="str">
            <v>importDirect</v>
          </cell>
          <cell r="AN1523">
            <v>2</v>
          </cell>
          <cell r="AO1523" t="str">
            <v>spreadNaturalDispersal,introductionEscaped</v>
          </cell>
          <cell r="AP1523" t="str">
            <v>Ro,Ho,No,Tr</v>
          </cell>
          <cell r="AQ1523">
            <v>32</v>
          </cell>
          <cell r="AR1523">
            <v>5</v>
          </cell>
          <cell r="AS1523">
            <v>160</v>
          </cell>
          <cell r="AT1523">
            <v>124000</v>
          </cell>
          <cell r="AU1523">
            <v>320</v>
          </cell>
          <cell r="AV1523">
            <v>50</v>
          </cell>
          <cell r="AW1523" t="str">
            <v>Ingen kjent effekt</v>
          </cell>
          <cell r="AX1523" t="str">
            <v>Ingen kjent effekt</v>
          </cell>
          <cell r="BC1523" t="str">
            <v>Ingen kjent effekt</v>
          </cell>
          <cell r="BD1523" t="str">
            <v>Ingen kjent effekt</v>
          </cell>
          <cell r="BE1523" t="str">
            <v>no</v>
          </cell>
          <cell r="BF1523" t="str">
            <v>no</v>
          </cell>
          <cell r="BG1523" t="str">
            <v>V</v>
          </cell>
          <cell r="BK1523" t="str">
            <v>temperate_boreal:NorthAndCentralAmerica|temperate_nemoral:NorthAndCentralAmerica</v>
          </cell>
          <cell r="BM1523" t="str">
            <v>temperate_boreal:Europe,NorthAndCentralAmerica|temperate_nemoral:Europe,NorthAndCentralAmerica</v>
          </cell>
          <cell r="BO1523">
            <v>2</v>
          </cell>
          <cell r="BP1523" t="str">
            <v>X</v>
          </cell>
          <cell r="BR1523" t="str">
            <v>RedListCategoryLevel</v>
          </cell>
          <cell r="BT1523">
            <v>2</v>
          </cell>
          <cell r="BW1523" t="str">
            <v>SpreadYearlyIncreaseObservations</v>
          </cell>
          <cell r="BX1523">
            <v>98</v>
          </cell>
          <cell r="BY1523">
            <v>1</v>
          </cell>
          <cell r="CB1523" t="str">
            <v>T4,T35,T40</v>
          </cell>
          <cell r="CC1523">
            <v>1</v>
          </cell>
          <cell r="CH1523">
            <v>1</v>
          </cell>
          <cell r="CM1523">
            <v>1</v>
          </cell>
          <cell r="CQ1523">
            <v>1</v>
          </cell>
          <cell r="CU1523">
            <v>1</v>
          </cell>
          <cell r="CX1523">
            <v>0</v>
          </cell>
          <cell r="CY1523">
            <v>1</v>
          </cell>
          <cell r="DB1523">
            <v>0</v>
          </cell>
          <cell r="DC1523" t="str">
            <v>Tellima &lt;em&gt;Tellima grandiflora &lt;/em&gt;er en flerårig, ca 0,5 m høy urt som formerer seg med frø. Den kommer fra fjellskoger i vestlige Nord-Amerika og er innført som prydplante. Arten er funnet i vagt definerte skogtyper: litt fuktig løvskog, blandingsskog, engskog (i Troms, trolig bjørkeskog), sumpskog, dessuten i grøft, i engkant nær sjøen og på grus i jernbaneskråning. Tellima synes å ha størst sjanse for å etablere seg i fuktige miljøer og i skog.</v>
          </cell>
          <cell r="DD1523" t="str">
            <v>&lt;p&gt;Første funn av tellima ble gjort i 1977 i Ro Stavanger: Gauselskogen, der den allerede var etablert og trolig står fortsatt (sist registrert i 2008). Inntil 2016 er den registrert bare på åtte lokaliteter, fordelt på fire fylker: Rogaland, Hordaland, Nordland og Troms, men flere av disse forekomstene er blitt permanente (i Ro Stavanger og Time, Ho Bergen, No Moskenes, Tr Tromsø). Funnene reflekterer trolig hvor arten er i bruk som prydplante, muligens mest i kyststrøk. Arten synes å etableres raskt der den forvilles, spesielt i fuktig, litt næringsrik skog. Både dens habitatvalg og dens kystutbredelse i Norge gjenspeiler hvor den kommer fra: vestlige Nord-Amerika.&lt;/p&gt;&lt;p&gt; &lt;/p&gt;</v>
          </cell>
          <cell r="DE1523" t="str">
            <v>Arten er innført som hageplante. Den har nokså passiv frøspredning over korte avstander ut fra hager og i bestander i naturen, og dessuten noe klonal vekst.</v>
          </cell>
          <cell r="DF1523" t="str">
            <v>Invasjonspotensialet er begrenset, med usikkerhet til moderat, som en kombinasjon av begrenset (til moderat) median levetid og begrenset ekspansjonshastighet. Arten synes ikke å spre seg raskt fra steder der den er etablert. Ingen vesentlig spredning er rapportert fra noen norsk forekomst.</v>
          </cell>
          <cell r="DG1523" t="str">
            <v>Ingen kjent negativ økologisk effekt er knyttet til arten.</v>
          </cell>
          <cell r="DH1523" t="str">
            <v>&lt;p&gt;Tellima er etablert i norsk natur og kan bli hyppigere framover, men den har ingen kjente skadevirkninger. Den vurderes til låg økologisk risiko.&lt;/p&gt;</v>
          </cell>
          <cell r="DI1523">
            <v>0</v>
          </cell>
        </row>
        <row r="1524">
          <cell r="B1524" t="str">
            <v>Tephroseris palustris</v>
          </cell>
          <cell r="C1524" t="str">
            <v>(L.) Fourr.</v>
          </cell>
          <cell r="D1524" t="str">
            <v>myrsvineblom</v>
          </cell>
          <cell r="E1524">
            <v>139487</v>
          </cell>
          <cell r="F1524">
            <v>100894</v>
          </cell>
          <cell r="G1524" t="str">
            <v>ExpertGroups/Karplanter/N</v>
          </cell>
          <cell r="H1524" t="str">
            <v>Karplanter</v>
          </cell>
          <cell r="I1524" t="str">
            <v>Karplanter</v>
          </cell>
          <cell r="J1524" t="str">
            <v>AlienSpecie</v>
          </cell>
          <cell r="N1524">
            <v>1</v>
          </cell>
          <cell r="Q1524">
            <v>1</v>
          </cell>
          <cell r="T1524" t="str">
            <v>NK</v>
          </cell>
          <cell r="U1524">
            <v>1</v>
          </cell>
          <cell r="V1524" t="str">
            <v>1,1</v>
          </cell>
          <cell r="X1524">
            <v>1</v>
          </cell>
          <cell r="Y1524">
            <v>1</v>
          </cell>
          <cell r="Z1524">
            <v>1</v>
          </cell>
          <cell r="AA1524">
            <v>1917</v>
          </cell>
          <cell r="AB1524" t="str">
            <v>terrestrial</v>
          </cell>
          <cell r="AD1524" t="str">
            <v>origin</v>
          </cell>
          <cell r="AE1524" t="str">
            <v>yes</v>
          </cell>
          <cell r="AF1524" t="str">
            <v>unknown</v>
          </cell>
          <cell r="AI1524">
            <v>2</v>
          </cell>
          <cell r="AJ1524" t="str">
            <v>V</v>
          </cell>
          <cell r="AN1524">
            <v>1</v>
          </cell>
          <cell r="AO1524" t="str">
            <v>introductionNaturalDispersal</v>
          </cell>
          <cell r="AP1524" t="str">
            <v>Ve</v>
          </cell>
          <cell r="AQ1524">
            <v>4</v>
          </cell>
          <cell r="AR1524">
            <v>2</v>
          </cell>
          <cell r="AS1524">
            <v>8</v>
          </cell>
          <cell r="AT1524">
            <v>1</v>
          </cell>
          <cell r="AU1524">
            <v>16</v>
          </cell>
          <cell r="AV1524">
            <v>0</v>
          </cell>
          <cell r="AW1524" t="str">
            <v>Ingen kjent effekt</v>
          </cell>
          <cell r="AX1524" t="str">
            <v>Ingen kjent effekt</v>
          </cell>
          <cell r="BC1524" t="str">
            <v>Ingen kjent effekt</v>
          </cell>
          <cell r="BD1524" t="str">
            <v>Ingen kjent effekt</v>
          </cell>
          <cell r="BE1524" t="str">
            <v>no</v>
          </cell>
          <cell r="BF1524" t="str">
            <v>no</v>
          </cell>
          <cell r="BK1524" t="str">
            <v>polar:Europe,Asia,NorthAndCentralAmerica|temperate_boreal:Europe,Asia,NorthAndCentralAmerica|temperate_nemoral:Europe,Asia,NorthAndCentralAmerica</v>
          </cell>
          <cell r="BM1524" t="str">
            <v>polar:Europe,Asia,NorthAndCentralAmerica|temperate_boreal:Europe,Asia,NorthAndCentralAmerica|temperate_nemoral:Europe,Asia,NorthAndCentralAmerica</v>
          </cell>
          <cell r="BO1524">
            <v>1</v>
          </cell>
          <cell r="BR1524" t="str">
            <v>RedListCategoryLevel</v>
          </cell>
          <cell r="BT1524">
            <v>1</v>
          </cell>
          <cell r="BW1524" t="str">
            <v>SpreadYearlyIncreaseCalculatedExpansionSpeed</v>
          </cell>
          <cell r="BX1524">
            <v>0</v>
          </cell>
          <cell r="BY1524">
            <v>1</v>
          </cell>
          <cell r="CB1524" t="str">
            <v>V13</v>
          </cell>
          <cell r="CC1524">
            <v>1</v>
          </cell>
          <cell r="CH1524">
            <v>1</v>
          </cell>
          <cell r="CM1524">
            <v>1</v>
          </cell>
          <cell r="CQ1524">
            <v>1</v>
          </cell>
          <cell r="CU1524">
            <v>1</v>
          </cell>
          <cell r="CX1524">
            <v>0</v>
          </cell>
          <cell r="CY1524">
            <v>1</v>
          </cell>
          <cell r="DB1524">
            <v>0</v>
          </cell>
          <cell r="DC1524" t="str">
            <v>Myrsvineblom &lt;i&gt;Tephroseris palustris&lt;/i&gt; er en toårig, ofte grovvokst (kan bli nesten mannshøg), opprett urt uten evne til vegetativ formering. Den kan sette tusener til titusener med frukter som spres lett med vind. Den er knyttet til forstyrret, ofte svært våt mark ved sjøer og elver og i sumper og myrer. Den er fullstendig avhengig av åpen, våt jord for frøspiring, og så lenge slike jordflekker er åpne, masseproduserer den frø, men forsvinner så snart flekken gror igjen. Kunstige "våtmarker" på golfbaner, slik som ved Råbergvatn, ville være ideelle voksesteder for denne arten, som hjemlig.</v>
          </cell>
          <cell r="DD1524" t="str">
            <v>&lt;p&gt;Det er litt usikkert om myrsvineblom skal regnes som innført (fremmed) eller indigen (hjemlig) i Norge. Det er bare tre dokumenterte funn, i Te Kragerø: Nordre Djupsund før 1917 og Bjelkevik brygge på Skåtøy 1917, og Vf Stokke: på golfbanen ved Råbergvann 1961. I brev som følger med herbariebelegget fra 1917 spekulerer finneren på om det kan være noen sammenheng med depotplass for ballastjord (Nordre Djupsund) eller en lokal mølle (Bjelkevik), men ingen fremmedplanter er kjent fra noen av disse stedene ellers. Hvis myrsvineblom er en fremmed art, så er den kommet på kryptisk vis.&lt;/p&gt;&lt;p&gt;Ellers i verden, inkludert Danmark og Sverige, er dette en spontan vagabond. Arten er vanlig helt nord til nordspissen av Danmark og kan tenkes å ha kommet over til Telemark og Vestfold med egen hjelp, altså en ustabil, spontan innvandrer. En mindre sannsynlig hypotese er at den har kryptisk, ennå ikke funnet, forekomst på kysten i Sør-Norge, mindre sannsynlig fordi dette er en meget synlig art, lett å kjenne igjen på lang avstand (registrert flere ganger fra fly i Alaska og Canada).&lt;/p&gt;</v>
          </cell>
          <cell r="DE1524" t="str">
            <v>Innførselsmåten er ukjent (men kanskje spontant innspredt med vind eller havstrømmer). Fruktene er vindspredte, og potensielt over lange avstander (km).</v>
          </cell>
          <cell r="DF1524" t="str">
            <v>Invasjonspotensialet er lite, med minste skår på median levetid (ikke sett på over 50 år) og ingen ekspansjon. De europeiske plantene synes å være vesentlig mindre aggressive enn de amerikanske og også mye dårligere tilpasset kalde klima.</v>
          </cell>
          <cell r="DG1524" t="str">
            <v>Ingen kjent negativ økologisk effekt er forventet av denne arten i Norge (så lenge vi ikke får inn amerikansk materiale). Arten er observert av oss som invasiv art i forstyrrete våtmarker i Nord-Amerika.</v>
          </cell>
          <cell r="DH1524" t="str">
            <v>&lt;p&gt;Myrsvineblom vurderes til ingen kjent økologisk risiko, så langt vi vet. Den kan være en efemær hjemlig eller en efemær fremmed art. Foreløpig gir ikke denne arten noen grunn til bekymring.&lt;/p&gt;</v>
          </cell>
          <cell r="DI1524">
            <v>0</v>
          </cell>
        </row>
        <row r="1525">
          <cell r="B1525" t="str">
            <v>Teucrium botrys</v>
          </cell>
          <cell r="C1525" t="str">
            <v>L.</v>
          </cell>
          <cell r="E1525">
            <v>122964</v>
          </cell>
          <cell r="F1525">
            <v>162166</v>
          </cell>
          <cell r="G1525" t="str">
            <v>ExpertGroups/Karplanter/N</v>
          </cell>
          <cell r="H1525" t="str">
            <v>Karplanter</v>
          </cell>
          <cell r="I1525" t="str">
            <v>Karplanter</v>
          </cell>
          <cell r="J1525" t="str">
            <v>NotApplicable</v>
          </cell>
          <cell r="M1525" t="str">
            <v>canNotEstablishWithin50years</v>
          </cell>
          <cell r="AA1525">
            <v>1948</v>
          </cell>
          <cell r="AB1525" t="str">
            <v>terrestrial</v>
          </cell>
          <cell r="AD1525" t="str">
            <v>unknown</v>
          </cell>
          <cell r="AE1525" t="str">
            <v>no</v>
          </cell>
          <cell r="AF1525" t="str">
            <v>unknown</v>
          </cell>
          <cell r="AI1525">
            <v>5</v>
          </cell>
          <cell r="AJ1525" t="str">
            <v>V</v>
          </cell>
          <cell r="AW1525" t="str">
            <v>Ingen kjent effekt</v>
          </cell>
          <cell r="AX1525" t="str">
            <v>Ingen kjent effekt</v>
          </cell>
          <cell r="BC1525" t="str">
            <v>Ingen kjent effekt</v>
          </cell>
          <cell r="BD1525" t="str">
            <v>Ingen kjent effekt</v>
          </cell>
          <cell r="BK1525" t="str">
            <v>temperate_nemoral:Europe,Asia|subtropic_mediterranean:Europe,Asia,Africa</v>
          </cell>
          <cell r="BM1525" t="str">
            <v>temperate_nemoral:Europe,Asia|subtropic_mediterranean:Europe,Asia,Africa</v>
          </cell>
          <cell r="DI1525">
            <v>0</v>
          </cell>
        </row>
        <row r="1526">
          <cell r="B1526" t="str">
            <v>Thalictrum aquilegiifolium</v>
          </cell>
          <cell r="C1526" t="str">
            <v>L.</v>
          </cell>
          <cell r="D1526" t="str">
            <v>akeleiefrøstjerne</v>
          </cell>
          <cell r="E1526">
            <v>100411</v>
          </cell>
          <cell r="F1526">
            <v>141639</v>
          </cell>
          <cell r="G1526" t="str">
            <v>ExpertGroups/Karplanter/N</v>
          </cell>
          <cell r="H1526" t="str">
            <v>Karplanter</v>
          </cell>
          <cell r="I1526" t="str">
            <v>Karplanter</v>
          </cell>
          <cell r="J1526" t="str">
            <v>AlienSpecie</v>
          </cell>
          <cell r="N1526">
            <v>2</v>
          </cell>
          <cell r="P1526" t="str">
            <v>V</v>
          </cell>
          <cell r="Q1526">
            <v>1</v>
          </cell>
          <cell r="T1526" t="str">
            <v>LO</v>
          </cell>
          <cell r="U1526">
            <v>2</v>
          </cell>
          <cell r="V1526" t="str">
            <v>2AB,1</v>
          </cell>
          <cell r="X1526">
            <v>2</v>
          </cell>
          <cell r="Y1526">
            <v>3</v>
          </cell>
          <cell r="Z1526">
            <v>1</v>
          </cell>
          <cell r="AA1526">
            <v>1871</v>
          </cell>
          <cell r="AB1526" t="str">
            <v>terrestrial</v>
          </cell>
          <cell r="AD1526" t="str">
            <v>unknown</v>
          </cell>
          <cell r="AE1526" t="str">
            <v>yes</v>
          </cell>
          <cell r="AF1526" t="str">
            <v>unknown</v>
          </cell>
          <cell r="AG1526">
            <v>1904</v>
          </cell>
          <cell r="AH1526" t="str">
            <v>AA Tvedestrand: Nes jernverk</v>
          </cell>
          <cell r="AI1526">
            <v>5</v>
          </cell>
          <cell r="AJ1526" t="str">
            <v>V</v>
          </cell>
          <cell r="AL1526">
            <v>2</v>
          </cell>
          <cell r="AM1526" t="str">
            <v>importDirect</v>
          </cell>
          <cell r="AN1526">
            <v>2</v>
          </cell>
          <cell r="AO1526" t="str">
            <v>introductionEscaped,spreadNaturalDispersal</v>
          </cell>
          <cell r="AP1526" t="str">
            <v>Øs,OsA,He,Op,Bu,Ve,Te,Aa,Va,Ro,Ho,Sf,Mr,St,No,Tr</v>
          </cell>
          <cell r="AQ1526">
            <v>96</v>
          </cell>
          <cell r="AR1526">
            <v>3</v>
          </cell>
          <cell r="AS1526">
            <v>288</v>
          </cell>
          <cell r="AT1526">
            <v>290000</v>
          </cell>
          <cell r="AU1526">
            <v>580</v>
          </cell>
          <cell r="AV1526">
            <v>50</v>
          </cell>
          <cell r="AW1526" t="str">
            <v>Ingen kjent effekt</v>
          </cell>
          <cell r="AX1526" t="str">
            <v>Ingen kjent effekt</v>
          </cell>
          <cell r="BC1526" t="str">
            <v>Ingen kjent effekt</v>
          </cell>
          <cell r="BD1526" t="str">
            <v>Ingen kjent effekt</v>
          </cell>
          <cell r="BE1526" t="str">
            <v>no</v>
          </cell>
          <cell r="BF1526" t="str">
            <v>no</v>
          </cell>
          <cell r="BK1526" t="str">
            <v>temperate_nemoral:Europe,Asia|subtropic_mediterranean:Europe</v>
          </cell>
          <cell r="BM1526" t="str">
            <v>temperate_boreal:Europe|temperate_nemoral:Europe,Asia|subtropic_mediterranean:Europe</v>
          </cell>
          <cell r="BO1526">
            <v>2</v>
          </cell>
          <cell r="BP1526" t="str">
            <v>X</v>
          </cell>
          <cell r="BR1526" t="str">
            <v>RedListCategoryLevel</v>
          </cell>
          <cell r="BT1526">
            <v>2</v>
          </cell>
          <cell r="BW1526" t="str">
            <v>SpreadYearlyIncreaseObservations</v>
          </cell>
          <cell r="BX1526">
            <v>92</v>
          </cell>
          <cell r="BY1526">
            <v>1</v>
          </cell>
          <cell r="CB1526" t="str">
            <v>T4,T35,T40,T40</v>
          </cell>
          <cell r="CC1526">
            <v>1</v>
          </cell>
          <cell r="CH1526">
            <v>1</v>
          </cell>
          <cell r="CM1526">
            <v>1</v>
          </cell>
          <cell r="CQ1526">
            <v>1</v>
          </cell>
          <cell r="CU1526">
            <v>1</v>
          </cell>
          <cell r="CX1526">
            <v>0</v>
          </cell>
          <cell r="CY1526">
            <v>1</v>
          </cell>
          <cell r="DB1526">
            <v>0</v>
          </cell>
          <cell r="DC1526" t="str">
            <v>Akeleiefrøstjerne &lt;em&gt;Thalictrum aquilegifolium &lt;/em&gt;er en flerårig, ca 1 m høy urt som formerer seg med frø. Den kommer fra Mellom- og Sør- Europa og Vest-Sibir. Arten er importert som prydplante: den er handelsvare og markedsføres med herdighet 8, egnet for både åpne og halvskyggede steder, i rabatter og som solitærplante. Den er funnet forvillet under forskjellige omstendigheter, både på mer naturlige voksesteder og på sterkt kulturpåvirkede steder: skogkant og krattskog ved elvekant, edelløvskog, steinstrand, i gressplen, ved veikanter, gangveier og gjerder, i brakk eng, ved mølle og gartneri, avfallsplasser osv.</v>
          </cell>
          <cell r="DD1526" t="str">
            <v>&lt;p&gt;Det eldste funnet av akeleiefrøstjerne er fra 1904 i AA Tvedestrand, men det er usikkert om det skriver seg fra forvillet plante (planten ble imidlertid funnet igjen på samme lokalitet fra 2001 og utover). Neste etablering er fra 1946 i Ho Odda. Fra 1946 til 2000 er akeleiefrøstjerne registrert bare 3-7 ganger pr. 20-årsperiode, men antall funn har økt de siste 16 årene. Arten er registrert svært spredt fra Østfold til Troms. Det kan tyde på at arten nå blir oftere brukt som prydplante og forvilles eller kastes ut i større grad enn før. Det er lite dokumentasjon for at forekomstene blir helt stabile, sjøl om enkelte av dem opplagt står i flere tiår (i Bu Lier observert på samme plass fra 1990 til 2016, og i økning). Noe framtidig økning er forventet.&lt;/p&gt;</v>
          </cell>
          <cell r="DE1526" t="str">
            <v>Arten er innført som hageplante. Fruktene kan henge fast på dyr, men ellers er spredningen begrenset.</v>
          </cell>
          <cell r="DF1526" t="str">
            <v>Invasjonspotensialet er begrenset, med usikkerhet til moderat, som en kombinasjon av begrenset (til moderat) median levetid og begrenset ekspansjonshastighet. Det er praktisk talt ikke notert videre spredning ut fra de stedene den er etablert i norsk natur.</v>
          </cell>
          <cell r="DG1526" t="str">
            <v>Ingen kjent negativ økologisk effekt er knyttet til arten.</v>
          </cell>
          <cell r="DH1526" t="str">
            <v>&lt;p&gt;Akeleiefrøstjerne vurderes til låg økologisk risiko, og bare på grunn av invasjonspotensialet. Fra 1946 til 2000 ble akeleiefrøstjerne funnet 3-7 ganger pr. 20-årsperiode, men antall funn har økt det siste tiåret. Det kan skyldes at arten blir oftere plantet i hager nå enn før, og derfor oftere forvilles (eller kastes ut). Artens herdighet og etablering i et vidt spekter av voksesteder tyder på at akeleiefrøstjerne har potensial til å etablere seg i store deler av landet, særlig på steder med halvskygge og med frisk eller noe fuktig, næringsrik jord, bl.a. i flere typer løvskog. Det er lite dokumentasjon på at forekomstene blir helt stabile, sjøl om enkelte av dem opplagt står noen år. Noen forekomster er observert over 30-110 år. Noe framtidig økning er forventet.&lt;/p&gt;</v>
          </cell>
          <cell r="DI1526">
            <v>0</v>
          </cell>
        </row>
        <row r="1527">
          <cell r="B1527" t="str">
            <v>Thalictrum lucidum</v>
          </cell>
          <cell r="C1527" t="str">
            <v>L.</v>
          </cell>
          <cell r="D1527" t="str">
            <v>blankfrøstjerne</v>
          </cell>
          <cell r="E1527">
            <v>139505</v>
          </cell>
          <cell r="F1527">
            <v>128021</v>
          </cell>
          <cell r="G1527" t="str">
            <v>ExpertGroups/Karplanter/N</v>
          </cell>
          <cell r="H1527" t="str">
            <v>Karplanter</v>
          </cell>
          <cell r="I1527" t="str">
            <v>Karplanter</v>
          </cell>
          <cell r="J1527" t="str">
            <v>NotApplicable</v>
          </cell>
          <cell r="M1527" t="str">
            <v>canNotEstablishWithin50years</v>
          </cell>
          <cell r="AA1527">
            <v>2007</v>
          </cell>
          <cell r="AB1527" t="str">
            <v>terrestrial</v>
          </cell>
          <cell r="AD1527" t="str">
            <v>unknown</v>
          </cell>
          <cell r="AE1527" t="str">
            <v>no</v>
          </cell>
          <cell r="AF1527" t="str">
            <v>unknown</v>
          </cell>
          <cell r="AI1527">
            <v>5</v>
          </cell>
          <cell r="AJ1527" t="str">
            <v>V</v>
          </cell>
          <cell r="AW1527" t="str">
            <v>Ingen kjent effekt</v>
          </cell>
          <cell r="AX1527" t="str">
            <v>Ingen kjent effekt</v>
          </cell>
          <cell r="BC1527" t="str">
            <v>Ingen kjent effekt</v>
          </cell>
          <cell r="BD1527" t="str">
            <v>Ingen kjent effekt</v>
          </cell>
          <cell r="BK1527" t="str">
            <v>temperate_boreal:Asia|temperate_nemoral:Europe,Asia</v>
          </cell>
          <cell r="BM1527" t="str">
            <v>temperate_boreal:Asia|temperate_nemoral:Europe,Asia</v>
          </cell>
          <cell r="DI1527">
            <v>0</v>
          </cell>
        </row>
        <row r="1528">
          <cell r="B1528" t="str">
            <v>Thalictrum minus minus</v>
          </cell>
          <cell r="D1528" t="str">
            <v>stor kystfrøstjerne</v>
          </cell>
          <cell r="E1528">
            <v>139511</v>
          </cell>
          <cell r="F1528">
            <v>103187</v>
          </cell>
          <cell r="G1528" t="str">
            <v>ExpertGroups/Karplanter/N</v>
          </cell>
          <cell r="H1528" t="str">
            <v>Karplanter</v>
          </cell>
          <cell r="I1528" t="str">
            <v>Karplanter</v>
          </cell>
          <cell r="J1528" t="str">
            <v>AlienSpecie</v>
          </cell>
          <cell r="N1528">
            <v>2</v>
          </cell>
          <cell r="P1528" t="str">
            <v>V</v>
          </cell>
          <cell r="Q1528">
            <v>1</v>
          </cell>
          <cell r="T1528" t="str">
            <v>LO</v>
          </cell>
          <cell r="U1528">
            <v>2</v>
          </cell>
          <cell r="V1528" t="str">
            <v>2AB,1</v>
          </cell>
          <cell r="X1528">
            <v>2</v>
          </cell>
          <cell r="Y1528">
            <v>3</v>
          </cell>
          <cell r="Z1528">
            <v>1</v>
          </cell>
          <cell r="AA1528">
            <v>1941</v>
          </cell>
          <cell r="AB1528" t="str">
            <v>terrestrial</v>
          </cell>
          <cell r="AD1528" t="str">
            <v>unknown</v>
          </cell>
          <cell r="AE1528" t="str">
            <v>yes</v>
          </cell>
          <cell r="AF1528" t="str">
            <v>unknown</v>
          </cell>
          <cell r="AG1528">
            <v>1953</v>
          </cell>
          <cell r="AH1528" t="str">
            <v>Te Porsgrunn: Bevik, Blekebakken - Sylterøya</v>
          </cell>
          <cell r="AI1528">
            <v>5</v>
          </cell>
          <cell r="AJ1528" t="str">
            <v>V</v>
          </cell>
          <cell r="AL1528">
            <v>3</v>
          </cell>
          <cell r="AM1528" t="str">
            <v>importDirect</v>
          </cell>
          <cell r="AN1528">
            <v>3</v>
          </cell>
          <cell r="AO1528" t="str">
            <v>introductionEscaped,spreadNaturalDispersal</v>
          </cell>
          <cell r="AP1528" t="str">
            <v>Te</v>
          </cell>
          <cell r="AQ1528">
            <v>20</v>
          </cell>
          <cell r="AR1528">
            <v>4</v>
          </cell>
          <cell r="AS1528">
            <v>80</v>
          </cell>
          <cell r="AT1528">
            <v>10100</v>
          </cell>
          <cell r="AU1528">
            <v>160</v>
          </cell>
          <cell r="AV1528">
            <v>50</v>
          </cell>
          <cell r="AW1528" t="str">
            <v>Ingen kjent effekt</v>
          </cell>
          <cell r="AX1528" t="str">
            <v>Ingen kjent effekt</v>
          </cell>
          <cell r="BC1528" t="str">
            <v>Ingen kjent effekt</v>
          </cell>
          <cell r="BD1528" t="str">
            <v>Ingen kjent effekt</v>
          </cell>
          <cell r="BE1528" t="str">
            <v>no</v>
          </cell>
          <cell r="BF1528" t="str">
            <v>no</v>
          </cell>
          <cell r="BG1528" t="str">
            <v>V</v>
          </cell>
          <cell r="BK1528" t="str">
            <v>temperate_nemoral:Europe,Asia|subtropic_mediterranean:Europe,Asia</v>
          </cell>
          <cell r="BM1528" t="str">
            <v>temperate_nemoral:Europe,Asia|subtropic_mediterranean:Europe,Asia</v>
          </cell>
          <cell r="BO1528">
            <v>2</v>
          </cell>
          <cell r="BP1528" t="str">
            <v>X</v>
          </cell>
          <cell r="BR1528" t="str">
            <v>RedListCategoryLevel</v>
          </cell>
          <cell r="BT1528">
            <v>2</v>
          </cell>
          <cell r="BW1528" t="str">
            <v>SpreadYearlyIncreaseCalculatedExpansionSpeed</v>
          </cell>
          <cell r="BX1528">
            <v>127.73</v>
          </cell>
          <cell r="BY1528">
            <v>1</v>
          </cell>
          <cell r="CB1528" t="str">
            <v>T35,T40,T42,T32</v>
          </cell>
          <cell r="CC1528">
            <v>1</v>
          </cell>
          <cell r="CH1528">
            <v>1</v>
          </cell>
          <cell r="CM1528">
            <v>1</v>
          </cell>
          <cell r="CQ1528">
            <v>1</v>
          </cell>
          <cell r="CU1528">
            <v>1</v>
          </cell>
          <cell r="CX1528">
            <v>0</v>
          </cell>
          <cell r="CY1528">
            <v>1</v>
          </cell>
          <cell r="DB1528">
            <v>0</v>
          </cell>
          <cell r="DC1528" t="str">
            <v>Stor kystfrøstjerne &lt;em&gt;Thalictrum minus&lt;/em&gt; subsp. &lt;em&gt;minus &lt;/em&gt;er en flerårig, opptil en halv meter høy urt som formerer seg med frø. Den kommer fra Mellom- og Sør-Europa og Vest-Asia. Den er relativt sjelden brukt som prydplante.</v>
          </cell>
          <cell r="DD1528" t="str">
            <v>&lt;p&gt;Etter et første funn i botanisk hages fylling mot Sarsgata i Oslo i 1947, er stor kystfrøstjerne funnet forvillet på fem lokaliteter siden 1953, &amp;#233:n i Buskerud (Kongsberg), fire i Telemark (Porsgrunn, Bamble, Seljord, informasjonen for den siste ikke i innlastet datafil) og &amp;#233:n i Vest-Agder (Flekkefjord). Tre av disse forekomstene har vært stabile over lang tid, &amp;#233:n av dem i mer enn 50 år (Brevik), men arten synes ikke å ekspandere ut fra stedene der den har etablert seg.&lt;/p&gt;</v>
          </cell>
          <cell r="DE1528" t="str">
            <v>Planten er innført som hageplante. Fruktene spres trolig med dyr (pattedyr) og trolig over begrensete avstander (under 100 m normalt).</v>
          </cell>
          <cell r="DF1528" t="str">
            <v>Invasjonspotensialet er begrenset, med usikkerhet til moderat, i en kombinasjon av begrenset (til moderat) median levetid og begrenset ekspansjonshastighet. Vi har ikke registrert noen effektiv spredning ut fra de etablerte forekomstene.</v>
          </cell>
          <cell r="DG1528" t="str">
            <v>Ingen negativ økologisk effekt er knyttet til planten. Det kan tenkes at underarten stor kystfrøstjerne er interfertil med den hjemlige underarten kystfrøstjerne subsp. &lt;i&gt;arenarium&lt;/i&gt;, men sjansene for at de to møtes er små.</v>
          </cell>
          <cell r="DH1528" t="str">
            <v>&lt;p&gt;Stor kystfrøstjerne vurderes til låg økologisk risiko. Planten synes ikke å ekspandere fra stedene der den har etablert seg. De få kjente forekomstene er enten fra gate- og veikanter eller planten har opptrådt som ugras i hage. Planten forventes ikke å ha negativ effekt på hjemlige planter eller naturtyper.&lt;/p&gt;</v>
          </cell>
          <cell r="DI1528">
            <v>0</v>
          </cell>
        </row>
        <row r="1529">
          <cell r="B1529" t="str">
            <v>Thelesperma megapotamicum</v>
          </cell>
          <cell r="C1529" t="str">
            <v>(Spreng.) Kuntze</v>
          </cell>
          <cell r="D1529" t="str">
            <v>fliseblad</v>
          </cell>
          <cell r="E1529">
            <v>102669</v>
          </cell>
          <cell r="F1529">
            <v>143568</v>
          </cell>
          <cell r="G1529" t="str">
            <v>ExpertGroups/Karplanter/N</v>
          </cell>
          <cell r="H1529" t="str">
            <v>Karplanter</v>
          </cell>
          <cell r="I1529" t="str">
            <v>Karplanter</v>
          </cell>
          <cell r="J1529" t="str">
            <v>NotApplicable</v>
          </cell>
          <cell r="M1529" t="str">
            <v>canNotEstablishWithin50years</v>
          </cell>
          <cell r="AA1529">
            <v>1927</v>
          </cell>
          <cell r="AB1529" t="str">
            <v>terrestrial</v>
          </cell>
          <cell r="AD1529" t="str">
            <v>origin</v>
          </cell>
          <cell r="AE1529" t="str">
            <v>no</v>
          </cell>
          <cell r="AF1529" t="str">
            <v>unknown</v>
          </cell>
          <cell r="AI1529">
            <v>1</v>
          </cell>
          <cell r="AJ1529" t="str">
            <v>V</v>
          </cell>
          <cell r="AW1529" t="str">
            <v>Ingen kjent effekt</v>
          </cell>
          <cell r="AX1529" t="str">
            <v>Ingen kjent effekt</v>
          </cell>
          <cell r="BC1529" t="str">
            <v>Ingen kjent effekt</v>
          </cell>
          <cell r="BD1529" t="str">
            <v>Ingen kjent effekt</v>
          </cell>
          <cell r="BK1529" t="str">
            <v>temperate_nemoral:NorthAndCentralAmerica|temperate_dry:NorthAndCentralAmerica</v>
          </cell>
          <cell r="BM1529" t="str">
            <v>temperate_nemoral:NorthAndCentralAmerica|temperate_dry:NorthAndCentralAmerica</v>
          </cell>
          <cell r="DI1529">
            <v>0</v>
          </cell>
        </row>
        <row r="1530">
          <cell r="B1530" t="str">
            <v>Thermopsis lupinoides</v>
          </cell>
          <cell r="C1530" t="str">
            <v>(L.) Link</v>
          </cell>
          <cell r="D1530" t="str">
            <v>ertelupin</v>
          </cell>
          <cell r="E1530">
            <v>102670</v>
          </cell>
          <cell r="F1530">
            <v>143569</v>
          </cell>
          <cell r="G1530" t="str">
            <v>ExpertGroups/Karplanter/N</v>
          </cell>
          <cell r="H1530" t="str">
            <v>Karplanter</v>
          </cell>
          <cell r="I1530" t="str">
            <v>Karplanter</v>
          </cell>
          <cell r="J1530" t="str">
            <v>AlienSpecie</v>
          </cell>
          <cell r="N1530">
            <v>1</v>
          </cell>
          <cell r="Q1530">
            <v>1</v>
          </cell>
          <cell r="T1530" t="str">
            <v>NK</v>
          </cell>
          <cell r="U1530">
            <v>1</v>
          </cell>
          <cell r="V1530" t="str">
            <v>1,1</v>
          </cell>
          <cell r="AA1530">
            <v>1962</v>
          </cell>
          <cell r="AB1530" t="str">
            <v>terrestrial</v>
          </cell>
          <cell r="AD1530" t="str">
            <v>unknown</v>
          </cell>
          <cell r="AE1530" t="str">
            <v>no</v>
          </cell>
          <cell r="AF1530" t="str">
            <v>unknown</v>
          </cell>
          <cell r="AG1530">
            <v>1993</v>
          </cell>
          <cell r="AH1530" t="str">
            <v>Ak Asker: Sem</v>
          </cell>
          <cell r="AI1530">
            <v>5</v>
          </cell>
          <cell r="AJ1530" t="str">
            <v>V</v>
          </cell>
          <cell r="AL1530">
            <v>1</v>
          </cell>
          <cell r="AM1530" t="str">
            <v>importDirect</v>
          </cell>
          <cell r="AN1530">
            <v>2</v>
          </cell>
          <cell r="AO1530" t="str">
            <v>introductionReleased,spreadEscaped</v>
          </cell>
          <cell r="AP1530" t="str">
            <v>OsA</v>
          </cell>
          <cell r="AQ1530">
            <v>4</v>
          </cell>
          <cell r="AR1530">
            <v>4</v>
          </cell>
          <cell r="AS1530">
            <v>16</v>
          </cell>
          <cell r="AT1530">
            <v>1</v>
          </cell>
          <cell r="AU1530">
            <v>32</v>
          </cell>
          <cell r="AV1530">
            <v>0</v>
          </cell>
          <cell r="AW1530" t="str">
            <v>Ingen kjent effekt</v>
          </cell>
          <cell r="AX1530" t="str">
            <v>Ingen kjent effekt</v>
          </cell>
          <cell r="BC1530" t="str">
            <v>Ingen kjent effekt</v>
          </cell>
          <cell r="BD1530" t="str">
            <v>Ingen kjent effekt</v>
          </cell>
          <cell r="BE1530" t="str">
            <v>no</v>
          </cell>
          <cell r="BF1530" t="str">
            <v>no</v>
          </cell>
          <cell r="BG1530" t="str">
            <v>V</v>
          </cell>
          <cell r="BK1530" t="str">
            <v>temperate_nemoral:Asia</v>
          </cell>
          <cell r="BM1530" t="str">
            <v>temperate_nemoral:Asia</v>
          </cell>
          <cell r="BO1530">
            <v>1</v>
          </cell>
          <cell r="BR1530" t="str">
            <v>RedListCategoryLevel</v>
          </cell>
          <cell r="BT1530">
            <v>1</v>
          </cell>
          <cell r="BW1530" t="str">
            <v>SpreadYearlyIncreaseCalculatedExpansionSpeed</v>
          </cell>
          <cell r="BX1530">
            <v>0</v>
          </cell>
          <cell r="BY1530">
            <v>1</v>
          </cell>
          <cell r="CB1530" t="str">
            <v>T37,T35</v>
          </cell>
          <cell r="CC1530">
            <v>1</v>
          </cell>
          <cell r="CH1530">
            <v>1</v>
          </cell>
          <cell r="CM1530">
            <v>1</v>
          </cell>
          <cell r="CQ1530">
            <v>1</v>
          </cell>
          <cell r="CU1530">
            <v>1</v>
          </cell>
          <cell r="CX1530">
            <v>0</v>
          </cell>
          <cell r="CY1530">
            <v>1</v>
          </cell>
          <cell r="DB1530">
            <v>0</v>
          </cell>
          <cell r="DC1530" t="str">
            <v>Ertelupin &lt;em&gt;Thermopsis lupinoides &lt;/em&gt;(tidligere &lt;i&gt;T. fabacea&lt;/i&gt;) er en middels høgvokst urt (0,5-1 m) med frøreproduksjon og klonal vekst med jordstengler. Arten kommer fra Øst-Asia (ikke fra Nord-Amerika som opplyst i forrige vurderingsrunde i 2012 og hos Lid &amp; Lid 2005). Den kan reprodusere i Norge, men innføres trolig for sjelden til at den har gode sjanser til å danne noen større bestand. Den dyrkes en sjelden gang som hagestaude.</v>
          </cell>
          <cell r="DD1530" t="str">
            <v>Ertelupin er funnet fire ganger og steder: Øf Fredrikstad: Knollen 1962 (ingen ytterligere opplysninger): Ak Asker: Sem 1995, trolig rest etter Stefan Muraks utsetting av honningplanter, kanskje på 1960-tallet, og fram i hvert fall til 2009: Bu Ringerike/Op Jevnaker: Trollmyra avfallsdeponi 2002 og 2003: og No Beiarn: Moldjord 1999, sjølspredt ut fra hage.</v>
          </cell>
          <cell r="DE1530" t="str">
            <v>Arten er innført som hageplante og som trekkplante for bier. Den har passiv frøspredning uten noen spesielle tilpasninger.</v>
          </cell>
          <cell r="DF1530" t="str">
            <v>Invasjonspotensialet er lite på grunn av kort median levetid og ingen ekspansjon.</v>
          </cell>
          <cell r="DG1530" t="str">
            <v>Det er ingen kjente negative økologiske effekter knyttet til arten.</v>
          </cell>
          <cell r="DH1530" t="str">
            <v>Ertelupin vurderes til ingen kjent økologisk risiko.</v>
          </cell>
          <cell r="DI1530">
            <v>1</v>
          </cell>
        </row>
        <row r="1531">
          <cell r="B1531" t="str">
            <v>Thermopsis montana</v>
          </cell>
          <cell r="C1531" t="str">
            <v>Torr. &amp; A.Gray</v>
          </cell>
          <cell r="D1531" t="str">
            <v>sommerlupin</v>
          </cell>
          <cell r="E1531">
            <v>62002</v>
          </cell>
          <cell r="F1531">
            <v>102042</v>
          </cell>
          <cell r="G1531" t="str">
            <v>ExpertGroups/Karplanter/N</v>
          </cell>
          <cell r="H1531" t="str">
            <v>Karplanter</v>
          </cell>
          <cell r="I1531" t="str">
            <v>Karplanter</v>
          </cell>
          <cell r="J1531" t="str">
            <v>AlienSpecie</v>
          </cell>
          <cell r="N1531">
            <v>3</v>
          </cell>
          <cell r="O1531" t="str">
            <v>V</v>
          </cell>
          <cell r="Q1531">
            <v>1</v>
          </cell>
          <cell r="T1531" t="str">
            <v>LO</v>
          </cell>
          <cell r="U1531">
            <v>2</v>
          </cell>
          <cell r="V1531" t="str">
            <v>3B,1</v>
          </cell>
          <cell r="AA1531">
            <v>1944</v>
          </cell>
          <cell r="AB1531" t="str">
            <v>terrestrial</v>
          </cell>
          <cell r="AD1531" t="str">
            <v>unknown</v>
          </cell>
          <cell r="AE1531" t="str">
            <v>no</v>
          </cell>
          <cell r="AF1531" t="str">
            <v>unknown</v>
          </cell>
          <cell r="AG1531">
            <v>1998</v>
          </cell>
          <cell r="AH1531" t="str">
            <v>Ak Ås: Ås sentrum</v>
          </cell>
          <cell r="AI1531">
            <v>5</v>
          </cell>
          <cell r="AJ1531" t="str">
            <v>V</v>
          </cell>
          <cell r="AL1531">
            <v>2</v>
          </cell>
          <cell r="AM1531" t="str">
            <v>importDirect</v>
          </cell>
          <cell r="AN1531">
            <v>2</v>
          </cell>
          <cell r="AO1531" t="str">
            <v>spreadEscaped</v>
          </cell>
          <cell r="AP1531" t="str">
            <v>Øs,He,Ve,Ho,Mr</v>
          </cell>
          <cell r="AQ1531">
            <v>28</v>
          </cell>
          <cell r="AR1531">
            <v>4</v>
          </cell>
          <cell r="AS1531">
            <v>112</v>
          </cell>
          <cell r="AT1531">
            <v>80400</v>
          </cell>
          <cell r="AU1531">
            <v>336</v>
          </cell>
          <cell r="AV1531">
            <v>80</v>
          </cell>
          <cell r="AW1531" t="str">
            <v>Ingen kjent effekt</v>
          </cell>
          <cell r="AX1531" t="str">
            <v>Ingen kjent effekt</v>
          </cell>
          <cell r="BC1531" t="str">
            <v>Ingen kjent effekt</v>
          </cell>
          <cell r="BD1531" t="str">
            <v>Ingen kjent effekt</v>
          </cell>
          <cell r="BE1531" t="str">
            <v>no</v>
          </cell>
          <cell r="BF1531" t="str">
            <v>no</v>
          </cell>
          <cell r="BK1531" t="str">
            <v>temperate_boreal:NorthAndCentralAmerica|temperate_nemoral:NorthAndCentralAmerica|temperate_dry:NorthAndCentralAmerica</v>
          </cell>
          <cell r="BM1531" t="str">
            <v>temperate_boreal:Europe,NorthAndCentralAmerica|temperate_nemoral:Europe,NorthAndCentralAmerica|temperate_dry:NorthAndCentralAmerica</v>
          </cell>
          <cell r="BO1531">
            <v>2</v>
          </cell>
          <cell r="BP1531" t="str">
            <v>X</v>
          </cell>
          <cell r="BR1531" t="str">
            <v>RedListCategoryLevel</v>
          </cell>
          <cell r="BT1531">
            <v>3</v>
          </cell>
          <cell r="BV1531" t="str">
            <v>X</v>
          </cell>
          <cell r="BW1531" t="str">
            <v>SpreadYearlyIncreaseObservations</v>
          </cell>
          <cell r="BX1531">
            <v>186</v>
          </cell>
          <cell r="BY1531">
            <v>1</v>
          </cell>
          <cell r="CB1531" t="str">
            <v>T4,T35,T40,T41</v>
          </cell>
          <cell r="CC1531">
            <v>1</v>
          </cell>
          <cell r="CH1531">
            <v>1</v>
          </cell>
          <cell r="CM1531">
            <v>1</v>
          </cell>
          <cell r="CQ1531">
            <v>1</v>
          </cell>
          <cell r="CU1531">
            <v>1</v>
          </cell>
          <cell r="CX1531">
            <v>0</v>
          </cell>
          <cell r="CY1531">
            <v>1</v>
          </cell>
          <cell r="DB1531">
            <v>0</v>
          </cell>
          <cell r="DC1531" t="str">
            <v>Sommerlupin &lt;em&gt;Thermopsis montana &lt;/em&gt;er en flerårig, middels høg urt (0,4-1 m) fra vestlige Nord-Amerika. Arten har frøreproduksjon. Ved forrige vurdering i 2012 ble det konkludert at arten muligens kunne reprodusere og danne bestand i Norge, men da var ikke frøplanter (dvs. effektiv reproduksjon) notert på noen av dens forekomster. Nå er formering notert på flere forekomster.</v>
          </cell>
          <cell r="DD1531" t="str">
            <v>Et første funn i 1944 (Ho Bergen) synes å ha vært en tilfeldig forekomst uten formering. I 1998 oppgis arten med en liten bestand i Ak Ås, og fra 2001 og framover er det rapportert forekomster i seks fylker og sju kommuner, til dels som bestander. Arten er i de senere tiårene kjent fra Østfold (Marker, 2 forekomster, trolig med bakgrunn i f&amp;#244:rdyrking), Akershus (Ås), Hedmark (Stange og Våler), Vestfold (Larvik, 2 forekomster), Hordaland (Ulvik), Møre og Romsdal (Surnadal) og Sør-Trøndelag (Trondheim). Arten er i markert økning i Norge.</v>
          </cell>
          <cell r="DE1531" t="str">
            <v>Arten er innført som hageplante, kanskje også som f&amp;#244:rplante. Den har passiv frøspredning over korte avstander, normalt et titalls meter, maksimum.</v>
          </cell>
          <cell r="DF1531" t="str">
            <v>Invasjonspotensialet er moderat, med usikkerhet til begrenset, som en kombinasjon av begrenset (til moderat) median levetid og moderat (til begrenset) ekspansjonshastighet. Arten kan være noe invasiv i grasmark og også i skog. Den er observert med stor bestand i høgstaude-type av fjellbjørkeskog i H&amp;#228:rjedalen, spredt ut fra en forlatt hage.</v>
          </cell>
          <cell r="DG1531" t="str">
            <v>Foreløpig er ingen negativ økologisk effekt kjent, men man bør følge med denne arten.</v>
          </cell>
          <cell r="DH1531" t="str">
            <v>Sommerlupin vurderes til låg økologisk risiko, og bare på grunn av invasjonspotensialet..</v>
          </cell>
          <cell r="DI1531">
            <v>0</v>
          </cell>
        </row>
        <row r="1532">
          <cell r="B1532" t="str">
            <v>Thladiantha dubia</v>
          </cell>
          <cell r="C1532" t="str">
            <v>Bunge</v>
          </cell>
          <cell r="D1532" t="str">
            <v>bitteragurk</v>
          </cell>
          <cell r="E1532">
            <v>61657</v>
          </cell>
          <cell r="F1532">
            <v>101697</v>
          </cell>
          <cell r="G1532" t="str">
            <v>ExpertGroups/Karplanter/N</v>
          </cell>
          <cell r="H1532" t="str">
            <v>Karplanter</v>
          </cell>
          <cell r="I1532" t="str">
            <v>Karplanter</v>
          </cell>
          <cell r="J1532" t="str">
            <v>NotApplicable</v>
          </cell>
          <cell r="M1532" t="str">
            <v>canNotEstablishWithin50years</v>
          </cell>
          <cell r="AA1532">
            <v>1915</v>
          </cell>
          <cell r="AB1532" t="str">
            <v>terrestrial</v>
          </cell>
          <cell r="AD1532" t="str">
            <v>unknown</v>
          </cell>
          <cell r="AE1532" t="str">
            <v>no</v>
          </cell>
          <cell r="AF1532" t="str">
            <v>unknown</v>
          </cell>
          <cell r="AI1532">
            <v>5</v>
          </cell>
          <cell r="AJ1532" t="str">
            <v>V</v>
          </cell>
          <cell r="AW1532" t="str">
            <v>Ingen kjent effekt</v>
          </cell>
          <cell r="AX1532" t="str">
            <v>Ingen kjent effekt</v>
          </cell>
          <cell r="BC1532" t="str">
            <v>Ingen kjent effekt</v>
          </cell>
          <cell r="BD1532" t="str">
            <v>Ingen kjent effekt</v>
          </cell>
          <cell r="BK1532" t="str">
            <v>temperate_nemoral:Asia</v>
          </cell>
          <cell r="BM1532" t="str">
            <v>temperate_nemoral:Europe,Asia,NorthAndCentralAmerica|subtropic_unspecified:Asia</v>
          </cell>
          <cell r="DI1532">
            <v>0</v>
          </cell>
        </row>
        <row r="1533">
          <cell r="B1533" t="str">
            <v>Thlaspi ceratocarpum</v>
          </cell>
          <cell r="C1533" t="str">
            <v>(Pall.) N.Busch</v>
          </cell>
          <cell r="E1533">
            <v>85681</v>
          </cell>
          <cell r="F1533">
            <v>128802</v>
          </cell>
          <cell r="G1533" t="str">
            <v>ExpertGroups/Karplanter/N</v>
          </cell>
          <cell r="H1533" t="str">
            <v>Karplanter</v>
          </cell>
          <cell r="I1533" t="str">
            <v>Karplanter</v>
          </cell>
          <cell r="J1533" t="str">
            <v>NotApplicable</v>
          </cell>
          <cell r="M1533" t="str">
            <v>canNotEstablishWithin50years</v>
          </cell>
          <cell r="AA1533">
            <v>1928</v>
          </cell>
          <cell r="AB1533" t="str">
            <v>terrestrial</v>
          </cell>
          <cell r="AD1533" t="str">
            <v>unknown</v>
          </cell>
          <cell r="AE1533" t="str">
            <v>no</v>
          </cell>
          <cell r="AF1533" t="str">
            <v>unknown</v>
          </cell>
          <cell r="AI1533">
            <v>3</v>
          </cell>
          <cell r="AJ1533" t="str">
            <v>V</v>
          </cell>
          <cell r="AW1533" t="str">
            <v>Ingen kjent effekt</v>
          </cell>
          <cell r="AX1533" t="str">
            <v>Ingen kjent effekt</v>
          </cell>
          <cell r="BC1533" t="str">
            <v>Ingen kjent effekt</v>
          </cell>
          <cell r="BD1533" t="str">
            <v>Ingen kjent effekt</v>
          </cell>
          <cell r="BK1533" t="str">
            <v>temperate_nemoral:Asia</v>
          </cell>
          <cell r="BM1533" t="str">
            <v>temperate_nemoral:Asia</v>
          </cell>
          <cell r="DI1533">
            <v>0</v>
          </cell>
        </row>
        <row r="1534">
          <cell r="B1534" t="str">
            <v>Thymus odoratissimus</v>
          </cell>
          <cell r="C1534" t="str">
            <v>Mill.</v>
          </cell>
          <cell r="E1534">
            <v>84885</v>
          </cell>
          <cell r="F1534">
            <v>128022</v>
          </cell>
          <cell r="G1534" t="str">
            <v>ExpertGroups/Karplanter/N</v>
          </cell>
          <cell r="H1534" t="str">
            <v>Karplanter</v>
          </cell>
          <cell r="I1534" t="str">
            <v>Karplanter</v>
          </cell>
          <cell r="J1534" t="str">
            <v>NotApplicable</v>
          </cell>
          <cell r="M1534" t="str">
            <v>canNotEstablishWithin50years</v>
          </cell>
          <cell r="AA1534">
            <v>2006</v>
          </cell>
          <cell r="AB1534" t="str">
            <v>terrestrial</v>
          </cell>
          <cell r="AD1534" t="str">
            <v>unknown</v>
          </cell>
          <cell r="AE1534" t="str">
            <v>no</v>
          </cell>
          <cell r="AF1534" t="str">
            <v>unknown</v>
          </cell>
          <cell r="AG1534">
            <v>2006</v>
          </cell>
          <cell r="AH1534" t="str">
            <v>Vf Larvik: Presteløkka</v>
          </cell>
          <cell r="AI1534">
            <v>5</v>
          </cell>
          <cell r="AJ1534" t="str">
            <v>V</v>
          </cell>
          <cell r="AW1534" t="str">
            <v>Ingen kjent effekt</v>
          </cell>
          <cell r="AX1534" t="str">
            <v>Ingen kjent effekt</v>
          </cell>
          <cell r="BC1534" t="str">
            <v>Ingen kjent effekt</v>
          </cell>
          <cell r="BD1534" t="str">
            <v>Ingen kjent effekt</v>
          </cell>
          <cell r="BK1534" t="str">
            <v>temperate_nemoral:Europe,Asia</v>
          </cell>
          <cell r="BM1534" t="str">
            <v>temperate_nemoral:Europe,Asia</v>
          </cell>
          <cell r="DI1534">
            <v>0</v>
          </cell>
        </row>
        <row r="1535">
          <cell r="B1535" t="str">
            <v>Thymus vulgaris</v>
          </cell>
          <cell r="C1535" t="str">
            <v>L.</v>
          </cell>
          <cell r="D1535" t="str">
            <v>kryddertimian</v>
          </cell>
          <cell r="E1535">
            <v>62351</v>
          </cell>
          <cell r="F1535">
            <v>102391</v>
          </cell>
          <cell r="G1535" t="str">
            <v>ExpertGroups/Karplanter/N</v>
          </cell>
          <cell r="H1535" t="str">
            <v>Karplanter</v>
          </cell>
          <cell r="I1535" t="str">
            <v>Karplanter</v>
          </cell>
          <cell r="J1535" t="str">
            <v>NotApplicable</v>
          </cell>
          <cell r="M1535" t="str">
            <v>canNotEstablishWithin50years</v>
          </cell>
          <cell r="AA1535">
            <v>1900</v>
          </cell>
          <cell r="AB1535" t="str">
            <v>terrestrial</v>
          </cell>
          <cell r="AD1535" t="str">
            <v>unknown</v>
          </cell>
          <cell r="AE1535" t="str">
            <v>no</v>
          </cell>
          <cell r="AF1535" t="str">
            <v>unknown</v>
          </cell>
          <cell r="AI1535">
            <v>5</v>
          </cell>
          <cell r="AJ1535" t="str">
            <v>V</v>
          </cell>
          <cell r="AW1535" t="str">
            <v>Ingen kjent effekt</v>
          </cell>
          <cell r="AX1535" t="str">
            <v>Viktig handelsvare (kryddertimian)</v>
          </cell>
          <cell r="BC1535" t="str">
            <v>Ingen kjent effekt</v>
          </cell>
          <cell r="BD1535" t="str">
            <v>Ingen kjent effekt</v>
          </cell>
          <cell r="BK1535" t="str">
            <v>subtropic_mediterranean:Europe,Africa</v>
          </cell>
          <cell r="BM1535" t="str">
            <v>subtropic_mediterranean:Europe,Africa</v>
          </cell>
          <cell r="DI1535">
            <v>0</v>
          </cell>
        </row>
        <row r="1536">
          <cell r="B1536" t="str">
            <v>Thymus praecox praecox</v>
          </cell>
          <cell r="D1536" t="str">
            <v>hagekryptimian</v>
          </cell>
          <cell r="E1536">
            <v>62346</v>
          </cell>
          <cell r="F1536">
            <v>102386</v>
          </cell>
          <cell r="G1536" t="str">
            <v>ExpertGroups/Karplanter/N</v>
          </cell>
          <cell r="H1536" t="str">
            <v>Karplanter</v>
          </cell>
          <cell r="I1536" t="str">
            <v>Karplanter</v>
          </cell>
          <cell r="J1536" t="str">
            <v>AlienSpecie</v>
          </cell>
          <cell r="N1536">
            <v>2</v>
          </cell>
          <cell r="P1536" t="str">
            <v>V</v>
          </cell>
          <cell r="Q1536">
            <v>1</v>
          </cell>
          <cell r="T1536" t="str">
            <v>LO</v>
          </cell>
          <cell r="U1536">
            <v>2</v>
          </cell>
          <cell r="V1536" t="str">
            <v>2AB,1</v>
          </cell>
          <cell r="X1536">
            <v>5</v>
          </cell>
          <cell r="Y1536">
            <v>3</v>
          </cell>
          <cell r="Z1536">
            <v>4</v>
          </cell>
          <cell r="AA1536">
            <v>1935</v>
          </cell>
          <cell r="AB1536" t="str">
            <v>terrestrial</v>
          </cell>
          <cell r="AD1536" t="str">
            <v>unknown</v>
          </cell>
          <cell r="AE1536" t="str">
            <v>yes</v>
          </cell>
          <cell r="AF1536" t="str">
            <v>unknown</v>
          </cell>
          <cell r="AG1536">
            <v>1935</v>
          </cell>
          <cell r="AH1536" t="str">
            <v>Øf Moss: Jeløya</v>
          </cell>
          <cell r="AI1536">
            <v>5</v>
          </cell>
          <cell r="AJ1536" t="str">
            <v>V</v>
          </cell>
          <cell r="AL1536">
            <v>2</v>
          </cell>
          <cell r="AM1536" t="str">
            <v>importDirect</v>
          </cell>
          <cell r="AN1536">
            <v>3</v>
          </cell>
          <cell r="AO1536" t="str">
            <v>introductionEscaped</v>
          </cell>
          <cell r="AP1536" t="str">
            <v>Øs,Bu,Ve,Te,Aa,Va,Sf,St</v>
          </cell>
          <cell r="AQ1536">
            <v>40</v>
          </cell>
          <cell r="AR1536">
            <v>5</v>
          </cell>
          <cell r="AS1536">
            <v>200</v>
          </cell>
          <cell r="AT1536">
            <v>74800</v>
          </cell>
          <cell r="AU1536">
            <v>600</v>
          </cell>
          <cell r="AV1536">
            <v>20</v>
          </cell>
          <cell r="AW1536" t="str">
            <v>Ingen kjent effekt</v>
          </cell>
          <cell r="AX1536" t="str">
            <v>Ingen kjent effekt</v>
          </cell>
          <cell r="BC1536" t="str">
            <v>Ingen kjent effekt</v>
          </cell>
          <cell r="BD1536" t="str">
            <v>Ingen kjent effekt</v>
          </cell>
          <cell r="BE1536" t="str">
            <v>no</v>
          </cell>
          <cell r="BF1536" t="str">
            <v>no</v>
          </cell>
          <cell r="BG1536" t="str">
            <v>V</v>
          </cell>
          <cell r="BK1536" t="str">
            <v>temperate_nemoral:Europe|subtropic_mediterranean:Europe</v>
          </cell>
          <cell r="BM1536" t="str">
            <v>temperate_nemoral:Europe|subtropic_mediterranean:Europe</v>
          </cell>
          <cell r="BO1536">
            <v>2</v>
          </cell>
          <cell r="BP1536" t="str">
            <v>X</v>
          </cell>
          <cell r="BR1536" t="str">
            <v>RedListCategoryLevel</v>
          </cell>
          <cell r="BT1536">
            <v>2</v>
          </cell>
          <cell r="BW1536" t="str">
            <v>SpreadYearlyIncreaseObservations</v>
          </cell>
          <cell r="BX1536">
            <v>121</v>
          </cell>
          <cell r="BY1536">
            <v>1</v>
          </cell>
          <cell r="CB1536" t="str">
            <v>T2,T32,T35,T40,T42</v>
          </cell>
          <cell r="CC1536">
            <v>1</v>
          </cell>
          <cell r="CH1536">
            <v>1</v>
          </cell>
          <cell r="CM1536">
            <v>1</v>
          </cell>
          <cell r="CQ1536">
            <v>1</v>
          </cell>
          <cell r="CU1536">
            <v>1</v>
          </cell>
          <cell r="CX1536">
            <v>0</v>
          </cell>
          <cell r="CY1536">
            <v>1</v>
          </cell>
          <cell r="DB1536">
            <v>0</v>
          </cell>
          <cell r="DC1536" t="str">
            <v>Hagekryptimian &lt;em&gt;Thymus praecox&lt;/em&gt; subsp. &lt;em&gt;praecox &lt;/em&gt;er en flerårig, delvis forvedet urt med krypende stengler som danner tette matter. Den formerer seg med frø. Den kommer fra Vest- og Mellom-Europa.</v>
          </cell>
          <cell r="DD1536" t="str">
            <v>&lt;p&gt; Hagekryptimian plantes i hager: den er handelsvare og markedsføres med herdighet 6-7, til bruk i fjellhager og som bunndekke. Den er registrert på tørre steder: tørt, basefattig berg, tørre bakker og veikanter samt som ugress i plener. Bruken av den, og forvilling, er trolig mer utbredt enn herbariematerialet tilsier: det er ganske sikkert et betydelig mørketall. I løpet av en 75 års periode er hagekryptimian funnet forvillet 10-15 ganger fra første funn i Øf Moss i 1935. Fra 1994 er den blitt funnet noe mer regelmessig og i kyststrøk nord til ST Trondheim, med enkelte gap, men disse kan godt skyldes manglende registreringer.&lt;/p&gt;</v>
          </cell>
          <cell r="DE1536" t="str">
            <v>Arten er innført som hageplante. Den spres med frø uten noen spesiell tilpasning og har klonal vekst med nedliggende, rotslående greiner.</v>
          </cell>
          <cell r="DF1536" t="str">
            <v>Invasjonspotensialet er begrenset (med usikkerhet til moderat), en kombinasjon av begrenset (til moderat) median levetid og begrenset ekspansjonshastighet.</v>
          </cell>
          <cell r="DG1536" t="str">
            <v>Planten kan invadere og være svært dekkende på grunnlende. Foreløpig er den ikke så utbredt at dette er noe problem økologisk. &lt;br/&gt;Det er rimelig å tro at hagekryptimian også plantes og forvilles i områder i Sør- og Nord-Trøndelag (vesentlig) der norsk timian &lt;em&gt;Thymus praecox&lt;/em&gt; subsp. &lt;em&gt;britannicus &lt;/em&gt;vokser (kategori NT i Norsk rødliste 2010) og at den kan hybridisere med norsk timian. Hybridisering er ikke påvist, men forholdet er heller ikke undersøkt med genetiske metoder. Det er altså usikkert både om hagekryptimian vil møte den stedegne og rødlistete norsktimian, og om de hybridiserer introgressivt. Effektene på populasjoner av norsk timian vurderes som meget usikre, og vi har her valgt å se bort fra denne lite sannsynlige effekten.</v>
          </cell>
          <cell r="DH1536" t="str">
            <v>&lt;p&gt;Hagekryptimian vurderes til låg økologisk risiko, og bare på grunn av invasjonspotensialet. Det er mulig at den kan hybridisere introgressivt med en nær truet rase av samme art, norsk timian, og dette er årsaken til at underarten sist ble vurdert til svært høg risiko. Vi regner nå med at sannsynligheten for slik hybridisering er svært liten, både på grunn av manglende dokumentasjon for om de hybridiserer og fordi de knapt møtes i norsk natur. Dersom hybridisering skjer, vil det være i så begrenset omfang at det kan ses bort fra (etter retningslinjene) som en ubetydelig effekt.&lt;/p&gt;</v>
          </cell>
          <cell r="DI1536">
            <v>0</v>
          </cell>
        </row>
        <row r="1537">
          <cell r="B1537" t="str">
            <v>Tilia platyphyllos cordifolia</v>
          </cell>
          <cell r="C1537" t="str">
            <v>(Besser) C.K.Schneid.</v>
          </cell>
          <cell r="D1537" t="str">
            <v>storlind</v>
          </cell>
          <cell r="E1537">
            <v>139580</v>
          </cell>
          <cell r="F1537">
            <v>102753</v>
          </cell>
          <cell r="G1537" t="str">
            <v>ExpertGroups/Karplanter/N</v>
          </cell>
          <cell r="H1537" t="str">
            <v>Karplanter</v>
          </cell>
          <cell r="I1537" t="str">
            <v>Karplanter</v>
          </cell>
          <cell r="J1537" t="str">
            <v>NotApplicable</v>
          </cell>
          <cell r="M1537" t="str">
            <v>taxonIsEvaluatedInHigherRank</v>
          </cell>
          <cell r="AB1537" t="str">
            <v>terrestrial</v>
          </cell>
          <cell r="AE1537" t="str">
            <v>no</v>
          </cell>
          <cell r="AF1537" t="str">
            <v>unknown</v>
          </cell>
          <cell r="AI1537">
            <v>30</v>
          </cell>
          <cell r="AJ1537" t="str">
            <v>V</v>
          </cell>
          <cell r="AW1537" t="str">
            <v>Ingen kjent effekt</v>
          </cell>
          <cell r="AX1537" t="str">
            <v>Ingen kjent effekt</v>
          </cell>
          <cell r="BC1537" t="str">
            <v>Ingen kjent effekt</v>
          </cell>
          <cell r="BD1537" t="str">
            <v>Ingen kjent effekt</v>
          </cell>
          <cell r="BK1537" t="str">
            <v>temperate_nemoral:Europe|subtropic_mediterranean:Europe</v>
          </cell>
          <cell r="BM1537" t="str">
            <v>temperate_nemoral:Europe|subtropic_mediterranean:Europe</v>
          </cell>
          <cell r="DI1537">
            <v>0</v>
          </cell>
        </row>
        <row r="1538">
          <cell r="B1538" t="str">
            <v>Tradescantia virginiana</v>
          </cell>
          <cell r="C1538" t="str">
            <v>L.</v>
          </cell>
          <cell r="D1538" t="str">
            <v>virginiavandrejøde</v>
          </cell>
          <cell r="E1538">
            <v>144233</v>
          </cell>
          <cell r="F1538">
            <v>99566</v>
          </cell>
          <cell r="G1538" t="str">
            <v>ExpertGroups/Karplanter/N</v>
          </cell>
          <cell r="H1538" t="str">
            <v>Karplanter</v>
          </cell>
          <cell r="I1538" t="str">
            <v>Karplanter</v>
          </cell>
          <cell r="J1538" t="str">
            <v>NotApplicable</v>
          </cell>
          <cell r="M1538" t="str">
            <v>NotPresentInRegion</v>
          </cell>
          <cell r="AB1538" t="str">
            <v>terrestrial</v>
          </cell>
          <cell r="AE1538" t="str">
            <v>no</v>
          </cell>
          <cell r="AF1538" t="str">
            <v>unknown</v>
          </cell>
          <cell r="AI1538">
            <v>5</v>
          </cell>
          <cell r="AJ1538" t="str">
            <v>V</v>
          </cell>
          <cell r="AW1538" t="str">
            <v>Ingen kjent effekt</v>
          </cell>
          <cell r="AX1538" t="str">
            <v>Ingen kjent effekt</v>
          </cell>
          <cell r="BC1538" t="str">
            <v>Ingen kjent effekt</v>
          </cell>
          <cell r="BD1538" t="str">
            <v>Ingen kjent effekt</v>
          </cell>
          <cell r="BK1538" t="str">
            <v>temperate_nemoral:NorthAndCentralAmerica</v>
          </cell>
          <cell r="BM1538" t="str">
            <v>temperate_nemoral:Europe,Oceania,NorthAndCentralAmerica|subtropic_unspecified:Asia,Oceania|subtropic_mediterranean:Europe</v>
          </cell>
          <cell r="DI1538">
            <v>0</v>
          </cell>
        </row>
        <row r="1539">
          <cell r="B1539" t="str">
            <v>Tradescantia ×andersoniana</v>
          </cell>
          <cell r="C1539" t="str">
            <v>W.Ludw. &amp; Rohweder</v>
          </cell>
          <cell r="D1539" t="str">
            <v>hybridvandrejøde</v>
          </cell>
          <cell r="E1539">
            <v>147766</v>
          </cell>
          <cell r="F1539">
            <v>170201</v>
          </cell>
          <cell r="G1539" t="str">
            <v>ExpertGroups/Karplanter/N</v>
          </cell>
          <cell r="H1539" t="str">
            <v>Karplanter</v>
          </cell>
          <cell r="I1539" t="str">
            <v>Karplanter</v>
          </cell>
          <cell r="J1539" t="str">
            <v>NotApplicable</v>
          </cell>
          <cell r="M1539" t="str">
            <v>canNotEstablishWithin50years</v>
          </cell>
          <cell r="AA1539">
            <v>2000</v>
          </cell>
          <cell r="AB1539" t="str">
            <v>terrestrial</v>
          </cell>
          <cell r="AD1539" t="str">
            <v>unknown</v>
          </cell>
          <cell r="AE1539" t="str">
            <v>no</v>
          </cell>
          <cell r="AF1539" t="str">
            <v>unknown</v>
          </cell>
          <cell r="AI1539">
            <v>10</v>
          </cell>
          <cell r="AJ1539" t="str">
            <v>V</v>
          </cell>
          <cell r="AW1539" t="str">
            <v>Ingen kjent effekt</v>
          </cell>
          <cell r="AX1539" t="str">
            <v>Ingen kjent effekt</v>
          </cell>
          <cell r="BC1539" t="str">
            <v>Ingen kjent effekt</v>
          </cell>
          <cell r="BD1539" t="str">
            <v>Ingen kjent effekt</v>
          </cell>
          <cell r="BK1539" t="str">
            <v>unknown:NorthAndCentralAmerica</v>
          </cell>
          <cell r="BM1539" t="str">
            <v>temperate_nemoral:Europe</v>
          </cell>
          <cell r="DI1539">
            <v>0</v>
          </cell>
        </row>
        <row r="1540">
          <cell r="B1540" t="str">
            <v>Tribulus terrestris</v>
          </cell>
          <cell r="C1540" t="str">
            <v>L.</v>
          </cell>
          <cell r="D1540" t="str">
            <v>tiggernøtt</v>
          </cell>
          <cell r="E1540">
            <v>63738</v>
          </cell>
          <cell r="F1540">
            <v>103778</v>
          </cell>
          <cell r="G1540" t="str">
            <v>ExpertGroups/Karplanter/N</v>
          </cell>
          <cell r="H1540" t="str">
            <v>Karplanter</v>
          </cell>
          <cell r="I1540" t="str">
            <v>Karplanter</v>
          </cell>
          <cell r="J1540" t="str">
            <v>NotApplicable</v>
          </cell>
          <cell r="M1540" t="str">
            <v>canNotEstablishWithin50years</v>
          </cell>
          <cell r="AA1540">
            <v>1947</v>
          </cell>
          <cell r="AB1540" t="str">
            <v>terrestrial</v>
          </cell>
          <cell r="AD1540" t="str">
            <v>unknown</v>
          </cell>
          <cell r="AE1540" t="str">
            <v>yes</v>
          </cell>
          <cell r="AF1540" t="str">
            <v>unknown</v>
          </cell>
          <cell r="AI1540">
            <v>1</v>
          </cell>
          <cell r="AJ1540" t="str">
            <v>V</v>
          </cell>
          <cell r="AW1540" t="str">
            <v>Ingen kjent effekt</v>
          </cell>
          <cell r="AX1540" t="str">
            <v>Ingen kjent effekt</v>
          </cell>
          <cell r="BC1540" t="str">
            <v>Ingen kjent effekt</v>
          </cell>
          <cell r="BD1540" t="str">
            <v>Ingen kjent effekt</v>
          </cell>
          <cell r="BK1540" t="str">
            <v>temperate_nemoral:Europe|subtropic_mediterranean:Europe,Asia,Africa</v>
          </cell>
          <cell r="BM1540" t="str">
            <v>temperate_nemoral:Europe|subtropic_unspecified:Asia,Africa,Oceania,NorthAndCentralAmerica,SouthAmerica|subtropic_mediterranean:Europe,Asia,Africa|tropic:Asia,Africa,Oceania,NorthAndCentralAmerica,SouthAmerica</v>
          </cell>
          <cell r="DI1540">
            <v>0</v>
          </cell>
        </row>
        <row r="1541">
          <cell r="B1541" t="str">
            <v>Trifolium alexandrinum</v>
          </cell>
          <cell r="C1541" t="str">
            <v>L.</v>
          </cell>
          <cell r="D1541" t="str">
            <v>egyptkløver</v>
          </cell>
          <cell r="E1541">
            <v>62004</v>
          </cell>
          <cell r="F1541">
            <v>102044</v>
          </cell>
          <cell r="G1541" t="str">
            <v>ExpertGroups/Karplanter/N</v>
          </cell>
          <cell r="H1541" t="str">
            <v>Karplanter</v>
          </cell>
          <cell r="I1541" t="str">
            <v>Karplanter</v>
          </cell>
          <cell r="J1541" t="str">
            <v>NotApplicable</v>
          </cell>
          <cell r="M1541" t="str">
            <v>canNotEstablishWithin50years</v>
          </cell>
          <cell r="AA1541">
            <v>1984</v>
          </cell>
          <cell r="AB1541" t="str">
            <v>terrestrial</v>
          </cell>
          <cell r="AD1541" t="str">
            <v>unknown</v>
          </cell>
          <cell r="AE1541" t="str">
            <v>no</v>
          </cell>
          <cell r="AF1541" t="str">
            <v>unknown</v>
          </cell>
          <cell r="AI1541">
            <v>1</v>
          </cell>
          <cell r="AJ1541" t="str">
            <v>V</v>
          </cell>
          <cell r="AW1541" t="str">
            <v>Ingen kjent effekt</v>
          </cell>
          <cell r="AX1541" t="str">
            <v>Ingen kjent effekt</v>
          </cell>
          <cell r="BC1541" t="str">
            <v>Ingen kjent effekt</v>
          </cell>
          <cell r="BD1541" t="str">
            <v>Ingen kjent effekt</v>
          </cell>
          <cell r="BK1541" t="str">
            <v>subtropic_mediterranean:Europe,Asia,Africa</v>
          </cell>
          <cell r="BM1541" t="str">
            <v>subtropic_mediterranean:Europe,Asia,Africa</v>
          </cell>
          <cell r="DI1541">
            <v>1</v>
          </cell>
        </row>
        <row r="1542">
          <cell r="B1542" t="str">
            <v>Trifolium angustifolium</v>
          </cell>
          <cell r="C1542" t="str">
            <v>L.</v>
          </cell>
          <cell r="D1542" t="str">
            <v>smalkløver</v>
          </cell>
          <cell r="E1542">
            <v>62005</v>
          </cell>
          <cell r="F1542">
            <v>102045</v>
          </cell>
          <cell r="G1542" t="str">
            <v>ExpertGroups/Karplanter/N</v>
          </cell>
          <cell r="H1542" t="str">
            <v>Karplanter</v>
          </cell>
          <cell r="I1542" t="str">
            <v>Karplanter</v>
          </cell>
          <cell r="J1542" t="str">
            <v>NotApplicable</v>
          </cell>
          <cell r="M1542" t="str">
            <v>canNotEstablishWithin50years</v>
          </cell>
          <cell r="AA1542">
            <v>1954</v>
          </cell>
          <cell r="AB1542" t="str">
            <v>terrestrial</v>
          </cell>
          <cell r="AD1542" t="str">
            <v>unknown</v>
          </cell>
          <cell r="AE1542" t="str">
            <v>no</v>
          </cell>
          <cell r="AF1542" t="str">
            <v>unknown</v>
          </cell>
          <cell r="AI1542">
            <v>1</v>
          </cell>
          <cell r="AJ1542" t="str">
            <v>V</v>
          </cell>
          <cell r="AW1542" t="str">
            <v>Ingen kjent effekt</v>
          </cell>
          <cell r="AX1542" t="str">
            <v>Ingen kjent effekt</v>
          </cell>
          <cell r="BC1542" t="str">
            <v>Ingen kjent effekt</v>
          </cell>
          <cell r="BD1542" t="str">
            <v>Ingen kjent effekt</v>
          </cell>
          <cell r="BK1542" t="str">
            <v>subtropic_mediterranean:Europe,Asia,Africa</v>
          </cell>
          <cell r="BM1542" t="str">
            <v>subtropic_mediterranean:Europe,Asia,Africa</v>
          </cell>
          <cell r="DI1542">
            <v>1</v>
          </cell>
        </row>
        <row r="1543">
          <cell r="B1543" t="str">
            <v>Trifolium badium</v>
          </cell>
          <cell r="C1543" t="str">
            <v>Schreb.</v>
          </cell>
          <cell r="D1543" t="str">
            <v>okerkløver</v>
          </cell>
          <cell r="E1543">
            <v>62008</v>
          </cell>
          <cell r="F1543">
            <v>102048</v>
          </cell>
          <cell r="G1543" t="str">
            <v>ExpertGroups/Karplanter/N</v>
          </cell>
          <cell r="H1543" t="str">
            <v>Karplanter</v>
          </cell>
          <cell r="I1543" t="str">
            <v>Karplanter</v>
          </cell>
          <cell r="J1543" t="str">
            <v>NotApplicable</v>
          </cell>
          <cell r="M1543" t="str">
            <v>canNotEstablishWithin50years</v>
          </cell>
          <cell r="AA1543">
            <v>1972</v>
          </cell>
          <cell r="AB1543" t="str">
            <v>terrestrial</v>
          </cell>
          <cell r="AD1543" t="str">
            <v>unknown</v>
          </cell>
          <cell r="AE1543" t="str">
            <v>no</v>
          </cell>
          <cell r="AF1543" t="str">
            <v>unknown</v>
          </cell>
          <cell r="AI1543">
            <v>5</v>
          </cell>
          <cell r="AJ1543" t="str">
            <v>V</v>
          </cell>
          <cell r="AW1543" t="str">
            <v>Ingen kjent effekt</v>
          </cell>
          <cell r="AX1543" t="str">
            <v>Ingen kjent effekt</v>
          </cell>
          <cell r="BC1543" t="str">
            <v>Ingen kjent effekt</v>
          </cell>
          <cell r="BD1543" t="str">
            <v>Ingen kjent effekt</v>
          </cell>
          <cell r="BK1543" t="str">
            <v>temperate_nemoral:Europe|subtropic_mediterranean:Europe</v>
          </cell>
          <cell r="BM1543" t="str">
            <v>temperate_nemoral:Europe|subtropic_mediterranean:Europe</v>
          </cell>
          <cell r="DI1543">
            <v>0</v>
          </cell>
        </row>
        <row r="1544">
          <cell r="B1544" t="str">
            <v>Trifolium ciliolatum</v>
          </cell>
          <cell r="C1544" t="str">
            <v>Benth.</v>
          </cell>
          <cell r="D1544" t="str">
            <v>møllekløver</v>
          </cell>
          <cell r="E1544">
            <v>62010</v>
          </cell>
          <cell r="F1544">
            <v>102050</v>
          </cell>
          <cell r="G1544" t="str">
            <v>ExpertGroups/Karplanter/N</v>
          </cell>
          <cell r="H1544" t="str">
            <v>Karplanter</v>
          </cell>
          <cell r="I1544" t="str">
            <v>Karplanter</v>
          </cell>
          <cell r="J1544" t="str">
            <v>NotApplicable</v>
          </cell>
          <cell r="M1544" t="str">
            <v>canNotEstablishWithin50years</v>
          </cell>
          <cell r="AA1544">
            <v>1917</v>
          </cell>
          <cell r="AB1544" t="str">
            <v>terrestrial</v>
          </cell>
          <cell r="AD1544" t="str">
            <v>unknown</v>
          </cell>
          <cell r="AE1544" t="str">
            <v>no</v>
          </cell>
          <cell r="AF1544" t="str">
            <v>unknown</v>
          </cell>
          <cell r="AI1544">
            <v>1</v>
          </cell>
          <cell r="AJ1544" t="str">
            <v>V</v>
          </cell>
          <cell r="AW1544" t="str">
            <v>Ingen kjent effekt</v>
          </cell>
          <cell r="AX1544" t="str">
            <v>Ingen kjent effekt</v>
          </cell>
          <cell r="BC1544" t="str">
            <v>Ingen kjent effekt</v>
          </cell>
          <cell r="BD1544" t="str">
            <v>Ingen kjent effekt</v>
          </cell>
          <cell r="BK1544" t="str">
            <v>subtropic_mediterranean:NorthAndCentralAmerica</v>
          </cell>
          <cell r="BM1544" t="str">
            <v>subtropic_mediterranean:NorthAndCentralAmerica</v>
          </cell>
          <cell r="DI1544">
            <v>0</v>
          </cell>
        </row>
        <row r="1545">
          <cell r="B1545" t="str">
            <v>Trifolium glomeratum</v>
          </cell>
          <cell r="C1545" t="str">
            <v>L.</v>
          </cell>
          <cell r="D1545" t="str">
            <v>nøstekløver</v>
          </cell>
          <cell r="E1545">
            <v>62013</v>
          </cell>
          <cell r="F1545">
            <v>102053</v>
          </cell>
          <cell r="G1545" t="str">
            <v>ExpertGroups/Karplanter/N</v>
          </cell>
          <cell r="H1545" t="str">
            <v>Karplanter</v>
          </cell>
          <cell r="I1545" t="str">
            <v>Karplanter</v>
          </cell>
          <cell r="J1545" t="str">
            <v>NotApplicable</v>
          </cell>
          <cell r="M1545" t="str">
            <v>canNotEstablishWithin50years</v>
          </cell>
          <cell r="AA1545">
            <v>2003</v>
          </cell>
          <cell r="AB1545" t="str">
            <v>terrestrial</v>
          </cell>
          <cell r="AD1545" t="str">
            <v>unknown</v>
          </cell>
          <cell r="AE1545" t="str">
            <v>no</v>
          </cell>
          <cell r="AF1545" t="str">
            <v>unknown</v>
          </cell>
          <cell r="AI1545">
            <v>1</v>
          </cell>
          <cell r="AJ1545" t="str">
            <v>V</v>
          </cell>
          <cell r="AW1545" t="str">
            <v>Ingen kjent effekt</v>
          </cell>
          <cell r="AX1545" t="str">
            <v>Ingen kjent effekt</v>
          </cell>
          <cell r="BC1545" t="str">
            <v>Ingen kjent effekt</v>
          </cell>
          <cell r="BD1545" t="str">
            <v>Ingen kjent effekt</v>
          </cell>
          <cell r="BK1545" t="str">
            <v>temperate_nemoral:Europe|subtropic_mediterranean:Europe,Asia,Africa</v>
          </cell>
          <cell r="BM1545" t="str">
            <v>temperate_nemoral:Europe|subtropic_mediterranean:Europe,Asia,Africa</v>
          </cell>
          <cell r="DI1545">
            <v>0</v>
          </cell>
        </row>
        <row r="1546">
          <cell r="B1546" t="str">
            <v>Trifolium hybridum elegans</v>
          </cell>
          <cell r="C1546" t="str">
            <v>(Savi) Asch. &amp; Graebn.</v>
          </cell>
          <cell r="D1546" t="str">
            <v>ballastkløver</v>
          </cell>
          <cell r="E1546">
            <v>145572</v>
          </cell>
          <cell r="F1546">
            <v>102055</v>
          </cell>
          <cell r="G1546" t="str">
            <v>ExpertGroups/Karplanter/N</v>
          </cell>
          <cell r="H1546" t="str">
            <v>Karplanter</v>
          </cell>
          <cell r="I1546" t="str">
            <v>Karplanter</v>
          </cell>
          <cell r="J1546" t="str">
            <v>NotApplicable</v>
          </cell>
          <cell r="M1546" t="str">
            <v>canNotEstablishWithin50years</v>
          </cell>
          <cell r="AA1546">
            <v>1902</v>
          </cell>
          <cell r="AB1546" t="str">
            <v>terrestrial</v>
          </cell>
          <cell r="AD1546" t="str">
            <v>origin</v>
          </cell>
          <cell r="AE1546" t="str">
            <v>no</v>
          </cell>
          <cell r="AF1546" t="str">
            <v>unknown</v>
          </cell>
          <cell r="AI1546">
            <v>1</v>
          </cell>
          <cell r="AJ1546" t="str">
            <v>V</v>
          </cell>
          <cell r="AW1546" t="str">
            <v>Ingen kjent effekt</v>
          </cell>
          <cell r="AX1546" t="str">
            <v>Ingen kjent effekt</v>
          </cell>
          <cell r="BC1546" t="str">
            <v>Ingen kjent effekt</v>
          </cell>
          <cell r="BD1546" t="str">
            <v>Ingen kjent effekt</v>
          </cell>
          <cell r="BK1546" t="str">
            <v>temperate_nemoral:Europe|subtropic_mediterranean:Europe,Asia,Africa</v>
          </cell>
          <cell r="BM1546" t="str">
            <v>temperate_nemoral:Europe|subtropic_mediterranean:Europe,Asia,Africa</v>
          </cell>
          <cell r="DI1546">
            <v>0</v>
          </cell>
        </row>
        <row r="1547">
          <cell r="B1547" t="str">
            <v>Trifolium micranthum</v>
          </cell>
          <cell r="C1547" t="str">
            <v>Viv.</v>
          </cell>
          <cell r="D1547" t="str">
            <v>sveltkløver</v>
          </cell>
          <cell r="E1547">
            <v>138486</v>
          </cell>
          <cell r="F1547">
            <v>102059</v>
          </cell>
          <cell r="G1547" t="str">
            <v>ExpertGroups/Karplanter/N</v>
          </cell>
          <cell r="H1547" t="str">
            <v>Karplanter</v>
          </cell>
          <cell r="I1547" t="str">
            <v>Karplanter</v>
          </cell>
          <cell r="J1547" t="str">
            <v>NotApplicable</v>
          </cell>
          <cell r="M1547" t="str">
            <v>canNotEstablishWithin50years</v>
          </cell>
          <cell r="AA1547">
            <v>1863</v>
          </cell>
          <cell r="AB1547" t="str">
            <v>terrestrial</v>
          </cell>
          <cell r="AD1547" t="str">
            <v>origin</v>
          </cell>
          <cell r="AE1547" t="str">
            <v>no</v>
          </cell>
          <cell r="AF1547" t="str">
            <v>unknown</v>
          </cell>
          <cell r="AG1547">
            <v>1863</v>
          </cell>
          <cell r="AH1547" t="str">
            <v>VA Kristiansand: Kristiansand</v>
          </cell>
          <cell r="AI1547">
            <v>1</v>
          </cell>
          <cell r="AJ1547" t="str">
            <v>V</v>
          </cell>
          <cell r="AW1547" t="str">
            <v>Ingen kjent effekt</v>
          </cell>
          <cell r="AX1547" t="str">
            <v>Ingen kjent effekt</v>
          </cell>
          <cell r="BC1547" t="str">
            <v>Ingen kjent effekt</v>
          </cell>
          <cell r="BD1547" t="str">
            <v>Ingen kjent effekt</v>
          </cell>
          <cell r="BK1547" t="str">
            <v>temperate_nemoral:Europe,Asia|temperate_dry:Europe,Asia|subtropic_mediterranean:Europe,Asia,Oceania</v>
          </cell>
          <cell r="BM1547" t="str">
            <v>temperate_nemoral:Europe,Asia|temperate_dry:Europe,Asia|subtropic_mediterranean:Europe,Asia,Oceania</v>
          </cell>
          <cell r="DI1547">
            <v>0</v>
          </cell>
        </row>
        <row r="1548">
          <cell r="B1548" t="str">
            <v>Trifolium microcephalum</v>
          </cell>
          <cell r="C1548" t="str">
            <v>Pursh</v>
          </cell>
          <cell r="D1548" t="str">
            <v>kaliforniakløver</v>
          </cell>
          <cell r="E1548">
            <v>62020</v>
          </cell>
          <cell r="F1548">
            <v>102060</v>
          </cell>
          <cell r="G1548" t="str">
            <v>ExpertGroups/Karplanter/N</v>
          </cell>
          <cell r="H1548" t="str">
            <v>Karplanter</v>
          </cell>
          <cell r="I1548" t="str">
            <v>Karplanter</v>
          </cell>
          <cell r="J1548" t="str">
            <v>NotApplicable</v>
          </cell>
          <cell r="M1548" t="str">
            <v>canNotEstablishWithin50years</v>
          </cell>
          <cell r="AA1548">
            <v>1920</v>
          </cell>
          <cell r="AB1548" t="str">
            <v>terrestrial</v>
          </cell>
          <cell r="AD1548" t="str">
            <v>origin</v>
          </cell>
          <cell r="AE1548" t="str">
            <v>no</v>
          </cell>
          <cell r="AF1548" t="str">
            <v>unknown</v>
          </cell>
          <cell r="AI1548">
            <v>1</v>
          </cell>
          <cell r="AJ1548" t="str">
            <v>V</v>
          </cell>
          <cell r="AW1548" t="str">
            <v>Ingen kjent effekt</v>
          </cell>
          <cell r="AX1548" t="str">
            <v>Ingen kjent effekt</v>
          </cell>
          <cell r="BC1548" t="str">
            <v>Ingen kjent effekt</v>
          </cell>
          <cell r="BD1548" t="str">
            <v>Ingen kjent effekt</v>
          </cell>
          <cell r="BK1548" t="str">
            <v>temperate_nemoral:NorthAndCentralAmerica|temperate_dry:NorthAndCentralAmerica|subtropic_mediterranean:NorthAndCentralAmerica</v>
          </cell>
          <cell r="BM1548" t="str">
            <v>temperate_nemoral:NorthAndCentralAmerica|temperate_dry:NorthAndCentralAmerica|subtropic_mediterranean:NorthAndCentralAmerica</v>
          </cell>
          <cell r="DI1548">
            <v>0</v>
          </cell>
        </row>
        <row r="1549">
          <cell r="B1549" t="str">
            <v>Trifolium pallidum</v>
          </cell>
          <cell r="C1549" t="str">
            <v>Waldst. &amp; Kit.</v>
          </cell>
          <cell r="D1549" t="str">
            <v>bleikkløver</v>
          </cell>
          <cell r="E1549">
            <v>62022</v>
          </cell>
          <cell r="F1549">
            <v>102062</v>
          </cell>
          <cell r="G1549" t="str">
            <v>ExpertGroups/Karplanter/N</v>
          </cell>
          <cell r="H1549" t="str">
            <v>Karplanter</v>
          </cell>
          <cell r="I1549" t="str">
            <v>Karplanter</v>
          </cell>
          <cell r="J1549" t="str">
            <v>NotApplicable</v>
          </cell>
          <cell r="M1549" t="str">
            <v>canNotEstablishWithin50years</v>
          </cell>
          <cell r="AA1549">
            <v>1987</v>
          </cell>
          <cell r="AB1549" t="str">
            <v>terrestrial</v>
          </cell>
          <cell r="AD1549" t="str">
            <v>unknown</v>
          </cell>
          <cell r="AE1549" t="str">
            <v>no</v>
          </cell>
          <cell r="AF1549" t="str">
            <v>unknown</v>
          </cell>
          <cell r="AI1549">
            <v>1</v>
          </cell>
          <cell r="AJ1549" t="str">
            <v>V</v>
          </cell>
          <cell r="AW1549" t="str">
            <v>Ingen kjent effekt</v>
          </cell>
          <cell r="AX1549" t="str">
            <v>Ingen kjent effekt</v>
          </cell>
          <cell r="BC1549" t="str">
            <v>Ingen kjent effekt</v>
          </cell>
          <cell r="BD1549" t="str">
            <v>Ingen kjent effekt</v>
          </cell>
          <cell r="BK1549" t="str">
            <v>temperate_nemoral:Europe|subtropic_mediterranean:Europe</v>
          </cell>
          <cell r="BM1549" t="str">
            <v>temperate_nemoral:Europe|subtropic_mediterranean:Europe</v>
          </cell>
          <cell r="DI1549">
            <v>0</v>
          </cell>
        </row>
        <row r="1550">
          <cell r="B1550" t="str">
            <v>Trifolium pannonicum</v>
          </cell>
          <cell r="C1550" t="str">
            <v>Jacq.</v>
          </cell>
          <cell r="E1550">
            <v>86502</v>
          </cell>
          <cell r="F1550">
            <v>129583</v>
          </cell>
          <cell r="G1550" t="str">
            <v>ExpertGroups/Karplanter/N</v>
          </cell>
          <cell r="H1550" t="str">
            <v>Karplanter</v>
          </cell>
          <cell r="I1550" t="str">
            <v>Karplanter</v>
          </cell>
          <cell r="J1550" t="str">
            <v>AlienSpecie</v>
          </cell>
          <cell r="N1550">
            <v>1</v>
          </cell>
          <cell r="Q1550">
            <v>1</v>
          </cell>
          <cell r="T1550" t="str">
            <v>NK</v>
          </cell>
          <cell r="U1550">
            <v>1</v>
          </cell>
          <cell r="V1550" t="str">
            <v>1,1</v>
          </cell>
          <cell r="X1550">
            <v>1</v>
          </cell>
          <cell r="Y1550">
            <v>1</v>
          </cell>
          <cell r="Z1550">
            <v>1</v>
          </cell>
          <cell r="AA1550">
            <v>1993</v>
          </cell>
          <cell r="AB1550" t="str">
            <v>terrestrial</v>
          </cell>
          <cell r="AD1550" t="str">
            <v>unknown</v>
          </cell>
          <cell r="AE1550" t="str">
            <v>yes</v>
          </cell>
          <cell r="AF1550" t="str">
            <v>unknown</v>
          </cell>
          <cell r="AG1550">
            <v>1993</v>
          </cell>
          <cell r="AH1550" t="str">
            <v>Ak Asker: Sem</v>
          </cell>
          <cell r="AI1550">
            <v>5</v>
          </cell>
          <cell r="AJ1550" t="str">
            <v>V</v>
          </cell>
          <cell r="AN1550">
            <v>1</v>
          </cell>
          <cell r="AO1550" t="str">
            <v>introductionReleased</v>
          </cell>
          <cell r="AP1550" t="str">
            <v>OsA</v>
          </cell>
          <cell r="AQ1550">
            <v>4</v>
          </cell>
          <cell r="AR1550">
            <v>2</v>
          </cell>
          <cell r="AS1550">
            <v>8</v>
          </cell>
          <cell r="AT1550">
            <v>1</v>
          </cell>
          <cell r="AU1550">
            <v>8</v>
          </cell>
          <cell r="AV1550">
            <v>100</v>
          </cell>
          <cell r="AW1550" t="str">
            <v>Ingen kjent effekt</v>
          </cell>
          <cell r="AX1550" t="str">
            <v>Ingen kjent effekt</v>
          </cell>
          <cell r="BC1550" t="str">
            <v>Ingen kjent effekt</v>
          </cell>
          <cell r="BD1550" t="str">
            <v>Ingen kjent effekt</v>
          </cell>
          <cell r="BE1550" t="str">
            <v>no</v>
          </cell>
          <cell r="BF1550" t="str">
            <v>no</v>
          </cell>
          <cell r="BG1550" t="str">
            <v>V</v>
          </cell>
          <cell r="BK1550" t="str">
            <v>temperate_nemoral:Europe,Asia|temperate_dry:Asia</v>
          </cell>
          <cell r="BM1550" t="str">
            <v>temperate_nemoral:Europe,Asia|temperate_dry:Asia</v>
          </cell>
          <cell r="BO1550">
            <v>1</v>
          </cell>
          <cell r="BR1550" t="str">
            <v>RedListCategoryLevel</v>
          </cell>
          <cell r="BT1550">
            <v>1</v>
          </cell>
          <cell r="BW1550" t="str">
            <v>SpreadYearlyIncreaseCalculatedExpansionSpeed</v>
          </cell>
          <cell r="BX1550">
            <v>0</v>
          </cell>
          <cell r="BY1550">
            <v>1</v>
          </cell>
          <cell r="CB1550" t="str">
            <v>T40</v>
          </cell>
          <cell r="CC1550">
            <v>1</v>
          </cell>
          <cell r="CH1550">
            <v>1</v>
          </cell>
          <cell r="CM1550">
            <v>1</v>
          </cell>
          <cell r="CQ1550">
            <v>1</v>
          </cell>
          <cell r="CU1550">
            <v>1</v>
          </cell>
          <cell r="CX1550">
            <v>0</v>
          </cell>
          <cell r="CY1550">
            <v>1</v>
          </cell>
          <cell r="DB1550">
            <v>0</v>
          </cell>
          <cell r="DC1550" t="str">
            <v>Kløver-arten &lt;em&gt;Trifolium pannonicum &lt;/em&gt;fra Mellom-Europa er en flerårig urt med frøformering.</v>
          </cell>
          <cell r="DD1550" t="str">
            <v>&lt;p&gt;Arten ble først funnet i 1993 ved Sem i Ak Asker, med "få kraftige tuer", dvs. noe formering. Den er trolig kommet inn som del av Stefan Muraks forsøk med trekkplanter for bier, kanskje på 1960-tallet. Arten har trolig formert seg i Norge i ca. 30 år, men viser ingen spredning ut fra etableringsstedet.&lt;/p&gt;</v>
          </cell>
          <cell r="DE1550" t="str">
            <v>Arten er trolig innført og utsatt som trekkplante for bier. Den har passiv frøspredning.</v>
          </cell>
          <cell r="DF1550" t="str">
            <v>Invasjonspotensialet er lite, med minste skår på median levetid og ingen ekspansjon.</v>
          </cell>
          <cell r="DG1550" t="str">
            <v>Ingen kjent negativ økologisk effekt er knyttet til arten.</v>
          </cell>
          <cell r="DH1550" t="str">
            <v>&lt;p&gt;&lt;em&gt;Trifolium pannonicum &lt;/em&gt;vurderes til ingen kjent økologisk risiko.&lt;/p&gt;</v>
          </cell>
          <cell r="DI1550">
            <v>0</v>
          </cell>
        </row>
        <row r="1551">
          <cell r="B1551" t="str">
            <v>Trifolium resupinatum</v>
          </cell>
          <cell r="C1551" t="str">
            <v>L.</v>
          </cell>
          <cell r="D1551" t="str">
            <v>vendekløver</v>
          </cell>
          <cell r="E1551">
            <v>138489</v>
          </cell>
          <cell r="F1551">
            <v>102065</v>
          </cell>
          <cell r="G1551" t="str">
            <v>ExpertGroups/Karplanter/N</v>
          </cell>
          <cell r="H1551" t="str">
            <v>Karplanter</v>
          </cell>
          <cell r="I1551" t="str">
            <v>Karplanter</v>
          </cell>
          <cell r="J1551" t="str">
            <v>NotApplicable</v>
          </cell>
          <cell r="M1551" t="str">
            <v>canNotEstablishWithin50years</v>
          </cell>
          <cell r="AA1551">
            <v>1866</v>
          </cell>
          <cell r="AB1551" t="str">
            <v>terrestrial</v>
          </cell>
          <cell r="AD1551" t="str">
            <v>unknown</v>
          </cell>
          <cell r="AE1551" t="str">
            <v>no</v>
          </cell>
          <cell r="AF1551" t="str">
            <v>unknown</v>
          </cell>
          <cell r="AI1551">
            <v>1</v>
          </cell>
          <cell r="AJ1551" t="str">
            <v>V</v>
          </cell>
          <cell r="AW1551" t="str">
            <v>Ingen kjent effekt</v>
          </cell>
          <cell r="AX1551" t="str">
            <v>Ingen kjent effekt</v>
          </cell>
          <cell r="BC1551" t="str">
            <v>Ingen kjent effekt</v>
          </cell>
          <cell r="BD1551" t="str">
            <v>Ingen kjent effekt</v>
          </cell>
          <cell r="BK1551" t="str">
            <v>subtropic_mediterranean:Europe,Asia,Africa|subtropic_dry:Asia</v>
          </cell>
          <cell r="BM1551" t="str">
            <v>temperate_nemoral:Europe,Asia,Oceania,NorthAndCentralAmerica|subtropic_mediterranean:Europe,Asia,Africa,Oceania|subtropic_dry:Asia</v>
          </cell>
          <cell r="DI1551">
            <v>0</v>
          </cell>
        </row>
        <row r="1552">
          <cell r="B1552" t="str">
            <v>Trifolium retusum</v>
          </cell>
          <cell r="C1552" t="str">
            <v>L.</v>
          </cell>
          <cell r="D1552" t="str">
            <v>svinekløver</v>
          </cell>
          <cell r="E1552">
            <v>138490</v>
          </cell>
          <cell r="F1552">
            <v>102066</v>
          </cell>
          <cell r="G1552" t="str">
            <v>ExpertGroups/Karplanter/N</v>
          </cell>
          <cell r="H1552" t="str">
            <v>Karplanter</v>
          </cell>
          <cell r="I1552" t="str">
            <v>Karplanter</v>
          </cell>
          <cell r="J1552" t="str">
            <v>NotApplicable</v>
          </cell>
          <cell r="M1552" t="str">
            <v>canNotEstablishWithin50years</v>
          </cell>
          <cell r="AA1552">
            <v>1866</v>
          </cell>
          <cell r="AB1552" t="str">
            <v>terrestrial</v>
          </cell>
          <cell r="AD1552" t="str">
            <v>origin,unknown</v>
          </cell>
          <cell r="AE1552" t="str">
            <v>no</v>
          </cell>
          <cell r="AF1552" t="str">
            <v>unknown</v>
          </cell>
          <cell r="AI1552">
            <v>1</v>
          </cell>
          <cell r="AJ1552" t="str">
            <v>V</v>
          </cell>
          <cell r="AW1552" t="str">
            <v>Ingen kjent effekt</v>
          </cell>
          <cell r="AX1552" t="str">
            <v>Ingen kjent effekt</v>
          </cell>
          <cell r="BC1552" t="str">
            <v>Ingen kjent effekt</v>
          </cell>
          <cell r="BD1552" t="str">
            <v>Ingen kjent effekt</v>
          </cell>
          <cell r="BK1552" t="str">
            <v>temperate_nemoral:Europe,Asia|temperate_dry:Asia|subtropic_mediterranean:Europe,Asia,Africa</v>
          </cell>
          <cell r="BM1552" t="str">
            <v>temperate_nemoral:Europe,Asia|temperate_dry:Asia|subtropic_mediterranean:Europe,Asia,Africa</v>
          </cell>
          <cell r="DI1552">
            <v>0</v>
          </cell>
        </row>
        <row r="1553">
          <cell r="B1553" t="str">
            <v>Trifolium rubens</v>
          </cell>
          <cell r="C1553" t="str">
            <v>L.</v>
          </cell>
          <cell r="D1553" t="str">
            <v>purpurkløver</v>
          </cell>
          <cell r="E1553">
            <v>62027</v>
          </cell>
          <cell r="F1553">
            <v>102067</v>
          </cell>
          <cell r="G1553" t="str">
            <v>ExpertGroups/Karplanter/N</v>
          </cell>
          <cell r="H1553" t="str">
            <v>Karplanter</v>
          </cell>
          <cell r="I1553" t="str">
            <v>Karplanter</v>
          </cell>
          <cell r="J1553" t="str">
            <v>NotApplicable</v>
          </cell>
          <cell r="M1553" t="str">
            <v>canNotEstablishWithin50years</v>
          </cell>
          <cell r="AA1553">
            <v>1995</v>
          </cell>
          <cell r="AB1553" t="str">
            <v>terrestrial</v>
          </cell>
          <cell r="AD1553" t="str">
            <v>other</v>
          </cell>
          <cell r="AE1553" t="str">
            <v>no</v>
          </cell>
          <cell r="AF1553" t="str">
            <v>unknown</v>
          </cell>
          <cell r="AI1553">
            <v>5</v>
          </cell>
          <cell r="AJ1553" t="str">
            <v>V</v>
          </cell>
          <cell r="AW1553" t="str">
            <v>Ingen kjent effekt</v>
          </cell>
          <cell r="AX1553" t="str">
            <v>Ingen kjent effekt</v>
          </cell>
          <cell r="BC1553" t="str">
            <v>Ingen kjent effekt</v>
          </cell>
          <cell r="BD1553" t="str">
            <v>Ingen kjent effekt</v>
          </cell>
          <cell r="BK1553" t="str">
            <v>temperate_nemoral:Europe|temperate_dry:Europe</v>
          </cell>
          <cell r="BM1553" t="str">
            <v>temperate_nemoral:Europe|temperate_dry:Europe</v>
          </cell>
          <cell r="DI1553">
            <v>0</v>
          </cell>
        </row>
        <row r="1554">
          <cell r="B1554" t="str">
            <v>Trifolium spadiceum</v>
          </cell>
          <cell r="C1554" t="str">
            <v>L.</v>
          </cell>
          <cell r="D1554" t="str">
            <v>brunkløver</v>
          </cell>
          <cell r="E1554">
            <v>138491</v>
          </cell>
          <cell r="F1554">
            <v>102068</v>
          </cell>
          <cell r="G1554" t="str">
            <v>ExpertGroups/Karplanter/N</v>
          </cell>
          <cell r="H1554" t="str">
            <v>Karplanter</v>
          </cell>
          <cell r="I1554" t="str">
            <v>Karplanter</v>
          </cell>
          <cell r="J1554" t="str">
            <v>AlienSpecie</v>
          </cell>
          <cell r="N1554">
            <v>1</v>
          </cell>
          <cell r="Q1554">
            <v>1</v>
          </cell>
          <cell r="T1554" t="str">
            <v>NK</v>
          </cell>
          <cell r="U1554">
            <v>1</v>
          </cell>
          <cell r="V1554" t="str">
            <v>1,1</v>
          </cell>
          <cell r="X1554">
            <v>1</v>
          </cell>
          <cell r="Y1554">
            <v>1</v>
          </cell>
          <cell r="Z1554">
            <v>1</v>
          </cell>
          <cell r="AA1554">
            <v>1860</v>
          </cell>
          <cell r="AB1554" t="str">
            <v>terrestrial</v>
          </cell>
          <cell r="AD1554" t="str">
            <v>origin</v>
          </cell>
          <cell r="AE1554" t="str">
            <v>yes</v>
          </cell>
          <cell r="AF1554" t="str">
            <v>unknown</v>
          </cell>
          <cell r="AG1554">
            <v>1860</v>
          </cell>
          <cell r="AH1554" t="str">
            <v>Ak Skedsmo: Lillestrøm, jernbanestasjonen</v>
          </cell>
          <cell r="AI1554">
            <v>2</v>
          </cell>
          <cell r="AJ1554" t="str">
            <v>V</v>
          </cell>
          <cell r="AN1554">
            <v>4</v>
          </cell>
          <cell r="AO1554" t="str">
            <v>spreadNaturalDispersal,introductionTransportpollution,introductionStowaway,spreadStowaway</v>
          </cell>
          <cell r="AP1554" t="str">
            <v>Øs,OsA,He,Op,Bu,Ve,Te,St,Nt,Fi</v>
          </cell>
          <cell r="AQ1554">
            <v>80</v>
          </cell>
          <cell r="AR1554">
            <v>3</v>
          </cell>
          <cell r="AS1554">
            <v>240</v>
          </cell>
          <cell r="AT1554">
            <v>47800</v>
          </cell>
          <cell r="AU1554">
            <v>120</v>
          </cell>
          <cell r="AV1554">
            <v>100</v>
          </cell>
          <cell r="AW1554" t="str">
            <v>Ingen kjent effekt</v>
          </cell>
          <cell r="AX1554" t="str">
            <v>Ingen kjent effekt</v>
          </cell>
          <cell r="BC1554" t="str">
            <v>Ingen kjent effekt</v>
          </cell>
          <cell r="BD1554" t="str">
            <v>Ingen kjent effekt</v>
          </cell>
          <cell r="BE1554" t="str">
            <v>no</v>
          </cell>
          <cell r="BF1554" t="str">
            <v>no</v>
          </cell>
          <cell r="BG1554" t="str">
            <v>V</v>
          </cell>
          <cell r="BK1554" t="str">
            <v>temperate_boreal:Europe,Asia|temperate_nemoral:Europe,Asia</v>
          </cell>
          <cell r="BM1554" t="str">
            <v>temperate_boreal:Europe,Asia|temperate_nemoral:Europe,Asia</v>
          </cell>
          <cell r="BO1554">
            <v>2</v>
          </cell>
          <cell r="BR1554" t="str">
            <v>RedListCategoryLevel</v>
          </cell>
          <cell r="BT1554">
            <v>1</v>
          </cell>
          <cell r="BW1554" t="str">
            <v>SpreadYearlyIncreaseCalculatedExpansionSpeed</v>
          </cell>
          <cell r="BX1554">
            <v>0</v>
          </cell>
          <cell r="BY1554">
            <v>1</v>
          </cell>
          <cell r="CB1554" t="str">
            <v>T32,T35,T40,T41,T45</v>
          </cell>
          <cell r="CC1554">
            <v>1</v>
          </cell>
          <cell r="CH1554">
            <v>1</v>
          </cell>
          <cell r="CM1554">
            <v>1</v>
          </cell>
          <cell r="CQ1554">
            <v>1</v>
          </cell>
          <cell r="CU1554">
            <v>1</v>
          </cell>
          <cell r="CX1554">
            <v>0</v>
          </cell>
          <cell r="CY1554">
            <v>1</v>
          </cell>
          <cell r="DB1554">
            <v>0</v>
          </cell>
          <cell r="DC1554" t="str">
            <v>Brunkløver &lt;em&gt;Tifolium spadiceum &lt;/em&gt;er en toårig urt med opprette stengler. Den formeres med frø. Den kommer fra Mellom- og Øst-Europa med Kaukasus. Den er knyttet til engvegetasjon.</v>
          </cell>
          <cell r="DD1554" t="str">
            <v>&lt;p&gt;De eldste daterte herbariebeleggene av brunkløver er fra 1860, fra tre områder: Ak Skedsmo, Oslo og Op Lillehammer. Mellom 1900 og 2016 er arten funnet 10-20 ganger pr. 20-årsperiode. Brunkløver er hovedsakelig funnet i Østlandsfylkene (Østfold - Telemark), mest i lavlandet, men også spredt opp i dalene. Det er gjort få, spredte funn i Rogaland og Hordaland, Sør- og Nord-Trøndelag samt Finnmark (her krigsspredt under andre verdenskrig). Ingen bestander er dokumentert som helt permanente, og arten kan ha vært avhengig av hyppig innførsel, men det er observert mer langlevde forekomster i Øf Rakkestad (1968-1991), Ak Aurskog-Høland (2000-2010), Oslo (Bekkelaget-Ekeberg 1884-1922, Vettakollen 1923-1933), Bu Kongsberg (1950-2016), Vf Sande (1884-1937) og Stokke (1962-1965), Te Porsgrunn (1907-1921) og Hjartdal (1986-2014). Vi vurderer den i dag som lite etablert i Norge og i ferd med å forsvinne.&lt;/p&gt;</v>
          </cell>
          <cell r="DE1554" t="str">
            <v>Arten har trolig blitt innført hovedsakelig med såfrø og med transportmidler. Den har passiv spredning av frø, trolig med husdyr, men også med tråkk, flytting av høy, og transportmidler (tog, bil).</v>
          </cell>
          <cell r="DF1554" t="str">
            <v>Invasjonspotensialet er lite, med begrenset median levetid og ingen (eller heller negativ) ekspansjon.</v>
          </cell>
          <cell r="DG1554" t="str">
            <v>Ingen kjent negativ økologisk effekt er knyttet til arten.</v>
          </cell>
          <cell r="DH1554" t="str">
            <v>&lt;p&gt;Brunkløver vurderes til ingen kjent økologisk risiko. De norske forekomstene skyldes innførsel med frøblandinger for eng (produksjonsvarer), eventuelt også andre handelsvarer, og med transportmidler. Arten er for det meste funnet i gammeleng eller kunsteng, dessuten i beitemark, ved vei og jernbane, på både fuktig og tørr mark. Mellom 1920 og 2016 er brunkløver funnet 10-20 ganger pr. 20-årsperiode. Vi vurderer den i dag som lite etablert i Norge. Brunkløver vurderes å ha helt ubetydelig effekt på hjemlige arter og naturtyper.&lt;/p&gt;</v>
          </cell>
          <cell r="DI1554">
            <v>0</v>
          </cell>
        </row>
        <row r="1555">
          <cell r="B1555" t="str">
            <v>Trifolium spumosum</v>
          </cell>
          <cell r="C1555" t="str">
            <v>L.</v>
          </cell>
          <cell r="D1555" t="str">
            <v>spyttkløver</v>
          </cell>
          <cell r="E1555">
            <v>62029</v>
          </cell>
          <cell r="F1555">
            <v>102069</v>
          </cell>
          <cell r="G1555" t="str">
            <v>ExpertGroups/Karplanter/N</v>
          </cell>
          <cell r="H1555" t="str">
            <v>Karplanter</v>
          </cell>
          <cell r="I1555" t="str">
            <v>Karplanter</v>
          </cell>
          <cell r="J1555" t="str">
            <v>NotApplicable</v>
          </cell>
          <cell r="M1555" t="str">
            <v>canNotEstablishWithin50years</v>
          </cell>
          <cell r="AA1555">
            <v>1910</v>
          </cell>
          <cell r="AB1555" t="str">
            <v>terrestrial</v>
          </cell>
          <cell r="AD1555" t="str">
            <v>origin</v>
          </cell>
          <cell r="AE1555" t="str">
            <v>no</v>
          </cell>
          <cell r="AF1555" t="str">
            <v>unknown</v>
          </cell>
          <cell r="AI1555">
            <v>1</v>
          </cell>
          <cell r="AJ1555" t="str">
            <v>V</v>
          </cell>
          <cell r="AW1555" t="str">
            <v>Ingen kjent effekt</v>
          </cell>
          <cell r="AX1555" t="str">
            <v>Ingen kjent effekt</v>
          </cell>
          <cell r="BC1555" t="str">
            <v>Ingen kjent effekt</v>
          </cell>
          <cell r="BD1555" t="str">
            <v>Ingen kjent effekt</v>
          </cell>
          <cell r="BK1555" t="str">
            <v>subtropic_mediterranean:Europe,Asia,Africa</v>
          </cell>
          <cell r="BM1555" t="str">
            <v>subtropic_mediterranean:Europe,Asia,Africa</v>
          </cell>
          <cell r="DI1555">
            <v>0</v>
          </cell>
        </row>
        <row r="1556">
          <cell r="B1556" t="str">
            <v>Trifolium striatum</v>
          </cell>
          <cell r="C1556" t="str">
            <v>L.</v>
          </cell>
          <cell r="D1556" t="str">
            <v>stripekløver</v>
          </cell>
          <cell r="E1556">
            <v>62030</v>
          </cell>
          <cell r="F1556">
            <v>102070</v>
          </cell>
          <cell r="G1556" t="str">
            <v>ExpertGroups/Karplanter/N</v>
          </cell>
          <cell r="H1556" t="str">
            <v>Karplanter</v>
          </cell>
          <cell r="I1556" t="str">
            <v>Karplanter</v>
          </cell>
          <cell r="J1556" t="str">
            <v>NotApplicable</v>
          </cell>
          <cell r="M1556" t="str">
            <v>canNotEstablishWithin50years</v>
          </cell>
          <cell r="AA1556">
            <v>1954</v>
          </cell>
          <cell r="AB1556" t="str">
            <v>terrestrial</v>
          </cell>
          <cell r="AD1556" t="str">
            <v>unknown</v>
          </cell>
          <cell r="AE1556" t="str">
            <v>no</v>
          </cell>
          <cell r="AF1556" t="str">
            <v>unknown</v>
          </cell>
          <cell r="AI1556">
            <v>1</v>
          </cell>
          <cell r="AJ1556" t="str">
            <v>V</v>
          </cell>
          <cell r="AW1556" t="str">
            <v>Ingen kjent effekt</v>
          </cell>
          <cell r="AX1556" t="str">
            <v>Ingen kjent effekt</v>
          </cell>
          <cell r="BC1556" t="str">
            <v>Ingen kjent effekt</v>
          </cell>
          <cell r="BD1556" t="str">
            <v>Ingen kjent effekt</v>
          </cell>
          <cell r="BK1556" t="str">
            <v>temperate_nemoral:Europe,Asia|temperate_dry:Europe,Asia|subtropic_mediterranean:Europe,Asia,Africa</v>
          </cell>
          <cell r="BM1556" t="str">
            <v>temperate_nemoral:Europe,Asia|temperate_dry:Europe,Asia|subtropic_mediterranean:Europe,Asia,Africa</v>
          </cell>
          <cell r="DI1556">
            <v>0</v>
          </cell>
        </row>
        <row r="1557">
          <cell r="B1557" t="str">
            <v>Trifolium subterraneum</v>
          </cell>
          <cell r="C1557" t="str">
            <v>L.</v>
          </cell>
          <cell r="D1557" t="str">
            <v>jordkløver</v>
          </cell>
          <cell r="E1557">
            <v>62031</v>
          </cell>
          <cell r="F1557">
            <v>102071</v>
          </cell>
          <cell r="G1557" t="str">
            <v>ExpertGroups/Karplanter/N</v>
          </cell>
          <cell r="H1557" t="str">
            <v>Karplanter</v>
          </cell>
          <cell r="I1557" t="str">
            <v>Karplanter</v>
          </cell>
          <cell r="J1557" t="str">
            <v>NotApplicable</v>
          </cell>
          <cell r="M1557" t="str">
            <v>canNotEstablishWithin50years</v>
          </cell>
          <cell r="AA1557">
            <v>2000</v>
          </cell>
          <cell r="AB1557" t="str">
            <v>terrestrial</v>
          </cell>
          <cell r="AD1557" t="str">
            <v>origin,unknown</v>
          </cell>
          <cell r="AE1557" t="str">
            <v>no</v>
          </cell>
          <cell r="AF1557" t="str">
            <v>unknown</v>
          </cell>
          <cell r="AI1557">
            <v>1</v>
          </cell>
          <cell r="AJ1557" t="str">
            <v>V</v>
          </cell>
          <cell r="AW1557" t="str">
            <v>Ingen kjent effekt</v>
          </cell>
          <cell r="AX1557" t="str">
            <v>Ingen kjent effekt</v>
          </cell>
          <cell r="BC1557" t="str">
            <v>Ingen kjent effekt</v>
          </cell>
          <cell r="BD1557" t="str">
            <v>Ingen kjent effekt</v>
          </cell>
          <cell r="BK1557" t="str">
            <v>temperate_nemoral:Europe|subtropic_mediterranean:Europe</v>
          </cell>
          <cell r="BM1557" t="str">
            <v>temperate_nemoral:Europe|subtropic_mediterranean:Europe</v>
          </cell>
          <cell r="DI1557">
            <v>0</v>
          </cell>
        </row>
        <row r="1558">
          <cell r="B1558" t="str">
            <v>Trifolium suffocatum</v>
          </cell>
          <cell r="C1558" t="str">
            <v>L.</v>
          </cell>
          <cell r="D1558" t="str">
            <v>frynsekløver</v>
          </cell>
          <cell r="E1558">
            <v>62032</v>
          </cell>
          <cell r="F1558">
            <v>102072</v>
          </cell>
          <cell r="G1558" t="str">
            <v>ExpertGroups/Karplanter/N</v>
          </cell>
          <cell r="H1558" t="str">
            <v>Karplanter</v>
          </cell>
          <cell r="I1558" t="str">
            <v>Karplanter</v>
          </cell>
          <cell r="J1558" t="str">
            <v>NotApplicable</v>
          </cell>
          <cell r="M1558" t="str">
            <v>canNotEstablishWithin50years</v>
          </cell>
          <cell r="AA1558">
            <v>1999</v>
          </cell>
          <cell r="AB1558" t="str">
            <v>terrestrial</v>
          </cell>
          <cell r="AD1558" t="str">
            <v>origin</v>
          </cell>
          <cell r="AE1558" t="str">
            <v>no</v>
          </cell>
          <cell r="AF1558" t="str">
            <v>unknown</v>
          </cell>
          <cell r="AI1558">
            <v>1</v>
          </cell>
          <cell r="AJ1558" t="str">
            <v>V</v>
          </cell>
          <cell r="AW1558" t="str">
            <v>Ingen kjent effekt</v>
          </cell>
          <cell r="AX1558" t="str">
            <v>Ingen kjent effekt</v>
          </cell>
          <cell r="BC1558" t="str">
            <v>Ingen kjent effekt</v>
          </cell>
          <cell r="BD1558" t="str">
            <v>Ingen kjent effekt</v>
          </cell>
          <cell r="BK1558" t="str">
            <v>temperate_nemoral:Europe|subtropic_mediterranean:Europe,Asia,Africa</v>
          </cell>
          <cell r="BM1558" t="str">
            <v>temperate_nemoral:Europe|subtropic_mediterranean:Europe,Asia,Africa</v>
          </cell>
          <cell r="DI1558">
            <v>0</v>
          </cell>
        </row>
        <row r="1559">
          <cell r="B1559" t="str">
            <v>Trifolium willdenowii</v>
          </cell>
          <cell r="C1559" t="str">
            <v>Spreng.</v>
          </cell>
          <cell r="D1559" t="str">
            <v>kurvkløver</v>
          </cell>
          <cell r="E1559">
            <v>102672</v>
          </cell>
          <cell r="F1559">
            <v>143570</v>
          </cell>
          <cell r="G1559" t="str">
            <v>ExpertGroups/Karplanter/N</v>
          </cell>
          <cell r="H1559" t="str">
            <v>Karplanter</v>
          </cell>
          <cell r="I1559" t="str">
            <v>Karplanter</v>
          </cell>
          <cell r="J1559" t="str">
            <v>NotApplicable</v>
          </cell>
          <cell r="M1559" t="str">
            <v>canNotEstablishWithin50years</v>
          </cell>
          <cell r="AA1559">
            <v>1916</v>
          </cell>
          <cell r="AB1559" t="str">
            <v>terrestrial</v>
          </cell>
          <cell r="AD1559" t="str">
            <v>origin</v>
          </cell>
          <cell r="AE1559" t="str">
            <v>no</v>
          </cell>
          <cell r="AF1559" t="str">
            <v>unknown</v>
          </cell>
          <cell r="AI1559">
            <v>1</v>
          </cell>
          <cell r="AJ1559" t="str">
            <v>V</v>
          </cell>
          <cell r="AW1559" t="str">
            <v>Ingen kjent effekt</v>
          </cell>
          <cell r="AX1559" t="str">
            <v>Ingen kjent effekt</v>
          </cell>
          <cell r="BC1559" t="str">
            <v>Ingen kjent effekt</v>
          </cell>
          <cell r="BD1559" t="str">
            <v>Ingen kjent effekt</v>
          </cell>
          <cell r="BK1559" t="str">
            <v>temperate_dry:NorthAndCentralAmerica|subtropic_mediterranean:NorthAndCentralAmerica</v>
          </cell>
          <cell r="BM1559" t="str">
            <v>temperate_dry:NorthAndCentralAmerica|subtropic_mediterranean:NorthAndCentralAmerica</v>
          </cell>
          <cell r="DI1559">
            <v>0</v>
          </cell>
        </row>
        <row r="1560">
          <cell r="B1560" t="str">
            <v>Trigonella caerulea</v>
          </cell>
          <cell r="C1560" t="str">
            <v>(L.) Ser.</v>
          </cell>
          <cell r="D1560" t="str">
            <v>ostekløver</v>
          </cell>
          <cell r="E1560">
            <v>138505</v>
          </cell>
          <cell r="F1560">
            <v>102075</v>
          </cell>
          <cell r="G1560" t="str">
            <v>ExpertGroups/Karplanter/N</v>
          </cell>
          <cell r="H1560" t="str">
            <v>Karplanter</v>
          </cell>
          <cell r="I1560" t="str">
            <v>Karplanter</v>
          </cell>
          <cell r="J1560" t="str">
            <v>NotApplicable</v>
          </cell>
          <cell r="M1560" t="str">
            <v>canNotEstablishWithin50years</v>
          </cell>
          <cell r="AA1560" t="str">
            <v>1830-1840</v>
          </cell>
          <cell r="AB1560" t="str">
            <v>terrestrial</v>
          </cell>
          <cell r="AD1560" t="str">
            <v>origin</v>
          </cell>
          <cell r="AE1560" t="str">
            <v>no</v>
          </cell>
          <cell r="AF1560" t="str">
            <v>unknown</v>
          </cell>
          <cell r="AI1560">
            <v>1</v>
          </cell>
          <cell r="AJ1560" t="str">
            <v>V</v>
          </cell>
          <cell r="AW1560" t="str">
            <v>Ingen kjent effekt</v>
          </cell>
          <cell r="AX1560" t="str">
            <v>Ingen kjent effekt</v>
          </cell>
          <cell r="BC1560" t="str">
            <v>Ingen kjent effekt</v>
          </cell>
          <cell r="BD1560" t="str">
            <v>Ingen kjent effekt</v>
          </cell>
          <cell r="BK1560" t="str">
            <v>unknown:Europe,Asia</v>
          </cell>
          <cell r="BM1560" t="str">
            <v>temperate_nemoral:Europe,Asia|subtropic_mediterranean:Europe,Asia|subtropic_dry:Asia</v>
          </cell>
          <cell r="DI1560">
            <v>0</v>
          </cell>
        </row>
        <row r="1561">
          <cell r="B1561" t="str">
            <v>Trigonella crassipes</v>
          </cell>
          <cell r="C1561" t="str">
            <v>Boiss.</v>
          </cell>
          <cell r="D1561" t="str">
            <v>gruvekløver</v>
          </cell>
          <cell r="E1561">
            <v>62037</v>
          </cell>
          <cell r="F1561">
            <v>102077</v>
          </cell>
          <cell r="G1561" t="str">
            <v>ExpertGroups/Karplanter/N</v>
          </cell>
          <cell r="H1561" t="str">
            <v>Karplanter</v>
          </cell>
          <cell r="I1561" t="str">
            <v>Karplanter</v>
          </cell>
          <cell r="J1561" t="str">
            <v>NotApplicable</v>
          </cell>
          <cell r="M1561" t="str">
            <v>canNotEstablishWithin50years</v>
          </cell>
          <cell r="AA1561">
            <v>1947</v>
          </cell>
          <cell r="AB1561" t="str">
            <v>terrestrial</v>
          </cell>
          <cell r="AD1561" t="str">
            <v>origin</v>
          </cell>
          <cell r="AE1561" t="str">
            <v>no</v>
          </cell>
          <cell r="AF1561" t="str">
            <v>unknown</v>
          </cell>
          <cell r="AI1561">
            <v>1</v>
          </cell>
          <cell r="AJ1561" t="str">
            <v>V</v>
          </cell>
          <cell r="AW1561" t="str">
            <v>Ingen kjent effekt</v>
          </cell>
          <cell r="AX1561" t="str">
            <v>Ingen kjent effekt</v>
          </cell>
          <cell r="BC1561" t="str">
            <v>Ingen kjent effekt</v>
          </cell>
          <cell r="BD1561" t="str">
            <v>Ingen kjent effekt</v>
          </cell>
          <cell r="BK1561" t="str">
            <v>temperate_dry:Asia|subtropic_mediterranean:Asia</v>
          </cell>
          <cell r="BM1561" t="str">
            <v>temperate_dry:Asia|subtropic_mediterranean:Asia</v>
          </cell>
          <cell r="DI1561">
            <v>0</v>
          </cell>
        </row>
        <row r="1562">
          <cell r="B1562" t="str">
            <v>Trigonella foenum-graecum</v>
          </cell>
          <cell r="C1562" t="str">
            <v>L.</v>
          </cell>
          <cell r="D1562" t="str">
            <v>bukkehornkløver</v>
          </cell>
          <cell r="E1562">
            <v>62038</v>
          </cell>
          <cell r="F1562">
            <v>102078</v>
          </cell>
          <cell r="G1562" t="str">
            <v>ExpertGroups/Karplanter/N</v>
          </cell>
          <cell r="H1562" t="str">
            <v>Karplanter</v>
          </cell>
          <cell r="I1562" t="str">
            <v>Karplanter</v>
          </cell>
          <cell r="J1562" t="str">
            <v>NotApplicable</v>
          </cell>
          <cell r="M1562" t="str">
            <v>canNotEstablishWithin50years</v>
          </cell>
          <cell r="AA1562">
            <v>1910</v>
          </cell>
          <cell r="AB1562" t="str">
            <v>terrestrial</v>
          </cell>
          <cell r="AD1562" t="str">
            <v>origin,unknown</v>
          </cell>
          <cell r="AE1562" t="str">
            <v>no</v>
          </cell>
          <cell r="AF1562" t="str">
            <v>unknown</v>
          </cell>
          <cell r="AI1562">
            <v>1</v>
          </cell>
          <cell r="AJ1562" t="str">
            <v>V</v>
          </cell>
          <cell r="AW1562" t="str">
            <v>Ingen kjent effekt</v>
          </cell>
          <cell r="AX1562" t="str">
            <v>Ingen kjent effekt</v>
          </cell>
          <cell r="BC1562" t="str">
            <v>Ingen kjent effekt</v>
          </cell>
          <cell r="BD1562" t="str">
            <v>Ingen kjent effekt</v>
          </cell>
          <cell r="BK1562" t="str">
            <v>subtropic_mediterranean:Asia|subtropic_humid:Asia</v>
          </cell>
          <cell r="BM1562" t="str">
            <v>subtropic_mediterranean:Asia|subtropic_humid:Asia</v>
          </cell>
          <cell r="DI1562">
            <v>0</v>
          </cell>
        </row>
        <row r="1563">
          <cell r="B1563" t="str">
            <v>Trigonella hamosa</v>
          </cell>
          <cell r="C1563" t="str">
            <v>L.</v>
          </cell>
          <cell r="D1563" t="str">
            <v>sigdkløver</v>
          </cell>
          <cell r="E1563">
            <v>62039</v>
          </cell>
          <cell r="F1563">
            <v>102079</v>
          </cell>
          <cell r="G1563" t="str">
            <v>ExpertGroups/Karplanter/N</v>
          </cell>
          <cell r="H1563" t="str">
            <v>Karplanter</v>
          </cell>
          <cell r="I1563" t="str">
            <v>Karplanter</v>
          </cell>
          <cell r="J1563" t="str">
            <v>NotApplicable</v>
          </cell>
          <cell r="M1563" t="str">
            <v>canNotEstablishWithin50years</v>
          </cell>
          <cell r="AA1563">
            <v>1892</v>
          </cell>
          <cell r="AB1563" t="str">
            <v>terrestrial</v>
          </cell>
          <cell r="AD1563" t="str">
            <v>origin</v>
          </cell>
          <cell r="AE1563" t="str">
            <v>no</v>
          </cell>
          <cell r="AF1563" t="str">
            <v>unknown</v>
          </cell>
          <cell r="AI1563">
            <v>1</v>
          </cell>
          <cell r="AJ1563" t="str">
            <v>V</v>
          </cell>
          <cell r="AW1563" t="str">
            <v>Ingen kjent effekt</v>
          </cell>
          <cell r="AX1563" t="str">
            <v>Ingen kjent effekt</v>
          </cell>
          <cell r="BC1563" t="str">
            <v>Ingen kjent effekt</v>
          </cell>
          <cell r="BD1563" t="str">
            <v>Ingen kjent effekt</v>
          </cell>
          <cell r="BK1563" t="str">
            <v>subtropic_mediterranean:Asia,Africa|subtropic_dry:Asia,Africa</v>
          </cell>
          <cell r="BM1563" t="str">
            <v>subtropic_mediterranean:Asia,Africa|subtropic_dry:Asia,Africa</v>
          </cell>
          <cell r="DI1563">
            <v>0</v>
          </cell>
        </row>
        <row r="1564">
          <cell r="B1564" t="str">
            <v>Trigonella laciniata</v>
          </cell>
          <cell r="C1564" t="str">
            <v>L.</v>
          </cell>
          <cell r="D1564" t="str">
            <v>tannkløver</v>
          </cell>
          <cell r="E1564">
            <v>62040</v>
          </cell>
          <cell r="F1564">
            <v>102080</v>
          </cell>
          <cell r="G1564" t="str">
            <v>ExpertGroups/Karplanter/N</v>
          </cell>
          <cell r="H1564" t="str">
            <v>Karplanter</v>
          </cell>
          <cell r="I1564" t="str">
            <v>Karplanter</v>
          </cell>
          <cell r="J1564" t="str">
            <v>NotApplicable</v>
          </cell>
          <cell r="M1564" t="str">
            <v>canNotEstablishWithin50years</v>
          </cell>
          <cell r="AA1564">
            <v>1892</v>
          </cell>
          <cell r="AB1564" t="str">
            <v>terrestrial</v>
          </cell>
          <cell r="AD1564" t="str">
            <v>origin</v>
          </cell>
          <cell r="AE1564" t="str">
            <v>no</v>
          </cell>
          <cell r="AF1564" t="str">
            <v>unknown</v>
          </cell>
          <cell r="AI1564">
            <v>1</v>
          </cell>
          <cell r="AJ1564" t="str">
            <v>V</v>
          </cell>
          <cell r="AW1564" t="str">
            <v>Ingen kjent effekt</v>
          </cell>
          <cell r="AX1564" t="str">
            <v>Ingen kjent effekt</v>
          </cell>
          <cell r="BC1564" t="str">
            <v>Ingen kjent effekt</v>
          </cell>
          <cell r="BD1564" t="str">
            <v>Ingen kjent effekt</v>
          </cell>
          <cell r="BK1564" t="str">
            <v>subtropic_mediterranean:Africa|subtropic_dry:Africa</v>
          </cell>
          <cell r="BM1564" t="str">
            <v>subtropic_mediterranean:Africa|subtropic_dry:Africa</v>
          </cell>
          <cell r="DI1564">
            <v>0</v>
          </cell>
        </row>
        <row r="1565">
          <cell r="B1565" t="str">
            <v>Trigonella procumbens</v>
          </cell>
          <cell r="C1565" t="str">
            <v>(Besser) Rchb.</v>
          </cell>
          <cell r="D1565" t="str">
            <v>ramkløver</v>
          </cell>
          <cell r="E1565">
            <v>138508</v>
          </cell>
          <cell r="F1565">
            <v>102082</v>
          </cell>
          <cell r="G1565" t="str">
            <v>ExpertGroups/Karplanter/N</v>
          </cell>
          <cell r="H1565" t="str">
            <v>Karplanter</v>
          </cell>
          <cell r="I1565" t="str">
            <v>Karplanter</v>
          </cell>
          <cell r="J1565" t="str">
            <v>NotApplicable</v>
          </cell>
          <cell r="M1565" t="str">
            <v>canNotEstablishWithin50years</v>
          </cell>
          <cell r="AA1565">
            <v>1895</v>
          </cell>
          <cell r="AB1565" t="str">
            <v>terrestrial</v>
          </cell>
          <cell r="AD1565" t="str">
            <v>origin</v>
          </cell>
          <cell r="AE1565" t="str">
            <v>no</v>
          </cell>
          <cell r="AF1565" t="str">
            <v>unknown</v>
          </cell>
          <cell r="AI1565">
            <v>1</v>
          </cell>
          <cell r="AJ1565" t="str">
            <v>V</v>
          </cell>
          <cell r="AW1565" t="str">
            <v>Ingen kjent effekt</v>
          </cell>
          <cell r="AX1565" t="str">
            <v>Ingen kjent effekt</v>
          </cell>
          <cell r="BC1565" t="str">
            <v>Ingen kjent effekt</v>
          </cell>
          <cell r="BD1565" t="str">
            <v>Ingen kjent effekt</v>
          </cell>
          <cell r="BK1565" t="str">
            <v>temperate_dry:Europe,Asia|subtropic_mediterranean:Europe,Asia</v>
          </cell>
          <cell r="BM1565" t="str">
            <v>temperate_dry:Europe,Asia|subtropic_mediterranean:Europe,Asia</v>
          </cell>
          <cell r="DI1565">
            <v>0</v>
          </cell>
        </row>
        <row r="1566">
          <cell r="B1566" t="str">
            <v>Triodanis perfoliata</v>
          </cell>
          <cell r="C1566" t="str">
            <v>(L.) Nieuwl.</v>
          </cell>
          <cell r="D1566" t="str">
            <v>tårnspeil</v>
          </cell>
          <cell r="E1566">
            <v>138509</v>
          </cell>
          <cell r="F1566">
            <v>143571</v>
          </cell>
          <cell r="G1566" t="str">
            <v>ExpertGroups/Karplanter/N</v>
          </cell>
          <cell r="H1566" t="str">
            <v>Karplanter</v>
          </cell>
          <cell r="I1566" t="str">
            <v>Karplanter</v>
          </cell>
          <cell r="J1566" t="str">
            <v>NotApplicable</v>
          </cell>
          <cell r="M1566" t="str">
            <v>canNotEstablishWithin50years</v>
          </cell>
          <cell r="AA1566">
            <v>1959</v>
          </cell>
          <cell r="AB1566" t="str">
            <v>terrestrial</v>
          </cell>
          <cell r="AD1566" t="str">
            <v>origin</v>
          </cell>
          <cell r="AE1566" t="str">
            <v>no</v>
          </cell>
          <cell r="AF1566" t="str">
            <v>unknown</v>
          </cell>
          <cell r="AI1566">
            <v>1</v>
          </cell>
          <cell r="AJ1566" t="str">
            <v>V</v>
          </cell>
          <cell r="AW1566" t="str">
            <v>Ingen kjent effekt</v>
          </cell>
          <cell r="AX1566" t="str">
            <v>Ingen kjent effekt</v>
          </cell>
          <cell r="BC1566" t="str">
            <v>Ingen kjent effekt</v>
          </cell>
          <cell r="BD1566" t="str">
            <v>Ingen kjent effekt</v>
          </cell>
          <cell r="BK1566" t="str">
            <v>subtropic_unspecified:NorthAndCentralAmerica,SouthAmerica</v>
          </cell>
          <cell r="BM1566" t="str">
            <v>subtropic_unspecified:NorthAndCentralAmerica,SouthAmerica</v>
          </cell>
          <cell r="DI1566">
            <v>0</v>
          </cell>
        </row>
        <row r="1567">
          <cell r="B1567" t="str">
            <v>Triphysaria eriantha</v>
          </cell>
          <cell r="C1567" t="str">
            <v>(Benth.) T.I.Chuang &amp; Heckard</v>
          </cell>
          <cell r="D1567" t="str">
            <v>markfrø</v>
          </cell>
          <cell r="E1567">
            <v>102594</v>
          </cell>
          <cell r="F1567">
            <v>143572</v>
          </cell>
          <cell r="G1567" t="str">
            <v>ExpertGroups/Karplanter/N</v>
          </cell>
          <cell r="H1567" t="str">
            <v>Karplanter</v>
          </cell>
          <cell r="I1567" t="str">
            <v>Karplanter</v>
          </cell>
          <cell r="J1567" t="str">
            <v>NotApplicable</v>
          </cell>
          <cell r="M1567" t="str">
            <v>canNotEstablishWithin50years</v>
          </cell>
          <cell r="AA1567">
            <v>1922</v>
          </cell>
          <cell r="AB1567" t="str">
            <v>terrestrial</v>
          </cell>
          <cell r="AD1567" t="str">
            <v>origin</v>
          </cell>
          <cell r="AE1567" t="str">
            <v>no</v>
          </cell>
          <cell r="AF1567" t="str">
            <v>unknown</v>
          </cell>
          <cell r="AI1567">
            <v>1</v>
          </cell>
          <cell r="AJ1567" t="str">
            <v>V</v>
          </cell>
          <cell r="AW1567" t="str">
            <v>Ingen kjent effekt</v>
          </cell>
          <cell r="AX1567" t="str">
            <v>Ingen kjent effekt</v>
          </cell>
          <cell r="BC1567" t="str">
            <v>Ingen kjent effekt</v>
          </cell>
          <cell r="BD1567" t="str">
            <v>Ingen kjent effekt</v>
          </cell>
          <cell r="BK1567" t="str">
            <v>temperate_nemoral:NorthAndCentralAmerica|temperate_dry:NorthAndCentralAmerica|subtropic_mediterranean:NorthAndCentralAmerica</v>
          </cell>
          <cell r="BM1567" t="str">
            <v>temperate_nemoral:NorthAndCentralAmerica|temperate_dry:NorthAndCentralAmerica|subtropic_mediterranean:NorthAndCentralAmerica</v>
          </cell>
          <cell r="DI1567">
            <v>0</v>
          </cell>
        </row>
        <row r="1568">
          <cell r="B1568" t="str">
            <v>Trisetum flavescens</v>
          </cell>
          <cell r="C1568" t="str">
            <v>(L.) P.Beauv.</v>
          </cell>
          <cell r="D1568" t="str">
            <v>gullhavre</v>
          </cell>
          <cell r="E1568">
            <v>138544</v>
          </cell>
          <cell r="F1568">
            <v>100213</v>
          </cell>
          <cell r="G1568" t="str">
            <v>ExpertGroups/Karplanter/N</v>
          </cell>
          <cell r="H1568" t="str">
            <v>Karplanter</v>
          </cell>
          <cell r="I1568" t="str">
            <v>Karplanter</v>
          </cell>
          <cell r="J1568" t="str">
            <v>AlienSpecie</v>
          </cell>
          <cell r="N1568">
            <v>1</v>
          </cell>
          <cell r="Q1568">
            <v>1</v>
          </cell>
          <cell r="T1568" t="str">
            <v>NK</v>
          </cell>
          <cell r="U1568">
            <v>1</v>
          </cell>
          <cell r="V1568" t="str">
            <v>1,1</v>
          </cell>
          <cell r="X1568">
            <v>2</v>
          </cell>
          <cell r="Y1568">
            <v>2</v>
          </cell>
          <cell r="Z1568">
            <v>1</v>
          </cell>
          <cell r="AA1568">
            <v>1803</v>
          </cell>
          <cell r="AB1568" t="str">
            <v>terrestrial</v>
          </cell>
          <cell r="AD1568" t="str">
            <v>origin,unknown</v>
          </cell>
          <cell r="AE1568" t="str">
            <v>yes</v>
          </cell>
          <cell r="AF1568" t="str">
            <v>unknown</v>
          </cell>
          <cell r="AG1568">
            <v>1861</v>
          </cell>
          <cell r="AH1568" t="str">
            <v>Oslo</v>
          </cell>
          <cell r="AI1568">
            <v>5</v>
          </cell>
          <cell r="AJ1568" t="str">
            <v>V</v>
          </cell>
          <cell r="AL1568">
            <v>1</v>
          </cell>
          <cell r="AM1568" t="str">
            <v>importDirect</v>
          </cell>
          <cell r="AN1568">
            <v>3</v>
          </cell>
          <cell r="AO1568" t="str">
            <v>spreadNaturalDispersal,introductionTransportpollution,introductionStowaway</v>
          </cell>
          <cell r="AP1568" t="str">
            <v>OsA,Bu,Ve,Te,Aa,Va,Ro,Ho,Sf,Mr</v>
          </cell>
          <cell r="AQ1568">
            <v>52</v>
          </cell>
          <cell r="AR1568">
            <v>4</v>
          </cell>
          <cell r="AS1568">
            <v>208</v>
          </cell>
          <cell r="AT1568">
            <v>117000</v>
          </cell>
          <cell r="AU1568">
            <v>104</v>
          </cell>
          <cell r="AV1568">
            <v>100</v>
          </cell>
          <cell r="AW1568" t="str">
            <v>Ingen kjent effekt</v>
          </cell>
          <cell r="AX1568" t="str">
            <v>Ingen kjent effekt</v>
          </cell>
          <cell r="BC1568" t="str">
            <v>Ingen kjent effekt</v>
          </cell>
          <cell r="BD1568" t="str">
            <v>Ingen kjent effekt</v>
          </cell>
          <cell r="BE1568" t="str">
            <v>no</v>
          </cell>
          <cell r="BF1568" t="str">
            <v>no</v>
          </cell>
          <cell r="BG1568" t="str">
            <v>V</v>
          </cell>
          <cell r="BK1568" t="str">
            <v>temperate_nemoral:Europe,Asia|subtropic_mediterranean:Europe,Asia,Africa</v>
          </cell>
          <cell r="BM1568" t="str">
            <v>temperate_nemoral:Europe,Asia,Oceania|subtropic_mediterranean:Europe,Asia,Africa</v>
          </cell>
          <cell r="BO1568">
            <v>2</v>
          </cell>
          <cell r="BR1568" t="str">
            <v>RedListCategoryLevel</v>
          </cell>
          <cell r="BT1568">
            <v>1</v>
          </cell>
          <cell r="BW1568" t="str">
            <v>SpreadYearlyIncreaseCalculatedExpansionSpeed</v>
          </cell>
          <cell r="BX1568">
            <v>0</v>
          </cell>
          <cell r="BY1568">
            <v>1</v>
          </cell>
          <cell r="CB1568" t="str">
            <v>T32,T35,T40,T41,T45</v>
          </cell>
          <cell r="CC1568">
            <v>1</v>
          </cell>
          <cell r="CH1568">
            <v>1</v>
          </cell>
          <cell r="CM1568">
            <v>1</v>
          </cell>
          <cell r="CQ1568">
            <v>1</v>
          </cell>
          <cell r="CU1568">
            <v>1</v>
          </cell>
          <cell r="CX1568">
            <v>0</v>
          </cell>
          <cell r="CY1568">
            <v>1</v>
          </cell>
          <cell r="DB1568">
            <v>0</v>
          </cell>
          <cell r="DC1568" t="str">
            <v>Gullhavre &lt;em&gt;Trisetum flavescens&lt;/em&gt; er et flerårig gress som vokser i løse tuer. Det formeres med frø. Arten kommer fra Mellom- og Sør- Europa, Nord-Afrika og Vest-Asia.&lt;br/&gt;De tidligste dokumenterte funnene er fra Oslo og Bu Øvre Eiker i 1803, noe som tyder på at arten er kommet inn til landet før 1800 og kanskje også etablert i norsk natur. Hartvig (2015) diskuterer om den er hjemlig eller innført i Danmark og anfører at den regnes som hjemlig i hele Tyskland. Han opplyser at det første dokumenterte funn i Danmark er fra 1767.&lt;br/&gt;</v>
          </cell>
          <cell r="DD1568" t="str">
            <v>&lt;p&gt;Gullhavre ble funnet i Oslo og Bu Øvre Eiker: Fiskum i 1803. Deretter er neste funn i Oslo i 1861. Blytt (1861) angir import med ballastjord, men påpeker at forekomsten i Eiker ikke passer med dette. En del av de tidlige importene skjedde nok med ballastjord, f.eks. langs sørlandskysten, men hoveddelen av tidlige forekomster synes skyldes innførsel med grasfrø, dels som bevisst innblanding som f&amp;#244:rgras, dels som forurensning. Arten var kjent fra 13 forekomster i 5 fylker inntil 1900. Den etablerte tidlig langvarige populasjoner noen steder, f.eks. Ak Asker: Sem 1889-1932 og Oslo: Smestad 1939-1962. Til tross for store gap i rapportserien, synes også mange forekomster i Telemark, Aust-Agder, Hordaland, Sogn og Fjordane og Møre og Romsdal være av meget langvarig natur, permanente så lenge engene der den opptrer ikke blir for sterkt forandret. Arten har imidlertid vært i langsom tilbakegang siden 1930-tallet, trolig på grunn av at importen praktisk talt opphørte i kombinasjon med omlegginger i jordbruket. Arten fant seg best til rette i ikke for intensivt drevet og gjødslet eng. Videre etableringer (om noen) vil nok avhenge av tilfeldige tilførsler av frø. Den har neppe særlig etableringsmulighet ut over boreonemoral og sørboral sone i kyststrøk.&lt;/p&gt;</v>
          </cell>
          <cell r="DE1568" t="str">
            <v>Arten er innført som f&amp;#244:rgras, med grasfrø ellers, og noen få ganger med ballastjord. Spredning av frø skjer over nokså korte distanser med vind og dyr, over lengre distanser med forflytning av gras/høy.</v>
          </cell>
          <cell r="DF1568" t="str">
            <v>Invasjonspotensialet er lite, en kombinasjon av begrenset median levetid og ingen (eller negativ) ekspansjon.</v>
          </cell>
          <cell r="DG1568" t="str">
            <v>Ingen kjent negativ økologisk effekt er knyttet til arten.</v>
          </cell>
          <cell r="DH1568" t="str">
            <v>&lt;p&gt;Gullhavre vurderes til ingen kjent økologisk risiko. De fleste funnene er gjort i nysådd eng, gammeleng og andre typer gressmark samt på skrotemark og veikanter. Gullhavre er funnet oftest i lavlandsområder fra Oslo og Akershus til Vest-Agder. I Vestlandsfylkene (Rogaland - Møre og Romsdal) har den forekommet spredt, men med mange stabile populasjoner helt opp til nåtid. Videre spredning vil nok avhenge av om det skjer nye tilførsler av frø. Gullhavre angis å være bofast i "kjerneområdet" i sør (Telemark til Aust-Agder) og i vest (Hordaland til Nordmøre), men har neppe mulighet til å etablere seg ut over boreonemoral og sørboreal sone. Den er ikke rapportert å inngå i mer naturlige voksesteder og vurderes å ha liten effekt på hjemlige arter og naturtyper.&lt;/p&gt;</v>
          </cell>
          <cell r="DI1568">
            <v>1</v>
          </cell>
        </row>
        <row r="1569">
          <cell r="B1569" t="str">
            <v>Triticum aestivum</v>
          </cell>
          <cell r="C1569" t="str">
            <v>L.</v>
          </cell>
          <cell r="D1569" t="str">
            <v>hvete</v>
          </cell>
          <cell r="E1569">
            <v>138571</v>
          </cell>
          <cell r="F1569">
            <v>100217</v>
          </cell>
          <cell r="G1569" t="str">
            <v>ExpertGroups/Karplanter/N</v>
          </cell>
          <cell r="H1569" t="str">
            <v>Karplanter</v>
          </cell>
          <cell r="I1569" t="str">
            <v>Karplanter</v>
          </cell>
          <cell r="J1569" t="str">
            <v>NotApplicable</v>
          </cell>
          <cell r="M1569" t="str">
            <v>traditionalProductionSpecie</v>
          </cell>
          <cell r="AA1569">
            <v>1876</v>
          </cell>
          <cell r="AB1569" t="str">
            <v>terrestrial</v>
          </cell>
          <cell r="AD1569" t="str">
            <v>unknown</v>
          </cell>
          <cell r="AE1569" t="str">
            <v>no</v>
          </cell>
          <cell r="AF1569" t="str">
            <v>unknown</v>
          </cell>
          <cell r="AI1569">
            <v>1</v>
          </cell>
          <cell r="AJ1569" t="str">
            <v>V</v>
          </cell>
          <cell r="AW1569" t="str">
            <v>Ingen kjent effekt</v>
          </cell>
          <cell r="AX1569" t="str">
            <v>Ett av verdens økonomisk viktigste kornslag.</v>
          </cell>
          <cell r="BC1569" t="str">
            <v>Ingen kjent effekt</v>
          </cell>
          <cell r="BD1569" t="str">
            <v>Ingen kjent effekt</v>
          </cell>
          <cell r="BK1569" t="str">
            <v>unknown:Asia</v>
          </cell>
          <cell r="BM1569" t="str">
            <v>temperate_boreal:Europe,Asia,NorthAndCentralAmerica|temperate_nemoral:Europe,Asia,Africa,Oceania,NorthAndCentralAmerica,SouthAmerica|temperate_dry:Europe,Asia,NorthAndCentralAmerica,SouthAmerica|subtropic_unspecified:Asia,Africa,Oceania,NorthAndCentralAmerica,SouthAmerica|subtropic_mediterranean:Europe|subtropic_caperegion:Africa|subtropic_highlands:Asia,Africa,SouthAmerica</v>
          </cell>
          <cell r="DI1569">
            <v>0</v>
          </cell>
        </row>
        <row r="1570">
          <cell r="B1570" t="str">
            <v>Triticum compactum</v>
          </cell>
          <cell r="C1570" t="str">
            <v>Host</v>
          </cell>
          <cell r="D1570" t="str">
            <v>kubbhvete</v>
          </cell>
          <cell r="E1570">
            <v>138572</v>
          </cell>
          <cell r="F1570">
            <v>100218</v>
          </cell>
          <cell r="G1570" t="str">
            <v>ExpertGroups/Karplanter/N</v>
          </cell>
          <cell r="H1570" t="str">
            <v>Karplanter</v>
          </cell>
          <cell r="I1570" t="str">
            <v>Karplanter</v>
          </cell>
          <cell r="J1570" t="str">
            <v>NotApplicable</v>
          </cell>
          <cell r="M1570" t="str">
            <v>canNotEstablishWithin50years</v>
          </cell>
          <cell r="AA1570">
            <v>1934</v>
          </cell>
          <cell r="AB1570" t="str">
            <v>terrestrial</v>
          </cell>
          <cell r="AD1570" t="str">
            <v>unknown</v>
          </cell>
          <cell r="AE1570" t="str">
            <v>no</v>
          </cell>
          <cell r="AF1570" t="str">
            <v>unknown</v>
          </cell>
          <cell r="AI1570">
            <v>1</v>
          </cell>
          <cell r="AJ1570" t="str">
            <v>V</v>
          </cell>
          <cell r="AW1570" t="str">
            <v>Ingen kjent effekt</v>
          </cell>
          <cell r="AX1570" t="str">
            <v>Ingen kjent effekt</v>
          </cell>
          <cell r="BC1570" t="str">
            <v>Ingen kjent effekt</v>
          </cell>
          <cell r="BD1570" t="str">
            <v>Ingen kjent effekt</v>
          </cell>
          <cell r="BK1570" t="str">
            <v>temperate_dry:Asia|subtropic_dry:Asia</v>
          </cell>
          <cell r="BM1570" t="str">
            <v>temperate_dry:Asia|subtropic_dry:Asia</v>
          </cell>
          <cell r="DI1570">
            <v>0</v>
          </cell>
        </row>
        <row r="1571">
          <cell r="B1571" t="str">
            <v>Triticum spelta</v>
          </cell>
          <cell r="C1571" t="str">
            <v>L.</v>
          </cell>
          <cell r="D1571" t="str">
            <v>spelt</v>
          </cell>
          <cell r="E1571">
            <v>138573</v>
          </cell>
          <cell r="F1571">
            <v>100219</v>
          </cell>
          <cell r="G1571" t="str">
            <v>ExpertGroups/Karplanter/N</v>
          </cell>
          <cell r="H1571" t="str">
            <v>Karplanter</v>
          </cell>
          <cell r="I1571" t="str">
            <v>Karplanter</v>
          </cell>
          <cell r="J1571" t="str">
            <v>NotApplicable</v>
          </cell>
          <cell r="M1571" t="str">
            <v>canNotEstablishWithin50years</v>
          </cell>
          <cell r="AA1571">
            <v>1920</v>
          </cell>
          <cell r="AB1571" t="str">
            <v>terrestrial</v>
          </cell>
          <cell r="AD1571" t="str">
            <v>unknown</v>
          </cell>
          <cell r="AE1571" t="str">
            <v>no</v>
          </cell>
          <cell r="AF1571" t="str">
            <v>unknown</v>
          </cell>
          <cell r="AI1571">
            <v>1</v>
          </cell>
          <cell r="AJ1571" t="str">
            <v>V</v>
          </cell>
          <cell r="AW1571" t="str">
            <v>Ingen kjent effekt</v>
          </cell>
          <cell r="AX1571" t="str">
            <v>Ingen kjent effekt</v>
          </cell>
          <cell r="BC1571" t="str">
            <v>Ingen kjent effekt</v>
          </cell>
          <cell r="BD1571" t="str">
            <v>Ingen kjent effekt</v>
          </cell>
          <cell r="BK1571" t="str">
            <v>temperate_dry:Asia|subtropic_dry:Asia</v>
          </cell>
          <cell r="BM1571" t="str">
            <v>temperate_nemoral:Europe|temperate_dry:Asia|subtropic_mediterranean:Europe|subtropic_dry:Asia</v>
          </cell>
          <cell r="DI1571">
            <v>0</v>
          </cell>
        </row>
        <row r="1572">
          <cell r="B1572" t="str">
            <v>Triticum turgidum</v>
          </cell>
          <cell r="C1572" t="str">
            <v>L.</v>
          </cell>
          <cell r="D1572" t="str">
            <v>durumhvete</v>
          </cell>
          <cell r="E1572">
            <v>84888</v>
          </cell>
          <cell r="F1572">
            <v>128025</v>
          </cell>
          <cell r="G1572" t="str">
            <v>ExpertGroups/Karplanter/N</v>
          </cell>
          <cell r="H1572" t="str">
            <v>Karplanter</v>
          </cell>
          <cell r="I1572" t="str">
            <v>Karplanter</v>
          </cell>
          <cell r="J1572" t="str">
            <v>NotApplicable</v>
          </cell>
          <cell r="M1572" t="str">
            <v>canNotEstablishWithin50years</v>
          </cell>
          <cell r="AA1572">
            <v>1890</v>
          </cell>
          <cell r="AB1572" t="str">
            <v>terrestrial</v>
          </cell>
          <cell r="AD1572" t="str">
            <v>unknown</v>
          </cell>
          <cell r="AE1572" t="str">
            <v>no</v>
          </cell>
          <cell r="AF1572" t="str">
            <v>unknown</v>
          </cell>
          <cell r="AI1572">
            <v>1</v>
          </cell>
          <cell r="AJ1572" t="str">
            <v>V</v>
          </cell>
          <cell r="AW1572" t="str">
            <v>Ingen kjent effekt</v>
          </cell>
          <cell r="AX1572" t="str">
            <v>Ingen kjent effekt</v>
          </cell>
          <cell r="BC1572" t="str">
            <v>Ingen kjent effekt</v>
          </cell>
          <cell r="BD1572" t="str">
            <v>Ingen kjent effekt</v>
          </cell>
          <cell r="BK1572" t="str">
            <v>temperate_dry:Asia|subtropic_dry:Asia</v>
          </cell>
          <cell r="BM1572" t="str">
            <v>temperate_dry:Asia|subtropic_dry:Asia</v>
          </cell>
          <cell r="DI1572">
            <v>0</v>
          </cell>
        </row>
        <row r="1573">
          <cell r="B1573" t="str">
            <v>Trollius yunnanensis</v>
          </cell>
          <cell r="C1573" t="str">
            <v>(Franch.) Ulbr.</v>
          </cell>
          <cell r="D1573" t="str">
            <v>yunnanballblom</v>
          </cell>
          <cell r="E1573">
            <v>63154</v>
          </cell>
          <cell r="F1573">
            <v>103194</v>
          </cell>
          <cell r="G1573" t="str">
            <v>ExpertGroups/Karplanter/N</v>
          </cell>
          <cell r="H1573" t="str">
            <v>Karplanter</v>
          </cell>
          <cell r="I1573" t="str">
            <v>Karplanter</v>
          </cell>
          <cell r="J1573" t="str">
            <v>NotApplicable</v>
          </cell>
          <cell r="M1573" t="str">
            <v>canNotEstablishWithin50years</v>
          </cell>
          <cell r="AA1573">
            <v>1996</v>
          </cell>
          <cell r="AB1573" t="str">
            <v>terrestrial</v>
          </cell>
          <cell r="AD1573" t="str">
            <v>other</v>
          </cell>
          <cell r="AE1573" t="str">
            <v>no</v>
          </cell>
          <cell r="AF1573" t="str">
            <v>unknown</v>
          </cell>
          <cell r="AI1573">
            <v>5</v>
          </cell>
          <cell r="AJ1573" t="str">
            <v>V</v>
          </cell>
          <cell r="AW1573" t="str">
            <v>Ingen kjent effekt</v>
          </cell>
          <cell r="AX1573" t="str">
            <v>Ingen kjent effekt</v>
          </cell>
          <cell r="BC1573" t="str">
            <v>Ingen kjent effekt</v>
          </cell>
          <cell r="BD1573" t="str">
            <v>Ingen kjent effekt</v>
          </cell>
          <cell r="BK1573" t="str">
            <v>subtropic_highlands:Asia</v>
          </cell>
          <cell r="BM1573" t="str">
            <v>subtropic_highlands:Asia</v>
          </cell>
          <cell r="DI1573">
            <v>0</v>
          </cell>
        </row>
        <row r="1574">
          <cell r="B1574" t="str">
            <v>Tropaeolum majus</v>
          </cell>
          <cell r="C1574" t="str">
            <v>L.</v>
          </cell>
          <cell r="D1574" t="str">
            <v>blomkarse</v>
          </cell>
          <cell r="E1574">
            <v>61026</v>
          </cell>
          <cell r="F1574">
            <v>101066</v>
          </cell>
          <cell r="G1574" t="str">
            <v>ExpertGroups/Karplanter/N</v>
          </cell>
          <cell r="H1574" t="str">
            <v>Karplanter</v>
          </cell>
          <cell r="I1574" t="str">
            <v>Karplanter</v>
          </cell>
          <cell r="J1574" t="str">
            <v>NotApplicable</v>
          </cell>
          <cell r="M1574" t="str">
            <v>canNotEstablishWithin50years</v>
          </cell>
          <cell r="AA1574">
            <v>1924</v>
          </cell>
          <cell r="AB1574" t="str">
            <v>terrestrial</v>
          </cell>
          <cell r="AD1574" t="str">
            <v>unknown</v>
          </cell>
          <cell r="AE1574" t="str">
            <v>no</v>
          </cell>
          <cell r="AF1574" t="str">
            <v>unknown</v>
          </cell>
          <cell r="AI1574">
            <v>1</v>
          </cell>
          <cell r="AJ1574" t="str">
            <v>V</v>
          </cell>
          <cell r="AW1574" t="str">
            <v>Ingen kjent effekt</v>
          </cell>
          <cell r="AX1574" t="str">
            <v>Ingen kjent effekt</v>
          </cell>
          <cell r="BC1574" t="str">
            <v>Ingen kjent effekt</v>
          </cell>
          <cell r="BD1574" t="str">
            <v>Ingen kjent effekt</v>
          </cell>
          <cell r="BK1574" t="str">
            <v>subtropic_highlands:SouthAmerica</v>
          </cell>
          <cell r="BM1574" t="str">
            <v>temperate_nemoral:Europe,Asia,Oceania,NorthAndCentralAmerica|temperate_dry:NorthAndCentralAmerica|subtropic_unspecified:Asia,Oceania,NorthAndCentralAmerica,SouthAmerica|subtropic_mediterranean:Europe,Africa,Oceania,NorthAndCentralAmerica,SouthAmerica|subtropic_dry:Oceania,NorthAndCentralAmerica,SouthAmerica|subtropic_caperegion:Africa|subtropic_highlands:SouthAmerica</v>
          </cell>
          <cell r="DI1574">
            <v>0</v>
          </cell>
        </row>
        <row r="1575">
          <cell r="B1575" t="str">
            <v>Tropaeolum peregrinum</v>
          </cell>
          <cell r="C1575" t="str">
            <v>L.</v>
          </cell>
          <cell r="D1575" t="str">
            <v>kanariblomkarse</v>
          </cell>
          <cell r="E1575">
            <v>61027</v>
          </cell>
          <cell r="F1575">
            <v>101067</v>
          </cell>
          <cell r="G1575" t="str">
            <v>ExpertGroups/Karplanter/N</v>
          </cell>
          <cell r="H1575" t="str">
            <v>Karplanter</v>
          </cell>
          <cell r="I1575" t="str">
            <v>Karplanter</v>
          </cell>
          <cell r="J1575" t="str">
            <v>NotApplicable</v>
          </cell>
          <cell r="M1575" t="str">
            <v>canNotEstablishWithin50years</v>
          </cell>
          <cell r="AA1575">
            <v>1921</v>
          </cell>
          <cell r="AB1575" t="str">
            <v>terrestrial</v>
          </cell>
          <cell r="AD1575" t="str">
            <v>unknown</v>
          </cell>
          <cell r="AE1575" t="str">
            <v>no</v>
          </cell>
          <cell r="AF1575" t="str">
            <v>unknown</v>
          </cell>
          <cell r="AI1575">
            <v>1</v>
          </cell>
          <cell r="AJ1575" t="str">
            <v>V</v>
          </cell>
          <cell r="AW1575" t="str">
            <v>Ingen kjent effekt</v>
          </cell>
          <cell r="AX1575" t="str">
            <v>Ingen kjent effekt</v>
          </cell>
          <cell r="BC1575" t="str">
            <v>Ingen kjent effekt</v>
          </cell>
          <cell r="BD1575" t="str">
            <v>Ingen kjent effekt</v>
          </cell>
          <cell r="BK1575" t="str">
            <v>subtropic_highlands:SouthAmerica</v>
          </cell>
          <cell r="BM1575" t="str">
            <v>subtropic_highlands:SouthAmerica</v>
          </cell>
          <cell r="DI1575">
            <v>0</v>
          </cell>
        </row>
        <row r="1576">
          <cell r="B1576" t="str">
            <v>Tropaeolum speciosum</v>
          </cell>
          <cell r="C1576" t="str">
            <v>Poepp. &amp; Endl.</v>
          </cell>
          <cell r="D1576" t="str">
            <v>ildblomkarse</v>
          </cell>
          <cell r="E1576">
            <v>61028</v>
          </cell>
          <cell r="F1576">
            <v>101068</v>
          </cell>
          <cell r="G1576" t="str">
            <v>ExpertGroups/Karplanter/N</v>
          </cell>
          <cell r="H1576" t="str">
            <v>Karplanter</v>
          </cell>
          <cell r="I1576" t="str">
            <v>Karplanter</v>
          </cell>
          <cell r="J1576" t="str">
            <v>NotApplicable</v>
          </cell>
          <cell r="M1576" t="str">
            <v>canNotEstablishWithin50years</v>
          </cell>
          <cell r="AA1576">
            <v>1978</v>
          </cell>
          <cell r="AB1576" t="str">
            <v>terrestrial</v>
          </cell>
          <cell r="AD1576" t="str">
            <v>unknown</v>
          </cell>
          <cell r="AE1576" t="str">
            <v>no</v>
          </cell>
          <cell r="AF1576" t="str">
            <v>unknown</v>
          </cell>
          <cell r="AI1576">
            <v>5</v>
          </cell>
          <cell r="AJ1576" t="str">
            <v>V</v>
          </cell>
          <cell r="AW1576" t="str">
            <v>Ingen kjent effekt</v>
          </cell>
          <cell r="AX1576" t="str">
            <v>Ingen kjent effekt</v>
          </cell>
          <cell r="BC1576" t="str">
            <v>Ingen kjent effekt</v>
          </cell>
          <cell r="BD1576" t="str">
            <v>Ingen kjent effekt</v>
          </cell>
          <cell r="BK1576" t="str">
            <v>subtropic_highlands:SouthAmerica</v>
          </cell>
          <cell r="BM1576" t="str">
            <v>temperate_nemoral:Europe,Oceania|subtropic_mediterranean:Oceania|subtropic_highlands:SouthAmerica</v>
          </cell>
          <cell r="DI1576">
            <v>0</v>
          </cell>
        </row>
        <row r="1577">
          <cell r="B1577" t="str">
            <v>Tulipa gesneriana</v>
          </cell>
          <cell r="C1577" t="str">
            <v>L.</v>
          </cell>
          <cell r="D1577" t="str">
            <v>hagetulipan</v>
          </cell>
          <cell r="E1577">
            <v>138584</v>
          </cell>
          <cell r="F1577">
            <v>143574</v>
          </cell>
          <cell r="G1577" t="str">
            <v>ExpertGroups/Karplanter/N</v>
          </cell>
          <cell r="H1577" t="str">
            <v>Karplanter</v>
          </cell>
          <cell r="I1577" t="str">
            <v>Karplanter</v>
          </cell>
          <cell r="J1577" t="str">
            <v>AlienSpecie</v>
          </cell>
          <cell r="N1577">
            <v>1</v>
          </cell>
          <cell r="P1577" t="str">
            <v>V</v>
          </cell>
          <cell r="Q1577">
            <v>1</v>
          </cell>
          <cell r="T1577" t="str">
            <v>NK</v>
          </cell>
          <cell r="U1577">
            <v>1</v>
          </cell>
          <cell r="V1577" t="str">
            <v>1,1</v>
          </cell>
          <cell r="W1577" t="str">
            <v>LO</v>
          </cell>
          <cell r="AA1577">
            <v>1911</v>
          </cell>
          <cell r="AB1577" t="str">
            <v>terrestrial</v>
          </cell>
          <cell r="AD1577" t="str">
            <v>unknown</v>
          </cell>
          <cell r="AE1577" t="str">
            <v>no</v>
          </cell>
          <cell r="AF1577" t="str">
            <v>unknown</v>
          </cell>
          <cell r="AG1577" t="str">
            <v>ca 2000</v>
          </cell>
          <cell r="AH1577" t="str">
            <v>Bu Drammen: Konnerudgata, frøformert i plen</v>
          </cell>
          <cell r="AI1577">
            <v>5</v>
          </cell>
          <cell r="AJ1577" t="str">
            <v>V</v>
          </cell>
          <cell r="AL1577">
            <v>1</v>
          </cell>
          <cell r="AM1577" t="str">
            <v>importDirect</v>
          </cell>
          <cell r="AN1577">
            <v>4</v>
          </cell>
          <cell r="AO1577" t="str">
            <v>introductionEscaped,spreadTransportpollution</v>
          </cell>
          <cell r="AP1577" t="str">
            <v>Bu,Aa,Va</v>
          </cell>
          <cell r="AQ1577">
            <v>40</v>
          </cell>
          <cell r="AR1577">
            <v>4</v>
          </cell>
          <cell r="AS1577">
            <v>160</v>
          </cell>
          <cell r="AU1577">
            <v>320</v>
          </cell>
          <cell r="AV1577">
            <v>100</v>
          </cell>
          <cell r="AW1577" t="str">
            <v>Ingen kjent effekt</v>
          </cell>
          <cell r="AX1577" t="str">
            <v>Ingen kjent effekt</v>
          </cell>
          <cell r="BC1577" t="str">
            <v>Ingen kjent effekt</v>
          </cell>
          <cell r="BD1577" t="str">
            <v>Ingen kjent effekt</v>
          </cell>
          <cell r="BE1577" t="str">
            <v>no</v>
          </cell>
          <cell r="BF1577" t="str">
            <v>no</v>
          </cell>
          <cell r="BG1577" t="str">
            <v>V</v>
          </cell>
          <cell r="BK1577" t="str">
            <v>unknown:Asia</v>
          </cell>
          <cell r="BM1577" t="str">
            <v>temperate_nemoral:Europe|subtropic_mediterranean:Europe</v>
          </cell>
          <cell r="BO1577">
            <v>2</v>
          </cell>
          <cell r="BR1577" t="str">
            <v>RedListCategoryLevel</v>
          </cell>
          <cell r="BT1577">
            <v>1</v>
          </cell>
          <cell r="BU1577" t="str">
            <v>X</v>
          </cell>
          <cell r="BW1577" t="str">
            <v>SpreadYearlyIncreaseCalculatedExpansionSpeed</v>
          </cell>
          <cell r="BX1577">
            <v>44.73</v>
          </cell>
          <cell r="BY1577">
            <v>1</v>
          </cell>
          <cell r="CB1577" t="str">
            <v>T35,T37,T40,T42,T43</v>
          </cell>
          <cell r="CC1577">
            <v>1</v>
          </cell>
          <cell r="CH1577">
            <v>1</v>
          </cell>
          <cell r="CM1577">
            <v>1</v>
          </cell>
          <cell r="CQ1577">
            <v>1</v>
          </cell>
          <cell r="CU1577">
            <v>1</v>
          </cell>
          <cell r="CX1577">
            <v>0</v>
          </cell>
          <cell r="CY1577">
            <v>1</v>
          </cell>
          <cell r="DB1577">
            <v>0</v>
          </cell>
          <cell r="DC1577" t="str">
            <v>Hagetulipan &lt;i&gt;Tulipa gesneriana&lt;/i&gt; er et kompleks av hagehybrider mellom vest- og sentralasiatiske arter. Arten er nokså langlevd flerårig. Den formerer seg hovedsakelig ved deling av lauker, men også med frø. Frøformering er observert i Norge.&lt;br/&gt;Tre navngitte kultivarer (&amp;#39:The Pilot&amp;#39:, &amp;#39:Borøya&amp;#39: og &amp;#39:Helldal&amp;#39:) formerer seg bedre og har en noe annen historie. De vurderes separat.</v>
          </cell>
          <cell r="DD1577" t="str">
            <v>Hagetulipan formerer seg nå med frø i Norge, men de fleste kultivarene formerer seg ikke eller meget dårlig. Tre kultivarer er behandlet adskilt fordi de formerer seg bedre: &amp;#39:The Pilot&amp;#39:, &amp;#39:Borøya&amp;#39: og &amp;#39:Helldal&amp;#39:. Planten kan generelt stå igjen lenge etter dyrkning og på hageutkast og kan danne små, tette kloner ved dannelse av sidelauker. Arten (eller hybridene) er knapt blitt samlet før det siste tiåret. Etablering etter frøspredning også hos andre kultivarer er observert (Bu Drammen ca 2000), men ikke dokumentert i det digitaliserte materialet.</v>
          </cell>
          <cell r="DE1577" t="str">
            <v>Arten er innført som hageplante. Frøspredning skjer over korte avstander (maksimum noen 10-meter). Vegetativ formering skjer ved dannelse av sideknoller. Spredning skjer hovedsakelig ved utkast fra hager og ved forflytning av jordmasser.</v>
          </cell>
          <cell r="DF1577" t="str">
            <v>Invasjonspotensialet er lite, med usikkerhet til begrenset, som en kombinasjon av begrenset median levetid og låg (til begrenset) ekspansjonshastighet.</v>
          </cell>
          <cell r="DG1577" t="str">
            <v>Ingen kjent negativ økologisk effekt er knyttet til arten.</v>
          </cell>
          <cell r="DH1577" t="str">
            <v>Hagetulipan vurderes til ingen kjent økologisk risiko, med usikkerhet til låg risiko. Arten har økt markert i funnfrekvens de siste årene. Det er uvisst om dette skyldes noe bedre frøsetting og formering eller mer oppmerksomhet, trolig en kombinasjon. De fleste kultivarene greier seg dårlig i norsk natur over lengre tid. De er både noe for varmekrevende og for foredlet. Tre eldre tulipan-raser eller -kultivarer greier seg bedre og er omtalt for seg.</v>
          </cell>
          <cell r="DI1577">
            <v>0</v>
          </cell>
        </row>
        <row r="1578">
          <cell r="B1578" t="str">
            <v>Tulipa gesneriana 'Borøya'</v>
          </cell>
          <cell r="D1578" t="str">
            <v>borøytulipan</v>
          </cell>
          <cell r="E1578">
            <v>141667</v>
          </cell>
          <cell r="F1578">
            <v>170648</v>
          </cell>
          <cell r="G1578" t="str">
            <v>ExpertGroups/Karplanter/N</v>
          </cell>
          <cell r="H1578" t="str">
            <v>Karplanter</v>
          </cell>
          <cell r="I1578" t="str">
            <v>Karplanter</v>
          </cell>
          <cell r="J1578" t="str">
            <v>AlienSpecie</v>
          </cell>
          <cell r="N1578">
            <v>1</v>
          </cell>
          <cell r="Q1578">
            <v>1</v>
          </cell>
          <cell r="T1578" t="str">
            <v>NK</v>
          </cell>
          <cell r="U1578">
            <v>1</v>
          </cell>
          <cell r="V1578" t="str">
            <v>1,1</v>
          </cell>
          <cell r="AA1578">
            <v>2012</v>
          </cell>
          <cell r="AB1578" t="str">
            <v>terrestrial</v>
          </cell>
          <cell r="AD1578" t="str">
            <v>unknown</v>
          </cell>
          <cell r="AE1578" t="str">
            <v>no</v>
          </cell>
          <cell r="AF1578" t="str">
            <v>unknown</v>
          </cell>
          <cell r="AG1578">
            <v>2012</v>
          </cell>
          <cell r="AH1578" t="str">
            <v>AA Grimstad: Rønnes og Tvedestrand: Borøya</v>
          </cell>
          <cell r="AI1578">
            <v>5</v>
          </cell>
          <cell r="AJ1578" t="str">
            <v>V</v>
          </cell>
          <cell r="AL1578">
            <v>1</v>
          </cell>
          <cell r="AM1578" t="str">
            <v>importDirect</v>
          </cell>
          <cell r="AN1578">
            <v>1</v>
          </cell>
          <cell r="AO1578" t="str">
            <v>introductionEscaped</v>
          </cell>
          <cell r="AP1578" t="str">
            <v>Te,Aa</v>
          </cell>
          <cell r="AQ1578">
            <v>16</v>
          </cell>
          <cell r="AR1578">
            <v>4</v>
          </cell>
          <cell r="AS1578">
            <v>64</v>
          </cell>
          <cell r="AT1578">
            <v>5000</v>
          </cell>
          <cell r="AU1578">
            <v>64</v>
          </cell>
          <cell r="AV1578">
            <v>50</v>
          </cell>
          <cell r="AW1578" t="str">
            <v>Ingen kjent effekt</v>
          </cell>
          <cell r="AX1578" t="str">
            <v>Ingen kjent effekt</v>
          </cell>
          <cell r="BC1578" t="str">
            <v>Ingen kjent effekt</v>
          </cell>
          <cell r="BD1578" t="str">
            <v>Ingen kjent effekt</v>
          </cell>
          <cell r="BE1578" t="str">
            <v>no</v>
          </cell>
          <cell r="BF1578" t="str">
            <v>no</v>
          </cell>
          <cell r="BG1578" t="str">
            <v>V</v>
          </cell>
          <cell r="BK1578" t="str">
            <v>unknown:Europe</v>
          </cell>
          <cell r="BM1578" t="str">
            <v>temperate_nemoral:Europe</v>
          </cell>
          <cell r="BO1578">
            <v>2</v>
          </cell>
          <cell r="BR1578" t="str">
            <v>RedListCategoryLevel</v>
          </cell>
          <cell r="BT1578">
            <v>1</v>
          </cell>
          <cell r="BW1578" t="str">
            <v>SpreadYearlyIncreaseCalculatedExpansionSpeed</v>
          </cell>
          <cell r="BX1578">
            <v>0</v>
          </cell>
          <cell r="BY1578">
            <v>1</v>
          </cell>
          <cell r="CB1578" t="str">
            <v>T40,T43</v>
          </cell>
          <cell r="CC1578">
            <v>1</v>
          </cell>
          <cell r="CH1578">
            <v>1</v>
          </cell>
          <cell r="CM1578">
            <v>1</v>
          </cell>
          <cell r="CQ1578">
            <v>1</v>
          </cell>
          <cell r="CU1578">
            <v>1</v>
          </cell>
          <cell r="CX1578">
            <v>0</v>
          </cell>
          <cell r="CY1578">
            <v>1</v>
          </cell>
          <cell r="DB1578">
            <v>0</v>
          </cell>
          <cell r="DC1578" t="str">
            <v>&lt;p&gt;Tre tradisjonelle sorter av hagetulipan &lt;i&gt;Tulipa gesneriana &lt;/i&gt;er registrert spesielt i Norge, også fordi de formerer seg mye bedre enn vanlige hagetulipaner og sprer seg noe ut i naturen: lostulipan _x0018_ The Pilot_x0019_ , helldaltulipan _x0018_ Helldal_x0019_  og borøytulipan _x0018_ Borøya_x0019_ . Disse er vurdert separat fra hagetulipan.&lt;/p&gt;Borøytulipanen &lt;i&gt;Tulipa gesneriana &amp;#39:Borøya&amp;#39:&lt;/i&gt; er en trolig gammel hageplante på Sørlandskysten. Den formerer seg ved deling av lauker, trolig også med frø. Disse gamle norske hagetulipanene som formerer seg, er grundig omtalt av Salvesen &amp; Åsen (2015).</v>
          </cell>
          <cell r="DD1578" t="str">
            <v>Borøytulipanen ble først påvist i 2012 i AA Tvedestrand (Borøya og Sandøya) og Grimstad. Siden er den i 2015 funnet i Te Bamble. Den kan være litt oversett nær hager langs kysten av Skagerrak.</v>
          </cell>
          <cell r="DE1578" t="str">
            <v>Dette må være en innført hageplante, men uvisst hvorfra. Spredning skjer ved forflytning av jordmasser (deling av lauker) og trolig med frø.</v>
          </cell>
          <cell r="DF1578" t="str">
            <v>Invasjonspotensialet er lite, med begrenset median levetid og ingen beregnbar ekspansjon. Det er trolig at mer opplysninger om arten kan føre til at ekspansjonshastigheten blir større, noe som vil føre planten over til et begrenset invasjonspotensial (og en annen risikokategori).</v>
          </cell>
          <cell r="DG1578" t="str">
            <v>Ingen kjent negativ økologisk effekt er knyttet til planten.</v>
          </cell>
          <cell r="DH1578" t="str">
            <v>Borøytulipanen vurderes foreløpig til ingen kjent økologisk risiko, men se kommentar ovafor med hensyn på svakt beregningsgrunnlag for invasjonspotensialet.</v>
          </cell>
          <cell r="DI1578">
            <v>1</v>
          </cell>
        </row>
        <row r="1579">
          <cell r="B1579" t="str">
            <v>Tulipa gesneriana 'Helldal'</v>
          </cell>
          <cell r="D1579" t="str">
            <v>helldalstulipan</v>
          </cell>
          <cell r="E1579">
            <v>141669</v>
          </cell>
          <cell r="F1579">
            <v>170649</v>
          </cell>
          <cell r="G1579" t="str">
            <v>ExpertGroups/Karplanter/N</v>
          </cell>
          <cell r="H1579" t="str">
            <v>Karplanter</v>
          </cell>
          <cell r="I1579" t="str">
            <v>Karplanter</v>
          </cell>
          <cell r="J1579" t="str">
            <v>AlienSpecie</v>
          </cell>
          <cell r="N1579">
            <v>3</v>
          </cell>
          <cell r="O1579" t="str">
            <v>V</v>
          </cell>
          <cell r="Q1579">
            <v>1</v>
          </cell>
          <cell r="T1579" t="str">
            <v>LO</v>
          </cell>
          <cell r="U1579">
            <v>2</v>
          </cell>
          <cell r="V1579" t="str">
            <v>3A,1</v>
          </cell>
          <cell r="AA1579" t="str">
            <v>1890 ca</v>
          </cell>
          <cell r="AB1579" t="str">
            <v>terrestrial</v>
          </cell>
          <cell r="AD1579" t="str">
            <v>unknown</v>
          </cell>
          <cell r="AE1579" t="str">
            <v>no</v>
          </cell>
          <cell r="AF1579" t="str">
            <v>unknown</v>
          </cell>
          <cell r="AG1579">
            <v>2012</v>
          </cell>
          <cell r="AH1579" t="str">
            <v>AA Arendal: Revesand</v>
          </cell>
          <cell r="AI1579">
            <v>5</v>
          </cell>
          <cell r="AJ1579" t="str">
            <v>V</v>
          </cell>
          <cell r="AL1579">
            <v>1</v>
          </cell>
          <cell r="AM1579" t="str">
            <v>importDirect</v>
          </cell>
          <cell r="AN1579">
            <v>3</v>
          </cell>
          <cell r="AO1579" t="str">
            <v>introductionEscaped,spreadTransportpollution</v>
          </cell>
          <cell r="AP1579" t="str">
            <v>Te,Aa,Va,Ro,Ho</v>
          </cell>
          <cell r="AQ1579">
            <v>48</v>
          </cell>
          <cell r="AR1579">
            <v>4</v>
          </cell>
          <cell r="AS1579">
            <v>192</v>
          </cell>
          <cell r="AT1579">
            <v>20200</v>
          </cell>
          <cell r="AU1579">
            <v>192</v>
          </cell>
          <cell r="AV1579">
            <v>80</v>
          </cell>
          <cell r="AW1579" t="str">
            <v>Ingen kjent effekt</v>
          </cell>
          <cell r="AX1579" t="str">
            <v>Ingen kjent effekt</v>
          </cell>
          <cell r="BC1579" t="str">
            <v>Ingen kjent effekt</v>
          </cell>
          <cell r="BD1579" t="str">
            <v>Ingen kjent effekt</v>
          </cell>
          <cell r="BE1579" t="str">
            <v>no</v>
          </cell>
          <cell r="BF1579" t="str">
            <v>no</v>
          </cell>
          <cell r="BG1579" t="str">
            <v>V</v>
          </cell>
          <cell r="BK1579" t="str">
            <v>unknown:Europe</v>
          </cell>
          <cell r="BM1579" t="str">
            <v>temperate_nemoral:Europe</v>
          </cell>
          <cell r="BO1579">
            <v>3</v>
          </cell>
          <cell r="BQ1579" t="str">
            <v>X</v>
          </cell>
          <cell r="BR1579" t="str">
            <v>RedListCategoryLevel</v>
          </cell>
          <cell r="BT1579">
            <v>2</v>
          </cell>
          <cell r="BW1579" t="str">
            <v>SpreadYearlyIncreaseCalculatedExpansionSpeed</v>
          </cell>
          <cell r="BX1579">
            <v>61.3</v>
          </cell>
          <cell r="BY1579">
            <v>1</v>
          </cell>
          <cell r="CB1579" t="str">
            <v>T42,T40</v>
          </cell>
          <cell r="CC1579">
            <v>1</v>
          </cell>
          <cell r="CH1579">
            <v>1</v>
          </cell>
          <cell r="CM1579">
            <v>1</v>
          </cell>
          <cell r="CQ1579">
            <v>1</v>
          </cell>
          <cell r="CU1579">
            <v>1</v>
          </cell>
          <cell r="CX1579">
            <v>0</v>
          </cell>
          <cell r="CY1579">
            <v>1</v>
          </cell>
          <cell r="DB1579">
            <v>0</v>
          </cell>
          <cell r="DC1579" t="str">
            <v>&lt;p&gt;Tre tradisjonelle sorter av hagetulipan &lt;i&gt;Tulipa gesneriana &lt;/i&gt;er registrert spesielt i Norge, også fordi de formerer seg mye bedre enn vanlige hagetulipaner og sprer seg noe ut i naturen: lostulipan _x0018_ The Pilot_x0019_ , helldaltulipan _x0018_ Helldal_x0019_  og borøytulipan _x0018_ Borøya_x0019_ . Disse er vurdert separat fra hagetulipan.&lt;/p&gt;&lt;p&gt;Helldaltulipanen &lt;i&gt;Tulipa gesneriana &amp;#39:Helldal&amp;#39:&lt;/i&gt; er en gammel hageplante på Sørlandskysten. Den formerer seg ved deling av lauker, trolig også med frø. Disse gamle norske hagetulipanene som formerer seg, er grundig omtalt av Salvesen &amp; Åsen (2015).&lt;/p&gt;</v>
          </cell>
          <cell r="DD1579" t="str">
            <v>De tidligste opplysningene om helldaltulipanen er fra gården Helldal i AA Lillesand der Salvesen &amp; Åsen (2015) opplyser at den ble plantet ca 1890, og at tulipanene som ble plantet, stammet fra en gård i nærheten. Arten er bare dokumentert fra 2012 og 2013, og bare fra fire forekomstruter i Aust-Agder i herbariet, men på kartet hos Salvesen &amp; Åsen har planten forekomster i Te Kragerø (Jomfruland), fra AA Tvedestrand til Lillesand, og i Ro Karmøy og Ho Bømlo. Denne utbredelsen er trolig svært overdrevet når det gjelder planter i norsk natur: den omfatter også alle kjente dyrkete planter.</v>
          </cell>
          <cell r="DE1579" t="str">
            <v>&lt;p&gt;Planten må være en innført hageplante, uvisst hvorfra. Spredning skjer ved utkast fra hager, ved forflytning av jordmasser (deling av lauker) og trolig med frø.&lt;/p&gt;</v>
          </cell>
          <cell r="DF1579" t="str">
            <v>Invasjonspotensialet er moderat, med usikkerhet til begrenset, som en kombinasjon av moderat (til begrenset) median levetid og begrenset ekspansjonshastighet. Mangelen på ekspansjon skyldes at alle funn er gjort innen en kort ettersøkningsperiode (2012-2013) og dermed aldri kan gjenspeile noen utvikling. Både median levetid og ekspansjonshastighet er derfor satt nokså vilkårlig.</v>
          </cell>
          <cell r="DG1579" t="str">
            <v>Ingen kjent negativ økologisk effekt er knyttet til planten.</v>
          </cell>
          <cell r="DH1579" t="str">
            <v>&lt;p&gt;Helldaltulipanen vurderes til låg økologisk risiko, og bare på grunn av invasjonspotensialet.&lt;/p&gt;</v>
          </cell>
          <cell r="DI1579">
            <v>1</v>
          </cell>
        </row>
        <row r="1580">
          <cell r="B1580" t="str">
            <v>Tulipa tarda</v>
          </cell>
          <cell r="C1580" t="str">
            <v>Stapf</v>
          </cell>
          <cell r="D1580" t="str">
            <v>skjermtulipan</v>
          </cell>
          <cell r="E1580">
            <v>59549</v>
          </cell>
          <cell r="F1580">
            <v>99589</v>
          </cell>
          <cell r="G1580" t="str">
            <v>ExpertGroups/Karplanter/N</v>
          </cell>
          <cell r="H1580" t="str">
            <v>Karplanter</v>
          </cell>
          <cell r="I1580" t="str">
            <v>Karplanter</v>
          </cell>
          <cell r="J1580" t="str">
            <v>AlienSpecie</v>
          </cell>
          <cell r="N1580">
            <v>2</v>
          </cell>
          <cell r="Q1580">
            <v>1</v>
          </cell>
          <cell r="T1580" t="str">
            <v>LO</v>
          </cell>
          <cell r="U1580">
            <v>2</v>
          </cell>
          <cell r="V1580" t="str">
            <v>2AB,1</v>
          </cell>
          <cell r="X1580">
            <v>2</v>
          </cell>
          <cell r="Y1580">
            <v>3</v>
          </cell>
          <cell r="Z1580">
            <v>1</v>
          </cell>
          <cell r="AA1580">
            <v>1999</v>
          </cell>
          <cell r="AB1580" t="str">
            <v>terrestrial</v>
          </cell>
          <cell r="AD1580" t="str">
            <v>unknown</v>
          </cell>
          <cell r="AE1580" t="str">
            <v>yes</v>
          </cell>
          <cell r="AF1580" t="str">
            <v>unknown</v>
          </cell>
          <cell r="AG1580">
            <v>1999</v>
          </cell>
          <cell r="AH1580" t="str">
            <v>Oslo: Bygdøy, Huk</v>
          </cell>
          <cell r="AI1580">
            <v>5</v>
          </cell>
          <cell r="AJ1580" t="str">
            <v>V</v>
          </cell>
          <cell r="AL1580">
            <v>1</v>
          </cell>
          <cell r="AM1580" t="str">
            <v>importDirect</v>
          </cell>
          <cell r="AN1580">
            <v>2</v>
          </cell>
          <cell r="AO1580" t="str">
            <v>spreadEscaped,introductionEscaped</v>
          </cell>
          <cell r="AP1580" t="str">
            <v>OsA,Bu,St</v>
          </cell>
          <cell r="AQ1580">
            <v>20</v>
          </cell>
          <cell r="AR1580">
            <v>3</v>
          </cell>
          <cell r="AS1580">
            <v>60</v>
          </cell>
          <cell r="AT1580">
            <v>5530</v>
          </cell>
          <cell r="AU1580">
            <v>90</v>
          </cell>
          <cell r="AV1580">
            <v>100</v>
          </cell>
          <cell r="AW1580" t="str">
            <v>Ingen kjent effekt</v>
          </cell>
          <cell r="AX1580" t="str">
            <v>Ingen kjent effekt</v>
          </cell>
          <cell r="BC1580" t="str">
            <v>Ingen kjent effekt</v>
          </cell>
          <cell r="BD1580" t="str">
            <v>Ingen kjent effekt</v>
          </cell>
          <cell r="BE1580" t="str">
            <v>no</v>
          </cell>
          <cell r="BF1580" t="str">
            <v>no</v>
          </cell>
          <cell r="BG1580" t="str">
            <v>V</v>
          </cell>
          <cell r="BK1580" t="str">
            <v>temperate_nemoral:Asia|temperate_dry:Asia</v>
          </cell>
          <cell r="BM1580" t="str">
            <v>temperate_nemoral:Europe,Asia|temperate_dry:Asia</v>
          </cell>
          <cell r="BO1580">
            <v>2</v>
          </cell>
          <cell r="BR1580" t="str">
            <v>RedListCategoryLevel</v>
          </cell>
          <cell r="BT1580">
            <v>2</v>
          </cell>
          <cell r="BW1580" t="str">
            <v>SpreadYearlyIncreaseCalculatedExpansionSpeed</v>
          </cell>
          <cell r="BX1580">
            <v>103.15</v>
          </cell>
          <cell r="BY1580">
            <v>1</v>
          </cell>
          <cell r="CB1580" t="str">
            <v>T35,T40,T42</v>
          </cell>
          <cell r="CC1580">
            <v>1</v>
          </cell>
          <cell r="CH1580">
            <v>1</v>
          </cell>
          <cell r="CM1580">
            <v>1</v>
          </cell>
          <cell r="CQ1580">
            <v>1</v>
          </cell>
          <cell r="CU1580">
            <v>1</v>
          </cell>
          <cell r="CX1580">
            <v>0</v>
          </cell>
          <cell r="CY1580">
            <v>1</v>
          </cell>
          <cell r="DB1580">
            <v>0</v>
          </cell>
          <cell r="DC1580" t="str">
            <v>Skjermtulipan &lt;em&gt;Tulipa tarda &lt;/em&gt;er en lågvokst, nokså hardfør urt som nylig har begynt å forville seg i Norge. Den setter modne frø, men er ikke særlig ekspansiv, trolig fordi frøspiringen ikke er optimal i Norge for en plante fra steppeområdene i Sentral-Asia.</v>
          </cell>
          <cell r="DD1580" t="str">
            <v>&lt;p&gt;To av forekomstene er ved kirkegårder i Ak Frogn: Drøbak fra 2000 og ST Trondheim: Domkirkeparken fra 2002, en tredje i Oslo: Bygdøy, Huk fra 1999, "Hukodden ca 30 m S for Huk p-plass, på spaserveiens Ø-side. Flate på ca 5 x 5 m, mest blad. Trolig kultivert, nå i kulturpåvirket eng/gressbakke med &lt;em&gt;Scilla sibirica&lt;/em&gt;, &lt;em&gt;Viola riviniana&lt;/em&gt;, &lt;em&gt;Gagea lutea &lt;/em&gt;m.m., under et kratt av blærespirea", en fjerde på hageutkast i Bu Ringerike: Norderhov, Alme 2012, og en femte på Briskeby i Oslo i 2009.&lt;/p&gt;</v>
          </cell>
          <cell r="DE1580" t="str">
            <v>Arten er innført som hageplante. Frøspredning skjer over korte avstander (kanskje noen 10-meter). Lokal vegetativ formering skjer ved dannelse av sideknoller. Arten spres trolig også ved dumping av hageavfall.</v>
          </cell>
          <cell r="DF1580" t="str">
            <v>Invasjonspotensialet er begrenset, som en kombinasjon av begrenset median levetid og begrenset ekspansjonshastighet.</v>
          </cell>
          <cell r="DG1580" t="str">
            <v>Ingen kjent negativ økologisk effekt er knyttet til arten.</v>
          </cell>
          <cell r="DH1580" t="str">
            <v>&lt;p&gt;Skjermtulipan vurderes til låg økologisk risiko, og bare på grunn av invasjonspotensialet. Den forviller seg foreløpig bare i parker og nær hager og gjør ingen skade.&lt;br/&gt;&lt;/p&gt;</v>
          </cell>
          <cell r="DI1580">
            <v>0</v>
          </cell>
        </row>
        <row r="1581">
          <cell r="B1581" t="str">
            <v>Turgenia latifolia</v>
          </cell>
          <cell r="C1581" t="str">
            <v>(L.) Hoffm.</v>
          </cell>
          <cell r="D1581" t="str">
            <v>hønsekjeks</v>
          </cell>
          <cell r="E1581">
            <v>138587</v>
          </cell>
          <cell r="F1581">
            <v>100372</v>
          </cell>
          <cell r="G1581" t="str">
            <v>ExpertGroups/Karplanter/N</v>
          </cell>
          <cell r="H1581" t="str">
            <v>Karplanter</v>
          </cell>
          <cell r="I1581" t="str">
            <v>Karplanter</v>
          </cell>
          <cell r="J1581" t="str">
            <v>NotApplicable</v>
          </cell>
          <cell r="M1581" t="str">
            <v>canNotEstablishWithin50years</v>
          </cell>
          <cell r="AA1581">
            <v>1902</v>
          </cell>
          <cell r="AB1581" t="str">
            <v>terrestrial</v>
          </cell>
          <cell r="AD1581" t="str">
            <v>origin</v>
          </cell>
          <cell r="AE1581" t="str">
            <v>no</v>
          </cell>
          <cell r="AF1581" t="str">
            <v>unknown</v>
          </cell>
          <cell r="AI1581">
            <v>1</v>
          </cell>
          <cell r="AJ1581" t="str">
            <v>V</v>
          </cell>
          <cell r="AW1581" t="str">
            <v>Ingen kjent effekt</v>
          </cell>
          <cell r="AX1581" t="str">
            <v>Ingen kjent effekt</v>
          </cell>
          <cell r="BC1581" t="str">
            <v>Ingen kjent effekt</v>
          </cell>
          <cell r="BD1581" t="str">
            <v>Ingen kjent effekt</v>
          </cell>
          <cell r="BK1581" t="str">
            <v>temperate_nemoral:Europe,Asia|temperate_dry:Europe,Asia|subtropic_mediterranean:Europe,Asia|subtropic_dry:Asia</v>
          </cell>
          <cell r="BM1581" t="str">
            <v>temperate_nemoral:Europe,Asia|temperate_dry:Europe,Asia|subtropic_mediterranean:Europe,Asia|subtropic_dry:Asia</v>
          </cell>
          <cell r="DI1581">
            <v>0</v>
          </cell>
        </row>
        <row r="1582">
          <cell r="B1582" t="str">
            <v>Ulex gallii</v>
          </cell>
          <cell r="C1582" t="str">
            <v>Planch.</v>
          </cell>
          <cell r="D1582" t="str">
            <v>fransk gulltorn</v>
          </cell>
          <cell r="E1582">
            <v>62045</v>
          </cell>
          <cell r="F1582">
            <v>102085</v>
          </cell>
          <cell r="G1582" t="str">
            <v>ExpertGroups/Karplanter/N</v>
          </cell>
          <cell r="H1582" t="str">
            <v>Karplanter</v>
          </cell>
          <cell r="I1582" t="str">
            <v>Karplanter</v>
          </cell>
          <cell r="J1582" t="str">
            <v>NotApplicable</v>
          </cell>
          <cell r="M1582" t="str">
            <v>canNotEstablishWithin50years</v>
          </cell>
          <cell r="AA1582">
            <v>2003</v>
          </cell>
          <cell r="AB1582" t="str">
            <v>terrestrial</v>
          </cell>
          <cell r="AD1582" t="str">
            <v>origin</v>
          </cell>
          <cell r="AE1582" t="str">
            <v>no</v>
          </cell>
          <cell r="AF1582" t="str">
            <v>unknown</v>
          </cell>
          <cell r="AI1582">
            <v>10</v>
          </cell>
          <cell r="AJ1582" t="str">
            <v>V</v>
          </cell>
          <cell r="AW1582" t="str">
            <v>Ingen kjent effekt</v>
          </cell>
          <cell r="AX1582" t="str">
            <v>Ingen kjent effekt</v>
          </cell>
          <cell r="BC1582" t="str">
            <v>Ingen kjent effekt</v>
          </cell>
          <cell r="BD1582" t="str">
            <v>Ingen kjent effekt</v>
          </cell>
          <cell r="BK1582" t="str">
            <v>temperate_nemoral:Europe</v>
          </cell>
          <cell r="BM1582" t="str">
            <v>temperate_nemoral:Europe</v>
          </cell>
          <cell r="DI1582">
            <v>0</v>
          </cell>
        </row>
        <row r="1583">
          <cell r="B1583" t="str">
            <v>Ulex minor</v>
          </cell>
          <cell r="C1583" t="str">
            <v>Roth</v>
          </cell>
          <cell r="D1583" t="str">
            <v>smågulltorn</v>
          </cell>
          <cell r="E1583">
            <v>62046</v>
          </cell>
          <cell r="F1583">
            <v>102086</v>
          </cell>
          <cell r="G1583" t="str">
            <v>ExpertGroups/Karplanter/N</v>
          </cell>
          <cell r="H1583" t="str">
            <v>Karplanter</v>
          </cell>
          <cell r="I1583" t="str">
            <v>Karplanter</v>
          </cell>
          <cell r="J1583" t="str">
            <v>NotApplicable</v>
          </cell>
          <cell r="M1583" t="str">
            <v>canNotEstablishWithin50years</v>
          </cell>
          <cell r="AA1583">
            <v>1920</v>
          </cell>
          <cell r="AB1583" t="str">
            <v>terrestrial</v>
          </cell>
          <cell r="AD1583" t="str">
            <v>unknown</v>
          </cell>
          <cell r="AE1583" t="str">
            <v>no</v>
          </cell>
          <cell r="AF1583" t="str">
            <v>unknown</v>
          </cell>
          <cell r="AI1583">
            <v>10</v>
          </cell>
          <cell r="AJ1583" t="str">
            <v>V</v>
          </cell>
          <cell r="AW1583" t="str">
            <v>Ingen kjent effekt</v>
          </cell>
          <cell r="AX1583" t="str">
            <v>Ingen kjent effekt</v>
          </cell>
          <cell r="BC1583" t="str">
            <v>Ingen kjent effekt</v>
          </cell>
          <cell r="BD1583" t="str">
            <v>Ingen kjent effekt</v>
          </cell>
          <cell r="BK1583" t="str">
            <v>temperate_nemoral:Europe|subtropic_mediterranean:Europe,Africa</v>
          </cell>
          <cell r="BM1583" t="str">
            <v>temperate_nemoral:Europe|subtropic_mediterranean:Europe,Africa</v>
          </cell>
          <cell r="DI1583">
            <v>0</v>
          </cell>
        </row>
        <row r="1584">
          <cell r="B1584" t="str">
            <v>Urtica gracilis</v>
          </cell>
          <cell r="C1584" t="str">
            <v>Aiton</v>
          </cell>
          <cell r="D1584" t="str">
            <v>amerikanesle</v>
          </cell>
          <cell r="E1584">
            <v>145439</v>
          </cell>
          <cell r="F1584">
            <v>103542</v>
          </cell>
          <cell r="G1584" t="str">
            <v>ExpertGroups/Karplanter/N</v>
          </cell>
          <cell r="H1584" t="str">
            <v>Karplanter</v>
          </cell>
          <cell r="I1584" t="str">
            <v>Karplanter</v>
          </cell>
          <cell r="J1584" t="str">
            <v>NotApplicable</v>
          </cell>
          <cell r="M1584" t="str">
            <v>canNotEstablishWithin50years</v>
          </cell>
          <cell r="AA1584">
            <v>1924</v>
          </cell>
          <cell r="AB1584" t="str">
            <v>terrestrial</v>
          </cell>
          <cell r="AD1584" t="str">
            <v>origin</v>
          </cell>
          <cell r="AE1584" t="str">
            <v>no</v>
          </cell>
          <cell r="AF1584" t="str">
            <v>unknown</v>
          </cell>
          <cell r="AI1584">
            <v>5</v>
          </cell>
          <cell r="AJ1584" t="str">
            <v>V</v>
          </cell>
          <cell r="AW1584" t="str">
            <v>Ingen kjent effekt</v>
          </cell>
          <cell r="AX1584" t="str">
            <v>Ingen kjent effekt</v>
          </cell>
          <cell r="BC1584" t="str">
            <v>Ingen kjent effekt</v>
          </cell>
          <cell r="BD1584" t="str">
            <v>Ingen kjent effekt</v>
          </cell>
          <cell r="BK1584" t="str">
            <v>temperate_boreal:NorthAndCentralAmerica|temperate_nemoral:NorthAndCentralAmerica|temperate_dry:NorthAndCentralAmerica</v>
          </cell>
          <cell r="BM1584" t="str">
            <v>temperate_boreal:NorthAndCentralAmerica|temperate_nemoral:NorthAndCentralAmerica|temperate_dry:NorthAndCentralAmerica</v>
          </cell>
          <cell r="DI1584">
            <v>0</v>
          </cell>
        </row>
        <row r="1585">
          <cell r="B1585" t="str">
            <v>Acer campestre</v>
          </cell>
          <cell r="C1585" t="str">
            <v>L.</v>
          </cell>
          <cell r="D1585" t="str">
            <v>naverlønn</v>
          </cell>
          <cell r="E1585">
            <v>63516</v>
          </cell>
          <cell r="F1585">
            <v>103556</v>
          </cell>
          <cell r="G1585" t="str">
            <v>ExpertGroups/Karplanter/N</v>
          </cell>
          <cell r="H1585" t="str">
            <v>Karplanter</v>
          </cell>
          <cell r="I1585" t="str">
            <v>Karplanter</v>
          </cell>
          <cell r="J1585" t="str">
            <v>AlienSpecie</v>
          </cell>
          <cell r="N1585">
            <v>3</v>
          </cell>
          <cell r="Q1585">
            <v>1</v>
          </cell>
          <cell r="T1585" t="str">
            <v>LO</v>
          </cell>
          <cell r="U1585">
            <v>2</v>
          </cell>
          <cell r="V1585" t="str">
            <v>3A,1</v>
          </cell>
          <cell r="X1585">
            <v>2</v>
          </cell>
          <cell r="Y1585">
            <v>3</v>
          </cell>
          <cell r="Z1585">
            <v>1</v>
          </cell>
          <cell r="AA1585">
            <v>1873</v>
          </cell>
          <cell r="AB1585" t="str">
            <v>terrestrial</v>
          </cell>
          <cell r="AD1585" t="str">
            <v>unknown</v>
          </cell>
          <cell r="AE1585" t="str">
            <v>yes</v>
          </cell>
          <cell r="AF1585" t="str">
            <v>unknown</v>
          </cell>
          <cell r="AG1585">
            <v>1882</v>
          </cell>
          <cell r="AH1585" t="str">
            <v>Oslo: Etterstad</v>
          </cell>
          <cell r="AI1585">
            <v>30</v>
          </cell>
          <cell r="AJ1585" t="str">
            <v>V</v>
          </cell>
          <cell r="AL1585">
            <v>3</v>
          </cell>
          <cell r="AM1585" t="str">
            <v>importDirect</v>
          </cell>
          <cell r="AN1585">
            <v>4</v>
          </cell>
          <cell r="AO1585" t="str">
            <v>introductionEscaped,spreadNaturalDispersal</v>
          </cell>
          <cell r="AP1585" t="str">
            <v>Øs,OsA,Bu,Ve,Te,Aa,Va,Ro,Ho</v>
          </cell>
          <cell r="AQ1585">
            <v>152</v>
          </cell>
          <cell r="AR1585">
            <v>3</v>
          </cell>
          <cell r="AS1585">
            <v>456</v>
          </cell>
          <cell r="AT1585">
            <v>60000</v>
          </cell>
          <cell r="AU1585">
            <v>700</v>
          </cell>
          <cell r="AV1585">
            <v>10</v>
          </cell>
          <cell r="AW1585" t="str">
            <v>Ingen kjent effekt</v>
          </cell>
          <cell r="AX1585" t="str">
            <v>Ingen kjent effekt</v>
          </cell>
          <cell r="BC1585" t="str">
            <v>Ingen kjent effekt</v>
          </cell>
          <cell r="BD1585" t="str">
            <v>Ingen kjent effekt</v>
          </cell>
          <cell r="BE1585" t="str">
            <v>no</v>
          </cell>
          <cell r="BF1585" t="str">
            <v>no</v>
          </cell>
          <cell r="BG1585" t="str">
            <v>V</v>
          </cell>
          <cell r="BK1585" t="str">
            <v>temperate_nemoral:Europe,Asia|subtropic_mediterranean:Europe,Asia,Africa</v>
          </cell>
          <cell r="BM1585" t="str">
            <v>temperate_nemoral:Europe,Asia,NorthAndCentralAmerica|subtropic_mediterranean:Europe,Asia,Africa</v>
          </cell>
          <cell r="BO1585">
            <v>3</v>
          </cell>
          <cell r="BR1585" t="str">
            <v>RedListCategoryLevel</v>
          </cell>
          <cell r="BT1585">
            <v>2</v>
          </cell>
          <cell r="BW1585" t="str">
            <v>SpreadYearlyIncreaseObservations</v>
          </cell>
          <cell r="BX1585">
            <v>71</v>
          </cell>
          <cell r="BY1585">
            <v>1</v>
          </cell>
          <cell r="CB1585" t="str">
            <v>T4,T35</v>
          </cell>
          <cell r="CC1585">
            <v>1</v>
          </cell>
          <cell r="CH1585">
            <v>1</v>
          </cell>
          <cell r="CM1585">
            <v>1</v>
          </cell>
          <cell r="CQ1585">
            <v>1</v>
          </cell>
          <cell r="CU1585">
            <v>1</v>
          </cell>
          <cell r="CX1585">
            <v>0</v>
          </cell>
          <cell r="CY1585">
            <v>1</v>
          </cell>
          <cell r="DB1585">
            <v>0</v>
          </cell>
          <cell r="DC1585" t="str">
            <v>Naverlønn &lt;em&gt;Acer campestre&lt;/em&gt; er et langlevd tre som formerer seg seksuelt med frø. Fruktene har vinge og spres med vind over korte distanser, kanskje opp til 50-100 m. Naverlønn er viltvoksende i Vest-Asia og i Europa nord til Skottland, Danmark og Skåne. Arten ble opprinnelig innført som prydtre i Norge, sannsynligvis rundt midten av 1800-tallet, i beskjeden skala. Den etablerer seg best i lågurtskog på nokså tørr mark.</v>
          </cell>
          <cell r="DD1585" t="str">
            <v>&lt;p&gt;Naverlønn ble først samlet fra Bergen i 1873 og 1876, men disse innsamlingene anses å stamme fra plantete trær. Funnene i Oslo (Etterstad) i 1882 og 1883 antas å være bygd på forvillede trær. Funn i Ak Asker i 1888 i veikant er av opplagt forvillet plante. De påfølgende tiårene kommer flere funn av forvillede planter også fra VA Mandal, AA Arendal, og Ho Bergen. Arten ser ut til å å ha vært i spredning hovedsakelig på Bygdøy i Oslo. Ellers er det kun beskjeden spredning. Det antatt potensielle utbredelsesområdet omfatter bare de varmere delene av boreonemoral sone i Sørøst-Norge og på Sørlandet og kanskje Vestlandet nord til Møre og Romsdal, og artens langsomme ekspansjon gjør at vi forventer at det tar meget lang tid å fylle dette. Arten vil kunne profittere på temperaturøkning og utvidet vekstsesong.&lt;/p&gt;&lt;p&gt;Arten er funnet på veikanter men også naturalisert i ulike skogstyper, særlig tørre lågurttyper med furu eller edelløvtrær. Den har hatt en langsom, men jamn ekspansjon fra 1880-tallet, med første effektive etableringer i Oslo. På steder der den etableres, ekspanderer den langsomt. Hoveddelen av dagens utbredelsesmønster i Norge skyldes separate etableringer. Potensialet for spredning er absolutt latent: mengder av frøplanter er observert under store naverlønn-trær i alle fall i Oslo.&lt;/p&gt;&lt;p&gt;Det kan også være at naverlønn greier å ta seg inn i landet ved egen maskin ved et framtidig mildere klima, dvs. at den går over fra å være en fremmed til å bli en hjemlig art.&lt;br/&gt;&lt;/p&gt;</v>
          </cell>
          <cell r="DE1585" t="str">
            <v>Arten sprer seg fra beplantninger ved vindspredning av fruktene.</v>
          </cell>
          <cell r="DF1585" t="str">
            <v>Invasjonspotensialet er moderat, en kombinasjon av moderat median levetid, men begrenset ekspansjonshastighet. Arten har et midlere tall etablerte forekomster, men har hatt låg ekspansjonshastighet gjennom hele perioden arten har vært i norsk natur (snart 150 år).</v>
          </cell>
          <cell r="DG1585" t="str">
            <v>Arten vurderes til ikke å ha noen kjent negativ økologisk effekt. Arten har liten påvisbar effekt på de naturtyper der den etableres: den er lite plasskrevende og blir aldri dominerende. &lt;i&gt;Acer&lt;/i&gt;-arter har vært angitt å ha allelopatiske effekter, men vi finner lite litteraturbelegg for dette, og uansett så opptrer naverlønn i så små mengder at effekten må være ubetydelig.</v>
          </cell>
          <cell r="DH1585" t="str">
            <v>&lt;p&gt;Naverlønn blir vurdert til lav risiko i norsk natur på grunn av et moderat invasjonspotensial og ingen kjente negative økologiske effekter.&lt;/p&gt;</v>
          </cell>
          <cell r="DI1585">
            <v>0</v>
          </cell>
        </row>
        <row r="1586">
          <cell r="B1586" t="str">
            <v>Aesculus ×carnea</v>
          </cell>
          <cell r="C1586" t="str">
            <v>Hayne</v>
          </cell>
          <cell r="D1586" t="str">
            <v>rød hestekastanje</v>
          </cell>
          <cell r="E1586">
            <v>130068</v>
          </cell>
          <cell r="F1586">
            <v>103563</v>
          </cell>
          <cell r="G1586" t="str">
            <v>ExpertGroups/Karplanter/N</v>
          </cell>
          <cell r="H1586" t="str">
            <v>Karplanter</v>
          </cell>
          <cell r="I1586" t="str">
            <v>Karplanter</v>
          </cell>
          <cell r="J1586" t="str">
            <v>NotApplicable</v>
          </cell>
          <cell r="M1586" t="str">
            <v>canNotEstablishWithin50years</v>
          </cell>
          <cell r="AB1586" t="str">
            <v>terrestrial</v>
          </cell>
          <cell r="AD1586" t="str">
            <v>unknown</v>
          </cell>
          <cell r="AE1586" t="str">
            <v>no</v>
          </cell>
          <cell r="AF1586" t="str">
            <v>unknown</v>
          </cell>
          <cell r="AI1586">
            <v>30</v>
          </cell>
          <cell r="AW1586" t="str">
            <v>Ingen kjent effekt</v>
          </cell>
          <cell r="AX1586" t="str">
            <v>Ingen kjent effekt</v>
          </cell>
          <cell r="BC1586" t="str">
            <v>Ingen kjent effekt</v>
          </cell>
          <cell r="BD1586" t="str">
            <v>Ingen kjent effekt</v>
          </cell>
          <cell r="BK1586" t="str">
            <v>unknown:Europe,NorthAndCentralAmerica</v>
          </cell>
          <cell r="BM1586" t="str">
            <v>temperate_nemoral:Europe,NorthAndCentralAmerica</v>
          </cell>
          <cell r="DI1586">
            <v>0</v>
          </cell>
        </row>
        <row r="1587">
          <cell r="B1587" t="str">
            <v>Asparagus officinalis</v>
          </cell>
          <cell r="C1587" t="str">
            <v>L.</v>
          </cell>
          <cell r="D1587" t="str">
            <v>asparges</v>
          </cell>
          <cell r="E1587">
            <v>59392</v>
          </cell>
          <cell r="F1587">
            <v>99432</v>
          </cell>
          <cell r="G1587" t="str">
            <v>ExpertGroups/Karplanter/N</v>
          </cell>
          <cell r="H1587" t="str">
            <v>Karplanter</v>
          </cell>
          <cell r="I1587" t="str">
            <v>Karplanter</v>
          </cell>
          <cell r="J1587" t="str">
            <v>NotApplicable</v>
          </cell>
          <cell r="M1587" t="str">
            <v>traditionalProductionSpecie</v>
          </cell>
          <cell r="X1587">
            <v>2</v>
          </cell>
          <cell r="Y1587">
            <v>3</v>
          </cell>
          <cell r="Z1587">
            <v>1</v>
          </cell>
          <cell r="AA1587">
            <v>1733</v>
          </cell>
          <cell r="AB1587" t="str">
            <v>terrestrial</v>
          </cell>
          <cell r="AD1587" t="str">
            <v>origin,unknown</v>
          </cell>
          <cell r="AE1587" t="str">
            <v>yes</v>
          </cell>
          <cell r="AF1587" t="str">
            <v>unknown</v>
          </cell>
          <cell r="AG1587" t="str">
            <v>1820-1860</v>
          </cell>
          <cell r="AH1587" t="str">
            <v>Oslo: "Bækkelaget"</v>
          </cell>
          <cell r="AI1587">
            <v>10</v>
          </cell>
          <cell r="AJ1587" t="str">
            <v>V</v>
          </cell>
          <cell r="AW1587" t="str">
            <v>Ingen kjent effekt</v>
          </cell>
          <cell r="AX1587" t="str">
            <v>Økonomisk viktig grønnsakplante enkelte steder i Norge, men liten forbindelse mellom forvillete og dyrkete forekomster i dag.</v>
          </cell>
          <cell r="BC1587" t="str">
            <v>Ingen kjent effekt</v>
          </cell>
          <cell r="BD1587" t="str">
            <v>Ingen kjent effekt</v>
          </cell>
          <cell r="BK1587" t="str">
            <v>subtropic_mediterranean:Europe,Asia,Africa</v>
          </cell>
          <cell r="BM1587" t="str">
            <v>temperate_nemoral:Europe,Asia,Oceania,NorthAndCentralAmerica|subtropic_unspecified:Asia,Oceania,NorthAndCentralAmerica|subtropic_mediterranean:Europe,Africa</v>
          </cell>
          <cell r="DI1587">
            <v>2</v>
          </cell>
        </row>
        <row r="1588">
          <cell r="B1588" t="str">
            <v>Bergenia crassifolia</v>
          </cell>
          <cell r="C1588" t="str">
            <v>(L.) Fritsch</v>
          </cell>
          <cell r="D1588" t="str">
            <v>spadebergblom</v>
          </cell>
          <cell r="E1588">
            <v>63590</v>
          </cell>
          <cell r="F1588">
            <v>103630</v>
          </cell>
          <cell r="G1588" t="str">
            <v>ExpertGroups/Karplanter/N</v>
          </cell>
          <cell r="H1588" t="str">
            <v>Karplanter</v>
          </cell>
          <cell r="I1588" t="str">
            <v>Karplanter</v>
          </cell>
          <cell r="J1588" t="str">
            <v>AlienSpecie</v>
          </cell>
          <cell r="N1588">
            <v>4</v>
          </cell>
          <cell r="O1588" t="str">
            <v>V</v>
          </cell>
          <cell r="Q1588">
            <v>2</v>
          </cell>
          <cell r="T1588" t="str">
            <v>HI</v>
          </cell>
          <cell r="U1588">
            <v>4</v>
          </cell>
          <cell r="V1588" t="str">
            <v>4B,2DE</v>
          </cell>
          <cell r="W1588" t="str">
            <v>LO</v>
          </cell>
          <cell r="X1588">
            <v>3</v>
          </cell>
          <cell r="Y1588">
            <v>4</v>
          </cell>
          <cell r="Z1588">
            <v>1</v>
          </cell>
          <cell r="AA1588">
            <v>1994</v>
          </cell>
          <cell r="AB1588" t="str">
            <v>terrestrial</v>
          </cell>
          <cell r="AD1588" t="str">
            <v>unknown</v>
          </cell>
          <cell r="AE1588" t="str">
            <v>yes</v>
          </cell>
          <cell r="AF1588" t="str">
            <v>unknown</v>
          </cell>
          <cell r="AG1588">
            <v>2002</v>
          </cell>
          <cell r="AH1588" t="str">
            <v>Øf Moss: Kambo</v>
          </cell>
          <cell r="AI1588">
            <v>10</v>
          </cell>
          <cell r="AJ1588" t="str">
            <v>V</v>
          </cell>
          <cell r="AL1588">
            <v>1</v>
          </cell>
          <cell r="AM1588" t="str">
            <v>importDirect</v>
          </cell>
          <cell r="AN1588">
            <v>3</v>
          </cell>
          <cell r="AO1588" t="str">
            <v>introductionEscaped,spreadTransportpollution</v>
          </cell>
          <cell r="AP1588" t="str">
            <v>Øs,OsA,He,Op,Bu,Ve,Te,Aa,Va,St,Tr</v>
          </cell>
          <cell r="AQ1588">
            <v>172</v>
          </cell>
          <cell r="AR1588">
            <v>5</v>
          </cell>
          <cell r="AS1588">
            <v>860</v>
          </cell>
          <cell r="AT1588">
            <v>240000</v>
          </cell>
          <cell r="AU1588">
            <v>1200</v>
          </cell>
          <cell r="AV1588">
            <v>50</v>
          </cell>
          <cell r="AW1588" t="str">
            <v>Ingen kjent effekt</v>
          </cell>
          <cell r="AX1588" t="str">
            <v>Ingen kjent effekt</v>
          </cell>
          <cell r="BC1588" t="str">
            <v>Ingen kjent effekt</v>
          </cell>
          <cell r="BD1588" t="str">
            <v>Ingen kjent effekt</v>
          </cell>
          <cell r="BE1588" t="str">
            <v>no</v>
          </cell>
          <cell r="BF1588" t="str">
            <v>no</v>
          </cell>
          <cell r="BI1588" t="str">
            <v>V</v>
          </cell>
          <cell r="BK1588" t="str">
            <v>temperate_boreal:Asia|temperate_nemoral:Asia</v>
          </cell>
          <cell r="BM1588" t="str">
            <v>temperate_boreal:Europe,Asia|temperate_nemoral:Europe,Asia</v>
          </cell>
          <cell r="BO1588">
            <v>3</v>
          </cell>
          <cell r="BP1588" t="str">
            <v>X</v>
          </cell>
          <cell r="BR1588" t="str">
            <v>RedListCategoryLevel</v>
          </cell>
          <cell r="BT1588">
            <v>4</v>
          </cell>
          <cell r="BV1588" t="str">
            <v>X</v>
          </cell>
          <cell r="BW1588" t="str">
            <v>SpreadYearlyIncreaseObservations</v>
          </cell>
          <cell r="BX1588">
            <v>518</v>
          </cell>
          <cell r="BY1588">
            <v>1</v>
          </cell>
          <cell r="CB1588" t="str">
            <v>T1,T2,T4,T40,T2,T1</v>
          </cell>
          <cell r="CC1588">
            <v>2</v>
          </cell>
          <cell r="CG1588" t="str">
            <v>T2</v>
          </cell>
          <cell r="CH1588">
            <v>2</v>
          </cell>
          <cell r="CL1588" t="str">
            <v>T2,T1,T2</v>
          </cell>
          <cell r="CM1588">
            <v>1</v>
          </cell>
          <cell r="CP1588" t="str">
            <v>Åpen grunnlendt kalkmark i boreonemoral sone</v>
          </cell>
          <cell r="CQ1588">
            <v>1</v>
          </cell>
          <cell r="CT1588" t="str">
            <v>T2,T1</v>
          </cell>
          <cell r="CU1588">
            <v>1</v>
          </cell>
          <cell r="CX1588">
            <v>0</v>
          </cell>
          <cell r="CY1588">
            <v>1</v>
          </cell>
          <cell r="DB1588">
            <v>0</v>
          </cell>
          <cell r="DC1588" t="str">
            <v>Spadebergblom &lt;i&gt;Bergenia crassifolia&lt;/i&gt; er en flerårig og langlevd urt med vegetativ vekst med krypende stengler. Den formerer seg med frø og ved avbrukne skudd-deler. Frøspredningen skjer passivt. Arten har vært spredt til naturen vesentlig ved hageutkast. Den okkuperer veiskråninger, bergflater og skogkanter der hageavfall blir droppet, i tillegg til avfallsdeponier.</v>
          </cell>
          <cell r="DD1588" t="str">
            <v>&lt;p&gt;Spadebergblom er nå funnet i storparten av fylkene nord til Troms, fra første funn i Sf Høyanger: Hålandslia i 1994 og VA Farsund: Persholmen i Eikvåg 1995. Mangelen i enkelte fylker skyldes trolig bare manglende registreringer. Den begynte å spre seg fra 1994, er allerede vidt utbredt, og har et moderat potensial for videre spredning.&lt;/p&gt;</v>
          </cell>
          <cell r="DE1588" t="str">
            <v>Arten er innført som hageplante og spredt ut i naturen vesentlig ved utkast fra hager. Noe frøspredning er antatt. Arten blir videre spredt ved at avbrukne skuddbiter rotslår og ved forflytning av jordmasser.</v>
          </cell>
          <cell r="DF1588" t="str">
            <v>Invasjonspotensialet er stort, med usikkerhet til moderat, som en kombinasjon av moderat (til lang) median levetid og høg (til moderat) ekspansjonshastighet (420-640 m/år). Arten invaderer grunnlende, hovedsakelig som resultat av hyppig (og ulovlig) dumping av hageavfall i naturen.</v>
          </cell>
          <cell r="DG1588" t="str">
            <v>Arten vurderes å ha en liten økologisk effekt ved at den fortrenger omtrent alle andre urteaktige karplanter der den etablerer seg, også sårbare og truete planter. De negative virkningene er foreløpig mest tydelige på grunnlendt kalkmark i Oslofeltet hvor arten lokalt fortrenger stedegne arter. Arten er angitt å hybridisere med hjertebergblom &lt;i&gt;Bergenia cordifolia &lt;/i&gt;(eller hybridene er innført, dyrket og spredt separat), men dette betyr ingen økt økologisk risiko fordi begge artene er fremmede.</v>
          </cell>
          <cell r="DH1588" t="str">
            <v>&lt;p&gt;Spadebergblom vurderes til høg økologisk risiko, med usikkerhet ned til låg risiko på grunn av usikkerhet omkring invasjonspotensialet. Dette er høgere kategori enn ved forrige vurderingsrunde i 2012, vesentlig på grunn av mange nye funn i de siste årene. Arten blir totalt dekkende der den etablerer seg - dvs. at den fortrenger alt - men spres i litt mindre omfang enn slektningen hjertebergblom &lt;em&gt;B. cordifolia&lt;/em&gt;, i hvert fall foreløpig. Det er foreløpig ikke grunnlag for å anta at den er noe stort problem i norsk natur, men i et 50-års perspektiv blir den noe mer risikofylt.&lt;br/&gt;&lt;/p&gt;</v>
          </cell>
          <cell r="DI1588">
            <v>0</v>
          </cell>
        </row>
        <row r="1589">
          <cell r="B1589" t="str">
            <v>Cymbalaria muralis</v>
          </cell>
          <cell r="C1589" t="str">
            <v>P.Gaertn., B.Mey. &amp; Scherb.</v>
          </cell>
          <cell r="D1589" t="str">
            <v>murtorskemunn</v>
          </cell>
          <cell r="E1589">
            <v>132111</v>
          </cell>
          <cell r="F1589">
            <v>102500</v>
          </cell>
          <cell r="G1589" t="str">
            <v>ExpertGroups/Karplanter/N</v>
          </cell>
          <cell r="H1589" t="str">
            <v>Karplanter</v>
          </cell>
          <cell r="I1589" t="str">
            <v>Karplanter</v>
          </cell>
          <cell r="J1589" t="str">
            <v>AlienSpecie</v>
          </cell>
          <cell r="N1589">
            <v>4</v>
          </cell>
          <cell r="O1589" t="str">
            <v>V</v>
          </cell>
          <cell r="Q1589">
            <v>1</v>
          </cell>
          <cell r="T1589" t="str">
            <v>PH</v>
          </cell>
          <cell r="U1589">
            <v>3</v>
          </cell>
          <cell r="V1589" t="str">
            <v>4A,1</v>
          </cell>
          <cell r="W1589" t="str">
            <v>LO</v>
          </cell>
          <cell r="X1589">
            <v>3</v>
          </cell>
          <cell r="Y1589">
            <v>4</v>
          </cell>
          <cell r="Z1589">
            <v>1</v>
          </cell>
          <cell r="AA1589">
            <v>1852</v>
          </cell>
          <cell r="AB1589" t="str">
            <v>terrestrial</v>
          </cell>
          <cell r="AD1589" t="str">
            <v>origin</v>
          </cell>
          <cell r="AE1589" t="str">
            <v>yes</v>
          </cell>
          <cell r="AF1589" t="str">
            <v>unknown</v>
          </cell>
          <cell r="AG1589">
            <v>1868</v>
          </cell>
          <cell r="AH1589" t="str">
            <v>Ho Bergen: Stranden</v>
          </cell>
          <cell r="AI1589">
            <v>5</v>
          </cell>
          <cell r="AJ1589" t="str">
            <v>V</v>
          </cell>
          <cell r="AL1589">
            <v>2</v>
          </cell>
          <cell r="AM1589" t="str">
            <v>importDirect</v>
          </cell>
          <cell r="AN1589">
            <v>3</v>
          </cell>
          <cell r="AO1589" t="str">
            <v>introductionEscaped,introductionStowaway,spreadNaturalDispersal</v>
          </cell>
          <cell r="AP1589" t="str">
            <v>Øs,OsA,He,Op,Bu,Ve,Te,Aa,Va,Ro,Ho,Sf,Mr,St,Nt,No,Tr</v>
          </cell>
          <cell r="AQ1589">
            <v>800</v>
          </cell>
          <cell r="AR1589">
            <v>5</v>
          </cell>
          <cell r="AS1589">
            <v>4000</v>
          </cell>
          <cell r="AT1589">
            <v>310000</v>
          </cell>
          <cell r="AU1589">
            <v>8000</v>
          </cell>
          <cell r="AV1589">
            <v>50</v>
          </cell>
          <cell r="AW1589" t="str">
            <v>Ingen kjent effekt</v>
          </cell>
          <cell r="AX1589" t="str">
            <v>Ingen kjent effekt</v>
          </cell>
          <cell r="BC1589" t="str">
            <v>Ingen kjent effekt</v>
          </cell>
          <cell r="BD1589" t="str">
            <v>Ingen kjent effekt</v>
          </cell>
          <cell r="BE1589" t="str">
            <v>no</v>
          </cell>
          <cell r="BF1589" t="str">
            <v>no</v>
          </cell>
          <cell r="BK1589" t="str">
            <v>temperate_nemoral:Europe|subtropic_mediterranean:Europe,Asia,Africa</v>
          </cell>
          <cell r="BM1589" t="str">
            <v>temperate_boreal:Europe|temperate_nemoral:Europe,Asia,Oceania,NorthAndCentralAmerica|subtropic_mediterranean:Europe,Asia,Africa,Oceania,NorthAndCentralAmerica,SouthAmerica</v>
          </cell>
          <cell r="BO1589">
            <v>4</v>
          </cell>
          <cell r="BR1589" t="str">
            <v>RedListCategoryLevel</v>
          </cell>
          <cell r="BT1589">
            <v>3</v>
          </cell>
          <cell r="BV1589" t="str">
            <v>X</v>
          </cell>
          <cell r="BW1589" t="str">
            <v>SpreadYearlyIncreaseObservations</v>
          </cell>
          <cell r="BX1589">
            <v>179</v>
          </cell>
          <cell r="BY1589">
            <v>1</v>
          </cell>
          <cell r="CB1589" t="str">
            <v>T1,T2,T35,T37,T40,T42,T39</v>
          </cell>
          <cell r="CC1589">
            <v>1</v>
          </cell>
          <cell r="CH1589">
            <v>1</v>
          </cell>
          <cell r="CM1589">
            <v>1</v>
          </cell>
          <cell r="CQ1589">
            <v>1</v>
          </cell>
          <cell r="CU1589">
            <v>1</v>
          </cell>
          <cell r="CX1589">
            <v>0</v>
          </cell>
          <cell r="CY1589">
            <v>1</v>
          </cell>
          <cell r="DB1589">
            <v>0</v>
          </cell>
          <cell r="DC1589" t="str">
            <v>Murtorskemunn &lt;i&gt;Cymbalaria muralis &lt;/i&gt;er en flerårig urt, med rikelig frøsetting. Frøene spres med maur, dvs. over korte distanser. Arten er europeisk og mediterran og kom først inn med ballastjord, siden som hageplante brukt i murer og bergsprekker, og dette er hoved-naturtypene også for forvillete planter. Maurene drar frøene inn i sprekker i berg/mur.</v>
          </cell>
          <cell r="DD1589" t="str">
            <v>&lt;p&gt;Murtorskemunn er kommet inn på to måter, med ballastjord i siste halvdel av 1800-tallet og på tidlig 1900-tall, og som prydplante som forviller seg i mursprekker og mellom steiner. Ballast-innførselen synes å ha vært den første med funn på ballastplasser i 1867 (Ho Bergen), 1878 (Øf Fredrikstad), 1884 (Oslo) og 1889 (AA Tvedestrand). Det er uvisst om det første funnet utafor en ballastplass, på Møhlenpris i Bergen i 1886, skyldes spredning med ballastjord eller ikke. Det neste funnet utafor ballastplasser stammer imidlertid nokså sikkert fra spredning fra dyrkning, på Utstein kloster på Mosterøy i Ro Rennesøy i 1894 (og hit valfartet botanikere i over 80 år for å se bl.a. denne planten). Arten var en sjelden raritet fram til 1950 da den begynte å spre seg sterkt og raskt, trolig på grunn av mer dyrkning av den i hager. Frøene spres med maur, noe som er en langsom spredningsmåte, slik at den geografiske hovedspredningen ene og alene skyldes enkeltepisoder av forvilling fra utallige hager. Arten mer enn fordoblet antall forekomster hvert 20. år fram til 2016. Den har fortsatt stort rom for fortetning, men inntar nå omtrent hele sitt antatt potensielle utbredelsesområde, i ikke for vinterkalde strøk nord til Troms og i innlandet inn til Mjøsområdet.&lt;/p&gt;</v>
          </cell>
          <cell r="DE1589" t="str">
            <v>Arten er kommet inn med ballastjord og innført som hageplante og forvillet. Forvillingen skjer hovedsakelig med frøspredning, i mindre grad ved utkast.</v>
          </cell>
          <cell r="DF1589" t="str">
            <v>Invasjonspotensialet er stort, med usikkerhet ned til moderat, som en kombinasjon av lang median levetid, men moderat (til begrenset) ekspansjonshastighet. Arten fyller allerede sitt potensielle utbredelsesområde (polygon, alle fylker nord til Troms).</v>
          </cell>
          <cell r="DG1589" t="str">
            <v>Ingen kjent negativ økologisk effekt er knyttet til arten. Denne arten, med preferanse for murer og bergsprekker, fortrenger ikke noe som helst.</v>
          </cell>
          <cell r="DH1589" t="str">
            <v>&lt;p&gt;Murtorskemunn vurderes til potensielt høg økologisk risiko, med usikkerhet til låg risiko, og bare på grunn av invasjonspotensialet. Arten er i tydelig ekspansjon og er blitt vanlig i mange kystbyer sørpå og på søndre Østlandet. Til tross for at den opptrer i store mengder, så gjør den trolig ingen økologisk skade. Av kvartærgeologiske årsaker er Norge og de andre nedisete områdene meget fattige på planter som spesialiserer seg på bergsprekker og maurspredning. Murtorskemunn inntar derfor en tom nisje, uten å skade andre planter (eller dyr) i noen merkbar grad.&lt;/p&gt;</v>
          </cell>
          <cell r="DI1589">
            <v>0</v>
          </cell>
        </row>
        <row r="1590">
          <cell r="B1590" t="str">
            <v>Daucus carota carota</v>
          </cell>
          <cell r="D1590" t="str">
            <v>villgulrot</v>
          </cell>
          <cell r="E1590">
            <v>60274</v>
          </cell>
          <cell r="F1590">
            <v>100314</v>
          </cell>
          <cell r="G1590" t="str">
            <v>ExpertGroups/Karplanter/N</v>
          </cell>
          <cell r="H1590" t="str">
            <v>Karplanter</v>
          </cell>
          <cell r="I1590" t="str">
            <v>Karplanter</v>
          </cell>
          <cell r="J1590" t="str">
            <v>AlienSpecie</v>
          </cell>
          <cell r="N1590">
            <v>3</v>
          </cell>
          <cell r="P1590" t="str">
            <v>V</v>
          </cell>
          <cell r="Q1590">
            <v>1</v>
          </cell>
          <cell r="T1590" t="str">
            <v>LO</v>
          </cell>
          <cell r="U1590">
            <v>2</v>
          </cell>
          <cell r="V1590" t="str">
            <v>3A,1</v>
          </cell>
          <cell r="W1590" t="str">
            <v>PH</v>
          </cell>
          <cell r="X1590">
            <v>2</v>
          </cell>
          <cell r="Y1590">
            <v>3</v>
          </cell>
          <cell r="Z1590">
            <v>1</v>
          </cell>
          <cell r="AA1590">
            <v>1857</v>
          </cell>
          <cell r="AB1590" t="str">
            <v>terrestrial</v>
          </cell>
          <cell r="AD1590" t="str">
            <v>unknown</v>
          </cell>
          <cell r="AE1590" t="str">
            <v>yes</v>
          </cell>
          <cell r="AF1590" t="str">
            <v>unknown</v>
          </cell>
          <cell r="AG1590">
            <v>1857</v>
          </cell>
          <cell r="AH1590" t="str">
            <v>Oslo: Frøen (ugræs i agre) og Ladegaardsøen (= Bygdø)</v>
          </cell>
          <cell r="AI1590">
            <v>2</v>
          </cell>
          <cell r="AJ1590" t="str">
            <v>V</v>
          </cell>
          <cell r="AN1590">
            <v>2</v>
          </cell>
          <cell r="AO1590" t="str">
            <v>introductionTransportpollution,spreadNaturalDispersal</v>
          </cell>
          <cell r="AP1590" t="str">
            <v>Øs,OsA,He,Op,Bu,Ve,Te,Aa,Va,Ro,Ho,Sf,Mr,St,Tr</v>
          </cell>
          <cell r="AQ1590">
            <v>648</v>
          </cell>
          <cell r="AR1590">
            <v>5</v>
          </cell>
          <cell r="AS1590">
            <v>3240</v>
          </cell>
          <cell r="AT1590">
            <v>136000</v>
          </cell>
          <cell r="AU1590">
            <v>4000</v>
          </cell>
          <cell r="AV1590">
            <v>90</v>
          </cell>
          <cell r="AW1590" t="str">
            <v>Ingen kjent effekt</v>
          </cell>
          <cell r="AX1590" t="str">
            <v>Ingen kjent effekt</v>
          </cell>
          <cell r="BC1590" t="str">
            <v>Ingen kjent effekt</v>
          </cell>
          <cell r="BD1590" t="str">
            <v>Ingen kjent effekt</v>
          </cell>
          <cell r="BE1590" t="str">
            <v>no</v>
          </cell>
          <cell r="BF1590" t="str">
            <v>no</v>
          </cell>
          <cell r="BG1590" t="str">
            <v>V</v>
          </cell>
          <cell r="BK1590" t="str">
            <v>temperate_nemoral:Europe,Asia|subtropic_mediterranean:Europe,Asia,Africa</v>
          </cell>
          <cell r="BM1590" t="str">
            <v>temperate_nemoral:Europe,Asia,Africa,Oceania,NorthAndCentralAmerica|subtropic_unspecified:SouthAmerica|subtropic_mediterranean:Europe,Asia,Africa,Oceania,NorthAndCentralAmerica|subtropic_caperegion:Africa|subtropic_highlands:Africa,SouthAmerica</v>
          </cell>
          <cell r="BO1590">
            <v>4</v>
          </cell>
          <cell r="BR1590" t="str">
            <v>RedListCategoryLevel</v>
          </cell>
          <cell r="BT1590">
            <v>2</v>
          </cell>
          <cell r="BU1590" t="str">
            <v>X</v>
          </cell>
          <cell r="BW1590" t="str">
            <v>SpreadYearlyIncreaseObservations</v>
          </cell>
          <cell r="BX1590">
            <v>137</v>
          </cell>
          <cell r="BY1590">
            <v>1</v>
          </cell>
          <cell r="CB1590" t="str">
            <v>T29,T35,T40,T2,T40,T32</v>
          </cell>
          <cell r="CC1590">
            <v>1</v>
          </cell>
          <cell r="CH1590">
            <v>1</v>
          </cell>
          <cell r="CM1590">
            <v>1</v>
          </cell>
          <cell r="CP1590" t="str">
            <v>Åpen grunnlendt kalkmark i boreonemoral sone</v>
          </cell>
          <cell r="CQ1590">
            <v>1</v>
          </cell>
          <cell r="CU1590">
            <v>1</v>
          </cell>
          <cell r="CX1590">
            <v>0</v>
          </cell>
          <cell r="CY1590">
            <v>1</v>
          </cell>
          <cell r="DB1590">
            <v>0</v>
          </cell>
          <cell r="DC1590" t="str">
            <v>Villgulrot&lt;i&gt; Daucus carota&lt;/i&gt; ssp. &lt;i&gt;carota&lt;/i&gt; er toårig plante som opprinnelig kommer fra Sør- og Mellom-Europa og Middelhavsområdet. Arten har god frøreproduksjon, og delfruktene spres passivt og med dyr.</v>
          </cell>
          <cell r="DD1590" t="str">
            <v>&lt;p&gt;Villgulrot kom inn med grasfrø rundt midten av 1800-tallet, først notert i Oslo der den umiddelbart etablerte seg på tørr slåttemark, og i Bu Modum. Arten ble nokså hyppig i Oslo, Bærum og Asker og fikk minst 13 distinkte delpopulasjoner i løpet av få år. Innen 1900 var planten funnet i nesten alle fylker den er kjent fra i perioden etterpå, men stabil eller semi-stabil forekomst har den bare hatt i de søndre Østlandsfylkene: Østfold, Akershus (bare Osloregionen og spesielt Asker), Buskerud (Ringerike-Lier-Drammen), Vestfold, og kanskje Telemark (Porsgrunn-Bamble) og Agderfylkene (kystbyene). Planten har hatt en overraskende jamt funnfrekvens - fra ca. 1875 til i dag - og jamt antall forekomster, uten noen merkbar økning eller tilbakegang, men den har hatt hyppige lokale forflytninger. Delpopulasjoner har oppstått, blomstret opp, eksistert noen år eller tiår, og så forsvunnet igjen, gjennom hele perioden. Villgulrot er ved grensa for sin potensielle utbredelse i Norge og vil kunne favoriseres meget sterkt av bare litt økning i sommertemperatur. Den er mye vanligere, og mer stabil, bare litt sørover i Sverige.&lt;/p&gt;</v>
          </cell>
          <cell r="DE1590" t="str">
            <v>Planten har trolig kommet inn fra Tyskland, Danmark eller Sverige med grasfrø og med ulike transporter.</v>
          </cell>
          <cell r="DF1590" t="str">
            <v>Invasjonspotensialet er moderat, med usikkerhet til stort, som en kombinasjon av lang median levetid, men begrenset (til moderat) ekspansjonshastighet. Mange av forekomstene forsvinner etter noen år, men arten som sådan har likevel hatt en langsom, men jevn økning i hele perioden.</v>
          </cell>
          <cell r="DG1590" t="str">
            <v>Planten slår til på skrotemark i vid betydning, særlig veikanter, og på tørre, baserike grasbakker. Den kan danne ganske omfattende bestander, men de forsvinner eller reduseres ofte etter noen år, og det ser ikke ut til at den gjør noen skade.</v>
          </cell>
          <cell r="DH1590" t="str">
            <v>&lt;p&gt;Villgulrot vurderes til lav økologisk risiko, med usikkerhet til potensielt høy risiko, ut fra invasjonspotensialet alene.&lt;/p&gt;</v>
          </cell>
          <cell r="DI1590">
            <v>3</v>
          </cell>
        </row>
        <row r="1591">
          <cell r="B1591" t="str">
            <v>Laburnum ×watereri</v>
          </cell>
          <cell r="C1591" t="str">
            <v>(Wettst.) Dippel</v>
          </cell>
          <cell r="D1591" t="str">
            <v>hybridgullregn</v>
          </cell>
          <cell r="E1591">
            <v>133988</v>
          </cell>
          <cell r="F1591">
            <v>101940</v>
          </cell>
          <cell r="G1591" t="str">
            <v>ExpertGroups/Karplanter/N</v>
          </cell>
          <cell r="H1591" t="str">
            <v>Karplanter</v>
          </cell>
          <cell r="I1591" t="str">
            <v>Karplanter</v>
          </cell>
          <cell r="J1591" t="str">
            <v>AlienSpecie</v>
          </cell>
          <cell r="N1591">
            <v>3</v>
          </cell>
          <cell r="Q1591">
            <v>2</v>
          </cell>
          <cell r="T1591" t="str">
            <v>LO</v>
          </cell>
          <cell r="U1591">
            <v>2</v>
          </cell>
          <cell r="V1591" t="str">
            <v>3AB,2D</v>
          </cell>
          <cell r="X1591">
            <v>3</v>
          </cell>
          <cell r="Y1591">
            <v>4</v>
          </cell>
          <cell r="Z1591">
            <v>1</v>
          </cell>
          <cell r="AA1591">
            <v>1908</v>
          </cell>
          <cell r="AB1591" t="str">
            <v>terrestrial</v>
          </cell>
          <cell r="AD1591" t="str">
            <v>unknown</v>
          </cell>
          <cell r="AE1591" t="str">
            <v>yes</v>
          </cell>
          <cell r="AF1591" t="str">
            <v>yes</v>
          </cell>
          <cell r="AG1591">
            <v>1908</v>
          </cell>
          <cell r="AH1591" t="str">
            <v>Oslo: Bygdøy</v>
          </cell>
          <cell r="AI1591">
            <v>15</v>
          </cell>
          <cell r="AJ1591" t="str">
            <v>V</v>
          </cell>
          <cell r="AL1591">
            <v>2</v>
          </cell>
          <cell r="AM1591" t="str">
            <v>importDirect</v>
          </cell>
          <cell r="AN1591">
            <v>3</v>
          </cell>
          <cell r="AO1591" t="str">
            <v>introductionEscaped,spreadNaturalDispersal</v>
          </cell>
          <cell r="AP1591" t="str">
            <v>Øs,OsA,Bu,Ve,Te,Aa,Va,Ho,Mr,St,Nt,No</v>
          </cell>
          <cell r="AQ1591">
            <v>120</v>
          </cell>
          <cell r="AR1591">
            <v>5</v>
          </cell>
          <cell r="AS1591">
            <v>600</v>
          </cell>
          <cell r="AT1591">
            <v>166000</v>
          </cell>
          <cell r="AU1591">
            <v>1400</v>
          </cell>
          <cell r="AV1591">
            <v>40</v>
          </cell>
          <cell r="AW1591" t="str">
            <v>Mindre forgiftningsfare enn med foreldreartene, men også hybriden setter belger med en del frø.</v>
          </cell>
          <cell r="AX1591" t="str">
            <v>Ingen kjent effekt</v>
          </cell>
          <cell r="BC1591" t="str">
            <v>Ingen kjent effekt</v>
          </cell>
          <cell r="BD1591" t="str">
            <v>Ingen kjent effekt</v>
          </cell>
          <cell r="BE1591" t="str">
            <v>no</v>
          </cell>
          <cell r="BF1591" t="str">
            <v>no</v>
          </cell>
          <cell r="BG1591" t="str">
            <v>V</v>
          </cell>
          <cell r="BK1591" t="str">
            <v>unknown:Europe</v>
          </cell>
          <cell r="BM1591" t="str">
            <v>temperate_boreal:Europe|temperate_nemoral:Europe</v>
          </cell>
          <cell r="BO1591">
            <v>3</v>
          </cell>
          <cell r="BR1591" t="str">
            <v>RedListCategoryLevel</v>
          </cell>
          <cell r="BT1591">
            <v>3</v>
          </cell>
          <cell r="BV1591" t="str">
            <v>X</v>
          </cell>
          <cell r="BW1591" t="str">
            <v>SpreadYearlyIncreaseObservations</v>
          </cell>
          <cell r="BX1591">
            <v>185</v>
          </cell>
          <cell r="BY1591">
            <v>1</v>
          </cell>
          <cell r="CB1591" t="str">
            <v>T4-C-3,T4-C-4,T4-C-8,T4-C-19,T40,T43</v>
          </cell>
          <cell r="CC1591">
            <v>2</v>
          </cell>
          <cell r="CG1591" t="str">
            <v>T4-C-4,T4-C-8</v>
          </cell>
          <cell r="CH1591">
            <v>1</v>
          </cell>
          <cell r="CL1591" t="str">
            <v>T4-C-4,T4-C-8</v>
          </cell>
          <cell r="CM1591">
            <v>1</v>
          </cell>
          <cell r="CP1591" t="str">
            <v>Åpen grunnlendt kalkmark i boreonemoral sone</v>
          </cell>
          <cell r="CQ1591">
            <v>1</v>
          </cell>
          <cell r="CT1591" t="str">
            <v>T4-C-3,T4-C-4,T4-C-8,T4-C-19</v>
          </cell>
          <cell r="CU1591">
            <v>1</v>
          </cell>
          <cell r="CX1591">
            <v>0</v>
          </cell>
          <cell r="CY1591">
            <v>1</v>
          </cell>
          <cell r="DB1591">
            <v>0</v>
          </cell>
          <cell r="DC1591" t="str">
            <v>Hybridgullregn &lt;em&gt;Laburnum &lt;/em&gt;x &lt;em&gt;watereri &lt;/em&gt;er et ca. 6 m høyt tre. Det er en hybridart mellom de to mellom- og søreuropeiske artene gullregn &lt;em&gt;L. anagyroides&lt;/em&gt; og alpegullregn &lt;em&gt;L. alpinum. &lt;/em&gt;Stace et al (2015) hevder at hybriden ikke regenererer naturlig, og dette er bakgrunnen for at den de senere årene har blitt mer brukt. Denne hybridarten, og da først og fremst kultivaren &amp;#39:Vossii&amp;#39:, har langt på vei tatt over for de svært giftige foreldreartene som hagebusk/tre i nyplantinger. Både observasjoner av frukter og frø og økologisk opptreden tyder på en viss fruktsetting også hos hybridgullregn, men mye mindre enn hos foreldrene. Frøene spres nokså passivt, men ettersom dette er en høy busk skjer det en del vindspredning og kanskje noe spredning med fugl. Hybridgullregn har i liten grad etablert seg på annen mark enn ulike typer skrotemark. Noen få angivelser er fra kratt, småskog og skogkanter, oftest med preg av lågurtskog eller kalklågurtskog.</v>
          </cell>
          <cell r="DD1591" t="str">
            <v>&lt;p&gt;Hybridgullregn har hatt en jamn, langsom økning i antall forekomster og en jamn spredning til nye områder etter første dokumenterte etablering på Bygdøy i Oslo i 1908 og fram til ca 1980. Etter den tid har økningen vært sterkere, trolig i sammenheng med at den mindre farlige hybriden blir foretrukket som prydplante framfor dens meget giftige foreldrearter. Arten er nå kjent fra de fleste kystfylker nord til Nordland (Herøy), men ikke fra Hedmark og Oppland. Utbredelsen er svært ujamn, men dette kan også skyldes at få av de som registrerer planter, skiller mellom gullregn-artene (dvs. at &lt;i&gt;L. anagyroides&lt;/i&gt; blir over-registrert i forhold til de to andre).&lt;/p&gt;</v>
          </cell>
          <cell r="DE1591" t="str">
            <v>Arten er innført som hagebusk og spredt ut fra hager med frø, med vind og kanskje med fugl.</v>
          </cell>
          <cell r="DF1591" t="str">
            <v>Invasjonspotensialet er moderat, en kombinasjon av moderat median levetid og moderat (med usikkerhet til begrenset) ekspansjonshastighet (156-215 m/år). Den er kjent fra ca 32 forekomster (noe mer enn en fjerdedel så mange som hver av foreldreartene) og skårer dermed lavere på median levetid.</v>
          </cell>
          <cell r="DG1591" t="str">
            <v>Arten vurderes å ha en liten økologisk effekt. Den har nitrogenfiksering i røttene og endrer næringsinnholdet i jorda der den vokser, potensielt med endring i hele artssammensetningen av karplanter. Det gir imidlertid ikke utslag på tilstandsendring i naturtyper fordi de aktuelle naturtypene har store arealer og fordi hybridgullregn ikke opptrer i svært store mengder. På grunn av dårligere frøsetting enn hos foreldrene, sprer denne arten seg noe mindre ut i skog, men danner i noen tilfeller tette, rene bestander som fortrenger andre planter, inkludert enkelte forekomster av truede arter i lågurtskog og kalklågurtskog.</v>
          </cell>
          <cell r="DH1591" t="str">
            <v>&lt;p&gt;Hybridgullregn vurderes til låg økologisk risiko, som en kombinasjon av et moderat invasjonspotensial og en liten økologisk effekt. Artens begrensete frøformering, foreløpig dårlige evne til å innta mindre forstyrrete naturtyper, og relativt sparsomme forekomst, gjør at vi vurderer den til en mer begrenset risiko enn foreldrene. Dette er en noe annen vurdering enn i 2012 (som potensielt høg risiko), på grunn av endret beregningsmåte for invasjonspotensial og at vi nå antar den har noe økologisk effekt.&lt;/p&gt;&lt;p&gt;Det materialet som er vurdert, er det som er funnet spredt ut i norsk natur. Det omfatter muligens flere kultivarer som det ikke finnes datamateriale for å kunne vurdere separat.&lt;/p&gt;</v>
          </cell>
          <cell r="DI1591">
            <v>2</v>
          </cell>
        </row>
        <row r="1592">
          <cell r="B1592" t="str">
            <v>Rosa rugosa</v>
          </cell>
          <cell r="C1592" t="str">
            <v>Thunb.</v>
          </cell>
          <cell r="D1592" t="str">
            <v>rynkerose</v>
          </cell>
          <cell r="E1592">
            <v>63363</v>
          </cell>
          <cell r="F1592">
            <v>103403</v>
          </cell>
          <cell r="G1592" t="str">
            <v>ExpertGroups/Karplanter/N</v>
          </cell>
          <cell r="H1592" t="str">
            <v>Karplanter</v>
          </cell>
          <cell r="I1592" t="str">
            <v>Karplanter</v>
          </cell>
          <cell r="J1592" t="str">
            <v>AlienSpecie</v>
          </cell>
          <cell r="N1592">
            <v>4</v>
          </cell>
          <cell r="Q1592">
            <v>4</v>
          </cell>
          <cell r="T1592" t="str">
            <v>SE</v>
          </cell>
          <cell r="U1592">
            <v>5</v>
          </cell>
          <cell r="V1592" t="str">
            <v>4AB,4DEF</v>
          </cell>
          <cell r="X1592">
            <v>5</v>
          </cell>
          <cell r="Y1592">
            <v>4</v>
          </cell>
          <cell r="Z1592">
            <v>4</v>
          </cell>
          <cell r="AA1592">
            <v>1930</v>
          </cell>
          <cell r="AB1592" t="str">
            <v>terrestrial</v>
          </cell>
          <cell r="AD1592" t="str">
            <v>unknown</v>
          </cell>
          <cell r="AE1592" t="str">
            <v>yes</v>
          </cell>
          <cell r="AF1592" t="str">
            <v>yes</v>
          </cell>
          <cell r="AG1592">
            <v>1940</v>
          </cell>
          <cell r="AH1592" t="str">
            <v>Vf Larvik: Malmøya</v>
          </cell>
          <cell r="AI1592">
            <v>10</v>
          </cell>
          <cell r="AJ1592" t="str">
            <v>V</v>
          </cell>
          <cell r="AL1592">
            <v>1</v>
          </cell>
          <cell r="AM1592" t="str">
            <v>importDirect</v>
          </cell>
          <cell r="AN1592">
            <v>7</v>
          </cell>
          <cell r="AO1592" t="str">
            <v>introductionEscaped,introductionNaturalDispersal,spreadNaturalDispersal,introductionReleased,spreadTransportpollution</v>
          </cell>
          <cell r="AP1592" t="str">
            <v>Øs,OsA,He,Op,Bu,Ve,Te,Aa,Va,Ro,Ho,Sf,Mr,St,Nt,No,Tr,Fi</v>
          </cell>
          <cell r="AQ1592">
            <v>6220</v>
          </cell>
          <cell r="AR1592">
            <v>5</v>
          </cell>
          <cell r="AS1592">
            <v>31100</v>
          </cell>
          <cell r="AT1592">
            <v>380000</v>
          </cell>
          <cell r="AU1592">
            <v>120000</v>
          </cell>
          <cell r="AV1592">
            <v>20</v>
          </cell>
          <cell r="AW1592" t="str">
            <v>Ingen kjent effekt</v>
          </cell>
          <cell r="AX1592" t="str">
            <v>Ingen kjent effekt</v>
          </cell>
          <cell r="BC1592" t="str">
            <v>Ingen kjent effekt</v>
          </cell>
          <cell r="BD1592" t="str">
            <v>Ingen kjent effekt</v>
          </cell>
          <cell r="BE1592" t="str">
            <v>no</v>
          </cell>
          <cell r="BF1592" t="str">
            <v>no</v>
          </cell>
          <cell r="BI1592" t="str">
            <v>V</v>
          </cell>
          <cell r="BK1592" t="str">
            <v>temperate_boreal:Asia|temperate_nemoral:Asia</v>
          </cell>
          <cell r="BM1592" t="str">
            <v>temperate_boreal:Europe,Asia,NorthAndCentralAmerica|temperate_nemoral:Europe,Asia,Oceania,NorthAndCentralAmerica|subtropic_mediterranean:Europe</v>
          </cell>
          <cell r="BO1592">
            <v>4</v>
          </cell>
          <cell r="BR1592" t="str">
            <v>RedListCategoryLevel</v>
          </cell>
          <cell r="BT1592">
            <v>4</v>
          </cell>
          <cell r="BW1592" t="str">
            <v>SpreadYearlyIncreaseObservations</v>
          </cell>
          <cell r="BX1592">
            <v>1166</v>
          </cell>
          <cell r="BY1592">
            <v>3</v>
          </cell>
          <cell r="CB1592" t="str">
            <v>V8,T24-C-1,T6,T32,T29,T21,T1,T4,T35,T40,T21,T29</v>
          </cell>
          <cell r="CC1592">
            <v>4</v>
          </cell>
          <cell r="CF1592" t="str">
            <v>Phleum arenarium</v>
          </cell>
          <cell r="CH1592">
            <v>4</v>
          </cell>
          <cell r="CL1592" t="str">
            <v>T29,T21,T24-C-1,V8,T4</v>
          </cell>
          <cell r="CM1592">
            <v>4</v>
          </cell>
          <cell r="CP1592" t="str">
            <v>Sanddynemark,Sørlig etablert sanddynemark,Sørlig strandeng</v>
          </cell>
          <cell r="CQ1592">
            <v>2</v>
          </cell>
          <cell r="CT1592" t="str">
            <v>T29,T21,T21,T29</v>
          </cell>
          <cell r="CU1592">
            <v>1</v>
          </cell>
          <cell r="CX1592">
            <v>0</v>
          </cell>
          <cell r="CY1592">
            <v>1</v>
          </cell>
          <cell r="DB1592">
            <v>0</v>
          </cell>
          <cell r="DC1592" t="str">
            <v>Rynkerose &lt;em&gt;Rosa rugosa &lt;/em&gt;stammer fra Nordøst-Asia og er en 1-2 m høy busk med frøformering og med saftige frukter (nyper). Nypene kan spres med havstrømmer og med fugl. Arten er en vanlig og strukturerende art på havstrender der den kommer fra i Øst-Asia.</v>
          </cell>
          <cell r="DD1592" t="str">
            <v>&lt;p&gt;Rynkeroseble tatt inn til Norge som prydplante på 1800-tallet, men ble funnet forvillet først i 1930 (Vf Tønsberg: ved Jarlsberg) med neste funn i 1940 (Vf Larvik: Malmøya, her med sikker naturalisering). I neste 20 års-periode ble arten dokumentert med et tjuetalls spredte funn langs kysten i Østfold, Akershus med Oslo, Buskerud, Telemark og Agder-fylkene samt ett i MR Nesset: Eidsøra. Antall funn har så økt på nokså kraftig, spesielt langs kysten, men med første innlandsfunn i 1963 i Op Østre Toten, og den ble dokumentert så langt nord som No Bodø i 1965. Deretter har den økt på, med nye funn både langs kysten og i innlandet. Den er nå dokumentert fra alle fylker, inkludert Finnmark med ett belegg fra 2016 fra Alta. Arten blir stadig vanligere i områder der den allerede finnes, særlig i kyst- og fjordstrøk. Det er fortsatt litt rom for utbredelsesøkning, særlig i nord, og stort rom for arealfortetning.&lt;/p&gt;</v>
          </cell>
          <cell r="DE1592" t="str">
            <v>Arten spres kanskje med frø fra utallige plantninger i hager og anlegg (parker, veier, rundt næringsbygg m.m.), men hovedsakelig med havstrømmer som frakter deler av skudd- og rotsystemet (og også nyper) over lange distanser, ofte ut til ubebodde holmer og skjær. I tillegg kommer den høyst sannsynlig inn spontant med havstrømmer fra Vest-Sverige og Danmark (hvor den også er fremmed). Arten er også blitt plantet for stabilisering av sanddyner (bl.a. Ro Jæren). I innlandet spres den med fugl og med hageutkast langs veier og andre steder, der den kan etablere seg bare fra små biter av jordstengler. Den danner omfattende bestander ved hjelp av krypende jordstengler. De fleste av forekomstene i innlandet og langs vassdrag skyldes utkast fra hager og forflytning av jordmasser.</v>
          </cell>
          <cell r="DF1592" t="str">
            <v>Rynkerose har et stort invasjonspotensial: den skårer maksimum både på median levetid og ekspansjonshastighet. Den høye ekspansjonshastigheten (over 1000 m/år) er bl.a. knyttet til at den har mange spredningsmekanismer (se f.eks. Weidema 2006, Garbary et al. 2013) og mange spredningspunkter.</v>
          </cell>
          <cell r="DG1592" t="str">
            <v>Arten har svært stor negativ økologisk effekt på flere måter. Rynkerose er spesielt risikabel i strandsonen, hvor den fører til strukturendring gjennom sandstabilisering og hvor den konkurrerer og trenger ut en rekke sårbare og truete planter (sandtimotei &lt;i&gt;Phleum arenarium&lt;/i&gt; er brukt som eksempelart, blant svært mange alternativer). Arten er generelt ikke særlig risikabel i innlandet, med mulig unntak for strendene langs Mjøsa. Arten kan på få år danne omfattende bestander på mange typer mark, både fuktige og tørre steder: sand (bl.a. sanddyner, strandkanter), grus og stein, tangvoller, berg (strandberg) og annet grunnlende, på dypere jord (gammel eng og gressmark), skrotemark (veikanter, jernbaneskråninger, forbygninger) osv. &lt;br/&gt;Arten danner hybrider med flere andre roser, bl.a. trollnype &lt;i&gt;Rosa pimpinellifolia&lt;/i&gt; (VU) og kanelrose &lt;i&gt;R. majalis&lt;/i&gt; (LC), og hybridene synes å være fertile og kan ha tilbakekrysning, dvs. introgresjon. Rynkerose kan dermed være en kilde til genetisk forurensning av hjemlige arter, minst &amp;#233:n av dem sårbar, men vi har foreløpig ikke dokumentasjon på at slik introgresjon påvirker stedegne bestander av trollnype eller kanelrose i merkbar grad. Vi har derfor ikke vektlagt denne effekten.&lt;br/&gt;Rynkerose er meget hardfør. Rynkerose vokser raskt og kan på få år danne store bestander som fortrenger hjemlige arter. I Danmark er det påvist at den også påvirker leddyr-faunaen (se Elleriis et al. 2015).&lt;br/&gt;Fremmede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Denne effekten er ikke utslagsgivende for endelig risikokategori. &lt;br/&gt;</v>
          </cell>
          <cell r="DH1592" t="str">
            <v>&lt;p&gt;Rynkerose vurderes å medføre svært høy risiko i norsk natur: den har et stort invasjonspotensial og dessuten en rekke negative økologiske effekter knyttet til fortrengning og strukturendring av naturtyper, spesielt langs kysten, og kanskje også genetisk forurensning av hjemlige arter. Rynkerose står på listen over de 100 mest invasive artene (alle organismer) i Europa (databasen DAISIE). Arten har fått mye fokus: kartleggingsundersøkelser langs kysten av Norge utføres (se Bøhler 2013, 2014a og b), og det er fokus på bekjempelse av arten (se f.eks. Fløistad &amp; Nilsen 2009) med en egen handlingsplan DN 2013).&lt;/p&gt;&lt;p&gt;Risikovurderingen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Rynkerose &lt;i&gt;Rosa rugosa&lt;/i&gt; inngår dessuten i en rekke kultivarer av hybridopprinnelse, og disse ble i utgangspunktet unntatt fra forskriftene som kom i kjølvannet av forrige fremmedartsvurdering i 2012. Miljødirektoratet har nå bedt om en økologisk risikovurdering av en blanding av &lt;i&gt;Rosa rugosa&lt;/i&gt;-kultivarer og hybridkultivarer hvor &lt;i&gt;Rosa rugosa&lt;/i&gt; inngår. Det er sannsynlig at datamaterialet vi har brukt for &lt;i&gt;Rosa rugosa&lt;/i&gt;, faktisk også inneholder kultivarer og hybrider, da det trolig er vanskelig å skille mellom disse i materiale forvillet i naturen, særlig i vegetativt stadium. Følgende kultivarer ønskes vurdert (i tilfeller hvor kultivaren ikke er godkjent i RHS http://apps.rhs.org.uk/horticulturaldatabase/HortGenera.asp eller lignende er det godkjente navnet satt i parentes): &lt;b&gt;_x0019_ Agnes_x0019_ &lt;/b&gt; (hybridkultivar), &lt;b&gt;_x0019_ Alba_x0019_ &lt;/b&gt;, &lt;b&gt;_x0019_ Frau Dagmar Hastrup_x0019_ &lt;/b&gt; (hybridkultivar, akseptert i RHS under navnet _x0019_ Fru Dagmar Hastrup_x0019_ ), &lt;b&gt;_x0019_ Hansaland_x0019_ &lt;/b&gt; (hybridkultivar, også angitt under navnet _x0019_ Korhassi_x0019_ , hvorav ingen er akseptert i RHS), &lt;b&gt;_x0019_ F.J. Grootendorst_x0019_ &lt;/b&gt; (hybridkultivar, akseptert i RHS), &lt;b&gt;_x0019_ Moje Hammarberg_x0019_  &lt;/b&gt;(hybridkultivar, akseptert i RHS), &lt;b&gt;_x0019_ Signe Relander_x0019_ &lt;/b&gt; (hybridkultivar, finner den ikke i RHS men i annen litteratur), &lt;b&gt;_x0019_ Conrad Ferdinand Meyer_x0019_ &lt;/b&gt; (hybridkultivar, akseptert i RHS), &lt;b&gt;_x0019_ Sarah van Fleet_x0019_ &lt;/b&gt; (hybridkultivar, akseptert i RHS), &lt;b&gt;_x0019_ Schneezwerg_x0019_ &lt;/b&gt; (hybridkultivar, akseptert i RHS), &lt;b&gt;_x0019_ Dawson hybrid rugosa_x0019_ &lt;/b&gt; (ikke et akseptert navn, riktig navn er trolig _x0018_ G&amp;#233:n&amp;#233:ral Jacqueminot_x0019_ ), &lt;b&gt;_x0019_ Rugosa atropurpurea_x0019_ &lt;/b&gt; (hybrid-kultivar, akseptert i RHS), &lt;i&gt;Rosa rugosa&lt;/i&gt; &lt;b&gt;_x0019_ Flore Pleno_x0019_ &lt;/b&gt;, og det kan trolig være både fylte former av selve arten og sikkert også flere hybridkultivarer, &lt;b&gt;_x0019_ Rugosa johanna_x0019_ &lt;/b&gt; (ukjent navn som vi ikke greier å finne ut av), &lt;b&gt;_x0019_ Rugosa magnifica_x0019_ &lt;/b&gt; (hybridkultivar, akseptert i RHS, men er en &lt;i&gt;rubiginosa&lt;/i&gt;-hybrid og ikke en &lt;i&gt;rugosa&lt;/i&gt;-hybrid), &lt;b&gt;_x0019_ Rugosa ottawa_x0019_ &lt;/b&gt; (ukjent navn som vi ikke greier å finne ut av), &lt;b&gt;_x0019_ Rugosa superba_x0019_ &lt;/b&gt; (ukjent navn som vi ikke greier å finne ut av). Vi finner lite relevant informasjon om disse kultivarene knyttet til spredning og økologisk effekt. _x0019_ Alba_x0019_  er for eksempel kun en fargeform og antas å ha samme spredningspotensial som arten. Flere av kultivarene er fylte former som ikke danner nyper (_x0019_ Hansaland_x0019_ , _x0019_ F.J. Grootendorst_x0019_ , muligens også _x0019_ Signe Relander_x0019_  samt det som er angitt som _x0019_ Flore Pleno_x0019_ ). Disse sprer seg dermed trolig mindre enn arten, men formering med rotskudd er også en viktig spredningsmåte for rynkerose, kanskje den viktigste, og det er derfor uklart hvordan dette vil påvirke invasjonspotensialet. Det finnes helt sikkert kultivarer av &lt;i&gt;Rosa rugosa&lt;/i&gt; eller hybrid-kultivarer hvor denne er involvert som utvilsomt utgjør en mindre risiko knyttet til spredning enn selve arten. Dokumentasjonen er imidlertid tynn, og vi er også usikre på hvor pålitelig navnsettingen av slike kultivarer er. Problemstillingen er for kompleks til at vi kan gjøre vurderinger innenfor rammene av dette prosjektet på en forsvarlig måte.&lt;/p&gt;</v>
          </cell>
          <cell r="DI1592">
            <v>18</v>
          </cell>
        </row>
        <row r="1593">
          <cell r="B1593" t="str">
            <v>Geranium divaricatum</v>
          </cell>
          <cell r="C1593" t="str">
            <v>Ehrh.</v>
          </cell>
          <cell r="D1593" t="str">
            <v>sprikestorkenebb</v>
          </cell>
          <cell r="E1593">
            <v>62203</v>
          </cell>
          <cell r="F1593">
            <v>102243</v>
          </cell>
          <cell r="G1593" t="str">
            <v>ExpertGroups/Karplanter/N</v>
          </cell>
          <cell r="H1593" t="str">
            <v>Karplanter</v>
          </cell>
          <cell r="I1593" t="str">
            <v>Karplanter</v>
          </cell>
          <cell r="J1593" t="str">
            <v>NotApplicable</v>
          </cell>
          <cell r="M1593" t="str">
            <v>canNotEstablishWithin50years</v>
          </cell>
          <cell r="AA1593">
            <v>1915</v>
          </cell>
          <cell r="AB1593" t="str">
            <v>terrestrial</v>
          </cell>
          <cell r="AD1593" t="str">
            <v>origin</v>
          </cell>
          <cell r="AE1593" t="str">
            <v>no</v>
          </cell>
          <cell r="AF1593" t="str">
            <v>unknown</v>
          </cell>
          <cell r="AI1593">
            <v>1</v>
          </cell>
          <cell r="AJ1593" t="str">
            <v>V</v>
          </cell>
          <cell r="AW1593" t="str">
            <v>Ingen kjent effekt</v>
          </cell>
          <cell r="AX1593" t="str">
            <v>Ingen kjent effekt</v>
          </cell>
          <cell r="BC1593" t="str">
            <v>Ingen kjent effekt</v>
          </cell>
          <cell r="BD1593" t="str">
            <v>Ingen kjent effekt</v>
          </cell>
          <cell r="BK1593" t="str">
            <v>temperate_nemoral:Europe|temperate_dry:Asia|subtropic_mediterranean:Europe,Asia</v>
          </cell>
          <cell r="BM1593" t="str">
            <v>temperate_nemoral:Europe|temperate_dry:Asia|subtropic_mediterranean:Europe,Asia</v>
          </cell>
          <cell r="DI1593">
            <v>1</v>
          </cell>
        </row>
        <row r="1594">
          <cell r="B1594" t="str">
            <v>Hieracium amplexicaule agg.</v>
          </cell>
          <cell r="D1594" t="str">
            <v>kjertelsvever</v>
          </cell>
          <cell r="E1594">
            <v>60572</v>
          </cell>
          <cell r="F1594">
            <v>100612</v>
          </cell>
          <cell r="G1594" t="str">
            <v>ExpertGroups/Karplanter/N</v>
          </cell>
          <cell r="H1594" t="str">
            <v>Karplanter</v>
          </cell>
          <cell r="I1594" t="str">
            <v>Karplanter</v>
          </cell>
          <cell r="J1594" t="str">
            <v>NotApplicable</v>
          </cell>
          <cell r="M1594" t="str">
            <v>NotPresentInRegion</v>
          </cell>
          <cell r="AB1594" t="str">
            <v>terrestrial</v>
          </cell>
          <cell r="AE1594" t="str">
            <v>no</v>
          </cell>
          <cell r="AF1594" t="str">
            <v>unknown</v>
          </cell>
          <cell r="AI1594">
            <v>5</v>
          </cell>
          <cell r="AK1594" t="str">
            <v>V</v>
          </cell>
          <cell r="AW1594" t="str">
            <v>Ingen kjent effekt</v>
          </cell>
          <cell r="AX1594" t="str">
            <v>Ingen kjent effekt</v>
          </cell>
          <cell r="BC1594" t="str">
            <v>Ingen kjent effekt</v>
          </cell>
          <cell r="BD1594" t="str">
            <v>Ingen kjent effekt</v>
          </cell>
          <cell r="BK1594" t="str">
            <v>temperate_nemoral:Europe|subtropic_mediterranean:Europe</v>
          </cell>
          <cell r="BM1594" t="str">
            <v>temperate_nemoral:Europe|subtropic_mediterranean:Europe</v>
          </cell>
          <cell r="DI1594">
            <v>0</v>
          </cell>
        </row>
        <row r="1595">
          <cell r="B1595" t="str">
            <v>Buxus sempervirens</v>
          </cell>
          <cell r="C1595" t="str">
            <v>L.</v>
          </cell>
          <cell r="D1595" t="str">
            <v>buksbom</v>
          </cell>
          <cell r="E1595">
            <v>61295</v>
          </cell>
          <cell r="F1595">
            <v>101335</v>
          </cell>
          <cell r="G1595" t="str">
            <v>ExpertGroups/Karplanter/N</v>
          </cell>
          <cell r="H1595" t="str">
            <v>Karplanter</v>
          </cell>
          <cell r="I1595" t="str">
            <v>Karplanter</v>
          </cell>
          <cell r="J1595" t="str">
            <v>NotApplicable</v>
          </cell>
          <cell r="M1595" t="str">
            <v>traditionalProductionSpecie</v>
          </cell>
          <cell r="X1595">
            <v>2</v>
          </cell>
          <cell r="Y1595">
            <v>2</v>
          </cell>
          <cell r="Z1595">
            <v>1</v>
          </cell>
          <cell r="AA1595">
            <v>1600</v>
          </cell>
          <cell r="AB1595" t="str">
            <v>terrestrial</v>
          </cell>
          <cell r="AD1595" t="str">
            <v>unknown</v>
          </cell>
          <cell r="AE1595" t="str">
            <v>yes</v>
          </cell>
          <cell r="AF1595" t="str">
            <v>unknown</v>
          </cell>
          <cell r="AG1595">
            <v>1969</v>
          </cell>
          <cell r="AH1595" t="str">
            <v>VA Mandal: Skjernøya, Farestad, "forvillet"</v>
          </cell>
          <cell r="AI1595">
            <v>10</v>
          </cell>
          <cell r="AJ1595" t="str">
            <v>V</v>
          </cell>
          <cell r="AW1595" t="str">
            <v>Ingen kjent effekt</v>
          </cell>
          <cell r="AX1595" t="str">
            <v>Ingen kjent effekt</v>
          </cell>
          <cell r="BC1595" t="str">
            <v>Ingen kjent effekt</v>
          </cell>
          <cell r="BD1595" t="str">
            <v>Ingen kjent effekt</v>
          </cell>
          <cell r="BK1595" t="str">
            <v>temperate_nemoral:Europe|subtropic_mediterranean:Europe,Asia,Africa</v>
          </cell>
          <cell r="BM1595" t="str">
            <v>temperate_nemoral:Europe,Oceania,NorthAndCentralAmerica|subtropic_unspecified:NorthAndCentralAmerica|subtropic_mediterranean:Europe,Asia,Africa,Oceania</v>
          </cell>
          <cell r="DI1595">
            <v>2</v>
          </cell>
        </row>
        <row r="1596">
          <cell r="B1596" t="str">
            <v>Digitaria ischaemum</v>
          </cell>
          <cell r="C1596" t="str">
            <v>(Schreb.) Muhl.</v>
          </cell>
          <cell r="D1596" t="str">
            <v>fingerhirse</v>
          </cell>
          <cell r="E1596">
            <v>132314</v>
          </cell>
          <cell r="F1596">
            <v>99995</v>
          </cell>
          <cell r="G1596" t="str">
            <v>ExpertGroups/Karplanter/N</v>
          </cell>
          <cell r="H1596" t="str">
            <v>Karplanter</v>
          </cell>
          <cell r="I1596" t="str">
            <v>Karplanter</v>
          </cell>
          <cell r="J1596" t="str">
            <v>NotApplicable</v>
          </cell>
          <cell r="M1596" t="str">
            <v>canNotEstablishWithin50years</v>
          </cell>
          <cell r="X1596">
            <v>1</v>
          </cell>
          <cell r="Y1596">
            <v>1</v>
          </cell>
          <cell r="Z1596">
            <v>1</v>
          </cell>
          <cell r="AA1596">
            <v>1879</v>
          </cell>
          <cell r="AB1596" t="str">
            <v>terrestrial</v>
          </cell>
          <cell r="AD1596" t="str">
            <v>unknown</v>
          </cell>
          <cell r="AE1596" t="str">
            <v>yes</v>
          </cell>
          <cell r="AF1596" t="str">
            <v>unknown</v>
          </cell>
          <cell r="AI1596">
            <v>1</v>
          </cell>
          <cell r="AJ1596" t="str">
            <v>V</v>
          </cell>
          <cell r="AW1596" t="str">
            <v>Ingen kjent effekt</v>
          </cell>
          <cell r="AX1596" t="str">
            <v>Ingen kjent effekt</v>
          </cell>
          <cell r="BC1596" t="str">
            <v>Ingen kjent effekt</v>
          </cell>
          <cell r="BD1596" t="str">
            <v>Ingen kjent effekt</v>
          </cell>
          <cell r="BK1596" t="str">
            <v>temperate_nemoral:Asia|temperate_dry:Asia</v>
          </cell>
          <cell r="BM1596" t="str">
            <v>temperate_nemoral:Europe,Asia,Oceania,NorthAndCentralAmerica|temperate_dry:Asia|subtropic_unspecified:Asia|subtropic_mediterranean:Europe,Oceania</v>
          </cell>
          <cell r="DI1596">
            <v>1</v>
          </cell>
        </row>
        <row r="1597">
          <cell r="B1597" t="str">
            <v>Lilium bulbiferum</v>
          </cell>
          <cell r="C1597" t="str">
            <v>L.</v>
          </cell>
          <cell r="D1597" t="str">
            <v>brannlilje</v>
          </cell>
          <cell r="E1597">
            <v>59542</v>
          </cell>
          <cell r="F1597">
            <v>99582</v>
          </cell>
          <cell r="G1597" t="str">
            <v>ExpertGroups/Karplanter/N</v>
          </cell>
          <cell r="H1597" t="str">
            <v>Karplanter</v>
          </cell>
          <cell r="I1597" t="str">
            <v>Karplanter</v>
          </cell>
          <cell r="J1597" t="str">
            <v>NotApplicable</v>
          </cell>
          <cell r="M1597" t="str">
            <v>establishedBefore1800</v>
          </cell>
          <cell r="X1597">
            <v>3</v>
          </cell>
          <cell r="Y1597">
            <v>4</v>
          </cell>
          <cell r="Z1597">
            <v>1</v>
          </cell>
          <cell r="AA1597" t="str">
            <v>1740-årene eller tidligere</v>
          </cell>
          <cell r="AB1597" t="str">
            <v>terrestrial</v>
          </cell>
          <cell r="AD1597" t="str">
            <v>unknown</v>
          </cell>
          <cell r="AE1597" t="str">
            <v>yes</v>
          </cell>
          <cell r="AF1597" t="str">
            <v>unknown</v>
          </cell>
          <cell r="AG1597" t="str">
            <v>1740-årene eller tidligere</v>
          </cell>
          <cell r="AH1597" t="str">
            <v>Ho Kvam: Hellestveit</v>
          </cell>
          <cell r="AI1597">
            <v>10</v>
          </cell>
          <cell r="AJ1597" t="str">
            <v>V</v>
          </cell>
          <cell r="AK1597" t="str">
            <v>V</v>
          </cell>
          <cell r="AW1597" t="str">
            <v>Ingen kjent effekt</v>
          </cell>
          <cell r="AX1597" t="str">
            <v>Ingen kjent effekt</v>
          </cell>
          <cell r="BC1597" t="str">
            <v>Ingen kjent effekt</v>
          </cell>
          <cell r="BD1597" t="str">
            <v>Ingen kjent effekt</v>
          </cell>
          <cell r="BK1597" t="str">
            <v>temperate_nemoral:Europe</v>
          </cell>
          <cell r="BM1597" t="str">
            <v>temperate_boreal:Europe|temperate_nemoral:Europe</v>
          </cell>
          <cell r="DI1597">
            <v>0</v>
          </cell>
        </row>
        <row r="1598">
          <cell r="B1598" t="str">
            <v>Lilium martagon</v>
          </cell>
          <cell r="C1598" t="str">
            <v>L.</v>
          </cell>
          <cell r="D1598" t="str">
            <v>krøll-lilje</v>
          </cell>
          <cell r="E1598">
            <v>59545</v>
          </cell>
          <cell r="F1598">
            <v>99585</v>
          </cell>
          <cell r="G1598" t="str">
            <v>ExpertGroups/Karplanter/N</v>
          </cell>
          <cell r="H1598" t="str">
            <v>Karplanter</v>
          </cell>
          <cell r="I1598" t="str">
            <v>Karplanter</v>
          </cell>
          <cell r="J1598" t="str">
            <v>NotApplicable</v>
          </cell>
          <cell r="M1598" t="str">
            <v>establishedBefore1800</v>
          </cell>
          <cell r="X1598">
            <v>3</v>
          </cell>
          <cell r="Y1598">
            <v>4</v>
          </cell>
          <cell r="Z1598">
            <v>1</v>
          </cell>
          <cell r="AA1598" t="str">
            <v>1600-tallet</v>
          </cell>
          <cell r="AB1598" t="str">
            <v>terrestrial</v>
          </cell>
          <cell r="AD1598" t="str">
            <v>unknown</v>
          </cell>
          <cell r="AE1598" t="str">
            <v>yes</v>
          </cell>
          <cell r="AF1598" t="str">
            <v>unknown</v>
          </cell>
          <cell r="AG1598" t="str">
            <v>1600-tallet (trolig)</v>
          </cell>
          <cell r="AH1598" t="str">
            <v>Ho Kvinnherad: Rosendal</v>
          </cell>
          <cell r="AI1598">
            <v>10</v>
          </cell>
          <cell r="AJ1598" t="str">
            <v>V</v>
          </cell>
          <cell r="AW1598" t="str">
            <v>Ingen kjent effekt</v>
          </cell>
          <cell r="AX1598" t="str">
            <v>Ingen kjent effekt</v>
          </cell>
          <cell r="BC1598" t="str">
            <v>Ingen kjent effekt</v>
          </cell>
          <cell r="BD1598" t="str">
            <v>Ingen kjent effekt</v>
          </cell>
          <cell r="BK1598" t="str">
            <v>temperate_nemoral:Europe,Asia</v>
          </cell>
          <cell r="BM1598" t="str">
            <v>temperate_boreal:Europe|temperate_nemoral:Europe,Asia|subtropic_mediterranean:Europe,Asia</v>
          </cell>
          <cell r="DI1598">
            <v>0</v>
          </cell>
        </row>
        <row r="1599">
          <cell r="B1599" t="str">
            <v>Narcissus poëticus</v>
          </cell>
          <cell r="C1599" t="str">
            <v>L.</v>
          </cell>
          <cell r="D1599" t="str">
            <v>pinselilje</v>
          </cell>
          <cell r="E1599">
            <v>134763</v>
          </cell>
          <cell r="F1599">
            <v>99428</v>
          </cell>
          <cell r="G1599" t="str">
            <v>ExpertGroups/Karplanter/N</v>
          </cell>
          <cell r="H1599" t="str">
            <v>Karplanter</v>
          </cell>
          <cell r="I1599" t="str">
            <v>Karplanter</v>
          </cell>
          <cell r="J1599" t="str">
            <v>NotApplicable</v>
          </cell>
          <cell r="M1599" t="str">
            <v>traditionalProductionSpecie</v>
          </cell>
          <cell r="X1599">
            <v>3</v>
          </cell>
          <cell r="Y1599">
            <v>4</v>
          </cell>
          <cell r="Z1599">
            <v>1</v>
          </cell>
          <cell r="AA1599">
            <v>1875</v>
          </cell>
          <cell r="AB1599" t="str">
            <v>terrestrial</v>
          </cell>
          <cell r="AD1599" t="str">
            <v>unknown</v>
          </cell>
          <cell r="AE1599" t="str">
            <v>yes</v>
          </cell>
          <cell r="AF1599" t="str">
            <v>unknown</v>
          </cell>
          <cell r="AG1599">
            <v>1875</v>
          </cell>
          <cell r="AH1599" t="str">
            <v>Ak Bærum: "mellem Ringi og Tanum i Bærum på en eng"</v>
          </cell>
          <cell r="AI1599">
            <v>5</v>
          </cell>
          <cell r="AJ1599" t="str">
            <v>V</v>
          </cell>
          <cell r="AW1599" t="str">
            <v>Ingen kjent effekt</v>
          </cell>
          <cell r="AX1599" t="str">
            <v>Ingen kjent effekt</v>
          </cell>
          <cell r="BC1599" t="str">
            <v>Ingen kjent effekt</v>
          </cell>
          <cell r="BD1599" t="str">
            <v>Ingen kjent effekt</v>
          </cell>
          <cell r="BK1599" t="str">
            <v>temperate_nemoral:Europe|subtropic_mediterranean:Europe</v>
          </cell>
          <cell r="BM1599" t="str">
            <v>temperate_boreal:Europe|temperate_nemoral:Europe,Oceania,NorthAndCentralAmerica</v>
          </cell>
          <cell r="DI1599">
            <v>1</v>
          </cell>
        </row>
        <row r="1600">
          <cell r="B1600" t="str">
            <v>Narcissus pseudonarcissus</v>
          </cell>
          <cell r="C1600" t="str">
            <v>L.</v>
          </cell>
          <cell r="D1600" t="str">
            <v>påskelilje</v>
          </cell>
          <cell r="E1600">
            <v>59389</v>
          </cell>
          <cell r="F1600">
            <v>99429</v>
          </cell>
          <cell r="G1600" t="str">
            <v>ExpertGroups/Karplanter/N</v>
          </cell>
          <cell r="H1600" t="str">
            <v>Karplanter</v>
          </cell>
          <cell r="I1600" t="str">
            <v>Karplanter</v>
          </cell>
          <cell r="J1600" t="str">
            <v>NotApplicable</v>
          </cell>
          <cell r="M1600" t="str">
            <v>traditionalProductionSpecie</v>
          </cell>
          <cell r="X1600">
            <v>3</v>
          </cell>
          <cell r="Y1600">
            <v>4</v>
          </cell>
          <cell r="Z1600">
            <v>1</v>
          </cell>
          <cell r="AA1600">
            <v>1897</v>
          </cell>
          <cell r="AB1600" t="str">
            <v>terrestrial</v>
          </cell>
          <cell r="AD1600" t="str">
            <v>unknown</v>
          </cell>
          <cell r="AE1600" t="str">
            <v>yes</v>
          </cell>
          <cell r="AF1600" t="str">
            <v>unknown</v>
          </cell>
          <cell r="AG1600">
            <v>1909</v>
          </cell>
          <cell r="AH1600" t="str">
            <v>MR Aukra: "Akerø pr. Molde. Vokser vildt her paa Akerø prestegaard i millionvis."</v>
          </cell>
          <cell r="AI1600">
            <v>5</v>
          </cell>
          <cell r="AJ1600" t="str">
            <v>V</v>
          </cell>
          <cell r="AW1600" t="str">
            <v>Ingen kjent effekt</v>
          </cell>
          <cell r="AX1600" t="str">
            <v>Ingen kjent effekt</v>
          </cell>
          <cell r="BC1600" t="str">
            <v>Ingen kjent effekt</v>
          </cell>
          <cell r="BD1600" t="str">
            <v>Ingen kjent effekt</v>
          </cell>
          <cell r="BK1600" t="str">
            <v>temperate_nemoral:Europe</v>
          </cell>
          <cell r="BM1600" t="str">
            <v>temperate_boreal:Europe|temperate_nemoral:Europe,Oceania,NorthAndCentralAmerica</v>
          </cell>
          <cell r="DI1600">
            <v>1</v>
          </cell>
        </row>
        <row r="1601">
          <cell r="B1601" t="str">
            <v>Spergularia rubra</v>
          </cell>
          <cell r="C1601" t="str">
            <v>(L.) J.Presl &amp; C.Presl</v>
          </cell>
          <cell r="D1601" t="str">
            <v>tunbendel</v>
          </cell>
          <cell r="E1601">
            <v>137980</v>
          </cell>
          <cell r="F1601">
            <v>101584</v>
          </cell>
          <cell r="G1601" t="str">
            <v>ExpertGroups/Karplanter/N</v>
          </cell>
          <cell r="H1601" t="str">
            <v>Karplanter</v>
          </cell>
          <cell r="I1601" t="str">
            <v>Karplanter</v>
          </cell>
          <cell r="J1601" t="str">
            <v>NotApplicable</v>
          </cell>
          <cell r="M1601" t="str">
            <v>establishedBefore1800</v>
          </cell>
          <cell r="X1601">
            <v>3</v>
          </cell>
          <cell r="Y1601">
            <v>4</v>
          </cell>
          <cell r="Z1601">
            <v>1</v>
          </cell>
          <cell r="AA1601">
            <v>1778</v>
          </cell>
          <cell r="AB1601" t="str">
            <v>terrestrial</v>
          </cell>
          <cell r="AD1601" t="str">
            <v>origin,unknown</v>
          </cell>
          <cell r="AE1601" t="str">
            <v>yes</v>
          </cell>
          <cell r="AF1601" t="str">
            <v>unknown</v>
          </cell>
          <cell r="AG1601" t="str">
            <v>ca 1825</v>
          </cell>
          <cell r="AH1601" t="str">
            <v>Bu Lier: "in terra glareosa Paradistoppen"</v>
          </cell>
          <cell r="AI1601">
            <v>1</v>
          </cell>
          <cell r="AJ1601" t="str">
            <v>V</v>
          </cell>
          <cell r="AN1601">
            <v>8</v>
          </cell>
          <cell r="AO1601" t="str">
            <v>introductionTransportpollution,introductionStowaway,introductionCorridor,introductionNaturalDispersal,spreadNaturalDispersal,spreadStowaway</v>
          </cell>
          <cell r="AP1601" t="str">
            <v>Øs,OsA,He,Op,Bu,Ve,Te,Aa,Va,Ro,Ho,Sf,Mr,St,Nt,No,Tr,Fi</v>
          </cell>
          <cell r="AQ1601">
            <v>3660</v>
          </cell>
          <cell r="AR1601">
            <v>4</v>
          </cell>
          <cell r="AS1601">
            <v>14640</v>
          </cell>
          <cell r="AT1601">
            <v>320000</v>
          </cell>
          <cell r="AU1601">
            <v>22000</v>
          </cell>
          <cell r="AV1601">
            <v>80</v>
          </cell>
          <cell r="AW1601" t="str">
            <v>Ingen kjent effekt</v>
          </cell>
          <cell r="AX1601" t="str">
            <v>Ingen kjent effekt</v>
          </cell>
          <cell r="BC1601" t="str">
            <v>Ingen kjent effekt</v>
          </cell>
          <cell r="BD1601" t="str">
            <v>Ingen kjent effekt</v>
          </cell>
          <cell r="BK1601" t="str">
            <v>temperate_nemoral:Europe,Asia|temperate_dry:Europe,Asia|subtropic_mediterranean:Europe,Asia,Africa</v>
          </cell>
          <cell r="BM1601" t="str">
            <v>temperate_boreal:Europe|temperate_nemoral:Europe,Asia,Oceania,NorthAndCentralAmerica|temperate_dry:Europe,Asia|subtropic_mediterranean:Europe,Asia,Africa,Oceania,NorthAndCentralAmerica</v>
          </cell>
          <cell r="DI1601">
            <v>2</v>
          </cell>
        </row>
        <row r="1602">
          <cell r="B1602" t="str">
            <v>Arabidopsis arenosa</v>
          </cell>
          <cell r="C1602" t="str">
            <v>(L.) Lawalrée</v>
          </cell>
          <cell r="D1602" t="str">
            <v>sandskrinneblom</v>
          </cell>
          <cell r="E1602">
            <v>130502</v>
          </cell>
          <cell r="F1602">
            <v>101077</v>
          </cell>
          <cell r="G1602" t="str">
            <v>ExpertGroups/Karplanter/N</v>
          </cell>
          <cell r="H1602" t="str">
            <v>Karplanter</v>
          </cell>
          <cell r="I1602" t="str">
            <v>Karplanter</v>
          </cell>
          <cell r="J1602" t="str">
            <v>AlienSpecie</v>
          </cell>
          <cell r="N1602">
            <v>4</v>
          </cell>
          <cell r="Q1602">
            <v>1</v>
          </cell>
          <cell r="T1602" t="str">
            <v>PH</v>
          </cell>
          <cell r="U1602">
            <v>3</v>
          </cell>
          <cell r="V1602" t="str">
            <v>4AB,1</v>
          </cell>
          <cell r="X1602">
            <v>3</v>
          </cell>
          <cell r="Y1602">
            <v>4</v>
          </cell>
          <cell r="Z1602">
            <v>1</v>
          </cell>
          <cell r="AA1602">
            <v>1871</v>
          </cell>
          <cell r="AB1602" t="str">
            <v>terrestrial</v>
          </cell>
          <cell r="AD1602" t="str">
            <v>origin</v>
          </cell>
          <cell r="AE1602" t="str">
            <v>yes</v>
          </cell>
          <cell r="AF1602" t="str">
            <v>unknown</v>
          </cell>
          <cell r="AG1602">
            <v>1871</v>
          </cell>
          <cell r="AH1602" t="str">
            <v>VA Kristiansand: Oddernes og VA Vennesla: Vennesland</v>
          </cell>
          <cell r="AI1602">
            <v>1</v>
          </cell>
          <cell r="AJ1602" t="str">
            <v>V</v>
          </cell>
          <cell r="AN1602">
            <v>5</v>
          </cell>
          <cell r="AO1602" t="str">
            <v>introductionTransportpollution,spreadStowaway,introductionStowaway,spreadTransportpollution</v>
          </cell>
          <cell r="AP1602" t="str">
            <v>Øs,OsA,He,Op,Bu,Ve,Te,Aa,Va,Ro,Ho,Sf,Mr,St,Nt,No,Tr,Fi</v>
          </cell>
          <cell r="AQ1602">
            <v>3200</v>
          </cell>
          <cell r="AR1602">
            <v>5</v>
          </cell>
          <cell r="AS1602">
            <v>16000</v>
          </cell>
          <cell r="AT1602">
            <v>315000</v>
          </cell>
          <cell r="AU1602">
            <v>24000</v>
          </cell>
          <cell r="AV1602">
            <v>90</v>
          </cell>
          <cell r="AW1602" t="str">
            <v>Ingen kjent effekt</v>
          </cell>
          <cell r="AX1602" t="str">
            <v>Ingen kjent effekt</v>
          </cell>
          <cell r="BC1602" t="str">
            <v>Ingen kjent effekt</v>
          </cell>
          <cell r="BD1602" t="str">
            <v>Ingen kjent effekt</v>
          </cell>
          <cell r="BE1602" t="str">
            <v>no</v>
          </cell>
          <cell r="BF1602" t="str">
            <v>no</v>
          </cell>
          <cell r="BK1602" t="str">
            <v>temperate_nemoral:Europe</v>
          </cell>
          <cell r="BM1602" t="str">
            <v>temperate_boreal:Europe|temperate_nemoral:Europe</v>
          </cell>
          <cell r="BO1602">
            <v>4</v>
          </cell>
          <cell r="BR1602" t="str">
            <v>RedListCategoryLevel</v>
          </cell>
          <cell r="BT1602">
            <v>4</v>
          </cell>
          <cell r="BV1602" t="str">
            <v>X</v>
          </cell>
          <cell r="BW1602" t="str">
            <v>SpreadYearlyIncreaseObservations</v>
          </cell>
          <cell r="BX1602">
            <v>524</v>
          </cell>
          <cell r="BY1602">
            <v>1</v>
          </cell>
          <cell r="CB1602" t="str">
            <v>T13-C-3,T17-C-2,T35,T37,T40,T42,T43,T45</v>
          </cell>
          <cell r="CC1602">
            <v>1</v>
          </cell>
          <cell r="CH1602">
            <v>1</v>
          </cell>
          <cell r="CM1602">
            <v>1</v>
          </cell>
          <cell r="CQ1602">
            <v>1</v>
          </cell>
          <cell r="CU1602">
            <v>1</v>
          </cell>
          <cell r="CX1602">
            <v>0</v>
          </cell>
          <cell r="CY1602">
            <v>1</v>
          </cell>
          <cell r="DB1602">
            <v>0</v>
          </cell>
          <cell r="DC1602" t="str">
            <v>Sandskrinneblom &lt;i&gt;Arabidopsis arenosa&lt;/i&gt; er en østeuropeisk, ettårig art med meget stor frøproduksjon per individ. Den blomstrer tidlig og visner ofte ned før sankthans. Frøene spres passivt og med transportmidler, inkludert føtter/sko.</v>
          </cell>
          <cell r="DD1602" t="str">
            <v>&lt;p&gt;Sandskrinneblom&lt;em&gt; &lt;/em&gt;synes å ha kommet inn omtrent samtidig på flere steder i VA Kristiansand, Vennesla og Mandal mellom 1870 og 1900, med et tidlig funn også i Ho Bergen 1877. Innførsel synes å ha skjedd med grasfrø og med transportmidler (særlig med tog). Spredningen de første tiårene var langsom, men økte fra ca. 1900 med et tidlig funn i Op Nord-Aurdal 1898. Ekspansjonen har siden vært jamn og rask inntil arten på 1940-tallet hadde nådd Troms og Øst-Finnmark (Sør-Varanger). Deretter er det skjedd fortetning, og fra ca. 1980 har arten vært omtrent like hyppig som den er i dag. Arten er funnet i alle fylker og opp til over 1200 m som frøreproduserende.&lt;/p&gt;</v>
          </cell>
          <cell r="DE1602" t="str">
            <v>Arten kom trolig først inn med grasfrø og har siden spredt seg særlig sterkt med transportmidler langs veier og jernbane. Påfallende mange førstefunn i kommuner er gjort på jernbanestasjoner, særlig i innlandet.</v>
          </cell>
          <cell r="DF1602" t="str">
            <v>Invasjonspotensialet er stort, med maksimum skår for median levetid og høg (med usikkerhet til moderat) ekspansjonshastighet. Det store invasjonspotensialet er et stykke på vei realisert i Sør-Norge, men ikke i Nord-Norge ennå. Arten er så vanlig i visse områder at den er sterkt underregistrert. Den har f.eks. hver vår en 50 km lang, nesten sammenhengende forekomst av individer langs hovedveien i Nord-Østerdalen (R. Elven, pers. obs.), men er bare registrert med herbariebelegg eller artsobservasjoner 3-4 ganger i hver kommune der.</v>
          </cell>
          <cell r="DG1602" t="str">
            <v>Til tross for at arten forekommer i store mengder, kjenner vi ikke til noen negativ økologisk effekt. Den blomstrer og visner ned såpass tidlig at den knapt fører til noen fortrengning.</v>
          </cell>
          <cell r="DH1602" t="str">
            <v>&lt;p&gt;Sandskrinneblom vurderes til potensielt høg risiko, og utelukkende på grunn av invasjonspotensialet. Arten inntar hovedsakelig diverse typer skrotemark, men er også lokalt (i Fi Sør-Varanger) etablert i sandmæler langs elver og kyst.&lt;br/&gt;&lt;/p&gt;</v>
          </cell>
          <cell r="DI1602">
            <v>0</v>
          </cell>
        </row>
        <row r="1603">
          <cell r="B1603" t="str">
            <v>Arctium tomentosum</v>
          </cell>
          <cell r="C1603" t="str">
            <v>Mill.</v>
          </cell>
          <cell r="D1603" t="str">
            <v>ullborre</v>
          </cell>
          <cell r="E1603">
            <v>130586</v>
          </cell>
          <cell r="F1603">
            <v>100423</v>
          </cell>
          <cell r="G1603" t="str">
            <v>ExpertGroups/Karplanter/N</v>
          </cell>
          <cell r="H1603" t="str">
            <v>Karplanter</v>
          </cell>
          <cell r="I1603" t="str">
            <v>Karplanter</v>
          </cell>
          <cell r="J1603" t="str">
            <v>AlienSpecie</v>
          </cell>
          <cell r="N1603">
            <v>4</v>
          </cell>
          <cell r="Q1603">
            <v>3</v>
          </cell>
          <cell r="R1603" t="str">
            <v>V</v>
          </cell>
          <cell r="T1603" t="str">
            <v>SE</v>
          </cell>
          <cell r="U1603">
            <v>5</v>
          </cell>
          <cell r="V1603" t="str">
            <v>4A,3H</v>
          </cell>
          <cell r="W1603" t="str">
            <v>HI</v>
          </cell>
          <cell r="X1603">
            <v>5</v>
          </cell>
          <cell r="Y1603">
            <v>4</v>
          </cell>
          <cell r="Z1603">
            <v>3</v>
          </cell>
          <cell r="AA1603">
            <v>1843</v>
          </cell>
          <cell r="AB1603" t="str">
            <v>terrestrial</v>
          </cell>
          <cell r="AD1603" t="str">
            <v>origin</v>
          </cell>
          <cell r="AE1603" t="str">
            <v>yes</v>
          </cell>
          <cell r="AF1603" t="str">
            <v>unknown</v>
          </cell>
          <cell r="AG1603">
            <v>1865</v>
          </cell>
          <cell r="AH1603" t="str">
            <v>Oslo: Oslo</v>
          </cell>
          <cell r="AI1603">
            <v>2</v>
          </cell>
          <cell r="AJ1603" t="str">
            <v>V</v>
          </cell>
          <cell r="AN1603">
            <v>5</v>
          </cell>
          <cell r="AO1603" t="str">
            <v>introductionStowaway,spreadTransportpollution,spreadNaturalDispersal,introductionTransportpollution</v>
          </cell>
          <cell r="AP1603" t="str">
            <v>Øs,OsA,He,Op,Bu,Ve,Te,Aa,Va,Ro,Sf,St,Nt,No,Tr</v>
          </cell>
          <cell r="AQ1603">
            <v>800</v>
          </cell>
          <cell r="AR1603">
            <v>10</v>
          </cell>
          <cell r="AS1603">
            <v>8000</v>
          </cell>
          <cell r="AT1603">
            <v>192000</v>
          </cell>
          <cell r="AU1603">
            <v>16000</v>
          </cell>
          <cell r="AV1603">
            <v>100</v>
          </cell>
          <cell r="AW1603" t="str">
            <v>Ingen kjent effekt</v>
          </cell>
          <cell r="AX1603" t="str">
            <v>Ingen kjent effekt</v>
          </cell>
          <cell r="BC1603" t="str">
            <v>Ingen kjent effekt</v>
          </cell>
          <cell r="BD1603" t="str">
            <v>Ingen kjent effekt</v>
          </cell>
          <cell r="BE1603" t="str">
            <v>no</v>
          </cell>
          <cell r="BF1603" t="str">
            <v>no</v>
          </cell>
          <cell r="BK1603" t="str">
            <v>temperate_nemoral:Europe,Asia|temperate_dry:Europe,Asia|subtropic_mediterranean:Europe,Asia</v>
          </cell>
          <cell r="BM1603" t="str">
            <v>temperate_nemoral:Europe,Asia,NorthAndCentralAmerica|temperate_dry:Europe,Asia|subtropic_mediterranean:Europe,Asia</v>
          </cell>
          <cell r="BO1603">
            <v>4</v>
          </cell>
          <cell r="BR1603" t="str">
            <v>RedListCategoryLevel</v>
          </cell>
          <cell r="BT1603">
            <v>3</v>
          </cell>
          <cell r="BW1603" t="str">
            <v>SpreadYearlyIncreaseObservations</v>
          </cell>
          <cell r="BX1603">
            <v>232</v>
          </cell>
          <cell r="BY1603">
            <v>1</v>
          </cell>
          <cell r="CB1603" t="str">
            <v>T35,T37,T40,T41,T42,T43,T44</v>
          </cell>
          <cell r="CC1603">
            <v>1</v>
          </cell>
          <cell r="CH1603">
            <v>1</v>
          </cell>
          <cell r="CM1603">
            <v>1</v>
          </cell>
          <cell r="CQ1603">
            <v>1</v>
          </cell>
          <cell r="CU1603">
            <v>3</v>
          </cell>
          <cell r="CW1603" t="str">
            <v>X</v>
          </cell>
          <cell r="CX1603">
            <v>3</v>
          </cell>
          <cell r="CY1603">
            <v>1</v>
          </cell>
          <cell r="DB1603">
            <v>0</v>
          </cell>
          <cell r="DC1603" t="str">
            <v>Ullborre &lt;em&gt;Arctium tomentosum &lt;/em&gt;er en toårig urt med stor frøproduksjon og meget effektiv spredning med pattedyr (fruktkorgene har kroker, og fruktene ristes ut av korgene mens dyra går). Arten hører heime i Europa og Vest-Asia og er trolig kommet inn til Norge som tidlig jordbruksfølgeplante (arkeofytt) før 1800 eller med grasfrø og ulike transporter rundt midten av 1800-tallet, trolig fra Sør-Skandinavia og/eller Mellom-Europa. Den er solid etablert på en rekke typer kulturmark og skrotemark.</v>
          </cell>
          <cell r="DD1603" t="str">
            <v>&lt;p&gt;Ullborre kan ha vært etablert i landet før 1800, men den første dokumentasjonen er fra rett før 1850, med det tidligste daterte funnet i Te Kviteseid i 1843 og de neste, mer permanente forekomstene i Oslo fra 1865 og Te Porsgrunn: Frednes (ballastplass) fra 1873. Noen av de tidlige forekomstene skyldes deponering av ballastjord, men ikke alle. Allmenn transport og kanskje såfrø er andre kilder. Arten har hatt en jamn ekspansjon helt fram til nå, med etablering på Østlandet inn til Mjøsområdet og de nedre delene av de store dalførene og langs kysten til Rogaland, med et atskilt delområde ved Trondheimsfjorden og mer spredte forekomster i Nord-Norge. Utbredelsen har et noe østlig preg.&lt;/p&gt;</v>
          </cell>
          <cell r="DE1603" t="str">
            <v>Arten er i nyere tid (etter 1800) kommet inn med ballastjord (få steder), grasfrø og ulike transporter. Den spres videre ved at de krokpiggete korgene henger fast i alt de kan henge seg i.</v>
          </cell>
          <cell r="DF1603" t="str">
            <v>Invasjonspotensialet er stort, med lang median levetid og moderat ekspansjonshastighet.</v>
          </cell>
          <cell r="DG1603" t="str">
            <v>Ullborre vurderes å ha middels økologisk effekt, med usikkerhet til liten effekt. Effekten ligger i hybridisering med introgresjon. Arten hybridiserer med alle de tre andre artene av slekta. Disse er stedegne eller tidlige fremmede (før 1800) arter i Norge: småborre &lt;i&gt;A. minus&lt;/i&gt;, storborre &lt;i&gt;A. lappa&lt;/i&gt; og skyggeborre &lt;i&gt;A. nemorosum&lt;/i&gt;. Småborre er knyttet til skrotemark og kulturmark, og i noe mindre grad til skog, og hybridiseringen med ullborre er begrenset til skrotemark. Storborre er en ren skrotemark- og kulturmark-art, og hybridiseringen skjer på samme type mark. Skyggeborre er mer en skog-art, og her er det bare rapportert et par og svært usikkert identifiserte hybrider fra He Ringsaker. Hybridiseringen mellom borrene er dermed ikke noe vesentlig problem i norsk natur (og vi har derfor satt usikkerhet ned til liten effekt). Hybridene har en betydelig grad av fertilitet (ca. 20 % frøsetting og morfologisk godt pollen, se Duistermaat 1996), og hybridsvermer som knytter sammen artene kan ofte observeres i Norge, men er dårlig dokumentert. Ullborre blir også en stor plante som kan skygge og trenge ut andre arter, men det skjer bare på skrotemark og er av liten betydning for norsk natur ellers.</v>
          </cell>
          <cell r="DH1603" t="str">
            <v>&lt;p&gt;Ullborre vurderes til svært høg økologisk risiko, med usikkerhet til høg risiko. Arten er knyttet til skrotemark og har liten innvirkning på mindre påvirkete naturtyper, men den har introgressiv hybridisering med de tre andre norske artene av slekta, to av disse er hjemlige. Sjøl om den formelt sett dermed får svært høg (til høg) risiko, vurderer vi den som uten særlig risiko i norsk natur unntatt på sterkt forandret (menneskeskapt) mark.&lt;br/&gt;&lt;/p&gt;</v>
          </cell>
          <cell r="DI1603">
            <v>1</v>
          </cell>
        </row>
        <row r="1604">
          <cell r="B1604" t="str">
            <v>Aesculus hippocastanum</v>
          </cell>
          <cell r="C1604" t="str">
            <v>L.</v>
          </cell>
          <cell r="D1604" t="str">
            <v>hestekastanje</v>
          </cell>
          <cell r="E1604">
            <v>63524</v>
          </cell>
          <cell r="F1604">
            <v>103564</v>
          </cell>
          <cell r="G1604" t="str">
            <v>ExpertGroups/Karplanter/N</v>
          </cell>
          <cell r="H1604" t="str">
            <v>Karplanter</v>
          </cell>
          <cell r="I1604" t="str">
            <v>Karplanter</v>
          </cell>
          <cell r="J1604" t="str">
            <v>AlienSpecie</v>
          </cell>
          <cell r="N1604">
            <v>4</v>
          </cell>
          <cell r="Q1604">
            <v>1</v>
          </cell>
          <cell r="T1604" t="str">
            <v>PH</v>
          </cell>
          <cell r="U1604">
            <v>3</v>
          </cell>
          <cell r="V1604" t="str">
            <v>4A,1</v>
          </cell>
          <cell r="X1604">
            <v>3</v>
          </cell>
          <cell r="Y1604">
            <v>4</v>
          </cell>
          <cell r="Z1604">
            <v>1</v>
          </cell>
          <cell r="AA1604">
            <v>1754</v>
          </cell>
          <cell r="AB1604" t="str">
            <v>terrestrial</v>
          </cell>
          <cell r="AD1604" t="str">
            <v>unknown</v>
          </cell>
          <cell r="AE1604" t="str">
            <v>yes</v>
          </cell>
          <cell r="AF1604" t="str">
            <v>unknown</v>
          </cell>
          <cell r="AG1604">
            <v>1946</v>
          </cell>
          <cell r="AH1604" t="str">
            <v>Oslo: Bygdøy</v>
          </cell>
          <cell r="AI1604">
            <v>30</v>
          </cell>
          <cell r="AJ1604" t="str">
            <v>V</v>
          </cell>
          <cell r="AL1604">
            <v>2</v>
          </cell>
          <cell r="AM1604" t="str">
            <v>importDirect</v>
          </cell>
          <cell r="AN1604">
            <v>3</v>
          </cell>
          <cell r="AO1604" t="str">
            <v>introductionEscaped,spreadNaturalDispersal</v>
          </cell>
          <cell r="AP1604" t="str">
            <v>Øs,OsA,He,Op,Bu,Ve,Te,Aa,Va,Ro,Ho,Sf,Mr,St,Nt</v>
          </cell>
          <cell r="AQ1604">
            <v>900</v>
          </cell>
          <cell r="AR1604">
            <v>5</v>
          </cell>
          <cell r="AS1604">
            <v>4500</v>
          </cell>
          <cell r="AT1604">
            <v>193000</v>
          </cell>
          <cell r="AU1604">
            <v>9000</v>
          </cell>
          <cell r="AV1604">
            <v>50</v>
          </cell>
          <cell r="AW1604" t="str">
            <v>Ingen kjent effekt</v>
          </cell>
          <cell r="AX1604" t="str">
            <v>Ingen kjent effekt</v>
          </cell>
          <cell r="BC1604" t="str">
            <v>Ingen kjent effekt</v>
          </cell>
          <cell r="BD1604" t="str">
            <v>Ingen kjent effekt</v>
          </cell>
          <cell r="BE1604" t="str">
            <v>no</v>
          </cell>
          <cell r="BF1604" t="str">
            <v>no</v>
          </cell>
          <cell r="BG1604" t="str">
            <v>V</v>
          </cell>
          <cell r="BK1604" t="str">
            <v>temperate_nemoral:Europe</v>
          </cell>
          <cell r="BM1604" t="str">
            <v>temperate_nemoral:Europe,Oceania,NorthAndCentralAmerica|subtropic_mediterranean:Europe</v>
          </cell>
          <cell r="BO1604">
            <v>4</v>
          </cell>
          <cell r="BR1604" t="str">
            <v>RedListCategoryLevel</v>
          </cell>
          <cell r="BT1604">
            <v>3</v>
          </cell>
          <cell r="BW1604" t="str">
            <v>SpreadYearlyIncreaseObservations</v>
          </cell>
          <cell r="BX1604">
            <v>213</v>
          </cell>
          <cell r="BY1604">
            <v>1</v>
          </cell>
          <cell r="CB1604" t="str">
            <v>T35,T40,T4-C-3,T4-C-4,T4-C-7,T4-C-8,T4-C-18,T4-C-19</v>
          </cell>
          <cell r="CC1604">
            <v>1</v>
          </cell>
          <cell r="CH1604">
            <v>1</v>
          </cell>
          <cell r="CM1604">
            <v>1</v>
          </cell>
          <cell r="CQ1604">
            <v>1</v>
          </cell>
          <cell r="CU1604">
            <v>1</v>
          </cell>
          <cell r="CX1604">
            <v>0</v>
          </cell>
          <cell r="CY1604">
            <v>1</v>
          </cell>
          <cell r="DB1604">
            <v>0</v>
          </cell>
          <cell r="DC1604" t="str">
            <v>Hestekastanje &lt;em&gt;Aesculus hippocastanum&lt;/em&gt; er et langlevd, middels stort tre som formerer seg seksuelt med frø. Fruktene (nøttene) faller passivt ned på bakken og spres videre med store fugler og pattedyr. Arten vokser som hjemlig bare i et lite område på indre Balkan og regnes som en tertiær-relikt i Europas flora (eneste europeiske art av ei asiatisk og amerikansk slekt). Arten er opplagt fremmed i Norge, men siden den ble dyrket allerede på midten av 1750-tallet, kan det ikke utelukkes at den fantes forvillet før 1800 selv om første dokumenterte funn i norsk natur er mye senere.</v>
          </cell>
          <cell r="DD1604" t="str">
            <v>&lt;p&gt;Første dokumenterte funn av hestekastanje i Norge var i 1862, men det er først over 80 år senere, i 1946, at første etablering basert på forvillete planter er dokumentert. De fleste funnene fram til midten av 1900-tallet angir kun en grov lokalitet og gir ingen informasjon om økologi eller funnsted forøvrig. Fram til midten av 1960-tallet hadde arten en langsom spredning. Spredningen ser ut til å ha økt siden, spesielt de siste fire-fem årene, men noe av dette kan også være knyttet til større oppmerksomhet omkring arten de senere årene (mange av funnene de siste årene er fra Artsobservasjoner). Arten har lang generasjonstid, noe som forsinket spredningen i begynnelsen. Den er meget populær i større hager, parker og langs gater, med stor fruktproduksjon og spireprosent, og ekspansjonen forventes å fortsette med økt takt etter hvert som arten blir hyppigere i norsk natur.&lt;/p&gt;</v>
          </cell>
          <cell r="DE1604" t="str">
            <v>Hestekastanje er innført som prydtre og frøforvillet. Arten sprer seg fra hager og parkanlegg, og er i tillegg såpass vanlig i norsk natur at den nok driver en god del egenspredning i tillegg.</v>
          </cell>
          <cell r="DF1604" t="str">
            <v>Invasjonspotensialet er stort: arten har en stor og trygg bestand i Norge med lang median levetid, og den skårer moderat høyt på ekspansjonshastighet.</v>
          </cell>
          <cell r="DG1604" t="str">
            <v>Det er ingen dokumenterte negative økologiske effekter knyttet til hestekastanje i norsk natur. De fleste funn er fra skrotemark, veikanter og ulike utbyggingsområder, men arten kan også gå inn i ulike skogtyper med innslag av edelløvtrær. Foreløpig forekommer den ikke i en slik mengde i slike naturtyper at det er snakk om noe fortrengning. I nordøstlige USA har arten imidlertid blitt presentert som "Weed of the week", hvor det angis at den konkurrerer med hjemlige arter om lys, vann og næring (se USDA Forest Service, 2005).</v>
          </cell>
          <cell r="DH1604" t="str">
            <v>&lt;p&gt;Arten har vært dyrket lenge i bynære strøk, og ingen av de tidlig dokumenterte funn av arten i Norge, fra det første i 1862 fram til 1940-tallet, gir informasjon om økologi eller funnsted for øvrig: de antas å være fra plantete trær. Det er først i 1946 at etablering bygd på forvillete planter er dokumentert fra Oslo: Bygdøy. Siden midten av 1940-tallet ser det ut til å ha vært en jevn spredning av arten fra slike plantete trær. Per i dag går nordgrensa i NT Levanger, men det forventes at denne arten kan spre seg ytterligere. Mange funn av forvillete planter er fra skrotemark, veikanter og ulike typer av utbyggingsområder, men hestekastanje går også inn i ulike skogtyper med innslag av edelløvtrær. Med en vekstrate i antall kjente forekomster på over 40 % per tiår (og økende fra 30 % per tiår i perioden 1941-1960 til 51 % i perioden 1980-2010), kan vi forvente stadig sterkere spredning av hestekastanje. Vi har imidlertid ikke grunnlag for å si at den utgjør en økologisk risiko i norsk natur nå eller vil gjøre det i løpet av de kommende tiår.&lt;/p&gt;</v>
          </cell>
          <cell r="DI1604">
            <v>2</v>
          </cell>
        </row>
        <row r="1605">
          <cell r="B1605" t="str">
            <v>Lepidium ruderale</v>
          </cell>
          <cell r="C1605" t="str">
            <v>L.</v>
          </cell>
          <cell r="D1605" t="str">
            <v>stankkarse</v>
          </cell>
          <cell r="E1605">
            <v>61216</v>
          </cell>
          <cell r="F1605">
            <v>101256</v>
          </cell>
          <cell r="G1605" t="str">
            <v>ExpertGroups/Karplanter/N</v>
          </cell>
          <cell r="H1605" t="str">
            <v>Karplanter</v>
          </cell>
          <cell r="I1605" t="str">
            <v>Karplanter</v>
          </cell>
          <cell r="J1605" t="str">
            <v>AlienSpecie</v>
          </cell>
          <cell r="N1605">
            <v>4</v>
          </cell>
          <cell r="O1605" t="str">
            <v>V</v>
          </cell>
          <cell r="Q1605">
            <v>1</v>
          </cell>
          <cell r="T1605" t="str">
            <v>PH</v>
          </cell>
          <cell r="U1605">
            <v>3</v>
          </cell>
          <cell r="V1605" t="str">
            <v>4A,1</v>
          </cell>
          <cell r="W1605" t="str">
            <v>LO</v>
          </cell>
          <cell r="X1605">
            <v>3</v>
          </cell>
          <cell r="Y1605">
            <v>4</v>
          </cell>
          <cell r="Z1605">
            <v>1</v>
          </cell>
          <cell r="AA1605" t="str">
            <v>1820-tallet</v>
          </cell>
          <cell r="AB1605" t="str">
            <v>terrestrial</v>
          </cell>
          <cell r="AD1605" t="str">
            <v>unknown</v>
          </cell>
          <cell r="AE1605" t="str">
            <v>yes</v>
          </cell>
          <cell r="AF1605" t="str">
            <v>unknown</v>
          </cell>
          <cell r="AG1605" t="str">
            <v>1820-tallet</v>
          </cell>
          <cell r="AH1605" t="str">
            <v>Oslo: flere steder</v>
          </cell>
          <cell r="AI1605">
            <v>1</v>
          </cell>
          <cell r="AJ1605" t="str">
            <v>V</v>
          </cell>
          <cell r="AN1605">
            <v>7</v>
          </cell>
          <cell r="AO1605" t="str">
            <v>introductionTransportpollution,introductionStowaway,spreadStowaway,spreadNaturalDispersal</v>
          </cell>
          <cell r="AP1605" t="str">
            <v>Øs,OsA,He,Op,Bu,Ve,Te,Ro,Sf,St</v>
          </cell>
          <cell r="AQ1605">
            <v>800</v>
          </cell>
          <cell r="AR1605">
            <v>5</v>
          </cell>
          <cell r="AS1605">
            <v>4000</v>
          </cell>
          <cell r="AT1605">
            <v>113000</v>
          </cell>
          <cell r="AU1605">
            <v>6000</v>
          </cell>
          <cell r="AV1605">
            <v>90</v>
          </cell>
          <cell r="AW1605" t="str">
            <v>Ingen kjent effekt</v>
          </cell>
          <cell r="AX1605" t="str">
            <v>Ingen kjent effekt</v>
          </cell>
          <cell r="BC1605" t="str">
            <v>Ingen kjent effekt</v>
          </cell>
          <cell r="BD1605" t="str">
            <v>Ingen kjent effekt</v>
          </cell>
          <cell r="BE1605" t="str">
            <v>no</v>
          </cell>
          <cell r="BF1605" t="str">
            <v>no</v>
          </cell>
          <cell r="BG1605" t="str">
            <v>V</v>
          </cell>
          <cell r="BK1605" t="str">
            <v>temperate_nemoral:Asia|temperate_dry:Asia</v>
          </cell>
          <cell r="BM1605" t="str">
            <v>temperate_boreal:Europe|temperate_nemoral:Europe,Asia,Oceania,NorthAndCentralAmerica|temperate_dry:Asia|subtropic_mediterranean:Europe,Asia</v>
          </cell>
          <cell r="BO1605">
            <v>4</v>
          </cell>
          <cell r="BR1605" t="str">
            <v>RedListCategoryLevel</v>
          </cell>
          <cell r="BT1605">
            <v>3</v>
          </cell>
          <cell r="BV1605" t="str">
            <v>X</v>
          </cell>
          <cell r="BW1605" t="str">
            <v>SpreadYearlyIncreaseObservations</v>
          </cell>
          <cell r="BX1605">
            <v>180</v>
          </cell>
          <cell r="BY1605">
            <v>1</v>
          </cell>
          <cell r="CB1605" t="str">
            <v>T32,T35,T37,T39,T40,T41,T42,T43</v>
          </cell>
          <cell r="CC1605">
            <v>1</v>
          </cell>
          <cell r="CH1605">
            <v>1</v>
          </cell>
          <cell r="CM1605">
            <v>1</v>
          </cell>
          <cell r="CQ1605">
            <v>1</v>
          </cell>
          <cell r="CU1605">
            <v>1</v>
          </cell>
          <cell r="CX1605">
            <v>0</v>
          </cell>
          <cell r="CY1605">
            <v>1</v>
          </cell>
          <cell r="DB1605">
            <v>0</v>
          </cell>
          <cell r="DC1605" t="str">
            <v>Stankkarse &lt;i&gt;Lepidium ruderale&lt;/i&gt; er en ettårig art, antydningsvis fra Sentral-Asia, men som har fulgt med jordbruket tidlig til Europa. Den har frøformering, og frøene fester seg i alt som beveger seg (føtter, dyr, maskiner, biler og tog). Den okkuperer skrotemark, bare en sjelden gang tørre semi-naturlige enger, men er en av de aller vanligste ugrasene i indre deler av byene på Østlandet.</v>
          </cell>
          <cell r="DD1605" t="str">
            <v>&lt;p&gt;Stankkarse synes fra først av å ha kommet inn vesentlig med ballastjord, trolig mens denne fortsatt ble dumpet i sjøen. De tidligste funnene er rundt indre Oslofjord, men det er også tidlige funn i storparten av ballasthavnene helt nord til MR Kristiansund, og noe senere ST Trondheim. Arten synes nesten øyeblikkelig å ha fått fotfeste i Oslo, mens de andre funnene før 1900 kan skyldes tilfeldige innførsler. Siden har arten spredt og etablert seg jamt på Østlandet fra Østfold og Vestfold nord til Gudbrandsdalen (og over til SF Lærdal). Mange av de tidligste funnene i flere områder er gjort på jernbanestasjoner (Mjøsområdet, Gudbrandsdalen, Hallingdal). Toget har opplagt vært en viktig spredningshjelp. Fra 1920-tallet er det også svært mange funn ved møller, og arten har tydeligvis kommet inn som forurensning med korn. Disse er til dels i områder hvor den aldri helt har greidd å etablere seg: Telemark, Vest-Agder, Rogaland, Hordaland, Sør-Trøndelag. Arten er pr. idag bare stabil på Østlandet, men der er den til gjengjeld nesten ekstremt vanlig i mange byer, Oslo spesielt. Vi har estimert individtallet til å være i millionklassen, og dette vil være opplagt for alle som tar seg en tur rundt i sentrum av Østlandsbyene, særlig Oslo, en sommerdag. Arten har trolig nådd sitt potensielle utbredelsesområde, men fortettes fortsatt i stort omfang.&lt;/p&gt;</v>
          </cell>
          <cell r="DE1605" t="str">
            <v>Arten er kommet inn med ballastjord, som forurensning med korn, og med transportmidler. Effektiv videre spredning skjer med transportmidler (bil og særlig tog) og med tråkk.</v>
          </cell>
          <cell r="DF1605" t="str">
            <v>Invasjonspotensialet er stort, med usikkerhet til moderat, i en kombinasjon mellom lang median levetid og moderat (til begrenset) ekspansjonshastighet som beregnet ut fra valgt metode. Metoden tar ikke høyde for at arten nå neglisjeres av praktisk talt alle observatører, og vi antar at denne ekspansjonshastigheten er sterkt undervurdert.</v>
          </cell>
          <cell r="DG1605" t="str">
            <v>Ingen kjent negativ økologisk effekt er knyttet til arten, til tross for det enorme individantallet denne arten årvisst opptrer med.</v>
          </cell>
          <cell r="DH1605" t="str">
            <v>&lt;p&gt;Stankkarse vurderes til potensielt høg risiko, med usikkerhet ned til låg risiko, og utelukkende på grunn av invasjonspotensialet. Arten har inntatt og er blitt ytterst vanlig og tallrik på en rekke ulike typer skrotemark (i vid betydning), men er ikke invasiv i noen mindre påvirket naturtype. Til tross for det enorme individtallet gjør den neppe noen påvisbar skade.&lt;/p&gt;</v>
          </cell>
          <cell r="DI1605">
            <v>0</v>
          </cell>
        </row>
        <row r="1606">
          <cell r="B1606" t="str">
            <v>Arabidopsis suecica</v>
          </cell>
          <cell r="C1606" t="str">
            <v>(Fr.) Norrl.</v>
          </cell>
          <cell r="D1606" t="str">
            <v>svensk skrinneblom</v>
          </cell>
          <cell r="E1606">
            <v>130538</v>
          </cell>
          <cell r="F1606">
            <v>101080</v>
          </cell>
          <cell r="G1606" t="str">
            <v>ExpertGroups/Karplanter/N</v>
          </cell>
          <cell r="H1606" t="str">
            <v>Karplanter</v>
          </cell>
          <cell r="I1606" t="str">
            <v>Karplanter</v>
          </cell>
          <cell r="J1606" t="str">
            <v>AlienSpecie</v>
          </cell>
          <cell r="N1606">
            <v>4</v>
          </cell>
          <cell r="Q1606">
            <v>1</v>
          </cell>
          <cell r="T1606" t="str">
            <v>PH</v>
          </cell>
          <cell r="U1606">
            <v>3</v>
          </cell>
          <cell r="V1606" t="str">
            <v>4A,1</v>
          </cell>
          <cell r="X1606">
            <v>3</v>
          </cell>
          <cell r="Y1606">
            <v>4</v>
          </cell>
          <cell r="Z1606">
            <v>1</v>
          </cell>
          <cell r="AA1606">
            <v>1939</v>
          </cell>
          <cell r="AB1606" t="str">
            <v>terrestrial</v>
          </cell>
          <cell r="AD1606" t="str">
            <v>other</v>
          </cell>
          <cell r="AE1606" t="str">
            <v>yes</v>
          </cell>
          <cell r="AF1606" t="str">
            <v>unknown</v>
          </cell>
          <cell r="AG1606">
            <v>1939</v>
          </cell>
          <cell r="AH1606" t="str">
            <v>ST Røros: Kongens gruve</v>
          </cell>
          <cell r="AI1606">
            <v>1</v>
          </cell>
          <cell r="AJ1606" t="str">
            <v>V</v>
          </cell>
          <cell r="AN1606">
            <v>4</v>
          </cell>
          <cell r="AO1606" t="str">
            <v>introductionStowaway,spreadTransportpollution,spreadStowaway,spreadNaturalDispersal</v>
          </cell>
          <cell r="AP1606" t="str">
            <v>Øs,OsA,He,Op,Bu,Ve,Te,Mr,St,Nt,No</v>
          </cell>
          <cell r="AQ1606">
            <v>700</v>
          </cell>
          <cell r="AR1606">
            <v>5</v>
          </cell>
          <cell r="AS1606">
            <v>3500</v>
          </cell>
          <cell r="AT1606">
            <v>145000</v>
          </cell>
          <cell r="AU1606">
            <v>7000</v>
          </cell>
          <cell r="AV1606">
            <v>100</v>
          </cell>
          <cell r="AW1606" t="str">
            <v>Ingen kjent effekt</v>
          </cell>
          <cell r="AX1606" t="str">
            <v>Ingen kjent effekt</v>
          </cell>
          <cell r="BC1606" t="str">
            <v>Ingen kjent effekt</v>
          </cell>
          <cell r="BD1606" t="str">
            <v>Ingen kjent effekt</v>
          </cell>
          <cell r="BE1606" t="str">
            <v>no</v>
          </cell>
          <cell r="BF1606" t="str">
            <v>no</v>
          </cell>
          <cell r="BG1606" t="str">
            <v>V</v>
          </cell>
          <cell r="BK1606" t="str">
            <v>temperate_boreal:Europe|temperate_nemoral:Europe</v>
          </cell>
          <cell r="BM1606" t="str">
            <v>temperate_boreal:Europe|temperate_nemoral:Europe</v>
          </cell>
          <cell r="BO1606">
            <v>4</v>
          </cell>
          <cell r="BR1606" t="str">
            <v>RedListCategoryLevel</v>
          </cell>
          <cell r="BT1606">
            <v>3</v>
          </cell>
          <cell r="BW1606" t="str">
            <v>SpreadYearlyIncreaseObservations</v>
          </cell>
          <cell r="BX1606">
            <v>369</v>
          </cell>
          <cell r="BY1606">
            <v>1</v>
          </cell>
          <cell r="CB1606" t="str">
            <v>T35,T37,T40,T41,T42,T43,T44,T45</v>
          </cell>
          <cell r="CC1606">
            <v>1</v>
          </cell>
          <cell r="CH1606">
            <v>1</v>
          </cell>
          <cell r="CM1606">
            <v>1</v>
          </cell>
          <cell r="CQ1606">
            <v>1</v>
          </cell>
          <cell r="CU1606">
            <v>1</v>
          </cell>
          <cell r="CX1606">
            <v>0</v>
          </cell>
          <cell r="CY1606">
            <v>1</v>
          </cell>
          <cell r="DB1606">
            <v>0</v>
          </cell>
          <cell r="DC1606" t="str">
            <v>Svensk skrinneblom er en liten, ettårig urt med stor frøproduksjon. Frøene spres passivt og svært effektivt med alle transportmidler, inkludert føtter/sko. Den er praktisk talt bare registrert i ulike typer kulturmark og skrotemark .</v>
          </cell>
          <cell r="DD1606" t="str">
            <v>&lt;p&gt;Svensk skrinneblom&lt;em&gt; &lt;/em&gt;ble først funnet i Norge ved Kongens gruve i ST Røros i 1939. Den kom mest trolig som blindpassasjer med en eller annen transport fra Sverige (arten spres meget lett med bil, men enda lettere med tog). Deretter dukket den opp flere steder på Røros før den i 1942 ble funnet ved Nordre Geiteryggen gruve i He Folldal, sikkert spredt fra Røros. Neste funn var i 1946 ved Sulstua i NT Verdal, rett ved svenskegrensa, sikkert en ny innvandring fulgt av flere i NT Meråker og Stjørdal. Slik har det fortsatt, med første forekomst i Gudbrandsdalen i Op Nord-Fron i 1950, i Gauldalen i ST Midtre Gauldal i 1959, i No Narvik og Te Porsgrunn i 1964, og i He Åsnes i 1970, osv. Arten har fått fast fotfeste i de østre dalførene fra Solør nord til Nord-Trøndelag og vest til Oslo-området, Telemark, Gudbrandsdalen og over til Romsdal (MR Rauma). Den er fortsatt i ekspansjon, særlig langs jernbaner og veier, og påfallende mange førstefunn i kommuner er gjort på jernbanestasjoner. Utviklingen antas å fortsette.&lt;/p&gt;</v>
          </cell>
          <cell r="DE1606" t="str">
            <v>Arten er kommet inn som blindpassasjer med transportmidler, og det er også vektorene for nesten all videre spredning. Spesielt jernbanen har vært viktig som spredningsvei og vektor.</v>
          </cell>
          <cell r="DF1606" t="str">
            <v>Invasjonspotensialet er stort, med lang median levetid og moderat ekspansjonshastighet (300-430 m/år). Forekomstarealet er stort, men likevel er bare mindre deler av det potensielle arealet foreløpig fylt.</v>
          </cell>
          <cell r="DG1606" t="str">
            <v>Ingen kjent negativ økologisk effekt er knyttet til arten. Sjøl om arten kan opptre med store individtall, er den småvokst og visner ned tidlig i sesongen. Den har ingen fortrengningseffekt vi kjenner til.</v>
          </cell>
          <cell r="DH1606" t="str">
            <v>&lt;p&gt;Svensk skrinneblom vurderes til potensielt høg økologisk risiko, men utelukkende på grunn av invasjonspotensialet. Den er kommet på brei front (Akershus - Nordland) inn fra Sverige i løpet av de siste 75 år og er fortsatt i ekspansjon, men er strengt knyttet til skrotemark.&lt;br/&gt;&lt;/p&gt;</v>
          </cell>
          <cell r="DI1606">
            <v>1</v>
          </cell>
        </row>
        <row r="1607">
          <cell r="B1607" t="str">
            <v>Scilla luciliae</v>
          </cell>
          <cell r="C1607" t="str">
            <v>(Boiss.) Speta</v>
          </cell>
          <cell r="D1607" t="str">
            <v>stor snøstjerne</v>
          </cell>
          <cell r="E1607">
            <v>137522</v>
          </cell>
          <cell r="F1607">
            <v>99459</v>
          </cell>
          <cell r="G1607" t="str">
            <v>ExpertGroups/Karplanter/N</v>
          </cell>
          <cell r="H1607" t="str">
            <v>Karplanter</v>
          </cell>
          <cell r="I1607" t="str">
            <v>Karplanter</v>
          </cell>
          <cell r="J1607" t="str">
            <v>AlienSpecie</v>
          </cell>
          <cell r="N1607">
            <v>4</v>
          </cell>
          <cell r="Q1607">
            <v>1</v>
          </cell>
          <cell r="T1607" t="str">
            <v>PH</v>
          </cell>
          <cell r="U1607">
            <v>3</v>
          </cell>
          <cell r="V1607" t="str">
            <v>4AB,1</v>
          </cell>
          <cell r="X1607">
            <v>3</v>
          </cell>
          <cell r="Y1607">
            <v>4</v>
          </cell>
          <cell r="Z1607">
            <v>1</v>
          </cell>
          <cell r="AA1607">
            <v>1994</v>
          </cell>
          <cell r="AB1607" t="str">
            <v>terrestrial</v>
          </cell>
          <cell r="AD1607" t="str">
            <v>unknown</v>
          </cell>
          <cell r="AE1607" t="str">
            <v>yes</v>
          </cell>
          <cell r="AF1607" t="str">
            <v>unknown</v>
          </cell>
          <cell r="AG1607">
            <v>1994</v>
          </cell>
          <cell r="AH1607" t="str">
            <v>VA Kristiansand: Kokleheia</v>
          </cell>
          <cell r="AI1607">
            <v>5</v>
          </cell>
          <cell r="AJ1607" t="str">
            <v>V</v>
          </cell>
          <cell r="AL1607">
            <v>1</v>
          </cell>
          <cell r="AM1607" t="str">
            <v>importDirect</v>
          </cell>
          <cell r="AN1607">
            <v>5</v>
          </cell>
          <cell r="AO1607" t="str">
            <v>introductionEscaped,spreadNaturalDispersal,spreadTransportpollution</v>
          </cell>
          <cell r="AP1607" t="str">
            <v>Øs,OsA,He,Bu,Ve,Te,Aa,Va,Ro,Mr,St,No,Tr</v>
          </cell>
          <cell r="AQ1607">
            <v>300</v>
          </cell>
          <cell r="AR1607">
            <v>10</v>
          </cell>
          <cell r="AS1607">
            <v>3000</v>
          </cell>
          <cell r="AT1607">
            <v>200000</v>
          </cell>
          <cell r="AU1607">
            <v>9000</v>
          </cell>
          <cell r="AV1607">
            <v>80</v>
          </cell>
          <cell r="AW1607" t="str">
            <v>Ingen kjent effekt</v>
          </cell>
          <cell r="AX1607" t="str">
            <v>Ingen kjent effekt</v>
          </cell>
          <cell r="BC1607" t="str">
            <v>Ingen kjent effekt</v>
          </cell>
          <cell r="BD1607" t="str">
            <v>Ingen kjent effekt</v>
          </cell>
          <cell r="BE1607" t="str">
            <v>no</v>
          </cell>
          <cell r="BF1607" t="str">
            <v>no</v>
          </cell>
          <cell r="BK1607" t="str">
            <v>temperate_nemoral:Asia</v>
          </cell>
          <cell r="BM1607" t="str">
            <v>temperate_boreal:Europe|temperate_nemoral:Europe,Asia,NorthAndCentralAmerica</v>
          </cell>
          <cell r="BO1607">
            <v>4</v>
          </cell>
          <cell r="BR1607" t="str">
            <v>RedListCategoryLevel</v>
          </cell>
          <cell r="BT1607">
            <v>4</v>
          </cell>
          <cell r="BV1607" t="str">
            <v>X</v>
          </cell>
          <cell r="BW1607" t="str">
            <v>SpreadYearlyIncreaseObservations</v>
          </cell>
          <cell r="BX1607">
            <v>543</v>
          </cell>
          <cell r="BY1607">
            <v>1</v>
          </cell>
          <cell r="CB1607" t="str">
            <v>T4,T32,T35,T37-C-3,T43-C-1,T40</v>
          </cell>
          <cell r="CC1607">
            <v>1</v>
          </cell>
          <cell r="CH1607">
            <v>1</v>
          </cell>
          <cell r="CM1607">
            <v>1</v>
          </cell>
          <cell r="CQ1607">
            <v>1</v>
          </cell>
          <cell r="CU1607">
            <v>1</v>
          </cell>
          <cell r="CX1607">
            <v>0</v>
          </cell>
          <cell r="CY1607">
            <v>1</v>
          </cell>
          <cell r="DB1607">
            <v>0</v>
          </cell>
          <cell r="DC1607" t="str">
            <v>&lt;p&gt;Stor snøstjerne &lt;em&gt;Scilla luciliae&lt;/em&gt; er en flerårig urt med lauk. Den formerer seg med frø og ved deling av løkene. Frøene spres med maur. Den kommer fra Tyrkia og dyrkes som prydplante. Stor snøstjerne&lt;i&gt; &lt;/i&gt;er nå den oftest dyrkete arten av slekta og er blitt meget vanlig i hager de siste tiårene. Arten er funnet gjentatte ganger i Troms, og må være nokså hardfør. Arten er funnet forvillet i plener og grøntanlegg, særlig kirkegårder, dessuten i løvskog (bl.a. edelløvskog), kantsoner og -kratt, grasbakke og gammel innmark.&lt;/p&gt;</v>
          </cell>
          <cell r="DD1607" t="str">
            <v>&lt;p&gt;Siden første funn i 1994 VA Kristiansand er arten registrert forvillet fra Østfold til Rogaland unntatt Oppland, &amp;#233:n gang i Møre og Romsdal, et par ganger i Sør-Trøndelag og Nordland og flere ganger i Troms. Arten er sikkert mer dyrket enn funnene av forvillete planter gir inntrykk av, og en kan regne med et visst mørketall. Vi regner med at arten er etablert i Hordaland, Sogn og Fjordane og Nord-Trøndelag også. De mange funnene i Vest-Agder skyldes særskilte registreringer av forvillede hageplanter. Disse registreringene i Vest-Agder (39 funn siden 2000) tilsier at arten er mye vanligere enn de nasjonale funntallene sier. Hvis vi regner med at arten er omtrent like vanlig i Rogaland og Aust-Agder som i Vest-Agder, så tilsier dette et mørketall på 12.&lt;/p&gt;</v>
          </cell>
          <cell r="DE1607" t="str">
            <v>Stor snøstjerne er importert til landet som hageplante. Arten egenspres ut av hager og parkområder og kastes ut med hageavfall. Videre spredning med frø og ved forflytning av jordmasser. Arten beites av rådyr, og får nok også litt spredningshjelp av rådyr.</v>
          </cell>
          <cell r="DF1607" t="str">
            <v>Invasjonspotensialet er stort på grunn av lang median levetid for populasjonen i landet og en høg ekspansjonshastighet (med usikkerhet ned til moderat). Arten vil trolig være i ekspansjon i lang tid framover.</v>
          </cell>
          <cell r="DG1607" t="str">
            <v>Stor snøstjerne blomstrer om våren, og bladene visner snart ned. Arten kan ha en viss fortrengningseffekt på tidligblomstrende stedegne arter, men neppe i en slik grad at det kan slå ut på økologisk effekt i risikovurderingen.&lt;br/&gt;De tre &lt;i&gt;Scilla&lt;/i&gt;-artene &lt;i&gt;S. forbesii&lt;/i&gt;, &lt;i&gt;S. luciliae&lt;/i&gt; og &lt;i&gt;S. sardensis&lt;/i&gt; hybridiserer, og hybrider er vanlige i blandingsbestander i hager. Hybridene dyrkes kanskje også, og hybriden &lt;i&gt;S. forbesii&lt;/i&gt; x &lt;i&gt;S. luciliae &lt;/i&gt;er funnet flere ganger i norsk natur. Denne hybridiseringen er imidlertid bare mellom fremmede arter og påvirker ikke risikovurderingen.&lt;br/&gt;</v>
          </cell>
          <cell r="DH1607" t="str">
            <v>&lt;p&gt;Stor snøstjerne vurderes til potensielt høg økologisk risiko i landet, men bare på grunn av det store invasjonspotensialet.&lt;/p&gt;</v>
          </cell>
          <cell r="DI1607">
            <v>0</v>
          </cell>
        </row>
        <row r="1608">
          <cell r="B1608" t="str">
            <v>Betonica macrantha</v>
          </cell>
          <cell r="C1608" t="str">
            <v>K.Koch</v>
          </cell>
          <cell r="D1608" t="str">
            <v>prydbetonie</v>
          </cell>
          <cell r="E1608">
            <v>86661</v>
          </cell>
          <cell r="F1608">
            <v>129586</v>
          </cell>
          <cell r="G1608" t="str">
            <v>ExpertGroups/Karplanter/N</v>
          </cell>
          <cell r="H1608" t="str">
            <v>Karplanter</v>
          </cell>
          <cell r="I1608" t="str">
            <v>Karplanter</v>
          </cell>
          <cell r="J1608" t="str">
            <v>AlienSpecie</v>
          </cell>
          <cell r="N1608">
            <v>3</v>
          </cell>
          <cell r="Q1608">
            <v>1</v>
          </cell>
          <cell r="T1608" t="str">
            <v>LO</v>
          </cell>
          <cell r="U1608">
            <v>2</v>
          </cell>
          <cell r="V1608" t="str">
            <v>3A,1</v>
          </cell>
          <cell r="X1608">
            <v>3</v>
          </cell>
          <cell r="Y1608">
            <v>4</v>
          </cell>
          <cell r="Z1608">
            <v>1</v>
          </cell>
          <cell r="AA1608">
            <v>1912</v>
          </cell>
          <cell r="AB1608" t="str">
            <v>terrestrial</v>
          </cell>
          <cell r="AD1608" t="str">
            <v>unknown</v>
          </cell>
          <cell r="AE1608" t="str">
            <v>yes</v>
          </cell>
          <cell r="AF1608" t="str">
            <v>unknown</v>
          </cell>
          <cell r="AG1608">
            <v>1912</v>
          </cell>
          <cell r="AH1608" t="str">
            <v>Te Kragerø: Stabbestad</v>
          </cell>
          <cell r="AI1608">
            <v>5</v>
          </cell>
          <cell r="AJ1608" t="str">
            <v>V</v>
          </cell>
          <cell r="AL1608">
            <v>2</v>
          </cell>
          <cell r="AM1608" t="str">
            <v>importDirect</v>
          </cell>
          <cell r="AN1608">
            <v>2</v>
          </cell>
          <cell r="AO1608" t="str">
            <v>introductionEscaped</v>
          </cell>
          <cell r="AP1608" t="str">
            <v>Øs,OsA,He,Bu,Ve,Te,Aa,Va,Ro,Mr,St,No,Tr</v>
          </cell>
          <cell r="AQ1608">
            <v>300</v>
          </cell>
          <cell r="AR1608">
            <v>3</v>
          </cell>
          <cell r="AS1608">
            <v>900</v>
          </cell>
          <cell r="AT1608">
            <v>270000</v>
          </cell>
          <cell r="AU1608">
            <v>1800</v>
          </cell>
          <cell r="AV1608">
            <v>50</v>
          </cell>
          <cell r="AW1608" t="str">
            <v>Ingen kjent effekt</v>
          </cell>
          <cell r="AX1608" t="str">
            <v>Ingen kjent effekt</v>
          </cell>
          <cell r="BC1608" t="str">
            <v>Ingen kjent effekt</v>
          </cell>
          <cell r="BD1608" t="str">
            <v>Ingen kjent effekt</v>
          </cell>
          <cell r="BE1608" t="str">
            <v>no</v>
          </cell>
          <cell r="BF1608" t="str">
            <v>no</v>
          </cell>
          <cell r="BK1608" t="str">
            <v>temperate_nemoral:Europe,Asia</v>
          </cell>
          <cell r="BM1608" t="str">
            <v>temperate_boreal:Europe|temperate_nemoral:Europe,Asia</v>
          </cell>
          <cell r="BO1608">
            <v>3</v>
          </cell>
          <cell r="BR1608" t="str">
            <v>RedListCategoryLevel</v>
          </cell>
          <cell r="BT1608">
            <v>2</v>
          </cell>
          <cell r="BW1608" t="str">
            <v>SpreadYearlyIncreaseObservations</v>
          </cell>
          <cell r="BX1608">
            <v>118</v>
          </cell>
          <cell r="BY1608">
            <v>1</v>
          </cell>
          <cell r="CB1608" t="str">
            <v>T4,T32,T40,T42,T43</v>
          </cell>
          <cell r="CC1608">
            <v>1</v>
          </cell>
          <cell r="CH1608">
            <v>1</v>
          </cell>
          <cell r="CM1608">
            <v>1</v>
          </cell>
          <cell r="CQ1608">
            <v>1</v>
          </cell>
          <cell r="CU1608">
            <v>1</v>
          </cell>
          <cell r="CX1608">
            <v>0</v>
          </cell>
          <cell r="CY1608">
            <v>1</v>
          </cell>
          <cell r="DB1608">
            <v>0</v>
          </cell>
          <cell r="DC1608" t="str">
            <v>Prydbetonie &lt;em&gt;Betonica macrantha &lt;/em&gt;(tidligere &lt;em&gt;Stachys macrantha&lt;/em&gt;) er en langlevd flerårig urt fra Kaukasus. Arten har klondannelse ved hjelp av krypende jordstengler. Det er uvisst om den formerer seg med frø i Norge, men den vegetative veksten med jordstengler er effektiv. Den er en relativt ny hagestaude, men med økende popularitet gjennom 1900-tallet og spesielt etter 1980. Den kan imidlertid bli ganske stor i hager, og stordelen av forekomstene i naturtyper skyldes nok utkast på skrotemark, i veikanter og i grøfter. Noen forekomster på grunnlendt kalkmark og i kalkfuruskog kan tenkes å skyldes frøformering.</v>
          </cell>
          <cell r="DD1608" t="str">
            <v>&lt;p&gt;Prydbetonie ble først funnet forvillet på Stabbestad i Te Kragerø i 1912. Den fikk langsomt noen flere kjente forekomster fram til 1960-tallet, og per 1968 var det kjent 7 forekomster. Fra 1983 har den økt sterkt i funnfrekvens, med en 5-dobling fra 1968 til 2010, trolig på grunn av mye mer omfattende bruk i hager. Det er forventet at denne økningen vil fortsette, men kanskje ikke i like sterkt omfang.&lt;/p&gt;</v>
          </cell>
          <cell r="DE1608" t="str">
            <v>Arten er innført hageplante og er spredt ut fra hager hovedsakelig ved utkast og utvoksning (med jordstengler).</v>
          </cell>
          <cell r="DF1608" t="str">
            <v>Arten har et moderat invasjonspotensial, en kombinasjon av moderat median levetid og begrenset ekspansjonshastighet.</v>
          </cell>
          <cell r="DG1608" t="str">
            <v>Foreløpig er det ingen kjent negativ økologisk effekt knyttet til arten. Arten kan invadere f.eks. grunnlendt kalkmark, der flere truete planter forekommer, men blir sjelden så utbredt at den utgjør noen vesentlig fortrengning.</v>
          </cell>
          <cell r="DH1608" t="str">
            <v>&lt;p&gt;Prydbetonie vurderes til låg økologisk risiko, en nedgradering fra potensielt høg risiko ved vurderingen i 2012. Nedgraderingen skyldes en nedgradering i invasjonspotensialet på grunn av nye beregningsmetoder. Arten kan danne store, tette bestander, også i et par prioriterte naturtyper, men den er ikke vanlig nok (og forventes ikke å bli det på grunn av manglende frøformering) til at den antas å medføre noen signifikant økologisk risiko.&lt;/p&gt;</v>
          </cell>
          <cell r="DI1608">
            <v>0</v>
          </cell>
        </row>
        <row r="1609">
          <cell r="B1609" t="str">
            <v>Prunus domestica insititia</v>
          </cell>
          <cell r="C1609" t="str">
            <v>(L.) Bonnier &amp; Layens</v>
          </cell>
          <cell r="D1609" t="str">
            <v>kreke</v>
          </cell>
          <cell r="E1609">
            <v>135920</v>
          </cell>
          <cell r="F1609">
            <v>103373</v>
          </cell>
          <cell r="G1609" t="str">
            <v>ExpertGroups/Karplanter/N</v>
          </cell>
          <cell r="H1609" t="str">
            <v>Karplanter</v>
          </cell>
          <cell r="I1609" t="str">
            <v>Karplanter</v>
          </cell>
          <cell r="J1609" t="str">
            <v>AlienSpecie</v>
          </cell>
          <cell r="N1609">
            <v>3</v>
          </cell>
          <cell r="Q1609">
            <v>1</v>
          </cell>
          <cell r="T1609" t="str">
            <v>LO</v>
          </cell>
          <cell r="U1609">
            <v>2</v>
          </cell>
          <cell r="V1609" t="str">
            <v>3A,1</v>
          </cell>
          <cell r="X1609">
            <v>2</v>
          </cell>
          <cell r="Y1609">
            <v>3</v>
          </cell>
          <cell r="Z1609">
            <v>1</v>
          </cell>
          <cell r="AA1609">
            <v>1843</v>
          </cell>
          <cell r="AB1609" t="str">
            <v>terrestrial</v>
          </cell>
          <cell r="AD1609" t="str">
            <v>unknown</v>
          </cell>
          <cell r="AE1609" t="str">
            <v>yes</v>
          </cell>
          <cell r="AF1609" t="str">
            <v>unknown</v>
          </cell>
          <cell r="AG1609">
            <v>1864</v>
          </cell>
          <cell r="AH1609" t="str">
            <v>MR Molde: "Hjertøen"</v>
          </cell>
          <cell r="AI1609">
            <v>15</v>
          </cell>
          <cell r="AJ1609" t="str">
            <v>V</v>
          </cell>
          <cell r="AL1609">
            <v>2</v>
          </cell>
          <cell r="AM1609" t="str">
            <v>importDirect</v>
          </cell>
          <cell r="AN1609">
            <v>1</v>
          </cell>
          <cell r="AO1609" t="str">
            <v>introductionEscaped</v>
          </cell>
          <cell r="AP1609" t="str">
            <v>Øs,OsA,Bu,Ve,Te,Aa,Va,Ro,Ho,Sf,Mr</v>
          </cell>
          <cell r="AQ1609">
            <v>164</v>
          </cell>
          <cell r="AR1609">
            <v>5</v>
          </cell>
          <cell r="AS1609">
            <v>820</v>
          </cell>
          <cell r="AT1609">
            <v>135000</v>
          </cell>
          <cell r="AU1609">
            <v>1220</v>
          </cell>
          <cell r="AV1609">
            <v>40</v>
          </cell>
          <cell r="AW1609" t="str">
            <v>Ingen kjent effekt</v>
          </cell>
          <cell r="AX1609" t="str">
            <v>Ingen kjent effekt</v>
          </cell>
          <cell r="BC1609" t="str">
            <v>Ingen kjent effekt</v>
          </cell>
          <cell r="BD1609" t="str">
            <v>Ingen kjent effekt</v>
          </cell>
          <cell r="BE1609" t="str">
            <v>no</v>
          </cell>
          <cell r="BF1609" t="str">
            <v>no</v>
          </cell>
          <cell r="BG1609" t="str">
            <v>V</v>
          </cell>
          <cell r="BK1609" t="str">
            <v>temperate_nemoral:Europe,Asia|subtropic_mediterranean:Europe</v>
          </cell>
          <cell r="BM1609" t="str">
            <v>temperate_nemoral:Europe,Asia,Oceania|subtropic_mediterranean:Europe</v>
          </cell>
          <cell r="BO1609">
            <v>3</v>
          </cell>
          <cell r="BR1609" t="str">
            <v>RedListCategoryLevel</v>
          </cell>
          <cell r="BT1609">
            <v>2</v>
          </cell>
          <cell r="BW1609" t="str">
            <v>SpreadYearlyIncreaseObservations</v>
          </cell>
          <cell r="BX1609">
            <v>64</v>
          </cell>
          <cell r="BY1609">
            <v>1</v>
          </cell>
          <cell r="CB1609" t="str">
            <v>T4-C-3,T4-C-4,T4-C-7,T4-C-8,T32,T40,T43</v>
          </cell>
          <cell r="CC1609">
            <v>1</v>
          </cell>
          <cell r="CH1609">
            <v>1</v>
          </cell>
          <cell r="CM1609">
            <v>1</v>
          </cell>
          <cell r="CQ1609">
            <v>1</v>
          </cell>
          <cell r="CU1609">
            <v>1</v>
          </cell>
          <cell r="CX1609">
            <v>0</v>
          </cell>
          <cell r="CY1609">
            <v>1</v>
          </cell>
          <cell r="DB1609">
            <v>0</v>
          </cell>
          <cell r="DC1609" t="str">
            <v>Kreke &lt;em&gt;Prunus domestica insititia&lt;/em&gt; er en busk eller lite tre fra Sør-Europa og Kaukasus. Den har vært plantet som pryd- og fruktbusk i landet i lang tid og har forvillet seg flere steder, hovedsakelig i kyststrøk. Den setter saftige steinfrukter.</v>
          </cell>
          <cell r="DD1609" t="str">
            <v>&lt;p&gt;De første funnene er fra Oslo: Bygdøy og Bu Lier: Gjellebekk, begge rundt 1840, og de neste fra MR Molde: Hjertøya på 1860-tallet og Ho Bergen på 1870-tallet. Antallet forekomster har økt jamt, men langsomt, i hele perioden etterpå, med forekomster fra Østfold og Oslo/Akershus til Romsdal og med trolig mindre stabile forekomster i ny tid i He Ringsaker og ST Trondheim. Et stort antall av de tidlig oppdagete forekomstene har vært gjenfunnet over lang tid (til tross for at planten observeres og gjenkjennes sjelden. Enkelte er kjent gjennom mer enn 100 år, og mange gjennom mer enn 50 år, helt nord til Hjertøya i Molde. Inntrykket fra endringen i funn over tid er at dette ikke er en art i særlig spredning, og at de fleste nye forekomstene som dukker opp, kan være tidligere uoppdagete.&lt;/p&gt;</v>
          </cell>
          <cell r="DE1609" t="str">
            <v>Planten er innført hagebusk/tre og spres med fugl som spiser de saftige steinfruktene.</v>
          </cell>
          <cell r="DF1609" t="str">
            <v>Invasjonspotensialet er moderat, som er en kombinasjon av moderat median levetid og begrenset ekspansjonshastighet. Det kan tenkes at ekspansjonshastigheten heller er null eller negativ, at de funnene som fører til positiv hastighet bare er nyfunn av gamle forekomster, og at planten er stabil eller i reell tilbakegang. Dette ville i tilfelle føre planten et hakk ned på invasjonsaksen, men ikke endre risikokategorien.</v>
          </cell>
          <cell r="DG1609" t="str">
            <v>Ingen kjent negativ økologisk effekt er knyttet til planten. Sjøl om planten ofte har stor fruktproduksjon, forekommer den i så små mengder og så lokalt at den neppe påvirker næringsvalget hos fugl i vesentlig grad.</v>
          </cell>
          <cell r="DH1609" t="str">
            <v>&lt;p&gt;Kreke vurderes til låg økologisk risiko, og bare på grunn av invasjonspotensialet.&lt;/p&gt;</v>
          </cell>
          <cell r="DI1609">
            <v>0</v>
          </cell>
        </row>
        <row r="1610">
          <cell r="B1610" t="str">
            <v>Ribes sanguineum</v>
          </cell>
          <cell r="C1610" t="str">
            <v>Pursh</v>
          </cell>
          <cell r="D1610" t="str">
            <v>blodrips</v>
          </cell>
          <cell r="E1610">
            <v>63575</v>
          </cell>
          <cell r="F1610">
            <v>103615</v>
          </cell>
          <cell r="G1610" t="str">
            <v>ExpertGroups/Karplanter/N</v>
          </cell>
          <cell r="H1610" t="str">
            <v>Karplanter</v>
          </cell>
          <cell r="I1610" t="str">
            <v>Karplanter</v>
          </cell>
          <cell r="J1610" t="str">
            <v>AlienSpecie</v>
          </cell>
          <cell r="N1610">
            <v>3</v>
          </cell>
          <cell r="P1610" t="str">
            <v>V</v>
          </cell>
          <cell r="Q1610">
            <v>1</v>
          </cell>
          <cell r="T1610" t="str">
            <v>LO</v>
          </cell>
          <cell r="U1610">
            <v>2</v>
          </cell>
          <cell r="V1610" t="str">
            <v>3AB,1</v>
          </cell>
          <cell r="W1610" t="str">
            <v>PH</v>
          </cell>
          <cell r="X1610">
            <v>3</v>
          </cell>
          <cell r="Y1610">
            <v>4</v>
          </cell>
          <cell r="Z1610">
            <v>1</v>
          </cell>
          <cell r="AA1610">
            <v>1927</v>
          </cell>
          <cell r="AB1610" t="str">
            <v>terrestrial</v>
          </cell>
          <cell r="AD1610" t="str">
            <v>unknown</v>
          </cell>
          <cell r="AE1610" t="str">
            <v>yes</v>
          </cell>
          <cell r="AF1610" t="str">
            <v>unknown</v>
          </cell>
          <cell r="AG1610">
            <v>2000</v>
          </cell>
          <cell r="AH1610" t="str">
            <v>MR Sula: Mellom Båtneset og Eikrem</v>
          </cell>
          <cell r="AI1610">
            <v>10</v>
          </cell>
          <cell r="AJ1610" t="str">
            <v>V</v>
          </cell>
          <cell r="AL1610">
            <v>1</v>
          </cell>
          <cell r="AM1610" t="str">
            <v>importDirect</v>
          </cell>
          <cell r="AN1610">
            <v>3</v>
          </cell>
          <cell r="AO1610" t="str">
            <v>introductionEscaped</v>
          </cell>
          <cell r="AP1610" t="str">
            <v>Øs,OsA,Bu,Ve,Aa,Va,Ro,Sf,Mr</v>
          </cell>
          <cell r="AQ1610">
            <v>132</v>
          </cell>
          <cell r="AR1610">
            <v>5</v>
          </cell>
          <cell r="AS1610">
            <v>660</v>
          </cell>
          <cell r="AT1610">
            <v>116000</v>
          </cell>
          <cell r="AU1610">
            <v>1400</v>
          </cell>
          <cell r="AV1610">
            <v>50</v>
          </cell>
          <cell r="AW1610" t="str">
            <v>Ingen kjent effekt</v>
          </cell>
          <cell r="AX1610" t="str">
            <v>Ingen kjent effekt</v>
          </cell>
          <cell r="BC1610" t="str">
            <v>Ingen kjent effekt</v>
          </cell>
          <cell r="BD1610" t="str">
            <v>Ingen kjent effekt</v>
          </cell>
          <cell r="BE1610" t="str">
            <v>no</v>
          </cell>
          <cell r="BF1610" t="str">
            <v>no</v>
          </cell>
          <cell r="BG1610" t="str">
            <v>V</v>
          </cell>
          <cell r="BK1610" t="str">
            <v>temperate_nemoral:NorthAndCentralAmerica|subtropic_mediterranean:NorthAndCentralAmerica</v>
          </cell>
          <cell r="BM1610" t="str">
            <v>temperate_nemoral:Europe,Oceania,NorthAndCentralAmerica|subtropic_mediterranean:Europe,Oceania,NorthAndCentralAmerica</v>
          </cell>
          <cell r="BO1610">
            <v>3</v>
          </cell>
          <cell r="BR1610" t="str">
            <v>RedListCategoryLevel</v>
          </cell>
          <cell r="BT1610">
            <v>3</v>
          </cell>
          <cell r="BU1610" t="str">
            <v>X</v>
          </cell>
          <cell r="BW1610" t="str">
            <v>SpreadYearlyIncreaseObservations</v>
          </cell>
          <cell r="BX1610">
            <v>425</v>
          </cell>
          <cell r="BY1610">
            <v>1</v>
          </cell>
          <cell r="CB1610" t="str">
            <v>T4-C-3,T4,T35,T37-C-3,T32,T43,T1,T40</v>
          </cell>
          <cell r="CC1610">
            <v>1</v>
          </cell>
          <cell r="CH1610">
            <v>1</v>
          </cell>
          <cell r="CM1610">
            <v>1</v>
          </cell>
          <cell r="CQ1610">
            <v>1</v>
          </cell>
          <cell r="CU1610">
            <v>1</v>
          </cell>
          <cell r="CX1610">
            <v>0</v>
          </cell>
          <cell r="CY1610">
            <v>1</v>
          </cell>
          <cell r="DB1610">
            <v>0</v>
          </cell>
          <cell r="DC1610" t="str">
            <v>Blodrips &lt;i&gt;Ribes sanguineum&lt;/i&gt; er en middels langlevd busk, opp til 1-1,5 m høg. Den stammer fra vestlige Nord-Amerika hvor den er en hardfør busk nord inn i Canada. Den frøreproduserer og setter bra mengder med saftige bær som effektivt spres med fugl, gjerne direkte ut i skog og kratt hvor de setter seg og skiter. Den er innført som prydbusk i nyere tid og har økende popularitet (av gode grunner: den er meget attraktiv).</v>
          </cell>
          <cell r="DD1610" t="str">
            <v>&lt;p&gt;Blodrips er under etablering i Norge. Vi har nå dokumentasjon på frø-reproduksjon ut i berg, skog og skogkanter, med spredning med fugl fra hager. Det er foreløpig ikke påvist noen reproduserende bestand i naturen, men det er bare et tidsspørsmål. Arten har vært i kultur en tid, men er blitt mye mer populær og utbredt i hager de siste tiårene. Vi regner med at denne er et stabilt innslag i norsk natur innen tre generasjoner (30 år). Arten er funnet på søndre Østlandet, Sørlandet og mange steder på kysten av Vestlandet (unntatt Hordaland, men det skyldes bare manglende undersøkelser). Det gikk flere tiår mellom førstefunnet i VA Kristiansand i 1951 og neste funn i SF Balestrand i 1994. Etter dette har arten blitt funnet stadig oftere. I Møre og Romsdal er det spesielt mange (11) funn de siste årene, og det skyldes nok, delvis i alle fall, bevisst ettersøking i MR Ålesund hvor nesten halvparten av funnene er gjort.&lt;/p&gt;</v>
          </cell>
          <cell r="DE1610" t="str">
            <v>Arten spres fra dyrkning trolig ved hjelp av fugl, og også gjennom hageutkast og noe som gjenstående. Det er uklart om den har begynt å reprodusere på egenhånd i naturen, men det er trolig bare et spørsmål om tid.</v>
          </cell>
          <cell r="DF1610" t="str">
            <v>Invasjonspotensialet er moderat, med usikkerhet til stort, som en kombinasjon av moderat lang median levetid og moderat (til høg) ekspansjonshastighet. Vi er trolig bare i begynnelsen av dens etablering i norsk natur.</v>
          </cell>
          <cell r="DG1610" t="str">
            <v>Det er ingen kjente negative økologiske effekter knyttet til denne arten. Det er lite trolig at den vil oppnå mengder som er skadelige på noen måte.</v>
          </cell>
          <cell r="DH1610" t="str">
            <v>&lt;p&gt;Blodrips vurderes til låg økologisk risiko, med usikkerhet til potensielt høg risiko, med utelukkende på grunn av invasjonspotensialet.&lt;/p&gt;</v>
          </cell>
          <cell r="DI1610">
            <v>0</v>
          </cell>
        </row>
        <row r="1611">
          <cell r="B1611" t="str">
            <v>Mentha spicata</v>
          </cell>
          <cell r="C1611" t="str">
            <v>L.</v>
          </cell>
          <cell r="D1611" t="str">
            <v>grønnmynte</v>
          </cell>
          <cell r="E1611">
            <v>134478</v>
          </cell>
          <cell r="F1611">
            <v>102338</v>
          </cell>
          <cell r="G1611" t="str">
            <v>ExpertGroups/Karplanter/N</v>
          </cell>
          <cell r="H1611" t="str">
            <v>Karplanter</v>
          </cell>
          <cell r="I1611" t="str">
            <v>Karplanter</v>
          </cell>
          <cell r="J1611" t="str">
            <v>AlienSpecie</v>
          </cell>
          <cell r="N1611">
            <v>3</v>
          </cell>
          <cell r="Q1611">
            <v>1</v>
          </cell>
          <cell r="T1611" t="str">
            <v>LO</v>
          </cell>
          <cell r="U1611">
            <v>2</v>
          </cell>
          <cell r="V1611" t="str">
            <v>3A,1</v>
          </cell>
          <cell r="X1611">
            <v>2</v>
          </cell>
          <cell r="Y1611">
            <v>3</v>
          </cell>
          <cell r="Z1611">
            <v>1</v>
          </cell>
          <cell r="AA1611">
            <v>1932</v>
          </cell>
          <cell r="AB1611" t="str">
            <v>terrestrial</v>
          </cell>
          <cell r="AD1611" t="str">
            <v>unknown</v>
          </cell>
          <cell r="AE1611" t="str">
            <v>yes</v>
          </cell>
          <cell r="AF1611" t="str">
            <v>yes</v>
          </cell>
          <cell r="AG1611">
            <v>1984</v>
          </cell>
          <cell r="AH1611" t="str">
            <v>VA Kristiansand</v>
          </cell>
          <cell r="AI1611">
            <v>10</v>
          </cell>
          <cell r="AJ1611" t="str">
            <v>V</v>
          </cell>
          <cell r="AL1611">
            <v>1</v>
          </cell>
          <cell r="AM1611" t="str">
            <v>importDirect</v>
          </cell>
          <cell r="AN1611">
            <v>2</v>
          </cell>
          <cell r="AO1611" t="str">
            <v>introductionEscaped</v>
          </cell>
          <cell r="AP1611" t="str">
            <v>Øs,OsA,He,Bu,Ve,Te,Aa,Va</v>
          </cell>
          <cell r="AQ1611">
            <v>88</v>
          </cell>
          <cell r="AR1611">
            <v>4</v>
          </cell>
          <cell r="AS1611">
            <v>352</v>
          </cell>
          <cell r="AT1611">
            <v>19700</v>
          </cell>
          <cell r="AU1611">
            <v>528</v>
          </cell>
          <cell r="AV1611">
            <v>95</v>
          </cell>
          <cell r="AW1611" t="str">
            <v>Ingen kjent effekt</v>
          </cell>
          <cell r="AX1611" t="str">
            <v>Ingen kjent effekt</v>
          </cell>
          <cell r="BC1611" t="str">
            <v>Ingen kjent effekt</v>
          </cell>
          <cell r="BD1611" t="str">
            <v>Ingen kjent effekt</v>
          </cell>
          <cell r="BE1611" t="str">
            <v>no</v>
          </cell>
          <cell r="BF1611" t="str">
            <v>no</v>
          </cell>
          <cell r="BG1611" t="str">
            <v>V</v>
          </cell>
          <cell r="BK1611" t="str">
            <v>temperate_nemoral:Europe</v>
          </cell>
          <cell r="BM1611" t="str">
            <v>temperate_nemoral:Europe,Asia,Oceania,NorthAndCentralAmerica,SouthAmerica|subtropic_unspecified:Asia,NorthAndCentralAmerica,SouthAmerica|subtropic_mediterranean:Oceania|subtropic_highlands:SouthAmerica|tropic:NorthAndCentralAmerica,SouthAmerica</v>
          </cell>
          <cell r="BO1611">
            <v>3</v>
          </cell>
          <cell r="BR1611" t="str">
            <v>RedListCategoryLevel</v>
          </cell>
          <cell r="BT1611">
            <v>2</v>
          </cell>
          <cell r="BW1611" t="str">
            <v>SpreadYearlyIncreaseObservations</v>
          </cell>
          <cell r="BX1611">
            <v>106</v>
          </cell>
          <cell r="BY1611">
            <v>1</v>
          </cell>
          <cell r="CB1611" t="str">
            <v>T35,T37-C-3,T43,T40</v>
          </cell>
          <cell r="CC1611">
            <v>1</v>
          </cell>
          <cell r="CH1611">
            <v>1</v>
          </cell>
          <cell r="CM1611">
            <v>1</v>
          </cell>
          <cell r="CQ1611">
            <v>1</v>
          </cell>
          <cell r="CU1611">
            <v>1</v>
          </cell>
          <cell r="CX1611">
            <v>0</v>
          </cell>
          <cell r="CY1611">
            <v>1</v>
          </cell>
          <cell r="DB1611">
            <v>0</v>
          </cell>
          <cell r="DC1611" t="str">
            <v>&lt;p&gt;Grønnmynte &lt;em&gt;Mentha spicata &lt;/em&gt;kommer trolig fra søndre deler av Mellom-Europa. Arten er en langlevd flerårig urt med klonal vekst. Den er innført som krydderplante, med et sterkt oppsving i senere tiår. Arten kan formere seg seksuelt (frø), men det er uvisst om den gjør det i Norge. &lt;/p&gt;</v>
          </cell>
          <cell r="DD1611" t="str">
            <v>&lt;p&gt;Grønnmynte var en meget sjelden plante i norsk natur fra første funn som opplagt forvillet på begynnelsen av 1900-tallet i Te Kragerø: Valberg (stabil der i over 50 år, minst) fram til 1980. Etter 1980 er arten kommet mye mer i bruk, ikke minst i asiatisk og arabisk mat og drikke, og arten er blitt nokså hyppig å se på skroteplasser på Østlandet og Sørlandet. Den kan være oversett på Vestlandet.&lt;/p&gt;</v>
          </cell>
          <cell r="DE1611" t="str">
            <v>&lt;p&gt;De fleste forekomstene synes å skyldes utkast fra hager og gartnerier og dumping av matavfall på fyllplasser. Den frøreproduserer i Norge, men det er uvisst om dette skjer i forvillete forekomster: hoveddelen av formeringen skjer klonalt.&lt;/p&gt;</v>
          </cell>
          <cell r="DF1611" t="str">
            <v>Grønnmynte har moderat estimert median levetid i landet og begrenset ekspansjonshastighet. Dette gir et moderat invasjonspotensial.</v>
          </cell>
          <cell r="DG1611" t="str">
            <v>Ingen kjente negative økologiske effekter er knyttet til arten. Den er praktisk talt bare funnet på skrotemark i vid betydning og synes å ha meget begrenset evne til å trenge inn i mindre berørte naturtyper. Dens mengde og betydning i norsk natur avhenger nesten bare av innførsels- og bruksmønsteret.</v>
          </cell>
          <cell r="DH1611" t="str">
            <v>&lt;p&gt;Grønnmynte vurderes til låg økologisk risiko, og utelukkende på grunn av invasjonspotensialet.&lt;/p&gt;</v>
          </cell>
          <cell r="DI1611">
            <v>0</v>
          </cell>
        </row>
        <row r="1612">
          <cell r="B1612" t="str">
            <v>Lepidium draba</v>
          </cell>
          <cell r="C1612" t="str">
            <v>L.</v>
          </cell>
          <cell r="D1612" t="str">
            <v>honningkarse</v>
          </cell>
          <cell r="E1612">
            <v>134102</v>
          </cell>
          <cell r="F1612">
            <v>101250</v>
          </cell>
          <cell r="G1612" t="str">
            <v>ExpertGroups/Karplanter/N</v>
          </cell>
          <cell r="H1612" t="str">
            <v>Karplanter</v>
          </cell>
          <cell r="I1612" t="str">
            <v>Karplanter</v>
          </cell>
          <cell r="J1612" t="str">
            <v>AlienSpecie</v>
          </cell>
          <cell r="N1612">
            <v>3</v>
          </cell>
          <cell r="Q1612">
            <v>1</v>
          </cell>
          <cell r="T1612" t="str">
            <v>LO</v>
          </cell>
          <cell r="U1612">
            <v>2</v>
          </cell>
          <cell r="V1612" t="str">
            <v>3A,1</v>
          </cell>
          <cell r="X1612">
            <v>2</v>
          </cell>
          <cell r="Y1612">
            <v>3</v>
          </cell>
          <cell r="Z1612">
            <v>1</v>
          </cell>
          <cell r="AA1612">
            <v>1876</v>
          </cell>
          <cell r="AB1612" t="str">
            <v>terrestrial</v>
          </cell>
          <cell r="AD1612" t="str">
            <v>origin,unknown</v>
          </cell>
          <cell r="AE1612" t="str">
            <v>yes</v>
          </cell>
          <cell r="AF1612" t="str">
            <v>unknown</v>
          </cell>
          <cell r="AG1612">
            <v>1880</v>
          </cell>
          <cell r="AH1612" t="str">
            <v>AA Tvedestrand: Askerøya ved Lyngør</v>
          </cell>
          <cell r="AI1612">
            <v>5</v>
          </cell>
          <cell r="AJ1612" t="str">
            <v>V</v>
          </cell>
          <cell r="AN1612">
            <v>3</v>
          </cell>
          <cell r="AO1612" t="str">
            <v>introductionTransportpollution,introductionStowaway,spreadNaturalDispersal</v>
          </cell>
          <cell r="AP1612" t="str">
            <v>Øs,OsA,Ve,Te,Aa,Va,Ro</v>
          </cell>
          <cell r="AQ1612">
            <v>188</v>
          </cell>
          <cell r="AR1612">
            <v>2</v>
          </cell>
          <cell r="AS1612">
            <v>376</v>
          </cell>
          <cell r="AT1612">
            <v>32600</v>
          </cell>
          <cell r="AU1612">
            <v>376</v>
          </cell>
          <cell r="AV1612">
            <v>20</v>
          </cell>
          <cell r="AW1612" t="str">
            <v>Ingen kjent effekt</v>
          </cell>
          <cell r="AX1612" t="str">
            <v>Ingen kjent effekt</v>
          </cell>
          <cell r="BC1612" t="str">
            <v>Ingen kjent effekt</v>
          </cell>
          <cell r="BD1612" t="str">
            <v>Ingen kjent effekt</v>
          </cell>
          <cell r="BE1612" t="str">
            <v>no</v>
          </cell>
          <cell r="BF1612" t="str">
            <v>no</v>
          </cell>
          <cell r="BG1612" t="str">
            <v>V</v>
          </cell>
          <cell r="BK1612" t="str">
            <v>temperate_nemoral:Europe,Asia|subtropic_mediterranean:Europe,Asia,Africa</v>
          </cell>
          <cell r="BM1612" t="str">
            <v>temperate_nemoral:Europe,Asia,Oceania,NorthAndCentralAmerica,SouthAmerica|temperate_dry:NorthAndCentralAmerica,SouthAmerica|subtropic_mediterranean:Europe,Asia,Africa,Oceania,NorthAndCentralAmerica,SouthAmerica|subtropic_caperegion:Africa</v>
          </cell>
          <cell r="BO1612">
            <v>3</v>
          </cell>
          <cell r="BR1612" t="str">
            <v>RedListCategoryLevel</v>
          </cell>
          <cell r="BT1612">
            <v>2</v>
          </cell>
          <cell r="BW1612" t="str">
            <v>SpreadYearlyIncreaseObservations</v>
          </cell>
          <cell r="BX1612">
            <v>119</v>
          </cell>
          <cell r="BY1612">
            <v>1</v>
          </cell>
          <cell r="CB1612" t="str">
            <v>T11-C-2,T12-C-2,T24-C-1,T29-C-5,T35,T37,T40</v>
          </cell>
          <cell r="CC1612">
            <v>1</v>
          </cell>
          <cell r="CH1612">
            <v>1</v>
          </cell>
          <cell r="CM1612">
            <v>1</v>
          </cell>
          <cell r="CP1612" t="str">
            <v>Sørlig strandeng</v>
          </cell>
          <cell r="CQ1612">
            <v>1</v>
          </cell>
          <cell r="CU1612">
            <v>1</v>
          </cell>
          <cell r="CX1612">
            <v>0</v>
          </cell>
          <cell r="CY1612">
            <v>1</v>
          </cell>
          <cell r="DB1612">
            <v>0</v>
          </cell>
          <cell r="DC1612" t="str">
            <v>Honningkarse &lt;em&gt;Lepidium draba &lt;/em&gt;(tidligere &lt;em&gt;Cardaria draba&lt;/em&gt;) stammer fra Sør-Europa, Middelhavsområdet og Vest-Asia. Arten er en flerårig urt med noe klonal vekst. Den frøreproduserer, og frøene synes nå hovedsakelig å spre seg med havstrømmer. Den har forekommet på ulike typer skrotemark nær importsteder, men er nå hovedsakelig en havstrandplante naturalisert i øvre tangvoller, grusstrender og øvre strandeng.</v>
          </cell>
          <cell r="DD1612" t="str">
            <v>&lt;p&gt;Arten kom inn i siste halvdel av 1800-tallet, trolig på ulike vis (såfrø, kornforurensning, ballastjord). Forekomster på andre steder enn i strandsonen hadde bare nokså kortvarig eksistens, til tross for at arten er flerårig og med klonal vekst. Derimot førte flere innførsler nær og spredninger til strandsonen til meget langvarige eller permanente forekomster (med første og foreløpig siste observasjonsår): Øf Moss: Jeløya 1904-2016 og Biløya 1946-1985, Oslo: Malmøykalven 1898-2010 og Malmøyas sørspiss 1944-2012, Bu Hurum: Mølen 1920-1926 (og kanskje senere), Vf Horten: Bastøya 1913-2011 og Tjøme: Sandøya 1908-2016, og AA Tvedestrand: Askerøya 1880-1978. Flere er kommet til senere. Arten har dermed et interessant mønster med en mengde med innførsler spredt over store deler av landet inn til Oppland og nord til Sør-Trøndelag, kanskje med en overvekt og særlig tidlig innførsel i Hordaland, men bare med effektiv etablering og permanens i strandområder ved Oslofjorden og sør til Agder. Her er den nå blitt et permanent, sjeldent og interessant innslag i norsk natur.&lt;/p&gt;</v>
          </cell>
          <cell r="DE1612" t="str">
            <v>Arten er innført som forurensning med grasfrø og korn, delvis også med ballastjord. Egenspredning skjer med havstrømmer til strandlokaliteter langt fra importstedene.</v>
          </cell>
          <cell r="DF1612" t="str">
            <v>Invasjonspotensialet er moderat, en kombinasjon av moderat lang median levetid og begrenset ekspansjonshastighet. Arten er etablert på 40-50 steder (mørketall ikke innregnet) og med stort antall individer. Den begrensete ekspansjonshastigheten (ca. 119 m/år) er vesentlig forårsaket av nyetablering på nye havstrender.</v>
          </cell>
          <cell r="DG1612" t="str">
            <v>Ingen kjent negativ økologisk effekt er knyttet til arten. Arten danner bestander i en sårbar naturtype (sørlige strandenger), i tillegg til øvre tangstrender, men uten å medføre noen betydelig fortrengning. Dette har den gjort i over 100 år, og det er liten grunn til å tro at skadevirkningene blir vesentlig større de nærmeste 50 år.</v>
          </cell>
          <cell r="DH1612" t="str">
            <v>&lt;p&gt;Honningkarse vurderes til låg økologisk risiko, og bare på grunn av invasjonspotensialet. Arten har kommet inn med korn, grasfrø og ballastjord over store deler av Sør- og Midt-Norge, men har bare naturalisert seg på havstrender ved Oslofjorden og sørover til Agder. Her er den en sjelden, men stabil plante som ikke gjør noen påviselig skade. Den har vært på strendene i snart 120 år og har vist at den ikke utgjør noen høg økologisk risiko.&lt;br/&gt;&lt;/p&gt;</v>
          </cell>
          <cell r="DI1612">
            <v>0</v>
          </cell>
        </row>
        <row r="1613">
          <cell r="B1613" t="str">
            <v>Lepidium didymum</v>
          </cell>
          <cell r="C1613" t="str">
            <v>L.</v>
          </cell>
          <cell r="D1613" t="str">
            <v>ramkarse</v>
          </cell>
          <cell r="E1613">
            <v>134101</v>
          </cell>
          <cell r="F1613">
            <v>145708</v>
          </cell>
          <cell r="G1613" t="str">
            <v>ExpertGroups/Karplanter/N</v>
          </cell>
          <cell r="H1613" t="str">
            <v>Karplanter</v>
          </cell>
          <cell r="I1613" t="str">
            <v>Karplanter</v>
          </cell>
          <cell r="J1613" t="str">
            <v>AlienSpecie</v>
          </cell>
          <cell r="N1613">
            <v>3</v>
          </cell>
          <cell r="O1613" t="str">
            <v>V</v>
          </cell>
          <cell r="Q1613">
            <v>1</v>
          </cell>
          <cell r="T1613" t="str">
            <v>LO</v>
          </cell>
          <cell r="U1613">
            <v>2</v>
          </cell>
          <cell r="V1613" t="str">
            <v>3A,1</v>
          </cell>
          <cell r="X1613">
            <v>3</v>
          </cell>
          <cell r="Y1613">
            <v>4</v>
          </cell>
          <cell r="Z1613">
            <v>1</v>
          </cell>
          <cell r="AA1613">
            <v>1861</v>
          </cell>
          <cell r="AB1613" t="str">
            <v>terrestrial</v>
          </cell>
          <cell r="AD1613" t="str">
            <v>origin,unknown</v>
          </cell>
          <cell r="AE1613" t="str">
            <v>yes</v>
          </cell>
          <cell r="AF1613" t="str">
            <v>unknown</v>
          </cell>
          <cell r="AG1613">
            <v>1861</v>
          </cell>
          <cell r="AH1613" t="str">
            <v>Oslo: "Christiania: jernbanetomten" [østover fra Oslo S]</v>
          </cell>
          <cell r="AI1613">
            <v>2</v>
          </cell>
          <cell r="AJ1613" t="str">
            <v>V</v>
          </cell>
          <cell r="AN1613">
            <v>5</v>
          </cell>
          <cell r="AO1613" t="str">
            <v>introductionTransportpollution,introductionStowaway,spreadStowaway</v>
          </cell>
          <cell r="AP1613" t="str">
            <v>Øs,OsA,Ve,Te,Aa,Va,Ro</v>
          </cell>
          <cell r="AQ1613">
            <v>72</v>
          </cell>
          <cell r="AR1613">
            <v>5</v>
          </cell>
          <cell r="AS1613">
            <v>360</v>
          </cell>
          <cell r="AT1613">
            <v>60000</v>
          </cell>
          <cell r="AU1613">
            <v>380</v>
          </cell>
          <cell r="AV1613">
            <v>100</v>
          </cell>
          <cell r="AW1613" t="str">
            <v>Ingen kjent effekt</v>
          </cell>
          <cell r="AX1613" t="str">
            <v>Ingen kjent effekt</v>
          </cell>
          <cell r="BC1613" t="str">
            <v>Ingen kjent effekt</v>
          </cell>
          <cell r="BD1613" t="str">
            <v>Ingen kjent effekt</v>
          </cell>
          <cell r="BE1613" t="str">
            <v>no</v>
          </cell>
          <cell r="BF1613" t="str">
            <v>no</v>
          </cell>
          <cell r="BG1613" t="str">
            <v>V</v>
          </cell>
          <cell r="BK1613" t="str">
            <v>temperate_nemoral:SouthAmerica|temperate_dry:SouthAmerica|subtropic_unspecified:SouthAmerica</v>
          </cell>
          <cell r="BM1613" t="str">
            <v>temperate_nemoral:Europe,Asia,Oceania,NorthAndCentralAmerica,SouthAmerica|temperate_dry:NorthAndCentralAmerica,SouthAmerica|subtropic_unspecified:Asia,NorthAndCentralAmerica,SouthAmerica|subtropic_mediterranean:Europe,Africa,Oceania|subtropic_caperegion:Africa|subtropic_highlands:SouthAmerica</v>
          </cell>
          <cell r="BO1613">
            <v>3</v>
          </cell>
          <cell r="BQ1613" t="str">
            <v>X</v>
          </cell>
          <cell r="BR1613" t="str">
            <v>RedListCategoryLevel</v>
          </cell>
          <cell r="BT1613">
            <v>2</v>
          </cell>
          <cell r="BW1613" t="str">
            <v>SpreadYearlyIncreaseObservations</v>
          </cell>
          <cell r="BX1613">
            <v>128</v>
          </cell>
          <cell r="BY1613">
            <v>1</v>
          </cell>
          <cell r="CB1613" t="str">
            <v>T35,T37,T40,T42,T43</v>
          </cell>
          <cell r="CC1613">
            <v>1</v>
          </cell>
          <cell r="CH1613">
            <v>1</v>
          </cell>
          <cell r="CM1613">
            <v>1</v>
          </cell>
          <cell r="CQ1613">
            <v>1</v>
          </cell>
          <cell r="CU1613">
            <v>1</v>
          </cell>
          <cell r="CX1613">
            <v>0</v>
          </cell>
          <cell r="CY1613">
            <v>1</v>
          </cell>
          <cell r="DB1613">
            <v>0</v>
          </cell>
          <cell r="DC1613" t="str">
            <v>Ramkarse &lt;i&gt;Lepidium didymum &lt;/i&gt;(tidligere &lt;i&gt;Coronopus didymus&lt;/i&gt;) er toårig. Den har omfattende frøreproduksjon. Frøene spres vesentlig ved tråkk og transporter. Arten er bare funnet på skrotemark på og nær importsteder.</v>
          </cell>
          <cell r="DD1613" t="str">
            <v>&lt;p&gt;Ramkarse har en komplisert og interessant historie i Norge. Den kom opplagt inn med ballastjord, trolig noen få tiår før den ble oppdaget i 1861-1862 på "Jernbanetomterne" i Oslo (Østbaneområdet). Nåværende Oslo sentralstasjon - tidligere Østbanen - ble anlagt på fyllinger der ballastjord ble brukt. I perioden fram til 1920 er alle funn (30-35) knyttet til ballastplasser eller plasser der ballastjord ble brukt, i nesten alle kystbyene der ballastplasser ble undersøkt botanisk helt nord til MR Kristiansund. Arten forsvant nesten i perioden etter at deponering av ballastjord opphørte, dvs. etter 1920, med bare 2-3 funn per tiår, men hoveddelen av funnene var fortsatt på gamle ballastplasser, med ett møllefunn i Ro Strand: Tou mølle i 1953. Fra 1960 har arten hatt en ny oppgang, fortsatt hovedsakelig på steder og i byer der den tidligere var kjent som ballastplante, og med noen få mølle- og gartnerifunn, og er nå omtrent like hyppig som den var i ballastperioden. Dette skyldes trolig at arten har hatt en noe skjult tilværelse i kystbyene, men også at den må ha hatt frøbank som er blitt vitalisert ved grave- og anleggsarbeider. Mest påfallende er dette i MR Kristiansund, der den ble funnet i 1971 etter å ha vært "borte" i over hundre år (siden 1865). Det kan også være en klimatisk forklaring: arten reproduserer nå meget effektivt og må enkelte steder bekjempes som ugras, f.eks. i Botanisk hage, Tøyen.&lt;/p&gt;</v>
          </cell>
          <cell r="DE1613" t="str">
            <v>Arten er innført med ballastjord og som forurensning med korn, i helt ny tid også med importert tømmer (Bu Hurum) og kanskje med gartnerivarer eller matvarer. Litt videre spredning skjer, trolig med tråkk.</v>
          </cell>
          <cell r="DF1613" t="str">
            <v>Invasjonspotensialet er moderat, med usikkerhet til begrenset, som en kombinasjon av moderat (til begrenset) median levetid og begrenset ekspansjonshastighet. Arten er nå veletablert med et middels stort antall forekomster, med midlere ekspansjonshastighet (rundt 128 m/år).</v>
          </cell>
          <cell r="DG1613" t="str">
            <v>Ingen kjent negativ økologisk effekt er knyttet til arten.</v>
          </cell>
          <cell r="DH1613" t="str">
            <v>&lt;p&gt;Ramkarse vurderes til låg økologisk risiko, og bare på grunn av invasjonspotensialet. Arten har nå permanent forekomst i Norge og er i svak økning, men er ikke ekspansiv og utgjør ingen påviselig økologisk effekt.&lt;/p&gt;</v>
          </cell>
          <cell r="DI1613">
            <v>0</v>
          </cell>
        </row>
        <row r="1614">
          <cell r="B1614" t="str">
            <v>Leucojum vernum</v>
          </cell>
          <cell r="C1614" t="str">
            <v>L.</v>
          </cell>
          <cell r="D1614" t="str">
            <v>klosterklokke</v>
          </cell>
          <cell r="E1614">
            <v>59386</v>
          </cell>
          <cell r="F1614">
            <v>99426</v>
          </cell>
          <cell r="G1614" t="str">
            <v>ExpertGroups/Karplanter/N</v>
          </cell>
          <cell r="H1614" t="str">
            <v>Karplanter</v>
          </cell>
          <cell r="I1614" t="str">
            <v>Karplanter</v>
          </cell>
          <cell r="J1614" t="str">
            <v>AlienSpecie</v>
          </cell>
          <cell r="N1614">
            <v>3</v>
          </cell>
          <cell r="Q1614">
            <v>1</v>
          </cell>
          <cell r="T1614" t="str">
            <v>LO</v>
          </cell>
          <cell r="U1614">
            <v>2</v>
          </cell>
          <cell r="V1614" t="str">
            <v>3AB,1</v>
          </cell>
          <cell r="X1614">
            <v>2</v>
          </cell>
          <cell r="Y1614">
            <v>3</v>
          </cell>
          <cell r="Z1614">
            <v>1</v>
          </cell>
          <cell r="AA1614">
            <v>1948</v>
          </cell>
          <cell r="AB1614" t="str">
            <v>terrestrial</v>
          </cell>
          <cell r="AD1614" t="str">
            <v>unknown</v>
          </cell>
          <cell r="AE1614" t="str">
            <v>yes</v>
          </cell>
          <cell r="AF1614" t="str">
            <v>unknown</v>
          </cell>
          <cell r="AG1614">
            <v>1948</v>
          </cell>
          <cell r="AH1614" t="str">
            <v>Ho Bergen: Store Milde, Hatlehaugen</v>
          </cell>
          <cell r="AI1614">
            <v>5</v>
          </cell>
          <cell r="AJ1614" t="str">
            <v>V</v>
          </cell>
          <cell r="AL1614">
            <v>1</v>
          </cell>
          <cell r="AM1614" t="str">
            <v>importDirect</v>
          </cell>
          <cell r="AN1614">
            <v>3</v>
          </cell>
          <cell r="AO1614" t="str">
            <v>introductionEscaped</v>
          </cell>
          <cell r="AP1614" t="str">
            <v>OsA,Va,Ro,Ho,Mr,Tr</v>
          </cell>
          <cell r="AQ1614">
            <v>64</v>
          </cell>
          <cell r="AR1614">
            <v>5</v>
          </cell>
          <cell r="AS1614">
            <v>320</v>
          </cell>
          <cell r="AT1614">
            <v>190000</v>
          </cell>
          <cell r="AU1614">
            <v>900</v>
          </cell>
          <cell r="AV1614">
            <v>50</v>
          </cell>
          <cell r="AW1614" t="str">
            <v>Ingen kjent effekt</v>
          </cell>
          <cell r="AX1614" t="str">
            <v>Ingen kjent effekt</v>
          </cell>
          <cell r="BC1614" t="str">
            <v>Ingen kjent effekt</v>
          </cell>
          <cell r="BD1614" t="str">
            <v>Ingen kjent effekt</v>
          </cell>
          <cell r="BE1614" t="str">
            <v>no</v>
          </cell>
          <cell r="BF1614" t="str">
            <v>no</v>
          </cell>
          <cell r="BG1614" t="str">
            <v>V</v>
          </cell>
          <cell r="BK1614" t="str">
            <v>temperate_nemoral:Europe</v>
          </cell>
          <cell r="BM1614" t="str">
            <v>temperate_boreal:Europe|temperate_nemoral:Europe</v>
          </cell>
          <cell r="BO1614">
            <v>3</v>
          </cell>
          <cell r="BR1614" t="str">
            <v>RedListCategoryLevel</v>
          </cell>
          <cell r="BT1614">
            <v>3</v>
          </cell>
          <cell r="BW1614" t="str">
            <v>SpreadYearlyIncreaseObservations</v>
          </cell>
          <cell r="BX1614">
            <v>300</v>
          </cell>
          <cell r="BY1614">
            <v>1</v>
          </cell>
          <cell r="CB1614" t="str">
            <v>T4-C-3,T4-C-4,T4-C-18,T35,T40,T43</v>
          </cell>
          <cell r="CC1614">
            <v>1</v>
          </cell>
          <cell r="CH1614">
            <v>1</v>
          </cell>
          <cell r="CM1614">
            <v>1</v>
          </cell>
          <cell r="CQ1614">
            <v>1</v>
          </cell>
          <cell r="CU1614">
            <v>1</v>
          </cell>
          <cell r="CX1614">
            <v>0</v>
          </cell>
          <cell r="CY1614">
            <v>1</v>
          </cell>
          <cell r="DB1614">
            <v>0</v>
          </cell>
          <cell r="DC1614" t="str">
            <v>Klosterklokke &lt;i&gt;Leucojum vernum &lt;/i&gt;er en flerårig urt fra Mellom-Europa. Den formerer seg med frø og ved deling av lauker. Frøene spres av maur, over nokså korte distanser. Arten er innført som hagestaude. Den har forvillet seg siden 1940-tallet, danner små populasjoner, men sprer seg lite. Den er i langsom økning, kanskje mest på grunn av økt bruk i hager.&lt;p&gt;Spredning skjer stort sett i plener, parker og skogkanter nær der den dyrkes.&lt;/p&gt;</v>
          </cell>
          <cell r="DD1614" t="str">
            <v>&lt;p&gt;Klosterklokke&lt;em&gt; &lt;/em&gt;ble først funnet i Ho Bergen: Store Milde, Hatlehaugen i 1948. Resten av funnene stammer fra 1999 og framover (men vi antar at arten har vært stabil i Bergen i mellomtida). Funnene er gjort på 15 steder i kystområdene fra Ak Ås til Tr Harstad, uten noe mønster. Arten danner små bestander, men sprer seg langsomt. Den er i langsom økning, kanskje mest på grunn av økt bruk i hager.&lt;/p&gt;</v>
          </cell>
          <cell r="DE1614" t="str">
            <v>Arten er innført som hageplante og sprer seg ut fra hager med frø (maurspredning) og med utkast. Videre spredning skjer med maur og eventuelt. ved forflytting av jordmasser.</v>
          </cell>
          <cell r="DF1614" t="str">
            <v>Invasjonspotensialet er moderat, med moderat lang median levetid og moderat ekspansjonshastighet. Arten har en del etablerte bestander, men de er lite ekspansive. Den relativt høge ekspansjonshastigheten (beste estimat på 300 m/år) skyldes mange nye funn de siste to tiårene og ikke noen markert økning i hastighet i forvilling.</v>
          </cell>
          <cell r="DG1614" t="str">
            <v>Ingen kjent negativ økologisk effekt er knyttet til arten. Arten kan opptre i tette bestander, men visner tidlig, og det er så lite av den i norsk natur at den neppe utgjør noen trussel mot noe som helst.</v>
          </cell>
          <cell r="DH1614" t="str">
            <v>&lt;p&gt;Klosterklokke vurderes til låg økologisk risiko, og utelukkende på grunn av invasjonspotensialet. Arten er i langsom økning, kanskje mest på grunn av økt bruk i hager. Den blomstrer og visner ned tidlig og har liten eller ingen økologisk effekt. Vi forventer ikke at det skal bli mye av den i norsk natur i nær framtid.&lt;/p&gt;</v>
          </cell>
          <cell r="DI1614">
            <v>0</v>
          </cell>
        </row>
        <row r="1615">
          <cell r="B1615" t="str">
            <v>Hyacinthoides hispanica</v>
          </cell>
          <cell r="C1615" t="str">
            <v>(Mill.) Rothm.</v>
          </cell>
          <cell r="D1615" t="str">
            <v>spansk klokkeblåstjerne</v>
          </cell>
          <cell r="E1615">
            <v>133789</v>
          </cell>
          <cell r="F1615">
            <v>99442</v>
          </cell>
          <cell r="G1615" t="str">
            <v>ExpertGroups/Karplanter/N</v>
          </cell>
          <cell r="H1615" t="str">
            <v>Karplanter</v>
          </cell>
          <cell r="I1615" t="str">
            <v>Karplanter</v>
          </cell>
          <cell r="J1615" t="str">
            <v>AlienSpecie</v>
          </cell>
          <cell r="N1615">
            <v>3</v>
          </cell>
          <cell r="Q1615">
            <v>1</v>
          </cell>
          <cell r="T1615" t="str">
            <v>LO</v>
          </cell>
          <cell r="U1615">
            <v>2</v>
          </cell>
          <cell r="V1615" t="str">
            <v>3A,1</v>
          </cell>
          <cell r="X1615">
            <v>3</v>
          </cell>
          <cell r="Y1615">
            <v>4</v>
          </cell>
          <cell r="Z1615">
            <v>1</v>
          </cell>
          <cell r="AA1615">
            <v>1929</v>
          </cell>
          <cell r="AB1615" t="str">
            <v>terrestrial</v>
          </cell>
          <cell r="AD1615" t="str">
            <v>unknown</v>
          </cell>
          <cell r="AE1615" t="str">
            <v>yes</v>
          </cell>
          <cell r="AF1615" t="str">
            <v>yes</v>
          </cell>
          <cell r="AG1615">
            <v>1953</v>
          </cell>
          <cell r="AH1615" t="str">
            <v>Ro Sandnes: Dale sjukehus: Ho Austrheim: Njøten</v>
          </cell>
          <cell r="AI1615">
            <v>10</v>
          </cell>
          <cell r="AJ1615" t="str">
            <v>V</v>
          </cell>
          <cell r="AL1615">
            <v>1</v>
          </cell>
          <cell r="AM1615" t="str">
            <v>importDirect</v>
          </cell>
          <cell r="AN1615">
            <v>4</v>
          </cell>
          <cell r="AO1615" t="str">
            <v>introductionEscaped,spreadTransportpollution,spreadNaturalDispersal</v>
          </cell>
          <cell r="AP1615" t="str">
            <v>Øs,Aa,Va,Ro,Ho,Sf,Mr</v>
          </cell>
          <cell r="AQ1615">
            <v>80</v>
          </cell>
          <cell r="AR1615">
            <v>4</v>
          </cell>
          <cell r="AS1615">
            <v>320</v>
          </cell>
          <cell r="AT1615">
            <v>100000</v>
          </cell>
          <cell r="AU1615">
            <v>640</v>
          </cell>
          <cell r="AV1615">
            <v>90</v>
          </cell>
          <cell r="AW1615" t="str">
            <v>Ingen kjent effekt</v>
          </cell>
          <cell r="AX1615" t="str">
            <v>Ingen kjent effekt</v>
          </cell>
          <cell r="BC1615" t="str">
            <v>Ingen kjent effekt</v>
          </cell>
          <cell r="BD1615" t="str">
            <v>Ingen kjent effekt</v>
          </cell>
          <cell r="BE1615" t="str">
            <v>no</v>
          </cell>
          <cell r="BF1615" t="str">
            <v>no</v>
          </cell>
          <cell r="BG1615" t="str">
            <v>V</v>
          </cell>
          <cell r="BK1615" t="str">
            <v>temperate_nemoral:Europe|subtropic_mediterranean:Europe,Africa</v>
          </cell>
          <cell r="BM1615" t="str">
            <v>temperate_boreal:Europe|temperate_nemoral:Europe,Oceania,NorthAndCentralAmerica|subtropic_mediterranean:Europe,Africa</v>
          </cell>
          <cell r="BO1615">
            <v>3</v>
          </cell>
          <cell r="BR1615" t="str">
            <v>RedListCategoryLevel</v>
          </cell>
          <cell r="BT1615">
            <v>2</v>
          </cell>
          <cell r="BW1615" t="str">
            <v>SpreadYearlyIncreaseObservations</v>
          </cell>
          <cell r="BX1615">
            <v>100</v>
          </cell>
          <cell r="BY1615">
            <v>1</v>
          </cell>
          <cell r="CB1615" t="str">
            <v>T4,T35,T43-C-1,T40-C-1</v>
          </cell>
          <cell r="CC1615">
            <v>1</v>
          </cell>
          <cell r="CH1615">
            <v>1</v>
          </cell>
          <cell r="CM1615">
            <v>1</v>
          </cell>
          <cell r="CQ1615">
            <v>1</v>
          </cell>
          <cell r="CU1615">
            <v>1</v>
          </cell>
          <cell r="CX1615">
            <v>0</v>
          </cell>
          <cell r="CY1615">
            <v>1</v>
          </cell>
          <cell r="DB1615">
            <v>0</v>
          </cell>
          <cell r="DC1615" t="str">
            <v>Spansk klokkeblåstjerne &lt;em&gt;Hyacinthoides hispanica &lt;/em&gt;er en flerårig løkplante som stammer fra Sørvest-Europa og Nordvest-Afrika (vestlige Middelhavsområdet). Arten formerer seg ved deling av løken og ved frøreproduksjon. Frøspredningen skjer med maur, over korte avstander. Det er uvisst om frøreproduksjonen er effektiv i Norge, men vi antar det. Arten er funnet i parker, på overlatt eng, i englignende veikanter og i næringsrik skog.&lt;br/&gt;Spansk klokkeblåstjerne hybridiserer med klokkeblåstjerne &lt;i&gt;H. non-scripta&lt;/i&gt;, og den frøfertile hybriden &lt;i&gt;H. &lt;/i&gt;x &lt;i&gt;massartiana&lt;/i&gt; er nå den vanligste av klokkeblåstjernene i Danmark (Hartvig 2015). Vansker med å identifisere mye norsk materiale kan skyldes at det er samme sak hos oss, at spansk klokkeblåstjerne og delvis også klokkeblåstjerne er noe mindre hyppig enn antatt, men &lt;i&gt;H. &lt;/i&gt;x &lt;i&gt;massartiana&lt;/i&gt; mye mer hyppig enn antatt.</v>
          </cell>
          <cell r="DD1615" t="str">
            <v>&lt;p&gt;Spansk klokkeblåstjerne ble først observert i Ho Bergen: Møllendal 1929 og først antatt etablert med bestand i Ro Sandnes: Dale sjukehus og Ho Austrheim: Njøten 1953. Arten er mest i bruk på Sørlandet og Vestlandet og er nå godt etablert med 24 kjente forekomster (mørketall ikke inkludert) i Østfold og fra Aust-Agder til Møre og Romsdal (MR Skodje).&lt;/p&gt;</v>
          </cell>
          <cell r="DE1615" t="str">
            <v>Spansk klokkeblåstjerne er kommet inn som hagestaude, trolig rundt 1900. Den sprer seg ut fra hager ved hjelp av hageavfall og løker, trolig også med frø.</v>
          </cell>
          <cell r="DF1615" t="str">
            <v>Invasjonspotensialet er moderat, med moderat lang median levetid, men begrenset ekspansjonshastighet. Arten er nå godt etablert i flere fylker og er under en viss ekspansjon.</v>
          </cell>
          <cell r="DG1615" t="str">
            <v>Ingen kjent negativ økologisk effekt er knyttet til arten. Spansk klokkeblåstjerne har spredt seg litt ut i grasmark og skogkanter, men uten å opptre i større mengder. Den gjør ingen påviselig skade.</v>
          </cell>
          <cell r="DH1615" t="str">
            <v>&lt;p&gt;Spansk klokkeblåstjerne vurderes til låg økologisk risiko, og utelukkende på grunn av invasjonspotensialet.&lt;/p&gt;&lt;p&gt;I Storbritannia og Belgia er det kjente at spansk klokkeblåstjerne hybridiserer med den stedegne &lt;i&gt;H. non-scripta &lt;/i&gt;og produserer fullt fertile frø: hybriden er derfor vurdert som invasiv. Problemet er ikke relevant hos oss der alle &lt;i&gt;Hyacinthoides&lt;/i&gt;-artene er fremmede. Arten er også oppfattet som invasiv i deler av USA. Se referanser. &lt;/p&gt;</v>
          </cell>
          <cell r="DI1615">
            <v>5</v>
          </cell>
        </row>
        <row r="1616">
          <cell r="B1616" t="str">
            <v>Cotoneaster dammeri</v>
          </cell>
          <cell r="C1616" t="str">
            <v>C.K.Schneid.</v>
          </cell>
          <cell r="D1616" t="str">
            <v>vintermispel</v>
          </cell>
          <cell r="E1616">
            <v>63231</v>
          </cell>
          <cell r="F1616">
            <v>103271</v>
          </cell>
          <cell r="G1616" t="str">
            <v>ExpertGroups/Karplanter/N</v>
          </cell>
          <cell r="H1616" t="str">
            <v>Karplanter</v>
          </cell>
          <cell r="I1616" t="str">
            <v>Karplanter</v>
          </cell>
          <cell r="J1616" t="str">
            <v>AlienSpecie</v>
          </cell>
          <cell r="N1616">
            <v>3</v>
          </cell>
          <cell r="Q1616">
            <v>2</v>
          </cell>
          <cell r="T1616" t="str">
            <v>LO</v>
          </cell>
          <cell r="U1616">
            <v>2</v>
          </cell>
          <cell r="V1616" t="str">
            <v>3AB,2F</v>
          </cell>
          <cell r="X1616">
            <v>3</v>
          </cell>
          <cell r="Y1616">
            <v>4</v>
          </cell>
          <cell r="Z1616">
            <v>1</v>
          </cell>
          <cell r="AA1616">
            <v>1993</v>
          </cell>
          <cell r="AB1616" t="str">
            <v>terrestrial</v>
          </cell>
          <cell r="AD1616" t="str">
            <v>unknown</v>
          </cell>
          <cell r="AE1616" t="str">
            <v>yes</v>
          </cell>
          <cell r="AF1616" t="str">
            <v>unknown</v>
          </cell>
          <cell r="AG1616">
            <v>2002</v>
          </cell>
          <cell r="AH1616" t="str">
            <v>Oslo: Padda</v>
          </cell>
          <cell r="AI1616">
            <v>15</v>
          </cell>
          <cell r="AJ1616" t="str">
            <v>V</v>
          </cell>
          <cell r="AL1616">
            <v>1</v>
          </cell>
          <cell r="AM1616" t="str">
            <v>importDirect</v>
          </cell>
          <cell r="AN1616">
            <v>3</v>
          </cell>
          <cell r="AO1616" t="str">
            <v>introductionEscaped,spreadNaturalDispersal</v>
          </cell>
          <cell r="AP1616" t="str">
            <v>OsA,Bu,Ve,Te,Aa,Ro,Ho,Mr</v>
          </cell>
          <cell r="AQ1616">
            <v>64</v>
          </cell>
          <cell r="AR1616">
            <v>5</v>
          </cell>
          <cell r="AS1616">
            <v>320</v>
          </cell>
          <cell r="AT1616">
            <v>83500</v>
          </cell>
          <cell r="AU1616">
            <v>900</v>
          </cell>
          <cell r="AV1616">
            <v>40</v>
          </cell>
          <cell r="AW1616" t="str">
            <v>Ingen kjent effekt</v>
          </cell>
          <cell r="AX1616" t="str">
            <v>Ingen kjent effekt</v>
          </cell>
          <cell r="BC1616" t="str">
            <v>Ingen kjent effekt</v>
          </cell>
          <cell r="BD1616" t="str">
            <v>Ingen kjent effekt</v>
          </cell>
          <cell r="BE1616" t="str">
            <v>no</v>
          </cell>
          <cell r="BF1616" t="str">
            <v>no</v>
          </cell>
          <cell r="BG1616" t="str">
            <v>V</v>
          </cell>
          <cell r="BK1616" t="str">
            <v>temperate_nemoral:Asia|subtropic_highlands:Asia</v>
          </cell>
          <cell r="BM1616" t="str">
            <v>temperate_nemoral:Europe,Asia,Oceania,NorthAndCentralAmerica|subtropic_highlands:Asia</v>
          </cell>
          <cell r="BO1616">
            <v>3</v>
          </cell>
          <cell r="BR1616" t="str">
            <v>RedListCategoryLevel</v>
          </cell>
          <cell r="BT1616">
            <v>3</v>
          </cell>
          <cell r="BW1616" t="str">
            <v>SpreadYearlyIncreaseObservations</v>
          </cell>
          <cell r="BX1616">
            <v>291</v>
          </cell>
          <cell r="BY1616">
            <v>1</v>
          </cell>
          <cell r="CB1616" t="str">
            <v>T1,T4,T6,T32,T40</v>
          </cell>
          <cell r="CC1616">
            <v>1</v>
          </cell>
          <cell r="CH1616">
            <v>1</v>
          </cell>
          <cell r="CM1616">
            <v>2</v>
          </cell>
          <cell r="CP1616" t="str">
            <v>Åpen grunnlendt kalkmark i boreonemoral sone</v>
          </cell>
          <cell r="CQ1616">
            <v>1</v>
          </cell>
          <cell r="CU1616">
            <v>1</v>
          </cell>
          <cell r="CX1616">
            <v>0</v>
          </cell>
          <cell r="CY1616">
            <v>1</v>
          </cell>
          <cell r="DB1616">
            <v>0</v>
          </cell>
          <cell r="DC1616" t="str">
            <v>Vintermispel &lt;em&gt;Cotoneaster dammeri &lt;/em&gt;er en langlevd, vintergrønn, krypende og mattedannende busk fra sentrale KIna. Den er innført som hagebusk og regnes som nokså frostfølsom (frostgrense på -18 grader). Den er blitt en av de aller mest anvendte busker for tildekking av skråninger, murer og bergflater. Arten har rikelig frøsetting. Fruktene (bærepler) er røde, saftige og utnyttes av og spres med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Vintermispel er blant de seksuelle (Fryer &amp; Hylm&amp;#246: 2009) og har dermed noe større problemer med å etablere populasjon etter forvilling enn de fleste andre. Den setter imidlertid så rikelig med frukt at den overvinner dette problemet.&lt;br/&gt;Arten er relativt ny i kultur og bare registrert som forvillet de siste tiårene. Den er observert særlig på bergflater og grunnlende, både på basefattig og baserik grunn.</v>
          </cell>
          <cell r="DD1616" t="str">
            <v>&lt;p&gt;Vintermispel er funnet frøforvillet fra 1999 (i Bu Drammen) og med formering og spredning i forvillete forekomster fra 2002 (Oslo). Den har god bestand bl.a. på kalkøya Padda i indre Oslofjord i Oslo og ved Svensedammen på Konnerud i Bu Drammen. Flere andre småbestander er også sett. Arten er nå funnet spredte steder i kyststrøk fra Oslo til MR Ålesund. Arten har et klart potensial i ikke for vinterkalde kyststrøk i Sør-Norge.&lt;/p&gt;</v>
          </cell>
          <cell r="DE1616" t="str">
            <v>Arten er innført som hagebusk og spres ut fra hager med utkast, men mer ved at den spres med fugl som spiser de saftige bæreplene og skiter ut igjen frøene. Spredningsavstanden kan godt være på mange hundre meter eller kilometer per spredningshendelse.</v>
          </cell>
          <cell r="DF1616" t="str">
            <v>Invasjonspotensialet er moderat, som en kombinasjon av moderat lang median levetid og moderat ekspansjonshastighet.</v>
          </cell>
          <cell r="DG1616" t="str">
            <v>Vintermispel vurderes til en liten økologisk effekt på grunn av litt forventet framtidig fortrengning av andre planter, spesielt på kalkrikt grunnlende sørpå (en prioritert naturtype).</v>
          </cell>
          <cell r="DH1616" t="str">
            <v>&lt;p&gt;Vintermispel vurderes å medføre låg økologisk risiko på grunn av moderat invasjonspotensial og en liten økologisk effekt ved fortrengning. Arten er foreløpig ikke svært ekspansiv, men den er så mye dyrket at ytterligere (og mer hyppig) forvilling kan forventes. Ved forrige vurderingsrunde ble arten vurdert til potensielt høg risiko. Invasjonspotensialet ble trolig overvurdert i 2012: det er funnet mye mer av arten siden da, og dette har også påvirket vurderingen av økologisk risiko denne gangen.&lt;/p&gt;</v>
          </cell>
          <cell r="DI1616">
            <v>1</v>
          </cell>
        </row>
        <row r="1617">
          <cell r="B1617" t="str">
            <v>Lysichiton americanus</v>
          </cell>
          <cell r="C1617" t="str">
            <v>Hultén &amp; H.St.John</v>
          </cell>
          <cell r="D1617" t="str">
            <v>skunkkala</v>
          </cell>
          <cell r="E1617">
            <v>134335</v>
          </cell>
          <cell r="F1617">
            <v>99323</v>
          </cell>
          <cell r="G1617" t="str">
            <v>ExpertGroups/Karplanter/N</v>
          </cell>
          <cell r="H1617" t="str">
            <v>Karplanter</v>
          </cell>
          <cell r="I1617" t="str">
            <v>Karplanter</v>
          </cell>
          <cell r="J1617" t="str">
            <v>AlienSpecie</v>
          </cell>
          <cell r="N1617">
            <v>3</v>
          </cell>
          <cell r="Q1617">
            <v>3</v>
          </cell>
          <cell r="T1617" t="str">
            <v>HI</v>
          </cell>
          <cell r="U1617">
            <v>4</v>
          </cell>
          <cell r="V1617" t="str">
            <v>3A,3D</v>
          </cell>
          <cell r="X1617">
            <v>2</v>
          </cell>
          <cell r="Y1617">
            <v>3</v>
          </cell>
          <cell r="Z1617">
            <v>2</v>
          </cell>
          <cell r="AA1617">
            <v>1985</v>
          </cell>
          <cell r="AB1617" t="str">
            <v>terrestrial</v>
          </cell>
          <cell r="AD1617" t="str">
            <v>unknown</v>
          </cell>
          <cell r="AE1617" t="str">
            <v>yes</v>
          </cell>
          <cell r="AF1617" t="str">
            <v>unknown</v>
          </cell>
          <cell r="AG1617">
            <v>1985</v>
          </cell>
          <cell r="AH1617" t="str">
            <v>AA Arendal: Færvik</v>
          </cell>
          <cell r="AI1617">
            <v>10</v>
          </cell>
          <cell r="AJ1617" t="str">
            <v>V</v>
          </cell>
          <cell r="AL1617">
            <v>1</v>
          </cell>
          <cell r="AM1617" t="str">
            <v>importDirect</v>
          </cell>
          <cell r="AN1617">
            <v>3</v>
          </cell>
          <cell r="AO1617" t="str">
            <v>introductionEscaped,spreadNaturalDispersal</v>
          </cell>
          <cell r="AP1617" t="str">
            <v>Øs,OsA,Aa,Ro,Ho,Mr</v>
          </cell>
          <cell r="AQ1617">
            <v>60</v>
          </cell>
          <cell r="AR1617">
            <v>5</v>
          </cell>
          <cell r="AS1617">
            <v>300</v>
          </cell>
          <cell r="AT1617">
            <v>80000</v>
          </cell>
          <cell r="AU1617">
            <v>600</v>
          </cell>
          <cell r="AV1617">
            <v>20</v>
          </cell>
          <cell r="AW1617" t="str">
            <v>Ingen kjent effekt</v>
          </cell>
          <cell r="AX1617" t="str">
            <v>Ingen kjent effekt</v>
          </cell>
          <cell r="BC1617" t="str">
            <v>Ingen kjent effekt</v>
          </cell>
          <cell r="BD1617" t="str">
            <v>Ingen kjent effekt</v>
          </cell>
          <cell r="BE1617" t="str">
            <v>no</v>
          </cell>
          <cell r="BF1617" t="str">
            <v>no</v>
          </cell>
          <cell r="BG1617" t="str">
            <v>V</v>
          </cell>
          <cell r="BI1617" t="str">
            <v>V</v>
          </cell>
          <cell r="BK1617" t="str">
            <v>temperate_boreal:NorthAndCentralAmerica|temperate_nemoral:NorthAndCentralAmerica|subtropic_mediterranean:NorthAndCentralAmerica</v>
          </cell>
          <cell r="BM1617" t="str">
            <v>temperate_boreal:Europe,NorthAndCentralAmerica|temperate_nemoral:Europe,Asia,NorthAndCentralAmerica|subtropic_mediterranean:NorthAndCentralAmerica</v>
          </cell>
          <cell r="BO1617">
            <v>3</v>
          </cell>
          <cell r="BR1617" t="str">
            <v>RedListCategoryLevel</v>
          </cell>
          <cell r="BT1617">
            <v>2</v>
          </cell>
          <cell r="BU1617" t="str">
            <v>X</v>
          </cell>
          <cell r="BW1617" t="str">
            <v>SpreadYearlyIncreaseObservations</v>
          </cell>
          <cell r="BX1617">
            <v>153</v>
          </cell>
          <cell r="BY1617">
            <v>1</v>
          </cell>
          <cell r="CB1617" t="str">
            <v>V2,V8,V10,V2,V8,V10,V2,V8,V10</v>
          </cell>
          <cell r="CC1617">
            <v>3</v>
          </cell>
          <cell r="CG1617" t="str">
            <v>V2,V8,V10</v>
          </cell>
          <cell r="CH1617">
            <v>1</v>
          </cell>
          <cell r="CL1617" t="str">
            <v>V2,V8,V10,V2,V8,V10</v>
          </cell>
          <cell r="CM1617">
            <v>1</v>
          </cell>
          <cell r="CQ1617">
            <v>1</v>
          </cell>
          <cell r="CT1617" t="str">
            <v>V2,V8,V10</v>
          </cell>
          <cell r="CU1617">
            <v>1</v>
          </cell>
          <cell r="CX1617">
            <v>0</v>
          </cell>
          <cell r="CY1617">
            <v>1</v>
          </cell>
          <cell r="DB1617">
            <v>0</v>
          </cell>
          <cell r="DC1617" t="str">
            <v>Skunkkala &lt;i&gt;Lysichiton americanum&lt;/i&gt; er en grovvokst, flerårig urt fra Stillehavsområdet i vestre Nord-Amerika, fra Nord-California nord til Sør-Alaska. Den blir opp til 50 cm høg (men ofte over 1 m brei). Den har frøformering og danner også kloner som kan fragmenteres. Fruktene er saftige og spres med fugl, potensielt over betydelig avstand (km). Arten er knyttet til våtmark, med eller uten skogsjikt. Den tåler skygge godt, men frøreproduserer bare der det er noe lys.</v>
          </cell>
          <cell r="DD1617" t="str">
            <v>&lt;p&gt;Skunkkala er nå funnet 15 steder, med tydelig økning i funnfrekvens etter 2000. Første funn ble gjort i 1985 i AA Arendal: Færvik, der den ved første innsamling i 1994 ble notert slik: "i våtmark ved nedlagt skole. Gammel, "kjent" lokalitet. Første gang besøkt av KMN i 1985 (flere fotos foreligger i arkivet). Kjell Magne Olsen opplyser 8.6.1994: av 2-300 individer var 83 store planter, av disse var 20-30 i blomst." I 2005 noteres det: "Stor bestand i sump nedover langs bekk, vond lukt." Senere funn er gjort i Øf Hvaler: Spjærøy i 2017, Ak Bærum: Vøyenenga fra 2010, Ro Vindafjord: Båtvika fra 2007, Kyrkjehølen fra 2008. Ho Bergen: Berlevatnet fra 2010, Os: Lepsøy i 2015, Tysnes: Stora Bjørnøy i 2016, Kvinnherad: Sandvoll i 1999, og MR Skodje: Solnør i 2017. Ved Berlevannet i 2010: "Nesttun, Berlevannets SV-side, like innenfor vannspeilet. I lysåpent ørevier-svartor-kratt m bjørk, på område dominert av &lt;em&gt;Comarum&lt;/em&gt;. Ca. 15 planter over 7 x 5 m, fra store og grove, opp til 1 m høye, til småplanter, m stor avstand ml enkeltplantene." Arten har stort potensial for videre spredning og etablering i Norge.&lt;br/&gt; &lt;/p&gt;</v>
          </cell>
          <cell r="DE1617" t="str">
            <v>Arten er innført som hageplante og spres ut fra hager med utkast og med fuglespredte frukter.</v>
          </cell>
          <cell r="DF1617" t="str">
            <v>Invasjonspotensialet er moderat, i en kombinasjon av moderat lang median levetid og begrenset (til moderat) ekspansjonshastighet. Ekspansjonshastigheten (120-210 m/år) kan være undervurdert: flere nye funn i 2016-2017 er ikke kommet med blant de koordinatfestete opplysningene som ligger til grunn for beregningen.</v>
          </cell>
          <cell r="DG1617" t="str">
            <v>Arten vurderes å ha middels økologiske effekter. Den er meget storvokst og kan fortrenge stedegne arter, om enn i beskjeden grad foreløpig. Naturtypene som arten invaderer, inneholder sårbare arter som kan bli påvirket.</v>
          </cell>
          <cell r="DH1617" t="str">
            <v>&lt;p&gt;Skunkkala vurderes til høg økologisk risiko, på grunn av et moderat invasjonspotensial og middels økologiske effekter. Arten frøreproduserer og danner bestand i Norge, men har noe begrenset spredningsevne. Den plantes nokså lite fordi den er en spesialist i sump- og dam-anlegg, noe som ikke er vanlig (foreløpig) i norske hager. Arten er en langlevd flerårig urt, opp til 50 cm høg (men ofte over 1 m brei). Den er etablert i norsk natur - i flommark - med få forekomster foreløpig, men med markert økning de siste 20 år. Arten kan bli meget storvokst (eller rettere: breivokst) og trenger bort det meste andre som vokser der. Dette skjer foreløpig bare lokalt i Norge, men med en populasjon på 200-300 individer i AA Arendal: Færvik alene (og trolig det samme langs Sandvikselva i Ak Bærum), fortrenger arten opplagt en del. Mer fortrengning kan forventes når arten blir hyppigere.&lt;/p&gt;</v>
          </cell>
          <cell r="DI1617">
            <v>0</v>
          </cell>
        </row>
        <row r="1618">
          <cell r="B1618" t="str">
            <v>Tanacetum macrophyllum</v>
          </cell>
          <cell r="C1618" t="str">
            <v>(Waldst. &amp; Kit.) Sch.Bip.</v>
          </cell>
          <cell r="E1618">
            <v>138222</v>
          </cell>
          <cell r="F1618">
            <v>128801</v>
          </cell>
          <cell r="G1618" t="str">
            <v>ExpertGroups/Karplanter/N</v>
          </cell>
          <cell r="H1618" t="str">
            <v>Karplanter</v>
          </cell>
          <cell r="I1618" t="str">
            <v>Karplanter</v>
          </cell>
          <cell r="J1618" t="str">
            <v>AlienSpecie</v>
          </cell>
          <cell r="N1618">
            <v>1</v>
          </cell>
          <cell r="Q1618">
            <v>1</v>
          </cell>
          <cell r="T1618" t="str">
            <v>NK</v>
          </cell>
          <cell r="U1618">
            <v>1</v>
          </cell>
          <cell r="V1618" t="str">
            <v>1,1</v>
          </cell>
          <cell r="X1618">
            <v>2</v>
          </cell>
          <cell r="Y1618">
            <v>3</v>
          </cell>
          <cell r="Z1618">
            <v>1</v>
          </cell>
          <cell r="AA1618">
            <v>2008</v>
          </cell>
          <cell r="AB1618" t="str">
            <v>terrestrial</v>
          </cell>
          <cell r="AD1618" t="str">
            <v>unknown</v>
          </cell>
          <cell r="AE1618" t="str">
            <v>yes</v>
          </cell>
          <cell r="AF1618" t="str">
            <v>unknown</v>
          </cell>
          <cell r="AG1618">
            <v>2008</v>
          </cell>
          <cell r="AH1618" t="str">
            <v>Ak Nesodden: Nesoddtangen - Flaskebekk, Nordveien</v>
          </cell>
          <cell r="AI1618">
            <v>10</v>
          </cell>
          <cell r="AJ1618" t="str">
            <v>V</v>
          </cell>
          <cell r="AL1618">
            <v>1</v>
          </cell>
          <cell r="AM1618" t="str">
            <v>importDirect</v>
          </cell>
          <cell r="AN1618">
            <v>1</v>
          </cell>
          <cell r="AO1618" t="str">
            <v>spreadEscaped</v>
          </cell>
          <cell r="AP1618" t="str">
            <v>OsA</v>
          </cell>
          <cell r="AQ1618">
            <v>4</v>
          </cell>
          <cell r="AR1618">
            <v>2</v>
          </cell>
          <cell r="AS1618">
            <v>8</v>
          </cell>
          <cell r="AT1618">
            <v>1</v>
          </cell>
          <cell r="AU1618">
            <v>16</v>
          </cell>
          <cell r="AV1618">
            <v>100</v>
          </cell>
          <cell r="AW1618" t="str">
            <v>Ingen kjent effekt</v>
          </cell>
          <cell r="AX1618" t="str">
            <v>Ingen kjent effekt</v>
          </cell>
          <cell r="BC1618" t="str">
            <v>Ingen kjent effekt</v>
          </cell>
          <cell r="BD1618" t="str">
            <v>Ingen kjent effekt</v>
          </cell>
          <cell r="BE1618" t="str">
            <v>no</v>
          </cell>
          <cell r="BF1618" t="str">
            <v>no</v>
          </cell>
          <cell r="BG1618" t="str">
            <v>V</v>
          </cell>
          <cell r="BK1618" t="str">
            <v>temperate_nemoral:Europe,Asia</v>
          </cell>
          <cell r="BM1618" t="str">
            <v>temperate_nemoral:Europe,Asia</v>
          </cell>
          <cell r="BO1618">
            <v>1</v>
          </cell>
          <cell r="BP1618" t="str">
            <v>X</v>
          </cell>
          <cell r="BR1618" t="str">
            <v>RedListCategoryLevel</v>
          </cell>
          <cell r="BT1618">
            <v>1</v>
          </cell>
          <cell r="BW1618" t="str">
            <v>SpreadYearlyIncreaseCalculatedExpansionSpeed</v>
          </cell>
          <cell r="BX1618">
            <v>0</v>
          </cell>
          <cell r="BY1618">
            <v>1</v>
          </cell>
          <cell r="CB1618" t="str">
            <v>T40</v>
          </cell>
          <cell r="CC1618">
            <v>1</v>
          </cell>
          <cell r="CH1618">
            <v>1</v>
          </cell>
          <cell r="CM1618">
            <v>1</v>
          </cell>
          <cell r="CQ1618">
            <v>1</v>
          </cell>
          <cell r="CU1618">
            <v>1</v>
          </cell>
          <cell r="CX1618">
            <v>0</v>
          </cell>
          <cell r="CY1618">
            <v>1</v>
          </cell>
          <cell r="DB1618">
            <v>0</v>
          </cell>
          <cell r="DC1618" t="str">
            <v>Korgplanten &lt;i&gt;Tanacetum macrophyllum &lt;/i&gt;(Asteraceae) er en langlevd flerårig urt, 1,5-2 m høg, med frøreproduksjon og klonal vekst. Vi vet ikke om arten reproduserer med frø i Norge: trolig er den utkryssende og har vanskelig for å finne partner. Arten stammer fra Sørøst-Europa, Tyrkia og Kaukasus og er innført som hagestaude.</v>
          </cell>
          <cell r="DD1618" t="str">
            <v>&lt;p&gt;Arten ble først oppdaget i Ak Nesodden: Nesoddtangen - Flaskebekk i 2008. Arten var da allerede etablert: " i spredning i og i utkanten av have" (2008) og "stor bestand forvillet i og rundt gammel have" (2009). Arten er en høgstaude fra høgtliggende skog og enger i Sørøst-Europa (Balkan), Tyrkia og Kaukasus, dyrkes litt i hager i Norge, og har godt potensial for videre etablering og spredning, spesielt om den plantes litt utafor tettbygde strøk.&lt;/p&gt;</v>
          </cell>
          <cell r="DE1618" t="str">
            <v>Arten er en innført hageplante. Nokså passiv spredning med frukter, over korte avstander. De etablerte bestandene skyldes trolig klonal vekst med jordstengler.</v>
          </cell>
          <cell r="DF1618" t="str">
            <v>Invasjonspotensialet er lite, en kombinasjon av kort (til begrenset) median levetid og ingen ekspansjon.</v>
          </cell>
          <cell r="DG1618" t="str">
            <v>Det er ingen kjente negative økologiske effekter knyttet til arten.</v>
          </cell>
          <cell r="DH1618" t="str">
            <v>&lt;p&gt;Korgplanten &lt;em&gt;Tanacetum macrophyllum &lt;/em&gt;vurderes til ingen kjent økologisk risiko. Den har foreløpig ingen økologisk effekt på de to stedene (tett ved hverandre) der den er forvillet. Den forventes heller ikke å ha noen økologisk effekt i rimelig framtid, men den er så storvokst at den kan ta en del plass dersom den kommer ut i høgstaude-vegetasjon. Ved forrige vurderingsrunde i 2012 ble arten klassifisert til låg risiko: spredningshastigheten ble nok overvurdert den gang. De to lokalitetene ligger innenfor samme forekomstrute og gir dermed ingen økning i forekomstareal (endringen skyldes dermed også endring i beregning fra spredningshastighet til ekspansjonshastighet).&lt;/p&gt;</v>
          </cell>
          <cell r="DI1618">
            <v>0</v>
          </cell>
        </row>
        <row r="1619">
          <cell r="B1619" t="str">
            <v>Geranium nodosum</v>
          </cell>
          <cell r="C1619" t="str">
            <v>L.</v>
          </cell>
          <cell r="D1619" t="str">
            <v>knutestorkenebb</v>
          </cell>
          <cell r="E1619">
            <v>62209</v>
          </cell>
          <cell r="F1619">
            <v>102249</v>
          </cell>
          <cell r="G1619" t="str">
            <v>ExpertGroups/Karplanter/N</v>
          </cell>
          <cell r="H1619" t="str">
            <v>Karplanter</v>
          </cell>
          <cell r="I1619" t="str">
            <v>Karplanter</v>
          </cell>
          <cell r="J1619" t="str">
            <v>AlienSpecie</v>
          </cell>
          <cell r="N1619">
            <v>1</v>
          </cell>
          <cell r="Q1619">
            <v>1</v>
          </cell>
          <cell r="T1619" t="str">
            <v>NK</v>
          </cell>
          <cell r="U1619">
            <v>1</v>
          </cell>
          <cell r="V1619" t="str">
            <v>1,1</v>
          </cell>
          <cell r="X1619">
            <v>2</v>
          </cell>
          <cell r="Y1619">
            <v>2</v>
          </cell>
          <cell r="Z1619">
            <v>1</v>
          </cell>
          <cell r="AA1619">
            <v>1997</v>
          </cell>
          <cell r="AB1619" t="str">
            <v>terrestrial</v>
          </cell>
          <cell r="AD1619" t="str">
            <v>unknown</v>
          </cell>
          <cell r="AE1619" t="str">
            <v>yes</v>
          </cell>
          <cell r="AF1619" t="str">
            <v>unknown</v>
          </cell>
          <cell r="AG1619">
            <v>1997</v>
          </cell>
          <cell r="AH1619" t="str">
            <v>Oslo: Tøyen, Botanisk hage</v>
          </cell>
          <cell r="AI1619">
            <v>5</v>
          </cell>
          <cell r="AJ1619" t="str">
            <v>V</v>
          </cell>
          <cell r="AL1619">
            <v>3</v>
          </cell>
          <cell r="AM1619" t="str">
            <v>importDirect,importTransportpollution</v>
          </cell>
          <cell r="AN1619">
            <v>2</v>
          </cell>
          <cell r="AO1619" t="str">
            <v>introductionEscaped</v>
          </cell>
          <cell r="AP1619" t="str">
            <v>OsA</v>
          </cell>
          <cell r="AQ1619">
            <v>4</v>
          </cell>
          <cell r="AR1619">
            <v>3</v>
          </cell>
          <cell r="AS1619">
            <v>12</v>
          </cell>
          <cell r="AT1619">
            <v>1</v>
          </cell>
          <cell r="AU1619">
            <v>12</v>
          </cell>
          <cell r="AV1619">
            <v>100</v>
          </cell>
          <cell r="AW1619" t="str">
            <v>Ingen kjent effekt</v>
          </cell>
          <cell r="AX1619" t="str">
            <v>Ingen kjent effekt</v>
          </cell>
          <cell r="BC1619" t="str">
            <v>Ingen kjent effekt</v>
          </cell>
          <cell r="BD1619" t="str">
            <v>Ingen kjent effekt</v>
          </cell>
          <cell r="BE1619" t="str">
            <v>no</v>
          </cell>
          <cell r="BF1619" t="str">
            <v>no</v>
          </cell>
          <cell r="BK1619" t="str">
            <v>temperate_nemoral:Europe|subtropic_mediterranean:Europe</v>
          </cell>
          <cell r="BM1619" t="str">
            <v>temperate_nemoral:Europe|subtropic_mediterranean:Europe</v>
          </cell>
          <cell r="BO1619">
            <v>2</v>
          </cell>
          <cell r="BR1619" t="str">
            <v>RedListCategoryLevel</v>
          </cell>
          <cell r="BT1619">
            <v>1</v>
          </cell>
          <cell r="BW1619" t="str">
            <v>SpreadYearlyIncreaseCalculatedExpansionSpeed</v>
          </cell>
          <cell r="BX1619">
            <v>0</v>
          </cell>
          <cell r="BY1619">
            <v>1</v>
          </cell>
          <cell r="CB1619" t="str">
            <v>T42,T43</v>
          </cell>
          <cell r="CC1619">
            <v>1</v>
          </cell>
          <cell r="CH1619">
            <v>1</v>
          </cell>
          <cell r="CM1619">
            <v>1</v>
          </cell>
          <cell r="CQ1619">
            <v>1</v>
          </cell>
          <cell r="CU1619">
            <v>1</v>
          </cell>
          <cell r="CX1619">
            <v>0</v>
          </cell>
          <cell r="CY1619">
            <v>1</v>
          </cell>
          <cell r="DB1619">
            <v>0</v>
          </cell>
          <cell r="DC1619" t="str">
            <v>Knutestorkenebb &lt;em&gt;Geranium nodosum &lt;/em&gt;er en flerårig, nokså lågvokst (20-40 cm) urt fra Mellom- og Sør-Europa. Den har frøreproduksjon og frøene spres aktivt ved å slynges ut fra frukten. Denne spredningen blir likevel meget kortdistanse, maksimum 0,5-1 m.</v>
          </cell>
          <cell r="DD1619" t="str">
            <v>&lt;p&gt;Knutestorkenebb reproduserer utmerket og danner bestand i Botanisk hage på Tøyen i Ak Oslo, der den er etablert som et ugras som lukes vekk (og som sjelden eller aldri dyrkes). Den har foreløpig ikke greidd å spre seg videre, men potensialet er der. Den har sannsynligvis stått der i flere tiår før den først ble "funnet", i 1997. Funnet i No Bodø: "Dreufushammern" skyldes hageutkast, og det er ikke noe som indikerer at denne vil gi opphav til noe varig.&lt;/p&gt;</v>
          </cell>
          <cell r="DE1619" t="str">
            <v>Det er uklart om arten opprinnelig kom inn som dyrket eller som forurensning med hagematerialet til Botanisk hage. Den frøreproduserer utmerket her og danner populasjon som ugras. Funnet i No Bodø skyldes hageutkast, dvs. med opphav i dyrkning</v>
          </cell>
          <cell r="DF1619" t="str">
            <v>Invasjonspotensialet er lite, som en kombinasjon av begrenset median levetid og ingen ekspansjon. Det er ikke noe som tyder på at arten er i spredning, men det forventes at forekomsten i Botanisk hage vil holde seg.</v>
          </cell>
          <cell r="DG1619" t="str">
            <v>Det er ingen kjente negative økologiske effekter knyttet til arten.</v>
          </cell>
          <cell r="DH1619" t="str">
            <v>&lt;p&gt;Knutestorkenebb vurderes til ingen kjent økologisk risiko på grunn av kombinasjonen mellom et lite invasjonspotensiale og ingen kjente negative økologiske effekter.&lt;/p&gt;</v>
          </cell>
          <cell r="DI1619">
            <v>0</v>
          </cell>
        </row>
        <row r="1620">
          <cell r="B1620" t="str">
            <v>Galeopsis pubescens</v>
          </cell>
          <cell r="C1620" t="str">
            <v>Besser</v>
          </cell>
          <cell r="D1620" t="str">
            <v>mykdå</v>
          </cell>
          <cell r="E1620">
            <v>62254</v>
          </cell>
          <cell r="F1620">
            <v>102294</v>
          </cell>
          <cell r="G1620" t="str">
            <v>ExpertGroups/Karplanter/N</v>
          </cell>
          <cell r="H1620" t="str">
            <v>Karplanter</v>
          </cell>
          <cell r="I1620" t="str">
            <v>Karplanter</v>
          </cell>
          <cell r="J1620" t="str">
            <v>AlienSpecie</v>
          </cell>
          <cell r="N1620">
            <v>1</v>
          </cell>
          <cell r="Q1620">
            <v>1</v>
          </cell>
          <cell r="T1620" t="str">
            <v>NK</v>
          </cell>
          <cell r="U1620">
            <v>1</v>
          </cell>
          <cell r="V1620" t="str">
            <v>1,1</v>
          </cell>
          <cell r="X1620">
            <v>1</v>
          </cell>
          <cell r="Y1620">
            <v>1</v>
          </cell>
          <cell r="Z1620">
            <v>1</v>
          </cell>
          <cell r="AA1620">
            <v>1991</v>
          </cell>
          <cell r="AB1620" t="str">
            <v>terrestrial</v>
          </cell>
          <cell r="AD1620" t="str">
            <v>origin</v>
          </cell>
          <cell r="AE1620" t="str">
            <v>yes</v>
          </cell>
          <cell r="AF1620" t="str">
            <v>unknown</v>
          </cell>
          <cell r="AG1620">
            <v>1991</v>
          </cell>
          <cell r="AH1620" t="str">
            <v>Bu Hurum: Tofte</v>
          </cell>
          <cell r="AI1620">
            <v>1</v>
          </cell>
          <cell r="AJ1620" t="str">
            <v>V</v>
          </cell>
          <cell r="AP1620" t="str">
            <v>Bu</v>
          </cell>
          <cell r="AQ1620">
            <v>4</v>
          </cell>
          <cell r="AR1620">
            <v>2</v>
          </cell>
          <cell r="AS1620">
            <v>8</v>
          </cell>
          <cell r="AT1620">
            <v>1</v>
          </cell>
          <cell r="AU1620">
            <v>8</v>
          </cell>
          <cell r="AV1620">
            <v>100</v>
          </cell>
          <cell r="AW1620" t="str">
            <v>Ingen kjent effekt</v>
          </cell>
          <cell r="AX1620" t="str">
            <v>Ingen kjent effekt</v>
          </cell>
          <cell r="BC1620" t="str">
            <v>Ingen kjent effekt</v>
          </cell>
          <cell r="BD1620" t="str">
            <v>Ingen kjent effekt</v>
          </cell>
          <cell r="BE1620" t="str">
            <v>no</v>
          </cell>
          <cell r="BF1620" t="str">
            <v>no</v>
          </cell>
          <cell r="BG1620" t="str">
            <v>V</v>
          </cell>
          <cell r="BK1620" t="str">
            <v>temperate_nemoral:Europe</v>
          </cell>
          <cell r="BM1620" t="str">
            <v>temperate_nemoral:Europe</v>
          </cell>
          <cell r="BO1620">
            <v>1</v>
          </cell>
          <cell r="BR1620" t="str">
            <v>RedListCategoryLevel</v>
          </cell>
          <cell r="BT1620">
            <v>1</v>
          </cell>
          <cell r="BW1620" t="str">
            <v>SpreadYearlyIncreaseCalculatedExpansionSpeed</v>
          </cell>
          <cell r="BX1620">
            <v>0</v>
          </cell>
          <cell r="BY1620">
            <v>1</v>
          </cell>
          <cell r="CB1620" t="str">
            <v>T37</v>
          </cell>
          <cell r="CC1620">
            <v>1</v>
          </cell>
          <cell r="CH1620">
            <v>1</v>
          </cell>
          <cell r="CM1620">
            <v>1</v>
          </cell>
          <cell r="CQ1620">
            <v>1</v>
          </cell>
          <cell r="CU1620">
            <v>1</v>
          </cell>
          <cell r="CX1620">
            <v>0</v>
          </cell>
          <cell r="CY1620">
            <v>1</v>
          </cell>
          <cell r="DB1620">
            <v>0</v>
          </cell>
          <cell r="DC1620" t="str">
            <v>Mjukdå &lt;em&gt;Galeopsis pubescens &lt;/em&gt;er en ettårig art fra Mellom-Europa. Den formerer seg med frø.</v>
          </cell>
          <cell r="DD1620" t="str">
            <v>&lt;p&gt;Arten ble først funnet på bark- og flisfyllingene ved S&amp;#246:dra Cells cellulosefabrikk i Bu Hurum: Tofte i 1991, sikkert kommet inn med importert tømmer. Senere er den funnet flere år her, dokumentert fram til 2005, og reproduserer opplagt ettersom den er ettårig og absolutt ikke synes å innføres ofte. Andre lokaliteter som rapporteres i Artskart, mangler dokumentasjon ved herbariebelegg og er meget suspekte. Arten har potensial for å reprodusere og danne permanent bestand i Norge, men foreløpig er det ikke tegn til spredning eller ytterligere etableringer.&lt;/p&gt;</v>
          </cell>
          <cell r="DE1620" t="str">
            <v>Arten har kommet inn med tømmer og har trolig reprodusert og dannet bestand på den ene lokaliteten i Bu Hurum i minst 15 år.</v>
          </cell>
          <cell r="DF1620" t="str">
            <v>Invasjonspotensialet er minimalt basert på minste skår for median levetid og ingen ekspansjon.</v>
          </cell>
          <cell r="DG1620" t="str">
            <v>Det er ingen kjente negative økologiske effekter knyttet til denne arten.</v>
          </cell>
          <cell r="DH1620" t="str">
            <v>&lt;p&gt;Mjukdå vurderes å ha ingen kjent risiko i norsk natur basert på kombinasjonen mellom et lågt invasjonspotensial og ingen kjente negative økologiske effekter.&lt;/p&gt;</v>
          </cell>
          <cell r="DI1620">
            <v>0</v>
          </cell>
        </row>
        <row r="1621">
          <cell r="B1621" t="str">
            <v>Hyacinthoides italica</v>
          </cell>
          <cell r="C1621" t="str">
            <v>(L.) Rothm.</v>
          </cell>
          <cell r="D1621" t="str">
            <v>italiensk klokkeblåstjerne</v>
          </cell>
          <cell r="E1621">
            <v>133790</v>
          </cell>
          <cell r="F1621">
            <v>99443</v>
          </cell>
          <cell r="G1621" t="str">
            <v>ExpertGroups/Karplanter/N</v>
          </cell>
          <cell r="H1621" t="str">
            <v>Karplanter</v>
          </cell>
          <cell r="I1621" t="str">
            <v>Karplanter</v>
          </cell>
          <cell r="J1621" t="str">
            <v>AlienSpecie</v>
          </cell>
          <cell r="N1621">
            <v>1</v>
          </cell>
          <cell r="Q1621">
            <v>1</v>
          </cell>
          <cell r="T1621" t="str">
            <v>NK</v>
          </cell>
          <cell r="U1621">
            <v>1</v>
          </cell>
          <cell r="V1621" t="str">
            <v>1,1</v>
          </cell>
          <cell r="X1621">
            <v>1</v>
          </cell>
          <cell r="Y1621">
            <v>1</v>
          </cell>
          <cell r="Z1621">
            <v>1</v>
          </cell>
          <cell r="AA1621">
            <v>1888</v>
          </cell>
          <cell r="AB1621" t="str">
            <v>terrestrial</v>
          </cell>
          <cell r="AD1621" t="str">
            <v>unknown</v>
          </cell>
          <cell r="AE1621" t="str">
            <v>yes</v>
          </cell>
          <cell r="AF1621" t="str">
            <v>unknown</v>
          </cell>
          <cell r="AG1621">
            <v>1888</v>
          </cell>
          <cell r="AH1621" t="str">
            <v>Ro Stavanger: kirkegården</v>
          </cell>
          <cell r="AI1621">
            <v>10</v>
          </cell>
          <cell r="AJ1621" t="str">
            <v>V</v>
          </cell>
          <cell r="AL1621">
            <v>1</v>
          </cell>
          <cell r="AM1621" t="str">
            <v>importDirect</v>
          </cell>
          <cell r="AN1621">
            <v>2</v>
          </cell>
          <cell r="AO1621" t="str">
            <v>introductionEscaped</v>
          </cell>
          <cell r="AP1621" t="str">
            <v>Aa</v>
          </cell>
          <cell r="AQ1621">
            <v>4</v>
          </cell>
          <cell r="AR1621">
            <v>3</v>
          </cell>
          <cell r="AS1621">
            <v>12</v>
          </cell>
          <cell r="AT1621">
            <v>1</v>
          </cell>
          <cell r="AU1621">
            <v>24</v>
          </cell>
          <cell r="AV1621">
            <v>100</v>
          </cell>
          <cell r="AW1621" t="str">
            <v>Ingen kjent effekt</v>
          </cell>
          <cell r="AX1621" t="str">
            <v>Ingen kjent effekt</v>
          </cell>
          <cell r="BC1621" t="str">
            <v>Ingen kjent effekt</v>
          </cell>
          <cell r="BD1621" t="str">
            <v>Ingen kjent effekt</v>
          </cell>
          <cell r="BE1621" t="str">
            <v>no</v>
          </cell>
          <cell r="BF1621" t="str">
            <v>no</v>
          </cell>
          <cell r="BG1621" t="str">
            <v>V</v>
          </cell>
          <cell r="BK1621" t="str">
            <v>subtropic_mediterranean:Europe</v>
          </cell>
          <cell r="BM1621" t="str">
            <v>temperate_nemoral:Europe|subtropic_mediterranean:Europe</v>
          </cell>
          <cell r="BO1621">
            <v>1</v>
          </cell>
          <cell r="BP1621" t="str">
            <v>X</v>
          </cell>
          <cell r="BR1621" t="str">
            <v>RedListCategoryLevel</v>
          </cell>
          <cell r="BT1621">
            <v>1</v>
          </cell>
          <cell r="BW1621" t="str">
            <v>SpreadYearlyIncreaseCalculatedExpansionSpeed</v>
          </cell>
          <cell r="BX1621">
            <v>0</v>
          </cell>
          <cell r="BY1621">
            <v>1</v>
          </cell>
          <cell r="CB1621" t="str">
            <v>T43-C-1</v>
          </cell>
          <cell r="CC1621">
            <v>1</v>
          </cell>
          <cell r="CH1621">
            <v>1</v>
          </cell>
          <cell r="CM1621">
            <v>1</v>
          </cell>
          <cell r="CQ1621">
            <v>1</v>
          </cell>
          <cell r="CU1621">
            <v>1</v>
          </cell>
          <cell r="CX1621">
            <v>0</v>
          </cell>
          <cell r="CY1621">
            <v>1</v>
          </cell>
          <cell r="DB1621">
            <v>0</v>
          </cell>
          <cell r="DC1621" t="str">
            <v>&lt;p&gt;Italiensk klokkeblåstjerne &lt;em&gt;Hyacinthoides italica &lt;/em&gt;en flerårig løkplante som stammer fra Sørvest-Europa. Arten formerer seg ved deling av løken og ved frøreproduksjon, men det uvisst om frøreproduksjonen er særlig effektiv i Norge. Frøene spres med maur, over korte distanser.&lt;/p&gt;</v>
          </cell>
          <cell r="DD1621" t="str">
            <v>&lt;p&gt; Arten er bare rapportert to steder: Ro Stavanger: "Kirkegaarden i Stavanger: Forvildet" 1880 og AA Arendal: Eikeland 1995 og 2003. Arten har potensial i de varmeste og mildeste delene av Norge, men vil neppe noen gang bli hyppig eller problematisk.&lt;/p&gt;</v>
          </cell>
          <cell r="DE1621" t="str">
            <v>Italiensk klokkeblåstjerne er innført som hagestaude. Den formerer seg i Norge - i alle fall vegetativt - men dyrkes i liten utstrekning og har, såvidt vi vet, ennå ikke klart å spre seg mer enn helt lokalt.</v>
          </cell>
          <cell r="DF1621" t="str">
            <v>Invasjonspotensialet er lite, med kort (til begrenset) median levetid og ingen ekspansjon i moderne tid. Italiensk klokkeblåstjerne kan få stabil forekomst i Norge.</v>
          </cell>
          <cell r="DG1621" t="str">
            <v>Arten har ingen kjent negativ økologisk effekt.</v>
          </cell>
          <cell r="DH1621" t="str">
            <v>&lt;p&gt; Italiensk klokkeblåstjerne vurderes til ingen kjent økologisk risiko.&lt;/p&gt;</v>
          </cell>
          <cell r="DI1621">
            <v>1</v>
          </cell>
        </row>
        <row r="1622">
          <cell r="B1622" t="str">
            <v>Galega ×hartlandii</v>
          </cell>
          <cell r="C1622" t="str">
            <v>Clarke</v>
          </cell>
          <cell r="D1622" t="str">
            <v>hagegeitvikke</v>
          </cell>
          <cell r="E1622">
            <v>133339</v>
          </cell>
          <cell r="F1622">
            <v>101927</v>
          </cell>
          <cell r="G1622" t="str">
            <v>ExpertGroups/Karplanter/N</v>
          </cell>
          <cell r="H1622" t="str">
            <v>Karplanter</v>
          </cell>
          <cell r="I1622" t="str">
            <v>Karplanter</v>
          </cell>
          <cell r="J1622" t="str">
            <v>AlienSpecie</v>
          </cell>
          <cell r="N1622">
            <v>1</v>
          </cell>
          <cell r="Q1622">
            <v>1</v>
          </cell>
          <cell r="T1622" t="str">
            <v>NK</v>
          </cell>
          <cell r="U1622">
            <v>1</v>
          </cell>
          <cell r="V1622" t="str">
            <v>1,1</v>
          </cell>
          <cell r="AA1622">
            <v>1989</v>
          </cell>
          <cell r="AB1622" t="str">
            <v>terrestrial</v>
          </cell>
          <cell r="AD1622" t="str">
            <v>unknown</v>
          </cell>
          <cell r="AE1622" t="str">
            <v>no</v>
          </cell>
          <cell r="AF1622" t="str">
            <v>unknown</v>
          </cell>
          <cell r="AG1622">
            <v>1999</v>
          </cell>
          <cell r="AH1622" t="str">
            <v>Ak Skedsmo: Ved Hellerud gård</v>
          </cell>
          <cell r="AI1622">
            <v>5</v>
          </cell>
          <cell r="AJ1622" t="str">
            <v>V</v>
          </cell>
          <cell r="AL1622">
            <v>1</v>
          </cell>
          <cell r="AM1622" t="str">
            <v>importDirect</v>
          </cell>
          <cell r="AN1622">
            <v>2</v>
          </cell>
          <cell r="AO1622" t="str">
            <v>introductionEscaped</v>
          </cell>
          <cell r="AP1622" t="str">
            <v>OsA</v>
          </cell>
          <cell r="AQ1622">
            <v>4</v>
          </cell>
          <cell r="AR1622">
            <v>3</v>
          </cell>
          <cell r="AS1622">
            <v>12</v>
          </cell>
          <cell r="AT1622">
            <v>1</v>
          </cell>
          <cell r="AU1622">
            <v>24</v>
          </cell>
          <cell r="AV1622">
            <v>100</v>
          </cell>
          <cell r="AW1622" t="str">
            <v>Ingen kjent effekt</v>
          </cell>
          <cell r="AX1622" t="str">
            <v>Ingen kjent effekt</v>
          </cell>
          <cell r="BC1622" t="str">
            <v>Ingen kjent effekt</v>
          </cell>
          <cell r="BD1622" t="str">
            <v>Ingen kjent effekt</v>
          </cell>
          <cell r="BE1622" t="str">
            <v>no</v>
          </cell>
          <cell r="BF1622" t="str">
            <v>no</v>
          </cell>
          <cell r="BG1622" t="str">
            <v>V</v>
          </cell>
          <cell r="BK1622" t="str">
            <v>unknown:Europe,Asia</v>
          </cell>
          <cell r="BM1622" t="str">
            <v>temperate_nemoral:Europe</v>
          </cell>
          <cell r="BO1622">
            <v>2</v>
          </cell>
          <cell r="BQ1622" t="str">
            <v>X</v>
          </cell>
          <cell r="BR1622" t="str">
            <v>RedListCategoryLevel</v>
          </cell>
          <cell r="BT1622">
            <v>1</v>
          </cell>
          <cell r="BW1622" t="str">
            <v>SpreadYearlyIncreaseCalculatedExpansionSpeed</v>
          </cell>
          <cell r="BX1622">
            <v>0</v>
          </cell>
          <cell r="BY1622">
            <v>1</v>
          </cell>
          <cell r="CB1622" t="str">
            <v>T40</v>
          </cell>
          <cell r="CC1622">
            <v>1</v>
          </cell>
          <cell r="CH1622">
            <v>1</v>
          </cell>
          <cell r="CM1622">
            <v>1</v>
          </cell>
          <cell r="CQ1622">
            <v>1</v>
          </cell>
          <cell r="CU1622">
            <v>1</v>
          </cell>
          <cell r="CX1622">
            <v>0</v>
          </cell>
          <cell r="CY1622">
            <v>1</v>
          </cell>
          <cell r="DB1622">
            <v>0</v>
          </cell>
          <cell r="DC1622" t="str">
            <v>Hagegeitvikke &lt;i&gt;Galega&lt;/i&gt; x&lt;i&gt;hartlandii&lt;/i&gt; er en hagehybrid-art oppstått fra geitvikke &lt;i&gt;Galega officinalis&lt;/i&gt; fra Europa og orientgeitvikke &lt;i&gt;G. orientalis &lt;/i&gt;fra Kaukasus. Det er usikkert om den kan reprodusere i Norge: vi vet ikke om den setter frø, men den er forvillet og med langvarig eksistens i naturen.</v>
          </cell>
          <cell r="DD1622" t="str">
            <v>Det er kun &amp;#233:n dokumentert forekomst av arten i norsk natur, i Ak Skedsmo: i veigrøft ved Hellerud gård 1999 og ved Buhaugen i kant av åkerholme 2015, i praksis samme forekomst som har eksistert i (minst) 16 år.</v>
          </cell>
          <cell r="DE1622" t="str">
            <v>Arten er en hageplante, men kan her ha spredt seg fra dyrkning som f&amp;#244:rplante (evt. grønngjødsling).</v>
          </cell>
          <cell r="DF1622" t="str">
            <v>Invasjonspotensialet er lite, med begrenset (til kort) median levetid og ingen ekspansjon.</v>
          </cell>
          <cell r="DG1622" t="str">
            <v>&lt;p&gt;Det er ingen kjente negative økologiske effekter knyttet til arten, dersom den bare forekommer i små mengder. I større mengder kan den føre til eutrofiering av naturtyper fordi den er nitrogenfikserende.&lt;/p&gt;</v>
          </cell>
          <cell r="DH1622" t="str">
            <v>&lt;p&gt;Hagegeitvikke vurderes til ingen kjent økologisk risiko med de mengdene som per i dag er i norsk natur. Vi forventer heller ikke mye større mengder.&lt;/p&gt;</v>
          </cell>
          <cell r="DI1622">
            <v>0</v>
          </cell>
        </row>
        <row r="1623">
          <cell r="B1623" t="str">
            <v>Muscari latifolium</v>
          </cell>
          <cell r="C1623" t="str">
            <v>J.Kirk</v>
          </cell>
          <cell r="D1623" t="str">
            <v>indigoperleblom</v>
          </cell>
          <cell r="E1623">
            <v>112525</v>
          </cell>
          <cell r="F1623">
            <v>152311</v>
          </cell>
          <cell r="G1623" t="str">
            <v>ExpertGroups/Karplanter/N</v>
          </cell>
          <cell r="H1623" t="str">
            <v>Karplanter</v>
          </cell>
          <cell r="I1623" t="str">
            <v>Karplanter</v>
          </cell>
          <cell r="J1623" t="str">
            <v>AlienSpecie</v>
          </cell>
          <cell r="N1623">
            <v>1</v>
          </cell>
          <cell r="Q1623">
            <v>1</v>
          </cell>
          <cell r="T1623" t="str">
            <v>NK</v>
          </cell>
          <cell r="U1623">
            <v>1</v>
          </cell>
          <cell r="V1623" t="str">
            <v>1,1</v>
          </cell>
          <cell r="AB1623" t="str">
            <v>terrestrial</v>
          </cell>
          <cell r="AD1623" t="str">
            <v>unknown</v>
          </cell>
          <cell r="AE1623" t="str">
            <v>no</v>
          </cell>
          <cell r="AF1623" t="str">
            <v>unknown</v>
          </cell>
          <cell r="AG1623">
            <v>2014</v>
          </cell>
          <cell r="AH1623" t="str">
            <v>Drammen: Konnerud</v>
          </cell>
          <cell r="AI1623">
            <v>5</v>
          </cell>
          <cell r="AJ1623" t="str">
            <v>V</v>
          </cell>
          <cell r="AL1623">
            <v>1</v>
          </cell>
          <cell r="AM1623" t="str">
            <v>importDirect</v>
          </cell>
          <cell r="AN1623">
            <v>1</v>
          </cell>
          <cell r="AO1623" t="str">
            <v>introductionEscaped</v>
          </cell>
          <cell r="AP1623" t="str">
            <v>Bu</v>
          </cell>
          <cell r="AQ1623">
            <v>4</v>
          </cell>
          <cell r="AR1623">
            <v>5</v>
          </cell>
          <cell r="AS1623">
            <v>20</v>
          </cell>
          <cell r="AT1623">
            <v>1</v>
          </cell>
          <cell r="AU1623">
            <v>40</v>
          </cell>
          <cell r="AV1623">
            <v>100</v>
          </cell>
          <cell r="AW1623" t="str">
            <v>Ingen kjent effekt</v>
          </cell>
          <cell r="AX1623" t="str">
            <v>Ingen kjent effekt</v>
          </cell>
          <cell r="BC1623" t="str">
            <v>Ingen kjent effekt</v>
          </cell>
          <cell r="BD1623" t="str">
            <v>Ingen kjent effekt</v>
          </cell>
          <cell r="BE1623" t="str">
            <v>no</v>
          </cell>
          <cell r="BF1623" t="str">
            <v>no</v>
          </cell>
          <cell r="BG1623" t="str">
            <v>V</v>
          </cell>
          <cell r="BK1623" t="str">
            <v>subtropic_mediterranean:Asia</v>
          </cell>
          <cell r="BM1623" t="str">
            <v>temperate_nemoral:Europe|subtropic_mediterranean:Asia</v>
          </cell>
          <cell r="BO1623">
            <v>2</v>
          </cell>
          <cell r="BR1623" t="str">
            <v>RedListCategoryLevel</v>
          </cell>
          <cell r="BT1623">
            <v>1</v>
          </cell>
          <cell r="BW1623" t="str">
            <v>SpreadYearlyIncreaseCalculatedExpansionSpeed</v>
          </cell>
          <cell r="BX1623">
            <v>0</v>
          </cell>
          <cell r="BY1623">
            <v>1</v>
          </cell>
          <cell r="CB1623" t="str">
            <v>T37</v>
          </cell>
          <cell r="CC1623">
            <v>1</v>
          </cell>
          <cell r="CH1623">
            <v>1</v>
          </cell>
          <cell r="CM1623">
            <v>1</v>
          </cell>
          <cell r="CQ1623">
            <v>1</v>
          </cell>
          <cell r="CU1623">
            <v>1</v>
          </cell>
          <cell r="CX1623">
            <v>0</v>
          </cell>
          <cell r="CY1623">
            <v>1</v>
          </cell>
          <cell r="DB1623">
            <v>0</v>
          </cell>
          <cell r="DC1623" t="str">
            <v>Perleblom-arten &lt;em&gt;Muscari latifolium &lt;/em&gt;kommer fra vestlige og sørlige Tyrkia. Arten er en langlevd flerårig laukplante. Formeringen kan skje seksuelt ved frøreproduksjon eller ved deling av lauker. Denne arten er nokså hardfør og har potensial for frøreproduksjon i landet. Den er trolig i økende bruk som hagestaude.</v>
          </cell>
          <cell r="DD1623" t="str">
            <v>Arten er funnet &amp;#233:n gang på en hageavfallsplass i Jordbekkskogen på Konnerud i Bu Drammen i 2014, med formering.</v>
          </cell>
          <cell r="DE1623" t="str">
            <v>Arten sprer seg ut fra hager og er funnet på en hageavfallsplass i skogkant.</v>
          </cell>
          <cell r="DF1623" t="str">
            <v>Invasjonspotensialet er usikkert, med dagens datagrunnlag er invasjonspotensialet lite (begrenset median levetid, ingen ekspansjon), men arten har potensial for et større invasjonspotensial forutsatt en økende bruk som hagestaude.</v>
          </cell>
          <cell r="DG1623" t="str">
            <v>Arten visner ned tidlig og gjør ingen kjent skade på norsk natur. Arten har ingen kjent negativ økologisk effekt.</v>
          </cell>
          <cell r="DH1623" t="str">
            <v>Arten innebærer med dagens situasjon ingen kjent økologisk risiko, og også med framtidig økning vil risikoen være låg.</v>
          </cell>
          <cell r="DI1623">
            <v>0</v>
          </cell>
        </row>
        <row r="1624">
          <cell r="B1624" t="str">
            <v>Galium pumilum</v>
          </cell>
          <cell r="C1624" t="str">
            <v>Murray</v>
          </cell>
          <cell r="D1624" t="str">
            <v>parkmaure</v>
          </cell>
          <cell r="E1624">
            <v>145369</v>
          </cell>
          <cell r="F1624">
            <v>102214</v>
          </cell>
          <cell r="G1624" t="str">
            <v>ExpertGroups/Karplanter/N</v>
          </cell>
          <cell r="H1624" t="str">
            <v>Karplanter</v>
          </cell>
          <cell r="I1624" t="str">
            <v>Karplanter</v>
          </cell>
          <cell r="J1624" t="str">
            <v>AlienSpecie</v>
          </cell>
          <cell r="N1624">
            <v>1</v>
          </cell>
          <cell r="Q1624">
            <v>1</v>
          </cell>
          <cell r="T1624" t="str">
            <v>NK</v>
          </cell>
          <cell r="U1624">
            <v>1</v>
          </cell>
          <cell r="V1624" t="str">
            <v>1,1</v>
          </cell>
          <cell r="X1624">
            <v>1</v>
          </cell>
          <cell r="Y1624">
            <v>1</v>
          </cell>
          <cell r="Z1624">
            <v>1</v>
          </cell>
          <cell r="AA1624">
            <v>1902</v>
          </cell>
          <cell r="AB1624" t="str">
            <v>terrestrial</v>
          </cell>
          <cell r="AD1624" t="str">
            <v>origin</v>
          </cell>
          <cell r="AE1624" t="str">
            <v>yes</v>
          </cell>
          <cell r="AF1624" t="str">
            <v>unknown</v>
          </cell>
          <cell r="AG1624">
            <v>1984</v>
          </cell>
          <cell r="AH1624" t="str">
            <v>Op Ringebu: Årnes</v>
          </cell>
          <cell r="AI1624">
            <v>5</v>
          </cell>
          <cell r="AJ1624" t="str">
            <v>V</v>
          </cell>
          <cell r="AN1624">
            <v>2</v>
          </cell>
          <cell r="AO1624" t="str">
            <v>introductionReleased,introductionTransportpollution</v>
          </cell>
          <cell r="AP1624" t="str">
            <v>Op</v>
          </cell>
          <cell r="AQ1624">
            <v>4</v>
          </cell>
          <cell r="AR1624">
            <v>5</v>
          </cell>
          <cell r="AS1624">
            <v>20</v>
          </cell>
          <cell r="AT1624">
            <v>1</v>
          </cell>
          <cell r="AU1624">
            <v>20</v>
          </cell>
          <cell r="AV1624">
            <v>100</v>
          </cell>
          <cell r="AW1624" t="str">
            <v>Ingen kjent effekt</v>
          </cell>
          <cell r="AX1624" t="str">
            <v>Ingen kjent effekt</v>
          </cell>
          <cell r="BC1624" t="str">
            <v>Ingen kjent effekt</v>
          </cell>
          <cell r="BD1624" t="str">
            <v>Ingen kjent effekt</v>
          </cell>
          <cell r="BE1624" t="str">
            <v>no</v>
          </cell>
          <cell r="BF1624" t="str">
            <v>no</v>
          </cell>
          <cell r="BG1624" t="str">
            <v>V</v>
          </cell>
          <cell r="BK1624" t="str">
            <v>temperate_nemoral:Europe</v>
          </cell>
          <cell r="BM1624" t="str">
            <v>temperate_boreal:Europe|temperate_nemoral:Europe</v>
          </cell>
          <cell r="BO1624">
            <v>2</v>
          </cell>
          <cell r="BR1624" t="str">
            <v>RedListCategoryLevel</v>
          </cell>
          <cell r="BT1624">
            <v>1</v>
          </cell>
          <cell r="BW1624" t="str">
            <v>SpreadYearlyIncreaseCalculatedExpansionSpeed</v>
          </cell>
          <cell r="BX1624">
            <v>0</v>
          </cell>
          <cell r="BY1624">
            <v>1</v>
          </cell>
          <cell r="CB1624" t="str">
            <v>T40,T35,T37</v>
          </cell>
          <cell r="CC1624">
            <v>1</v>
          </cell>
          <cell r="CH1624">
            <v>1</v>
          </cell>
          <cell r="CM1624">
            <v>1</v>
          </cell>
          <cell r="CQ1624">
            <v>1</v>
          </cell>
          <cell r="CU1624">
            <v>1</v>
          </cell>
          <cell r="CX1624">
            <v>0</v>
          </cell>
          <cell r="CY1624">
            <v>1</v>
          </cell>
          <cell r="DB1624">
            <v>0</v>
          </cell>
          <cell r="DC1624" t="str">
            <v>Parkmaure &lt;em&gt;Galium pumilum &lt;/em&gt;stammer fra Mellom- og Vest-Europa nord til Danmark. Det er en flerårig urt med frøreproduksjon og med noe klonal vekst med jordstengler.</v>
          </cell>
          <cell r="DD1624" t="str">
            <v>&lt;p&gt;Parkmaure ble først funnet i 1902 i ST Midtre Gauldal, ved jernbanen på Støren, men er ikke gjenfunnet (eller ettersøkt) her. Arten har &amp;#233:n senere kjent forekomst i Norge - i Op Ringebu: Årnes - der den først ble funnet i 1984, men trolig har stått lenge. Den har etablert bestand, ble sist dokumentert i 1993, men står trolig fortsatt på plassen. Også denne forekomsten er nær jernbanen og kan ha sammenheng med denne (f.eks. tilsåing av skråninger med utenlandsk grasfrø). Kartet og dataene i Artskart er sterkt misvisende: av de 8 forekomstene i 5 fylker gjelder bare &amp;#233:n parkmaure (de andre gjelder den hjemlige arten bakkemaure &lt;em&gt;Galium sterneri&lt;/em&gt;).&lt;/p&gt;</v>
          </cell>
          <cell r="DE1624" t="str">
            <v>Arten antas å ha kommet inn som forurensning med såfrø.</v>
          </cell>
          <cell r="DF1624" t="str">
            <v>Invasjonspotensialet til arten er lite: den har begrenset median levetid, men ingen ekspansjon.</v>
          </cell>
          <cell r="DG1624" t="str">
            <v>Det er ingen kjente negative økologiske effekter knyttet til arten.</v>
          </cell>
          <cell r="DH1624" t="str">
            <v>&lt;p&gt;Parkmaure vurderes å ha ingen kjent risiko i norsk natur. Dette skyldes kombinasjonen mellom et lite invasjonspotensial og ingen kjente negative økologiske effekter.&lt;/p&gt;</v>
          </cell>
          <cell r="DI1624">
            <v>0</v>
          </cell>
        </row>
        <row r="1625">
          <cell r="B1625" t="str">
            <v>Senecio pseudoarnica</v>
          </cell>
          <cell r="C1625" t="str">
            <v>Less.</v>
          </cell>
          <cell r="D1625" t="str">
            <v>strandsvineblom</v>
          </cell>
          <cell r="E1625">
            <v>137588</v>
          </cell>
          <cell r="F1625">
            <v>100800</v>
          </cell>
          <cell r="G1625" t="str">
            <v>ExpertGroups/Karplanter/N</v>
          </cell>
          <cell r="H1625" t="str">
            <v>Karplanter</v>
          </cell>
          <cell r="I1625" t="str">
            <v>Karplanter</v>
          </cell>
          <cell r="J1625" t="str">
            <v>AlienSpecie</v>
          </cell>
          <cell r="N1625">
            <v>3</v>
          </cell>
          <cell r="Q1625">
            <v>1</v>
          </cell>
          <cell r="T1625" t="str">
            <v>LO</v>
          </cell>
          <cell r="U1625">
            <v>2</v>
          </cell>
          <cell r="V1625" t="str">
            <v>3AB,1</v>
          </cell>
          <cell r="X1625">
            <v>3</v>
          </cell>
          <cell r="Y1625">
            <v>4</v>
          </cell>
          <cell r="Z1625">
            <v>1</v>
          </cell>
          <cell r="AA1625">
            <v>2006</v>
          </cell>
          <cell r="AB1625" t="str">
            <v>terrestrial</v>
          </cell>
          <cell r="AD1625" t="str">
            <v>origin,other</v>
          </cell>
          <cell r="AE1625" t="str">
            <v>yes</v>
          </cell>
          <cell r="AF1625" t="str">
            <v>unknown</v>
          </cell>
          <cell r="AG1625">
            <v>2006</v>
          </cell>
          <cell r="AH1625" t="str">
            <v>Tr Tromsø: Sandøya, Bassøysanden</v>
          </cell>
          <cell r="AI1625">
            <v>5</v>
          </cell>
          <cell r="AJ1625" t="str">
            <v>V</v>
          </cell>
          <cell r="AL1625">
            <v>1</v>
          </cell>
          <cell r="AM1625" t="str">
            <v>importDirect</v>
          </cell>
          <cell r="AN1625">
            <v>3</v>
          </cell>
          <cell r="AO1625" t="str">
            <v>introductionEscaped,spreadNaturalDispersal</v>
          </cell>
          <cell r="AP1625" t="str">
            <v>Tr</v>
          </cell>
          <cell r="AQ1625">
            <v>28</v>
          </cell>
          <cell r="AR1625">
            <v>3</v>
          </cell>
          <cell r="AS1625">
            <v>84</v>
          </cell>
          <cell r="AT1625">
            <v>2600</v>
          </cell>
          <cell r="AU1625">
            <v>400</v>
          </cell>
          <cell r="AV1625">
            <v>50</v>
          </cell>
          <cell r="AW1625" t="str">
            <v>Ingen kjent effekt</v>
          </cell>
          <cell r="AX1625" t="str">
            <v>Ingen kjent effekt</v>
          </cell>
          <cell r="BC1625" t="str">
            <v>Ingen kjent effekt</v>
          </cell>
          <cell r="BD1625" t="str">
            <v>Ingen kjent effekt</v>
          </cell>
          <cell r="BE1625" t="str">
            <v>no</v>
          </cell>
          <cell r="BF1625" t="str">
            <v>no</v>
          </cell>
          <cell r="BG1625" t="str">
            <v>V</v>
          </cell>
          <cell r="BK1625" t="str">
            <v>polar:Asia,NorthAndCentralAmerica|temperate_boreal:Asia,NorthAndCentralAmerica|temperate_nemoral:Asia,NorthAndCentralAmerica</v>
          </cell>
          <cell r="BM1625" t="str">
            <v>polar:Asia,NorthAndCentralAmerica|temperate_boreal:Europe,Asia,NorthAndCentralAmerica|temperate_nemoral:Asia,NorthAndCentralAmerica</v>
          </cell>
          <cell r="BO1625">
            <v>3</v>
          </cell>
          <cell r="BR1625" t="str">
            <v>RedListCategoryLevel</v>
          </cell>
          <cell r="BT1625">
            <v>3</v>
          </cell>
          <cell r="BW1625" t="str">
            <v>SpreadYearlyIncreaseObservations</v>
          </cell>
          <cell r="BX1625">
            <v>320</v>
          </cell>
          <cell r="BY1625">
            <v>1</v>
          </cell>
          <cell r="CB1625" t="str">
            <v>T11-C-2,T12-C-2,T21-C-3,T21-C-4,T24-C-1,T29-C-2,T35,T39</v>
          </cell>
          <cell r="CC1625">
            <v>1</v>
          </cell>
          <cell r="CH1625">
            <v>1</v>
          </cell>
          <cell r="CM1625">
            <v>1</v>
          </cell>
          <cell r="CQ1625">
            <v>1</v>
          </cell>
          <cell r="CU1625">
            <v>1</v>
          </cell>
          <cell r="CX1625">
            <v>0</v>
          </cell>
          <cell r="CY1625">
            <v>1</v>
          </cell>
          <cell r="DB1625">
            <v>0</v>
          </cell>
          <cell r="DC1625" t="str">
            <v>Strandsvineblom &lt;em&gt;Senecio pseudoarnica&lt;/em&gt; er en flerårig, opptil 2 m høg urt (staude) som formerer seg med frø og som har klonal vekst med krypende jordstengler. Den kommer fra Nord-Amerika og Nordøst-Asia, der den finnes langs de nordlige kystene av både Stillehavet og Atlanterhavet.</v>
          </cell>
          <cell r="DD1625" t="str">
            <v>&lt;p&gt;Strandsvineblom ble først funnet i 2006 i Tr Tromsø: Sandøya, Bassøysanden, der den ble antatt å være innkommet spontant (Sortland et al. 2007) ved havspredning over Atlanteren. Senere funn i 2008 i Tr Tromsø: Kattfjorden (fire lokaliteter, Alm &amp; Often 2008) og 2009 Nordreisa: Bakkeby: Midtgård har sannsynliggjort at alle lokalitetene skyldes forvilling fra dyrkning, kanskje fra først av i Malangen i Tr Balsfjord. Arten har ikke tidligere inngått i det nordnorske hagesortimentet, og de kjente forekomstene må skyldes privat import av frø, mest trolig fra Nord-Amerika, men muligens fra Island (der arten har vært dyrket og forvillet tidligere enn i Norge). Alm &amp; Often (2008) spår at planten kan bli en aggressiv art som lett og raskt sprer seg i naturen. Den er herdig nok til å kunne etablere i seg i mesteparten av Norge, spesielt Nord-Norge, og er en spesialist på sand- og grusstrender, inkludert låge dyner, og på åpne tangvoller.&lt;/p&gt;</v>
          </cell>
          <cell r="DE1625" t="str">
            <v>Arten er trolig innført som hageplante og er videre spredt mellom hageeiere, kastet ut her og der, og med egenspredning med havstrømmer.</v>
          </cell>
          <cell r="DF1625" t="str">
            <v>Invasjonspotensialet er moderat, et resultat av moderat median levetid og moderat ekspansjonshastighet. Arten forventes i løpet av noen tiår å etablere seg på og nær havstrender i betydelige deler av Nord-Norge.</v>
          </cell>
          <cell r="DG1625" t="str">
            <v>Det er ingen kjente negative økologiske effekter knyttet til arten. Hvis den oppfører seg på samme vis i Norge som den gjør i opprinnelseslandene, blir den et visuelt tydelig innslag i havstrandvegetasjonen, men fortrenger neppe noen andre arter i merkbar grad. Den først registrerte forekomsten (2006) er fra flerårig gras-urtetangvoll på sandgrunn (som tilsvarer en av artens naturtyper i hjemlandene), de øvrige er både fra tangvoller, grusmark nær stranda, og fra tydelig kulturpåvirket mark: fyllinger i fjæresonen, forstyrret eng og veigrøft/-skråning. Alm &amp; Often (2008) mener at strandsvineblom viser tegn til å bli en aggressiv art som kan spre seg lett og raskt i naturen. Den er foreløpig kjent bare fra Troms, men er herdig nok til å kunne etablere seg lenger nord. Det er vel ikke utenkelig at den vil kunne trives også lengre sør. Den har potensial for å kunne etablere i seg i mesteparten av Norge og er en spesialist på sand- og grusstrender, inkludert låge dyner, og på åpne tangvoller.</v>
          </cell>
          <cell r="DH1625" t="str">
            <v>&lt;p&gt;Strandsvineblom vurderes til låg økologisk risiko i norsk natur, og denne risikoen er foreløpig bare knyttet til invasjonspotensialet.&lt;/p&gt;</v>
          </cell>
          <cell r="DI1625">
            <v>2</v>
          </cell>
        </row>
        <row r="1626">
          <cell r="B1626" t="str">
            <v>Spiraea tomentosa</v>
          </cell>
          <cell r="C1626" t="str">
            <v>L.</v>
          </cell>
          <cell r="D1626" t="str">
            <v>filtspirea</v>
          </cell>
          <cell r="E1626">
            <v>63477</v>
          </cell>
          <cell r="F1626">
            <v>103517</v>
          </cell>
          <cell r="G1626" t="str">
            <v>ExpertGroups/Karplanter/N</v>
          </cell>
          <cell r="H1626" t="str">
            <v>Karplanter</v>
          </cell>
          <cell r="I1626" t="str">
            <v>Karplanter</v>
          </cell>
          <cell r="J1626" t="str">
            <v>AlienSpecie</v>
          </cell>
          <cell r="N1626">
            <v>2</v>
          </cell>
          <cell r="P1626" t="str">
            <v>V</v>
          </cell>
          <cell r="Q1626">
            <v>1</v>
          </cell>
          <cell r="T1626" t="str">
            <v>LO</v>
          </cell>
          <cell r="U1626">
            <v>2</v>
          </cell>
          <cell r="V1626" t="str">
            <v>2AB,1</v>
          </cell>
          <cell r="X1626">
            <v>2</v>
          </cell>
          <cell r="Y1626">
            <v>2</v>
          </cell>
          <cell r="Z1626">
            <v>1</v>
          </cell>
          <cell r="AA1626">
            <v>1997</v>
          </cell>
          <cell r="AB1626" t="str">
            <v>terrestrial</v>
          </cell>
          <cell r="AD1626" t="str">
            <v>unknown</v>
          </cell>
          <cell r="AE1626" t="str">
            <v>yes</v>
          </cell>
          <cell r="AF1626" t="str">
            <v>unknown</v>
          </cell>
          <cell r="AG1626">
            <v>1997</v>
          </cell>
          <cell r="AH1626" t="str">
            <v>VA Kristiansand: Dalane</v>
          </cell>
          <cell r="AI1626">
            <v>10</v>
          </cell>
          <cell r="AJ1626" t="str">
            <v>V</v>
          </cell>
          <cell r="AL1626">
            <v>1</v>
          </cell>
          <cell r="AM1626" t="str">
            <v>importDirect</v>
          </cell>
          <cell r="AN1626">
            <v>2</v>
          </cell>
          <cell r="AO1626" t="str">
            <v>introductionEscaped</v>
          </cell>
          <cell r="AP1626" t="str">
            <v>OsA,Bu,Va</v>
          </cell>
          <cell r="AQ1626">
            <v>20</v>
          </cell>
          <cell r="AR1626">
            <v>4</v>
          </cell>
          <cell r="AS1626">
            <v>80</v>
          </cell>
          <cell r="AT1626">
            <v>2200</v>
          </cell>
          <cell r="AU1626">
            <v>240</v>
          </cell>
          <cell r="AV1626">
            <v>50</v>
          </cell>
          <cell r="AW1626" t="str">
            <v>Ingen kjent effekt</v>
          </cell>
          <cell r="AX1626" t="str">
            <v>Ingen kjent effekt</v>
          </cell>
          <cell r="BC1626" t="str">
            <v>Ingen kjent effekt</v>
          </cell>
          <cell r="BD1626" t="str">
            <v>Ingen kjent effekt</v>
          </cell>
          <cell r="BE1626" t="str">
            <v>no</v>
          </cell>
          <cell r="BF1626" t="str">
            <v>no</v>
          </cell>
          <cell r="BK1626" t="str">
            <v>temperate_boreal:NorthAndCentralAmerica|temperate_nemoral:NorthAndCentralAmerica</v>
          </cell>
          <cell r="BM1626" t="str">
            <v>temperate_boreal:NorthAndCentralAmerica|temperate_nemoral:Europe,NorthAndCentralAmerica</v>
          </cell>
          <cell r="BO1626">
            <v>2</v>
          </cell>
          <cell r="BP1626" t="str">
            <v>X</v>
          </cell>
          <cell r="BR1626" t="str">
            <v>RedListCategoryLevel</v>
          </cell>
          <cell r="BT1626">
            <v>2</v>
          </cell>
          <cell r="BW1626" t="str">
            <v>SpreadYearlyIncreaseCalculatedExpansionSpeed</v>
          </cell>
          <cell r="BX1626">
            <v>76.239999999999995</v>
          </cell>
          <cell r="BY1626">
            <v>1</v>
          </cell>
          <cell r="CB1626" t="str">
            <v>V2,T4,T35,T30</v>
          </cell>
          <cell r="CC1626">
            <v>1</v>
          </cell>
          <cell r="CH1626">
            <v>1</v>
          </cell>
          <cell r="CM1626">
            <v>1</v>
          </cell>
          <cell r="CQ1626">
            <v>1</v>
          </cell>
          <cell r="CU1626">
            <v>1</v>
          </cell>
          <cell r="CX1626">
            <v>0</v>
          </cell>
          <cell r="CY1626">
            <v>1</v>
          </cell>
          <cell r="DB1626">
            <v>0</v>
          </cell>
          <cell r="DC1626" t="str">
            <v>Filtspirea &lt;em&gt;Spiraea tomentosa &lt;/em&gt;er en vel 1 m høy busk. Den kommer fra østlige Nord-Amerika, nord til inn i boreal sone. Arten har frøformering og klonal vekst med rotskudd.</v>
          </cell>
          <cell r="DD1626" t="str">
            <v>&lt;p&gt;Filtspirea var ved vurderingen i 2012 bare funnet ett sted i Norge, i VA Kristiansand: "Dalane, langs østsiden av jernbanelinjen. Stor bestand - kratt - i sump/vann. Forvillet/naturalisert." Den står fortsatt i samme sumpen (2011), men er nå i tillegg kjent fra Oslo: Skøyen fra 2007, Bu Drammen: Underlia fra 2013, og fra VA Kristiansand: Svensholmen fra 2015. Dette er en art på innmarsj i norsk natur.&lt;/p&gt;</v>
          </cell>
          <cell r="DE1626" t="str">
            <v>Filtspirea er handelsvare med herdighet 6. Arten er lite plantet i Norge (Hageselskapets sortsliste fra 2005). Forvillingen er høyst trolig med rotskudd etter hageutkast. Arten kan trolig reprodusere med frø i Norge, men det krever krysspollinering, og arten plantes så sjelden at det er lite sannsynlig at dette skjer særlig ofte.</v>
          </cell>
          <cell r="DF1626" t="str">
            <v>Invasjonspotensialet er begrenset, med usikkerhet til moderat. Dette er en kombinasjon av begrenset median levetid (med usikkerhet til moderat) og begrenset ekspansjonshastighet.</v>
          </cell>
          <cell r="DG1626" t="str">
            <v>Arten har foreløpig ingen negativ økologisk effekt. Den vokser best på åpne, fuktige steder og har potensial til å etablere seg i ulike typer våtmark, men foreløpig i så lite omfang at det ikke medfører noen fortrengning. Ekspansjonshastigheten er noe for låg til at vi kan spå om den vil fortrenge vesentlig mer de kommende 50 år, dvs. om den vil passere noen terskelverdier.</v>
          </cell>
          <cell r="DH1626" t="str">
            <v>&lt;p&gt;Filtspirea vurderes til låg økologisk risiko, og bare på grunn av invasjonspotensialet.&lt;/p&gt;</v>
          </cell>
          <cell r="DI1626">
            <v>0</v>
          </cell>
        </row>
        <row r="1627">
          <cell r="B1627" t="str">
            <v>Aconogonon divaricatum</v>
          </cell>
          <cell r="C1627" t="str">
            <v>(L.) Nakai</v>
          </cell>
          <cell r="D1627" t="str">
            <v>toppslirekne</v>
          </cell>
          <cell r="E1627">
            <v>130045</v>
          </cell>
          <cell r="F1627">
            <v>102896</v>
          </cell>
          <cell r="G1627" t="str">
            <v>ExpertGroups/Karplanter/N</v>
          </cell>
          <cell r="H1627" t="str">
            <v>Karplanter</v>
          </cell>
          <cell r="I1627" t="str">
            <v>Karplanter</v>
          </cell>
          <cell r="J1627" t="str">
            <v>AlienSpecie</v>
          </cell>
          <cell r="N1627">
            <v>3</v>
          </cell>
          <cell r="Q1627">
            <v>1</v>
          </cell>
          <cell r="T1627" t="str">
            <v>LO</v>
          </cell>
          <cell r="U1627">
            <v>2</v>
          </cell>
          <cell r="V1627" t="str">
            <v>3A,1</v>
          </cell>
          <cell r="X1627">
            <v>3</v>
          </cell>
          <cell r="Y1627">
            <v>4</v>
          </cell>
          <cell r="Z1627">
            <v>1</v>
          </cell>
          <cell r="AA1627">
            <v>1995</v>
          </cell>
          <cell r="AB1627" t="str">
            <v>terrestrial</v>
          </cell>
          <cell r="AD1627" t="str">
            <v>unknown</v>
          </cell>
          <cell r="AE1627" t="str">
            <v>yes</v>
          </cell>
          <cell r="AF1627" t="str">
            <v>unknown</v>
          </cell>
          <cell r="AG1627">
            <v>1995</v>
          </cell>
          <cell r="AH1627" t="str">
            <v>Tr: Tromsøya: Bjerkaker</v>
          </cell>
          <cell r="AI1627">
            <v>10</v>
          </cell>
          <cell r="AJ1627" t="str">
            <v>V</v>
          </cell>
          <cell r="AL1627">
            <v>1</v>
          </cell>
          <cell r="AM1627" t="str">
            <v>importDirect</v>
          </cell>
          <cell r="AN1627">
            <v>3</v>
          </cell>
          <cell r="AO1627" t="str">
            <v>introductionEscaped</v>
          </cell>
          <cell r="AP1627" t="str">
            <v>Bu,Ve,No,Tr</v>
          </cell>
          <cell r="AQ1627">
            <v>20</v>
          </cell>
          <cell r="AR1627">
            <v>5</v>
          </cell>
          <cell r="AS1627">
            <v>100</v>
          </cell>
          <cell r="AT1627">
            <v>90000</v>
          </cell>
          <cell r="AU1627">
            <v>300</v>
          </cell>
          <cell r="AV1627">
            <v>80</v>
          </cell>
          <cell r="AW1627" t="str">
            <v>Ingen kjent effekt</v>
          </cell>
          <cell r="AX1627" t="str">
            <v>Ingen kjent effekt</v>
          </cell>
          <cell r="BC1627" t="str">
            <v>Ingen kjent effekt</v>
          </cell>
          <cell r="BD1627" t="str">
            <v>Ingen kjent effekt</v>
          </cell>
          <cell r="BE1627" t="str">
            <v>no</v>
          </cell>
          <cell r="BF1627" t="str">
            <v>no</v>
          </cell>
          <cell r="BK1627" t="str">
            <v>temperate_boreal:Asia|temperate_nemoral:Asia|temperate_dry:Asia</v>
          </cell>
          <cell r="BM1627" t="str">
            <v>temperate_boreal:Europe,Asia|temperate_nemoral:Europe,Asia|temperate_dry:Asia</v>
          </cell>
          <cell r="BO1627">
            <v>3</v>
          </cell>
          <cell r="BR1627" t="str">
            <v>RedListCategoryLevel</v>
          </cell>
          <cell r="BT1627">
            <v>2</v>
          </cell>
          <cell r="BU1627" t="str">
            <v>X</v>
          </cell>
          <cell r="BW1627" t="str">
            <v>SpreadYearlyIncreaseCalculatedExpansionSpeed</v>
          </cell>
          <cell r="BX1627">
            <v>142.81</v>
          </cell>
          <cell r="BY1627">
            <v>1</v>
          </cell>
          <cell r="CB1627" t="str">
            <v>T40-C-1,T35</v>
          </cell>
          <cell r="CC1627">
            <v>1</v>
          </cell>
          <cell r="CH1627">
            <v>1</v>
          </cell>
          <cell r="CL1627" t="str">
            <v>T34</v>
          </cell>
          <cell r="CM1627">
            <v>1</v>
          </cell>
          <cell r="CQ1627">
            <v>1</v>
          </cell>
          <cell r="CU1627">
            <v>1</v>
          </cell>
          <cell r="CX1627">
            <v>0</v>
          </cell>
          <cell r="CY1627">
            <v>1</v>
          </cell>
          <cell r="DB1627">
            <v>0</v>
          </cell>
          <cell r="DC1627" t="str">
            <v>Toppslirekne &lt;em&gt;Aconogonon divaricatum &lt;/em&gt;er en flerårig og potensielt svært langlevd plante med seksuell frøformering og klonal vekst med rotskudd. Frøplanter er ikke kommentert i forbindelse med noen av de norske forekomstene, noe som tyder på at arten er utkryssende og ikke reproduserer seksuelt hos oss foreløpig. Planten kommer fra Kina, Mongolia, Russisk fjerne østen og Korea. Hagefolk har trolig regnet den til en variant av alpeslirekne, og den er derfor ikke angitt i noe hagelitteratur.</v>
          </cell>
          <cell r="DD1627" t="str">
            <v>&lt;p&gt;Toppslirekne opplyses å ha vært vanlig i hager i Bø i Vesterålen i begynnelsen av 1900-tallet (kilde: plantearven.no), men vi kan kanskje ikke være sikre på identifiseringen. Arten er funnet forvillet i senere tid og bare på fem forekomster: Tr Troms 1995, Vf Hof 1999, No Bø 2004 (to steder, samme km-rute), No Vågan 2007 og Bu Hurum 2007 og 2012 (to steder, samme km-rute). Funn rapportert tidligere fra MR Sykkylven (Fremmede arter i Norge 2012) er bygger på materiale ombestemt av Johs. Reiseren til &lt;i&gt;A. alpinum&lt;/i&gt;.&lt;/p&gt;</v>
          </cell>
          <cell r="DE1627" t="str">
            <v>Arten dyrkes som prydplante, og er kommet ut ved passiv spredning (vekst) fra hager og særlig med hageutkast. Den kan danne forholdsvis store kloner, men foreløpig bare på vegkanter og i veggrøfter, på skrotemark, og rett utafor hager. Arten er imidlertid funnet i skogkant i Bu Hurum.</v>
          </cell>
          <cell r="DF1627" t="str">
            <v>Invasjonspotensialet er moderat, en kombinasjon av moderat lang median levetid og begrenset (med usikkerhet til moderat) ekspansjonshastighet. Arten har potensial for å overleve lenge der den har greid å etablere seg, men dyrkes nokså lite og har et lite forekomstareal.</v>
          </cell>
          <cell r="DG1627" t="str">
            <v>De eksisterende og forventete økologiske effektene er ubetydelige.</v>
          </cell>
          <cell r="DH1627" t="str">
            <v>&lt;p&gt;Arten vurderes til låg økologisk risiko, og kun på grunn av invasjonspotensialet. Nedgraderingen fra vurderingen i 2012 (som potensielt høg risiko) skyldes endret beregningsmåte for invasjonspotensialet.&lt;/p&gt;</v>
          </cell>
          <cell r="DI1627">
            <v>0</v>
          </cell>
        </row>
        <row r="1628">
          <cell r="B1628" t="str">
            <v>Mentha ×rotundifolia</v>
          </cell>
          <cell r="C1628" t="str">
            <v>(L.) Huds.</v>
          </cell>
          <cell r="D1628" t="str">
            <v>ullmynte</v>
          </cell>
          <cell r="E1628">
            <v>134456</v>
          </cell>
          <cell r="F1628">
            <v>102336</v>
          </cell>
          <cell r="G1628" t="str">
            <v>ExpertGroups/Karplanter/N</v>
          </cell>
          <cell r="H1628" t="str">
            <v>Karplanter</v>
          </cell>
          <cell r="I1628" t="str">
            <v>Karplanter</v>
          </cell>
          <cell r="J1628" t="str">
            <v>AlienSpecie</v>
          </cell>
          <cell r="N1628">
            <v>3</v>
          </cell>
          <cell r="Q1628">
            <v>1</v>
          </cell>
          <cell r="T1628" t="str">
            <v>LO</v>
          </cell>
          <cell r="U1628">
            <v>2</v>
          </cell>
          <cell r="V1628" t="str">
            <v>3AB,1</v>
          </cell>
          <cell r="X1628">
            <v>3</v>
          </cell>
          <cell r="Y1628">
            <v>4</v>
          </cell>
          <cell r="Z1628">
            <v>1</v>
          </cell>
          <cell r="AA1628">
            <v>1871</v>
          </cell>
          <cell r="AB1628" t="str">
            <v>terrestrial</v>
          </cell>
          <cell r="AD1628" t="str">
            <v>unknown</v>
          </cell>
          <cell r="AE1628" t="str">
            <v>yes</v>
          </cell>
          <cell r="AF1628" t="str">
            <v>unknown</v>
          </cell>
          <cell r="AG1628">
            <v>1968</v>
          </cell>
          <cell r="AH1628" t="str">
            <v>ST Frøya: Nordskapet - Merradalen</v>
          </cell>
          <cell r="AI1628">
            <v>10</v>
          </cell>
          <cell r="AL1628">
            <v>1</v>
          </cell>
          <cell r="AM1628" t="str">
            <v>importDirect</v>
          </cell>
          <cell r="AN1628">
            <v>3</v>
          </cell>
          <cell r="AO1628" t="str">
            <v>introductionEscaped,introductionStowaway</v>
          </cell>
          <cell r="AP1628" t="str">
            <v>Øs,Bu,Ve,Mr,St</v>
          </cell>
          <cell r="AQ1628">
            <v>32</v>
          </cell>
          <cell r="AR1628">
            <v>4</v>
          </cell>
          <cell r="AS1628">
            <v>128</v>
          </cell>
          <cell r="AT1628">
            <v>30800</v>
          </cell>
          <cell r="AU1628">
            <v>256</v>
          </cell>
          <cell r="AV1628">
            <v>95</v>
          </cell>
          <cell r="AW1628" t="str">
            <v>Ingen kjent effekt</v>
          </cell>
          <cell r="AX1628" t="str">
            <v>Ingen kjent effekt</v>
          </cell>
          <cell r="BC1628" t="str">
            <v>Ingen kjent effekt</v>
          </cell>
          <cell r="BD1628" t="str">
            <v>Ingen kjent effekt</v>
          </cell>
          <cell r="BE1628" t="str">
            <v>no</v>
          </cell>
          <cell r="BF1628" t="str">
            <v>no</v>
          </cell>
          <cell r="BG1628" t="str">
            <v>V</v>
          </cell>
          <cell r="BK1628" t="str">
            <v>unknown:Europe,Asia,Africa</v>
          </cell>
          <cell r="BM1628" t="str">
            <v>temperate_nemoral:Europe,Asia,Oceania,NorthAndCentralAmerica|subtropic_mediterranean:Europe,Asia,Africa,Oceania,NorthAndCentralAmerica</v>
          </cell>
          <cell r="BO1628">
            <v>3</v>
          </cell>
          <cell r="BR1628" t="str">
            <v>RedListCategoryLevel</v>
          </cell>
          <cell r="BT1628">
            <v>3</v>
          </cell>
          <cell r="BW1628" t="str">
            <v>SpreadYearlyIncreaseObservations</v>
          </cell>
          <cell r="BX1628">
            <v>336</v>
          </cell>
          <cell r="BY1628">
            <v>1</v>
          </cell>
          <cell r="CB1628" t="str">
            <v>T35,T37-C-3,T43,T32,T31</v>
          </cell>
          <cell r="CC1628">
            <v>1</v>
          </cell>
          <cell r="CH1628">
            <v>1</v>
          </cell>
          <cell r="CM1628">
            <v>1</v>
          </cell>
          <cell r="CQ1628">
            <v>1</v>
          </cell>
          <cell r="CU1628">
            <v>1</v>
          </cell>
          <cell r="CX1628">
            <v>0</v>
          </cell>
          <cell r="CY1628">
            <v>1</v>
          </cell>
          <cell r="DB1628">
            <v>0</v>
          </cell>
          <cell r="DC1628" t="str">
            <v>Ullmynte &lt;em&gt;Mentha &lt;/em&gt;x &lt;em&gt;rotundifolia &lt;/em&gt;er en pollen- og frøsteril hybridart mellom gråmynte &lt;em&gt;M. longifolia &lt;/em&gt;og rundmynte &lt;em&gt;M. suaveolens&lt;/em&gt;, begge hovedsakelig fra Middelhavsområdet. Hybriden er en langlevd og flerårig urt med klonal vekst.&lt;br/&gt; Mynteslekta ble revidert i Osloherbariet (O) av Elven og Solstad i 2017, og flere ombestemmelser har endret kjent utbredelse av ullmynte.</v>
          </cell>
          <cell r="DD1628" t="str">
            <v>&lt;p&gt;Ullmynte ble først funnet på ballastjord i MR Kristiansand i 1871 og 1872. Så gikk det nesten hundre år til neste funn på ST Frøya i 1968. De siste 20 årene har den dukket opp på seks nye steder: Øf Hobøl og Marker, Bu Lier, Vf Larvik, Stokke og Tønsberg.&lt;/p&gt;</v>
          </cell>
          <cell r="DE1628" t="str">
            <v>&lt;p&gt; Den er dyrket som pryd- og som krydderplante. De de siste 20 årene er den vesentlig kommet inn som krydderplante. Den etablerer lett kloner etter utkast fra hager.&lt;/p&gt;</v>
          </cell>
          <cell r="DF1628" t="str">
            <v>Denne hybriden har moderat lang median levetid i landet og moderat ekspansjonshastighet. Dette gir et moderat invasjonspotensial.</v>
          </cell>
          <cell r="DG1628" t="str">
            <v>Ullmynte har ingen kjent negativ økologisk effekt.</v>
          </cell>
          <cell r="DH1628" t="str">
            <v>&lt;p&gt;Ullmynte har låg økologisk risiko, og utelukkende på grunn av det moderate invasjonspotensialet.&lt;/p&gt;</v>
          </cell>
          <cell r="DI1628">
            <v>0</v>
          </cell>
        </row>
        <row r="1629">
          <cell r="B1629" t="str">
            <v>Sambucus pubens</v>
          </cell>
          <cell r="C1629" t="str">
            <v>Michx.</v>
          </cell>
          <cell r="D1629" t="str">
            <v>amerikahyll</v>
          </cell>
          <cell r="E1629">
            <v>141917</v>
          </cell>
          <cell r="F1629">
            <v>128790</v>
          </cell>
          <cell r="G1629" t="str">
            <v>ExpertGroups/Karplanter/N</v>
          </cell>
          <cell r="H1629" t="str">
            <v>Karplanter</v>
          </cell>
          <cell r="I1629" t="str">
            <v>Karplanter</v>
          </cell>
          <cell r="J1629" t="str">
            <v>AlienSpecie</v>
          </cell>
          <cell r="N1629">
            <v>3</v>
          </cell>
          <cell r="Q1629">
            <v>1</v>
          </cell>
          <cell r="T1629" t="str">
            <v>LO</v>
          </cell>
          <cell r="U1629">
            <v>2</v>
          </cell>
          <cell r="V1629" t="str">
            <v>3AB,1</v>
          </cell>
          <cell r="X1629">
            <v>2</v>
          </cell>
          <cell r="Y1629">
            <v>3</v>
          </cell>
          <cell r="Z1629">
            <v>1</v>
          </cell>
          <cell r="AA1629">
            <v>2008</v>
          </cell>
          <cell r="AB1629" t="str">
            <v>terrestrial</v>
          </cell>
          <cell r="AD1629" t="str">
            <v>unknown</v>
          </cell>
          <cell r="AE1629" t="str">
            <v>yes</v>
          </cell>
          <cell r="AF1629" t="str">
            <v>unknown</v>
          </cell>
          <cell r="AG1629">
            <v>2010</v>
          </cell>
          <cell r="AH1629" t="str">
            <v>Tr Harstad: Kanebogen</v>
          </cell>
          <cell r="AI1629">
            <v>15</v>
          </cell>
          <cell r="AJ1629" t="str">
            <v>V</v>
          </cell>
          <cell r="AL1629">
            <v>1</v>
          </cell>
          <cell r="AM1629" t="str">
            <v>importDirect</v>
          </cell>
          <cell r="AN1629">
            <v>3</v>
          </cell>
          <cell r="AO1629" t="str">
            <v>introductionEscaped,spreadNaturalDispersal</v>
          </cell>
          <cell r="AP1629" t="str">
            <v>No,Tr</v>
          </cell>
          <cell r="AQ1629">
            <v>28</v>
          </cell>
          <cell r="AR1629">
            <v>5</v>
          </cell>
          <cell r="AS1629">
            <v>140</v>
          </cell>
          <cell r="AT1629">
            <v>5760</v>
          </cell>
          <cell r="AU1629">
            <v>700</v>
          </cell>
          <cell r="AV1629">
            <v>80</v>
          </cell>
          <cell r="AW1629" t="str">
            <v>Ingen kjent effekt</v>
          </cell>
          <cell r="AX1629" t="str">
            <v>Ingen kjent effekt</v>
          </cell>
          <cell r="BC1629" t="str">
            <v>Ingen kjent effekt</v>
          </cell>
          <cell r="BD1629" t="str">
            <v>Ingen kjent effekt</v>
          </cell>
          <cell r="BE1629" t="str">
            <v>no</v>
          </cell>
          <cell r="BF1629" t="str">
            <v>no</v>
          </cell>
          <cell r="BK1629" t="str">
            <v>temperate_boreal:NorthAndCentralAmerica|temperate_nemoral:NorthAndCentralAmerica</v>
          </cell>
          <cell r="BM1629" t="str">
            <v>temperate_boreal:Europe,NorthAndCentralAmerica|temperate_nemoral:NorthAndCentralAmerica</v>
          </cell>
          <cell r="BO1629">
            <v>3</v>
          </cell>
          <cell r="BQ1629" t="str">
            <v>X</v>
          </cell>
          <cell r="BR1629" t="str">
            <v>RedListCategoryLevel</v>
          </cell>
          <cell r="BT1629">
            <v>3</v>
          </cell>
          <cell r="BW1629" t="str">
            <v>SpreadYearlyIncreaseObservations</v>
          </cell>
          <cell r="BX1629">
            <v>243</v>
          </cell>
          <cell r="BY1629">
            <v>1</v>
          </cell>
          <cell r="CB1629" t="str">
            <v>T4,T35,T37-C-3</v>
          </cell>
          <cell r="CC1629">
            <v>1</v>
          </cell>
          <cell r="CH1629">
            <v>1</v>
          </cell>
          <cell r="CM1629">
            <v>1</v>
          </cell>
          <cell r="CQ1629">
            <v>1</v>
          </cell>
          <cell r="CU1629">
            <v>1</v>
          </cell>
          <cell r="CX1629">
            <v>0</v>
          </cell>
          <cell r="CY1629">
            <v>1</v>
          </cell>
          <cell r="DB1629">
            <v>0</v>
          </cell>
          <cell r="DC1629" t="str">
            <v>Hyll-arten &lt;em&gt;Sambucus pubens &lt;/em&gt;er en middelsstor busk (1,5-3 m). Den er en nær slektning av rødhyll &lt;em&gt;S. racemosa &lt;/em&gt;og er dens vikarierende art i Nord-Amerika. Arten formerer seg med saftige bær som produseres i store mengder. Den er hardfør, blomstrer og setter kanskje frukt helt nord til ytre Finnmark (observert i god, fertil tilstand som plantet i Fi Måsøy: Havøysund 2010).</v>
          </cell>
          <cell r="DD1629" t="str">
            <v>&lt;p&gt;Denne arten har et stort potensial for etablering og spredning i norsk natur, spesielt i høgereliggende og mer nordlige strøk enn der rødhyll er vinterherdig. Arten er til nå dokumentert fra: No Meløy, Tr Harstad 2010 og Tromsø (flere funn i perioden 2008-2016). I Tr Harstad: Kanebogen 2010 var det etablert en liten populasjon: "På voll langs elva, stort kratt og spredte busker, trolig opprinnelig plantet." &lt;br/&gt;&lt;/p&gt;</v>
          </cell>
          <cell r="DE1629" t="str">
            <v>&lt;em&gt;Sambucus pubens&lt;/em&gt; dyrkes i hager. Arten har frøreproduksjon og setter store mengder med saftige bær som spres med fugl, potensielt over nokså lange distanser (km). Busken er noe mer hardfør en rødhyll og erstatter denne i dyrkning nordpå og f.eks. på Island.</v>
          </cell>
          <cell r="DF1629" t="str">
            <v>Arten har et moderat invasjonspotensial, en kombinasjon av moderat (med usikkerhet til begrenset) median levetid og moderat ekspansjonshastighet. Denne arten kan ha et stort potensial for etablering og spredning i norsk natur, spesielt i høgereliggende og mer nordlige strøk enn der raudhyll er vinterherdig.</v>
          </cell>
          <cell r="DG1629" t="str">
            <v>Arten blir sjelden dominerende der den kommer fra i Nord-Amerika og forventes ikke å bli noe problem i Norge i løpet av de første tiårene.</v>
          </cell>
          <cell r="DH1629" t="str">
            <v>&lt;p&gt;&lt;i&gt;Sambucus pubens&lt;/i&gt; vurderes til låg økologisk risiko, men den kan raskt lande i en høgere risikokategori ved økt spredning. En økning i antall forekomster vil gi økt forventet levetid og kan dermed raskt føre arten over i åptensielt høg risiko. &lt;/p&gt;</v>
          </cell>
          <cell r="DI1629">
            <v>0</v>
          </cell>
        </row>
        <row r="1630">
          <cell r="B1630" t="str">
            <v>Cotoneaster laetevirens</v>
          </cell>
          <cell r="C1630" t="str">
            <v>(Rehder &amp; E.H.Wilson) G.Klotz</v>
          </cell>
          <cell r="D1630" t="str">
            <v>breimispel</v>
          </cell>
          <cell r="E1630">
            <v>63237</v>
          </cell>
          <cell r="F1630">
            <v>103277</v>
          </cell>
          <cell r="G1630" t="str">
            <v>ExpertGroups/Karplanter/N</v>
          </cell>
          <cell r="H1630" t="str">
            <v>Karplanter</v>
          </cell>
          <cell r="I1630" t="str">
            <v>Karplanter</v>
          </cell>
          <cell r="J1630" t="str">
            <v>AlienSpecie</v>
          </cell>
          <cell r="N1630">
            <v>3</v>
          </cell>
          <cell r="Q1630">
            <v>1</v>
          </cell>
          <cell r="T1630" t="str">
            <v>LO</v>
          </cell>
          <cell r="U1630">
            <v>2</v>
          </cell>
          <cell r="V1630" t="str">
            <v>3A,1</v>
          </cell>
          <cell r="X1630">
            <v>3</v>
          </cell>
          <cell r="Y1630">
            <v>4</v>
          </cell>
          <cell r="Z1630">
            <v>1</v>
          </cell>
          <cell r="AA1630">
            <v>1987</v>
          </cell>
          <cell r="AB1630" t="str">
            <v>terrestrial</v>
          </cell>
          <cell r="AD1630" t="str">
            <v>unknown</v>
          </cell>
          <cell r="AE1630" t="str">
            <v>yes</v>
          </cell>
          <cell r="AF1630" t="str">
            <v>unknown</v>
          </cell>
          <cell r="AG1630">
            <v>1987</v>
          </cell>
          <cell r="AH1630" t="str">
            <v>VA Kristiansand: Kalkheia</v>
          </cell>
          <cell r="AI1630">
            <v>15</v>
          </cell>
          <cell r="AK1630" t="str">
            <v>V</v>
          </cell>
          <cell r="AL1630">
            <v>1</v>
          </cell>
          <cell r="AM1630" t="str">
            <v>importDirect</v>
          </cell>
          <cell r="AN1630">
            <v>2</v>
          </cell>
          <cell r="AO1630" t="str">
            <v>introductionEscaped,spreadNaturalDispersal</v>
          </cell>
          <cell r="AP1630" t="str">
            <v>OsA,Ro,Mr</v>
          </cell>
          <cell r="AQ1630">
            <v>28</v>
          </cell>
          <cell r="AR1630">
            <v>5</v>
          </cell>
          <cell r="AS1630">
            <v>140</v>
          </cell>
          <cell r="AT1630">
            <v>20500</v>
          </cell>
          <cell r="AU1630">
            <v>280</v>
          </cell>
          <cell r="AV1630">
            <v>10</v>
          </cell>
          <cell r="AW1630" t="str">
            <v>Ingen kjent effekt</v>
          </cell>
          <cell r="AX1630" t="str">
            <v>Ingen kjent effekt</v>
          </cell>
          <cell r="BC1630" t="str">
            <v>Ingen kjent effekt</v>
          </cell>
          <cell r="BD1630" t="str">
            <v>Ingen kjent effekt</v>
          </cell>
          <cell r="BE1630" t="str">
            <v>no</v>
          </cell>
          <cell r="BF1630" t="str">
            <v>no</v>
          </cell>
          <cell r="BG1630" t="str">
            <v>V</v>
          </cell>
          <cell r="BK1630" t="str">
            <v>temperate_nemoral:Asia|subtropic_highlands:Asia</v>
          </cell>
          <cell r="BM1630" t="str">
            <v>temperate_boreal:Europe|temperate_nemoral:Europe,Asia|subtropic_highlands:Asia</v>
          </cell>
          <cell r="BO1630">
            <v>3</v>
          </cell>
          <cell r="BR1630" t="str">
            <v>RedListCategoryLevel</v>
          </cell>
          <cell r="BT1630">
            <v>2</v>
          </cell>
          <cell r="BW1630" t="str">
            <v>SpreadYearlyIncreaseCalculatedExpansionSpeed</v>
          </cell>
          <cell r="BX1630">
            <v>96.02</v>
          </cell>
          <cell r="BY1630">
            <v>1</v>
          </cell>
          <cell r="CB1630" t="str">
            <v>T4-C-1,T4-C-2,T4-C-4,T4-C-5,T4-C-7</v>
          </cell>
          <cell r="CC1630">
            <v>1</v>
          </cell>
          <cell r="CH1630">
            <v>1</v>
          </cell>
          <cell r="CM1630">
            <v>1</v>
          </cell>
          <cell r="CQ1630">
            <v>1</v>
          </cell>
          <cell r="CU1630">
            <v>1</v>
          </cell>
          <cell r="CX1630">
            <v>0</v>
          </cell>
          <cell r="CY1630">
            <v>1</v>
          </cell>
          <cell r="DB1630">
            <v>0</v>
          </cell>
          <cell r="DC1630" t="str">
            <v>Breimispel &lt;i&gt;Cotoneaster laetevirens&lt;/i&gt; er en relativt langlevd, 2-4 m høg busk med stor fruktproduksjon. Fruktene er saftige bærepler som er ettertraktet av og spres med fugl. Arten er notert etablert i ulike skogtyper, fra basefattig blåbær- og eikeskog til lågurtskog på kalkgrunn.&lt;br/&gt;Noen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Breimispel hører til denne aseksuelle gruppen, sjøl om kromosomtallet ikke er kjent (Fryer &amp; Hylm&amp;#246: 2009).&lt;br/&gt;</v>
          </cell>
          <cell r="DD1630" t="str">
            <v>&lt;p&gt;Breimispel er lite kjent og trolig nokså lite plantet. Den ble først funnet forvillet i VA Kristiansand i 1987 og kan være i starten av en ekspansjon, særlig på Sørlandet og Vestlandet. Arten er blant de mest frostherdige, med frosttoleransen ned til -21 grader (Fryer &amp; Hylm&amp;#246: 2009), og kan også ha potensial på søndre Østlandet. Foreløpig er den rapportert fra Ak Nesodden, VA Kristiansand, Ro Stavanger, Sandnes, Sola og Randaberg, og MR Sula. Deler av herbariematerialet som ligger under andre navn (&lt;em&gt;C. lucidus&lt;/em&gt;, &lt;em&gt;C. villosulus&lt;/em&gt;) og eller som er uidentifisert, kan høre til denne arten.&lt;/p&gt;</v>
          </cell>
          <cell r="DE1630" t="str">
            <v>Arten er innført som hagebusk, trolig nokså lite plantet, og sprer seg ut fra hager med fugl, som også sprer den videre i naturen.</v>
          </cell>
          <cell r="DF1630" t="str">
            <v>Invasjonspotensialet er moderat, som en kombinasjon av moderat lang median levetid og begrenset ekspansjonshastighet. Dette er en langlevd busk som allerede har etablert noen få bestander i Norge og som nok kommer til å spre seg videre.</v>
          </cell>
          <cell r="DG1630" t="str">
            <v>Ingen kjent negativ økologisk effekt er knyttet til arten foreløpig, men om arten blir hyppigere, vil den ha de samme effektene som andre storvokste mispel-arter (fortrengning, dannelse av nytt busksjikt i naturtyper som har lite busker, påvirke næringssøket til fugl).</v>
          </cell>
          <cell r="DH1630" t="str">
            <v>&lt;p&gt;Breimispel vurderes til låg økologisk risiko, og bare på grunn av invasjonspotensialet. Foreløpig er det så lite av breimispel at den utgjør en helt ubetydelig bestanddel i de naturtyper den er funnet i: strandnære kratt, kratt- og skogkanter, og lysåpen, basefattig eller baserik skog. Vi må ha mer tid, og mer data, før vi kan gi noen prognose for hva denne arten kan gjøre i norsk natur. Ved forrige vurderingsrunde havnet den i kategorien potensielt høy risiko på grunn av en annen beregningsmåte for ekspansjonshastighet.&lt;br/&gt;&lt;/p&gt;&lt;p&gt;&lt;br/&gt;&lt;/p&gt;</v>
          </cell>
          <cell r="DI1630">
            <v>1</v>
          </cell>
        </row>
        <row r="1631">
          <cell r="B1631" t="str">
            <v>Primula denticulata</v>
          </cell>
          <cell r="C1631" t="str">
            <v>Sm.</v>
          </cell>
          <cell r="D1631" t="str">
            <v>kulenøkleblom</v>
          </cell>
          <cell r="E1631">
            <v>84855</v>
          </cell>
          <cell r="F1631">
            <v>127992</v>
          </cell>
          <cell r="G1631" t="str">
            <v>ExpertGroups/Karplanter/N</v>
          </cell>
          <cell r="H1631" t="str">
            <v>Karplanter</v>
          </cell>
          <cell r="I1631" t="str">
            <v>Karplanter</v>
          </cell>
          <cell r="J1631" t="str">
            <v>AlienSpecie</v>
          </cell>
          <cell r="N1631">
            <v>2</v>
          </cell>
          <cell r="Q1631">
            <v>1</v>
          </cell>
          <cell r="T1631" t="str">
            <v>LO</v>
          </cell>
          <cell r="U1631">
            <v>2</v>
          </cell>
          <cell r="V1631" t="str">
            <v>2AB,1</v>
          </cell>
          <cell r="AA1631">
            <v>2007</v>
          </cell>
          <cell r="AB1631" t="str">
            <v>terrestrial</v>
          </cell>
          <cell r="AD1631" t="str">
            <v>unknown</v>
          </cell>
          <cell r="AE1631" t="str">
            <v>no</v>
          </cell>
          <cell r="AF1631" t="str">
            <v>unknown</v>
          </cell>
          <cell r="AG1631">
            <v>2007</v>
          </cell>
          <cell r="AH1631" t="str">
            <v>Ak Asker: Bondi</v>
          </cell>
          <cell r="AI1631">
            <v>5</v>
          </cell>
          <cell r="AJ1631" t="str">
            <v>V</v>
          </cell>
          <cell r="AL1631">
            <v>1</v>
          </cell>
          <cell r="AM1631" t="str">
            <v>importDirect</v>
          </cell>
          <cell r="AN1631">
            <v>2</v>
          </cell>
          <cell r="AO1631" t="str">
            <v>introductionEscaped</v>
          </cell>
          <cell r="AP1631" t="str">
            <v>OsA,Bu,Mr</v>
          </cell>
          <cell r="AQ1631">
            <v>36</v>
          </cell>
          <cell r="AR1631">
            <v>4</v>
          </cell>
          <cell r="AS1631">
            <v>144</v>
          </cell>
          <cell r="AT1631">
            <v>40000</v>
          </cell>
          <cell r="AU1631">
            <v>288</v>
          </cell>
          <cell r="AV1631">
            <v>100</v>
          </cell>
          <cell r="AW1631" t="str">
            <v>Ingen kjent effekt</v>
          </cell>
          <cell r="AX1631" t="str">
            <v>Ingen kjent effekt</v>
          </cell>
          <cell r="BC1631" t="str">
            <v>Ingen kjent effekt</v>
          </cell>
          <cell r="BD1631" t="str">
            <v>Ingen kjent effekt</v>
          </cell>
          <cell r="BE1631" t="str">
            <v>no</v>
          </cell>
          <cell r="BF1631" t="str">
            <v>no</v>
          </cell>
          <cell r="BG1631" t="str">
            <v>V</v>
          </cell>
          <cell r="BK1631" t="str">
            <v>subtropic_highlands:Asia</v>
          </cell>
          <cell r="BM1631" t="str">
            <v>temperate_nemoral:Europe|subtropic_highlands:Asia</v>
          </cell>
          <cell r="BO1631">
            <v>2</v>
          </cell>
          <cell r="BR1631" t="str">
            <v>RedListCategoryLevel</v>
          </cell>
          <cell r="BT1631">
            <v>2</v>
          </cell>
          <cell r="BW1631" t="str">
            <v>SpreadYearlyIncreaseCalculatedExpansionSpeed</v>
          </cell>
          <cell r="BX1631">
            <v>94.66</v>
          </cell>
          <cell r="BY1631">
            <v>1</v>
          </cell>
          <cell r="CB1631" t="str">
            <v>T35,T43</v>
          </cell>
          <cell r="CC1631">
            <v>1</v>
          </cell>
          <cell r="CH1631">
            <v>1</v>
          </cell>
          <cell r="CM1631">
            <v>1</v>
          </cell>
          <cell r="CQ1631">
            <v>1</v>
          </cell>
          <cell r="CU1631">
            <v>1</v>
          </cell>
          <cell r="CX1631">
            <v>0</v>
          </cell>
          <cell r="CY1631">
            <v>1</v>
          </cell>
          <cell r="DB1631">
            <v>0</v>
          </cell>
          <cell r="DC1631" t="str">
            <v>Kulenøkleblom &lt;em&gt;Primula denticulata&lt;/em&gt; er en flerårig urt fra Himalaya. Den er en meget populær hagestaude og reproduserer med frø i norsk natur.</v>
          </cell>
          <cell r="DD1631" t="str">
            <v>Arten ble først funnet i Ak Asker: Bondi, på tomt etter et nedlagt staudegartneri 2007. De siste årene er den funnet flere ganger: Bu Drammen 2014, MR Rindal 2014, Giske, Skodje og Ålesund 2016. Det foreligger også tre observasjoner fra MR Skodje og Ålesund i 2017 i Artsobservasjoner.</v>
          </cell>
          <cell r="DE1631" t="str">
            <v>Kulenøkleblom spres med frø, og de siste års funn antyder at arten er i ekspansjon i landet.</v>
          </cell>
          <cell r="DF1631" t="str">
            <v>Invasjonspotensialet er begrenset, med skår som begrenset for både median levetid og ekspansjon.</v>
          </cell>
          <cell r="DG1631" t="str">
            <v>Kulenøkleblom har ingen kjent negativ økologisk effekt.</v>
          </cell>
          <cell r="DH1631" t="str">
            <v>Kulenøkleblom vurderes til låg økologisk risiko, og bare på grunn av et begrenset invasjonspotensiale.</v>
          </cell>
          <cell r="DI1631">
            <v>0</v>
          </cell>
        </row>
        <row r="1632">
          <cell r="B1632" t="str">
            <v>Salix ×mollissima</v>
          </cell>
          <cell r="C1632" t="str">
            <v>Ehrh.</v>
          </cell>
          <cell r="D1632" t="str">
            <v>flettepil</v>
          </cell>
          <cell r="E1632">
            <v>137224</v>
          </cell>
          <cell r="F1632">
            <v>102683</v>
          </cell>
          <cell r="G1632" t="str">
            <v>ExpertGroups/Karplanter/N</v>
          </cell>
          <cell r="H1632" t="str">
            <v>Karplanter</v>
          </cell>
          <cell r="I1632" t="str">
            <v>Karplanter</v>
          </cell>
          <cell r="J1632" t="str">
            <v>AlienSpecie</v>
          </cell>
          <cell r="N1632">
            <v>3</v>
          </cell>
          <cell r="Q1632">
            <v>3</v>
          </cell>
          <cell r="T1632" t="str">
            <v>HI</v>
          </cell>
          <cell r="U1632">
            <v>4</v>
          </cell>
          <cell r="V1632" t="str">
            <v>3AB,3D</v>
          </cell>
          <cell r="X1632">
            <v>2</v>
          </cell>
          <cell r="Y1632">
            <v>3</v>
          </cell>
          <cell r="Z1632">
            <v>1</v>
          </cell>
          <cell r="AA1632">
            <v>1857</v>
          </cell>
          <cell r="AB1632" t="str">
            <v>terrestrial</v>
          </cell>
          <cell r="AD1632" t="str">
            <v>unknown</v>
          </cell>
          <cell r="AE1632" t="str">
            <v>yes</v>
          </cell>
          <cell r="AF1632" t="str">
            <v>unknown</v>
          </cell>
          <cell r="AG1632">
            <v>1981</v>
          </cell>
          <cell r="AH1632" t="str">
            <v>VA Farsund: Borhaug</v>
          </cell>
          <cell r="AI1632">
            <v>10</v>
          </cell>
          <cell r="AK1632" t="str">
            <v>V</v>
          </cell>
          <cell r="AL1632">
            <v>3</v>
          </cell>
          <cell r="AM1632" t="str">
            <v>importDirect</v>
          </cell>
          <cell r="AN1632">
            <v>5</v>
          </cell>
          <cell r="AO1632" t="str">
            <v>introductionEscaped,spreadNaturalDispersal</v>
          </cell>
          <cell r="AP1632" t="str">
            <v>Va,Ro</v>
          </cell>
          <cell r="AQ1632">
            <v>48</v>
          </cell>
          <cell r="AR1632">
            <v>3</v>
          </cell>
          <cell r="AS1632">
            <v>144</v>
          </cell>
          <cell r="AT1632">
            <v>550</v>
          </cell>
          <cell r="AU1632">
            <v>300</v>
          </cell>
          <cell r="AV1632">
            <v>50</v>
          </cell>
          <cell r="AW1632" t="str">
            <v>Ingen kjent effekt</v>
          </cell>
          <cell r="AX1632" t="str">
            <v>Ingen kjent effekt</v>
          </cell>
          <cell r="BC1632" t="str">
            <v>Ingen kjent effekt</v>
          </cell>
          <cell r="BD1632" t="str">
            <v>Ingen kjent effekt</v>
          </cell>
          <cell r="BE1632" t="str">
            <v>no</v>
          </cell>
          <cell r="BF1632" t="str">
            <v>no</v>
          </cell>
          <cell r="BG1632" t="str">
            <v>V</v>
          </cell>
          <cell r="BK1632" t="str">
            <v>unknown:Europe</v>
          </cell>
          <cell r="BM1632" t="str">
            <v>temperate_nemoral:Europe|unknown:Europe</v>
          </cell>
          <cell r="BO1632">
            <v>3</v>
          </cell>
          <cell r="BR1632" t="str">
            <v>RedListCategoryLevel</v>
          </cell>
          <cell r="BT1632">
            <v>3</v>
          </cell>
          <cell r="BW1632" t="str">
            <v>SpreadYearlyIncreaseObservations</v>
          </cell>
          <cell r="BX1632">
            <v>268</v>
          </cell>
          <cell r="BY1632">
            <v>1</v>
          </cell>
          <cell r="CB1632" t="str">
            <v>T21-C-3,T32,T34,T40,V10</v>
          </cell>
          <cell r="CC1632">
            <v>3</v>
          </cell>
          <cell r="CG1632" t="str">
            <v>T21-C-3</v>
          </cell>
          <cell r="CH1632">
            <v>1</v>
          </cell>
          <cell r="CL1632" t="str">
            <v>T21-C-3</v>
          </cell>
          <cell r="CM1632">
            <v>2</v>
          </cell>
          <cell r="CP1632" t="str">
            <v>Sørlig etablert sanddynemark</v>
          </cell>
          <cell r="CQ1632">
            <v>1</v>
          </cell>
          <cell r="CT1632" t="str">
            <v>T21-C-3,T34</v>
          </cell>
          <cell r="CU1632">
            <v>1</v>
          </cell>
          <cell r="CX1632">
            <v>0</v>
          </cell>
          <cell r="CY1632">
            <v>1</v>
          </cell>
          <cell r="DB1632">
            <v>0</v>
          </cell>
          <cell r="DC1632" t="str">
            <v>Flettepil &lt;i&gt;Salix &lt;/i&gt;x &lt;i&gt;mollissima&lt;/i&gt; er en hybridart fra mandelpil &lt;i&gt;S. triandra&lt;/i&gt; og korgpil &lt;i&gt;S. viminalis&lt;/i&gt;, den første hjemlig, den siste fremmed i Norge. Den blir en 2-5 m høg busk. Den blomstrer, men antas å være steril, også fordi alle kjente norske planter er hunner. Eventuell formering skjer med kvister som brytes av og rotslår. Arten er innført som restaurerings- og leplante, trolig også som prydbusk. Flettepil kan oppstå spontant, og &amp;#233:n forekomst i Oslo kan ha slik opprinnelse. Hovedforekomsten i Norge er av fremmede planter, der arten er innført som le- og hekkplante på Sørvestlandet.</v>
          </cell>
          <cell r="DD1632" t="str">
            <v>&lt;p&gt;Flettepil er bare funnet som effektivt forvillet plante i to små områder i Norge, på Listahalvøya i VA Farsund, der ca. 13 delforekomster er kjent, og på Jæren i Ro Klepp, Time og Sola, der fire delforekomster er kjent. Arten er brukt til leplanting og ekspanderer på stabiliserte sanddyner på Lista. Det er tre avvikende funn. Flettepil ble funnet i 1850 og 1857 ved munningen av Lierelva i Bu Lier. På denne tida startet drenerings- og uttørkingsarbeidet i "Liersumperne" som var Norges alvorligste malariasump. Korgpil &lt;em&gt;S. viminalis&lt;/em&gt; ble plantet som del av uttørkingstiltakene, og mandelpil &lt;em&gt;S. triandra&lt;/em&gt; dannet naturlige kratt i sumpene og langs Lierelva. Man kunne anta at flettepil her har oppstått spontant, men på to av herbariebeleggene er det presisert "Plantet". Flettepil kan ha blitt dyrket ved utløpet av Lierelva også for korgfletting. Mer tvilsom som forvillet plante er følgende: Oslo: "Tveita, på Alnas Ø-side V for Smalvollveien 34. Noen få busker, en klon, 5-6 m høy, i flommarkskog nær elven. Trolig spontant oppstått, da begge foreldreartene vokste like ved og området ikke ga noe preg av gammel &lt;em&gt;Salix&lt;/em&gt;-dyrking, 1966" (tekst på herbarieetikett).&lt;/p&gt;</v>
          </cell>
          <cell r="DE1632" t="str">
            <v>Hybridarten er innført som hage- og leplante, kanskje også til korgfletting. Den sprer seg ved avrevne eller avskårne kvister som rotslår.</v>
          </cell>
          <cell r="DF1632" t="str">
            <v>Invasjonspotensialet er moderat, med moderat median levetid og moderat ekspansjonshastighet, til tross for at arten foreløpig har en svært begrenset kjent utbredelse i Norge.</v>
          </cell>
          <cell r="DG1632" t="str">
            <v>Flettepil vurderes å ha middels økologisk effekt. Arten invaderer en sårbar naturtype, sørlige sanddyner, og danner et busksjikt som endrer hele vegetasjosstrukturen og fortrenger andre planter, både sårbare og mindre sårbare. Foreløpig skjer dette bare på Lista, men lignende effekter forventes på Jæren der flettepil er i økning.</v>
          </cell>
          <cell r="DH1632" t="str">
            <v>&lt;p&gt;Flettepil vurderes til høg økologisk risiko på grunn av moderat invasjonspotensial og middels økologiske effekter i form av invasjon av en sårbar naturtype med sjeldne og truete arter. Den vurderes mye strengere denne gang enn forrige (økologiske effekter var da ikke tatt med): invasjonen på Listahalvøya er mye tydeligere nå enn i 2012.&lt;/p&gt;</v>
          </cell>
          <cell r="DI1632">
            <v>0</v>
          </cell>
        </row>
        <row r="1633">
          <cell r="B1633" t="str">
            <v>Conium maculatum</v>
          </cell>
          <cell r="C1633" t="str">
            <v>L.</v>
          </cell>
          <cell r="D1633" t="str">
            <v>giftkjeks</v>
          </cell>
          <cell r="E1633">
            <v>60261</v>
          </cell>
          <cell r="F1633">
            <v>100301</v>
          </cell>
          <cell r="G1633" t="str">
            <v>ExpertGroups/Karplanter/N</v>
          </cell>
          <cell r="H1633" t="str">
            <v>Karplanter</v>
          </cell>
          <cell r="I1633" t="str">
            <v>Karplanter</v>
          </cell>
          <cell r="J1633" t="str">
            <v>AlienSpecie</v>
          </cell>
          <cell r="N1633">
            <v>2</v>
          </cell>
          <cell r="Q1633">
            <v>1</v>
          </cell>
          <cell r="T1633" t="str">
            <v>LO</v>
          </cell>
          <cell r="U1633">
            <v>2</v>
          </cell>
          <cell r="V1633" t="str">
            <v>2A,1</v>
          </cell>
          <cell r="X1633">
            <v>1</v>
          </cell>
          <cell r="Y1633">
            <v>1</v>
          </cell>
          <cell r="Z1633">
            <v>1</v>
          </cell>
          <cell r="AA1633">
            <v>1826</v>
          </cell>
          <cell r="AB1633" t="str">
            <v>terrestrial</v>
          </cell>
          <cell r="AD1633" t="str">
            <v>origin,unknown</v>
          </cell>
          <cell r="AE1633" t="str">
            <v>yes</v>
          </cell>
          <cell r="AF1633" t="str">
            <v>unknown</v>
          </cell>
          <cell r="AG1633">
            <v>1826</v>
          </cell>
          <cell r="AH1633" t="str">
            <v>Vf Larvik: Larvik "in viis" [i gatene]</v>
          </cell>
          <cell r="AI1633">
            <v>2</v>
          </cell>
          <cell r="AJ1633" t="str">
            <v>V</v>
          </cell>
          <cell r="AN1633">
            <v>2</v>
          </cell>
          <cell r="AO1633" t="str">
            <v>introductionTransportpollution,introductionStowaway</v>
          </cell>
          <cell r="AP1633" t="str">
            <v>Øs,OsA,He,Bu,Ve,Te</v>
          </cell>
          <cell r="AQ1633">
            <v>76</v>
          </cell>
          <cell r="AR1633">
            <v>2</v>
          </cell>
          <cell r="AS1633">
            <v>152</v>
          </cell>
          <cell r="AT1633">
            <v>80000</v>
          </cell>
          <cell r="AU1633">
            <v>152</v>
          </cell>
          <cell r="AV1633">
            <v>100</v>
          </cell>
          <cell r="AW1633" t="str">
            <v>En livsfarlig giftplante (skarntyde, antatt å være hovedingrediensen i Sokrates giftbeger).</v>
          </cell>
          <cell r="AX1633" t="str">
            <v>Ingen kjent effekt</v>
          </cell>
          <cell r="BC1633" t="str">
            <v>Ingen kjent effekt</v>
          </cell>
          <cell r="BD1633" t="str">
            <v>Ingen kjent effekt</v>
          </cell>
          <cell r="BE1633" t="str">
            <v>no</v>
          </cell>
          <cell r="BF1633" t="str">
            <v>no</v>
          </cell>
          <cell r="BG1633" t="str">
            <v>V</v>
          </cell>
          <cell r="BK1633" t="str">
            <v>temperate_dry:Europe,Asia|subtropic_mediterranean:Europe,Asia,Africa</v>
          </cell>
          <cell r="BM1633" t="str">
            <v>temperate_nemoral:Europe,Asia,Oceania,NorthAndCentralAmerica,SouthAmerica|temperate_dry:Europe,Asia|subtropic_unspecified:NorthAndCentralAmerica,SouthAmerica|subtropic_mediterranean:Europe,Asia,Africa,Oceania|subtropic_caperegion:Africa|subtropic_highlands:Africa,SouthAmerica</v>
          </cell>
          <cell r="BO1633">
            <v>3</v>
          </cell>
          <cell r="BR1633" t="str">
            <v>RedListCategoryLevel</v>
          </cell>
          <cell r="BT1633">
            <v>1</v>
          </cell>
          <cell r="BW1633" t="str">
            <v>SpreadYearlyIncreaseObservations</v>
          </cell>
          <cell r="BX1633">
            <v>34</v>
          </cell>
          <cell r="BY1633">
            <v>1</v>
          </cell>
          <cell r="CB1633" t="str">
            <v>T35,T37,T39,T42</v>
          </cell>
          <cell r="CC1633">
            <v>1</v>
          </cell>
          <cell r="CH1633">
            <v>1</v>
          </cell>
          <cell r="CM1633">
            <v>1</v>
          </cell>
          <cell r="CQ1633">
            <v>1</v>
          </cell>
          <cell r="CU1633">
            <v>1</v>
          </cell>
          <cell r="CX1633">
            <v>0</v>
          </cell>
          <cell r="CY1633">
            <v>1</v>
          </cell>
          <cell r="DB1633">
            <v>0</v>
          </cell>
          <cell r="DC1633" t="str">
            <v>Giftkjeks &lt;em&gt;Conium maculatum &lt;/em&gt;er en toårig plante fra Middelhavsområdet. Den formerer seg med frø, og fruktene spres nokså passivt eller henger fast på dyr, folk og transportmidler. Arten inntar bare skrotemark. Den er en meget farlig giftplante.</v>
          </cell>
          <cell r="DD1633" t="str">
            <v>&lt;p&gt;Giftkjeks har vært semi-etablert mange steder i Norge, særlig fra Vestfold til Vest-Agder og i ST Trondheim, men i senere år også i Oslo. Arten holder seg ofte i mange år, men ingen norske forekomster er blitt helt permanente. Hvordan den kom til landet er noe uvisst: opplysningene for de tidligste funnene (før 1875) tyder delvis på tidlig innførsel med ballastjord (f.eks. Øf Hvaler, kanskje fra ballastjord dumpet i sjøen), men mer på at den har vært et gate-ugras, kanskje kommet inn med ulike transporter fra Sør-Skandinavia hvor den allerede var permanent og vanlig. Fra 1875 og utover er det mange funnsteder og rapporter som tyder på omfattende innførsel med ballastjord, og fra 1904 dukker arten hyppig opp ved kornmøller og siloer, sikkert kommet inn med importert korn. Arten forekom her og der, og med nokså stabile forekomster, fram til 1980-tallet: deretter ble den noe sjeldnere og har nå et mindre antall stabile eller semi-stabile forekomster på de varmere delene av Østlandet og kanskje i ST Trondheim.&lt;/p&gt;</v>
          </cell>
          <cell r="DE1633" t="str">
            <v>Arten er trolig kommet inn med ballastjord og som forurensning med korn og grasfrø.</v>
          </cell>
          <cell r="DF1633" t="str">
            <v>Invasjonspotensialet er begrenset, en kombinasjon av moderat lang median levetid og låg (svært låg eller negativ) ekspansjonshastighet. Arten er i langsom tilbakegang etter er storhetsperiode 1901-1940.</v>
          </cell>
          <cell r="DG1633" t="str">
            <v>Ingen kjent negativ økologisk effekt er knyttet til arten.</v>
          </cell>
          <cell r="DH1633" t="str">
            <v>&lt;p&gt;Giftkjeks vurderes til låg økologisk risiko. Arten holder seg ofte i mange år på hvert sted og har stabil eller semi-stabil forekomst i Norge (frøreproduksjon), men den går tilbake og har ingen økologisk effekt..&lt;/p&gt;</v>
          </cell>
          <cell r="DI1633">
            <v>0</v>
          </cell>
        </row>
        <row r="1634">
          <cell r="B1634" t="str">
            <v>Lycium barbarum</v>
          </cell>
          <cell r="C1634" t="str">
            <v>L.</v>
          </cell>
          <cell r="D1634" t="str">
            <v>bukketorn</v>
          </cell>
          <cell r="E1634">
            <v>134311</v>
          </cell>
          <cell r="F1634">
            <v>103723</v>
          </cell>
          <cell r="G1634" t="str">
            <v>ExpertGroups/Karplanter/N</v>
          </cell>
          <cell r="H1634" t="str">
            <v>Karplanter</v>
          </cell>
          <cell r="I1634" t="str">
            <v>Karplanter</v>
          </cell>
          <cell r="J1634" t="str">
            <v>AlienSpecie</v>
          </cell>
          <cell r="N1634">
            <v>3</v>
          </cell>
          <cell r="Q1634">
            <v>1</v>
          </cell>
          <cell r="T1634" t="str">
            <v>LO</v>
          </cell>
          <cell r="U1634">
            <v>2</v>
          </cell>
          <cell r="V1634" t="str">
            <v>3A,1</v>
          </cell>
          <cell r="X1634">
            <v>4</v>
          </cell>
          <cell r="Y1634">
            <v>4</v>
          </cell>
          <cell r="Z1634">
            <v>2</v>
          </cell>
          <cell r="AA1634">
            <v>1891</v>
          </cell>
          <cell r="AB1634" t="str">
            <v>terrestrial</v>
          </cell>
          <cell r="AD1634" t="str">
            <v>unknown</v>
          </cell>
          <cell r="AE1634" t="str">
            <v>yes</v>
          </cell>
          <cell r="AF1634" t="str">
            <v>unknown</v>
          </cell>
          <cell r="AG1634">
            <v>1925</v>
          </cell>
          <cell r="AH1634" t="str">
            <v>Oslo: Bygdøy, Langvik</v>
          </cell>
          <cell r="AI1634">
            <v>15</v>
          </cell>
          <cell r="AJ1634" t="str">
            <v>V</v>
          </cell>
          <cell r="AL1634">
            <v>2</v>
          </cell>
          <cell r="AM1634" t="str">
            <v>importDirect</v>
          </cell>
          <cell r="AN1634">
            <v>3</v>
          </cell>
          <cell r="AO1634" t="str">
            <v>introductionEscaped,spreadNaturalDispersal</v>
          </cell>
          <cell r="AP1634" t="str">
            <v>Øs,OsA,Bu,Ve,Aa</v>
          </cell>
          <cell r="AQ1634">
            <v>52</v>
          </cell>
          <cell r="AR1634">
            <v>3</v>
          </cell>
          <cell r="AS1634">
            <v>156</v>
          </cell>
          <cell r="AT1634">
            <v>10700</v>
          </cell>
          <cell r="AU1634">
            <v>180</v>
          </cell>
          <cell r="AV1634">
            <v>40</v>
          </cell>
          <cell r="AW1634" t="str">
            <v>Ingen kjent effekt</v>
          </cell>
          <cell r="AX1634" t="str">
            <v>Ingen kjent effekt</v>
          </cell>
          <cell r="BC1634" t="str">
            <v>Ingen kjent effekt</v>
          </cell>
          <cell r="BD1634" t="str">
            <v>Ingen kjent effekt</v>
          </cell>
          <cell r="BE1634" t="str">
            <v>no</v>
          </cell>
          <cell r="BF1634" t="str">
            <v>no</v>
          </cell>
          <cell r="BG1634" t="str">
            <v>V</v>
          </cell>
          <cell r="BK1634" t="str">
            <v>temperate_nemoral:Asia</v>
          </cell>
          <cell r="BM1634" t="str">
            <v>temperate_nemoral:Europe,Asia,Oceania,NorthAndCentralAmerica|temperate_dry:Europe,Asia,NorthAndCentralAmerica|subtropic_mediterranean:Europe,Asia,Africa,Oceania,NorthAndCentralAmerica</v>
          </cell>
          <cell r="BO1634">
            <v>3</v>
          </cell>
          <cell r="BR1634" t="str">
            <v>RedListCategoryLevel</v>
          </cell>
          <cell r="BT1634">
            <v>2</v>
          </cell>
          <cell r="BW1634" t="str">
            <v>SpreadYearlyIncreaseObservations</v>
          </cell>
          <cell r="BX1634">
            <v>69</v>
          </cell>
          <cell r="BY1634">
            <v>1</v>
          </cell>
          <cell r="CB1634" t="str">
            <v>T2,T4,T35</v>
          </cell>
          <cell r="CC1634">
            <v>1</v>
          </cell>
          <cell r="CH1634">
            <v>1</v>
          </cell>
          <cell r="CM1634">
            <v>1</v>
          </cell>
          <cell r="CQ1634">
            <v>1</v>
          </cell>
          <cell r="CU1634">
            <v>1</v>
          </cell>
          <cell r="CX1634">
            <v>0</v>
          </cell>
          <cell r="CY1634">
            <v>1</v>
          </cell>
          <cell r="DB1634">
            <v>0</v>
          </cell>
          <cell r="DC1634" t="str">
            <v>Bukketorn &lt;em&gt;Lycium barbarum &lt;/em&gt;er en meget langlevd, slyngende busk med skudd opp til 2-4 m. Den er en hagebusk fra Kina. Den er uregjerlig stygg, småblomstret og lite brukt, men den frøreproduserer, og de saftige røde bærene ettertraktes av fugl som sprer dem direkte fra hager til skogkanter, kratt, berg og strand, potensielt over lange avstander (km). Arten danner bestander i Norge, spesielt i krattskog, skogkanter og på berglendt mark, oftest på litt baserik grunn. Bestandene er aldri særlig store. Arten brukes nesten ikke lengre i hager og er nå avhengig av egenspredning, noe som skjer, men langsomt. Vi skal imidlertid ikke langt sør for Norge før denne er ganske så aggressiv (Sør- og Øst-Sverige, Danmark, Tyskland, Mellom-Europa: R. Elven observ.). Arten kan få en større rolle i norsk natur i framtida enn den har foreløpig.</v>
          </cell>
          <cell r="DD1634" t="str">
            <v>&lt;p&gt;Bukketorn ble først funnet i 1891 og 1895 i "Ruseløkkbakken" i Oslo, i skråningen mellom Slottsparken og nedre Ruseløkka, i et område som nå er totalt nedbygd. Den ble funnet i Bu Øvre Eiker: Hokksund i 1920, men er aldri gjenfunnet her. Fra 1925 har den vært nokså stabil på Bygdøy i Oslo, fra 1933 og 1936 på henholdsvis Sandøy og Brøtsøy i Vf Tjøme, og fra 1951 på Lyngør i AA Tvedestrand. Effektiv etablering har bare skjedd i disse tre områdene: Oslo-området (Oslo og Ak Nesodden) fra 1925, Vf Tjøme fra 1933, og AA Tvedestrand fra 1951.&lt;/p&gt;</v>
          </cell>
          <cell r="DE1634" t="str">
            <v>Arten er iInnført som hagebusk og spredt ut fra hager med frø: de saftige, røde bærene spises av fugl som sprer frøene. Arten har også viderespredning i naturen med fugl.</v>
          </cell>
          <cell r="DF1634" t="str">
            <v>Invasjonspotensialet er moderat, en kombinasjon av moderat lang median levetid og begrenset ekspansjonshastighet. Arten er solid etablert i norsk natur, men på få steder. Til gjengjeld har den vært etablert på flere av disse stedene i snart 100 år.</v>
          </cell>
          <cell r="DG1634" t="str">
            <v>Vi vurderer at arten ikke har noen økologisk effekt. Arten kan kanskje fortrenge andre arter svært lokalt, men er så sjelden og med så liten spredning at den økologiske effekten er minimal. Det er heller ikke ventet noen større ekspansjon og effekt i kommende tiår.</v>
          </cell>
          <cell r="DH1634" t="str">
            <v>&lt;p&gt;Bukketorn vurderes til låg økologisk risiko, og bare på grunn av invasjonspotensialet. Arten er etablert i flere lysåpne, tørre naturtyper. Den kan forventes å spre seg ytterligere, men den vil trolig bare ha begrensete økologiske skadevirkninger i Norge. Lengre sør i Mellom-Europa og også i Sørøst-Sverige danner den store, tette kratt som endrer strukturen i de naturtypene den inntar, men den har foreløpig ikke vist slike tendenser i Norge i de snart hundre årene den har vært etablert i norsk natur. Den er imidlertid robust, jfr. følgende merknad på et herbarieark fra Vf Larvik: Ula i 1995: "Har vært der i minst 100 år, og har overlevd diverse utrydningsforsøk".&lt;/p&gt;</v>
          </cell>
          <cell r="DI1634">
            <v>1</v>
          </cell>
        </row>
        <row r="1635">
          <cell r="B1635" t="str">
            <v>Nonea versicolor</v>
          </cell>
          <cell r="C1635" t="str">
            <v>(Steven) Sweet</v>
          </cell>
          <cell r="D1635" t="str">
            <v>såpeblom</v>
          </cell>
          <cell r="E1635">
            <v>134804</v>
          </cell>
          <cell r="F1635">
            <v>101037</v>
          </cell>
          <cell r="G1635" t="str">
            <v>ExpertGroups/Karplanter/N</v>
          </cell>
          <cell r="H1635" t="str">
            <v>Karplanter</v>
          </cell>
          <cell r="I1635" t="str">
            <v>Karplanter</v>
          </cell>
          <cell r="J1635" t="str">
            <v>AlienSpecie</v>
          </cell>
          <cell r="N1635">
            <v>2</v>
          </cell>
          <cell r="O1635" t="str">
            <v>V</v>
          </cell>
          <cell r="Q1635">
            <v>1</v>
          </cell>
          <cell r="T1635" t="str">
            <v>LO</v>
          </cell>
          <cell r="U1635">
            <v>2</v>
          </cell>
          <cell r="V1635" t="str">
            <v>2A,1</v>
          </cell>
          <cell r="W1635" t="str">
            <v>NK</v>
          </cell>
          <cell r="X1635">
            <v>2</v>
          </cell>
          <cell r="Y1635">
            <v>2</v>
          </cell>
          <cell r="Z1635">
            <v>1</v>
          </cell>
          <cell r="AA1635">
            <v>1867</v>
          </cell>
          <cell r="AB1635" t="str">
            <v>terrestrial</v>
          </cell>
          <cell r="AD1635" t="str">
            <v>unknown</v>
          </cell>
          <cell r="AE1635" t="str">
            <v>yes</v>
          </cell>
          <cell r="AF1635" t="str">
            <v>unknown</v>
          </cell>
          <cell r="AG1635">
            <v>1880</v>
          </cell>
          <cell r="AH1635" t="str">
            <v>VA Kristiansand: Seminarhaven</v>
          </cell>
          <cell r="AI1635">
            <v>1</v>
          </cell>
          <cell r="AJ1635" t="str">
            <v>V</v>
          </cell>
          <cell r="AL1635">
            <v>2</v>
          </cell>
          <cell r="AM1635" t="str">
            <v>importDirect</v>
          </cell>
          <cell r="AN1635">
            <v>3</v>
          </cell>
          <cell r="AO1635" t="str">
            <v>introductionEscaped,spreadNaturalDispersal</v>
          </cell>
          <cell r="AP1635" t="str">
            <v>OsA,He,Op,Te</v>
          </cell>
          <cell r="AQ1635">
            <v>52</v>
          </cell>
          <cell r="AR1635">
            <v>3</v>
          </cell>
          <cell r="AS1635">
            <v>156</v>
          </cell>
          <cell r="AT1635">
            <v>38000</v>
          </cell>
          <cell r="AU1635">
            <v>156</v>
          </cell>
          <cell r="AV1635">
            <v>100</v>
          </cell>
          <cell r="AW1635" t="str">
            <v>Ingen kjent effekt</v>
          </cell>
          <cell r="AX1635" t="str">
            <v>Ingen kjent effekt</v>
          </cell>
          <cell r="BC1635" t="str">
            <v>Ingen kjent effekt</v>
          </cell>
          <cell r="BD1635" t="str">
            <v>Ingen kjent effekt</v>
          </cell>
          <cell r="BE1635" t="str">
            <v>no</v>
          </cell>
          <cell r="BF1635" t="str">
            <v>no</v>
          </cell>
          <cell r="BG1635" t="str">
            <v>V</v>
          </cell>
          <cell r="BK1635" t="str">
            <v>temperate_nemoral:Europe,Asia</v>
          </cell>
          <cell r="BM1635" t="str">
            <v>temperate_boreal:Europe|temperate_nemoral:Europe,Asia</v>
          </cell>
          <cell r="BO1635">
            <v>3</v>
          </cell>
          <cell r="BQ1635" t="str">
            <v>X</v>
          </cell>
          <cell r="BR1635" t="str">
            <v>RedListCategoryLevel</v>
          </cell>
          <cell r="BT1635">
            <v>1</v>
          </cell>
          <cell r="BW1635" t="str">
            <v>SpreadYearlyIncreaseCalculatedExpansionSpeed</v>
          </cell>
          <cell r="BX1635">
            <v>0</v>
          </cell>
          <cell r="BY1635">
            <v>1</v>
          </cell>
          <cell r="CB1635" t="str">
            <v>T44,T41,T35,T43,T45,T40</v>
          </cell>
          <cell r="CC1635">
            <v>1</v>
          </cell>
          <cell r="CH1635">
            <v>1</v>
          </cell>
          <cell r="CM1635">
            <v>1</v>
          </cell>
          <cell r="CQ1635">
            <v>1</v>
          </cell>
          <cell r="CU1635">
            <v>1</v>
          </cell>
          <cell r="CX1635">
            <v>0</v>
          </cell>
          <cell r="CY1635">
            <v>1</v>
          </cell>
          <cell r="DB1635">
            <v>0</v>
          </cell>
          <cell r="DC1635" t="str">
            <v>Såpeblom &lt;em&gt;Nonea versicolor &lt;/em&gt;stammer fra Tyrkia og Kaukasus. Arten er ettårig til toårig med seksuell frøreproduksjon. Delfruktene sprer seg trolig mest passivt, kanskje litt med dyr.</v>
          </cell>
          <cell r="DD1635" t="str">
            <v>&lt;p&gt;Såpeblom kan være kommet inn med såfrø, grønnsakfrø, korn, eller den er innført som sommerblomst i hager. Arten har hatt stabil forekomst i Norge siden siste halvdel av 1800-tallet, med første etablering i VA Kristiansand: Seminarhagen fra 1880, Op Ringebu: på Ringebu prestegård fra 1892, og i Oslo: Bygdøy kongsgård fra 1926. Alle disse stedene har den fortsatt permanente bestander (til 2000-tallet, minst), i Ringebu med spredning nordover og sørover Gudbrandsdalen. Arten er i utgangspunktet noe for varmekrevende til å ha stabil bestand i Norge, men i Gudbrandsdalen synes den ha funnet optimale forhold. Vi regner med at den fortsatt er til stede de fleste stedene der den var i 2000, men arten ekspanderer ikke: den er heller i tilbakegang i alle fall sammenlignet med på midten av 1900-tallet.&lt;/p&gt;</v>
          </cell>
          <cell r="DE1635" t="str">
            <v>Arten kan være kommet inn med såfrø, grønnsakfrø, korn, eller den er innført som sommerblomst i hager.</v>
          </cell>
          <cell r="DF1635" t="str">
            <v>Invasjonspotensialet til arten er begrenset, med usikkerhet ned til lågt, som en kombinasjon av moderat (til begrenset median levetid, men ingen ekspansjon (heller noe tilbakegang).</v>
          </cell>
          <cell r="DG1635" t="str">
            <v>Arten er knyttet til gårdstun og bebyggelser, og litt til åker. Den gjør ingen påviselig skade.</v>
          </cell>
          <cell r="DH1635" t="str">
            <v>&lt;p&gt;Såpeblom vurderes til låg risiko i norsk natur (med usikkerhet til ingen risiko): den har et begrenset invasjonspotensial og ingen kjente negative økologiske effekter.&lt;/p&gt;</v>
          </cell>
          <cell r="DI1635">
            <v>0</v>
          </cell>
        </row>
        <row r="1636">
          <cell r="B1636" t="str">
            <v>Iberis sempervirens</v>
          </cell>
          <cell r="C1636" t="str">
            <v>L.</v>
          </cell>
          <cell r="D1636" t="str">
            <v>snøsløyfe</v>
          </cell>
          <cell r="E1636">
            <v>61201</v>
          </cell>
          <cell r="F1636">
            <v>101241</v>
          </cell>
          <cell r="G1636" t="str">
            <v>ExpertGroups/Karplanter/N</v>
          </cell>
          <cell r="H1636" t="str">
            <v>Karplanter</v>
          </cell>
          <cell r="I1636" t="str">
            <v>Karplanter</v>
          </cell>
          <cell r="J1636" t="str">
            <v>AlienSpecie</v>
          </cell>
          <cell r="N1636">
            <v>2</v>
          </cell>
          <cell r="P1636" t="str">
            <v>V</v>
          </cell>
          <cell r="Q1636">
            <v>1</v>
          </cell>
          <cell r="T1636" t="str">
            <v>LO</v>
          </cell>
          <cell r="U1636">
            <v>2</v>
          </cell>
          <cell r="V1636" t="str">
            <v>2AB,1</v>
          </cell>
          <cell r="X1636">
            <v>1</v>
          </cell>
          <cell r="Y1636">
            <v>1</v>
          </cell>
          <cell r="Z1636">
            <v>1</v>
          </cell>
          <cell r="AA1636">
            <v>1991</v>
          </cell>
          <cell r="AB1636" t="str">
            <v>terrestrial</v>
          </cell>
          <cell r="AD1636" t="str">
            <v>unknown</v>
          </cell>
          <cell r="AE1636" t="str">
            <v>yes</v>
          </cell>
          <cell r="AF1636" t="str">
            <v>unknown</v>
          </cell>
          <cell r="AG1636">
            <v>1991</v>
          </cell>
          <cell r="AH1636" t="str">
            <v>Ak Asker: Vollen, Nes SØ f Vollenbukta, "forvilla på berg"</v>
          </cell>
          <cell r="AI1636">
            <v>5</v>
          </cell>
          <cell r="AJ1636" t="str">
            <v>V</v>
          </cell>
          <cell r="AL1636">
            <v>1</v>
          </cell>
          <cell r="AM1636" t="str">
            <v>importDirect</v>
          </cell>
          <cell r="AN1636">
            <v>2</v>
          </cell>
          <cell r="AO1636" t="str">
            <v>introductionEscaped</v>
          </cell>
          <cell r="AP1636" t="str">
            <v>OsA,Bu,Te</v>
          </cell>
          <cell r="AQ1636">
            <v>32</v>
          </cell>
          <cell r="AR1636">
            <v>5</v>
          </cell>
          <cell r="AS1636">
            <v>160</v>
          </cell>
          <cell r="AT1636">
            <v>4400</v>
          </cell>
          <cell r="AU1636">
            <v>320</v>
          </cell>
          <cell r="AV1636">
            <v>40</v>
          </cell>
          <cell r="AW1636" t="str">
            <v>Ingen kjent effekt</v>
          </cell>
          <cell r="AX1636" t="str">
            <v>Ingen kjent effekt</v>
          </cell>
          <cell r="BC1636" t="str">
            <v>Ingen kjent effekt</v>
          </cell>
          <cell r="BD1636" t="str">
            <v>Ingen kjent effekt</v>
          </cell>
          <cell r="BE1636" t="str">
            <v>no</v>
          </cell>
          <cell r="BF1636" t="str">
            <v>no</v>
          </cell>
          <cell r="BG1636" t="str">
            <v>V</v>
          </cell>
          <cell r="BK1636" t="str">
            <v>temperate_nemoral:Europe|subtropic_mediterranean:Europe,Asia,Africa</v>
          </cell>
          <cell r="BM1636" t="str">
            <v>temperate_nemoral:Europe|subtropic_mediterranean:Europe,Asia,Africa</v>
          </cell>
          <cell r="BO1636">
            <v>2</v>
          </cell>
          <cell r="BP1636" t="str">
            <v>X</v>
          </cell>
          <cell r="BR1636" t="str">
            <v>RedListCategoryLevel</v>
          </cell>
          <cell r="BT1636">
            <v>2</v>
          </cell>
          <cell r="BU1636" t="str">
            <v>X</v>
          </cell>
          <cell r="BW1636" t="str">
            <v>SpreadYearlyIncreaseObservations</v>
          </cell>
          <cell r="BX1636">
            <v>153</v>
          </cell>
          <cell r="BY1636">
            <v>1</v>
          </cell>
          <cell r="CB1636" t="str">
            <v>T32-C-15,T32-C-17,T40</v>
          </cell>
          <cell r="CC1636">
            <v>1</v>
          </cell>
          <cell r="CH1636">
            <v>1</v>
          </cell>
          <cell r="CM1636">
            <v>1</v>
          </cell>
          <cell r="CQ1636">
            <v>1</v>
          </cell>
          <cell r="CU1636">
            <v>1</v>
          </cell>
          <cell r="CX1636">
            <v>0</v>
          </cell>
          <cell r="CY1636">
            <v>1</v>
          </cell>
          <cell r="DB1636">
            <v>0</v>
          </cell>
          <cell r="DC1636" t="str">
            <v>Snøsløyfe &lt;em&gt;Iberis sempervirens &lt;/em&gt;er en flerårig urt, eller heller dvergbusk, som stammer fra Sør-Europa, Nordvest-Afrika og Tyrkia. Den formerer seg med frø, men frøsettingen er ikke helt pålitelig i Norge ennå.</v>
          </cell>
          <cell r="DD1636" t="str">
            <v>&lt;p&gt;Snøsløyfe er en noe varmekrevende plante, men synes å etablere småbestander i Norge i dag. To av de tidlige forekomstene er på grunnlende på berg og i tørr kalk-furuskog: Ak Asker: Vollen 1991, Te Porsgrunn: Brattås 2004. Arten har etablert enkelte bestander, bl.a. i Oslo, og er nå kjent fra Oslo/Akershus sør til VA Kristiansand. Det forventes en moderat ekspansjon.&lt;/p&gt;</v>
          </cell>
          <cell r="DE1636" t="str">
            <v>Arten er innført som hageplante, og den brukes ofte i steinbed og på berg. Spredning skjer ved hageutkast og at deler av planten ramler ned langs bergflater og rotslår. Det er også antatt spredning med frø: lokal oppspiring av frøplanter er observert i grense mot hage på kalkskrent i Te Porsgrunn: Stridsklev på 1980-90-tallet (Per Anker Pedersen, pers. obs.).</v>
          </cell>
          <cell r="DF1636" t="str">
            <v>Arten har et begrenset invasjonspotensial (med usikkerhet til moderat), som en kombinasjon av begrenset (til moderat) median levetid og begrenset (til moderat) ekspansjonshastighet. Arten har få etablerte forekomster og spres ikke langt, den og vil neppe være invasiv noe sted de første 50 år.</v>
          </cell>
          <cell r="DG1636" t="str">
            <v>Det er ingen kjente negative økologiske effekter knyttet til arten.</v>
          </cell>
          <cell r="DH1636" t="str">
            <v>&lt;p&gt;Snøsløyfe vurderes til låg risiko, og utelukkende på grunn av et begrenset (til moderat) invasjonspotenisal med noen få stabile eller semi-stabile forekomster i Norge (frøreproduksjon).&lt;/p&gt;</v>
          </cell>
          <cell r="DI1636">
            <v>0</v>
          </cell>
        </row>
        <row r="1637">
          <cell r="B1637" t="str">
            <v>Salix daphnoides daphnoides</v>
          </cell>
          <cell r="D1637" t="str">
            <v>mellomeuropeisk doggpil</v>
          </cell>
          <cell r="E1637">
            <v>145673</v>
          </cell>
          <cell r="F1637">
            <v>170203</v>
          </cell>
          <cell r="G1637" t="str">
            <v>ExpertGroups/Karplanter/N</v>
          </cell>
          <cell r="H1637" t="str">
            <v>Karplanter</v>
          </cell>
          <cell r="I1637" t="str">
            <v>Karplanter</v>
          </cell>
          <cell r="J1637" t="str">
            <v>AlienSpecie</v>
          </cell>
          <cell r="N1637">
            <v>2</v>
          </cell>
          <cell r="P1637" t="str">
            <v>V</v>
          </cell>
          <cell r="Q1637">
            <v>3</v>
          </cell>
          <cell r="R1637" t="str">
            <v>V</v>
          </cell>
          <cell r="T1637" t="str">
            <v>HI</v>
          </cell>
          <cell r="U1637">
            <v>4</v>
          </cell>
          <cell r="V1637" t="str">
            <v>2AB,3H</v>
          </cell>
          <cell r="W1637" t="str">
            <v>LO</v>
          </cell>
          <cell r="AA1637">
            <v>1873</v>
          </cell>
          <cell r="AB1637" t="str">
            <v>terrestrial</v>
          </cell>
          <cell r="AD1637" t="str">
            <v>unknown</v>
          </cell>
          <cell r="AE1637" t="str">
            <v>no</v>
          </cell>
          <cell r="AF1637" t="str">
            <v>unknown</v>
          </cell>
          <cell r="AG1637">
            <v>1989</v>
          </cell>
          <cell r="AH1637" t="str">
            <v>Øf Fredrikstad: Gamlebyen</v>
          </cell>
          <cell r="AI1637">
            <v>20</v>
          </cell>
          <cell r="AJ1637" t="str">
            <v>V</v>
          </cell>
          <cell r="AL1637">
            <v>2</v>
          </cell>
          <cell r="AM1637" t="str">
            <v>importDirect</v>
          </cell>
          <cell r="AN1637">
            <v>2</v>
          </cell>
          <cell r="AO1637" t="str">
            <v>introductionEscaped,spreadNaturalDispersal</v>
          </cell>
          <cell r="AP1637" t="str">
            <v>Øs,OsA,Ve,Te,Va,Ro,Ho</v>
          </cell>
          <cell r="AQ1637">
            <v>40</v>
          </cell>
          <cell r="AR1637">
            <v>4</v>
          </cell>
          <cell r="AS1637">
            <v>160</v>
          </cell>
          <cell r="AT1637">
            <v>41000</v>
          </cell>
          <cell r="AU1637">
            <v>320</v>
          </cell>
          <cell r="AV1637">
            <v>80</v>
          </cell>
          <cell r="AW1637" t="str">
            <v>Ingen kjent effekt</v>
          </cell>
          <cell r="AX1637" t="str">
            <v>Ingen kjent effekt</v>
          </cell>
          <cell r="BC1637" t="str">
            <v>Ingen kjent effekt</v>
          </cell>
          <cell r="BD1637" t="str">
            <v>Ingen kjent effekt</v>
          </cell>
          <cell r="BE1637" t="str">
            <v>no</v>
          </cell>
          <cell r="BF1637" t="str">
            <v>no</v>
          </cell>
          <cell r="BK1637" t="str">
            <v>temperate_nemoral:Europe</v>
          </cell>
          <cell r="BM1637" t="str">
            <v>temperate_nemoral:Europe</v>
          </cell>
          <cell r="BO1637">
            <v>2</v>
          </cell>
          <cell r="BP1637" t="str">
            <v>X</v>
          </cell>
          <cell r="BR1637" t="str">
            <v>RedListCategoryLevel</v>
          </cell>
          <cell r="BT1637">
            <v>2</v>
          </cell>
          <cell r="BU1637" t="str">
            <v>X</v>
          </cell>
          <cell r="BW1637" t="str">
            <v>SpreadYearlyIncreaseObservations</v>
          </cell>
          <cell r="BX1637">
            <v>148</v>
          </cell>
          <cell r="BY1637">
            <v>1</v>
          </cell>
          <cell r="CB1637" t="str">
            <v>T35,T40,T43</v>
          </cell>
          <cell r="CC1637">
            <v>1</v>
          </cell>
          <cell r="CH1637">
            <v>1</v>
          </cell>
          <cell r="CM1637">
            <v>1</v>
          </cell>
          <cell r="CQ1637">
            <v>1</v>
          </cell>
          <cell r="CU1637">
            <v>3</v>
          </cell>
          <cell r="CW1637" t="str">
            <v>X</v>
          </cell>
          <cell r="CX1637">
            <v>1</v>
          </cell>
          <cell r="CY1637">
            <v>1</v>
          </cell>
          <cell r="DB1637">
            <v>0</v>
          </cell>
          <cell r="DC1637" t="str">
            <v>Mellomeuropeisk doggpil &lt;i&gt;Salix daphnoides&lt;/i&gt; var. &lt;i&gt;daphnoides&lt;/i&gt; er et stort tre med frøreproduksjon. Det stammer fra høgtliggende områder i Mellom-Europa og er en rase av en art der vi regner med tre varieteter: denne i Mellom-Europa, vår stedegne doggpil var. &lt;i&gt;norvegica&lt;/i&gt; i Skandinavia, og østeuropeisk doggpil var. &lt;i&gt;pomeranica &lt;/i&gt;i Øst-Europa til Øst-Polen og Baltikum. Se Elven &amp; Fremstad (under arbeid). Arten dyrkes mye i Norge, mest på grunn av de flotte "gåsungene" som farger trærne sølvkvite tidligere enn hos noen annen &lt;i&gt;Salix &lt;/i&gt;(selje inkludert), og de fleste treformete plantene som dyrkes, synes å høre til mellomeuropeisk doggpil. Når de blomstrer, kommer hannaksene tidlig på våren, samtidig med selje, og farger trærne gule. Dette innebærer at den absolutte hoveddelen av det som dyrkes er hannplanter: hunnplanter er sett ganske få steder.</v>
          </cell>
          <cell r="DD1637" t="str">
            <v>Vi antar at funnet av doggpil i Bu Lier: Gullaugstrand 1884 kan høre til mellomeuropeisk doggpil: den andre muligheten er at det er en forbigående forekomst av hjemlig doggpil var. &lt;i&gt;norvegica&lt;/i&gt;. Funnet i Ro Stavanger: Madlalia i 1927 bygger sikkert på mellomeuropeisk doggpil, og det samme gjelder funnet i Ak Eidsvoll: på elvekanten ved Eidsvoll jernbanestasjon i 1969 (den var plantet på stasjonen nær ved). Ingen av disse tre forekomstene synes å ha overlevd. Mer stabile forekomster er kjent fra Øf Fredrikstad: Gamlebyen fra 1988 og etter hvert fra spredte steder i Oslo, Vf Sandefjord, Te Porsgrunn, VA Farsund og Kvinesdal, Ro Rennesøy og Ho Bergen.</v>
          </cell>
          <cell r="DE1637" t="str">
            <v>Varieteten er innført som hageplante. Den er videre spredt ut fra hager ved utkast og ved at kvister brekker av, spres f.eks. med vatn, og slår rot.</v>
          </cell>
          <cell r="DF1637" t="str">
            <v>Invasjonspotensialet er begrenset, med usikkerhet til moderat (både forventet median levetid og ekspansjonshastigheten beregnes til begrenset, med usikkerhet til moderat). Ingen av de kjente forekomstene består av mange trær, og det er tvilsomt om denne planten reproduserer seksuelt og danner bestand i norsk natur.</v>
          </cell>
          <cell r="DG1637" t="str">
            <v>Den negative økologiske effekten vurderes å være middels (med usikkerhet til en liten effekt). Planten har ingen kjent økologisk effekt på noen naturtype. Dens mulige effekt er genetisk påvirkning på vår stedegne rase var. &lt;i&gt;norvegica&lt;/i&gt;. Mellomeuropeisk doggpil er bare funnet forvillet i sørkanten av og sør for utbredelsen til den stedegne rasen, men den dyrkes (uten kjent forvilling) i store deler av utbredelsesområdet til den stedegne rasen. Effekten er derfor kanskje mest en distanse-effekt fordi nesten alle dyrkete trær er hannplanter med enorm pollenproduksjon i samme periode som humlene flyr og stedegen doggpil blomstrer i de samme områdene.</v>
          </cell>
          <cell r="DH1637" t="str">
            <v>Mellomeuropeisk doggpil (var. &lt;i&gt;daphnoides&lt;/i&gt;) vurderes til høg økologisk risiko med usikkerhet ned til låg risiko, en kombinasjon mellom et begrenset (til moderat) invasjonspotensial og en middels (til liten) økologisk effekt. Den utgjør en risiko for genetisk påvirkning av den sårbare planten stedegen doggpil (var. &lt;i&gt;norvegica&lt;/i&gt;) gjennom krysspollinering og introgresjon. Slik krysspollinering er bortimot umulig å hindre dersom mellomeuropeisk doggpil blir plantet i dalførene der stedegen doggpil vokser. Dens påvirkning på naturtyper er imidlertid minimal.&lt;br/&gt;Varietetene av doggpil ble ikke risikovurdert i forrige vurderingsrunde.</v>
          </cell>
          <cell r="DI1637">
            <v>1</v>
          </cell>
        </row>
        <row r="1638">
          <cell r="B1638" t="str">
            <v>Castanea sativa</v>
          </cell>
          <cell r="C1638" t="str">
            <v>Mill.</v>
          </cell>
          <cell r="D1638" t="str">
            <v>edelkastanje</v>
          </cell>
          <cell r="E1638">
            <v>131537</v>
          </cell>
          <cell r="F1638">
            <v>102148</v>
          </cell>
          <cell r="G1638" t="str">
            <v>ExpertGroups/Karplanter/N</v>
          </cell>
          <cell r="H1638" t="str">
            <v>Karplanter</v>
          </cell>
          <cell r="I1638" t="str">
            <v>Karplanter</v>
          </cell>
          <cell r="J1638" t="str">
            <v>AlienSpecie</v>
          </cell>
          <cell r="N1638">
            <v>1</v>
          </cell>
          <cell r="Q1638">
            <v>1</v>
          </cell>
          <cell r="T1638" t="str">
            <v>NK</v>
          </cell>
          <cell r="U1638">
            <v>1</v>
          </cell>
          <cell r="V1638" t="str">
            <v>1,1</v>
          </cell>
          <cell r="X1638">
            <v>1</v>
          </cell>
          <cell r="Y1638">
            <v>1</v>
          </cell>
          <cell r="Z1638">
            <v>1</v>
          </cell>
          <cell r="AA1638">
            <v>1904</v>
          </cell>
          <cell r="AB1638" t="str">
            <v>terrestrial</v>
          </cell>
          <cell r="AD1638" t="str">
            <v>unknown</v>
          </cell>
          <cell r="AE1638" t="str">
            <v>yes</v>
          </cell>
          <cell r="AF1638" t="str">
            <v>unknown</v>
          </cell>
          <cell r="AI1638">
            <v>30</v>
          </cell>
          <cell r="AJ1638" t="str">
            <v>V</v>
          </cell>
          <cell r="AL1638">
            <v>1</v>
          </cell>
          <cell r="AM1638" t="str">
            <v>importDirect</v>
          </cell>
          <cell r="AN1638">
            <v>1</v>
          </cell>
          <cell r="AO1638" t="str">
            <v>introductionEscaped</v>
          </cell>
          <cell r="AP1638" t="str">
            <v>Ho</v>
          </cell>
          <cell r="AQ1638">
            <v>4</v>
          </cell>
          <cell r="AR1638">
            <v>3</v>
          </cell>
          <cell r="AS1638">
            <v>12</v>
          </cell>
          <cell r="AT1638">
            <v>1</v>
          </cell>
          <cell r="AU1638">
            <v>20</v>
          </cell>
          <cell r="AV1638">
            <v>100</v>
          </cell>
          <cell r="AW1638" t="str">
            <v>Ingen kjent effekt</v>
          </cell>
          <cell r="AX1638" t="str">
            <v>Ingen kjent effekt</v>
          </cell>
          <cell r="BC1638" t="str">
            <v>Ingen kjent effekt</v>
          </cell>
          <cell r="BD1638" t="str">
            <v>Ingen kjent effekt</v>
          </cell>
          <cell r="BE1638" t="str">
            <v>no</v>
          </cell>
          <cell r="BF1638" t="str">
            <v>no</v>
          </cell>
          <cell r="BG1638" t="str">
            <v>V</v>
          </cell>
          <cell r="BK1638" t="str">
            <v>temperate_nemoral:Europe|subtropic_mediterranean:Europe,Asia,Africa</v>
          </cell>
          <cell r="BM1638" t="str">
            <v>temperate_nemoral:Europe,Oceania,NorthAndCentralAmerica|subtropic_unspecified:SouthAmerica|subtropic_mediterranean:Europe,Asia,Africa,Oceania</v>
          </cell>
          <cell r="BO1638">
            <v>1</v>
          </cell>
          <cell r="BR1638" t="str">
            <v>RedListCategoryLevel</v>
          </cell>
          <cell r="BT1638">
            <v>1</v>
          </cell>
          <cell r="BW1638" t="str">
            <v>SpreadYearlyIncreaseCalculatedExpansionSpeed</v>
          </cell>
          <cell r="BX1638">
            <v>0</v>
          </cell>
          <cell r="BY1638">
            <v>1</v>
          </cell>
          <cell r="CC1638">
            <v>1</v>
          </cell>
          <cell r="CH1638">
            <v>1</v>
          </cell>
          <cell r="CM1638">
            <v>1</v>
          </cell>
          <cell r="CQ1638">
            <v>1</v>
          </cell>
          <cell r="CU1638">
            <v>1</v>
          </cell>
          <cell r="CX1638">
            <v>0</v>
          </cell>
          <cell r="CY1638">
            <v>1</v>
          </cell>
          <cell r="DB1638">
            <v>0</v>
          </cell>
          <cell r="DC1638" t="str">
            <v>Edelkastanje &lt;i&gt;Castanea sativa&lt;/i&gt; stammer fra Mellom- og Sør-Europa og Vest-Asia og har vært i kultur i Europa minst siden romertid. Den er et stort, langlevd tre som formerer seg med frø. Fruktene er store nøtter som spres med store fugler og pattedyr, trolig bare over korte avstander. Arten kan reprodusere med frø i Norge (observert av P.H. Salvesen og P.A. Pedersen minst et par steder i Ho Bergen, og har også satt modne nøtter i Oslo), men vi vurderer at den foreløpig ikke har bestandsdannelse.</v>
          </cell>
          <cell r="DD1638" t="str">
            <v>&lt;p&gt;Arten er bare angitt noen få ganger i naturen og ingen av gangene presisert som forvillet. De mest aktuelle stedene med forvilling er på Tromøya i AA Arendal i 1951 og i Ho Kvinnherad: ved Halsnøy kloster i 2011. Noen andre muligheter er Øf Hvaler: Nordre Sandøy 1980 og Ho Bergen: Nesttun 2010, men vi har foreløpig ikke akseptert disse som forekomster i norsk natur. Imidlertid har arten de siste årene produsert tilsynelatende modne frukter så langt nord og øst som Oslo (i tillegg til på Sørlandet og Vestlandet). Vinteren 2010/2011 frøs imidlertid mange kastanjer ned i og ved Oslo.&lt;/p&gt;</v>
          </cell>
          <cell r="DE1638" t="str">
            <v>Arten er innført som prydtre. Den spres med frukter (nøtter) som &amp;#39:høstes&amp;#39: av fugler og pattedyr.</v>
          </cell>
          <cell r="DF1638" t="str">
            <v>Invasjonspotensialet er lite med minste skår på både median levetid og ekspansjonshastighet.</v>
          </cell>
          <cell r="DG1638" t="str">
            <v>Ingen kjent negativ økologisk effekt er knyttet til arten.</v>
          </cell>
          <cell r="DH1638" t="str">
            <v>&lt;p&gt;Edelkastanje vurderes til ingen kjent økologisk risiko.&lt;/p&gt;</v>
          </cell>
          <cell r="DI1638">
            <v>0</v>
          </cell>
        </row>
        <row r="1639">
          <cell r="B1639" t="str">
            <v>Rodgersia aesculifolia</v>
          </cell>
          <cell r="C1639" t="str">
            <v>Batalin</v>
          </cell>
          <cell r="E1639">
            <v>140846</v>
          </cell>
          <cell r="F1639">
            <v>170037</v>
          </cell>
          <cell r="G1639" t="str">
            <v>ExpertGroups/Karplanter/N</v>
          </cell>
          <cell r="H1639" t="str">
            <v>Karplanter</v>
          </cell>
          <cell r="I1639" t="str">
            <v>Karplanter</v>
          </cell>
          <cell r="J1639" t="str">
            <v>AlienSpecie</v>
          </cell>
          <cell r="N1639">
            <v>1</v>
          </cell>
          <cell r="Q1639">
            <v>1</v>
          </cell>
          <cell r="T1639" t="str">
            <v>NK</v>
          </cell>
          <cell r="U1639">
            <v>1</v>
          </cell>
          <cell r="V1639" t="str">
            <v>1,1</v>
          </cell>
          <cell r="AA1639">
            <v>1986</v>
          </cell>
          <cell r="AB1639" t="str">
            <v>terrestrial</v>
          </cell>
          <cell r="AD1639" t="str">
            <v>unknown</v>
          </cell>
          <cell r="AE1639" t="str">
            <v>no</v>
          </cell>
          <cell r="AF1639" t="str">
            <v>unknown</v>
          </cell>
          <cell r="AG1639">
            <v>1986</v>
          </cell>
          <cell r="AH1639" t="str">
            <v>Bergen: Hop ved Berlevannet</v>
          </cell>
          <cell r="AI1639">
            <v>5</v>
          </cell>
          <cell r="AJ1639" t="str">
            <v>V</v>
          </cell>
          <cell r="AL1639">
            <v>1</v>
          </cell>
          <cell r="AM1639" t="str">
            <v>importDirect</v>
          </cell>
          <cell r="AN1639">
            <v>1</v>
          </cell>
          <cell r="AO1639" t="str">
            <v>introductionEscaped</v>
          </cell>
          <cell r="AP1639" t="str">
            <v>Ho</v>
          </cell>
          <cell r="AQ1639">
            <v>4</v>
          </cell>
          <cell r="AR1639">
            <v>2</v>
          </cell>
          <cell r="AS1639">
            <v>8</v>
          </cell>
          <cell r="AT1639">
            <v>1</v>
          </cell>
          <cell r="AU1639">
            <v>8</v>
          </cell>
          <cell r="AV1639">
            <v>0</v>
          </cell>
          <cell r="AW1639" t="str">
            <v>Ingen kjent effekt</v>
          </cell>
          <cell r="AX1639" t="str">
            <v>Ingen kjent effekt</v>
          </cell>
          <cell r="BC1639" t="str">
            <v>Ingen kjent effekt</v>
          </cell>
          <cell r="BD1639" t="str">
            <v>Ingen kjent effekt</v>
          </cell>
          <cell r="BE1639" t="str">
            <v>no</v>
          </cell>
          <cell r="BF1639" t="str">
            <v>no</v>
          </cell>
          <cell r="BG1639" t="str">
            <v>V</v>
          </cell>
          <cell r="BK1639" t="str">
            <v>temperate_nemoral:Asia|subtropic_humid:Asia</v>
          </cell>
          <cell r="BM1639" t="str">
            <v>temperate_nemoral:Europe,Asia|subtropic_humid:Asia</v>
          </cell>
          <cell r="BO1639">
            <v>1</v>
          </cell>
          <cell r="BR1639" t="str">
            <v>RedListCategoryLevel</v>
          </cell>
          <cell r="BT1639">
            <v>1</v>
          </cell>
          <cell r="BW1639" t="str">
            <v>SpreadYearlyIncreaseCalculatedExpansionSpeed</v>
          </cell>
          <cell r="BX1639">
            <v>0</v>
          </cell>
          <cell r="BY1639">
            <v>1</v>
          </cell>
          <cell r="CC1639">
            <v>1</v>
          </cell>
          <cell r="CH1639">
            <v>1</v>
          </cell>
          <cell r="CM1639">
            <v>1</v>
          </cell>
          <cell r="CQ1639">
            <v>1</v>
          </cell>
          <cell r="CU1639">
            <v>1</v>
          </cell>
          <cell r="CX1639">
            <v>0</v>
          </cell>
          <cell r="CY1639">
            <v>1</v>
          </cell>
          <cell r="DB1639">
            <v>0</v>
          </cell>
          <cell r="DC1639" t="str">
            <v>Bronseblad-arten &lt;i&gt;Rodgersia aesculifolia&lt;/i&gt; er en flerårig urt fra Sørøst-Asia (Kina, Tibet, Myanmar). Den har frøformering, men det er ikke kjent om den setter frø i Norge.</v>
          </cell>
          <cell r="DD1639" t="str">
            <v>&lt;i&gt;Rodgersia aesculifolia&lt;/i&gt; er bare funnet ett sted i norsk natur, i Ho Bergen: Hop, "ved søre enden av Berlevatn", i 1986.</v>
          </cell>
          <cell r="DE1639" t="str">
            <v>Arten er innført hageplante, sikkert spredt ut med hageutkast.</v>
          </cell>
          <cell r="DF1639" t="str">
            <v>Invasjonspotensialet er lite, med minste skår på median levetid og ingen ekspansjon.</v>
          </cell>
          <cell r="DG1639" t="str">
            <v>Ingen kjent negativ økologisk effekt er knyttet til arten.</v>
          </cell>
          <cell r="DH1639" t="str">
            <v>&lt;i&gt;Rodgersia aesculifolia&lt;/i&gt; vurderes til ingen kjent økologisk risiko.</v>
          </cell>
          <cell r="DI1639">
            <v>0</v>
          </cell>
        </row>
        <row r="1640">
          <cell r="B1640" t="str">
            <v>Salix ×holosericea</v>
          </cell>
          <cell r="C1640" t="str">
            <v>Willd.</v>
          </cell>
          <cell r="D1640" t="str">
            <v>silkepil</v>
          </cell>
          <cell r="E1640">
            <v>137220</v>
          </cell>
          <cell r="F1640">
            <v>128789</v>
          </cell>
          <cell r="G1640" t="str">
            <v>ExpertGroups/Karplanter/N</v>
          </cell>
          <cell r="H1640" t="str">
            <v>Karplanter</v>
          </cell>
          <cell r="I1640" t="str">
            <v>Karplanter</v>
          </cell>
          <cell r="J1640" t="str">
            <v>AlienSpecie</v>
          </cell>
          <cell r="N1640">
            <v>2</v>
          </cell>
          <cell r="Q1640">
            <v>1</v>
          </cell>
          <cell r="T1640" t="str">
            <v>LO</v>
          </cell>
          <cell r="U1640">
            <v>2</v>
          </cell>
          <cell r="V1640" t="str">
            <v>2AB,1</v>
          </cell>
          <cell r="AA1640">
            <v>1988</v>
          </cell>
          <cell r="AB1640" t="str">
            <v>terrestrial</v>
          </cell>
          <cell r="AD1640" t="str">
            <v>unknown</v>
          </cell>
          <cell r="AE1640" t="str">
            <v>no</v>
          </cell>
          <cell r="AF1640" t="str">
            <v>unknown</v>
          </cell>
          <cell r="AI1640">
            <v>15</v>
          </cell>
          <cell r="AL1640">
            <v>1</v>
          </cell>
          <cell r="AM1640" t="str">
            <v>importDirect</v>
          </cell>
          <cell r="AN1640">
            <v>1</v>
          </cell>
          <cell r="AO1640" t="str">
            <v>introductionEscaped</v>
          </cell>
          <cell r="AP1640" t="str">
            <v>Ro</v>
          </cell>
          <cell r="AQ1640">
            <v>20</v>
          </cell>
          <cell r="AR1640">
            <v>4</v>
          </cell>
          <cell r="AS1640">
            <v>80</v>
          </cell>
          <cell r="AT1640">
            <v>200</v>
          </cell>
          <cell r="AU1640">
            <v>80</v>
          </cell>
          <cell r="AV1640">
            <v>25</v>
          </cell>
          <cell r="AW1640" t="str">
            <v>Ingen kjent effekt</v>
          </cell>
          <cell r="AX1640" t="str">
            <v>Ingen kjent effekt</v>
          </cell>
          <cell r="BC1640" t="str">
            <v>Ingen kjent effekt</v>
          </cell>
          <cell r="BD1640" t="str">
            <v>Ingen kjent effekt</v>
          </cell>
          <cell r="BK1640" t="str">
            <v>unknown:Europe</v>
          </cell>
          <cell r="BM1640" t="str">
            <v>temperate_nemoral:Europe</v>
          </cell>
          <cell r="BO1640">
            <v>2</v>
          </cell>
          <cell r="BR1640" t="str">
            <v>RedListCategoryLevel</v>
          </cell>
          <cell r="BT1640">
            <v>2</v>
          </cell>
          <cell r="BW1640" t="str">
            <v>SpreadYearlyIncreaseCalculatedExpansionSpeed</v>
          </cell>
          <cell r="BX1640">
            <v>60.9</v>
          </cell>
          <cell r="BY1640">
            <v>1</v>
          </cell>
          <cell r="CB1640" t="str">
            <v>T30,V8</v>
          </cell>
          <cell r="CC1640">
            <v>1</v>
          </cell>
          <cell r="CH1640">
            <v>1</v>
          </cell>
          <cell r="CM1640">
            <v>1</v>
          </cell>
          <cell r="CQ1640">
            <v>1</v>
          </cell>
          <cell r="CU1640">
            <v>1</v>
          </cell>
          <cell r="CX1640">
            <v>0</v>
          </cell>
          <cell r="CY1640">
            <v>1</v>
          </cell>
          <cell r="DB1640">
            <v>0</v>
          </cell>
          <cell r="DC1640" t="str">
            <v>Gråpil &lt;em&gt;Salix &lt;/em&gt;x &lt;em&gt;holosericea &lt;/em&gt;er en hybridart mellom gråselje &lt;i&gt;S. cinerea&lt;/i&gt; og korgpil &lt;i&gt;S. viminalis.&lt;/i&gt; Den forekommer både som spontan hybrid (se korgpil) og som en hageplante. Den er en storvokst busk og synes ikke å sette frø (se Stace et al. 2015). Vi foretar en separat vurdering av de forvillete hageplantene fordi de har en historie og geografi som skiller dem fra de spontane hybridene. De spontane hybridene er begrenset til Østlandet og følger innførselen til korgpil. Hagehybridene er begrenset til Sørvestlandet som forvillet og har sikkert sin egen innførselshistorie.</v>
          </cell>
          <cell r="DD1640" t="str">
            <v>Forvillete hageplanter er funnet som enkeltbusker på noen få steder i Rogaland: Hå: Ogna 2008, Klepp: Frøylandsvannets nordende 1991, og Stavanger: Mosvannet, nord-nordvestsida og øst-sida 1991, Madlaforen 2009 og Nedre Tasta 2009. Arten sprer seg ikke.</v>
          </cell>
          <cell r="DE1640" t="str">
            <v>Arten er innført som hagebusk og trolig spredt ut ved utkast av avkuttete kvister.</v>
          </cell>
          <cell r="DF1640" t="str">
            <v>Invasjonspotensialet er begrenset, med begrenset median levetid og begrenset ekspansjonshastighet.</v>
          </cell>
          <cell r="DG1640" t="str">
            <v>Ingen kjent negativ økologisk effekt er knyttet til arten.</v>
          </cell>
          <cell r="DH1640" t="str">
            <v>Arten vurderes til låg økologisk risiko, og bare på grunn av invasjonspotensialet.</v>
          </cell>
          <cell r="DI1640">
            <v>1</v>
          </cell>
        </row>
        <row r="1641">
          <cell r="B1641" t="str">
            <v>Thalictrum speciosissimum</v>
          </cell>
          <cell r="C1641" t="str">
            <v>L.</v>
          </cell>
          <cell r="D1641" t="str">
            <v>hagefrøstjerne</v>
          </cell>
          <cell r="E1641">
            <v>139524</v>
          </cell>
          <cell r="F1641">
            <v>103191</v>
          </cell>
          <cell r="G1641" t="str">
            <v>ExpertGroups/Karplanter/N</v>
          </cell>
          <cell r="H1641" t="str">
            <v>Karplanter</v>
          </cell>
          <cell r="I1641" t="str">
            <v>Karplanter</v>
          </cell>
          <cell r="J1641" t="str">
            <v>AlienSpecie</v>
          </cell>
          <cell r="N1641">
            <v>1</v>
          </cell>
          <cell r="Q1641">
            <v>1</v>
          </cell>
          <cell r="T1641" t="str">
            <v>NK</v>
          </cell>
          <cell r="U1641">
            <v>1</v>
          </cell>
          <cell r="V1641" t="str">
            <v>1,1</v>
          </cell>
          <cell r="AA1641">
            <v>1951</v>
          </cell>
          <cell r="AB1641" t="str">
            <v>terrestrial</v>
          </cell>
          <cell r="AD1641" t="str">
            <v>unknown</v>
          </cell>
          <cell r="AE1641" t="str">
            <v>no</v>
          </cell>
          <cell r="AF1641" t="str">
            <v>unknown</v>
          </cell>
          <cell r="AG1641">
            <v>1951</v>
          </cell>
          <cell r="AH1641" t="str">
            <v>Ho Ulvik: "Ulvik, forvilla ved hagebruksskulen"</v>
          </cell>
          <cell r="AI1641">
            <v>5</v>
          </cell>
          <cell r="AJ1641" t="str">
            <v>V</v>
          </cell>
          <cell r="AL1641">
            <v>1</v>
          </cell>
          <cell r="AM1641" t="str">
            <v>importDirect</v>
          </cell>
          <cell r="AN1641">
            <v>2</v>
          </cell>
          <cell r="AO1641" t="str">
            <v>introductionEscaped</v>
          </cell>
          <cell r="AP1641" t="str">
            <v>Ho</v>
          </cell>
          <cell r="AQ1641">
            <v>4</v>
          </cell>
          <cell r="AR1641">
            <v>8</v>
          </cell>
          <cell r="AS1641">
            <v>32</v>
          </cell>
          <cell r="AT1641">
            <v>1</v>
          </cell>
          <cell r="AU1641">
            <v>64</v>
          </cell>
          <cell r="AW1641" t="str">
            <v>Ingen kjent effekt</v>
          </cell>
          <cell r="AX1641" t="str">
            <v>Ingen kjent effekt</v>
          </cell>
          <cell r="BC1641" t="str">
            <v>Ingen kjent effekt</v>
          </cell>
          <cell r="BD1641" t="str">
            <v>Ingen kjent effekt</v>
          </cell>
          <cell r="BE1641" t="str">
            <v>no</v>
          </cell>
          <cell r="BF1641" t="str">
            <v>no</v>
          </cell>
          <cell r="BG1641" t="str">
            <v>V</v>
          </cell>
          <cell r="BK1641" t="str">
            <v>subtropic_mediterranean:Europe,Africa</v>
          </cell>
          <cell r="BM1641" t="str">
            <v>temperate_nemoral:Europe|subtropic_mediterranean:Europe,Africa</v>
          </cell>
          <cell r="BO1641">
            <v>1</v>
          </cell>
          <cell r="BP1641" t="str">
            <v>X</v>
          </cell>
          <cell r="BR1641" t="str">
            <v>RedListCategoryLevel</v>
          </cell>
          <cell r="BT1641">
            <v>1</v>
          </cell>
          <cell r="BW1641" t="str">
            <v>SpreadYearlyIncreaseCalculatedExpansionSpeed</v>
          </cell>
          <cell r="BX1641">
            <v>0</v>
          </cell>
          <cell r="BY1641">
            <v>1</v>
          </cell>
          <cell r="CC1641">
            <v>1</v>
          </cell>
          <cell r="CH1641">
            <v>1</v>
          </cell>
          <cell r="CM1641">
            <v>1</v>
          </cell>
          <cell r="CQ1641">
            <v>1</v>
          </cell>
          <cell r="CU1641">
            <v>1</v>
          </cell>
          <cell r="CX1641">
            <v>0</v>
          </cell>
          <cell r="CY1641">
            <v>1</v>
          </cell>
          <cell r="DB1641">
            <v>0</v>
          </cell>
          <cell r="DC1641" t="str">
            <v>Frøstjerne-arten &lt;i&gt;Thalictrum speciosissimum&lt;/i&gt; (eller &lt;i&gt;T. glaucum&lt;/i&gt;) er en flerårig urt med frøformering. Den stammer fra Spania, Portugal og Nordvest-Afrika og dyrkes en del i hager.</v>
          </cell>
          <cell r="DD1641" t="str">
            <v>Arten ble funnet ved hagebruksskolen i Ho Ulvik i 1951 og hadde fast bestand der i hvert fall til 1993. Den ble også funnet i Øf Rakkestad: Stemme i 1957, men er ikke bekreftet senere. Den er flere nyere funn (etter 2000) av forvillete frøstjerner som kan høre til denne arten, men identiteten er foreløpig ikke bekreftet.</v>
          </cell>
          <cell r="DE1641" t="str">
            <v>Arten er innført som hageplante og trolig spredt ut med frø og/eller utkast fra hager.</v>
          </cell>
          <cell r="DF1641" t="str">
            <v>Invasjonspotensialet er lite, en kombinasjon av kort (til begrenset) median levetid og ingen ekspansjon. Arten er knapt kjent fra norsk natur i dag (men kan ha blitt oversett).</v>
          </cell>
          <cell r="DG1641" t="str">
            <v>Ingen kjent negativ økologisk effekt er knyttet til arten.</v>
          </cell>
          <cell r="DH1641" t="str">
            <v>&lt;i&gt;Thalictrum speciosissimum&lt;/i&gt; vurderes til ingen kjent økologisk risiko.</v>
          </cell>
          <cell r="DI1641">
            <v>0</v>
          </cell>
        </row>
        <row r="1642">
          <cell r="B1642" t="str">
            <v>Waldsteinia ternata</v>
          </cell>
          <cell r="C1642" t="str">
            <v>(Stephan) Fritsch</v>
          </cell>
          <cell r="D1642" t="str">
            <v>sibirmuregull</v>
          </cell>
          <cell r="E1642">
            <v>138854</v>
          </cell>
          <cell r="F1642">
            <v>103524</v>
          </cell>
          <cell r="G1642" t="str">
            <v>ExpertGroups/Karplanter/N</v>
          </cell>
          <cell r="H1642" t="str">
            <v>Karplanter</v>
          </cell>
          <cell r="I1642" t="str">
            <v>Karplanter</v>
          </cell>
          <cell r="J1642" t="str">
            <v>AlienSpecie</v>
          </cell>
          <cell r="N1642">
            <v>3</v>
          </cell>
          <cell r="Q1642">
            <v>1</v>
          </cell>
          <cell r="T1642" t="str">
            <v>LO</v>
          </cell>
          <cell r="U1642">
            <v>2</v>
          </cell>
          <cell r="V1642" t="str">
            <v>3AB,1</v>
          </cell>
          <cell r="X1642">
            <v>3</v>
          </cell>
          <cell r="Y1642">
            <v>4</v>
          </cell>
          <cell r="Z1642">
            <v>1</v>
          </cell>
          <cell r="AA1642">
            <v>1994</v>
          </cell>
          <cell r="AB1642" t="str">
            <v>terrestrial</v>
          </cell>
          <cell r="AD1642" t="str">
            <v>other</v>
          </cell>
          <cell r="AE1642" t="str">
            <v>yes</v>
          </cell>
          <cell r="AF1642" t="str">
            <v>unknown</v>
          </cell>
          <cell r="AG1642">
            <v>1994</v>
          </cell>
          <cell r="AH1642" t="str">
            <v>Ak Ås: ved Kroer kirke</v>
          </cell>
          <cell r="AI1642">
            <v>10</v>
          </cell>
          <cell r="AJ1642" t="str">
            <v>V</v>
          </cell>
          <cell r="AL1642">
            <v>1</v>
          </cell>
          <cell r="AM1642" t="str">
            <v>importDirect</v>
          </cell>
          <cell r="AN1642">
            <v>3</v>
          </cell>
          <cell r="AO1642" t="str">
            <v>introductionEscaped,spreadNaturalDispersal</v>
          </cell>
          <cell r="AP1642" t="str">
            <v>OsA,He,Bu,Ro,Ho,Mr,St,Tr</v>
          </cell>
          <cell r="AQ1642">
            <v>52</v>
          </cell>
          <cell r="AR1642">
            <v>5</v>
          </cell>
          <cell r="AS1642">
            <v>260</v>
          </cell>
          <cell r="AT1642">
            <v>220000</v>
          </cell>
          <cell r="AU1642">
            <v>1000</v>
          </cell>
          <cell r="AV1642">
            <v>50</v>
          </cell>
          <cell r="AW1642" t="str">
            <v>Ingen kjent effekt</v>
          </cell>
          <cell r="AX1642" t="str">
            <v>Ingen kjent effekt</v>
          </cell>
          <cell r="BC1642" t="str">
            <v>Ingen kjent effekt</v>
          </cell>
          <cell r="BD1642" t="str">
            <v>Ingen kjent effekt</v>
          </cell>
          <cell r="BE1642" t="str">
            <v>no</v>
          </cell>
          <cell r="BF1642" t="str">
            <v>no</v>
          </cell>
          <cell r="BK1642" t="str">
            <v>temperate_nemoral:Europe,Asia</v>
          </cell>
          <cell r="BM1642" t="str">
            <v>temperate_nemoral:Europe,Asia</v>
          </cell>
          <cell r="BO1642">
            <v>3</v>
          </cell>
          <cell r="BQ1642" t="str">
            <v>X</v>
          </cell>
          <cell r="BR1642" t="str">
            <v>RedListCategoryLevel</v>
          </cell>
          <cell r="BT1642">
            <v>3</v>
          </cell>
          <cell r="BW1642" t="str">
            <v>SpreadYearlyIncreaseObservations</v>
          </cell>
          <cell r="BX1642" t="str">
            <v>302,5</v>
          </cell>
          <cell r="BY1642">
            <v>1</v>
          </cell>
          <cell r="CB1642" t="str">
            <v>T35,T40,T42</v>
          </cell>
          <cell r="CC1642">
            <v>1</v>
          </cell>
          <cell r="CH1642">
            <v>1</v>
          </cell>
          <cell r="CM1642">
            <v>1</v>
          </cell>
          <cell r="CQ1642">
            <v>1</v>
          </cell>
          <cell r="CU1642">
            <v>1</v>
          </cell>
          <cell r="CX1642">
            <v>0</v>
          </cell>
          <cell r="CY1642">
            <v>1</v>
          </cell>
          <cell r="DB1642">
            <v>0</v>
          </cell>
          <cell r="DC1642" t="str">
            <v>Sibirmuregull &lt;em&gt;Waldsteinia ternata&lt;/em&gt; er er en flerårig, vintergrønn urt med potensiell frøformering og med korte jordstengler og utløpere på bakken. Hovedformeringen skjer med utløpere (klonalt). Arten kommer fra Sørøst-Europa, Vest-Asia og Øst-Asia.</v>
          </cell>
          <cell r="DD1642" t="str">
            <v>&lt;p&gt;Sibirmuregull er kjent bare fra 1990-årene og utover og fra få lokaliteter. Den ble først funnet nær Kroer kirke i Ak Ås i 1994. Hittil er den funnet forvillet i Ak, He, Ho og Tr, og på nokså ulike voksesteder: ugras i hager og plener, ved veier og grøfter, i skog og i baserik eng. Den ser ut til å foretrekke litt fuktige steder i halvskygge. Arten klarer seg trolig dårlig på grunnlendt mark, og blir fort tørkeskadd (Per Anker Pedersen pers. medd.). &lt;/p&gt;</v>
          </cell>
          <cell r="DE1642" t="str">
            <v>Sibirmuregull importeres som prydplante og brukes særlig som bunndekke, men den ser ut til å være relativt ny i norsk hageplantesortiment. Med herdighet 6 kan den anvendes i hager og grøntanlegg i store deler av landet. En kan regne med at den blir vanligere med årene, spredt og utkastet fra hager og grøntanlegg. Arten vokser klonalt, og biter av planter (f.eks. avrevet ved luking) kan gi opphav til nye bestander. Det er ikke kjent om den produserer spiredyktige frø i Norge.</v>
          </cell>
          <cell r="DF1642" t="str">
            <v>Arten har et moderat invasjonspotensial på grunn av moderat median levetid (med usikkerhet til begrenset) og moderat ekspansjonshastighet (300-400 m/år).</v>
          </cell>
          <cell r="DG1642" t="str">
            <v>Det er ingen kjente negative økologiske effekter knyttet til arten.</v>
          </cell>
          <cell r="DH1642" t="str">
            <v>&lt;p&gt;Sibirmuregull vurderes til lav økologisk risiko, og utelukkende på grunn av invasjonspotensialet. Ved forrige vurderingsrunde ble den vurdert til potensielt høy risiko. Endringen skyldes endret beregningsmåte for invasjonspotensiale.&lt;br/&gt;&lt;/p&gt;</v>
          </cell>
          <cell r="DI1642">
            <v>0</v>
          </cell>
        </row>
        <row r="1643">
          <cell r="B1643" t="str">
            <v>Veronica hederifolia hederifolia</v>
          </cell>
          <cell r="D1643" t="str">
            <v>skroteveronika</v>
          </cell>
          <cell r="E1643">
            <v>62520</v>
          </cell>
          <cell r="F1643">
            <v>102560</v>
          </cell>
          <cell r="G1643" t="str">
            <v>ExpertGroups/Karplanter/N</v>
          </cell>
          <cell r="H1643" t="str">
            <v>Karplanter</v>
          </cell>
          <cell r="I1643" t="str">
            <v>Karplanter</v>
          </cell>
          <cell r="J1643" t="str">
            <v>AlienSpecie</v>
          </cell>
          <cell r="N1643">
            <v>3</v>
          </cell>
          <cell r="O1643" t="str">
            <v>V</v>
          </cell>
          <cell r="Q1643">
            <v>1</v>
          </cell>
          <cell r="T1643" t="str">
            <v>LO</v>
          </cell>
          <cell r="U1643">
            <v>2</v>
          </cell>
          <cell r="V1643" t="str">
            <v>3A,1</v>
          </cell>
          <cell r="X1643">
            <v>2</v>
          </cell>
          <cell r="Y1643">
            <v>2</v>
          </cell>
          <cell r="Z1643">
            <v>1</v>
          </cell>
          <cell r="AA1643" t="str">
            <v>1760-1770</v>
          </cell>
          <cell r="AB1643" t="str">
            <v>terrestrial</v>
          </cell>
          <cell r="AD1643" t="str">
            <v>origin</v>
          </cell>
          <cell r="AE1643" t="str">
            <v>yes</v>
          </cell>
          <cell r="AF1643" t="str">
            <v>unknown</v>
          </cell>
          <cell r="AG1643">
            <v>1878</v>
          </cell>
          <cell r="AH1643" t="str">
            <v>Øf Halden</v>
          </cell>
          <cell r="AI1643">
            <v>1</v>
          </cell>
          <cell r="AJ1643" t="str">
            <v>V</v>
          </cell>
          <cell r="AN1643">
            <v>5</v>
          </cell>
          <cell r="AO1643" t="str">
            <v>introductionTransportpollution,introductionStowaway,spreadNaturalDispersal</v>
          </cell>
          <cell r="AP1643" t="str">
            <v>Øs,Te,Va,St,Nt,No</v>
          </cell>
          <cell r="AQ1643">
            <v>52</v>
          </cell>
          <cell r="AR1643">
            <v>5</v>
          </cell>
          <cell r="AS1643">
            <v>260</v>
          </cell>
          <cell r="AT1643">
            <v>102000</v>
          </cell>
          <cell r="AU1643">
            <v>750</v>
          </cell>
          <cell r="AV1643">
            <v>30</v>
          </cell>
          <cell r="AW1643" t="str">
            <v>Ingen kjent effekt</v>
          </cell>
          <cell r="AX1643" t="str">
            <v>Ingen kjent effekt</v>
          </cell>
          <cell r="BC1643" t="str">
            <v>Ingen kjent effekt</v>
          </cell>
          <cell r="BD1643" t="str">
            <v>Ingen kjent effekt</v>
          </cell>
          <cell r="BE1643" t="str">
            <v>no</v>
          </cell>
          <cell r="BF1643" t="str">
            <v>no</v>
          </cell>
          <cell r="BG1643" t="str">
            <v>V</v>
          </cell>
          <cell r="BK1643" t="str">
            <v>temperate_nemoral:Europe,Asia|temperate_dry:Europe,Asia|subtropic_mediterranean:Europe,Asia,Africa|subtropic_dry:Asia</v>
          </cell>
          <cell r="BM1643" t="str">
            <v>temperate_boreal:Europe|temperate_nemoral:Europe,Asia,Oceania,NorthAndCentralAmerica|temperate_dry:Europe,Asia|subtropic_mediterranean:Europe,Asia,Africa,Oceania,NorthAndCentralAmerica|subtropic_dry:Asia</v>
          </cell>
          <cell r="BO1643">
            <v>3</v>
          </cell>
          <cell r="BR1643" t="str">
            <v>RedListCategoryLevel</v>
          </cell>
          <cell r="BT1643">
            <v>2</v>
          </cell>
          <cell r="BV1643" t="str">
            <v>X</v>
          </cell>
          <cell r="BW1643" t="str">
            <v>SpreadYearlyIncreaseObservations</v>
          </cell>
          <cell r="BX1643">
            <v>50</v>
          </cell>
          <cell r="BY1643">
            <v>1</v>
          </cell>
          <cell r="CB1643" t="str">
            <v>T11-C-2,T12-C-2,T35,T37,T44</v>
          </cell>
          <cell r="CC1643">
            <v>1</v>
          </cell>
          <cell r="CH1643">
            <v>1</v>
          </cell>
          <cell r="CM1643">
            <v>1</v>
          </cell>
          <cell r="CQ1643">
            <v>1</v>
          </cell>
          <cell r="CU1643">
            <v>1</v>
          </cell>
          <cell r="CX1643">
            <v>0</v>
          </cell>
          <cell r="CY1643">
            <v>1</v>
          </cell>
          <cell r="DB1643">
            <v>0</v>
          </cell>
          <cell r="DC1643" t="str">
            <v>Skroteveronika (et svært uheldig norsk navn) &lt;i&gt;Veronica hederifolia &lt;/i&gt;subsp. &lt;i&gt;hederifolia &lt;/i&gt;er en ettårig plante med god frøformering. Den er vidt utbredt i Europa fra Middelhavsområdet nord til Danmark (hvor den er vanlig) og Sør-Sverige, og altså kanskje også som hjemlig i Norge. Den er oftest funnet på skrotemark på gamle ballastplasser, ved møller og i hager, men har, som nevnt nedafor, en uforklarlig delutbredelse på og nær havstrand i Midt-Norge.&lt;br/&gt;Vi vurderer skroteveronika under tvil. For det første er det minst to indikasjoner på at arten har vært etablert (mer eller mindre) i Norge før 1800. Gunnerus (1776) omtaler den fra ST Trondheim som "sett i hage og åker på gården Berg, ellers ikke observert av meg andre steder i Nidaros stift", i oversettelse fra Jørgensen et al. (2016). Disse forfatterne nevner at det kan være tvil om bestemmelsen, og arten er ikke belagt i Gunnerus&amp;#39: herbarium (i Trondheim, TRH). Gunnerus&amp;#39: beskrivelse stemmer imidlertid bra med arten. Den er også funnet tidlig i Op Ringebu: "Ringeboe, in horto inter olera", rundt 1830, samlet og belagt i herbariet av S.C. Sommerfelt som var sogneprest i Ringebu fra 1827 til sin død i 1838. Planten kan imidlertid ha kommet med frø fra utlandet. For det andre kan det være tvil om arten er fremmed eller hjemlig. Den er funnet mange ganger på havstrender i Trøndelag og søndre Nordland, de første gangene i No Brønnøy i 1911 og i ST Åfjord i 1915, og har stått der siden. Fremstad (2010) argumenterer for at arten er fremmed, men vi deler ikke helt hennes oppfatning.</v>
          </cell>
          <cell r="DD1643" t="str">
            <v>&lt;p&gt; Skroteveronika kan være hjemlig, dvs. kommet uten menneskers hjelp, men i et svært uventet område (kysten i Trøndelag og søndre Nordland). Dersom den er en fremmed plante, ble den trolig først innført som forurensning i såfrø, kanskje i ST Trondheim på 1760-tallet eller tidligere (Gunnerus 1776), sikkert i Op Ringebu rundt 1830. Senere innførsler skyldes ballastjord på slutten av 1800-tallet og godt inn på 1900-tallet, med langvarige populasjoner kanskje helt fram til i dag (f.eks. i VA Mandal og Kristiansand). Senere synes arten å ha kommet med trafikk og varer, kanskje oftest med hageplanter og gartnerimateriale. Flere forekomster siden 1800-tallet kan ha vært kortlevde (f.eks. noen ballastforekomster), men arten har hatt stabile populasjoner i alle fall på Trøndelagskysten minst siden 1915. Det mest påfallende i utbredelsen er nettopp disse midtnorske forekomstene, på havstrand og strandnære voksesteder, langt fra alle kjente importplasser for både ballast og eksotiske ugras: No Brønnøy: Tautra 1911, ST Åfjord: Løvøya 1915, NT Nærøy: Otersøy 1958, ST Ørland: Beian 1962, 2006 og 2010, Storfosna 1963 og Ørland flystasjon 1974, og NT Vikna: Lauvøya 2009. Vi regner med at arten er mye oversett.&lt;/p&gt;</v>
          </cell>
          <cell r="DE1643" t="str">
            <v>Hvis arten ikke er hjemlig, er den kommet med ballastjord, som forurensning med korn (ett sted i ST Skaun), og med importerte hageplanter og andre gartnerivarer. Arten har egenspredning i hvert fall i Midt-Norge.</v>
          </cell>
          <cell r="DF1643" t="str">
            <v>Invasjonspotensialet er moderat, med usikkerhet ned til begrenset. Dette er en kombinasjon av moderat median levetid og en begrenset (med usikkerhet til låg) ekspansjonshastighet. Arten er etablert med 13 kjente forekomster (mørketall 5 gir muligens 65 forekomster), og trolig enten i ekspansjon eller med forventet ekspansjon med endret klima.</v>
          </cell>
          <cell r="DG1643" t="str">
            <v>Det er Ingen kjente negative økologiske effekter knyttet til arten.</v>
          </cell>
          <cell r="DH1643" t="str">
            <v>&lt;p&gt;Skroteveronika er, uansett om den er hjemlig, en fremmed plante kommet før 1800, eller en fremmed plante som definert i dette prosjektet, en konkurransesvak plante som bare medfører låg økologisk risiko i norsk natur, og bare som følge av invasjonspotensialet.&lt;/p&gt;</v>
          </cell>
          <cell r="DI1643">
            <v>3</v>
          </cell>
        </row>
        <row r="1644">
          <cell r="B1644" t="str">
            <v>Pimpinella major</v>
          </cell>
          <cell r="C1644" t="str">
            <v>(L.) Huds.</v>
          </cell>
          <cell r="D1644" t="str">
            <v>stor gjeldkarve</v>
          </cell>
          <cell r="E1644">
            <v>135406</v>
          </cell>
          <cell r="F1644">
            <v>100357</v>
          </cell>
          <cell r="G1644" t="str">
            <v>ExpertGroups/Karplanter/N</v>
          </cell>
          <cell r="H1644" t="str">
            <v>Karplanter</v>
          </cell>
          <cell r="I1644" t="str">
            <v>Karplanter</v>
          </cell>
          <cell r="J1644" t="str">
            <v>AlienSpecie</v>
          </cell>
          <cell r="N1644">
            <v>2</v>
          </cell>
          <cell r="Q1644">
            <v>1</v>
          </cell>
          <cell r="T1644" t="str">
            <v>LO</v>
          </cell>
          <cell r="U1644">
            <v>2</v>
          </cell>
          <cell r="V1644" t="str">
            <v>2A,1</v>
          </cell>
          <cell r="X1644">
            <v>2</v>
          </cell>
          <cell r="Y1644">
            <v>3</v>
          </cell>
          <cell r="Z1644">
            <v>1</v>
          </cell>
          <cell r="AA1644">
            <v>1886</v>
          </cell>
          <cell r="AB1644" t="str">
            <v>terrestrial</v>
          </cell>
          <cell r="AD1644" t="str">
            <v>origin</v>
          </cell>
          <cell r="AE1644" t="str">
            <v>yes</v>
          </cell>
          <cell r="AF1644" t="str">
            <v>unknown</v>
          </cell>
          <cell r="AG1644">
            <v>1886</v>
          </cell>
          <cell r="AH1644" t="str">
            <v>Bu Røyken: Hyggen, "Bukten"</v>
          </cell>
          <cell r="AI1644">
            <v>5</v>
          </cell>
          <cell r="AJ1644" t="str">
            <v>V</v>
          </cell>
          <cell r="AN1644">
            <v>3</v>
          </cell>
          <cell r="AO1644" t="str">
            <v>spreadNaturalDispersal,introductionTransportpollution</v>
          </cell>
          <cell r="AP1644" t="str">
            <v>OsA,Bu,Ve,Fi</v>
          </cell>
          <cell r="AQ1644">
            <v>52</v>
          </cell>
          <cell r="AR1644">
            <v>5</v>
          </cell>
          <cell r="AS1644">
            <v>260</v>
          </cell>
          <cell r="AT1644">
            <v>4000</v>
          </cell>
          <cell r="AU1644">
            <v>500</v>
          </cell>
          <cell r="AV1644">
            <v>50</v>
          </cell>
          <cell r="AW1644" t="str">
            <v>Ingen kjent effekt</v>
          </cell>
          <cell r="AX1644" t="str">
            <v>Ingen kjent effekt</v>
          </cell>
          <cell r="BC1644" t="str">
            <v>Ingen kjent effekt</v>
          </cell>
          <cell r="BD1644" t="str">
            <v>Ingen kjent effekt</v>
          </cell>
          <cell r="BE1644" t="str">
            <v>no</v>
          </cell>
          <cell r="BF1644" t="str">
            <v>no</v>
          </cell>
          <cell r="BK1644" t="str">
            <v>temperate_nemoral:Europe,Asia|subtropic_mediterranean:Europe</v>
          </cell>
          <cell r="BM1644" t="str">
            <v>temperate_boreal:Europe|temperate_nemoral:Europe,Asia|subtropic_mediterranean:Europe|unknown:NorthAndCentralAmerica</v>
          </cell>
          <cell r="BO1644">
            <v>3</v>
          </cell>
          <cell r="BR1644" t="str">
            <v>RedListCategoryLevel</v>
          </cell>
          <cell r="BT1644">
            <v>1</v>
          </cell>
          <cell r="BW1644" t="str">
            <v>SpreadYearlyIncreaseObservations</v>
          </cell>
          <cell r="BX1644">
            <v>38</v>
          </cell>
          <cell r="BY1644">
            <v>1</v>
          </cell>
          <cell r="CB1644" t="str">
            <v>T40,T35,T32,T4</v>
          </cell>
          <cell r="CC1644">
            <v>1</v>
          </cell>
          <cell r="CH1644">
            <v>1</v>
          </cell>
          <cell r="CM1644">
            <v>1</v>
          </cell>
          <cell r="CQ1644">
            <v>1</v>
          </cell>
          <cell r="CU1644">
            <v>1</v>
          </cell>
          <cell r="CX1644">
            <v>0</v>
          </cell>
          <cell r="CY1644">
            <v>1</v>
          </cell>
          <cell r="DB1644">
            <v>0</v>
          </cell>
          <cell r="DC1644" t="str">
            <v>&lt;p&gt;Stor gjeldkarve&lt;em&gt; Pimpinella major &lt;/em&gt;stammer fra Kaukasus og Europa nord til Sør-Skandinavia. Arten er en langlevd flerårig urt med frøreproduksjon. Delfruktene spres nokså passivt, kanskje litt med dyr. &lt;/p&gt;</v>
          </cell>
          <cell r="DD1644" t="str">
            <v>&lt;p&gt;Stor gjeldkarve ble funnet for første gang i Norge på gården Bukta i Hyggen i Bu Røyken i 1886. Funnet vakte en del oppsikt blant botanikere, og arten ble samlet 34 ganger fra samme forekomsten i perioden 1886-1942. Den var opplagt godt etablert ettersom forekomsten tålte så massiv innsamling. Forekomsten står utmerket fortsatt, i 2002 estimert til 200 rosetter. I 1932 ble arten funnet ved Tørkop fabrikker i Vf Svelvik, rett over fjorden fra Hyggen. Dette var et enkeltfunn inntil Tore Berg i 2003 fant tre godt etablerte forekomster i Tørkopp-Svelvik-området: her har arten tydeligvis stått i minst 70 år uten å bli gjenfunnet. I senere år er arten funnet i store mengder på mange steder i samme område og også over grensa til Drammen og i Hurum. Det tredje området i Norge der arten er etablert, er i Kirkenes-Bjørnevatn-området i Fi Sør-Varanger, der den ble først funnet i 1960, men opplagt har stått siden krigen. Den er nå funnet 3-4 steder ved gamle tyske militæranlegg og er opplagt kommet inn med tysk hestef&amp;#244:r. De tre norske forekomstgruppene har vært langvarige og noen av dem individrike (Røyken, Svelvik), men arten har ikke greidd å spre seg mye videre. Alle andre funn har vært av meget kortvarige forekomster. &lt;/p&gt;</v>
          </cell>
          <cell r="DE1644" t="str">
            <v>Arten er trolig kommet inn med grasfrø, kanskje fra Danmark-Sverige til Sør-Norge på 1800-tallet, fra Mellom-Europa til Finnmark med tysk hestef&amp;#244:r under andre verdenskrig.</v>
          </cell>
          <cell r="DF1644" t="str">
            <v>Invasjonspotensialet er begrenset, som en kombinasjon av moderat median levetid, men liten ekspansjonshastighet. Stor gjeldkarve er veletablert i Buskerud/Vestfold (Røyken, Drammen, Svelvik) og Finnmark (Sør-Varanger), kanskje også i Oslo, men har vært ustabil ellers. Den ekspanderer, men svært langsomt og nå bare ved egenspredning.</v>
          </cell>
          <cell r="DG1644" t="str">
            <v>Arten har ingen kjent negativ økologisk effekt.</v>
          </cell>
          <cell r="DH1644" t="str">
            <v>&lt;p&gt;Stor gjeldkarve vurderes til låg økologisk risiko, og bare på grunn av invasjonspotensialet.&lt;/p&gt;</v>
          </cell>
          <cell r="DI1644">
            <v>0</v>
          </cell>
        </row>
        <row r="1645">
          <cell r="B1645" t="str">
            <v>Galanthus x valentinei</v>
          </cell>
          <cell r="C1645" t="str">
            <v>Beck.</v>
          </cell>
          <cell r="E1645">
            <v>141535</v>
          </cell>
          <cell r="F1645">
            <v>170578</v>
          </cell>
          <cell r="G1645" t="str">
            <v>ExpertGroups/Karplanter/N</v>
          </cell>
          <cell r="H1645" t="str">
            <v>Karplanter</v>
          </cell>
          <cell r="I1645" t="str">
            <v>Karplanter</v>
          </cell>
          <cell r="J1645" t="str">
            <v>AlienSpecie</v>
          </cell>
          <cell r="N1645">
            <v>3</v>
          </cell>
          <cell r="Q1645">
            <v>1</v>
          </cell>
          <cell r="T1645" t="str">
            <v>LO</v>
          </cell>
          <cell r="U1645">
            <v>2</v>
          </cell>
          <cell r="V1645" t="str">
            <v>3A,1</v>
          </cell>
          <cell r="AA1645">
            <v>1911</v>
          </cell>
          <cell r="AB1645" t="str">
            <v>terrestrial</v>
          </cell>
          <cell r="AD1645" t="str">
            <v>unknown</v>
          </cell>
          <cell r="AE1645" t="str">
            <v>no</v>
          </cell>
          <cell r="AF1645" t="str">
            <v>unknown</v>
          </cell>
          <cell r="AG1645">
            <v>1911</v>
          </cell>
          <cell r="AH1645" t="str">
            <v>VA Mandal</v>
          </cell>
          <cell r="AI1645">
            <v>5</v>
          </cell>
          <cell r="AJ1645" t="str">
            <v>V</v>
          </cell>
          <cell r="AL1645">
            <v>1</v>
          </cell>
          <cell r="AM1645" t="str">
            <v>importDirect</v>
          </cell>
          <cell r="AN1645">
            <v>4</v>
          </cell>
          <cell r="AO1645" t="str">
            <v>introductionEscaped,spreadNaturalDispersal</v>
          </cell>
          <cell r="AP1645" t="str">
            <v>Øs,OsA,Bu,Ve,Aa,Va,Ro,Ho</v>
          </cell>
          <cell r="AQ1645">
            <v>48</v>
          </cell>
          <cell r="AR1645">
            <v>5</v>
          </cell>
          <cell r="AS1645">
            <v>240</v>
          </cell>
          <cell r="AT1645">
            <v>44000</v>
          </cell>
          <cell r="AU1645">
            <v>500</v>
          </cell>
          <cell r="AV1645">
            <v>100</v>
          </cell>
          <cell r="AW1645" t="str">
            <v>Ingen kjent effekt</v>
          </cell>
          <cell r="AX1645" t="str">
            <v>Ingen kjent effekt</v>
          </cell>
          <cell r="BC1645" t="str">
            <v>Ingen kjent effekt</v>
          </cell>
          <cell r="BD1645" t="str">
            <v>Ingen kjent effekt</v>
          </cell>
          <cell r="BE1645" t="str">
            <v>no</v>
          </cell>
          <cell r="BF1645" t="str">
            <v>no</v>
          </cell>
          <cell r="BG1645" t="str">
            <v>V</v>
          </cell>
          <cell r="BK1645" t="str">
            <v>unknown:Europe</v>
          </cell>
          <cell r="BM1645" t="str">
            <v>temperate_nemoral:Europe</v>
          </cell>
          <cell r="BO1645">
            <v>3</v>
          </cell>
          <cell r="BR1645" t="str">
            <v>RedListCategoryLevel</v>
          </cell>
          <cell r="BT1645">
            <v>2</v>
          </cell>
          <cell r="BW1645" t="str">
            <v>SpreadYearlyIncreaseCalculatedExpansionSpeed</v>
          </cell>
          <cell r="BX1645">
            <v>91.49</v>
          </cell>
          <cell r="BY1645">
            <v>1</v>
          </cell>
          <cell r="CB1645" t="str">
            <v>T4,T30,T32,T40,T43</v>
          </cell>
          <cell r="CC1645">
            <v>1</v>
          </cell>
          <cell r="CH1645">
            <v>1</v>
          </cell>
          <cell r="CM1645">
            <v>1</v>
          </cell>
          <cell r="CQ1645">
            <v>1</v>
          </cell>
          <cell r="CU1645">
            <v>1</v>
          </cell>
          <cell r="CX1645">
            <v>0</v>
          </cell>
          <cell r="CY1645">
            <v>1</v>
          </cell>
          <cell r="DB1645">
            <v>0</v>
          </cell>
          <cell r="DC1645" t="str">
            <v>Snøklokke-arten &lt;i&gt;Galanthus &lt;/i&gt;x &lt;i&gt;valentinei&lt;/i&gt; er en hybrid mellom to sørøsteuropeiske arter, vanlig snøklokke &lt;i&gt;G. nivalis&lt;/i&gt; og arten &lt;i&gt;G. plicatus&lt;/i&gt;. Den er en flerårig urt som formerer seg med frø og som har sterkt klonal formering ved deling av lauker. Den er funnet i plener, veikanter, kratt og skogkanter, til dels inn i flommarkskog.</v>
          </cell>
          <cell r="DD1645" t="str">
            <v>Første dokumenterte funn av denne snøklokke-arten er fra VA Mandal i 1911, og med svært få funn fram til en økning fra 1980-åra. Arten er nå funnet på spredte steder i de sørlige kystfylkene fra Østfold til Sogn og Fjordane, men T. Tyler som har revidert snøklokke-materialet for Flora Nordica (upublisert), mener at store deler av de dyrkete og forvillete plantene som er ført til arten &lt;i&gt;G. nivalis&lt;/i&gt;, kanskje heller hører til &lt;i&gt;G. &lt;/i&gt;x &lt;i&gt;valentinei&lt;/i&gt;.</v>
          </cell>
          <cell r="DE1645" t="str">
            <v>Arten er innført som hageplante og sprer seg med frø (maurspredning over korte distanser) og ved utkast fra hager.</v>
          </cell>
          <cell r="DF1645" t="str">
            <v>Invasjonspotensialet er moderat, en kombinasjon av moderat lang median levetid og begrenset ekspansjonshastighet. Begge delene, og spesielt forekomstarealet som ligger til grunn for beregningen av median levetid, kan være sterkt undervurdert fordi planten bare helt nylig er forsøkt skilt ut fra den langt vanligere snøklokke &lt;i&gt;G. nivalis&lt;/i&gt;.</v>
          </cell>
          <cell r="DG1645" t="str">
            <v>Ingen kjent negativ økologisk effekt er knyttet til arten. Snøklokkene kan danne store, tette bestander, men de visner ned før det meste annet i naturen begynner å vokse og fortrenger svært lite.</v>
          </cell>
          <cell r="DH1645" t="str">
            <v>&lt;i&gt;Galanthus &lt;/i&gt;x &lt;i&gt;valentinei &lt;/i&gt;vurderes til låg økologisk risiko, og utelukkende på grunn av invasjonspotensialet.</v>
          </cell>
          <cell r="DI1645">
            <v>0</v>
          </cell>
        </row>
        <row r="1646">
          <cell r="B1646" t="str">
            <v>Securigera varia</v>
          </cell>
          <cell r="C1646" t="str">
            <v>(L.) Lassen</v>
          </cell>
          <cell r="D1646" t="str">
            <v>kronvikke</v>
          </cell>
          <cell r="E1646">
            <v>137564</v>
          </cell>
          <cell r="F1646">
            <v>102034</v>
          </cell>
          <cell r="G1646" t="str">
            <v>ExpertGroups/Karplanter/N</v>
          </cell>
          <cell r="H1646" t="str">
            <v>Karplanter</v>
          </cell>
          <cell r="I1646" t="str">
            <v>Karplanter</v>
          </cell>
          <cell r="J1646" t="str">
            <v>AlienSpecie</v>
          </cell>
          <cell r="N1646">
            <v>2</v>
          </cell>
          <cell r="O1646" t="str">
            <v>V</v>
          </cell>
          <cell r="Q1646">
            <v>1</v>
          </cell>
          <cell r="T1646" t="str">
            <v>LO</v>
          </cell>
          <cell r="U1646">
            <v>2</v>
          </cell>
          <cell r="V1646" t="str">
            <v>2A,1</v>
          </cell>
          <cell r="W1646" t="str">
            <v>NK</v>
          </cell>
          <cell r="X1646">
            <v>2</v>
          </cell>
          <cell r="Y1646">
            <v>2</v>
          </cell>
          <cell r="Z1646">
            <v>1</v>
          </cell>
          <cell r="AA1646">
            <v>1882</v>
          </cell>
          <cell r="AB1646" t="str">
            <v>terrestrial</v>
          </cell>
          <cell r="AD1646" t="str">
            <v>origin,unknown</v>
          </cell>
          <cell r="AE1646" t="str">
            <v>yes</v>
          </cell>
          <cell r="AF1646" t="str">
            <v>unknown</v>
          </cell>
          <cell r="AG1646">
            <v>1892</v>
          </cell>
          <cell r="AH1646" t="str">
            <v>Oslo: Bygdøy, "hvor den engang har vært dyrket"</v>
          </cell>
          <cell r="AI1646">
            <v>5</v>
          </cell>
          <cell r="AJ1646" t="str">
            <v>V</v>
          </cell>
          <cell r="AL1646">
            <v>2</v>
          </cell>
          <cell r="AM1646" t="str">
            <v>importDirect</v>
          </cell>
          <cell r="AN1646">
            <v>5</v>
          </cell>
          <cell r="AO1646" t="str">
            <v>introductionEscaped,introductionTransportpollution,introductionStowaway,spreadNaturalDispersal</v>
          </cell>
          <cell r="AP1646" t="str">
            <v>Øs,OsA,Bu,Ve,Te,Aa,Va,Ro,Ho,St</v>
          </cell>
          <cell r="AQ1646">
            <v>60</v>
          </cell>
          <cell r="AR1646">
            <v>4</v>
          </cell>
          <cell r="AS1646">
            <v>240</v>
          </cell>
          <cell r="AT1646">
            <v>119000</v>
          </cell>
          <cell r="AU1646">
            <v>120</v>
          </cell>
          <cell r="AV1646">
            <v>100</v>
          </cell>
          <cell r="AW1646" t="str">
            <v>Ingen kjent effekt</v>
          </cell>
          <cell r="AX1646" t="str">
            <v>Ingen kjent effekt</v>
          </cell>
          <cell r="BC1646" t="str">
            <v>Ingen kjent effekt</v>
          </cell>
          <cell r="BD1646" t="str">
            <v>Ingen kjent effekt</v>
          </cell>
          <cell r="BE1646" t="str">
            <v>no</v>
          </cell>
          <cell r="BF1646" t="str">
            <v>no</v>
          </cell>
          <cell r="BG1646" t="str">
            <v>V</v>
          </cell>
          <cell r="BK1646" t="str">
            <v>temperate_nemoral:Europe,Asia|subtropic_mediterranean:Europe,Asia</v>
          </cell>
          <cell r="BM1646" t="str">
            <v>temperate_nemoral:Europe,Asia,Oceania,NorthAndCentralAmerica|temperate_dry:Asia,NorthAndCentralAmerica|subtropic_mediterranean:Europe,Asia,Oceania,NorthAndCentralAmerica</v>
          </cell>
          <cell r="BO1646">
            <v>3</v>
          </cell>
          <cell r="BQ1646" t="str">
            <v>X</v>
          </cell>
          <cell r="BR1646" t="str">
            <v>RedListCategoryLevel</v>
          </cell>
          <cell r="BT1646">
            <v>1</v>
          </cell>
          <cell r="BW1646" t="str">
            <v>SpreadYearlyIncreaseCalculatedExpansionSpeed</v>
          </cell>
          <cell r="BX1646">
            <v>0</v>
          </cell>
          <cell r="BY1646">
            <v>1</v>
          </cell>
          <cell r="CB1646" t="str">
            <v>T32,T35,T39,T43,T40</v>
          </cell>
          <cell r="CC1646">
            <v>1</v>
          </cell>
          <cell r="CH1646">
            <v>1</v>
          </cell>
          <cell r="CM1646">
            <v>1</v>
          </cell>
          <cell r="CQ1646">
            <v>1</v>
          </cell>
          <cell r="CU1646">
            <v>1</v>
          </cell>
          <cell r="CX1646">
            <v>0</v>
          </cell>
          <cell r="CY1646">
            <v>1</v>
          </cell>
          <cell r="DB1646">
            <v>0</v>
          </cell>
          <cell r="DC1646" t="str">
            <v>Kronvikke &lt;i&gt;Securigera varia&lt;/i&gt; er en flerårig urt fra Mellom- og Sør-Europa og Vest-Asia. Den reproduserer med frø. Norsk opptreden tyder på at den har frøbank, til dels langlevd. Spredningen av frøene er nokså passiv og over små avstander.</v>
          </cell>
          <cell r="DD1646" t="str">
            <v>&lt;p&gt;Kronvikke er kommet inn på minst fire vis, med ballastjord rundt 1890-1910 (i hvert fall i Østfold, Oslo/Akershus, Vestfold og trolig Aust-Agder), som dyrket f&amp;#244:rplante og som prydplante (bl.a. første funnet som etablert, på Bygdøy i Oslo 1892), og ved møller fra starten av 1900-tallet (i Oslo, Telemark, Vest-Agder, Rogaland, Hordaland og Sør-Trøndelag). Arten har hatt en jamn eller litt synkende funnfrekvens per 20 år siden 1900, en kombinasjon av nyinnførsler / nyforvillinger og etableringer og utdøen av eldre forekomster. Samtidig har den generelle funnfrekvensen for planter økt sterkt, slik at kronvikke reelt sett blir funnet mye sjeldnere enn før. Arten har vært etablert over lang tid på mange steder, og er det fortsatt, opplagt med lokal reproduksjon, men med liten spredning ut fra etableringsstedene. Langvarige etableringer på 20 år eller mer er dokumentert for 14 lokaliteter. De mest langvarige har vært (med observasjonsår i parentes): Te Skien: Bøle mølle i minst 110 år (1905-2015), ST Skaun: Buvik, Pienes mølle i minst 87 år (1918-1957 og 2004), Øf Fredrikstad Glombo ballastplass i minst 80 år (1936-2016), Ro Strand: Tou mølle i minst 71 år (1919-1989), Ho Bergen: Hegrenes mølle i minst 72 år (1908-1980), og Vf Larvik: Svenner, kanskje gammel ballast, i minst 77 år (1938-2015). Arten er likevel i tilbakegang nå som innførselen med korn og ballastjord har stoppet opp.&lt;/p&gt;</v>
          </cell>
          <cell r="DE1646" t="str">
            <v>Arten er innført som blindpassasjer med ballastjord, som forurensning i korn, som f&amp;#244:rplante i eng, og som prydplante. Den har etablert seg mange steder i Norge, men liten egenspredning.</v>
          </cell>
          <cell r="DF1646" t="str">
            <v>Invasjonspotensialet er begrenset, med usikkerhet til lite, som en kombinasjon av moderat (til begrenset) median levetid, men ingen (eller negativ) ekspansjon.</v>
          </cell>
          <cell r="DG1646" t="str">
            <v>Ingen kjent negativ økologisk effekt er knyttet til arten.</v>
          </cell>
          <cell r="DH1646" t="str">
            <v>&lt;p&gt;Kronvikke vurderes til låg økologisk risiko, med usikkerhet til ingen kjent risiko. Dens etableringssteder er skrotemark i vid betydning, ved industrianlegg (særlig møller) og i havneområder. Langvarige etableringer på 20 år eller mer er dokumentert for 11 lokaliteter. Arten er likevel i langsom tilbakegang nå som innførselen har stoppet opp.&lt;/p&gt;</v>
          </cell>
          <cell r="DI1646">
            <v>0</v>
          </cell>
        </row>
        <row r="1647">
          <cell r="B1647" t="str">
            <v>Amsinckia menziesii</v>
          </cell>
          <cell r="C1647" t="str">
            <v>(Lehm.) A.Nelson &amp; J.F.Macbr.</v>
          </cell>
          <cell r="D1647" t="str">
            <v>gullurt</v>
          </cell>
          <cell r="E1647">
            <v>130296</v>
          </cell>
          <cell r="F1647">
            <v>127911</v>
          </cell>
          <cell r="G1647" t="str">
            <v>ExpertGroups/Karplanter/N</v>
          </cell>
          <cell r="H1647" t="str">
            <v>Karplanter</v>
          </cell>
          <cell r="I1647" t="str">
            <v>Karplanter</v>
          </cell>
          <cell r="J1647" t="str">
            <v>AlienSpecie</v>
          </cell>
          <cell r="N1647">
            <v>2</v>
          </cell>
          <cell r="P1647" t="str">
            <v>V</v>
          </cell>
          <cell r="Q1647">
            <v>1</v>
          </cell>
          <cell r="T1647" t="str">
            <v>LO</v>
          </cell>
          <cell r="U1647">
            <v>2</v>
          </cell>
          <cell r="V1647" t="str">
            <v>2AB,1</v>
          </cell>
          <cell r="X1647">
            <v>2</v>
          </cell>
          <cell r="Y1647">
            <v>2</v>
          </cell>
          <cell r="Z1647">
            <v>1</v>
          </cell>
          <cell r="AA1647">
            <v>1910</v>
          </cell>
          <cell r="AB1647" t="str">
            <v>terrestrial</v>
          </cell>
          <cell r="AD1647" t="str">
            <v>origin,unknown</v>
          </cell>
          <cell r="AE1647" t="str">
            <v>no</v>
          </cell>
          <cell r="AF1647" t="str">
            <v>unknown</v>
          </cell>
          <cell r="AG1647">
            <v>1990</v>
          </cell>
          <cell r="AH1647" t="str">
            <v>Oslo: Tøyen</v>
          </cell>
          <cell r="AI1647">
            <v>1</v>
          </cell>
          <cell r="AJ1647" t="str">
            <v>V</v>
          </cell>
          <cell r="AN1647">
            <v>4</v>
          </cell>
          <cell r="AO1647" t="str">
            <v>introductionTransportpollution,spreadStowaway,spreadNaturalDispersal</v>
          </cell>
          <cell r="AP1647" t="str">
            <v>Øs,OsA,Op,Ve</v>
          </cell>
          <cell r="AQ1647">
            <v>60</v>
          </cell>
          <cell r="AR1647">
            <v>4</v>
          </cell>
          <cell r="AS1647">
            <v>240</v>
          </cell>
          <cell r="AT1647">
            <v>9000</v>
          </cell>
          <cell r="AU1647">
            <v>360</v>
          </cell>
          <cell r="AV1647">
            <v>100</v>
          </cell>
          <cell r="AW1647" t="str">
            <v>Ingen kjent effekt</v>
          </cell>
          <cell r="AX1647" t="str">
            <v>Vurdert lokalt (i søndre Vestfold) som et plagsomt ugras i åkrer. Bekjempes ved sprøyting.</v>
          </cell>
          <cell r="BC1647" t="str">
            <v>Ingen kjent effekt</v>
          </cell>
          <cell r="BD1647" t="str">
            <v>Ingen kjent effekt</v>
          </cell>
          <cell r="BE1647" t="str">
            <v>no</v>
          </cell>
          <cell r="BF1647" t="str">
            <v>no</v>
          </cell>
          <cell r="BG1647" t="str">
            <v>V</v>
          </cell>
          <cell r="BK1647" t="str">
            <v>temperate_nemoral:NorthAndCentralAmerica|temperate_dry:NorthAndCentralAmerica|subtropic_mediterranean:NorthAndCentralAmerica</v>
          </cell>
          <cell r="BM1647" t="str">
            <v>temperate_nemoral:Europe,NorthAndCentralAmerica|temperate_dry:NorthAndCentralAmerica|subtropic_mediterranean:Europe,NorthAndCentralAmerica|subtropic_caperegion:Africa</v>
          </cell>
          <cell r="BO1647">
            <v>2</v>
          </cell>
          <cell r="BP1647" t="str">
            <v>X</v>
          </cell>
          <cell r="BR1647" t="str">
            <v>RedListCategoryLevel</v>
          </cell>
          <cell r="BT1647">
            <v>2</v>
          </cell>
          <cell r="BW1647" t="str">
            <v>SpreadYearlyIncreaseObservations</v>
          </cell>
          <cell r="BX1647">
            <v>137</v>
          </cell>
          <cell r="BY1647">
            <v>1</v>
          </cell>
          <cell r="CB1647" t="str">
            <v>T44,T43,T42,T41</v>
          </cell>
          <cell r="CC1647">
            <v>1</v>
          </cell>
          <cell r="CH1647">
            <v>1</v>
          </cell>
          <cell r="CM1647">
            <v>1</v>
          </cell>
          <cell r="CQ1647">
            <v>1</v>
          </cell>
          <cell r="CU1647">
            <v>1</v>
          </cell>
          <cell r="CX1647">
            <v>0</v>
          </cell>
          <cell r="CY1647">
            <v>1</v>
          </cell>
          <cell r="DB1647">
            <v>0</v>
          </cell>
          <cell r="DC1647" t="str">
            <v>Begergullurt &lt;i&gt;Amsinckia menziesii&lt;/i&gt; er en småvokst, ettårig art med frøreproduksjon. Den stammer fra vestlige Nord-Amerika, med utbredelse fra sørligst i Alaska sør til grensa mot Mexico, og den er den mest hardføre arten i slekta. I vår behandling inkluderer den to arter som ble behandlet separat ved forrige vurdering av fremmede arter i 2012: &lt;i&gt;A. micrantha&lt;/i&gt; (gullurt) og &lt;i&gt;A. retrorsa&lt;/i&gt; (da som begergullurt).</v>
          </cell>
          <cell r="DD1647" t="str">
            <v>Arten ble først funnet på ballastplassen Øra i Øf Fredrikstad i 1910. Siden hadde den bare svært spredte funn ved Torshov mølle i Oslo i 1915 og ved et gartneri det det ble brukt mølleavfall som gjødsel på Grefsen i Oslo i 1929. I 1969 ble den funnet på ei nysådd plen på Blindern i Oslo. På begynnelsen av 1990-tallet ble den funnet med reproduserende bestand, først i Botanisk hage i Oslo i 1990, deretter fra 1993 på flere steder i Vf Larvik i åkrer, og etterhvert som et plagsomt åkerugras. Senere er det gjort flere funn på nysådde steder i Østfold og søndre Oppland og også utafor Larvik i Vestfold.</v>
          </cell>
          <cell r="DE1647" t="str">
            <v>Arten er kommet inn som forurensning i korn, grasfrø og kanskje grønnsakfrø, kanskje også med ballastjord (det første funnet i 1910). Videre spredning skjer trolig med landbruksredskaper og ved transport av avlinger.</v>
          </cell>
          <cell r="DF1647" t="str">
            <v>Arten har et visst invasjonspotensial (begrenset, med usikkerhet til moderat), men bare i åker. Median levetid er begrenset (til moderat) mens ekspansjonshastigheten er begrenset(100-150 m/år).</v>
          </cell>
          <cell r="DG1647" t="str">
            <v>Ingen kjent negativ økologisk effekt er knyttet til arten.</v>
          </cell>
          <cell r="DH1647" t="str">
            <v>Begergullurt vudreres til låg økologisk risiko, og bare på grunn av invasjonspotensialet. Arten er et nytt, nå trolig stabilt element i norsk flora, men gjør ingen påviselig økologisk skade sjøl om den kan opptre i så store mengder at den nedsetter avlinger. Den forventes å økte i utbredelse og mengde med varmere klima og lengre sesonger.</v>
          </cell>
          <cell r="DI1647">
            <v>1</v>
          </cell>
        </row>
        <row r="1648">
          <cell r="B1648" t="str">
            <v>Cicerbita plumieri</v>
          </cell>
          <cell r="C1648" t="str">
            <v>(L.) Kirschl.</v>
          </cell>
          <cell r="D1648" t="str">
            <v>alpeturt</v>
          </cell>
          <cell r="E1648">
            <v>131819</v>
          </cell>
          <cell r="F1648">
            <v>100507</v>
          </cell>
          <cell r="G1648" t="str">
            <v>ExpertGroups/Karplanter/N</v>
          </cell>
          <cell r="H1648" t="str">
            <v>Karplanter</v>
          </cell>
          <cell r="I1648" t="str">
            <v>Karplanter</v>
          </cell>
          <cell r="J1648" t="str">
            <v>AlienSpecie</v>
          </cell>
          <cell r="N1648">
            <v>3</v>
          </cell>
          <cell r="Q1648">
            <v>2</v>
          </cell>
          <cell r="T1648" t="str">
            <v>LO</v>
          </cell>
          <cell r="U1648">
            <v>2</v>
          </cell>
          <cell r="V1648" t="str">
            <v>3A,2E</v>
          </cell>
          <cell r="X1648">
            <v>4</v>
          </cell>
          <cell r="Y1648">
            <v>4</v>
          </cell>
          <cell r="Z1648">
            <v>2</v>
          </cell>
          <cell r="AA1648">
            <v>1973</v>
          </cell>
          <cell r="AB1648" t="str">
            <v>terrestrial</v>
          </cell>
          <cell r="AD1648" t="str">
            <v>unknown</v>
          </cell>
          <cell r="AE1648" t="str">
            <v>yes</v>
          </cell>
          <cell r="AF1648" t="str">
            <v>unknown</v>
          </cell>
          <cell r="AG1648">
            <v>1973</v>
          </cell>
          <cell r="AH1648" t="str">
            <v>Ro Tysvær: Førlandsvågen</v>
          </cell>
          <cell r="AI1648">
            <v>10</v>
          </cell>
          <cell r="AJ1648" t="str">
            <v>V</v>
          </cell>
          <cell r="AL1648">
            <v>1</v>
          </cell>
          <cell r="AM1648" t="str">
            <v>importDirect</v>
          </cell>
          <cell r="AN1648">
            <v>2</v>
          </cell>
          <cell r="AO1648" t="str">
            <v>introductionEscaped,spreadNaturalDispersal</v>
          </cell>
          <cell r="AP1648" t="str">
            <v>Va,Ro,Ho,Mr</v>
          </cell>
          <cell r="AQ1648">
            <v>40</v>
          </cell>
          <cell r="AR1648">
            <v>6</v>
          </cell>
          <cell r="AS1648">
            <v>240</v>
          </cell>
          <cell r="AT1648">
            <v>27200</v>
          </cell>
          <cell r="AU1648">
            <v>480</v>
          </cell>
          <cell r="AV1648">
            <v>20</v>
          </cell>
          <cell r="AW1648" t="str">
            <v>Ingen kjent effekt</v>
          </cell>
          <cell r="AX1648" t="str">
            <v>Ingen kjent effekt</v>
          </cell>
          <cell r="BC1648" t="str">
            <v>Ingen kjent effekt</v>
          </cell>
          <cell r="BD1648" t="str">
            <v>Ingen kjent effekt</v>
          </cell>
          <cell r="BE1648" t="str">
            <v>no</v>
          </cell>
          <cell r="BF1648" t="str">
            <v>no</v>
          </cell>
          <cell r="BG1648" t="str">
            <v>V</v>
          </cell>
          <cell r="BK1648" t="str">
            <v>temperate_nemoral:Europe|subtropic_mediterranean:Europe</v>
          </cell>
          <cell r="BM1648" t="str">
            <v>temperate_nemoral:Europe|subtropic_mediterranean:Europe</v>
          </cell>
          <cell r="BO1648">
            <v>3</v>
          </cell>
          <cell r="BR1648" t="str">
            <v>RedListCategoryLevel</v>
          </cell>
          <cell r="BT1648">
            <v>2</v>
          </cell>
          <cell r="BW1648" t="str">
            <v>SpreadYearlyIncreaseObservations</v>
          </cell>
          <cell r="BX1648">
            <v>76</v>
          </cell>
          <cell r="BY1648">
            <v>1</v>
          </cell>
          <cell r="CB1648" t="str">
            <v>T4-C-3,T4-C-17,T4-C-18,T40,T42</v>
          </cell>
          <cell r="CC1648">
            <v>1</v>
          </cell>
          <cell r="CH1648">
            <v>2</v>
          </cell>
          <cell r="CL1648" t="str">
            <v>T4-C-3,T4-C-17,T4-C-18</v>
          </cell>
          <cell r="CM1648">
            <v>1</v>
          </cell>
          <cell r="CQ1648">
            <v>1</v>
          </cell>
          <cell r="CU1648">
            <v>1</v>
          </cell>
          <cell r="CX1648">
            <v>0</v>
          </cell>
          <cell r="CY1648">
            <v>1</v>
          </cell>
          <cell r="DB1648">
            <v>0</v>
          </cell>
          <cell r="DC1648" t="str">
            <v>Alpeturt &lt;em&gt;Cicerbita plumieri &lt;/em&gt;er en langlevd flerårig urt fra fjellstrøk i Mellom- og Sør-Europa (Vest-Alpene, Massif Central, Pyreneene). Den har klonal vekst og rikelig blomstring og frøreproduksjon. Fruktene vindspres over middels distanser, kanskje noen hundre meter eller mer.</v>
          </cell>
          <cell r="DD1648" t="str">
            <v>&lt;p&gt;Alpeturt synes å være på vei inn i norsk natur, med første funn i Ro Tysvær i 1973 og rask økning i perioden 1981-2000. Det er bare ett funn etter 2000, i VA Lindesnes, men vi antar at det skyldes mangelen på botanisk aktivitet i utmarka på vestre Sørlandet og helt generelt i Vestlandsfylkene. Arten er noe spesiell ved at den sjelden er observert i hager, men først og fremst blir sett i skogen. Den ser dermed ut til å naturaliseres direkte ut fra dyrkningsstedene. Arten kommer fra Pyreneene, Massif Central (midt i Frankrike) og Vest-Alpene og synes å ha sitt potensial på Sørvestlandet og Vestlandet, gjerne litt inne i landet med store snøfall, men ikke for kalde vintre. Den er foreløpig funnet fra Vest-Agder til Møre (med gap i Sogn og Fjordane). Den har et meget stort potensial for videre ekspansjon.&lt;/p&gt;</v>
          </cell>
          <cell r="DE1648" t="str">
            <v>Arten er trolig innført som hageplante og blitt spredt med frø direkte ut i skog og mark. Et problem er at vi ikke kjenner til den i hager, men kunnskapen om det botaniske innholdet både i hager og i naturen på Sørvestlandet og Vestlandet i nyere tid er meget mangelfull.</v>
          </cell>
          <cell r="DF1648" t="str">
            <v>Arten vurderes til et moderat invasjonspotensial, bygd på en antatt moderat median levetid, men begrenset ekspansjonshastighet (som kan være mye større fordi planter knapt registreres på Vestlandet i dag). Arten er bare kjent med relativt få etablerte forekomster, men den kan allerede være langt mer utbredt enn våre data tilsier. Det finnes knapt observasjoner eller innsamlinger fra de områdene der den forekommer fra de siste 40 årene.</v>
          </cell>
          <cell r="DG1648" t="str">
            <v>Alpeturt vurderes å ha en liten økologisk effekt ved at den er stor og fortrenger andre planter i de naturtypene der den forekommer. Den er sjelden funnet på skrotemark (sterkt endret fastmark): det virker som den direkte inntar næringsrik skog (lågurt-, høgstaude- og storbregneskog). Arten vil kunne ha stor fortrengningseffekt dersom den blir (eller allerede er) mer hyppig, men er foreløpig bare kjent som for sjelden til at vi passerer terskelverdiene i de fleste aktuelle kriterier. Naturtypene som den inntar, er ikke spesielt rike på sårbare og truete andre planter, men nesten intet er kjent om alpeturt og dens mulige virkninger. Det er lite å hente fra andre land: Norge synes å være det eneste landet der den er naturalisert, ved siden av Skottland der det er angitt mange forekomster (Gbif).</v>
          </cell>
          <cell r="DH1648" t="str">
            <v>&lt;p&gt;Alpeturt vurderes til låg økologisk risiko. Arten er observert i gjengroende eng, bratt beitemark, bjørkeskog, eng nær bergvegg, skogkant etc. (tekst fra herbarie-etiketter), men informasjonen er stort sett vanskelig å omsette til NiN-systemet. Den kan forventes å bli (eller allerede å være) ekspansiv i kantsoner og i middels rik skog og kan forventes å ha en viss (begrenset) fortrengningseffekt. Foreløpig kvalifiserer dette ikke til noen større økologisk risiko, men arten bør følges med. Dersom den viser seg å være mer utbredt enn antatt i dag, beveger den seg fort over til kategorien høg risiko. Ved forrige vurderingsrunde ble den også vurdert til høg risiko, men bygd på et høgere estimat for ekspansjonshastighet. Endring i invasjonspotensial skyldes endret beregningsmåte for både ekspansjon og levetid.&lt;/p&gt;</v>
          </cell>
          <cell r="DI1648">
            <v>0</v>
          </cell>
        </row>
        <row r="1649">
          <cell r="B1649" t="str">
            <v>Picris hieracioides villarsii</v>
          </cell>
          <cell r="C1649" t="str">
            <v>(Jord.) Nyman</v>
          </cell>
          <cell r="D1649" t="str">
            <v>bitterblom</v>
          </cell>
          <cell r="E1649">
            <v>135384</v>
          </cell>
          <cell r="F1649">
            <v>100770</v>
          </cell>
          <cell r="G1649" t="str">
            <v>ExpertGroups/Karplanter/N</v>
          </cell>
          <cell r="H1649" t="str">
            <v>Karplanter</v>
          </cell>
          <cell r="I1649" t="str">
            <v>Karplanter</v>
          </cell>
          <cell r="J1649" t="str">
            <v>AlienSpecie</v>
          </cell>
          <cell r="N1649">
            <v>3</v>
          </cell>
          <cell r="Q1649">
            <v>1</v>
          </cell>
          <cell r="T1649" t="str">
            <v>LO</v>
          </cell>
          <cell r="U1649">
            <v>2</v>
          </cell>
          <cell r="V1649" t="str">
            <v>3AB,1</v>
          </cell>
          <cell r="AA1649">
            <v>1885</v>
          </cell>
          <cell r="AB1649" t="str">
            <v>terrestrial</v>
          </cell>
          <cell r="AD1649" t="str">
            <v>origin,unknown</v>
          </cell>
          <cell r="AE1649" t="str">
            <v>yes</v>
          </cell>
          <cell r="AF1649" t="str">
            <v>unknown</v>
          </cell>
          <cell r="AG1649">
            <v>1994</v>
          </cell>
          <cell r="AH1649" t="str">
            <v>ST Trondheim: Ranheim</v>
          </cell>
          <cell r="AI1649">
            <v>3</v>
          </cell>
          <cell r="AJ1649" t="str">
            <v>V</v>
          </cell>
          <cell r="AN1649">
            <v>5</v>
          </cell>
          <cell r="AO1649" t="str">
            <v>introductionStowaway,introductionTransportpollution,spreadNaturalDispersal,spreadStowaway</v>
          </cell>
          <cell r="AP1649" t="str">
            <v>Ve,St</v>
          </cell>
          <cell r="AQ1649">
            <v>48</v>
          </cell>
          <cell r="AR1649">
            <v>5</v>
          </cell>
          <cell r="AS1649">
            <v>240</v>
          </cell>
          <cell r="AT1649">
            <v>7200</v>
          </cell>
          <cell r="AU1649">
            <v>720</v>
          </cell>
          <cell r="AV1649">
            <v>100</v>
          </cell>
          <cell r="AW1649" t="str">
            <v>Ingen kjent effekt</v>
          </cell>
          <cell r="AX1649" t="str">
            <v>Ingen kjent effekt</v>
          </cell>
          <cell r="BC1649" t="str">
            <v>Ingen kjent effekt</v>
          </cell>
          <cell r="BD1649" t="str">
            <v>Ingen kjent effekt</v>
          </cell>
          <cell r="BE1649" t="str">
            <v>no</v>
          </cell>
          <cell r="BF1649" t="str">
            <v>no</v>
          </cell>
          <cell r="BK1649" t="str">
            <v>temperate_nemoral:Europe,Asia|temperate_dry:Europe,Asia|subtropic_mediterranean:Europe,Asia</v>
          </cell>
          <cell r="BM1649" t="str">
            <v>temperate_boreal:Europe,Asia|temperate_nemoral:Europe,Asia,Oceania,NorthAndCentralAmerica|temperate_dry:Europe,Asia|subtropic_mediterranean:Europe,Asia,Oceania</v>
          </cell>
          <cell r="BO1649">
            <v>3</v>
          </cell>
          <cell r="BR1649" t="str">
            <v>RedListCategoryLevel</v>
          </cell>
          <cell r="BT1649">
            <v>3</v>
          </cell>
          <cell r="BW1649" t="str">
            <v>SpreadYearlyIncreaseObservations</v>
          </cell>
          <cell r="BX1649">
            <v>256</v>
          </cell>
          <cell r="BY1649">
            <v>1</v>
          </cell>
          <cell r="CB1649" t="str">
            <v>T35,T40</v>
          </cell>
          <cell r="CC1649">
            <v>1</v>
          </cell>
          <cell r="CH1649">
            <v>1</v>
          </cell>
          <cell r="CM1649">
            <v>1</v>
          </cell>
          <cell r="CQ1649">
            <v>1</v>
          </cell>
          <cell r="CU1649">
            <v>1</v>
          </cell>
          <cell r="CX1649">
            <v>0</v>
          </cell>
          <cell r="CY1649">
            <v>1</v>
          </cell>
          <cell r="DB1649">
            <v>0</v>
          </cell>
          <cell r="DC1649" t="str">
            <v>&lt;p&gt;Bitterblom&lt;em&gt; Picris hieracioides &lt;/em&gt;subsp. &lt;em&gt;villarsii &lt;/em&gt;stammer fra Europa nord til Sør-Skandinavia og fra Vest-Asia. Den er en kortlevd flerårig urt med frøreproduksjon. &lt;/p&gt;</v>
          </cell>
          <cell r="DD1649" t="str">
            <v>&lt;p&gt;Arten kom først inn med ballastjord 1885-1907 (Øf Fredrikstad: Torp, Oslo: Grønlia, AA Lillesand) og noe senere, i 1918, ved mølle (ST Skaun). I 1921 er det et jernbanefunn fra Arneklev i Op Dovre og i 1936 og 1962 to funn i Oslo, trolig alle tre kommet med grasfrø. Ingen av disse innførslene førte til noen etablering av lengre varighet. I 1994 ble arten funnet på to steder i ST Trondheim: Sluppen (avfallsplass) og Ranheim. Siden har den spredt seg i Trondheim, i 2010 til ST Melhus og i 2012 ST Malvik og Skaun, og er nå et etablert ugras i Trondheimsområdet. Den ble funnet i 2006 på området til Horten Industripark i Vf Horten, og også her har den etablert seg. Gapet på 110 år mellom første funn og første etablering er uvanlig. Det kan tyde på at det materialet som kom inn med ballastjord, med korn ved møller, og mer eller mindre på ubestemt vis før 1990, var dårlig tilpasset norsk klima (søreuropeisk), mens det som kom inn fra 1994 var bedre tilpasset (mellomeuropeisk eller sørskandinavisk).&lt;/p&gt;</v>
          </cell>
          <cell r="DE1649" t="str">
            <v>Fruktene spres med dyr, tråkk og vind. I moderne tid er det uklart hvordan arten er kommet inn (i gammel tid var den en ballast- og mølleplante), men siden 1990-tallet har arten vært i ekspansjon som et ugras i og rundt Trondheim. Om denne prosessen fortsetter eller ikke er uvisst. Dersom arten sprer seg til og etableres på flere steder, vil dette mest trolig være bare på skrotemark i vid betydning.</v>
          </cell>
          <cell r="DF1649" t="str">
            <v>Arten har et moderat invasjonspotensial som kombinasjon av moderat median levetid og moderat ekspansjonshastighet. Trondheimsområdet er ikke klimatisk spesielt gunstig for denne sørlige arten, men det virker som den har en effektiv etablering og spredning allikevel.</v>
          </cell>
          <cell r="DG1649" t="str">
            <v>Arten etablerer seg i veikanter og langs jernbaner og i annen skrotemark, og har ingen kjent økologisk effekt.</v>
          </cell>
          <cell r="DH1649" t="str">
            <v>&lt;p&gt;Bitterblom vurderes til låg økologisk risiko, men bare på grunn av et moderat invasjonspotensial.&lt;/p&gt;</v>
          </cell>
          <cell r="DI1649">
            <v>0</v>
          </cell>
        </row>
        <row r="1650">
          <cell r="B1650" t="str">
            <v>Aconogonon ×fennicum</v>
          </cell>
          <cell r="C1650" t="str">
            <v>Reiersen</v>
          </cell>
          <cell r="D1650" t="str">
            <v>værøyslirekne</v>
          </cell>
          <cell r="E1650">
            <v>130030</v>
          </cell>
          <cell r="F1650">
            <v>102897</v>
          </cell>
          <cell r="G1650" t="str">
            <v>ExpertGroups/Karplanter/N</v>
          </cell>
          <cell r="H1650" t="str">
            <v>Karplanter</v>
          </cell>
          <cell r="I1650" t="str">
            <v>Karplanter</v>
          </cell>
          <cell r="J1650" t="str">
            <v>AlienSpecie</v>
          </cell>
          <cell r="N1650">
            <v>3</v>
          </cell>
          <cell r="Q1650">
            <v>1</v>
          </cell>
          <cell r="T1650" t="str">
            <v>LO</v>
          </cell>
          <cell r="U1650">
            <v>2</v>
          </cell>
          <cell r="V1650" t="str">
            <v>3AB,1</v>
          </cell>
          <cell r="X1650">
            <v>3</v>
          </cell>
          <cell r="Y1650">
            <v>4</v>
          </cell>
          <cell r="Z1650">
            <v>1</v>
          </cell>
          <cell r="AA1650">
            <v>1941</v>
          </cell>
          <cell r="AB1650" t="str">
            <v>terrestrial</v>
          </cell>
          <cell r="AE1650" t="str">
            <v>yes</v>
          </cell>
          <cell r="AF1650" t="str">
            <v>unknown</v>
          </cell>
          <cell r="AG1650">
            <v>1983</v>
          </cell>
          <cell r="AH1650" t="str">
            <v>No Værøy: mellom Teisthammeren og Nordland</v>
          </cell>
          <cell r="AI1650">
            <v>10</v>
          </cell>
          <cell r="AL1650">
            <v>2</v>
          </cell>
          <cell r="AM1650" t="str">
            <v>importDirect</v>
          </cell>
          <cell r="AN1650">
            <v>3</v>
          </cell>
          <cell r="AO1650" t="str">
            <v>introductionEscaped,introductionTransportpollution,spreadTransportpollution</v>
          </cell>
          <cell r="AP1650" t="str">
            <v>Aa,Va,Mr,No,Fi</v>
          </cell>
          <cell r="AQ1650">
            <v>80</v>
          </cell>
          <cell r="AR1650">
            <v>3</v>
          </cell>
          <cell r="AS1650">
            <v>240</v>
          </cell>
          <cell r="AT1650">
            <v>260000</v>
          </cell>
          <cell r="AU1650">
            <v>500</v>
          </cell>
          <cell r="AV1650">
            <v>75</v>
          </cell>
          <cell r="AW1650" t="str">
            <v>Ingen kjent effekt</v>
          </cell>
          <cell r="AX1650" t="str">
            <v>Ingen kjent effekt</v>
          </cell>
          <cell r="BC1650" t="str">
            <v>Ingen kjent effekt</v>
          </cell>
          <cell r="BD1650" t="str">
            <v>Ingen kjent effekt</v>
          </cell>
          <cell r="BE1650" t="str">
            <v>no</v>
          </cell>
          <cell r="BF1650" t="str">
            <v>no</v>
          </cell>
          <cell r="BK1650" t="str">
            <v>unknown:Europe,Asia</v>
          </cell>
          <cell r="BM1650" t="str">
            <v>temperate_boreal:Europe|temperate_nemoral:Europe</v>
          </cell>
          <cell r="BO1650">
            <v>3</v>
          </cell>
          <cell r="BR1650" t="str">
            <v>RedListCategoryLevel</v>
          </cell>
          <cell r="BT1650">
            <v>3</v>
          </cell>
          <cell r="BW1650" t="str">
            <v>SpreadYearlyIncreaseCalculatedExpansionSpeed</v>
          </cell>
          <cell r="BX1650">
            <v>238.06</v>
          </cell>
          <cell r="BY1650">
            <v>1</v>
          </cell>
          <cell r="CB1650" t="str">
            <v>T32,T34,T34,T40,T21-C-3,T31</v>
          </cell>
          <cell r="CC1650">
            <v>1</v>
          </cell>
          <cell r="CH1650">
            <v>1</v>
          </cell>
          <cell r="CL1650" t="str">
            <v>T32,T34,T40,T21-C-3,T31</v>
          </cell>
          <cell r="CM1650">
            <v>1</v>
          </cell>
          <cell r="CQ1650">
            <v>1</v>
          </cell>
          <cell r="CU1650">
            <v>1</v>
          </cell>
          <cell r="CX1650">
            <v>0</v>
          </cell>
          <cell r="CY1650">
            <v>1</v>
          </cell>
          <cell r="DB1650">
            <v>0</v>
          </cell>
          <cell r="DC1650" t="str">
            <v>&lt;p&gt;Værøyslirekne &lt;i&gt;Aconogonon&lt;/i&gt; x &lt;i&gt;fennicum&lt;/i&gt; er en flerårig og meget langlevd, halvmeter til meterhøy urt som bare reproduserer ved klonal vekst. Arten har vært testet for frøspiring, uten hell (Reiersen 2000). Værøyslirekne er en hagehybrid-art oppstått fra alpeslirekne &lt;i&gt;A. alpinum&lt;/i&gt; fra Eurasia og filtslirekne &lt;i&gt;A. weyrichii&lt;/i&gt; fra Øst-Asia, muligens oppstått i Norden (se Reiersen 2000). Den er bare kjent fra Norden og De britiske øyer, vesentlig fra Nord-Fennoskandia. Den er svært mye brukt i hager i Finland.&lt;/p&gt;</v>
          </cell>
          <cell r="DD1650" t="str">
            <v>&lt;p&gt;Vi vet ikke hvor lenge arten har vært i kultur i Norge, men den første opplysningen er fra No Røst 1941. Neste funn er fra 1983 (No Værøy), og deretter er den funnet med stadig økende frekvens fram til i dag. Hovedtyngden er fortsatt i Nordland - med 11 av 20 kjente forekomster - men med spredte funn ellers over større deler av landet (Agder - Finnmark).&lt;/p&gt;</v>
          </cell>
          <cell r="DE1650" t="str">
            <v>Arten må være innført hageplante, spredt ut ved dumping av hageavfall og viderespredt ved forflytning av jordmasser. Det virker som planten er blitt tatt i bruk som hageplante først i Nordland, og forekomstene i andre deler av landet kan for en stor del skyldes at folk har tatt med denne attraktive planten under besøk nordpå.</v>
          </cell>
          <cell r="DF1650" t="str">
            <v>Arten har et moderat invasjonspotensial, en kombinasjon av moderate skår på både median levetid og ekspansjonshastighet. Script-beregning av ekspansjonshastighet gir ett trinn lågere skår på invasjonsaksen enn beregning ut fra årlig økning i forekomstareal de siste tiårene, noe som tyder på at artens ekspansjonshastighet øker (eller at de to metodene måler litt ulike saker).</v>
          </cell>
          <cell r="DG1650" t="str">
            <v>Det er ikke kjent noen negativ økologisk effekt, foreløpig. Arten er forvillet hovedsakelig i ulike konstruerte naturtyper som på veikanter, skrotemark, boligutbyggingsområder og kulturmark, men går også ut i heivegetasjon på kysten nordpå. Sjøl om planten er nokså ekspansiv, blir ikke de enkelte klonene svært store, og det er lite trolig at arten fortrenger andre arter i mer enn en svært begrenset grad.</v>
          </cell>
          <cell r="DH1650" t="str">
            <v>&lt;p&gt;Arten vurderes til låg risiko, og utelukkende på grunn av invasjonspotensialet. Arten vurderes til ikke å ville ha noen økologisk effekt av betydning de neste 50 år.&lt;/p&gt;&lt;p&gt; &lt;/p&gt;</v>
          </cell>
          <cell r="DI1650">
            <v>1</v>
          </cell>
        </row>
        <row r="1651">
          <cell r="B1651" t="str">
            <v>Cotoneaster nebrodensis</v>
          </cell>
          <cell r="C1651" t="str">
            <v>(Guss.) K.Koch</v>
          </cell>
          <cell r="D1651" t="str">
            <v>filtmispel</v>
          </cell>
          <cell r="E1651">
            <v>132033</v>
          </cell>
          <cell r="F1651">
            <v>143466</v>
          </cell>
          <cell r="G1651" t="str">
            <v>ExpertGroups/Karplanter/N</v>
          </cell>
          <cell r="H1651" t="str">
            <v>Karplanter</v>
          </cell>
          <cell r="I1651" t="str">
            <v>Karplanter</v>
          </cell>
          <cell r="J1651" t="str">
            <v>AlienSpecie</v>
          </cell>
          <cell r="N1651">
            <v>3</v>
          </cell>
          <cell r="Q1651">
            <v>2</v>
          </cell>
          <cell r="T1651" t="str">
            <v>LO</v>
          </cell>
          <cell r="U1651">
            <v>2</v>
          </cell>
          <cell r="V1651" t="str">
            <v>3A,2F</v>
          </cell>
          <cell r="X1651">
            <v>4</v>
          </cell>
          <cell r="Y1651">
            <v>4</v>
          </cell>
          <cell r="Z1651">
            <v>2</v>
          </cell>
          <cell r="AA1651">
            <v>1926</v>
          </cell>
          <cell r="AB1651" t="str">
            <v>terrestrial</v>
          </cell>
          <cell r="AD1651" t="str">
            <v>unknown</v>
          </cell>
          <cell r="AE1651" t="str">
            <v>yes</v>
          </cell>
          <cell r="AF1651" t="str">
            <v>unknown</v>
          </cell>
          <cell r="AG1651">
            <v>1926</v>
          </cell>
          <cell r="AH1651" t="str">
            <v>Bu Drammen: Bragernesåsen</v>
          </cell>
          <cell r="AI1651">
            <v>15</v>
          </cell>
          <cell r="AJ1651" t="str">
            <v>V</v>
          </cell>
          <cell r="AL1651">
            <v>2</v>
          </cell>
          <cell r="AM1651" t="str">
            <v>importDirect</v>
          </cell>
          <cell r="AN1651">
            <v>2</v>
          </cell>
          <cell r="AO1651" t="str">
            <v>introductionEscaped,spreadNaturalDispersal</v>
          </cell>
          <cell r="AP1651" t="str">
            <v>Øs,OsA,Bu</v>
          </cell>
          <cell r="AQ1651">
            <v>56</v>
          </cell>
          <cell r="AR1651">
            <v>4</v>
          </cell>
          <cell r="AS1651">
            <v>224</v>
          </cell>
          <cell r="AT1651">
            <v>1090</v>
          </cell>
          <cell r="AU1651">
            <v>400</v>
          </cell>
          <cell r="AV1651">
            <v>0</v>
          </cell>
          <cell r="AW1651" t="str">
            <v>Ingen kjent effekt</v>
          </cell>
          <cell r="AX1651" t="str">
            <v>Ingen kjent effekt</v>
          </cell>
          <cell r="BC1651" t="str">
            <v>Ingen kjent effekt</v>
          </cell>
          <cell r="BD1651" t="str">
            <v>Ingen kjent effekt</v>
          </cell>
          <cell r="BE1651" t="str">
            <v>no</v>
          </cell>
          <cell r="BF1651" t="str">
            <v>no</v>
          </cell>
          <cell r="BG1651" t="str">
            <v>V</v>
          </cell>
          <cell r="BK1651" t="str">
            <v>temperate_nemoral:Europe,Asia|subtropic_mediterranean:Europe,Asia</v>
          </cell>
          <cell r="BM1651" t="str">
            <v>temperate_nemoral:Europe,Asia|subtropic_mediterranean:Europe,Asia</v>
          </cell>
          <cell r="BO1651">
            <v>3</v>
          </cell>
          <cell r="BR1651" t="str">
            <v>RedListCategoryLevel</v>
          </cell>
          <cell r="BT1651">
            <v>2</v>
          </cell>
          <cell r="BW1651" t="str">
            <v>SpreadYearlyIncreaseObservations</v>
          </cell>
          <cell r="BX1651">
            <v>86</v>
          </cell>
          <cell r="BY1651">
            <v>1</v>
          </cell>
          <cell r="CB1651" t="str">
            <v>T4-C-3,T4-C-4,T4-C-8,T4-C-7,T4-C-19,T4-C-20</v>
          </cell>
          <cell r="CC1651">
            <v>1</v>
          </cell>
          <cell r="CH1651">
            <v>1</v>
          </cell>
          <cell r="CM1651">
            <v>2</v>
          </cell>
          <cell r="CP1651" t="str">
            <v>Åpen grunnlendt kalkmark i boreonemoral sone</v>
          </cell>
          <cell r="CQ1651">
            <v>1</v>
          </cell>
          <cell r="CU1651">
            <v>1</v>
          </cell>
          <cell r="CX1651">
            <v>0</v>
          </cell>
          <cell r="CY1651">
            <v>1</v>
          </cell>
          <cell r="DB1651">
            <v>0</v>
          </cell>
          <cell r="DC1651" t="str">
            <v>Filtmispel &lt;em&gt;Cotoneaster nebrodensis &lt;/em&gt;(tidligere omtalt som &lt;i&gt;C. &lt;/i&gt;&lt;em&gt;tomentosus&lt;/em&gt;)&lt;em&gt; &lt;/em&gt;er en langlevd busk fra fjellstrøk i Mellom- og Sørøst-Europa og Tyrkia. Arten har frøreproduksjon, trolig seksuell. Den har nokså store mengder med røde bærepler som spises av fugl som sprer frøene, potensielt over nokså store avstander (kilometer).&lt;br/&gt;Noen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Filtmispel er rapportert å være tetraploid, men reproduksjonssystemet er ikke kjent (Fryer &amp; Hylm&amp;#246: 2009, som &lt;i&gt;C. tomentosus&lt;/i&gt;). Den langsomme ekspansjonen tyder på at den er seksuell.&lt;br/&gt;Fryer &amp; Hylm&amp;#246: (2009) diskuterer bruken av navnene &lt;i&gt;C. tomentosus&lt;/i&gt; og &lt;i&gt;C. nebrodensis&lt;/i&gt;. De kommer fram til at det dreier seg om to arter i to ganske ulike seksjoner (&lt;i&gt;Tomentosi&lt;/i&gt; og &lt;i&gt;Racemiflori&lt;/i&gt;), at den riktige &lt;i&gt;C. nebrodensis&lt;/i&gt; er en svært lokal art i Italia og Sicilia, og at det dyrkete og forvillete materiale hører til &lt;i&gt;C. tomentosus&lt;/i&gt; som trolig ble tatt inn i kultur på slutten av 1700-tallet. Et eventuelt navneskifte i databaser og Artskart må vente til et senere stadium.</v>
          </cell>
          <cell r="DD1651" t="str">
            <v>&lt;p&gt;Den europeiske arten filtmispel har lenge vært dyrket som prydbusk (kanskje fra sent på 1800-tallet, den er gammel som hageplante i Europa) og har vært etablert som forvillet i Bragernesåsen i Bu Drammen minst siden 1926. Først i senere tid har den begynt å ekspandere litt. Hele ekspansjonen foreløpig skjer i Drammen og rundt midtre og indre Oslofjord: på Jeløya i Øf Moss, på Langøyene i Ak Nesodden, ved Søndre Skøyen i Oslo (ikke gjenfunnet her), og i 4-5 forekomstruter rundt Drammen by i Bu Drammen. Arten ekspanderer mye langsommere enn de mange artene som er blitt innført fra Sentral- og Øst-Asia.&lt;/p&gt;</v>
          </cell>
          <cell r="DE1651" t="str">
            <v>Arten er innført som hagebusk og sprer seg ut fra hager med fugl som også sprer arten videre i naturen.</v>
          </cell>
          <cell r="DF1651" t="str">
            <v>Invasjonspotensialet er moderat, som en kombinasjon av moderat lang median levetid og begrenset ekspansjonshastighet (under 100 m/år). Arten er kjent fra nokså få forekomster, og det er bare forekomstene i Drammen som utgjør en hel gruppe.</v>
          </cell>
          <cell r="DG1651" t="str">
            <v>Arten vurderes &amp;#168:å ha en liten økologisk effekt ved at den invaderer kalkrikt grunnlende i boreonemoral sone og kan gi en viss strukturendring. Potensielt kan denne arten ha de samme og større økologiske effektene som de andre innførte &lt;i&gt;Cotoneaster&lt;/i&gt;-artene (fortrengning, dannelse av nytt busksjikt, påvirkning av fuglers næringsvalg), men den oppfører seg forskjellig fra de andre. Den inntar en underordnet rolle i de skogtypene den spres til, på samme vis som våre to hjemlige &lt;i&gt;Cotoneaster&lt;/i&gt;-arter, og i de samme naturtypene, uten å påvirke strukturen i disse naturtypene vesentlig. Den har heller ikke så stor fruktproduksjon at vi regner med at den påvirker fuglers næringsvalg.</v>
          </cell>
          <cell r="DH1651" t="str">
            <v>&lt;p&gt;Filtmispel vurderes til låg økologisk risiko, i en kombinasjon av moderat invasjonspotensial og en liten økologisk effekt. Arten etablerer seg i lysåpne, tørre skogtyper, mest på basisk grunn, og i skogkanter og kratt på grunnlende. Den synes ikke å bli så ekspansiv at den fortrenger i noen vesentlig grad, men den viser en distinkt forkjærlighet for grunnlendt baserik mark i Oslofjord-regionen, en sårbar naturtype med konsentrasjon av sårbare arter. Arten er en av de mest hardføre av de innførte &lt;em&gt;Cotoneaster&lt;/em&gt;-artene, angitt som frostherdig ned til -25 grader, men den synes å ha sitt potensial bare i de sommervarme områdene rundt Oslofjorden og uten en ekspansjon som gjør den til noen større risiko i norsk natur. Ved forrige vurderingsrunde ble den vurdert til høy risiko. Artens invasjonspotensial ble trolig overvurdert sist, spesielt ekspansjonshastigheten (som da ble beregnet på en annen måte).&lt;br/&gt;&lt;/p&gt;</v>
          </cell>
          <cell r="DI1651">
            <v>1</v>
          </cell>
        </row>
        <row r="1652">
          <cell r="B1652" t="str">
            <v>Anemone sylvestris</v>
          </cell>
          <cell r="C1652" t="str">
            <v>L.</v>
          </cell>
          <cell r="D1652" t="str">
            <v>filtsymre</v>
          </cell>
          <cell r="E1652">
            <v>130336</v>
          </cell>
          <cell r="F1652">
            <v>103089</v>
          </cell>
          <cell r="G1652" t="str">
            <v>ExpertGroups/Karplanter/N</v>
          </cell>
          <cell r="H1652" t="str">
            <v>Karplanter</v>
          </cell>
          <cell r="I1652" t="str">
            <v>Karplanter</v>
          </cell>
          <cell r="J1652" t="str">
            <v>AlienSpecie</v>
          </cell>
          <cell r="N1652">
            <v>3</v>
          </cell>
          <cell r="Q1652">
            <v>1</v>
          </cell>
          <cell r="T1652" t="str">
            <v>LO</v>
          </cell>
          <cell r="U1652">
            <v>2</v>
          </cell>
          <cell r="V1652" t="str">
            <v>3A,1</v>
          </cell>
          <cell r="X1652">
            <v>3</v>
          </cell>
          <cell r="Y1652">
            <v>4</v>
          </cell>
          <cell r="Z1652">
            <v>1</v>
          </cell>
          <cell r="AA1652">
            <v>1892</v>
          </cell>
          <cell r="AB1652" t="str">
            <v>terrestrial</v>
          </cell>
          <cell r="AD1652" t="str">
            <v>origin,unknown</v>
          </cell>
          <cell r="AE1652" t="str">
            <v>yes</v>
          </cell>
          <cell r="AF1652" t="str">
            <v>unknown</v>
          </cell>
          <cell r="AG1652">
            <v>1892</v>
          </cell>
          <cell r="AH1652" t="str">
            <v>He Stange</v>
          </cell>
          <cell r="AI1652">
            <v>5</v>
          </cell>
          <cell r="AJ1652" t="str">
            <v>V</v>
          </cell>
          <cell r="AL1652">
            <v>2</v>
          </cell>
          <cell r="AM1652" t="str">
            <v>importDirect</v>
          </cell>
          <cell r="AN1652">
            <v>2</v>
          </cell>
          <cell r="AO1652" t="str">
            <v>introductionEscaped,spreadNaturalDispersal</v>
          </cell>
          <cell r="AP1652" t="str">
            <v>Øs,OsA,He,Te,Aa,Mr,St</v>
          </cell>
          <cell r="AQ1652">
            <v>56</v>
          </cell>
          <cell r="AR1652">
            <v>4</v>
          </cell>
          <cell r="AS1652">
            <v>224</v>
          </cell>
          <cell r="AT1652">
            <v>76700</v>
          </cell>
          <cell r="AU1652">
            <v>336</v>
          </cell>
          <cell r="AV1652">
            <v>40</v>
          </cell>
          <cell r="AW1652" t="str">
            <v>Ingen kjent effekt</v>
          </cell>
          <cell r="AX1652" t="str">
            <v>Ingen kjent effekt</v>
          </cell>
          <cell r="BB1652" t="str">
            <v>velvære og estetiske verdier</v>
          </cell>
          <cell r="BC1652" t="str">
            <v>Ingen kjent effekt</v>
          </cell>
          <cell r="BD1652" t="str">
            <v>Ingen kjent effekt</v>
          </cell>
          <cell r="BE1652" t="str">
            <v>no</v>
          </cell>
          <cell r="BF1652" t="str">
            <v>no</v>
          </cell>
          <cell r="BG1652" t="str">
            <v>V</v>
          </cell>
          <cell r="BK1652" t="str">
            <v>polar:Asia|temperate_boreal:Asia|temperate_nemoral:Europe,Asia</v>
          </cell>
          <cell r="BM1652" t="str">
            <v>polar:Asia|temperate_boreal:Asia|temperate_nemoral:Europe,Asia</v>
          </cell>
          <cell r="BO1652">
            <v>3</v>
          </cell>
          <cell r="BR1652" t="str">
            <v>RedListCategoryLevel</v>
          </cell>
          <cell r="BT1652">
            <v>2</v>
          </cell>
          <cell r="BW1652" t="str">
            <v>SpreadYearlyIncreaseObservations</v>
          </cell>
          <cell r="BX1652">
            <v>79</v>
          </cell>
          <cell r="BY1652">
            <v>1</v>
          </cell>
          <cell r="CB1652" t="str">
            <v>T32-C-5,T32-C-7,T32-C-15,T32-C-17,T40,T4-C-4</v>
          </cell>
          <cell r="CC1652">
            <v>1</v>
          </cell>
          <cell r="CH1652">
            <v>1</v>
          </cell>
          <cell r="CM1652">
            <v>1</v>
          </cell>
          <cell r="CP1652" t="str">
            <v>Åpen grunnlendt kalkmark i boreonemoral sone</v>
          </cell>
          <cell r="CQ1652">
            <v>1</v>
          </cell>
          <cell r="CU1652">
            <v>1</v>
          </cell>
          <cell r="CX1652">
            <v>0</v>
          </cell>
          <cell r="CY1652">
            <v>1</v>
          </cell>
          <cell r="DB1652">
            <v>0</v>
          </cell>
          <cell r="DC1652" t="str">
            <v>Filtsymre &lt;em&gt;Anemone sylvestris &lt;/em&gt;er en flerårig urt med frøreproduksjon og effektiv klonal vekst med krypende jordstengler. Den er eurasiatisk og innført som prydplante. Som hjemlig litt lengre øst og sør i Europa (til Øst-Sverige) finnes den nesten bare på kalkgrunn, og når den forviller seg i Norge foretrekker den også kalkgrunn, spesielt i Oslofeltet fra Mjøsa til Grenland.</v>
          </cell>
          <cell r="DD1652" t="str">
            <v>&lt;p&gt;Filtsymre har vært etablert i norsk natur minst siden 1892 og fikk sine første etablerte forekomster i Mjøsområdet (He Stange og Hamar). Arten har hatt en meget langsom ekspansjon, med sjeldne nyetableringer og svært liten spredning der den er etablert. Den er tørkekrevende og nokså varmekrevende og lever under marginale forhold i Norge (subsp. &lt;i&gt;sylvestris&lt;/i&gt;). Den kan ha et (lite) potensial i kalksteinsområdene på Østlandet der den nå er funnet fra Mjøsområdet sør til Grenland: Øf Hobøl, Ak Bærum og Asker, He Hamar og Stange og Te Porsgrunn (og Hjartdal).&lt;/p&gt;</v>
          </cell>
          <cell r="DE1652" t="str">
            <v>Arten er innført som hageplante, trolig spredt ut fra hager med vindspredte frukter. Artene har effektiv spredning ved hjelp av rotskudd og utløpere, og betydelig vegetativ spredning er kjent fra produksjonsareal (P.A. Pedersen pers. medd.).</v>
          </cell>
          <cell r="DF1652" t="str">
            <v>Invasjonspotensialet er moderat, en kombinasjon av moderat median levetid og begrenset ekspansjonshastighet (50-100 m/år).</v>
          </cell>
          <cell r="DG1652" t="str">
            <v>Ingen kjent negativ økologisk effekt er knyttet til arten, sjøl om den foretrekker grunnlende på baserik mark i boreonemoral sone (en prioritert naturtype). Den danner ikke store, tette bestander som fortrenger stedegne arter, og den visner ned nokså tidlig i sesongen.</v>
          </cell>
          <cell r="DH1652" t="str">
            <v>&lt;p&gt;Filtsymre vurderes til låg økologisk risiko, og bare på grunn av invasjonspotensialet. Arten kan danne lokale bestander (kloner), men har ingen kjent negativ økologisk effekt der den etablerer seg. Den er en vårplante som visner ned nokså tidlig og har derfor heller ingen fortrengningseffekt. Der den etablerer seg, danner den svært attraktive kolonier og er en estetisk berikelse heller enn en trussel.&lt;/p&gt;</v>
          </cell>
          <cell r="DI1652">
            <v>0</v>
          </cell>
        </row>
        <row r="1653">
          <cell r="B1653" t="str">
            <v>Hylotelephium anacampseros</v>
          </cell>
          <cell r="C1653" t="str">
            <v>(L.) H.Ohba</v>
          </cell>
          <cell r="D1653" t="str">
            <v>knebergknapp</v>
          </cell>
          <cell r="E1653">
            <v>133796</v>
          </cell>
          <cell r="F1653">
            <v>103581</v>
          </cell>
          <cell r="G1653" t="str">
            <v>ExpertGroups/Karplanter/N</v>
          </cell>
          <cell r="H1653" t="str">
            <v>Karplanter</v>
          </cell>
          <cell r="I1653" t="str">
            <v>Karplanter</v>
          </cell>
          <cell r="J1653" t="str">
            <v>AlienSpecie</v>
          </cell>
          <cell r="N1653">
            <v>2</v>
          </cell>
          <cell r="P1653" t="str">
            <v>V</v>
          </cell>
          <cell r="Q1653">
            <v>1</v>
          </cell>
          <cell r="T1653" t="str">
            <v>LO</v>
          </cell>
          <cell r="U1653">
            <v>2</v>
          </cell>
          <cell r="V1653" t="str">
            <v>2A,1</v>
          </cell>
          <cell r="X1653">
            <v>2</v>
          </cell>
          <cell r="Y1653">
            <v>3</v>
          </cell>
          <cell r="Z1653">
            <v>2</v>
          </cell>
          <cell r="AA1653">
            <v>1907</v>
          </cell>
          <cell r="AB1653" t="str">
            <v>terrestrial</v>
          </cell>
          <cell r="AD1653" t="str">
            <v>unknown</v>
          </cell>
          <cell r="AE1653" t="str">
            <v>yes</v>
          </cell>
          <cell r="AF1653" t="str">
            <v>unknown</v>
          </cell>
          <cell r="AG1653">
            <v>1907</v>
          </cell>
          <cell r="AH1653" t="str">
            <v>Te Drangedal: Dalen</v>
          </cell>
          <cell r="AI1653">
            <v>10</v>
          </cell>
          <cell r="AJ1653" t="str">
            <v>V</v>
          </cell>
          <cell r="AK1653" t="str">
            <v>V</v>
          </cell>
          <cell r="AL1653">
            <v>2</v>
          </cell>
          <cell r="AM1653" t="str">
            <v>importDirect</v>
          </cell>
          <cell r="AN1653">
            <v>3</v>
          </cell>
          <cell r="AO1653" t="str">
            <v>introductionEscaped,spreadTransportpollution</v>
          </cell>
          <cell r="AP1653" t="str">
            <v>OsA,He,Te,Aa,Va,Sf</v>
          </cell>
          <cell r="AQ1653">
            <v>44</v>
          </cell>
          <cell r="AR1653">
            <v>5</v>
          </cell>
          <cell r="AS1653">
            <v>220</v>
          </cell>
          <cell r="AT1653">
            <v>51000</v>
          </cell>
          <cell r="AU1653">
            <v>440</v>
          </cell>
          <cell r="AV1653">
            <v>20</v>
          </cell>
          <cell r="AW1653" t="str">
            <v>Ingen kjent effekt</v>
          </cell>
          <cell r="AX1653" t="str">
            <v>Ingen kjent effekt</v>
          </cell>
          <cell r="BC1653" t="str">
            <v>Ingen kjent effekt</v>
          </cell>
          <cell r="BD1653" t="str">
            <v>Ingen kjent effekt</v>
          </cell>
          <cell r="BE1653" t="str">
            <v>no</v>
          </cell>
          <cell r="BF1653" t="str">
            <v>no</v>
          </cell>
          <cell r="BK1653" t="str">
            <v>temperate_nemoral:Europe|subtropic_mediterranean:Europe</v>
          </cell>
          <cell r="BM1653" t="str">
            <v>temperate_boreal:Europe|temperate_nemoral:Europe|subtropic_mediterranean:Europe</v>
          </cell>
          <cell r="BO1653">
            <v>3</v>
          </cell>
          <cell r="BR1653" t="str">
            <v>RedListCategoryLevel</v>
          </cell>
          <cell r="BT1653">
            <v>1</v>
          </cell>
          <cell r="BU1653" t="str">
            <v>X</v>
          </cell>
          <cell r="BW1653" t="str">
            <v>SpreadYearlyIncreaseObservations</v>
          </cell>
          <cell r="BX1653">
            <v>45</v>
          </cell>
          <cell r="BY1653">
            <v>1</v>
          </cell>
          <cell r="CB1653" t="str">
            <v>T1-C-4,T1-C-6</v>
          </cell>
          <cell r="CC1653">
            <v>1</v>
          </cell>
          <cell r="CH1653">
            <v>1</v>
          </cell>
          <cell r="CL1653" t="str">
            <v>T1-C-4,T1-C-6</v>
          </cell>
          <cell r="CM1653">
            <v>1</v>
          </cell>
          <cell r="CQ1653">
            <v>1</v>
          </cell>
          <cell r="CU1653">
            <v>1</v>
          </cell>
          <cell r="CX1653">
            <v>0</v>
          </cell>
          <cell r="CY1653">
            <v>1</v>
          </cell>
          <cell r="DB1653">
            <v>0</v>
          </cell>
          <cell r="DC1653" t="str">
            <v>Knebergknapp &lt;em&gt;Hylotelephium anacampseros &lt;/em&gt;er en langlevd og sukkulent flerårig urt fra fjellstrøk i Sørvest-Europa (Pyreneene, Sørvest-Alpene, Appenninene). Den har frøformering, men kan også formeres lokalt ved skuddbiter som rotslår, og det er trolig denne formeringsmåten som er mest aktuell for norske forhold. Arten etablerer seg på bergflater, gjerne svaberg, nokså uavhengig av berggrunn, men er hverken funnet på svært sure berg eller på kalkberg.</v>
          </cell>
          <cell r="DD1653" t="str">
            <v>&lt;p&gt;Knebergknapp&lt;em&gt; &lt;/em&gt;er meget godt etablert på bergrabber i indre Telemark (minst siden 1907) og begynner nå å etablere seg også andre steder. Fra 1950-tallet er den funnet i Aust-Agder, fra 1990-tallet i Akershus, Vest-Agder og Sogn og Fjordane, og fra 2000-tallet i Hedmark.&lt;/p&gt;</v>
          </cell>
          <cell r="DE1653" t="str">
            <v>Arten er innført som hageplante og trolig spredt ut fra hager både med frø og med hageutkast.</v>
          </cell>
          <cell r="DF1653" t="str">
            <v>Invasjonspotensialet er begrenset, med usikkerhet til moderat, som en kombinasjon av moderat median levetid, men liten (til begrenset) ekspansjonshastighet. Arten har nokså få forekomster (11), men har vært i økning de siste tiårene etter nesten ingen ekspansjon fra først funnet i 1907 fram til 1980-tallet. Ekspansjonshastigheten er låg og i omtrent samme kategori enten den beregnes ved radiusøkning (m/år) eller årlig vekst i antall nye forekomster (km2/år).</v>
          </cell>
          <cell r="DG1653" t="str">
            <v>Ingen kjent negativ økologisk effekt er knyttet til arten. Arten kan danne store bestander på berg, men finnes foreløpig så få steder at den ikke fortrenger andre planter i noen større grad (dvs. svak effekt). De bergene der den finnes, er heller ikke slike der det ofte forekommer sjeldne eller sårbare arter.</v>
          </cell>
          <cell r="DH1653" t="str">
            <v>&lt;p&gt;Knebergknapp vurderes til låg økologisk risiko, og utelukkende på grunn av invasjonspotensialet. Arten dyrkes forholdsvis lite i hager, og det er trolig grunnen til at den fortsatt er sjelden. Den har problemer med å spre seg fra sted til sted, men kan bli ekspansiv lokalt. Den fortrenger stedegne arter på de bergkollene der den overtar dominansen, men dette skjer i liten skala fordi arten er sjelden og ikke svært ekspansiv. Den når dermed ikke over terskelverdiene for at slik fortrengning skal gi effekt, til forskjell fra forrige vurderingsrunde (2012) da den ble vurdert i samme kategori (låg risiko), men med en liten økologisk effekt.&lt;/p&gt;</v>
          </cell>
          <cell r="DI1653">
            <v>0</v>
          </cell>
        </row>
        <row r="1654">
          <cell r="B1654" t="str">
            <v>Crocus tommasinianus</v>
          </cell>
          <cell r="C1654" t="str">
            <v>Herb.</v>
          </cell>
          <cell r="D1654" t="str">
            <v>snøkrokus</v>
          </cell>
          <cell r="E1654">
            <v>59428</v>
          </cell>
          <cell r="F1654">
            <v>99468</v>
          </cell>
          <cell r="G1654" t="str">
            <v>ExpertGroups/Karplanter/N</v>
          </cell>
          <cell r="H1654" t="str">
            <v>Karplanter</v>
          </cell>
          <cell r="I1654" t="str">
            <v>Karplanter</v>
          </cell>
          <cell r="J1654" t="str">
            <v>AlienSpecie</v>
          </cell>
          <cell r="N1654">
            <v>3</v>
          </cell>
          <cell r="O1654" t="str">
            <v>V</v>
          </cell>
          <cell r="Q1654">
            <v>1</v>
          </cell>
          <cell r="T1654" t="str">
            <v>LO</v>
          </cell>
          <cell r="U1654">
            <v>2</v>
          </cell>
          <cell r="V1654" t="str">
            <v>3A,1</v>
          </cell>
          <cell r="X1654">
            <v>2</v>
          </cell>
          <cell r="Y1654">
            <v>3</v>
          </cell>
          <cell r="Z1654">
            <v>1</v>
          </cell>
          <cell r="AA1654">
            <v>1986</v>
          </cell>
          <cell r="AB1654" t="str">
            <v>terrestrial</v>
          </cell>
          <cell r="AD1654" t="str">
            <v>unknown</v>
          </cell>
          <cell r="AE1654" t="str">
            <v>yes</v>
          </cell>
          <cell r="AF1654" t="str">
            <v>unknown</v>
          </cell>
          <cell r="AG1654">
            <v>1986</v>
          </cell>
          <cell r="AH1654" t="str">
            <v>Ho Bergen: Hop, ved Berlevatn</v>
          </cell>
          <cell r="AI1654">
            <v>5</v>
          </cell>
          <cell r="AJ1654" t="str">
            <v>V</v>
          </cell>
          <cell r="AL1654">
            <v>1</v>
          </cell>
          <cell r="AM1654" t="str">
            <v>importDirect</v>
          </cell>
          <cell r="AN1654">
            <v>3</v>
          </cell>
          <cell r="AO1654" t="str">
            <v>introductionEscaped</v>
          </cell>
          <cell r="AP1654" t="str">
            <v>OsA,Bu,Ve,Ro,Mr</v>
          </cell>
          <cell r="AQ1654">
            <v>36</v>
          </cell>
          <cell r="AR1654">
            <v>5</v>
          </cell>
          <cell r="AS1654">
            <v>180</v>
          </cell>
          <cell r="AT1654">
            <v>92700</v>
          </cell>
          <cell r="AU1654">
            <v>360</v>
          </cell>
          <cell r="AV1654">
            <v>80</v>
          </cell>
          <cell r="AW1654" t="str">
            <v>Ingen kjent effekt</v>
          </cell>
          <cell r="AX1654" t="str">
            <v>Ingen kjent effekt</v>
          </cell>
          <cell r="BC1654" t="str">
            <v>Ingen kjent effekt</v>
          </cell>
          <cell r="BD1654" t="str">
            <v>Ingen kjent effekt</v>
          </cell>
          <cell r="BE1654" t="str">
            <v>no</v>
          </cell>
          <cell r="BF1654" t="str">
            <v>no</v>
          </cell>
          <cell r="BG1654" t="str">
            <v>V</v>
          </cell>
          <cell r="BK1654" t="str">
            <v>temperate_nemoral:Europe</v>
          </cell>
          <cell r="BM1654" t="str">
            <v>temperate_nemoral:Europe</v>
          </cell>
          <cell r="BO1654">
            <v>3</v>
          </cell>
          <cell r="BQ1654" t="str">
            <v>X</v>
          </cell>
          <cell r="BR1654" t="str">
            <v>RedListCategoryLevel</v>
          </cell>
          <cell r="BT1654">
            <v>2</v>
          </cell>
          <cell r="BW1654" t="str">
            <v>SpreadYearlyIncreaseCalculatedExpansionSpeed</v>
          </cell>
          <cell r="BX1654">
            <v>112.23</v>
          </cell>
          <cell r="BY1654">
            <v>1</v>
          </cell>
          <cell r="CB1654" t="str">
            <v>T4,T40,T42,T43</v>
          </cell>
          <cell r="CC1654">
            <v>1</v>
          </cell>
          <cell r="CH1654">
            <v>1</v>
          </cell>
          <cell r="CM1654">
            <v>1</v>
          </cell>
          <cell r="CQ1654">
            <v>1</v>
          </cell>
          <cell r="CU1654">
            <v>1</v>
          </cell>
          <cell r="CX1654">
            <v>0</v>
          </cell>
          <cell r="CY1654">
            <v>1</v>
          </cell>
          <cell r="DB1654">
            <v>0</v>
          </cell>
          <cell r="DC1654" t="str">
            <v>Snøkrokus &lt;i&gt;Crocus tommasinianus&lt;/i&gt; er en flerårig urt fra nordre Balkan og Ungarn, med vegetativ formering med sideknoller og seksuell formering med frø. Frøene spres av maur, noe som er en langsom spredningsmåte over korte distanser. Arten er kommet inn som hageplante og mest dyrket i nyere tid (etter 1960). Den har evne til å etablere seg både i grasmark og plener og i rike skogtyper.</v>
          </cell>
          <cell r="DD1654" t="str">
            <v>&lt;p&gt;Snøkrokus er blitt hyppigere som hageplante i nyere tid. Den er observert ni steder: Ak Ås: UMBs parkområde 2006, Nesodden: Fjellstrand 2016: Bu Øvre Eiker: Hamrekleiva, kant av skogsbilvei i lågurtskog 2017: Vf Larvik: Rødberg, grasbakke på veikant 2016: Ro Sandnes: Skei, i edellauvskog med hassel og vårkål 2008: Ho Bergen: Berlevatn, på skogkledd bakke, lauvskog 1986: og MR Ålesund: Hatleholen, gravlund 2016, og Spjelkavik, gartneri 2016, og Tingvoll: Gyl, i overgang mellom veikant og hasselkratt. Arten synes å ha bedre potensial for etablering i mindre påvirkete naturtyper enn de andre krokusartene (som mest finnes nær hager og i plener).&lt;/p&gt;</v>
          </cell>
          <cell r="DE1654" t="str">
            <v>Arten er innført som hageplante og sprer seg ut fra plantninger med maur og delvis med utkast.</v>
          </cell>
          <cell r="DF1654" t="str">
            <v>Invasjonspotensialet er moderat, med usikkerhet ned til begrenset, som en kombinasjon av moderat (til begrenset) median levetid og begrenset ekspansjonshastighet. Arten blir funnet på stadig nye steder. Dette er imidlertid mest et resultat av økt ettersøking tidlig på våren, på ei tid da tidligere tiders botanikere ikke gikk ut.</v>
          </cell>
          <cell r="DG1654" t="str">
            <v>Ingen kjent negativ økologisk effekt er knyttet til arten. Arten visner ned i mai og har ingen fortrengnings-effekt.</v>
          </cell>
          <cell r="DH1654" t="str">
            <v>&lt;p&gt;Snøkrokus vurderes til låg økologisk risiko, og bare på grunn av invasjonspotensialet. Arten har evne til å etablere seg både på sterkt endret fastmark (plener, veikanter) og i rike skogtyper, men utgjør ingen trussel i norsk natur.&lt;br/&gt;&lt;/p&gt;</v>
          </cell>
          <cell r="DI1654">
            <v>0</v>
          </cell>
        </row>
        <row r="1655">
          <cell r="B1655" t="str">
            <v>Clematis alpina</v>
          </cell>
          <cell r="C1655" t="str">
            <v>Mill.</v>
          </cell>
          <cell r="D1655" t="str">
            <v>alperanke</v>
          </cell>
          <cell r="E1655">
            <v>145681</v>
          </cell>
          <cell r="F1655">
            <v>103101</v>
          </cell>
          <cell r="G1655" t="str">
            <v>ExpertGroups/Karplanter/N</v>
          </cell>
          <cell r="H1655" t="str">
            <v>Karplanter</v>
          </cell>
          <cell r="I1655" t="str">
            <v>Karplanter</v>
          </cell>
          <cell r="J1655" t="str">
            <v>AlienSpecie</v>
          </cell>
          <cell r="N1655">
            <v>3</v>
          </cell>
          <cell r="Q1655">
            <v>3</v>
          </cell>
          <cell r="R1655" t="str">
            <v>V</v>
          </cell>
          <cell r="T1655" t="str">
            <v>HI</v>
          </cell>
          <cell r="U1655">
            <v>4</v>
          </cell>
          <cell r="V1655" t="str">
            <v>3AB,3H</v>
          </cell>
          <cell r="W1655" t="str">
            <v>LO</v>
          </cell>
          <cell r="X1655">
            <v>5</v>
          </cell>
          <cell r="Y1655">
            <v>4</v>
          </cell>
          <cell r="Z1655">
            <v>4</v>
          </cell>
          <cell r="AA1655">
            <v>2001</v>
          </cell>
          <cell r="AB1655" t="str">
            <v>terrestrial</v>
          </cell>
          <cell r="AD1655" t="str">
            <v>unknown</v>
          </cell>
          <cell r="AE1655" t="str">
            <v>yes</v>
          </cell>
          <cell r="AF1655" t="str">
            <v>unknown</v>
          </cell>
          <cell r="AG1655">
            <v>2001</v>
          </cell>
          <cell r="AH1655" t="str">
            <v>He Ringsaker: Kise og Helgøya: Røste - Maurud</v>
          </cell>
          <cell r="AI1655">
            <v>10</v>
          </cell>
          <cell r="AJ1655" t="str">
            <v>V</v>
          </cell>
          <cell r="AL1655">
            <v>1</v>
          </cell>
          <cell r="AM1655" t="str">
            <v>importDirect</v>
          </cell>
          <cell r="AN1655">
            <v>1</v>
          </cell>
          <cell r="AO1655" t="str">
            <v>introductionEscaped</v>
          </cell>
          <cell r="AP1655" t="str">
            <v>OsA,He,Op,Bu</v>
          </cell>
          <cell r="AQ1655">
            <v>56</v>
          </cell>
          <cell r="AR1655">
            <v>3</v>
          </cell>
          <cell r="AS1655">
            <v>168</v>
          </cell>
          <cell r="AT1655">
            <v>31600</v>
          </cell>
          <cell r="AU1655">
            <v>300</v>
          </cell>
          <cell r="AV1655">
            <v>20</v>
          </cell>
          <cell r="AW1655" t="str">
            <v>Ingen kjent effekt</v>
          </cell>
          <cell r="AX1655" t="str">
            <v>Ingen kjent effekt</v>
          </cell>
          <cell r="BC1655" t="str">
            <v>Ingen kjent effekt</v>
          </cell>
          <cell r="BD1655" t="str">
            <v>Ingen kjent effekt</v>
          </cell>
          <cell r="BE1655" t="str">
            <v>no</v>
          </cell>
          <cell r="BF1655" t="str">
            <v>no</v>
          </cell>
          <cell r="BK1655" t="str">
            <v>temperate_nemoral:Europe|subtropic_mediterranean:Europe</v>
          </cell>
          <cell r="BM1655" t="str">
            <v>temperate_boreal:Europe|temperate_nemoral:Europe|subtropic_mediterranean:Europe</v>
          </cell>
          <cell r="BO1655">
            <v>3</v>
          </cell>
          <cell r="BR1655" t="str">
            <v>RedListCategoryLevel</v>
          </cell>
          <cell r="BT1655">
            <v>3</v>
          </cell>
          <cell r="BW1655" t="str">
            <v>SpreadYearlyIncreaseObservations</v>
          </cell>
          <cell r="BX1655">
            <v>302</v>
          </cell>
          <cell r="BY1655">
            <v>1</v>
          </cell>
          <cell r="CB1655" t="str">
            <v>T4-C-3,T4-C-7,T4-C-18,T40</v>
          </cell>
          <cell r="CC1655">
            <v>1</v>
          </cell>
          <cell r="CH1655">
            <v>1</v>
          </cell>
          <cell r="CM1655">
            <v>1</v>
          </cell>
          <cell r="CQ1655">
            <v>1</v>
          </cell>
          <cell r="CU1655">
            <v>3</v>
          </cell>
          <cell r="CW1655" t="str">
            <v>X</v>
          </cell>
          <cell r="CX1655">
            <v>1</v>
          </cell>
          <cell r="CY1655">
            <v>1</v>
          </cell>
          <cell r="DB1655">
            <v>0</v>
          </cell>
          <cell r="DC1655" t="str">
            <v>Alperanke &lt;em&gt;Clematis alpina &lt;/em&gt;kommer fra fjellstrøk i Mellom- og Sør-Europa. Den er en langlevd klatrebusk med frøformering. Fruktene har sveveapparat og kan spres med vind over middels til lange distanser (km), og de kan også henge ved dyr. Arten etableres hovedsakelig i noe næringsrik skog, sjeldnere i mer åpne naturtyper. Arten er innført som hageplante og har vært en stund i kultur i Norge (1900-tallet, kanskje tidligere).</v>
          </cell>
          <cell r="DD1655" t="str">
            <v>&lt;p&gt;Alperanke ble først påvist på to steder i He Ringsaker i 2001 og er siden belagt i herbariene fra Bygdøy i Oslo 2005-2010, fra Sem i Ak Asker 2008-2009, og fra Bragernesåsen i Bu Drammen 2010, alle stedene bofast. I tillegg rapporterer Artsobservasjoner funn på Christiansfjeld festning i He Elverum i 2010 og på fire steder i Op Lillehammer i 2009-2010 (men disse siste kan høre til den stedegne arten skogranke &lt;em&gt;C. sibirica &lt;/em&gt;som har vært benevnt &lt;i&gt;C. alpina &lt;/i&gt;subsp. &lt;i&gt;sibirica&lt;/i&gt;). Vi har godtatt disse angivelsene inntil identiteten kan kontrolleres. Arten synes å være i nokså rask ekspansjon, mest på grunn av at den er økende populær som hageplante og dermed forvilles oftere. Spredning fra allerede eksisterende forekomster i naturen er foreløpig ikke observert, men kan forventes i nær framtid.&lt;/p&gt;</v>
          </cell>
          <cell r="DE1655" t="str">
            <v>Arten er innført som hageplante og spres ut fra hager med vindspredte frukter, men kanskje også med utkast.</v>
          </cell>
          <cell r="DF1655" t="str">
            <v>Invasjonspotensialet er moderat, med moderat skår på både median levetid og ekspansjonshastighet. Arten er foreløpig ikke så hyppig i dyrkning at den forvilles ofte.</v>
          </cell>
          <cell r="DG1655" t="str">
            <v>Alperanke vurderes til å kunne ha middels økologisk effekt med usikkerhet til en liten effekt. Det er ingen kjent effekt på naturtyper, og det er heller ikke forventet de neste 50 år. Den økologiske effekten gjelder mulig introgressiv hybridisering, dersom den kommer i nærkontakt med den nær truete arten skogranke &lt;i&gt;C. sibirica&lt;/i&gt;. Det er ikke gjort noen undersøkelser, men de to er så nært beslektet at mange forfattere regner dem som underarter av samme art, noe som sannsynliggjør at de er interfertile. Den negative effekten er geografisk begrenset til det stedegne utbredelsesområdet for skogranke i Gudbrandsdalen. Vi regner strengt tatt sannsynligheten for hybridisering å være låg og kunne derfor også valgt å se bort fra denne effekten, men vi velger heller å akseptere effekten ut fra en føre var tanke, men setter usikkerhet nedover.</v>
          </cell>
          <cell r="DH1655" t="str">
            <v>&lt;p&gt;Alperanke vurderes til høg økologisk risiko, med usikkerhet til låg risiko, på grunn av et moderat invasjonspotensial og en middels (til liten) effekt knyttet til mulig introgressiv hybridisering med en hjemlig art. Forvilling av alperanke er først registrert fra 2001, etter at den er blitt mye mer populær i hager. Den er mer hardfør enn de fleste andre &lt;em&gt;Clematis&lt;/em&gt;-arter, særlig i innlandet, og kan dyrkes lengre oppover i dalene og nordover. Alperanke har allerede stabil forekomst i Norge (frøreproduksjon), men foreløpig er den så fersk som forvillet (10 år) at den ikke har rukket å begynne og spre seg fra de stedene der den er forvillet. Foreløpig forviller den seg på veikanter, i kratt og skogkanter, men etter hvert som den begynner å reprodusere i naturen, er det forventet at den trenger lengre inn i skogen. Det er lite trolig at den vil fortrenge andre arter. Mer risikabelt er det at den kan være interfertil med vår hjemlige skogranke og at den er hardfør i det eneste området i landet der skogranke finnes, Gudbrandsdalen (og omtrent bare Øyer kommune). Det er her viktig å merke seg at dersom alperanke dyrkes i andre områder enn Gudbrandsdalen, vurderes den som uten kjent risiko. Endringen fra forrige vurderingsrunde i 2012, hvor arten ble vurdert til svært høy risiko, skyldes delvis endret beregningsmåte for invasjonspotensial og delvis muligheten vi nå har for å nyansere sannsynligheten av den negative økologiske effekten&lt;/p&gt;&lt;p&gt;Risikovurderingen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Violet Purple_x0019_  E. Tilleggsbetegnelsen _x001D_ E_x001D_  er et varemerke som innebærer at produktet må oppfylle visse krav med hensyn til opphav, egenskaper og kvalitet. Kultivarnavnet er akseptert av Royal Horticultural Society (se http://apps.rhs.org.uk/horticulturaldatabase/HortGenera.asp) med tilleggsbetegnelsen _x001D_ (A)_x001D_  som står for _x001D_ Atrogene Group._x001D_  Vi finner svært lite relevant informasjon om denne kultivaren, og det er ikke noe som skulle tilsi at denne utgjør en annen risiko enn arten generelt. Vi har ikke undersøkt i hvilken grad andre kultivarer av &lt;i&gt;Clematis alpina &lt;/i&gt;har dokumenterte egenskaper som vil kunne påvirke invasjonspotensialet og/eller økologisk effekt slik at man kunne forvente en annen risiko enn den som gis i den generelle vurderingen av arten.&lt;/p&gt;&lt;p&gt;&lt;br/&gt;&lt;/p&gt;&lt;p&gt;En kultivar &amp;#39:Baikal&amp;#39:, angivelig tilhørende arten skogranke, &lt;i&gt;Clematis sibirica&lt;/i&gt;, er ønsket risikovurdert av Miljødirektoratet. Den må dermed antas å være i handelen i Norge, men vi finner ikke et eneste treff på den angitte kultivaren ved nettsøk, ei heller får vi treff på den i Royal Horticultural Society sin database på nett (https://www.rhs.org.uk/plants/search-form). Vi vet dermed ikke noe om den, men antar at den er seksuelt frøformerende. Et nettsted (https://www.shootgardening.co.uk/plant/clematis-baikal) behandler den som en kultivar direkte under slekta &lt;i&gt;Clematis&lt;/i&gt;, ikke under arten &lt;i&gt;C. sibirica&lt;/i&gt;, og med en illustrasjon som tydelig viser at dette ikke er en &lt;i&gt;C. sibirica&lt;/i&gt;: den er bl.a. blåblomstret mens &lt;i&gt;C. sibirica &lt;/i&gt;er kvitblomstret. Dette er viktig fordi den eneste risikoen vi kjenner til er introgressiv hybridisering med hjemlig &lt;i&gt;C. sibirica&lt;/i&gt; i Gudbrandsdalen. Så lenge sorten neppe er knyttet til denne arten, er heller ikke introgresjonsrisikoen aktuell. &lt;br/&gt;&lt;/p&gt;</v>
          </cell>
          <cell r="DI1655">
            <v>0</v>
          </cell>
        </row>
        <row r="1656">
          <cell r="B1656" t="str">
            <v>Melampyrum nemorosum</v>
          </cell>
          <cell r="C1656" t="str">
            <v>L.</v>
          </cell>
          <cell r="D1656" t="str">
            <v>blåmarimjelle</v>
          </cell>
          <cell r="E1656">
            <v>62398</v>
          </cell>
          <cell r="F1656">
            <v>102438</v>
          </cell>
          <cell r="G1656" t="str">
            <v>ExpertGroups/Karplanter/N</v>
          </cell>
          <cell r="H1656" t="str">
            <v>Karplanter</v>
          </cell>
          <cell r="I1656" t="str">
            <v>Karplanter</v>
          </cell>
          <cell r="J1656" t="str">
            <v>AlienSpecie</v>
          </cell>
          <cell r="N1656">
            <v>3</v>
          </cell>
          <cell r="Q1656">
            <v>1</v>
          </cell>
          <cell r="T1656" t="str">
            <v>LO</v>
          </cell>
          <cell r="U1656">
            <v>2</v>
          </cell>
          <cell r="V1656" t="str">
            <v>3B,1</v>
          </cell>
          <cell r="X1656">
            <v>3</v>
          </cell>
          <cell r="Y1656">
            <v>4</v>
          </cell>
          <cell r="Z1656">
            <v>1</v>
          </cell>
          <cell r="AA1656">
            <v>1999</v>
          </cell>
          <cell r="AB1656" t="str">
            <v>terrestrial</v>
          </cell>
          <cell r="AD1656" t="str">
            <v>origin</v>
          </cell>
          <cell r="AE1656" t="str">
            <v>yes</v>
          </cell>
          <cell r="AF1656" t="str">
            <v>unknown</v>
          </cell>
          <cell r="AG1656">
            <v>1999</v>
          </cell>
          <cell r="AH1656" t="str">
            <v>Bu Lier: Lierstranda, tømmerterminalen</v>
          </cell>
          <cell r="AI1656">
            <v>1</v>
          </cell>
          <cell r="AJ1656" t="str">
            <v>V</v>
          </cell>
          <cell r="AL1656">
            <v>1</v>
          </cell>
          <cell r="AM1656" t="str">
            <v>importDirect</v>
          </cell>
          <cell r="AN1656">
            <v>1</v>
          </cell>
          <cell r="AO1656" t="str">
            <v>introductionTransportpollution</v>
          </cell>
          <cell r="AP1656" t="str">
            <v>Øs,OsA,Bu,Ve,Va,No</v>
          </cell>
          <cell r="AQ1656">
            <v>56</v>
          </cell>
          <cell r="AR1656">
            <v>3</v>
          </cell>
          <cell r="AS1656">
            <v>168</v>
          </cell>
          <cell r="AT1656">
            <v>63300</v>
          </cell>
          <cell r="AU1656">
            <v>350</v>
          </cell>
          <cell r="AV1656">
            <v>90</v>
          </cell>
          <cell r="AW1656" t="str">
            <v>Ingen kjent effekt</v>
          </cell>
          <cell r="AX1656" t="str">
            <v>Ingen kjent effekt</v>
          </cell>
          <cell r="BC1656" t="str">
            <v>Ingen kjent effekt</v>
          </cell>
          <cell r="BD1656" t="str">
            <v>Ingen kjent effekt</v>
          </cell>
          <cell r="BE1656" t="str">
            <v>no</v>
          </cell>
          <cell r="BF1656" t="str">
            <v>no</v>
          </cell>
          <cell r="BG1656" t="str">
            <v>V</v>
          </cell>
          <cell r="BK1656" t="str">
            <v>temperate_nemoral:Europe</v>
          </cell>
          <cell r="BM1656" t="str">
            <v>temperate_nemoral:Europe</v>
          </cell>
          <cell r="BO1656">
            <v>2</v>
          </cell>
          <cell r="BP1656" t="str">
            <v>X</v>
          </cell>
          <cell r="BR1656" t="str">
            <v>RedListCategoryLevel</v>
          </cell>
          <cell r="BT1656">
            <v>3</v>
          </cell>
          <cell r="BW1656" t="str">
            <v>SpreadYearlyIncreaseObservations</v>
          </cell>
          <cell r="BX1656">
            <v>404</v>
          </cell>
          <cell r="BY1656">
            <v>1</v>
          </cell>
          <cell r="CB1656" t="str">
            <v>T4,T35,T37,T40,T43</v>
          </cell>
          <cell r="CC1656">
            <v>1</v>
          </cell>
          <cell r="CH1656">
            <v>1</v>
          </cell>
          <cell r="CM1656">
            <v>1</v>
          </cell>
          <cell r="CQ1656">
            <v>1</v>
          </cell>
          <cell r="CU1656">
            <v>1</v>
          </cell>
          <cell r="CX1656">
            <v>0</v>
          </cell>
          <cell r="CY1656">
            <v>1</v>
          </cell>
          <cell r="DB1656">
            <v>0</v>
          </cell>
          <cell r="DC1656" t="str">
            <v>Blåmarimjelle &lt;em&gt;Melampyrum nemorosum &lt;/em&gt;er en ettårig lekkerbisken som vokser spontant i store deler av Europa nord til Sør-og Øst-Sverige, men som (ennå) ikke har nådd Norge som hjemlig. Arten er på vei inn i Norge, kanskje noen få steder ved spontan spredning fra Sverige (og i så fall hører den ikke med blant fremmede arter).</v>
          </cell>
          <cell r="DD1656" t="str">
            <v>&lt;p&gt;Arten har i hovedsak kommet inn ved innførsel med tømmer. Den er funnet på tømmerterminaler (Øf Moss fra 2000, Bu Lier fra 1999 og Hurum fra 2003, Vf Sande fra 2003 og Larvik fra 2006), men også noen spredte andre steder uten tilknytning til tømmerimport eller andre opplagte innførselsmåter. Det nordligste funnet er i No Bodø: Festvåg/Svartevanntet hvor den er funnet i 2011 og 2015 og hvor den høres nokså etablert ut. I løpet av de 17 årene siden den først ble observert, er arten funnet rundt 15 steder og er nokså godt etablert på de fleste av dem.&lt;/p&gt;</v>
          </cell>
          <cell r="DE1656" t="str">
            <v>Arten er ettårig med frøreproduksjon, og frøene har vedheng og spres med maur over korte distanser (kanske 50-100 m). Det er ikke utenkelig at denne kan komme (eller har kommet) inn spontant fra Sverige, men den har i hovedsak kommet inn ved innførsel med tømmer. Den er også funnet spredt andre steder uten tilknytning til tømmerimport eller andre opplagte innførselsmåter, og noen steder synes den har blitt dyrket i hager (litt merkelig for en ettårig art med nokså obligat semi-parasittisme). Enkelte av funnene angir spesifikt at den er spredt fra dyrkning.</v>
          </cell>
          <cell r="DF1656" t="str">
            <v>Arten har et moderat invasjonspotensial på grunn av en begrenset (til moderat) median levetid og en moderat ekspansjonshastighet.</v>
          </cell>
          <cell r="DG1656" t="str">
            <v>Blåmarimjelle har potensial for å spre seg ut i skog og skogkanter som er dens spontane voksesteder ellers i Europa. Den gjør ingen påviselig skade og er heller en uvanlig attraktiv plante (i den grad vi bør mene noe om det). Det er med andre ord ingen kjente negative økologiske effekter knyttet til arten.</v>
          </cell>
          <cell r="DH1656" t="str">
            <v>&lt;p&gt;Blåmarimjelle vurderes å ha lav risiko i norsk natur, men dette er utelukkende knyttet til artens moderate invasjonspotensial. Uten noen negative økologiske effekter, har den har den jo heller ingen risiko å snakke om.&lt;/p&gt;&lt;p&gt;&lt;br/&gt;&lt;/p&gt;</v>
          </cell>
          <cell r="DI1656">
            <v>0</v>
          </cell>
        </row>
        <row r="1657">
          <cell r="B1657" t="str">
            <v>Fallopia baldschuanica</v>
          </cell>
          <cell r="C1657" t="str">
            <v>(Regel) Holub</v>
          </cell>
          <cell r="D1657" t="str">
            <v>klatreslirekne</v>
          </cell>
          <cell r="E1657">
            <v>145214</v>
          </cell>
          <cell r="F1657">
            <v>102909</v>
          </cell>
          <cell r="G1657" t="str">
            <v>ExpertGroups/Karplanter/N</v>
          </cell>
          <cell r="H1657" t="str">
            <v>Karplanter</v>
          </cell>
          <cell r="I1657" t="str">
            <v>Karplanter</v>
          </cell>
          <cell r="J1657" t="str">
            <v>AlienSpecie</v>
          </cell>
          <cell r="N1657">
            <v>2</v>
          </cell>
          <cell r="P1657" t="str">
            <v>V</v>
          </cell>
          <cell r="Q1657">
            <v>1</v>
          </cell>
          <cell r="T1657" t="str">
            <v>LO</v>
          </cell>
          <cell r="U1657">
            <v>2</v>
          </cell>
          <cell r="V1657" t="str">
            <v>2AB,1</v>
          </cell>
          <cell r="AA1657">
            <v>1961</v>
          </cell>
          <cell r="AB1657" t="str">
            <v>terrestrial</v>
          </cell>
          <cell r="AD1657" t="str">
            <v>unknown</v>
          </cell>
          <cell r="AE1657" t="str">
            <v>no</v>
          </cell>
          <cell r="AF1657" t="str">
            <v>unknown</v>
          </cell>
          <cell r="AG1657">
            <v>1961</v>
          </cell>
          <cell r="AH1657" t="str">
            <v>Moss: Jeløy: Alby</v>
          </cell>
          <cell r="AI1657">
            <v>5</v>
          </cell>
          <cell r="AJ1657" t="str">
            <v>V</v>
          </cell>
          <cell r="AL1657">
            <v>1</v>
          </cell>
          <cell r="AM1657" t="str">
            <v>importDirect</v>
          </cell>
          <cell r="AN1657">
            <v>3</v>
          </cell>
          <cell r="AO1657" t="str">
            <v>introductionEscaped</v>
          </cell>
          <cell r="AP1657" t="str">
            <v>Øs,OsA,Ve,Aa,Va,Ro</v>
          </cell>
          <cell r="AQ1657">
            <v>32</v>
          </cell>
          <cell r="AR1657">
            <v>5</v>
          </cell>
          <cell r="AS1657">
            <v>160</v>
          </cell>
          <cell r="AT1657">
            <v>30000</v>
          </cell>
          <cell r="AU1657">
            <v>320</v>
          </cell>
          <cell r="AV1657">
            <v>100</v>
          </cell>
          <cell r="AW1657" t="str">
            <v>Ingen kjent effekt</v>
          </cell>
          <cell r="AX1657" t="str">
            <v>Ingen kjent effekt</v>
          </cell>
          <cell r="BC1657" t="str">
            <v>Ingen kjent effekt</v>
          </cell>
          <cell r="BD1657" t="str">
            <v>Ingen kjent effekt</v>
          </cell>
          <cell r="BE1657" t="str">
            <v>no</v>
          </cell>
          <cell r="BF1657" t="str">
            <v>no</v>
          </cell>
          <cell r="BG1657" t="str">
            <v>V</v>
          </cell>
          <cell r="BK1657" t="str">
            <v>temperate_nemoral:Asia|temperate_dry:Asia</v>
          </cell>
          <cell r="BM1657" t="str">
            <v>temperate_nemoral:Europe,Asia,Oceania,NorthAndCentralAmerica|temperate_dry:Asia,NorthAndCentralAmerica|subtropic_mediterranean:Europe,Asia,Oceania,NorthAndCentralAmerica</v>
          </cell>
          <cell r="BO1657">
            <v>2</v>
          </cell>
          <cell r="BP1657" t="str">
            <v>X</v>
          </cell>
          <cell r="BQ1657" t="str">
            <v>X</v>
          </cell>
          <cell r="BR1657" t="str">
            <v>RedListCategoryLevel</v>
          </cell>
          <cell r="BT1657">
            <v>2</v>
          </cell>
          <cell r="BW1657" t="str">
            <v>SpreadYearlyIncreaseObservations</v>
          </cell>
          <cell r="BX1657">
            <v>121</v>
          </cell>
          <cell r="BY1657">
            <v>1</v>
          </cell>
          <cell r="CB1657" t="str">
            <v>T35,T42-C-1,T43-C-1,T2</v>
          </cell>
          <cell r="CC1657">
            <v>1</v>
          </cell>
          <cell r="CH1657">
            <v>1</v>
          </cell>
          <cell r="CM1657">
            <v>1</v>
          </cell>
          <cell r="CQ1657">
            <v>1</v>
          </cell>
          <cell r="CU1657">
            <v>1</v>
          </cell>
          <cell r="CX1657">
            <v>0</v>
          </cell>
          <cell r="CY1657">
            <v>1</v>
          </cell>
          <cell r="DB1657">
            <v>0</v>
          </cell>
          <cell r="DC1657" t="str">
            <v>Klatreslirekne &lt;em&gt;Fallopia baldschuanica&lt;/em&gt; er en klatrebusk fra Sentral- og Øst-Asia. Klatreslirekne er mye brukt som hageplante på grunn av dens evne til å vokse raskt. Den går ofte under navnet "arkitektens trøst" fordi den raskt kan dekke estetisk lite vellykket arkitektur. Arten er selv-inkompatibel, og kan trolig ikke reprodusere seksuelt i Norge fordi det sjelden plantes flere individer sammen (størrelsen gjør at det oftest holder med ett). En bit av stengel eller rotsystem kan imidlertid vokse opp til en ny plante. Arten er invasiv og vidt utbredt i England, men setter ikke frø, verken i England eller Irland (Booy et al. 2015). &lt;br/&gt;Det er kjent at klatreslirekne kan hybridisere med parkslirekne, men hybriden skal være steril (Ti&amp;#233:br&amp;#233: et al. 2007). Hybriden er belagt i herbariene fra Ro Stavanger: Madla 2008 2014.</v>
          </cell>
          <cell r="DD1657" t="str">
            <v>Arten er funnet med totalt 11 forekomster i perioden 1943-2016, 8 av disse er funnet etter 2000. Funnene er fra Øf Moss, Ak Asker, Oslo, Vf Larvik, AA Arendal, VA Mandal og Farsund, Ro Karmøy og SF Leikanger. Arten er aldri funnet to ganger på samme sted.</v>
          </cell>
          <cell r="DE1657" t="str">
            <v>Vi antar at alle eller de aller fleste forekomstene skyldes hageutkast. Økt funnfrekvens de siste årene har trolig mest sammenheng med økt bruk i hager. Arten er ekspansiv: det blir fort for mye av den slik at den blir gravd opp og kastet.</v>
          </cell>
          <cell r="DF1657" t="str">
            <v>Klatreslirekne har et begrenset invasjonspotensial, med usikkerhet til moderat, som kombinajon av begrenset median levetid (med usikkerhet i begge retninger) og begrenset ekspansjonshastighet.</v>
          </cell>
          <cell r="DG1657" t="str">
            <v>Klatreslirekne er ikke kjent med noen negativ økologisk effekt. Den er ekspansiv, men har frem til nå kun etablert seg i sterkt endrete naturtyper.</v>
          </cell>
          <cell r="DH1657" t="str">
            <v>Arten vurderes til låg økologisk risiko og utelukkende på grunn av invasjonspotensialet. Det er foreløpig lite av den i norsk natur, og videre økning synes å avhenge bare av dumping av hageavfall på nye steder..</v>
          </cell>
          <cell r="DI1657">
            <v>3</v>
          </cell>
        </row>
        <row r="1658">
          <cell r="B1658" t="str">
            <v>Malus sieboldii</v>
          </cell>
          <cell r="C1658" t="str">
            <v>(Regel) Rehder</v>
          </cell>
          <cell r="E1658">
            <v>84828</v>
          </cell>
          <cell r="F1658">
            <v>127965</v>
          </cell>
          <cell r="G1658" t="str">
            <v>ExpertGroups/Karplanter/N</v>
          </cell>
          <cell r="H1658" t="str">
            <v>Karplanter</v>
          </cell>
          <cell r="I1658" t="str">
            <v>Karplanter</v>
          </cell>
          <cell r="J1658" t="str">
            <v>NotApplicable</v>
          </cell>
          <cell r="M1658" t="str">
            <v>taxonIsEvaluatedInHigherRank</v>
          </cell>
          <cell r="X1658">
            <v>2</v>
          </cell>
          <cell r="Y1658">
            <v>3</v>
          </cell>
          <cell r="Z1658">
            <v>2</v>
          </cell>
          <cell r="AB1658" t="str">
            <v>terrestrial</v>
          </cell>
          <cell r="AE1658" t="str">
            <v>yes</v>
          </cell>
          <cell r="AF1658" t="str">
            <v>unknown</v>
          </cell>
          <cell r="AI1658">
            <v>15</v>
          </cell>
          <cell r="AJ1658" t="str">
            <v>V</v>
          </cell>
          <cell r="AT1658">
            <v>0</v>
          </cell>
          <cell r="AW1658" t="str">
            <v>Ingen kjent effekt</v>
          </cell>
          <cell r="AX1658" t="str">
            <v>Ingen kjent effekt</v>
          </cell>
          <cell r="BC1658" t="str">
            <v>Ingen kjent effekt</v>
          </cell>
          <cell r="BD1658" t="str">
            <v>Ingen kjent effekt</v>
          </cell>
          <cell r="BK1658" t="str">
            <v>temperate_nemoral:Asia</v>
          </cell>
          <cell r="BM1658" t="str">
            <v>temperate_nemoral:Europe,Asia</v>
          </cell>
          <cell r="DI1658">
            <v>0</v>
          </cell>
        </row>
        <row r="1659">
          <cell r="B1659" t="str">
            <v>Pinus nigra</v>
          </cell>
          <cell r="C1659" t="str">
            <v>J.F.Arnold</v>
          </cell>
          <cell r="D1659" t="str">
            <v>svartfuru</v>
          </cell>
          <cell r="E1659">
            <v>63781</v>
          </cell>
          <cell r="F1659">
            <v>103821</v>
          </cell>
          <cell r="G1659" t="str">
            <v>ExpertGroups/Karplanter/N</v>
          </cell>
          <cell r="H1659" t="str">
            <v>Karplanter</v>
          </cell>
          <cell r="I1659" t="str">
            <v>Karplanter</v>
          </cell>
          <cell r="J1659" t="str">
            <v>AlienSpecie</v>
          </cell>
          <cell r="N1659">
            <v>3</v>
          </cell>
          <cell r="O1659" t="str">
            <v>V</v>
          </cell>
          <cell r="Q1659">
            <v>1</v>
          </cell>
          <cell r="T1659" t="str">
            <v>LO</v>
          </cell>
          <cell r="U1659">
            <v>2</v>
          </cell>
          <cell r="V1659" t="str">
            <v>3AB,1</v>
          </cell>
          <cell r="X1659">
            <v>2</v>
          </cell>
          <cell r="Y1659">
            <v>3</v>
          </cell>
          <cell r="Z1659">
            <v>1</v>
          </cell>
          <cell r="AA1659">
            <v>1930</v>
          </cell>
          <cell r="AB1659" t="str">
            <v>terrestrial</v>
          </cell>
          <cell r="AD1659" t="str">
            <v>unknown</v>
          </cell>
          <cell r="AE1659" t="str">
            <v>yes</v>
          </cell>
          <cell r="AF1659" t="str">
            <v>unknown</v>
          </cell>
          <cell r="AI1659">
            <v>50</v>
          </cell>
          <cell r="AJ1659" t="str">
            <v>V</v>
          </cell>
          <cell r="AL1659">
            <v>1</v>
          </cell>
          <cell r="AM1659" t="str">
            <v>importDirect</v>
          </cell>
          <cell r="AN1659">
            <v>3</v>
          </cell>
          <cell r="AO1659" t="str">
            <v>introductionEscaped,spreadNaturalDispersal</v>
          </cell>
          <cell r="AP1659" t="str">
            <v>Ve,Te,Va</v>
          </cell>
          <cell r="AQ1659">
            <v>32</v>
          </cell>
          <cell r="AR1659">
            <v>10</v>
          </cell>
          <cell r="AS1659">
            <v>320</v>
          </cell>
          <cell r="AT1659">
            <v>14000</v>
          </cell>
          <cell r="AU1659">
            <v>960</v>
          </cell>
          <cell r="AV1659">
            <v>50</v>
          </cell>
          <cell r="AW1659" t="str">
            <v>Ingen kjent effekt</v>
          </cell>
          <cell r="AX1659" t="str">
            <v>Ingen kjent effekt</v>
          </cell>
          <cell r="BC1659" t="str">
            <v>Ingen kjent effekt</v>
          </cell>
          <cell r="BD1659" t="str">
            <v>Ingen kjent effekt</v>
          </cell>
          <cell r="BE1659" t="str">
            <v>no</v>
          </cell>
          <cell r="BF1659" t="str">
            <v>no</v>
          </cell>
          <cell r="BG1659" t="str">
            <v>V</v>
          </cell>
          <cell r="BK1659" t="str">
            <v>temperate_nemoral:Europe,Asia|subtropic_mediterranean:Europe,Asia,Africa</v>
          </cell>
          <cell r="BM1659" t="str">
            <v>temperate_boreal:Europe|temperate_nemoral:Europe,Asia,Oceania,NorthAndCentralAmerica|subtropic_mediterranean:Europe,Asia,Africa,Oceania,NorthAndCentralAmerica</v>
          </cell>
          <cell r="BO1659">
            <v>3</v>
          </cell>
          <cell r="BQ1659" t="str">
            <v>X</v>
          </cell>
          <cell r="BR1659" t="str">
            <v>RedListCategoryLevel</v>
          </cell>
          <cell r="BT1659">
            <v>3</v>
          </cell>
          <cell r="BV1659" t="str">
            <v>X</v>
          </cell>
          <cell r="BW1659" t="str">
            <v>SpreadYearlyIncreaseCalculatedExpansionSpeed</v>
          </cell>
          <cell r="BX1659">
            <v>385.72</v>
          </cell>
          <cell r="BY1659">
            <v>1</v>
          </cell>
          <cell r="CB1659" t="str">
            <v>T4,T4,T35,T43</v>
          </cell>
          <cell r="CC1659">
            <v>1</v>
          </cell>
          <cell r="CH1659">
            <v>1</v>
          </cell>
          <cell r="CM1659">
            <v>1</v>
          </cell>
          <cell r="CQ1659">
            <v>1</v>
          </cell>
          <cell r="CU1659">
            <v>1</v>
          </cell>
          <cell r="CX1659">
            <v>0</v>
          </cell>
          <cell r="CY1659">
            <v>1</v>
          </cell>
          <cell r="DB1659">
            <v>0</v>
          </cell>
          <cell r="DC1659" t="str">
            <v>Svartfuru&lt;em&gt; Pinus nigra &lt;/em&gt;er et stort, sentvoksende tre med frøformering. Arten er skogdannende i de sørligste fjellstrøkene i Mellom-Europa og rundt Middelhavet fra Maghreb i Nordvest-Afrika øst til Tyrkia og til Krim ved Svartehavet.</v>
          </cell>
          <cell r="DD1659" t="str">
            <v>&lt;p&gt;Svartfuru&lt;em&gt; &lt;/em&gt;er relativt ny i dyrkning i Norge. De eldste herbariebeleggene er fra 1930 (VA Kristiansand: Baneheia) og 1933 (VA Mandal: Vestnes), men det er usikkert om dette kan være tatt fra plantete trær. Arten er langlevd med anslått generasjonstid på 50 år. På 2000-tallet virker det som trær på ulike steder har begynt å nå reproduktiv alder og har frødd seg ut i nærliggende skog og kratt. Ingen forvillete forekomster har foreløpig mer enn &amp;#233:n generasjon, men det kan bare være et spørsmål om tid.&lt;/p&gt;</v>
          </cell>
          <cell r="DE1659" t="str">
            <v>Svartfuru er et pent tre, men er relativt ny i dyrkning i Norge. Frøene har vinge og spres med vind over rimelig lange distanser, kanskje opp til kilometer.&lt;br/&gt; Bartrær dyrket i hager vokser raskere og blir også raskere fertile. De har også en stor produksjon av frø, det er derfor grunn til å tro at disse kan utgjøre et stort potensial for spredning i landet.</v>
          </cell>
          <cell r="DF1659" t="str">
            <v>Arten har et moderat invasjonspotensiale (med usikkerhet til begrenset), som kombinasjon av moderat (til begrenset) median levetid og moderat (til begrenset) ekspansjonshastighet.</v>
          </cell>
          <cell r="DG1659" t="str">
            <v>Arten har ingen kjente negative økologisk effekter.</v>
          </cell>
          <cell r="DH1659" t="str">
            <v>&lt;p&gt;Svartfuru vurderes til låg økologisk risiko, og bare på grunn av invasjonspotensialet. Det er lite trolig at denne arten vil bli noe problem i norsk natur. &lt;br/&gt;&lt;/p&gt;</v>
          </cell>
          <cell r="DI1659">
            <v>0</v>
          </cell>
        </row>
        <row r="1660">
          <cell r="B1660" t="str">
            <v>Myosotis sylvatica</v>
          </cell>
          <cell r="C1660" t="str">
            <v>Hoffm.</v>
          </cell>
          <cell r="D1660" t="str">
            <v>skogforglemmegei</v>
          </cell>
          <cell r="E1660">
            <v>134741</v>
          </cell>
          <cell r="F1660">
            <v>101033</v>
          </cell>
          <cell r="G1660" t="str">
            <v>ExpertGroups/Karplanter/N</v>
          </cell>
          <cell r="H1660" t="str">
            <v>Karplanter</v>
          </cell>
          <cell r="I1660" t="str">
            <v>Karplanter</v>
          </cell>
          <cell r="J1660" t="str">
            <v>AlienSpecie</v>
          </cell>
          <cell r="N1660">
            <v>4</v>
          </cell>
          <cell r="Q1660">
            <v>1</v>
          </cell>
          <cell r="T1660" t="str">
            <v>PH</v>
          </cell>
          <cell r="U1660">
            <v>3</v>
          </cell>
          <cell r="V1660" t="str">
            <v>4A,1</v>
          </cell>
          <cell r="X1660">
            <v>3</v>
          </cell>
          <cell r="Y1660">
            <v>4</v>
          </cell>
          <cell r="Z1660">
            <v>1</v>
          </cell>
          <cell r="AA1660">
            <v>1873</v>
          </cell>
          <cell r="AB1660" t="str">
            <v>terrestrial</v>
          </cell>
          <cell r="AD1660" t="str">
            <v>unknown</v>
          </cell>
          <cell r="AE1660" t="str">
            <v>yes</v>
          </cell>
          <cell r="AF1660" t="str">
            <v>unknown</v>
          </cell>
          <cell r="AG1660">
            <v>1873</v>
          </cell>
          <cell r="AH1660" t="str">
            <v>Ak Asker</v>
          </cell>
          <cell r="AI1660">
            <v>5</v>
          </cell>
          <cell r="AJ1660" t="str">
            <v>V</v>
          </cell>
          <cell r="AL1660">
            <v>2</v>
          </cell>
          <cell r="AM1660" t="str">
            <v>importDirect</v>
          </cell>
          <cell r="AN1660">
            <v>4</v>
          </cell>
          <cell r="AO1660" t="str">
            <v>introductionEscaped,spreadNaturalDispersal</v>
          </cell>
          <cell r="AP1660" t="str">
            <v>Øs,OsA,He,Op,Bu,Ve,Te,Aa,Va,Ro,Ho,Sf,Mr,St,Nt,No,Tr,Fi</v>
          </cell>
          <cell r="AQ1660">
            <v>1600</v>
          </cell>
          <cell r="AR1660">
            <v>6</v>
          </cell>
          <cell r="AS1660">
            <v>9600</v>
          </cell>
          <cell r="AT1660">
            <v>315000</v>
          </cell>
          <cell r="AU1660">
            <v>14400</v>
          </cell>
          <cell r="AV1660">
            <v>50</v>
          </cell>
          <cell r="AW1660" t="str">
            <v>Ingen kjent effekt</v>
          </cell>
          <cell r="AX1660" t="str">
            <v>Ingen kjent effekt</v>
          </cell>
          <cell r="BC1660" t="str">
            <v>Ingen kjent effekt</v>
          </cell>
          <cell r="BD1660" t="str">
            <v>Ingen kjent effekt</v>
          </cell>
          <cell r="BE1660" t="str">
            <v>no</v>
          </cell>
          <cell r="BF1660" t="str">
            <v>no</v>
          </cell>
          <cell r="BK1660" t="str">
            <v>temperate_nemoral:Europe,Asia|subtropic_mediterranean:Europe,Asia</v>
          </cell>
          <cell r="BM1660" t="str">
            <v>temperate_nemoral:Europe,Asia,Oceania,NorthAndCentralAmerica|subtropic_mediterranean:Europe,Asia,Oceania,NorthAndCentralAmerica|subtropic_caperegion:Africa|subtropic_highlands:Asia</v>
          </cell>
          <cell r="BO1660">
            <v>4</v>
          </cell>
          <cell r="BR1660" t="str">
            <v>RedListCategoryLevel</v>
          </cell>
          <cell r="BT1660">
            <v>3</v>
          </cell>
          <cell r="BW1660" t="str">
            <v>SpreadYearlyIncreaseObservations</v>
          </cell>
          <cell r="BX1660">
            <v>322</v>
          </cell>
          <cell r="BY1660">
            <v>1</v>
          </cell>
          <cell r="CB1660" t="str">
            <v>T4,T21,T24,T32,T35,T37,T40,T43</v>
          </cell>
          <cell r="CC1660">
            <v>1</v>
          </cell>
          <cell r="CH1660">
            <v>1</v>
          </cell>
          <cell r="CM1660">
            <v>1</v>
          </cell>
          <cell r="CQ1660">
            <v>1</v>
          </cell>
          <cell r="CU1660">
            <v>1</v>
          </cell>
          <cell r="CX1660">
            <v>0</v>
          </cell>
          <cell r="CY1660">
            <v>1</v>
          </cell>
          <cell r="DB1660">
            <v>0</v>
          </cell>
          <cell r="DC1660" t="str">
            <v>Skogforglemmegei &lt;i&gt;Myosotis sylvatica&lt;/i&gt; stammer fra skog- og åstrakter i Europa nord til Danmark og Sør-Sverige, og Vest-Asia. Den er en langlevd flerårig urt med frøreproduksjon, men nesten uten klonal vekst.&lt;br/&gt;Den hovedsakelig nemorale arten skogforglemmegei ble før ca. 1950 ikke holdt atskilt fra den montane og alpine arten fjellforglemmegei &lt;em&gt;M. decumbens&lt;/em&gt;, som er hjemlig i Norge. Denne sammenblandingen gjør at alle eldre opplysninger under navnet &lt;em&gt;M. sylvatica &lt;/em&gt;er ubrukbare (og i Bergensherbariet også nyere opplysninger fram til 2000-tallet), og at kartet i Artskart er ubrukelig (70 % av opplysningene er med sikkerhet feil).&lt;br/&gt;</v>
          </cell>
          <cell r="DD1660" t="str">
            <v>&lt;p&gt;Skogforglemmegei er en gammel og populær hagestaude, dyrket på 1700-tallet, men første funn utafor hager synes å være fra 1870-åra i og rundt Oslo, Stavanger og Bergen. Arten har hatt en uvanlig jamn ekspansjon i hele perioden etter 1875, er solid naturalisert i Sør- og Midt-Norge, og er i ferd med å bli det i Nord-Norge også, men synes fortsatt å være sjelden og kanskje ustabil på Vestlandet. Den er hardfør i praktisk talt hele Norge og er funnet forvillet nord til Fi Porsanger. Årsaken til at dens hjemlige utbredelse bare når nord til Danmark og Sør-Sverige er, med stor sannsynlighet, at den ennå ikke har rukket å spre seg lengre nordover i inneværende mellomistid.&lt;/p&gt;</v>
          </cell>
          <cell r="DE1660" t="str">
            <v>Arten er innført som hageplante. Den er spredt ut fra hager ved egenspredning med delfrukter som spres med dyr og folk, og ved utkast fra hager. Viderespredning i naturen med delfrukter.</v>
          </cell>
          <cell r="DF1660" t="str">
            <v>Invasjonspotensialet er stort, en kombinasjon av maksimum median levetid og moderat ekspansjonshastighet.</v>
          </cell>
          <cell r="DG1660" t="str">
            <v>Det er ingen kjente negative økologiske effekter knyttet til arten. Vi har lurt på om de to morfologisk ganske like og systematisk nærstående artene skogforglemmegei og fjellforglemmegei (den siste hjemlig) kunne være interfertile, men vi har ikke funnet belegg for dette i litteraturen og heller ikke støtte for hybridisering i det norske herbariematerialet.</v>
          </cell>
          <cell r="DH1660" t="str">
            <v>&lt;p&gt;Skogforglemmegei vurderes til å ha potensielt høg økologisk risiko, men dette er bare på grunn av at den forekommer i stor mengde og øker på nokså raskt. Arten er blitt en integrert del av den nemorale floraen i mange skogtyper sørpå, der den synes å finne sin egen plass uten å fortrenge noen andre, og den er under integrering også nordover. Arten er fortsatt under fortetning og blir tydelig hyppigere for hvert tiår.&lt;br/&gt;&lt;/p&gt;</v>
          </cell>
          <cell r="DI1660">
            <v>0</v>
          </cell>
        </row>
        <row r="1661">
          <cell r="B1661" t="str">
            <v>Prunus cerasifera</v>
          </cell>
          <cell r="C1661" t="str">
            <v>Ehrh.</v>
          </cell>
          <cell r="D1661" t="str">
            <v>kirsebærplomme</v>
          </cell>
          <cell r="E1661">
            <v>63329</v>
          </cell>
          <cell r="F1661">
            <v>103369</v>
          </cell>
          <cell r="G1661" t="str">
            <v>ExpertGroups/Karplanter/N</v>
          </cell>
          <cell r="H1661" t="str">
            <v>Karplanter</v>
          </cell>
          <cell r="I1661" t="str">
            <v>Karplanter</v>
          </cell>
          <cell r="J1661" t="str">
            <v>AlienSpecie</v>
          </cell>
          <cell r="N1661">
            <v>3</v>
          </cell>
          <cell r="Q1661">
            <v>1</v>
          </cell>
          <cell r="T1661" t="str">
            <v>LO</v>
          </cell>
          <cell r="U1661">
            <v>2</v>
          </cell>
          <cell r="V1661" t="str">
            <v>3AB,1</v>
          </cell>
          <cell r="X1661">
            <v>4</v>
          </cell>
          <cell r="Y1661">
            <v>4</v>
          </cell>
          <cell r="Z1661">
            <v>2</v>
          </cell>
          <cell r="AA1661">
            <v>1908</v>
          </cell>
          <cell r="AB1661" t="str">
            <v>terrestrial</v>
          </cell>
          <cell r="AD1661" t="str">
            <v>unknown</v>
          </cell>
          <cell r="AE1661" t="str">
            <v>yes</v>
          </cell>
          <cell r="AF1661" t="str">
            <v>unknown</v>
          </cell>
          <cell r="AG1661">
            <v>1961</v>
          </cell>
          <cell r="AH1661" t="str">
            <v>Ak Asker: Østsiden av Gjellumvatnet</v>
          </cell>
          <cell r="AI1661">
            <v>20</v>
          </cell>
          <cell r="AJ1661" t="str">
            <v>V</v>
          </cell>
          <cell r="AL1661">
            <v>1</v>
          </cell>
          <cell r="AM1661" t="str">
            <v>importDirect</v>
          </cell>
          <cell r="AN1661">
            <v>3</v>
          </cell>
          <cell r="AO1661" t="str">
            <v>spreadNaturalDispersal,introductionEscaped</v>
          </cell>
          <cell r="AP1661" t="str">
            <v>Øs,OsA,Bu,Ve,Te,Aa,Va,Ro,Ho,Mr</v>
          </cell>
          <cell r="AQ1661">
            <v>240</v>
          </cell>
          <cell r="AR1661">
            <v>5</v>
          </cell>
          <cell r="AS1661">
            <v>1200</v>
          </cell>
          <cell r="AT1661">
            <v>100000</v>
          </cell>
          <cell r="AU1661">
            <v>3600</v>
          </cell>
          <cell r="AV1661">
            <v>50</v>
          </cell>
          <cell r="AW1661" t="str">
            <v>Ingen kjent effekt</v>
          </cell>
          <cell r="AX1661" t="str">
            <v>Ingen kjent effekt</v>
          </cell>
          <cell r="BC1661" t="str">
            <v>Ingen kjent effekt</v>
          </cell>
          <cell r="BD1661" t="str">
            <v>Ingen kjent effekt</v>
          </cell>
          <cell r="BE1661" t="str">
            <v>no</v>
          </cell>
          <cell r="BF1661" t="str">
            <v>no</v>
          </cell>
          <cell r="BG1661" t="str">
            <v>V</v>
          </cell>
          <cell r="BK1661" t="str">
            <v>temperate_nemoral:Europe,Asia|temperate_dry:Asia|subtropic_mediterranean:Europe,Asia</v>
          </cell>
          <cell r="BM1661" t="str">
            <v>temperate_boreal:Europe|temperate_nemoral:Europe,Asia,Oceania,NorthAndCentralAmerica|temperate_dry:Asia|subtropic_mediterranean:Europe,Asia,Oceania,NorthAndCentralAmerica,SouthAmerica</v>
          </cell>
          <cell r="BO1661">
            <v>3</v>
          </cell>
          <cell r="BR1661" t="str">
            <v>RedListCategoryLevel</v>
          </cell>
          <cell r="BT1661">
            <v>3</v>
          </cell>
          <cell r="BW1661" t="str">
            <v>SpreadYearlyIncreaseObservations</v>
          </cell>
          <cell r="BX1661">
            <v>320</v>
          </cell>
          <cell r="BY1661">
            <v>1</v>
          </cell>
          <cell r="CB1661" t="str">
            <v>T4,T35,T32,T37-C-3,T43,T4-C-3,T4-C-4,T4-C-8</v>
          </cell>
          <cell r="CC1661">
            <v>1</v>
          </cell>
          <cell r="CH1661">
            <v>1</v>
          </cell>
          <cell r="CL1661" t="str">
            <v>T4</v>
          </cell>
          <cell r="CM1661">
            <v>1</v>
          </cell>
          <cell r="CQ1661">
            <v>1</v>
          </cell>
          <cell r="CU1661">
            <v>1</v>
          </cell>
          <cell r="CX1661">
            <v>0</v>
          </cell>
          <cell r="CY1661">
            <v>1</v>
          </cell>
          <cell r="DB1661">
            <v>0</v>
          </cell>
          <cell r="DC1661" t="str">
            <v>Kirsebærplomme &lt;em&gt;Prunus cerasifera&lt;/em&gt; er en busk eller lite tre fra Balkan og Vest-Asia. Den er mye dyrket i hekk- og leplantninger og delvis også brukt som grunnstamme for dyrking av ulike plommesorter. Den formerer seg seksuelt med saftige steinfrukter. Den kan også ha litt klonal formering med rotskudd, men i mindre omfang enn mange andre &lt;i&gt;Prunus&lt;/i&gt;-arter (T. Berg pers. medd.).</v>
          </cell>
          <cell r="DD1661" t="str">
            <v>&lt;p&gt;De første registreringene av arten i Vf Tjøme: Hvasser 1906 og VA Mandal: Skjernøya 1947 anses som mulig plantete, men på Hvasser ble arten funnet forvillet mange år senere (1990), trolig med kontinuitet tilbake til førstefunnet. Det er relativt få funn av antatt forvillete planter før 1970, men det øker kraftig på fra 1989 og fram til i dag. Funnene er konsentrert til Oslo, Akershus, Buskerud og Vestfold, men det finnes også spredte funn på Sør- og Vestlandet. Mønsteret tyder på at denne arten vil øke på også i den nærmeste framtid.&lt;/p&gt;</v>
          </cell>
          <cell r="DE1661" t="str">
            <v>Arten er innført som hageplante. De saftige steinfruktene spres med fugl, potensielt over lange avstander (km).</v>
          </cell>
          <cell r="DF1661" t="str">
            <v>Arten har et moderat invasjonspotensial, et resultat av moderate skår på både median levetid en ekspansjonshastighet.</v>
          </cell>
          <cell r="DG1661" t="str">
            <v>Det er uklart hva slags økologiske effekter kirsebærplomme eventuelt vil kunne komme til å få, men noe fortrengning kan forventes. Vi har imidlertid ikke grunnlag for å anta at noen av terskselverdiene i kriteriesettet overskrides, og den økologiske effekten blir dermed å betrakte som ingen kjent.</v>
          </cell>
          <cell r="DH1661" t="str">
            <v>&lt;p&gt;Kirsebærplomme vurderes til låg økologisk risiko, og utelukkende på grunn av et moderat invasjonspotensial.&lt;/p&gt;</v>
          </cell>
          <cell r="DI1661">
            <v>0</v>
          </cell>
        </row>
        <row r="1662">
          <cell r="B1662" t="str">
            <v>Prunus laurocerasus</v>
          </cell>
          <cell r="C1662" t="str">
            <v>L.</v>
          </cell>
          <cell r="D1662" t="str">
            <v>laurbærhegg</v>
          </cell>
          <cell r="E1662">
            <v>84856</v>
          </cell>
          <cell r="F1662">
            <v>127993</v>
          </cell>
          <cell r="G1662" t="str">
            <v>ExpertGroups/Karplanter/N</v>
          </cell>
          <cell r="H1662" t="str">
            <v>Karplanter</v>
          </cell>
          <cell r="I1662" t="str">
            <v>Karplanter</v>
          </cell>
          <cell r="J1662" t="str">
            <v>AlienSpecie</v>
          </cell>
          <cell r="N1662">
            <v>3</v>
          </cell>
          <cell r="Q1662">
            <v>1</v>
          </cell>
          <cell r="T1662" t="str">
            <v>LO</v>
          </cell>
          <cell r="U1662">
            <v>2</v>
          </cell>
          <cell r="V1662" t="str">
            <v>3B,1</v>
          </cell>
          <cell r="AA1662">
            <v>2013</v>
          </cell>
          <cell r="AB1662" t="str">
            <v>terrestrial</v>
          </cell>
          <cell r="AD1662" t="str">
            <v>unknown</v>
          </cell>
          <cell r="AE1662" t="str">
            <v>no</v>
          </cell>
          <cell r="AF1662" t="str">
            <v>yes</v>
          </cell>
          <cell r="AI1662">
            <v>20</v>
          </cell>
          <cell r="AJ1662" t="str">
            <v>V</v>
          </cell>
          <cell r="AL1662">
            <v>1</v>
          </cell>
          <cell r="AM1662" t="str">
            <v>importDirect</v>
          </cell>
          <cell r="AN1662">
            <v>3</v>
          </cell>
          <cell r="AO1662" t="str">
            <v>introductionEscaped</v>
          </cell>
          <cell r="AP1662" t="str">
            <v>Aa,Va,Ro,Ho,Mr</v>
          </cell>
          <cell r="AQ1662">
            <v>44</v>
          </cell>
          <cell r="AR1662">
            <v>6</v>
          </cell>
          <cell r="AS1662">
            <v>264</v>
          </cell>
          <cell r="AT1662">
            <v>44000</v>
          </cell>
          <cell r="AU1662">
            <v>1400</v>
          </cell>
          <cell r="AV1662">
            <v>75</v>
          </cell>
          <cell r="AW1662" t="str">
            <v>Planten inneholder cyanogene glukosider, og er giftig for mennesker.</v>
          </cell>
          <cell r="AX1662" t="str">
            <v>Ingen kjent effekt</v>
          </cell>
          <cell r="BC1662" t="str">
            <v>Ingen kjent effekt</v>
          </cell>
          <cell r="BD1662" t="str">
            <v>Ingen kjent effekt</v>
          </cell>
          <cell r="BE1662" t="str">
            <v>no</v>
          </cell>
          <cell r="BF1662" t="str">
            <v>no</v>
          </cell>
          <cell r="BG1662" t="str">
            <v>V</v>
          </cell>
          <cell r="BK1662" t="str">
            <v>temperate_nemoral:Europe,Asia|temperate_dry:Asia|subtropic_mediterranean:Europe,Asia</v>
          </cell>
          <cell r="BM1662" t="str">
            <v>temperate_nemoral:Europe,Asia,Oceania,NorthAndCentralAmerica|temperate_dry:Asia|subtropic_mediterranean:Europe,Asia,Oceania,NorthAndCentralAmerica</v>
          </cell>
          <cell r="BO1662">
            <v>2</v>
          </cell>
          <cell r="BP1662" t="str">
            <v>X</v>
          </cell>
          <cell r="BR1662" t="str">
            <v>RedListCategoryLevel</v>
          </cell>
          <cell r="BT1662">
            <v>3</v>
          </cell>
          <cell r="BW1662" t="str">
            <v>SpreadYearlyIncreaseCalculatedExpansionSpeed</v>
          </cell>
          <cell r="BX1662">
            <v>299.95999999999998</v>
          </cell>
          <cell r="BY1662">
            <v>1</v>
          </cell>
          <cell r="CB1662" t="str">
            <v>T4,T43,T35</v>
          </cell>
          <cell r="CC1662">
            <v>1</v>
          </cell>
          <cell r="CH1662">
            <v>1</v>
          </cell>
          <cell r="CL1662" t="str">
            <v>T4</v>
          </cell>
          <cell r="CM1662">
            <v>1</v>
          </cell>
          <cell r="CQ1662">
            <v>1</v>
          </cell>
          <cell r="CU1662">
            <v>1</v>
          </cell>
          <cell r="CX1662">
            <v>0</v>
          </cell>
          <cell r="CY1662">
            <v>1</v>
          </cell>
          <cell r="DB1662">
            <v>0</v>
          </cell>
          <cell r="DC1662" t="str">
            <v>Laurbærhegg &lt;em&gt;Prunus laurocerasus&lt;/em&gt; er en vintergrønn busk i rosefamilien. Arten kommer fra Balkan og områder ved Svartehavet og Kaspihavet. Det er grunn til å anta at klimaendringene har ført til at arten nå produserer steinfrukter med modne frø langs sørvestkysten i Norge. Dette er i overensstemmelse med Berger et al. (2007) som vurderer det til at arten nå har potensial for etablering i dette området.</v>
          </cell>
          <cell r="DD1662" t="str">
            <v>Laurbærhegg ble først dokumentert i AA Grimstad 2002 og i VA Kristiansand i 2001, begge steder som "forvillet" i gammel hage/hageanlegg. Arten er nå funnet trolig frøforvillet i Aust-Agder, Vest-Agder, Rogaland, Hordaland og Møre og Romsdal, med hele åtte nye funn i 2016 og 2017. I denne vurderingen er artsobservasjoner fra de siste månedene også inkludert (til og med september 2017).</v>
          </cell>
          <cell r="DE1662" t="str">
            <v>Arten har lenge være en populær hageplante på Vestlandet. Frøene spres med fugler, men arten kan også vokse klonalt med rotskudd, stammeskudd og senkere.</v>
          </cell>
          <cell r="DF1662" t="str">
            <v>Laurbærhegg har et moderat invasjonspotensial på grunn av en begrenset (med usikkerhet til moderat) median levetid og en moderat ekspansjonshastighet.</v>
          </cell>
          <cell r="DG1662" t="str">
            <v>&lt;p&gt;Laurbærhegg vurderes til ingen kjent negativ økologisk effekt. Arten har potensial for å konkurrere ut stedegne arter med vegetativ spredning. Dette gir ikke grunnlag for en forventet reduksjon på minst 15 % i bestandsstørrelsen til minst et stedegen delpopulasjon i løpet av 10 år. Interaksjonens styrke blir derfor svak.&lt;/p&gt;&lt;p&gt; &lt;/p&gt;&lt;p&gt;Arten er i likhet med en rekke andre planteslag dessuten vektor for spredning av et patogen (&lt;i&gt;Phytophthora ramorum&lt;/i&gt;). Vi har valgt ikke å angi noen effekt i tilknytning til forvilling av arten fordi hovedkilden til spredning er innførsel og dyrkning av infisert materiale, ikke forvilling, og spesielt ikke forvilling med frø fordi frøene trolig ikke sprer patogenet.&lt;/p&gt;&lt;p&gt; &lt;/p&gt;&lt;p&gt;All import av laurbærhegg&lt;i&gt;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Det er iverksatt tiltak for å hindre innførsel av &lt;i&gt;Phytophthora &lt;/i&gt;ved import av levende planter, men det er nok trolig ikke mulig å få satt en stopper for innførsel av &lt;i&gt;Phytophthora &lt;/i&gt;så lenge levende planter i jord importeres til landet i stort omfang.&lt;/p&gt;</v>
          </cell>
          <cell r="DH1662" t="str">
            <v>Laurbærhegg vurderes til låg økologisk risiko, og foreløpig bare på grunn av invasjonspotensialet. Arten ble ikke risikovurdert i Norsk svarteliste for arter 2012 da den ble antatt å være for varmekrevende til å reprodusere og danne populasjon i Norge. Den var dessuten da bare kjent fra to funn.</v>
          </cell>
          <cell r="DI1662">
            <v>1</v>
          </cell>
        </row>
        <row r="1663">
          <cell r="B1663" t="str">
            <v>Syringa komarowii</v>
          </cell>
          <cell r="C1663" t="str">
            <v>C.K.Schneid.</v>
          </cell>
          <cell r="E1663">
            <v>145573</v>
          </cell>
          <cell r="F1663">
            <v>128799</v>
          </cell>
          <cell r="G1663" t="str">
            <v>ExpertGroups/Karplanter/N</v>
          </cell>
          <cell r="H1663" t="str">
            <v>Karplanter</v>
          </cell>
          <cell r="I1663" t="str">
            <v>Karplanter</v>
          </cell>
          <cell r="J1663" t="str">
            <v>AlienSpecie</v>
          </cell>
          <cell r="N1663">
            <v>3</v>
          </cell>
          <cell r="O1663" t="str">
            <v>V</v>
          </cell>
          <cell r="Q1663">
            <v>1</v>
          </cell>
          <cell r="T1663" t="str">
            <v>LO</v>
          </cell>
          <cell r="U1663">
            <v>2</v>
          </cell>
          <cell r="V1663" t="str">
            <v>3B,1</v>
          </cell>
          <cell r="AA1663">
            <v>2009</v>
          </cell>
          <cell r="AB1663" t="str">
            <v>terrestrial</v>
          </cell>
          <cell r="AD1663" t="str">
            <v>unknown</v>
          </cell>
          <cell r="AE1663" t="str">
            <v>no</v>
          </cell>
          <cell r="AF1663" t="str">
            <v>unknown</v>
          </cell>
          <cell r="AI1663">
            <v>15</v>
          </cell>
          <cell r="AJ1663" t="str">
            <v>V</v>
          </cell>
          <cell r="AL1663">
            <v>1</v>
          </cell>
          <cell r="AM1663" t="str">
            <v>importDirect</v>
          </cell>
          <cell r="AN1663">
            <v>3</v>
          </cell>
          <cell r="AO1663" t="str">
            <v>introductionEscaped,introductionTransportpollution</v>
          </cell>
          <cell r="AP1663" t="str">
            <v>Øs,OsA,He,Bu</v>
          </cell>
          <cell r="AQ1663">
            <v>24</v>
          </cell>
          <cell r="AR1663">
            <v>5</v>
          </cell>
          <cell r="AS1663">
            <v>120</v>
          </cell>
          <cell r="AT1663">
            <v>6900</v>
          </cell>
          <cell r="AU1663">
            <v>360</v>
          </cell>
          <cell r="AV1663">
            <v>95</v>
          </cell>
          <cell r="AW1663" t="str">
            <v>Ingen kjent effekt</v>
          </cell>
          <cell r="AX1663" t="str">
            <v>Ingen kjent effekt</v>
          </cell>
          <cell r="BC1663" t="str">
            <v>Ingen kjent effekt</v>
          </cell>
          <cell r="BD1663" t="str">
            <v>Ingen kjent effekt</v>
          </cell>
          <cell r="BE1663" t="str">
            <v>no</v>
          </cell>
          <cell r="BF1663" t="str">
            <v>no</v>
          </cell>
          <cell r="BK1663" t="str">
            <v>temperate_nemoral:Asia</v>
          </cell>
          <cell r="BM1663" t="str">
            <v>temperate_nemoral:Europe,Asia</v>
          </cell>
          <cell r="BO1663">
            <v>2</v>
          </cell>
          <cell r="BR1663" t="str">
            <v>RedListCategoryLevel</v>
          </cell>
          <cell r="BT1663">
            <v>3</v>
          </cell>
          <cell r="BV1663" t="str">
            <v>X</v>
          </cell>
          <cell r="BW1663" t="str">
            <v>SpreadYearlyIncreaseCalculatedExpansionSpeed</v>
          </cell>
          <cell r="BX1663">
            <v>330.63</v>
          </cell>
          <cell r="BY1663">
            <v>1</v>
          </cell>
          <cell r="CB1663" t="str">
            <v>T35,T40</v>
          </cell>
          <cell r="CC1663">
            <v>1</v>
          </cell>
          <cell r="CH1663">
            <v>1</v>
          </cell>
          <cell r="CM1663">
            <v>1</v>
          </cell>
          <cell r="CQ1663">
            <v>1</v>
          </cell>
          <cell r="CU1663">
            <v>1</v>
          </cell>
          <cell r="CX1663">
            <v>0</v>
          </cell>
          <cell r="CY1663">
            <v>1</v>
          </cell>
          <cell r="DB1663">
            <v>0</v>
          </cell>
          <cell r="DC1663" t="str">
            <v>&lt;p&gt;Nikkesyrin &lt;em&gt;Syringa komarowii&lt;/em&gt;&lt;i&gt; &lt;/i&gt;er en om lag 2-3 m høy busk. Arten stammer fra sentrale Kina. Den kan danne klonale kratt ved rotskudd. Arten tåler kalde vintre og er nokså hardfør, minst til Troms. Vi kan derfor ikke utelukke at den kan spre seg med frø i landet selv om dette ennå ikke er dokumentert. Den frøsprer seg i Tyskland (B&amp;#246:hling 2009).&lt;/p&gt; &lt;p&gt;Arten er funnet _x0018_ nær vannkant_x0019_ , _x0018_ åpen veikant skog/åker_x0019_ , veikant, hagekant og utvokst med rotskudd fra hage. Det er rimelig å anta at disse funnene i hovedsak er fra sterkt endrete naturtyper. &lt;/p&gt;</v>
          </cell>
          <cell r="DD1663" t="str">
            <v>Nikkesyrin ble brukt mye i private hager på 1940- og 1950-tallet: den er også mye brukt i offentlige anlegg fra den tiden. Det er imidlertid først de senere årene den er blitt funnet forvillet. Første dokumenterte forvilling er fra Ak Asker: Sem i 2009. Den er også blitt funnet forvillet i Øf Aremark i 2009, Bu Drammen og Lier i 2014 og He: Hamar i 2015. Arten er trolig underrapportert.</v>
          </cell>
          <cell r="DE1663" t="str">
            <v>Nikkesyrin markedsføres med herdighet 6-7, og kan dyrkes i store deler av landet. Den har trolig potensial for å frøspre seg, men det er ikke dokumentert. Utkastet plantemateriale kan føre til etablering og videre spredning.</v>
          </cell>
          <cell r="DF1663" t="str">
            <v>&lt;p&gt;Invasjonspotensialet er moderat, med usikkerhet ned til begrenset. Dette er en kombinasjon av begrenset median levetid (mye på grunn av få forekomster foreløpig), og moderat (til begrenset) ekspansjonshastighet. Nikkesyrin har ganske nylig begynt å etablere seg i landet, det er derfor stor usikkerhet knyttet til ekspansjonshastigheten.&lt;/p&gt;</v>
          </cell>
          <cell r="DG1663" t="str">
            <v>&lt;p&gt;Det er ikke forventet noen signifikant negativ økologisk effekt av denne arten innen overskuelig framtid.&lt;/p&gt;</v>
          </cell>
          <cell r="DH1663" t="str">
            <v>Nikkesyrin vurderes til låg økologisk risiko, og bare på grunn av invasjonspotensialet.&lt;br/&gt;</v>
          </cell>
          <cell r="DI1663">
            <v>2</v>
          </cell>
        </row>
        <row r="1664">
          <cell r="B1664" t="str">
            <v>Conyza canadensis</v>
          </cell>
          <cell r="C1664" t="str">
            <v>(L.) Cronquist</v>
          </cell>
          <cell r="D1664" t="str">
            <v>hestehamp</v>
          </cell>
          <cell r="E1664">
            <v>131955</v>
          </cell>
          <cell r="F1664">
            <v>100521</v>
          </cell>
          <cell r="G1664" t="str">
            <v>ExpertGroups/Karplanter/N</v>
          </cell>
          <cell r="H1664" t="str">
            <v>Karplanter</v>
          </cell>
          <cell r="I1664" t="str">
            <v>Karplanter</v>
          </cell>
          <cell r="J1664" t="str">
            <v>AlienSpecie</v>
          </cell>
          <cell r="N1664">
            <v>4</v>
          </cell>
          <cell r="Q1664">
            <v>1</v>
          </cell>
          <cell r="T1664" t="str">
            <v>PH</v>
          </cell>
          <cell r="U1664">
            <v>3</v>
          </cell>
          <cell r="V1664" t="str">
            <v>4A,1</v>
          </cell>
          <cell r="X1664">
            <v>3</v>
          </cell>
          <cell r="Y1664">
            <v>4</v>
          </cell>
          <cell r="Z1664">
            <v>1</v>
          </cell>
          <cell r="AA1664">
            <v>1879</v>
          </cell>
          <cell r="AB1664" t="str">
            <v>terrestrial</v>
          </cell>
          <cell r="AD1664" t="str">
            <v>origin,unknown</v>
          </cell>
          <cell r="AE1664" t="str">
            <v>yes</v>
          </cell>
          <cell r="AF1664" t="str">
            <v>unknown</v>
          </cell>
          <cell r="AG1664">
            <v>1879</v>
          </cell>
          <cell r="AH1664" t="str">
            <v>Øf Fredrikstad: Øra og Halden: Mølen (begge ballast)</v>
          </cell>
          <cell r="AI1664">
            <v>1</v>
          </cell>
          <cell r="AJ1664" t="str">
            <v>V</v>
          </cell>
          <cell r="AN1664">
            <v>9</v>
          </cell>
          <cell r="AO1664" t="str">
            <v>introductionTransportpollution,introductionStowaway,spreadStowaway,spreadNaturalDispersal</v>
          </cell>
          <cell r="AP1664" t="str">
            <v>Øs,OsA,He,Op,Bu,Ve,Te,Aa,Va,Sf,St,Nt</v>
          </cell>
          <cell r="AQ1664">
            <v>1188</v>
          </cell>
          <cell r="AR1664">
            <v>3</v>
          </cell>
          <cell r="AS1664">
            <v>3564</v>
          </cell>
          <cell r="AT1664">
            <v>290000</v>
          </cell>
          <cell r="AU1664">
            <v>7000</v>
          </cell>
          <cell r="AV1664">
            <v>90</v>
          </cell>
          <cell r="AW1664" t="str">
            <v>Ingen kjent effekt</v>
          </cell>
          <cell r="AX1664" t="str">
            <v>Ingen kjent effekt</v>
          </cell>
          <cell r="BC1664" t="str">
            <v>Ingen kjent effekt</v>
          </cell>
          <cell r="BD1664" t="str">
            <v>Ingen kjent effekt</v>
          </cell>
          <cell r="BE1664" t="str">
            <v>no</v>
          </cell>
          <cell r="BF1664" t="str">
            <v>no</v>
          </cell>
          <cell r="BK1664" t="str">
            <v>temperate_boreal:NorthAndCentralAmerica|temperate_nemoral:NorthAndCentralAmerica|temperate_dry:NorthAndCentralAmerica|subtropic_mediterranean:NorthAndCentralAmerica</v>
          </cell>
          <cell r="BM1664" t="str">
            <v>temperate_boreal:Europe,NorthAndCentralAmerica|temperate_nemoral:Europe,Asia,Oceania,NorthAndCentralAmerica,SouthAmerica|temperate_dry:Europe,Asia,NorthAndCentralAmerica,SouthAmerica|subtropic_unspecified:Asia,Africa,Oceania,NorthAndCentralAmerica,SouthAmerica|subtropic_mediterranean:Europe,Asia,Africa|subtropic_dry:Africa|subtropic_caperegion:Africa|subtropic_highlands:SouthAmerica|tropic:Asia,Africa,Oceania,NorthAndCentralAmerica,SouthAmerica</v>
          </cell>
          <cell r="BO1664">
            <v>4</v>
          </cell>
          <cell r="BR1664" t="str">
            <v>RedListCategoryLevel</v>
          </cell>
          <cell r="BT1664">
            <v>3</v>
          </cell>
          <cell r="BW1664" t="str">
            <v>SpreadYearlyIncreaseObservations</v>
          </cell>
          <cell r="BX1664">
            <v>284</v>
          </cell>
          <cell r="BY1664">
            <v>1</v>
          </cell>
          <cell r="CB1664" t="str">
            <v>T24,T29,T35,T37,T39,T40,T41,T42,T43,T44,T45</v>
          </cell>
          <cell r="CC1664">
            <v>1</v>
          </cell>
          <cell r="CH1664">
            <v>1</v>
          </cell>
          <cell r="CM1664">
            <v>1</v>
          </cell>
          <cell r="CQ1664">
            <v>1</v>
          </cell>
          <cell r="CU1664">
            <v>1</v>
          </cell>
          <cell r="CX1664">
            <v>0</v>
          </cell>
          <cell r="CY1664">
            <v>1</v>
          </cell>
          <cell r="DB1664">
            <v>0</v>
          </cell>
          <cell r="DC1664" t="str">
            <v>Hestehamp &lt;em&gt;Conyza canadensis &lt;/em&gt;er en vidt utbredt nordamerikansk, ettårig art som er blitt et kosmopolittisk ugras. Den inntar alle typer åpen, forstyrret mark, men trenger lite inn i mindre forstyrrete naturtyper. Den har stor frøformering, og fruktene kan spres med vind (sveveapparat), dyr og folk.</v>
          </cell>
          <cell r="DD1664" t="str">
            <v>&lt;p&gt;Hestehamp kom inn med ballastjord i siste halvdel av 1800-tallet, med første funn i Øf Halden (Mølen) og Fredrikstad (Øra) i 1879. Arten er ettårig og synes å ha blitt rimelig stabil fra de første årene, men uten særlig spredning ut fra innførselsstedene. Alle funn fram til 1920 kan knyttes til ballastplasser - dvs. primære innførselssteder - i kystbyene i Østfold, Oslo, Vestfold, Aust-Agder og Vest-Agder, muligens med unntak for et bryggefunn i Ho Bergen i 1920. I perioden 1920-1940 ble arten nesten borte igjen, bare med noen få funn på gamle ballastplasser og i havner i Østfold, to møllefunn i Te Skien og ST Skaun, og funn på jernbanestasjonen i Øf Fredrikstad i 1936 og 1940. Jernbanen ble en hovedspredningsvei. Under krigen var det ikke mulig å botanisere på jernbaneområdene, men fra 1944-1945 begynner arten å bli funnet flere steder tilknyttet jernbanen: Drammen stasjon 1945, Loenga i Oslo 1946, Eidanger stasjon i Te Porsgrunn 1951, Borgestad stasjon i Te Skien 1952, og også på et par industristeder på Vestlandet (Ro Sauda 1944, SF Årdal 1953), i tillegg til funn langs Skagerrak-kysten. Økningen kan ha sammenheng med generelt sterk økning i import fra USA og Canada etter andre verdenskrig. Deretter har arten regelrett &amp;#39:eksplodert&amp;#39: og er nå blitt meget vanlig i tettbygde strøk på Østlandet, så vanlig at innsamlings- og noterings-hyppigheten avtok allerede i 1970-årene i Oslo og i 1980-årene andre steder på Østlandet. Arten synes ikke å ha fått like godt fotfeste i andre landsdeler, men dukker nå opp ofte over hele landet fordi den er så ekstremt vanlig på Østlandet der nesten all transport går ut fra. Nordligste funn foreløpig er i Fi Hammerfest i 2002. Arten har omtrent nådd sitt potensielle utbredelsesområde, men med store muligheter for videre fortetning.&lt;/p&gt;</v>
          </cell>
          <cell r="DE1664" t="str">
            <v>Arten ble fra først av innført med ballastjord, senere som forurensning med korn, gartnerivarer og med nesten all annen transport. Spredningen skjer med transporter og alle typer kjøretøyer, dyr og folk. Dessuten har arten god egenspredning med vind.</v>
          </cell>
          <cell r="DF1664" t="str">
            <v>Invasjonspotensialet er stort, med lang median levetid og moderat ekspansjonshastighet. Invasjonspotensialet er nå langt på vei realisert som utbredelsesområde i løpet av de siste 50-60 årene, men fortsatt er det rom for mye fortetning. Arten er først blitt regelrett vanlig utafor bykjernene de siste 20 årene. Ekspansjonshastigheten er fortsatt betydelig.</v>
          </cell>
          <cell r="DG1664" t="str">
            <v>Ingen kjent negativ økologisk effekt er knyttet til arten, til tross for enorme individtall.</v>
          </cell>
          <cell r="DH1664" t="str">
            <v>&lt;p&gt;Hestehamp vurderes til potensielt høg økologisk risiko, men bare på grunn av invasjonspotensialet. Arten inntar omtrent bare ulike typer skrotemark og er nå et av de aller mest individrike byugras sørpå, men også vanlig ellers langs veier og i tettsteder. Til tross for enorme individtall (ofte tusenvis på enhver parkeringsplass og langs enhver gatestump), fortrenger den lite eller ikke andre planter. Den okkuperer mest nisjer som knapt noen andre planter kan innta (sprekker i fortau, midtrabatter, blomsterkasser, knusktørr grusmark). Vi anser den dermed ikke som noen faktor av betydning i norsk natur.&lt;br/&gt;&lt;/p&gt;&lt;p&gt; &lt;/p&gt;</v>
          </cell>
          <cell r="DI1664">
            <v>0</v>
          </cell>
        </row>
        <row r="1665">
          <cell r="B1665" t="str">
            <v>Tulipa sylvestris</v>
          </cell>
          <cell r="C1665" t="str">
            <v>L.</v>
          </cell>
          <cell r="D1665" t="str">
            <v>villtulipan</v>
          </cell>
          <cell r="E1665">
            <v>138585</v>
          </cell>
          <cell r="F1665">
            <v>99588</v>
          </cell>
          <cell r="G1665" t="str">
            <v>ExpertGroups/Karplanter/N</v>
          </cell>
          <cell r="H1665" t="str">
            <v>Karplanter</v>
          </cell>
          <cell r="I1665" t="str">
            <v>Karplanter</v>
          </cell>
          <cell r="J1665" t="str">
            <v>AlienSpecie</v>
          </cell>
          <cell r="N1665">
            <v>4</v>
          </cell>
          <cell r="Q1665">
            <v>1</v>
          </cell>
          <cell r="T1665" t="str">
            <v>PH</v>
          </cell>
          <cell r="U1665">
            <v>3</v>
          </cell>
          <cell r="V1665" t="str">
            <v>4A,1</v>
          </cell>
          <cell r="X1665">
            <v>3</v>
          </cell>
          <cell r="Y1665">
            <v>4</v>
          </cell>
          <cell r="Z1665">
            <v>1</v>
          </cell>
          <cell r="AA1665">
            <v>1871</v>
          </cell>
          <cell r="AB1665" t="str">
            <v>terrestrial</v>
          </cell>
          <cell r="AD1665" t="str">
            <v>origin,unknown</v>
          </cell>
          <cell r="AE1665" t="str">
            <v>yes</v>
          </cell>
          <cell r="AF1665" t="str">
            <v>unknown</v>
          </cell>
          <cell r="AG1665">
            <v>1871</v>
          </cell>
          <cell r="AH1665" t="str">
            <v>VA Kristiansand: Oddernes</v>
          </cell>
          <cell r="AI1665">
            <v>5</v>
          </cell>
          <cell r="AJ1665" t="str">
            <v>V</v>
          </cell>
          <cell r="AL1665">
            <v>2</v>
          </cell>
          <cell r="AM1665" t="str">
            <v>importDirect</v>
          </cell>
          <cell r="AN1665">
            <v>6</v>
          </cell>
          <cell r="AO1665" t="str">
            <v>spreadNaturalDispersal,introductionStowaway,introductionEscaped,spreadTransportpollution</v>
          </cell>
          <cell r="AP1665" t="str">
            <v>Øs,OsA,Bu,Ve,Te,Aa,Va,Ro,Ho,Sf,Mr,Nt,No</v>
          </cell>
          <cell r="AQ1665">
            <v>860</v>
          </cell>
          <cell r="AR1665">
            <v>4</v>
          </cell>
          <cell r="AS1665">
            <v>3440</v>
          </cell>
          <cell r="AT1665">
            <v>235000</v>
          </cell>
          <cell r="AU1665">
            <v>6800</v>
          </cell>
          <cell r="AV1665">
            <v>60</v>
          </cell>
          <cell r="AW1665" t="str">
            <v>Ingen kjent effekt</v>
          </cell>
          <cell r="AX1665" t="str">
            <v>Ingen kjent effekt</v>
          </cell>
          <cell r="BB1665" t="str">
            <v>velvære og estetiske verdier</v>
          </cell>
          <cell r="BC1665" t="str">
            <v>Ingen kjent effekt</v>
          </cell>
          <cell r="BD1665" t="str">
            <v>Ingen kjent effekt</v>
          </cell>
          <cell r="BE1665" t="str">
            <v>no</v>
          </cell>
          <cell r="BF1665" t="str">
            <v>no</v>
          </cell>
          <cell r="BG1665" t="str">
            <v>V</v>
          </cell>
          <cell r="BK1665" t="str">
            <v>subtropic_mediterranean:Europe,Asia,Africa</v>
          </cell>
          <cell r="BM1665" t="str">
            <v>temperate_nemoral:Europe|temperate_dry:Europe|subtropic_mediterranean:Europe,Asia,Africa</v>
          </cell>
          <cell r="BO1665">
            <v>4</v>
          </cell>
          <cell r="BR1665" t="str">
            <v>RedListCategoryLevel</v>
          </cell>
          <cell r="BT1665">
            <v>3</v>
          </cell>
          <cell r="BW1665" t="str">
            <v>SpreadYearlyIncreaseObservations</v>
          </cell>
          <cell r="BX1665">
            <v>217</v>
          </cell>
          <cell r="BY1665">
            <v>1</v>
          </cell>
          <cell r="CB1665" t="str">
            <v>T2-C-3,T2-C-5,T4,T32,T35,T40,T42,V8-C-1</v>
          </cell>
          <cell r="CC1665">
            <v>1</v>
          </cell>
          <cell r="CH1665">
            <v>1</v>
          </cell>
          <cell r="CM1665">
            <v>1</v>
          </cell>
          <cell r="CQ1665">
            <v>1</v>
          </cell>
          <cell r="CU1665">
            <v>1</v>
          </cell>
          <cell r="CX1665">
            <v>0</v>
          </cell>
          <cell r="CY1665">
            <v>1</v>
          </cell>
          <cell r="DB1665">
            <v>0</v>
          </cell>
          <cell r="DC1665" t="str">
            <v>Villtulipan &lt;em&gt;Tulipa sylvestris&lt;/em&gt; er en flerårig plante med løk. Fra morløken dannes lange, underjordiske utløpere som produserer nye løker. Arten formeres også med frø, men frøsetting er ikke observert i Norge. Den stammer fra Sør-Europa, Kaukasus og Nord-Afrika.</v>
          </cell>
          <cell r="DD1665" t="str">
            <v>&lt;p&gt;De tidligste forekomstene av villtulipan i Vest-Agder og Rogaland kan ha kommet inn med ballast og gods fra skipsvrak. Imidlertid har villtulipan i lengre tid vært importert som løker for dyrking i storgårdshager og senere i småhager (bl.a. ved fyrstasjoner og i uthavner) i kystområdene på Agder. Derfra har den muligens spredt seg med frø, eller også blitt kastet ut med hageavfall og spredt med høy fra slåtteenger. Fra slutten av 1870-tallet var den etablert en del steder i Aust- og Vest-Agder og Rogaland og funnet spredte steder i Hordaland, Sogn og Fjordane og Nord-Trøndelag, forvillet fra dyrkning og av og til angitt som "ugress". Etter 1980 har antallet kjente lokaliteter økt betydelig. Dette kan innebære økt fart i spredningen, men er også resultat av målrettet ettersøking av planten. I denne perioden er villtulipan også blitt registrert i flere Østlandsfylker: Østfold, Oslo og Akershus, Buskerud, Vestfold og Telemark samt noen spredte steder i Hordaland, Sogn og Fjordane og Nordland. Arten er handelsvare og markedsføres med herdighet 7. Den har følgelig stort potensial for videre spredning.&lt;/p&gt;</v>
          </cell>
          <cell r="DE1665" t="str">
            <v>Arten er innført som hageplante og med ballastjord. Vegetativ spredning med utløpere former store og tette bestander som er karakteristiske for arten. Viktigste spredningsmåte er med utkast fra hager og forflytning av jordmasser.</v>
          </cell>
          <cell r="DF1665" t="str">
            <v>Invasjonspotensialet er stort, en kombinasjon av maksimum skår på median levetid og nest høgeste skår på ekspansjonshastighet. Raskt invaderende art som lokalt kan danne store bestander. Dette er imidlertid en vårplante som raskt visner ned, og som neppe kan fortrenge andre arter annet enn på sterkt endret fastmark.</v>
          </cell>
          <cell r="DG1665" t="str">
            <v>Det er ingen kjente negative økologiske effekter knyttet til arten på andre naturtyper enn de som er sterkt endret.</v>
          </cell>
          <cell r="DH1665" t="str">
            <v>&lt;p&gt;Villtulipan vurderes til potensielt høg risiko, men utelukkende på grunn av invasjonspotensialet.&lt;/p&gt;</v>
          </cell>
          <cell r="DI1665">
            <v>1</v>
          </cell>
        </row>
        <row r="1666">
          <cell r="B1666" t="str">
            <v>Hemerocallis fulva</v>
          </cell>
          <cell r="C1666" t="str">
            <v>(L.) L.</v>
          </cell>
          <cell r="D1666" t="str">
            <v>brun daglilje</v>
          </cell>
          <cell r="E1666">
            <v>133636</v>
          </cell>
          <cell r="F1666">
            <v>99438</v>
          </cell>
          <cell r="G1666" t="str">
            <v>ExpertGroups/Karplanter/N</v>
          </cell>
          <cell r="H1666" t="str">
            <v>Karplanter</v>
          </cell>
          <cell r="I1666" t="str">
            <v>Karplanter</v>
          </cell>
          <cell r="J1666" t="str">
            <v>AlienSpecie</v>
          </cell>
          <cell r="N1666">
            <v>3</v>
          </cell>
          <cell r="O1666" t="str">
            <v>V</v>
          </cell>
          <cell r="Q1666">
            <v>1</v>
          </cell>
          <cell r="T1666" t="str">
            <v>LO</v>
          </cell>
          <cell r="U1666">
            <v>2</v>
          </cell>
          <cell r="V1666" t="str">
            <v>3A,1</v>
          </cell>
          <cell r="AA1666">
            <v>1931</v>
          </cell>
          <cell r="AB1666" t="str">
            <v>terrestrial</v>
          </cell>
          <cell r="AD1666" t="str">
            <v>unknown</v>
          </cell>
          <cell r="AE1666" t="str">
            <v>yes</v>
          </cell>
          <cell r="AF1666" t="str">
            <v>unknown</v>
          </cell>
          <cell r="AI1666">
            <v>10</v>
          </cell>
          <cell r="AL1666">
            <v>1</v>
          </cell>
          <cell r="AM1666" t="str">
            <v>importDirect</v>
          </cell>
          <cell r="AN1666">
            <v>2</v>
          </cell>
          <cell r="AO1666" t="str">
            <v>introductionEscaped,introductionTransportpollution</v>
          </cell>
          <cell r="AP1666" t="str">
            <v>Øs,OsA,He,Op,Bu,Ve,Te,Aa,Va</v>
          </cell>
          <cell r="AQ1666">
            <v>100</v>
          </cell>
          <cell r="AR1666">
            <v>5</v>
          </cell>
          <cell r="AS1666">
            <v>500</v>
          </cell>
          <cell r="AT1666">
            <v>41400</v>
          </cell>
          <cell r="AU1666">
            <v>750</v>
          </cell>
          <cell r="AV1666">
            <v>40</v>
          </cell>
          <cell r="AW1666" t="str">
            <v>Ingen kjent effekt</v>
          </cell>
          <cell r="AX1666" t="str">
            <v>Ingen kjent effekt</v>
          </cell>
          <cell r="BC1666" t="str">
            <v>Ingen kjent effekt</v>
          </cell>
          <cell r="BD1666" t="str">
            <v>Ingen kjent effekt</v>
          </cell>
          <cell r="BE1666" t="str">
            <v>no</v>
          </cell>
          <cell r="BF1666" t="str">
            <v>no</v>
          </cell>
          <cell r="BG1666" t="str">
            <v>V</v>
          </cell>
          <cell r="BK1666" t="str">
            <v>unknown:Asia</v>
          </cell>
          <cell r="BM1666" t="str">
            <v>temperate_boreal:Europe|temperate_nemoral:Europe,Asia,Oceania,NorthAndCentralAmerica|subtropic_unspecified:Asia|subtropic_mediterranean:Europe,Oceania</v>
          </cell>
          <cell r="BO1666">
            <v>3</v>
          </cell>
          <cell r="BQ1666" t="str">
            <v>X</v>
          </cell>
          <cell r="BR1666" t="str">
            <v>RedListCategoryLevel</v>
          </cell>
          <cell r="BT1666">
            <v>2</v>
          </cell>
          <cell r="BW1666" t="str">
            <v>SpreadYearlyIncreaseObservations</v>
          </cell>
          <cell r="BX1666">
            <v>102</v>
          </cell>
          <cell r="BY1666">
            <v>1</v>
          </cell>
          <cell r="CB1666" t="str">
            <v>T4,T30,T35,T37,T40,T43</v>
          </cell>
          <cell r="CC1666">
            <v>1</v>
          </cell>
          <cell r="CH1666">
            <v>1</v>
          </cell>
          <cell r="CM1666">
            <v>1</v>
          </cell>
          <cell r="CQ1666">
            <v>1</v>
          </cell>
          <cell r="CU1666">
            <v>1</v>
          </cell>
          <cell r="CX1666">
            <v>0</v>
          </cell>
          <cell r="CY1666">
            <v>1</v>
          </cell>
          <cell r="DB1666">
            <v>0</v>
          </cell>
          <cell r="DC1666" t="str">
            <v>Brun daglilje &lt;em&gt;Hemerocallis fulva&lt;/em&gt; er en triploid, frøsteril hagehybrid mellom arter fra Kina. Den er en flerårig urt som kan danne nokså store matter ved klonal vekst. Det dreier seg imidlertid aldri om reell formering, bare om deling av rotklumpene.</v>
          </cell>
          <cell r="DD1666" t="str">
            <v>Brun daglilje ble først registrert i Te Skien og AA Tvedestrand i 1931, men kan ha vært i bruk og utkastet tiden siste halvdel av 1800-tallet (ekspansjonsskript antyder start på ekspansjon mellom 1870 og 1895). Fram til 1990 ble funnene gjort i kystfylkene fra Østfold til Vest-Agder, men senere er det gjord funn inn til He Ringsaker og Op Lillehammer. Arten er oftest funnet i veikanter og grøftekanter, men også i både fastmarksskog og flommarkskog der den kan danne kloner ved vegetativ vekst.</v>
          </cell>
          <cell r="DE1666" t="str">
            <v>Arten er innført som prydplante og nesten bare spredt ut fra hager ved utkast. Videre spredning skjer ved forflytning av jordmasser.</v>
          </cell>
          <cell r="DF1666" t="str">
            <v>Intasjonspotensialet er moderat, med usikkerhet til begrenset, som en kombinasjon av moderat (til begrenset) median levetid og begrenset ekspansjonshastighet.</v>
          </cell>
          <cell r="DG1666" t="str">
            <v>Det er ikke kjent negative økologiske effekter knyttet til arten. Sjøl om den lokalt danner kloner, blir disse aldri svært store. Arten har dermed bare en helt ubetydelig fortrengningseffekt.</v>
          </cell>
          <cell r="DH1666" t="str">
            <v>Brun daglilje vurderes til låg økologisk risiko, og utelukkende på grunn av invasjonspotensialet. Arten ble ikke risikovurdert i forrige runde (2012), men vi tillegger denne gangen større vekt på vegetativ (klonal) vekst og formering, dersom arten ofte blir spredt ut i norsk natur.</v>
          </cell>
          <cell r="DI1666">
            <v>0</v>
          </cell>
        </row>
        <row r="1667">
          <cell r="B1667" t="str">
            <v>Polemonium reptans</v>
          </cell>
          <cell r="C1667" t="str">
            <v>L.</v>
          </cell>
          <cell r="D1667" t="str">
            <v>krypflokk</v>
          </cell>
          <cell r="E1667">
            <v>85651</v>
          </cell>
          <cell r="F1667">
            <v>128772</v>
          </cell>
          <cell r="G1667" t="str">
            <v>ExpertGroups/Karplanter/N</v>
          </cell>
          <cell r="H1667" t="str">
            <v>Karplanter</v>
          </cell>
          <cell r="I1667" t="str">
            <v>Karplanter</v>
          </cell>
          <cell r="J1667" t="str">
            <v>AlienSpecie</v>
          </cell>
          <cell r="N1667">
            <v>1</v>
          </cell>
          <cell r="Q1667">
            <v>1</v>
          </cell>
          <cell r="T1667" t="str">
            <v>NK</v>
          </cell>
          <cell r="U1667">
            <v>1</v>
          </cell>
          <cell r="V1667" t="str">
            <v>1,1</v>
          </cell>
          <cell r="X1667">
            <v>1</v>
          </cell>
          <cell r="Y1667">
            <v>1</v>
          </cell>
          <cell r="Z1667">
            <v>1</v>
          </cell>
          <cell r="AA1667">
            <v>1995</v>
          </cell>
          <cell r="AB1667" t="str">
            <v>terrestrial</v>
          </cell>
          <cell r="AD1667" t="str">
            <v>unknown</v>
          </cell>
          <cell r="AE1667" t="str">
            <v>yes</v>
          </cell>
          <cell r="AF1667" t="str">
            <v>unknown</v>
          </cell>
          <cell r="AG1667">
            <v>1995</v>
          </cell>
          <cell r="AH1667" t="str">
            <v>Te Kragerø: Valberg Malmhella</v>
          </cell>
          <cell r="AI1667">
            <v>5</v>
          </cell>
          <cell r="AJ1667" t="str">
            <v>V</v>
          </cell>
          <cell r="AL1667">
            <v>1</v>
          </cell>
          <cell r="AM1667" t="str">
            <v>importDirect</v>
          </cell>
          <cell r="AN1667">
            <v>1</v>
          </cell>
          <cell r="AO1667" t="str">
            <v>introductionEscaped</v>
          </cell>
          <cell r="AP1667" t="str">
            <v>Te</v>
          </cell>
          <cell r="AQ1667">
            <v>4</v>
          </cell>
          <cell r="AR1667">
            <v>3</v>
          </cell>
          <cell r="AS1667">
            <v>12</v>
          </cell>
          <cell r="AT1667">
            <v>1</v>
          </cell>
          <cell r="AU1667">
            <v>12</v>
          </cell>
          <cell r="AV1667">
            <v>100</v>
          </cell>
          <cell r="AW1667" t="str">
            <v>Ingen kjent effekt</v>
          </cell>
          <cell r="AX1667" t="str">
            <v>Ingen kjent effekt</v>
          </cell>
          <cell r="BC1667" t="str">
            <v>Ingen kjent effekt</v>
          </cell>
          <cell r="BD1667" t="str">
            <v>Ingen kjent effekt</v>
          </cell>
          <cell r="BE1667" t="str">
            <v>no</v>
          </cell>
          <cell r="BF1667" t="str">
            <v>no</v>
          </cell>
          <cell r="BK1667" t="str">
            <v>temperate_nemoral:NorthAndCentralAmerica</v>
          </cell>
          <cell r="BM1667" t="str">
            <v>temperate_nemoral:Europe,NorthAndCentralAmerica</v>
          </cell>
          <cell r="BO1667">
            <v>1</v>
          </cell>
          <cell r="BR1667" t="str">
            <v>RedListCategoryLevel</v>
          </cell>
          <cell r="BT1667">
            <v>1</v>
          </cell>
          <cell r="BW1667" t="str">
            <v>SpreadYearlyIncreaseCalculatedExpansionSpeed</v>
          </cell>
          <cell r="BX1667">
            <v>0</v>
          </cell>
          <cell r="BY1667">
            <v>1</v>
          </cell>
          <cell r="CB1667" t="str">
            <v>T35</v>
          </cell>
          <cell r="CC1667">
            <v>1</v>
          </cell>
          <cell r="CH1667">
            <v>1</v>
          </cell>
          <cell r="CM1667">
            <v>1</v>
          </cell>
          <cell r="CQ1667">
            <v>1</v>
          </cell>
          <cell r="CU1667">
            <v>1</v>
          </cell>
          <cell r="CX1667">
            <v>0</v>
          </cell>
          <cell r="CY1667">
            <v>1</v>
          </cell>
          <cell r="DB1667">
            <v>0</v>
          </cell>
          <cell r="DC1667" t="str">
            <v>Krypflokk &lt;em&gt;Polemonium reptans &lt;/em&gt;er en flerårig, rimelig hardfør urt fra østlige Nord-Amerika. Arten er nok utkryssende, og frøene spres trolig med vind og vann. Den dyrkes en god del som prydstaude.</v>
          </cell>
          <cell r="DD1667" t="str">
            <v>&lt;p&gt;Det er overraskende at denne nokså hyppige hageplanten bare er funnet &amp;#233:n gang som forvillet: i Te Kragerø: Valberg 1995. Vi har ingen opplysning om at forekomsten fortsatt finnes, men antar at denne arten har en og annen forekomst i Norge.&lt;/p&gt;</v>
          </cell>
          <cell r="DE1667" t="str">
            <v>Arten vil kunne spre seg fra hager ved hjelp av frø.</v>
          </cell>
          <cell r="DF1667" t="str">
            <v>Invasjonspotensialet er lite, med kort median levetid (&amp;#233:n kjent forekomst) og ingen ekspansjon.</v>
          </cell>
          <cell r="DG1667" t="str">
            <v>Arten har ingen kjent negativ økologisk effekt.</v>
          </cell>
          <cell r="DH1667" t="str">
            <v>&lt;p&gt;Krypflokk vurderes til ingen kjent økologisk risiko.&lt;br/&gt;&lt;/p&gt;</v>
          </cell>
          <cell r="DI1667">
            <v>0</v>
          </cell>
        </row>
        <row r="1668">
          <cell r="B1668" t="str">
            <v>Rosa ×spaethiana</v>
          </cell>
          <cell r="E1668">
            <v>136900</v>
          </cell>
          <cell r="F1668">
            <v>128787</v>
          </cell>
          <cell r="G1668" t="str">
            <v>ExpertGroups/Karplanter/N</v>
          </cell>
          <cell r="H1668" t="str">
            <v>Karplanter</v>
          </cell>
          <cell r="I1668" t="str">
            <v>Karplanter</v>
          </cell>
          <cell r="J1668" t="str">
            <v>AlienSpecie</v>
          </cell>
          <cell r="N1668">
            <v>3</v>
          </cell>
          <cell r="Q1668">
            <v>1</v>
          </cell>
          <cell r="T1668" t="str">
            <v>LO</v>
          </cell>
          <cell r="U1668">
            <v>2</v>
          </cell>
          <cell r="V1668" t="str">
            <v>3AB,1</v>
          </cell>
          <cell r="AA1668">
            <v>1918</v>
          </cell>
          <cell r="AB1668" t="str">
            <v>terrestrial</v>
          </cell>
          <cell r="AD1668" t="str">
            <v>unknown</v>
          </cell>
          <cell r="AE1668" t="str">
            <v>no</v>
          </cell>
          <cell r="AF1668" t="str">
            <v>unknown</v>
          </cell>
          <cell r="AG1668">
            <v>1992</v>
          </cell>
          <cell r="AH1668" t="str">
            <v>Øf Rygge: Eløya</v>
          </cell>
          <cell r="AI1668">
            <v>10</v>
          </cell>
          <cell r="AJ1668" t="str">
            <v>V</v>
          </cell>
          <cell r="AL1668">
            <v>1</v>
          </cell>
          <cell r="AM1668" t="str">
            <v>importDirect</v>
          </cell>
          <cell r="AN1668">
            <v>1</v>
          </cell>
          <cell r="AO1668" t="str">
            <v>introductionEscaped</v>
          </cell>
          <cell r="AP1668" t="str">
            <v>Øs,OsA,He,Op,Aa,Va,Ho,St</v>
          </cell>
          <cell r="AQ1668">
            <v>100</v>
          </cell>
          <cell r="AR1668">
            <v>5</v>
          </cell>
          <cell r="AS1668">
            <v>500</v>
          </cell>
          <cell r="AT1668">
            <v>150</v>
          </cell>
          <cell r="AU1668">
            <v>1000</v>
          </cell>
          <cell r="AV1668">
            <v>80</v>
          </cell>
          <cell r="AW1668" t="str">
            <v>Ingen kjent effekt</v>
          </cell>
          <cell r="AX1668" t="str">
            <v>Ingen kjent effekt</v>
          </cell>
          <cell r="BC1668" t="str">
            <v>Ingen kjent effekt</v>
          </cell>
          <cell r="BD1668" t="str">
            <v>Ingen kjent effekt</v>
          </cell>
          <cell r="BE1668" t="str">
            <v>no</v>
          </cell>
          <cell r="BF1668" t="str">
            <v>no</v>
          </cell>
          <cell r="BK1668" t="str">
            <v>unknown:Asia,NorthAndCentralAmerica</v>
          </cell>
          <cell r="BM1668" t="str">
            <v>temperate_boreal:Europe|temperate_nemoral:Europe</v>
          </cell>
          <cell r="BO1668">
            <v>3</v>
          </cell>
          <cell r="BR1668" t="str">
            <v>RedListCategoryLevel</v>
          </cell>
          <cell r="BT1668">
            <v>3</v>
          </cell>
          <cell r="BW1668" t="str">
            <v>SpreadYearlyIncreaseObservations</v>
          </cell>
          <cell r="BX1668">
            <v>254</v>
          </cell>
          <cell r="BY1668">
            <v>1</v>
          </cell>
          <cell r="CB1668" t="str">
            <v>T35,T40,T43</v>
          </cell>
          <cell r="CC1668">
            <v>1</v>
          </cell>
          <cell r="CH1668">
            <v>1</v>
          </cell>
          <cell r="CM1668">
            <v>1</v>
          </cell>
          <cell r="CQ1668">
            <v>1</v>
          </cell>
          <cell r="CU1668">
            <v>1</v>
          </cell>
          <cell r="CX1668">
            <v>0</v>
          </cell>
          <cell r="CY1668">
            <v>1</v>
          </cell>
          <cell r="DB1668">
            <v>0</v>
          </cell>
          <cell r="DC1668" t="str">
            <v>Rose-hybridarten &lt;i&gt;Rosa &lt;/i&gt;x &lt;i&gt;spaethiana&lt;/i&gt; er en hybrid mellom østasiatisk rynkerose &lt;i&gt;R. rugosa&lt;/i&gt; og østamerikansk &lt;i&gt;R. palustris&lt;/i&gt;. Den er en middels storvokst busk med frøformering. Fruktene er saftige nyper og spres med fugl.</v>
          </cell>
          <cell r="DD1668" t="str">
            <v>Arten ble først registrert i hage i VA Kristiansand i 1918, som mulig forvillet i Øf Rakkestad i 1943, og som sikkert forvillet i VA Mandal i 1962. Ingen av disse synes ha ført til noen permanent forekomst, men fra 1980-tallet har arten økt raskt og med spredning nord til MR Molde og Gjemnes og ST Røros. Arten er sikkert allerede til stede flere steder i Trøndelag.</v>
          </cell>
          <cell r="DE1668" t="str">
            <v>Arten er innført som hageplante og spredt ut fra hager med skuddbiter fra jordstengler ved utkast, kanskje også med frø.</v>
          </cell>
          <cell r="DF1668" t="str">
            <v>Invasjonspotensialet er moderat, en kombinasjon av moderat median levetid og moderat ekspansjonshastighet.</v>
          </cell>
          <cell r="DG1668" t="str">
            <v>Ingen kjent negativ økologisk effekt er knyttet til arten, foreløpig. Med genetisk bakgrunn fra rynkerose, kunne man forvente at denne arten ble noe ekspansiv og hadde noen av de samme effektene, men foreløpig er bare enkeltbusker og små kratt kjent.</v>
          </cell>
          <cell r="DH1668" t="str">
            <v>Rosearten &lt;i&gt;Rosa &lt;/i&gt;x &lt;i&gt;spaethiana&lt;/i&gt; vurderes til låg økologisk risiko, foreløpig, og bare på grunn av invasjonspotensialet. Det er ikke kjent noen skadevirkninger, men arten har vært kort tid i norsk natur og finnes i små mengder. Den bør revurderes når den har fått utfolde seg litt mer.</v>
          </cell>
          <cell r="DI1668">
            <v>0</v>
          </cell>
        </row>
        <row r="1669">
          <cell r="B1669" t="str">
            <v>Saxifraga rosacea</v>
          </cell>
          <cell r="C1669" t="str">
            <v>Moench</v>
          </cell>
          <cell r="D1669" t="str">
            <v>teppesildre</v>
          </cell>
          <cell r="E1669">
            <v>63633</v>
          </cell>
          <cell r="F1669">
            <v>103673</v>
          </cell>
          <cell r="G1669" t="str">
            <v>ExpertGroups/Karplanter/N</v>
          </cell>
          <cell r="H1669" t="str">
            <v>Karplanter</v>
          </cell>
          <cell r="I1669" t="str">
            <v>Karplanter</v>
          </cell>
          <cell r="J1669" t="str">
            <v>AlienSpecie</v>
          </cell>
          <cell r="N1669">
            <v>1</v>
          </cell>
          <cell r="P1669" t="str">
            <v>V</v>
          </cell>
          <cell r="Q1669">
            <v>1</v>
          </cell>
          <cell r="T1669" t="str">
            <v>NK</v>
          </cell>
          <cell r="U1669">
            <v>1</v>
          </cell>
          <cell r="V1669" t="str">
            <v>1,1</v>
          </cell>
          <cell r="W1669" t="str">
            <v>LO</v>
          </cell>
          <cell r="AA1669">
            <v>1848</v>
          </cell>
          <cell r="AB1669" t="str">
            <v>terrestrial</v>
          </cell>
          <cell r="AD1669" t="str">
            <v>unknown</v>
          </cell>
          <cell r="AE1669" t="str">
            <v>no</v>
          </cell>
          <cell r="AF1669" t="str">
            <v>unknown</v>
          </cell>
          <cell r="AG1669">
            <v>1848</v>
          </cell>
          <cell r="AH1669" t="str">
            <v>Bu Modum: Hovlandsfjell</v>
          </cell>
          <cell r="AI1669">
            <v>5</v>
          </cell>
          <cell r="AJ1669" t="str">
            <v>V</v>
          </cell>
          <cell r="AL1669">
            <v>2</v>
          </cell>
          <cell r="AM1669" t="str">
            <v>importDirect</v>
          </cell>
          <cell r="AN1669">
            <v>1</v>
          </cell>
          <cell r="AO1669" t="str">
            <v>introductionEscaped</v>
          </cell>
          <cell r="AP1669" t="str">
            <v>OsA,He,Va,Ro,Ho,Mr,St,No,Tr</v>
          </cell>
          <cell r="AQ1669">
            <v>60</v>
          </cell>
          <cell r="AR1669">
            <v>4</v>
          </cell>
          <cell r="AS1669">
            <v>240</v>
          </cell>
          <cell r="AT1669">
            <v>260000</v>
          </cell>
          <cell r="AU1669">
            <v>360</v>
          </cell>
          <cell r="AV1669">
            <v>50</v>
          </cell>
          <cell r="AW1669" t="str">
            <v>Ingen kjent effekt</v>
          </cell>
          <cell r="AX1669" t="str">
            <v>Ingen kjent effekt</v>
          </cell>
          <cell r="BC1669" t="str">
            <v>Ingen kjent effekt</v>
          </cell>
          <cell r="BD1669" t="str">
            <v>Ingen kjent effekt</v>
          </cell>
          <cell r="BE1669" t="str">
            <v>unknown</v>
          </cell>
          <cell r="BF1669" t="str">
            <v>unknown</v>
          </cell>
          <cell r="BK1669" t="str">
            <v>temperate_boreal:Europe|temperate_nemoral:Europe</v>
          </cell>
          <cell r="BM1669" t="str">
            <v>temperate_boreal:Europe|temperate_nemoral:Europe</v>
          </cell>
          <cell r="BO1669">
            <v>2</v>
          </cell>
          <cell r="BR1669" t="str">
            <v>RedListCategoryLevel</v>
          </cell>
          <cell r="BT1669">
            <v>1</v>
          </cell>
          <cell r="BU1669" t="str">
            <v>X</v>
          </cell>
          <cell r="BW1669" t="str">
            <v>SpreadYearlyIncreaseObservations</v>
          </cell>
          <cell r="BX1669">
            <v>47</v>
          </cell>
          <cell r="BY1669">
            <v>1</v>
          </cell>
          <cell r="CB1669" t="str">
            <v>T2,T32,T35,T40</v>
          </cell>
          <cell r="CC1669">
            <v>1</v>
          </cell>
          <cell r="CH1669">
            <v>1</v>
          </cell>
          <cell r="CM1669">
            <v>1</v>
          </cell>
          <cell r="CQ1669">
            <v>1</v>
          </cell>
          <cell r="CU1669">
            <v>1</v>
          </cell>
          <cell r="CX1669">
            <v>0</v>
          </cell>
          <cell r="CY1669">
            <v>1</v>
          </cell>
          <cell r="DB1669">
            <v>0</v>
          </cell>
          <cell r="DC1669" t="str">
            <v>Teppesildre &lt;i&gt;Saxifraga rosacea&lt;/i&gt; er en flerårig urt fra Mellom- og Vest-Europa, i vest helt nord til Færøyene og Island. Det er noe uvisst om den, i tillegg til å være en forvillet hageplante, har hjemlige forekomster i Norge. De tidligste funnet er fra Bu Modum: "In monte Hovlandsfjeld" i 1848, gjort av N.G. Moe. Nils Green Moe (1812-1892) var fra Modum og var overgartner i Botanisk hage på Tøyen fra 1857 til 1882. Planten ble samlet i hans heimtrakter og ble funnet å være så interessant at herbarieark av den ble spredt rundt mange steder i Europa. Hovlandsfjell er et berglendt område inne i Finnemarka nordvest for Drammen, og det er ingen muligheter for at en hageplante kan ha kommet seg dit på 1840-tallet (dessuten er første dokumenterte hagefunn fra 1872 fra Øf Halden). Det er også et funn til av mulig hjemlig teppesildre, fra Ho Bergen: Salhus "i Havets Nivaa" i 1913, og gjenfunnet i 1925, 1931 og 1942. Teppesildre er i slekt med vår hjemlige tuesildre &lt;i&gt;S. cespitosa&lt;/i&gt;. Dette slektskapet er nok årsak til at dette merkelige og svært interessante funnet har vært avglømt i over 150 år. Planten i Hovlandsfjell samsvarer i alle relevante karakterer med vesteuropeisk teppesildre, og ikke med nordisk tuesildre, som dessuten har sine nærmeste forekomster i Rjukan-området (Te Tinn) og øvre Hallingdal (Bu Hemsedal), 90-110 km vekk.</v>
          </cell>
          <cell r="DD1669" t="str">
            <v>Det eldste funnet er fra Hovlandsfjell i Bu Modum i 1848, en trolig hjemlig forekomst (hvis det ikke har skjedd en uforklarlig forbytting av materiale). Som forvillet er arten først kjent fra Øf Halden i 1872 og fra VA Kristiansand i 1882. Deretter har det vært en nokså jamn funnkurve, med funn i kyststrøk til Tr Harstad og i innlandet inn til He Stange.</v>
          </cell>
          <cell r="DE1669" t="str">
            <v>I tillegg til mulig hjemlig forekomst er arten innført som hageplante og spredt med utkast og trolig med frø.</v>
          </cell>
          <cell r="DF1669" t="str">
            <v>Invasjonspotensialet er lite, med usikkerhet til begrenset, som en kombinasjon av begrenset median levetid og låg (til begrenset) ekspansjonshastighet.</v>
          </cell>
          <cell r="DG1669" t="str">
            <v>Arten har ingen kjent negativ økologisk effekt.</v>
          </cell>
          <cell r="DH1669" t="str">
            <v>Teppesildre vurderes til ingen kjent økologisk risiko, med usikkerhet til låg risiko.</v>
          </cell>
          <cell r="DI1669">
            <v>0</v>
          </cell>
        </row>
        <row r="1670">
          <cell r="B1670" t="str">
            <v>Ulmus laevis</v>
          </cell>
          <cell r="C1670" t="str">
            <v>Pall.</v>
          </cell>
          <cell r="D1670" t="str">
            <v>vrangalm</v>
          </cell>
          <cell r="E1670">
            <v>138600</v>
          </cell>
          <cell r="F1670">
            <v>103531</v>
          </cell>
          <cell r="G1670" t="str">
            <v>ExpertGroups/Karplanter/N</v>
          </cell>
          <cell r="H1670" t="str">
            <v>Karplanter</v>
          </cell>
          <cell r="I1670" t="str">
            <v>Karplanter</v>
          </cell>
          <cell r="J1670" t="str">
            <v>AlienSpecie</v>
          </cell>
          <cell r="N1670">
            <v>2</v>
          </cell>
          <cell r="P1670" t="str">
            <v>V</v>
          </cell>
          <cell r="Q1670">
            <v>1</v>
          </cell>
          <cell r="T1670" t="str">
            <v>LO</v>
          </cell>
          <cell r="U1670">
            <v>2</v>
          </cell>
          <cell r="V1670" t="str">
            <v>2AB,1</v>
          </cell>
          <cell r="X1670">
            <v>2</v>
          </cell>
          <cell r="Y1670">
            <v>3</v>
          </cell>
          <cell r="Z1670">
            <v>1</v>
          </cell>
          <cell r="AA1670">
            <v>1912</v>
          </cell>
          <cell r="AB1670" t="str">
            <v>terrestrial</v>
          </cell>
          <cell r="AD1670" t="str">
            <v>origin</v>
          </cell>
          <cell r="AE1670" t="str">
            <v>yes</v>
          </cell>
          <cell r="AF1670" t="str">
            <v>unknown</v>
          </cell>
          <cell r="AG1670">
            <v>2009</v>
          </cell>
          <cell r="AH1670" t="str">
            <v>Oslo: Ekeberg</v>
          </cell>
          <cell r="AI1670">
            <v>30</v>
          </cell>
          <cell r="AJ1670" t="str">
            <v>V</v>
          </cell>
          <cell r="AL1670">
            <v>2</v>
          </cell>
          <cell r="AM1670" t="str">
            <v>importDirect</v>
          </cell>
          <cell r="AN1670">
            <v>2</v>
          </cell>
          <cell r="AO1670" t="str">
            <v>introductionEscaped,spreadNaturalDispersal</v>
          </cell>
          <cell r="AP1670" t="str">
            <v>OsA,Bu</v>
          </cell>
          <cell r="AQ1670">
            <v>16</v>
          </cell>
          <cell r="AR1670">
            <v>5</v>
          </cell>
          <cell r="AS1670">
            <v>80</v>
          </cell>
          <cell r="AT1670">
            <v>320</v>
          </cell>
          <cell r="AU1670">
            <v>120</v>
          </cell>
          <cell r="AV1670">
            <v>0</v>
          </cell>
          <cell r="AW1670" t="str">
            <v>Ingen kjent effekt</v>
          </cell>
          <cell r="AX1670" t="str">
            <v>Ingen kjent effekt</v>
          </cell>
          <cell r="BC1670" t="str">
            <v>Ingen kjent effekt</v>
          </cell>
          <cell r="BD1670" t="str">
            <v>Ingen kjent effekt</v>
          </cell>
          <cell r="BE1670" t="str">
            <v>no</v>
          </cell>
          <cell r="BF1670" t="str">
            <v>no</v>
          </cell>
          <cell r="BG1670" t="str">
            <v>V</v>
          </cell>
          <cell r="BK1670" t="str">
            <v>temperate_nemoral:Europe,Asia</v>
          </cell>
          <cell r="BM1670" t="str">
            <v>temperate_nemoral:Europe,Asia</v>
          </cell>
          <cell r="BO1670">
            <v>2</v>
          </cell>
          <cell r="BR1670" t="str">
            <v>RedListCategoryLevel</v>
          </cell>
          <cell r="BT1670">
            <v>2</v>
          </cell>
          <cell r="BU1670" t="str">
            <v>X</v>
          </cell>
          <cell r="BW1670" t="str">
            <v>SpreadYearlyIncreaseCalculatedExpansionSpeed</v>
          </cell>
          <cell r="BX1670">
            <v>101.92</v>
          </cell>
          <cell r="BY1670">
            <v>1</v>
          </cell>
          <cell r="CB1670" t="str">
            <v>T4-C-4</v>
          </cell>
          <cell r="CC1670">
            <v>1</v>
          </cell>
          <cell r="CH1670">
            <v>1</v>
          </cell>
          <cell r="CM1670">
            <v>1</v>
          </cell>
          <cell r="CQ1670">
            <v>1</v>
          </cell>
          <cell r="CU1670">
            <v>1</v>
          </cell>
          <cell r="CX1670">
            <v>0</v>
          </cell>
          <cell r="CY1670">
            <v>1</v>
          </cell>
          <cell r="DB1670">
            <v>2</v>
          </cell>
          <cell r="DC1670" t="str">
            <v>Vrangalm &lt;em&gt;Ulmus laevis &lt;/em&gt;er et mellomstort tre fra Mellom- og Øst-Europa og Kaukasus, hjemlig nord til Sør-Sverige. Den formerer seg med frø.</v>
          </cell>
          <cell r="DD1670" t="str">
            <v>&lt;p&gt;Vrangalm er dyrket som prydtre, trolig fra siste halvdel av 1800-tallet, og er fortsatt en del i bruk, særlig i all&amp;#233:er og parker. Den er litt for varmekrevende til å ha reprodusert i noen særlig grad i Norge til nå. Den er bare funnet forvillet (med ungplanter og begynnende bestand) fire steder i norsk natur (med første dokumentasjon), i Oslo på Ekeberg (2009), Ormøya (2010) og Malmøykalven (2010) og i Bu Drammen: Skjelsbekk (2014). Forekomstene i Oslo synes å ha direkte sammenheng tilbake til tidlig dyrkning på Ulvøya (kjent fra 1924) eller Ekebergskråninga (kjent fra 1976). Avstandene er 1,5 km fra Ulvøya til Malmøykalven og Ormøya og 2 km til Ekebergforekomsten. Det er derfor mulig at tidlig dyrkning på Ulvøya eller Ekeberg er opphav til nesten hele den kjente norske forekomsten. Bakgrunnen for forekomsten i Drammen er ikke kjent, men den beskrives som et plantet mortre med mye ungplanter rundt.&lt;/p&gt;</v>
          </cell>
          <cell r="DE1670" t="str">
            <v>Arten er innført som park- og hagetre. Fruktene har vinge og kan sveve med vind over relativt lange distanser (km). Når treet først når reproduktiv alder, og blir høgt nok til at vinden lett får tak i fruktene, kan spredningsdistansene bli betydelige. Det er imidlertid bare en svært liten del av almefruktene som spirer.</v>
          </cell>
          <cell r="DF1670" t="str">
            <v>Invasjonspotensialet, beregnet ut fra de få forekomstene, er begrenset, med usikkerhet til moderat, som en kombinasjon av begrenset median levetid og begrenset (til moderat) ekspansjonshastighet. Estimeringen av ekspansjonshastighet bygger på svært tynt tallmateriale.</v>
          </cell>
          <cell r="DG1670" t="str">
            <v>Det er ingen kjente negative økologiske effekter knyttet til arten. Arten er, på samme måte som vår hjemlige alm &lt;i&gt;Ulmus glabra&lt;/i&gt;, vert for almesyke (&lt;i&gt;Ophiostoma &lt;/i&gt;spp.), men denne sykdommen er mye mer utbredt på vår hjemlige alm enn på de innførte. De innførte almene er derfor ingen viktig vektor for sykdomsoverføring til hjemlig alm.&lt;br/&gt;Vrangalm inntar omtrent samme økologiske rolle som vår hjemlige alm og forventes ikke å bli noe dominerende og fortrengende innslag i noen naturtype. Arten har nå etablert seg i lågurtskog og -kratt på kalkgrunn, i hovedsak i Oslo. Den vil trolig ekspandere litt, men er for det første litt for varmekrevende, for det andre vil den neppe bli til noen skade i norsk natur der den etablerer seg. Den vil bli et underordnet lauvtre sammen med flere andre.</v>
          </cell>
          <cell r="DH1670" t="str">
            <v>&lt;p&gt;Vrangalm vurderes til låg økologisk risiko, og bare ut fra invasjonspotensialet.&lt;/p&gt;</v>
          </cell>
          <cell r="DI1670">
            <v>0</v>
          </cell>
        </row>
        <row r="1671">
          <cell r="B1671" t="str">
            <v>Sorbus zahlbruckneri</v>
          </cell>
          <cell r="C1671" t="str">
            <v>C.K.Schneid.</v>
          </cell>
          <cell r="E1671">
            <v>85674</v>
          </cell>
          <cell r="F1671">
            <v>128795</v>
          </cell>
          <cell r="G1671" t="str">
            <v>ExpertGroups/Karplanter/N</v>
          </cell>
          <cell r="H1671" t="str">
            <v>Karplanter</v>
          </cell>
          <cell r="I1671" t="str">
            <v>Karplanter</v>
          </cell>
          <cell r="J1671" t="str">
            <v>NotApplicable</v>
          </cell>
          <cell r="M1671" t="str">
            <v>canNotEstablishWithin50years</v>
          </cell>
          <cell r="AA1671">
            <v>2000</v>
          </cell>
          <cell r="AB1671" t="str">
            <v>terrestrial</v>
          </cell>
          <cell r="AD1671" t="str">
            <v>unknown</v>
          </cell>
          <cell r="AE1671" t="str">
            <v>no</v>
          </cell>
          <cell r="AF1671" t="str">
            <v>unknown</v>
          </cell>
          <cell r="AI1671">
            <v>30</v>
          </cell>
          <cell r="AJ1671" t="str">
            <v>V</v>
          </cell>
          <cell r="AW1671" t="str">
            <v>Ingen kjent effekt</v>
          </cell>
          <cell r="AX1671" t="str">
            <v>Ingen kjent effekt</v>
          </cell>
          <cell r="BC1671" t="str">
            <v>Ingen kjent effekt</v>
          </cell>
          <cell r="BD1671" t="str">
            <v>Ingen kjent effekt</v>
          </cell>
          <cell r="BK1671" t="str">
            <v>subtropic_unspecified:Asia</v>
          </cell>
          <cell r="BM1671" t="str">
            <v>subtropic_unspecified:Asia</v>
          </cell>
          <cell r="DI1671">
            <v>0</v>
          </cell>
        </row>
        <row r="1672">
          <cell r="B1672" t="str">
            <v>Phalaris arundinacea picta</v>
          </cell>
          <cell r="C1672" t="str">
            <v>L.</v>
          </cell>
          <cell r="D1672" t="str">
            <v>bandgras</v>
          </cell>
          <cell r="E1672">
            <v>135271</v>
          </cell>
          <cell r="F1672">
            <v>143577</v>
          </cell>
          <cell r="G1672" t="str">
            <v>ExpertGroups/Karplanter/N</v>
          </cell>
          <cell r="H1672" t="str">
            <v>Karplanter</v>
          </cell>
          <cell r="I1672" t="str">
            <v>Karplanter</v>
          </cell>
          <cell r="J1672" t="str">
            <v>AlienSpecie</v>
          </cell>
          <cell r="N1672">
            <v>3</v>
          </cell>
          <cell r="Q1672">
            <v>1</v>
          </cell>
          <cell r="T1672" t="str">
            <v>LO</v>
          </cell>
          <cell r="U1672">
            <v>2</v>
          </cell>
          <cell r="V1672" t="str">
            <v>3AB,1</v>
          </cell>
          <cell r="AA1672">
            <v>1881</v>
          </cell>
          <cell r="AB1672" t="str">
            <v>terrestrial</v>
          </cell>
          <cell r="AD1672" t="str">
            <v>unknown</v>
          </cell>
          <cell r="AE1672" t="str">
            <v>no</v>
          </cell>
          <cell r="AF1672" t="str">
            <v>unknown</v>
          </cell>
          <cell r="AG1672">
            <v>1912</v>
          </cell>
          <cell r="AH1672" t="str">
            <v>Ro Sokndal: Åmot</v>
          </cell>
          <cell r="AI1672">
            <v>5</v>
          </cell>
          <cell r="AJ1672" t="str">
            <v>V</v>
          </cell>
          <cell r="AL1672">
            <v>1</v>
          </cell>
          <cell r="AM1672" t="str">
            <v>importDirect</v>
          </cell>
          <cell r="AN1672">
            <v>2</v>
          </cell>
          <cell r="AO1672" t="str">
            <v>introductionEscaped,spreadTransportpollution</v>
          </cell>
          <cell r="AP1672" t="str">
            <v>Øs,OsA,He,Op,Ve,Te,Aa,Va,Ro,Ho,Sf,St,No,Tr,Fi</v>
          </cell>
          <cell r="AQ1672">
            <v>200</v>
          </cell>
          <cell r="AR1672">
            <v>5</v>
          </cell>
          <cell r="AS1672">
            <v>1000</v>
          </cell>
          <cell r="AT1672">
            <v>260000</v>
          </cell>
          <cell r="AU1672">
            <v>2000</v>
          </cell>
          <cell r="AV1672">
            <v>95</v>
          </cell>
          <cell r="AW1672" t="str">
            <v>Ingen kjent effekt</v>
          </cell>
          <cell r="AX1672" t="str">
            <v>Ingen kjent effekt</v>
          </cell>
          <cell r="BC1672" t="str">
            <v>Ingen kjent effekt</v>
          </cell>
          <cell r="BD1672" t="str">
            <v>Ingen kjent effekt</v>
          </cell>
          <cell r="BE1672" t="str">
            <v>no</v>
          </cell>
          <cell r="BF1672" t="str">
            <v>no</v>
          </cell>
          <cell r="BK1672" t="str">
            <v>unknown:Europe,Asia</v>
          </cell>
          <cell r="BM1672" t="str">
            <v>unknown:Europe,Asia</v>
          </cell>
          <cell r="BO1672">
            <v>3</v>
          </cell>
          <cell r="BR1672" t="str">
            <v>RedListCategoryLevel</v>
          </cell>
          <cell r="BT1672">
            <v>3</v>
          </cell>
          <cell r="BV1672" t="str">
            <v>X</v>
          </cell>
          <cell r="BW1672" t="str">
            <v>SpreadYearlyIncreaseObservations</v>
          </cell>
          <cell r="BX1672">
            <v>160</v>
          </cell>
          <cell r="BY1672">
            <v>1</v>
          </cell>
          <cell r="CB1672" t="str">
            <v>T4,T35,T37-C-3,T40,T44,T43-C-1,V13</v>
          </cell>
          <cell r="CC1672">
            <v>1</v>
          </cell>
          <cell r="CH1672">
            <v>1</v>
          </cell>
          <cell r="CM1672">
            <v>1</v>
          </cell>
          <cell r="CQ1672">
            <v>1</v>
          </cell>
          <cell r="CU1672">
            <v>1</v>
          </cell>
          <cell r="CX1672">
            <v>0</v>
          </cell>
          <cell r="CY1672">
            <v>1</v>
          </cell>
          <cell r="DB1672">
            <v>0</v>
          </cell>
          <cell r="DC1672" t="str">
            <v>&amp;#39:Stripestrandrør&amp;#39: &lt;i&gt;Phalaris arundinacea&lt;/i&gt; var. &lt;i&gt;picta&lt;/i&gt; er en gammel hagekultivar med ukjent opprinnelse. Arten er et flerårig gras med krypende jordstengel som har en sirkumpolar utbredelse. Frøsettingen synes å være mye dårligere enn hos morarten: vi har ikke funnet frøplanter eller ungplanter av var. &lt;i&gt;picta&lt;/i&gt; i Norge.</v>
          </cell>
          <cell r="DD1672" t="str">
            <v>&amp;#39:Stripestrandrør&amp;#39: er funnet regelmessig fra 1880-tallet, med en viss økning etter 2000 (trolig fordi den er lett å observere i Artsobservasjoner). Den er nå funnet i alle fylker med unntak for Oppland, Møre og Romsdal og Nord-Trøndelag (sikkert oversett i disse). De fleste funnene er fra Østfold og Vest-Agder.</v>
          </cell>
          <cell r="DE1672" t="str">
            <v>Den spres ved hjelp av hageutkast ved deling av rotstengel. Den finnes ofte som gjenstående i gamle nedlagte hager og lignende.</v>
          </cell>
          <cell r="DF1672" t="str">
            <v>&amp;#39:Stripestrandrør&amp;#39: har et moderat invasjonspotensial, et resultat av moderat levetid i landet, og moderat (til begrenset) ekspansjonshastighet.</v>
          </cell>
          <cell r="DG1672" t="str">
            <v>Planten er funnet i ulike fastmarksskogstyper, men sprer seg ikke videre uten hjelp. Den har ingen kjent negativ økologisk effekt.</v>
          </cell>
          <cell r="DH1672" t="str">
            <v>&amp;#39:Stripestrandrør&amp;#39: vurderes til låg økologisk risiko, utelukkende på grunn av et moderat invasjonspotensiale.</v>
          </cell>
          <cell r="DI1672">
            <v>0</v>
          </cell>
        </row>
        <row r="1673">
          <cell r="B1673" t="str">
            <v>Lupinus polyphyllus</v>
          </cell>
          <cell r="C1673" t="str">
            <v>Lindl.</v>
          </cell>
          <cell r="D1673" t="str">
            <v>hagelupin</v>
          </cell>
          <cell r="E1673">
            <v>61942</v>
          </cell>
          <cell r="F1673">
            <v>101982</v>
          </cell>
          <cell r="G1673" t="str">
            <v>ExpertGroups/Karplanter/N</v>
          </cell>
          <cell r="H1673" t="str">
            <v>Karplanter</v>
          </cell>
          <cell r="I1673" t="str">
            <v>Karplanter</v>
          </cell>
          <cell r="J1673" t="str">
            <v>AlienSpecie</v>
          </cell>
          <cell r="N1673">
            <v>4</v>
          </cell>
          <cell r="Q1673">
            <v>4</v>
          </cell>
          <cell r="T1673" t="str">
            <v>SE</v>
          </cell>
          <cell r="U1673">
            <v>5</v>
          </cell>
          <cell r="V1673" t="str">
            <v>4AB,4DE</v>
          </cell>
          <cell r="X1673">
            <v>5</v>
          </cell>
          <cell r="Y1673">
            <v>4</v>
          </cell>
          <cell r="Z1673">
            <v>4</v>
          </cell>
          <cell r="AA1673">
            <v>1913</v>
          </cell>
          <cell r="AB1673" t="str">
            <v>terrestrial</v>
          </cell>
          <cell r="AD1673" t="str">
            <v>unknown</v>
          </cell>
          <cell r="AE1673" t="str">
            <v>yes</v>
          </cell>
          <cell r="AF1673" t="str">
            <v>unknown</v>
          </cell>
          <cell r="AG1673">
            <v>1913</v>
          </cell>
          <cell r="AH1673" t="str">
            <v>He Åsnes: Flisa - Heradsbygd</v>
          </cell>
          <cell r="AI1673">
            <v>5</v>
          </cell>
          <cell r="AJ1673" t="str">
            <v>V</v>
          </cell>
          <cell r="AL1673">
            <v>1</v>
          </cell>
          <cell r="AM1673" t="str">
            <v>importDirect</v>
          </cell>
          <cell r="AN1673">
            <v>6</v>
          </cell>
          <cell r="AO1673" t="str">
            <v>introductionEscaped,spreadNaturalDispersal,spreadTransportpollution,spreadStowaway,introductionReleased</v>
          </cell>
          <cell r="AP1673" t="str">
            <v>Øs,OsA,He,Op,Bu,Ve,Te,Aa,Va,Ro,Ho,Sf,Mr,St,Nt,No,Tr,Fi</v>
          </cell>
          <cell r="AQ1673">
            <v>26000</v>
          </cell>
          <cell r="AR1673">
            <v>3</v>
          </cell>
          <cell r="AS1673">
            <v>78000</v>
          </cell>
          <cell r="AT1673">
            <v>400000</v>
          </cell>
          <cell r="AU1673">
            <v>117000</v>
          </cell>
          <cell r="AV1673">
            <v>75</v>
          </cell>
          <cell r="AW1673" t="str">
            <v>Ingen kjent effekt</v>
          </cell>
          <cell r="AX1673" t="str">
            <v>Ingen kjent effekt</v>
          </cell>
          <cell r="BC1673" t="str">
            <v>Ingen kjent effekt</v>
          </cell>
          <cell r="BD1673" t="str">
            <v>Ingen kjent effekt</v>
          </cell>
          <cell r="BE1673" t="str">
            <v>no</v>
          </cell>
          <cell r="BF1673" t="str">
            <v>no</v>
          </cell>
          <cell r="BK1673" t="str">
            <v>temperate_boreal:NorthAndCentralAmerica|temperate_nemoral:NorthAndCentralAmerica|subtropic_mediterranean:NorthAndCentralAmerica</v>
          </cell>
          <cell r="BM1673" t="str">
            <v>temperate_boreal:Europe,NorthAndCentralAmerica|temperate_nemoral:Europe,Oceania,NorthAndCentralAmerica|subtropic_mediterranean:Europe,Oceania,NorthAndCentralAmerica,SouthAmerica</v>
          </cell>
          <cell r="BO1673">
            <v>4</v>
          </cell>
          <cell r="BR1673" t="str">
            <v>RedListCategoryLevel</v>
          </cell>
          <cell r="BT1673">
            <v>4</v>
          </cell>
          <cell r="BW1673" t="str">
            <v>SpreadYearlyIncreaseObservations</v>
          </cell>
          <cell r="BX1673">
            <v>2585</v>
          </cell>
          <cell r="BY1673">
            <v>3</v>
          </cell>
          <cell r="CB1673" t="str">
            <v>T4,T40,T37-C-3,T35,T43-C-1,T18,T32</v>
          </cell>
          <cell r="CC1673">
            <v>4</v>
          </cell>
          <cell r="CG1673" t="str">
            <v>T18</v>
          </cell>
          <cell r="CH1673">
            <v>4</v>
          </cell>
          <cell r="CK1673" t="str">
            <v>Myricaria germanica</v>
          </cell>
          <cell r="CL1673" t="str">
            <v>T18,T30</v>
          </cell>
          <cell r="CM1673">
            <v>1</v>
          </cell>
          <cell r="CQ1673">
            <v>2</v>
          </cell>
          <cell r="CT1673" t="str">
            <v>T18,T32</v>
          </cell>
          <cell r="CU1673">
            <v>1</v>
          </cell>
          <cell r="CX1673">
            <v>0</v>
          </cell>
          <cell r="CY1673">
            <v>1</v>
          </cell>
          <cell r="DB1673">
            <v>0</v>
          </cell>
          <cell r="DC1673" t="str">
            <v>&lt;p&gt;Hagelupin &lt;em&gt;Lupinus polyphyllus&lt;/em&gt; er en vel 1 m høy, flerårig urt (staude) som formerer seg med frø. Planten kan også spres med biter av jordstengler. På røttene utvikles bakterieknoller som fikserer nitrogen. Arten kommer fra vestlige Nord-Amerika.&lt;/p&gt;</v>
          </cell>
          <cell r="DD1673" t="str">
            <v>&lt;p&gt;Hagelupin ble først dokumentert i samlingene som forvillet i 1913, men da godt etablert (He Åsnes: "Forvildet her og der langs jernbanelinjen fra Flisa til Heradsbygden."). Arten hadde en langsom ekspansjon, med stadig nye funn vekk fra hager, langs veier og langs jernbane, fram til ca. 1980 eller noe tidligere, da den regelrett eksploderte og knapt ble samlet eller notert mer. Utbredelsen og bakgrunnen for arten fram til årtusenskiftet er skissert hos Elven &amp; Fremstad (2000). Artsobservasjoner har imidlertid ført til at arten igjen rapporteres slik at den er funnet i 6163 forekomstruter (som gir et dokumentert forekomstareal på 24652 km2) i perioden 2001-2016 mot 246 forekomstruter i perioden 1981-2000. Fram til og med år 2000 var det kun tre innsamlinger som dokumentasjon for Sogn og Fjordane, men arten var vanlig langs praktisk talt hver eneste vei i fylket (og framsto på de fleste prospektkort fra fylket!). &lt;br/&gt;&lt;/p&gt;</v>
          </cell>
          <cell r="DE1673" t="str">
            <v>Arten ble introdusert til Europa i 1826 som prydplante (Fremstad 2010). I senere tid er den sådd ut for å stabilisere jordmasser langs veier og jernbaner, der trafikken har bidratt til å spre den videre. Den har også i stigende grad spredt seg ut fra mange hager. Foruten å innta kantsoner og skrotemark, har den etablert seg på mange elveører, særlig i Midt-Norge. Potensialet for videre spredning langs vassdragene er meget stort. Den er flere steder etablert også i kantene av gråor-heggeskog og løvkratt langs vassdrag.</v>
          </cell>
          <cell r="DF1673" t="str">
            <v>Invasjonspotensialet er stort. Hagelupin har en forventet evig levetid i landet. Arten har hatt en ekstremt høg ekspansjonshastighet (1900-3400 m/år) i landet siden 1980-tallet, men har nå inntatt hele sitt potensielle utbredelsesområde (polygon) i Norge, til og med fjordstrøkene i Finnmark. Det er imidlertid fortsatt potensial for fortetning sjøl om ekspansjonshastigheten nok vil gå ned.</v>
          </cell>
          <cell r="DG1673" t="str">
            <v>&lt;p&gt;Arten vurderes å medføre store økologiske effekter. Hagelupin etablerer seg lett på steinete elveører der den konkurrerer med bl.a. klåved &lt;em&gt;Myricaria germanica &lt;/em&gt;(NT), og i tillegg trolig også andre sårbare eller truete arter. De nitrogenfikserende knollene bidrar også til tilstandsendring knyttet til næringsstatus i det ellers næringsfattige substratet, og bereder grunnen for andre arter (Fremstad 2007, 2010). Den endrer klåvedkrattenes struktur, erosjon/sedimentasjon og næringstilførsel.&lt;/p&gt;</v>
          </cell>
          <cell r="DH1673" t="str">
            <v>&lt;p&gt;Hagelupin vurderes til svært høg økologisk risiko på grunn et stort invasjonspotensial og store negative økologiske effekter knyttet til nitrogenfiksering/eutrofiering og fortrengning.&lt;/p&gt;</v>
          </cell>
          <cell r="DI1673">
            <v>3</v>
          </cell>
        </row>
        <row r="1674">
          <cell r="B1674" t="str">
            <v>Lepidotheca suaveolens</v>
          </cell>
          <cell r="C1674" t="str">
            <v>(Pursh) Nutt.</v>
          </cell>
          <cell r="D1674" t="str">
            <v>tunbalderbrå</v>
          </cell>
          <cell r="E1674">
            <v>134111</v>
          </cell>
          <cell r="F1674">
            <v>100727</v>
          </cell>
          <cell r="G1674" t="str">
            <v>ExpertGroups/Karplanter/N</v>
          </cell>
          <cell r="H1674" t="str">
            <v>Karplanter</v>
          </cell>
          <cell r="I1674" t="str">
            <v>Karplanter</v>
          </cell>
          <cell r="J1674" t="str">
            <v>AlienSpecie</v>
          </cell>
          <cell r="N1674">
            <v>4</v>
          </cell>
          <cell r="Q1674">
            <v>1</v>
          </cell>
          <cell r="T1674" t="str">
            <v>PH</v>
          </cell>
          <cell r="U1674">
            <v>3</v>
          </cell>
          <cell r="V1674" t="str">
            <v>4AB,1</v>
          </cell>
          <cell r="X1674">
            <v>2</v>
          </cell>
          <cell r="Y1674">
            <v>3</v>
          </cell>
          <cell r="Z1674">
            <v>1</v>
          </cell>
          <cell r="AA1674">
            <v>1865</v>
          </cell>
          <cell r="AB1674" t="str">
            <v>terrestrial</v>
          </cell>
          <cell r="AD1674" t="str">
            <v>unknown</v>
          </cell>
          <cell r="AE1674" t="str">
            <v>yes</v>
          </cell>
          <cell r="AF1674" t="str">
            <v>unknown</v>
          </cell>
          <cell r="AG1674">
            <v>1865</v>
          </cell>
          <cell r="AH1674" t="str">
            <v>Oslo: Galgeberg</v>
          </cell>
          <cell r="AI1674">
            <v>1</v>
          </cell>
          <cell r="AJ1674" t="str">
            <v>V</v>
          </cell>
          <cell r="AL1674">
            <v>1</v>
          </cell>
          <cell r="AM1674" t="str">
            <v>importDirect</v>
          </cell>
          <cell r="AN1674">
            <v>9</v>
          </cell>
          <cell r="AO1674" t="str">
            <v>introductionEscaped,introductionTransportpollution,introductionStowaway,spreadStowaway,spreadNaturalDispersal</v>
          </cell>
          <cell r="AP1674" t="str">
            <v>Øs,OsA,He,Op,Bu,Ve,Te,Aa,Va,Ro,Ho,Sf,Mr,St,Nt,No,Tr,Fi</v>
          </cell>
          <cell r="AQ1674">
            <v>15588</v>
          </cell>
          <cell r="AR1674">
            <v>5</v>
          </cell>
          <cell r="AS1674">
            <v>77940</v>
          </cell>
          <cell r="AT1674">
            <v>400000</v>
          </cell>
          <cell r="AU1674">
            <v>120000</v>
          </cell>
          <cell r="AV1674">
            <v>95</v>
          </cell>
          <cell r="AW1674" t="str">
            <v>Ingen kjent effekt</v>
          </cell>
          <cell r="AX1674" t="str">
            <v>Ingen kjent effekt</v>
          </cell>
          <cell r="BC1674" t="str">
            <v>Ingen kjent effekt</v>
          </cell>
          <cell r="BD1674" t="str">
            <v>Ingen kjent effekt</v>
          </cell>
          <cell r="BE1674" t="str">
            <v>no</v>
          </cell>
          <cell r="BF1674" t="str">
            <v>no</v>
          </cell>
          <cell r="BK1674" t="str">
            <v>temperate_boreal:Asia,NorthAndCentralAmerica|temperate_nemoral:Asia,NorthAndCentralAmerica|subtropic_mediterranean:NorthAndCentralAmerica</v>
          </cell>
          <cell r="BM1674" t="str">
            <v>temperate_boreal:Europe,Asia,NorthAndCentralAmerica|temperate_nemoral:Europe,Asia,Oceania,NorthAndCentralAmerica|subtropic_mediterranean:Europe,Asia,Oceania,NorthAndCentralAmerica</v>
          </cell>
          <cell r="BO1674">
            <v>4</v>
          </cell>
          <cell r="BR1674" t="str">
            <v>RedListCategoryLevel</v>
          </cell>
          <cell r="BT1674">
            <v>4</v>
          </cell>
          <cell r="BW1674" t="str">
            <v>SpreadYearlyIncreaseObservations</v>
          </cell>
          <cell r="BX1674">
            <v>1134</v>
          </cell>
          <cell r="BY1674">
            <v>1</v>
          </cell>
          <cell r="CB1674" t="str">
            <v>T8,T18,T23,T24,T29,T31,T32,T34,T35,T37,T39,T40,T41,T42,T43,T44,T45</v>
          </cell>
          <cell r="CC1674">
            <v>1</v>
          </cell>
          <cell r="CH1674">
            <v>1</v>
          </cell>
          <cell r="CM1674">
            <v>1</v>
          </cell>
          <cell r="CQ1674">
            <v>1</v>
          </cell>
          <cell r="CU1674">
            <v>1</v>
          </cell>
          <cell r="CX1674">
            <v>0</v>
          </cell>
          <cell r="CY1674">
            <v>1</v>
          </cell>
          <cell r="DB1674">
            <v>0</v>
          </cell>
          <cell r="DC1674" t="str">
            <v>Tunbalderbrå &lt;i&gt;Lepidotheca suaveolens&lt;/i&gt; er en ettårig art fra Stillehavsområdene i Nord-Amerika og Nordøst-Asia. Den har frøreproduksjon og setter enorme mengder med frukter som kan henge fast i folk, dyr (trolig også fugl) og alle transportmidler. Den er nå vanlig på allslags ikke for fuktig kulturmark i hele landet og går også, i beskjedne mengder, inn i mindre påvirkete naturtyper.</v>
          </cell>
          <cell r="DD1674" t="str">
            <v>&lt;p&gt;Tunbalderbrå kom muligens først inn i Norge som dyrket i Botanisk hage på Tøyen, Oslo, men første funn er på Galgeberg i Oslo i 1865. Mange tidlige innførsler synes også være med ballastjord og generell transport, og noen senere kanskje ved møller. Arten ekspanderte meget raskt og hadde allerede før 1940 nådd alle fylker, alle utkanter av landet, og opp til 1220 m o.h. (Ho Ulvik: Finse). Arten fikk god hjelp av jernbanen: svært mange førstefunn i de enkelte distriktene er på jernbanestasjoner. Funnfrekvensen, som reflektert i samlingene, var nokså jamt økende fram til ca. 1970, deretter med utflating. I 1970 var arten allerede så vanlig i mange områder at den knapt ble samlet eller notert mer, og etter 1980 gjelder dette nesten alle deler av landet. Fortetningen kom noe ulikt i enkelte landsdeler, med Sørlandet som en av de siste. Den store registreringsfrekvensen i perioden 2000-2016 skyldes Artsobservasjoner. Dersom man registrerer hele floraen i et område, blir denne nå nødvendigvis med. Arten finnes med enorme individantall - en liten parkeringsplass eller brolegging kan ha titusener eller mer - og estimering av populasjonsstørrelse er helt vilkårlig (men individtallet hvert år i Norge er heller i milliardklassen enn i millionklassen). Arten har nådd sitt potensial - både i utstrekning og i tetthet - i store deler av landet, men har fortsatt noe rom for ytterligere ekspansjon i fjellbygdene og i nord, og svært mange forekomster er ennå ikke registrert.&lt;/p&gt;</v>
          </cell>
          <cell r="DE1674" t="str">
            <v>Arten ble dyrket i Botanisk hage i Oslo på 1860-tallet og forvillet. Den er ellers innført med ballastjord, som forurensning med korn, og med allslags transportmidler (med jernbanen som en pioner i spredningen), og videre spredning skjer med transportmidler, folk og dyr.</v>
          </cell>
          <cell r="DF1674" t="str">
            <v>Enormt invasjonspotensial, nå langt på vei realisert, med maksimum skår på både median levetid og ekspansjonshastighet (900-1300 m/år), sjøl om hastigheten nå trolig avtar når arten nærmer seg sitt potensial både i utbredelseområde og tetthet.</v>
          </cell>
          <cell r="DG1674" t="str">
            <v>Ingen dokumentert negativ økologisk effekt er knyttet til arten. Arten går bare i beskjedne mengder inn i mindre påvirkete naturtyper. Den er i hovedsak begrenset til sterkt endret fastmark.</v>
          </cell>
          <cell r="DH1674" t="str">
            <v>&lt;p&gt;Tunbalderbrå vurderes til potensielt høg økologisk risiko, men utelukkende på grunn av invasjonspotensialet. Denne er et eksempel på arter som har vært i landet lenge (over 150 år), spredt seg enormt, men uten påvisbare negative økologiske effekter ut fra kriteriene vi bruker. De er derfor heller "dokumentert uten risiko" enn "potensielt høg risiko". Arten inntar nå omtrent hver tenkelig type av skrotemark i vid betydning ("sterkt endret fastmark" i NiN-systemet) og er et vanlig, men underordnet innslag i svært mange andre naturtyper under skoggrensa, med unntak for vatn, myr og skog. Det er vanskelig å argumentere for at den er noen økologisk risiko, til tross for mengdene.&lt;/p&gt;</v>
          </cell>
          <cell r="DI1674">
            <v>1</v>
          </cell>
        </row>
        <row r="1675">
          <cell r="B1675" t="str">
            <v>Tanacetum parthenium</v>
          </cell>
          <cell r="C1675" t="str">
            <v>(L.) Sch.Bip.</v>
          </cell>
          <cell r="D1675" t="str">
            <v>matrem</v>
          </cell>
          <cell r="E1675">
            <v>138225</v>
          </cell>
          <cell r="F1675">
            <v>100847</v>
          </cell>
          <cell r="G1675" t="str">
            <v>ExpertGroups/Karplanter/N</v>
          </cell>
          <cell r="H1675" t="str">
            <v>Karplanter</v>
          </cell>
          <cell r="I1675" t="str">
            <v>Karplanter</v>
          </cell>
          <cell r="J1675" t="str">
            <v>AlienSpecie</v>
          </cell>
          <cell r="N1675">
            <v>4</v>
          </cell>
          <cell r="Q1675">
            <v>1</v>
          </cell>
          <cell r="T1675" t="str">
            <v>PH</v>
          </cell>
          <cell r="U1675">
            <v>3</v>
          </cell>
          <cell r="V1675" t="str">
            <v>4A,1</v>
          </cell>
          <cell r="X1675">
            <v>2</v>
          </cell>
          <cell r="Y1675">
            <v>3</v>
          </cell>
          <cell r="Z1675">
            <v>1</v>
          </cell>
          <cell r="AA1675">
            <v>1832</v>
          </cell>
          <cell r="AB1675" t="str">
            <v>terrestrial</v>
          </cell>
          <cell r="AD1675" t="str">
            <v>unknown</v>
          </cell>
          <cell r="AE1675" t="str">
            <v>yes</v>
          </cell>
          <cell r="AF1675" t="str">
            <v>unknown</v>
          </cell>
          <cell r="AG1675">
            <v>1875</v>
          </cell>
          <cell r="AH1675" t="str">
            <v>Oslo: Maridalen, "på kirkeruinerne"</v>
          </cell>
          <cell r="AI1675">
            <v>2</v>
          </cell>
          <cell r="AJ1675" t="str">
            <v>V</v>
          </cell>
          <cell r="AL1675">
            <v>2</v>
          </cell>
          <cell r="AM1675" t="str">
            <v>importDirect</v>
          </cell>
          <cell r="AN1675">
            <v>3</v>
          </cell>
          <cell r="AO1675" t="str">
            <v>spreadNaturalDispersal,introductionStowaway,introductionEscaped</v>
          </cell>
          <cell r="AP1675" t="str">
            <v>Øs,OsA,He,Op,Bu,Ve,Te,Aa,Va,Ro,Ho,Sf,Mr,St,Nt,No,Tr</v>
          </cell>
          <cell r="AQ1675">
            <v>600</v>
          </cell>
          <cell r="AR1675">
            <v>4</v>
          </cell>
          <cell r="AS1675">
            <v>2400</v>
          </cell>
          <cell r="AT1675">
            <v>300000</v>
          </cell>
          <cell r="AU1675">
            <v>4800</v>
          </cell>
          <cell r="AV1675">
            <v>100</v>
          </cell>
          <cell r="AW1675" t="str">
            <v>Ingen kjent effekt</v>
          </cell>
          <cell r="AX1675" t="str">
            <v>Ingen kjent effekt</v>
          </cell>
          <cell r="BC1675" t="str">
            <v>Ingen kjent effekt</v>
          </cell>
          <cell r="BD1675" t="str">
            <v>Ingen kjent effekt</v>
          </cell>
          <cell r="BE1675" t="str">
            <v>no</v>
          </cell>
          <cell r="BF1675" t="str">
            <v>no</v>
          </cell>
          <cell r="BK1675" t="str">
            <v>temperate_nemoral:Europe,Asia|subtropic_mediterranean:Europe,Asia</v>
          </cell>
          <cell r="BM1675" t="str">
            <v>temperate_nemoral:Europe,Asia,Oceania,NorthAndCentralAmerica,SouthAmerica|subtropic_mediterranean:Europe,Asia,Africa,Oceania,NorthAndCentralAmerica,SouthAmerica|subtropic_humid:NorthAndCentralAmerica|subtropic_highlands:SouthAmerica</v>
          </cell>
          <cell r="BO1675">
            <v>4</v>
          </cell>
          <cell r="BR1675" t="str">
            <v>RedListCategoryLevel</v>
          </cell>
          <cell r="BT1675">
            <v>3</v>
          </cell>
          <cell r="BW1675" t="str">
            <v>SpreadYearlyIncreaseObservations</v>
          </cell>
          <cell r="BX1675">
            <v>216</v>
          </cell>
          <cell r="BY1675">
            <v>1</v>
          </cell>
          <cell r="CB1675" t="str">
            <v>T35,T40,T42,T43,T39</v>
          </cell>
          <cell r="CC1675">
            <v>1</v>
          </cell>
          <cell r="CH1675">
            <v>1</v>
          </cell>
          <cell r="CM1675">
            <v>1</v>
          </cell>
          <cell r="CQ1675">
            <v>1</v>
          </cell>
          <cell r="CU1675">
            <v>1</v>
          </cell>
          <cell r="CX1675">
            <v>0</v>
          </cell>
          <cell r="CY1675">
            <v>1</v>
          </cell>
          <cell r="DB1675">
            <v>0</v>
          </cell>
          <cell r="DC1675" t="str">
            <v>Matrem &lt;em&gt;Tanacetum parthenium&lt;/em&gt; er en flerårig urt (staude) som i Norge ofte opptrer som ett- eller toårig (generasjonstid 2 år brukt under artsinformasjon). Den formeres med frø. Den kommer fra Sørøst-Europa og Vest-Asia. I dag opptrer matrem nesten alltid i grasmark (plener, grøntanlegg), ved hustufter og kirkegårder og på skrotemark av ulike slag: avfallsplasser, fyllmasser, og på fortau i bystrøk og veikanter. Arten er vanligst på søndre Østlandet og langs kysten til Rogaland, med særlig mange funn i byene på Agderkysten. Lengre nord er det færre, spredte funn til og med Troms.</v>
          </cell>
          <cell r="DD1675" t="str">
            <v>&lt;p&gt;Matrem er en gammel medisinplante som kan ha lang historie i Norge. Den ble dyrket i Danmark i middelalderen (Hartvig 2015), men det er tvilsomt om noen av dagens norske forekomster stammer fra før 1800. Det første daterte funnet er fra 1832 i Vf Larvik. Noen få andre funn er kjent før 1860, men den første kjente etablering skjedde på kirkeruinene i Maridalen i Oslo (forsåvidt interessant fordi dette er en middelalderruin). De eldste andre funnene skriver seg fra ballastplasser: senere er den mest spredt fra dyrkning i hager. Fra 1880 økte antall funn gradvis. Arten er hyppigst i låglandet på Østlandet og i kystområder til Rogaland, men er etter hvert registrert i alle fylker t.o.m. Troms. Den er spasom i innlandet (He - 9 funn, Op - 2) og Midt- og Nord-Norge (ST - 6, NT - 1, No - 2, Tr - 1). Matrem er fremdeles i spredning (et visst mørketall er sannsynlig).&lt;/p&gt;</v>
          </cell>
          <cell r="DE1675" t="str">
            <v>Arten er innført som hage- og medisinplante, og er også kommet inn med ballastjord. Spredningen av frukter er nokså passiv uten spesielle spredningstilpasninger. Bestandene av matrem blir derfor oftest nokså lokale.</v>
          </cell>
          <cell r="DF1675" t="str">
            <v>Arten har et stort invasjonspotensial på grunn av moderat ekspansjonshastighet og lang median levetid.</v>
          </cell>
          <cell r="DG1675" t="str">
            <v>Arten går bare inn på sterkt endret mark og vurderes foreløpig til å ha ingen økologisk effekt.</v>
          </cell>
          <cell r="DH1675" t="str">
            <v>&lt;p&gt;Matrem vurderes til potensielt høg risiko, og utelukkende på grunn av et stort invasjonspotensial. Den kommer nok til å bli vanligere i framtida, men det er intet som tyder på at den etablerer seg i noen naturtyper eller har noen som helst økologisk skadevirkning.&lt;/p&gt;</v>
          </cell>
          <cell r="DI1675">
            <v>1</v>
          </cell>
        </row>
        <row r="1676">
          <cell r="B1676" t="str">
            <v>Anaphalis margaritacea</v>
          </cell>
          <cell r="C1676" t="str">
            <v>(L.) Benth. &amp; Hook. f.</v>
          </cell>
          <cell r="D1676" t="str">
            <v>perleevigblom</v>
          </cell>
          <cell r="E1676">
            <v>60366</v>
          </cell>
          <cell r="F1676">
            <v>100406</v>
          </cell>
          <cell r="G1676" t="str">
            <v>ExpertGroups/Karplanter/N</v>
          </cell>
          <cell r="H1676" t="str">
            <v>Karplanter</v>
          </cell>
          <cell r="I1676" t="str">
            <v>Karplanter</v>
          </cell>
          <cell r="J1676" t="str">
            <v>AlienSpecie</v>
          </cell>
          <cell r="N1676">
            <v>3</v>
          </cell>
          <cell r="P1676" t="str">
            <v>V</v>
          </cell>
          <cell r="Q1676">
            <v>1</v>
          </cell>
          <cell r="T1676" t="str">
            <v>LO</v>
          </cell>
          <cell r="U1676">
            <v>2</v>
          </cell>
          <cell r="V1676" t="str">
            <v>3AB,1</v>
          </cell>
          <cell r="W1676" t="str">
            <v>PH</v>
          </cell>
          <cell r="X1676">
            <v>3</v>
          </cell>
          <cell r="Y1676">
            <v>4</v>
          </cell>
          <cell r="Z1676">
            <v>1</v>
          </cell>
          <cell r="AA1676">
            <v>1933</v>
          </cell>
          <cell r="AB1676" t="str">
            <v>terrestrial</v>
          </cell>
          <cell r="AD1676" t="str">
            <v>unknown</v>
          </cell>
          <cell r="AE1676" t="str">
            <v>yes</v>
          </cell>
          <cell r="AF1676" t="str">
            <v>unknown</v>
          </cell>
          <cell r="AG1676">
            <v>1933</v>
          </cell>
          <cell r="AH1676" t="str">
            <v>Oslo: Gråkammen</v>
          </cell>
          <cell r="AI1676">
            <v>10</v>
          </cell>
          <cell r="AJ1676" t="str">
            <v>V</v>
          </cell>
          <cell r="AL1676">
            <v>2</v>
          </cell>
          <cell r="AM1676" t="str">
            <v>importDirect</v>
          </cell>
          <cell r="AN1676">
            <v>5</v>
          </cell>
          <cell r="AO1676" t="str">
            <v>introductionEscaped,spreadNaturalDispersal,spreadStowaway,spreadTransportpollution</v>
          </cell>
          <cell r="AP1676" t="str">
            <v>Øs,OsA,Bu,Ve,Te,Aa,Va,Ro,Ho,Sf,Mr,St,Nt,No</v>
          </cell>
          <cell r="AQ1676">
            <v>328</v>
          </cell>
          <cell r="AR1676">
            <v>5</v>
          </cell>
          <cell r="AS1676">
            <v>1640</v>
          </cell>
          <cell r="AT1676">
            <v>280000</v>
          </cell>
          <cell r="AU1676">
            <v>3000</v>
          </cell>
          <cell r="AV1676">
            <v>50</v>
          </cell>
          <cell r="AW1676" t="str">
            <v>Ingen kjent effekt</v>
          </cell>
          <cell r="AX1676" t="str">
            <v>Ingen kjent effekt</v>
          </cell>
          <cell r="BC1676" t="str">
            <v>Ingen kjent effekt</v>
          </cell>
          <cell r="BD1676" t="str">
            <v>Ingen kjent effekt</v>
          </cell>
          <cell r="BE1676" t="str">
            <v>no</v>
          </cell>
          <cell r="BF1676" t="str">
            <v>no</v>
          </cell>
          <cell r="BG1676" t="str">
            <v>V</v>
          </cell>
          <cell r="BK1676" t="str">
            <v>temperate_boreal:Asia,NorthAndCentralAmerica|temperate_nemoral:Asia,NorthAndCentralAmerica</v>
          </cell>
          <cell r="BM1676" t="str">
            <v>temperate_boreal:Europe,Asia,NorthAndCentralAmerica|temperate_nemoral:Europe,Asia,NorthAndCentralAmerica|subtropic_unspecified:Asia,NorthAndCentralAmerica|subtropic_mediterranean:Europe</v>
          </cell>
          <cell r="BO1676">
            <v>3</v>
          </cell>
          <cell r="BP1676" t="str">
            <v>X</v>
          </cell>
          <cell r="BR1676" t="str">
            <v>RedListCategoryLevel</v>
          </cell>
          <cell r="BT1676">
            <v>3</v>
          </cell>
          <cell r="BW1676" t="str">
            <v>SpreadYearlyIncreaseObservations</v>
          </cell>
          <cell r="BX1676">
            <v>185</v>
          </cell>
          <cell r="BY1676">
            <v>1</v>
          </cell>
          <cell r="CB1676" t="str">
            <v>T4,T35,T40,T31,T34</v>
          </cell>
          <cell r="CC1676">
            <v>1</v>
          </cell>
          <cell r="CH1676">
            <v>1</v>
          </cell>
          <cell r="CM1676">
            <v>1</v>
          </cell>
          <cell r="CQ1676">
            <v>1</v>
          </cell>
          <cell r="CU1676">
            <v>1</v>
          </cell>
          <cell r="CX1676">
            <v>0</v>
          </cell>
          <cell r="CY1676">
            <v>1</v>
          </cell>
          <cell r="DB1676">
            <v>0</v>
          </cell>
          <cell r="DC1676" t="str">
            <v>Perleevigblom &lt;em&gt;Anaphalis margaritacea &lt;/em&gt;er en langlevd flerårig urt med frøformering og vindspredning av fruktene. Den kommer fra boreale barskogsområder og kaldtempererte områder i vestlige Nord-Amerika og nordøstlige Asia og er eminent tilpasset etablering i norsk natur. Den er innført som hageplante, men en hoveddel av spredningen skjer gjennom anleggsvirksomhet langs veier. Arten inntar også skog, og hovedsakelig boreale typer av bar- og lauvskog.&lt;br/&gt;Hvorfor Froland kommune i Aust-Agder har valgt denne nettopp denne planten som kommuneblomst kan man lure på. &lt;br/&gt;</v>
          </cell>
          <cell r="DD1676" t="str">
            <v>&lt;p&gt;Perleevigblom er forvillet i hvert fall fra 1933, og med jamn ekspansjon fram til i dag. Arten er nå veletablert på søndre Østlandet inn til Oslo og i kyststrøk til No Lødingen. En hoveddel av alle forekomster er tilknyttet gamle og nye veianlegg (bl.a. nye E6 gjennom Østfold rundt Moss), og det er nokså opplagt at forflytning av masse og maskiner ved anleggsarbeider på veiene er en hovedkilde til spredning. Vi ser trolig bare begynnelsen av artens ekspansjon i Norge.&lt;/p&gt;</v>
          </cell>
          <cell r="DE1676" t="str">
            <v>Arten er innført som hagestaude, med viderespredning med vindbårne frukter og med anleggsmaskiner og jordforflytning, spesielt langs veianlegg.</v>
          </cell>
          <cell r="DF1676" t="str">
            <v>Arten har et moderat (til stort) invasjonspotensial, som kombinasjon av moderat (til lang) median levetid og moderat ekspansjonshastighet. Invasjonspotensialet er ikke helt realisert ennå. Arten er noe mindre ekspansiv i Norge enn det man skulle forvente ut fra klima og habitatvalg i de områdene den kommer fra (de nordlige Stillehavskystene i Asia og Amerika).</v>
          </cell>
          <cell r="DG1676" t="str">
            <v>Vi anser at arten ikke har en negativ økologisk effekt, foreløpig. Det er uvisst om denne arten vil medføre noen målbar fortrengning av stedegne arter. Arten kan bli ekspansiv i skog, spesielt i lysåpen barskog, men av nokså trivielle typer slik at det skal svært store mengder til for at den skal føre til så stor prosentvis endring at det betinger høgere risikokategori. Det samme gjelder fortrengning av arter: perleevigblom opptrer hovedsakelig i naturtyper uten særlig mye sårbare arter. Noen annen økologisk effekt er ikke kjent.</v>
          </cell>
          <cell r="DH1676" t="str">
            <v>&lt;p&gt;Arten vurderes til låg økologisk risiko (med usikkerhet til potensielt høg risiko), men bare på grunn av invasjonspotensialet. Den kan være noe invasiv i middels næringsfattige skog- og heityper og på flere typer skrotemark. Vi ser trolig bare begynnelsen av artens ekspansjon i Norge, men vi forventer ikke noen vesentlige økologiske effekter over terskelverdiene i de anvendte kriteriene.&lt;/p&gt;</v>
          </cell>
          <cell r="DI1676">
            <v>0</v>
          </cell>
        </row>
        <row r="1677">
          <cell r="B1677" t="str">
            <v>Cicerbita macrophylla</v>
          </cell>
          <cell r="C1677" t="str">
            <v>(Willd.) Wallr.</v>
          </cell>
          <cell r="D1677" t="str">
            <v>kjempeturt</v>
          </cell>
          <cell r="E1677">
            <v>131815</v>
          </cell>
          <cell r="F1677">
            <v>100505</v>
          </cell>
          <cell r="G1677" t="str">
            <v>ExpertGroups/Karplanter/N</v>
          </cell>
          <cell r="H1677" t="str">
            <v>Karplanter</v>
          </cell>
          <cell r="I1677" t="str">
            <v>Karplanter</v>
          </cell>
          <cell r="J1677" t="str">
            <v>AlienSpecie</v>
          </cell>
          <cell r="N1677">
            <v>3</v>
          </cell>
          <cell r="P1677" t="str">
            <v>V</v>
          </cell>
          <cell r="Q1677">
            <v>2</v>
          </cell>
          <cell r="T1677" t="str">
            <v>LO</v>
          </cell>
          <cell r="U1677">
            <v>2</v>
          </cell>
          <cell r="V1677" t="str">
            <v>3AB,2DE</v>
          </cell>
          <cell r="W1677" t="str">
            <v>HI</v>
          </cell>
          <cell r="X1677">
            <v>4</v>
          </cell>
          <cell r="Y1677">
            <v>4</v>
          </cell>
          <cell r="Z1677">
            <v>2</v>
          </cell>
          <cell r="AA1677">
            <v>1874</v>
          </cell>
          <cell r="AB1677" t="str">
            <v>terrestrial</v>
          </cell>
          <cell r="AD1677" t="str">
            <v>unknown</v>
          </cell>
          <cell r="AE1677" t="str">
            <v>yes</v>
          </cell>
          <cell r="AF1677" t="str">
            <v>unknown</v>
          </cell>
          <cell r="AG1677">
            <v>1874</v>
          </cell>
          <cell r="AH1677" t="str">
            <v>Oslo: "Ladegaardsøen" (Bygdøy)</v>
          </cell>
          <cell r="AI1677">
            <v>10</v>
          </cell>
          <cell r="AJ1677" t="str">
            <v>V</v>
          </cell>
          <cell r="AL1677">
            <v>2</v>
          </cell>
          <cell r="AM1677" t="str">
            <v>importDirect</v>
          </cell>
          <cell r="AN1677">
            <v>5</v>
          </cell>
          <cell r="AO1677" t="str">
            <v>introductionEscaped,spreadNaturalDispersal,spreadTransportpollution</v>
          </cell>
          <cell r="AP1677" t="str">
            <v>Øs,OsA,Op,Bu,Ve,Aa,Va,Ro,Ho,Mr,St,Nt,No,Tr</v>
          </cell>
          <cell r="AQ1677">
            <v>304</v>
          </cell>
          <cell r="AR1677">
            <v>6</v>
          </cell>
          <cell r="AS1677">
            <v>1824</v>
          </cell>
          <cell r="AT1677">
            <v>275000</v>
          </cell>
          <cell r="AU1677">
            <v>3600</v>
          </cell>
          <cell r="AV1677">
            <v>50</v>
          </cell>
          <cell r="AW1677" t="str">
            <v>Ingen kjent effekt</v>
          </cell>
          <cell r="AX1677" t="str">
            <v>Ingen kjent effekt</v>
          </cell>
          <cell r="BC1677" t="str">
            <v>Ingen kjent effekt</v>
          </cell>
          <cell r="BD1677" t="str">
            <v>Ingen kjent effekt</v>
          </cell>
          <cell r="BE1677" t="str">
            <v>no</v>
          </cell>
          <cell r="BF1677" t="str">
            <v>no</v>
          </cell>
          <cell r="BK1677" t="str">
            <v>temperate_boreal:Europe,Asia|temperate_nemoral:Europe,Asia</v>
          </cell>
          <cell r="BM1677" t="str">
            <v>temperate_boreal:Europe,Asia|temperate_nemoral:Europe,Asia</v>
          </cell>
          <cell r="BO1677">
            <v>3</v>
          </cell>
          <cell r="BP1677" t="str">
            <v>X</v>
          </cell>
          <cell r="BR1677" t="str">
            <v>RedListCategoryLevel</v>
          </cell>
          <cell r="BT1677">
            <v>3</v>
          </cell>
          <cell r="BW1677" t="str">
            <v>SpreadYearlyIncreaseObservations</v>
          </cell>
          <cell r="BX1677">
            <v>206</v>
          </cell>
          <cell r="BY1677">
            <v>1</v>
          </cell>
          <cell r="CB1677" t="str">
            <v>T4-C-3,T4-C-4,T4-C-18,T30,T32,T35,T40,T42,T4-C-3,T4-C-4,T4-C-18,T30,T32</v>
          </cell>
          <cell r="CC1677">
            <v>2</v>
          </cell>
          <cell r="CG1677" t="str">
            <v>T4-C-4</v>
          </cell>
          <cell r="CH1677">
            <v>2</v>
          </cell>
          <cell r="CL1677" t="str">
            <v>T4-C-3,T4-C-4,T4-C-18</v>
          </cell>
          <cell r="CM1677">
            <v>1</v>
          </cell>
          <cell r="CQ1677">
            <v>1</v>
          </cell>
          <cell r="CT1677" t="str">
            <v>T4-C-3,T4-C-4,T4-C-18,T30,T32</v>
          </cell>
          <cell r="CU1677">
            <v>1</v>
          </cell>
          <cell r="CX1677">
            <v>0</v>
          </cell>
          <cell r="CY1677">
            <v>1</v>
          </cell>
          <cell r="DB1677">
            <v>0</v>
          </cell>
          <cell r="DC1677" t="str">
            <v>Kjempeturt &lt;em&gt;Cicerbita macrophylla &lt;/em&gt;er en langlevd flerårig urt fra Russland, Sibir og Kaukasus. Arten har klonal (tilnærmet "evig") vekst og oftest rikelig blomstring og frøsetting. Fruktene vindspres over middels distanser, kanskje noen hundre meter eller mer. Den etablerer seg i næringsrik skog og flommarkskog, særlig lauvskog, og skogkanter, og dessuten i veikanter og på enger under gjengroing, og den er meget ekspansiv i parker hvor den har vært dyrket, men ikke blir holdt tilbake.</v>
          </cell>
          <cell r="DD1677" t="str">
            <v>&lt;p&gt;Kjempeturt ble først funnet på Bygdøy ("Ladegaardsøen") i Oslo i 1874 og trolig etablert allerede da. Arten er kommet inn som hagestaude, særlig i parker og herregårdshager (den tar stor plass), og en del av utgangspunktet for dagens forekomst er spredning fra 1800-tallets storgårder. Fra 1945 har arten hatt en jamn økning og spredning, med over 50 % økning i antall kjente forekomster pr. tiår, og arten er nå godt etablert i mange fylker nord til Troms. Det er imidlertid et svært stort gjenstående potensial, både for ytterligere spredning og for fortetning, i framtida.&lt;/p&gt;</v>
          </cell>
          <cell r="DE1677" t="str">
            <v>Arten er innført hageplante og spredt ut i naturen ved utkast, utvoksning, og særlig med vindspredte frukter.</v>
          </cell>
          <cell r="DF1677" t="str">
            <v>Invasjonspotensialet er moderat (med usikkerhet til stort) på grunn av moderat (til lang) median levetid og moderat ekspansjonshastighet. Arten er meget ekspansiv der den etablerer seg.</v>
          </cell>
          <cell r="DG1677" t="str">
            <v>Kjempeturt vurderes å medføre en liten økologisk effekt. Den fortrenger andre arter ved å danne tette renbestander som kan vokse seg opp til over 2 meter høgde i sesongen. Fortrengningen kan gjelde truete og sårbare planter i kalklågurtskog, kanskje også i annen lågurtskog, i høgstaudeskog og i flommarkskog.</v>
          </cell>
          <cell r="DH1677" t="str">
            <v>&lt;p&gt;Kjempeturt vurderes til låg økologisk risiko (med usikkerhet til høg risiko) på grunn av moderat (til stort) invasjonspotensial og en liten økologisk effekt. Den er meget ekspansiv der den får fotfeste, både på ulike typer skrotemark, i gjengroende eng (som er en foretrukket naturtype for den), og i ikke altfor mørk, noe næringsrik skog. Den har stor fortrengningsevne, men prefererer ikke noen sårbar eller sjelden naturtype foran andre. Den er imidlertid fortsatt sjelden og dekker sammenlagt svært små arealer. Fortrengningseffektene er foreløpig ikke store, men det kan endre seg mye på 50 år. Denne arten bør følges med.&lt;br/&gt;&lt;/p&gt;</v>
          </cell>
          <cell r="DI1677">
            <v>0</v>
          </cell>
        </row>
        <row r="1678">
          <cell r="B1678" t="str">
            <v>Scilla forbesii</v>
          </cell>
          <cell r="C1678" t="str">
            <v>(Baker) Speta</v>
          </cell>
          <cell r="D1678" t="str">
            <v>snøstjerne</v>
          </cell>
          <cell r="E1678">
            <v>137521</v>
          </cell>
          <cell r="F1678">
            <v>99458</v>
          </cell>
          <cell r="G1678" t="str">
            <v>ExpertGroups/Karplanter/N</v>
          </cell>
          <cell r="H1678" t="str">
            <v>Karplanter</v>
          </cell>
          <cell r="I1678" t="str">
            <v>Karplanter</v>
          </cell>
          <cell r="J1678" t="str">
            <v>AlienSpecie</v>
          </cell>
          <cell r="N1678">
            <v>3</v>
          </cell>
          <cell r="P1678" t="str">
            <v>V</v>
          </cell>
          <cell r="Q1678">
            <v>1</v>
          </cell>
          <cell r="T1678" t="str">
            <v>LO</v>
          </cell>
          <cell r="U1678">
            <v>2</v>
          </cell>
          <cell r="V1678" t="str">
            <v>3AB,1</v>
          </cell>
          <cell r="W1678" t="str">
            <v>PH</v>
          </cell>
          <cell r="X1678">
            <v>3</v>
          </cell>
          <cell r="Y1678">
            <v>4</v>
          </cell>
          <cell r="Z1678">
            <v>1</v>
          </cell>
          <cell r="AA1678">
            <v>1978</v>
          </cell>
          <cell r="AB1678" t="str">
            <v>terrestrial</v>
          </cell>
          <cell r="AD1678" t="str">
            <v>unknown</v>
          </cell>
          <cell r="AE1678" t="str">
            <v>yes</v>
          </cell>
          <cell r="AF1678" t="str">
            <v>unknown</v>
          </cell>
          <cell r="AG1678">
            <v>1978</v>
          </cell>
          <cell r="AH1678" t="str">
            <v>VA Kristiansand: Major Laudals veg</v>
          </cell>
          <cell r="AI1678">
            <v>5</v>
          </cell>
          <cell r="AJ1678" t="str">
            <v>V</v>
          </cell>
          <cell r="AL1678">
            <v>1</v>
          </cell>
          <cell r="AM1678" t="str">
            <v>importDirect</v>
          </cell>
          <cell r="AN1678">
            <v>5</v>
          </cell>
          <cell r="AO1678" t="str">
            <v>introductionEscaped,spreadTransportpollution,introductionNaturalDispersal</v>
          </cell>
          <cell r="AP1678" t="str">
            <v>Øs,OsA,He,Bu,Ve,Te,Aa,Va,Ro,St,Nt,No,Tr</v>
          </cell>
          <cell r="AQ1678">
            <v>180</v>
          </cell>
          <cell r="AR1678">
            <v>10</v>
          </cell>
          <cell r="AS1678">
            <v>1800</v>
          </cell>
          <cell r="AT1678">
            <v>180000</v>
          </cell>
          <cell r="AU1678">
            <v>5400</v>
          </cell>
          <cell r="AV1678">
            <v>80</v>
          </cell>
          <cell r="AW1678" t="str">
            <v>Ingen kjent effekt</v>
          </cell>
          <cell r="AX1678" t="str">
            <v>Ingen kjent effekt</v>
          </cell>
          <cell r="BC1678" t="str">
            <v>Ingen kjent effekt</v>
          </cell>
          <cell r="BD1678" t="str">
            <v>Ingen kjent effekt</v>
          </cell>
          <cell r="BE1678" t="str">
            <v>no</v>
          </cell>
          <cell r="BF1678" t="str">
            <v>no</v>
          </cell>
          <cell r="BK1678" t="str">
            <v>temperate_nemoral:Asia|subtropic_mediterranean:Asia</v>
          </cell>
          <cell r="BM1678" t="str">
            <v>temperate_boreal:Europe|temperate_nemoral:Europe,Asia,NorthAndCentralAmerica|subtropic_mediterranean:Asia</v>
          </cell>
          <cell r="BO1678">
            <v>3</v>
          </cell>
          <cell r="BR1678" t="str">
            <v>RedListCategoryLevel</v>
          </cell>
          <cell r="BT1678">
            <v>3</v>
          </cell>
          <cell r="BU1678" t="str">
            <v>X</v>
          </cell>
          <cell r="BW1678" t="str">
            <v>SpreadYearlyIncreaseObservations</v>
          </cell>
          <cell r="BX1678">
            <v>463</v>
          </cell>
          <cell r="BY1678">
            <v>1</v>
          </cell>
          <cell r="CB1678" t="str">
            <v>T4,T35,T32,T40,T43-C-1,T37-C-3</v>
          </cell>
          <cell r="CC1678">
            <v>1</v>
          </cell>
          <cell r="CH1678">
            <v>1</v>
          </cell>
          <cell r="CM1678">
            <v>1</v>
          </cell>
          <cell r="CQ1678">
            <v>1</v>
          </cell>
          <cell r="CU1678">
            <v>1</v>
          </cell>
          <cell r="CX1678">
            <v>0</v>
          </cell>
          <cell r="CY1678">
            <v>1</v>
          </cell>
          <cell r="DB1678">
            <v>0</v>
          </cell>
          <cell r="DC1678" t="str">
            <v>&lt;p&gt;Snøstjerne &lt;em&gt;Scilla forbesii&lt;/em&gt;&lt;i&gt; &lt;/i&gt;er en flerårig urt med lauk. Den formerer seg med frø og ved deling av løkene. Arten kommer fra Tyrkia og dyrkes som prydplante. Snøstjerne har klart seg en del år i Tr Tromsø og må derfor være nokså hardfør.&lt;/p&gt;</v>
          </cell>
          <cell r="DD1678" t="str">
            <v>&lt;p&gt; Siden første funn i 1978 VA Kristiansand er den registrert forvillet fra Østfold til Troms. Snøstjerne blomstrer og visner imidlertid ned før botanikerne kommer seg ut, og er helt sikkert hyppigere forvillet enn funnfrekvensen tilsier. I Vest-Agder er arten spesielt ettersøkt og forekomstareal i dette fylket utgjør nesten 40 % av totalen. Det er derfor rimelig å anta at forekomstarealet for denne arten er betydelig større i realiteten. Arten vil trolig dukke opp i flere fylker og bli langt hyppigere i årene som kommer. &lt;/p&gt;</v>
          </cell>
          <cell r="DE1678" t="str">
            <v>Snøstjerne er en god del dyrket i hager, særlig i senere tid. Den sprer seg fra hager og ved at hageavfall blir kastet ut i skog og mark, og på avfallsplasser. Arten beites av rådyr, og får nok også litt spredningshjelp av rådyr.</v>
          </cell>
          <cell r="DF1678" t="str">
            <v>Invasjonspotensialet er moderat (med usikkerhet til stort): arten har en moderat median levetid, og ekspansjonshastigheten er moderat med usikkerhet til høg.</v>
          </cell>
          <cell r="DG1678" t="str">
            <v>Arten har foreløpig ingen kjent negativ økologisk effekt. Snøstjerne er funnet forvillet i plener og grøntanlegg, bl.a. på kirkegårder, i eng og grasmark, kantsoner og i skog: åpen bjørkeskog (Tr Tromsø), hasselskog (NT Levanger). Den har trolig potensial til å etablere seg også i andre skogtyper. Snøstjerne blomstrer om våren, og bladene visner snart ned. Arten kan ha en viss fortrengningseffekt på tidligblomstrende stedegne arter, men neppe i en slik grad at det kan slå ut på økologisk effekt i risikovurderingen. &lt;br/&gt;De tre &lt;i&gt;Scilla&lt;/i&gt;-artene &lt;i&gt;S. forbesii&lt;/i&gt;, &lt;i&gt;S. luciliae&lt;/i&gt; og &lt;i&gt;S. sardensis&lt;/i&gt; hybridiserer, og hybrider er vanlige i blandingsbestander i hager. Hybridene dyrkes kanskje også, og hybriden &lt;i&gt;S. forbesii&lt;/i&gt; x &lt;i&gt;S. luciliae &lt;/i&gt;er funnet flere ganger i norsk natur. Denne hybridiseringen er imidlertid bare mellom fremmede arter og påvirker derfor ikke risikovurderingen.</v>
          </cell>
          <cell r="DH1678" t="str">
            <v>&lt;p&gt;Snøstjerne vurderes til låg økologisk risiko (med usikkerhet til potensielt høg risiko), men utelukkende på grunn av invasjonspotensialet.&lt;/p&gt;</v>
          </cell>
          <cell r="DI1678">
            <v>0</v>
          </cell>
        </row>
        <row r="1679">
          <cell r="B1679" t="str">
            <v>Crepis biennis</v>
          </cell>
          <cell r="C1679" t="str">
            <v>L.</v>
          </cell>
          <cell r="D1679" t="str">
            <v>veihaukeskjegg</v>
          </cell>
          <cell r="E1679">
            <v>60496</v>
          </cell>
          <cell r="F1679">
            <v>100536</v>
          </cell>
          <cell r="G1679" t="str">
            <v>ExpertGroups/Karplanter/N</v>
          </cell>
          <cell r="H1679" t="str">
            <v>Karplanter</v>
          </cell>
          <cell r="I1679" t="str">
            <v>Karplanter</v>
          </cell>
          <cell r="J1679" t="str">
            <v>AlienSpecie</v>
          </cell>
          <cell r="N1679">
            <v>3</v>
          </cell>
          <cell r="P1679" t="str">
            <v>V</v>
          </cell>
          <cell r="Q1679">
            <v>2</v>
          </cell>
          <cell r="T1679" t="str">
            <v>LO</v>
          </cell>
          <cell r="U1679">
            <v>2</v>
          </cell>
          <cell r="V1679" t="str">
            <v>3AB,2D</v>
          </cell>
          <cell r="W1679" t="str">
            <v>HI</v>
          </cell>
          <cell r="X1679">
            <v>4</v>
          </cell>
          <cell r="Y1679">
            <v>4</v>
          </cell>
          <cell r="Z1679">
            <v>2</v>
          </cell>
          <cell r="AA1679">
            <v>1857</v>
          </cell>
          <cell r="AB1679" t="str">
            <v>terrestrial</v>
          </cell>
          <cell r="AD1679" t="str">
            <v>origin</v>
          </cell>
          <cell r="AE1679" t="str">
            <v>yes</v>
          </cell>
          <cell r="AF1679" t="str">
            <v>unknown</v>
          </cell>
          <cell r="AG1679">
            <v>1883</v>
          </cell>
          <cell r="AH1679" t="str">
            <v>Oslo: Sinsen og "ballastpladsen" [Grønlia]</v>
          </cell>
          <cell r="AI1679">
            <v>2</v>
          </cell>
          <cell r="AJ1679" t="str">
            <v>V</v>
          </cell>
          <cell r="AN1679">
            <v>5</v>
          </cell>
          <cell r="AO1679" t="str">
            <v>introductionTransportpollution,introductionStowaway,spreadStowaway,spreadNaturalDispersal</v>
          </cell>
          <cell r="AP1679" t="str">
            <v>Øs,OsA,Op,Bu,Ve,Te</v>
          </cell>
          <cell r="AQ1679">
            <v>260</v>
          </cell>
          <cell r="AR1679">
            <v>5</v>
          </cell>
          <cell r="AS1679">
            <v>1300</v>
          </cell>
          <cell r="AT1679">
            <v>271</v>
          </cell>
          <cell r="AU1679">
            <v>3900</v>
          </cell>
          <cell r="AV1679">
            <v>30</v>
          </cell>
          <cell r="AW1679" t="str">
            <v>Ingen kjent effekt</v>
          </cell>
          <cell r="AX1679" t="str">
            <v>Ingen kjent effekt</v>
          </cell>
          <cell r="BC1679" t="str">
            <v>Ingen kjent effekt</v>
          </cell>
          <cell r="BD1679" t="str">
            <v>Ingen kjent effekt</v>
          </cell>
          <cell r="BE1679" t="str">
            <v>no</v>
          </cell>
          <cell r="BF1679" t="str">
            <v>no</v>
          </cell>
          <cell r="BG1679" t="str">
            <v>V</v>
          </cell>
          <cell r="BK1679" t="str">
            <v>temperate_nemoral:Europe|temperate_dry:Europe|subtropic_mediterranean:Europe</v>
          </cell>
          <cell r="BM1679" t="str">
            <v>temperate_nemoral:Europe|temperate_dry:Europe|subtropic_mediterranean:Europe</v>
          </cell>
          <cell r="BO1679">
            <v>3</v>
          </cell>
          <cell r="BP1679" t="str">
            <v>X</v>
          </cell>
          <cell r="BR1679" t="str">
            <v>RedListCategoryLevel</v>
          </cell>
          <cell r="BT1679">
            <v>3</v>
          </cell>
          <cell r="BV1679" t="str">
            <v>X</v>
          </cell>
          <cell r="BW1679" t="str">
            <v>SpreadYearlyIncreaseObservations</v>
          </cell>
          <cell r="BX1679">
            <v>164</v>
          </cell>
          <cell r="BY1679">
            <v>1</v>
          </cell>
          <cell r="CB1679" t="str">
            <v>T4,T32,T35,T37,T40,T41,T42,T45</v>
          </cell>
          <cell r="CC1679">
            <v>2</v>
          </cell>
          <cell r="CG1679" t="str">
            <v>T4,T32</v>
          </cell>
          <cell r="CH1679">
            <v>1</v>
          </cell>
          <cell r="CL1679" t="str">
            <v>T4,T32</v>
          </cell>
          <cell r="CM1679">
            <v>1</v>
          </cell>
          <cell r="CQ1679">
            <v>1</v>
          </cell>
          <cell r="CU1679">
            <v>1</v>
          </cell>
          <cell r="CX1679">
            <v>0</v>
          </cell>
          <cell r="CY1679">
            <v>1</v>
          </cell>
          <cell r="DB1679">
            <v>0</v>
          </cell>
          <cell r="DC1679" t="str">
            <v>Veihaukeskjegg &lt;em&gt;Crepis biennis &lt;/em&gt;er en toårig, 1-2 m høg urt med meget stor frøsetting. Fruktene har sveveapparat og vindspres opp til middels distanser (kanskje 100 m eller mer). Arten er europeisk og går som hjemlig kanskje nord til Sør-Skandinavia. Hartvig (2015) diskuterer om den er hjemlig i Danmark og Skåne (makrofossiler kjent fra Lund fra middelalderen) eller om den er kommet inn med gras- og kløverfrø på 1600-tallet. Uansett er det ingen opplysninger som tilsier at den har vært etablert i Norge før 1800. Arten har etablert store bestander langs veier flere steder på søndre Østlandet og invadert mange typer skog, spesielt hogstfelter hvor den kan dominere en periode.</v>
          </cell>
          <cell r="DD1679" t="str">
            <v>&lt;p&gt;Veihaukeskjegg har en litt spesiell spredningshistorikk i Norge. De eldste funnene er fra midten av 1800-tallet med ballastjord (eller kanskje noe tidligere med grasfrø), med første etablering trolig i Oslo i 1880-årene. Den var en nokså ustabil plante på skrotemark fram til 1950-tallet, med i gjennomsnitt to funn per tiår. I nyere tid har den ekspandert raskt, først i Oslo og Akershus (Bærum, Asker) fra ca. 1960, senere og sterkest i Buskerud (Lier, Drammen, Ringerike) på 1980-tallet og frametter, og fra slutten av 1980-tallet også i nordre Vestfold og i Telemark. En forsinkelses-fase på 80 år er meget uvanlig. Dette utviklingsmønsteret kan har minst tre forklaringer: (1) Planten kan ha hatt en langvarig tilpasning/evolusjon til norske forhold, f.eks. til daglengder og sesonglengder. Åtti år er 40 generasjoner hos denne toårige planten, dvs. tilstrekkelig med generasjoner for evolusjon. (2) Planten kan først ha kommet fram til egnete naturtyper for etablering i senere tid, noe som er tydelig f.eks. i Lier der den er blitt meget vanlig på hogstfelter i skog, et voksested den aldri hadde før 1960. (3) Vi kan ha fått innført en ny og bedre tilpasset proveniens i senere tid. Denne siste forklaringen er heller ikke usannsynlig, etter som det ikke synes å være noen som helst sammenheng mellom de populasjonene som ekspanderte fra 1960-tallet og de på de gamle ballastplassene. Arten er fortsatt i ekspansjon på søndre Østlandet med populasjoner fra Østfold og Telemark nord til Mjøsområdet.&lt;/p&gt;</v>
          </cell>
          <cell r="DE1679" t="str">
            <v>Arten er kommet inn med ballastjord, kanskje med gras- og kløverfrø, og med ulike transportmidler. Den er spredt videre med vind, spesielt "jetstrømmen" langs større hovedveier med høg fartsgrense.</v>
          </cell>
          <cell r="DF1679" t="str">
            <v>Invasjonspotensialet er moderat (til stort), en kombinasjon av moderat (til lang) median levetid og moderat (til begrenset) ekspansjonshastighet. Arten er etablert i et fåtall områder på søndre Østlandet, spesielt nord og sør for Drammen, men med potensial for etablering nesten overalt fra Mjøsområdet sør til (i hvert fall) Telemark. Ekspansjonshastigheten er trolig noe underestimert i den kvantitative analysen. Våre observasjoner tyder på rask til meget rask ekspansjon i visse områder, spesielt langs høghastighetsveier (E6, E18).</v>
          </cell>
          <cell r="DG1679" t="str">
            <v>Arten vurderes å ha en liten økologisk effekt. Langs hovedveiene inntar arten bare sterkt endret fastmark, noe som ikke gir utslag i økologisk effekt i "norsk natur". I noen områder, spesielt i Bu Lier, er arten meget invasiv på hogstfelter i barskog og blandingsskog, til dels av lågurttyper med noen sårbare arter som den opplagt påvirker med de mengdene som den forekommer i. Arten forsvinner igjen når skogen vokser til og gjør dermed trolig begrenset skade.</v>
          </cell>
          <cell r="DH1679" t="str">
            <v>&lt;p&gt;Veihaukeskjegg vurderes til låg økologisk risiko (med usikkerhet til høg risiko) på grunn av kombinasjonen mellom et moderat (til stort) ekspansjonspotensial og en liten økologisk effekt. Arten er invasiv på ulike typer skrotemark og på hogstflater i frisk til tørr, middels rik skog (lågurt - høgstaude). Den fører til noe fortrengning av stedegne arter. Arten er fortsatt i ekspansjon, men har trolig sitt største potensial i fylkene rundt Oslofjorden.&lt;br/&gt;&lt;/p&gt;</v>
          </cell>
          <cell r="DI1679">
            <v>1</v>
          </cell>
        </row>
        <row r="1680">
          <cell r="B1680" t="str">
            <v>Hylotelephium telephium</v>
          </cell>
          <cell r="C1680" t="str">
            <v>(L.) H.Ohba</v>
          </cell>
          <cell r="D1680" t="str">
            <v>hagesmørbukk</v>
          </cell>
          <cell r="E1680">
            <v>133806</v>
          </cell>
          <cell r="F1680">
            <v>103585</v>
          </cell>
          <cell r="G1680" t="str">
            <v>ExpertGroups/Karplanter/N</v>
          </cell>
          <cell r="H1680" t="str">
            <v>Karplanter</v>
          </cell>
          <cell r="I1680" t="str">
            <v>Karplanter</v>
          </cell>
          <cell r="J1680" t="str">
            <v>AlienSpecie</v>
          </cell>
          <cell r="N1680">
            <v>3</v>
          </cell>
          <cell r="Q1680">
            <v>2</v>
          </cell>
          <cell r="T1680" t="str">
            <v>LO</v>
          </cell>
          <cell r="U1680">
            <v>2</v>
          </cell>
          <cell r="V1680" t="str">
            <v>3A,2DEF</v>
          </cell>
          <cell r="X1680">
            <v>3</v>
          </cell>
          <cell r="Y1680">
            <v>4</v>
          </cell>
          <cell r="Z1680">
            <v>1</v>
          </cell>
          <cell r="AA1680">
            <v>1914</v>
          </cell>
          <cell r="AB1680" t="str">
            <v>terrestrial</v>
          </cell>
          <cell r="AD1680" t="str">
            <v>unknown</v>
          </cell>
          <cell r="AE1680" t="str">
            <v>yes</v>
          </cell>
          <cell r="AF1680" t="str">
            <v>unknown</v>
          </cell>
          <cell r="AG1680">
            <v>1914</v>
          </cell>
          <cell r="AH1680" t="str">
            <v>MR Sunndal</v>
          </cell>
          <cell r="AI1680">
            <v>10</v>
          </cell>
          <cell r="AJ1680" t="str">
            <v>V</v>
          </cell>
          <cell r="AL1680">
            <v>2</v>
          </cell>
          <cell r="AM1680" t="str">
            <v>importDirect</v>
          </cell>
          <cell r="AN1680">
            <v>4</v>
          </cell>
          <cell r="AO1680" t="str">
            <v>introductionEscaped,spreadTransportpollution,spreadNaturalDispersal</v>
          </cell>
          <cell r="AP1680" t="str">
            <v>Øs,OsA,He,Bu,Ve,Te,Aa,Va,Ro,Ho,Sf,Mr,St,Nt,Tr</v>
          </cell>
          <cell r="AQ1680">
            <v>200</v>
          </cell>
          <cell r="AR1680">
            <v>6</v>
          </cell>
          <cell r="AS1680">
            <v>1200</v>
          </cell>
          <cell r="AT1680">
            <v>305000</v>
          </cell>
          <cell r="AU1680">
            <v>2400</v>
          </cell>
          <cell r="AV1680">
            <v>30</v>
          </cell>
          <cell r="AW1680" t="str">
            <v>Ingen kjent effekt</v>
          </cell>
          <cell r="AX1680" t="str">
            <v>Ingen kjent effekt</v>
          </cell>
          <cell r="BC1680" t="str">
            <v>Ingen kjent effekt</v>
          </cell>
          <cell r="BD1680" t="str">
            <v>Ingen kjent effekt</v>
          </cell>
          <cell r="BE1680" t="str">
            <v>no</v>
          </cell>
          <cell r="BF1680" t="str">
            <v>no</v>
          </cell>
          <cell r="BK1680" t="str">
            <v>temperate_nemoral:Europe,Asia|temperate_dry:Europe,Asia</v>
          </cell>
          <cell r="BM1680" t="str">
            <v>temperate_boreal:Europe|temperate_nemoral:Europe,Asia|temperate_dry:Europe,Asia</v>
          </cell>
          <cell r="BO1680">
            <v>3</v>
          </cell>
          <cell r="BR1680" t="str">
            <v>RedListCategoryLevel</v>
          </cell>
          <cell r="BT1680">
            <v>2</v>
          </cell>
          <cell r="BU1680" t="str">
            <v>X</v>
          </cell>
          <cell r="BW1680" t="str">
            <v>SpreadYearlyIncreaseObservations</v>
          </cell>
          <cell r="BX1680">
            <v>142</v>
          </cell>
          <cell r="BY1680">
            <v>1</v>
          </cell>
          <cell r="CB1680" t="str">
            <v>T1-C-2,T1-C-4,T1-C-6,T1-C-8,T2,T35</v>
          </cell>
          <cell r="CC1680">
            <v>2</v>
          </cell>
          <cell r="CG1680" t="str">
            <v>T1-C-6,T1-C-8</v>
          </cell>
          <cell r="CH1680">
            <v>2</v>
          </cell>
          <cell r="CL1680" t="str">
            <v>T1-C-6,T1-C-8,T1-C-2,T1-C-4,T1-C-6,T1-C-8</v>
          </cell>
          <cell r="CM1680">
            <v>2</v>
          </cell>
          <cell r="CP1680" t="str">
            <v>Åpen grunnlendt kalkmark i boreonemoral sone</v>
          </cell>
          <cell r="CQ1680">
            <v>1</v>
          </cell>
          <cell r="CU1680">
            <v>1</v>
          </cell>
          <cell r="CX1680">
            <v>0</v>
          </cell>
          <cell r="CY1680">
            <v>1</v>
          </cell>
          <cell r="DB1680">
            <v>0</v>
          </cell>
          <cell r="DC1680" t="str">
            <v>Hagesmørbukk &lt;i&gt;Hylotelephium telephium&lt;/i&gt; er en sukkulent, flerårig urt. Arten har frøreproduksjon og muligens også reproduksjon med blad og skuddbiter som løsner og rotslår. Arten er vidt utbredt i Mellom- og Øst-Europa og Nord- og Sentral-Asia, men mangler som hjemlig i Nordvest-Europa der den erstattes av smørbukk &lt;em&gt;H. maximum&lt;/em&gt;. Den vokser på (og etablerer seg på) bergflater og i bergsprekker, nokså uavhengig av baseinnhold i berget. Noen funn er også gjort på skrotemark og på dumpeplasser for hageavfall. &lt;br/&gt;</v>
          </cell>
          <cell r="DD1680" t="str">
            <v>&lt;p&gt;Hagesmørbukk kom inn som hagestaude og etablerte seg først på Nordvestlandet, med de første funnene i MR Sunndal før 1914 og Kristiansund ca. 1920. Mer enn 30 % av kjente forekomster er fortsatt i Møre og Romsdal, et fylke som er relativt lite utforsket botanisk. Her er også de største og mest stabile forekomstene, men arten har også stabil forekomst og trolig en viss ekspansjon i Sogn og Fjordane, Trøndelagsfylkene, og av en eller annen grunn i søndre Hedmark. Den er i dag kjent nord til Tr Tromsø. Arten er i tydelig økning og kan være ganske ekspansiv når den finner en egnet bergflate eller grunnlendt bakke.&lt;/p&gt;</v>
          </cell>
          <cell r="DE1680" t="str">
            <v>Arten er innført som hageplante og spredt ut i naturen, både gjennom hageutkast og også ved frøspredning for tidlig innførte planter. Det er angitt at dagens hagemateriale for en stor del tilhører kultivaren &amp;#39:Herbstfreude&amp;#39: som blomstrer og setter frø for sent til effektiv frøreproduksjon i Norge (P.A. Pedersen, pers. komm.).</v>
          </cell>
          <cell r="DF1680" t="str">
            <v>Invasjonspotensialet er moderat, en kombinasjon av moderat median levetid og begrenset (til moderat) ekspansjonshastighet. Arten har stor, etablert bestand (kanskje i 300 km2 forekomstareal), med titusener av individer (ramets).</v>
          </cell>
          <cell r="DG1680" t="str">
            <v>Arten vurderes til en liten økologisk risiko. Den kan danne tette kloner på bergflater, i en utstrekning som kan fortrenge stedegne arter i merkbar grad, blant disse truete og sårbare arter på noe baserike berg, men bare i lokal skala. Den er nært beslektet med den stedegne arten smørbukk &lt;i&gt;Hylotelephium maximum&lt;/i&gt;, men vi kjenner ikke til noen hybridisering og introgresjon, i hvert fall ikke i Norge.</v>
          </cell>
          <cell r="DH1680" t="str">
            <v>&lt;p&gt;Hagesmørbukk vurderes til låg økologisk risiko, en kombinasjon av et moderat invasjonspotensial og en liten økologisk effekt. &lt;/p&gt;&lt;p&gt;Kultivaren &amp;#39:Herbstfreude&amp;#39:, som neppe har effektiv frøsetting i Norge, ville trolig ha skåret lavere på invasjonspotensial enn arten slik den er vurdert.&lt;/p&gt;</v>
          </cell>
          <cell r="DI1680">
            <v>0</v>
          </cell>
        </row>
        <row r="1681">
          <cell r="B1681" t="str">
            <v>Cotoneaster symondsii</v>
          </cell>
          <cell r="C1681" t="str">
            <v>hort. ex T.Moore</v>
          </cell>
          <cell r="D1681" t="str">
            <v>kystmispel</v>
          </cell>
          <cell r="E1681">
            <v>102538</v>
          </cell>
          <cell r="F1681">
            <v>143467</v>
          </cell>
          <cell r="G1681" t="str">
            <v>ExpertGroups/Karplanter/N</v>
          </cell>
          <cell r="H1681" t="str">
            <v>Karplanter</v>
          </cell>
          <cell r="I1681" t="str">
            <v>Karplanter</v>
          </cell>
          <cell r="J1681" t="str">
            <v>AlienSpecie</v>
          </cell>
          <cell r="N1681">
            <v>3</v>
          </cell>
          <cell r="Q1681">
            <v>2</v>
          </cell>
          <cell r="T1681" t="str">
            <v>LO</v>
          </cell>
          <cell r="U1681">
            <v>2</v>
          </cell>
          <cell r="V1681" t="str">
            <v>3AB,2F</v>
          </cell>
          <cell r="X1681">
            <v>3</v>
          </cell>
          <cell r="Y1681">
            <v>4</v>
          </cell>
          <cell r="Z1681">
            <v>1</v>
          </cell>
          <cell r="AA1681">
            <v>1944</v>
          </cell>
          <cell r="AB1681" t="str">
            <v>terrestrial</v>
          </cell>
          <cell r="AD1681" t="str">
            <v>unknown</v>
          </cell>
          <cell r="AE1681" t="str">
            <v>yes</v>
          </cell>
          <cell r="AF1681" t="str">
            <v>unknown</v>
          </cell>
          <cell r="AG1681">
            <v>1993</v>
          </cell>
          <cell r="AH1681" t="str">
            <v>VA Farsund: Farøy</v>
          </cell>
          <cell r="AI1681">
            <v>15</v>
          </cell>
          <cell r="AK1681" t="str">
            <v>V</v>
          </cell>
          <cell r="AL1681">
            <v>1</v>
          </cell>
          <cell r="AM1681" t="str">
            <v>importDirect</v>
          </cell>
          <cell r="AN1681">
            <v>2</v>
          </cell>
          <cell r="AO1681" t="str">
            <v>introductionEscaped,spreadNaturalDispersal</v>
          </cell>
          <cell r="AP1681" t="str">
            <v>Øs,OsA,Ve,Te,Aa,Va,Ro,Ho,Sf</v>
          </cell>
          <cell r="AQ1681">
            <v>184</v>
          </cell>
          <cell r="AR1681">
            <v>5</v>
          </cell>
          <cell r="AS1681">
            <v>920</v>
          </cell>
          <cell r="AT1681">
            <v>90100</v>
          </cell>
          <cell r="AU1681">
            <v>2700</v>
          </cell>
          <cell r="AV1681">
            <v>20</v>
          </cell>
          <cell r="AW1681" t="str">
            <v>Ingen kjent effekt</v>
          </cell>
          <cell r="AX1681" t="str">
            <v>Ingen kjent effekt</v>
          </cell>
          <cell r="BC1681" t="str">
            <v>Øker næringsmengden tilgjengelig for fruktspisende fugler</v>
          </cell>
          <cell r="BD1681" t="str">
            <v>Ingen kjent effekt</v>
          </cell>
          <cell r="BE1681" t="str">
            <v>no</v>
          </cell>
          <cell r="BF1681" t="str">
            <v>no</v>
          </cell>
          <cell r="BG1681" t="str">
            <v>V</v>
          </cell>
          <cell r="BK1681" t="str">
            <v>subtropic_highlands:Asia</v>
          </cell>
          <cell r="BM1681" t="str">
            <v>temperate_nemoral:Europe,Oceania,NorthAndCentralAmerica|subtropic_mediterranean:Europe,Oceania,NorthAndCentralAmerica|subtropic_highlands:Asia</v>
          </cell>
          <cell r="BO1681">
            <v>3</v>
          </cell>
          <cell r="BR1681" t="str">
            <v>RedListCategoryLevel</v>
          </cell>
          <cell r="BT1681">
            <v>3</v>
          </cell>
          <cell r="BW1681" t="str">
            <v>SpreadYearlyIncreaseObservations</v>
          </cell>
          <cell r="BX1681">
            <v>294</v>
          </cell>
          <cell r="BY1681">
            <v>1</v>
          </cell>
          <cell r="CB1681" t="str">
            <v>T1,T2,T4,T32,T40</v>
          </cell>
          <cell r="CC1681">
            <v>1</v>
          </cell>
          <cell r="CH1681">
            <v>1</v>
          </cell>
          <cell r="CL1681" t="str">
            <v>T1,T2,T4</v>
          </cell>
          <cell r="CM1681">
            <v>2</v>
          </cell>
          <cell r="CP1681" t="str">
            <v>Åpen grunnlendt kalkmark i boreonemoral sone</v>
          </cell>
          <cell r="CQ1681">
            <v>1</v>
          </cell>
          <cell r="CU1681">
            <v>1</v>
          </cell>
          <cell r="CX1681">
            <v>0</v>
          </cell>
          <cell r="CY1681">
            <v>1</v>
          </cell>
          <cell r="DB1681">
            <v>0</v>
          </cell>
          <cell r="DC1681" t="str">
            <v>Kystmispel &lt;i&gt;Cotoneaster symondsii &lt;/i&gt;(tidligere &lt;i&gt;C. simonsii&lt;/i&gt;) er en lågvokst, forholdsvis langlevd busk med aseksuell frøformering. Fruktene er saftige bærepler som blir ettertraktet av og spredd med fugl. Arten er innført som prydbusk i forholdsvis ny tid (siste halvdel av 1900-tallet) og er mye brukt i kyststrøk.&lt;br/&gt;Noen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Kystmispel hører til denne siste gruppen (Fryer &amp; Hylm&amp;#246: 2009). &lt;br/&gt;</v>
          </cell>
          <cell r="DD1681" t="str">
            <v>&lt;p&gt;Arten ble først funnet i Ho Lindås i 1944, synes å være tilpasset norsk kystklima (kommer fra fjellstrøk i Sikkim og Bhutan), og blir stadig oftere funnet i norsk natur, ofte som resultat av frøspredning ut i skog og hei fra plantete busker. Den er oppgitt å være frostherdig ned til -18 grader, noe som forhindrer den fra etablering i innlandet. Den er påvist fra Østfold og Akershus (men bør kanskje etterprøves taksonomisk i disse fylkene) til Nordfjord i Sogn og Fjordane, men det har vært omfattende feilbestemmelse av sprikemispel &lt;em&gt;C. divaricatus &lt;/em&gt;til denne arten, fra store deler av Sør-Norge. De tidlige funnene er gjort fra Vest-Agder (Farsund) nord til Nordfjord, og det er i dette området vi er sikrest på bestemmelsene.&lt;/p&gt;</v>
          </cell>
          <cell r="DE1681" t="str">
            <v>Arten er innført som hagebusk, i økende bruk i nyere tid, og sprer seg ut fra hager og videre i naturen med fugl.</v>
          </cell>
          <cell r="DF1681" t="str">
            <v>Invasjonspotensialet er moderat, en kombinasjon av moderat median levetid og moderat ekspansjonshastighet. Arten har allerede middelsstor bestand i norsk natur, og er i jamn og middels rask økning.</v>
          </cell>
          <cell r="DG1681" t="str">
            <v>Arten vurderes til en liten økologisk effekt. Den kan danne tette matter eller kratt og kan kanskje fortrenge andre arter, og den har rikelig med røde, saftige frukter som kan påvirke næringsvalget hos fugler. Vi har anført svak fortrengning av andre arter på grunnlendt kalkmark (naturtype med truete og sårbare planter) som økologisk effekt.</v>
          </cell>
          <cell r="DH1681" t="str">
            <v>&lt;p&gt;Kystmispel vurderes til låg økologisk risiko. Dette er et resultat av et moderat invasjonspotensial og en liten økologisk effekt. Arten forvilles lett, men er foreløpig ikke sterkt ekspansiv og har ikke noen stor innvirkning på naturtyper eller arter. Den er litt mindre vinterherdig enn mange andre, med frostgrense på -18 grader (Fryer &amp; Hylm&amp;#246: 2009). Dens potensial er derfor i kyststrøk fra Oslofjorden til Nordvestlandet. Den ble ved forrige vurderingsrunde vurdert til potensielt høg risiko utelukkende på grunn av et høgt invasjonspotensial. Endringen skyldes at vi denne gangen vurderer at arten har en negative økologisk effekt, selv om denne foreløpig vurderes som liten. Beregningsmåter for invasjonspotensial er dessuten endret.&lt;/p&gt;</v>
          </cell>
          <cell r="DI1681">
            <v>1</v>
          </cell>
        </row>
        <row r="1682">
          <cell r="B1682" t="str">
            <v>Muscari armeniacum</v>
          </cell>
          <cell r="C1682" t="str">
            <v>Leichtlin ex Baker</v>
          </cell>
          <cell r="D1682" t="str">
            <v>krukkeperleblom</v>
          </cell>
          <cell r="E1682">
            <v>134700</v>
          </cell>
          <cell r="F1682">
            <v>99446</v>
          </cell>
          <cell r="G1682" t="str">
            <v>ExpertGroups/Karplanter/N</v>
          </cell>
          <cell r="H1682" t="str">
            <v>Karplanter</v>
          </cell>
          <cell r="I1682" t="str">
            <v>Karplanter</v>
          </cell>
          <cell r="J1682" t="str">
            <v>AlienSpecie</v>
          </cell>
          <cell r="N1682">
            <v>3</v>
          </cell>
          <cell r="Q1682">
            <v>1</v>
          </cell>
          <cell r="T1682" t="str">
            <v>LO</v>
          </cell>
          <cell r="U1682">
            <v>2</v>
          </cell>
          <cell r="V1682" t="str">
            <v>3AB,1</v>
          </cell>
          <cell r="X1682">
            <v>3</v>
          </cell>
          <cell r="Y1682">
            <v>4</v>
          </cell>
          <cell r="Z1682">
            <v>1</v>
          </cell>
          <cell r="AA1682">
            <v>1973</v>
          </cell>
          <cell r="AB1682" t="str">
            <v>terrestrial</v>
          </cell>
          <cell r="AD1682" t="str">
            <v>unknown</v>
          </cell>
          <cell r="AE1682" t="str">
            <v>yes</v>
          </cell>
          <cell r="AF1682" t="str">
            <v>unknown</v>
          </cell>
          <cell r="AG1682">
            <v>1973</v>
          </cell>
          <cell r="AH1682" t="str">
            <v>VA Kristiansand: Baneheia</v>
          </cell>
          <cell r="AI1682">
            <v>5</v>
          </cell>
          <cell r="AJ1682" t="str">
            <v>V</v>
          </cell>
          <cell r="AL1682">
            <v>1</v>
          </cell>
          <cell r="AM1682" t="str">
            <v>importDirect</v>
          </cell>
          <cell r="AN1682">
            <v>3</v>
          </cell>
          <cell r="AO1682" t="str">
            <v>introductionEscaped,spreadNaturalDispersal</v>
          </cell>
          <cell r="AP1682" t="str">
            <v>Øs,OsA,Bu,Ve,Te,Aa,Va,Ro,Mr</v>
          </cell>
          <cell r="AQ1682">
            <v>140</v>
          </cell>
          <cell r="AR1682">
            <v>5</v>
          </cell>
          <cell r="AS1682">
            <v>700</v>
          </cell>
          <cell r="AT1682">
            <v>78000</v>
          </cell>
          <cell r="AU1682">
            <v>2100</v>
          </cell>
          <cell r="AV1682">
            <v>95</v>
          </cell>
          <cell r="AW1682" t="str">
            <v>Ingen kjent effekt</v>
          </cell>
          <cell r="AX1682" t="str">
            <v>Ingen kjent effekt</v>
          </cell>
          <cell r="BC1682" t="str">
            <v>Ingen kjent effekt</v>
          </cell>
          <cell r="BD1682" t="str">
            <v>Ingen kjent effekt</v>
          </cell>
          <cell r="BE1682" t="str">
            <v>no</v>
          </cell>
          <cell r="BF1682" t="str">
            <v>no</v>
          </cell>
          <cell r="BG1682" t="str">
            <v>V</v>
          </cell>
          <cell r="BK1682" t="str">
            <v>temperate_boreal:Europe,Asia|subtropic_mediterranean:Europe,Asia</v>
          </cell>
          <cell r="BM1682" t="str">
            <v>temperate_nemoral:Europe,Asia|subtropic_mediterranean:Europe,Asia</v>
          </cell>
          <cell r="BO1682">
            <v>3</v>
          </cell>
          <cell r="BR1682" t="str">
            <v>RedListCategoryLevel</v>
          </cell>
          <cell r="BT1682">
            <v>3</v>
          </cell>
          <cell r="BW1682" t="str">
            <v>SpreadYearlyIncreaseObservations</v>
          </cell>
          <cell r="BX1682">
            <v>239</v>
          </cell>
          <cell r="BY1682">
            <v>1</v>
          </cell>
          <cell r="CB1682" t="str">
            <v>T4,T39-C-4,T35,T40,T43-C-1</v>
          </cell>
          <cell r="CC1682">
            <v>1</v>
          </cell>
          <cell r="CH1682">
            <v>1</v>
          </cell>
          <cell r="CM1682">
            <v>1</v>
          </cell>
          <cell r="CQ1682">
            <v>1</v>
          </cell>
          <cell r="CU1682">
            <v>1</v>
          </cell>
          <cell r="CX1682">
            <v>0</v>
          </cell>
          <cell r="CY1682">
            <v>1</v>
          </cell>
          <cell r="DB1682">
            <v>0</v>
          </cell>
          <cell r="DC1682" t="str">
            <v>&lt;p&gt;Krukkeperleblom &lt;em&gt;Muscari armeniacum &lt;/em&gt;kommer fra Sørøst-Europa (Balkan), Kaukasus og Vest-Asia. Arten er en langlevd flerårig laukplante med førformering. Frøene spres med maur, dvs. over svært korte avstander.&lt;/p&gt;&lt;p&gt;&lt;i&gt;Muscari&lt;/i&gt;-slekta er blitt revidert i forbindelse med risikovurderingen. Dette har ført til flere krukkeperleblom på bekostning av perleblom.&lt;/p&gt;</v>
          </cell>
          <cell r="DD1682" t="str">
            <v>&lt;p&gt;Krukkeperleblom ble først funnet i Øf Rakkestad 1962 og Halden 1970, deretter i VA Kristiansand fra 1973, og er siden er funnet i flere fylker nord til Møre og Romsdal. Det er like mange funn av krukkeperleblom etter 2007 som før, noe som indikerer at dette er blitt den mest populære perleblom-arten i norske hager i nyere tid.&lt;/p&gt;</v>
          </cell>
          <cell r="DE1682" t="str">
            <v>Arten er innført som hagestaude og sprer seg ut fra hager. Formeringen kan skje seksuelt ved frøreproduksjon, men i Norge oftere eller kanskje alltid ved deling av lauker. Arten er i økende bruk som hagestaude og forvilles nå og da med økende frekvens.</v>
          </cell>
          <cell r="DF1682" t="str">
            <v>Arten har et moderat invasjonspotensial. Dette skyldes en moderat median levetid og en moderat invasjonshastighet. Arten er funnet ti ganger i perioden 1973 til 2014 mot ti ganger i årene 2015-2016, og kan være i rask spredning i Norge.</v>
          </cell>
          <cell r="DG1682" t="str">
            <v>Krukkeperleblom er etablert i grasmark, skogkanter og skog. Den er trolig i ekspansjon og vil bli hyppigere, men den visner ned tidlig og gjør ingen kjent skade på norsk natur. Arten har ingen kjent negativ økologisk effekt.</v>
          </cell>
          <cell r="DH1682" t="str">
            <v>&lt;p&gt;Krukkeperleblom vurderes til låg økologisk risiko, og utelukkende på grunn av invasjonspotensialet.&lt;/p&gt;</v>
          </cell>
          <cell r="DI1682">
            <v>0</v>
          </cell>
        </row>
        <row r="1683">
          <cell r="B1683" t="str">
            <v>Lunaria annua</v>
          </cell>
          <cell r="C1683" t="str">
            <v>L.</v>
          </cell>
          <cell r="D1683" t="str">
            <v>judaspenger</v>
          </cell>
          <cell r="E1683">
            <v>134228</v>
          </cell>
          <cell r="F1683">
            <v>101262</v>
          </cell>
          <cell r="G1683" t="str">
            <v>ExpertGroups/Karplanter/N</v>
          </cell>
          <cell r="H1683" t="str">
            <v>Karplanter</v>
          </cell>
          <cell r="I1683" t="str">
            <v>Karplanter</v>
          </cell>
          <cell r="J1683" t="str">
            <v>AlienSpecie</v>
          </cell>
          <cell r="N1683">
            <v>3</v>
          </cell>
          <cell r="O1683" t="str">
            <v>V</v>
          </cell>
          <cell r="Q1683">
            <v>1</v>
          </cell>
          <cell r="T1683" t="str">
            <v>LO</v>
          </cell>
          <cell r="U1683">
            <v>2</v>
          </cell>
          <cell r="V1683" t="str">
            <v>3A,1</v>
          </cell>
          <cell r="X1683">
            <v>3</v>
          </cell>
          <cell r="Y1683">
            <v>4</v>
          </cell>
          <cell r="Z1683">
            <v>1</v>
          </cell>
          <cell r="AA1683">
            <v>1869</v>
          </cell>
          <cell r="AB1683" t="str">
            <v>terrestrial</v>
          </cell>
          <cell r="AD1683" t="str">
            <v>unknown</v>
          </cell>
          <cell r="AE1683" t="str">
            <v>yes</v>
          </cell>
          <cell r="AF1683" t="str">
            <v>unknown</v>
          </cell>
          <cell r="AG1683">
            <v>1869</v>
          </cell>
          <cell r="AH1683" t="str">
            <v>Oslo: "Ladegaardsøen" [Bygdøy]</v>
          </cell>
          <cell r="AI1683">
            <v>1</v>
          </cell>
          <cell r="AJ1683" t="str">
            <v>V</v>
          </cell>
          <cell r="AL1683">
            <v>2</v>
          </cell>
          <cell r="AM1683" t="str">
            <v>importDirect</v>
          </cell>
          <cell r="AN1683">
            <v>2</v>
          </cell>
          <cell r="AO1683" t="str">
            <v>introductionEscaped,spreadNaturalDispersal</v>
          </cell>
          <cell r="AP1683" t="str">
            <v>Øs,OsA,He,Bu,Ve,Te,Aa,Va,Ro,Ho,Mr,St,Nt,Tr</v>
          </cell>
          <cell r="AQ1683">
            <v>200</v>
          </cell>
          <cell r="AR1683">
            <v>3</v>
          </cell>
          <cell r="AS1683">
            <v>600</v>
          </cell>
          <cell r="AT1683">
            <v>255000</v>
          </cell>
          <cell r="AU1683">
            <v>900</v>
          </cell>
          <cell r="AV1683">
            <v>50</v>
          </cell>
          <cell r="AW1683" t="str">
            <v>Ingen kjent effekt</v>
          </cell>
          <cell r="AX1683" t="str">
            <v>Ingen kjent effekt</v>
          </cell>
          <cell r="BC1683" t="str">
            <v>Ingen kjent effekt</v>
          </cell>
          <cell r="BD1683" t="str">
            <v>Ingen kjent effekt</v>
          </cell>
          <cell r="BE1683" t="str">
            <v>no</v>
          </cell>
          <cell r="BF1683" t="str">
            <v>no</v>
          </cell>
          <cell r="BG1683" t="str">
            <v>V</v>
          </cell>
          <cell r="BK1683" t="str">
            <v>temperate_nemoral:Europe|subtropic_mediterranean:Europe</v>
          </cell>
          <cell r="BM1683" t="str">
            <v>temperate_nemoral:Europe,Oceania,NorthAndCentralAmerica|subtropic_mediterranean:Europe,Oceania,NorthAndCentralAmerica</v>
          </cell>
          <cell r="BO1683">
            <v>3</v>
          </cell>
          <cell r="BQ1683" t="str">
            <v>X</v>
          </cell>
          <cell r="BR1683" t="str">
            <v>RedListCategoryLevel</v>
          </cell>
          <cell r="BT1683">
            <v>2</v>
          </cell>
          <cell r="BW1683" t="str">
            <v>SpreadYearlyIncreaseObservations</v>
          </cell>
          <cell r="BX1683">
            <v>113</v>
          </cell>
          <cell r="BY1683">
            <v>1</v>
          </cell>
          <cell r="CB1683" t="str">
            <v>T4,T32,T35,T37,T40</v>
          </cell>
          <cell r="CC1683">
            <v>1</v>
          </cell>
          <cell r="CH1683">
            <v>1</v>
          </cell>
          <cell r="CM1683">
            <v>1</v>
          </cell>
          <cell r="CQ1683">
            <v>1</v>
          </cell>
          <cell r="CU1683">
            <v>1</v>
          </cell>
          <cell r="CX1683">
            <v>0</v>
          </cell>
          <cell r="CY1683">
            <v>1</v>
          </cell>
          <cell r="DB1683">
            <v>0</v>
          </cell>
          <cell r="DC1683" t="str">
            <v>Judaspenger&lt;em&gt; Lunaria annua &lt;/em&gt;er ettårig, ca. 30-100 cm høg, og med god frøreproduksjon. Frøene er flate og henger fast til breie skulperammer som fraktes med vind over korte distanser. Arten stammer fra Sør-Europa. Den er en gammel hageplante i Norge. Den er funnet forvillet på ulike typer skrotemark, men også i noe baserik skog. Den reproduserer godt, men har tydeligvis hatt problemer med å etablere langvarige bestander. Den var en sjelden plante som kom og gikk fram til 1960-tallet, da den begynte å øke sterkt i funnfrekvens. Vi regner med at dette er effektiv etablering og at arten nå er etablert på en rekke steder i kystområdene.</v>
          </cell>
          <cell r="DD1683" t="str">
            <v>&lt;p&gt;Judaspenger&lt;em&gt; &lt;/em&gt;ble funnet som forvillet så tidlig som i 1869 (Oslo: Bygdøy), men med ytterst få funn, 1-2 per 20 år, fram til 1960-tallet. Fra 1970-tallet har det vært en jamn økning i antall funn, og noe økende stabilitet i forekomstene. Arten er blitt funnet med semi-stabile forekomster (flerårige, men ikke permanente) i kystfylkene fra Østfold til Møre og Romsdal (men aldri i Sogn og Fjordane), og med mer tilfeldige funn i innlandet i Mjøsområdet (He Ringsaker 2007), Trøndelag (ST Trondheim 2006, NT Levanger 2012) og Troms (Tr Tromsø 2015). Arten har potensial for ytterligere fortetning.&lt;/p&gt;</v>
          </cell>
          <cell r="DE1683" t="str">
            <v>Arten er innført som hageplante og spredt ut fra hager med frø (vindspredning).</v>
          </cell>
          <cell r="DF1683" t="str">
            <v>Invasjonspotensialet er moderat, med usikkerhet til begrenset, som en kombinasjon av moderat (til begrenset) median levetid og begrenset ekspansjonshastighet (85-145 m/år).</v>
          </cell>
          <cell r="DG1683" t="str">
            <v>Ingen kjent negativ økologisk effekt er knyttet til arten. Arten forekommer bare med små bestander og har ingen fortrengningsevne.</v>
          </cell>
          <cell r="DH1683" t="str">
            <v>&lt;p&gt;Judaspenger vurderes til låg økologisk risiko, og bare på grunn av invasjonspotensialet. Arten er delvis etablert i Norge og har potensial for ytterligere fortetning. Arten etablerer seg i lysåpen skog, skogkanter og kratt, men bestandene er ofte forbigående. Den er kanskje i en svak økning, men kan ikke tenkes å bli noen trussel mot noe som helst i norsk natur.&lt;/p&gt;</v>
          </cell>
          <cell r="DI1683">
            <v>0</v>
          </cell>
        </row>
        <row r="1684">
          <cell r="B1684" t="str">
            <v>Cotoneaster foveolatus</v>
          </cell>
          <cell r="C1684" t="str">
            <v>Rehder &amp; E.H.Wilson</v>
          </cell>
          <cell r="E1684">
            <v>146110</v>
          </cell>
          <cell r="F1684">
            <v>128845</v>
          </cell>
          <cell r="G1684" t="str">
            <v>ExpertGroups/Karplanter/N</v>
          </cell>
          <cell r="H1684" t="str">
            <v>Karplanter</v>
          </cell>
          <cell r="I1684" t="str">
            <v>Karplanter</v>
          </cell>
          <cell r="J1684" t="str">
            <v>AlienSpecie</v>
          </cell>
          <cell r="N1684">
            <v>2</v>
          </cell>
          <cell r="P1684" t="str">
            <v>V</v>
          </cell>
          <cell r="Q1684">
            <v>1</v>
          </cell>
          <cell r="T1684" t="str">
            <v>LO</v>
          </cell>
          <cell r="U1684">
            <v>2</v>
          </cell>
          <cell r="V1684" t="str">
            <v>2AB,1</v>
          </cell>
          <cell r="X1684">
            <v>3</v>
          </cell>
          <cell r="Y1684">
            <v>4</v>
          </cell>
          <cell r="Z1684">
            <v>1</v>
          </cell>
          <cell r="AA1684">
            <v>1970</v>
          </cell>
          <cell r="AB1684" t="str">
            <v>terrestrial</v>
          </cell>
          <cell r="AD1684" t="str">
            <v>unknown</v>
          </cell>
          <cell r="AE1684" t="str">
            <v>yes</v>
          </cell>
          <cell r="AF1684" t="str">
            <v>unknown</v>
          </cell>
          <cell r="AG1684">
            <v>1970</v>
          </cell>
          <cell r="AH1684" t="str">
            <v>Ak Asker: Leangen, ved Teigen</v>
          </cell>
          <cell r="AI1684">
            <v>15</v>
          </cell>
          <cell r="AJ1684" t="str">
            <v>V</v>
          </cell>
          <cell r="AK1684" t="str">
            <v>V</v>
          </cell>
          <cell r="AL1684">
            <v>1</v>
          </cell>
          <cell r="AM1684" t="str">
            <v>importDirect</v>
          </cell>
          <cell r="AN1684">
            <v>2</v>
          </cell>
          <cell r="AO1684" t="str">
            <v>introductionEscaped,spreadNaturalDispersal</v>
          </cell>
          <cell r="AP1684" t="str">
            <v>OsA,Bu,Ro,Ho</v>
          </cell>
          <cell r="AQ1684">
            <v>28</v>
          </cell>
          <cell r="AR1684">
            <v>20</v>
          </cell>
          <cell r="AS1684">
            <v>560</v>
          </cell>
          <cell r="AT1684">
            <v>29400</v>
          </cell>
          <cell r="AU1684">
            <v>1000</v>
          </cell>
          <cell r="AV1684">
            <v>20</v>
          </cell>
          <cell r="AW1684" t="str">
            <v>Ingen kjent effekt</v>
          </cell>
          <cell r="AX1684" t="str">
            <v>Ingen kjent effekt</v>
          </cell>
          <cell r="BC1684" t="str">
            <v>Ingen kjent effekt</v>
          </cell>
          <cell r="BD1684" t="str">
            <v>Ingen kjent effekt</v>
          </cell>
          <cell r="BE1684" t="str">
            <v>no</v>
          </cell>
          <cell r="BF1684" t="str">
            <v>no</v>
          </cell>
          <cell r="BG1684" t="str">
            <v>V</v>
          </cell>
          <cell r="BK1684" t="str">
            <v>temperate_nemoral:Asia|subtropic_highlands:Asia</v>
          </cell>
          <cell r="BM1684" t="str">
            <v>temperate_nemoral:Europe,Asia|subtropic_highlands:Asia</v>
          </cell>
          <cell r="BO1684">
            <v>2</v>
          </cell>
          <cell r="BP1684" t="str">
            <v>X</v>
          </cell>
          <cell r="BR1684" t="str">
            <v>RedListCategoryLevel</v>
          </cell>
          <cell r="BT1684">
            <v>2</v>
          </cell>
          <cell r="BU1684" t="str">
            <v>X</v>
          </cell>
          <cell r="BW1684" t="str">
            <v>SpreadYearlyIncreaseCalculatedExpansionSpeed</v>
          </cell>
          <cell r="BX1684">
            <v>110.09</v>
          </cell>
          <cell r="BY1684">
            <v>1</v>
          </cell>
          <cell r="CB1684" t="str">
            <v>T4,T2</v>
          </cell>
          <cell r="CC1684">
            <v>1</v>
          </cell>
          <cell r="CH1684">
            <v>1</v>
          </cell>
          <cell r="CM1684">
            <v>1</v>
          </cell>
          <cell r="CQ1684">
            <v>1</v>
          </cell>
          <cell r="CU1684">
            <v>1</v>
          </cell>
          <cell r="CX1684">
            <v>0</v>
          </cell>
          <cell r="CY1684">
            <v>1</v>
          </cell>
          <cell r="DB1684">
            <v>0</v>
          </cell>
          <cell r="DC1684" t="str">
            <v>Mispel-arten &lt;i&gt;Cotoneaster foveolatus &lt;/i&gt;er en relativt langlevd busk, 3-4 m høg. Den har rikelig fruktsetting. Fruktene er saftige bærepler som blir ivrig ettersøkt av og spres med fugl. Arten dukker opp som forvillet i kratt og skog. Den er angitt som middels hardfør (Fryer &amp; Hylm&amp;#246: 2009), vinterherdig ned til -18 grader, og har potensial i kyststrøk fra Oslofjorden i hvert fall til Sogn og Fjordane, kanskje til Trøndelag.&lt;br/&gt;Noen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Reproduksjonssystem (seksuelt eller aseksuelt) er ukjent foreløpig for &lt;em&gt;C. foveolatus &lt;/em&gt;(Fryer &amp; Hylm&amp;#246: 2009).</v>
          </cell>
          <cell r="DD1684" t="str">
            <v>&lt;p&gt;&lt;em&gt;Cotoneaster foveolatus &lt;/em&gt;samsvarer med den &amp;#39:Alnarps foveolatus&amp;#39: som mispel-eksperten Bertil Hylm&amp;#246: identifiserte i nordisk materiale fra 1950-tallet framover. Den må være dyrket i Norge siden den dukket opp flere steder som forvillet i siste halvdel av 1900-tallet: Oslo 1990 og Asker 1970, Bu Lier 1992 og 1993 (to lokaliteter) og Røyken 1993, Ro Klepp 1991, og Ho Bergen 1992. Mangelen på funn etter 1993 skyldes bare at ingen har sett etter den (eller kjent den). Arten kan trolig naturalisere seg effektivt. Nesten alle forvillete planter er rapportert fra kratt og skog (dvs. ikke fra skrotemark etc.). &lt;/p&gt;</v>
          </cell>
          <cell r="DE1684" t="str">
            <v>Arten er innført som hagebusk og sprer seg ut fra hager med fugl som spiser fruktene og skiter ut frøene. Trolig skjer det allerede viderespredning i naturen på samme vis.</v>
          </cell>
          <cell r="DF1684" t="str">
            <v>Invasjonspotensialet er vanskelig å anslå på grunn av få opplysninger, men arten får i vår vurdering et begrenset invasjonspotensial, med usikkerhet til moderat, som en kombinasjon av begrenset (til moderat) median levetid og begrenset (til moderat) ekspansjonshastighet. Arten blir trolig ikke dyrket så ofte, noe som sterkt begrenser spredningen. De forholdsvis mange funnene på 1990-tallet tilsier imidlertid at den kan ha en høgere ekspansjonshastighet enn registrert til nå.</v>
          </cell>
          <cell r="DG1684" t="str">
            <v>Ingen kjent negativ økologisk effekt er knyttet til arten, foreløpig. Dersom arten ekspanderer mer og raskere enn vi antar, vil den ha de samme virkningene som andre mispel-arter, dvs. fortrengning, endring av sjiktning i vegetasjonen, og endring av næringspreferanser for fruktspisende fugl.</v>
          </cell>
          <cell r="DH1684" t="str">
            <v>&lt;p&gt;&lt;i&gt;Cotoneaster foveolatus&lt;/i&gt; vurderes til låg økologisk risiko, foreløpig. Dette er en nedgradering fra vurderingen til potensielt høg risiko i 2012. Nedgraderingen skyldes annen vurderingsmåte for invasjonspotensialet. Arten ser ut til å bli dyrket såpass sjelden at den ikke naturaliseres raskt i Norge. Den er vanskelig å bedømme fordi knapt noen norsk botaniker kjenner den. Dette kan imidlertid endre seg, og arten kan allerede være hyppigere og mer utbredt i norsk natur enn vi kjenner til.&lt;/p&gt;</v>
          </cell>
          <cell r="DI1684">
            <v>1</v>
          </cell>
        </row>
        <row r="1685">
          <cell r="B1685" t="str">
            <v>Rubus odoratus</v>
          </cell>
          <cell r="C1685" t="str">
            <v>L.</v>
          </cell>
          <cell r="D1685" t="str">
            <v>rosebær</v>
          </cell>
          <cell r="E1685">
            <v>63400</v>
          </cell>
          <cell r="F1685">
            <v>103440</v>
          </cell>
          <cell r="G1685" t="str">
            <v>ExpertGroups/Karplanter/N</v>
          </cell>
          <cell r="H1685" t="str">
            <v>Karplanter</v>
          </cell>
          <cell r="I1685" t="str">
            <v>Karplanter</v>
          </cell>
          <cell r="J1685" t="str">
            <v>AlienSpecie</v>
          </cell>
          <cell r="N1685">
            <v>3</v>
          </cell>
          <cell r="Q1685">
            <v>1</v>
          </cell>
          <cell r="T1685" t="str">
            <v>LO</v>
          </cell>
          <cell r="U1685">
            <v>2</v>
          </cell>
          <cell r="V1685" t="str">
            <v>3AB,1</v>
          </cell>
          <cell r="X1685">
            <v>3</v>
          </cell>
          <cell r="Y1685">
            <v>4</v>
          </cell>
          <cell r="Z1685">
            <v>1</v>
          </cell>
          <cell r="AA1685">
            <v>1884</v>
          </cell>
          <cell r="AB1685" t="str">
            <v>terrestrial</v>
          </cell>
          <cell r="AD1685" t="str">
            <v>unknown</v>
          </cell>
          <cell r="AE1685" t="str">
            <v>yes</v>
          </cell>
          <cell r="AF1685" t="str">
            <v>unknown</v>
          </cell>
          <cell r="AG1685">
            <v>1996</v>
          </cell>
          <cell r="AH1685" t="str">
            <v>ST Trondheim: Gråkallbanen</v>
          </cell>
          <cell r="AI1685">
            <v>10</v>
          </cell>
          <cell r="AJ1685" t="str">
            <v>V</v>
          </cell>
          <cell r="AL1685">
            <v>2</v>
          </cell>
          <cell r="AM1685" t="str">
            <v>importDirect</v>
          </cell>
          <cell r="AN1685">
            <v>2</v>
          </cell>
          <cell r="AO1685" t="str">
            <v>introductionEscaped</v>
          </cell>
          <cell r="AP1685" t="str">
            <v>Øs,OsA,Bu,Ve,Te,Aa,Va,Ro,Ho,Mr,St,Nt,No</v>
          </cell>
          <cell r="AQ1685">
            <v>180</v>
          </cell>
          <cell r="AR1685">
            <v>3</v>
          </cell>
          <cell r="AS1685">
            <v>540</v>
          </cell>
          <cell r="AT1685">
            <v>219000</v>
          </cell>
          <cell r="AU1685">
            <v>1200</v>
          </cell>
          <cell r="AV1685">
            <v>50</v>
          </cell>
          <cell r="AW1685" t="str">
            <v>Ingen kjent effekt</v>
          </cell>
          <cell r="AX1685" t="str">
            <v>Ingen kjent effekt</v>
          </cell>
          <cell r="BC1685" t="str">
            <v>Ingen kjent effekt</v>
          </cell>
          <cell r="BD1685" t="str">
            <v>Ingen kjent effekt</v>
          </cell>
          <cell r="BE1685" t="str">
            <v>no</v>
          </cell>
          <cell r="BF1685" t="str">
            <v>no</v>
          </cell>
          <cell r="BK1685" t="str">
            <v>temperate_nemoral:NorthAndCentralAmerica</v>
          </cell>
          <cell r="BM1685" t="str">
            <v>temperate_boreal:Europe|temperate_nemoral:Europe,NorthAndCentralAmerica</v>
          </cell>
          <cell r="BO1685">
            <v>3</v>
          </cell>
          <cell r="BR1685" t="str">
            <v>RedListCategoryLevel</v>
          </cell>
          <cell r="BT1685">
            <v>3</v>
          </cell>
          <cell r="BW1685" t="str">
            <v>SpreadYearlyIncreaseObservations</v>
          </cell>
          <cell r="BX1685">
            <v>384</v>
          </cell>
          <cell r="BY1685">
            <v>1</v>
          </cell>
          <cell r="CB1685" t="str">
            <v>T4,T40,T35</v>
          </cell>
          <cell r="CC1685">
            <v>1</v>
          </cell>
          <cell r="CH1685">
            <v>1</v>
          </cell>
          <cell r="CM1685">
            <v>1</v>
          </cell>
          <cell r="CQ1685">
            <v>1</v>
          </cell>
          <cell r="CU1685">
            <v>1</v>
          </cell>
          <cell r="CX1685">
            <v>0</v>
          </cell>
          <cell r="CY1685">
            <v>1</v>
          </cell>
          <cell r="DB1685">
            <v>0</v>
          </cell>
          <cell r="DC1685" t="str">
            <v>Rosebær &lt;em&gt;Rubus odoratus &lt;/em&gt;er en flerårig busk fra østlige Nord-Amerika. Den er innført som prydbusk og er kommet mye i bruk de siste tiårene. Arten formerer seg seksuelt med frø, og fruktene spres med fugl. Rosebær setter også rotskudd og er krattdannende med kraftige blader.</v>
          </cell>
          <cell r="DD1685" t="str">
            <v>&lt;p&gt;Rosebær er en hardfør og frø-reproduserende prydbusk som er kommet mye i bruk de siste tiårene. Den hadde et par tidlige opptredener (et par-tre steder i Oslo og Asker i 1884, 1941 og 1964 og i Ho Vaksdal i 1915), men ble først effektivt spredt fra 1991. Den har ennå ikke etablert noen kjente bestander med flere generasjoner i norsk natur, men det er bare et spørsmål om tid.&lt;/p&gt;</v>
          </cell>
          <cell r="DE1685" t="str">
            <v>Arten dyrkes som prydbusk og sprer seg fra beplantninger. Den anses som etablert i norsk natur, men det er usikkert om den er i gang med egenspredning foreløpig.</v>
          </cell>
          <cell r="DF1685" t="str">
            <v>Invasjonspotensialet er moderat på grunn av moderat median levetid og moderat ekspansjonshastighet. Arten begynte først å spre seg fra 1991 og er i jevn økning. Det er uklart om den er i gang med egenspredning foreløpig, men når det skjer vil den trolig bare øke på i utbredelse.</v>
          </cell>
          <cell r="DG1685" t="str">
            <v>Det er ingen kjent negativ økologisk effekt, foreløpig. Typiske funnsteder er ulike former for skrotemark: veikant, jernbane etc., men den går også inn i lågurtskog og høystaudeskog, og er notert fra et eikeskogsreservat. Det er vanskelig å vurdere økologisk effekt fram i tid på grunn av sparsomme data, men det kan ikke utelukkes en viss fortrengningseffekt på grunn av kraftige bladene. Arten danner tette kratt der undervegetasjonen skygges fullstendig ut. Arten er kjent som fremmed i store deler av Mellom-, Vest- og Nord-Europa, men det er ingen dokumentasjon som tilsier at den har negative økologiske effekter.</v>
          </cell>
          <cell r="DH1685" t="str">
            <v>&lt;p&gt;Rosebær vurderes å medføre låg økologisk risiko, utelukkende basert på et moderat invasjonspotensial. Foreløpig har vi ikke noe som tyder på at den har eller vil komme til å få merkbare negative økologiske effekter i norsk natur.&lt;/p&gt;</v>
          </cell>
          <cell r="DI1685">
            <v>0</v>
          </cell>
        </row>
        <row r="1686">
          <cell r="B1686" t="str">
            <v>Scilla sardensis</v>
          </cell>
          <cell r="C1686" t="str">
            <v>(Whittall ex Barr &amp; Sayden) Speta</v>
          </cell>
          <cell r="D1686" t="str">
            <v>dvergsnøstjerne</v>
          </cell>
          <cell r="E1686">
            <v>137523</v>
          </cell>
          <cell r="F1686">
            <v>99460</v>
          </cell>
          <cell r="G1686" t="str">
            <v>ExpertGroups/Karplanter/N</v>
          </cell>
          <cell r="H1686" t="str">
            <v>Karplanter</v>
          </cell>
          <cell r="I1686" t="str">
            <v>Karplanter</v>
          </cell>
          <cell r="J1686" t="str">
            <v>AlienSpecie</v>
          </cell>
          <cell r="N1686">
            <v>3</v>
          </cell>
          <cell r="O1686" t="str">
            <v>V</v>
          </cell>
          <cell r="Q1686">
            <v>1</v>
          </cell>
          <cell r="T1686" t="str">
            <v>LO</v>
          </cell>
          <cell r="U1686">
            <v>2</v>
          </cell>
          <cell r="V1686" t="str">
            <v>3B,1</v>
          </cell>
          <cell r="X1686">
            <v>3</v>
          </cell>
          <cell r="Y1686">
            <v>4</v>
          </cell>
          <cell r="Z1686">
            <v>1</v>
          </cell>
          <cell r="AA1686">
            <v>1994</v>
          </cell>
          <cell r="AB1686" t="str">
            <v>terrestrial</v>
          </cell>
          <cell r="AD1686" t="str">
            <v>unknown</v>
          </cell>
          <cell r="AE1686" t="str">
            <v>yes</v>
          </cell>
          <cell r="AF1686" t="str">
            <v>unknown</v>
          </cell>
          <cell r="AG1686">
            <v>1994</v>
          </cell>
          <cell r="AH1686" t="str">
            <v>Ro Randaberg: kirkegården i sentrum</v>
          </cell>
          <cell r="AI1686">
            <v>5</v>
          </cell>
          <cell r="AJ1686" t="str">
            <v>V</v>
          </cell>
          <cell r="AL1686">
            <v>1</v>
          </cell>
          <cell r="AM1686" t="str">
            <v>importDirect</v>
          </cell>
          <cell r="AN1686">
            <v>5</v>
          </cell>
          <cell r="AO1686" t="str">
            <v>spreadNaturalDispersal,introductionEscaped,spreadTransportpollution</v>
          </cell>
          <cell r="AP1686" t="str">
            <v>OsA,Bu,Ve,Te,Aa,Va,Ro,St</v>
          </cell>
          <cell r="AQ1686">
            <v>48</v>
          </cell>
          <cell r="AR1686">
            <v>10</v>
          </cell>
          <cell r="AS1686">
            <v>480</v>
          </cell>
          <cell r="AT1686">
            <v>200000</v>
          </cell>
          <cell r="AU1686">
            <v>1440</v>
          </cell>
          <cell r="AV1686">
            <v>100</v>
          </cell>
          <cell r="AW1686" t="str">
            <v>Ingen kjent effekt</v>
          </cell>
          <cell r="AX1686" t="str">
            <v>Ingen kjent effekt</v>
          </cell>
          <cell r="BC1686" t="str">
            <v>Ingen kjent effekt</v>
          </cell>
          <cell r="BD1686" t="str">
            <v>Ingen kjent effekt</v>
          </cell>
          <cell r="BE1686" t="str">
            <v>no</v>
          </cell>
          <cell r="BF1686" t="str">
            <v>no</v>
          </cell>
          <cell r="BG1686" t="str">
            <v>V</v>
          </cell>
          <cell r="BK1686" t="str">
            <v>temperate_nemoral:Asia|subtropic_mediterranean:Asia</v>
          </cell>
          <cell r="BM1686" t="str">
            <v>temperate_nemoral:Europe,Asia|subtropic_mediterranean:Asia</v>
          </cell>
          <cell r="BO1686">
            <v>2</v>
          </cell>
          <cell r="BR1686" t="str">
            <v>RedListCategoryLevel</v>
          </cell>
          <cell r="BT1686">
            <v>3</v>
          </cell>
          <cell r="BV1686" t="str">
            <v>X</v>
          </cell>
          <cell r="BW1686" t="str">
            <v>SpreadYearlyIncreaseObservations</v>
          </cell>
          <cell r="BX1686">
            <v>166</v>
          </cell>
          <cell r="BY1686">
            <v>1</v>
          </cell>
          <cell r="CB1686" t="str">
            <v>T35,T43-C-1,T40</v>
          </cell>
          <cell r="CC1686">
            <v>1</v>
          </cell>
          <cell r="CH1686">
            <v>1</v>
          </cell>
          <cell r="CM1686">
            <v>1</v>
          </cell>
          <cell r="CQ1686">
            <v>1</v>
          </cell>
          <cell r="CU1686">
            <v>1</v>
          </cell>
          <cell r="CX1686">
            <v>0</v>
          </cell>
          <cell r="CY1686">
            <v>1</v>
          </cell>
          <cell r="DB1686">
            <v>0</v>
          </cell>
          <cell r="DC1686" t="str">
            <v>Dvergsnøstjerne &lt;em&gt;Scilla sardensis&lt;/em&gt; er en flerårig urt med løk. Den formerer seg med frø og ved deling av løkene. Frøene spres med maur. Arten kommer fra Tyrkia.</v>
          </cell>
          <cell r="DD1686" t="str">
            <v>&lt;p&gt;Dvergsnøstjerne er en del dyrket, sikkert mer enn funnene av forvillete planter gir inntrykk av. De første funnene er nokså samtidige, i Ro Randaberg i 1994, Bu Drammen 1995 og AA Lillesand 1997, og antyder at spredningen fra hager begynte først på 1990-tallet (kanskje også dyrkningen). Den er trolig oversett og en må regne med et visst mørketall. Så langt er den funnet i lågland-/kyststrøk fra Oslo-Akershus til Rogaland, men den er funnnet forvillet &amp;#233:n gang i Sør-Trøndelag og har trolig potensial dit.&lt;/p&gt;</v>
          </cell>
          <cell r="DE1686" t="str">
            <v>Arten dyrkes som prydplante. Den finnes forvillet i plener og grøntanlegg, særlig i kirkegårder, av og til i bed med andre planter. Arten beites av rådyr, og får nok også litt spredningshjelp av rådyr. Så langt ser den imidertid ikke ut til å ha etablert seg i noen mindre påvirkete naturtyper.</v>
          </cell>
          <cell r="DF1686" t="str">
            <v>Arten har et moderat invasjonspotensial (med usikkerhet til begrenset), på grunn av en moderat (til begrenset) ekspansjonshastighet og begrenset median levetid.</v>
          </cell>
          <cell r="DG1686" t="str">
            <v>Dvergsnøstjerne blomstrer om våren, og bladene visner snart ned. Arten kan ha en viss fortrengningseffekt på tidligblomstrende stedegne arter, men neppe i en slik grad at det kan slå ut på økologisk effekt i risikovurderingen. &lt;br/&gt;De tre &lt;i&gt;Scilla&lt;/i&gt;-artene &lt;i&gt;S. forbesii&lt;/i&gt;, &lt;i&gt;S. luciliae&lt;/i&gt; og &lt;i&gt;S. sardensis&lt;/i&gt; hybridiserer, og hybrider er vanlige i blandingsbestander i hager. Hybridene dyrkes kanskje også, og hybriden &lt;i&gt;S. forbesii&lt;/i&gt; x &lt;i&gt;S. luciliae &lt;/i&gt;er funnet flere ganger i norsk natur. Hybrider med &lt;i&gt;S. sardensis&lt;/i&gt; er bare sett i plenene i Botanisk hage på Tøyen i Oslo. Denne hybridiseringen er imidlertid bare mellom fremmede arter og påvirker ikke risikovurderingen.&lt;br/&gt;</v>
          </cell>
          <cell r="DH1686" t="str">
            <v>&lt;p&gt;Dvergsnøstjerne vurderes til låg økologisk risiko i landet, og utelukkende på grunn av invasjonspotensialet.&lt;/p&gt;</v>
          </cell>
          <cell r="DI1686">
            <v>0</v>
          </cell>
        </row>
        <row r="1687">
          <cell r="B1687" t="str">
            <v>Allium victorialis</v>
          </cell>
          <cell r="C1687" t="str">
            <v>L.</v>
          </cell>
          <cell r="D1687" t="str">
            <v>seiersløk</v>
          </cell>
          <cell r="E1687">
            <v>59380</v>
          </cell>
          <cell r="F1687">
            <v>99420</v>
          </cell>
          <cell r="G1687" t="str">
            <v>ExpertGroups/Karplanter/N</v>
          </cell>
          <cell r="H1687" t="str">
            <v>Karplanter</v>
          </cell>
          <cell r="I1687" t="str">
            <v>Karplanter</v>
          </cell>
          <cell r="J1687" t="str">
            <v>AlienSpecie</v>
          </cell>
          <cell r="N1687">
            <v>3</v>
          </cell>
          <cell r="Q1687">
            <v>1</v>
          </cell>
          <cell r="T1687" t="str">
            <v>LO</v>
          </cell>
          <cell r="U1687">
            <v>2</v>
          </cell>
          <cell r="V1687" t="str">
            <v>3AB,1</v>
          </cell>
          <cell r="X1687">
            <v>3</v>
          </cell>
          <cell r="Y1687">
            <v>4</v>
          </cell>
          <cell r="Z1687">
            <v>1</v>
          </cell>
          <cell r="AA1687">
            <v>1987</v>
          </cell>
          <cell r="AB1687" t="str">
            <v>terrestrial</v>
          </cell>
          <cell r="AD1687" t="str">
            <v>unknown</v>
          </cell>
          <cell r="AE1687" t="str">
            <v>yes</v>
          </cell>
          <cell r="AF1687" t="str">
            <v>unknown</v>
          </cell>
          <cell r="AG1687">
            <v>1987</v>
          </cell>
          <cell r="AH1687" t="str">
            <v>No Vestvågøy: Vik</v>
          </cell>
          <cell r="AI1687">
            <v>5</v>
          </cell>
          <cell r="AJ1687" t="str">
            <v>V</v>
          </cell>
          <cell r="AL1687">
            <v>1</v>
          </cell>
          <cell r="AM1687" t="str">
            <v>importDirect</v>
          </cell>
          <cell r="AN1687">
            <v>4</v>
          </cell>
          <cell r="AO1687" t="str">
            <v>introductionEscaped,spreadNaturalDispersal</v>
          </cell>
          <cell r="AP1687" t="str">
            <v>OsA,Ho,No</v>
          </cell>
          <cell r="AQ1687">
            <v>72</v>
          </cell>
          <cell r="AR1687">
            <v>5</v>
          </cell>
          <cell r="AS1687">
            <v>360</v>
          </cell>
          <cell r="AT1687">
            <v>153000</v>
          </cell>
          <cell r="AU1687">
            <v>1000</v>
          </cell>
          <cell r="AV1687">
            <v>80</v>
          </cell>
          <cell r="AW1687" t="str">
            <v>Ingen kjent effekt</v>
          </cell>
          <cell r="AX1687" t="str">
            <v>Ingen kjent effekt</v>
          </cell>
          <cell r="BC1687" t="str">
            <v>Ingen kjent effekt</v>
          </cell>
          <cell r="BD1687" t="str">
            <v>Ingen kjent effekt</v>
          </cell>
          <cell r="BE1687" t="str">
            <v>no</v>
          </cell>
          <cell r="BF1687" t="str">
            <v>no</v>
          </cell>
          <cell r="BG1687" t="str">
            <v>V</v>
          </cell>
          <cell r="BK1687" t="str">
            <v>temperate_nemoral:Europe,Asia,NorthAndCentralAmerica|subtropic_mediterranean:Europe</v>
          </cell>
          <cell r="BM1687" t="str">
            <v>temperate_boreal:Europe|temperate_nemoral:Europe,Asia,NorthAndCentralAmerica|subtropic_mediterranean:Europe</v>
          </cell>
          <cell r="BO1687">
            <v>3</v>
          </cell>
          <cell r="BR1687" t="str">
            <v>RedListCategoryLevel</v>
          </cell>
          <cell r="BT1687">
            <v>3</v>
          </cell>
          <cell r="BW1687" t="str">
            <v>SpreadYearlyIncreaseObservations</v>
          </cell>
          <cell r="BX1687">
            <v>245</v>
          </cell>
          <cell r="BY1687">
            <v>1</v>
          </cell>
          <cell r="CB1687" t="str">
            <v>T4-C-2,T4-C-3,T4-C-7,T4-C-17,T4-C-18,T40,T42</v>
          </cell>
          <cell r="CC1687">
            <v>1</v>
          </cell>
          <cell r="CH1687">
            <v>1</v>
          </cell>
          <cell r="CM1687">
            <v>1</v>
          </cell>
          <cell r="CQ1687">
            <v>1</v>
          </cell>
          <cell r="CU1687">
            <v>1</v>
          </cell>
          <cell r="CX1687">
            <v>0</v>
          </cell>
          <cell r="CY1687">
            <v>1</v>
          </cell>
          <cell r="DB1687">
            <v>0</v>
          </cell>
          <cell r="DC1687" t="str">
            <v>Seierslauk &lt;em&gt;Allium victorialis&lt;/em&gt; er en flerårig, opptil halvmeterhøy urt med seksuell frøformering og med vegetativ formering ved sidelauker. Den kommer opprinnelig fra fjellstrøk i Mellom- og Sør-Europa, Nord-Asia og nordvestligste Nord-Amerika og er innført som prydplante til Norge, omtrent bare i nyere tid. Den har forvillet og etablert seg i skog, skogkant og på elveør, i indre belte i tangvoller og på etablert sanddyne, og den finnes også på veikanter.</v>
          </cell>
          <cell r="DD1687" t="str">
            <v>&lt;p&gt;Arten&lt;i&gt; &lt;/i&gt;ble første gang funnet i 1987 i No Vestvågøy: Vik hvor den er angitt som "spredt fra gravsted". Arten har hatt en rask, men arealmessig relativt beskjeden spredning foreløpig og er så langt funnet i Ak Asker, Ho Granvin og med flere lokaliteter i Nordland i Vestvågøy, Hamarøy, Bodø, Fauske og Tjeldsund.&lt;/p&gt;</v>
          </cell>
          <cell r="DE1687" t="str">
            <v>Arten er innført som hageplante og spredt ut fra hager med frø og trolig også med utkast.</v>
          </cell>
          <cell r="DF1687" t="str">
            <v>Invasjonspotensialet er moderat, med moderat skår både på median levetid og ekspansjonshastighet. Arten har mange spredningspunkter og stor, økende bestand, men spredningen fra hvert etableringspunkt synes være nokså langsom og lokal. Artens utbredelse i Norge i de kommende tiårene avhenger av hvor hyppig den spres ut fra hager.</v>
          </cell>
          <cell r="DG1687" t="str">
            <v>Ingen kjent negativ økologisk effekt er foreløpig knyttet til arten, men øker den sterkt, så er den så plasskrevende at den kan få en viss (begrenset) fortrengningseffekt i mer næringsrik lauvskog.</v>
          </cell>
          <cell r="DH1687" t="str">
            <v>&lt;p&gt;Seiersløk har økt sterkt i omfang de tre siste tiårene, etter at den først ble oppdaget i norsk natur i 1987. Arten kan få økologiske effekter hvis det blir vesentlig mer av den enn det er i dag og forventes i nær framtid. Foreløpig kategoriseres den som låg risiko, og utelukkende på grunn av et moderat invasjonspotensial. Det er ingen foreløpig kjent økologisk effekt som passerer noen terskelverdi for risiko.&lt;/p&gt;</v>
          </cell>
          <cell r="DI1687">
            <v>1</v>
          </cell>
        </row>
        <row r="1688">
          <cell r="B1688" t="str">
            <v>Veronica gentianoides</v>
          </cell>
          <cell r="C1688" t="str">
            <v>Vahl</v>
          </cell>
          <cell r="D1688" t="str">
            <v>kosakkveronika</v>
          </cell>
          <cell r="E1688">
            <v>62518</v>
          </cell>
          <cell r="F1688">
            <v>102558</v>
          </cell>
          <cell r="G1688" t="str">
            <v>ExpertGroups/Karplanter/N</v>
          </cell>
          <cell r="H1688" t="str">
            <v>Karplanter</v>
          </cell>
          <cell r="I1688" t="str">
            <v>Karplanter</v>
          </cell>
          <cell r="J1688" t="str">
            <v>AlienSpecie</v>
          </cell>
          <cell r="N1688">
            <v>2</v>
          </cell>
          <cell r="Q1688">
            <v>1</v>
          </cell>
          <cell r="T1688" t="str">
            <v>LO</v>
          </cell>
          <cell r="U1688">
            <v>2</v>
          </cell>
          <cell r="V1688" t="str">
            <v>2AB,1</v>
          </cell>
          <cell r="X1688">
            <v>3</v>
          </cell>
          <cell r="Y1688">
            <v>4</v>
          </cell>
          <cell r="Z1688">
            <v>1</v>
          </cell>
          <cell r="AA1688">
            <v>1946</v>
          </cell>
          <cell r="AB1688" t="str">
            <v>terrestrial</v>
          </cell>
          <cell r="AD1688" t="str">
            <v>unknown</v>
          </cell>
          <cell r="AE1688" t="str">
            <v>yes</v>
          </cell>
          <cell r="AF1688" t="str">
            <v>unknown</v>
          </cell>
          <cell r="AG1688">
            <v>1951</v>
          </cell>
          <cell r="AH1688" t="str">
            <v>Tr Harstad: Røkenes</v>
          </cell>
          <cell r="AI1688">
            <v>5</v>
          </cell>
          <cell r="AJ1688" t="str">
            <v>V</v>
          </cell>
          <cell r="AL1688">
            <v>1</v>
          </cell>
          <cell r="AM1688" t="str">
            <v>importDirect</v>
          </cell>
          <cell r="AN1688">
            <v>1</v>
          </cell>
          <cell r="AO1688" t="str">
            <v>introductionEscaped</v>
          </cell>
          <cell r="AP1688" t="str">
            <v>OsA,Op,Ve,Te,Va,St,No,Tr,Fi</v>
          </cell>
          <cell r="AQ1688">
            <v>68</v>
          </cell>
          <cell r="AR1688">
            <v>5</v>
          </cell>
          <cell r="AS1688">
            <v>340</v>
          </cell>
          <cell r="AT1688">
            <v>145000</v>
          </cell>
          <cell r="AU1688">
            <v>1000</v>
          </cell>
          <cell r="AV1688">
            <v>90</v>
          </cell>
          <cell r="AW1688" t="str">
            <v>Ingen kjent effekt</v>
          </cell>
          <cell r="AX1688" t="str">
            <v>Ingen kjent effekt</v>
          </cell>
          <cell r="BC1688" t="str">
            <v>Ingen kjent effekt</v>
          </cell>
          <cell r="BD1688" t="str">
            <v>Ingen kjent effekt</v>
          </cell>
          <cell r="BE1688" t="str">
            <v>no</v>
          </cell>
          <cell r="BF1688" t="str">
            <v>no</v>
          </cell>
          <cell r="BK1688" t="str">
            <v>temperate_nemoral:Europe,Asia</v>
          </cell>
          <cell r="BM1688" t="str">
            <v>temperate_boreal:Europe|temperate_nemoral:Europe,Asia</v>
          </cell>
          <cell r="BO1688">
            <v>2</v>
          </cell>
          <cell r="BR1688" t="str">
            <v>RedListCategoryLevel</v>
          </cell>
          <cell r="BT1688">
            <v>2</v>
          </cell>
          <cell r="BW1688" t="str">
            <v>SpreadYearlyIncreaseObservations</v>
          </cell>
          <cell r="BX1688">
            <v>122</v>
          </cell>
          <cell r="BY1688">
            <v>1</v>
          </cell>
          <cell r="CB1688" t="str">
            <v>T35,T40,T42,V10</v>
          </cell>
          <cell r="CC1688">
            <v>1</v>
          </cell>
          <cell r="CH1688">
            <v>1</v>
          </cell>
          <cell r="CM1688">
            <v>1</v>
          </cell>
          <cell r="CQ1688">
            <v>1</v>
          </cell>
          <cell r="CU1688">
            <v>1</v>
          </cell>
          <cell r="CX1688">
            <v>0</v>
          </cell>
          <cell r="CY1688">
            <v>1</v>
          </cell>
          <cell r="DB1688">
            <v>0</v>
          </cell>
          <cell r="DC1688" t="str">
            <v>Kosakkveronika &lt;em&gt;Veronica gentianoides&lt;/em&gt; er en flerårig urt (staude) med opprette, ca. en halv meter høye skudd. Den formeres med frø. Den kommer fra Krim og Sørvest-Asia. Arten brukes som prydplante, særlig i fjellhager og rabatter. Den er handelsvare med H7, dvs. at den er meget herdig og anvendelig i en stor del av landet. Den er i hovedsak funnet på steder der hageavfall kastes ut, i veikanter, på annen skrotemark, og &amp;#233:n gang i ei arktisk myr.</v>
          </cell>
          <cell r="DD1688" t="str">
            <v>&lt;p&gt;Kosakkveronika er funnet forvillet fra hager eller andre grøntanlegg 21 ganger, med første funn i ST Skaun i 1946 og første antatte etablering (forekomst med flere individer) i Tr Harstad 1951. Nesten alle funn er fra etter 1980. Funnene er meget spredt fra de sørligste fylkene til Fi Nordkapp, og arten er aldri angitt mer enn &amp;#233:n gang fra noe sted. Vi antar likevel at den holder seg lenge etter hver forvilling, men at det ikke skjer noen viderespredning.&lt;/p&gt;</v>
          </cell>
          <cell r="DE1688" t="str">
            <v>Arten er innført som hageplante. Det spres ut hovedsakelig med hageutkast.</v>
          </cell>
          <cell r="DF1688" t="str">
            <v>Invasjonspotensialet er begrenset, en kombinasjon av begrenset median levetid og begrenset ekspansjonshastighet.</v>
          </cell>
          <cell r="DG1688" t="str">
            <v>Det er ingen kjente negative økologiske effekter knyttet til arten.</v>
          </cell>
          <cell r="DH1688" t="str">
            <v>&lt;p&gt;Kosakkveronika vurderes å medføre låg økologisk risiko, og utelukkende som følge av invasjonspotensialet. Selv om arten skulle bli mer utbredt (vanligere), er det neppe grunn til å tro at den vil utgjøre noen trussel mot hjemlige arter eller naturtyper. Arten ble i 2012 vurdert til potensielt høy risiko, og forskjellen kan knyttes til endret beregning av ekspansjonshastighet. &lt;/p&gt;</v>
          </cell>
          <cell r="DI1688">
            <v>0</v>
          </cell>
        </row>
        <row r="1689">
          <cell r="B1689" t="str">
            <v>Tulipa gesneriana 'The Pilot'</v>
          </cell>
          <cell r="D1689" t="str">
            <v>lostulipan</v>
          </cell>
          <cell r="E1689">
            <v>141671</v>
          </cell>
          <cell r="F1689">
            <v>170650</v>
          </cell>
          <cell r="G1689" t="str">
            <v>ExpertGroups/Karplanter/N</v>
          </cell>
          <cell r="H1689" t="str">
            <v>Karplanter</v>
          </cell>
          <cell r="I1689" t="str">
            <v>Karplanter</v>
          </cell>
          <cell r="J1689" t="str">
            <v>AlienSpecie</v>
          </cell>
          <cell r="N1689">
            <v>3</v>
          </cell>
          <cell r="Q1689">
            <v>1</v>
          </cell>
          <cell r="T1689" t="str">
            <v>LO</v>
          </cell>
          <cell r="U1689">
            <v>2</v>
          </cell>
          <cell r="V1689" t="str">
            <v>3A,1</v>
          </cell>
          <cell r="AA1689" t="str">
            <v>1800 ca</v>
          </cell>
          <cell r="AB1689" t="str">
            <v>terrestrial</v>
          </cell>
          <cell r="AD1689" t="str">
            <v>unknown</v>
          </cell>
          <cell r="AE1689" t="str">
            <v>no</v>
          </cell>
          <cell r="AF1689" t="str">
            <v>unknown</v>
          </cell>
          <cell r="AG1689">
            <v>2001</v>
          </cell>
          <cell r="AH1689" t="str">
            <v>AA Lillesand: Ytre Ulvøya</v>
          </cell>
          <cell r="AI1689">
            <v>5</v>
          </cell>
          <cell r="AJ1689" t="str">
            <v>V</v>
          </cell>
          <cell r="AL1689">
            <v>1</v>
          </cell>
          <cell r="AM1689" t="str">
            <v>importDirect</v>
          </cell>
          <cell r="AN1689">
            <v>3</v>
          </cell>
          <cell r="AO1689" t="str">
            <v>introductionEscaped,spreadTransportpollution</v>
          </cell>
          <cell r="AP1689" t="str">
            <v>Aa,Va,Ro,Ho</v>
          </cell>
          <cell r="AQ1689">
            <v>80</v>
          </cell>
          <cell r="AR1689">
            <v>4</v>
          </cell>
          <cell r="AS1689">
            <v>320</v>
          </cell>
          <cell r="AT1689">
            <v>20000</v>
          </cell>
          <cell r="AU1689">
            <v>320</v>
          </cell>
          <cell r="AV1689">
            <v>50</v>
          </cell>
          <cell r="AW1689" t="str">
            <v>Ingen kjent effekt</v>
          </cell>
          <cell r="AX1689" t="str">
            <v>Ingen kjent effekt</v>
          </cell>
          <cell r="BC1689" t="str">
            <v>Ingen kjent effekt</v>
          </cell>
          <cell r="BD1689" t="str">
            <v>Ingen kjent effekt</v>
          </cell>
          <cell r="BE1689" t="str">
            <v>no</v>
          </cell>
          <cell r="BF1689" t="str">
            <v>no</v>
          </cell>
          <cell r="BG1689" t="str">
            <v>V</v>
          </cell>
          <cell r="BK1689" t="str">
            <v>unknown:Europe</v>
          </cell>
          <cell r="BM1689" t="str">
            <v>temperate_nemoral:Europe</v>
          </cell>
          <cell r="BO1689">
            <v>3</v>
          </cell>
          <cell r="BR1689" t="str">
            <v>RedListCategoryLevel</v>
          </cell>
          <cell r="BT1689">
            <v>2</v>
          </cell>
          <cell r="BW1689" t="str">
            <v>SpreadYearlyIncreaseCalculatedExpansionSpeed</v>
          </cell>
          <cell r="BX1689">
            <v>63.26</v>
          </cell>
          <cell r="BY1689">
            <v>1</v>
          </cell>
          <cell r="CB1689" t="str">
            <v>T43,T42,T40</v>
          </cell>
          <cell r="CC1689">
            <v>1</v>
          </cell>
          <cell r="CH1689">
            <v>1</v>
          </cell>
          <cell r="CM1689">
            <v>1</v>
          </cell>
          <cell r="CQ1689">
            <v>1</v>
          </cell>
          <cell r="CU1689">
            <v>1</v>
          </cell>
          <cell r="CX1689">
            <v>0</v>
          </cell>
          <cell r="CY1689">
            <v>1</v>
          </cell>
          <cell r="DB1689">
            <v>0</v>
          </cell>
          <cell r="DC1689" t="str">
            <v>&lt;p&gt;Tre tradisjonelle sorter av hagetulipan &lt;i&gt;Tulipa gesneriana &lt;/i&gt;er registrert spesielt i Norge, også fordi de formerer seg mye bedre enn vanlige hagetulipaner og sprer seg noe ut i naturen: lostulipan _x0018_ The Pilot_x0019_ , helldaltulipan _x0018_ Helldal_x0019_  og borøytulipan _x0018_ Borøya_x0019_ . Disse er vurdert separat fra hagetulipan.&lt;/p&gt;&lt;p&gt;Lostulipanen &lt;i&gt;Tulipa gesneriana &amp;#39:The Pilot&amp;#39:&lt;/i&gt; er en gammel hageplante på Sørlandskysten, mest trolig tilbake til rundt 1800. Den formerer seg ved deling av lauker, og også med frø. Disse gamle norske hagetulipanene som formerer seg, er grundig omtalt av Salvesen &amp; Åsen (2015), og lostulipan spesielt er omtalt av Jørgensen (2002) og Jørgensen et al. (2013).&lt;/p&gt;</v>
          </cell>
          <cell r="DD1689" t="str">
            <v>Lostulipan ryktes å ha kommet inn til landet i kapertida under napoleonskrigene, men botanikere ble først oppmerksomme på den i 2001 (bemerket av P.A. Åsen og P.H. Salvesen i AA Lillesand, se Jørgensen et al. 2013) og 2002 (Jørgensen 2002 som kommenterer sin "farfars tulipan" i Ro Stavanger). Ved målrettet undersøkelse, spesielt i 2012 og 2013, er det påvist at arten har en større utbredelse med i hvert fall 25 forekomster (men bare i og rundt hager i kyststrøk) fra AA Grimstad til Ho Bømlo, se Salvesen &amp; Åsen (2015).</v>
          </cell>
          <cell r="DE1689" t="str">
            <v>Planten må være en innført hageplante, uvisst hvorfra. Spredning skjer ved utkast fra hager, ved forflytning av jordmasser (deling av lauker) og trolig med frø.</v>
          </cell>
          <cell r="DF1689" t="str">
            <v>Invasjonspotensialet er moderat, en kombinasjon av moderat median levetid og begrenset ekspansjonshastighet. Både median levetid og ekspansjonshastighet er nokså vilkårlig fastsatt på grunn av ekstremt kort tidsserie for funn.</v>
          </cell>
          <cell r="DG1689" t="str">
            <v>&lt;p&gt;Ingen kjent negativ økologisk effekt er knyttet til planten.&lt;/p&gt;</v>
          </cell>
          <cell r="DH1689" t="str">
            <v>Lostulipanen vurderes til låg økologisk risiko, og bare på grunn av invasjonspotensialet.</v>
          </cell>
          <cell r="DI1689">
            <v>3</v>
          </cell>
        </row>
        <row r="1690">
          <cell r="B1690" t="str">
            <v>Rumex confertus</v>
          </cell>
          <cell r="C1690" t="str">
            <v>Willd.</v>
          </cell>
          <cell r="D1690" t="str">
            <v>russehøymol</v>
          </cell>
          <cell r="E1690">
            <v>62927</v>
          </cell>
          <cell r="F1690">
            <v>102967</v>
          </cell>
          <cell r="G1690" t="str">
            <v>ExpertGroups/Karplanter/N</v>
          </cell>
          <cell r="H1690" t="str">
            <v>Karplanter</v>
          </cell>
          <cell r="I1690" t="str">
            <v>Karplanter</v>
          </cell>
          <cell r="J1690" t="str">
            <v>AlienSpecie</v>
          </cell>
          <cell r="N1690">
            <v>2</v>
          </cell>
          <cell r="Q1690">
            <v>2</v>
          </cell>
          <cell r="R1690" t="str">
            <v>V</v>
          </cell>
          <cell r="T1690" t="str">
            <v>LO</v>
          </cell>
          <cell r="U1690">
            <v>2</v>
          </cell>
          <cell r="V1690" t="str">
            <v>2AB,2H</v>
          </cell>
          <cell r="X1690">
            <v>2</v>
          </cell>
          <cell r="Y1690">
            <v>2</v>
          </cell>
          <cell r="Z1690">
            <v>1</v>
          </cell>
          <cell r="AA1690">
            <v>1931</v>
          </cell>
          <cell r="AB1690" t="str">
            <v>terrestrial</v>
          </cell>
          <cell r="AD1690" t="str">
            <v>origin,unknown</v>
          </cell>
          <cell r="AE1690" t="str">
            <v>yes</v>
          </cell>
          <cell r="AF1690" t="str">
            <v>unknown</v>
          </cell>
          <cell r="AG1690">
            <v>1958</v>
          </cell>
          <cell r="AH1690" t="str">
            <v>Fi Sør-Varanger: Holmfoss</v>
          </cell>
          <cell r="AI1690">
            <v>5</v>
          </cell>
          <cell r="AJ1690" t="str">
            <v>V</v>
          </cell>
          <cell r="AN1690">
            <v>3</v>
          </cell>
          <cell r="AO1690" t="str">
            <v>introductionNaturalDispersal,introductionTransportpollution,introductionStowaway</v>
          </cell>
          <cell r="AP1690" t="str">
            <v>St,Fi</v>
          </cell>
          <cell r="AQ1690">
            <v>52</v>
          </cell>
          <cell r="AR1690">
            <v>5</v>
          </cell>
          <cell r="AS1690">
            <v>260</v>
          </cell>
          <cell r="AT1690">
            <v>30000</v>
          </cell>
          <cell r="AU1690">
            <v>260</v>
          </cell>
          <cell r="AV1690">
            <v>10</v>
          </cell>
          <cell r="AW1690" t="str">
            <v>Ingen kjent effekt</v>
          </cell>
          <cell r="AX1690" t="str">
            <v>Ingen kjent effekt</v>
          </cell>
          <cell r="BC1690" t="str">
            <v>Ingen kjent effekt</v>
          </cell>
          <cell r="BD1690" t="str">
            <v>Ingen kjent effekt</v>
          </cell>
          <cell r="BE1690" t="str">
            <v>no</v>
          </cell>
          <cell r="BF1690" t="str">
            <v>no</v>
          </cell>
          <cell r="BK1690" t="str">
            <v>temperate_nemoral:Europe,Asia</v>
          </cell>
          <cell r="BM1690" t="str">
            <v>temperate_boreal:Europe,Asia|temperate_nemoral:Europe,Asia</v>
          </cell>
          <cell r="BO1690">
            <v>2</v>
          </cell>
          <cell r="BR1690" t="str">
            <v>RedListCategoryLevel</v>
          </cell>
          <cell r="BT1690">
            <v>2</v>
          </cell>
          <cell r="BW1690" t="str">
            <v>SpreadYearlyIncreaseObservations</v>
          </cell>
          <cell r="BX1690">
            <v>86</v>
          </cell>
          <cell r="BY1690">
            <v>1</v>
          </cell>
          <cell r="CB1690" t="str">
            <v>T32,T35,T41,T40</v>
          </cell>
          <cell r="CC1690">
            <v>1</v>
          </cell>
          <cell r="CH1690">
            <v>1</v>
          </cell>
          <cell r="CM1690">
            <v>1</v>
          </cell>
          <cell r="CQ1690">
            <v>1</v>
          </cell>
          <cell r="CU1690">
            <v>2</v>
          </cell>
          <cell r="CW1690" t="str">
            <v>X</v>
          </cell>
          <cell r="CX1690">
            <v>1</v>
          </cell>
          <cell r="CY1690">
            <v>1</v>
          </cell>
          <cell r="DB1690">
            <v>0</v>
          </cell>
          <cell r="DC1690" t="str">
            <v>Russehøymol&lt;i&gt; Rumex confertus&lt;/i&gt; er en flerårig urt, storvokst (1-1,5 m). Den har frøreproduksjon. Fruktene (med blomsterdekkblad) har vinge og spres en kort distanse med vind, men hovedspredningen skjer trolig med transport av f&amp;#244:r fra de engene der den vokser. Arten stammer fra Russland og Sibir og har trolig kommet inn i Norge med ulike transporter, tilfeldig i sør, men mer massivt med hestef&amp;#244:r under andre verdenskrig i Fi Sør-Varanger hvor den er blitt permanent.</v>
          </cell>
          <cell r="DD1690" t="str">
            <v>&lt;p&gt;Spredningshistorikken for russehøymol blir nokså misvisende dersom den bare baseres på funn. Den er funnet noen spredte steder i Sør-Trøndelag (Midtre Gauldal: Nerøyan 1998: ifølge E. Fremstad var denne populasjonen allerede gammel da hun fant den, og det kan fortsatt finnes rester av den), Nord-Trøndelag (Levanger: Levanger 1944 og Steinkjer: By 1931) og Nordland (Alstahaug: Belsvåg 1984). Med unntak av Gauldals-forekomsten synes alle disse forekomstene å ha vært kortvarige. De mest stabile forekomstene er de i Fi Sør-Varanger der arten har 9-10 kjente forekomster i Pasvikdalen, Kirkenes-området og Jarfjorden, alle trolig med opphav i slutten av andre verdenskrig, kanskje kommet med russiske tropper, hester og f&amp;#244:r. Den første ble oppdaget i 1958 ved den nedrevne brua ved Holmfoss over Pasvikelva, mens resten ble oppdaget fra 1983 og utover. Spredningshistorikken viser en topp i perioden 1981-2000, men den egentlige toppen var trolig i 1944-1950. Arten har stabile populasjoner i Sør-Varanger, og den ser ut til å være i en viss lokal ekspansjon.&lt;/p&gt;</v>
          </cell>
          <cell r="DE1690" t="str">
            <v>Arten har mest sannsynlig kommet inn med russiske tropper, hester og f&amp;#244:r rundt andre verdenskrig i nord, med mer tilfeldige transporter i sør.</v>
          </cell>
          <cell r="DF1690" t="str">
            <v>Invasjonspotensialet er begrenset, en kombinasjon av begrenset median levetid og begrenset ekspansjonshastighet. Russehøymol ser ut til å ha et par håndfuller stabile forekomster i Finnmark, Sør-Varanger, og den kan være i svak ekspansjon her.</v>
          </cell>
          <cell r="DG1690" t="str">
            <v>Arten vurderes å kunne ha en liten negativ økologisk effekt, med usikkerhet til ingen effekt. Den eneste kjente effekten knyttet til russehøymol er at den hybridiserer med den stedegne vasshøymol &lt;em&gt;Rumex aquaticus&lt;/em&gt;. Hybridene&lt;em&gt; &lt;/em&gt;er delvis fertile (pollenfertilitet under 5% og frøsetting opp til 20%: Snogerup 2000) og kan derfor føre til introgresjon, men bare i en begrenset del av den hjemlige artens utbredelsesområde. Dette gir arten en liten, men negativ økologisk effekt. Vi setter usikkerhet nedover fordi introgresjonsbestander ennå ikke er påvist i Norge, men de er heller ikke ettersøkt.</v>
          </cell>
          <cell r="DH1690" t="str">
            <v>&lt;p&gt; Russehøymol vurderes til låg økologisk risiko på grunn av begrenset invasjonspotensial og en liten økologisk effekt, med usikkerhet til ingen effekt. Den kan hybridisere introgressivt med den hjemlige arten vasshøymol, men dette er en liten effekt fordi den er begrenset til en liten del av den hjemlige artens utbredelse.&lt;/p&gt;</v>
          </cell>
          <cell r="DI1690">
            <v>1</v>
          </cell>
        </row>
        <row r="1691">
          <cell r="B1691" t="str">
            <v>Saxifraga rotundifolia</v>
          </cell>
          <cell r="C1691" t="str">
            <v>L.</v>
          </cell>
          <cell r="D1691" t="str">
            <v>rundsildre</v>
          </cell>
          <cell r="E1691">
            <v>63634</v>
          </cell>
          <cell r="F1691">
            <v>103674</v>
          </cell>
          <cell r="G1691" t="str">
            <v>ExpertGroups/Karplanter/N</v>
          </cell>
          <cell r="H1691" t="str">
            <v>Karplanter</v>
          </cell>
          <cell r="I1691" t="str">
            <v>Karplanter</v>
          </cell>
          <cell r="J1691" t="str">
            <v>AlienSpecie</v>
          </cell>
          <cell r="N1691">
            <v>3</v>
          </cell>
          <cell r="Q1691">
            <v>1</v>
          </cell>
          <cell r="T1691" t="str">
            <v>LO</v>
          </cell>
          <cell r="U1691">
            <v>2</v>
          </cell>
          <cell r="V1691" t="str">
            <v>3AB,1</v>
          </cell>
          <cell r="X1691">
            <v>3</v>
          </cell>
          <cell r="Y1691">
            <v>4</v>
          </cell>
          <cell r="Z1691">
            <v>1</v>
          </cell>
          <cell r="AA1691">
            <v>1920</v>
          </cell>
          <cell r="AB1691" t="str">
            <v>terrestrial</v>
          </cell>
          <cell r="AD1691" t="str">
            <v>unknown</v>
          </cell>
          <cell r="AE1691" t="str">
            <v>yes</v>
          </cell>
          <cell r="AF1691" t="str">
            <v>unknown</v>
          </cell>
          <cell r="AG1691">
            <v>1920</v>
          </cell>
          <cell r="AH1691" t="str">
            <v>Tr Tromsø: Vanførehjemmet (på Tromsøya)</v>
          </cell>
          <cell r="AI1691">
            <v>5</v>
          </cell>
          <cell r="AJ1691" t="str">
            <v>V</v>
          </cell>
          <cell r="AL1691">
            <v>2</v>
          </cell>
          <cell r="AM1691" t="str">
            <v>importDirect</v>
          </cell>
          <cell r="AN1691">
            <v>3</v>
          </cell>
          <cell r="AO1691" t="str">
            <v>introductionEscaped,spreadNaturalDispersal</v>
          </cell>
          <cell r="AP1691" t="str">
            <v>No,Tr</v>
          </cell>
          <cell r="AQ1691">
            <v>48</v>
          </cell>
          <cell r="AR1691">
            <v>5</v>
          </cell>
          <cell r="AS1691">
            <v>240</v>
          </cell>
          <cell r="AT1691">
            <v>2700</v>
          </cell>
          <cell r="AU1691">
            <v>500</v>
          </cell>
          <cell r="AV1691">
            <v>70</v>
          </cell>
          <cell r="AW1691" t="str">
            <v>Ingen kjent effekt</v>
          </cell>
          <cell r="AX1691" t="str">
            <v>Ingen kjent effekt</v>
          </cell>
          <cell r="BC1691" t="str">
            <v>Ingen kjent effekt</v>
          </cell>
          <cell r="BD1691" t="str">
            <v>Ingen kjent effekt</v>
          </cell>
          <cell r="BE1691" t="str">
            <v>no</v>
          </cell>
          <cell r="BF1691" t="str">
            <v>no</v>
          </cell>
          <cell r="BK1691" t="str">
            <v>temperate_nemoral:Europe,Asia|subtropic_mediterranean:Europe,Asia</v>
          </cell>
          <cell r="BM1691" t="str">
            <v>temperate_nemoral:Europe,Asia|subtropic_mediterranean:Europe,Asia</v>
          </cell>
          <cell r="BO1691">
            <v>3</v>
          </cell>
          <cell r="BR1691" t="str">
            <v>RedListCategoryLevel</v>
          </cell>
          <cell r="BT1691">
            <v>3</v>
          </cell>
          <cell r="BV1691" t="str">
            <v>X</v>
          </cell>
          <cell r="BW1691" t="str">
            <v>SpreadYearlyIncreaseObservations</v>
          </cell>
          <cell r="BX1691">
            <v>171</v>
          </cell>
          <cell r="BY1691">
            <v>1</v>
          </cell>
          <cell r="CB1691" t="str">
            <v>T4,T35,T40,T1-C-3</v>
          </cell>
          <cell r="CC1691">
            <v>1</v>
          </cell>
          <cell r="CH1691">
            <v>1</v>
          </cell>
          <cell r="CM1691">
            <v>1</v>
          </cell>
          <cell r="CQ1691">
            <v>1</v>
          </cell>
          <cell r="CU1691">
            <v>1</v>
          </cell>
          <cell r="CX1691">
            <v>0</v>
          </cell>
          <cell r="CY1691">
            <v>1</v>
          </cell>
          <cell r="DB1691">
            <v>0</v>
          </cell>
          <cell r="DC1691" t="str">
            <v>Rundsildre &lt;em&gt;Saxifraga rotundifolia &lt;/em&gt;er en flerårig urt med frøformering og klonal vekst. Frøene spres passivt over korte distanser. Arten kommer fra fjellstrøk lengre sør i Europa og i Vest-Asia. Den er innført som en hardfør hagestaude og er godt tilpasset litt fuktig, kjølig, nordnorsk klima.</v>
          </cell>
          <cell r="DD1691" t="str">
            <v>&lt;p&gt;Rundsildre er en hardfør hagestaude og er godt tilpasset litt fuktig, kjølig, nordnorsk klima. Den ble funnet etablert på Tromsøya i Tr Tromsø i 1920 og på en ny plass på øya i 1932. Disse var de eneste lokalitetene i Norge (og den var etablert på dem) fram til 1996 da flere lokaliteter etter hvert ble oppdaget i Tromsø og 1999 da den ble funnet godt etablert i No Alstahaug: Sandnessjøen. Arten kan være oversett, til tross for at den er godt synlig og ofte danner svære bestander. Vi regner denne arten som potensielt sterkt ekspanderende, spesielt i Nord-Norge. Den etablerer seg i bergvegger og på steinete steder i skog &lt;/p&gt;</v>
          </cell>
          <cell r="DE1691" t="str">
            <v>Arten er innført som hageplante og nok opprinnelig spredt fra hager, ved frø og ved utkast. Videre egenspredning skjer med frø, og arten bygger opp middels store forekomster.</v>
          </cell>
          <cell r="DF1691" t="str">
            <v>Invasjonspotensialet er moderat, med moderat median levetid og moderat (til begrenset( ekspansjonshastighet.</v>
          </cell>
          <cell r="DG1691" t="str">
            <v>Ingen kjent negativ økologisk effekt er knyttet til arten.</v>
          </cell>
          <cell r="DH1691" t="str">
            <v>&lt;p&gt;Rundsildre vurderes til låg økologisk risiko, og bare på grunn av ekspansjonshastigheten. Arten er etablert i Nord-Norge, spesielt i Tromsø, men vi forventer ingen skadevirkninger av den.&lt;/p&gt;</v>
          </cell>
          <cell r="DI1691">
            <v>0</v>
          </cell>
        </row>
        <row r="1692">
          <cell r="B1692" t="str">
            <v>Veronica austriaca teucrium</v>
          </cell>
          <cell r="C1692" t="str">
            <v>(L.) D.A.Webb</v>
          </cell>
          <cell r="D1692" t="str">
            <v>firtannveronika</v>
          </cell>
          <cell r="E1692">
            <v>144886</v>
          </cell>
          <cell r="F1692">
            <v>102551</v>
          </cell>
          <cell r="G1692" t="str">
            <v>ExpertGroups/Karplanter/N</v>
          </cell>
          <cell r="H1692" t="str">
            <v>Karplanter</v>
          </cell>
          <cell r="I1692" t="str">
            <v>Karplanter</v>
          </cell>
          <cell r="J1692" t="str">
            <v>AlienSpecie</v>
          </cell>
          <cell r="N1692">
            <v>2</v>
          </cell>
          <cell r="P1692" t="str">
            <v>V</v>
          </cell>
          <cell r="Q1692">
            <v>1</v>
          </cell>
          <cell r="T1692" t="str">
            <v>LO</v>
          </cell>
          <cell r="U1692">
            <v>2</v>
          </cell>
          <cell r="V1692" t="str">
            <v>2AB,1</v>
          </cell>
          <cell r="X1692">
            <v>2</v>
          </cell>
          <cell r="Y1692">
            <v>2</v>
          </cell>
          <cell r="Z1692">
            <v>1</v>
          </cell>
          <cell r="AA1692">
            <v>1890</v>
          </cell>
          <cell r="AB1692" t="str">
            <v>terrestrial</v>
          </cell>
          <cell r="AD1692" t="str">
            <v>unknown</v>
          </cell>
          <cell r="AE1692" t="str">
            <v>yes</v>
          </cell>
          <cell r="AF1692" t="str">
            <v>unknown</v>
          </cell>
          <cell r="AG1692">
            <v>1890</v>
          </cell>
          <cell r="AH1692" t="str">
            <v>Vf Tjøme: Kilen på Vasserland, "vistnok tilfældig indført"</v>
          </cell>
          <cell r="AI1692">
            <v>5</v>
          </cell>
          <cell r="AJ1692" t="str">
            <v>V</v>
          </cell>
          <cell r="AL1692">
            <v>1</v>
          </cell>
          <cell r="AM1692" t="str">
            <v>importDirect</v>
          </cell>
          <cell r="AN1692">
            <v>4</v>
          </cell>
          <cell r="AO1692" t="str">
            <v>introductionEscaped,spreadNaturalDispersal,introductionTransportpollution</v>
          </cell>
          <cell r="AP1692" t="str">
            <v>Øs,OsA,Op,Bu,Ve,Te,Va,Ro,Ho,Sf</v>
          </cell>
          <cell r="AQ1692">
            <v>80</v>
          </cell>
          <cell r="AR1692">
            <v>3</v>
          </cell>
          <cell r="AS1692">
            <v>240</v>
          </cell>
          <cell r="AT1692">
            <v>82000</v>
          </cell>
          <cell r="AU1692">
            <v>360</v>
          </cell>
          <cell r="AV1692">
            <v>80</v>
          </cell>
          <cell r="AW1692" t="str">
            <v>Ingen kjent effekt</v>
          </cell>
          <cell r="AX1692" t="str">
            <v>Ingen kjent effekt</v>
          </cell>
          <cell r="BC1692" t="str">
            <v>Ingen kjent effekt</v>
          </cell>
          <cell r="BD1692" t="str">
            <v>Ingen kjent effekt</v>
          </cell>
          <cell r="BE1692" t="str">
            <v>no</v>
          </cell>
          <cell r="BF1692" t="str">
            <v>no</v>
          </cell>
          <cell r="BG1692" t="str">
            <v>V</v>
          </cell>
          <cell r="BK1692" t="str">
            <v>temperate_nemoral:Europe,Asia|subtropic_mediterranean:Europe,Asia</v>
          </cell>
          <cell r="BM1692" t="str">
            <v>temperate_nemoral:Europe,Asia,NorthAndCentralAmerica|subtropic_mediterranean:Europe,Asia</v>
          </cell>
          <cell r="BO1692">
            <v>2</v>
          </cell>
          <cell r="BP1692" t="str">
            <v>X</v>
          </cell>
          <cell r="BR1692" t="str">
            <v>RedListCategoryLevel</v>
          </cell>
          <cell r="BT1692">
            <v>2</v>
          </cell>
          <cell r="BW1692" t="str">
            <v>SpreadYearlyIncreaseObservations</v>
          </cell>
          <cell r="BX1692">
            <v>80</v>
          </cell>
          <cell r="BY1692">
            <v>1</v>
          </cell>
          <cell r="CB1692" t="str">
            <v>T35,T40,T42,T43,T32,T40</v>
          </cell>
          <cell r="CC1692">
            <v>1</v>
          </cell>
          <cell r="CH1692">
            <v>1</v>
          </cell>
          <cell r="CM1692">
            <v>1</v>
          </cell>
          <cell r="CQ1692">
            <v>1</v>
          </cell>
          <cell r="CU1692">
            <v>1</v>
          </cell>
          <cell r="CX1692">
            <v>0</v>
          </cell>
          <cell r="CY1692">
            <v>1</v>
          </cell>
          <cell r="DB1692">
            <v>0</v>
          </cell>
          <cell r="DC1692" t="str">
            <v>Firtannveronika &lt;em&gt;Veronica austriaca&lt;/em&gt; subsp. &lt;em&gt;teucrium &lt;/em&gt;er en flerårig, halvmeter høy urt (staude) fra Mellom- og Sør-Europa og Vest-Asia. Den formerer seg med frø og har dessuten klonal vekst med jordstengler. Den kan være sjølinkompatibel og trenge to genetisk ulike individer for frøformering. Alle norske forvillete forekomster synes å være klonale.</v>
          </cell>
          <cell r="DD1692" t="str">
            <v>&lt;p&gt;Siden første funn i 1890 i Vf Tjøme er firtannveronika funnet noen få ganger per 20-årsperiode, litt hyppigere siden 1950 enn tidligere, med kjent utbredelse begrenset til søndre Østlandet, Sørlandet og Vestlandet nord til Sogn. På de fleste tidlige lokalitetene er den trolig forsvunnet. Arten har dukket opp nokså tilfeldig, først med importert korn ved møller, senere med frøblandinger. Den anvendes hyppig som prydplante og forekommer nå hovedsakelig nær gartnerier og spredt fra hager. Firtannveronika er handelsvare og markedsføres med herdighet 7, for bruk i fjellhage og rabatter. Den har derfor potensial til å etablere seg i store deler av landet, men synes ikke å ekspandere eller danne særlig langvarige bestander.&lt;/p&gt;</v>
          </cell>
          <cell r="DE1692" t="str">
            <v>Underarten er hovedsakelig innført som hagestaude og forvillet fra dyrkning. Den er potensielt frøspredt, men aktuell spredningmåte i Norge i dag synes å være med utløpere og er ekstremt lokal.</v>
          </cell>
          <cell r="DF1692" t="str">
            <v>Invasjonspotensialet er lågt med usikkerhet opp til moderat. Dette er en kombinasjon av bregrenset (til moderat) median levetid og begrenset ekspansjonshastighet.</v>
          </cell>
          <cell r="DG1692" t="str">
            <v>Det er ingen kjente negative økologiske effekter knyttet til underarten.</v>
          </cell>
          <cell r="DH1692" t="str">
            <v>&lt;p&gt;Firtannveronika vurderes til låg økologisk risiko i norsk natur, utelukkende på grunn av invasjonspotensialet. Den er funnet på tilsådde steder og gressbakker, i parker, i veikanter og ulike typer skrotemark. Den har dukket opp spredt og tilfeldig i fylkene rundt Oslofjorden og sørover, fra Oslo/Akershus til Rogaland og noen få ganger i Hordaland og Sogn og Fjordane. Den har ikke vist tendens til å etablere seg i mer stabile naturtyper, men vil kunne overleve noen tid på skrotemark o.l. i større deler av landet. Den har potensiale til å etablere seg i store deler av landet, men synes ikke å ekspandere eller danne svært langvarige bestander.&lt;/p&gt;</v>
          </cell>
          <cell r="DI1692">
            <v>0</v>
          </cell>
        </row>
        <row r="1693">
          <cell r="B1693" t="str">
            <v>Sorbus latifolia</v>
          </cell>
          <cell r="C1693" t="str">
            <v>(Lam.) Pers.</v>
          </cell>
          <cell r="D1693" t="str">
            <v>breiasal</v>
          </cell>
          <cell r="E1693">
            <v>63450</v>
          </cell>
          <cell r="F1693">
            <v>103490</v>
          </cell>
          <cell r="G1693" t="str">
            <v>ExpertGroups/Karplanter/N</v>
          </cell>
          <cell r="H1693" t="str">
            <v>Karplanter</v>
          </cell>
          <cell r="I1693" t="str">
            <v>Karplanter</v>
          </cell>
          <cell r="J1693" t="str">
            <v>AlienSpecie</v>
          </cell>
          <cell r="N1693">
            <v>3</v>
          </cell>
          <cell r="Q1693">
            <v>1</v>
          </cell>
          <cell r="T1693" t="str">
            <v>LO</v>
          </cell>
          <cell r="U1693">
            <v>2</v>
          </cell>
          <cell r="V1693" t="str">
            <v>3AB,1</v>
          </cell>
          <cell r="X1693">
            <v>3</v>
          </cell>
          <cell r="Y1693">
            <v>4</v>
          </cell>
          <cell r="Z1693">
            <v>1</v>
          </cell>
          <cell r="AA1693">
            <v>1878</v>
          </cell>
          <cell r="AB1693" t="str">
            <v>terrestrial</v>
          </cell>
          <cell r="AD1693" t="str">
            <v>unknown</v>
          </cell>
          <cell r="AE1693" t="str">
            <v>yes</v>
          </cell>
          <cell r="AF1693" t="str">
            <v>unknown</v>
          </cell>
          <cell r="AG1693">
            <v>1955</v>
          </cell>
          <cell r="AH1693" t="str">
            <v>MR Surnadal: Ytre Stangvik</v>
          </cell>
          <cell r="AI1693">
            <v>30</v>
          </cell>
          <cell r="AK1693" t="str">
            <v>V</v>
          </cell>
          <cell r="AL1693">
            <v>2</v>
          </cell>
          <cell r="AM1693" t="str">
            <v>importDirect</v>
          </cell>
          <cell r="AN1693">
            <v>3</v>
          </cell>
          <cell r="AO1693" t="str">
            <v>introductionEscaped,spreadNaturalDispersal</v>
          </cell>
          <cell r="AP1693" t="str">
            <v>Øs,OsA,Bu,Aa,Ro,Ho,Mr</v>
          </cell>
          <cell r="AQ1693">
            <v>60</v>
          </cell>
          <cell r="AR1693">
            <v>3</v>
          </cell>
          <cell r="AS1693">
            <v>180</v>
          </cell>
          <cell r="AT1693">
            <v>94500</v>
          </cell>
          <cell r="AU1693">
            <v>360</v>
          </cell>
          <cell r="AV1693">
            <v>10</v>
          </cell>
          <cell r="AW1693" t="str">
            <v>Ingen kjent effekt</v>
          </cell>
          <cell r="AX1693" t="str">
            <v>Ingen kjent effekt</v>
          </cell>
          <cell r="BC1693" t="str">
            <v>Ingen kjent effekt</v>
          </cell>
          <cell r="BD1693" t="str">
            <v>Ingen kjent effekt</v>
          </cell>
          <cell r="BE1693" t="str">
            <v>no</v>
          </cell>
          <cell r="BF1693" t="str">
            <v>no</v>
          </cell>
          <cell r="BG1693" t="str">
            <v>V</v>
          </cell>
          <cell r="BK1693" t="str">
            <v>temperate_nemoral:Europe|subtropic_mediterranean:Europe</v>
          </cell>
          <cell r="BM1693" t="str">
            <v>temperate_nemoral:Europe|subtropic_mediterranean:Europe</v>
          </cell>
          <cell r="BO1693">
            <v>3</v>
          </cell>
          <cell r="BR1693" t="str">
            <v>RedListCategoryLevel</v>
          </cell>
          <cell r="BT1693">
            <v>3</v>
          </cell>
          <cell r="BV1693" t="str">
            <v>X</v>
          </cell>
          <cell r="BW1693" t="str">
            <v>SpreadYearlyIncreaseCalculatedExpansionSpeed</v>
          </cell>
          <cell r="BX1693">
            <v>256.58</v>
          </cell>
          <cell r="BY1693">
            <v>1</v>
          </cell>
          <cell r="CB1693" t="str">
            <v>T4-C-3,T35,T4-C-4,T4-C-4</v>
          </cell>
          <cell r="CC1693">
            <v>1</v>
          </cell>
          <cell r="CH1693">
            <v>1</v>
          </cell>
          <cell r="CM1693">
            <v>1</v>
          </cell>
          <cell r="CQ1693">
            <v>1</v>
          </cell>
          <cell r="CU1693">
            <v>1</v>
          </cell>
          <cell r="CX1693">
            <v>0</v>
          </cell>
          <cell r="CY1693">
            <v>1</v>
          </cell>
          <cell r="DB1693">
            <v>0</v>
          </cell>
          <cell r="DC1693" t="str">
            <v>Breiasal&lt;em&gt; Sorbus latifolia &lt;/em&gt;er et middels stort til stort tre (opp til 10 m) fra Sørvest- og vestre Mellom-Europa. Den er innført som prydtre, ofte i større parker. Breiasal har aseksuell frøsetting, noe som innebærer at et enkelt tre kan gi opphav til hele bestander. Fruktene er saftige bærepler som spres med fugl.</v>
          </cell>
          <cell r="DD1693" t="str">
            <v>&lt;p&gt;Første funn som trolig forvillet, eller som mortre til senere forvillete planter, ble gjort på Ulvøya i Oslo i 1878, og inntil 1955 var dette eneste kjente forvillete forekomst i Norge. Det er mulig at dette er morforekomsten til alle senere funn på øyene i indre Oslofjord: Bleikøya fra 1997, Malmøya fra 1998 (minst to steder), Padda fra 2002, Langøyene (Ak Nesodden) fra 2005, og Hovedøya fra 2010, men arten er ikke belagt fra Ulvøya etter 1938 og de nye forekomstene kan derfor også komme fra plantninger i Ekebergskråningen. Andre norske forekomst var i Stangvik i MR Surnadal i 1955 ("Har spredd seg flere 100 m i utmarken"), gjenfunnet i "SV-eksp. almeskog" i 1975. De andre kjente etableringene er i Øf Moss: Jeløya, fire steder fra 1992: Ho Bergen: ved Ulriksbanen 1993: Bu Drammen: Bragernesåsen fra 2000: og AA Arendal: Merdø fra 2000. Mønsteret gjenspeiler trolig den lange generasjonstida: når treet (eller trærne) på Ulvøya (eller i Ekebergskråningen) først ble store og rikt fertile, spredte fuglene dem raskt over til de andre øyene i nærheten. Arten har et stort potensial for videre etablering i næringsrike skogtyper i låglandet i Sør-Norge.&lt;/p&gt;</v>
          </cell>
          <cell r="DE1693" t="str">
            <v>Breiasal er innført som parktre og sprer seg fra beplantninger gjennom apomiktiske, saftige og fuglespredte bærepler.</v>
          </cell>
          <cell r="DF1693" t="str">
            <v>&lt;p&gt;Invasjonspotensialet er moderat, en kombinasjon av moderat median levetid og moderat (til begrenset) ekspansjonshastighet. På grunn av lang generasjonstid, er ikke dette en art som sprer seg raskt. Den har et nokså stort potensial for videre etablering i næringsrike skogtyper i låglandet i Sør-Norge, men dette kommer til å ta tid.&lt;/p&gt;</v>
          </cell>
          <cell r="DG1693" t="str">
            <v>Det er ingen kjente negative effekter knyttet til arten, foreløpig. Den ser ut til å ha blitt tatt inn som prydtre en sjelden gang på 1800-tallet, og så muligens i litt større grad i første halvdel av 1900-tallet. De fleste funnene er fra kratt eller skog, trolig nokså grunnlendte, og nær sjøen. I ett tilfelle er breiasal funnet i kalkfuruskog, i flere tilfeller i kratt på grunnlende, og i ett tilfelle i almeskog. Breiasal vil sannsynligvis kunne etablere seg i et vidt spekter av skogtyper, men det tar litt tid på grunn av generasjonslengden. Fruktproduksjonen anses ikke være så stor at den vil påvirke fuglers næringsvalg i særlig grad.</v>
          </cell>
          <cell r="DH1693" t="str">
            <v>&lt;p&gt;Breiasal vurderes til lav økologisk risiko, utelukkende basert på et moderat invasjonspotensial. Det er ingen kjente eller antatte negative økologiske effekter knyttet til arten.&lt;/p&gt;</v>
          </cell>
          <cell r="DI1693">
            <v>3</v>
          </cell>
        </row>
        <row r="1694">
          <cell r="B1694" t="str">
            <v>Colchicum autumnale</v>
          </cell>
          <cell r="C1694" t="str">
            <v>L.</v>
          </cell>
          <cell r="D1694" t="str">
            <v>tidløs</v>
          </cell>
          <cell r="E1694">
            <v>59532</v>
          </cell>
          <cell r="F1694">
            <v>99572</v>
          </cell>
          <cell r="G1694" t="str">
            <v>ExpertGroups/Karplanter/N</v>
          </cell>
          <cell r="H1694" t="str">
            <v>Karplanter</v>
          </cell>
          <cell r="I1694" t="str">
            <v>Karplanter</v>
          </cell>
          <cell r="J1694" t="str">
            <v>AlienSpecie</v>
          </cell>
          <cell r="N1694">
            <v>3</v>
          </cell>
          <cell r="O1694" t="str">
            <v>V</v>
          </cell>
          <cell r="Q1694">
            <v>1</v>
          </cell>
          <cell r="T1694" t="str">
            <v>LO</v>
          </cell>
          <cell r="U1694">
            <v>2</v>
          </cell>
          <cell r="V1694" t="str">
            <v>3B,1</v>
          </cell>
          <cell r="X1694">
            <v>1</v>
          </cell>
          <cell r="Y1694">
            <v>1</v>
          </cell>
          <cell r="Z1694">
            <v>1</v>
          </cell>
          <cell r="AA1694">
            <v>1873</v>
          </cell>
          <cell r="AB1694" t="str">
            <v>terrestrial</v>
          </cell>
          <cell r="AD1694" t="str">
            <v>unknown</v>
          </cell>
          <cell r="AE1694" t="str">
            <v>yes</v>
          </cell>
          <cell r="AF1694" t="str">
            <v>unknown</v>
          </cell>
          <cell r="AG1694">
            <v>1912</v>
          </cell>
          <cell r="AH1694" t="str">
            <v>MR Ålesund: Borgund prestegård, "Forvildet i Mængde"</v>
          </cell>
          <cell r="AI1694">
            <v>5</v>
          </cell>
          <cell r="AJ1694" t="str">
            <v>V</v>
          </cell>
          <cell r="AL1694">
            <v>2</v>
          </cell>
          <cell r="AM1694" t="str">
            <v>importDirect</v>
          </cell>
          <cell r="AN1694">
            <v>2</v>
          </cell>
          <cell r="AO1694" t="str">
            <v>introductionEscaped</v>
          </cell>
          <cell r="AP1694" t="str">
            <v>OsA,Te,Aa,Va</v>
          </cell>
          <cell r="AQ1694">
            <v>28</v>
          </cell>
          <cell r="AR1694">
            <v>5</v>
          </cell>
          <cell r="AS1694">
            <v>140</v>
          </cell>
          <cell r="AT1694">
            <v>13000</v>
          </cell>
          <cell r="AU1694">
            <v>160</v>
          </cell>
          <cell r="AV1694">
            <v>100</v>
          </cell>
          <cell r="AW1694" t="str">
            <v>Ingen kjent effekt</v>
          </cell>
          <cell r="AX1694" t="str">
            <v>Ingen kjent effekt</v>
          </cell>
          <cell r="BC1694" t="str">
            <v>Ingen kjent effekt</v>
          </cell>
          <cell r="BD1694" t="str">
            <v>Ingen kjent effekt</v>
          </cell>
          <cell r="BE1694" t="str">
            <v>no</v>
          </cell>
          <cell r="BF1694" t="str">
            <v>no</v>
          </cell>
          <cell r="BG1694" t="str">
            <v>V</v>
          </cell>
          <cell r="BK1694" t="str">
            <v>temperate_nemoral:Europe|subtropic_mediterranean:Europe,Asia,Africa</v>
          </cell>
          <cell r="BM1694" t="str">
            <v>temperate_nemoral:Europe,NorthAndCentralAmerica|subtropic_mediterranean:Europe,Asia,Africa</v>
          </cell>
          <cell r="BO1694">
            <v>2</v>
          </cell>
          <cell r="BR1694" t="str">
            <v>RedListCategoryLevel</v>
          </cell>
          <cell r="BT1694">
            <v>3</v>
          </cell>
          <cell r="BV1694" t="str">
            <v>X</v>
          </cell>
          <cell r="BW1694" t="str">
            <v>SpreadYearlyIncreaseCalculatedExpansionSpeed</v>
          </cell>
          <cell r="BX1694">
            <v>211.91</v>
          </cell>
          <cell r="BY1694">
            <v>1</v>
          </cell>
          <cell r="CB1694" t="str">
            <v>T35,T40,T42,T43</v>
          </cell>
          <cell r="CC1694">
            <v>1</v>
          </cell>
          <cell r="CH1694">
            <v>1</v>
          </cell>
          <cell r="CM1694">
            <v>1</v>
          </cell>
          <cell r="CQ1694">
            <v>1</v>
          </cell>
          <cell r="CU1694">
            <v>1</v>
          </cell>
          <cell r="CX1694">
            <v>0</v>
          </cell>
          <cell r="CY1694">
            <v>1</v>
          </cell>
          <cell r="DB1694">
            <v>0</v>
          </cell>
          <cell r="DC1694" t="str">
            <v>Tidløs&lt;em&gt; Colchicum autumnale &lt;/em&gt;er en flerårig knollplante fra sørlige Mellom-Europa og Sør-Europa. Den er noe brukt som hageplante (blomstrer uten blad i september-oktober), formerer seg godt med frø i Norge, men er ikke svært stabil. Lokalt danner den kloner ved sideknoller. Den etablerer seg bare i plener og annen grasmark som regelmessig blir slått eller klippet, men er også funnet på skrotemark. Arten er flere steder blitt funnet for første gang på et sted, men "i Mængder" (f.eks. Borgund pestegård i MR Ålesund), noe som tyder på at den har vært der i svært mange tiår før den ble oppdaget av botanikere.</v>
          </cell>
          <cell r="DD1694" t="str">
            <v>&lt;p&gt;Funnene fordeler seg på fire perioder: 1873 i Ho Bergen (ikke fulgt opp), 1912 i MR Ålesund: Borgund (ikke fulgt opp), 1967-1976 i VA Kristiansand (ikke fulgt opp), og etter 2000 i Oslo og Ak Ås og Asker, Vf Horten, Te Skien, AA Arendal og VA Kristiansand (bare Oslo fulgt opp). Arten viser ingen tegn til ekspansjon og dyrkes heller ikke ofte nok til at noen sterkt økt frekvens i forvilling kan forventes.&lt;/p&gt;</v>
          </cell>
          <cell r="DE1694" t="str">
            <v>Arten er innført hageplante og spredt ved frø, men også med klonal vekst ved at den setter sideknoller.</v>
          </cell>
          <cell r="DF1694" t="str">
            <v>Invasjonspotensialet er moderat, med usikkerhet ned til begrenset, som en kombinasjon av begrenset median levetid og moderat (til begrenset) ekspansjonshastighet.</v>
          </cell>
          <cell r="DG1694" t="str">
            <v>Ingen kjent negativ økologisk effekt er knyttet til arten.</v>
          </cell>
          <cell r="DH1694" t="str">
            <v>&lt;p&gt;Tidløs vurderes til låg økologisk risiko, og bare på grunn av invasjonspotensialet. Arten har trolig stabil forekomst i Norge (frøreproduksjon og vegetativt ved sideknoller), men den ekspanderer ikke. Ved forrige vurderingsrunde ble den vurdert til ingen kjent risiko, men det var trolig feil ut fra funndataene.&lt;/p&gt;</v>
          </cell>
          <cell r="DI1694">
            <v>0</v>
          </cell>
        </row>
        <row r="1695">
          <cell r="B1695" t="str">
            <v>Festuca amethystina</v>
          </cell>
          <cell r="C1695" t="str">
            <v>L.</v>
          </cell>
          <cell r="D1695" t="str">
            <v>grannsvingel</v>
          </cell>
          <cell r="E1695">
            <v>133192</v>
          </cell>
          <cell r="F1695">
            <v>145697</v>
          </cell>
          <cell r="G1695" t="str">
            <v>ExpertGroups/Karplanter/N</v>
          </cell>
          <cell r="H1695" t="str">
            <v>Karplanter</v>
          </cell>
          <cell r="I1695" t="str">
            <v>Karplanter</v>
          </cell>
          <cell r="J1695" t="str">
            <v>AlienSpecie</v>
          </cell>
          <cell r="N1695">
            <v>2</v>
          </cell>
          <cell r="Q1695">
            <v>2</v>
          </cell>
          <cell r="R1695" t="str">
            <v>V</v>
          </cell>
          <cell r="T1695" t="str">
            <v>LO</v>
          </cell>
          <cell r="U1695">
            <v>2</v>
          </cell>
          <cell r="V1695" t="str">
            <v>2AB,2H</v>
          </cell>
          <cell r="X1695">
            <v>4</v>
          </cell>
          <cell r="Y1695">
            <v>3</v>
          </cell>
          <cell r="Z1695">
            <v>3</v>
          </cell>
          <cell r="AA1695" t="str">
            <v>1821-1840</v>
          </cell>
          <cell r="AB1695" t="str">
            <v>terrestrial</v>
          </cell>
          <cell r="AD1695" t="str">
            <v>origin,unknown</v>
          </cell>
          <cell r="AE1695" t="str">
            <v>yes</v>
          </cell>
          <cell r="AF1695" t="str">
            <v>unknown</v>
          </cell>
          <cell r="AI1695">
            <v>5</v>
          </cell>
          <cell r="AJ1695" t="str">
            <v>V</v>
          </cell>
          <cell r="AN1695">
            <v>3</v>
          </cell>
          <cell r="AO1695" t="str">
            <v>introductionReleased,introductionTransportpollution,introductionStowaway</v>
          </cell>
          <cell r="AP1695" t="str">
            <v>Øs,Ve</v>
          </cell>
          <cell r="AQ1695">
            <v>28</v>
          </cell>
          <cell r="AR1695">
            <v>5</v>
          </cell>
          <cell r="AS1695">
            <v>140</v>
          </cell>
          <cell r="AT1695">
            <v>10000</v>
          </cell>
          <cell r="AU1695">
            <v>40</v>
          </cell>
          <cell r="AV1695">
            <v>100</v>
          </cell>
          <cell r="AW1695" t="str">
            <v>Ingen kjent effekt</v>
          </cell>
          <cell r="AX1695" t="str">
            <v>Ingen kjent effekt</v>
          </cell>
          <cell r="BC1695" t="str">
            <v>Ingen kjent effekt</v>
          </cell>
          <cell r="BD1695" t="str">
            <v>Ingen kjent effekt</v>
          </cell>
          <cell r="BE1695" t="str">
            <v>no</v>
          </cell>
          <cell r="BF1695" t="str">
            <v>no</v>
          </cell>
          <cell r="BG1695" t="str">
            <v>V</v>
          </cell>
          <cell r="BK1695" t="str">
            <v>temperate_nemoral:Europe|subtropic_mediterranean:Europe</v>
          </cell>
          <cell r="BM1695" t="str">
            <v>temperate_nemoral:Europe,NorthAndCentralAmerica|subtropic_mediterranean:Europe</v>
          </cell>
          <cell r="BO1695">
            <v>2</v>
          </cell>
          <cell r="BQ1695" t="str">
            <v>X</v>
          </cell>
          <cell r="BR1695" t="str">
            <v>RedListCategoryLevel</v>
          </cell>
          <cell r="BT1695">
            <v>2</v>
          </cell>
          <cell r="BW1695" t="str">
            <v>SpreadYearlyIncreaseObservations</v>
          </cell>
          <cell r="BX1695">
            <v>106</v>
          </cell>
          <cell r="BY1695">
            <v>1</v>
          </cell>
          <cell r="CB1695" t="str">
            <v>T35,T37,T40</v>
          </cell>
          <cell r="CC1695">
            <v>1</v>
          </cell>
          <cell r="CH1695">
            <v>1</v>
          </cell>
          <cell r="CM1695">
            <v>1</v>
          </cell>
          <cell r="CQ1695">
            <v>1</v>
          </cell>
          <cell r="CU1695">
            <v>2</v>
          </cell>
          <cell r="CW1695" t="str">
            <v>X</v>
          </cell>
          <cell r="CX1695">
            <v>1</v>
          </cell>
          <cell r="CY1695">
            <v>1</v>
          </cell>
          <cell r="DB1695">
            <v>0</v>
          </cell>
          <cell r="DC1695" t="str">
            <v>Grannsvingel &lt;i&gt;Festuca amethystina&lt;/i&gt; (tidligere &lt;i&gt;F. ovina&lt;/i&gt; subsp. &lt;i&gt;capillata&lt;/i&gt;, også kalt &lt;i&gt;F. filiformis&lt;/i&gt; eller &lt;i&gt;F. tenuifolia&lt;/i&gt;) er en nær slektning av sauesvingel &lt;i&gt;F. ovina&lt;/i&gt; (subsp. &lt;i&gt;ovina&lt;/i&gt;). Den er et flerårig, tuedannende gras uten klonal vekst, men med frøreproduksjon. Fruktene spres passivt eller med dyr. Arten er vanlig i store deler av Sørvest- og Vest-Europa nord til De britiske øyer og Nord-Tyskland (Holstein), men anses innført med grasfrø i Skandinavia.&lt;br/&gt;Vi har revidert herbariematerialet av grannsvingel, noe som fører til en revurdering sammenlignet med forrige vurderingsrunde for fremmede arter (2012). Vi anser ikke lenger arten som godt etablert i Norge, og vi har forkastet en god del angivelser som kunne tyde på hjemlige eller lenge stabile forekomster. Det vi sitter igjen med, er en utpreget ustabil, innført art.</v>
          </cell>
          <cell r="DD1695" t="str">
            <v>&lt;p&gt;Grannsvingel er funnet spredte ganger og steder siden tidlig på 1800-tallet (da M.N. Blytt samlet den på Bekkelaget i Oslo, trolig på 1820-tallet da han skrev sine herbarie-etiketter på latin). De tidligste funnene i Oslo kan kanskje knyttes til innførsel med ballastjord, de senere med grasfrø. Arten var bare funnet fem ganger og steder inntil slutten av 1980-tallet, da den dukket opp med masseforekomster på nyanlagte, tilsådde veikanter og på grustipper ved kraftverkstunneller. Den inngikk tydeligvis i mye brukte frøblandinger og dukket bl.a. opp på seks steder i Sogn og Fjordane i løpet av to år. Siden er det blitt færre funn igjen, trolig på grunn av endret sammensetning i eller kjelde for det såfrøet veivesenet bruker, men fortsatt med noen funn i Østfold, Vestfold og Hordaland etter 2000. Arten er trolig svært mye oversett, og vi har brukt nokså høge mørketall.&lt;/p&gt;</v>
          </cell>
          <cell r="DE1695" t="str">
            <v>&lt;p&gt;Arten er innført med grasfrø og med f&amp;#244:r (høy), kanskje også med ballastjord. Den viser liten eller ingen videre spredning (foreløpig).&lt;/p&gt;</v>
          </cell>
          <cell r="DF1695" t="str">
            <v>Invasjonspotensialet er begrenset, en kombinasjon av begrenset (til låg) median levetid og begrenset ekspansjonshastighet. Arten har få, om noen, etablerte forekomster. Beregningen av ekspansjonshastighet er diskutabel, i og med at vi knapt har etablerte forekomster.</v>
          </cell>
          <cell r="DG1695" t="str">
            <v>Arten vurderes å ha en liten økologisk effekt, med usikkerhet til ingen kjent effekt. Det er dokumentert at grannsvingel kan hybridisere introgressivt med stedegen sauesvingel &lt;i&gt;F. ovina, &lt;/i&gt;men dette skjer kun i svært begrenset omfang&lt;i&gt; &lt;/i&gt;(Stace et al. 2015). Vi setter derfor usikkerhet nedover. Nedgraderingen fra høg risiko ved vurderingen i 2012 skyldes en kombinasjon av endrete kriterier for effekt av hybridisering og endret vurdering av hvor etablert arten er i Norge.</v>
          </cell>
          <cell r="DH1695" t="str">
            <v>&lt;p&gt;Grannsvingel vurderes til låg økologisk risiko på grunn av begrenset invasjonspotensial og en liten (til ingen kjent) økologisk effekt. Arten kan være etablert noen steder i Norge, og i hvert fall er det sannsynlig at den vil etablere forekomster i nær framtid.&lt;/p&gt;</v>
          </cell>
          <cell r="DI1695">
            <v>2</v>
          </cell>
        </row>
        <row r="1696">
          <cell r="B1696" t="str">
            <v>Aconogonon weyrichii</v>
          </cell>
          <cell r="C1696" t="str">
            <v>(F.Schmidt) H.Hara</v>
          </cell>
          <cell r="D1696" t="str">
            <v>filtslirekne</v>
          </cell>
          <cell r="E1696">
            <v>130059</v>
          </cell>
          <cell r="F1696">
            <v>102898</v>
          </cell>
          <cell r="G1696" t="str">
            <v>ExpertGroups/Karplanter/N</v>
          </cell>
          <cell r="H1696" t="str">
            <v>Karplanter</v>
          </cell>
          <cell r="I1696" t="str">
            <v>Karplanter</v>
          </cell>
          <cell r="J1696" t="str">
            <v>AlienSpecie</v>
          </cell>
          <cell r="N1696">
            <v>3</v>
          </cell>
          <cell r="Q1696">
            <v>1</v>
          </cell>
          <cell r="T1696" t="str">
            <v>LO</v>
          </cell>
          <cell r="U1696">
            <v>2</v>
          </cell>
          <cell r="V1696" t="str">
            <v>3A,1</v>
          </cell>
          <cell r="X1696">
            <v>2</v>
          </cell>
          <cell r="Y1696">
            <v>3</v>
          </cell>
          <cell r="Z1696">
            <v>1</v>
          </cell>
          <cell r="AA1696">
            <v>1986</v>
          </cell>
          <cell r="AB1696" t="str">
            <v>terrestrial</v>
          </cell>
          <cell r="AD1696" t="str">
            <v>unknown</v>
          </cell>
          <cell r="AE1696" t="str">
            <v>yes</v>
          </cell>
          <cell r="AF1696" t="str">
            <v>unknown</v>
          </cell>
          <cell r="AG1696">
            <v>1986</v>
          </cell>
          <cell r="AH1696" t="str">
            <v>Ho Kvinnherad: Husnes</v>
          </cell>
          <cell r="AI1696">
            <v>10</v>
          </cell>
          <cell r="AJ1696" t="str">
            <v>V</v>
          </cell>
          <cell r="AL1696">
            <v>1</v>
          </cell>
          <cell r="AM1696" t="str">
            <v>importDirect</v>
          </cell>
          <cell r="AN1696">
            <v>1</v>
          </cell>
          <cell r="AO1696" t="str">
            <v>introductionEscaped</v>
          </cell>
          <cell r="AP1696" t="str">
            <v>Bu,Ro,Ho,Mr</v>
          </cell>
          <cell r="AQ1696">
            <v>28</v>
          </cell>
          <cell r="AR1696">
            <v>5</v>
          </cell>
          <cell r="AS1696">
            <v>140</v>
          </cell>
          <cell r="AT1696">
            <v>47000</v>
          </cell>
          <cell r="AU1696">
            <v>280</v>
          </cell>
          <cell r="AV1696">
            <v>75</v>
          </cell>
          <cell r="AW1696" t="str">
            <v>Ingen kjent effekt</v>
          </cell>
          <cell r="AX1696" t="str">
            <v>Ingen kjent effekt</v>
          </cell>
          <cell r="BC1696" t="str">
            <v>Ingen kjent effekt</v>
          </cell>
          <cell r="BD1696" t="str">
            <v>Ingen kjent effekt</v>
          </cell>
          <cell r="BE1696" t="str">
            <v>no</v>
          </cell>
          <cell r="BF1696" t="str">
            <v>no</v>
          </cell>
          <cell r="BK1696" t="str">
            <v>temperate_boreal:Asia|temperate_nemoral:Asia</v>
          </cell>
          <cell r="BM1696" t="str">
            <v>temperate_boreal:Europe,Asia|temperate_nemoral:Europe,Asia</v>
          </cell>
          <cell r="BO1696">
            <v>3</v>
          </cell>
          <cell r="BR1696" t="str">
            <v>RedListCategoryLevel</v>
          </cell>
          <cell r="BT1696">
            <v>2</v>
          </cell>
          <cell r="BU1696" t="str">
            <v>X</v>
          </cell>
          <cell r="BW1696" t="str">
            <v>SpreadYearlyIncreaseObservations</v>
          </cell>
          <cell r="BX1696">
            <v>145</v>
          </cell>
          <cell r="BY1696">
            <v>1</v>
          </cell>
          <cell r="CB1696" t="str">
            <v>T32,T35,T40</v>
          </cell>
          <cell r="CC1696">
            <v>1</v>
          </cell>
          <cell r="CH1696">
            <v>1</v>
          </cell>
          <cell r="CM1696">
            <v>1</v>
          </cell>
          <cell r="CQ1696">
            <v>1</v>
          </cell>
          <cell r="CU1696">
            <v>1</v>
          </cell>
          <cell r="CX1696">
            <v>0</v>
          </cell>
          <cell r="CY1696">
            <v>1</v>
          </cell>
          <cell r="DB1696">
            <v>0</v>
          </cell>
          <cell r="DC1696" t="str">
            <v>&lt;p&gt;Filtslirekne &lt;i&gt;Aconogonon weyrichii &lt;/i&gt;er en uvanlig kraftig urt som er potensielt svært langlevd på grunn av klonal vekst med jordstengler. Den formerer seg seksuelt med frø, men det er usikkert om planten utvikler modne frø i landet. Arten er muligens utkryssende, og enkeltkloner kan derfor trolig ikke formerere seg seksuelt. Artens opprinnelse er Kina, Japan, Taiwan, Sakhalin og Kurilene. &lt;/p&gt;</v>
          </cell>
          <cell r="DD1696" t="str">
            <v>&lt;p&gt;Filtslirekne er bare funnet forvillet i senere tid, fra 1985. Med unntak for en forekomst i Bu Hole, er den bare funnet på Vestlandet: Ro Vindafjord (trolig to forekomster), Ho Kvinnherad (en, to eller tre forekomster) og Bergen, og MR Giske. Den kan allerede være mer utbredt på Vestlandet enn funnene tyder på: registreringer av planter i landsdelen har vært sparsom i flere tiår. &lt;/p&gt;</v>
          </cell>
          <cell r="DE1696" t="str">
            <v>Filtslirekne kan være en relativt ny plante i norske hager. Arten er kommet inn som prydplante i hager og er i økende bruk. Den kan bli ganske stor og spas derfor ofte opp og kastes ut på skrotemark og vegkanter.</v>
          </cell>
          <cell r="DF1696" t="str">
            <v>&lt;p&gt;Invasjonspotensialet er moderat. Dette er en kombinasjon av moderat median levetid, og begrenset (til moderat) ekspansjonshastighet. Filtslirekne har potensial for å leve lenge, men den innføres og spres for sjelden til å forventes å bli noe stort problem i nær framtid, også på grunn av trolig manglende frøsetting.&lt;/p&gt;</v>
          </cell>
          <cell r="DG1696" t="str">
            <v>Det er ingen kjente økologiske effekter knyttet til arten</v>
          </cell>
          <cell r="DH1696" t="str">
            <v>&lt;p&gt;Filtslirekne vurderes til låg økologisk risiko, og det utelukkende på grunn av invasjonspotensialet.&lt;/p&gt;</v>
          </cell>
          <cell r="DI1696">
            <v>0</v>
          </cell>
        </row>
        <row r="1697">
          <cell r="B1697" t="str">
            <v>Dianthus caryophyllus</v>
          </cell>
          <cell r="C1697" t="str">
            <v>L.</v>
          </cell>
          <cell r="D1697" t="str">
            <v>hagenellik</v>
          </cell>
          <cell r="E1697">
            <v>61446</v>
          </cell>
          <cell r="F1697">
            <v>101486</v>
          </cell>
          <cell r="G1697" t="str">
            <v>ExpertGroups/Karplanter/N</v>
          </cell>
          <cell r="H1697" t="str">
            <v>Karplanter</v>
          </cell>
          <cell r="I1697" t="str">
            <v>Karplanter</v>
          </cell>
          <cell r="J1697" t="str">
            <v>AlienSpecie</v>
          </cell>
          <cell r="N1697">
            <v>3</v>
          </cell>
          <cell r="O1697" t="str">
            <v>V</v>
          </cell>
          <cell r="Q1697">
            <v>1</v>
          </cell>
          <cell r="T1697" t="str">
            <v>LO</v>
          </cell>
          <cell r="U1697">
            <v>2</v>
          </cell>
          <cell r="V1697" t="str">
            <v>3A,1</v>
          </cell>
          <cell r="AA1697">
            <v>1929</v>
          </cell>
          <cell r="AB1697" t="str">
            <v>terrestrial</v>
          </cell>
          <cell r="AD1697" t="str">
            <v>unknown</v>
          </cell>
          <cell r="AE1697" t="str">
            <v>no</v>
          </cell>
          <cell r="AF1697" t="str">
            <v>unknown</v>
          </cell>
          <cell r="AG1697">
            <v>2005</v>
          </cell>
          <cell r="AH1697" t="str">
            <v>Ak Nesodden: Lindholmen</v>
          </cell>
          <cell r="AI1697">
            <v>5</v>
          </cell>
          <cell r="AJ1697" t="str">
            <v>V</v>
          </cell>
          <cell r="AL1697">
            <v>1</v>
          </cell>
          <cell r="AM1697" t="str">
            <v>importDirect</v>
          </cell>
          <cell r="AN1697">
            <v>2</v>
          </cell>
          <cell r="AO1697" t="str">
            <v>introductionEscaped</v>
          </cell>
          <cell r="AP1697" t="str">
            <v>OsA,He,Bu,Ro,St</v>
          </cell>
          <cell r="AQ1697">
            <v>32</v>
          </cell>
          <cell r="AR1697">
            <v>4</v>
          </cell>
          <cell r="AS1697">
            <v>128</v>
          </cell>
          <cell r="AT1697">
            <v>63100</v>
          </cell>
          <cell r="AU1697">
            <v>240</v>
          </cell>
          <cell r="AV1697">
            <v>60</v>
          </cell>
          <cell r="AW1697" t="str">
            <v>Ingen kjent effekt</v>
          </cell>
          <cell r="AX1697" t="str">
            <v>Ingen kjent effekt</v>
          </cell>
          <cell r="BC1697" t="str">
            <v>Ingen kjent effekt</v>
          </cell>
          <cell r="BD1697" t="str">
            <v>Ingen kjent effekt</v>
          </cell>
          <cell r="BE1697" t="str">
            <v>no</v>
          </cell>
          <cell r="BF1697" t="str">
            <v>no</v>
          </cell>
          <cell r="BG1697" t="str">
            <v>V</v>
          </cell>
          <cell r="BK1697" t="str">
            <v>unknown:Europe,Asia,Africa</v>
          </cell>
          <cell r="BM1697" t="str">
            <v>temperate_nemoral:Europe,NorthAndCentralAmerica|subtropic_mediterranean:Europe,Asia,Africa,NorthAndCentralAmerica</v>
          </cell>
          <cell r="BO1697">
            <v>3</v>
          </cell>
          <cell r="BQ1697" t="str">
            <v>X</v>
          </cell>
          <cell r="BR1697" t="str">
            <v>RedListCategoryLevel</v>
          </cell>
          <cell r="BT1697">
            <v>2</v>
          </cell>
          <cell r="BW1697" t="str">
            <v>SpreadYearlyIncreaseCalculatedExpansionSpeed</v>
          </cell>
          <cell r="BX1697">
            <v>100.49</v>
          </cell>
          <cell r="BY1697">
            <v>1</v>
          </cell>
          <cell r="CB1697" t="str">
            <v>T32-C-7,T40,T43</v>
          </cell>
          <cell r="CC1697">
            <v>1</v>
          </cell>
          <cell r="CH1697">
            <v>1</v>
          </cell>
          <cell r="CM1697">
            <v>1</v>
          </cell>
          <cell r="CP1697" t="str">
            <v>Åpen grunnlendt kalkmark i boreonemoral sone</v>
          </cell>
          <cell r="CQ1697">
            <v>1</v>
          </cell>
          <cell r="CU1697">
            <v>1</v>
          </cell>
          <cell r="CX1697">
            <v>0</v>
          </cell>
          <cell r="CY1697">
            <v>1</v>
          </cell>
          <cell r="DB1697">
            <v>0</v>
          </cell>
          <cell r="DC1697" t="str">
            <v>Hagenellik &lt;i&gt;Dianthus caryophyllus&lt;/i&gt; er en meget gammel hageplante (fra romersk tid), trolig med utgangspunkt i en eller flere middelhavsarter, men ikke kjent i vill tilstand. Den har frøformering og nokså passiv (ballistisk) spredning av frø.&lt;br/&gt;Arten ligner på en annen vanlig hageplante, fjørnellik &lt;i&gt;D. plumarius&lt;/i&gt;, og vi har ikke hatt kapasitet til å revidere materialet. Det er trolig at flere herbariebelegg navnsatt som den ene hører til den andre, og omvendt.</v>
          </cell>
          <cell r="DD1697" t="str">
            <v>Identifiseringen av mye av det norske materialet er usikker. Den første sikre dokumentasjonen er fra Bu Hole: Hole kirkegård i 1929. Senere sikre funn er i Ak Nesodden: Lindholmen 2005 (naturalisert på baserike berg i "store mengder"), He Ringsaker: Kjelsrud 2002, Ro Time og Klepp 1977 2004, og ST Trondheim: Stokkan 2007. Det kan ligge flere herbariebelegg for denne arten under det som er identifisert som fjørnellik &lt;i&gt;D. plumarius&lt;/i&gt;.</v>
          </cell>
          <cell r="DE1697" t="str">
            <v>Arten er innført som hageplante og spredt ut fra hager med frø og med utkast.</v>
          </cell>
          <cell r="DF1697" t="str">
            <v>Invasjonspotensialet er moderat, med usikkerhet ned til begrenset, som en kombinasjon av moderat (til begrenset) median levetid og begrenset ekspansjonshastighet.</v>
          </cell>
          <cell r="DG1697" t="str">
            <v>Ingen kjent negativ økologisk effekt er knyttet til arten foreløpig, men arten er allerede etablert minst ett sted på grunnlendt kalkmark ved Oslofjorden, i en sårbar/truet naturtype.</v>
          </cell>
          <cell r="DH1697" t="str">
            <v>Hagenellik vurderes til låg økologisk risiko, og foreløpig bare på grunn av invasjonspotensialet. Ved forrige vurderingsrunde (2012) ble den ikke vurdert: etablerte forekomster er funnet/rapportert senere.</v>
          </cell>
          <cell r="DI1697">
            <v>0</v>
          </cell>
        </row>
        <row r="1698">
          <cell r="B1698" t="str">
            <v>Mentha ×villosa</v>
          </cell>
          <cell r="C1698" t="str">
            <v>Huds.</v>
          </cell>
          <cell r="D1698" t="str">
            <v>mojitomynte</v>
          </cell>
          <cell r="E1698">
            <v>145730</v>
          </cell>
          <cell r="F1698">
            <v>128852</v>
          </cell>
          <cell r="G1698" t="str">
            <v>ExpertGroups/Karplanter/N</v>
          </cell>
          <cell r="H1698" t="str">
            <v>Karplanter</v>
          </cell>
          <cell r="I1698" t="str">
            <v>Karplanter</v>
          </cell>
          <cell r="J1698" t="str">
            <v>AlienSpecie</v>
          </cell>
          <cell r="N1698">
            <v>2</v>
          </cell>
          <cell r="O1698" t="str">
            <v>V</v>
          </cell>
          <cell r="Q1698">
            <v>1</v>
          </cell>
          <cell r="T1698" t="str">
            <v>LO</v>
          </cell>
          <cell r="U1698">
            <v>2</v>
          </cell>
          <cell r="V1698" t="str">
            <v>2AB,1</v>
          </cell>
          <cell r="W1698" t="str">
            <v>NK</v>
          </cell>
          <cell r="X1698">
            <v>1</v>
          </cell>
          <cell r="Y1698">
            <v>1</v>
          </cell>
          <cell r="Z1698">
            <v>1</v>
          </cell>
          <cell r="AA1698">
            <v>1993</v>
          </cell>
          <cell r="AB1698" t="str">
            <v>terrestrial</v>
          </cell>
          <cell r="AD1698" t="str">
            <v>unknown</v>
          </cell>
          <cell r="AE1698" t="str">
            <v>yes</v>
          </cell>
          <cell r="AF1698" t="str">
            <v>unknown</v>
          </cell>
          <cell r="AG1698">
            <v>1993</v>
          </cell>
          <cell r="AH1698" t="str">
            <v>Bu Lier: Grette (gartneriområde)</v>
          </cell>
          <cell r="AI1698">
            <v>10</v>
          </cell>
          <cell r="AJ1698" t="str">
            <v>V</v>
          </cell>
          <cell r="AL1698">
            <v>1</v>
          </cell>
          <cell r="AM1698" t="str">
            <v>importDirect</v>
          </cell>
          <cell r="AN1698">
            <v>3</v>
          </cell>
          <cell r="AO1698" t="str">
            <v>introductionEscaped</v>
          </cell>
          <cell r="AP1698" t="str">
            <v>Øs,Bu,Ve</v>
          </cell>
          <cell r="AQ1698">
            <v>20</v>
          </cell>
          <cell r="AR1698">
            <v>4</v>
          </cell>
          <cell r="AS1698">
            <v>80</v>
          </cell>
          <cell r="AT1698">
            <v>2500</v>
          </cell>
          <cell r="AU1698">
            <v>160</v>
          </cell>
          <cell r="AV1698">
            <v>100</v>
          </cell>
          <cell r="AW1698" t="str">
            <v>Ingen kjent effekt</v>
          </cell>
          <cell r="AX1698" t="str">
            <v>Ingen kjent effekt</v>
          </cell>
          <cell r="BC1698" t="str">
            <v>Ingen kjent effekt</v>
          </cell>
          <cell r="BD1698" t="str">
            <v>Ingen kjent effekt</v>
          </cell>
          <cell r="BE1698" t="str">
            <v>no</v>
          </cell>
          <cell r="BF1698" t="str">
            <v>no</v>
          </cell>
          <cell r="BG1698" t="str">
            <v>V</v>
          </cell>
          <cell r="BK1698" t="str">
            <v>unknown:Europe</v>
          </cell>
          <cell r="BM1698" t="str">
            <v>temperate_nemoral:Europe,NorthAndCentralAmerica|subtropic_unspecified:SouthAmerica|subtropic_mediterranean:Europe|unknown:Asia,Africa,Oceania,NorthAndCentralAmerica,SouthAmerica</v>
          </cell>
          <cell r="BO1698">
            <v>2</v>
          </cell>
          <cell r="BR1698" t="str">
            <v>RedListCategoryLevel</v>
          </cell>
          <cell r="BT1698">
            <v>2</v>
          </cell>
          <cell r="BV1698" t="str">
            <v>X</v>
          </cell>
          <cell r="BW1698" t="str">
            <v>SpreadYearlyIncreaseCalculatedExpansionSpeed</v>
          </cell>
          <cell r="BX1698">
            <v>50.7</v>
          </cell>
          <cell r="BY1698">
            <v>1</v>
          </cell>
          <cell r="CB1698" t="str">
            <v>T35,T37-C-3</v>
          </cell>
          <cell r="CC1698">
            <v>1</v>
          </cell>
          <cell r="CH1698">
            <v>1</v>
          </cell>
          <cell r="CM1698">
            <v>1</v>
          </cell>
          <cell r="CQ1698">
            <v>1</v>
          </cell>
          <cell r="CU1698">
            <v>1</v>
          </cell>
          <cell r="CX1698">
            <v>0</v>
          </cell>
          <cell r="CY1698">
            <v>1</v>
          </cell>
          <cell r="DB1698">
            <v>0</v>
          </cell>
          <cell r="DC1698" t="str">
            <v>&lt;p&gt;Mojitomynte &lt;em&gt;Mentha &lt;/em&gt;x &lt;em&gt;villosa &lt;/em&gt;er en hybridart mellom grønnmynte &lt;em&gt;M. spicata &lt;/em&gt;og rundmynte &lt;em&gt;M. suaveolens. &lt;/em&gt;Den er en flerårig urt med noe frøformering, men også med klonal vekst.&lt;/p&gt;&lt;p&gt;Mynteslekta er revidert i Osloherbariet (O) av Elven og Solstad i 2017, og flere ombestemmelser har endret kjent utbredelse av mojitomynte. &lt;br/&gt;&lt;/p&gt;</v>
          </cell>
          <cell r="DD1698" t="str">
            <v>&lt;p&gt;Hybriden er funnet regelmessig fra 1993 til i dag i tilknytning til garteriene på Grette i Bu Lier (og på Lierskogen i 2014). Den er også funnet i Øf Marker: Ørje på grasbakke/veikant i 2000, i Vf Horten: Sollistrand på skrotemark i 2001, og i Tønsberg: Tarangrød på avfallsdeponi 2005&lt;/p&gt;&lt;p&gt;&lt;br/&gt;&lt;/p&gt;</v>
          </cell>
          <cell r="DE1698" t="str">
            <v>Mojitomynte dyrkes trolig en sjelden gang som pryd- eller krydderplante. Den er en av de få myntehybridartene som har seksuell formering, men vi vet ikke om den formerer seg slik i Norge.</v>
          </cell>
          <cell r="DF1698" t="str">
            <v>Mojitomynte har en begrenset (med usikkerhet til låg) ekspansjonshastighet og en begrenset median levetid i landet. Dette gir et begrenset invasjonspotensial, men med usikkerhet ned til lite.</v>
          </cell>
          <cell r="DG1698" t="str">
            <v>Ingen kjente negative økologiske effekter er knyttet til arten.</v>
          </cell>
          <cell r="DH1698" t="str">
            <v>&lt;p&gt;Mojitomynte utgjør en låg økologisk risiko (med usikkerhet til ingen risiko), og bare på grunn av invasjonspotensialet. &lt;br/&gt;&lt;/p&gt;</v>
          </cell>
          <cell r="DI1698">
            <v>0</v>
          </cell>
        </row>
        <row r="1699">
          <cell r="B1699" t="str">
            <v>Acer tataricum</v>
          </cell>
          <cell r="C1699" t="str">
            <v>L.</v>
          </cell>
          <cell r="D1699" t="str">
            <v>tatarlønn</v>
          </cell>
          <cell r="E1699">
            <v>63521</v>
          </cell>
          <cell r="F1699">
            <v>103561</v>
          </cell>
          <cell r="G1699" t="str">
            <v>ExpertGroups/Karplanter/N</v>
          </cell>
          <cell r="H1699" t="str">
            <v>Karplanter</v>
          </cell>
          <cell r="I1699" t="str">
            <v>Karplanter</v>
          </cell>
          <cell r="J1699" t="str">
            <v>AlienSpecie</v>
          </cell>
          <cell r="N1699">
            <v>2</v>
          </cell>
          <cell r="Q1699">
            <v>1</v>
          </cell>
          <cell r="T1699" t="str">
            <v>LO</v>
          </cell>
          <cell r="U1699">
            <v>2</v>
          </cell>
          <cell r="V1699" t="str">
            <v>2AB,1</v>
          </cell>
          <cell r="X1699">
            <v>2</v>
          </cell>
          <cell r="Y1699">
            <v>3</v>
          </cell>
          <cell r="Z1699">
            <v>1</v>
          </cell>
          <cell r="AA1699">
            <v>1912</v>
          </cell>
          <cell r="AB1699" t="str">
            <v>terrestrial</v>
          </cell>
          <cell r="AD1699" t="str">
            <v>unknown</v>
          </cell>
          <cell r="AE1699" t="str">
            <v>yes</v>
          </cell>
          <cell r="AF1699" t="str">
            <v>unknown</v>
          </cell>
          <cell r="AG1699">
            <v>1995</v>
          </cell>
          <cell r="AH1699" t="str">
            <v>Ak Bærum: Haslum Øverland</v>
          </cell>
          <cell r="AI1699">
            <v>20</v>
          </cell>
          <cell r="AJ1699" t="str">
            <v>V</v>
          </cell>
          <cell r="AL1699">
            <v>1</v>
          </cell>
          <cell r="AM1699" t="str">
            <v>importDirect</v>
          </cell>
          <cell r="AN1699">
            <v>2</v>
          </cell>
          <cell r="AO1699" t="str">
            <v>introductionEscaped</v>
          </cell>
          <cell r="AP1699" t="str">
            <v>OsA,He,Bu,Ve,Aa</v>
          </cell>
          <cell r="AQ1699">
            <v>28</v>
          </cell>
          <cell r="AR1699">
            <v>2</v>
          </cell>
          <cell r="AS1699">
            <v>56</v>
          </cell>
          <cell r="AT1699">
            <v>2500</v>
          </cell>
          <cell r="AU1699">
            <v>168</v>
          </cell>
          <cell r="AV1699">
            <v>50</v>
          </cell>
          <cell r="AW1699" t="str">
            <v>Ingen kjent effekt</v>
          </cell>
          <cell r="AX1699" t="str">
            <v>Ingen kjent effekt</v>
          </cell>
          <cell r="BC1699" t="str">
            <v>Ingen kjent effekt</v>
          </cell>
          <cell r="BD1699" t="str">
            <v>Ingen kjent effekt</v>
          </cell>
          <cell r="BE1699" t="str">
            <v>no</v>
          </cell>
          <cell r="BF1699" t="str">
            <v>no</v>
          </cell>
          <cell r="BG1699" t="str">
            <v>V</v>
          </cell>
          <cell r="BK1699" t="str">
            <v>temperate_nemoral:Europe,Asia</v>
          </cell>
          <cell r="BM1699" t="str">
            <v>temperate_nemoral:Europe,Asia</v>
          </cell>
          <cell r="BO1699">
            <v>2</v>
          </cell>
          <cell r="BR1699" t="str">
            <v>RedListCategoryLevel</v>
          </cell>
          <cell r="BT1699">
            <v>2</v>
          </cell>
          <cell r="BW1699" t="str">
            <v>SpreadYearlyIncreaseCalculatedExpansionSpeed</v>
          </cell>
          <cell r="BX1699">
            <v>153.53</v>
          </cell>
          <cell r="BY1699">
            <v>1</v>
          </cell>
          <cell r="CB1699" t="str">
            <v>T4,T45,T35</v>
          </cell>
          <cell r="CC1699">
            <v>1</v>
          </cell>
          <cell r="CH1699">
            <v>1</v>
          </cell>
          <cell r="CM1699">
            <v>1</v>
          </cell>
          <cell r="CQ1699">
            <v>1</v>
          </cell>
          <cell r="CU1699">
            <v>1</v>
          </cell>
          <cell r="CX1699">
            <v>0</v>
          </cell>
          <cell r="CY1699">
            <v>1</v>
          </cell>
          <cell r="DB1699">
            <v>0</v>
          </cell>
          <cell r="DC1699" t="str">
            <v>Tatarlønn &lt;em&gt;Acer tataricum &lt;/em&gt;er et lite, men langlevd tre med seksuell formering med frø. Vingefruktene vindspres, men trolig bare over begrensete distanser (50-100 m).</v>
          </cell>
          <cell r="DD1699" t="str">
            <v>&lt;p&gt;Tatarlønn dyrkes lite som prydtre, i motsetning til den langt mer populære og nære slektningen sibirlønn. Treet er sett i enkelte parker, særlig på jernbanestasjoner. Arten er hardfør, spesielt i sommervarme områder på søndre Østlandet. Den er foreløpig begrenset til sju dokumenterte forekomster i naturen, i Øf Fredrikstad: Øra søppeldeponi (ingen varig plass), Ak Ås: to lokaliteter, og Oslo, He Stange: Sanderud, Bu Drammen: Strømsø, og Vf Horten: Ferjekaien.&lt;/p&gt;</v>
          </cell>
          <cell r="DE1699" t="str">
            <v>Arten er foreløpig trolig bare funnet som spredt fra dyrkning. Det er ikke noe som tyder på at den er etablert nok til at den er i gang med noen egenspredning i norsk natur.</v>
          </cell>
          <cell r="DF1699" t="str">
            <v>Invasjonspotensialet er vanskelig å spå basert på totalt sju forekomster. Vi anslår det til begrenset, med begrenset median levetid og begrenset ekspansjonshastighet. Det er en økning i funn med fire av de sju forekomstene på 2000-tallet.</v>
          </cell>
          <cell r="DG1699" t="str">
            <v>Det er ingen kjent eller antatt negativ økologisk effekt av tatarlønn.</v>
          </cell>
          <cell r="DH1699" t="str">
            <v>&lt;p&gt;Tatarlønn dyrkes som prydtre og er funnet forvillet fra 1948 (Oslo), men særlig fra 1995 (Ak Bærum). Arten er foreløpig registrert fra skrotemark og fra skog (ikke spesifisert til naturtype). Den har potensial for etablering i større deler av boreonemoral og sørboreal sone på Østlandet, men vil neppe overta dominansen eller føre til alvorlig fortrengning av arter eller strukturendring i naturtyper. Den vurderes derfor til å medføre lav økologisk risiko og bare på grunn av invasjonspotensialet.&lt;/p&gt;&lt;p&gt;&lt;br/&gt;&lt;/p&gt;</v>
          </cell>
          <cell r="DI1699">
            <v>0</v>
          </cell>
        </row>
        <row r="1700">
          <cell r="B1700" t="str">
            <v>Abies concolor</v>
          </cell>
          <cell r="C1700" t="str">
            <v>(Gordon &amp; Glend.) Lindl. ex Hildebr.</v>
          </cell>
          <cell r="D1700" t="str">
            <v>koloradoedelgran</v>
          </cell>
          <cell r="E1700">
            <v>63755</v>
          </cell>
          <cell r="F1700">
            <v>103795</v>
          </cell>
          <cell r="G1700" t="str">
            <v>ExpertGroups/Karplanter/N</v>
          </cell>
          <cell r="H1700" t="str">
            <v>Karplanter</v>
          </cell>
          <cell r="I1700" t="str">
            <v>Karplanter</v>
          </cell>
          <cell r="J1700" t="str">
            <v>AlienSpecie</v>
          </cell>
          <cell r="N1700">
            <v>4</v>
          </cell>
          <cell r="O1700" t="str">
            <v>V</v>
          </cell>
          <cell r="Q1700">
            <v>1</v>
          </cell>
          <cell r="T1700" t="str">
            <v>PH</v>
          </cell>
          <cell r="U1700">
            <v>3</v>
          </cell>
          <cell r="V1700" t="str">
            <v>4B,1</v>
          </cell>
          <cell r="W1700" t="str">
            <v>LO</v>
          </cell>
          <cell r="X1700">
            <v>3</v>
          </cell>
          <cell r="Y1700">
            <v>4</v>
          </cell>
          <cell r="Z1700">
            <v>1</v>
          </cell>
          <cell r="AA1700" t="str">
            <v>1870-tallet</v>
          </cell>
          <cell r="AB1700" t="str">
            <v>terrestrial</v>
          </cell>
          <cell r="AD1700" t="str">
            <v>unknown</v>
          </cell>
          <cell r="AE1700" t="str">
            <v>yes</v>
          </cell>
          <cell r="AF1700" t="str">
            <v>unknown</v>
          </cell>
          <cell r="AG1700">
            <v>1973</v>
          </cell>
          <cell r="AH1700" t="str">
            <v>ST Trondheim: Bymarka, Sommersætra</v>
          </cell>
          <cell r="AI1700">
            <v>50</v>
          </cell>
          <cell r="AJ1700" t="str">
            <v>V</v>
          </cell>
          <cell r="AL1700">
            <v>3</v>
          </cell>
          <cell r="AM1700" t="str">
            <v>importDirect</v>
          </cell>
          <cell r="AN1700">
            <v>4</v>
          </cell>
          <cell r="AO1700" t="str">
            <v>introductionEscaped,spreadNaturalDispersal</v>
          </cell>
          <cell r="AP1700" t="str">
            <v>Øs,OsA,Bu,Va,Ro,St</v>
          </cell>
          <cell r="AQ1700">
            <v>100</v>
          </cell>
          <cell r="AR1700">
            <v>10</v>
          </cell>
          <cell r="AS1700">
            <v>1000</v>
          </cell>
          <cell r="AT1700">
            <v>93200</v>
          </cell>
          <cell r="AU1700">
            <v>2000</v>
          </cell>
          <cell r="AV1700">
            <v>50</v>
          </cell>
          <cell r="AW1700" t="str">
            <v>Ingen kjent effekt</v>
          </cell>
          <cell r="AX1700" t="str">
            <v>Ingen kjent effekt</v>
          </cell>
          <cell r="BC1700" t="str">
            <v>Ingen kjent effekt</v>
          </cell>
          <cell r="BD1700" t="str">
            <v>Ingen kjent effekt</v>
          </cell>
          <cell r="BE1700" t="str">
            <v>no</v>
          </cell>
          <cell r="BF1700" t="str">
            <v>no</v>
          </cell>
          <cell r="BG1700" t="str">
            <v>V</v>
          </cell>
          <cell r="BK1700" t="str">
            <v>temperate_nemoral:NorthAndCentralAmerica|subtropic_mediterranean:NorthAndCentralAmerica</v>
          </cell>
          <cell r="BM1700" t="str">
            <v>temperate_nemoral:Europe,Oceania,NorthAndCentralAmerica|subtropic_mediterranean:Europe,NorthAndCentralAmerica</v>
          </cell>
          <cell r="BO1700">
            <v>3</v>
          </cell>
          <cell r="BR1700" t="str">
            <v>RedListCategoryLevel</v>
          </cell>
          <cell r="BT1700">
            <v>4</v>
          </cell>
          <cell r="BV1700" t="str">
            <v>X</v>
          </cell>
          <cell r="BW1700" t="str">
            <v>SpreadYearlyIncreaseObservations</v>
          </cell>
          <cell r="BX1700">
            <v>520</v>
          </cell>
          <cell r="BY1700">
            <v>1</v>
          </cell>
          <cell r="CB1700" t="str">
            <v>T4,T1,T40</v>
          </cell>
          <cell r="CC1700">
            <v>1</v>
          </cell>
          <cell r="CH1700">
            <v>1</v>
          </cell>
          <cell r="CM1700">
            <v>1</v>
          </cell>
          <cell r="CQ1700">
            <v>1</v>
          </cell>
          <cell r="CU1700">
            <v>1</v>
          </cell>
          <cell r="CX1700">
            <v>0</v>
          </cell>
          <cell r="CY1700">
            <v>1</v>
          </cell>
          <cell r="DB1700">
            <v>0</v>
          </cell>
          <cell r="DC1700" t="str">
            <v>Koloradoedelgran &lt;i&gt;Abies concolor&lt;/i&gt; er et meget stort, langlevd tre med frøformering. Frøene har vinge og spres med vind, potensielt over lange avstander på grunn av treets høgde. Arten foretrekker noe næringsrik grunn, særlig lågurt-typer av skog, men er ikke spesielt kravfullt.&lt;br/&gt;Arten er et kontinentalt og sentvoksende halvskyggetre naturlig utbredt i høyereliggende strøk i vestlige Nord-Amerika, innført til Norge for tømmerproduksjon ca. 1870, og som prydtre i hager og parker (Børset 1985). Senere har det også blitt forsøkt som juletre. Arten setter frø 40-45 år gammel, men uten skjerm av voksne trær er foryngelsen utsatt for frostskader. &lt;br/&gt;</v>
          </cell>
          <cell r="DD1700" t="str">
            <v>&lt;p&gt;Koloradoedelgran dekker ikke mer enn noen titalls daa som skogstre i Norge. Den er en kontinental art som er plantet vesentlig i høyereliggende områder på Østlandet - hvor fortsatt spredning går seint av klimatiske årsaker. Vi kjenner ikke dokumentasjon på spredning fra plantefelt/forsøksfelt, og småplanter vil uansett være sterkt utsatt for hjortedyrbeite. Den plantes også en god del som prydtre i Sør-Norge, og frøforvilling er siden 1973 dokumentert på 25 steder fra Østfold til Sør-Trøndelag, og observert uten dokumentasjon på et titall til.&lt;/p&gt;</v>
          </cell>
          <cell r="DE1700" t="str">
            <v>Arten er innført som skogstre og prydtre, i de senere tiårene vesentlig som prydtre. Den viderespres med frø.</v>
          </cell>
          <cell r="DF1700" t="str">
            <v>Invasjonspotensialet vurderes som stort, md usikkerhet til moderat, som en kombinasjon av moderat median levetid og høg (til moderat) ekspansjonshastighet. Som skogstre er ikke arten dokumentert med vesentlige spredninger fra produksjonsarealer, men dette kan skyldes at slik spredning er oversett. Som hage- og parktre er det i rask spredning i bebygde områder. Vi har tynt grunnlag for å beregne eller anslå hvilken rolle denne arten vil få om f.eks. 50 år.</v>
          </cell>
          <cell r="DG1700" t="str">
            <v>Arten er ikke kjent å ha negative økologiske effekter foreløpig. Dette er et skyggetålende og skyggedannende tre som kan få effekter i noe næringsrik skog.</v>
          </cell>
          <cell r="DH1700" t="str">
            <v>&lt;p&gt;Koloradoedelgran vurderes til potensielt høg økologisk risiko, med usikkerhet til låg risiko, og bare på grunn av invasjonspotensialet. Koloradoedelgran synes å være i rask spredning som forvillet (derfor kategorien potensielt høy risiko), men vurderes ikke å representere nevneverdig økologisk effekt.&lt;/p&gt;</v>
          </cell>
          <cell r="DI1700">
            <v>1</v>
          </cell>
        </row>
        <row r="1701">
          <cell r="B1701" t="str">
            <v>Pulmonaria officinalis</v>
          </cell>
          <cell r="C1701" t="str">
            <v>L.</v>
          </cell>
          <cell r="D1701" t="str">
            <v>lungeurt</v>
          </cell>
          <cell r="E1701">
            <v>136085</v>
          </cell>
          <cell r="F1701">
            <v>101053</v>
          </cell>
          <cell r="G1701" t="str">
            <v>ExpertGroups/Karplanter/N</v>
          </cell>
          <cell r="H1701" t="str">
            <v>Karplanter</v>
          </cell>
          <cell r="I1701" t="str">
            <v>Karplanter</v>
          </cell>
          <cell r="J1701" t="str">
            <v>AlienSpecie</v>
          </cell>
          <cell r="N1701">
            <v>3</v>
          </cell>
          <cell r="Q1701">
            <v>1</v>
          </cell>
          <cell r="T1701" t="str">
            <v>LO</v>
          </cell>
          <cell r="U1701">
            <v>2</v>
          </cell>
          <cell r="V1701" t="str">
            <v>3AB,1</v>
          </cell>
          <cell r="X1701">
            <v>1</v>
          </cell>
          <cell r="Y1701">
            <v>1</v>
          </cell>
          <cell r="Z1701">
            <v>1</v>
          </cell>
          <cell r="AA1701">
            <v>1998</v>
          </cell>
          <cell r="AB1701" t="str">
            <v>terrestrial</v>
          </cell>
          <cell r="AD1701" t="str">
            <v>unknown</v>
          </cell>
          <cell r="AE1701" t="str">
            <v>yes</v>
          </cell>
          <cell r="AF1701" t="str">
            <v>unknown</v>
          </cell>
          <cell r="AG1701">
            <v>1998</v>
          </cell>
          <cell r="AH1701" t="str">
            <v>Oslo: Øraker</v>
          </cell>
          <cell r="AI1701">
            <v>10</v>
          </cell>
          <cell r="AJ1701" t="str">
            <v>V</v>
          </cell>
          <cell r="AL1701">
            <v>1</v>
          </cell>
          <cell r="AM1701" t="str">
            <v>importDirect</v>
          </cell>
          <cell r="AN1701">
            <v>2</v>
          </cell>
          <cell r="AO1701" t="str">
            <v>introductionEscaped</v>
          </cell>
          <cell r="AP1701" t="str">
            <v>Øs,OsA,Ve</v>
          </cell>
          <cell r="AQ1701">
            <v>40</v>
          </cell>
          <cell r="AR1701">
            <v>5</v>
          </cell>
          <cell r="AS1701">
            <v>200</v>
          </cell>
          <cell r="AT1701">
            <v>12500</v>
          </cell>
          <cell r="AU1701">
            <v>600</v>
          </cell>
          <cell r="AV1701">
            <v>40</v>
          </cell>
          <cell r="AW1701" t="str">
            <v>Ingen kjent effekt</v>
          </cell>
          <cell r="AX1701" t="str">
            <v>Ingen kjent effekt</v>
          </cell>
          <cell r="BC1701" t="str">
            <v>Ingen kjent effekt</v>
          </cell>
          <cell r="BD1701" t="str">
            <v>Ingen kjent effekt</v>
          </cell>
          <cell r="BE1701" t="str">
            <v>no</v>
          </cell>
          <cell r="BF1701" t="str">
            <v>no</v>
          </cell>
          <cell r="BG1701" t="str">
            <v>V</v>
          </cell>
          <cell r="BK1701" t="str">
            <v>temperate_nemoral:Europe|subtropic_mediterranean:Europe</v>
          </cell>
          <cell r="BM1701" t="str">
            <v>temperate_nemoral:Europe,NorthAndCentralAmerica|subtropic_mediterranean:Europe</v>
          </cell>
          <cell r="BO1701">
            <v>3</v>
          </cell>
          <cell r="BR1701" t="str">
            <v>RedListCategoryLevel</v>
          </cell>
          <cell r="BT1701">
            <v>3</v>
          </cell>
          <cell r="BW1701" t="str">
            <v>SpreadYearlyIncreaseObservations</v>
          </cell>
          <cell r="BX1701">
            <v>256</v>
          </cell>
          <cell r="BY1701">
            <v>1</v>
          </cell>
          <cell r="CB1701" t="str">
            <v>T4-C-3,T4-C-4,T35,T37,T40</v>
          </cell>
          <cell r="CC1701">
            <v>1</v>
          </cell>
          <cell r="CH1701">
            <v>1</v>
          </cell>
          <cell r="CM1701">
            <v>1</v>
          </cell>
          <cell r="CQ1701">
            <v>1</v>
          </cell>
          <cell r="CU1701">
            <v>1</v>
          </cell>
          <cell r="CX1701">
            <v>0</v>
          </cell>
          <cell r="CY1701">
            <v>1</v>
          </cell>
          <cell r="DB1701">
            <v>0</v>
          </cell>
          <cell r="DC1701" t="str">
            <v>Lungeurt &lt;i&gt;Pulmonaria officinalis&lt;/i&gt; er en langlevd flerårig urt fra Sør- og Mellom-Europa nord til Danmark og Skåne. Den har frøformering og også sterk klonal vekst med jordstengler. Frøene spres med maur. Arten er dyrket i hager i nyere tid og spredt ut i lågurtskog og på grasmark. Arten har vært angitt ofte tidligere fra Norge, men alle eldre angivelser gjelder andre, innførte arter.</v>
          </cell>
          <cell r="DD1701" t="str">
            <v>&lt;p&gt;Lungeurt synes bare være funnet fra 1998 (Oslo: Øraker, forvillet fra hage) og 1999 (på russisk bark/flis på Odderøya i VA Kristiansand). Fra 2000 er den funnet i fire forekomstruter i Østfold, tre i Oslo/Akershus og to i Vestfold. Arten er under tydelig etablering. Dette er en stor økning (og endring i vurdering) fra situasjonen ved forrige vurdering i 2012..&lt;/p&gt;</v>
          </cell>
          <cell r="DE1701" t="str">
            <v>Arten er innført som hageplante og spredt fra hager med frø og ved utkast.</v>
          </cell>
          <cell r="DF1701" t="str">
            <v>Invasjonspotensialet er moderat, en kombinasjon av moderat median levetid og moderat ekspansjonshastighet.</v>
          </cell>
          <cell r="DG1701" t="str">
            <v>Ingen kjent negativ økologisk effekt er knyttet til arten.</v>
          </cell>
          <cell r="DH1701" t="str">
            <v>&lt;p&gt;Lungeurt vurderes til låg økologisk risiko, og bare på grunn av invasjonspotensialet.&lt;/p&gt;</v>
          </cell>
          <cell r="DI1701">
            <v>0</v>
          </cell>
        </row>
        <row r="1702">
          <cell r="B1702" t="str">
            <v>Solanum physalifolium</v>
          </cell>
          <cell r="C1702" t="str">
            <v>Rusby</v>
          </cell>
          <cell r="D1702" t="str">
            <v>begersøtvier</v>
          </cell>
          <cell r="E1702">
            <v>137838</v>
          </cell>
          <cell r="F1702">
            <v>103759</v>
          </cell>
          <cell r="G1702" t="str">
            <v>ExpertGroups/Karplanter/N</v>
          </cell>
          <cell r="H1702" t="str">
            <v>Karplanter</v>
          </cell>
          <cell r="I1702" t="str">
            <v>Karplanter</v>
          </cell>
          <cell r="J1702" t="str">
            <v>AlienSpecie</v>
          </cell>
          <cell r="N1702">
            <v>3</v>
          </cell>
          <cell r="Q1702">
            <v>1</v>
          </cell>
          <cell r="T1702" t="str">
            <v>LO</v>
          </cell>
          <cell r="U1702">
            <v>2</v>
          </cell>
          <cell r="V1702" t="str">
            <v>3B,1</v>
          </cell>
          <cell r="X1702">
            <v>3</v>
          </cell>
          <cell r="Y1702">
            <v>4</v>
          </cell>
          <cell r="Z1702">
            <v>1</v>
          </cell>
          <cell r="AA1702">
            <v>2003</v>
          </cell>
          <cell r="AB1702" t="str">
            <v>terrestrial</v>
          </cell>
          <cell r="AD1702" t="str">
            <v>origin,unknown</v>
          </cell>
          <cell r="AE1702" t="str">
            <v>yes</v>
          </cell>
          <cell r="AF1702" t="str">
            <v>unknown</v>
          </cell>
          <cell r="AG1702">
            <v>2005</v>
          </cell>
          <cell r="AH1702" t="str">
            <v>Vf Tjøme: Hvasser (åker)</v>
          </cell>
          <cell r="AI1702">
            <v>1</v>
          </cell>
          <cell r="AJ1702" t="str">
            <v>V</v>
          </cell>
          <cell r="AN1702">
            <v>3</v>
          </cell>
          <cell r="AO1702" t="str">
            <v>spreadNaturalDispersal,introductionTransportpollution</v>
          </cell>
          <cell r="AP1702" t="str">
            <v>Øs,Bu,Ve</v>
          </cell>
          <cell r="AQ1702">
            <v>24</v>
          </cell>
          <cell r="AR1702">
            <v>5</v>
          </cell>
          <cell r="AS1702">
            <v>120</v>
          </cell>
          <cell r="AT1702">
            <v>1400</v>
          </cell>
          <cell r="AU1702">
            <v>360</v>
          </cell>
          <cell r="AV1702">
            <v>100</v>
          </cell>
          <cell r="AW1702" t="str">
            <v>Ingen kjent effekt</v>
          </cell>
          <cell r="AX1702" t="str">
            <v>Ingen kjent effekt</v>
          </cell>
          <cell r="BC1702" t="str">
            <v>Ingen kjent effekt</v>
          </cell>
          <cell r="BD1702" t="str">
            <v>Ingen kjent effekt</v>
          </cell>
          <cell r="BE1702" t="str">
            <v>no</v>
          </cell>
          <cell r="BF1702" t="str">
            <v>no</v>
          </cell>
          <cell r="BG1702" t="str">
            <v>V</v>
          </cell>
          <cell r="BK1702" t="str">
            <v>temperate_nemoral:SouthAmerica|temperate_dry:SouthAmerica</v>
          </cell>
          <cell r="BM1702" t="str">
            <v>temperate_nemoral:Europe,Oceania,NorthAndCentralAmerica,SouthAmerica|subtropic_mediterranean:Europe,Oceania,NorthAndCentralAmerica,SouthAmerica</v>
          </cell>
          <cell r="BO1702">
            <v>2</v>
          </cell>
          <cell r="BR1702" t="str">
            <v>RedListCategoryLevel</v>
          </cell>
          <cell r="BT1702">
            <v>3</v>
          </cell>
          <cell r="BW1702" t="str">
            <v>SpreadYearlyIncreaseObservations</v>
          </cell>
          <cell r="BX1702">
            <v>245</v>
          </cell>
          <cell r="BY1702">
            <v>1</v>
          </cell>
          <cell r="CB1702" t="str">
            <v>T37-C-3,T35,T44-C-1</v>
          </cell>
          <cell r="CC1702">
            <v>1</v>
          </cell>
          <cell r="CH1702">
            <v>1</v>
          </cell>
          <cell r="CM1702">
            <v>1</v>
          </cell>
          <cell r="CQ1702">
            <v>1</v>
          </cell>
          <cell r="CU1702">
            <v>1</v>
          </cell>
          <cell r="CX1702">
            <v>0</v>
          </cell>
          <cell r="CY1702">
            <v>1</v>
          </cell>
          <cell r="DB1702">
            <v>0</v>
          </cell>
          <cell r="DC1702" t="str">
            <v>&lt;p&gt;Begersøtvier &lt;i&gt;Solanum physalifolium &lt;/i&gt;er en ettårig urt fra varmtempererte områder i Argentina, Bolivia og Chile. Den frøreproduserer, og de saftige fruktene (bær) spres med pattedyr og fugl. Arten er naturalisert i Australia, New Zealand, Europa, Canada og USA. I de amerikanske delstatene Kansas og Michigan vurderes arten som et skadelig ugress. &lt;/p&gt;</v>
          </cell>
          <cell r="DD1702" t="str">
            <v>&lt;p&gt;Begersøtvier ble først funnet i Bu Hurum: Tofte, på bark- og flisfyllinger ved S&amp;#246:dra Cells cellulosefabrikk 2003 (og 2006) og i Øf Råde: Lundeby gård i rødbetåker eller potetåker (2003, 2006 og 2008), og i Vf Larvik: Bakke, åkerkant 2010 og Tjøme: Hvasser, Lia gård i potet-, løk- og/eller aspargesåker (2005 med titusenvis av individer, 2006, 2007 og 2008), ved Hvasser kirke, langs alle åkerkanter 2005, langs veien 2016 og Sønsterud gård (trolig Sønstegård) i potetåker 2008. Lokalitetene på Hvasser er innenfor et lite område. Arten synes å være i rask etablering i Norge. Førstefunn og opphav til de norske forekomstene er diskutert hos Often &amp; Hammeraas (2009) og Grøstad et al. (2015).&lt;/p&gt;&lt;p&gt;Hybriden mellom potet og begersøtvier er også funnet ved Lia gård på Tjøme både i 2005 og 2006.&lt;/p&gt;</v>
          </cell>
          <cell r="DE1702" t="str">
            <v>Arten er trolig kommet inn i landet som forurensning ned grønnsakfrø og med tømmer.</v>
          </cell>
          <cell r="DF1702" t="str">
            <v>Begersøtvier har et moderat invasjonspotensial, som kombinasjon av (foreløpig) begrenset median levetid og moderat ekspansjonshastighet. Arten er nylig kommet inn i landet, så det må tas høyde for at både levetiden og ekspansjonshastigheten er vanskelig å estimere på grunn av lite data. Arten synes å være i rask etablering i Norge, så det kan være at vårt estimat er for lågt.</v>
          </cell>
          <cell r="DG1702" t="str">
            <v>Begersøtvier har ingen kjent negativ økologisk effekt. Den er trolig sterkt knyttet til jordbruksområder og industritomter, og kommer derfor trolig ikke til å ha noen effekt på mindre endrete norske naturtyper. Den hybridiserer riktignok med svartsøtvier &lt;i&gt;Solanum nigrum&lt;/i&gt; som formelt regnes som en hjemlig art fordi den har vært i landet (som ugras) før år 1800, men hybriden oppgis å være steril (Stace et al. 2015 med referanser).</v>
          </cell>
          <cell r="DH1702" t="str">
            <v>&lt;p&gt;Begersøtvier vurderes til låg økologisk risiko, som en kombinasjon av et moderat invasjonspotensial og ingen kjent økologisk effekt.&lt;/p&gt;</v>
          </cell>
          <cell r="DI1702">
            <v>3</v>
          </cell>
        </row>
        <row r="1703">
          <cell r="B1703" t="str">
            <v>Sisymbrium loeselii</v>
          </cell>
          <cell r="C1703" t="str">
            <v>L.</v>
          </cell>
          <cell r="D1703" t="str">
            <v>strisennep</v>
          </cell>
          <cell r="E1703">
            <v>61269</v>
          </cell>
          <cell r="F1703">
            <v>101309</v>
          </cell>
          <cell r="G1703" t="str">
            <v>ExpertGroups/Karplanter/N</v>
          </cell>
          <cell r="H1703" t="str">
            <v>Karplanter</v>
          </cell>
          <cell r="I1703" t="str">
            <v>Karplanter</v>
          </cell>
          <cell r="J1703" t="str">
            <v>AlienSpecie</v>
          </cell>
          <cell r="N1703">
            <v>2</v>
          </cell>
          <cell r="Q1703">
            <v>1</v>
          </cell>
          <cell r="T1703" t="str">
            <v>LO</v>
          </cell>
          <cell r="U1703">
            <v>2</v>
          </cell>
          <cell r="V1703" t="str">
            <v>2AB,1</v>
          </cell>
          <cell r="X1703">
            <v>2</v>
          </cell>
          <cell r="Y1703">
            <v>3</v>
          </cell>
          <cell r="Z1703">
            <v>1</v>
          </cell>
          <cell r="AA1703">
            <v>1876</v>
          </cell>
          <cell r="AB1703" t="str">
            <v>terrestrial</v>
          </cell>
          <cell r="AD1703" t="str">
            <v>origin</v>
          </cell>
          <cell r="AE1703" t="str">
            <v>yes</v>
          </cell>
          <cell r="AF1703" t="str">
            <v>unknown</v>
          </cell>
          <cell r="AG1703">
            <v>1876</v>
          </cell>
          <cell r="AH1703" t="str">
            <v>Oslo: Akershus</v>
          </cell>
          <cell r="AI1703">
            <v>1</v>
          </cell>
          <cell r="AJ1703" t="str">
            <v>V</v>
          </cell>
          <cell r="AN1703">
            <v>3</v>
          </cell>
          <cell r="AO1703" t="str">
            <v>introductionTransportpollution,introductionStowaway,spreadNaturalDispersal</v>
          </cell>
          <cell r="AP1703" t="str">
            <v>OsA,Ve,Te</v>
          </cell>
          <cell r="AQ1703">
            <v>48</v>
          </cell>
          <cell r="AR1703">
            <v>3</v>
          </cell>
          <cell r="AS1703">
            <v>144</v>
          </cell>
          <cell r="AT1703">
            <v>2100</v>
          </cell>
          <cell r="AU1703">
            <v>216</v>
          </cell>
          <cell r="AV1703">
            <v>50</v>
          </cell>
          <cell r="AW1703" t="str">
            <v>Ingen kjent effekt</v>
          </cell>
          <cell r="AX1703" t="str">
            <v>Ingen kjent effekt</v>
          </cell>
          <cell r="BC1703" t="str">
            <v>Ingen kjent effekt</v>
          </cell>
          <cell r="BD1703" t="str">
            <v>Ingen kjent effekt</v>
          </cell>
          <cell r="BE1703" t="str">
            <v>no</v>
          </cell>
          <cell r="BF1703" t="str">
            <v>no</v>
          </cell>
          <cell r="BG1703" t="str">
            <v>V</v>
          </cell>
          <cell r="BK1703" t="str">
            <v>temperate_nemoral:Europe,Asia|temperate_dry:Europe,Asia|subtropic_mediterranean:Europe,Asia</v>
          </cell>
          <cell r="BM1703" t="str">
            <v>temperate_nemoral:Europe,Asia,NorthAndCentralAmerica|temperate_dry:Europe,Asia,NorthAndCentralAmerica|subtropic_mediterranean:Europe,Asia</v>
          </cell>
          <cell r="BO1703">
            <v>2</v>
          </cell>
          <cell r="BR1703" t="str">
            <v>RedListCategoryLevel</v>
          </cell>
          <cell r="BT1703">
            <v>2</v>
          </cell>
          <cell r="BW1703" t="str">
            <v>SpreadYearlyIncreaseObservations</v>
          </cell>
          <cell r="BX1703">
            <v>65</v>
          </cell>
          <cell r="BY1703">
            <v>1</v>
          </cell>
          <cell r="CB1703" t="str">
            <v>T32-C-5,T32-C-7,T32-C-15,T32-C-17,T35,T37</v>
          </cell>
          <cell r="CC1703">
            <v>1</v>
          </cell>
          <cell r="CH1703">
            <v>1</v>
          </cell>
          <cell r="CM1703">
            <v>1</v>
          </cell>
          <cell r="CP1703" t="str">
            <v>Åpen grunnlendt kalkmark i boreonemoral sone</v>
          </cell>
          <cell r="CQ1703">
            <v>1</v>
          </cell>
          <cell r="CU1703">
            <v>1</v>
          </cell>
          <cell r="CX1703">
            <v>0</v>
          </cell>
          <cell r="CY1703">
            <v>1</v>
          </cell>
          <cell r="DB1703">
            <v>0</v>
          </cell>
          <cell r="DC1703" t="str">
            <v>Strisennep &lt;em&gt;Sisymbrium loeselii &lt;/em&gt;er en ett- til toårig urt som formerer seg med frø. Frøene spres passivt, men norsk utbredelse tyder på at spredning med havstrømmer kan være effektivt, kanskje også med fugl som ferdes på og nær stranda. Arten stammer fra Mellom- og Øst-Europa, Vest- og Sentral-Asia, og er varmekrevende og tørketolerant.</v>
          </cell>
          <cell r="DD1703" t="str">
            <v>&lt;p&gt;De vanligste innførselsveiene for strisennep har vært med ballastjord fra 1876, kornimport (forekomst ved møller) fra sist på 1800-tallet, og muligens en sjelden gang som forurensning i engfrø. Disse er uaktuelle i dag eller gir seg mindre utslag enn tidligere i floraen av fremmede arter. Med unntak av møllefunn i Rogaland, Hordaland og Sør-Trøndelag er arten funnet bare i lavland/kyststrøk fra Østfold til Vest-Agder. Den viser litt tegn til å være i spredning i dag på øyene i indre Oslofjord, hvor den er i ferd med å naturalisere seg: Ak Nesodden (Langøyene fra 1936, Steilene fra 1964, Husbergøya fra 1993) og Oslo (Malmøya fra 1977, Bleikøya fra 1989, Gressholmen fra 1991, Rambergøya fra 1993, Bleikøykalven fra 2001). Noe naturalisering ser også ut til å finne sted lengre ute i fjorden: Vf Horten (Bastøya fra 1962) og Larvik (Svenner fra 1997). Hoveddelen av naturaliseringen skjer på grunnlendt kalkmark. Arten inngår nå i den naturlige vegetasjonen uten å fortrenge. Vi kan forvente økning etter hvert som arten sprer seg til nye øyer og nes. Arten er også et stabilt ugras i havneområdet i Oslo by og i en viss økning her.&lt;/p&gt;</v>
          </cell>
          <cell r="DE1703" t="str">
            <v>Arten er innført med ballastjord, som forurensning i korn, og kanskje noen enkelt gang med grasfrø. Videre spredning skjer trolig oftest med havstrømmer, kanskje en sjelden gang med fugl.</v>
          </cell>
          <cell r="DF1703" t="str">
            <v>Invasjonspotensialet er begrenset, en kombinasjon av begrenset median levetid og begrenset ekspansjonshastighet. Ekspansjonen begrenses av mangel på egnete voksesteder (tørt grunnlende på kalk) og mulighetene for å komme mellom dem (områdene er skilt av brakkvatn).</v>
          </cell>
          <cell r="DG1703" t="str">
            <v>Ingen negativ økologisk effekt av denne arten er kjent, foreløpig. Arten er i ferd med å naturalisere seg, særlig ved indre Oslofjord. Naturaliseringen skjer på grunnlendt kalkmark, en prioritert naturtype. Arten inngår nå i den naturlige vegetasjonen uten å fortrenge. Vi kan forvente økning etter hvert som arten sprer seg til nye øyer og nes. Arten er også et stabilt ugras i havneområdet i Oslo by og i en viss økning her. Det er lite sannsynlig at den i fremtiden vil øke arealet vesentlig og/eller bli et økologisk problem.</v>
          </cell>
          <cell r="DH1703" t="str">
            <v>&lt;p&gt;Strisennep vurderes til låg økologisk risiko, og bare på grunn av invasjonspotensialet.&lt;/p&gt;</v>
          </cell>
          <cell r="DI1703">
            <v>0</v>
          </cell>
        </row>
        <row r="1704">
          <cell r="B1704" t="str">
            <v>Abies grandis</v>
          </cell>
          <cell r="C1704" t="str">
            <v>(Douglas ex D.Don) Lindl.</v>
          </cell>
          <cell r="D1704" t="str">
            <v>kjempeedelgran</v>
          </cell>
          <cell r="E1704">
            <v>63756</v>
          </cell>
          <cell r="F1704">
            <v>103796</v>
          </cell>
          <cell r="G1704" t="str">
            <v>ExpertGroups/Karplanter/N</v>
          </cell>
          <cell r="H1704" t="str">
            <v>Karplanter</v>
          </cell>
          <cell r="I1704" t="str">
            <v>Karplanter</v>
          </cell>
          <cell r="J1704" t="str">
            <v>AlienSpecie</v>
          </cell>
          <cell r="N1704">
            <v>3</v>
          </cell>
          <cell r="Q1704">
            <v>1</v>
          </cell>
          <cell r="T1704" t="str">
            <v>LO</v>
          </cell>
          <cell r="U1704">
            <v>2</v>
          </cell>
          <cell r="V1704" t="str">
            <v>3B,1</v>
          </cell>
          <cell r="X1704">
            <v>3</v>
          </cell>
          <cell r="Y1704">
            <v>4</v>
          </cell>
          <cell r="Z1704">
            <v>1</v>
          </cell>
          <cell r="AA1704" t="str">
            <v>1890 ca</v>
          </cell>
          <cell r="AB1704" t="str">
            <v>terrestrial</v>
          </cell>
          <cell r="AD1704" t="str">
            <v>unknown</v>
          </cell>
          <cell r="AE1704" t="str">
            <v>yes</v>
          </cell>
          <cell r="AF1704" t="str">
            <v>unknown</v>
          </cell>
          <cell r="AG1704">
            <v>1981</v>
          </cell>
          <cell r="AH1704" t="str">
            <v>Te Kragerø: Jomfruland</v>
          </cell>
          <cell r="AI1704">
            <v>50</v>
          </cell>
          <cell r="AJ1704" t="str">
            <v>V</v>
          </cell>
          <cell r="AL1704">
            <v>2</v>
          </cell>
          <cell r="AM1704" t="str">
            <v>importDirect</v>
          </cell>
          <cell r="AN1704">
            <v>3</v>
          </cell>
          <cell r="AO1704" t="str">
            <v>introductionEscaped</v>
          </cell>
          <cell r="AP1704" t="str">
            <v>OsA,Te,Va</v>
          </cell>
          <cell r="AQ1704">
            <v>24</v>
          </cell>
          <cell r="AR1704">
            <v>10</v>
          </cell>
          <cell r="AS1704">
            <v>240</v>
          </cell>
          <cell r="AT1704">
            <v>9000</v>
          </cell>
          <cell r="AU1704">
            <v>480</v>
          </cell>
          <cell r="AV1704">
            <v>20</v>
          </cell>
          <cell r="AW1704" t="str">
            <v>Ingen kjent effekt</v>
          </cell>
          <cell r="AX1704" t="str">
            <v>Ingen kjent effekt</v>
          </cell>
          <cell r="BC1704" t="str">
            <v>Ingen kjent effekt</v>
          </cell>
          <cell r="BD1704" t="str">
            <v>Ingen kjent effekt</v>
          </cell>
          <cell r="BE1704" t="str">
            <v>no</v>
          </cell>
          <cell r="BF1704" t="str">
            <v>no</v>
          </cell>
          <cell r="BG1704" t="str">
            <v>V</v>
          </cell>
          <cell r="BK1704" t="str">
            <v>temperate_boreal:NorthAndCentralAmerica|temperate_nemoral:NorthAndCentralAmerica</v>
          </cell>
          <cell r="BM1704" t="str">
            <v>temperate_boreal:Europe,NorthAndCentralAmerica|temperate_nemoral:Europe,Oceania,NorthAndCentralAmerica</v>
          </cell>
          <cell r="BO1704">
            <v>2</v>
          </cell>
          <cell r="BP1704" t="str">
            <v>X</v>
          </cell>
          <cell r="BR1704" t="str">
            <v>RedListCategoryLevel</v>
          </cell>
          <cell r="BT1704">
            <v>3</v>
          </cell>
          <cell r="BW1704" t="str">
            <v>SpreadYearlyIncreaseCalculatedExpansionSpeed</v>
          </cell>
          <cell r="BX1704">
            <v>296.27</v>
          </cell>
          <cell r="BY1704">
            <v>1</v>
          </cell>
          <cell r="CB1704" t="str">
            <v>T4,T40</v>
          </cell>
          <cell r="CC1704">
            <v>1</v>
          </cell>
          <cell r="CH1704">
            <v>1</v>
          </cell>
          <cell r="CM1704">
            <v>1</v>
          </cell>
          <cell r="CQ1704">
            <v>1</v>
          </cell>
          <cell r="CU1704">
            <v>1</v>
          </cell>
          <cell r="CX1704">
            <v>0</v>
          </cell>
          <cell r="CY1704">
            <v>1</v>
          </cell>
          <cell r="DB1704">
            <v>0</v>
          </cell>
          <cell r="DC1704" t="str">
            <v>Kjempeedelgran &lt;i&gt;Abies grandis&lt;/i&gt; er et meget storvokst og langlevd tre. Det har frøformering, og frøene spres med vind over potensielt lange avstander (fordi treet er så høgt), men frøspredningen starter sent. Arten er hjemlig i vestlige Nord-Amerika, ble innført fra Nord-Amerika til Vestlandet rundt 1890 som produksjonstre og er plantet spredt i kystnære strøk i Sør-Norge på høy bonitet. Den er skyggetålende som ung, men blir mer lyskrevende med alderen og danner sjelden rene bestand (Børset 1985). Bruken av kjempeedelgran i Norge er helt marginal med en antatt samlet forekomst i skogarealer på 0,02-0,04 km&lt;sup&gt;2&lt;/sup&gt;. Den produserer rikelig med foryngelse fra 50-60 års alder flere steder på Vestlandet, men det er usikkert hvor mye som faktisk vokser opp på grunn av store beiteskader av hjortevilt (Øyen 2001). På Østlandet (Ak Ås: Nordskogen) er naturlig foryngelse langt mer sparsom, også der utsatt for viltskader (Østraat 1999, Tonjer 2011).</v>
          </cell>
          <cell r="DD1704" t="str">
            <v>&lt;p&gt;Kjempeedelgran har begrenset spredningspotensial fra skogbruk i Norge på grunn av små eksisterende bestander og store viltskader på foryngelse. Den dyrkes noe som prydtre. Forvillete bartrær er sterkt underrepresentert i de botaniske innsamlingene, og funnfrekvensene gir knapt noe realistisk bilde av hvor mye vi har av dem. De få beleggene i samlingene stammer alle fra forvillinger fra prydtre og bare fra 1981 og utover, fra Akershus med Oslo, Telemark og Vest-Agder. Vi antar at arten også kan være forvillet fra forstlige plantinger på Vestlandet, men har ingen lokalitetsinformasjon.&lt;/p&gt;</v>
          </cell>
          <cell r="DE1704" t="str">
            <v>Arten er innført som skogstre og som prydtre og har viderespredning med frø.</v>
          </cell>
          <cell r="DF1704" t="str">
            <v>Invasjonspotensialet er moderat, med bgrenset (til moderat) median levetid og moderat ekspansjonshastighet.</v>
          </cell>
          <cell r="DG1704" t="str">
            <v>Kjempeedelgran vurderes ikke å ha noen negativ økologisk effekt. Arten har liten evne til å kunne dominere i tresjiktet, forventes ikke å spre seg vesentlig i skog de nærmeste tiår på grunn av høy hjorteviltbestand og vurderes ikke å ha nevneverdige effekter på stedegne/sjeldne arter eller naturtyper. Dette gjelder også for de sparsomme forvillingene fra prydtrær, registrert de siste 25 årene i Oslo, Buskerud, Telemark og Vest-Agder.</v>
          </cell>
          <cell r="DH1704" t="str">
            <v>&lt;p&gt;På grunn av en viss spredning havner arten i kategorien låg økologisk risiko, men vi anser den ikke som noen økologisk risiko for norsk mangfold.&lt;/p&gt;</v>
          </cell>
          <cell r="DI1704">
            <v>4</v>
          </cell>
        </row>
        <row r="1705">
          <cell r="B1705" t="str">
            <v>Abies magnifica</v>
          </cell>
          <cell r="C1705" t="str">
            <v>A.Murray bis</v>
          </cell>
          <cell r="D1705" t="str">
            <v>praktedelgran</v>
          </cell>
          <cell r="E1705">
            <v>105146</v>
          </cell>
          <cell r="F1705">
            <v>145494</v>
          </cell>
          <cell r="G1705" t="str">
            <v>ExpertGroups/Karplanter/N</v>
          </cell>
          <cell r="H1705" t="str">
            <v>Karplanter</v>
          </cell>
          <cell r="I1705" t="str">
            <v>Karplanter</v>
          </cell>
          <cell r="J1705" t="str">
            <v>AlienSpecie</v>
          </cell>
          <cell r="N1705">
            <v>1</v>
          </cell>
          <cell r="Q1705">
            <v>1</v>
          </cell>
          <cell r="T1705" t="str">
            <v>NK</v>
          </cell>
          <cell r="U1705">
            <v>1</v>
          </cell>
          <cell r="V1705" t="str">
            <v>1,1</v>
          </cell>
          <cell r="AA1705">
            <v>2005</v>
          </cell>
          <cell r="AB1705" t="str">
            <v>terrestrial</v>
          </cell>
          <cell r="AD1705" t="str">
            <v>unknown</v>
          </cell>
          <cell r="AE1705" t="str">
            <v>no</v>
          </cell>
          <cell r="AF1705" t="str">
            <v>unknown</v>
          </cell>
          <cell r="AI1705">
            <v>50</v>
          </cell>
          <cell r="AJ1705" t="str">
            <v>V</v>
          </cell>
          <cell r="AL1705">
            <v>1</v>
          </cell>
          <cell r="AM1705" t="str">
            <v>importDirect</v>
          </cell>
          <cell r="AN1705">
            <v>1</v>
          </cell>
          <cell r="AO1705" t="str">
            <v>introductionEscaped</v>
          </cell>
          <cell r="AP1705" t="str">
            <v>OsA</v>
          </cell>
          <cell r="AQ1705">
            <v>4</v>
          </cell>
          <cell r="AR1705">
            <v>5</v>
          </cell>
          <cell r="AS1705">
            <v>20</v>
          </cell>
          <cell r="AT1705">
            <v>1</v>
          </cell>
          <cell r="AU1705">
            <v>40</v>
          </cell>
          <cell r="AV1705">
            <v>0</v>
          </cell>
          <cell r="AW1705" t="str">
            <v>Ingen kjent effekt</v>
          </cell>
          <cell r="AX1705" t="str">
            <v>Ingen kjent effekt</v>
          </cell>
          <cell r="BC1705" t="str">
            <v>Ingen kjent effekt</v>
          </cell>
          <cell r="BD1705" t="str">
            <v>Ingen kjent effekt</v>
          </cell>
          <cell r="BE1705" t="str">
            <v>no</v>
          </cell>
          <cell r="BF1705" t="str">
            <v>no</v>
          </cell>
          <cell r="BG1705" t="str">
            <v>V</v>
          </cell>
          <cell r="BK1705" t="str">
            <v>temperate_nemoral:NorthAndCentralAmerica|temperate_dry:NorthAndCentralAmerica</v>
          </cell>
          <cell r="BM1705" t="str">
            <v>temperate_nemoral:Europe,NorthAndCentralAmerica|temperate_dry:NorthAndCentralAmerica</v>
          </cell>
          <cell r="BO1705">
            <v>1</v>
          </cell>
          <cell r="BR1705" t="str">
            <v>RedListCategoryLevel</v>
          </cell>
          <cell r="BT1705">
            <v>1</v>
          </cell>
          <cell r="BW1705" t="str">
            <v>SpreadYearlyIncreaseCalculatedExpansionSpeed</v>
          </cell>
          <cell r="BX1705">
            <v>0</v>
          </cell>
          <cell r="BY1705">
            <v>1</v>
          </cell>
          <cell r="CB1705" t="str">
            <v>T4-C-8</v>
          </cell>
          <cell r="CC1705">
            <v>1</v>
          </cell>
          <cell r="CH1705">
            <v>1</v>
          </cell>
          <cell r="CM1705">
            <v>1</v>
          </cell>
          <cell r="CQ1705">
            <v>1</v>
          </cell>
          <cell r="CU1705">
            <v>1</v>
          </cell>
          <cell r="CX1705">
            <v>0</v>
          </cell>
          <cell r="CY1705">
            <v>1</v>
          </cell>
          <cell r="DB1705">
            <v>0</v>
          </cell>
          <cell r="DC1705" t="str">
            <v>Praktedelgran &lt;i&gt;Abies mariesii&lt;/i&gt; er et stort, sentvoksende tre som først blir reproduktivt etter 40-50 år. Arten reproduserer med frø som spres med vind, til dels over betydelige avstander (100 m eller mye mer) fra storvokste trær.</v>
          </cell>
          <cell r="DD1705" t="str">
            <v>Arten er funnet for første og hittil eneste gang i norsk natur i skog nær dyrkningssted på Bygdøy i Oslo i 2005.</v>
          </cell>
          <cell r="DE1705" t="str">
            <v>Den er innført som prydtre, enten direkte (privatimport) eller gjennom gartneri/planteskole. Introduksjon til norsk natur skjer gjennom vindspredning fra plantet tre.</v>
          </cell>
          <cell r="DF1705" t="str">
            <v>Arten har trolig et lite invasjonspotensial, med minste skår på både median levetid og ingen ekspansjon foreløpig. Arten dyrkes lite.</v>
          </cell>
          <cell r="DG1705" t="str">
            <v>Det er ingen kjent negativ økologisk effekt knyttet til arten.</v>
          </cell>
          <cell r="DH1705" t="str">
            <v>Praktedelgran reproduserer utendørs i Norge, men foreløpig er bare ett juvenilt individ dokumentert i norsk natur. Arten er trolig helt i begynnelsen av etablering med reproduserende bestand i Norge. Vi er ikke kjent med noen økologisk risiko knyttet til denne arten, i hvert ffall ikke innen de kommende 50 år, ettersom den bruker så lang tid mellom hver reproduksjon (40-50 år).</v>
          </cell>
          <cell r="DI1705">
            <v>0</v>
          </cell>
        </row>
        <row r="1706">
          <cell r="B1706" t="str">
            <v>Abies mariesii</v>
          </cell>
          <cell r="C1706" t="str">
            <v>Mast.</v>
          </cell>
          <cell r="D1706" t="str">
            <v>mariesedelgran</v>
          </cell>
          <cell r="E1706">
            <v>84758</v>
          </cell>
          <cell r="F1706">
            <v>127895</v>
          </cell>
          <cell r="G1706" t="str">
            <v>ExpertGroups/Karplanter/N</v>
          </cell>
          <cell r="H1706" t="str">
            <v>Karplanter</v>
          </cell>
          <cell r="I1706" t="str">
            <v>Karplanter</v>
          </cell>
          <cell r="J1706" t="str">
            <v>AlienSpecie</v>
          </cell>
          <cell r="N1706">
            <v>1</v>
          </cell>
          <cell r="Q1706">
            <v>1</v>
          </cell>
          <cell r="T1706" t="str">
            <v>NK</v>
          </cell>
          <cell r="U1706">
            <v>1</v>
          </cell>
          <cell r="V1706" t="str">
            <v>1,1</v>
          </cell>
          <cell r="X1706">
            <v>1</v>
          </cell>
          <cell r="Y1706">
            <v>1</v>
          </cell>
          <cell r="Z1706">
            <v>1</v>
          </cell>
          <cell r="AA1706">
            <v>2007</v>
          </cell>
          <cell r="AB1706" t="str">
            <v>terrestrial</v>
          </cell>
          <cell r="AD1706" t="str">
            <v>unknown</v>
          </cell>
          <cell r="AE1706" t="str">
            <v>yes</v>
          </cell>
          <cell r="AF1706" t="str">
            <v>unknown</v>
          </cell>
          <cell r="AI1706">
            <v>50</v>
          </cell>
          <cell r="AJ1706" t="str">
            <v>V</v>
          </cell>
          <cell r="AL1706">
            <v>1</v>
          </cell>
          <cell r="AM1706" t="str">
            <v>importDirect</v>
          </cell>
          <cell r="AN1706">
            <v>1</v>
          </cell>
          <cell r="AO1706" t="str">
            <v>introductionEscaped</v>
          </cell>
          <cell r="AP1706" t="str">
            <v>OsA</v>
          </cell>
          <cell r="AQ1706">
            <v>4</v>
          </cell>
          <cell r="AR1706">
            <v>2</v>
          </cell>
          <cell r="AS1706">
            <v>8</v>
          </cell>
          <cell r="AT1706">
            <v>1</v>
          </cell>
          <cell r="AU1706">
            <v>16</v>
          </cell>
          <cell r="AV1706">
            <v>0</v>
          </cell>
          <cell r="AW1706" t="str">
            <v>Ingen kjent effekt</v>
          </cell>
          <cell r="AX1706" t="str">
            <v>Ingen kjent effekt</v>
          </cell>
          <cell r="BC1706" t="str">
            <v>Ingen kjent effekt</v>
          </cell>
          <cell r="BD1706" t="str">
            <v>Ingen kjent effekt</v>
          </cell>
          <cell r="BE1706" t="str">
            <v>no</v>
          </cell>
          <cell r="BF1706" t="str">
            <v>no</v>
          </cell>
          <cell r="BK1706" t="str">
            <v>temperate_nemoral:Asia</v>
          </cell>
          <cell r="BM1706" t="str">
            <v>temperate_boreal:Europe|temperate_nemoral:Asia,Oceania</v>
          </cell>
          <cell r="BO1706">
            <v>1</v>
          </cell>
          <cell r="BR1706" t="str">
            <v>RedListCategoryLevel</v>
          </cell>
          <cell r="BT1706">
            <v>1</v>
          </cell>
          <cell r="BW1706" t="str">
            <v>SpreadYearlyIncreaseCalculatedExpansionSpeed</v>
          </cell>
          <cell r="BX1706">
            <v>0</v>
          </cell>
          <cell r="BY1706">
            <v>1</v>
          </cell>
          <cell r="CB1706" t="str">
            <v>T4</v>
          </cell>
          <cell r="CC1706">
            <v>1</v>
          </cell>
          <cell r="CH1706">
            <v>1</v>
          </cell>
          <cell r="CM1706">
            <v>1</v>
          </cell>
          <cell r="CQ1706">
            <v>1</v>
          </cell>
          <cell r="CU1706">
            <v>1</v>
          </cell>
          <cell r="CX1706">
            <v>0</v>
          </cell>
          <cell r="CY1706">
            <v>1</v>
          </cell>
          <cell r="DB1706">
            <v>0</v>
          </cell>
          <cell r="DC1706" t="str">
            <v>Mariesgran eller "mariesedelgran" &lt;em&gt;Abies mariesii &lt;/em&gt;kommer fra fjellstrøk i Sør-Japan, er svært sjelden plantet i Norge og trolig nesten bare som prydtre. Arten formerer seg med frø. Frøene har vinge og spres med vind.</v>
          </cell>
          <cell r="DD1706" t="str">
            <v>&lt;p&gt;"Mariesgran" eller "mariesedelgran" ble først funnet forvillet fra forstlig forsøksplanting i Ak Hurdal: Tømte i 2007, men foreløpig bare med ungplanter, og har ikke ennå etablert bestand. &lt;/p&gt;</v>
          </cell>
          <cell r="DE1706" t="str">
            <v>Arten er innført hage- og skogstre. Frøene kan potensielt spres over noen distanse (hundremeter eller mye mer) med vind.</v>
          </cell>
          <cell r="DF1706" t="str">
            <v>&lt;em&gt;Abies mariesii&lt;/em&gt; har et svært lite invasjonspotensial, med kort median levetid (ut fra dagens forekomst) og ingen ekspansjon.</v>
          </cell>
          <cell r="DG1706" t="str">
            <v>Arten har ingen kjente negative økologiske effekter.</v>
          </cell>
          <cell r="DH1706" t="str">
            <v>&lt;p&gt;&lt;em&gt;Abies mariesii&lt;/em&gt; medfører ingen kjent økologisk risiko. &lt;br/&gt;&lt;/p&gt;</v>
          </cell>
          <cell r="DI1706">
            <v>0</v>
          </cell>
        </row>
        <row r="1707">
          <cell r="B1707" t="str">
            <v>Abies sachalinensis</v>
          </cell>
          <cell r="C1707" t="str">
            <v>(F.Schmidt) Mart.</v>
          </cell>
          <cell r="D1707" t="str">
            <v>sakhalinedelgran</v>
          </cell>
          <cell r="E1707">
            <v>105147</v>
          </cell>
          <cell r="F1707">
            <v>145495</v>
          </cell>
          <cell r="G1707" t="str">
            <v>ExpertGroups/Karplanter/N</v>
          </cell>
          <cell r="H1707" t="str">
            <v>Karplanter</v>
          </cell>
          <cell r="I1707" t="str">
            <v>Karplanter</v>
          </cell>
          <cell r="J1707" t="str">
            <v>AlienSpecie</v>
          </cell>
          <cell r="N1707">
            <v>2</v>
          </cell>
          <cell r="O1707" t="str">
            <v>V</v>
          </cell>
          <cell r="Q1707">
            <v>1</v>
          </cell>
          <cell r="T1707" t="str">
            <v>LO</v>
          </cell>
          <cell r="U1707">
            <v>2</v>
          </cell>
          <cell r="V1707" t="str">
            <v>2AB,1</v>
          </cell>
          <cell r="W1707" t="str">
            <v>NK</v>
          </cell>
          <cell r="AA1707">
            <v>1968</v>
          </cell>
          <cell r="AB1707" t="str">
            <v>terrestrial</v>
          </cell>
          <cell r="AD1707" t="str">
            <v>unknown</v>
          </cell>
          <cell r="AE1707" t="str">
            <v>no</v>
          </cell>
          <cell r="AF1707" t="str">
            <v>unknown</v>
          </cell>
          <cell r="AG1707">
            <v>2007</v>
          </cell>
          <cell r="AH1707" t="str">
            <v>Ak Nannestad: Tømte</v>
          </cell>
          <cell r="AI1707">
            <v>30</v>
          </cell>
          <cell r="AJ1707" t="str">
            <v>V</v>
          </cell>
          <cell r="AL1707">
            <v>2</v>
          </cell>
          <cell r="AM1707" t="str">
            <v>importDirect</v>
          </cell>
          <cell r="AN1707">
            <v>2</v>
          </cell>
          <cell r="AO1707" t="str">
            <v>introductionEscaped</v>
          </cell>
          <cell r="AP1707" t="str">
            <v>OsA,Va,St</v>
          </cell>
          <cell r="AQ1707">
            <v>12</v>
          </cell>
          <cell r="AR1707">
            <v>5</v>
          </cell>
          <cell r="AS1707">
            <v>60</v>
          </cell>
          <cell r="AT1707">
            <v>46600</v>
          </cell>
          <cell r="AU1707">
            <v>120</v>
          </cell>
          <cell r="AV1707">
            <v>50</v>
          </cell>
          <cell r="AW1707" t="str">
            <v>Ingen kjent effekt</v>
          </cell>
          <cell r="AX1707" t="str">
            <v>Ingen kjent effekt</v>
          </cell>
          <cell r="BC1707" t="str">
            <v>Ingen kjent effekt</v>
          </cell>
          <cell r="BD1707" t="str">
            <v>Ingen kjent effekt</v>
          </cell>
          <cell r="BE1707" t="str">
            <v>no</v>
          </cell>
          <cell r="BF1707" t="str">
            <v>no</v>
          </cell>
          <cell r="BK1707" t="str">
            <v>temperate_boreal:NorthAndCentralAmerica|temperate_nemoral:NorthAndCentralAmerica</v>
          </cell>
          <cell r="BM1707" t="str">
            <v>temperate_boreal:Europe,NorthAndCentralAmerica|temperate_nemoral:Europe,NorthAndCentralAmerica</v>
          </cell>
          <cell r="BO1707">
            <v>2</v>
          </cell>
          <cell r="BQ1707" t="str">
            <v>X</v>
          </cell>
          <cell r="BR1707" t="str">
            <v>RedListCategoryLevel</v>
          </cell>
          <cell r="BT1707">
            <v>2</v>
          </cell>
          <cell r="BV1707" t="str">
            <v>X</v>
          </cell>
          <cell r="BW1707" t="str">
            <v>SpreadYearlyIncreaseCalculatedExpansionSpeed</v>
          </cell>
          <cell r="BX1707">
            <v>148.13999999999999</v>
          </cell>
          <cell r="BY1707">
            <v>1</v>
          </cell>
          <cell r="CB1707" t="str">
            <v>T4</v>
          </cell>
          <cell r="CC1707">
            <v>1</v>
          </cell>
          <cell r="CH1707">
            <v>1</v>
          </cell>
          <cell r="CM1707">
            <v>1</v>
          </cell>
          <cell r="CQ1707">
            <v>1</v>
          </cell>
          <cell r="CU1707">
            <v>1</v>
          </cell>
          <cell r="CX1707">
            <v>0</v>
          </cell>
          <cell r="CY1707">
            <v>1</v>
          </cell>
          <cell r="DB1707">
            <v>0</v>
          </cell>
          <cell r="DC1707" t="str">
            <v>Sakhalinedelgran &lt;i&gt;Abies sachalinensis&lt;/i&gt; er et langlevd skogstre fra Øst-Asia: Japan, Sakhalin, Kamtchatka. Det har frøformering. Frøene har vinge og kan spres med vind over potensielt lange avstander. Arten er funnet i skog og nær gårder der den er dyrket som prydtre.</v>
          </cell>
          <cell r="DD1707" t="str">
            <v>Sakhalinedelgran ble funnet i naturen i Ak Nannestad: Tømte i 2007, men plantes kanskje (i svært lite omfang) forstlig og er også kjent fra arboretet i Svinvik i MR Sunndal: Todalen i 1968. Senere er det bare gjort et par dokumenterte funn i VA Sirdal 2015 og i Bymarka i ST Trondheim 2012. Arten kan være i starten av en ekspansjon.</v>
          </cell>
          <cell r="DE1707" t="str">
            <v>Arten er innført skogstre og kanskje som prydtre. Den spres med frø.</v>
          </cell>
          <cell r="DF1707" t="str">
            <v>Arten har et begrenset (med usikkerhet til lågt) invasjonspotensial, som en kombinasjon av begrenset (til kort) median levetid og begrenset (til låg) ekspansjonshastighet. Det er knapt etablerte bestander foreløpig i norsk natur.</v>
          </cell>
          <cell r="DG1707" t="str">
            <v>Ingen kjent negativ økologisk effekt er knyttet til arten.</v>
          </cell>
          <cell r="DH1707" t="str">
            <v>Sakhalinedelgran vurderes til låg (med usikkerhet til ingen kjent) økologisk risiko i norsk natur.</v>
          </cell>
          <cell r="DI1707">
            <v>0</v>
          </cell>
        </row>
        <row r="1708">
          <cell r="B1708" t="str">
            <v>Abies veitchii</v>
          </cell>
          <cell r="C1708" t="str">
            <v>Lindl.</v>
          </cell>
          <cell r="D1708" t="str">
            <v>veitchs edelgran</v>
          </cell>
          <cell r="E1708">
            <v>105148</v>
          </cell>
          <cell r="F1708">
            <v>145496</v>
          </cell>
          <cell r="G1708" t="str">
            <v>ExpertGroups/Karplanter/N</v>
          </cell>
          <cell r="H1708" t="str">
            <v>Karplanter</v>
          </cell>
          <cell r="I1708" t="str">
            <v>Karplanter</v>
          </cell>
          <cell r="J1708" t="str">
            <v>AlienSpecie</v>
          </cell>
          <cell r="N1708">
            <v>1</v>
          </cell>
          <cell r="Q1708">
            <v>1</v>
          </cell>
          <cell r="T1708" t="str">
            <v>NK</v>
          </cell>
          <cell r="U1708">
            <v>1</v>
          </cell>
          <cell r="V1708" t="str">
            <v>1,1</v>
          </cell>
          <cell r="AA1708">
            <v>2015</v>
          </cell>
          <cell r="AB1708" t="str">
            <v>terrestrial</v>
          </cell>
          <cell r="AD1708" t="str">
            <v>unknown</v>
          </cell>
          <cell r="AE1708" t="str">
            <v>no</v>
          </cell>
          <cell r="AF1708" t="str">
            <v>unknown</v>
          </cell>
          <cell r="AI1708">
            <v>30</v>
          </cell>
          <cell r="AJ1708" t="str">
            <v>V</v>
          </cell>
          <cell r="AL1708">
            <v>1</v>
          </cell>
          <cell r="AM1708" t="str">
            <v>importDirect</v>
          </cell>
          <cell r="AN1708">
            <v>1</v>
          </cell>
          <cell r="AO1708" t="str">
            <v>introductionEscaped</v>
          </cell>
          <cell r="AP1708" t="str">
            <v>Va</v>
          </cell>
          <cell r="AQ1708">
            <v>4</v>
          </cell>
          <cell r="AR1708">
            <v>5</v>
          </cell>
          <cell r="AS1708">
            <v>20</v>
          </cell>
          <cell r="AT1708">
            <v>1</v>
          </cell>
          <cell r="AU1708">
            <v>40</v>
          </cell>
          <cell r="AW1708" t="str">
            <v>Ingen kjent effekt</v>
          </cell>
          <cell r="AX1708" t="str">
            <v>Ingen kjent effekt</v>
          </cell>
          <cell r="BC1708" t="str">
            <v>Ingen kjent effekt</v>
          </cell>
          <cell r="BD1708" t="str">
            <v>Ingen kjent effekt</v>
          </cell>
          <cell r="BE1708" t="str">
            <v>no</v>
          </cell>
          <cell r="BF1708" t="str">
            <v>no</v>
          </cell>
          <cell r="BK1708" t="str">
            <v>temperate_nemoral:Asia</v>
          </cell>
          <cell r="BM1708" t="str">
            <v>temperate_nemoral:Europe,Asia,Oceania</v>
          </cell>
          <cell r="BO1708">
            <v>1</v>
          </cell>
          <cell r="BP1708" t="str">
            <v>X</v>
          </cell>
          <cell r="BR1708" t="str">
            <v>RedListCategoryLevel</v>
          </cell>
          <cell r="BT1708">
            <v>1</v>
          </cell>
          <cell r="BW1708" t="str">
            <v>SpreadYearlyIncreaseCalculatedExpansionSpeed</v>
          </cell>
          <cell r="BX1708">
            <v>0</v>
          </cell>
          <cell r="BY1708">
            <v>1</v>
          </cell>
          <cell r="CC1708">
            <v>1</v>
          </cell>
          <cell r="CH1708">
            <v>1</v>
          </cell>
          <cell r="CM1708">
            <v>1</v>
          </cell>
          <cell r="CQ1708">
            <v>1</v>
          </cell>
          <cell r="CU1708">
            <v>1</v>
          </cell>
          <cell r="CX1708">
            <v>0</v>
          </cell>
          <cell r="CY1708">
            <v>1</v>
          </cell>
          <cell r="DB1708">
            <v>0</v>
          </cell>
          <cell r="DC1708" t="str">
            <v>Veitchs edelgran &lt;i&gt;Abies veitchii&lt;/i&gt; er et stort tre fra Japan. Det har frøformering. Frøene har vinge og kan potensielt spre seg over bra avstander. Arten er funnet ved en gård, men det er ingen opplysninger om naturtype.</v>
          </cell>
          <cell r="DD1708" t="str">
            <v>Arten er bare angitt fra Skeie gård i Lunde i VA Sirdal 2015.</v>
          </cell>
          <cell r="DE1708" t="str">
            <v>Arten er trolig innført som prydtre.</v>
          </cell>
          <cell r="DF1708" t="str">
            <v>Arten har svært lite invasjonspotensial foreløpig, med &amp;#233:n forekomst (kort median levetid) og ingen registrert ekspansjon.</v>
          </cell>
          <cell r="DG1708" t="str">
            <v>Ingen kjent negativ økologisk effekt er knyttet til arten.</v>
          </cell>
          <cell r="DH1708" t="str">
            <v>Veitchs edelgran utgjør ingen kjent økologisk risiko.</v>
          </cell>
          <cell r="DI1708">
            <v>0</v>
          </cell>
        </row>
        <row r="1709">
          <cell r="B1709" t="str">
            <v>Picea mariana</v>
          </cell>
          <cell r="C1709" t="str">
            <v>(Mill.) Britton, Sterns &amp; Poggenb.</v>
          </cell>
          <cell r="D1709" t="str">
            <v>svartgran</v>
          </cell>
          <cell r="E1709">
            <v>135381</v>
          </cell>
          <cell r="F1709">
            <v>145603</v>
          </cell>
          <cell r="G1709" t="str">
            <v>ExpertGroups/Karplanter/N</v>
          </cell>
          <cell r="H1709" t="str">
            <v>Karplanter</v>
          </cell>
          <cell r="I1709" t="str">
            <v>Karplanter</v>
          </cell>
          <cell r="J1709" t="str">
            <v>AlienSpecie</v>
          </cell>
          <cell r="N1709">
            <v>1</v>
          </cell>
          <cell r="Q1709">
            <v>1</v>
          </cell>
          <cell r="T1709" t="str">
            <v>NK</v>
          </cell>
          <cell r="U1709">
            <v>1</v>
          </cell>
          <cell r="V1709" t="str">
            <v>1,1</v>
          </cell>
          <cell r="AA1709">
            <v>1968</v>
          </cell>
          <cell r="AB1709" t="str">
            <v>terrestrial</v>
          </cell>
          <cell r="AD1709" t="str">
            <v>origin,unknown</v>
          </cell>
          <cell r="AE1709" t="str">
            <v>no</v>
          </cell>
          <cell r="AF1709" t="str">
            <v>unknown</v>
          </cell>
          <cell r="AG1709">
            <v>2015</v>
          </cell>
          <cell r="AH1709" t="str">
            <v>MR Skodje: Mørkeset</v>
          </cell>
          <cell r="AI1709">
            <v>40</v>
          </cell>
          <cell r="AJ1709" t="str">
            <v>V</v>
          </cell>
          <cell r="AL1709">
            <v>3</v>
          </cell>
          <cell r="AM1709" t="str">
            <v>importDirect</v>
          </cell>
          <cell r="AN1709">
            <v>3</v>
          </cell>
          <cell r="AO1709" t="str">
            <v>introductionNaturalDispersal,introductionReleased,introductionEscaped</v>
          </cell>
          <cell r="AP1709" t="str">
            <v>Mr</v>
          </cell>
          <cell r="AQ1709">
            <v>4</v>
          </cell>
          <cell r="AR1709">
            <v>10</v>
          </cell>
          <cell r="AS1709">
            <v>40</v>
          </cell>
          <cell r="AT1709">
            <v>1</v>
          </cell>
          <cell r="AU1709">
            <v>120</v>
          </cell>
          <cell r="AV1709">
            <v>0</v>
          </cell>
          <cell r="AW1709" t="str">
            <v>Ingen kjent effekt</v>
          </cell>
          <cell r="AX1709" t="str">
            <v>Ingen kjent effekt</v>
          </cell>
          <cell r="BC1709" t="str">
            <v>Ingen kjent effekt</v>
          </cell>
          <cell r="BD1709" t="str">
            <v>Ingen kjent effekt</v>
          </cell>
          <cell r="BE1709" t="str">
            <v>no</v>
          </cell>
          <cell r="BF1709" t="str">
            <v>no</v>
          </cell>
          <cell r="BG1709" t="str">
            <v>V</v>
          </cell>
          <cell r="BK1709" t="str">
            <v>temperate_boreal:NorthAndCentralAmerica|temperate_nemoral:NorthAndCentralAmerica</v>
          </cell>
          <cell r="BM1709" t="str">
            <v>temperate_boreal:Europe,NorthAndCentralAmerica|temperate_nemoral:Europe,NorthAndCentralAmerica</v>
          </cell>
          <cell r="BO1709">
            <v>2</v>
          </cell>
          <cell r="BR1709" t="str">
            <v>RedListCategoryLevel</v>
          </cell>
          <cell r="BT1709">
            <v>1</v>
          </cell>
          <cell r="BW1709" t="str">
            <v>SpreadYearlyIncreaseCalculatedExpansionSpeed</v>
          </cell>
          <cell r="BX1709">
            <v>0</v>
          </cell>
          <cell r="BY1709">
            <v>1</v>
          </cell>
          <cell r="CB1709" t="str">
            <v>T4,T34</v>
          </cell>
          <cell r="CC1709">
            <v>1</v>
          </cell>
          <cell r="CH1709">
            <v>1</v>
          </cell>
          <cell r="CM1709">
            <v>1</v>
          </cell>
          <cell r="CP1709" t="str">
            <v>Kystlynghei</v>
          </cell>
          <cell r="CQ1709">
            <v>1</v>
          </cell>
          <cell r="CU1709">
            <v>1</v>
          </cell>
          <cell r="CX1709">
            <v>0</v>
          </cell>
          <cell r="CY1709">
            <v>1</v>
          </cell>
          <cell r="DB1709">
            <v>0</v>
          </cell>
          <cell r="DC1709" t="str">
            <v>Svartgran&lt;i&gt; Picea mariana&lt;/i&gt; er naturlig hjemmehørende i nordøstlige USA, hele Canada og Alaska. Svartgran er trolig ett av de fire mest hardføre og nøysomme bartrær på den nordlige halvkule (sammen med kvitgran &lt;em&gt;Picea glauca &lt;/em&gt;og to lerkearter), og den danner polar skoggrense (sammen med kvitgran &lt;em&gt;P. glauca&lt;/em&gt;) i hele Nord-Amerika. Svartgran tåler godt både frost og tørke. Den kan dessuten vokse i kalde og næringsfattige skog- og heityper der vår egen gran ikke har noen sjanse, og i tillegg i myr (kvitgran og svartgran er treslagene i amerikansk _x0019_ muskeg_x0019_ ). Arten formerer seg med frø. Frøene har vinge og kan spre seg over svært store avstander, f.eks. med vind over is- og snødekte overflater.&lt;p&gt;&lt;/p&gt;</v>
          </cell>
          <cell r="DD1709" t="str">
            <v>Svartgran er plantet i arboretet i Svinvik i MR Surnadal. Den er brukt som grensemarkering i skog/hei (den vokser langsomt) i MR Skodje Mørkeset, hvor den nå (2015) er i spredning. Den er imidlertid forsøksvis plantet som produksjonsart i flere fylker på Østlandet.</v>
          </cell>
          <cell r="DE1709" t="str">
            <v>Svartgran egner seg lite som skogbruksart, men vi antar spredning fra forsøksplantninger på Østlandet. Den er nok heller ikke importert til landet via gartnerier og lignende.</v>
          </cell>
          <cell r="DF1709" t="str">
            <v>Svartgran har foreløpig et lite invasjonspotensial som en kombinasjon av begrenset median levetid og ingen notert ekspansjon.</v>
          </cell>
          <cell r="DG1709" t="str">
            <v>Arten har ingen kjent negativ økologisk effekt i dag, Men svartgran har, som kvitgran, potensial for å etablere seg i naturtyper langt ut i både kystlynghei og boreal hei, i hele bjørkebeltet i fjellet og i nord, og opp og ut i alpin og arktisk sone som et skoggrense-tre. Den er også eminent egnet til å innta nesten alle typer myr og sumpmark, spesielt på næringsfattig grunn. Den kan dermed føre til fortrengning og strukturendring om den blir tatt i bruk i landet i større skala. Vi kan nesten ikke forestille oss en annen art som vil ha så store virkninger i norsk natur som svartgran, dersom den begynner å etablere og spre seg effektivt.&lt;p&gt;&lt;/p&gt;</v>
          </cell>
          <cell r="DH1709" t="str">
            <v>Svartgran medfører foreløpig ingen kjent økologisk risiko. Dette er imidlertid en art med stort potensial for økologiske effekter, dersom den begynner å spre seg i norsk natur. Effektene vil trolig være størst i lauvskogsområder i fjellet, nord og vest, og kanskje også på myr. Det er en av de meget få fremmede karplantene som kan ha store effekter på myr. Denne arten bør følges med.</v>
          </cell>
          <cell r="DI1709">
            <v>0</v>
          </cell>
        </row>
        <row r="1710">
          <cell r="B1710" t="str">
            <v>Chamaecyparis pisifera</v>
          </cell>
          <cell r="C1710" t="str">
            <v>(Siebold &amp; Zucc.) Endl.</v>
          </cell>
          <cell r="D1710" t="str">
            <v>nålesypress</v>
          </cell>
          <cell r="E1710">
            <v>105175</v>
          </cell>
          <cell r="F1710">
            <v>145522</v>
          </cell>
          <cell r="G1710" t="str">
            <v>ExpertGroups/Karplanter/N</v>
          </cell>
          <cell r="H1710" t="str">
            <v>Karplanter</v>
          </cell>
          <cell r="I1710" t="str">
            <v>Karplanter</v>
          </cell>
          <cell r="J1710" t="str">
            <v>AlienSpecie</v>
          </cell>
          <cell r="N1710">
            <v>1</v>
          </cell>
          <cell r="Q1710">
            <v>1</v>
          </cell>
          <cell r="T1710" t="str">
            <v>NK</v>
          </cell>
          <cell r="U1710">
            <v>1</v>
          </cell>
          <cell r="V1710" t="str">
            <v>1,1</v>
          </cell>
          <cell r="AA1710">
            <v>1999</v>
          </cell>
          <cell r="AB1710" t="str">
            <v>terrestrial</v>
          </cell>
          <cell r="AD1710" t="str">
            <v>unknown</v>
          </cell>
          <cell r="AE1710" t="str">
            <v>no</v>
          </cell>
          <cell r="AF1710" t="str">
            <v>unknown</v>
          </cell>
          <cell r="AI1710">
            <v>30</v>
          </cell>
          <cell r="AJ1710" t="str">
            <v>V</v>
          </cell>
          <cell r="AL1710">
            <v>1</v>
          </cell>
          <cell r="AM1710" t="str">
            <v>importDirect</v>
          </cell>
          <cell r="AN1710">
            <v>2</v>
          </cell>
          <cell r="AO1710" t="str">
            <v>introductionEscaped</v>
          </cell>
          <cell r="AP1710" t="str">
            <v>Bu</v>
          </cell>
          <cell r="AQ1710">
            <v>8</v>
          </cell>
          <cell r="AR1710">
            <v>10</v>
          </cell>
          <cell r="AS1710">
            <v>80</v>
          </cell>
          <cell r="AU1710">
            <v>240</v>
          </cell>
          <cell r="AV1710">
            <v>50</v>
          </cell>
          <cell r="AW1710" t="str">
            <v>Ingen kjent effekt</v>
          </cell>
          <cell r="AX1710" t="str">
            <v>Ingen kjent effekt</v>
          </cell>
          <cell r="BC1710" t="str">
            <v>Ingen kjent effekt</v>
          </cell>
          <cell r="BD1710" t="str">
            <v>Ingen kjent effekt</v>
          </cell>
          <cell r="BE1710" t="str">
            <v>no</v>
          </cell>
          <cell r="BF1710" t="str">
            <v>no</v>
          </cell>
          <cell r="BG1710" t="str">
            <v>V</v>
          </cell>
          <cell r="BK1710" t="str">
            <v>temperate_nemoral:Asia</v>
          </cell>
          <cell r="BM1710" t="str">
            <v>temperate_nemoral:Europe,Asia,Oceania,NorthAndCentralAmerica|subtropic_unspecified:Asia</v>
          </cell>
          <cell r="BO1710">
            <v>1</v>
          </cell>
          <cell r="BP1710" t="str">
            <v>X</v>
          </cell>
          <cell r="BR1710" t="str">
            <v>RedListCategoryLevel</v>
          </cell>
          <cell r="BT1710">
            <v>1</v>
          </cell>
          <cell r="BW1710" t="str">
            <v>SpreadYearlyIncreaseCalculatedExpansionSpeed</v>
          </cell>
          <cell r="BX1710">
            <v>0</v>
          </cell>
          <cell r="BY1710">
            <v>1</v>
          </cell>
          <cell r="CB1710" t="str">
            <v>T1,T39</v>
          </cell>
          <cell r="CC1710">
            <v>1</v>
          </cell>
          <cell r="CH1710">
            <v>1</v>
          </cell>
          <cell r="CM1710">
            <v>1</v>
          </cell>
          <cell r="CQ1710">
            <v>1</v>
          </cell>
          <cell r="CU1710">
            <v>1</v>
          </cell>
          <cell r="CX1710">
            <v>0</v>
          </cell>
          <cell r="CY1710">
            <v>1</v>
          </cell>
          <cell r="DB1710">
            <v>0</v>
          </cell>
          <cell r="DC1710" t="str">
            <v>Nålesypress &lt;i&gt;Chamaecyparis pisifera&lt;/i&gt; er et langsomtvoksende, potensielt meget stort tre (50 m) fra Japan. Arten formerer seg med frø, og frøspredning og spiring av frøplanter er dokumentert utafor plantninger. De frøplantene som er observert, vokste i bergsprekk og sprekk i mur.</v>
          </cell>
          <cell r="DD1710" t="str">
            <v>Arten er bare kjent i norsk natur fra to lokaliteter i Bu Drammen 2014: Grams vei på Danvik (sprekk i mur) og Røyseplassen på Konnerud (sprekk i berg).</v>
          </cell>
          <cell r="DE1710" t="str">
            <v>Arten er innført som prydtre og sprer seg med frø ut i naturen.</v>
          </cell>
          <cell r="DF1710" t="str">
            <v>Invasjonspotensialet vurderes til lite, med kort (med usikkerhet til begrenset) median levetid og foreløpig ingen ekspansjon. Framtidig utvikling kan ikke anslås på grunn av for tynt datagrunnlag.</v>
          </cell>
          <cell r="DG1710" t="str">
            <v>Ingen kjent negativ økologisk effekt er knyttet til arten.</v>
          </cell>
          <cell r="DH1710" t="str">
            <v>Nålesypress vurderes til ingen kjent økologisk risiko. Arten er i ferd med å spre seg ut i norsk natur, men utgjør neppe noe økologisk problem i nær framtid: til det er generasjonstiden for lang.</v>
          </cell>
          <cell r="DI1710">
            <v>0</v>
          </cell>
        </row>
        <row r="1711">
          <cell r="B1711" t="str">
            <v>Cotoneaster acutifolius</v>
          </cell>
          <cell r="C1711" t="str">
            <v>Turcz.</v>
          </cell>
          <cell r="E1711">
            <v>145686</v>
          </cell>
          <cell r="F1711">
            <v>162940</v>
          </cell>
          <cell r="G1711" t="str">
            <v>ExpertGroups/Karplanter/N</v>
          </cell>
          <cell r="H1711" t="str">
            <v>Karplanter</v>
          </cell>
          <cell r="I1711" t="str">
            <v>Karplanter</v>
          </cell>
          <cell r="J1711" t="str">
            <v>AlienSpecie</v>
          </cell>
          <cell r="N1711">
            <v>1</v>
          </cell>
          <cell r="Q1711">
            <v>1</v>
          </cell>
          <cell r="T1711" t="str">
            <v>NK</v>
          </cell>
          <cell r="U1711">
            <v>1</v>
          </cell>
          <cell r="V1711" t="str">
            <v>1,1</v>
          </cell>
          <cell r="AA1711">
            <v>2002</v>
          </cell>
          <cell r="AB1711" t="str">
            <v>terrestrial</v>
          </cell>
          <cell r="AD1711" t="str">
            <v>unknown</v>
          </cell>
          <cell r="AE1711" t="str">
            <v>no</v>
          </cell>
          <cell r="AF1711" t="str">
            <v>unknown</v>
          </cell>
          <cell r="AI1711">
            <v>15</v>
          </cell>
          <cell r="AK1711" t="str">
            <v>V</v>
          </cell>
          <cell r="AL1711">
            <v>1</v>
          </cell>
          <cell r="AM1711" t="str">
            <v>importDirect</v>
          </cell>
          <cell r="AN1711">
            <v>1</v>
          </cell>
          <cell r="AO1711" t="str">
            <v>introductionEscaped</v>
          </cell>
          <cell r="AP1711" t="str">
            <v>OsA</v>
          </cell>
          <cell r="AQ1711">
            <v>8</v>
          </cell>
          <cell r="AR1711">
            <v>10</v>
          </cell>
          <cell r="AS1711">
            <v>80</v>
          </cell>
          <cell r="AU1711">
            <v>160</v>
          </cell>
          <cell r="AV1711">
            <v>0</v>
          </cell>
          <cell r="AW1711" t="str">
            <v>Ingen kjent effekt</v>
          </cell>
          <cell r="AX1711" t="str">
            <v>Ingen kjent effekt</v>
          </cell>
          <cell r="BC1711" t="str">
            <v>Ingen kjent effekt</v>
          </cell>
          <cell r="BD1711" t="str">
            <v>Ingen kjent effekt</v>
          </cell>
          <cell r="BE1711" t="str">
            <v>no</v>
          </cell>
          <cell r="BF1711" t="str">
            <v>no</v>
          </cell>
          <cell r="BK1711" t="str">
            <v>temperate_nemoral:Asia</v>
          </cell>
          <cell r="BM1711" t="str">
            <v>temperate_nemoral:Europe,Asia,NorthAndCentralAmerica</v>
          </cell>
          <cell r="BO1711">
            <v>1</v>
          </cell>
          <cell r="BR1711" t="str">
            <v>RedListCategoryLevel</v>
          </cell>
          <cell r="BT1711">
            <v>1</v>
          </cell>
          <cell r="BW1711" t="str">
            <v>SpreadYearlyIncreaseCalculatedExpansionSpeed</v>
          </cell>
          <cell r="BX1711">
            <v>0</v>
          </cell>
          <cell r="BY1711">
            <v>1</v>
          </cell>
          <cell r="CB1711" t="str">
            <v>T4-C-4</v>
          </cell>
          <cell r="CC1711">
            <v>1</v>
          </cell>
          <cell r="CH1711">
            <v>1</v>
          </cell>
          <cell r="CM1711">
            <v>1</v>
          </cell>
          <cell r="CQ1711">
            <v>1</v>
          </cell>
          <cell r="CU1711">
            <v>1</v>
          </cell>
          <cell r="CX1711">
            <v>0</v>
          </cell>
          <cell r="CY1711">
            <v>1</v>
          </cell>
          <cell r="DB1711">
            <v>0</v>
          </cell>
          <cell r="DC1711" t="str">
            <v>Spissmispel &lt;i&gt;Cotoneaster acutifolius&lt;/i&gt; er en middels langlevd busk fra Mongolia og Nord-Kina. Den formerer seg aseksuelt med frø. Fruktene (bæreplene) spises av fugl som skiter ut kjernene. &amp;#201:n busk er nok til å starte en reproduserende bestand. Arten er funnet i lågurtskog på kalkgrunn.</v>
          </cell>
          <cell r="DD1711" t="str">
            <v>Spissmispel ble funnet for første gang som forvillet i Norge på norddelen av Malmøya i Oslo i 2002. Eneste andre dokumenterte funn er gjort på Langøyene i Ak Nesodden i 2013. I begge tilfeller dreier det seg om enkeltbusker, men disse vil trolig starte bestandsdannelse i norsk natur. Det er trolig at arten er oversett, og den kan være funnet mange andre steder og også tidligere. Fryer &amp; Hylm&amp;#246: (2009) peker imidlertid på at den er sjelden i kultur.</v>
          </cell>
          <cell r="DE1711" t="str">
            <v>Arten er innført som hagebusk og sprer seg ut fra hager med fugl.</v>
          </cell>
          <cell r="DF1711" t="str">
            <v>Invasjonspotensialet er lite, med minste skår på både median levetid og ekspansjonshastighet. Arten har ikke reproduserende bestand i norsk natur foreløpig.</v>
          </cell>
          <cell r="DG1711" t="str">
            <v>Ingen kjent negativ økologisk effekt er knyttet til arten, foreløpig.</v>
          </cell>
          <cell r="DH1711" t="str">
            <v>Spissmispel vurderes til ingen kjent økologisk risiko. Arten angis av Fryer &amp; Hylm&amp;#246: (2009) å være sjelden dyrket, og det er usikkert om det norske materialet er korrekt identifisert. Arten står nær blankmispel &lt;i&gt;C. lucidus&lt;/i&gt;, den vanligste av dyrkete og forvillete mispler i Norge. På grunn av antatt lite dyrkning utgjør den neppe noen trussel i norsk natur.</v>
          </cell>
          <cell r="DI1711">
            <v>1</v>
          </cell>
        </row>
        <row r="1712">
          <cell r="B1712" t="str">
            <v>Crocus chrysanthus</v>
          </cell>
          <cell r="C1712" t="str">
            <v>(Herb.) Herb.</v>
          </cell>
          <cell r="D1712" t="str">
            <v>begerkrokus</v>
          </cell>
          <cell r="E1712">
            <v>85601</v>
          </cell>
          <cell r="F1712">
            <v>128722</v>
          </cell>
          <cell r="G1712" t="str">
            <v>ExpertGroups/Karplanter/N</v>
          </cell>
          <cell r="H1712" t="str">
            <v>Karplanter</v>
          </cell>
          <cell r="I1712" t="str">
            <v>Karplanter</v>
          </cell>
          <cell r="J1712" t="str">
            <v>AlienSpecie</v>
          </cell>
          <cell r="N1712">
            <v>1</v>
          </cell>
          <cell r="Q1712">
            <v>1</v>
          </cell>
          <cell r="T1712" t="str">
            <v>NK</v>
          </cell>
          <cell r="U1712">
            <v>1</v>
          </cell>
          <cell r="V1712" t="str">
            <v>1,1</v>
          </cell>
          <cell r="X1712">
            <v>1</v>
          </cell>
          <cell r="Y1712">
            <v>1</v>
          </cell>
          <cell r="Z1712">
            <v>1</v>
          </cell>
          <cell r="AA1712">
            <v>2005</v>
          </cell>
          <cell r="AB1712" t="str">
            <v>terrestrial</v>
          </cell>
          <cell r="AD1712" t="str">
            <v>unknown</v>
          </cell>
          <cell r="AE1712" t="str">
            <v>yes</v>
          </cell>
          <cell r="AF1712" t="str">
            <v>unknown</v>
          </cell>
          <cell r="AG1712">
            <v>2005</v>
          </cell>
          <cell r="AH1712" t="str">
            <v>Tr Tromsø: Tomasjordnes - Myrland</v>
          </cell>
          <cell r="AI1712">
            <v>5</v>
          </cell>
          <cell r="AJ1712" t="str">
            <v>V</v>
          </cell>
          <cell r="AL1712">
            <v>1</v>
          </cell>
          <cell r="AM1712" t="str">
            <v>importDirect</v>
          </cell>
          <cell r="AN1712">
            <v>3</v>
          </cell>
          <cell r="AO1712" t="str">
            <v>introductionEscaped</v>
          </cell>
          <cell r="AP1712" t="str">
            <v>St,Tr</v>
          </cell>
          <cell r="AQ1712">
            <v>8</v>
          </cell>
          <cell r="AR1712">
            <v>10</v>
          </cell>
          <cell r="AS1712">
            <v>80</v>
          </cell>
          <cell r="AU1712">
            <v>120</v>
          </cell>
          <cell r="AV1712">
            <v>100</v>
          </cell>
          <cell r="AW1712" t="str">
            <v>Ingen kjent effekt</v>
          </cell>
          <cell r="AX1712" t="str">
            <v>Ingen kjent effekt</v>
          </cell>
          <cell r="BC1712" t="str">
            <v>Ingen kjent effekt</v>
          </cell>
          <cell r="BD1712" t="str">
            <v>Ingen kjent effekt</v>
          </cell>
          <cell r="BE1712" t="str">
            <v>no</v>
          </cell>
          <cell r="BF1712" t="str">
            <v>no</v>
          </cell>
          <cell r="BK1712" t="str">
            <v>temperate_nemoral:Europe,Asia|subtropic_mediterranean:Europe,Asia</v>
          </cell>
          <cell r="BM1712" t="str">
            <v>temperate_nemoral:Europe,Asia|subtropic_mediterranean:Europe,Asia</v>
          </cell>
          <cell r="BO1712">
            <v>2</v>
          </cell>
          <cell r="BQ1712" t="str">
            <v>X</v>
          </cell>
          <cell r="BR1712" t="str">
            <v>RedListCategoryLevel</v>
          </cell>
          <cell r="BT1712">
            <v>1</v>
          </cell>
          <cell r="BW1712" t="str">
            <v>SpreadYearlyIncreaseCalculatedExpansionSpeed</v>
          </cell>
          <cell r="BX1712">
            <v>0</v>
          </cell>
          <cell r="BY1712">
            <v>1</v>
          </cell>
          <cell r="CB1712" t="str">
            <v>T42,T35</v>
          </cell>
          <cell r="CC1712">
            <v>1</v>
          </cell>
          <cell r="CH1712">
            <v>1</v>
          </cell>
          <cell r="CM1712">
            <v>1</v>
          </cell>
          <cell r="CQ1712">
            <v>1</v>
          </cell>
          <cell r="CU1712">
            <v>1</v>
          </cell>
          <cell r="CX1712">
            <v>0</v>
          </cell>
          <cell r="CY1712">
            <v>1</v>
          </cell>
          <cell r="DB1712">
            <v>0</v>
          </cell>
          <cell r="DC1712" t="str">
            <v>Begerkrokus &lt;i&gt;Crocus chrysanthus&lt;/i&gt; er en flerårig urt fra Balkan og Tyrkia. Den formerer seg vegetativt med sideknoller og kan trolig også frøformere seg, sjøl om dette ennå ikke er påvist i Norge. Foreløpig er den bare funnet spredt ut i en park og på jordhaug ved en vei, det siste sikkert som resultat av utkast.</v>
          </cell>
          <cell r="DD1712" t="str">
            <v>&lt;p&gt;Begerkrokus er trolig ny i kultur og er bare sikkert påvist forvillet to steder på 2000-tallet: Tr Tromsø 2005 og ST Trondheim 2008. Den formerer seg i Norge - vegetativt ved deling av knoller og trolig også med frø - men den har foreløpig ikke vist tegn til å spre seg fra etableringsstedene.&lt;/p&gt;</v>
          </cell>
          <cell r="DE1712" t="str">
            <v>Arten er innført som hageplante og utvokst fra dyrkning og utkastet.</v>
          </cell>
          <cell r="DF1712" t="str">
            <v>Invasjonspotensialet er lite, med begrenset median levetid og ingen ekspansjon. Arten formerer seg knapt effektivt i norsk natur foreløpig, og om den får bedre formering (med frø), vil den likevel øke langsomt.</v>
          </cell>
          <cell r="DG1712" t="str">
            <v>Ingen kjent negativ økologisk effekt er knyttet til arten.</v>
          </cell>
          <cell r="DH1712" t="str">
            <v>&lt;p&gt;Begerkrokus vurderes til ingen kjent økologisk risiko. Arten har stabil forekomst i Norge (frøreproduksjon eller vegetativ reproduksjon).&lt;/p&gt;</v>
          </cell>
          <cell r="DI1712">
            <v>0</v>
          </cell>
        </row>
        <row r="1713">
          <cell r="B1713" t="str">
            <v>Pulsatilla vulgaris</v>
          </cell>
          <cell r="C1713" t="str">
            <v>Mill.</v>
          </cell>
          <cell r="D1713" t="str">
            <v>stor kubjelle</v>
          </cell>
          <cell r="E1713">
            <v>136104</v>
          </cell>
          <cell r="F1713">
            <v>103135</v>
          </cell>
          <cell r="G1713" t="str">
            <v>ExpertGroups/Karplanter/N</v>
          </cell>
          <cell r="H1713" t="str">
            <v>Karplanter</v>
          </cell>
          <cell r="I1713" t="str">
            <v>Karplanter</v>
          </cell>
          <cell r="J1713" t="str">
            <v>AlienSpecie</v>
          </cell>
          <cell r="N1713">
            <v>2</v>
          </cell>
          <cell r="O1713" t="str">
            <v>V</v>
          </cell>
          <cell r="Q1713">
            <v>1</v>
          </cell>
          <cell r="T1713" t="str">
            <v>LO</v>
          </cell>
          <cell r="U1713">
            <v>2</v>
          </cell>
          <cell r="V1713" t="str">
            <v>2AB,1</v>
          </cell>
          <cell r="W1713" t="str">
            <v>NK</v>
          </cell>
          <cell r="X1713">
            <v>1</v>
          </cell>
          <cell r="Y1713">
            <v>1</v>
          </cell>
          <cell r="Z1713">
            <v>1</v>
          </cell>
          <cell r="AA1713">
            <v>1991</v>
          </cell>
          <cell r="AB1713" t="str">
            <v>terrestrial</v>
          </cell>
          <cell r="AD1713" t="str">
            <v>unknown</v>
          </cell>
          <cell r="AE1713" t="str">
            <v>yes</v>
          </cell>
          <cell r="AF1713" t="str">
            <v>unknown</v>
          </cell>
          <cell r="AI1713">
            <v>5</v>
          </cell>
          <cell r="AJ1713" t="str">
            <v>V</v>
          </cell>
          <cell r="AL1713">
            <v>1</v>
          </cell>
          <cell r="AM1713" t="str">
            <v>importDirect</v>
          </cell>
          <cell r="AN1713">
            <v>3</v>
          </cell>
          <cell r="AO1713" t="str">
            <v>introductionEscaped,spreadNaturalDispersal</v>
          </cell>
          <cell r="AP1713" t="str">
            <v>He,Bu,Te,Ro</v>
          </cell>
          <cell r="AQ1713">
            <v>20</v>
          </cell>
          <cell r="AR1713">
            <v>4</v>
          </cell>
          <cell r="AS1713">
            <v>80</v>
          </cell>
          <cell r="AT1713">
            <v>54000</v>
          </cell>
          <cell r="AU1713">
            <v>120</v>
          </cell>
          <cell r="AV1713">
            <v>80</v>
          </cell>
          <cell r="AW1713" t="str">
            <v>Ingen kjent effekt</v>
          </cell>
          <cell r="AX1713" t="str">
            <v>Ingen kjent effekt</v>
          </cell>
          <cell r="BC1713" t="str">
            <v>Ingen kjent effekt</v>
          </cell>
          <cell r="BD1713" t="str">
            <v>Ingen kjent effekt</v>
          </cell>
          <cell r="BE1713" t="str">
            <v>no</v>
          </cell>
          <cell r="BF1713" t="str">
            <v>no</v>
          </cell>
          <cell r="BG1713" t="str">
            <v>V</v>
          </cell>
          <cell r="BK1713" t="str">
            <v>temperate_nemoral:Europe</v>
          </cell>
          <cell r="BM1713" t="str">
            <v>temperate_nemoral:Europe</v>
          </cell>
          <cell r="BO1713">
            <v>2</v>
          </cell>
          <cell r="BQ1713" t="str">
            <v>X</v>
          </cell>
          <cell r="BR1713" t="str">
            <v>RedListCategoryLevel</v>
          </cell>
          <cell r="BT1713">
            <v>2</v>
          </cell>
          <cell r="BV1713" t="str">
            <v>X</v>
          </cell>
          <cell r="BW1713" t="str">
            <v>SpreadYearlyIncreaseCalculatedExpansionSpeed</v>
          </cell>
          <cell r="BX1713">
            <v>73.040000000000006</v>
          </cell>
          <cell r="BY1713">
            <v>1</v>
          </cell>
          <cell r="CB1713" t="str">
            <v>T35,T4-C-4,T40</v>
          </cell>
          <cell r="CC1713">
            <v>1</v>
          </cell>
          <cell r="CH1713">
            <v>1</v>
          </cell>
          <cell r="CM1713">
            <v>1</v>
          </cell>
          <cell r="CQ1713">
            <v>1</v>
          </cell>
          <cell r="CU1713">
            <v>1</v>
          </cell>
          <cell r="CX1713">
            <v>0</v>
          </cell>
          <cell r="CY1713">
            <v>1</v>
          </cell>
          <cell r="DB1713">
            <v>0</v>
          </cell>
          <cell r="DC1713" t="str">
            <v>&lt;p&gt;Stor kubjølle &lt;em&gt;Pulsatilla vulgaris &lt;/em&gt;er en fler&amp;#168:rig urt hjemlig i store deler av Mellom-Europa og Sør-Skandinavia. Den har seksuell frøformering. Fruktene spres med vind. Arten har potensial for å reprodusere i Norge i rimelig framtid. Arten reproduserer nord til norddelen av Jylland, G&amp;#246:teborg-området og Uppland, på høyde med Oslo, men har ikke kjent stabil forekomst i naturen i Norge (ennå). &lt;/p&gt;</v>
          </cell>
          <cell r="DD1713" t="str">
            <v>&lt;p&gt;I Norge er stor kubjølle foreløpig bare funnet som unnsluppet fra hager, i Te Porsgrunn: Brevik, Sylterøya, "i veikant utenfor hage (forvillet?), noen få blomsterstander" i 1998, i Ro Time: Bryne sentrum, "ødetomt, gml. gartneritomt" i 2004 og 2005, Bu Hole 1991 (kalkfuruskog) og 2009, Drammen: Konnerud (gatekant) 2014, og He Stange: Skjelve 2015. Det finnes &amp;#233:n eldre rapport fra He Folldal 1991, men helt uten opplysninger, og &amp;#233:n fra samme år fra Bu Hole om en mulig forvilling. Sjøl om arten skulle få reproduserende bestand i naturen i Norge, er det liten grunn til å håpe på noen ekspansjon. Arten har vært dyrket i norske hager i lang tid uten at noe særlig har hendt.&lt;/p&gt;</v>
          </cell>
          <cell r="DE1713" t="str">
            <v>Stor kubjølle dyrkes i hager og spres med frø.</v>
          </cell>
          <cell r="DF1713" t="str">
            <v>Invasjonspotensialet er begrenset, med usikkerhet til lite, som en kombinasjon av begrenset (til kort) median levetid og begrenset (til låg) ekspansjonshastighet.</v>
          </cell>
          <cell r="DG1713" t="str">
            <v>Arten har ingen kjente negative økologiske effekter.</v>
          </cell>
          <cell r="DH1713" t="str">
            <v>&lt;p&gt;Stor kubjølle vurderes til låg økologisk risiko, med usikkerhet til ingen risiko, og bare på grunn av invasjonspotensialet.&lt;/p&gt;</v>
          </cell>
          <cell r="DI1713">
            <v>0</v>
          </cell>
        </row>
        <row r="1714">
          <cell r="B1714" t="str">
            <v>Vicia tenuifolia</v>
          </cell>
          <cell r="C1714" t="str">
            <v>Roth</v>
          </cell>
          <cell r="D1714" t="str">
            <v>duftvikke</v>
          </cell>
          <cell r="E1714">
            <v>138755</v>
          </cell>
          <cell r="F1714">
            <v>102117</v>
          </cell>
          <cell r="G1714" t="str">
            <v>ExpertGroups/Karplanter/N</v>
          </cell>
          <cell r="H1714" t="str">
            <v>Karplanter</v>
          </cell>
          <cell r="I1714" t="str">
            <v>Karplanter</v>
          </cell>
          <cell r="J1714" t="str">
            <v>AlienSpecie</v>
          </cell>
          <cell r="N1714">
            <v>1</v>
          </cell>
          <cell r="Q1714">
            <v>1</v>
          </cell>
          <cell r="T1714" t="str">
            <v>NK</v>
          </cell>
          <cell r="U1714">
            <v>1</v>
          </cell>
          <cell r="V1714" t="str">
            <v>1,1</v>
          </cell>
          <cell r="X1714">
            <v>2</v>
          </cell>
          <cell r="Y1714">
            <v>3</v>
          </cell>
          <cell r="Z1714">
            <v>1</v>
          </cell>
          <cell r="AA1714">
            <v>1907</v>
          </cell>
          <cell r="AB1714" t="str">
            <v>terrestrial</v>
          </cell>
          <cell r="AD1714" t="str">
            <v>origin,unknown</v>
          </cell>
          <cell r="AE1714" t="str">
            <v>yes</v>
          </cell>
          <cell r="AF1714" t="str">
            <v>unknown</v>
          </cell>
          <cell r="AG1714">
            <v>1908</v>
          </cell>
          <cell r="AH1714" t="str">
            <v>Te Skien: Gjerpen (siloen på Bøle)</v>
          </cell>
          <cell r="AI1714">
            <v>5</v>
          </cell>
          <cell r="AJ1714" t="str">
            <v>V</v>
          </cell>
          <cell r="AN1714">
            <v>2</v>
          </cell>
          <cell r="AO1714" t="str">
            <v>spreadNaturalDispersal,introductionTransportpollution</v>
          </cell>
          <cell r="AP1714" t="str">
            <v>Øs,OsA,Ve,Te,Va,Ro,Ho</v>
          </cell>
          <cell r="AQ1714">
            <v>36</v>
          </cell>
          <cell r="AR1714">
            <v>2</v>
          </cell>
          <cell r="AS1714">
            <v>72</v>
          </cell>
          <cell r="AT1714">
            <v>53100</v>
          </cell>
          <cell r="AU1714">
            <v>72</v>
          </cell>
          <cell r="AV1714">
            <v>100</v>
          </cell>
          <cell r="AW1714" t="str">
            <v>Ingen kjent effekt</v>
          </cell>
          <cell r="AX1714" t="str">
            <v>Ingen kjent effekt</v>
          </cell>
          <cell r="BC1714" t="str">
            <v>Ingen kjent effekt</v>
          </cell>
          <cell r="BD1714" t="str">
            <v>Ingen kjent effekt</v>
          </cell>
          <cell r="BE1714" t="str">
            <v>no</v>
          </cell>
          <cell r="BF1714" t="str">
            <v>no</v>
          </cell>
          <cell r="BG1714" t="str">
            <v>V</v>
          </cell>
          <cell r="BK1714" t="str">
            <v>temperate_nemoral:Europe,Asia|temperate_dry:Europe,Asia|subtropic_mediterranean:Europe,Asia,Africa</v>
          </cell>
          <cell r="BM1714" t="str">
            <v>temperate_nemoral:Europe,Asia,NorthAndCentralAmerica|temperate_dry:Europe,Asia|subtropic_unspecified:Oceania|subtropic_mediterranean:Europe,Asia,Africa</v>
          </cell>
          <cell r="BO1714">
            <v>2</v>
          </cell>
          <cell r="BR1714" t="str">
            <v>RedListCategoryLevel</v>
          </cell>
          <cell r="BT1714">
            <v>1</v>
          </cell>
          <cell r="BW1714" t="str">
            <v>SpreadYearlyIncreaseCalculatedExpansionSpeed</v>
          </cell>
          <cell r="BX1714">
            <v>0</v>
          </cell>
          <cell r="BY1714">
            <v>1</v>
          </cell>
          <cell r="CB1714" t="str">
            <v>T35,T39,T40</v>
          </cell>
          <cell r="CC1714">
            <v>1</v>
          </cell>
          <cell r="CH1714">
            <v>1</v>
          </cell>
          <cell r="CM1714">
            <v>1</v>
          </cell>
          <cell r="CQ1714">
            <v>1</v>
          </cell>
          <cell r="CU1714">
            <v>1</v>
          </cell>
          <cell r="CX1714">
            <v>0</v>
          </cell>
          <cell r="CY1714">
            <v>1</v>
          </cell>
          <cell r="DB1714">
            <v>0</v>
          </cell>
          <cell r="DC1714" t="str">
            <v>Duftvikke &lt;i&gt;Vicia tenuifolia&lt;/i&gt; er en flerårig, langlevd urt med noe klonal vekst med jordstengler. Den blomstrer rikelig og setter frø i Norge, men uten særlig effektiv spredning.</v>
          </cell>
          <cell r="DD1714" t="str">
            <v>&lt;p&gt;Duftvikke&lt;em&gt; &lt;/em&gt;ble først dokumentert i 1907 i VA Vennesla. Året etter ble den funnet i Te Skien ved Gjerpen kornsilo hvor den synes å være etablert med reproduserende populasjon i hvert fall fram til 2015. Den er her gjenfunnet i en årrekke (1908, 1968, 1971, 1974, 1986, 1987, 2014, 2015), men det er først med herbarieetikett knyttet til belagt funn i 1971 at den tydelig angis som "naturalisert på stedet". Vi setter likevel første etablering til samme år som den først ble dokumentert fra denne lokaliteten. Arten er innført ved møller og finnes på ulike typer skrotemark. Det er relativt få funn av arten opp gjennom historien. Av de 16 forekomstene som totalt er påvist, er trolig bare et fåtall aktuelle. Vi har derfor satt mørketall nokså lågt.&lt;/p&gt;</v>
          </cell>
          <cell r="DE1714" t="str">
            <v>Arten er innført som forurensning i grasfrø og korn. Frøspredning er eneste effektive spredningsmåte for denne arten, og den synes bare fungere svært lokalt. Trolig skyldes alle norske forekomster, både de gjenværende og slike som har forsvunnet, separate innførsler.</v>
          </cell>
          <cell r="DF1714" t="str">
            <v>Invasjonspotensialet er lite, med begrenset median levetid og ingen (eller heller negativ) ekspansjon.</v>
          </cell>
          <cell r="DG1714" t="str">
            <v>Det er ingen kjente negative økologiske effekter knyttet til arten.</v>
          </cell>
          <cell r="DH1714" t="str">
            <v>&lt;p&gt;Duftvikke vurderes til ingen kjent økologisk risiko.&lt;/p&gt;</v>
          </cell>
          <cell r="DI1714">
            <v>0</v>
          </cell>
        </row>
        <row r="1715">
          <cell r="B1715" t="str">
            <v>Clematis vitalba</v>
          </cell>
          <cell r="C1715" t="str">
            <v>L.</v>
          </cell>
          <cell r="D1715" t="str">
            <v>tysk klematis</v>
          </cell>
          <cell r="E1715">
            <v>131879</v>
          </cell>
          <cell r="F1715">
            <v>103105</v>
          </cell>
          <cell r="G1715" t="str">
            <v>ExpertGroups/Karplanter/N</v>
          </cell>
          <cell r="H1715" t="str">
            <v>Karplanter</v>
          </cell>
          <cell r="I1715" t="str">
            <v>Karplanter</v>
          </cell>
          <cell r="J1715" t="str">
            <v>AlienSpecie</v>
          </cell>
          <cell r="N1715">
            <v>2</v>
          </cell>
          <cell r="P1715" t="str">
            <v>V</v>
          </cell>
          <cell r="Q1715">
            <v>1</v>
          </cell>
          <cell r="T1715" t="str">
            <v>LO</v>
          </cell>
          <cell r="U1715">
            <v>2</v>
          </cell>
          <cell r="V1715" t="str">
            <v>2AB,1</v>
          </cell>
          <cell r="X1715">
            <v>3</v>
          </cell>
          <cell r="Y1715">
            <v>4</v>
          </cell>
          <cell r="Z1715">
            <v>1</v>
          </cell>
          <cell r="AA1715">
            <v>1918</v>
          </cell>
          <cell r="AB1715" t="str">
            <v>terrestrial</v>
          </cell>
          <cell r="AD1715" t="str">
            <v>unknown</v>
          </cell>
          <cell r="AE1715" t="str">
            <v>yes</v>
          </cell>
          <cell r="AF1715" t="str">
            <v>unknown</v>
          </cell>
          <cell r="AG1715">
            <v>1918</v>
          </cell>
          <cell r="AH1715" t="str">
            <v>Ho Osterøy: Haus, prestegardshagen</v>
          </cell>
          <cell r="AI1715">
            <v>10</v>
          </cell>
          <cell r="AJ1715" t="str">
            <v>V</v>
          </cell>
          <cell r="AL1715">
            <v>2</v>
          </cell>
          <cell r="AM1715" t="str">
            <v>importDirect</v>
          </cell>
          <cell r="AN1715">
            <v>2</v>
          </cell>
          <cell r="AO1715" t="str">
            <v>introductionEscaped</v>
          </cell>
          <cell r="AP1715" t="str">
            <v>OsA,Ho</v>
          </cell>
          <cell r="AQ1715">
            <v>12</v>
          </cell>
          <cell r="AR1715">
            <v>5</v>
          </cell>
          <cell r="AS1715">
            <v>60</v>
          </cell>
          <cell r="AT1715">
            <v>1500</v>
          </cell>
          <cell r="AU1715">
            <v>120</v>
          </cell>
          <cell r="AV1715">
            <v>30</v>
          </cell>
          <cell r="AW1715" t="str">
            <v>Ingen kjent effekt</v>
          </cell>
          <cell r="AX1715" t="str">
            <v>Ingen kjent effekt</v>
          </cell>
          <cell r="BC1715" t="str">
            <v>Ingen kjent effekt</v>
          </cell>
          <cell r="BD1715" t="str">
            <v>Ingen kjent effekt</v>
          </cell>
          <cell r="BE1715" t="str">
            <v>no</v>
          </cell>
          <cell r="BF1715" t="str">
            <v>no</v>
          </cell>
          <cell r="BG1715" t="str">
            <v>V</v>
          </cell>
          <cell r="BK1715" t="str">
            <v>temperate_nemoral:Europe,Asia|subtropic_mediterranean:Europe,Asia,Africa</v>
          </cell>
          <cell r="BM1715" t="str">
            <v>temperate_nemoral:Europe,Asia,Oceania,NorthAndCentralAmerica|subtropic_mediterranean:Europe,Asia,Africa,Oceania,NorthAndCentralAmerica</v>
          </cell>
          <cell r="BO1715">
            <v>2</v>
          </cell>
          <cell r="BP1715" t="str">
            <v>X</v>
          </cell>
          <cell r="BR1715" t="str">
            <v>RedListCategoryLevel</v>
          </cell>
          <cell r="BT1715">
            <v>2</v>
          </cell>
          <cell r="BU1715" t="str">
            <v>X</v>
          </cell>
          <cell r="BW1715" t="str">
            <v>SpreadYearlyIncreaseCalculatedExpansionSpeed</v>
          </cell>
          <cell r="BX1715">
            <v>110.62</v>
          </cell>
          <cell r="BY1715">
            <v>1</v>
          </cell>
          <cell r="CB1715" t="str">
            <v>T4,T1-C-6,T42,T43</v>
          </cell>
          <cell r="CC1715">
            <v>1</v>
          </cell>
          <cell r="CH1715">
            <v>1</v>
          </cell>
          <cell r="CM1715">
            <v>1</v>
          </cell>
          <cell r="CQ1715">
            <v>1</v>
          </cell>
          <cell r="CU1715">
            <v>1</v>
          </cell>
          <cell r="CX1715">
            <v>0</v>
          </cell>
          <cell r="CY1715">
            <v>1</v>
          </cell>
          <cell r="DB1715">
            <v>0</v>
          </cell>
          <cell r="DC1715" t="str">
            <v>Tysk klematis &lt;i&gt;Clematis vitalba &lt;/i&gt;er en langlevd klatrebusk med svært stor formering med frø. Fruktene har sveveapparat og spres over middels distander (kanskje km) med vind. Arten dyrkes i nokså lite omfang som prydbusk, og mest i nyere tid. Den er foreløpig bare funnet i byer og svært nær gårder, men erfaringene fra der den kommer (Mellom-Europa) og fra naboland der den er naturalisert (Øst-Sverige) tilsier at den kan bli ganske ekspansiv i skogkanter og kratt. Den har ikke evne til å formere seg i tett, mørk skog, men er ett av de mest markante elementene i kratt og skogkanter i hele Mellom-Europa.</v>
          </cell>
          <cell r="DD1715" t="str">
            <v>&lt;p&gt;Tysk klematis er - foruten vår hjemlige skogranke &lt;em&gt;C. sibirica &lt;/em&gt;- den &lt;em&gt;Clematis&lt;/em&gt;-arten som går lengst nord i Europa som hjemlig, til Nord-Tyskland. Den er en hardfør art, men i Norge mest i kyststrøk. Den er er påvist forvillet fire steder: Ho Osterøy: Haus "under berget ved prestegardshagen, forvillet" fra 1918 og framover: Oslo: Nordstrand 1928, ikke påvist senere: Ak Asker: Sem 2002 og 2008, effektivt forvillet: og Oslo: Sofienberg 2008, meget effektivt frøspredt fra Botanisk hage på Tøyen ut i hagene rundt. Arten har potensial for å innta krattskog i bynære områder sørpå.&lt;/p&gt;</v>
          </cell>
          <cell r="DE1715" t="str">
            <v>Arten er innført hageplante og med stor evne til frøspredning ut i naturen rundt.</v>
          </cell>
          <cell r="DF1715" t="str">
            <v>Invasjonspotensialet er begrenset, med usikkerhet til moderat, en kombinasjon av begrenset (til moderat) median levetid og begrenset (til moderat) ekspansjonshastighet. Invasjonspotensialet er ikke helt realisert i Norge foreløpig. Ut fra erfaringer fra Øst-Sverige kan dette bli en ganske ekspansiv art.</v>
          </cell>
          <cell r="DG1715" t="str">
            <v>Foreløpig er ingen kjent negativ økologisk effekt knyttet til arten, men arten kan gjøre mye av seg i skogkanter og kratt.</v>
          </cell>
          <cell r="DH1715" t="str">
            <v>&lt;p&gt;Tysk klematis vurderes til låg økologisk risiko, og bare på grunn av invasjonspotensialet (foreløpig). Arten har de siste 15-20 årene vist en enorm formeringsevne i Botanisk hage i Oslo der den har overvokst store furuer og andre trær, produserer titusenvis av frukter, og sprer dem over til hagene i hele strøket rundt Botanisk hage. Denne arten har opplagt et stort potensial i de sørlige delene av Norge, bare den får tid nok på seg. Det er mer tvilsomt om den vil ha noen negativ (eller positiv) økologisk effekt innen rimelig framtid. Arten ble vurdert til potensielt høg risiko i 2012, men på basis av en annen beregningsmåte for invasjonspotensialet.&lt;br/&gt;&lt;/p&gt;</v>
          </cell>
          <cell r="DI1715">
            <v>0</v>
          </cell>
        </row>
        <row r="1716">
          <cell r="B1716" t="str">
            <v>Leonurus quinquelobatus</v>
          </cell>
          <cell r="C1716" t="str">
            <v>Gilib.</v>
          </cell>
          <cell r="D1716" t="str">
            <v>mølleløvehale</v>
          </cell>
          <cell r="E1716">
            <v>134093</v>
          </cell>
          <cell r="F1716">
            <v>143497</v>
          </cell>
          <cell r="G1716" t="str">
            <v>ExpertGroups/Karplanter/N</v>
          </cell>
          <cell r="H1716" t="str">
            <v>Karplanter</v>
          </cell>
          <cell r="I1716" t="str">
            <v>Karplanter</v>
          </cell>
          <cell r="J1716" t="str">
            <v>AlienSpecie</v>
          </cell>
          <cell r="N1716">
            <v>1</v>
          </cell>
          <cell r="Q1716">
            <v>1</v>
          </cell>
          <cell r="T1716" t="str">
            <v>NK</v>
          </cell>
          <cell r="U1716">
            <v>1</v>
          </cell>
          <cell r="V1716" t="str">
            <v>1,1</v>
          </cell>
          <cell r="X1716">
            <v>1</v>
          </cell>
          <cell r="Y1716">
            <v>1</v>
          </cell>
          <cell r="Z1716">
            <v>1</v>
          </cell>
          <cell r="AA1716" t="str">
            <v>1800-1849</v>
          </cell>
          <cell r="AB1716" t="str">
            <v>terrestrial</v>
          </cell>
          <cell r="AD1716" t="str">
            <v>origin,unknown</v>
          </cell>
          <cell r="AE1716" t="str">
            <v>yes</v>
          </cell>
          <cell r="AF1716" t="str">
            <v>unknown</v>
          </cell>
          <cell r="AG1716" t="str">
            <v>1800-1849</v>
          </cell>
          <cell r="AH1716" t="str">
            <v>Oslo</v>
          </cell>
          <cell r="AI1716">
            <v>5</v>
          </cell>
          <cell r="AJ1716" t="str">
            <v>V</v>
          </cell>
          <cell r="AL1716">
            <v>1</v>
          </cell>
          <cell r="AM1716" t="str">
            <v>importDirect</v>
          </cell>
          <cell r="AN1716">
            <v>2</v>
          </cell>
          <cell r="AO1716" t="str">
            <v>introductionTransportpollution,introductionStowaway</v>
          </cell>
          <cell r="AP1716" t="str">
            <v>Øs,OsA,He,Te,Aa,Va</v>
          </cell>
          <cell r="AQ1716">
            <v>40</v>
          </cell>
          <cell r="AR1716">
            <v>1</v>
          </cell>
          <cell r="AS1716">
            <v>40</v>
          </cell>
          <cell r="AT1716">
            <v>21400</v>
          </cell>
          <cell r="AU1716">
            <v>20</v>
          </cell>
          <cell r="AV1716">
            <v>100</v>
          </cell>
          <cell r="AW1716" t="str">
            <v>Ingen kjent effekt</v>
          </cell>
          <cell r="AX1716" t="str">
            <v>Ingen kjent effekt</v>
          </cell>
          <cell r="BC1716" t="str">
            <v>Ingen kjent effekt</v>
          </cell>
          <cell r="BD1716" t="str">
            <v>Ingen kjent effekt</v>
          </cell>
          <cell r="BE1716" t="str">
            <v>no</v>
          </cell>
          <cell r="BF1716" t="str">
            <v>no</v>
          </cell>
          <cell r="BG1716" t="str">
            <v>V</v>
          </cell>
          <cell r="BK1716" t="str">
            <v>temperate_nemoral:Europe,Asia</v>
          </cell>
          <cell r="BM1716" t="str">
            <v>temperate_nemoral:Europe,Asia</v>
          </cell>
          <cell r="BO1716">
            <v>2</v>
          </cell>
          <cell r="BR1716" t="str">
            <v>RedListCategoryLevel</v>
          </cell>
          <cell r="BT1716">
            <v>1</v>
          </cell>
          <cell r="BW1716" t="str">
            <v>SpreadYearlyIncreaseCalculatedExpansionSpeed</v>
          </cell>
          <cell r="BX1716">
            <v>0</v>
          </cell>
          <cell r="BY1716">
            <v>1</v>
          </cell>
          <cell r="CB1716" t="str">
            <v>T35</v>
          </cell>
          <cell r="CC1716">
            <v>1</v>
          </cell>
          <cell r="CH1716">
            <v>1</v>
          </cell>
          <cell r="CM1716">
            <v>1</v>
          </cell>
          <cell r="CQ1716">
            <v>1</v>
          </cell>
          <cell r="CU1716">
            <v>1</v>
          </cell>
          <cell r="CX1716">
            <v>0</v>
          </cell>
          <cell r="CY1716">
            <v>1</v>
          </cell>
          <cell r="DB1716">
            <v>0</v>
          </cell>
          <cell r="DC1716" t="str">
            <v>Mølleløvehale &lt;i&gt;Leonurus quinquelobatus&lt;/i&gt; (tidligere &lt;i&gt;L. cardiaca&lt;/i&gt; subsp. &lt;i&gt;villosus&lt;/i&gt;) er en flerårig urt fra Øst-Europa og Vest-Asia. Den har frøformering og nokså passiv frøspredning. Den har også litt klonal vekst. Den er knyttet til industritomter (møller, kornsiloer), mulige ballastplasser, og annen skrotemark.</v>
          </cell>
          <cell r="DD1716" t="str">
            <v>&lt;p&gt;Mølleløvehale kom trolig inn i første halvdel av 1800-tallet, kanskje ennå tidligere, og hadde sin storhetstid mellom 1880 og 1950. De første funnene kan ikke knyttes til noen bestemt innførselsmåte, men fra 1900 er mer enn 75 % av alle funn knyttet til kornmøller, innførselsplasser for korn, og hønsegårder etc. der mølleavfall ble brukt som f&amp;#244:r. Arten er flerårig og langlevd og har hatt en lang historie ved mange møller nord til ST Skaun, lengst ved mølla på Bøle i Te Skien fra den først ble funnet i 1909 og der den er funnet fram til 2015, også de siste årene med store mengder av planter. Driftsendringer ved møllene gjør at det nesten ikke er ugras der lengre, og ikke plass for dem. Andre særlig langvarige forekomster har vært i Oslo: Tøyen-området 1872-2011, Grorud 1872-1926, og VA Mandal: Gismerøya 1962-2015. I de seneste årene synes arten ha etablert noen få forekomster i Mjøsområdet i He Hamar, Stange og Ringsaker. I de gamle funnområdene i Hordaland og Sør-Trøndelag (Skaun), er den ikke sett på lang tid.&lt;/p&gt;</v>
          </cell>
          <cell r="DE1716" t="str">
            <v>Arten er innført som forurensning med korn, med ballastjord, og en sjelden gang forvillet fra dyrkning. Den har hatt liten eller ingen videre spredning fra innførselsstedene.</v>
          </cell>
          <cell r="DF1716" t="str">
            <v>Invasjonspotensialet er lite, en kombinasjon av begrenset median levetid og ingen (eller heller negativ) ekspansjon.&lt;br/&gt;</v>
          </cell>
          <cell r="DG1716" t="str">
            <v>Ingen kjent negativ økologisk effekt er knyttet til arten.</v>
          </cell>
          <cell r="DH1716" t="str">
            <v>&lt;p&gt;Mølleløvehale vurderes til ingen kjent økologisk risiko. Arten har fortsatt stabil forekomst i Norge, men er i tilbakegang.&lt;/p&gt;</v>
          </cell>
          <cell r="DI1716">
            <v>0</v>
          </cell>
        </row>
        <row r="1717">
          <cell r="B1717" t="str">
            <v>Betonica officinalis</v>
          </cell>
          <cell r="C1717" t="str">
            <v>L.</v>
          </cell>
          <cell r="D1717" t="str">
            <v>betonie</v>
          </cell>
          <cell r="E1717">
            <v>138923</v>
          </cell>
          <cell r="F1717">
            <v>129587</v>
          </cell>
          <cell r="G1717" t="str">
            <v>ExpertGroups/Karplanter/N</v>
          </cell>
          <cell r="H1717" t="str">
            <v>Karplanter</v>
          </cell>
          <cell r="I1717" t="str">
            <v>Karplanter</v>
          </cell>
          <cell r="J1717" t="str">
            <v>AlienSpecie</v>
          </cell>
          <cell r="N1717">
            <v>2</v>
          </cell>
          <cell r="Q1717">
            <v>1</v>
          </cell>
          <cell r="T1717" t="str">
            <v>LO</v>
          </cell>
          <cell r="U1717">
            <v>2</v>
          </cell>
          <cell r="V1717" t="str">
            <v>2AB,1</v>
          </cell>
          <cell r="X1717">
            <v>2</v>
          </cell>
          <cell r="Y1717">
            <v>3</v>
          </cell>
          <cell r="Z1717">
            <v>1</v>
          </cell>
          <cell r="AA1717">
            <v>1928</v>
          </cell>
          <cell r="AB1717" t="str">
            <v>terrestrial</v>
          </cell>
          <cell r="AD1717" t="str">
            <v>unknown</v>
          </cell>
          <cell r="AE1717" t="str">
            <v>yes</v>
          </cell>
          <cell r="AF1717" t="str">
            <v>unknown</v>
          </cell>
          <cell r="AG1717">
            <v>1928</v>
          </cell>
          <cell r="AH1717" t="str">
            <v>Ho Stord: Borgtveit</v>
          </cell>
          <cell r="AI1717">
            <v>5</v>
          </cell>
          <cell r="AJ1717" t="str">
            <v>V</v>
          </cell>
          <cell r="AL1717">
            <v>2</v>
          </cell>
          <cell r="AM1717" t="str">
            <v>importDirect</v>
          </cell>
          <cell r="AN1717">
            <v>2</v>
          </cell>
          <cell r="AO1717" t="str">
            <v>introductionEscaped</v>
          </cell>
          <cell r="AP1717" t="str">
            <v>OsA,Ho,Sf,Tr</v>
          </cell>
          <cell r="AQ1717">
            <v>20</v>
          </cell>
          <cell r="AR1717">
            <v>2</v>
          </cell>
          <cell r="AS1717">
            <v>40</v>
          </cell>
          <cell r="AT1717">
            <v>145000</v>
          </cell>
          <cell r="AU1717">
            <v>60</v>
          </cell>
          <cell r="AV1717">
            <v>50</v>
          </cell>
          <cell r="AW1717" t="str">
            <v>Ingen kjent effekt</v>
          </cell>
          <cell r="AX1717" t="str">
            <v>Ingen kjent effekt</v>
          </cell>
          <cell r="BC1717" t="str">
            <v>Ingen kjent effekt</v>
          </cell>
          <cell r="BD1717" t="str">
            <v>Ingen kjent effekt</v>
          </cell>
          <cell r="BE1717" t="str">
            <v>no</v>
          </cell>
          <cell r="BF1717" t="str">
            <v>no</v>
          </cell>
          <cell r="BK1717" t="str">
            <v>temperate_nemoral:Europe,Asia|subtropic_mediterranean:Europe,Asia,Africa</v>
          </cell>
          <cell r="BM1717" t="str">
            <v>temperate_nemoral:Europe,Asia|subtropic_mediterranean:Europe,Asia,Africa</v>
          </cell>
          <cell r="BO1717">
            <v>2</v>
          </cell>
          <cell r="BR1717" t="str">
            <v>RedListCategoryLevel</v>
          </cell>
          <cell r="BT1717">
            <v>2</v>
          </cell>
          <cell r="BW1717" t="str">
            <v>SpreadYearlyIncreaseCalculatedExpansionSpeed</v>
          </cell>
          <cell r="BX1717">
            <v>53.91</v>
          </cell>
          <cell r="BY1717">
            <v>1</v>
          </cell>
          <cell r="CB1717" t="str">
            <v>T41,T43</v>
          </cell>
          <cell r="CC1717">
            <v>1</v>
          </cell>
          <cell r="CH1717">
            <v>1</v>
          </cell>
          <cell r="CM1717">
            <v>1</v>
          </cell>
          <cell r="CQ1717">
            <v>1</v>
          </cell>
          <cell r="CU1717">
            <v>1</v>
          </cell>
          <cell r="CX1717">
            <v>0</v>
          </cell>
          <cell r="CY1717">
            <v>1</v>
          </cell>
          <cell r="DB1717">
            <v>0</v>
          </cell>
          <cell r="DC1717" t="str">
            <v>Betonie &lt;em&gt;Betonica officinalis &lt;/em&gt;er en langlevd flerårig urt med frøreproduksjon og med noe klondannelse ved jordstengler. Det er trolig at den kan ha en begrenset reproduksjon med frø i Norge, med passiv (kort-distanse) spredning av frøene. Den stammer fra Mellom- og Sør-Europa, Nordvest-Afrika og Vest-Asia. Den er en gammel prydstaude, nå i mye mindre bruk enn før (erstattet av den mer storblomstrete prydbetonie &lt;em&gt;Betonica macrantha&lt;/em&gt;).</v>
          </cell>
          <cell r="DD1717" t="str">
            <v>&lt;p&gt;Betonie ble funnet etablert på Borgtveit i Ho Stord i 1928 og jamt observert i hvert fall fram til 1980 (neppe ettersøkt senere). De neste få funnene er fra 1991 og framover, i Ak Asker (Vollen og Bondi), SF Leikanger (Hermansverk) og Tr Tromsø (Dramsveien - Grøholtveien), overalt utkommet fra hager. Arten er stabil, men ikke ekspansiv.&lt;/p&gt;</v>
          </cell>
          <cell r="DE1717" t="str">
            <v>Arten er innført hageplante og trolig spredt ut fra hager både med frø og med utkast, uten påviselig videre spredning.</v>
          </cell>
          <cell r="DF1717" t="str">
            <v>Invasjonspotensialet er begrenset, med begrenset median levetid og begrenset ekspansjonshastighet.</v>
          </cell>
          <cell r="DG1717" t="str">
            <v>Ingen kjent negativ økologisk effekt er knyttet til arten.</v>
          </cell>
          <cell r="DH1717" t="str">
            <v>&lt;p&gt;Betonie vurderes til låg økologisk risiko, og utelukkende på grunn av invasjonspotensialet. Arten er stabil i Norge, men ikke ekspansiv. På grunn av lite bruk i hager, så anser vi den ikke som noen trussel mot norsk natur.&lt;/p&gt;</v>
          </cell>
          <cell r="DI1717">
            <v>0</v>
          </cell>
        </row>
        <row r="1718">
          <cell r="B1718" t="str">
            <v>Crataegus macracantha</v>
          </cell>
          <cell r="C1718" t="str">
            <v>Lodd. ex Loudon</v>
          </cell>
          <cell r="D1718" t="str">
            <v>sylhagtorn</v>
          </cell>
          <cell r="E1718">
            <v>132046</v>
          </cell>
          <cell r="F1718">
            <v>103292</v>
          </cell>
          <cell r="G1718" t="str">
            <v>ExpertGroups/Karplanter/N</v>
          </cell>
          <cell r="H1718" t="str">
            <v>Karplanter</v>
          </cell>
          <cell r="I1718" t="str">
            <v>Karplanter</v>
          </cell>
          <cell r="J1718" t="str">
            <v>AlienSpecie</v>
          </cell>
          <cell r="N1718">
            <v>2</v>
          </cell>
          <cell r="Q1718">
            <v>1</v>
          </cell>
          <cell r="T1718" t="str">
            <v>LO</v>
          </cell>
          <cell r="U1718">
            <v>2</v>
          </cell>
          <cell r="V1718" t="str">
            <v>2AB,1</v>
          </cell>
          <cell r="X1718">
            <v>2</v>
          </cell>
          <cell r="Y1718">
            <v>3</v>
          </cell>
          <cell r="Z1718">
            <v>1</v>
          </cell>
          <cell r="AA1718">
            <v>1941</v>
          </cell>
          <cell r="AB1718" t="str">
            <v>terrestrial</v>
          </cell>
          <cell r="AD1718" t="str">
            <v>unknown</v>
          </cell>
          <cell r="AE1718" t="str">
            <v>yes</v>
          </cell>
          <cell r="AF1718" t="str">
            <v>unknown</v>
          </cell>
          <cell r="AG1718">
            <v>1941</v>
          </cell>
          <cell r="AH1718" t="str">
            <v>Oslo: Ola Narr</v>
          </cell>
          <cell r="AI1718">
            <v>15</v>
          </cell>
          <cell r="AJ1718" t="str">
            <v>V</v>
          </cell>
          <cell r="AK1718" t="str">
            <v>V</v>
          </cell>
          <cell r="AL1718">
            <v>1</v>
          </cell>
          <cell r="AM1718" t="str">
            <v>importDirect</v>
          </cell>
          <cell r="AN1718">
            <v>1</v>
          </cell>
          <cell r="AO1718" t="str">
            <v>introductionEscaped</v>
          </cell>
          <cell r="AP1718" t="str">
            <v>OsA,Sf</v>
          </cell>
          <cell r="AQ1718">
            <v>12</v>
          </cell>
          <cell r="AR1718">
            <v>3</v>
          </cell>
          <cell r="AS1718">
            <v>36</v>
          </cell>
          <cell r="AT1718">
            <v>2000</v>
          </cell>
          <cell r="AU1718">
            <v>48</v>
          </cell>
          <cell r="AV1718">
            <v>0</v>
          </cell>
          <cell r="AW1718" t="str">
            <v>Ingen kjent effekt</v>
          </cell>
          <cell r="AX1718" t="str">
            <v>Ingen kjent effekt</v>
          </cell>
          <cell r="BC1718" t="str">
            <v>Ingen kjent effekt</v>
          </cell>
          <cell r="BD1718" t="str">
            <v>Ingen kjent effekt</v>
          </cell>
          <cell r="BE1718" t="str">
            <v>no</v>
          </cell>
          <cell r="BF1718" t="str">
            <v>no</v>
          </cell>
          <cell r="BK1718" t="str">
            <v>temperate_boreal:NorthAndCentralAmerica|temperate_nemoral:NorthAndCentralAmerica</v>
          </cell>
          <cell r="BM1718" t="str">
            <v>temperate_boreal:NorthAndCentralAmerica|temperate_nemoral:Europe,NorthAndCentralAmerica</v>
          </cell>
          <cell r="BO1718">
            <v>2</v>
          </cell>
          <cell r="BR1718" t="str">
            <v>RedListCategoryLevel</v>
          </cell>
          <cell r="BT1718">
            <v>2</v>
          </cell>
          <cell r="BW1718" t="str">
            <v>SpreadYearlyIncreaseCalculatedExpansionSpeed</v>
          </cell>
          <cell r="BX1718">
            <v>52.1</v>
          </cell>
          <cell r="BY1718">
            <v>1</v>
          </cell>
          <cell r="CB1718" t="str">
            <v>T4,T2,T32</v>
          </cell>
          <cell r="CC1718">
            <v>1</v>
          </cell>
          <cell r="CH1718">
            <v>1</v>
          </cell>
          <cell r="CM1718">
            <v>1</v>
          </cell>
          <cell r="CQ1718">
            <v>1</v>
          </cell>
          <cell r="CU1718">
            <v>1</v>
          </cell>
          <cell r="CX1718">
            <v>0</v>
          </cell>
          <cell r="CY1718">
            <v>1</v>
          </cell>
          <cell r="DB1718">
            <v>0</v>
          </cell>
          <cell r="DC1718" t="str">
            <v>Sylhagtorn &lt;i&gt;Crataegus macracantha &lt;/i&gt;er en stor busk eller et lite tre med rikelig blomstring og fruktsetting. Fruktene er saftige bærepler som blir ettertraktet av og spres med fugl. All spredning ut i naturen skjer trolig med fugl. Arten er innført som prydbusk (og fordi den har lange, sylskarpe torner er den blitt foreslått til planting rundt lekeplasser og barnehager for å holde barna på plass!). Tornene gjør også at fugl gjerne søker ly mot predatorer innen kratt og hekker av denne. Den kan være i bruk som hagebusk, men i hagebruksmiljøet er den lite kjent i dag (P.A. Pedersen pers. medd.). Arten er tetraploid (2n = 68) og trolig fakultativ apomikt, dvs. at den kan sette frø både med og uten befruktning, men med behov for pollinering for å sikre vekst av endosperm (pseudogami, se Phipps 2015). &lt;br/&gt; Arten kan lett forveksles med flere andre nordamerikanske og eurasiatiske arter med svært lange torner. Noe av det materialet som er bestemt til andre arter, spesielt til sibirhagtorn &lt;i&gt;C. sanguinea&lt;/i&gt;, kan høre til sylhagtorn. Dessuten blir navnet &lt;i&gt;C. macracantha&lt;/i&gt; nå ofte erstattet med &lt;i&gt;C. succulenta&lt;/i&gt;, og av og til synonymisert med &lt;i&gt;C. intricata&lt;/i&gt;, men uten av våre kjelder er helt klare på disse punktene. De forvillete, langtornete hagtorn-artene i Europa er et rot, kanskje også i Nord-Amerika der de fleste av dem kommer fra.&lt;br/&gt;</v>
          </cell>
          <cell r="DD1718" t="str">
            <v>&lt;p&gt;Sylhagtorn ble først observert i 1941 på friområdet Ola Narr i Oslo, kanskje spredt ut med fugl fra den nærliggende botaniske hagen på Tøyen. Neste etablering ble notert i SF Sogndal: Kaupanger, med bestand i 1994. Tredje og fjerde etablering ble notert på Brynskrenten i Oslo i 2002 og på Sem i Ak Asker i 2009.&lt;/p&gt;</v>
          </cell>
          <cell r="DE1718" t="str">
            <v>Arten er innført som hagebusk og sprer seg fra hager med fugl som spiser bæreplene. Videre etablering skjer med frøspredning og med klonal vekst (rotskudd).</v>
          </cell>
          <cell r="DF1718" t="str">
            <v>Invasjonspotensialet er begrenset, med begrenset median levetid og begrenset ekspansjonshastighet. Dette er en hardfør plante som godt kan begynne å ekspandere raskere i Norge.</v>
          </cell>
          <cell r="DG1718" t="str">
            <v>Ingen kjent negativ økologisk effekt er knyttet til arten, foreløpig.</v>
          </cell>
          <cell r="DH1718" t="str">
            <v>&lt;p&gt;Sylhagtorn vurderes til låg økologisk risiko, og utelukkende på grunn av invasjonspotensialet. Arten reproduserer og danner små bestander i norsk natur. Arten kan forventes spre seg noe mer framover, men blir neppe svært ekspansiv. Den er i svært langsom spredning ut i norsk natur og vil ikke ha noen påviselig effekt innen rimelig framtid. Den etableres særlig i kratt, skogkanter og åpen skog der fuglene sitter og skiter.&lt;/p&gt;</v>
          </cell>
          <cell r="DI1718">
            <v>1</v>
          </cell>
        </row>
        <row r="1719">
          <cell r="B1719" t="str">
            <v>Euphorbia dulcis</v>
          </cell>
          <cell r="C1719" t="str">
            <v>L.</v>
          </cell>
          <cell r="D1719" t="str">
            <v>søtvortemelk</v>
          </cell>
          <cell r="E1719">
            <v>62724</v>
          </cell>
          <cell r="F1719">
            <v>102764</v>
          </cell>
          <cell r="G1719" t="str">
            <v>ExpertGroups/Karplanter/N</v>
          </cell>
          <cell r="H1719" t="str">
            <v>Karplanter</v>
          </cell>
          <cell r="I1719" t="str">
            <v>Karplanter</v>
          </cell>
          <cell r="J1719" t="str">
            <v>AlienSpecie</v>
          </cell>
          <cell r="N1719">
            <v>2</v>
          </cell>
          <cell r="O1719" t="str">
            <v>V</v>
          </cell>
          <cell r="Q1719">
            <v>1</v>
          </cell>
          <cell r="T1719" t="str">
            <v>LO</v>
          </cell>
          <cell r="U1719">
            <v>2</v>
          </cell>
          <cell r="V1719" t="str">
            <v>2A,1</v>
          </cell>
          <cell r="W1719" t="str">
            <v>NK</v>
          </cell>
          <cell r="X1719">
            <v>1</v>
          </cell>
          <cell r="Y1719">
            <v>1</v>
          </cell>
          <cell r="Z1719">
            <v>1</v>
          </cell>
          <cell r="AA1719">
            <v>1960</v>
          </cell>
          <cell r="AB1719" t="str">
            <v>terrestrial</v>
          </cell>
          <cell r="AD1719" t="str">
            <v>origin,unknown</v>
          </cell>
          <cell r="AE1719" t="str">
            <v>yes</v>
          </cell>
          <cell r="AF1719" t="str">
            <v>unknown</v>
          </cell>
          <cell r="AG1719">
            <v>1960</v>
          </cell>
          <cell r="AH1719" t="str">
            <v>Vf Larvik: Ula</v>
          </cell>
          <cell r="AI1719">
            <v>5</v>
          </cell>
          <cell r="AJ1719" t="str">
            <v>V</v>
          </cell>
          <cell r="AL1719">
            <v>1</v>
          </cell>
          <cell r="AM1719" t="str">
            <v>importDirect</v>
          </cell>
          <cell r="AN1719">
            <v>2</v>
          </cell>
          <cell r="AO1719" t="str">
            <v>introductionEscaped,introductionStowaway</v>
          </cell>
          <cell r="AP1719" t="str">
            <v>Ve,Te</v>
          </cell>
          <cell r="AQ1719">
            <v>12</v>
          </cell>
          <cell r="AR1719">
            <v>3</v>
          </cell>
          <cell r="AS1719">
            <v>36</v>
          </cell>
          <cell r="AT1719">
            <v>144</v>
          </cell>
          <cell r="AU1719">
            <v>72</v>
          </cell>
          <cell r="AV1719">
            <v>50</v>
          </cell>
          <cell r="AW1719" t="str">
            <v>Ingen kjent effekt</v>
          </cell>
          <cell r="AX1719" t="str">
            <v>Ingen kjent effekt</v>
          </cell>
          <cell r="BC1719" t="str">
            <v>Ingen kjent effekt</v>
          </cell>
          <cell r="BD1719" t="str">
            <v>Ingen kjent effekt</v>
          </cell>
          <cell r="BE1719" t="str">
            <v>no</v>
          </cell>
          <cell r="BF1719" t="str">
            <v>no</v>
          </cell>
          <cell r="BG1719" t="str">
            <v>V</v>
          </cell>
          <cell r="BK1719" t="str">
            <v>temperate_nemoral:Europe|subtropic_mediterranean:Europe</v>
          </cell>
          <cell r="BM1719" t="str">
            <v>temperate_nemoral:Europe|subtropic_mediterranean:Europe</v>
          </cell>
          <cell r="BO1719">
            <v>3</v>
          </cell>
          <cell r="BQ1719" t="str">
            <v>X</v>
          </cell>
          <cell r="BR1719" t="str">
            <v>RedListCategoryLevel</v>
          </cell>
          <cell r="BT1719">
            <v>1</v>
          </cell>
          <cell r="BW1719" t="str">
            <v>SpreadYearlyIncreaseCalculatedExpansionSpeed</v>
          </cell>
          <cell r="BX1719">
            <v>18.850000000000001</v>
          </cell>
          <cell r="BY1719">
            <v>1</v>
          </cell>
          <cell r="CB1719" t="str">
            <v>T4-C-3,T40</v>
          </cell>
          <cell r="CC1719">
            <v>1</v>
          </cell>
          <cell r="CH1719">
            <v>1</v>
          </cell>
          <cell r="CM1719">
            <v>1</v>
          </cell>
          <cell r="CQ1719">
            <v>1</v>
          </cell>
          <cell r="CU1719">
            <v>1</v>
          </cell>
          <cell r="CX1719">
            <v>0</v>
          </cell>
          <cell r="CY1719">
            <v>1</v>
          </cell>
          <cell r="DB1719">
            <v>0</v>
          </cell>
          <cell r="DC1719" t="str">
            <v>Søtvortemjølk&lt;em&gt; Euphorbia dulcis &lt;/em&gt;er en langlevd flerårig urt som stammer fra Vest- og Sør-Europa. Den har klonal vekst og formerer seg dessuten med frø som spres (langsomt) med maur. Den er funnet i noe næringsrik lauvskog (lågurtskog), skogkanter og på veikant inn mot skog.</v>
          </cell>
          <cell r="DD1719" t="str">
            <v>&lt;p&gt;Søtvortemjølk&lt;em&gt; &lt;/em&gt;har vært godt etablert på en plass ved Ula i Vf Larvik minst siden 1960. Den ble også funnet i 1973 på et annet sted i nærheten, Hølen, en kjent ballastplass. Mest trolig er arten kommet inn med ballastjord og sto i minst 50 år på stedene før den ble oppdaget. Siden er den funnet på Østre Halsen i Larvik (2010) og i Hydros gate i Te Notodden (2014). Den viser lite ekspansiv tendens, men har stabil bestand.&lt;/p&gt;</v>
          </cell>
          <cell r="DE1719" t="str">
            <v>Arten er trolig kommet inn med ballastjord (Larvik) og kanskje spredt fra hage (Notodden). Den har liten videre spredning.</v>
          </cell>
          <cell r="DF1719" t="str">
            <v>Invasjonspotensialet er begrenset, med usikkerhet til lite, som en kombinasjon av begrenset (til moderat) median levetid, men låg ekspansjonshastighet. Arten er veletablert på noen få steder, men nesten uten økning.</v>
          </cell>
          <cell r="DG1719" t="str">
            <v>Ingen kjent negativ økologisk effekt er knyttet til arten.</v>
          </cell>
          <cell r="DH1719" t="str">
            <v>&lt;p&gt;Søtvortemjølk vurderes til låg økologisk risiko, med usikkerhet til ingen risiko, og utelukkende på grunn av invasjonspotensialet. Arten viser ingen ekspansiv tendens, men har stabil forekomst (frøreproduksjon og klonal vekst).&lt;/p&gt;</v>
          </cell>
          <cell r="DI1719">
            <v>0</v>
          </cell>
        </row>
        <row r="1720">
          <cell r="B1720" t="str">
            <v>Myosotis sparsiflora</v>
          </cell>
          <cell r="C1720" t="str">
            <v>J.G.Mikan ex Pohl</v>
          </cell>
          <cell r="D1720" t="str">
            <v>gjerdeforglemmegei</v>
          </cell>
          <cell r="E1720">
            <v>134735</v>
          </cell>
          <cell r="F1720">
            <v>101031</v>
          </cell>
          <cell r="G1720" t="str">
            <v>ExpertGroups/Karplanter/N</v>
          </cell>
          <cell r="H1720" t="str">
            <v>Karplanter</v>
          </cell>
          <cell r="I1720" t="str">
            <v>Karplanter</v>
          </cell>
          <cell r="J1720" t="str">
            <v>AlienSpecie</v>
          </cell>
          <cell r="N1720">
            <v>1</v>
          </cell>
          <cell r="Q1720">
            <v>1</v>
          </cell>
          <cell r="T1720" t="str">
            <v>NK</v>
          </cell>
          <cell r="U1720">
            <v>1</v>
          </cell>
          <cell r="V1720" t="str">
            <v>1,1</v>
          </cell>
          <cell r="X1720">
            <v>2</v>
          </cell>
          <cell r="Y1720">
            <v>2</v>
          </cell>
          <cell r="Z1720">
            <v>1</v>
          </cell>
          <cell r="AA1720">
            <v>1904</v>
          </cell>
          <cell r="AB1720" t="str">
            <v>terrestrial</v>
          </cell>
          <cell r="AD1720" t="str">
            <v>unknown</v>
          </cell>
          <cell r="AE1720" t="str">
            <v>yes</v>
          </cell>
          <cell r="AF1720" t="str">
            <v>unknown</v>
          </cell>
          <cell r="AG1720">
            <v>1904</v>
          </cell>
          <cell r="AH1720" t="str">
            <v>Oslo: "Tøienhaven, som Ugras, talrig"</v>
          </cell>
          <cell r="AI1720">
            <v>2</v>
          </cell>
          <cell r="AJ1720" t="str">
            <v>V</v>
          </cell>
          <cell r="AN1720">
            <v>2</v>
          </cell>
          <cell r="AO1720" t="str">
            <v>introductionTransportpollution,spreadNaturalDispersal</v>
          </cell>
          <cell r="AP1720" t="str">
            <v>OsA</v>
          </cell>
          <cell r="AQ1720">
            <v>12</v>
          </cell>
          <cell r="AR1720">
            <v>2</v>
          </cell>
          <cell r="AS1720">
            <v>24</v>
          </cell>
          <cell r="AT1720">
            <v>12</v>
          </cell>
          <cell r="AU1720">
            <v>32</v>
          </cell>
          <cell r="AV1720">
            <v>100</v>
          </cell>
          <cell r="AW1720" t="str">
            <v>Ingen kjent effekt</v>
          </cell>
          <cell r="AX1720" t="str">
            <v>Ingen kjent effekt</v>
          </cell>
          <cell r="BC1720" t="str">
            <v>Ingen kjent effekt</v>
          </cell>
          <cell r="BD1720" t="str">
            <v>Ingen kjent effekt</v>
          </cell>
          <cell r="BE1720" t="str">
            <v>no</v>
          </cell>
          <cell r="BF1720" t="str">
            <v>no</v>
          </cell>
          <cell r="BK1720" t="str">
            <v>temperate_boreal:Europe|temperate_nemoral:Europe,Asia</v>
          </cell>
          <cell r="BM1720" t="str">
            <v>temperate_boreal:Europe|temperate_nemoral:Europe,Asia</v>
          </cell>
          <cell r="BO1720">
            <v>2</v>
          </cell>
          <cell r="BQ1720" t="str">
            <v>X</v>
          </cell>
          <cell r="BR1720" t="str">
            <v>RedListCategoryLevel</v>
          </cell>
          <cell r="BT1720">
            <v>1</v>
          </cell>
          <cell r="BW1720" t="str">
            <v>SpreadYearlyIncreaseCalculatedExpansionSpeed</v>
          </cell>
          <cell r="BX1720">
            <v>0</v>
          </cell>
          <cell r="BY1720">
            <v>1</v>
          </cell>
          <cell r="CB1720" t="str">
            <v>T43,T37</v>
          </cell>
          <cell r="CC1720">
            <v>1</v>
          </cell>
          <cell r="CH1720">
            <v>1</v>
          </cell>
          <cell r="CM1720">
            <v>1</v>
          </cell>
          <cell r="CQ1720">
            <v>1</v>
          </cell>
          <cell r="CU1720">
            <v>1</v>
          </cell>
          <cell r="CX1720">
            <v>0</v>
          </cell>
          <cell r="CY1720">
            <v>1</v>
          </cell>
          <cell r="DB1720">
            <v>0</v>
          </cell>
          <cell r="DC1720" t="str">
            <v>Gjerdeforglemmegei &lt;em&gt;Myosotis sparsiflora &lt;/em&gt;stammer fra Øst-Europa og Vest-Asia. Den har fått et særdeles velegnet norsk navn, i og med at dens hovedforekomst har vært under gjerdet til Botanisk hage i Oslo i snart 110 år. Arten er ettårig med frøreproduksjon. Frøene spres passivt og litt med dyr.</v>
          </cell>
          <cell r="DD1720" t="str">
            <v>&lt;p&gt;Gjerdeforglemmegei ble funnet for første gang i Norge som ugras i Botanisk hage på Tøyen i Oslo i 1904, og siden har den holdt seg der med varierende bestand fram til i dag (2017), innafor og ofte under gjerdet der den er beskyttet mot plenklipping. I perioden 1946-1968 ble den funnet på friområdet Ola Narr, et par-tre lange steinkast fra Tøyenhagen, men er ikke sett her de siste tiårene. I 2012 ble den funnet på Blindern ved biologibygget, kanskje spredt med materiale fra Tøyen. Dette er en art som kunne danne bestand svært mange steder i Norge, men den synes å bare ha hatt &amp;#233:n eneste effektiv innførsel, og det til et sted den ikke makter å spre seg effektivt vekk fra.&lt;/p&gt;</v>
          </cell>
          <cell r="DE1720" t="str">
            <v>Arten er kommet inn på uvisst vis, men trolig enten med planter, med gartnerivarer eller som bevisst utplantet i Botanisk hage. Den frøreproduserer og har holdt seg stabilt på dette stedet, men har ikke i særlig grad greid å spre seg videre.</v>
          </cell>
          <cell r="DF1720" t="str">
            <v>Arten har et lite invasjonspotensial: ekspansjonshastigheten er for alle praktiske formål 0 og median levetid er begrenset og med usikkerhet nedover på grunn av bare &amp;#233:n stabil forekomst.</v>
          </cell>
          <cell r="DG1720" t="str">
            <v>Arten har ingen kjente negative økologiske effekter.</v>
          </cell>
          <cell r="DH1720" t="str">
            <v>Gjerdeforglemmegei vurderes til ingen kjent økologisk risiko.</v>
          </cell>
          <cell r="DI1720">
            <v>0</v>
          </cell>
        </row>
        <row r="1721">
          <cell r="B1721" t="str">
            <v>Alchemilla heptagona</v>
          </cell>
          <cell r="C1721" t="str">
            <v>Juz.</v>
          </cell>
          <cell r="D1721" t="str">
            <v>sjuhornmarikåpe</v>
          </cell>
          <cell r="E1721">
            <v>63191</v>
          </cell>
          <cell r="F1721">
            <v>103231</v>
          </cell>
          <cell r="G1721" t="str">
            <v>ExpertGroups/Karplanter/N</v>
          </cell>
          <cell r="H1721" t="str">
            <v>Karplanter</v>
          </cell>
          <cell r="I1721" t="str">
            <v>Karplanter</v>
          </cell>
          <cell r="J1721" t="str">
            <v>AlienSpecie</v>
          </cell>
          <cell r="N1721">
            <v>1</v>
          </cell>
          <cell r="P1721" t="str">
            <v>V</v>
          </cell>
          <cell r="Q1721">
            <v>1</v>
          </cell>
          <cell r="T1721" t="str">
            <v>NK</v>
          </cell>
          <cell r="U1721">
            <v>1</v>
          </cell>
          <cell r="V1721" t="str">
            <v>1,1</v>
          </cell>
          <cell r="W1721" t="str">
            <v>LO</v>
          </cell>
          <cell r="X1721">
            <v>2</v>
          </cell>
          <cell r="Y1721">
            <v>2</v>
          </cell>
          <cell r="Z1721">
            <v>1</v>
          </cell>
          <cell r="AA1721">
            <v>1998</v>
          </cell>
          <cell r="AB1721" t="str">
            <v>terrestrial</v>
          </cell>
          <cell r="AD1721" t="str">
            <v>origin</v>
          </cell>
          <cell r="AE1721" t="str">
            <v>yes</v>
          </cell>
          <cell r="AF1721" t="str">
            <v>unknown</v>
          </cell>
          <cell r="AG1721">
            <v>1998</v>
          </cell>
          <cell r="AH1721" t="str">
            <v>Fi Sør-Varanger: Hesseng</v>
          </cell>
          <cell r="AI1721">
            <v>10</v>
          </cell>
          <cell r="AK1721" t="str">
            <v>V</v>
          </cell>
          <cell r="AN1721">
            <v>1</v>
          </cell>
          <cell r="AO1721" t="str">
            <v>introductionTransportpollution</v>
          </cell>
          <cell r="AP1721" t="str">
            <v>Fi</v>
          </cell>
          <cell r="AQ1721">
            <v>12</v>
          </cell>
          <cell r="AR1721">
            <v>2</v>
          </cell>
          <cell r="AS1721">
            <v>24</v>
          </cell>
          <cell r="AT1721">
            <v>16</v>
          </cell>
          <cell r="AU1721">
            <v>24</v>
          </cell>
          <cell r="AV1721">
            <v>100</v>
          </cell>
          <cell r="AW1721" t="str">
            <v>Ingen kjent effekt</v>
          </cell>
          <cell r="AX1721" t="str">
            <v>Ingen kjent effekt</v>
          </cell>
          <cell r="BC1721" t="str">
            <v>Ingen kjent effekt</v>
          </cell>
          <cell r="BD1721" t="str">
            <v>Ingen kjent effekt</v>
          </cell>
          <cell r="BE1721" t="str">
            <v>no</v>
          </cell>
          <cell r="BF1721" t="str">
            <v>no</v>
          </cell>
          <cell r="BK1721" t="str">
            <v>temperate_boreal:Europe|temperate_nemoral:Europe</v>
          </cell>
          <cell r="BM1721" t="str">
            <v>temperate_boreal:Europe|temperate_nemoral:Europe</v>
          </cell>
          <cell r="BO1721">
            <v>2</v>
          </cell>
          <cell r="BP1721" t="str">
            <v>X</v>
          </cell>
          <cell r="BR1721" t="str">
            <v>RedListCategoryLevel</v>
          </cell>
          <cell r="BT1721">
            <v>1</v>
          </cell>
          <cell r="BW1721" t="str">
            <v>SpreadYearlyIncreaseCalculatedExpansionSpeed</v>
          </cell>
          <cell r="BX1721">
            <v>0</v>
          </cell>
          <cell r="BY1721">
            <v>1</v>
          </cell>
          <cell r="CB1721" t="str">
            <v>T40,T41</v>
          </cell>
          <cell r="CC1721">
            <v>1</v>
          </cell>
          <cell r="CH1721">
            <v>1</v>
          </cell>
          <cell r="CM1721">
            <v>1</v>
          </cell>
          <cell r="CQ1721">
            <v>1</v>
          </cell>
          <cell r="CU1721">
            <v>1</v>
          </cell>
          <cell r="CX1721">
            <v>0</v>
          </cell>
          <cell r="CY1721">
            <v>1</v>
          </cell>
          <cell r="DB1721">
            <v>0</v>
          </cell>
          <cell r="DC1721" t="str">
            <v>&lt;p&gt;Sjuhornmarikåpe &lt;em&gt;Alchemilla heptagona &lt;/em&gt;er en langlevd flerårig urt med aseksuell frøreproduksjon og med klonal vekst med jordstengler. Arten er opprinnelig fra Baltikum og Nordvest-Russland.&lt;/p&gt;</v>
          </cell>
          <cell r="DD1721" t="str">
            <v>&lt;p&gt;Sjuhornmarikåpe er bare funnet i Fi Sør-Varanger. Den ble først funnet ved Kirkenes camping på Hesseng i 1998 (senere samlet i 2004 og 2007) og senere ved Snevejordet i Bøkfjorden i 2000 (samlet igjen i 2004) og på Jakobsnes i Bøkfjorden (samlet 2009). Disse forekomstene er knyttet til kjente militærplasser i 1944-1945 og har trolig vært stabile fra den tid.&lt;/p&gt;</v>
          </cell>
          <cell r="DE1721" t="str">
            <v>Sjuhornmarikåpe kom til Fi Sør-Varanger med russiske tropper og deres hester under andre verdenskrig (Piirainen &amp; Alm 2001).</v>
          </cell>
          <cell r="DF1721" t="str">
            <v>Invasjonspotensialet er lite, med usikkerhet til begrenset, en kombinasjon av begrenset /til moderat) median levetid og liten (ingen) ekspansjonshastighet. Arten har stabil forekomst i Norge (frøreproduksjon pluss klonalt vegetativt). Arten har ikke vist tegn på ekspansjon sjøl om den har holdt seg i over 70 år på plassene.</v>
          </cell>
          <cell r="DG1721" t="str">
            <v>Ingen kjent negativ økologisk effekt er knyttet til arten.</v>
          </cell>
          <cell r="DH1721" t="str">
            <v>&lt;p&gt;Arten vurderes til ingen kjent økologisk risiko, med usikkerhet til låg økologisk risiko, og bare på grunn av invasjonspotensialet. Det er heller ikke forventet noen endring i risiko de neste 50 år.&lt;/p&gt;</v>
          </cell>
          <cell r="DI1721">
            <v>1</v>
          </cell>
        </row>
        <row r="1722">
          <cell r="B1722" t="str">
            <v>Vancouveria hexandra</v>
          </cell>
          <cell r="C1722" t="str">
            <v>(Hook.) C.Morren &amp; Decne.</v>
          </cell>
          <cell r="E1722">
            <v>141062</v>
          </cell>
          <cell r="F1722">
            <v>170200</v>
          </cell>
          <cell r="G1722" t="str">
            <v>ExpertGroups/Karplanter/N</v>
          </cell>
          <cell r="H1722" t="str">
            <v>Karplanter</v>
          </cell>
          <cell r="I1722" t="str">
            <v>Karplanter</v>
          </cell>
          <cell r="J1722" t="str">
            <v>AlienSpecie</v>
          </cell>
          <cell r="N1722">
            <v>1</v>
          </cell>
          <cell r="Q1722">
            <v>1</v>
          </cell>
          <cell r="T1722" t="str">
            <v>NK</v>
          </cell>
          <cell r="U1722">
            <v>1</v>
          </cell>
          <cell r="V1722" t="str">
            <v>1,1</v>
          </cell>
          <cell r="AA1722">
            <v>2002</v>
          </cell>
          <cell r="AB1722" t="str">
            <v>terrestrial</v>
          </cell>
          <cell r="AD1722" t="str">
            <v>unknown</v>
          </cell>
          <cell r="AE1722" t="str">
            <v>no</v>
          </cell>
          <cell r="AF1722" t="str">
            <v>unknown</v>
          </cell>
          <cell r="AG1722">
            <v>2002</v>
          </cell>
          <cell r="AH1722" t="str">
            <v>Oslo: Malmøyas N-del</v>
          </cell>
          <cell r="AI1722">
            <v>10</v>
          </cell>
          <cell r="AJ1722" t="str">
            <v>V</v>
          </cell>
          <cell r="AL1722">
            <v>1</v>
          </cell>
          <cell r="AM1722" t="str">
            <v>importDirect</v>
          </cell>
          <cell r="AN1722">
            <v>1</v>
          </cell>
          <cell r="AO1722" t="str">
            <v>introductionEscaped</v>
          </cell>
          <cell r="AP1722" t="str">
            <v>OsA</v>
          </cell>
          <cell r="AQ1722">
            <v>4</v>
          </cell>
          <cell r="AR1722">
            <v>2</v>
          </cell>
          <cell r="AS1722">
            <v>8</v>
          </cell>
          <cell r="AT1722">
            <v>1</v>
          </cell>
          <cell r="AU1722">
            <v>8</v>
          </cell>
          <cell r="AV1722">
            <v>0</v>
          </cell>
          <cell r="AW1722" t="str">
            <v>Ingen kjent effekt</v>
          </cell>
          <cell r="AX1722" t="str">
            <v>Ingen kjent effekt</v>
          </cell>
          <cell r="BC1722" t="str">
            <v>Ingen kjent effekt</v>
          </cell>
          <cell r="BD1722" t="str">
            <v>Ingen kjent effekt</v>
          </cell>
          <cell r="BE1722" t="str">
            <v>no</v>
          </cell>
          <cell r="BF1722" t="str">
            <v>no</v>
          </cell>
          <cell r="BG1722" t="str">
            <v>V</v>
          </cell>
          <cell r="BK1722" t="str">
            <v>temperate_nemoral:NorthAndCentralAmerica</v>
          </cell>
          <cell r="BM1722" t="str">
            <v>temperate_nemoral:Europe,NorthAndCentralAmerica</v>
          </cell>
          <cell r="BO1722">
            <v>2</v>
          </cell>
          <cell r="BQ1722" t="str">
            <v>X</v>
          </cell>
          <cell r="BR1722" t="str">
            <v>RedListCategoryLevel</v>
          </cell>
          <cell r="BT1722">
            <v>1</v>
          </cell>
          <cell r="BW1722" t="str">
            <v>SpreadYearlyIncreaseCalculatedExpansionSpeed</v>
          </cell>
          <cell r="BX1722">
            <v>0</v>
          </cell>
          <cell r="BY1722">
            <v>1</v>
          </cell>
          <cell r="CB1722" t="str">
            <v>T4-C-4</v>
          </cell>
          <cell r="CC1722">
            <v>1</v>
          </cell>
          <cell r="CH1722">
            <v>1</v>
          </cell>
          <cell r="CM1722">
            <v>1</v>
          </cell>
          <cell r="CQ1722">
            <v>1</v>
          </cell>
          <cell r="CU1722">
            <v>1</v>
          </cell>
          <cell r="CX1722">
            <v>0</v>
          </cell>
          <cell r="CY1722">
            <v>1</v>
          </cell>
          <cell r="DB1722">
            <v>0</v>
          </cell>
          <cell r="DC1722" t="str">
            <v>&lt;i&gt;Vancouveria hexandra&lt;/i&gt; (berberisfamilien) er en langlevd flerårig urt fra vestkysten i USA. Den formerer seg med frø. I Norge er den bare funnet en edellauvskog på baserik grunn, trolig kalk-lågurtskog.</v>
          </cell>
          <cell r="DD1722" t="str">
            <v>Arten ble først samlet på norddelen av Malmøya i Oslo i 2002, men kan ha stått der lenge (Hovind 2016). Arten ble først feilbestemt til en &lt;i&gt;Epimedium&lt;/i&gt; (bispelue).</v>
          </cell>
          <cell r="DE1722" t="str">
            <v>Arten er innført som hageplante, og er trolig direkte frøspredt ut fra hage og med videre ekspansjon, men svært lokalt.</v>
          </cell>
          <cell r="DF1722" t="str">
            <v>Invasjonspotensialet er lite. Median levetid er begrenset (med usikkerhet til lite), og det er ingen ekspansjonshastighet per i dag.</v>
          </cell>
          <cell r="DG1722" t="str">
            <v>Det er ingen kjente negative økologiske effekter knyttet til arten.</v>
          </cell>
          <cell r="DH1722" t="str">
            <v>&lt;i&gt;Vancouveria hexandra&lt;/i&gt; vurderes til ingen kjent risiko i norsk natur.</v>
          </cell>
          <cell r="DI1722">
            <v>1</v>
          </cell>
        </row>
        <row r="1723">
          <cell r="B1723" t="str">
            <v>Luzula forsteri</v>
          </cell>
          <cell r="C1723" t="str">
            <v>(Sm.) DC.</v>
          </cell>
          <cell r="D1723" t="str">
            <v>parkfrytle</v>
          </cell>
          <cell r="E1723">
            <v>59806</v>
          </cell>
          <cell r="F1723">
            <v>99846</v>
          </cell>
          <cell r="G1723" t="str">
            <v>ExpertGroups/Karplanter/N</v>
          </cell>
          <cell r="H1723" t="str">
            <v>Karplanter</v>
          </cell>
          <cell r="I1723" t="str">
            <v>Karplanter</v>
          </cell>
          <cell r="J1723" t="str">
            <v>AlienSpecie</v>
          </cell>
          <cell r="N1723">
            <v>1</v>
          </cell>
          <cell r="Q1723">
            <v>1</v>
          </cell>
          <cell r="T1723" t="str">
            <v>NK</v>
          </cell>
          <cell r="U1723">
            <v>1</v>
          </cell>
          <cell r="V1723" t="str">
            <v>1,1</v>
          </cell>
          <cell r="X1723">
            <v>2</v>
          </cell>
          <cell r="Y1723">
            <v>2</v>
          </cell>
          <cell r="Z1723">
            <v>1</v>
          </cell>
          <cell r="AA1723">
            <v>1993</v>
          </cell>
          <cell r="AB1723" t="str">
            <v>terrestrial</v>
          </cell>
          <cell r="AD1723" t="str">
            <v>origin</v>
          </cell>
          <cell r="AE1723" t="str">
            <v>yes</v>
          </cell>
          <cell r="AF1723" t="str">
            <v>unknown</v>
          </cell>
          <cell r="AG1723">
            <v>1993</v>
          </cell>
          <cell r="AH1723" t="str">
            <v>Te Kragerø: Valberg</v>
          </cell>
          <cell r="AI1723">
            <v>5</v>
          </cell>
          <cell r="AJ1723" t="str">
            <v>V</v>
          </cell>
          <cell r="AN1723">
            <v>1</v>
          </cell>
          <cell r="AO1723" t="str">
            <v>introductionTransportpollution</v>
          </cell>
          <cell r="AP1723" t="str">
            <v>Te</v>
          </cell>
          <cell r="AQ1723">
            <v>4</v>
          </cell>
          <cell r="AR1723">
            <v>2</v>
          </cell>
          <cell r="AS1723">
            <v>8</v>
          </cell>
          <cell r="AT1723">
            <v>1</v>
          </cell>
          <cell r="AU1723">
            <v>8</v>
          </cell>
          <cell r="AV1723">
            <v>0</v>
          </cell>
          <cell r="AW1723" t="str">
            <v>Ingen kjent effekt</v>
          </cell>
          <cell r="AX1723" t="str">
            <v>Ingen kjent effekt</v>
          </cell>
          <cell r="BC1723" t="str">
            <v>Ingen kjent effekt</v>
          </cell>
          <cell r="BD1723" t="str">
            <v>Ingen kjent effekt</v>
          </cell>
          <cell r="BE1723" t="str">
            <v>no</v>
          </cell>
          <cell r="BF1723" t="str">
            <v>no</v>
          </cell>
          <cell r="BG1723" t="str">
            <v>V</v>
          </cell>
          <cell r="BK1723" t="str">
            <v>temperate_nemoral:Europe|subtropic_mediterranean:Europe,Asia,Africa</v>
          </cell>
          <cell r="BM1723" t="str">
            <v>temperate_nemoral:Europe|subtropic_mediterranean:Europe,Asia,Africa</v>
          </cell>
          <cell r="BO1723">
            <v>2</v>
          </cell>
          <cell r="BR1723" t="str">
            <v>RedListCategoryLevel</v>
          </cell>
          <cell r="BT1723">
            <v>1</v>
          </cell>
          <cell r="BW1723" t="str">
            <v>SpreadYearlyIncreaseCalculatedExpansionSpeed</v>
          </cell>
          <cell r="BX1723">
            <v>0</v>
          </cell>
          <cell r="BY1723">
            <v>1</v>
          </cell>
          <cell r="CB1723" t="str">
            <v>T4,T32,T43-C-1</v>
          </cell>
          <cell r="CC1723">
            <v>1</v>
          </cell>
          <cell r="CH1723">
            <v>1</v>
          </cell>
          <cell r="CL1723" t="str">
            <v>T4,T32</v>
          </cell>
          <cell r="CM1723">
            <v>1</v>
          </cell>
          <cell r="CQ1723">
            <v>1</v>
          </cell>
          <cell r="CU1723">
            <v>1</v>
          </cell>
          <cell r="CX1723">
            <v>0</v>
          </cell>
          <cell r="CY1723">
            <v>1</v>
          </cell>
          <cell r="DB1723">
            <v>0</v>
          </cell>
          <cell r="DC1723" t="str">
            <v>&lt;p&gt;Parkfrytle &lt;em&gt;Luzula forsteri&lt;/em&gt;&lt;i&gt; &lt;/i&gt;er en flerårig urt, 10-15 cm høg. Arten stammer fra Sør- og Vest-Europa nord til Belgia og Sør-England, Nord-Afrika og Vest-Asia. Den har meget rikelig frøreproduksjon. Frøene spres med maur, dvs. over korte distanser. &lt;/p&gt;</v>
          </cell>
          <cell r="DD1723" t="str">
            <v>&lt;p&gt;Parkfrytle ble først funnet på eiendommen Valberg i Te Kragerø i 1993, i en liten, gammel park med eng- og skogpreg (Elven 1996). Arten har fått stå uoppdaget på Valberg i trolig nesten hundre år eller lengre, på en lokalitet som har vært valfartssted for botanikere like lenge. Begrunnelsen for denne tolkningen er en annen gammel parkplante som også ble oppdaget på Valberg ganske nylig (fagerfiol - &lt;em&gt;Viola suavis&lt;/em&gt;), se Nordal et al. (1999). Parkfrytle står fortsatt i beste velgående på Valberg (sist sjekket i 2016), og dette er fortsatt eneste kjente forekomst i Norden.&lt;/p&gt;</v>
          </cell>
          <cell r="DE1723" t="str">
            <v>Parkfrytle kom trolig inn med grasfrø til parken/hagen ved Valberg rundt 1900 og har siden etablert seg grundig.</v>
          </cell>
          <cell r="DF1723" t="str">
            <v>Svært lite invasjonspotensial, formelt med begrenset median levetid og ingen ekspansjon. Arten danner &amp;#233:n svær bestand, nesten dekkende over 100 x 100 m på forsommeren på Valberg. Denne forekomsten av parkfrytle er stabil og om ikke det skjer noe drastisk på eiendommen så forventer vi lang levetid. Arten viser imidlertid ingen tegn til spredning ut fra etableringsplassen.</v>
          </cell>
          <cell r="DG1723" t="str">
            <v>Parkfrytle ser ikke ut til å ut til å fortrenge eller påvirke andre arter negativt.</v>
          </cell>
          <cell r="DH1723" t="str">
            <v>&lt;p&gt;Arten vurderes til ingen kjent økologisk risiko.&lt;/p&gt;</v>
          </cell>
          <cell r="DI1723">
            <v>2</v>
          </cell>
        </row>
        <row r="1724">
          <cell r="B1724" t="str">
            <v>Phyteuma nigrum</v>
          </cell>
          <cell r="C1724" t="str">
            <v>F.W.Schmidt</v>
          </cell>
          <cell r="D1724" t="str">
            <v>svartvadderot</v>
          </cell>
          <cell r="E1724">
            <v>60922</v>
          </cell>
          <cell r="F1724">
            <v>100962</v>
          </cell>
          <cell r="G1724" t="str">
            <v>ExpertGroups/Karplanter/N</v>
          </cell>
          <cell r="H1724" t="str">
            <v>Karplanter</v>
          </cell>
          <cell r="I1724" t="str">
            <v>Karplanter</v>
          </cell>
          <cell r="J1724" t="str">
            <v>AlienSpecie</v>
          </cell>
          <cell r="N1724">
            <v>1</v>
          </cell>
          <cell r="Q1724">
            <v>1</v>
          </cell>
          <cell r="T1724" t="str">
            <v>NK</v>
          </cell>
          <cell r="U1724">
            <v>1</v>
          </cell>
          <cell r="V1724" t="str">
            <v>1,1</v>
          </cell>
          <cell r="X1724">
            <v>1</v>
          </cell>
          <cell r="Y1724">
            <v>1</v>
          </cell>
          <cell r="Z1724">
            <v>1</v>
          </cell>
          <cell r="AA1724">
            <v>1999</v>
          </cell>
          <cell r="AB1724" t="str">
            <v>terrestrial</v>
          </cell>
          <cell r="AD1724" t="str">
            <v>origin</v>
          </cell>
          <cell r="AE1724" t="str">
            <v>yes</v>
          </cell>
          <cell r="AF1724" t="str">
            <v>unknown</v>
          </cell>
          <cell r="AG1724">
            <v>1999</v>
          </cell>
          <cell r="AH1724" t="str">
            <v>Fi Sør-Varanger: Kirkenes</v>
          </cell>
          <cell r="AI1724">
            <v>5</v>
          </cell>
          <cell r="AJ1724" t="str">
            <v>V</v>
          </cell>
          <cell r="AN1724">
            <v>1</v>
          </cell>
          <cell r="AO1724" t="str">
            <v>introductionTransportpollution</v>
          </cell>
          <cell r="AP1724" t="str">
            <v>Fi</v>
          </cell>
          <cell r="AQ1724">
            <v>4</v>
          </cell>
          <cell r="AR1724">
            <v>1</v>
          </cell>
          <cell r="AS1724">
            <v>4</v>
          </cell>
          <cell r="AT1724">
            <v>1</v>
          </cell>
          <cell r="AU1724">
            <v>4</v>
          </cell>
          <cell r="AV1724">
            <v>0</v>
          </cell>
          <cell r="AW1724" t="str">
            <v>Ingen kjent effekt</v>
          </cell>
          <cell r="AX1724" t="str">
            <v>Ingen kjent effekt</v>
          </cell>
          <cell r="BC1724" t="str">
            <v>Ingen kjent effekt</v>
          </cell>
          <cell r="BD1724" t="str">
            <v>Ingen kjent effekt</v>
          </cell>
          <cell r="BE1724" t="str">
            <v>no</v>
          </cell>
          <cell r="BF1724" t="str">
            <v>no</v>
          </cell>
          <cell r="BK1724" t="str">
            <v>temperate_nemoral:Europe</v>
          </cell>
          <cell r="BM1724" t="str">
            <v>temperate_boreal:Europe|temperate_nemoral:Europe</v>
          </cell>
          <cell r="BO1724">
            <v>2</v>
          </cell>
          <cell r="BR1724" t="str">
            <v>RedListCategoryLevel</v>
          </cell>
          <cell r="BT1724">
            <v>1</v>
          </cell>
          <cell r="BW1724" t="str">
            <v>SpreadYearlyIncreaseCalculatedExpansionSpeed</v>
          </cell>
          <cell r="BX1724">
            <v>0</v>
          </cell>
          <cell r="BY1724">
            <v>1</v>
          </cell>
          <cell r="CB1724" t="str">
            <v>T4</v>
          </cell>
          <cell r="CC1724">
            <v>1</v>
          </cell>
          <cell r="CH1724">
            <v>1</v>
          </cell>
          <cell r="CM1724">
            <v>1</v>
          </cell>
          <cell r="CQ1724">
            <v>1</v>
          </cell>
          <cell r="CU1724">
            <v>1</v>
          </cell>
          <cell r="CX1724">
            <v>0</v>
          </cell>
          <cell r="CY1724">
            <v>1</v>
          </cell>
          <cell r="DB1724">
            <v>0</v>
          </cell>
          <cell r="DC1724" t="str">
            <v>Svartvadderot &lt;em&gt;Phyteuma nigrum &lt;/em&gt;er en flerårig urt fra Mellom-Europa. Arten har noe klonal vekst med jordstengler. Den har frøformering, men er utkryssende. Alm et al. (2000) finner det sannsynlig at svartvadderot setter modne frø i Sør-Varanger.</v>
          </cell>
          <cell r="DD1724" t="str">
            <v>&lt;p&gt;Arten ble i 1999, 2009 og 2011 funnet på to steder i Fi Sør-Varanger, i Kirkenes-området nær kjente tyske militæranlegg fra andre verdenskrig. Arten har opplagt stått her siden krigen, og det er sannsynlig at det har vært flere forekomster. Det vi ser i dag, 60-70 år etter innførselen, er trolig gjenstående rester. &lt;br/&gt;&lt;/p&gt;</v>
          </cell>
          <cell r="DE1724" t="str">
            <v>Svartvadderot er kommet inn med tysk hestef&amp;#244:r.</v>
          </cell>
          <cell r="DF1724" t="str">
            <v>Invasjonspotensialet er lite, med begrenset median levetid og ingen ekspansjon. Svartvadderot har trolig hatt stabil forekomst i Norge i 70 år.</v>
          </cell>
          <cell r="DG1724" t="str">
            <v>Ingen kjente negative økologiske effekter er knyttet til arten.</v>
          </cell>
          <cell r="DH1724" t="str">
            <v>&lt;p&gt;Svartvadderot vurderes til ingen kjent økologisk risiko.&lt;/p&gt;</v>
          </cell>
          <cell r="DI1724">
            <v>1</v>
          </cell>
        </row>
        <row r="1725">
          <cell r="B1725" t="str">
            <v>Androsace elongata</v>
          </cell>
          <cell r="C1725" t="str">
            <v>L.</v>
          </cell>
          <cell r="D1725" t="str">
            <v>ugrasnøkkel</v>
          </cell>
          <cell r="E1725">
            <v>61828</v>
          </cell>
          <cell r="F1725">
            <v>101868</v>
          </cell>
          <cell r="G1725" t="str">
            <v>ExpertGroups/Karplanter/N</v>
          </cell>
          <cell r="H1725" t="str">
            <v>Karplanter</v>
          </cell>
          <cell r="I1725" t="str">
            <v>Karplanter</v>
          </cell>
          <cell r="J1725" t="str">
            <v>AlienSpecie</v>
          </cell>
          <cell r="N1725">
            <v>1</v>
          </cell>
          <cell r="Q1725">
            <v>1</v>
          </cell>
          <cell r="T1725" t="str">
            <v>NK</v>
          </cell>
          <cell r="U1725">
            <v>1</v>
          </cell>
          <cell r="V1725" t="str">
            <v>1,1</v>
          </cell>
          <cell r="X1725">
            <v>1</v>
          </cell>
          <cell r="Y1725">
            <v>1</v>
          </cell>
          <cell r="Z1725">
            <v>1</v>
          </cell>
          <cell r="AA1725">
            <v>1888</v>
          </cell>
          <cell r="AB1725" t="str">
            <v>terrestrial</v>
          </cell>
          <cell r="AD1725" t="str">
            <v>unknown</v>
          </cell>
          <cell r="AE1725" t="str">
            <v>yes</v>
          </cell>
          <cell r="AF1725" t="str">
            <v>unknown</v>
          </cell>
          <cell r="AG1725">
            <v>1888</v>
          </cell>
          <cell r="AH1725" t="str">
            <v>Oslo: Tøyen, "Ugræs i Tøienhaven (i Mængde)"</v>
          </cell>
          <cell r="AI1725">
            <v>1</v>
          </cell>
          <cell r="AJ1725" t="str">
            <v>V</v>
          </cell>
          <cell r="AL1725">
            <v>1</v>
          </cell>
          <cell r="AM1725" t="str">
            <v>importDirect</v>
          </cell>
          <cell r="AN1725">
            <v>1</v>
          </cell>
          <cell r="AO1725" t="str">
            <v>spreadNaturalDispersal</v>
          </cell>
          <cell r="AP1725" t="str">
            <v>OsA</v>
          </cell>
          <cell r="AQ1725">
            <v>4</v>
          </cell>
          <cell r="AR1725">
            <v>1</v>
          </cell>
          <cell r="AS1725">
            <v>4</v>
          </cell>
          <cell r="AT1725">
            <v>1</v>
          </cell>
          <cell r="AU1725">
            <v>4</v>
          </cell>
          <cell r="AV1725">
            <v>100</v>
          </cell>
          <cell r="AW1725" t="str">
            <v>Ingen kjent effekt</v>
          </cell>
          <cell r="AX1725" t="str">
            <v>Ingen kjent effekt</v>
          </cell>
          <cell r="BC1725" t="str">
            <v>Ingen kjent effekt</v>
          </cell>
          <cell r="BD1725" t="str">
            <v>Ingen kjent effekt</v>
          </cell>
          <cell r="BE1725" t="str">
            <v>no</v>
          </cell>
          <cell r="BF1725" t="str">
            <v>no</v>
          </cell>
          <cell r="BK1725" t="str">
            <v>temperate_nemoral:Europe,Asia|temperate_dry:Europe,Asia</v>
          </cell>
          <cell r="BM1725" t="str">
            <v>temperate_nemoral:Europe,Asia|temperate_dry:Europe,Asia|subtropic_mediterranean:Europe,Asia,NorthAndCentralAmerica</v>
          </cell>
          <cell r="BO1725">
            <v>2</v>
          </cell>
          <cell r="BR1725" t="str">
            <v>RedListCategoryLevel</v>
          </cell>
          <cell r="BT1725">
            <v>1</v>
          </cell>
          <cell r="BW1725" t="str">
            <v>SpreadYearlyIncreaseCalculatedExpansionSpeed</v>
          </cell>
          <cell r="BX1725">
            <v>0</v>
          </cell>
          <cell r="BY1725">
            <v>1</v>
          </cell>
          <cell r="CB1725" t="str">
            <v>T35,T42</v>
          </cell>
          <cell r="CC1725">
            <v>1</v>
          </cell>
          <cell r="CH1725">
            <v>1</v>
          </cell>
          <cell r="CM1725">
            <v>1</v>
          </cell>
          <cell r="CQ1725">
            <v>1</v>
          </cell>
          <cell r="CU1725">
            <v>1</v>
          </cell>
          <cell r="CX1725">
            <v>0</v>
          </cell>
          <cell r="CY1725">
            <v>1</v>
          </cell>
          <cell r="DB1725">
            <v>0</v>
          </cell>
          <cell r="DC1725" t="str">
            <v>Ugrasnøkkel &lt;i&gt;Androsace elongata&lt;/i&gt; er en småvokst, ettårig art med stor frøproduksjon. Den stammer fra Mellom- og Øst-Europa og Kaukasus.</v>
          </cell>
          <cell r="DD1725" t="str">
            <v>&lt;p&gt;Ugrasnøkkel ble først funnet i Tøyenhagen i Oslo i 1888 og beskrevet som forekommende "i mængde". Siden har den forekommet "i mængde", helt fram til sist sommer (2017), men uten noen gang å komme seg utenfor hagegjerdet. Den vokser i blomsterbed og på andre plasser med åpen jord.&lt;/p&gt;</v>
          </cell>
          <cell r="DE1725" t="str">
            <v>Innførselsmåten er ukjent, men vi mistenker bevisst innførsel til Botanisk hage. De siste 50 (eller kanskje 100) år har den bare vært et ugras man forsøker å luke vekk.</v>
          </cell>
          <cell r="DF1725" t="str">
            <v>Invasjonspotensialet er lite, en kombinasjon av begrenset median levetid, men ingen ekspansjon.</v>
          </cell>
          <cell r="DG1725" t="str">
            <v>Ingen kjent negativ økologisk effekt er knyttet til arten.</v>
          </cell>
          <cell r="DH1725" t="str">
            <v>&lt;p&gt;Ugrasnøkkel vurderes til ingen kjent økologisk risiko. Arten har hatt &amp;#233:n stabil forekomst i Norge (frøreproduksjon) i minst 128 år. Den er bare funnet bare innafor gjerdet til Botanisk hage på Tøyen, men i og med at den ikke dyrkes (i hvert fall ikke de siste 50-100 år), er dette å definere som norsk natur for denne arten.&lt;/p&gt;</v>
          </cell>
          <cell r="DI1725">
            <v>0</v>
          </cell>
        </row>
        <row r="1726">
          <cell r="B1726" t="str">
            <v>Festuca heterophylla</v>
          </cell>
          <cell r="C1726" t="str">
            <v>Lam.</v>
          </cell>
          <cell r="D1726" t="str">
            <v>skyggesvingel</v>
          </cell>
          <cell r="E1726">
            <v>60001</v>
          </cell>
          <cell r="F1726">
            <v>100041</v>
          </cell>
          <cell r="G1726" t="str">
            <v>ExpertGroups/Karplanter/N</v>
          </cell>
          <cell r="H1726" t="str">
            <v>Karplanter</v>
          </cell>
          <cell r="I1726" t="str">
            <v>Karplanter</v>
          </cell>
          <cell r="J1726" t="str">
            <v>AlienSpecie</v>
          </cell>
          <cell r="N1726">
            <v>1</v>
          </cell>
          <cell r="Q1726">
            <v>1</v>
          </cell>
          <cell r="T1726" t="str">
            <v>NK</v>
          </cell>
          <cell r="U1726">
            <v>1</v>
          </cell>
          <cell r="V1726" t="str">
            <v>1,1</v>
          </cell>
          <cell r="X1726">
            <v>1</v>
          </cell>
          <cell r="Y1726">
            <v>1</v>
          </cell>
          <cell r="Z1726">
            <v>1</v>
          </cell>
          <cell r="AA1726">
            <v>2006</v>
          </cell>
          <cell r="AB1726" t="str">
            <v>terrestrial</v>
          </cell>
          <cell r="AD1726" t="str">
            <v>origin</v>
          </cell>
          <cell r="AE1726" t="str">
            <v>yes</v>
          </cell>
          <cell r="AF1726" t="str">
            <v>unknown</v>
          </cell>
          <cell r="AG1726">
            <v>2006</v>
          </cell>
          <cell r="AH1726" t="str">
            <v>Oslo: Bogstad</v>
          </cell>
          <cell r="AI1726">
            <v>10</v>
          </cell>
          <cell r="AJ1726" t="str">
            <v>V</v>
          </cell>
          <cell r="AL1726">
            <v>1</v>
          </cell>
          <cell r="AM1726" t="str">
            <v>importDirect</v>
          </cell>
          <cell r="AN1726">
            <v>2</v>
          </cell>
          <cell r="AO1726" t="str">
            <v>introductionEscaped,spreadNaturalDispersal</v>
          </cell>
          <cell r="AP1726" t="str">
            <v>OsA</v>
          </cell>
          <cell r="AQ1726">
            <v>4</v>
          </cell>
          <cell r="AR1726">
            <v>1</v>
          </cell>
          <cell r="AS1726">
            <v>4</v>
          </cell>
          <cell r="AT1726">
            <v>1</v>
          </cell>
          <cell r="AU1726">
            <v>4</v>
          </cell>
          <cell r="AV1726">
            <v>100</v>
          </cell>
          <cell r="AW1726" t="str">
            <v>Ingen kjent effekt</v>
          </cell>
          <cell r="AX1726" t="str">
            <v>Ingen kjent effekt</v>
          </cell>
          <cell r="BC1726" t="str">
            <v>Ingen kjent effekt</v>
          </cell>
          <cell r="BD1726" t="str">
            <v>Ingen kjent effekt</v>
          </cell>
          <cell r="BE1726" t="str">
            <v>no</v>
          </cell>
          <cell r="BF1726" t="str">
            <v>no</v>
          </cell>
          <cell r="BG1726" t="str">
            <v>V</v>
          </cell>
          <cell r="BK1726" t="str">
            <v>temperate_nemoral:Europe|subtropic_mediterranean:Europe</v>
          </cell>
          <cell r="BM1726" t="str">
            <v>temperate_nemoral:Europe|subtropic_mediterranean:Europe</v>
          </cell>
          <cell r="BO1726">
            <v>2</v>
          </cell>
          <cell r="BR1726" t="str">
            <v>RedListCategoryLevel</v>
          </cell>
          <cell r="BT1726">
            <v>1</v>
          </cell>
          <cell r="BW1726" t="str">
            <v>SpreadYearlyIncreaseCalculatedExpansionSpeed</v>
          </cell>
          <cell r="BX1726">
            <v>0</v>
          </cell>
          <cell r="BY1726">
            <v>1</v>
          </cell>
          <cell r="CB1726" t="str">
            <v>T43,T4</v>
          </cell>
          <cell r="CC1726">
            <v>1</v>
          </cell>
          <cell r="CH1726">
            <v>1</v>
          </cell>
          <cell r="CM1726">
            <v>1</v>
          </cell>
          <cell r="CQ1726">
            <v>1</v>
          </cell>
          <cell r="CU1726">
            <v>1</v>
          </cell>
          <cell r="CX1726">
            <v>0</v>
          </cell>
          <cell r="CY1726">
            <v>1</v>
          </cell>
          <cell r="DB1726">
            <v>0</v>
          </cell>
          <cell r="DC1726" t="str">
            <v>Skyggesvingel &lt;i&gt;Festuca heterophylla&lt;/i&gt; er et flerårig gras fra Mellom- og Sør-Europa med noe tuete vekst og med frøreproduksjon. Den er bare funnet i et gammelt parkanlegg.</v>
          </cell>
          <cell r="DD1726" t="str">
            <v>&lt;p&gt;Skyggesvingel ble i 2006 funnet i parken ved Bogstad gård i Oslo. Dette er det gamle parkanlegget i Oslo-området hvor det er funnet flest av de artene som kom inn med park-grasfrø fra Mellom-Europa og Danmark i siste halvdel av 1800-tallet. Vi antar at arten har stått her siden da, uoppdaget. Den er godt etablert, men viser ingen tegn til videre spredning. Den reproduserer i Norge, men trolig ikke svært effektivt da den er noe for varmekrevende.&lt;/p&gt;</v>
          </cell>
          <cell r="DE1726" t="str">
            <v>Arten ble trolig innført med grasfrø. Ingen videre spredning er kjent.</v>
          </cell>
          <cell r="DF1726" t="str">
            <v>Invasjonspotensialet er lite, en kombinasjon av begrenset median levetid, men ingen ekspansjon.</v>
          </cell>
          <cell r="DG1726" t="str">
            <v>Ingen kjent negativ økologisk effekt er knyttet til arten.</v>
          </cell>
          <cell r="DH1726" t="str">
            <v>&lt;p&gt;Skyggesvingel vurderes til ingen kjent økologisk risiko. Arten har &amp;#233:n kjent, stabil forekomst i Norge (frøreproduksjon og vegetativt), uten ekspansjon.&lt;/p&gt;</v>
          </cell>
          <cell r="DI1726">
            <v>0</v>
          </cell>
        </row>
        <row r="1727">
          <cell r="B1727" t="str">
            <v>Tsuga canadensis</v>
          </cell>
          <cell r="C1727" t="str">
            <v>(L.) Carrière</v>
          </cell>
          <cell r="D1727" t="str">
            <v>kanadahemlokk</v>
          </cell>
          <cell r="E1727">
            <v>85682</v>
          </cell>
          <cell r="F1727">
            <v>128803</v>
          </cell>
          <cell r="G1727" t="str">
            <v>ExpertGroups/Karplanter/N</v>
          </cell>
          <cell r="H1727" t="str">
            <v>Karplanter</v>
          </cell>
          <cell r="I1727" t="str">
            <v>Karplanter</v>
          </cell>
          <cell r="J1727" t="str">
            <v>AlienSpecie</v>
          </cell>
          <cell r="N1727">
            <v>1</v>
          </cell>
          <cell r="P1727" t="str">
            <v>V</v>
          </cell>
          <cell r="Q1727">
            <v>1</v>
          </cell>
          <cell r="T1727" t="str">
            <v>NK</v>
          </cell>
          <cell r="U1727">
            <v>1</v>
          </cell>
          <cell r="V1727" t="str">
            <v>1,1</v>
          </cell>
          <cell r="W1727" t="str">
            <v>LO</v>
          </cell>
          <cell r="X1727">
            <v>1</v>
          </cell>
          <cell r="Y1727">
            <v>1</v>
          </cell>
          <cell r="Z1727">
            <v>1</v>
          </cell>
          <cell r="AA1727">
            <v>2007</v>
          </cell>
          <cell r="AB1727" t="str">
            <v>terrestrial</v>
          </cell>
          <cell r="AD1727" t="str">
            <v>unknown</v>
          </cell>
          <cell r="AE1727" t="str">
            <v>yes</v>
          </cell>
          <cell r="AF1727" t="str">
            <v>unknown</v>
          </cell>
          <cell r="AG1727">
            <v>2007</v>
          </cell>
          <cell r="AH1727" t="str">
            <v>Ak Nannestad: Tømte</v>
          </cell>
          <cell r="AI1727">
            <v>30</v>
          </cell>
          <cell r="AJ1727" t="str">
            <v>V</v>
          </cell>
          <cell r="AL1727">
            <v>2</v>
          </cell>
          <cell r="AM1727" t="str">
            <v>importDirect</v>
          </cell>
          <cell r="AN1727">
            <v>1</v>
          </cell>
          <cell r="AO1727" t="str">
            <v>spreadEscaped</v>
          </cell>
          <cell r="AP1727" t="str">
            <v>OsA</v>
          </cell>
          <cell r="AQ1727">
            <v>4</v>
          </cell>
          <cell r="AR1727">
            <v>5</v>
          </cell>
          <cell r="AS1727">
            <v>20</v>
          </cell>
          <cell r="AT1727">
            <v>1</v>
          </cell>
          <cell r="AU1727">
            <v>40</v>
          </cell>
          <cell r="AV1727">
            <v>0</v>
          </cell>
          <cell r="AW1727" t="str">
            <v>Ingen kjent effekt</v>
          </cell>
          <cell r="AX1727" t="str">
            <v>Ingen kjent effekt</v>
          </cell>
          <cell r="BC1727" t="str">
            <v>Ingen kjent effekt</v>
          </cell>
          <cell r="BD1727" t="str">
            <v>Ingen kjent effekt</v>
          </cell>
          <cell r="BE1727" t="str">
            <v>no</v>
          </cell>
          <cell r="BF1727" t="str">
            <v>no</v>
          </cell>
          <cell r="BK1727" t="str">
            <v>temperate_boreal:NorthAndCentralAmerica|temperate_nemoral:NorthAndCentralAmerica</v>
          </cell>
          <cell r="BM1727" t="str">
            <v>temperate_boreal:NorthAndCentralAmerica|temperate_nemoral:Europe,Oceania,NorthAndCentralAmerica</v>
          </cell>
          <cell r="BO1727">
            <v>2</v>
          </cell>
          <cell r="BP1727" t="str">
            <v>X</v>
          </cell>
          <cell r="BR1727" t="str">
            <v>RedListCategoryLevel</v>
          </cell>
          <cell r="BT1727">
            <v>1</v>
          </cell>
          <cell r="BW1727" t="str">
            <v>SpreadYearlyIncreaseCalculatedExpansionSpeed</v>
          </cell>
          <cell r="BX1727">
            <v>0</v>
          </cell>
          <cell r="BY1727">
            <v>1</v>
          </cell>
          <cell r="CB1727" t="str">
            <v>T4</v>
          </cell>
          <cell r="CC1727">
            <v>1</v>
          </cell>
          <cell r="CH1727">
            <v>1</v>
          </cell>
          <cell r="CM1727">
            <v>1</v>
          </cell>
          <cell r="CQ1727">
            <v>1</v>
          </cell>
          <cell r="CU1727">
            <v>1</v>
          </cell>
          <cell r="CX1727">
            <v>0</v>
          </cell>
          <cell r="CY1727">
            <v>1</v>
          </cell>
          <cell r="DB1727">
            <v>0</v>
          </cell>
          <cell r="DC1727" t="str">
            <v>Kanadahemlokk &lt;em&gt;Tsuga canadensis &lt;/em&gt;kommer fra østlige Canada og er et lite tre med frøreproduksjon. Frøene spres med vind. Arten dyrkes lite i Norge, mest som prydtre.</v>
          </cell>
          <cell r="DD1727" t="str">
            <v>&lt;p&gt;Kanadahemlokk er funnet forvillet og i begynnende etablering i 2007 på ett sted: Ak Hurdal: mellom Tømte gård og Bjørkelund, "flere gml trær og ca 10 småplanter rundt 1 m høye". Arten er lite krevende, tilpasset norske forhold, og kan begynne å ekspandere. Den plantes imidlertid for sjelden til å få noen særlig innvirkning. Vi har ennå ikke sett etablering ut fra trær dyrket i hager, men det er å forvente.&lt;/p&gt;</v>
          </cell>
          <cell r="DE1727" t="str">
            <v>Innført som skogs- og hagetre. Vindspredning av frø, over nokså små avstander (under 100 m).</v>
          </cell>
          <cell r="DF1727" t="str">
            <v>Invasjonspotensialet er lite, med usikkerhet til begrenset, som en kombinasjon av begrenset (til moderat) median levetid og ingen ekspansjon (foreløpig). Arten er imidlertid godt egnet for norsk natur og klima, og ekspansjonspotensialet kan være større enn våre beregninger tilsier.</v>
          </cell>
          <cell r="DG1727" t="str">
            <v>Ingen kjent negativ økologisk effekt er knyttet til arten.</v>
          </cell>
          <cell r="DH1727" t="str">
            <v>&lt;p&gt;Kanadahemlokk vurderes til ingen kjent økologisk risiko, med usikkerhet til låg risiko. Arten plantes for sjelden til å få noen særlig innvirkning.&lt;/p&gt;</v>
          </cell>
          <cell r="DI1727">
            <v>0</v>
          </cell>
        </row>
        <row r="1728">
          <cell r="B1728" t="str">
            <v>Pinus peuce</v>
          </cell>
          <cell r="C1728" t="str">
            <v>Griseb.</v>
          </cell>
          <cell r="D1728" t="str">
            <v>silkefuru</v>
          </cell>
          <cell r="E1728">
            <v>63782</v>
          </cell>
          <cell r="F1728">
            <v>103822</v>
          </cell>
          <cell r="G1728" t="str">
            <v>ExpertGroups/Karplanter/N</v>
          </cell>
          <cell r="H1728" t="str">
            <v>Karplanter</v>
          </cell>
          <cell r="I1728" t="str">
            <v>Karplanter</v>
          </cell>
          <cell r="J1728" t="str">
            <v>AlienSpecie</v>
          </cell>
          <cell r="N1728">
            <v>2</v>
          </cell>
          <cell r="P1728" t="str">
            <v>V</v>
          </cell>
          <cell r="Q1728">
            <v>1</v>
          </cell>
          <cell r="T1728" t="str">
            <v>LO</v>
          </cell>
          <cell r="U1728">
            <v>2</v>
          </cell>
          <cell r="V1728" t="str">
            <v>2AB,1</v>
          </cell>
          <cell r="X1728">
            <v>4</v>
          </cell>
          <cell r="Y1728">
            <v>2</v>
          </cell>
          <cell r="Z1728">
            <v>4</v>
          </cell>
          <cell r="AA1728" t="str">
            <v>1900-1949</v>
          </cell>
          <cell r="AB1728" t="str">
            <v>terrestrial</v>
          </cell>
          <cell r="AD1728" t="str">
            <v>unknown</v>
          </cell>
          <cell r="AE1728" t="str">
            <v>yes</v>
          </cell>
          <cell r="AF1728" t="str">
            <v>unknown</v>
          </cell>
          <cell r="AI1728">
            <v>50</v>
          </cell>
          <cell r="AJ1728" t="str">
            <v>V</v>
          </cell>
          <cell r="AL1728">
            <v>2</v>
          </cell>
          <cell r="AM1728" t="str">
            <v>importDirect</v>
          </cell>
          <cell r="AN1728">
            <v>3</v>
          </cell>
          <cell r="AO1728" t="str">
            <v>introductionEscaped</v>
          </cell>
          <cell r="AP1728" t="str">
            <v>OsA,Aa,Ho,St</v>
          </cell>
          <cell r="AQ1728">
            <v>16</v>
          </cell>
          <cell r="AR1728">
            <v>10</v>
          </cell>
          <cell r="AS1728">
            <v>160</v>
          </cell>
          <cell r="AT1728">
            <v>68500</v>
          </cell>
          <cell r="AU1728">
            <v>320</v>
          </cell>
          <cell r="AV1728">
            <v>100</v>
          </cell>
          <cell r="AW1728" t="str">
            <v>Ingen kjent effekt</v>
          </cell>
          <cell r="AX1728" t="str">
            <v>Ingen kjent effekt</v>
          </cell>
          <cell r="BC1728" t="str">
            <v>Ingen kjent effekt</v>
          </cell>
          <cell r="BD1728" t="str">
            <v>Ingen kjent effekt</v>
          </cell>
          <cell r="BE1728" t="str">
            <v>no</v>
          </cell>
          <cell r="BF1728" t="str">
            <v>no</v>
          </cell>
          <cell r="BK1728" t="str">
            <v>temperate_nemoral:Europe|subtropic_mediterranean:Europe</v>
          </cell>
          <cell r="BM1728" t="str">
            <v>temperate_nemoral:Europe|subtropic_mediterranean:Europe</v>
          </cell>
          <cell r="BO1728">
            <v>2</v>
          </cell>
          <cell r="BP1728" t="str">
            <v>X</v>
          </cell>
          <cell r="BR1728" t="str">
            <v>RedListCategoryLevel</v>
          </cell>
          <cell r="BT1728">
            <v>2</v>
          </cell>
          <cell r="BW1728" t="str">
            <v>SpreadYearlyIncreaseCalculatedExpansionSpeed</v>
          </cell>
          <cell r="BX1728">
            <v>123.69</v>
          </cell>
          <cell r="BY1728">
            <v>1</v>
          </cell>
          <cell r="CB1728" t="str">
            <v>T35,T43,T4</v>
          </cell>
          <cell r="CC1728">
            <v>1</v>
          </cell>
          <cell r="CH1728">
            <v>1</v>
          </cell>
          <cell r="CM1728">
            <v>1</v>
          </cell>
          <cell r="CQ1728">
            <v>1</v>
          </cell>
          <cell r="CU1728">
            <v>1</v>
          </cell>
          <cell r="CX1728">
            <v>0</v>
          </cell>
          <cell r="CY1728">
            <v>1</v>
          </cell>
          <cell r="DB1728">
            <v>0</v>
          </cell>
          <cell r="DC1728" t="str">
            <v>Silkefuru &lt;em&gt;Pinus peuce&lt;/em&gt; er en femnålet furuart som er blitt innført til Norge som prydtre fra Balkan etter 1900. For mer informasjon om skogskjøtsel av arten, se Børset (1985). Arten har vindspredte frø.</v>
          </cell>
          <cell r="DD1728" t="str">
            <v>&lt;p&gt;Det finnes noen få forsøksbestand i skog nordover til Troms: ellers er arten i bruk i hager og parker. Arten er funnet forvillet i Ho Voss 1994, Ak Ås 2005, AA Risør 2003 og ST Trondheim 2013. Forvillete bartrær er sterkt underrepresentert i de botaniske innsamlingene, og funnfrekvensene gir knapt noe realistisk bilde av hvor mye vi har av dem. Det kan tenkes at vi har noe mer silkefuru i norsk natur enn disse funnene antyder.&lt;/p&gt;&lt;p&gt; &lt;/p&gt;</v>
          </cell>
          <cell r="DE1728" t="str">
            <v>Silkefuru plantes i svært lite omfang, hovedsakelig som prydpre i større hager og parker. Det foreligger dokumentasjon av spredning fra ett forsøksfelt i Ak Ås (Østraat 1999, Tonjer 2011), men spredningen derfra er ikke tilstrekkelig til å opprettholde bestand over tid uten kultivering. Frøforvilling er rapportert fra Ak Ås i 2003 og trolig Ho Voss i 1994.</v>
          </cell>
          <cell r="DF1728" t="str">
            <v>Arten har et begrenset invasjonspotensial (med usikkerhet til moderat), som kombinasjon av begrenset (til moderat) median levetid og begrenset ekspansjonshastighet.</v>
          </cell>
          <cell r="DG1728" t="str">
            <v>Silkefuru vurderes til ingen kjent økologisk effekt. Arten har vært opplyst som mellomvert for solbærfiltrust &lt;em&gt;Cronartium ribicola&lt;/em&gt;, en alvorlig skadesopp som angriper de stedegne artene villrips og solbær: se Hummer (2000) og Kaitera et al. (2003). Ifølge Farjon (2017) er imidlertid silkefuru resistent i motsetning til en del andre femnålete furuarter.</v>
          </cell>
          <cell r="DH1728" t="str">
            <v>&lt;p&gt;Silkefuru vurderes til låg økologisk risiko, og bare på grunn invasjonspotensialet. Endringen fra forrige vurderingsrunde i 2012, hvor den ble vurdert til høy økologisk risiko, skyldes at vi nå har dokumentasjon på at arten ikke er vektor for sykdomsoverføring.&lt;br/&gt;&lt;/p&gt;</v>
          </cell>
          <cell r="DI1728">
            <v>6</v>
          </cell>
        </row>
        <row r="1729">
          <cell r="B1729" t="str">
            <v>Eschscholzia caespitosa</v>
          </cell>
          <cell r="C1729" t="str">
            <v>Benth.</v>
          </cell>
          <cell r="E1729">
            <v>84805</v>
          </cell>
          <cell r="F1729">
            <v>127942</v>
          </cell>
          <cell r="G1729" t="str">
            <v>ExpertGroups/Karplanter/N</v>
          </cell>
          <cell r="H1729" t="str">
            <v>Karplanter</v>
          </cell>
          <cell r="I1729" t="str">
            <v>Karplanter</v>
          </cell>
          <cell r="J1729" t="str">
            <v>NotApplicable</v>
          </cell>
          <cell r="M1729" t="str">
            <v>canNotEstablishWithin50years</v>
          </cell>
          <cell r="AA1729">
            <v>2006</v>
          </cell>
          <cell r="AB1729" t="str">
            <v>terrestrial</v>
          </cell>
          <cell r="AD1729" t="str">
            <v>unknown</v>
          </cell>
          <cell r="AE1729" t="str">
            <v>no</v>
          </cell>
          <cell r="AF1729" t="str">
            <v>unknown</v>
          </cell>
          <cell r="AI1729">
            <v>1</v>
          </cell>
          <cell r="AJ1729" t="str">
            <v>V</v>
          </cell>
          <cell r="AW1729" t="str">
            <v>Ingen kjent effekt</v>
          </cell>
          <cell r="AX1729" t="str">
            <v>Ingen kjent effekt</v>
          </cell>
          <cell r="BC1729" t="str">
            <v>Ingen kjent effekt</v>
          </cell>
          <cell r="BD1729" t="str">
            <v>Ingen kjent effekt</v>
          </cell>
          <cell r="BK1729" t="str">
            <v>subtropic_mediterranean:NorthAndCentralAmerica</v>
          </cell>
          <cell r="BM1729" t="str">
            <v>subtropic_mediterranean:NorthAndCentralAmerica</v>
          </cell>
          <cell r="DI1729">
            <v>0</v>
          </cell>
        </row>
        <row r="1730">
          <cell r="B1730" t="str">
            <v>Inula britannica</v>
          </cell>
          <cell r="C1730" t="str">
            <v>L.</v>
          </cell>
          <cell r="D1730" t="str">
            <v>lodnealant</v>
          </cell>
          <cell r="E1730">
            <v>60671</v>
          </cell>
          <cell r="F1730">
            <v>100711</v>
          </cell>
          <cell r="G1730" t="str">
            <v>ExpertGroups/Karplanter/N</v>
          </cell>
          <cell r="H1730" t="str">
            <v>Karplanter</v>
          </cell>
          <cell r="I1730" t="str">
            <v>Karplanter</v>
          </cell>
          <cell r="J1730" t="str">
            <v>DoorKnocker</v>
          </cell>
          <cell r="K1730" t="str">
            <v>doRiskAssessment</v>
          </cell>
          <cell r="N1730">
            <v>1</v>
          </cell>
          <cell r="Q1730">
            <v>1</v>
          </cell>
          <cell r="T1730" t="str">
            <v>NK</v>
          </cell>
          <cell r="U1730">
            <v>1</v>
          </cell>
          <cell r="V1730" t="str">
            <v>1,1</v>
          </cell>
          <cell r="X1730">
            <v>1</v>
          </cell>
          <cell r="Y1730">
            <v>1</v>
          </cell>
          <cell r="Z1730">
            <v>1</v>
          </cell>
          <cell r="AA1730">
            <v>1902</v>
          </cell>
          <cell r="AB1730" t="str">
            <v>terrestrial</v>
          </cell>
          <cell r="AD1730" t="str">
            <v>origin</v>
          </cell>
          <cell r="AE1730" t="str">
            <v>yes</v>
          </cell>
          <cell r="AF1730" t="str">
            <v>unknown</v>
          </cell>
          <cell r="AG1730">
            <v>1946</v>
          </cell>
          <cell r="AH1730" t="str">
            <v>Ak Bærum: Sandvika</v>
          </cell>
          <cell r="AI1730">
            <v>5</v>
          </cell>
          <cell r="AJ1730" t="str">
            <v>V</v>
          </cell>
          <cell r="AN1730">
            <v>2</v>
          </cell>
          <cell r="AO1730" t="str">
            <v>introductionTransportpollution,introductionStowaway</v>
          </cell>
          <cell r="AQ1730">
            <v>0</v>
          </cell>
          <cell r="AS1730">
            <v>0</v>
          </cell>
          <cell r="AT1730">
            <v>0</v>
          </cell>
          <cell r="AU1730">
            <v>12</v>
          </cell>
          <cell r="AW1730" t="str">
            <v>Ingen kjent effekt</v>
          </cell>
          <cell r="AX1730" t="str">
            <v>Ingen kjent effekt</v>
          </cell>
          <cell r="BC1730" t="str">
            <v>Ingen kjent effekt</v>
          </cell>
          <cell r="BD1730" t="str">
            <v>Ingen kjent effekt</v>
          </cell>
          <cell r="BE1730" t="str">
            <v>no</v>
          </cell>
          <cell r="BF1730" t="str">
            <v>no</v>
          </cell>
          <cell r="BG1730" t="str">
            <v>V</v>
          </cell>
          <cell r="BK1730" t="str">
            <v>temperate_nemoral:Europe,Asia|temperate_dry:Europe,Asia|subtropic_mediterranean:Europe,Asia|subtropic_humid:Asia</v>
          </cell>
          <cell r="BM1730" t="str">
            <v>temperate_nemoral:Europe,Asia|temperate_dry:Europe,Asia|subtropic_mediterranean:Europe,Asia|subtropic_humid:Asia</v>
          </cell>
          <cell r="BO1730">
            <v>1</v>
          </cell>
          <cell r="BR1730" t="str">
            <v>RedListCategoryLevel</v>
          </cell>
          <cell r="BT1730">
            <v>1</v>
          </cell>
          <cell r="BW1730" t="str">
            <v>SpreadYearlyLiteratureData</v>
          </cell>
          <cell r="BX1730">
            <v>39</v>
          </cell>
          <cell r="BY1730">
            <v>1</v>
          </cell>
          <cell r="CC1730">
            <v>1</v>
          </cell>
          <cell r="CH1730">
            <v>1</v>
          </cell>
          <cell r="CM1730">
            <v>1</v>
          </cell>
          <cell r="CQ1730">
            <v>1</v>
          </cell>
          <cell r="CU1730">
            <v>1</v>
          </cell>
          <cell r="CX1730">
            <v>0</v>
          </cell>
          <cell r="CY1730">
            <v>1</v>
          </cell>
          <cell r="DB1730">
            <v>0</v>
          </cell>
          <cell r="DC1730" t="str">
            <v>Lodnealant &lt;em&gt;Inula britannica &lt;/em&gt;er en flerårig urt, vidt utbredt i Eurasia, og finnes som hjemlig nord til Sør- og Sørøst-Skandinavia. Den formerer seg med frø. Fruktene spres med vind.</v>
          </cell>
          <cell r="DD1730" t="str">
            <v>&lt;p&gt;Lodnealant har reprodusert og dannet bestander i Norge, kanskje i Oslo på Bygdøy og ved Frognerkilen etter de første funnene i 1902-1903. Innførselsmåten er ikke kjent, men dette er perioden da Bygdøy og Frognerkilen var ballastjord-deponier. De mer langvarige etableringene var i Sandvika-Kadettangen-området i Ak Bærum - dokumentert i samlingene 1946-1970, men sett her fram til 1990-tallet (R. Elven pers. medd.) - og to steder i VA Kristiansand 1957-1964. To tilfeldige funn etter 2000 har ikke ført til noen mer varig etablering, såvidt vi vet: Vf Sandefjord: Varden avfallsdeponi 2004 og Tjøme: Grepan, på veikant 2015. Arten har potensial for å etablere permanente bestander i Norge, men synes å innføres ytterst sjelden. Pr. i dag er den å regne som en utdødd fremmed art, men på grunn av potensialet for etablering kategoriserer vi den som en dørstokk-art.&lt;/p&gt;</v>
          </cell>
          <cell r="DE1730" t="str">
            <v>Arten er trolig innført med ballastjord og grasfrø, med knapt noen spredning fra innførselsstedene.</v>
          </cell>
          <cell r="DF1730" t="str">
            <v>Invasjonspotensialet er lågt, uten etablert forekomst og med ingen ekspansjon i dag og heller ingen særlig forventet de kommende 50 år.</v>
          </cell>
          <cell r="DG1730" t="str">
            <v>Ingen kjent negativ økologisk effekt er knyttet til arten.</v>
          </cell>
          <cell r="DH1730" t="str">
            <v>&lt;p&gt;Lodnealant vurderes som dørstokkart og vurderes til ingen kjent økologisk risiko. Arten har hatt stabil forekomst i Norge (frøreproduksjon), men har det ikke lengre. Den er å regne som utdødd, men kan etablere seg igjen.&lt;/p&gt;</v>
          </cell>
          <cell r="DI1730">
            <v>0</v>
          </cell>
        </row>
        <row r="1731">
          <cell r="B1731" t="str">
            <v>Iris aphylla</v>
          </cell>
          <cell r="C1731" t="str">
            <v>L.</v>
          </cell>
          <cell r="E1731">
            <v>102359</v>
          </cell>
          <cell r="F1731">
            <v>143490</v>
          </cell>
          <cell r="G1731" t="str">
            <v>ExpertGroups/Karplanter/N</v>
          </cell>
          <cell r="H1731" t="str">
            <v>Karplanter</v>
          </cell>
          <cell r="I1731" t="str">
            <v>Karplanter</v>
          </cell>
          <cell r="J1731" t="str">
            <v>DoorKnocker</v>
          </cell>
          <cell r="K1731" t="str">
            <v>doRiskAssessment</v>
          </cell>
          <cell r="N1731">
            <v>1</v>
          </cell>
          <cell r="Q1731">
            <v>1</v>
          </cell>
          <cell r="T1731" t="str">
            <v>NK</v>
          </cell>
          <cell r="U1731">
            <v>1</v>
          </cell>
          <cell r="V1731" t="str">
            <v>1,1</v>
          </cell>
          <cell r="AA1731">
            <v>1878</v>
          </cell>
          <cell r="AB1731" t="str">
            <v>terrestrial</v>
          </cell>
          <cell r="AD1731" t="str">
            <v>unknown</v>
          </cell>
          <cell r="AE1731" t="str">
            <v>no</v>
          </cell>
          <cell r="AF1731" t="str">
            <v>unknown</v>
          </cell>
          <cell r="AG1731">
            <v>1878</v>
          </cell>
          <cell r="AH1731" t="str">
            <v>Ak Asker: Konglungen, "forvildet, ved kanten av et kjern"</v>
          </cell>
          <cell r="AI1731">
            <v>10</v>
          </cell>
          <cell r="AJ1731" t="str">
            <v>V</v>
          </cell>
          <cell r="AL1731">
            <v>2</v>
          </cell>
          <cell r="AM1731" t="str">
            <v>importDirect</v>
          </cell>
          <cell r="AN1731">
            <v>1</v>
          </cell>
          <cell r="AO1731" t="str">
            <v>introductionEscaped</v>
          </cell>
          <cell r="AQ1731">
            <v>0</v>
          </cell>
          <cell r="AS1731">
            <v>0</v>
          </cell>
          <cell r="AT1731">
            <v>0</v>
          </cell>
          <cell r="AU1731">
            <v>16</v>
          </cell>
          <cell r="AW1731" t="str">
            <v>Ingen kjent effekt</v>
          </cell>
          <cell r="AX1731" t="str">
            <v>Ingen kjent effekt</v>
          </cell>
          <cell r="BC1731" t="str">
            <v>Ingen kjent effekt</v>
          </cell>
          <cell r="BD1731" t="str">
            <v>Ingen kjent effekt</v>
          </cell>
          <cell r="BE1731" t="str">
            <v>no</v>
          </cell>
          <cell r="BF1731" t="str">
            <v>no</v>
          </cell>
          <cell r="BG1731" t="str">
            <v>V</v>
          </cell>
          <cell r="BK1731" t="str">
            <v>temperate_nemoral:Europe,Asia|subtropic_mediterranean:Europe,Asia</v>
          </cell>
          <cell r="BM1731" t="str">
            <v>temperate_nemoral:Europe,Asia|subtropic_mediterranean:Europe,Asia</v>
          </cell>
          <cell r="BO1731">
            <v>2</v>
          </cell>
          <cell r="BR1731" t="str">
            <v>RedListCategoryLevel</v>
          </cell>
          <cell r="BT1731">
            <v>1</v>
          </cell>
          <cell r="BW1731" t="str">
            <v>SpreadYearlyLiteratureData</v>
          </cell>
          <cell r="BX1731">
            <v>45</v>
          </cell>
          <cell r="BY1731">
            <v>1</v>
          </cell>
          <cell r="CB1731" t="str">
            <v>V10,T32</v>
          </cell>
          <cell r="CC1731">
            <v>1</v>
          </cell>
          <cell r="CH1731">
            <v>1</v>
          </cell>
          <cell r="CM1731">
            <v>1</v>
          </cell>
          <cell r="CQ1731">
            <v>1</v>
          </cell>
          <cell r="CU1731">
            <v>1</v>
          </cell>
          <cell r="CX1731">
            <v>0</v>
          </cell>
          <cell r="CY1731">
            <v>1</v>
          </cell>
          <cell r="DB1731">
            <v>0</v>
          </cell>
          <cell r="DC1731" t="str">
            <v>Iris-arten &lt;i&gt;Iris aphylla&lt;/i&gt; er en lågvokst, flerårig urt. Den formerer seg med frø. Det er svært lite opplysninger om hva slags miljø den er funnet i, men funnstedene antyder dels tørr engvegetasjon på kalkgrunn, dels strandkanter ved ferskvatn.</v>
          </cell>
          <cell r="DD1731" t="str">
            <v>Arten er bare funnet fem ganger i norsk natur, men alle fem gangene på steder der den burde ha muligheter for å etablere seg, i hvert fall vegetativt: Ak Asker: Konglungen 1878, Bærum: Ostøya 1900: Bu Øvre Eiker: "Eker Prstgj. Ekeren paa Strandbredden" udatert (1800-tallet): Vf Re: Langøya 1902 og Sande: Bjerkøya 1917. Hvorfor den ikke er gjenfunnet, eller funnet flere ganger, har vi ingen forklaring på.</v>
          </cell>
          <cell r="DE1731" t="str">
            <v>Arten er innført som hageplante. Det er uvisst om arten har spredt seg med hageutkast eller frø, men mest sannsynlig det siste.</v>
          </cell>
          <cell r="DF1731" t="str">
            <v>Arten har et lågt invasjonspotensial i dag, men arten kan få noen få forekomster i framtida. Median levetid er begrenset og ekspansjonshastigheten er lågt.</v>
          </cell>
          <cell r="DG1731" t="str">
            <v>Ingen kjent negativ økologisk effekt er knyttet til arten.</v>
          </cell>
          <cell r="DH1731" t="str">
            <v>&lt;i&gt;Iris aphylla&lt;/i&gt; vurderes som dørstokkart og vurderes til ingen kjent økologisk risiko. Arten har hatt forekomster i norsk natur, og kan etablere forekomster i framtida.</v>
          </cell>
          <cell r="DI1731">
            <v>0</v>
          </cell>
        </row>
        <row r="1732">
          <cell r="B1732" t="str">
            <v>Populus tristis</v>
          </cell>
          <cell r="C1732" t="str">
            <v>Fisch.</v>
          </cell>
          <cell r="E1732">
            <v>105270</v>
          </cell>
          <cell r="F1732">
            <v>145617</v>
          </cell>
          <cell r="G1732" t="str">
            <v>ExpertGroups/Karplanter/N</v>
          </cell>
          <cell r="H1732" t="str">
            <v>Karplanter</v>
          </cell>
          <cell r="I1732" t="str">
            <v>Karplanter</v>
          </cell>
          <cell r="J1732" t="str">
            <v>AlienSpecie</v>
          </cell>
          <cell r="N1732">
            <v>1</v>
          </cell>
          <cell r="Q1732">
            <v>1</v>
          </cell>
          <cell r="T1732" t="str">
            <v>NK</v>
          </cell>
          <cell r="U1732">
            <v>1</v>
          </cell>
          <cell r="V1732" t="str">
            <v>1,1</v>
          </cell>
          <cell r="AA1732">
            <v>1928</v>
          </cell>
          <cell r="AB1732" t="str">
            <v>terrestrial</v>
          </cell>
          <cell r="AD1732" t="str">
            <v>unknown</v>
          </cell>
          <cell r="AE1732" t="str">
            <v>no</v>
          </cell>
          <cell r="AF1732" t="str">
            <v>unknown</v>
          </cell>
          <cell r="AG1732">
            <v>2005</v>
          </cell>
          <cell r="AH1732" t="str">
            <v>Ak Ås: Åsmyra</v>
          </cell>
          <cell r="AI1732">
            <v>20</v>
          </cell>
          <cell r="AJ1732" t="str">
            <v>V</v>
          </cell>
          <cell r="AL1732">
            <v>1</v>
          </cell>
          <cell r="AM1732" t="str">
            <v>importDirect</v>
          </cell>
          <cell r="AN1732">
            <v>4</v>
          </cell>
          <cell r="AO1732" t="str">
            <v>introductionEscaped,spreadTransportpollution</v>
          </cell>
          <cell r="AP1732" t="str">
            <v>OsA,Ho</v>
          </cell>
          <cell r="AQ1732">
            <v>12</v>
          </cell>
          <cell r="AR1732">
            <v>5</v>
          </cell>
          <cell r="AS1732">
            <v>60</v>
          </cell>
          <cell r="AT1732">
            <v>1290</v>
          </cell>
          <cell r="AU1732">
            <v>90</v>
          </cell>
          <cell r="AV1732">
            <v>100</v>
          </cell>
          <cell r="AW1732" t="str">
            <v>Ingen kjent effekt</v>
          </cell>
          <cell r="AX1732" t="str">
            <v>Ingen kjent effekt</v>
          </cell>
          <cell r="BC1732" t="str">
            <v>Ingen kjent effekt</v>
          </cell>
          <cell r="BD1732" t="str">
            <v>Ingen kjent effekt</v>
          </cell>
          <cell r="BE1732" t="str">
            <v>no</v>
          </cell>
          <cell r="BF1732" t="str">
            <v>no</v>
          </cell>
          <cell r="BK1732" t="str">
            <v>unknown:Asia,NorthAndCentralAmerica</v>
          </cell>
          <cell r="BM1732" t="str">
            <v>temperate_nemoral:Europe</v>
          </cell>
          <cell r="BO1732">
            <v>2</v>
          </cell>
          <cell r="BR1732" t="str">
            <v>RedListCategoryLevel</v>
          </cell>
          <cell r="BT1732">
            <v>1</v>
          </cell>
          <cell r="BW1732" t="str">
            <v>SpreadYearlyIncreaseCalculatedExpansionSpeed</v>
          </cell>
          <cell r="BX1732">
            <v>27.39</v>
          </cell>
          <cell r="BY1732">
            <v>1</v>
          </cell>
          <cell r="CB1732" t="str">
            <v>T35,T40,V2</v>
          </cell>
          <cell r="CC1732">
            <v>1</v>
          </cell>
          <cell r="CH1732">
            <v>1</v>
          </cell>
          <cell r="CM1732">
            <v>1</v>
          </cell>
          <cell r="CQ1732">
            <v>1</v>
          </cell>
          <cell r="CU1732">
            <v>1</v>
          </cell>
          <cell r="CX1732">
            <v>0</v>
          </cell>
          <cell r="CY1732">
            <v>1</v>
          </cell>
          <cell r="DB1732">
            <v>0</v>
          </cell>
          <cell r="DC1732" t="str">
            <v>Poppelarten &lt;i&gt;Populus tristis&lt;/i&gt; er et tre med potensiell frøformering (og vindspredte frø) og sterk klonal vekst med rotskudd. Det er uvisst hva denne arten er. Den ble først beskrevet på dyrket materiale i den botaniske hagen i St. Petersburg, Russland. Noen forfattere har antydet at den stammer fra Nordøst-Asia. Andre forfattere regner den som nok en kultivar av den nesten utelukkende nordamerikanskje arten balsampoppel &lt;i&gt;P. balsamifera&lt;/i&gt;. Til den siste kategorien hører Karhu (2000) som sier: "In horticulture this taxon has until recently been regarded as a separate species but it clearly belongs to &lt;i&gt;P. balsamifera&lt;/i&gt; and comes very close to &amp;#39:Elongata&amp;#39:."</v>
          </cell>
          <cell r="DD1732" t="str">
            <v>Arten ble først angitt (som plantet) i SF Høyanger i 1928. Første angivelser fra norsk natur er fra Ho Bergen: Totland 1952 og Midtun 1958, og de eneste senere angivelser er fra Ak Ås: Åsmyra (NMBUs forsøksfelter i skogen nord for universitetet) i 2005. Arten er trolig oversett.</v>
          </cell>
          <cell r="DE1732" t="str">
            <v>Arten er innført som hageplante og spredt ved hageutkast, ved utvoksninger (med rotskudd) fra plantninger, og trolig ved forflytning av jordmasser.</v>
          </cell>
          <cell r="DF1732" t="str">
            <v>Invasjonspotensialet er lite, en kombinasjon av begrenset median levetid og låg ekspansjonshastighet.</v>
          </cell>
          <cell r="DG1732" t="str">
            <v>Ingen kjent negativ økologisk effekt er knyttet til arten.</v>
          </cell>
          <cell r="DH1732" t="str">
            <v>Poppelarten (eller hva det nå er) &lt;i&gt;P. tristis&lt;/i&gt; vurderes til ingen kjent økologisk risiko.</v>
          </cell>
          <cell r="DI1732">
            <v>1</v>
          </cell>
        </row>
        <row r="1733">
          <cell r="B1733" t="str">
            <v>Pastinaca sativa sativa</v>
          </cell>
          <cell r="D1733" t="str">
            <v>villpastinakk</v>
          </cell>
          <cell r="E1733">
            <v>135151</v>
          </cell>
          <cell r="F1733">
            <v>100349</v>
          </cell>
          <cell r="G1733" t="str">
            <v>ExpertGroups/Karplanter/N</v>
          </cell>
          <cell r="H1733" t="str">
            <v>Karplanter</v>
          </cell>
          <cell r="I1733" t="str">
            <v>Karplanter</v>
          </cell>
          <cell r="J1733" t="str">
            <v>AlienSpecie</v>
          </cell>
          <cell r="N1733">
            <v>1</v>
          </cell>
          <cell r="Q1733">
            <v>1</v>
          </cell>
          <cell r="T1733" t="str">
            <v>NK</v>
          </cell>
          <cell r="U1733">
            <v>1</v>
          </cell>
          <cell r="V1733" t="str">
            <v>1,1</v>
          </cell>
          <cell r="X1733">
            <v>2</v>
          </cell>
          <cell r="Y1733">
            <v>2</v>
          </cell>
          <cell r="Z1733">
            <v>1</v>
          </cell>
          <cell r="AA1733">
            <v>1882</v>
          </cell>
          <cell r="AB1733" t="str">
            <v>terrestrial</v>
          </cell>
          <cell r="AD1733" t="str">
            <v>origin,unknown</v>
          </cell>
          <cell r="AE1733" t="str">
            <v>yes</v>
          </cell>
          <cell r="AF1733" t="str">
            <v>unknown</v>
          </cell>
          <cell r="AG1733">
            <v>1882</v>
          </cell>
          <cell r="AH1733" t="str">
            <v>AA Lillesand (ballast?)</v>
          </cell>
          <cell r="AI1733">
            <v>2</v>
          </cell>
          <cell r="AJ1733" t="str">
            <v>V</v>
          </cell>
          <cell r="AN1733">
            <v>4</v>
          </cell>
          <cell r="AO1733" t="str">
            <v>introductionTransportpollution,introductionStowaway,spreadNaturalDispersal</v>
          </cell>
          <cell r="AP1733" t="str">
            <v>Øs,OsA,Te</v>
          </cell>
          <cell r="AQ1733">
            <v>40</v>
          </cell>
          <cell r="AR1733">
            <v>4</v>
          </cell>
          <cell r="AS1733">
            <v>160</v>
          </cell>
          <cell r="AT1733">
            <v>5000</v>
          </cell>
          <cell r="AU1733">
            <v>120</v>
          </cell>
          <cell r="AV1733">
            <v>100</v>
          </cell>
          <cell r="AW1733" t="str">
            <v>Ingen kjent effekt</v>
          </cell>
          <cell r="AX1733" t="str">
            <v>Ingen kjent effekt</v>
          </cell>
          <cell r="BC1733" t="str">
            <v>Ingen kjent effekt</v>
          </cell>
          <cell r="BD1733" t="str">
            <v>Ingen kjent effekt</v>
          </cell>
          <cell r="BE1733" t="str">
            <v>no</v>
          </cell>
          <cell r="BF1733" t="str">
            <v>no</v>
          </cell>
          <cell r="BG1733" t="str">
            <v>V</v>
          </cell>
          <cell r="BK1733" t="str">
            <v>temperate_nemoral:Europe|subtropic_mediterranean:Europe</v>
          </cell>
          <cell r="BM1733" t="str">
            <v>temperate_nemoral:Europe|subtropic_mediterranean:Europe</v>
          </cell>
          <cell r="BO1733">
            <v>2</v>
          </cell>
          <cell r="BR1733" t="str">
            <v>RedListCategoryLevel</v>
          </cell>
          <cell r="BT1733">
            <v>1</v>
          </cell>
          <cell r="BW1733" t="str">
            <v>SpreadYearlyIncreaseCalculatedExpansionSpeed</v>
          </cell>
          <cell r="BX1733">
            <v>0</v>
          </cell>
          <cell r="BY1733">
            <v>1</v>
          </cell>
          <cell r="CB1733" t="str">
            <v>T35,T37,T39,T40</v>
          </cell>
          <cell r="CC1733">
            <v>1</v>
          </cell>
          <cell r="CH1733">
            <v>1</v>
          </cell>
          <cell r="CM1733">
            <v>1</v>
          </cell>
          <cell r="CQ1733">
            <v>1</v>
          </cell>
          <cell r="CU1733">
            <v>1</v>
          </cell>
          <cell r="CX1733">
            <v>0</v>
          </cell>
          <cell r="CY1733">
            <v>1</v>
          </cell>
          <cell r="DB1733">
            <v>0</v>
          </cell>
          <cell r="DC1733" t="str">
            <v>Villpastinakk &lt;i&gt;Pastinaca sativa&lt;/i&gt; var. &lt;i&gt;sativa&lt;/i&gt; er en toårig urt med stor frøreproduksjon. Fruktene har en vinge og spres litt med vind, spesielt med luftstrømmen langs veier og jernbaner. Den stammer fra Mellom- og Sør-Europa. Den er etablert på noe tørr skrotemark (sterkt endret fastmark).&lt;br/&gt;Systematikken er problematisk. Det skillet som Lid &amp; Lid (2005) foretar mellom to raser, aksepteres ikke av Fr&amp;#246:berg (2010) som nok aksepterer to underarter, subsp. &lt;i&gt;sativa&lt;/i&gt; og subsp. &lt;i&gt;urens&lt;/i&gt;, men som fører alt norsk materiale til subsp. &lt;i&gt;sativa&lt;/i&gt;. Han omtaler imidlertid på herbariearkenesom han har revidert, en &amp;#39:hairy morph&amp;#39:, som samsvarer med vår var. &lt;i&gt;sativa&lt;/i&gt;, og en mer &amp;#39:glabrous morph&amp;#39:, som samsvarer med vår var. &lt;i&gt;hortensis&lt;/i&gt;. Vi vurderer hver av disse &amp;#39:morfene&amp;#39: separat fordi de har litt forskjellig innførselshistorie og svært forskjellig ekspansjonsmønster. Subspecies &lt;i&gt;urens&lt;/i&gt; er rapportert fra Norge, av Often &amp; Stabbetorp (2010) fra tre steder i Oslo havn, men dette materialet har vi undersøkt og finner ikke å kunne akseptere det som den oppgitte rasen. Vi fører det inn under var. &lt;i&gt;sativa&lt;/i&gt;.</v>
          </cell>
          <cell r="DD1733" t="str">
            <v>&lt;p&gt;Villpastinakk kom inn med ballastjord på sent 1800-tallet med de to første funnene i AA Lillesand i 1882 og Øf Fredrikstad: Øra i 1896. De fleste funn fram til 1920-tallet kan knyttes til ballastplasser. Planten gikk noe tilbake fram til 1940, men fikk et oppsving med innførsel med tysk hestef&amp;#244:r fra Mellom-Europa under krigen. Noen av disse forekomstene holdt seg i hvert fall til ca. 1950. Deretter har det bare gått nedover: arten er i dag kjent fra kanskje 3-4 gamle ballastplasser, fortsatt med god populasjon i Te Kragerø: Valberg og trolig i Øf Fredrikstad og Sarpsborg, men stadig i tilbakegang.&lt;/p&gt;</v>
          </cell>
          <cell r="DE1733" t="str">
            <v>Planten er innført med ballastjord og tysk hestef&amp;#244:r i henholdsvis ballastperioden og under andre verdenskrig, med trolig en tredje innførselsmåte i Oslo havn i ny tid. Den har hatt litt lokal spredning i Østfold og Te Kragerø.</v>
          </cell>
          <cell r="DF1733" t="str">
            <v>Invasjonspotensialet er lite, med få etablerte forekomster og ingen ekspansjon.</v>
          </cell>
          <cell r="DG1733" t="str">
            <v>Det er ingen kjente negative økologiske effekter knyttet til planten.</v>
          </cell>
          <cell r="DH1733" t="str">
            <v>&lt;p&gt;Villpastinakk vurderes til ingen kjent økologisk risiko. Den er i dag kjent fra kanskje 3-4 gamle ballastplasser, fortsatt med god bestand i Te Kragerø: Valberg og trolig i Øf Fredrikstad og Sarpsborg, men stadig i tilbakegang.&lt;/p&gt;</v>
          </cell>
          <cell r="DI1733">
            <v>0</v>
          </cell>
        </row>
        <row r="1734">
          <cell r="B1734" t="str">
            <v>Crepis capillaris</v>
          </cell>
          <cell r="C1734" t="str">
            <v>(L.) Wallr.</v>
          </cell>
          <cell r="D1734" t="str">
            <v>brakkhaukeskjegg</v>
          </cell>
          <cell r="E1734">
            <v>132062</v>
          </cell>
          <cell r="F1734">
            <v>100537</v>
          </cell>
          <cell r="G1734" t="str">
            <v>ExpertGroups/Karplanter/N</v>
          </cell>
          <cell r="H1734" t="str">
            <v>Karplanter</v>
          </cell>
          <cell r="I1734" t="str">
            <v>Karplanter</v>
          </cell>
          <cell r="J1734" t="str">
            <v>AlienSpecie</v>
          </cell>
          <cell r="N1734">
            <v>1</v>
          </cell>
          <cell r="Q1734">
            <v>1</v>
          </cell>
          <cell r="T1734" t="str">
            <v>NK</v>
          </cell>
          <cell r="U1734">
            <v>1</v>
          </cell>
          <cell r="V1734" t="str">
            <v>1,1</v>
          </cell>
          <cell r="X1734">
            <v>1</v>
          </cell>
          <cell r="Y1734">
            <v>1</v>
          </cell>
          <cell r="Z1734">
            <v>1</v>
          </cell>
          <cell r="AA1734">
            <v>1875</v>
          </cell>
          <cell r="AB1734" t="str">
            <v>terrestrial</v>
          </cell>
          <cell r="AD1734" t="str">
            <v>origin,unknown</v>
          </cell>
          <cell r="AE1734" t="str">
            <v>yes</v>
          </cell>
          <cell r="AF1734" t="str">
            <v>unknown</v>
          </cell>
          <cell r="AG1734">
            <v>1914</v>
          </cell>
          <cell r="AH1734" t="str">
            <v>Oslo: Slottsparken</v>
          </cell>
          <cell r="AI1734">
            <v>1</v>
          </cell>
          <cell r="AJ1734" t="str">
            <v>V</v>
          </cell>
          <cell r="AN1734">
            <v>4</v>
          </cell>
          <cell r="AO1734" t="str">
            <v>introductionStowaway,introductionTransportpollution</v>
          </cell>
          <cell r="AP1734" t="str">
            <v>Bu,Va</v>
          </cell>
          <cell r="AQ1734">
            <v>12</v>
          </cell>
          <cell r="AR1734">
            <v>3</v>
          </cell>
          <cell r="AS1734">
            <v>36</v>
          </cell>
          <cell r="AT1734">
            <v>800</v>
          </cell>
          <cell r="AU1734">
            <v>72</v>
          </cell>
          <cell r="AV1734">
            <v>100</v>
          </cell>
          <cell r="AW1734" t="str">
            <v>Ingen kjent effekt</v>
          </cell>
          <cell r="AX1734" t="str">
            <v>Ingen kjent effekt</v>
          </cell>
          <cell r="BC1734" t="str">
            <v>Ingen kjent effekt</v>
          </cell>
          <cell r="BD1734" t="str">
            <v>Ingen kjent effekt</v>
          </cell>
          <cell r="BE1734" t="str">
            <v>no</v>
          </cell>
          <cell r="BF1734" t="str">
            <v>yes</v>
          </cell>
          <cell r="BG1734" t="str">
            <v>V</v>
          </cell>
          <cell r="BK1734" t="str">
            <v>temperate_nemoral:Europe|subtropic_mediterranean:Europe,Asia,Africa</v>
          </cell>
          <cell r="BM1734" t="str">
            <v>temperate_nemoral:Europe,Oceania,NorthAndCentralAmerica|subtropic_unspecified:SouthAmerica|subtropic_mediterranean:Europe,Asia,Africa,Oceania,NorthAndCentralAmerica</v>
          </cell>
          <cell r="BO1734">
            <v>1</v>
          </cell>
          <cell r="BR1734" t="str">
            <v>RedListCategoryLevel</v>
          </cell>
          <cell r="BT1734">
            <v>1</v>
          </cell>
          <cell r="BW1734" t="str">
            <v>SpreadYearlyIncreaseCalculatedExpansionSpeed</v>
          </cell>
          <cell r="BX1734">
            <v>37.81</v>
          </cell>
          <cell r="BY1734">
            <v>1</v>
          </cell>
          <cell r="CB1734" t="str">
            <v>T35,T40,T42</v>
          </cell>
          <cell r="CC1734">
            <v>1</v>
          </cell>
          <cell r="CH1734">
            <v>1</v>
          </cell>
          <cell r="CM1734">
            <v>1</v>
          </cell>
          <cell r="CQ1734">
            <v>1</v>
          </cell>
          <cell r="CU1734">
            <v>1</v>
          </cell>
          <cell r="CX1734">
            <v>0</v>
          </cell>
          <cell r="CY1734">
            <v>1</v>
          </cell>
          <cell r="DB1734">
            <v>0</v>
          </cell>
          <cell r="DC1734" t="str">
            <v>Brakkhaukeskjegg &lt;i&gt;Crepis capillaris&lt;/i&gt; er en ettårig art med stor fruktproduksjon. Fruktene har sveveapparat og spres med vind (f.eks. luftstrømmen langs veier med høg hastighet), transporter og folk. Arten er bare funnet på skrotemark i Norge, hovedsakelig på ballastplasser, plener og grasmark, i hager og langs veier.</v>
          </cell>
          <cell r="DD1734" t="str">
            <v>&lt;p&gt;Brakkhaukeskjegg kom inn med ballastjord og hadde en lang rekke forekomster i kystbyene fra 1875 til rundt 1910. Flere av disse ble semi-permanente. Arten er ettårig og avhengig av regelmessig reproduksjon og/eller frøbank. Den mest langvarige forekomsten var trolig i Oslo sentrum, der det kan trekkes en linje fra forekomst i Slottsparken 1914 og "Theaterparken" (nær dagens Nasjonalteater) i 1926 til en siste innsamling på Tørtberg i 1941. Fra 1900 har imidlertid arten blitt jamt sjeldnere helt til siste funn i 1951. I ny tid har den dukket opp igjen, helt sikkert fra to eller tre nye innførsler, på tilsådd veiskråning ved Europavei 16 ved Nes i Bu Hole fra 1997 (siste notering 2012, men kan være der fortsatt) og to steder i VA Kristiansand i grusganger fra 2013 og som hageugras i bed fra 2015.&lt;/p&gt;</v>
          </cell>
          <cell r="DE1734" t="str">
            <v>Arten kom inn på 1800-tallet og tidlig på 1900-tallet med ballastjord og grasfrø, og etter 1990 med grasfrø og gartnerivarer (planter, bark, jord etc.).</v>
          </cell>
          <cell r="DF1734" t="str">
            <v>Invasjonspotensialet er lite, med minste skår på både median levetid og ekspansjonshastighet. Arten har ialt 0-3 små bestander i dag, alle ustabile og med årvisst sterkt fluktuerende individtall. Den oppgitte økningen i forekomstareal per år er kunstig høg på grunn av at den bygger på svært få tall (men den påvirker ikke risikokategorien). Pågående og forventete klimaendringer er årsaken til at vi vurderer denne arten som potensielt etablert eller etablerende, og ikke bare som mer eller mindre tilfeldig.</v>
          </cell>
          <cell r="DG1734" t="str">
            <v>Ingen kjent negativ økologisk effekt er knyttet til arten.</v>
          </cell>
          <cell r="DH1734" t="str">
            <v>&lt;p&gt;Brakkhaukeskjegg vurderes til ingen kjent økologisk risiko. Arten har nå semi-stabil forekomst i Norge (frøreproduksjon), men den ekspanderer lite og utgjør neppe noen trussel mot norsk natur.&lt;/p&gt;</v>
          </cell>
          <cell r="DI1734">
            <v>0</v>
          </cell>
        </row>
        <row r="1735">
          <cell r="B1735" t="str">
            <v>Malus dasyphylla</v>
          </cell>
          <cell r="C1735" t="str">
            <v>Borkh.</v>
          </cell>
          <cell r="E1735">
            <v>145321</v>
          </cell>
          <cell r="F1735">
            <v>170032</v>
          </cell>
          <cell r="G1735" t="str">
            <v>ExpertGroups/Karplanter/N</v>
          </cell>
          <cell r="H1735" t="str">
            <v>Karplanter</v>
          </cell>
          <cell r="I1735" t="str">
            <v>Karplanter</v>
          </cell>
          <cell r="J1735" t="str">
            <v>AlienSpecie</v>
          </cell>
          <cell r="N1735">
            <v>2</v>
          </cell>
          <cell r="O1735" t="str">
            <v>V</v>
          </cell>
          <cell r="Q1735">
            <v>1</v>
          </cell>
          <cell r="T1735" t="str">
            <v>LO</v>
          </cell>
          <cell r="U1735">
            <v>2</v>
          </cell>
          <cell r="V1735" t="str">
            <v>2AB,1</v>
          </cell>
          <cell r="W1735" t="str">
            <v>NK</v>
          </cell>
          <cell r="AA1735">
            <v>1971</v>
          </cell>
          <cell r="AB1735" t="str">
            <v>terrestrial</v>
          </cell>
          <cell r="AD1735" t="str">
            <v>unknown</v>
          </cell>
          <cell r="AE1735" t="str">
            <v>no</v>
          </cell>
          <cell r="AF1735" t="str">
            <v>unknown</v>
          </cell>
          <cell r="AI1735">
            <v>20</v>
          </cell>
          <cell r="AJ1735" t="str">
            <v>V</v>
          </cell>
          <cell r="AL1735">
            <v>1</v>
          </cell>
          <cell r="AM1735" t="str">
            <v>importDirect</v>
          </cell>
          <cell r="AN1735">
            <v>1</v>
          </cell>
          <cell r="AO1735" t="str">
            <v>introductionEscaped</v>
          </cell>
          <cell r="AP1735" t="str">
            <v>OsA,Bu</v>
          </cell>
          <cell r="AQ1735">
            <v>12</v>
          </cell>
          <cell r="AR1735">
            <v>3</v>
          </cell>
          <cell r="AS1735">
            <v>36</v>
          </cell>
          <cell r="AT1735">
            <v>75</v>
          </cell>
          <cell r="AU1735">
            <v>60</v>
          </cell>
          <cell r="AV1735">
            <v>0</v>
          </cell>
          <cell r="AW1735" t="str">
            <v>Ingen kjent effekt</v>
          </cell>
          <cell r="AX1735" t="str">
            <v>Ingen kjent effekt</v>
          </cell>
          <cell r="BC1735" t="str">
            <v>Ingen kjent effekt</v>
          </cell>
          <cell r="BD1735" t="str">
            <v>Ingen kjent effekt</v>
          </cell>
          <cell r="BE1735" t="str">
            <v>no</v>
          </cell>
          <cell r="BF1735" t="str">
            <v>no</v>
          </cell>
          <cell r="BG1735" t="str">
            <v>V</v>
          </cell>
          <cell r="BK1735" t="str">
            <v>temperate_nemoral:Europe</v>
          </cell>
          <cell r="BM1735" t="str">
            <v>temperate_nemoral:Europe</v>
          </cell>
          <cell r="BO1735">
            <v>2</v>
          </cell>
          <cell r="BQ1735" t="str">
            <v>X</v>
          </cell>
          <cell r="BR1735" t="str">
            <v>RedListCategoryLevel</v>
          </cell>
          <cell r="BT1735">
            <v>2</v>
          </cell>
          <cell r="BV1735" t="str">
            <v>X</v>
          </cell>
          <cell r="BW1735" t="str">
            <v>SpreadYearlyIncreaseCalculatedExpansionSpeed</v>
          </cell>
          <cell r="BX1735">
            <v>71.25</v>
          </cell>
          <cell r="BY1735">
            <v>1</v>
          </cell>
          <cell r="CB1735" t="str">
            <v>T4-C-2,T4-C-12</v>
          </cell>
          <cell r="CC1735">
            <v>1</v>
          </cell>
          <cell r="CH1735">
            <v>1</v>
          </cell>
          <cell r="CM1735">
            <v>1</v>
          </cell>
          <cell r="CQ1735">
            <v>1</v>
          </cell>
          <cell r="CU1735">
            <v>1</v>
          </cell>
          <cell r="CX1735">
            <v>0</v>
          </cell>
          <cell r="CY1735">
            <v>1</v>
          </cell>
          <cell r="DB1735">
            <v>0</v>
          </cell>
          <cell r="DC1735" t="str">
            <v>Paradiseple &lt;i&gt;Malus dasyphylla&lt;/i&gt; (= &lt;i&gt;M. pumila&lt;/i&gt; var. &lt;i&gt;paradisiaca&lt;/i&gt;) kommer fra Mellom-, Øst- og Sørøst-Europa. Arten er et tre som reproduserer seksuelt gjennom bærepler som spres med fugl. Flere belegg registrert som &lt;i&gt;M. pumila&lt;/i&gt; ved forrige vurderingsrunde (uten varietetsnavnet), er nå overført til &lt;i&gt;M. dasyphylla, &lt;/i&gt;og atter andre er ombestemt til andre &lt;i&gt;Malus&lt;/i&gt;-arter&lt;i&gt;.&lt;/i&gt; Navnet &lt;i&gt;M. pumila &lt;/i&gt;er regnet som et mulig synonym til vår dyrkede eple &lt;i&gt;M.&lt;/i&gt; x &lt;i&gt;domestica &lt;/i&gt;og kan sågar være prioritetsnavnet for denne&lt;i&gt;.&lt;/i&gt;</v>
          </cell>
          <cell r="DD1735" t="str">
            <v>Arten er kun dokumentert fra fire forekomster i tre forekomstruter: Oslo: Brannfjell i 1971, Ak Asker: Sem i 2011 og to i Bu Drammen: Øvre Underlia og Bråtan i 2015.</v>
          </cell>
          <cell r="DE1735" t="str">
            <v>Arten er noe dyrket hos oss, og den kan spre frøene sine ved hjelp av fugl som spiser bæreplene.</v>
          </cell>
          <cell r="DF1735" t="str">
            <v>Invasjonspotensialet er begrenset, med usikkerhet til lavt: både median levetid og ekspansjonshastighet ligger på nest laveste nivå og med usikkerhet nedover.</v>
          </cell>
          <cell r="DG1735" t="str">
            <v>Det er ingen kjente negative økologiske effekter knyttet til arten.</v>
          </cell>
          <cell r="DH1735" t="str">
            <v>Paradiselpe vurderes å ha lav økologisk risiko, med usikkerhet til ingen kjent risiko, på grunn av kombinasjonen mellom et begrenset (til lavt) invasjonspotensial og ingen kjente negative økologiske effekter.</v>
          </cell>
          <cell r="DI1735">
            <v>0</v>
          </cell>
        </row>
        <row r="1736">
          <cell r="B1736" t="str">
            <v>Pinus sibirica</v>
          </cell>
          <cell r="C1736" t="str">
            <v>Du Tour</v>
          </cell>
          <cell r="D1736" t="str">
            <v>sibirfuru</v>
          </cell>
          <cell r="E1736">
            <v>135418</v>
          </cell>
          <cell r="F1736">
            <v>103823</v>
          </cell>
          <cell r="G1736" t="str">
            <v>ExpertGroups/Karplanter/N</v>
          </cell>
          <cell r="H1736" t="str">
            <v>Karplanter</v>
          </cell>
          <cell r="I1736" t="str">
            <v>Karplanter</v>
          </cell>
          <cell r="J1736" t="str">
            <v>AlienSpecie</v>
          </cell>
          <cell r="N1736">
            <v>4</v>
          </cell>
          <cell r="Q1736">
            <v>1</v>
          </cell>
          <cell r="T1736" t="str">
            <v>PH</v>
          </cell>
          <cell r="U1736">
            <v>3</v>
          </cell>
          <cell r="V1736" t="str">
            <v>4A,1</v>
          </cell>
          <cell r="X1736">
            <v>2</v>
          </cell>
          <cell r="Y1736">
            <v>3</v>
          </cell>
          <cell r="Z1736">
            <v>1</v>
          </cell>
          <cell r="AA1736" t="str">
            <v>1850-1899</v>
          </cell>
          <cell r="AB1736" t="str">
            <v>terrestrial</v>
          </cell>
          <cell r="AD1736" t="str">
            <v>origin,unknown</v>
          </cell>
          <cell r="AE1736" t="str">
            <v>yes</v>
          </cell>
          <cell r="AF1736" t="str">
            <v>unknown</v>
          </cell>
          <cell r="AG1736">
            <v>1962</v>
          </cell>
          <cell r="AH1736" t="str">
            <v>Fi Sør-Varanger: Jarfjord</v>
          </cell>
          <cell r="AI1736">
            <v>50</v>
          </cell>
          <cell r="AJ1736" t="str">
            <v>V</v>
          </cell>
          <cell r="AL1736">
            <v>2</v>
          </cell>
          <cell r="AM1736" t="str">
            <v>importDirect</v>
          </cell>
          <cell r="AN1736">
            <v>4</v>
          </cell>
          <cell r="AO1736" t="str">
            <v>spreadNaturalDispersal,introductionEscaped</v>
          </cell>
          <cell r="AP1736" t="str">
            <v>Øs,OsA,Op,Bu,Ve,Va,Ho,Mr,St,Nt,No,Tr,Fi</v>
          </cell>
          <cell r="AQ1736">
            <v>220</v>
          </cell>
          <cell r="AR1736">
            <v>10</v>
          </cell>
          <cell r="AS1736">
            <v>2200</v>
          </cell>
          <cell r="AT1736">
            <v>240000</v>
          </cell>
          <cell r="AU1736">
            <v>4400</v>
          </cell>
          <cell r="AV1736">
            <v>20</v>
          </cell>
          <cell r="AW1736" t="str">
            <v>Ingen kjent effekt</v>
          </cell>
          <cell r="AX1736" t="str">
            <v>Ingen kjent effekt</v>
          </cell>
          <cell r="BC1736" t="str">
            <v>Ingen kjent effekt</v>
          </cell>
          <cell r="BD1736" t="str">
            <v>Ingen kjent effekt</v>
          </cell>
          <cell r="BE1736" t="str">
            <v>no</v>
          </cell>
          <cell r="BF1736" t="str">
            <v>no</v>
          </cell>
          <cell r="BG1736" t="str">
            <v>V</v>
          </cell>
          <cell r="BK1736" t="str">
            <v>temperate_boreal:Europe,Asia|temperate_nemoral:Europe,Asia</v>
          </cell>
          <cell r="BM1736" t="str">
            <v>temperate_boreal:Europe,Asia|temperate_nemoral:Europe,Asia</v>
          </cell>
          <cell r="BO1736">
            <v>4</v>
          </cell>
          <cell r="BR1736" t="str">
            <v>RedListCategoryLevel</v>
          </cell>
          <cell r="BT1736">
            <v>3</v>
          </cell>
          <cell r="BW1736" t="str">
            <v>SpreadYearlyIncreaseObservations</v>
          </cell>
          <cell r="BX1736">
            <v>369</v>
          </cell>
          <cell r="BY1736">
            <v>1</v>
          </cell>
          <cell r="CB1736" t="str">
            <v>T4,T35,T32,T40</v>
          </cell>
          <cell r="CC1736">
            <v>1</v>
          </cell>
          <cell r="CH1736">
            <v>1</v>
          </cell>
          <cell r="CL1736" t="str">
            <v>T4</v>
          </cell>
          <cell r="CM1736">
            <v>1</v>
          </cell>
          <cell r="CQ1736">
            <v>1</v>
          </cell>
          <cell r="CU1736">
            <v>1</v>
          </cell>
          <cell r="CX1736">
            <v>0</v>
          </cell>
          <cell r="CY1736">
            <v>1</v>
          </cell>
          <cell r="DB1736">
            <v>0</v>
          </cell>
          <cell r="DC1736" t="str">
            <v>&lt;p&gt;Vi vurderer sembrafuru &lt;i&gt;Pinus cembra &lt;/i&gt;og sibirfuru &lt;i&gt;P. sibirica&lt;/i&gt; samlet fordi så godt som alle opplysningene som ligger til grunn for vurderingen ikke kan føres til den ene eller andre av de to artene. Sembrafuru og sibirfuru er nært beslektet, regnes ofte som to underarter (subsp. &lt;i&gt;cembra&lt;/i&gt; og subsp. &lt;i&gt;sibirica&lt;/i&gt;), og er vanskelige å skille uten godt materiale. Både herbariematerialet og observasjoner er vanligvis ført til &lt;i&gt;P. cembra&lt;/i&gt; (s. lat.) uten at det er gjort noe forsøk på å skille mellom artene. Prestø et al. (2011) påpeker bl.a. at i deres undersøkelse i Trondheim, et av spredningssentrene for arten, gjelder opplysningene arten sensu lato. Vurderingen her gjentas derfor under begge artene.&lt;/p&gt;&lt;p&gt; &lt;/p&gt; &lt;p&gt;Sembra/sibirfuru er store og meget langlevde trær med generasjonslengde på 50 år eller mer. Sembrafuru kommer fra fjellstrøk i sørlige Mellom-Europa, særlig Alpene der den er et dominerende treslag i de kontinentale indre dalene ("inneralpinen Trockent&amp;#228:ler"). Sibirfuru er utbredt fra Nordøst-Russland gjennom Sibir og til vestre deler av Russisk fjerne østen. Artene formerer seg med frø som er store og tjukke, uten vinge (et skille fra andre furuer). Frøene spres med fugl og pattedyr.&lt;/p&gt;</v>
          </cell>
          <cell r="DD1736" t="str">
            <v>&lt;p&gt;Både sembrafuru og sibirfuru har vært i landet nokså lenge. Sibirfuru ble innført på 1860-tallet fra Russland, den ble dyrket allerede på 1870-tallet i ST Trondheim (se Prestø et al. 2013) og i Røros (R. Elven pers. medd.). Sembrafuru ble kanskje innført til samme tid eller noe senere og trolig mest sør i landet. Artene har lang generasjonstid, og det innebærer at det tar lang tid før de formerer seg. De første forvillete plantene dukker opp på 1960-tallet i Sør-Varanger (og ryktene sier at de er spirt opp fra "russenøtter" som pomorene, russiske handlesmenn, brakte med seg i perioden før Oktoberrevolusjonen: i tilfelle er dette sibirfuru). De første forvillingene i Sør- og Midt-Norge dokumentert med herbariebelegg er fra 1970-tallet, og det er først etter 2000 at det blir mer opplysninger om artene. Antatt samlet produksjonsareal for skogbruk er marginalt. Utbredelsen er hovedsakelig i indre strøk i Sør-Norge og nordover til og med Finnmark og gjelder sibirfuru. Det er et typisk fjelltre som er forsøkt både for tømmerproduksjon, som prydtre og i lebelter. Det er observert en del spredning fra eldre plantefelt, men trolig ikke tilstrekkelig til at sibirfuru vil øke utbredelsen i nevneverdig grad, blant annet på grunn av et visst beitetrykk (hjortedyr) på ungplanter. Sembra/sibirfuru har nå kjente forekomster i alle fylker fra Møre og Romsdal til Finnmark og med mer spredte forekomster lengre sør i Østfold, Akershus, Oppland til Vestfold og Vest-Agder. De finnes trolig i de fleste fylker.&lt;/p&gt;&lt;p&gt; &lt;/p&gt;&lt;p&gt;Forvillete bartrær er sterkt underrepresentert i de botaniske innsamlingene, og funnfrekvensene gir knapt noe realistisk bilde av hvor mye vi har av dem. Artsobservasjoner har bidratt med økt antall funn de siste årene, men mørketallet vurderes fremdeles som høgt.&lt;/p&gt;&lt;p&gt; &lt;/p&gt;&lt;p&gt;I vårt naboland Finland er &lt;i&gt;P. sibirica&lt;/i&gt; angitt som dyrket og hardfør over nesten hele landet mens &lt;i&gt;P. cembra&lt;/i&gt; bare er tvilsomt angitt fra lengst sør i landet (H&amp;#228:met-Ahti et al. 1992, som to underarter). Det er trolig at vi har noe mer &lt;i&gt;P. cembra&lt;/i&gt; i Norge enn i Finland, men kanskje mest i sør, mens omtrent alt nordover kan være &lt;i&gt;P. sibirica&lt;/i&gt;. Fra Danmark angir ikke Hartvig (2015) noen av de to artene som forvillet. I dokumentasjonsfilen ligger opplysningene under de artsnavnene de er rapportert inn som.&lt;/p&gt;</v>
          </cell>
          <cell r="DE1736" t="str">
            <v>&lt;p&gt;Sembrafuru blir trolig hovedsakelig dyrket som prydtre, og den er fortsatt et populært prydtre. Sibirfuru er også forsøkt forstlig. Den er mer skyggetålende enn vanlig furu, meget hardfør og stormsterk, og setter små krav til jordbunn. Blant annet kan den vokse godt på myr i Ural og Sibir (Børset 1985). I motsetning til de fleste furuarter har sembra/sibirfuru store frø uten vinge, og disse spres med fugl (særlig nøtteskriker og nøttekråker) og pattedyr (særlig ekorn). Spredningen blir dermed noe mer kort-distanse enn hos de med vindspredte frø. I Trondheim har arten hatt en voldsom spredning på Ladehalvøya: dette ses i sammenheng med etablering av en sibirnøttekråkebestand i området (Prestø et al. 2013). &lt;/p&gt; &lt;p&gt; &lt;/p&gt; &lt;p&gt;Bartrær dyrket i hager vokser raskere og blir også raskere fertile. De har også en stor produksjon av frø: det er derfor grunn til å tro at disse kan utgjøre et stort potensial for spredning i landet. Dette er i overensstemmelse med at plantet sembra/sibirfuru i Ringve botaniske hage i Trondheim har produsert frø etter henholdsvis 14 og 19 år etter planting (Prestø et al. 2013), dvs. kanskje 25 år etter frøspiring (V. Vange i kommentar under innsynet). Denne undersøkelsen dokumenterte dessuten 1358 selvsådde planter innenfor et svært begrenset skogsområde på Lade. &lt;/p&gt;</v>
          </cell>
          <cell r="DF1736" t="str">
            <v>&lt;p&gt;Sembra/sibirfuru har et stort invasjonspotensial, i en kombinasjon av lang median levetid og moderat ekspansjonshastighet. Arten har potensial for stor spredning i norsk natur på grunn av frøspredningsstrategien (se ovenfor). Ingen av de forvillete forekomstene er foreløpig rapportert med mer enn &amp;#233:n generasjon, men det vil endre seg over tid. Vi forventer at denne arten fortsatt vil øke sitt forekomstareal, trolig i raskere takt enn foreløpig.&lt;/p&gt;</v>
          </cell>
          <cell r="DG1736" t="str">
            <v>&lt;p&gt;Sembra/sibirfuru er vurdert til ikke å ha noen kjent negativ økologisk effekt, i hvert fall ikke noen effekt som overskrider terskelverdiene i kriteriene. Når sembrafuru etablerer seg i lauvskoger vil dette kunne gi tilstandsendringer når det gjelder lysforhold og jordsmonn. Vi kan ikke se at det er potensial for kolonisering av mer enn 5 % av en fastmarkskogtypes forekomstareal i løpet av 50 år. Det er påvist forvillet sembra/sibirfuru i sørvendte berg og strandberg med norsk timian &lt;i&gt;Thymus praecox&lt;/i&gt; subsp. &lt;i&gt;britannicus&lt;/i&gt; på Ladehalvøya i ST Trondheim (Prestø et al. 2013). Selv om norsk timian er en truet art, kan vi ikke anføre en økologisk fortrengingseffekt av sembra/sibirfuru på ett enkelt sted der denne arten tilfeldigvis etablerer seg nær en forekomst av norsk timian. Kriteriene gir rom for at svært sjeldne eller usannsynlige effekter blir sett bort fra, noe vi velger å gjøre her.&lt;/p&gt;</v>
          </cell>
          <cell r="DH1736" t="str">
            <v>&lt;p&gt;Sembrafuru vurderes å medføre potensielt høg risiko, og bare på grunn av et høyt invasjonspotensial. Arten er i nokså markert økning, og det skal ikke mye økologisk effekt til før den blir klassifisert til høg risiko. Arten bør følges med.&lt;/p&gt;</v>
          </cell>
          <cell r="DI1736">
            <v>1</v>
          </cell>
        </row>
        <row r="1737">
          <cell r="B1737" t="str">
            <v>Populus deltoides</v>
          </cell>
          <cell r="C1737" t="str">
            <v>Bartram ex Marshall</v>
          </cell>
          <cell r="E1737">
            <v>120326</v>
          </cell>
          <cell r="F1737">
            <v>159579</v>
          </cell>
          <cell r="G1737" t="str">
            <v>ExpertGroups/Karplanter/N</v>
          </cell>
          <cell r="H1737" t="str">
            <v>Karplanter</v>
          </cell>
          <cell r="I1737" t="str">
            <v>Karplanter</v>
          </cell>
          <cell r="J1737" t="str">
            <v>AlienSpecie</v>
          </cell>
          <cell r="N1737">
            <v>1</v>
          </cell>
          <cell r="Q1737">
            <v>1</v>
          </cell>
          <cell r="T1737" t="str">
            <v>NK</v>
          </cell>
          <cell r="U1737">
            <v>1</v>
          </cell>
          <cell r="V1737" t="str">
            <v>1,1</v>
          </cell>
          <cell r="AA1737">
            <v>1992</v>
          </cell>
          <cell r="AB1737" t="str">
            <v>terrestrial</v>
          </cell>
          <cell r="AD1737" t="str">
            <v>unknown</v>
          </cell>
          <cell r="AE1737" t="str">
            <v>no</v>
          </cell>
          <cell r="AF1737" t="str">
            <v>unknown</v>
          </cell>
          <cell r="AG1737">
            <v>1992</v>
          </cell>
          <cell r="AH1737" t="str">
            <v xml:space="preserve">VA Farsund: Grimsby </v>
          </cell>
          <cell r="AI1737">
            <v>20</v>
          </cell>
          <cell r="AJ1737" t="str">
            <v>V</v>
          </cell>
          <cell r="AL1737">
            <v>1</v>
          </cell>
          <cell r="AM1737" t="str">
            <v>importDirect</v>
          </cell>
          <cell r="AN1737">
            <v>4</v>
          </cell>
          <cell r="AO1737" t="str">
            <v>introductionEscaped,spreadTransportpollution</v>
          </cell>
          <cell r="AP1737" t="str">
            <v>Va,Sf</v>
          </cell>
          <cell r="AQ1737">
            <v>8</v>
          </cell>
          <cell r="AR1737">
            <v>6</v>
          </cell>
          <cell r="AS1737">
            <v>48</v>
          </cell>
          <cell r="AT1737">
            <v>1</v>
          </cell>
          <cell r="AU1737">
            <v>96</v>
          </cell>
          <cell r="AV1737">
            <v>100</v>
          </cell>
          <cell r="AW1737" t="str">
            <v>Ingen kjent effekt</v>
          </cell>
          <cell r="AX1737" t="str">
            <v>Ingen kjent effekt</v>
          </cell>
          <cell r="BC1737" t="str">
            <v>Ingen kjent effekt</v>
          </cell>
          <cell r="BD1737" t="str">
            <v>Ingen kjent effekt</v>
          </cell>
          <cell r="BE1737" t="str">
            <v>no</v>
          </cell>
          <cell r="BF1737" t="str">
            <v>no</v>
          </cell>
          <cell r="BG1737" t="str">
            <v>V</v>
          </cell>
          <cell r="BK1737" t="str">
            <v>temperate_nemoral:NorthAndCentralAmerica|subtropic_unspecified:NorthAndCentralAmerica</v>
          </cell>
          <cell r="BM1737" t="str">
            <v>temperate_nemoral:Europe,Oceania,NorthAndCentralAmerica|subtropic_unspecified:NorthAndCentralAmerica|subtropic_mediterranean:Europe,Oceania,NorthAndCentralAmerica|subtropic_humid:NorthAndCentralAmerica|subtropic_caperegion:Africa</v>
          </cell>
          <cell r="BO1737">
            <v>2</v>
          </cell>
          <cell r="BR1737" t="str">
            <v>RedListCategoryLevel</v>
          </cell>
          <cell r="BT1737">
            <v>1</v>
          </cell>
          <cell r="BW1737" t="str">
            <v>SpreadYearlyIncreaseCalculatedExpansionSpeed</v>
          </cell>
          <cell r="BX1737">
            <v>0</v>
          </cell>
          <cell r="BY1737">
            <v>1</v>
          </cell>
          <cell r="CB1737" t="str">
            <v>T35,T40</v>
          </cell>
          <cell r="CC1737">
            <v>1</v>
          </cell>
          <cell r="CH1737">
            <v>1</v>
          </cell>
          <cell r="CM1737">
            <v>1</v>
          </cell>
          <cell r="CQ1737">
            <v>1</v>
          </cell>
          <cell r="CU1737">
            <v>1</v>
          </cell>
          <cell r="CX1737">
            <v>0</v>
          </cell>
          <cell r="CY1737">
            <v>1</v>
          </cell>
          <cell r="DB1737">
            <v>0</v>
          </cell>
          <cell r="DC1737" t="str">
            <v>Poppel-arten &lt;i&gt;Populus deltoides &lt;/i&gt; er et stort tre fra østlige og sentrale deler av Nord-Amerika og Mexico, fra nemoral sør til subtropisk sone. Den har frøformering, med effektivt vindspredte frø, og dessuten klonal vekst med rotskudd. Det finnes tre beskrevne underarter av arten, og flere varieteter.</v>
          </cell>
          <cell r="DD1737" t="str">
            <v>Arten har to kjente forvillete forekomster i landet: VA Farsund: Grimsby, dokumentert i 1992 og SF Solund: Ytre Sula, dokumentert i 1993. Den er trolig mye oversett.</v>
          </cell>
          <cell r="DE1737" t="str">
            <v>Arten er dyrket i svært begrenset omfang i landet som prydtre. Den er frøsteril, men har effektiv klonal vekst med rotskudd. Den kan dermed spres ved forflytning av jordmasser.</v>
          </cell>
          <cell r="DF1737" t="str">
            <v>&lt;i&gt;Populus deltoides &lt;/i&gt;har begrenset median levetid i landet, og svært langsom om noen ekspansjonshastighet. Dette gir et lite invasjonspotensial.</v>
          </cell>
          <cell r="DG1737" t="str">
            <v>Arten har ingen kjent negativ økologisk effekt.</v>
          </cell>
          <cell r="DH1737" t="str">
            <v>&lt;i&gt;Populus deltoides&lt;/i&gt; vurderes til ingen kjent økologisk risiko.</v>
          </cell>
          <cell r="DI1737">
            <v>0</v>
          </cell>
        </row>
        <row r="1738">
          <cell r="B1738" t="str">
            <v>Hedera hibernica</v>
          </cell>
          <cell r="C1738" t="str">
            <v>(G.Kirchn.) Carrière</v>
          </cell>
          <cell r="D1738" t="str">
            <v>hagebergflette</v>
          </cell>
          <cell r="E1738">
            <v>60341</v>
          </cell>
          <cell r="F1738">
            <v>100381</v>
          </cell>
          <cell r="G1738" t="str">
            <v>ExpertGroups/Karplanter/N</v>
          </cell>
          <cell r="H1738" t="str">
            <v>Karplanter</v>
          </cell>
          <cell r="I1738" t="str">
            <v>Karplanter</v>
          </cell>
          <cell r="J1738" t="str">
            <v>AlienSpecie</v>
          </cell>
          <cell r="N1738">
            <v>1</v>
          </cell>
          <cell r="P1738" t="str">
            <v>V</v>
          </cell>
          <cell r="Q1738">
            <v>1</v>
          </cell>
          <cell r="S1738" t="str">
            <v>V</v>
          </cell>
          <cell r="T1738" t="str">
            <v>NK</v>
          </cell>
          <cell r="U1738">
            <v>1</v>
          </cell>
          <cell r="V1738" t="str">
            <v>1,1</v>
          </cell>
          <cell r="W1738" t="str">
            <v>LO</v>
          </cell>
          <cell r="AA1738">
            <v>1936</v>
          </cell>
          <cell r="AB1738" t="str">
            <v>terrestrial</v>
          </cell>
          <cell r="AD1738" t="str">
            <v>unknown</v>
          </cell>
          <cell r="AE1738" t="str">
            <v>no</v>
          </cell>
          <cell r="AF1738" t="str">
            <v>unknown</v>
          </cell>
          <cell r="AG1738">
            <v>1946</v>
          </cell>
          <cell r="AH1738" t="str">
            <v>Ho Meland: Leirvik husmorskole</v>
          </cell>
          <cell r="AI1738">
            <v>15</v>
          </cell>
          <cell r="AJ1738" t="str">
            <v>V</v>
          </cell>
          <cell r="AL1738">
            <v>1</v>
          </cell>
          <cell r="AM1738" t="str">
            <v>importDirect</v>
          </cell>
          <cell r="AN1738">
            <v>2</v>
          </cell>
          <cell r="AO1738" t="str">
            <v>introductionEscaped</v>
          </cell>
          <cell r="AP1738" t="str">
            <v>Aa</v>
          </cell>
          <cell r="AQ1738">
            <v>8</v>
          </cell>
          <cell r="AR1738">
            <v>5</v>
          </cell>
          <cell r="AS1738">
            <v>40</v>
          </cell>
          <cell r="AT1738">
            <v>1</v>
          </cell>
          <cell r="AU1738">
            <v>120</v>
          </cell>
          <cell r="AV1738">
            <v>50</v>
          </cell>
          <cell r="AW1738" t="str">
            <v>Ingen kjent effekt</v>
          </cell>
          <cell r="AX1738" t="str">
            <v>Ingen kjent effekt</v>
          </cell>
          <cell r="BC1738" t="str">
            <v>Ingen kjent effekt</v>
          </cell>
          <cell r="BD1738" t="str">
            <v>Ingen kjent effekt</v>
          </cell>
          <cell r="BE1738" t="str">
            <v>no</v>
          </cell>
          <cell r="BF1738" t="str">
            <v>no</v>
          </cell>
          <cell r="BG1738" t="str">
            <v>V</v>
          </cell>
          <cell r="BK1738" t="str">
            <v>temperate_nemoral:Europe</v>
          </cell>
          <cell r="BM1738" t="str">
            <v>temperate_nemoral:Europe,NorthAndCentralAmerica|subtropic_mediterranean:NorthAndCentralAmerica</v>
          </cell>
          <cell r="BO1738">
            <v>2</v>
          </cell>
          <cell r="BR1738" t="str">
            <v>RedListCategoryLevel</v>
          </cell>
          <cell r="BT1738">
            <v>1</v>
          </cell>
          <cell r="BU1738" t="str">
            <v>X</v>
          </cell>
          <cell r="BW1738" t="str">
            <v>SpreadYearlyIncreaseCalculatedExpansionSpeed</v>
          </cell>
          <cell r="BX1738">
            <v>22.36</v>
          </cell>
          <cell r="BY1738">
            <v>1</v>
          </cell>
          <cell r="CB1738" t="str">
            <v>T1,T37</v>
          </cell>
          <cell r="CC1738">
            <v>1</v>
          </cell>
          <cell r="CH1738">
            <v>1</v>
          </cell>
          <cell r="CI1738" t="str">
            <v>X</v>
          </cell>
          <cell r="CK1738" t="str">
            <v>Hedera helix</v>
          </cell>
          <cell r="CM1738">
            <v>1</v>
          </cell>
          <cell r="CQ1738">
            <v>1</v>
          </cell>
          <cell r="CU1738">
            <v>1</v>
          </cell>
          <cell r="CX1738">
            <v>0</v>
          </cell>
          <cell r="CY1738">
            <v>1</v>
          </cell>
          <cell r="DB1738">
            <v>0</v>
          </cell>
          <cell r="DC1738" t="str">
            <v>Hagebergflette &lt;i&gt;Hedera hibernica&lt;/i&gt; er en meget langlevd klatrebusk som formerer seg med frø. Den er utbredt i Vest-Europa. Fruktene er saftige og spres med fugl. Arten er nært beslektet med bergflette &lt;i&gt;H. helix&lt;/i&gt;, men anerkjennes som en egen art ut fra cytologiske og morfologiske kriterier (McAllister &amp; Rutherford 1997, Valc&amp;#225:rcel &amp; Vargas 2010).</v>
          </cell>
          <cell r="DD1738" t="str">
            <v>Planten er funnet to ganger på 1940-tallet (Ho Sund: Boknøya 1943 og Meland: Leirvik husmorskole 1946) og to ganger etter 2000 (Øf Moss: Solgård avfallsdeponi 2006 og AA Arendal: Hisøya, Stølsvigen, angitt som "stor bestand omkring tysk bunkers" 2015). Den er trolig svært mye oversett.</v>
          </cell>
          <cell r="DE1738" t="str">
            <v>Arten er innført som hageplante. Den er spredt ut fra hager med fugl og ved dumping av hageavfall (trolig begge deler).</v>
          </cell>
          <cell r="DF1738" t="str">
            <v>Invasjonspotensialet er lite (med usikkerhet til begrenset): median levetid er begrenset og ekspansjonshastigheter låg, med usikkerhet til begrenset. Planten kan være mye oversett og estimatene kan være for låge.</v>
          </cell>
          <cell r="DG1738" t="str">
            <v>Arten vurderes til ingen kjent økologisk effekt med usikkerhet til en liten effekt fordi den på sikt kan danne store matter som potensielt kan fortrenge andre arter, spesielt sin nære slektning bergflette &lt;i&gt;H. helix.&lt;/i&gt;</v>
          </cell>
          <cell r="DH1738" t="str">
            <v>Hagebergflette vurderes til ingen kjent økologisk risiko med usikkerhet til låg risiko. Usikkerheten er knyttet til at arten kan være mye oversett.</v>
          </cell>
          <cell r="DI1738">
            <v>2</v>
          </cell>
        </row>
        <row r="1739">
          <cell r="B1739" t="str">
            <v>Maianthemum racemosum</v>
          </cell>
          <cell r="C1739" t="str">
            <v>(L.) Link</v>
          </cell>
          <cell r="D1739" t="str">
            <v>toppkonvall</v>
          </cell>
          <cell r="E1739">
            <v>134365</v>
          </cell>
          <cell r="F1739">
            <v>99555</v>
          </cell>
          <cell r="G1739" t="str">
            <v>ExpertGroups/Karplanter/N</v>
          </cell>
          <cell r="H1739" t="str">
            <v>Karplanter</v>
          </cell>
          <cell r="I1739" t="str">
            <v>Karplanter</v>
          </cell>
          <cell r="J1739" t="str">
            <v>AlienSpecie</v>
          </cell>
          <cell r="N1739">
            <v>1</v>
          </cell>
          <cell r="Q1739">
            <v>1</v>
          </cell>
          <cell r="T1739" t="str">
            <v>NK</v>
          </cell>
          <cell r="U1739">
            <v>1</v>
          </cell>
          <cell r="V1739" t="str">
            <v>1,1</v>
          </cell>
          <cell r="X1739">
            <v>1</v>
          </cell>
          <cell r="Y1739">
            <v>1</v>
          </cell>
          <cell r="Z1739">
            <v>1</v>
          </cell>
          <cell r="AA1739">
            <v>2006</v>
          </cell>
          <cell r="AB1739" t="str">
            <v>terrestrial</v>
          </cell>
          <cell r="AD1739" t="str">
            <v>unknown</v>
          </cell>
          <cell r="AE1739" t="str">
            <v>yes</v>
          </cell>
          <cell r="AF1739" t="str">
            <v>unknown</v>
          </cell>
          <cell r="AI1739">
            <v>10</v>
          </cell>
          <cell r="AJ1739" t="str">
            <v>V</v>
          </cell>
          <cell r="AL1739">
            <v>1</v>
          </cell>
          <cell r="AM1739" t="str">
            <v>importDirect</v>
          </cell>
          <cell r="AN1739">
            <v>2</v>
          </cell>
          <cell r="AO1739" t="str">
            <v>introductionEscaped</v>
          </cell>
          <cell r="AP1739" t="str">
            <v>Bu,Mr</v>
          </cell>
          <cell r="AQ1739">
            <v>8</v>
          </cell>
          <cell r="AR1739">
            <v>5</v>
          </cell>
          <cell r="AS1739">
            <v>40</v>
          </cell>
          <cell r="AT1739">
            <v>1</v>
          </cell>
          <cell r="AU1739">
            <v>80</v>
          </cell>
          <cell r="AV1739">
            <v>50</v>
          </cell>
          <cell r="AW1739" t="str">
            <v>Ingen kjent effekt</v>
          </cell>
          <cell r="AX1739" t="str">
            <v>Ingen kjent effekt</v>
          </cell>
          <cell r="BC1739" t="str">
            <v>Ingen kjent effekt</v>
          </cell>
          <cell r="BD1739" t="str">
            <v>Ingen kjent effekt</v>
          </cell>
          <cell r="BE1739" t="str">
            <v>no</v>
          </cell>
          <cell r="BF1739" t="str">
            <v>no</v>
          </cell>
          <cell r="BG1739" t="str">
            <v>V</v>
          </cell>
          <cell r="BK1739" t="str">
            <v>temperate_nemoral:NorthAndCentralAmerica|temperate_dry:NorthAndCentralAmerica|subtropic_humid:NorthAndCentralAmerica</v>
          </cell>
          <cell r="BM1739" t="str">
            <v>temperate_nemoral:Europe,NorthAndCentralAmerica|temperate_dry:NorthAndCentralAmerica|subtropic_humid:NorthAndCentralAmerica</v>
          </cell>
          <cell r="BO1739">
            <v>1</v>
          </cell>
          <cell r="BP1739" t="str">
            <v>X</v>
          </cell>
          <cell r="BR1739" t="str">
            <v>RedListCategoryLevel</v>
          </cell>
          <cell r="BT1739">
            <v>1</v>
          </cell>
          <cell r="BW1739" t="str">
            <v>SpreadYearlyIncreaseCalculatedExpansionSpeed</v>
          </cell>
          <cell r="BX1739">
            <v>0</v>
          </cell>
          <cell r="BY1739">
            <v>1</v>
          </cell>
          <cell r="CB1739" t="str">
            <v>T40,T4</v>
          </cell>
          <cell r="CC1739">
            <v>1</v>
          </cell>
          <cell r="CH1739">
            <v>1</v>
          </cell>
          <cell r="CM1739">
            <v>1</v>
          </cell>
          <cell r="CQ1739">
            <v>1</v>
          </cell>
          <cell r="CU1739">
            <v>1</v>
          </cell>
          <cell r="CX1739">
            <v>0</v>
          </cell>
          <cell r="CY1739">
            <v>1</v>
          </cell>
          <cell r="DB1739">
            <v>0</v>
          </cell>
          <cell r="DC1739" t="str">
            <v>&lt;p&gt;Toppkonvall &lt;em&gt;Maianthemum racemosum &lt;/em&gt;(tidligere &lt;em&gt;Smilacina racemosa&lt;/em&gt;) er en flerårig, hardfør urt fra tempererte og boreale deler av Nord-Amerika. Den dyrkes litt i hager og kan frøreprodusere i Norge. Den danner dessuten lett store kloner ved vegetativ vekst.&lt;/p&gt;</v>
          </cell>
          <cell r="DD1739" t="str">
            <v>&lt;p&gt;Toppkonvall er foreløpig bare funnet to steder i Norge: utafor en hage på Austad i Bu Drammen i 2006: "V f Solsvingen 6, utenfor hekk. Tett klon på 2x1 m, i skogsrest sm.m. Aegopodium m.m." (opplysning fra herbariebelegget) og som utkast i MR Ålesund i Borgundfjordvegen i 2016. Arten setter saftige frukter (bær) som kan spres med fugl og har derfor potensial til å etablere stabil forekomst i Norge, men blir neppe ekspansiv.&lt;/p&gt;</v>
          </cell>
          <cell r="DE1739" t="str">
            <v>Arten innføres og dyrkes litt i hager og kan reprodusere i Norge. Den er foreløpig dokumentert med to forekomster: &amp;#233:n trolig spredt fra en hage, den andre som utkast. Arten setter saftige frukter (bær) som kan spres med fugl.</v>
          </cell>
          <cell r="DF1739" t="str">
            <v>Invasjonspotensialet er lite, en kombinasjon av kort (med usikkerhet til begrenset) median levetid og ingen ekspansjon som kan beregnes.</v>
          </cell>
          <cell r="DG1739" t="str">
            <v>Det er ingen kjente negative økologiske effekter knyttet til arten.</v>
          </cell>
          <cell r="DH1739" t="str">
            <v>&lt;p&gt;Toppkonvall vurderes til ingen kjent økologisk risiko i Norge: dette skyldes kombinasjonen mellom et lite invasjonspotensiale og ingen kjente negative økologiske effekter.&lt;/p&gt;</v>
          </cell>
          <cell r="DI1739">
            <v>0</v>
          </cell>
        </row>
        <row r="1740">
          <cell r="B1740" t="str">
            <v>Beckmannia syzigachne</v>
          </cell>
          <cell r="C1740" t="str">
            <v>(Steud.) Fernald</v>
          </cell>
          <cell r="D1740" t="str">
            <v>radgras</v>
          </cell>
          <cell r="E1740">
            <v>138910</v>
          </cell>
          <cell r="F1740">
            <v>99924</v>
          </cell>
          <cell r="G1740" t="str">
            <v>ExpertGroups/Karplanter/N</v>
          </cell>
          <cell r="H1740" t="str">
            <v>Karplanter</v>
          </cell>
          <cell r="I1740" t="str">
            <v>Karplanter</v>
          </cell>
          <cell r="J1740" t="str">
            <v>AlienSpecie</v>
          </cell>
          <cell r="N1740">
            <v>3</v>
          </cell>
          <cell r="Q1740">
            <v>1</v>
          </cell>
          <cell r="T1740" t="str">
            <v>LO</v>
          </cell>
          <cell r="U1740">
            <v>2</v>
          </cell>
          <cell r="V1740" t="str">
            <v>3B,1</v>
          </cell>
          <cell r="X1740">
            <v>2</v>
          </cell>
          <cell r="Y1740">
            <v>3</v>
          </cell>
          <cell r="Z1740">
            <v>1</v>
          </cell>
          <cell r="AA1740">
            <v>1906</v>
          </cell>
          <cell r="AB1740" t="str">
            <v>terrestrial</v>
          </cell>
          <cell r="AD1740" t="str">
            <v>origin</v>
          </cell>
          <cell r="AE1740" t="str">
            <v>yes</v>
          </cell>
          <cell r="AF1740" t="str">
            <v>unknown</v>
          </cell>
          <cell r="AG1740">
            <v>1984</v>
          </cell>
          <cell r="AH1740" t="str">
            <v>Op Ringebu: Berge</v>
          </cell>
          <cell r="AI1740">
            <v>1</v>
          </cell>
          <cell r="AJ1740" t="str">
            <v>V</v>
          </cell>
          <cell r="AL1740">
            <v>1</v>
          </cell>
          <cell r="AM1740" t="str">
            <v>importDirect</v>
          </cell>
          <cell r="AN1740">
            <v>1</v>
          </cell>
          <cell r="AO1740" t="str">
            <v>introductionTransportpollution</v>
          </cell>
          <cell r="AP1740" t="str">
            <v>He,Op</v>
          </cell>
          <cell r="AQ1740">
            <v>8</v>
          </cell>
          <cell r="AR1740">
            <v>5</v>
          </cell>
          <cell r="AS1740">
            <v>40</v>
          </cell>
          <cell r="AT1740">
            <v>1</v>
          </cell>
          <cell r="AU1740">
            <v>80</v>
          </cell>
          <cell r="AV1740">
            <v>50</v>
          </cell>
          <cell r="AW1740" t="str">
            <v>Ingen kjent effekt</v>
          </cell>
          <cell r="AX1740" t="str">
            <v>Ingen kjent effekt</v>
          </cell>
          <cell r="BC1740" t="str">
            <v>Ingen kjent effekt</v>
          </cell>
          <cell r="BD1740" t="str">
            <v>Ingen kjent effekt</v>
          </cell>
          <cell r="BE1740" t="str">
            <v>no</v>
          </cell>
          <cell r="BF1740" t="str">
            <v>no</v>
          </cell>
          <cell r="BG1740" t="str">
            <v>V</v>
          </cell>
          <cell r="BK1740" t="str">
            <v>temperate_boreal:Asia,NorthAndCentralAmerica|temperate_nemoral:Asia,NorthAndCentralAmerica</v>
          </cell>
          <cell r="BM1740" t="str">
            <v>temperate_boreal:Europe,Asia,NorthAndCentralAmerica|temperate_nemoral:Europe,Asia,NorthAndCentralAmerica</v>
          </cell>
          <cell r="BO1740">
            <v>2</v>
          </cell>
          <cell r="BR1740" t="str">
            <v>RedListCategoryLevel</v>
          </cell>
          <cell r="BT1740">
            <v>3</v>
          </cell>
          <cell r="BW1740" t="str">
            <v>SpreadYearlyIncreaseCalculatedExpansionSpeed</v>
          </cell>
          <cell r="BX1740">
            <v>183.05</v>
          </cell>
          <cell r="BY1740">
            <v>1</v>
          </cell>
          <cell r="CB1740" t="str">
            <v>T45,T41,T40,T35,V10</v>
          </cell>
          <cell r="CC1740">
            <v>1</v>
          </cell>
          <cell r="CH1740">
            <v>1</v>
          </cell>
          <cell r="CM1740">
            <v>1</v>
          </cell>
          <cell r="CQ1740">
            <v>1</v>
          </cell>
          <cell r="CU1740">
            <v>1</v>
          </cell>
          <cell r="CX1740">
            <v>0</v>
          </cell>
          <cell r="CY1740">
            <v>1</v>
          </cell>
          <cell r="DB1740">
            <v>0</v>
          </cell>
          <cell r="DC1740" t="str">
            <v>Radgras &lt;em&gt;Beckmannia syzigachne &lt;/em&gt;er en ettårig, hardfør grasart med frøreproduksjon, utbredt fra Nordøst-Russland gjennom Sibir, Øst-Asia og Russisk fjerne østen til større deler av Nord-Amerika. En hoveddel av dens hjemlige utbredelse ligger i de boreale beltene, helt nord til og over grensa til Arktis, og radgras vil ha potensielt areal i Norge opp til skoggrensa og kanskje helt nord til Finnmark.</v>
          </cell>
          <cell r="DD1740" t="str">
            <v>&lt;p&gt;Arten synes å ha kommet inn til Norge i to omganger, på to ulike måter. Den første puljen fra 1916 til 1990 kom med korn til møller og havnesiloer, med forekomster i Oslo, Ro Stavanger, Ho Osterøy og Vaksdal, og ST Skaun og Trondheim. Alle funn før 1980 hører til denne puljen. Ingen av dem ble permanente, sjøl om arten er funnet en årrekke ved enkelte møller, spesielt i ST Skaun der undersøkelsene har vært særlig intense. Den andre puljen, fra 1980 fram til nå, kom med såfrø, trolig amerikansk (kanadisk såfrø er spesifikt opplyst for en forekomst i Nord-Trøndelag), og har ført til etablering i fuktige enger noen steder i innlandet, spesielt i He Åmot (Rena) og Op Lillehammer og Ringebu. I motsetning til de tørre mølle- og havneområdene, er arten her kommet til sitt rette element og kan etablere seg effektivt og starte spredning. Videre utvikling av den norske populasjonen vil være mer avhengig av innførsel enn av klima.&lt;/p&gt;</v>
          </cell>
          <cell r="DE1740" t="str">
            <v>Arten ble fra først av innført som forurensning med korn (uten effektiv etablering), senere som og/eller med grasfrø (effektiv etablering). Det er ingen dokumentert videre spredning foreløpig fra etablerte forekomster.</v>
          </cell>
          <cell r="DF1740" t="str">
            <v>Invasjonspotensialet vurdferes til moderat, med begrenset median levetid og moderat ekspansjonshastighet. Arten har et stort teoretisk invasjonspotensial, men begrenset av sjelden innførsel. Der arten innføres med grasfrø, har den en tendens til å etablere seg permanent, foreløpig med liten videre ekspansjon.</v>
          </cell>
          <cell r="DG1740" t="str">
            <v>Ingen kjent negativ økologisk effekt er knyttet til arten. Det er lite trolig at denne arten vil ha noen målbar fortrengningseffekt.</v>
          </cell>
          <cell r="DH1740" t="str">
            <v>&lt;p&gt;Radgras vurderes til låg økologisk risiko, og foreløpig utelukkende på grunn av invasjonspotensialet. Arten er i ferd med å bli en permanent del av norsk flora.&lt;/p&gt;</v>
          </cell>
          <cell r="DI1740">
            <v>0</v>
          </cell>
        </row>
        <row r="1741">
          <cell r="B1741" t="str">
            <v>Campanula carpatica</v>
          </cell>
          <cell r="C1741" t="str">
            <v>Jacq.</v>
          </cell>
          <cell r="D1741" t="str">
            <v>karpatklokke</v>
          </cell>
          <cell r="E1741">
            <v>60888</v>
          </cell>
          <cell r="F1741">
            <v>100928</v>
          </cell>
          <cell r="G1741" t="str">
            <v>ExpertGroups/Karplanter/N</v>
          </cell>
          <cell r="H1741" t="str">
            <v>Karplanter</v>
          </cell>
          <cell r="I1741" t="str">
            <v>Karplanter</v>
          </cell>
          <cell r="J1741" t="str">
            <v>AlienSpecie</v>
          </cell>
          <cell r="N1741">
            <v>1</v>
          </cell>
          <cell r="Q1741">
            <v>1</v>
          </cell>
          <cell r="T1741" t="str">
            <v>NK</v>
          </cell>
          <cell r="U1741">
            <v>1</v>
          </cell>
          <cell r="V1741" t="str">
            <v>1,1</v>
          </cell>
          <cell r="AA1741">
            <v>1947</v>
          </cell>
          <cell r="AB1741" t="str">
            <v>terrestrial</v>
          </cell>
          <cell r="AD1741" t="str">
            <v>unknown</v>
          </cell>
          <cell r="AE1741" t="str">
            <v>yes</v>
          </cell>
          <cell r="AF1741" t="str">
            <v>unknown</v>
          </cell>
          <cell r="AI1741">
            <v>5</v>
          </cell>
          <cell r="AJ1741" t="str">
            <v>V</v>
          </cell>
          <cell r="AL1741">
            <v>1</v>
          </cell>
          <cell r="AM1741" t="str">
            <v>importDirect</v>
          </cell>
          <cell r="AN1741">
            <v>1</v>
          </cell>
          <cell r="AO1741" t="str">
            <v>introductionEscaped</v>
          </cell>
          <cell r="AP1741" t="str">
            <v>OsA,Bu</v>
          </cell>
          <cell r="AQ1741">
            <v>8</v>
          </cell>
          <cell r="AR1741">
            <v>5</v>
          </cell>
          <cell r="AS1741">
            <v>40</v>
          </cell>
          <cell r="AT1741">
            <v>1</v>
          </cell>
          <cell r="AU1741">
            <v>80</v>
          </cell>
          <cell r="AV1741">
            <v>100</v>
          </cell>
          <cell r="AW1741" t="str">
            <v>Ingen kjent effekt</v>
          </cell>
          <cell r="AX1741" t="str">
            <v>Ingen kjent effekt</v>
          </cell>
          <cell r="BC1741" t="str">
            <v>Ingen kjent effekt</v>
          </cell>
          <cell r="BD1741" t="str">
            <v>Ingen kjent effekt</v>
          </cell>
          <cell r="BE1741" t="str">
            <v>no</v>
          </cell>
          <cell r="BF1741" t="str">
            <v>no</v>
          </cell>
          <cell r="BG1741" t="str">
            <v>V</v>
          </cell>
          <cell r="BK1741" t="str">
            <v>temperate_nemoral:Europe</v>
          </cell>
          <cell r="BM1741" t="str">
            <v>temperate_nemoral:Europe</v>
          </cell>
          <cell r="BO1741">
            <v>1</v>
          </cell>
          <cell r="BR1741" t="str">
            <v>RedListCategoryLevel</v>
          </cell>
          <cell r="BT1741">
            <v>1</v>
          </cell>
          <cell r="BW1741" t="str">
            <v>SpreadYearlyIncreaseCalculatedExpansionSpeed</v>
          </cell>
          <cell r="BX1741">
            <v>0</v>
          </cell>
          <cell r="BY1741">
            <v>1</v>
          </cell>
          <cell r="CB1741" t="str">
            <v>T35,T37,T39</v>
          </cell>
          <cell r="CC1741">
            <v>1</v>
          </cell>
          <cell r="CH1741">
            <v>1</v>
          </cell>
          <cell r="CM1741">
            <v>1</v>
          </cell>
          <cell r="CQ1741">
            <v>1</v>
          </cell>
          <cell r="CU1741">
            <v>1</v>
          </cell>
          <cell r="CX1741">
            <v>0</v>
          </cell>
          <cell r="CY1741">
            <v>1</v>
          </cell>
          <cell r="DB1741">
            <v>0</v>
          </cell>
          <cell r="DC1741" t="str">
            <v>Karpatklokke &lt;i&gt;Campanula carpatica&lt;/i&gt; er en flerårig urt med frøreproduksjon. Den stammer fra Karpatene og burde være herdig under norske forhold. Den er foreløpig bare funnet på utpreget skrotemark.</v>
          </cell>
          <cell r="DD1741" t="str">
            <v>Med unntak for et tidlig funn i Oslo i 1947 (utkast fra Botanisk hage på Tøyen) er arten funnet sju ganger siden 1990, flere ganger med frøplanter som har spirt opp ved murer, på grusganger og i sprekker i asfalterte fortau. Den synes å være under etablering i Norge, men foreløpig uten noen dokumentert reproduserende bestand i norsk natur, bare med semi-etablerte forekomster.</v>
          </cell>
          <cell r="DE1741" t="str">
            <v>Arten er innført som hageplante og trolig spredt ut fra hager med frø, kanskje hovedsakelig ved at frø er blitt sølt ut.</v>
          </cell>
          <cell r="DF1741" t="str">
            <v>Invasjonspotensialet er lite, med minste skår på både median levetid og ekspansjonshastighet.</v>
          </cell>
          <cell r="DG1741" t="str">
            <v>Ingen kjent negativ økologisk effekt er knyttet til arten</v>
          </cell>
          <cell r="DH1741" t="str">
            <v>Karpatklokke vurderes til ingen kjent økologisk risiko. Arten kan være på grensa til etablering i Norge. Den setter frø i hager, er hardfør, og har trolig ikke nådd naturtyper der den kan ha bedre forhold enn på de skrotemarktypene der den foreløpig er funnet. Den vil neppe bli noen økologisk problemart i norsk natur.</v>
          </cell>
          <cell r="DI1741">
            <v>0</v>
          </cell>
        </row>
        <row r="1742">
          <cell r="B1742" t="str">
            <v>Corylus maxima</v>
          </cell>
          <cell r="C1742" t="str">
            <v>Mill.</v>
          </cell>
          <cell r="D1742" t="str">
            <v>blodhassel</v>
          </cell>
          <cell r="E1742">
            <v>123610</v>
          </cell>
          <cell r="F1742">
            <v>162791</v>
          </cell>
          <cell r="G1742" t="str">
            <v>ExpertGroups/Karplanter/N</v>
          </cell>
          <cell r="H1742" t="str">
            <v>Karplanter</v>
          </cell>
          <cell r="I1742" t="str">
            <v>Karplanter</v>
          </cell>
          <cell r="J1742" t="str">
            <v>AlienSpecie</v>
          </cell>
          <cell r="N1742">
            <v>1</v>
          </cell>
          <cell r="Q1742">
            <v>1</v>
          </cell>
          <cell r="T1742" t="str">
            <v>NK</v>
          </cell>
          <cell r="U1742">
            <v>1</v>
          </cell>
          <cell r="V1742" t="str">
            <v>1,1</v>
          </cell>
          <cell r="AA1742">
            <v>2016</v>
          </cell>
          <cell r="AB1742" t="str">
            <v>terrestrial</v>
          </cell>
          <cell r="AD1742" t="str">
            <v>unknown</v>
          </cell>
          <cell r="AE1742" t="str">
            <v>no</v>
          </cell>
          <cell r="AF1742" t="str">
            <v>unknown</v>
          </cell>
          <cell r="AI1742">
            <v>15</v>
          </cell>
          <cell r="AJ1742" t="str">
            <v>V</v>
          </cell>
          <cell r="AL1742">
            <v>1</v>
          </cell>
          <cell r="AM1742" t="str">
            <v>importDirect</v>
          </cell>
          <cell r="AN1742">
            <v>2</v>
          </cell>
          <cell r="AO1742" t="str">
            <v>introductionEscaped</v>
          </cell>
          <cell r="AP1742" t="str">
            <v>Mr</v>
          </cell>
          <cell r="AQ1742">
            <v>8</v>
          </cell>
          <cell r="AR1742">
            <v>5</v>
          </cell>
          <cell r="AS1742">
            <v>40</v>
          </cell>
          <cell r="AT1742">
            <v>1</v>
          </cell>
          <cell r="AU1742">
            <v>120</v>
          </cell>
          <cell r="AV1742">
            <v>100</v>
          </cell>
          <cell r="AW1742" t="str">
            <v>Ingen kjent effekt</v>
          </cell>
          <cell r="AX1742" t="str">
            <v>Ingen kjent effekt</v>
          </cell>
          <cell r="BC1742" t="str">
            <v>Ingen kjent effekt</v>
          </cell>
          <cell r="BD1742" t="str">
            <v>Ingen kjent effekt</v>
          </cell>
          <cell r="BE1742" t="str">
            <v>no</v>
          </cell>
          <cell r="BF1742" t="str">
            <v>no</v>
          </cell>
          <cell r="BG1742" t="str">
            <v>V</v>
          </cell>
          <cell r="BK1742" t="str">
            <v>temperate_nemoral:Europe|subtropic_mediterranean:Europe</v>
          </cell>
          <cell r="BM1742" t="str">
            <v>temperate_nemoral:Europe|subtropic_mediterranean:Europe</v>
          </cell>
          <cell r="BO1742">
            <v>1</v>
          </cell>
          <cell r="BP1742" t="str">
            <v>X</v>
          </cell>
          <cell r="BR1742" t="str">
            <v>RedListCategoryLevel</v>
          </cell>
          <cell r="BT1742">
            <v>1</v>
          </cell>
          <cell r="BW1742" t="str">
            <v>SpreadYearlyIncreaseCalculatedExpansionSpeed</v>
          </cell>
          <cell r="BX1742">
            <v>0</v>
          </cell>
          <cell r="BY1742">
            <v>1</v>
          </cell>
          <cell r="CB1742" t="str">
            <v>T40</v>
          </cell>
          <cell r="CC1742">
            <v>1</v>
          </cell>
          <cell r="CH1742">
            <v>1</v>
          </cell>
          <cell r="CM1742">
            <v>1</v>
          </cell>
          <cell r="CQ1742">
            <v>1</v>
          </cell>
          <cell r="CU1742">
            <v>1</v>
          </cell>
          <cell r="CX1742">
            <v>0</v>
          </cell>
          <cell r="CY1742">
            <v>1</v>
          </cell>
          <cell r="DB1742">
            <v>0</v>
          </cell>
          <cell r="DC1742" t="str">
            <v>Hassel-arten &lt;i&gt;Corylus maxima&lt;/i&gt; er en stor busk med frøformering. Fruktene (hasselnøttene) spres med pattedyr og fugl over nokså korte distanser. Arten kommer fra Balkan og dyrkes i økende omfang i norske hager og har begynt å reprodusere med frø.</v>
          </cell>
          <cell r="DD1742" t="str">
            <v>Arten er funnet som ny for norsk natur på to lokaliteter i MR Ålesund i 2016: Eikenosvågen, "3 eller 4 plantet, de øvrige frøspredning vurdert ut fra plassering i denne solvarme skråningen og størrelsen", og Skothaugen, "naturalisert i vegkant". Det er også rapportert i Artsobservasjoner et tredje funn fra MR Ålesund: Hatleholen gravlund fra 2017, men dette er så nytt at det ikke ble med i fila vår.</v>
          </cell>
          <cell r="DE1742" t="str">
            <v>&lt;i&gt;Corylus maxima &lt;/i&gt;er innført som hageplante, og er trolig spredt med fugl og pattedyr som sanker fruktene (nøttene).</v>
          </cell>
          <cell r="DF1742" t="str">
            <v>Arten har et lite invasjonspotensial: både median levetid og ekspansjonshastighet skårer på laveste trinn.</v>
          </cell>
          <cell r="DG1742" t="str">
            <v>Det er ingen kjente eller forventede negative økologiske effekter knyttet til arten.</v>
          </cell>
          <cell r="DH1742" t="str">
            <v>&lt;i&gt;Corylus maxima &lt;/i&gt;vurderes til ingen kjent økologisk risiko i norsk natur.</v>
          </cell>
          <cell r="DI1742">
            <v>0</v>
          </cell>
        </row>
        <row r="1743">
          <cell r="B1743" t="str">
            <v>Cotoneaster adpressus</v>
          </cell>
          <cell r="C1743" t="str">
            <v>Bois</v>
          </cell>
          <cell r="E1743">
            <v>84789</v>
          </cell>
          <cell r="F1743">
            <v>127926</v>
          </cell>
          <cell r="G1743" t="str">
            <v>ExpertGroups/Karplanter/N</v>
          </cell>
          <cell r="H1743" t="str">
            <v>Karplanter</v>
          </cell>
          <cell r="I1743" t="str">
            <v>Karplanter</v>
          </cell>
          <cell r="J1743" t="str">
            <v>AlienSpecie</v>
          </cell>
          <cell r="N1743">
            <v>1</v>
          </cell>
          <cell r="Q1743">
            <v>1</v>
          </cell>
          <cell r="T1743" t="str">
            <v>NK</v>
          </cell>
          <cell r="U1743">
            <v>1</v>
          </cell>
          <cell r="V1743" t="str">
            <v>1,1</v>
          </cell>
          <cell r="AA1743">
            <v>1991</v>
          </cell>
          <cell r="AB1743" t="str">
            <v>terrestrial</v>
          </cell>
          <cell r="AD1743" t="str">
            <v>unknown</v>
          </cell>
          <cell r="AE1743" t="str">
            <v>no</v>
          </cell>
          <cell r="AF1743" t="str">
            <v>unknown</v>
          </cell>
          <cell r="AI1743">
            <v>15</v>
          </cell>
          <cell r="AJ1743" t="str">
            <v>V</v>
          </cell>
          <cell r="AL1743">
            <v>1</v>
          </cell>
          <cell r="AM1743" t="str">
            <v>importDirect</v>
          </cell>
          <cell r="AN1743">
            <v>1</v>
          </cell>
          <cell r="AO1743" t="str">
            <v>introductionEscaped</v>
          </cell>
          <cell r="AP1743" t="str">
            <v>Te,Ho</v>
          </cell>
          <cell r="AQ1743">
            <v>8</v>
          </cell>
          <cell r="AR1743">
            <v>5</v>
          </cell>
          <cell r="AS1743">
            <v>40</v>
          </cell>
          <cell r="AT1743">
            <v>1</v>
          </cell>
          <cell r="AU1743">
            <v>80</v>
          </cell>
          <cell r="AV1743">
            <v>50</v>
          </cell>
          <cell r="AW1743" t="str">
            <v>Ingen kjent effekt</v>
          </cell>
          <cell r="AX1743" t="str">
            <v>Ingen kjent effekt</v>
          </cell>
          <cell r="BC1743" t="str">
            <v>Ingen kjent effekt</v>
          </cell>
          <cell r="BD1743" t="str">
            <v>Ingen kjent effekt</v>
          </cell>
          <cell r="BE1743" t="str">
            <v>no</v>
          </cell>
          <cell r="BF1743" t="str">
            <v>no</v>
          </cell>
          <cell r="BG1743" t="str">
            <v>V</v>
          </cell>
          <cell r="BK1743" t="str">
            <v>temperate_nemoral:Asia|subtropic_highlands:Asia</v>
          </cell>
          <cell r="BM1743" t="str">
            <v>temperate_nemoral:Europe,Asia|subtropic_highlands:Asia</v>
          </cell>
          <cell r="BO1743">
            <v>2</v>
          </cell>
          <cell r="BR1743" t="str">
            <v>RedListCategoryLevel</v>
          </cell>
          <cell r="BT1743">
            <v>1</v>
          </cell>
          <cell r="BW1743" t="str">
            <v>SpreadYearlyIncreaseCalculatedExpansionSpeed</v>
          </cell>
          <cell r="BX1743">
            <v>0</v>
          </cell>
          <cell r="BY1743">
            <v>1</v>
          </cell>
          <cell r="CB1743" t="str">
            <v>T4,T1</v>
          </cell>
          <cell r="CC1743">
            <v>1</v>
          </cell>
          <cell r="CH1743">
            <v>1</v>
          </cell>
          <cell r="CM1743">
            <v>1</v>
          </cell>
          <cell r="CQ1743">
            <v>1</v>
          </cell>
          <cell r="CU1743">
            <v>1</v>
          </cell>
          <cell r="CX1743">
            <v>0</v>
          </cell>
          <cell r="CY1743">
            <v>1</v>
          </cell>
          <cell r="DB1743">
            <v>0</v>
          </cell>
          <cell r="DC1743" t="str">
            <v>Mispel-arten &lt;i&gt;Cotoneaster adpressus&lt;/i&gt; er en flerårig espalierbusk fra fjellstrøk i Sørøst-Asia (Kina). Den formerer seg med frø. Fruktene er bærepler som spises av fugl som sprer frøene. Frøformeringen er seksuell. Arten er en espalierbusk som særlig vokser som matter ut over svaberg og bergvegger.</v>
          </cell>
          <cell r="DD1743" t="str">
            <v>Arten er bare påvist to ganger på 1990-tallet, ved kalkbruddene på Kjørholt i Te Porsgrunn 1991 og ved Ulriksbanen i Ho Bergen 1993. Vi antar at den kan være mye oversett, kanskje særlig på Vestlandet, og at en del av det forholdsvis store herbariematerialet som ikke er bestemt til art, kan høre til denne.</v>
          </cell>
          <cell r="DE1743" t="str">
            <v>Arten er innført som hagebusk og har fuglespredning av fruktene.</v>
          </cell>
          <cell r="DF1743" t="str">
            <v>Invasjonspotensialet er lite, en kombinasjon av begrenset median levetid og ingen ekspansjon.</v>
          </cell>
          <cell r="DG1743" t="str">
            <v>Ingen kjent negativ økologisk effekt er knyttet til arten, foreløpig.</v>
          </cell>
          <cell r="DH1743" t="str">
            <v>&lt;i&gt;Cotoneaster adpressus&lt;/i&gt; vurderes til ingen kjent økologisk risiko. Arten vil trolig etablere reproduserende bestand i Norge de kommende 50 år, men trolig i lite omfang og bare i vintermilde områder sørpå.</v>
          </cell>
          <cell r="DI1743">
            <v>1</v>
          </cell>
        </row>
        <row r="1744">
          <cell r="B1744" t="str">
            <v>Cotoneaster nanshan</v>
          </cell>
          <cell r="C1744" t="str">
            <v>M.Vilm. ex Mottet</v>
          </cell>
          <cell r="D1744" t="str">
            <v>hengemispel</v>
          </cell>
          <cell r="E1744">
            <v>132032</v>
          </cell>
          <cell r="F1744">
            <v>103281</v>
          </cell>
          <cell r="G1744" t="str">
            <v>ExpertGroups/Karplanter/N</v>
          </cell>
          <cell r="H1744" t="str">
            <v>Karplanter</v>
          </cell>
          <cell r="I1744" t="str">
            <v>Karplanter</v>
          </cell>
          <cell r="J1744" t="str">
            <v>AlienSpecie</v>
          </cell>
          <cell r="N1744">
            <v>1</v>
          </cell>
          <cell r="Q1744">
            <v>1</v>
          </cell>
          <cell r="T1744" t="str">
            <v>NK</v>
          </cell>
          <cell r="U1744">
            <v>1</v>
          </cell>
          <cell r="V1744" t="str">
            <v>1,1</v>
          </cell>
          <cell r="X1744">
            <v>2</v>
          </cell>
          <cell r="Y1744">
            <v>2</v>
          </cell>
          <cell r="Z1744">
            <v>1</v>
          </cell>
          <cell r="AA1744">
            <v>1991</v>
          </cell>
          <cell r="AB1744" t="str">
            <v>terrestrial</v>
          </cell>
          <cell r="AD1744" t="str">
            <v>unknown</v>
          </cell>
          <cell r="AE1744" t="str">
            <v>yes</v>
          </cell>
          <cell r="AF1744" t="str">
            <v>unknown</v>
          </cell>
          <cell r="AG1744">
            <v>1991</v>
          </cell>
          <cell r="AH1744" t="str">
            <v>Te Bamble: Kjørholt</v>
          </cell>
          <cell r="AI1744">
            <v>10</v>
          </cell>
          <cell r="AK1744" t="str">
            <v>V</v>
          </cell>
          <cell r="AL1744">
            <v>1</v>
          </cell>
          <cell r="AM1744" t="str">
            <v>importDirect</v>
          </cell>
          <cell r="AN1744">
            <v>1</v>
          </cell>
          <cell r="AO1744" t="str">
            <v>introductionEscaped</v>
          </cell>
          <cell r="AQ1744">
            <v>8</v>
          </cell>
          <cell r="AR1744">
            <v>5</v>
          </cell>
          <cell r="AS1744">
            <v>40</v>
          </cell>
          <cell r="AT1744">
            <v>1</v>
          </cell>
          <cell r="AU1744">
            <v>40</v>
          </cell>
          <cell r="AV1744">
            <v>0</v>
          </cell>
          <cell r="AW1744" t="str">
            <v>Ingen kjent effekt</v>
          </cell>
          <cell r="AX1744" t="str">
            <v>Ingen kjent effekt</v>
          </cell>
          <cell r="BC1744" t="str">
            <v>Ingen kjent effekt</v>
          </cell>
          <cell r="BD1744" t="str">
            <v>Ingen kjent effekt</v>
          </cell>
          <cell r="BE1744" t="str">
            <v>no</v>
          </cell>
          <cell r="BF1744" t="str">
            <v>no</v>
          </cell>
          <cell r="BG1744" t="str">
            <v>V</v>
          </cell>
          <cell r="BK1744" t="str">
            <v>temperate_nemoral:Asia|subtropic_highlands:Asia</v>
          </cell>
          <cell r="BM1744" t="str">
            <v>temperate_nemoral:Europe,Asia|subtropic_highlands:Asia</v>
          </cell>
          <cell r="BO1744">
            <v>1</v>
          </cell>
          <cell r="BR1744" t="str">
            <v>RedListCategoryLevel</v>
          </cell>
          <cell r="BT1744">
            <v>1</v>
          </cell>
          <cell r="BW1744" t="str">
            <v>SpreadYearlyIncreaseCalculatedExpansionSpeed</v>
          </cell>
          <cell r="BX1744">
            <v>0</v>
          </cell>
          <cell r="BY1744">
            <v>1</v>
          </cell>
          <cell r="CB1744" t="str">
            <v>T2-C-7,T2-C-3</v>
          </cell>
          <cell r="CC1744">
            <v>1</v>
          </cell>
          <cell r="CH1744">
            <v>1</v>
          </cell>
          <cell r="CM1744">
            <v>1</v>
          </cell>
          <cell r="CQ1744">
            <v>1</v>
          </cell>
          <cell r="CU1744">
            <v>1</v>
          </cell>
          <cell r="CX1744">
            <v>0</v>
          </cell>
          <cell r="CY1744">
            <v>1</v>
          </cell>
          <cell r="DB1744">
            <v>0</v>
          </cell>
          <cell r="DC1744" t="str">
            <v>Hengemispel &lt;i&gt;Cotoneaster nanshan &lt;/i&gt;er en lågvokst busk fra Sørvest-Kina (Sichuan, Yunnan). Den setter store mengder saftige, røde bærepler som spres med fugl. Den er nært i slekt med &lt;em&gt;C. adpressus&lt;/em&gt;, en seksuell, men litt mindre hardfør art.&lt;br/&gt;Noen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Hengemispel er av den siste typen.</v>
          </cell>
          <cell r="DD1744" t="str">
            <v>&lt;p&gt;Hengemispel er funnet frøforvillet i Te Bamble: Kjørholt 1991 og Ho Bergen: ved Ulriksbanen 1993. Vi regner med at den kan være mye oversett og at den kanskje allerede har reproduserende bestand enkelte steder i Norge. Det er foreløpig ikke indikasjoner på ekspansjon, og arten er noe frostfølsom og modner frukt sent.&lt;/p&gt;</v>
          </cell>
          <cell r="DE1744" t="str">
            <v>Arten er innført som hagebusk, trolig i nokså ny tid, og sprer seg ut fra hager med fugl.</v>
          </cell>
          <cell r="DF1744" t="str">
            <v>Invasjonspotensialet er lite, med minste skår på median levetid og ingen beregnbar ekspansjon.</v>
          </cell>
          <cell r="DG1744" t="str">
            <v>Ingen kjent negativ økologisk effekt er knyttet til arten, foreløpig.</v>
          </cell>
          <cell r="DH1744" t="str">
            <v>&lt;p&gt;Hengemispel vurderes til ingen kjent økologisk risiko. Arten viser foreløpig ingen ekspansjon, men det er for tidlig å si noe om potensialet. Det er også uvisst hvilke naturtyper den eventuelt vil innta, men mest sannsynlig berg og grunnlende. Arten er nokså frostømfintlig. Ved forrige vurderingsrunde ble arten vurdert til låg økologisk risiko på grunn av at ekspansjonshastigheten (den gang spredningshastighet) ble vurdert til nivå 2 basert på de samme to forekomstene. Dette var en overestimering.&lt;/p&gt;</v>
          </cell>
          <cell r="DI1744">
            <v>1</v>
          </cell>
        </row>
        <row r="1745">
          <cell r="B1745" t="str">
            <v>Crataegus flabellata</v>
          </cell>
          <cell r="C1745" t="str">
            <v>(Bosc. ex Spach) Rydb.</v>
          </cell>
          <cell r="D1745" t="str">
            <v>kanadahagtorn</v>
          </cell>
          <cell r="E1745">
            <v>145769</v>
          </cell>
          <cell r="F1745">
            <v>103289</v>
          </cell>
          <cell r="G1745" t="str">
            <v>ExpertGroups/Karplanter/N</v>
          </cell>
          <cell r="H1745" t="str">
            <v>Karplanter</v>
          </cell>
          <cell r="I1745" t="str">
            <v>Karplanter</v>
          </cell>
          <cell r="J1745" t="str">
            <v>AlienSpecie</v>
          </cell>
          <cell r="N1745">
            <v>1</v>
          </cell>
          <cell r="Q1745">
            <v>1</v>
          </cell>
          <cell r="T1745" t="str">
            <v>NK</v>
          </cell>
          <cell r="U1745">
            <v>1</v>
          </cell>
          <cell r="V1745" t="str">
            <v>1,1</v>
          </cell>
          <cell r="AA1745">
            <v>1934</v>
          </cell>
          <cell r="AB1745" t="str">
            <v>terrestrial</v>
          </cell>
          <cell r="AD1745" t="str">
            <v>unknown</v>
          </cell>
          <cell r="AE1745" t="str">
            <v>no</v>
          </cell>
          <cell r="AF1745" t="str">
            <v>unknown</v>
          </cell>
          <cell r="AI1745">
            <v>15</v>
          </cell>
          <cell r="AK1745" t="str">
            <v>V</v>
          </cell>
          <cell r="AL1745">
            <v>1</v>
          </cell>
          <cell r="AM1745" t="str">
            <v>importDirect</v>
          </cell>
          <cell r="AN1745">
            <v>3</v>
          </cell>
          <cell r="AO1745" t="str">
            <v>introductionEscaped</v>
          </cell>
          <cell r="AP1745" t="str">
            <v>Øs,Mr</v>
          </cell>
          <cell r="AQ1745">
            <v>8</v>
          </cell>
          <cell r="AR1745">
            <v>5</v>
          </cell>
          <cell r="AS1745">
            <v>40</v>
          </cell>
          <cell r="AT1745">
            <v>1</v>
          </cell>
          <cell r="AU1745">
            <v>120</v>
          </cell>
          <cell r="AV1745">
            <v>100</v>
          </cell>
          <cell r="AW1745" t="str">
            <v>Ingen kjent effekt</v>
          </cell>
          <cell r="AX1745" t="str">
            <v>Ingen kjent effekt</v>
          </cell>
          <cell r="BC1745" t="str">
            <v>Ingen kjent effekt</v>
          </cell>
          <cell r="BD1745" t="str">
            <v>Ingen kjent effekt</v>
          </cell>
          <cell r="BE1745" t="str">
            <v>no</v>
          </cell>
          <cell r="BF1745" t="str">
            <v>no</v>
          </cell>
          <cell r="BK1745" t="str">
            <v>temperate_boreal:NorthAndCentralAmerica|temperate_nemoral:NorthAndCentralAmerica</v>
          </cell>
          <cell r="BM1745" t="str">
            <v>temperate_boreal:Europe,NorthAndCentralAmerica|temperate_nemoral:Europe,NorthAndCentralAmerica</v>
          </cell>
          <cell r="BO1745">
            <v>1</v>
          </cell>
          <cell r="BR1745" t="str">
            <v>RedListCategoryLevel</v>
          </cell>
          <cell r="BT1745">
            <v>1</v>
          </cell>
          <cell r="BW1745" t="str">
            <v>SpreadYearlyIncreaseCalculatedExpansionSpeed</v>
          </cell>
          <cell r="BX1745">
            <v>0</v>
          </cell>
          <cell r="BY1745">
            <v>1</v>
          </cell>
          <cell r="CB1745" t="str">
            <v>T40</v>
          </cell>
          <cell r="CC1745">
            <v>1</v>
          </cell>
          <cell r="CH1745">
            <v>1</v>
          </cell>
          <cell r="CM1745">
            <v>1</v>
          </cell>
          <cell r="CQ1745">
            <v>1</v>
          </cell>
          <cell r="CU1745">
            <v>1</v>
          </cell>
          <cell r="CX1745">
            <v>0</v>
          </cell>
          <cell r="CY1745">
            <v>1</v>
          </cell>
          <cell r="DB1745">
            <v>0</v>
          </cell>
          <cell r="DC1745" t="str">
            <v>Kanadahagtorn &lt;i&gt;Crataegus flabellata&lt;/i&gt; (inkludert var. &lt;i&gt;grayana&lt;/i&gt;) er en storvokst busk eller lite tre med stor produksjon av saftige bærepler. Arten stammer fra østre Canada og nordøstre USA og er meget hardfør. Arten er triploid (2n = 51) og har aseksuell frøproduksjon, men er avhengig av pollinering for produksjon av endosperm (såkalt pseudogami). Det betyr likevel at ett forvillet individ kan sette i gang reproduksjon og bestandsdannelse.&lt;br/&gt;Arten kan lett forveksles med flere andre nordamerikanske og eurasiatiske arter med svært lange torner. Noe av det materialet som er bestemt til andre arter, spesielt til sibirhagtorn &lt;i&gt;C. sanguinea&lt;/i&gt;, kan høre til kanadahagtorn. Det norske materialet av kanadahagtorn har vært ført til en varietet &lt;i&gt;grayana&lt;/i&gt;, men Phipps (2015, Flora of North America) anser ikke oppdelingen i to varieteter som velbegrunnet. I det norske hagemiljøet er arten ukjent eller lite kjent under dette navnet (P.A. Pedersen pers. medd.), mens den oftest dyrkete og omsatte arten er &lt;i&gt;C. intricata&lt;/i&gt;, også fra østlige Nord-Amerika. Vi antar at det har skjedd omfattende feilidentifisering av forvillete planter med lange torner, og at kanskje bare &amp;#233:n eller to arter er representert.</v>
          </cell>
          <cell r="DD1745" t="str">
            <v>Arten er dokumentert dyrket i Norge fra 1934 (Øf Rakkestad) og 1938 (ST Trondheim), men først funnet med forvillete eksemplarer i 2016 i Øf Askim, langs Trøgstadveien ved Askim museum, og i MR Herøy: fra utkast på veikant ved Stridestraumen.</v>
          </cell>
          <cell r="DE1745" t="str">
            <v>Arten er innført som hagebusk/tre. I MR Herøy er den blitt utkastet og har sikkert rotslått seg på veikant: i Øf Askim er den enten utvokst fra hage eller spredt med frukt.</v>
          </cell>
          <cell r="DF1745" t="str">
            <v>Invasjonspotensialet er lite, med minste skår på median levetid og ingen ekspansjon foreløpig. Ut fra morfologi, reproduksjonsmåte og hardførhet skulle denne arten ha et stort potensial i norsk natur. Det er ukjent hvorfor den ikke har begynt å spre seg.</v>
          </cell>
          <cell r="DG1745" t="str">
            <v>Ingen kjent negativ økologisk effekt er knyttet til arten, foreløpig.</v>
          </cell>
          <cell r="DH1745" t="str">
            <v>Kanadahagtorn vurderes til ingen kjent økologisk risiko. Arten (eller dens slektninger) kan begynne å spre seg i norsk natur, men ut fra at den allerede er kjent dyrket i landet i over 80 år, og med relativt lang generasjonstid, vil det være overraskende om den blir en problematisk fremmed art de kommende 50 år.</v>
          </cell>
          <cell r="DI1745">
            <v>1</v>
          </cell>
        </row>
        <row r="1746">
          <cell r="B1746" t="str">
            <v>Salix daphnoides pomeranica</v>
          </cell>
          <cell r="C1746" t="str">
            <v>(Link) Koch</v>
          </cell>
          <cell r="D1746" t="str">
            <v>pommersk doggpil</v>
          </cell>
          <cell r="E1746">
            <v>145394</v>
          </cell>
          <cell r="F1746">
            <v>170204</v>
          </cell>
          <cell r="G1746" t="str">
            <v>ExpertGroups/Karplanter/N</v>
          </cell>
          <cell r="H1746" t="str">
            <v>Karplanter</v>
          </cell>
          <cell r="I1746" t="str">
            <v>Karplanter</v>
          </cell>
          <cell r="J1746" t="str">
            <v>AlienSpecie</v>
          </cell>
          <cell r="N1746">
            <v>1</v>
          </cell>
          <cell r="Q1746">
            <v>3</v>
          </cell>
          <cell r="R1746" t="str">
            <v>V</v>
          </cell>
          <cell r="T1746" t="str">
            <v>LO</v>
          </cell>
          <cell r="U1746">
            <v>2</v>
          </cell>
          <cell r="V1746" t="str">
            <v>1,3H</v>
          </cell>
          <cell r="AA1746">
            <v>1991</v>
          </cell>
          <cell r="AB1746" t="str">
            <v>terrestrial</v>
          </cell>
          <cell r="AD1746" t="str">
            <v>unknown</v>
          </cell>
          <cell r="AE1746" t="str">
            <v>no</v>
          </cell>
          <cell r="AF1746" t="str">
            <v>unknown</v>
          </cell>
          <cell r="AI1746">
            <v>15</v>
          </cell>
          <cell r="AJ1746" t="str">
            <v>V</v>
          </cell>
          <cell r="AK1746" t="str">
            <v>V</v>
          </cell>
          <cell r="AL1746">
            <v>2</v>
          </cell>
          <cell r="AM1746" t="str">
            <v>importDirect</v>
          </cell>
          <cell r="AN1746">
            <v>2</v>
          </cell>
          <cell r="AO1746" t="str">
            <v>introductionEscaped</v>
          </cell>
          <cell r="AP1746" t="str">
            <v>Øs,Bu</v>
          </cell>
          <cell r="AQ1746">
            <v>8</v>
          </cell>
          <cell r="AR1746">
            <v>5</v>
          </cell>
          <cell r="AS1746">
            <v>40</v>
          </cell>
          <cell r="AT1746">
            <v>1</v>
          </cell>
          <cell r="AU1746">
            <v>160</v>
          </cell>
          <cell r="AV1746">
            <v>100</v>
          </cell>
          <cell r="AW1746" t="str">
            <v>Ingen kjent effekt</v>
          </cell>
          <cell r="AX1746" t="str">
            <v>Ingen kjent effekt</v>
          </cell>
          <cell r="BC1746" t="str">
            <v>Ingen kjent effekt</v>
          </cell>
          <cell r="BD1746" t="str">
            <v>Ingen kjent effekt</v>
          </cell>
          <cell r="BE1746" t="str">
            <v>no</v>
          </cell>
          <cell r="BF1746" t="str">
            <v>no</v>
          </cell>
          <cell r="BK1746" t="str">
            <v>temperate_nemoral:Europe</v>
          </cell>
          <cell r="BM1746" t="str">
            <v>temperate_nemoral:Europe</v>
          </cell>
          <cell r="BO1746">
            <v>1</v>
          </cell>
          <cell r="BR1746" t="str">
            <v>RedListCategoryLevel</v>
          </cell>
          <cell r="BT1746">
            <v>1</v>
          </cell>
          <cell r="BW1746" t="str">
            <v>SpreadYearlyIncreaseCalculatedExpansionSpeed</v>
          </cell>
          <cell r="BX1746">
            <v>0</v>
          </cell>
          <cell r="BY1746">
            <v>1</v>
          </cell>
          <cell r="CB1746" t="str">
            <v>T35,T37</v>
          </cell>
          <cell r="CC1746">
            <v>1</v>
          </cell>
          <cell r="CH1746">
            <v>1</v>
          </cell>
          <cell r="CM1746">
            <v>1</v>
          </cell>
          <cell r="CQ1746">
            <v>1</v>
          </cell>
          <cell r="CU1746">
            <v>3</v>
          </cell>
          <cell r="CW1746" t="str">
            <v>X</v>
          </cell>
          <cell r="CX1746">
            <v>1</v>
          </cell>
          <cell r="CY1746">
            <v>1</v>
          </cell>
          <cell r="DB1746">
            <v>0</v>
          </cell>
          <cell r="DC1746" t="str">
            <v>Pommersk doggpil &lt;i&gt;Salix daphnoides&lt;/i&gt; var. &lt;i&gt;pomeranica&lt;/i&gt; er en stor, flerstammet busk, sjelden et lite tre. Den kommer fra nordre Øst-Europa: Polen, Kviterussland og Baltikum. Den har frøformering og kan også formere seg med avbrukne kvister og greiner. Den dyrkes i raskt økende omfang i norske hager og anlegg, både på grunn av pen vekstform og fordi den har "doggete" kvister (voksbelagte, særlig i vinterhalvåret) og nydelige "gåsunger" om åren. Vi har bare sett hannplanter i kultur i Norge. Den er bare sikkert påvist på skrotemark. Se Elven &amp; Fremstad (under arbeid).</v>
          </cell>
          <cell r="DD1746" t="str">
            <v>Første observasjon av pommersk doggpil som plantet ble gjort ved Tømmerterminalen på Lierstranda i Bu Lier i 1991, på samme sted som den ble funnet forvillet i 1996, i et område der arten er brukt i kantplanting rundt et industriområde. Ellers bare sikkert påvist på avfallsplass i Øf Moss: Solgård i 2003 og på dumpeplass for hageavfall i Bu Drammen: Gosen i 1996. Den kan være mye oversett, også i herbariematerialet og observasjoner, fordi man bør se planten utendørs og kjenne karakterene, for å skille den både fra var. &lt;i&gt;daphnoides&lt;/i&gt; og fra den hjemlige var. &lt;i&gt;norvegica&lt;/i&gt;.</v>
          </cell>
          <cell r="DE1746" t="str">
            <v>Varieteten er innført som hageplante og i anlegg. Den er foreløpig bare spredt ut med utkast fra hager og parker, og med litt formering med avbrukne kvister som rotslår.</v>
          </cell>
          <cell r="DF1746" t="str">
            <v>Invasjonspotensialet er lite, med låg (minimal) median levetid og ingen ekspansjon (foreløpig). I og med at det bare er kjent hannbusker, skjer det ingen kjønnet formering, og den ukjønnete formeringen (kvister) har liten rekkevidde. Den forventete økningen i norsk natur består bare i forventet økning i bruk som prydplante og dermed økt frekvens av utkast.</v>
          </cell>
          <cell r="DG1746" t="str">
            <v>Den økologiske effekten er middels, med usikkerhet ned til låg effekt. Planten har ingen forventet virkning på naturtyper. Pommersk doggpil kan genetisk påvirke vår hjemlige og sårbare (VU) norske doggpil var. &lt;i&gt;norvegica&lt;/i&gt; ved hybridisering med introgresjon. Foreløpig har vi ikke sett pommersk doggpil plantet innen utbredelsen for hjemlig doggpil (i innlandet på Østlandet), men den kan godt være oversett, og i alle fall er det bare et tidsspørsmål før pommersk doggpil blir plantet også i innlandet (den er vinterherdig). Effekten er kanskje mest en distanse-effekt. Risikoen for at stedegen doggpil blir påvirket genetisk av pommersk doggpil er ekstra stor fordi nesten alle dyrkete busker er hannplanter med enorm pollenproduksjon i samme periode som humlene flyr og stedegen doggpil blomstrer. Vi setter likevel usikkerhet nedover for økologisk effekt fordi vi ikke vet noe om hvor og i hvilket omfang slik krysspollinering kan komme til å skje.</v>
          </cell>
          <cell r="DH1746" t="str">
            <v>Pommersk doggpil (var. &lt;i&gt;pomeranica&lt;/i&gt;) vurderes til låg økologisk risiko på grunn av mulig genetisk påvirkning av hjemlig doggpil (var. &lt;i&gt;norvegica&lt;/i&gt;) gjennom krysspollinering og introgresjon. Slik krysspollinering er bortimot umulig å hindre dersom pommersk doggpil blir plantet i dalførene der hjemlig doggpil vokser. Vi anser derfor pommersk doggpil som en distinkt økologisk risiko (større enn den formelle kategorien "låg risiko" som den får ved bruk av metodene i inneværende vurdering). Dens påvirkning på naturtyper er imidlertid minimal.&lt;br/&gt;Varietetene av doggpil ble ikke risikovurdert i forrige vurderingsrunde.&lt;br/&gt;</v>
          </cell>
          <cell r="DI1746">
            <v>1</v>
          </cell>
        </row>
        <row r="1747">
          <cell r="B1747" t="str">
            <v>Aster alpinus</v>
          </cell>
          <cell r="C1747" t="str">
            <v>L.</v>
          </cell>
          <cell r="D1747" t="str">
            <v>alpeasters</v>
          </cell>
          <cell r="E1747">
            <v>130761</v>
          </cell>
          <cell r="F1747">
            <v>100445</v>
          </cell>
          <cell r="G1747" t="str">
            <v>ExpertGroups/Karplanter/N</v>
          </cell>
          <cell r="H1747" t="str">
            <v>Karplanter</v>
          </cell>
          <cell r="I1747" t="str">
            <v>Karplanter</v>
          </cell>
          <cell r="J1747" t="str">
            <v>AlienSpecie</v>
          </cell>
          <cell r="N1747">
            <v>1</v>
          </cell>
          <cell r="Q1747">
            <v>1</v>
          </cell>
          <cell r="T1747" t="str">
            <v>NK</v>
          </cell>
          <cell r="U1747">
            <v>1</v>
          </cell>
          <cell r="V1747" t="str">
            <v>1,1</v>
          </cell>
          <cell r="X1747">
            <v>1</v>
          </cell>
          <cell r="Y1747">
            <v>1</v>
          </cell>
          <cell r="Z1747">
            <v>1</v>
          </cell>
          <cell r="AA1747">
            <v>1967</v>
          </cell>
          <cell r="AB1747" t="str">
            <v>terrestrial</v>
          </cell>
          <cell r="AD1747" t="str">
            <v>unknown</v>
          </cell>
          <cell r="AE1747" t="str">
            <v>yes</v>
          </cell>
          <cell r="AF1747" t="str">
            <v>unknown</v>
          </cell>
          <cell r="AG1747">
            <v>1967</v>
          </cell>
          <cell r="AH1747" t="str">
            <v>MR Sunndal: Fale, veikant</v>
          </cell>
          <cell r="AI1747">
            <v>5</v>
          </cell>
          <cell r="AJ1747" t="str">
            <v>V</v>
          </cell>
          <cell r="AL1747">
            <v>1</v>
          </cell>
          <cell r="AM1747" t="str">
            <v>importDirect</v>
          </cell>
          <cell r="AN1747">
            <v>1</v>
          </cell>
          <cell r="AO1747" t="str">
            <v>introductionEscaped</v>
          </cell>
          <cell r="AP1747" t="str">
            <v>Mr,St</v>
          </cell>
          <cell r="AQ1747">
            <v>8</v>
          </cell>
          <cell r="AR1747">
            <v>5</v>
          </cell>
          <cell r="AS1747">
            <v>40</v>
          </cell>
          <cell r="AT1747">
            <v>1</v>
          </cell>
          <cell r="AU1747">
            <v>40</v>
          </cell>
          <cell r="AV1747">
            <v>100</v>
          </cell>
          <cell r="AW1747" t="str">
            <v>Ingen kjent effekt</v>
          </cell>
          <cell r="AX1747" t="str">
            <v>Ingen kjent effekt</v>
          </cell>
          <cell r="BC1747" t="str">
            <v>Ingen kjent effekt</v>
          </cell>
          <cell r="BD1747" t="str">
            <v>Ingen kjent effekt</v>
          </cell>
          <cell r="BE1747" t="str">
            <v>no</v>
          </cell>
          <cell r="BF1747" t="str">
            <v>no</v>
          </cell>
          <cell r="BG1747" t="str">
            <v>V</v>
          </cell>
          <cell r="BK1747" t="str">
            <v>polar:Asia,NorthAndCentralAmerica|temperate_boreal:Asia,NorthAndCentralAmerica|temperate_nemoral:Europe,Asia,NorthAndCentralAmerica</v>
          </cell>
          <cell r="BM1747" t="str">
            <v>polar:Asia,NorthAndCentralAmerica|temperate_boreal:Europe,Asia,NorthAndCentralAmerica|temperate_nemoral:Europe,Asia,NorthAndCentralAmerica</v>
          </cell>
          <cell r="BO1747">
            <v>1</v>
          </cell>
          <cell r="BR1747" t="str">
            <v>RedListCategoryLevel</v>
          </cell>
          <cell r="BT1747">
            <v>1</v>
          </cell>
          <cell r="BW1747" t="str">
            <v>SpreadYearlyIncreaseCalculatedExpansionSpeed</v>
          </cell>
          <cell r="BX1747">
            <v>0</v>
          </cell>
          <cell r="BY1747">
            <v>1</v>
          </cell>
          <cell r="CB1747" t="str">
            <v>T40</v>
          </cell>
          <cell r="CC1747">
            <v>1</v>
          </cell>
          <cell r="CH1747">
            <v>1</v>
          </cell>
          <cell r="CM1747">
            <v>1</v>
          </cell>
          <cell r="CQ1747">
            <v>1</v>
          </cell>
          <cell r="CU1747">
            <v>1</v>
          </cell>
          <cell r="CX1747">
            <v>0</v>
          </cell>
          <cell r="CY1747">
            <v>1</v>
          </cell>
          <cell r="DB1747">
            <v>0</v>
          </cell>
          <cell r="DC1747" t="str">
            <v>Alpeasters &lt;em&gt;Aster alpinus &lt;/em&gt;er en flerårig fjellplante med frøformering. Den har en svært oppdelt utbredelse i Sør-Europa, store deler av Nord-Asia, og vestlige Nord-Amerika nord til nord for den arktiske skoggrensa. Den er nokså ulik i de ulike områdene og er mer trolig et artskompleks enn en enkelt art. Det materialet som av og til dyrkes i norske hager, bygger trolig på europeiske fjellplanter. Arten er hardfør, men dyrkes sjelden.</v>
          </cell>
          <cell r="DD1747" t="str">
            <v>&lt;p&gt;Alpeasters er bare funnet spredt ut fra hager to ganger, i små bestander på veikanter ved Fale (1967) i MR Sunndal og ved Konstknektveien i Røros by i ST Røros i 2015. Med mer bruk i hager, og spesielt i høgtliggende strøk og nordpå, har denne arten et visst, men begrenset potensial for spredning i norsk natur.&lt;/p&gt;</v>
          </cell>
          <cell r="DE1747" t="str">
            <v>Arten er innført som hageplante og trolig spredt ut fra hager ved utkast (MR Sunndal) og frø (ST Røros). Ingen viderespredning i norsk natur er kjent, foreløpig.</v>
          </cell>
          <cell r="DF1747" t="str">
            <v>Invasjonspotensialet er lite, med minste skår på både median levetid og ekspansjonshastighet.</v>
          </cell>
          <cell r="DG1747" t="str">
            <v>Ingen kjent negativ økologisk effekt er knyttet til arten.</v>
          </cell>
          <cell r="DH1747" t="str">
            <v>&lt;p&gt;Alpeasters vurderes til ingen kjent økologisk risiko. Denne hardføre arten har lite stabil forekomst i Norge, men kunne tenkes å få det (med frøreproduksjon).&lt;/p&gt;</v>
          </cell>
          <cell r="DI1747">
            <v>0</v>
          </cell>
        </row>
        <row r="1748">
          <cell r="B1748" t="str">
            <v>Genista tinctoria</v>
          </cell>
          <cell r="C1748" t="str">
            <v>L.</v>
          </cell>
          <cell r="D1748" t="str">
            <v>fargeginst</v>
          </cell>
          <cell r="E1748">
            <v>61892</v>
          </cell>
          <cell r="F1748">
            <v>101932</v>
          </cell>
          <cell r="G1748" t="str">
            <v>ExpertGroups/Karplanter/N</v>
          </cell>
          <cell r="H1748" t="str">
            <v>Karplanter</v>
          </cell>
          <cell r="I1748" t="str">
            <v>Karplanter</v>
          </cell>
          <cell r="J1748" t="str">
            <v>AlienSpecie</v>
          </cell>
          <cell r="N1748">
            <v>2</v>
          </cell>
          <cell r="O1748" t="str">
            <v>V</v>
          </cell>
          <cell r="Q1748">
            <v>1</v>
          </cell>
          <cell r="T1748" t="str">
            <v>LO</v>
          </cell>
          <cell r="U1748">
            <v>2</v>
          </cell>
          <cell r="V1748" t="str">
            <v>2AB,1</v>
          </cell>
          <cell r="W1748" t="str">
            <v>NK</v>
          </cell>
          <cell r="X1748">
            <v>1</v>
          </cell>
          <cell r="Y1748">
            <v>1</v>
          </cell>
          <cell r="Z1748">
            <v>1</v>
          </cell>
          <cell r="AA1748">
            <v>1878</v>
          </cell>
          <cell r="AB1748" t="str">
            <v>terrestrial</v>
          </cell>
          <cell r="AD1748" t="str">
            <v>unknown</v>
          </cell>
          <cell r="AE1748" t="str">
            <v>yes</v>
          </cell>
          <cell r="AF1748" t="str">
            <v>unknown</v>
          </cell>
          <cell r="AG1748">
            <v>1891</v>
          </cell>
          <cell r="AH1748" t="str">
            <v>Te Porsgrunn: Brevik</v>
          </cell>
          <cell r="AI1748">
            <v>10</v>
          </cell>
          <cell r="AJ1748" t="str">
            <v>V</v>
          </cell>
          <cell r="AL1748">
            <v>2</v>
          </cell>
          <cell r="AM1748" t="str">
            <v>importDirect</v>
          </cell>
          <cell r="AN1748">
            <v>3</v>
          </cell>
          <cell r="AO1748" t="str">
            <v>introductionEscaped,introductionTransportpollution</v>
          </cell>
          <cell r="AP1748" t="str">
            <v>Øs,OsA,Ve,Te,Fi</v>
          </cell>
          <cell r="AQ1748">
            <v>12</v>
          </cell>
          <cell r="AR1748">
            <v>3</v>
          </cell>
          <cell r="AS1748">
            <v>36</v>
          </cell>
          <cell r="AT1748">
            <v>5000</v>
          </cell>
          <cell r="AU1748">
            <v>36</v>
          </cell>
          <cell r="AV1748">
            <v>100</v>
          </cell>
          <cell r="AW1748" t="str">
            <v>Ingen kjent effekt</v>
          </cell>
          <cell r="AX1748" t="str">
            <v>Ingen kjent effekt</v>
          </cell>
          <cell r="BC1748" t="str">
            <v>Ingen kjent effekt</v>
          </cell>
          <cell r="BD1748" t="str">
            <v>Ingen kjent effekt</v>
          </cell>
          <cell r="BE1748" t="str">
            <v>no</v>
          </cell>
          <cell r="BF1748" t="str">
            <v>no</v>
          </cell>
          <cell r="BK1748" t="str">
            <v>temperate_nemoral:Europe,Asia|temperate_dry:Europe,Asia|subtropic_mediterranean:Europe,Asia</v>
          </cell>
          <cell r="BM1748" t="str">
            <v>temperate_boreal:Europe|temperate_nemoral:Europe,Asia,NorthAndCentralAmerica|temperate_dry:Europe,Asia|subtropic_mediterranean:Europe,Asia</v>
          </cell>
          <cell r="BO1748">
            <v>2</v>
          </cell>
          <cell r="BR1748" t="str">
            <v>RedListCategoryLevel</v>
          </cell>
          <cell r="BT1748">
            <v>2</v>
          </cell>
          <cell r="BV1748" t="str">
            <v>X</v>
          </cell>
          <cell r="BW1748" t="str">
            <v>SpreadYearlyIncreaseCalculatedExpansionSpeed</v>
          </cell>
          <cell r="BX1748">
            <v>71.25</v>
          </cell>
          <cell r="BY1748">
            <v>1</v>
          </cell>
          <cell r="CB1748" t="str">
            <v>T43,T35,T41,T40,T4</v>
          </cell>
          <cell r="CC1748">
            <v>1</v>
          </cell>
          <cell r="CH1748">
            <v>1</v>
          </cell>
          <cell r="CM1748">
            <v>1</v>
          </cell>
          <cell r="CQ1748">
            <v>1</v>
          </cell>
          <cell r="CU1748">
            <v>1</v>
          </cell>
          <cell r="CX1748">
            <v>0</v>
          </cell>
          <cell r="CY1748">
            <v>1</v>
          </cell>
          <cell r="DB1748">
            <v>0</v>
          </cell>
          <cell r="DC1748" t="str">
            <v>Fargeginst &lt;em&gt;Genista tinctoria &lt;/em&gt;er en liten busk fra Mellom- og Sør-Europa og Vest-Asia. Den har frøformering, men ingen eller svært svak klonal vekst. Arten er en gammel kulturplante - brukt til farging - og er trolig i hovedsak forvillet fra dyrkning.</v>
          </cell>
          <cell r="DD1748" t="str">
            <v>&lt;p&gt;Arten har hatt rundt 15 dokumenterte forekomster i Norge, noen av dem over lang tid som i Te Porsgrunn: Brevik 1891-1985 (minst), men ingen forekomst synes å ha blitt helt permanent. Første funn ble gjort på holmen der veien krysser Åkersvika i He Hamar i 1878, men her er arten ikke gjenfunnet. Etter 2000 er den bare dokumentert fra en håndfull steder - Oslo: Sognsveien 2008 2010, men har stått der i hvert fall siden 1979, kanskje siden 1937, Vf Tønsberg: Bollerød, &amp;#233:n busk i 2005, Larvik: Nevlunghavn 2015, Te Kragerø: Farsjø 2013 og 2014 og VA Kristiansand: Tobienborg 2015. I Fi Sør-Varanger er arten kanskje en polemochor (krigsspredt) plante fra andre verdenskrig, men i tilfelle med overleving i henholdsvis 17 og 22 år på de to lokalitetene før den ble oppdaget. På tross av enkelte langvarige populasjoner, spesielt i Oslo, Te Porsgrunn: Brevik og kanskje Fi Sør-Varanger: Kirkenes-området, har arten aldri helt fått fotfeste i Norge.&lt;/p&gt;</v>
          </cell>
          <cell r="DE1748" t="str">
            <v>Fargeginst er kanskje frøforvillet fra dyrkning og kan også (i Fi: Sør-Varanger) være krigsspredt med tysk hestef&amp;#244:r under andre verdenskrig. Det er ikke noe som tyder på utstrakt reproduksjon i norsk natur.</v>
          </cell>
          <cell r="DF1748" t="str">
            <v>Arten har et begrenset invasjonspotensial (med usikkerhet til lite) på grunn av begrenset median levetid og begrenset (til lav) ekspansjonshastighet.</v>
          </cell>
          <cell r="DG1748" t="str">
            <v>Det er ingen kjente negative økologiske effekter knyttet til arten.</v>
          </cell>
          <cell r="DH1748" t="str">
            <v>&lt;p&gt;Fargeginst vurderes å ha lav økologisk risiko i norsk natur (med usikkerhet nedover til ingen kjentrisiko) på grunn av en kombinasjon mellom et begrenset (til lite) invasjonspotensial og ingen kjente negative økologiske effekter. Det er ukjent hvor mange stabile forekomster arten har, men det er i beste fall snakk om mindre enn ti. &lt;br/&gt;&lt;/p&gt;</v>
          </cell>
          <cell r="DI1748">
            <v>0</v>
          </cell>
        </row>
        <row r="1749">
          <cell r="B1749" t="str">
            <v>Leonurus cardiaca</v>
          </cell>
          <cell r="C1749" t="str">
            <v>L.</v>
          </cell>
          <cell r="D1749" t="str">
            <v>løvehale</v>
          </cell>
          <cell r="E1749">
            <v>134092</v>
          </cell>
          <cell r="F1749">
            <v>102319</v>
          </cell>
          <cell r="G1749" t="str">
            <v>ExpertGroups/Karplanter/N</v>
          </cell>
          <cell r="H1749" t="str">
            <v>Karplanter</v>
          </cell>
          <cell r="I1749" t="str">
            <v>Karplanter</v>
          </cell>
          <cell r="J1749" t="str">
            <v>AlienSpecie</v>
          </cell>
          <cell r="N1749">
            <v>1</v>
          </cell>
          <cell r="Q1749">
            <v>1</v>
          </cell>
          <cell r="T1749" t="str">
            <v>NK</v>
          </cell>
          <cell r="U1749">
            <v>1</v>
          </cell>
          <cell r="V1749" t="str">
            <v>1,1</v>
          </cell>
          <cell r="AA1749">
            <v>1851</v>
          </cell>
          <cell r="AB1749" t="str">
            <v>terrestrial</v>
          </cell>
          <cell r="AD1749" t="str">
            <v>origin,unknown</v>
          </cell>
          <cell r="AE1749" t="str">
            <v>no</v>
          </cell>
          <cell r="AF1749" t="str">
            <v>unknown</v>
          </cell>
          <cell r="AG1749">
            <v>1851</v>
          </cell>
          <cell r="AH1749" t="str">
            <v>AA Tvedestrand</v>
          </cell>
          <cell r="AI1749">
            <v>5</v>
          </cell>
          <cell r="AJ1749" t="str">
            <v>V</v>
          </cell>
          <cell r="AL1749">
            <v>1</v>
          </cell>
          <cell r="AM1749" t="str">
            <v>importDirect</v>
          </cell>
          <cell r="AN1749">
            <v>4</v>
          </cell>
          <cell r="AO1749" t="str">
            <v>introductionEscaped,introductionTransportpollution,introductionStowaway</v>
          </cell>
          <cell r="AP1749" t="str">
            <v>OsA,Bu</v>
          </cell>
          <cell r="AQ1749">
            <v>8</v>
          </cell>
          <cell r="AR1749">
            <v>4</v>
          </cell>
          <cell r="AS1749">
            <v>32</v>
          </cell>
          <cell r="AT1749">
            <v>1</v>
          </cell>
          <cell r="AU1749">
            <v>0</v>
          </cell>
          <cell r="AV1749">
            <v>100</v>
          </cell>
          <cell r="AW1749" t="str">
            <v>Ingen kjent effekt</v>
          </cell>
          <cell r="AX1749" t="str">
            <v>Ingen kjent effekt</v>
          </cell>
          <cell r="BC1749" t="str">
            <v>Ingen kjent effekt</v>
          </cell>
          <cell r="BD1749" t="str">
            <v>Ingen kjent effekt</v>
          </cell>
          <cell r="BE1749" t="str">
            <v>no</v>
          </cell>
          <cell r="BF1749" t="str">
            <v>no</v>
          </cell>
          <cell r="BG1749" t="str">
            <v>V</v>
          </cell>
          <cell r="BK1749" t="str">
            <v>temperate_nemoral:Europe,Asia|temperate_dry:Europe,Asia</v>
          </cell>
          <cell r="BM1749" t="str">
            <v>temperate_nemoral:Europe,Asia|temperate_dry:Europe,Asia</v>
          </cell>
          <cell r="BO1749">
            <v>2</v>
          </cell>
          <cell r="BQ1749" t="str">
            <v>X</v>
          </cell>
          <cell r="BR1749" t="str">
            <v>RedListCategoryLevel</v>
          </cell>
          <cell r="BT1749">
            <v>1</v>
          </cell>
          <cell r="BW1749" t="str">
            <v>SpreadYearlyIncreaseCalculatedExpansionSpeed</v>
          </cell>
          <cell r="BX1749">
            <v>0</v>
          </cell>
          <cell r="BY1749">
            <v>1</v>
          </cell>
          <cell r="CB1749" t="str">
            <v>T32,T35,T40</v>
          </cell>
          <cell r="CC1749">
            <v>1</v>
          </cell>
          <cell r="CH1749">
            <v>1</v>
          </cell>
          <cell r="CM1749">
            <v>1</v>
          </cell>
          <cell r="CQ1749">
            <v>1</v>
          </cell>
          <cell r="CU1749">
            <v>1</v>
          </cell>
          <cell r="CX1749">
            <v>0</v>
          </cell>
          <cell r="CY1749">
            <v>1</v>
          </cell>
          <cell r="DB1749">
            <v>0</v>
          </cell>
          <cell r="DC1749" t="str">
            <v>Løvehale &lt;i&gt;Leonurus cardiaca&lt;/i&gt; (tidligere &lt;i&gt;L. cardiaca&lt;/i&gt; subsp. &lt;i&gt;cardiaca&lt;/i&gt;) er en flerårig urt fra Sørøst-Europa og Sibir. Den formerer seg med frø og har svak klonal vekst. Frøene spres trolig passivt, uten noen kjent tilpasning. Arten er bare funnet på sterkt endret fastmark nær bebyggelse.</v>
          </cell>
          <cell r="DD1749" t="str">
            <v>Arten ble først registrert rundt midten av 1800-tallet i Oslo (Hjortnes 1860, havne- og ballastområde), Ak Frogn (Drøbak 1860, også en mulig ballastforbindelse) og AA Tvedestrand (1851, også en mulig ballastforbindelse). Alternativet er at den har vært dyrket som legeplante fra langt tilbake, men ikke er "oppdaget" av botanikerne før midten av 1800-tallet. Arten økte nokså raskt fram til ca. 1910 i antall forekomster, men på et svært begrenset antall steder, til et maksimum på 27 forekomster i perioden 1901-1920. Etter dette har den gått langsomt, men jamt tilbake og er de siste 20 årene funnet 5 steder (med foreløpig siste funn i parentes): Oslo: Sofies gate (2014) og Lille Herbern (2005), Bu Ringerike: Norderhov (Ringerike museum, 2009), Hole: Mo (1999) og Nedre Eiker: Mjøndalen (2005). Et påfallende trekk ved historien er at arten har hatt så langvarige forekomster på enkelte lokaliteter (sjøl om funnene ofte har vært gjort med lange mellomrom, første og siste årstall i parentes): Øf Halden: Fredriksten festning (1882 1949), Fredrikstad: Rauer (1882 1960), Hvaler: Kirkøy (1865 1958): Ak Frogn: Drøbak (1860 1928): Bu Ringerike: Vaker - Norderhov (1877 2009), Hole: Mo (1873 1999), Nedre Eiker: Mjøndalen (1884 2005): Vf Larvik: Larvik by (1873 1913), Tjøme (1908 1969): og AA Tvedestrand (1851 1938). Dette mønsteret kan kanskje forklares ved en kombinasjon av få og sporadiske botaniske undersøkelser på artens typiske voksesteder, og frøbank.</v>
          </cell>
          <cell r="DE1749" t="str">
            <v>Arten ble trolig innført som legeplante i middelalderen, men er senere kommet med ballastjord og som forurensning i frø. Den har hatt liten videre spredning.</v>
          </cell>
          <cell r="DF1749" t="str">
            <v>Invasjonspotensialet er lite, en kombinasjon av begrenset (til kort) median levetid og negativ bestandsutvikling (negativ ekspansjonshastighet). Arten har svært få gjenværende forekomster.</v>
          </cell>
          <cell r="DG1749" t="str">
            <v>Ingen kjent negativ økologisk effekt er knyttet til arten.</v>
          </cell>
          <cell r="DH1749" t="str">
            <v>Løvehale vurderes til ingen kjent økologisk risiko. Den er nå mer et kulturminne enn en risikabel fremmed art og være forsvunnet fra norsk natur innen 50 år.</v>
          </cell>
          <cell r="DI1749">
            <v>3</v>
          </cell>
        </row>
        <row r="1750">
          <cell r="B1750" t="str">
            <v>Tanacetum coccineum</v>
          </cell>
          <cell r="C1750" t="str">
            <v>(Willd.) Grierson</v>
          </cell>
          <cell r="D1750" t="str">
            <v>rosekrage</v>
          </cell>
          <cell r="E1750">
            <v>138216</v>
          </cell>
          <cell r="F1750">
            <v>100845</v>
          </cell>
          <cell r="G1750" t="str">
            <v>ExpertGroups/Karplanter/N</v>
          </cell>
          <cell r="H1750" t="str">
            <v>Karplanter</v>
          </cell>
          <cell r="I1750" t="str">
            <v>Karplanter</v>
          </cell>
          <cell r="J1750" t="str">
            <v>AlienSpecie</v>
          </cell>
          <cell r="N1750">
            <v>1</v>
          </cell>
          <cell r="P1750" t="str">
            <v>V</v>
          </cell>
          <cell r="Q1750">
            <v>1</v>
          </cell>
          <cell r="T1750" t="str">
            <v>NK</v>
          </cell>
          <cell r="U1750">
            <v>1</v>
          </cell>
          <cell r="V1750" t="str">
            <v>1,1</v>
          </cell>
          <cell r="W1750" t="str">
            <v>LO</v>
          </cell>
          <cell r="X1750">
            <v>2</v>
          </cell>
          <cell r="Y1750">
            <v>2</v>
          </cell>
          <cell r="Z1750">
            <v>1</v>
          </cell>
          <cell r="AA1750">
            <v>1940</v>
          </cell>
          <cell r="AB1750" t="str">
            <v>terrestrial</v>
          </cell>
          <cell r="AD1750" t="str">
            <v>unknown</v>
          </cell>
          <cell r="AE1750" t="str">
            <v>yes</v>
          </cell>
          <cell r="AF1750" t="str">
            <v>unknown</v>
          </cell>
          <cell r="AG1750">
            <v>1992</v>
          </cell>
          <cell r="AH1750" t="str">
            <v>He Hamar: Domkirkeodden</v>
          </cell>
          <cell r="AI1750">
            <v>5</v>
          </cell>
          <cell r="AJ1750" t="str">
            <v>V</v>
          </cell>
          <cell r="AL1750">
            <v>2</v>
          </cell>
          <cell r="AM1750" t="str">
            <v>importDirect</v>
          </cell>
          <cell r="AN1750">
            <v>1</v>
          </cell>
          <cell r="AO1750" t="str">
            <v>spreadEscaped</v>
          </cell>
          <cell r="AP1750" t="str">
            <v>He</v>
          </cell>
          <cell r="AQ1750">
            <v>8</v>
          </cell>
          <cell r="AR1750">
            <v>4</v>
          </cell>
          <cell r="AS1750">
            <v>32</v>
          </cell>
          <cell r="AT1750">
            <v>1</v>
          </cell>
          <cell r="AU1750">
            <v>64</v>
          </cell>
          <cell r="AV1750">
            <v>50</v>
          </cell>
          <cell r="AW1750" t="str">
            <v>Ingen kjent effekt</v>
          </cell>
          <cell r="AX1750" t="str">
            <v>Ingen kjent effekt</v>
          </cell>
          <cell r="BC1750" t="str">
            <v>Ingen kjent effekt</v>
          </cell>
          <cell r="BD1750" t="str">
            <v>Ingen kjent effekt</v>
          </cell>
          <cell r="BE1750" t="str">
            <v>no</v>
          </cell>
          <cell r="BF1750" t="str">
            <v>yes</v>
          </cell>
          <cell r="BG1750" t="str">
            <v>V</v>
          </cell>
          <cell r="BK1750" t="str">
            <v>temperate_nemoral:Europe|subtropic_unspecified:Europe</v>
          </cell>
          <cell r="BM1750" t="str">
            <v>temperate_nemoral:Europe|subtropic_unspecified:Europe</v>
          </cell>
          <cell r="BO1750">
            <v>2</v>
          </cell>
          <cell r="BQ1750" t="str">
            <v>X</v>
          </cell>
          <cell r="BR1750" t="str">
            <v>RedListCategoryLevel</v>
          </cell>
          <cell r="BT1750">
            <v>1</v>
          </cell>
          <cell r="BU1750" t="str">
            <v>X</v>
          </cell>
          <cell r="BW1750" t="str">
            <v>SpreadYearlyIncreaseCalculatedExpansionSpeed</v>
          </cell>
          <cell r="BX1750">
            <v>35.090000000000003</v>
          </cell>
          <cell r="BY1750">
            <v>1</v>
          </cell>
          <cell r="CB1750" t="str">
            <v>T4</v>
          </cell>
          <cell r="CC1750">
            <v>1</v>
          </cell>
          <cell r="CH1750">
            <v>1</v>
          </cell>
          <cell r="CM1750">
            <v>1</v>
          </cell>
          <cell r="CQ1750">
            <v>1</v>
          </cell>
          <cell r="CU1750">
            <v>1</v>
          </cell>
          <cell r="CX1750">
            <v>0</v>
          </cell>
          <cell r="CY1750">
            <v>1</v>
          </cell>
          <cell r="DB1750">
            <v>0</v>
          </cell>
          <cell r="DC1750" t="str">
            <v>Rosekrage &lt;em&gt;Tanacetum coccineum &lt;/em&gt;er en flerårig urt fra Kaukasus. Den formeres med frø.</v>
          </cell>
          <cell r="DD1750" t="str">
            <v>&lt;p&gt;Siden den første registreringen som forvillet i 1940 i Oslo er rosekrage rapportert forvillet bare seks ganger på søndre Østlandet. Den kan tenkes å finnes utkastet fra hager her og der i fremtiden, også i andre regioner. Det eneste stedet der den sikkert er etablert er på Domkirkeodden i He Hamar fra 1992, sist observert i 2015, hvor den danner en liten bestand (populasjon) i åpen krattskog. Den kan også være etablert i He Ringsaker, fra 2001.&lt;/p&gt;</v>
          </cell>
          <cell r="DE1750" t="str">
            <v>Arten er innført som hageplante. Den spres nokså passivt med spredning av frukter over små avstander. Nye forekomster avhenger av ytterligere spredning ut fra hager eller med såfrø.</v>
          </cell>
          <cell r="DF1750" t="str">
            <v>Invasjonspotensialet er lite (med usikkerhet til begrenset), med begrenset median levetid (med usikkerhet til kort) og låg ekspansjonshastighet (med usikkerhet oppover til begrenset). Arten vil favoriseres av noe varmere klima med lengre sesong, og dette er årsaken til at vi setter usikkerhet oppover for ekspansjonshastighet.</v>
          </cell>
          <cell r="DG1750" t="str">
            <v>Det er ingen kjente negative økologiske effekter knyttet til arten.</v>
          </cell>
          <cell r="DH1750" t="str">
            <v>&lt;p&gt;Rosekrage vurberes til ingen kjent økologisk risiko, med usikkerhet til låg risiko. Den dyrkes som prydplante og er handelsvare som markedsføres med herdighet 6. Med ett unntak (uspesifisert løvskog) er den bare kjent fra skrotemark (forvillet eller utkastet) eller som ugress: på fylling, i kanten av potetåker og i veikant. Det eneste stedet der den sikkert er etablert er på Domkirkeodden i He Hamar fra 1992, hvor den danner en liten bestand (populasjon) i åpen krattskog. Den kan dyrkes over store deler av landet, både i kyst- og innlandsstrøk. Så langt er den registrert på seks lokaliteter i Oslo-Akershus, Hedmark og Aust-Agder, men kan i fremtiden dukke opp her og der i andre regioner.&lt;/p&gt;</v>
          </cell>
          <cell r="DI1750">
            <v>0</v>
          </cell>
        </row>
        <row r="1751">
          <cell r="B1751" t="str">
            <v>Primula elatior pallasii</v>
          </cell>
          <cell r="C1751" t="str">
            <v>(Lehm.) W.W.Sm. &amp; Forrest</v>
          </cell>
          <cell r="D1751" t="str">
            <v>sibirsk hagenøkleblom</v>
          </cell>
          <cell r="E1751">
            <v>135891</v>
          </cell>
          <cell r="F1751">
            <v>101874</v>
          </cell>
          <cell r="G1751" t="str">
            <v>ExpertGroups/Karplanter/N</v>
          </cell>
          <cell r="H1751" t="str">
            <v>Karplanter</v>
          </cell>
          <cell r="I1751" t="str">
            <v>Karplanter</v>
          </cell>
          <cell r="J1751" t="str">
            <v>AlienSpecie</v>
          </cell>
          <cell r="N1751">
            <v>1</v>
          </cell>
          <cell r="Q1751">
            <v>1</v>
          </cell>
          <cell r="T1751" t="str">
            <v>NK</v>
          </cell>
          <cell r="U1751">
            <v>1</v>
          </cell>
          <cell r="V1751" t="str">
            <v>1,1</v>
          </cell>
          <cell r="AA1751" t="str">
            <v>ca 1980</v>
          </cell>
          <cell r="AB1751" t="str">
            <v>terrestrial</v>
          </cell>
          <cell r="AD1751" t="str">
            <v>other</v>
          </cell>
          <cell r="AE1751" t="str">
            <v>no</v>
          </cell>
          <cell r="AF1751" t="str">
            <v>unknown</v>
          </cell>
          <cell r="AG1751">
            <v>2001</v>
          </cell>
          <cell r="AH1751" t="str">
            <v>ST Røros: Haugene</v>
          </cell>
          <cell r="AI1751">
            <v>5</v>
          </cell>
          <cell r="AJ1751" t="str">
            <v>V</v>
          </cell>
          <cell r="AL1751">
            <v>1</v>
          </cell>
          <cell r="AM1751" t="str">
            <v>importDirect</v>
          </cell>
          <cell r="AN1751">
            <v>1</v>
          </cell>
          <cell r="AO1751" t="str">
            <v>introductionEscaped</v>
          </cell>
          <cell r="AP1751" t="str">
            <v>St</v>
          </cell>
          <cell r="AQ1751">
            <v>8</v>
          </cell>
          <cell r="AR1751">
            <v>4</v>
          </cell>
          <cell r="AS1751">
            <v>32</v>
          </cell>
          <cell r="AT1751">
            <v>1</v>
          </cell>
          <cell r="AU1751">
            <v>32</v>
          </cell>
          <cell r="AV1751">
            <v>100</v>
          </cell>
          <cell r="AW1751" t="str">
            <v>Ingen kjent effekt</v>
          </cell>
          <cell r="AX1751" t="str">
            <v>Ingen kjent effekt</v>
          </cell>
          <cell r="BC1751" t="str">
            <v>Ingen kjent effekt</v>
          </cell>
          <cell r="BD1751" t="str">
            <v>Ingen kjent effekt</v>
          </cell>
          <cell r="BE1751" t="str">
            <v>no</v>
          </cell>
          <cell r="BF1751" t="str">
            <v>no</v>
          </cell>
          <cell r="BK1751" t="str">
            <v>temperate_nemoral:Asia</v>
          </cell>
          <cell r="BM1751" t="str">
            <v>temperate_boreal:Europe|temperate_nemoral:Asia</v>
          </cell>
          <cell r="BO1751">
            <v>2</v>
          </cell>
          <cell r="BR1751" t="str">
            <v>RedListCategoryLevel</v>
          </cell>
          <cell r="BT1751">
            <v>1</v>
          </cell>
          <cell r="BW1751" t="str">
            <v>SpreadYearlyIncreaseCalculatedExpansionSpeed</v>
          </cell>
          <cell r="BX1751">
            <v>0</v>
          </cell>
          <cell r="BY1751">
            <v>1</v>
          </cell>
          <cell r="CB1751" t="str">
            <v>T4,T40,T43</v>
          </cell>
          <cell r="CC1751">
            <v>1</v>
          </cell>
          <cell r="CH1751">
            <v>1</v>
          </cell>
          <cell r="CM1751">
            <v>1</v>
          </cell>
          <cell r="CQ1751">
            <v>1</v>
          </cell>
          <cell r="CU1751">
            <v>1</v>
          </cell>
          <cell r="CX1751">
            <v>0</v>
          </cell>
          <cell r="CY1751">
            <v>1</v>
          </cell>
          <cell r="DB1751">
            <v>0</v>
          </cell>
          <cell r="DC1751" t="str">
            <v>Arten &lt;i&gt;Primula elatior&lt;/i&gt; er en flerårig eurasiatisk urt med god frøførmering. To underarter er identifisert i det dyrkete og forvillete materialet, den vidt utbredte lundnøkleblom subsp. &lt;i&gt;elatior&lt;/i&gt; som hovedsakelig kommer fra Europa, og den hittil svært sjeldnesibirsk hagenøkleblom subsp. &lt;i&gt;pallasiii&lt;/i&gt; som kommer fra Sibir.</v>
          </cell>
          <cell r="DD1751" t="str">
            <v>Den hardføre sibirsk hagenøkleblom ble introdusert til Statens forsøksgård Holt i Tr Tromsø på 1980-tallet, under et tidlig forsøk på å etablere en botanisk hage i Tromsø. Frømaterialet kom fra Polar-alpin botanisk hage i Kirovsk på Kolahalvøya, Russland. Materiale fra denne oppformeringen ble spredt rundt, særlig etter at forsøket på å etablere botanisk hage ble midlertidig oppgitt, og noe ble rundt midten av 1980-tallet tatt med til flere privathager i ST Røros, der spredning er observert minst to steder, kanskje også i He Os (R. Elven pers. medd.). Vi antar at den kan ha spredt seg i Tromsø også, men at den der er vanskelig å holde skilt fra den overveldende vanlige lundnøkleblom subsp. &lt;i&gt;elatior&lt;/i&gt;.</v>
          </cell>
          <cell r="DE1751" t="str">
            <v>Planten er innført gjennom botaniske hager og videre spredning til privathager. Den har nokså passiv (ballistisk) frøspredning over korte distanser (desimeter).</v>
          </cell>
          <cell r="DF1751" t="str">
            <v>Invasjonspotensialet er lite, en kombinasjon av begrenset median levetid og praktisk talt ingen ekspansjon.</v>
          </cell>
          <cell r="DG1751" t="str">
            <v>Ingen kjent negativ økologisk effekt er knyttet til denne planten, foreløpig. Sibirsk hagenøkleblom kan trolig hybridisere med kusymre &lt;i&gt;Primula vulgaris&lt;/i&gt;, og også marianøkleblom &lt;i&gt;P. veris&lt;/i&gt;, på samme vis som lundnøkleblom, men foreløpig er utbredelsene til disse ikke-overlappende og hybridisering i norsk natur er meget usannsynlig.</v>
          </cell>
          <cell r="DH1751" t="str">
            <v>Sibirsk hagenøkleblom vurderes til ingen økologisk risiko.</v>
          </cell>
          <cell r="DI1751">
            <v>0</v>
          </cell>
        </row>
        <row r="1752">
          <cell r="B1752" t="str">
            <v>Alchemilla speciosa</v>
          </cell>
          <cell r="C1752" t="str">
            <v>Buser</v>
          </cell>
          <cell r="E1752">
            <v>105155</v>
          </cell>
          <cell r="F1752">
            <v>145502</v>
          </cell>
          <cell r="G1752" t="str">
            <v>ExpertGroups/Karplanter/N</v>
          </cell>
          <cell r="H1752" t="str">
            <v>Karplanter</v>
          </cell>
          <cell r="I1752" t="str">
            <v>Karplanter</v>
          </cell>
          <cell r="J1752" t="str">
            <v>AlienSpecie</v>
          </cell>
          <cell r="N1752">
            <v>1</v>
          </cell>
          <cell r="Q1752">
            <v>1</v>
          </cell>
          <cell r="T1752" t="str">
            <v>NK</v>
          </cell>
          <cell r="U1752">
            <v>1</v>
          </cell>
          <cell r="V1752" t="str">
            <v>1,1</v>
          </cell>
          <cell r="AA1752">
            <v>2011</v>
          </cell>
          <cell r="AB1752" t="str">
            <v>terrestrial</v>
          </cell>
          <cell r="AD1752" t="str">
            <v>unknown</v>
          </cell>
          <cell r="AE1752" t="str">
            <v>no</v>
          </cell>
          <cell r="AF1752" t="str">
            <v>unknown</v>
          </cell>
          <cell r="AI1752">
            <v>5</v>
          </cell>
          <cell r="AK1752" t="str">
            <v>V</v>
          </cell>
          <cell r="AL1752">
            <v>1</v>
          </cell>
          <cell r="AM1752" t="str">
            <v>importDirect</v>
          </cell>
          <cell r="AN1752">
            <v>1</v>
          </cell>
          <cell r="AO1752" t="str">
            <v>introductionEscaped</v>
          </cell>
          <cell r="AP1752" t="str">
            <v>Ro</v>
          </cell>
          <cell r="AQ1752">
            <v>8</v>
          </cell>
          <cell r="AR1752">
            <v>4</v>
          </cell>
          <cell r="AS1752">
            <v>32</v>
          </cell>
          <cell r="AT1752">
            <v>1</v>
          </cell>
          <cell r="AU1752">
            <v>32</v>
          </cell>
          <cell r="AW1752" t="str">
            <v>Ingen kjent effekt</v>
          </cell>
          <cell r="AX1752" t="str">
            <v>Ingen kjent effekt</v>
          </cell>
          <cell r="BC1752" t="str">
            <v>Ingen kjent effekt</v>
          </cell>
          <cell r="BD1752" t="str">
            <v>Ingen kjent effekt</v>
          </cell>
          <cell r="BE1752" t="str">
            <v>no</v>
          </cell>
          <cell r="BF1752" t="str">
            <v>no</v>
          </cell>
          <cell r="BK1752" t="str">
            <v>temperate_nemoral:Europe,Asia</v>
          </cell>
          <cell r="BM1752" t="str">
            <v>temperate_nemoral:Europe,Asia</v>
          </cell>
          <cell r="BO1752">
            <v>1</v>
          </cell>
          <cell r="BR1752" t="str">
            <v>RedListCategoryLevel</v>
          </cell>
          <cell r="BT1752">
            <v>1</v>
          </cell>
          <cell r="BW1752" t="str">
            <v>SpreadYearlyIncreaseCalculatedExpansionSpeed</v>
          </cell>
          <cell r="BX1752">
            <v>0</v>
          </cell>
          <cell r="BY1752">
            <v>1</v>
          </cell>
          <cell r="CC1752">
            <v>1</v>
          </cell>
          <cell r="CH1752">
            <v>1</v>
          </cell>
          <cell r="CM1752">
            <v>1</v>
          </cell>
          <cell r="CQ1752">
            <v>1</v>
          </cell>
          <cell r="CU1752">
            <v>1</v>
          </cell>
          <cell r="CX1752">
            <v>0</v>
          </cell>
          <cell r="CY1752">
            <v>1</v>
          </cell>
          <cell r="DB1752">
            <v>0</v>
          </cell>
          <cell r="DC1752" t="str">
            <v>Marikåpe-arten &lt;i&gt;Alchemilla speciosa&lt;/i&gt; er en flerårig urt fra Kaukasus. Arten har aseksuell frøreproduksjon og kan starte etablering av reproduserende bestander fra ett enkelt individ. Frøene spres nokså passivt, ved at de blåser over korte distanser, eller ved at de henger ved dyr eller folk.</v>
          </cell>
          <cell r="DD1752" t="str">
            <v>Arten er belagt i herbariene fra to lokaliteter på Jæren, i Ro Klepp: Øksnevad 2011, og Time: Vardheia i Bryne 2014. Materialet har ikke vært kontrollert av noen ekspert på gruppen og kan være feilbestemt (dvs. at det kan være &lt;i&gt;Alchemilla mollis&lt;/i&gt;).</v>
          </cell>
          <cell r="DE1752" t="str">
            <v>Arten er innført som hageplante, men det er uvisst hvordan kommet ut i norsk natur på Jæren.</v>
          </cell>
          <cell r="DF1752" t="str">
            <v>Invasjonspotensialet er lite, med minste skår på både median levetid og ekspansjon (ingen).</v>
          </cell>
          <cell r="DG1752" t="str">
            <v>Ingen kjent negativ økologisk effekt er knyttet til arten.</v>
          </cell>
          <cell r="DH1752" t="str">
            <v>&lt;i&gt;Alchemilla speciosa&lt;/i&gt; er helt ny i norsk natur, dersom materialet som rapportene bygger på, er korrekt identifisert. er usikker. Ut fra disse opplysningene utgjør den ingen kjent økologisk risiko. Hvis materialet som ligger til grunn for rapportene, er feilidentifisert, vil disse og deres eventuelle effekter dekkes av vurderingen av praktmarikåpe &lt;i&gt;A. mollis.&lt;/i&gt;</v>
          </cell>
          <cell r="DI1752">
            <v>0</v>
          </cell>
        </row>
        <row r="1753">
          <cell r="B1753" t="str">
            <v>Anchusa azurea</v>
          </cell>
          <cell r="C1753" t="str">
            <v>Mill.</v>
          </cell>
          <cell r="D1753" t="str">
            <v>italiaoksetunge</v>
          </cell>
          <cell r="E1753">
            <v>130303</v>
          </cell>
          <cell r="F1753">
            <v>100983</v>
          </cell>
          <cell r="G1753" t="str">
            <v>ExpertGroups/Karplanter/N</v>
          </cell>
          <cell r="H1753" t="str">
            <v>Karplanter</v>
          </cell>
          <cell r="I1753" t="str">
            <v>Karplanter</v>
          </cell>
          <cell r="J1753" t="str">
            <v>AlienSpecie</v>
          </cell>
          <cell r="N1753">
            <v>1</v>
          </cell>
          <cell r="Q1753">
            <v>1</v>
          </cell>
          <cell r="T1753" t="str">
            <v>NK</v>
          </cell>
          <cell r="U1753">
            <v>1</v>
          </cell>
          <cell r="V1753" t="str">
            <v>1,1</v>
          </cell>
          <cell r="X1753">
            <v>1</v>
          </cell>
          <cell r="Y1753">
            <v>1</v>
          </cell>
          <cell r="Z1753">
            <v>1</v>
          </cell>
          <cell r="AA1753">
            <v>1991</v>
          </cell>
          <cell r="AB1753" t="str">
            <v>terrestrial</v>
          </cell>
          <cell r="AD1753" t="str">
            <v>unknown</v>
          </cell>
          <cell r="AE1753" t="str">
            <v>yes</v>
          </cell>
          <cell r="AF1753" t="str">
            <v>unknown</v>
          </cell>
          <cell r="AG1753">
            <v>1991</v>
          </cell>
          <cell r="AH1753" t="str">
            <v>Ak Ski: sør for Ski jernbanestasjon</v>
          </cell>
          <cell r="AI1753">
            <v>5</v>
          </cell>
          <cell r="AJ1753" t="str">
            <v>V</v>
          </cell>
          <cell r="AL1753">
            <v>1</v>
          </cell>
          <cell r="AM1753" t="str">
            <v>importDirect</v>
          </cell>
          <cell r="AN1753">
            <v>2</v>
          </cell>
          <cell r="AO1753" t="str">
            <v>introductionEscaped</v>
          </cell>
          <cell r="AP1753" t="str">
            <v>OsA,Va</v>
          </cell>
          <cell r="AQ1753">
            <v>8</v>
          </cell>
          <cell r="AR1753">
            <v>4</v>
          </cell>
          <cell r="AS1753">
            <v>32</v>
          </cell>
          <cell r="AT1753">
            <v>1</v>
          </cell>
          <cell r="AU1753">
            <v>48</v>
          </cell>
          <cell r="AV1753">
            <v>100</v>
          </cell>
          <cell r="AW1753" t="str">
            <v>Ingen kjent effekt</v>
          </cell>
          <cell r="AX1753" t="str">
            <v>Ingen kjent effekt</v>
          </cell>
          <cell r="BC1753" t="str">
            <v>Ingen kjent effekt</v>
          </cell>
          <cell r="BD1753" t="str">
            <v>Ingen kjent effekt</v>
          </cell>
          <cell r="BE1753" t="str">
            <v>no</v>
          </cell>
          <cell r="BF1753" t="str">
            <v>no</v>
          </cell>
          <cell r="BG1753" t="str">
            <v>V</v>
          </cell>
          <cell r="BK1753" t="str">
            <v>temperate_nemoral:Europe,Asia|temperate_dry:Europe,Asia|subtropic_mediterranean:Europe,Asia,Africa</v>
          </cell>
          <cell r="BM1753" t="str">
            <v>temperate_nemoral:Europe,Asia|temperate_dry:Europe,Asia|subtropic_mediterranean:Europe,Asia,Africa</v>
          </cell>
          <cell r="BO1753">
            <v>2</v>
          </cell>
          <cell r="BR1753" t="str">
            <v>RedListCategoryLevel</v>
          </cell>
          <cell r="BT1753">
            <v>1</v>
          </cell>
          <cell r="BW1753" t="str">
            <v>SpreadYearlyIncreaseCalculatedExpansionSpeed</v>
          </cell>
          <cell r="BX1753">
            <v>0</v>
          </cell>
          <cell r="BY1753">
            <v>1</v>
          </cell>
          <cell r="CB1753" t="str">
            <v>T40,T35</v>
          </cell>
          <cell r="CC1753">
            <v>1</v>
          </cell>
          <cell r="CH1753">
            <v>1</v>
          </cell>
          <cell r="CM1753">
            <v>1</v>
          </cell>
          <cell r="CQ1753">
            <v>1</v>
          </cell>
          <cell r="CU1753">
            <v>1</v>
          </cell>
          <cell r="CX1753">
            <v>0</v>
          </cell>
          <cell r="CY1753">
            <v>1</v>
          </cell>
          <cell r="DB1753">
            <v>0</v>
          </cell>
          <cell r="DC1753" t="str">
            <v>Italiaoksetunge &lt;em&gt;Anchusa azurea &lt;/em&gt;er en flerårig urt fra Sør-Europa og Middelhavsområdet. Den har frøreproduksjon.</v>
          </cell>
          <cell r="DD1753" t="str">
            <v>&lt;p&gt;Arten er etablert med bestand i ei skråning langs Østfoldbanen noen hundre meter sør for Ski stasjon i Ak Ski. Den ble først funnet i 1991 og har økt bestanden siden. Den beskrives i 2008 med flere enn 100 eksemplar. I 2013 ble en ny liten bestand eller klon funnet på en veikant i VA Kristiansand: Mosby. Arten viser foreløpig ingen tegn til videre spredning.&lt;/p&gt;</v>
          </cell>
          <cell r="DE1753" t="str">
            <v>Arten er innført som hageplante, enten spredt ut med utkast eller med frø.</v>
          </cell>
          <cell r="DF1753" t="str">
            <v>Arten har lite invasjonspotensial, en kombinasjon av begrenset median levetid og ingen ekspansjon.</v>
          </cell>
          <cell r="DG1753" t="str">
            <v>Ingen kjent negativ økologisk effekt er knyttet til arten.</v>
          </cell>
          <cell r="DH1753" t="str">
            <v>&lt;p&gt;Italiaoksetunge vurderes til ingen kjent økologisk risiko. Arten har stabil forekomst i Norge (trolig frøreproduksjon), men den ekspanderer ikke og forventes heller ikke å ekspandere mye.&lt;/p&gt;</v>
          </cell>
          <cell r="DI1753">
            <v>0</v>
          </cell>
        </row>
        <row r="1754">
          <cell r="B1754" t="str">
            <v>Cryptomeria japonica</v>
          </cell>
          <cell r="C1754" t="str">
            <v>(Thunb. ex L. f.) D.Don</v>
          </cell>
          <cell r="D1754" t="str">
            <v>skjermgran</v>
          </cell>
          <cell r="E1754">
            <v>105188</v>
          </cell>
          <cell r="F1754">
            <v>145535</v>
          </cell>
          <cell r="G1754" t="str">
            <v>ExpertGroups/Karplanter/N</v>
          </cell>
          <cell r="H1754" t="str">
            <v>Karplanter</v>
          </cell>
          <cell r="I1754" t="str">
            <v>Karplanter</v>
          </cell>
          <cell r="J1754" t="str">
            <v>AlienSpecie</v>
          </cell>
          <cell r="N1754">
            <v>1</v>
          </cell>
          <cell r="Q1754">
            <v>1</v>
          </cell>
          <cell r="T1754" t="str">
            <v>NK</v>
          </cell>
          <cell r="U1754">
            <v>1</v>
          </cell>
          <cell r="V1754" t="str">
            <v>1,1</v>
          </cell>
          <cell r="AA1754">
            <v>1968</v>
          </cell>
          <cell r="AB1754" t="str">
            <v>terrestrial</v>
          </cell>
          <cell r="AD1754" t="str">
            <v>unknown</v>
          </cell>
          <cell r="AE1754" t="str">
            <v>no</v>
          </cell>
          <cell r="AF1754" t="str">
            <v>unknown</v>
          </cell>
          <cell r="AI1754">
            <v>30</v>
          </cell>
          <cell r="AJ1754" t="str">
            <v>V</v>
          </cell>
          <cell r="AL1754">
            <v>2</v>
          </cell>
          <cell r="AM1754" t="str">
            <v>importDirect</v>
          </cell>
          <cell r="AN1754">
            <v>2</v>
          </cell>
          <cell r="AO1754" t="str">
            <v>introductionEscaped</v>
          </cell>
          <cell r="AP1754" t="str">
            <v>OsA,Ro</v>
          </cell>
          <cell r="AQ1754">
            <v>8</v>
          </cell>
          <cell r="AR1754">
            <v>4</v>
          </cell>
          <cell r="AS1754">
            <v>32</v>
          </cell>
          <cell r="AT1754">
            <v>1</v>
          </cell>
          <cell r="AU1754">
            <v>64</v>
          </cell>
          <cell r="AV1754">
            <v>0</v>
          </cell>
          <cell r="AW1754" t="str">
            <v>Ingen kjent effekt</v>
          </cell>
          <cell r="AX1754" t="str">
            <v>Ingen kjent effekt</v>
          </cell>
          <cell r="BC1754" t="str">
            <v>Ingen kjent effekt</v>
          </cell>
          <cell r="BD1754" t="str">
            <v>Ingen kjent effekt</v>
          </cell>
          <cell r="BE1754" t="str">
            <v>no</v>
          </cell>
          <cell r="BF1754" t="str">
            <v>no</v>
          </cell>
          <cell r="BG1754" t="str">
            <v>V</v>
          </cell>
          <cell r="BK1754" t="str">
            <v>temperate_nemoral:Asia|subtropic_unspecified:Asia</v>
          </cell>
          <cell r="BM1754" t="str">
            <v>temperate_nemoral:Europe,Asia,Africa,Oceania,NorthAndCentralAmerica|subtropic_unspecified:Asia,Africa,Oceania,NorthAndCentralAmerica|subtropic_mediterranean:Europe|subtropic_highlands:Asia</v>
          </cell>
          <cell r="BO1754">
            <v>1</v>
          </cell>
          <cell r="BR1754" t="str">
            <v>RedListCategoryLevel</v>
          </cell>
          <cell r="BT1754">
            <v>1</v>
          </cell>
          <cell r="BW1754" t="str">
            <v>SpreadYearlyIncreaseCalculatedExpansionSpeed</v>
          </cell>
          <cell r="BX1754">
            <v>0</v>
          </cell>
          <cell r="BY1754">
            <v>1</v>
          </cell>
          <cell r="CB1754" t="str">
            <v>T4-C-3,T32-C-3</v>
          </cell>
          <cell r="CC1754">
            <v>1</v>
          </cell>
          <cell r="CH1754">
            <v>1</v>
          </cell>
          <cell r="CM1754">
            <v>1</v>
          </cell>
          <cell r="CQ1754">
            <v>1</v>
          </cell>
          <cell r="CU1754">
            <v>1</v>
          </cell>
          <cell r="CX1754">
            <v>0</v>
          </cell>
          <cell r="CY1754">
            <v>1</v>
          </cell>
          <cell r="DB1754">
            <v>0</v>
          </cell>
          <cell r="DC1754" t="str">
            <v>Bartre-arten &lt;i&gt;Cryptomeria japonica&lt;/i&gt; er et stort tre med lang generasjonstid. Det formerer seg med frø, og frøene spres med vind. Arten stammer fra Japan (men har trolig vært dyrket også i Kina i 1000 år) og fra varm-tempererte til subtropiske strøk. Den er hardfør i det sørligste Norge, men plantes i lite omfang.</v>
          </cell>
          <cell r="DD1754" t="str">
            <v>Arten er trolig blitt plantet i Norge siden begynnelsen av 1900-tallet (i Danmark siden 1849 i Botanisk have i København og siden slutten av 1800-tallet i parker og forstlig, Hartvig 2015). Første funn av forvillete planter er på to steder i 2015, i Ak Bærum i Øverland arboret, der ungplanter finnes i edellauvskogen, og i Ro Hå i Ogna der planten er rapportert (og fotografert) i beitemark.</v>
          </cell>
          <cell r="DE1754" t="str">
            <v>Arten er innført som prydtre og kanskje noen ganger forstlig på Sørvestlandet. Den sprer seg fra plantinger med frø.</v>
          </cell>
          <cell r="DF1754" t="str">
            <v>Invasjonspotensialet er lite, med minste skår på både median levetid og ekspansjonshastighet. Norge er klimatisk på grensa for hvor arten kan reprodusere.</v>
          </cell>
          <cell r="DG1754" t="str">
            <v>Ingen kjent negativ økologisk effekt er knyttet til arten i Norge. Utafor Norge er dette en nokså aggressiv art, kjent fra sørlige deler av Asia, Vest-Europa nord til De britiske øyer (og forvillet i Danmark), sørlige USA, og med særlig store skadevirkninger på enkelte oseaniske øygrupper: Hawaii og Azorene som skrekkeksempler.</v>
          </cell>
          <cell r="DH1754" t="str">
            <v>&lt;i&gt;Cryptomeria japonica &lt;/i&gt;vurderes til ingen kjent risiko i norsk natur foreløpig, og på grunn av den lange generasjonstida, vil den sikkert heller ikke bli det de kommende 50 år.</v>
          </cell>
          <cell r="DI1754">
            <v>1</v>
          </cell>
        </row>
        <row r="1755">
          <cell r="B1755" t="str">
            <v>Digitaria sanguinalis</v>
          </cell>
          <cell r="C1755" t="str">
            <v>(L.) Scop.</v>
          </cell>
          <cell r="D1755" t="str">
            <v>blodhirse</v>
          </cell>
          <cell r="E1755">
            <v>132316</v>
          </cell>
          <cell r="F1755">
            <v>99996</v>
          </cell>
          <cell r="G1755" t="str">
            <v>ExpertGroups/Karplanter/N</v>
          </cell>
          <cell r="H1755" t="str">
            <v>Karplanter</v>
          </cell>
          <cell r="I1755" t="str">
            <v>Karplanter</v>
          </cell>
          <cell r="J1755" t="str">
            <v>AlienSpecie</v>
          </cell>
          <cell r="N1755">
            <v>1</v>
          </cell>
          <cell r="Q1755">
            <v>1</v>
          </cell>
          <cell r="T1755" t="str">
            <v>NK</v>
          </cell>
          <cell r="U1755">
            <v>1</v>
          </cell>
          <cell r="V1755" t="str">
            <v>1,1</v>
          </cell>
          <cell r="AA1755">
            <v>1910</v>
          </cell>
          <cell r="AB1755" t="str">
            <v>terrestrial</v>
          </cell>
          <cell r="AD1755" t="str">
            <v>unknown</v>
          </cell>
          <cell r="AE1755" t="str">
            <v>no</v>
          </cell>
          <cell r="AF1755" t="str">
            <v>unknown</v>
          </cell>
          <cell r="AG1755">
            <v>1995</v>
          </cell>
          <cell r="AH1755" t="str">
            <v>Bu Hurum: Tofte</v>
          </cell>
          <cell r="AI1755">
            <v>1</v>
          </cell>
          <cell r="AJ1755" t="str">
            <v>V</v>
          </cell>
          <cell r="AN1755">
            <v>4</v>
          </cell>
          <cell r="AO1755" t="str">
            <v>introductionTransportpollution</v>
          </cell>
          <cell r="AP1755" t="str">
            <v>Bu</v>
          </cell>
          <cell r="AQ1755">
            <v>8</v>
          </cell>
          <cell r="AR1755">
            <v>4</v>
          </cell>
          <cell r="AS1755">
            <v>32</v>
          </cell>
          <cell r="AT1755">
            <v>1</v>
          </cell>
          <cell r="AU1755">
            <v>48</v>
          </cell>
          <cell r="AV1755">
            <v>100</v>
          </cell>
          <cell r="AW1755" t="str">
            <v>Ingen kjent effekt</v>
          </cell>
          <cell r="AX1755" t="str">
            <v>Ingen kjent effekt</v>
          </cell>
          <cell r="BC1755" t="str">
            <v>Ingen kjent effekt</v>
          </cell>
          <cell r="BD1755" t="str">
            <v>Ingen kjent effekt</v>
          </cell>
          <cell r="BE1755" t="str">
            <v>no</v>
          </cell>
          <cell r="BF1755" t="str">
            <v>no</v>
          </cell>
          <cell r="BG1755" t="str">
            <v>V</v>
          </cell>
          <cell r="BK1755" t="str">
            <v>subtropic_unspecified:Europe,Asia,Africa,Oceania,NorthAndCentralAmerica,SouthAmerica|tropic:Asia,Africa,Oceania,NorthAndCentralAmerica,SouthAmerica</v>
          </cell>
          <cell r="BM1755" t="str">
            <v>temperate_nemoral:Europe,Asia,Africa,Oceania,NorthAndCentralAmerica,SouthAmerica|subtropic_unspecified:Europe,Asia,Africa,Oceania,NorthAndCentralAmerica,SouthAmerica|subtropic_mediterranean:Europe,Asia,Africa,Oceania,NorthAndCentralAmerica,SouthAmerica|tropic:Asia,Africa,Oceania,NorthAndCentralAmerica,SouthAmerica</v>
          </cell>
          <cell r="BO1755">
            <v>1</v>
          </cell>
          <cell r="BP1755" t="str">
            <v>X</v>
          </cell>
          <cell r="BR1755" t="str">
            <v>RedListCategoryLevel</v>
          </cell>
          <cell r="BT1755">
            <v>1</v>
          </cell>
          <cell r="BW1755" t="str">
            <v>SpreadYearlyIncreaseCalculatedExpansionSpeed</v>
          </cell>
          <cell r="BX1755">
            <v>0</v>
          </cell>
          <cell r="BY1755">
            <v>1</v>
          </cell>
          <cell r="CB1755" t="str">
            <v>T35,T37,T39,T42</v>
          </cell>
          <cell r="CC1755">
            <v>1</v>
          </cell>
          <cell r="CH1755">
            <v>1</v>
          </cell>
          <cell r="CM1755">
            <v>1</v>
          </cell>
          <cell r="CQ1755">
            <v>1</v>
          </cell>
          <cell r="CU1755">
            <v>1</v>
          </cell>
          <cell r="CX1755">
            <v>0</v>
          </cell>
          <cell r="CY1755">
            <v>1</v>
          </cell>
          <cell r="DB1755">
            <v>0</v>
          </cell>
          <cell r="DC1755" t="str">
            <v>Blodhirse &lt;i&gt;Digitaria sanguinalis&lt;/i&gt; er et ettårig gras med frøreproduksjon. Det stammer fra varmtempererte til tropiske områder og er en av verdens mest utbredte grasarter. Arten har stabil forekomst (som fremmed) nord til Danmark og Sør-Sverige.</v>
          </cell>
          <cell r="DD1755" t="str">
            <v>Arten er funnet spredte steder og ganger fra 1910 til i dag og fra Østfold til Ho Kvam, med et enkeltfunn i No Bodø: Rønvik sykehus, ved gartneriet 1974. Antydet reproduksjon er i Øf Moss: ved Kambo mølle 2001-2003, Bu Hurum: Tofte ved S&amp;#246:dra Cells cellulosefabrikk 1995-2008 (registrert i 6 ulike år), og Drammen: Åssiden ca. 2015-2017. Vi anser arten som under etablering i norsk natur.</v>
          </cell>
          <cell r="DE1755" t="str">
            <v>I Norge er arten i hovedsak kommet inn med matvarer på avfallsplasser, som forurensning i innført soja og kanskje korn (ikke funnet direkte ved møller, men i hønsegårder der mølleavfall er brukt som f&amp;#244:r), med grønnsakfrø, og med plantematerialet fra utlandet til gartnerier, med utenlandsk tømmer til cellulosefabrikker og tømmerlagre i Bu Hurum og Lier, og i ganske stort omfang med fuglefrø og spirt opp ved fuglematingsplasser. Arten har hatt en ujamn opptreden siden den først ble funnet i 1910, trolig på grunn av en kombinasjon av ettersøkningsinnsats og importmønster.</v>
          </cell>
          <cell r="DF1755" t="str">
            <v>Arten har lite invasjonspotensial, med kort (til begrenset) median levetid og ingen registrerbar ekspansjon foreløpig.</v>
          </cell>
          <cell r="DG1755" t="str">
            <v>Ingen kjent negativ økologisk effekt er knyttet til arten.</v>
          </cell>
          <cell r="DH1755" t="str">
            <v>Blodhirse kan være under etablering i Norge, men vurderes til ingen kjent økologisk risiko.</v>
          </cell>
          <cell r="DI1755">
            <v>1</v>
          </cell>
        </row>
        <row r="1756">
          <cell r="B1756" t="str">
            <v>Juniperus chinensis</v>
          </cell>
          <cell r="C1756" t="str">
            <v>L.</v>
          </cell>
          <cell r="D1756" t="str">
            <v>kinaeiner</v>
          </cell>
          <cell r="E1756">
            <v>63744</v>
          </cell>
          <cell r="F1756">
            <v>103784</v>
          </cell>
          <cell r="G1756" t="str">
            <v>ExpertGroups/Karplanter/N</v>
          </cell>
          <cell r="H1756" t="str">
            <v>Karplanter</v>
          </cell>
          <cell r="I1756" t="str">
            <v>Karplanter</v>
          </cell>
          <cell r="J1756" t="str">
            <v>AlienSpecie</v>
          </cell>
          <cell r="N1756">
            <v>1</v>
          </cell>
          <cell r="Q1756">
            <v>1</v>
          </cell>
          <cell r="T1756" t="str">
            <v>NK</v>
          </cell>
          <cell r="U1756">
            <v>1</v>
          </cell>
          <cell r="V1756" t="str">
            <v>1,1</v>
          </cell>
          <cell r="AA1756">
            <v>1983</v>
          </cell>
          <cell r="AB1756" t="str">
            <v>terrestrial</v>
          </cell>
          <cell r="AD1756" t="str">
            <v>other</v>
          </cell>
          <cell r="AE1756" t="str">
            <v>yes</v>
          </cell>
          <cell r="AF1756" t="str">
            <v>unknown</v>
          </cell>
          <cell r="AI1756">
            <v>15</v>
          </cell>
          <cell r="AJ1756" t="str">
            <v>V</v>
          </cell>
          <cell r="AL1756">
            <v>1</v>
          </cell>
          <cell r="AM1756" t="str">
            <v>importDirect</v>
          </cell>
          <cell r="AN1756">
            <v>1</v>
          </cell>
          <cell r="AO1756" t="str">
            <v>introductionEscaped</v>
          </cell>
          <cell r="AP1756" t="str">
            <v>OsA,Sf</v>
          </cell>
          <cell r="AQ1756">
            <v>8</v>
          </cell>
          <cell r="AR1756">
            <v>4</v>
          </cell>
          <cell r="AS1756">
            <v>32</v>
          </cell>
          <cell r="AT1756">
            <v>1</v>
          </cell>
          <cell r="AU1756">
            <v>64</v>
          </cell>
          <cell r="AV1756">
            <v>50</v>
          </cell>
          <cell r="AW1756" t="str">
            <v>Ingen kjent effekt</v>
          </cell>
          <cell r="AX1756" t="str">
            <v>Ingen kjent effekt</v>
          </cell>
          <cell r="BC1756" t="str">
            <v>Ingen kjent effekt</v>
          </cell>
          <cell r="BD1756" t="str">
            <v>Ingen kjent effekt</v>
          </cell>
          <cell r="BE1756" t="str">
            <v>no</v>
          </cell>
          <cell r="BF1756" t="str">
            <v>no</v>
          </cell>
          <cell r="BG1756" t="str">
            <v>V</v>
          </cell>
          <cell r="BK1756" t="str">
            <v>temperate_nemoral:Asia|subtropic_unspecified:Asia</v>
          </cell>
          <cell r="BM1756" t="str">
            <v>temperate_nemoral:Europe,Asia,Oceania,NorthAndCentralAmerica|subtropic_unspecified:Asia,Oceania|subtropic_mediterranean:NorthAndCentralAmerica</v>
          </cell>
          <cell r="BO1756">
            <v>1</v>
          </cell>
          <cell r="BR1756" t="str">
            <v>RedListCategoryLevel</v>
          </cell>
          <cell r="BT1756">
            <v>1</v>
          </cell>
          <cell r="BW1756" t="str">
            <v>SpreadYearlyIncreaseCalculatedExpansionSpeed</v>
          </cell>
          <cell r="BX1756">
            <v>0</v>
          </cell>
          <cell r="BY1756">
            <v>1</v>
          </cell>
          <cell r="CB1756" t="str">
            <v>T1,T2</v>
          </cell>
          <cell r="CC1756">
            <v>1</v>
          </cell>
          <cell r="CH1756">
            <v>1</v>
          </cell>
          <cell r="CM1756">
            <v>1</v>
          </cell>
          <cell r="CQ1756">
            <v>1</v>
          </cell>
          <cell r="CU1756">
            <v>1</v>
          </cell>
          <cell r="CX1756">
            <v>0</v>
          </cell>
          <cell r="CY1756">
            <v>1</v>
          </cell>
          <cell r="DB1756">
            <v>0</v>
          </cell>
          <cell r="DC1756" t="str">
            <v>Kinaeiner &lt;i&gt;Juniperus chinensis&lt;/i&gt; er en middels langlevd busk fra Øst-Asia. Den formerer seg med frø, og bærkonglene spres med fugl. Den er foreløpig bare funnet med enkeltbusker på berg og grunnlende. Den er imidlertid en meget vanlig hagebusk.</v>
          </cell>
          <cell r="DD1756" t="str">
            <v>Arten er funnet i 1983 i en bergsprekk på Svanøy i SF Flora, opplagt et resultat av frøformering og fuglespredning. Den er kanskje også fuglespredt ut fra hager på Holmen i Oslo i 1999.</v>
          </cell>
          <cell r="DE1756" t="str">
            <v>Arten er innført som hagebusk og spredt med frø med fugl.</v>
          </cell>
          <cell r="DF1756" t="str">
            <v>Invasjonspotensialet er lite, med minste skår for median levetid og ingen ekspansjon foreløpig. Reproduksjon utenfor hager er ikke kjent (ennå).</v>
          </cell>
          <cell r="DG1756" t="str">
            <v>Ingen kjent negativ økologisk effekt er knyttet til arten.</v>
          </cell>
          <cell r="DH1756" t="str">
            <v>Kinaeiner vurderes til ingen kjent økologisk risiko.</v>
          </cell>
          <cell r="DI1756">
            <v>0</v>
          </cell>
        </row>
        <row r="1757">
          <cell r="B1757" t="str">
            <v>Aster amellus</v>
          </cell>
          <cell r="C1757" t="str">
            <v>L.</v>
          </cell>
          <cell r="D1757" t="str">
            <v>bergasters</v>
          </cell>
          <cell r="E1757">
            <v>60406</v>
          </cell>
          <cell r="F1757">
            <v>100446</v>
          </cell>
          <cell r="G1757" t="str">
            <v>ExpertGroups/Karplanter/N</v>
          </cell>
          <cell r="H1757" t="str">
            <v>Karplanter</v>
          </cell>
          <cell r="I1757" t="str">
            <v>Karplanter</v>
          </cell>
          <cell r="J1757" t="str">
            <v>AlienSpecie</v>
          </cell>
          <cell r="N1757">
            <v>1</v>
          </cell>
          <cell r="Q1757">
            <v>1</v>
          </cell>
          <cell r="T1757" t="str">
            <v>NK</v>
          </cell>
          <cell r="U1757">
            <v>1</v>
          </cell>
          <cell r="V1757" t="str">
            <v>1,1</v>
          </cell>
          <cell r="X1757">
            <v>1</v>
          </cell>
          <cell r="Y1757">
            <v>1</v>
          </cell>
          <cell r="Z1757">
            <v>1</v>
          </cell>
          <cell r="AA1757" t="str">
            <v>1970-1979</v>
          </cell>
          <cell r="AB1757" t="str">
            <v>terrestrial</v>
          </cell>
          <cell r="AD1757" t="str">
            <v>unknown</v>
          </cell>
          <cell r="AE1757" t="str">
            <v>yes</v>
          </cell>
          <cell r="AF1757" t="str">
            <v>unknown</v>
          </cell>
          <cell r="AG1757" t="str">
            <v>1970-1979</v>
          </cell>
          <cell r="AH1757" t="str">
            <v>Op Søndre Land</v>
          </cell>
          <cell r="AI1757">
            <v>5</v>
          </cell>
          <cell r="AJ1757" t="str">
            <v>V</v>
          </cell>
          <cell r="AL1757">
            <v>1</v>
          </cell>
          <cell r="AM1757" t="str">
            <v>importDirect</v>
          </cell>
          <cell r="AN1757">
            <v>1</v>
          </cell>
          <cell r="AO1757" t="str">
            <v>introductionEscaped</v>
          </cell>
          <cell r="AP1757" t="str">
            <v>Op,Va</v>
          </cell>
          <cell r="AQ1757">
            <v>8</v>
          </cell>
          <cell r="AR1757">
            <v>4</v>
          </cell>
          <cell r="AS1757">
            <v>32</v>
          </cell>
          <cell r="AT1757">
            <v>1</v>
          </cell>
          <cell r="AU1757">
            <v>32</v>
          </cell>
          <cell r="AV1757">
            <v>100</v>
          </cell>
          <cell r="AW1757" t="str">
            <v>Ingen kjent effekt</v>
          </cell>
          <cell r="AX1757" t="str">
            <v>Ingen kjent effekt</v>
          </cell>
          <cell r="BC1757" t="str">
            <v>Ingen kjent effekt</v>
          </cell>
          <cell r="BD1757" t="str">
            <v>Ingen kjent effekt</v>
          </cell>
          <cell r="BE1757" t="str">
            <v>no</v>
          </cell>
          <cell r="BF1757" t="str">
            <v>no</v>
          </cell>
          <cell r="BK1757" t="str">
            <v>temperate_nemoral:Europe,Asia|subtropic_mediterranean:Europe</v>
          </cell>
          <cell r="BM1757" t="str">
            <v>temperate_nemoral:Europe,Asia|subtropic_mediterranean:Europe</v>
          </cell>
          <cell r="BO1757">
            <v>1</v>
          </cell>
          <cell r="BR1757" t="str">
            <v>RedListCategoryLevel</v>
          </cell>
          <cell r="BT1757">
            <v>1</v>
          </cell>
          <cell r="BW1757" t="str">
            <v>SpreadYearlyIncreaseCalculatedExpansionSpeed</v>
          </cell>
          <cell r="BX1757">
            <v>0</v>
          </cell>
          <cell r="BY1757">
            <v>1</v>
          </cell>
          <cell r="CB1757" t="str">
            <v>T35,T40</v>
          </cell>
          <cell r="CC1757">
            <v>1</v>
          </cell>
          <cell r="CH1757">
            <v>1</v>
          </cell>
          <cell r="CM1757">
            <v>1</v>
          </cell>
          <cell r="CQ1757">
            <v>1</v>
          </cell>
          <cell r="CU1757">
            <v>1</v>
          </cell>
          <cell r="CX1757">
            <v>0</v>
          </cell>
          <cell r="CY1757">
            <v>1</v>
          </cell>
          <cell r="DB1757">
            <v>0</v>
          </cell>
          <cell r="DC1757" t="str">
            <v>Bergasters &lt;em&gt;Aster amellus &lt;/em&gt;er en flerårig fjellplante fra Mellom-Europa og Vest-Russland. Den har frøreproduksjon og dyrkes litt i hager. Den har potensial for reproduksjon og spredning i Norge, men dette er ikke realisert foreløpig.</v>
          </cell>
          <cell r="DD1757" t="str">
            <v>&lt;p&gt;De eneste funnene er som en liten bestand på en veikant i Op Søndre Land på 1970-tallet og en tilsvarende bestand i en grusete garasjeoppkjørsel i VA Kristiansand i 2006. Materialet fra Søndre Land er forsvunnet i samlingene (Oslo) og burde kontrolleres for identitet.&lt;/p&gt;</v>
          </cell>
          <cell r="DE1757" t="str">
            <v>Arten er innført som hageplante, trolig spredt ut ved utkast (Søndre Land) og frø (Kristiansand).</v>
          </cell>
          <cell r="DF1757" t="str">
            <v>Invasjonspotensialet er lite, med minste skår på både median levetid og ekspansjonshastighet.</v>
          </cell>
          <cell r="DG1757" t="str">
            <v>Ingen kjent negativ økologisk effekt er knyttet til arten.</v>
          </cell>
          <cell r="DH1757" t="str">
            <v>&lt;p&gt;Bergasters vurderes til ingen kjent økologisk risiko. Arten har trolig ikke stabil forekomst i Norge, men kunne tenkes å få det (med frøreproduksjon).&lt;/p&gt;</v>
          </cell>
          <cell r="DI1757">
            <v>0</v>
          </cell>
        </row>
        <row r="1758">
          <cell r="B1758" t="str">
            <v>Primula auricula</v>
          </cell>
          <cell r="C1758" t="str">
            <v>L.</v>
          </cell>
          <cell r="D1758" t="str">
            <v>aurikkel</v>
          </cell>
          <cell r="E1758">
            <v>61831</v>
          </cell>
          <cell r="F1758">
            <v>101871</v>
          </cell>
          <cell r="G1758" t="str">
            <v>ExpertGroups/Karplanter/N</v>
          </cell>
          <cell r="H1758" t="str">
            <v>Karplanter</v>
          </cell>
          <cell r="I1758" t="str">
            <v>Karplanter</v>
          </cell>
          <cell r="J1758" t="str">
            <v>AlienSpecie</v>
          </cell>
          <cell r="N1758">
            <v>1</v>
          </cell>
          <cell r="Q1758">
            <v>1</v>
          </cell>
          <cell r="T1758" t="str">
            <v>NK</v>
          </cell>
          <cell r="U1758">
            <v>1</v>
          </cell>
          <cell r="V1758" t="str">
            <v>1,1</v>
          </cell>
          <cell r="AA1758" t="str">
            <v>ca 1900</v>
          </cell>
          <cell r="AB1758" t="str">
            <v>terrestrial</v>
          </cell>
          <cell r="AD1758" t="str">
            <v>unknown</v>
          </cell>
          <cell r="AE1758" t="str">
            <v>no</v>
          </cell>
          <cell r="AF1758" t="str">
            <v>unknown</v>
          </cell>
          <cell r="AG1758">
            <v>2016</v>
          </cell>
          <cell r="AH1758" t="str">
            <v>MR Ørskog</v>
          </cell>
          <cell r="AI1758">
            <v>5</v>
          </cell>
          <cell r="AJ1758" t="str">
            <v>V</v>
          </cell>
          <cell r="AL1758">
            <v>2</v>
          </cell>
          <cell r="AM1758" t="str">
            <v>importDirect</v>
          </cell>
          <cell r="AN1758">
            <v>3</v>
          </cell>
          <cell r="AO1758" t="str">
            <v>introductionEscaped</v>
          </cell>
          <cell r="AP1758" t="str">
            <v>Mr,Tr</v>
          </cell>
          <cell r="AQ1758">
            <v>8</v>
          </cell>
          <cell r="AR1758">
            <v>4</v>
          </cell>
          <cell r="AS1758">
            <v>32</v>
          </cell>
          <cell r="AT1758">
            <v>1</v>
          </cell>
          <cell r="AU1758">
            <v>32</v>
          </cell>
          <cell r="AV1758">
            <v>100</v>
          </cell>
          <cell r="AW1758" t="str">
            <v>Ingen kjent effekt</v>
          </cell>
          <cell r="AX1758" t="str">
            <v>Ingen kjent effekt</v>
          </cell>
          <cell r="BC1758" t="str">
            <v>Ingen kjent effekt</v>
          </cell>
          <cell r="BD1758" t="str">
            <v>Ingen kjent effekt</v>
          </cell>
          <cell r="BE1758" t="str">
            <v>no</v>
          </cell>
          <cell r="BF1758" t="str">
            <v>no</v>
          </cell>
          <cell r="BK1758" t="str">
            <v>temperate_nemoral:Europe|subtropic_mediterranean:Europe</v>
          </cell>
          <cell r="BM1758" t="str">
            <v>temperate_nemoral:Europe|subtropic_mediterranean:Europe</v>
          </cell>
          <cell r="BO1758">
            <v>1</v>
          </cell>
          <cell r="BP1758" t="str">
            <v>X</v>
          </cell>
          <cell r="BR1758" t="str">
            <v>RedListCategoryLevel</v>
          </cell>
          <cell r="BT1758">
            <v>1</v>
          </cell>
          <cell r="BW1758" t="str">
            <v>SpreadYearlyIncreaseCalculatedExpansionSpeed</v>
          </cell>
          <cell r="BX1758">
            <v>4.99</v>
          </cell>
          <cell r="BY1758">
            <v>1</v>
          </cell>
          <cell r="CB1758" t="str">
            <v>T35,T43-C-1</v>
          </cell>
          <cell r="CC1758">
            <v>1</v>
          </cell>
          <cell r="CH1758">
            <v>1</v>
          </cell>
          <cell r="CM1758">
            <v>1</v>
          </cell>
          <cell r="CQ1758">
            <v>1</v>
          </cell>
          <cell r="CU1758">
            <v>1</v>
          </cell>
          <cell r="CX1758">
            <v>0</v>
          </cell>
          <cell r="CY1758">
            <v>1</v>
          </cell>
          <cell r="DB1758">
            <v>0</v>
          </cell>
          <cell r="DC1758" t="str">
            <v>Aurikkel &lt;em&gt;Primula auricula&lt;/em&gt; og hybrider der aurikkel inngår er gamle hageplanter som nå har begynt å bli populære igjen. I utgangspunktet fant man disse i "oldemorshager" og på gravsteder.</v>
          </cell>
          <cell r="DD1758" t="str">
            <v>Utafor hager er aurikkel bare dokumentert fra tre funn: Te Kragerø: Staubo ca 1900 (som &lt;em&gt;P. auricula &lt;/em&gt;x &lt;em&gt;hirsuta&lt;/em&gt;), Tr Tromsø: Skjelnan 2003 og MR Ørskog: ved kirka 2016. De to første er trolig fra hageutkast, den fra Ørskog innrapporteres som i spredning, men det er usikkert hva dette innebærer.</v>
          </cell>
          <cell r="DE1758" t="str">
            <v>Dette er en gruppe med hybrider som er svært foredlet og det er usikkert i hvilken grad disse produserer frø. Selve arten aurikkel kan muligens spres med frø. Arten eller hybridgruppen har trolig ikke noe stort potensial for spredning i norsk natur.</v>
          </cell>
          <cell r="DF1758" t="str">
            <v>Arten har et lite invasjonspotensial, med minste skår på både median levetid og ekspansjonshastighet.</v>
          </cell>
          <cell r="DG1758" t="str">
            <v>Aurikkel med hybrider har ingen kjent negativ økologisk effekt.</v>
          </cell>
          <cell r="DH1758" t="str">
            <v>Aurikkel med hybrider medfører derfor ingen kjent økologisk risiko. Ved forrige vurderingsrunde i 2012 ble ikke arten realitetsvurdert da det ble antatt at den ikke hadde noe potensiale: nyfunn fra 2016 gjør at vi denne gangen vurderer den selv om konklusjonen langt på vei er den samme.</v>
          </cell>
          <cell r="DI1758">
            <v>0</v>
          </cell>
        </row>
        <row r="1759">
          <cell r="B1759" t="str">
            <v>Mentha ×smithiana</v>
          </cell>
          <cell r="C1759" t="str">
            <v>R.A.Graham</v>
          </cell>
          <cell r="D1759" t="str">
            <v>tannmynte</v>
          </cell>
          <cell r="E1759">
            <v>134458</v>
          </cell>
          <cell r="F1759">
            <v>102337</v>
          </cell>
          <cell r="G1759" t="str">
            <v>ExpertGroups/Karplanter/N</v>
          </cell>
          <cell r="H1759" t="str">
            <v>Karplanter</v>
          </cell>
          <cell r="I1759" t="str">
            <v>Karplanter</v>
          </cell>
          <cell r="J1759" t="str">
            <v>AlienSpecie</v>
          </cell>
          <cell r="N1759">
            <v>1</v>
          </cell>
          <cell r="Q1759">
            <v>1</v>
          </cell>
          <cell r="T1759" t="str">
            <v>NK</v>
          </cell>
          <cell r="U1759">
            <v>1</v>
          </cell>
          <cell r="V1759" t="str">
            <v>1,1</v>
          </cell>
          <cell r="X1759">
            <v>1</v>
          </cell>
          <cell r="Y1759">
            <v>1</v>
          </cell>
          <cell r="Z1759">
            <v>1</v>
          </cell>
          <cell r="AA1759">
            <v>2007</v>
          </cell>
          <cell r="AB1759" t="str">
            <v>terrestrial</v>
          </cell>
          <cell r="AD1759" t="str">
            <v>unknown</v>
          </cell>
          <cell r="AE1759" t="str">
            <v>yes</v>
          </cell>
          <cell r="AF1759" t="str">
            <v>unknown</v>
          </cell>
          <cell r="AG1759">
            <v>2007</v>
          </cell>
          <cell r="AH1759" t="str">
            <v>Oslo Geitmyra skolehager</v>
          </cell>
          <cell r="AI1759">
            <v>10</v>
          </cell>
          <cell r="AL1759">
            <v>1</v>
          </cell>
          <cell r="AM1759" t="str">
            <v>importDirect</v>
          </cell>
          <cell r="AN1759">
            <v>2</v>
          </cell>
          <cell r="AO1759" t="str">
            <v>introductionEscaped</v>
          </cell>
          <cell r="AP1759" t="str">
            <v>OsA</v>
          </cell>
          <cell r="AQ1759">
            <v>8</v>
          </cell>
          <cell r="AR1759">
            <v>4</v>
          </cell>
          <cell r="AS1759">
            <v>32</v>
          </cell>
          <cell r="AT1759">
            <v>1</v>
          </cell>
          <cell r="AU1759">
            <v>64</v>
          </cell>
          <cell r="AV1759">
            <v>100</v>
          </cell>
          <cell r="AW1759" t="str">
            <v>Ingen kjent effekt</v>
          </cell>
          <cell r="AX1759" t="str">
            <v>Ingen kjent effekt</v>
          </cell>
          <cell r="BC1759" t="str">
            <v>Ingen kjent effekt</v>
          </cell>
          <cell r="BD1759" t="str">
            <v>Ingen kjent effekt</v>
          </cell>
          <cell r="BE1759" t="str">
            <v>no</v>
          </cell>
          <cell r="BF1759" t="str">
            <v>no</v>
          </cell>
          <cell r="BK1759" t="str">
            <v>unknown:Europe</v>
          </cell>
          <cell r="BM1759" t="str">
            <v>temperate_nemoral:Europe</v>
          </cell>
          <cell r="BO1759">
            <v>2</v>
          </cell>
          <cell r="BQ1759" t="str">
            <v>X</v>
          </cell>
          <cell r="BR1759" t="str">
            <v>RedListCategoryLevel</v>
          </cell>
          <cell r="BT1759">
            <v>1</v>
          </cell>
          <cell r="BW1759" t="str">
            <v>SpreadYearlyIncreaseCalculatedExpansionSpeed</v>
          </cell>
          <cell r="BX1759">
            <v>0</v>
          </cell>
          <cell r="BY1759">
            <v>1</v>
          </cell>
          <cell r="CB1759" t="str">
            <v>T37-C-3</v>
          </cell>
          <cell r="CC1759">
            <v>1</v>
          </cell>
          <cell r="CH1759">
            <v>1</v>
          </cell>
          <cell r="CM1759">
            <v>1</v>
          </cell>
          <cell r="CQ1759">
            <v>1</v>
          </cell>
          <cell r="CU1759">
            <v>1</v>
          </cell>
          <cell r="CX1759">
            <v>0</v>
          </cell>
          <cell r="CY1759">
            <v>1</v>
          </cell>
          <cell r="DB1759">
            <v>0</v>
          </cell>
          <cell r="DC1759" t="str">
            <v>Tannmynte &lt;em&gt;Mentha &lt;/em&gt;x &lt;em&gt;smithiana &lt;/em&gt;er en hybridart som er antatt oppstått fra hybrider mellom tre europeiske myntearter: &lt;em&gt;M. aquatica &lt;/em&gt;x &lt;em&gt;M. arvensis &lt;/em&gt;x &lt;em&gt;M. spicata&lt;/em&gt;. Arten er en langlevd flerårig urt med klonal vekst. Den er frø- og pollensteril, så langt vi vet.</v>
          </cell>
          <cell r="DD1759" t="str">
            <v>&lt;p&gt;Foreløpig med bare to dokumenterte voksesteder i Oslo: Geitmyra skolehager 2007-2008 og Skedsmo: Bøler avfallsdeponi 2010.&lt;/p&gt;</v>
          </cell>
          <cell r="DE1759" t="str">
            <v>Den dyrkes nå i noen utstrekning som krydderurt og har begynt å dukke opp som forvillet. Arten setter ikke frø, men har effektiv klonal vekst der den blir kastet ut.</v>
          </cell>
          <cell r="DF1759" t="str">
            <v>Tannmynte har låg median levealder (med usikkerhet til begrenset) og en låg ekspansjonshastighet. Dette gir en lågt invasjonspotensial.</v>
          </cell>
          <cell r="DG1759" t="str">
            <v>Tannmynte har ingen kjent negativ økologisk risiko.</v>
          </cell>
          <cell r="DH1759" t="str">
            <v>&lt;p&gt;Tannmynte utgjør dermed ingen kjent økologisk risiko.&lt;/p&gt;&lt;p&gt;&lt;br/&gt;&lt;/p&gt;</v>
          </cell>
          <cell r="DI1759">
            <v>0</v>
          </cell>
        </row>
        <row r="1760">
          <cell r="B1760" t="str">
            <v>Rubus pedemontanus</v>
          </cell>
          <cell r="C1760" t="str">
            <v>Pinkw.</v>
          </cell>
          <cell r="D1760" t="str">
            <v>rustbjørnebær</v>
          </cell>
          <cell r="E1760">
            <v>137034</v>
          </cell>
          <cell r="F1760">
            <v>103442</v>
          </cell>
          <cell r="G1760" t="str">
            <v>ExpertGroups/Karplanter/N</v>
          </cell>
          <cell r="H1760" t="str">
            <v>Karplanter</v>
          </cell>
          <cell r="I1760" t="str">
            <v>Karplanter</v>
          </cell>
          <cell r="J1760" t="str">
            <v>AlienSpecie</v>
          </cell>
          <cell r="N1760">
            <v>2</v>
          </cell>
          <cell r="O1760" t="str">
            <v>V</v>
          </cell>
          <cell r="Q1760">
            <v>1</v>
          </cell>
          <cell r="T1760" t="str">
            <v>LO</v>
          </cell>
          <cell r="U1760">
            <v>2</v>
          </cell>
          <cell r="V1760" t="str">
            <v>2AB,1</v>
          </cell>
          <cell r="W1760" t="str">
            <v>NK</v>
          </cell>
          <cell r="X1760">
            <v>1</v>
          </cell>
          <cell r="Y1760">
            <v>1</v>
          </cell>
          <cell r="Z1760">
            <v>1</v>
          </cell>
          <cell r="AA1760">
            <v>2000</v>
          </cell>
          <cell r="AB1760" t="str">
            <v>terrestrial</v>
          </cell>
          <cell r="AD1760" t="str">
            <v>origin</v>
          </cell>
          <cell r="AE1760" t="str">
            <v>yes</v>
          </cell>
          <cell r="AF1760" t="str">
            <v>unknown</v>
          </cell>
          <cell r="AG1760">
            <v>2003</v>
          </cell>
          <cell r="AH1760" t="str">
            <v>Øf Sarpsborg: Opsund</v>
          </cell>
          <cell r="AI1760">
            <v>10</v>
          </cell>
          <cell r="AK1760" t="str">
            <v>V</v>
          </cell>
          <cell r="AN1760">
            <v>1</v>
          </cell>
          <cell r="AO1760" t="str">
            <v>introductionTransportpollution</v>
          </cell>
          <cell r="AP1760" t="str">
            <v>Øs</v>
          </cell>
          <cell r="AQ1760">
            <v>8</v>
          </cell>
          <cell r="AR1760">
            <v>4</v>
          </cell>
          <cell r="AS1760">
            <v>32</v>
          </cell>
          <cell r="AT1760">
            <v>1</v>
          </cell>
          <cell r="AU1760">
            <v>32</v>
          </cell>
          <cell r="AV1760">
            <v>80</v>
          </cell>
          <cell r="AW1760" t="str">
            <v>Ingen kjent effekt</v>
          </cell>
          <cell r="AX1760" t="str">
            <v>Ingen kjent effekt</v>
          </cell>
          <cell r="BC1760" t="str">
            <v>Ingen kjent effekt</v>
          </cell>
          <cell r="BD1760" t="str">
            <v>Ingen kjent effekt</v>
          </cell>
          <cell r="BE1760" t="str">
            <v>no</v>
          </cell>
          <cell r="BF1760" t="str">
            <v>no</v>
          </cell>
          <cell r="BG1760" t="str">
            <v>V</v>
          </cell>
          <cell r="BK1760" t="str">
            <v>temperate_nemoral:Europe</v>
          </cell>
          <cell r="BM1760" t="str">
            <v>temperate_nemoral:Europe</v>
          </cell>
          <cell r="BO1760">
            <v>2</v>
          </cell>
          <cell r="BQ1760" t="str">
            <v>X</v>
          </cell>
          <cell r="BR1760" t="str">
            <v>RedListCategoryLevel</v>
          </cell>
          <cell r="BT1760">
            <v>2</v>
          </cell>
          <cell r="BV1760" t="str">
            <v>X</v>
          </cell>
          <cell r="BW1760" t="str">
            <v>SpreadYearlyIncreaseCalculatedExpansionSpeed</v>
          </cell>
          <cell r="BX1760">
            <v>50.25</v>
          </cell>
          <cell r="BY1760">
            <v>1</v>
          </cell>
          <cell r="CB1760" t="str">
            <v>T35</v>
          </cell>
          <cell r="CC1760">
            <v>1</v>
          </cell>
          <cell r="CH1760">
            <v>1</v>
          </cell>
          <cell r="CM1760">
            <v>1</v>
          </cell>
          <cell r="CQ1760">
            <v>1</v>
          </cell>
          <cell r="CU1760">
            <v>1</v>
          </cell>
          <cell r="CX1760">
            <v>0</v>
          </cell>
          <cell r="CY1760">
            <v>1</v>
          </cell>
          <cell r="DB1760">
            <v>0</v>
          </cell>
          <cell r="DC1760" t="str">
            <v>Rustbjørnebær &lt;em&gt;Rubus pedemontanus&lt;/em&gt; er en busk naturlig utbredt i Mellom- og Vest-Europa nord til Danmark og Sør-Sverige. Den reproduserer aseksuelt med frø (agamospermi/apomiksis s.str.) og kan danne kloner gjennom vegetativ vekst. Fruktene (bjørnebær) er saftige og spres med fugl.</v>
          </cell>
          <cell r="DD1760" t="str">
            <v>&lt;p&gt;Rustbjørnebær ble først funnet på en tømmerlagringsplass på Opsund i Øf Sarpsborg. Den ble først sett i 2000 (og gjenfunnet på lokaliteten også i flere påfølgende år). Den har nylig (2016) også blitt funnet nær Brekke sluse i Øf Halden.&lt;/p&gt;</v>
          </cell>
          <cell r="DE1760" t="str">
            <v>Arten har trolig kommet med tømmer fra Vest-Europa.</v>
          </cell>
          <cell r="DF1760" t="str">
            <v>Invasjonspotensialet vurderes som begrenset, med usikkerhet til lite, i en kombinasjon av begrenset (til kort) median levetid og begrenset (til liten) ekspansjonshastighet. Arten har potensial til å etablere seg i Norge: den har asekusell frøreproduksjon, og i prinsippet er da &amp;#233:n busk nok til å etablere populasjon. Det er nærmest umulig å forutsi hvor stor grad dette eventuelt vil skje i framtida basert på disse to forekomstene. Det er foreløpig ikke noe som tyder på at den vil komme til å ekspandere noe særlig.</v>
          </cell>
          <cell r="DG1760" t="str">
            <v>Det er ingen kjente negative økologiske effekter knyttet til arten.</v>
          </cell>
          <cell r="DH1760" t="str">
            <v>Rustbjørnebær vurderes til lav økologisk risiko (usikkerhet ned til ingen kjent risiko) på grunn av begrenset invasjonspotensial sammen med ingen kjent negativ økologisk effekt.</v>
          </cell>
          <cell r="DI1760">
            <v>0</v>
          </cell>
        </row>
        <row r="1761">
          <cell r="B1761" t="str">
            <v>Spiraea trilobata</v>
          </cell>
          <cell r="C1761" t="str">
            <v>L.</v>
          </cell>
          <cell r="D1761" t="str">
            <v>sibirspirea</v>
          </cell>
          <cell r="E1761">
            <v>84881</v>
          </cell>
          <cell r="F1761">
            <v>128018</v>
          </cell>
          <cell r="G1761" t="str">
            <v>ExpertGroups/Karplanter/N</v>
          </cell>
          <cell r="H1761" t="str">
            <v>Karplanter</v>
          </cell>
          <cell r="I1761" t="str">
            <v>Karplanter</v>
          </cell>
          <cell r="J1761" t="str">
            <v>AlienSpecie</v>
          </cell>
          <cell r="N1761">
            <v>1</v>
          </cell>
          <cell r="Q1761">
            <v>1</v>
          </cell>
          <cell r="T1761" t="str">
            <v>NK</v>
          </cell>
          <cell r="U1761">
            <v>1</v>
          </cell>
          <cell r="V1761" t="str">
            <v>1,1</v>
          </cell>
          <cell r="X1761">
            <v>2</v>
          </cell>
          <cell r="Y1761">
            <v>2</v>
          </cell>
          <cell r="Z1761">
            <v>1</v>
          </cell>
          <cell r="AA1761">
            <v>2004</v>
          </cell>
          <cell r="AB1761" t="str">
            <v>terrestrial</v>
          </cell>
          <cell r="AD1761" t="str">
            <v>unknown</v>
          </cell>
          <cell r="AE1761" t="str">
            <v>yes</v>
          </cell>
          <cell r="AF1761" t="str">
            <v>unknown</v>
          </cell>
          <cell r="AG1761">
            <v>2004</v>
          </cell>
          <cell r="AH1761" t="str">
            <v>Oslo: Malmøya</v>
          </cell>
          <cell r="AI1761">
            <v>10</v>
          </cell>
          <cell r="AJ1761" t="str">
            <v>V</v>
          </cell>
          <cell r="AL1761">
            <v>1</v>
          </cell>
          <cell r="AM1761" t="str">
            <v>importDirect</v>
          </cell>
          <cell r="AN1761">
            <v>2</v>
          </cell>
          <cell r="AO1761" t="str">
            <v>introductionEscaped</v>
          </cell>
          <cell r="AP1761" t="str">
            <v>OsA</v>
          </cell>
          <cell r="AQ1761">
            <v>8</v>
          </cell>
          <cell r="AR1761">
            <v>4</v>
          </cell>
          <cell r="AS1761">
            <v>32</v>
          </cell>
          <cell r="AT1761">
            <v>1</v>
          </cell>
          <cell r="AU1761">
            <v>64</v>
          </cell>
          <cell r="AV1761">
            <v>0</v>
          </cell>
          <cell r="AW1761" t="str">
            <v>Ingen kjent effekt</v>
          </cell>
          <cell r="AX1761" t="str">
            <v>Ingen kjent effekt</v>
          </cell>
          <cell r="BC1761" t="str">
            <v>Ingen kjent effekt</v>
          </cell>
          <cell r="BD1761" t="str">
            <v>Ingen kjent effekt</v>
          </cell>
          <cell r="BE1761" t="str">
            <v>no</v>
          </cell>
          <cell r="BF1761" t="str">
            <v>no</v>
          </cell>
          <cell r="BG1761" t="str">
            <v>V</v>
          </cell>
          <cell r="BK1761" t="str">
            <v>temperate_nemoral:Asia|temperate_dry:Asia</v>
          </cell>
          <cell r="BM1761" t="str">
            <v>temperate_nemoral:Europe,Asia,NorthAndCentralAmerica|temperate_dry:Asia</v>
          </cell>
          <cell r="BO1761">
            <v>1</v>
          </cell>
          <cell r="BP1761" t="str">
            <v>X</v>
          </cell>
          <cell r="BR1761" t="str">
            <v>RedListCategoryLevel</v>
          </cell>
          <cell r="BT1761">
            <v>1</v>
          </cell>
          <cell r="BW1761" t="str">
            <v>SpreadYearlyIncreaseCalculatedExpansionSpeed</v>
          </cell>
          <cell r="BX1761">
            <v>0</v>
          </cell>
          <cell r="BY1761">
            <v>1</v>
          </cell>
          <cell r="CB1761" t="str">
            <v>T32-C-7,T32-C-17</v>
          </cell>
          <cell r="CC1761">
            <v>1</v>
          </cell>
          <cell r="CH1761">
            <v>1</v>
          </cell>
          <cell r="CM1761">
            <v>1</v>
          </cell>
          <cell r="CP1761" t="str">
            <v>Åpen grunnlendt kalkmark i boreonemoral sone</v>
          </cell>
          <cell r="CQ1761">
            <v>1</v>
          </cell>
          <cell r="CU1761">
            <v>1</v>
          </cell>
          <cell r="CX1761">
            <v>0</v>
          </cell>
          <cell r="CY1761">
            <v>1</v>
          </cell>
          <cell r="DB1761">
            <v>0</v>
          </cell>
          <cell r="DC1761" t="str">
            <v>Spirea-arten &lt;em&gt;Spiraea trilobata &lt;/em&gt;er en 0,5-1 m høy busk. Den kommer fra Sør-Sibir, Mongolia og Kina. Den formerer seg med frø og også klonalt med rotskudd.</v>
          </cell>
          <cell r="DD1761" t="str">
            <v>&lt;p&gt;&lt;em&gt;Spiraea trilobata &lt;/em&gt;er foreløpig bare funnet to steder i Oslo, på Malmøya 2004 og 2007 og på Lille Herbern 2005, 2006 og 2013, begge steder på grunnlende på kalk. På Malmøya er det allerede etablert en liten bestand.&lt;/p&gt;</v>
          </cell>
          <cell r="DE1761" t="str">
            <v>Arten markedsføres som "sibirsk spirea" med herdighet 7 innland og 6 i kystområder, men er foreløpig lite plantet i norske hager. Arten kan trolig reprodusere med frø i Norge, men det krever krysspollinering, og arten plantes så sjelden at det er lite realistisk at dette skjer. Forekomstene i naturen skyldes både frøspredning fra hager og frøformering i naturen, kanskje også hageutkast.</v>
          </cell>
          <cell r="DF1761" t="str">
            <v>Invasjonspotensialet er lite (foreløpig), med kort median levetid (men med usikkerhet oppover), og en ekspansjonshastighet tilnærmet null.</v>
          </cell>
          <cell r="DG1761" t="str">
            <v>Arten står arten på grunnlende på kalk på sine to funnsteder. Det er likevel ikke grunnlag for å anta at denne arten får noen negative økologiske effekter i norsk natur.</v>
          </cell>
          <cell r="DH1761" t="str">
            <v>&lt;p&gt;&lt;em&gt;Spiraea trilobata&lt;/em&gt; vurderes inntil videre til ingen kjent økologisk risiko. &lt;br/&gt;&lt;/p&gt;</v>
          </cell>
          <cell r="DI1761">
            <v>0</v>
          </cell>
        </row>
        <row r="1762">
          <cell r="B1762" t="str">
            <v>Thalictrum delavayi</v>
          </cell>
          <cell r="C1762" t="str">
            <v>Franch.</v>
          </cell>
          <cell r="D1762" t="str">
            <v>vingefrøstjerne</v>
          </cell>
          <cell r="E1762">
            <v>139500</v>
          </cell>
          <cell r="F1762">
            <v>103182</v>
          </cell>
          <cell r="G1762" t="str">
            <v>ExpertGroups/Karplanter/N</v>
          </cell>
          <cell r="H1762" t="str">
            <v>Karplanter</v>
          </cell>
          <cell r="I1762" t="str">
            <v>Karplanter</v>
          </cell>
          <cell r="J1762" t="str">
            <v>AlienSpecie</v>
          </cell>
          <cell r="N1762">
            <v>2</v>
          </cell>
          <cell r="Q1762">
            <v>1</v>
          </cell>
          <cell r="T1762" t="str">
            <v>LO</v>
          </cell>
          <cell r="U1762">
            <v>2</v>
          </cell>
          <cell r="V1762" t="str">
            <v>2B,1</v>
          </cell>
          <cell r="X1762">
            <v>1</v>
          </cell>
          <cell r="Y1762">
            <v>1</v>
          </cell>
          <cell r="Z1762">
            <v>1</v>
          </cell>
          <cell r="AA1762">
            <v>1994</v>
          </cell>
          <cell r="AB1762" t="str">
            <v>terrestrial</v>
          </cell>
          <cell r="AD1762" t="str">
            <v>unknown</v>
          </cell>
          <cell r="AE1762" t="str">
            <v>yes</v>
          </cell>
          <cell r="AF1762" t="str">
            <v>unknown</v>
          </cell>
          <cell r="AG1762">
            <v>1994</v>
          </cell>
          <cell r="AH1762" t="str">
            <v>SF Lærdal: Eri</v>
          </cell>
          <cell r="AI1762">
            <v>5</v>
          </cell>
          <cell r="AJ1762" t="str">
            <v>V</v>
          </cell>
          <cell r="AL1762">
            <v>1</v>
          </cell>
          <cell r="AM1762" t="str">
            <v>importDirect</v>
          </cell>
          <cell r="AN1762">
            <v>1</v>
          </cell>
          <cell r="AO1762" t="str">
            <v>introductionEscaped</v>
          </cell>
          <cell r="AP1762" t="str">
            <v>Bu,Mr</v>
          </cell>
          <cell r="AQ1762">
            <v>8</v>
          </cell>
          <cell r="AR1762">
            <v>4</v>
          </cell>
          <cell r="AS1762">
            <v>32</v>
          </cell>
          <cell r="AT1762">
            <v>1</v>
          </cell>
          <cell r="AU1762">
            <v>64</v>
          </cell>
          <cell r="AV1762">
            <v>30</v>
          </cell>
          <cell r="AW1762" t="str">
            <v>Ingen kjent effekt</v>
          </cell>
          <cell r="AX1762" t="str">
            <v>Ingen kjent effekt</v>
          </cell>
          <cell r="BC1762" t="str">
            <v>Ingen kjent effekt</v>
          </cell>
          <cell r="BD1762" t="str">
            <v>Ingen kjent effekt</v>
          </cell>
          <cell r="BE1762" t="str">
            <v>no</v>
          </cell>
          <cell r="BF1762" t="str">
            <v>no</v>
          </cell>
          <cell r="BG1762" t="str">
            <v>V</v>
          </cell>
          <cell r="BK1762" t="str">
            <v>temperate_nemoral:Asia</v>
          </cell>
          <cell r="BM1762" t="str">
            <v>temperate_nemoral:Europe,Asia,Oceania,NorthAndCentralAmerica</v>
          </cell>
          <cell r="BO1762">
            <v>1</v>
          </cell>
          <cell r="BP1762" t="str">
            <v>X</v>
          </cell>
          <cell r="BR1762" t="str">
            <v>RedListCategoryLevel</v>
          </cell>
          <cell r="BT1762">
            <v>2</v>
          </cell>
          <cell r="BW1762" t="str">
            <v>SpreadYearlyIncreaseCalculatedExpansionSpeed</v>
          </cell>
          <cell r="BX1762">
            <v>121.97</v>
          </cell>
          <cell r="BY1762">
            <v>1</v>
          </cell>
          <cell r="CB1762" t="str">
            <v>V2,T35,T42,T43</v>
          </cell>
          <cell r="CC1762">
            <v>1</v>
          </cell>
          <cell r="CH1762">
            <v>1</v>
          </cell>
          <cell r="CM1762">
            <v>1</v>
          </cell>
          <cell r="CQ1762">
            <v>1</v>
          </cell>
          <cell r="CU1762">
            <v>1</v>
          </cell>
          <cell r="CX1762">
            <v>0</v>
          </cell>
          <cell r="CY1762">
            <v>1</v>
          </cell>
          <cell r="DB1762">
            <v>0</v>
          </cell>
          <cell r="DC1762" t="str">
            <v>Vingefrøstjerne &lt;i&gt;Thalictrum delavayi &lt;/i&gt;er en middels høg, flerårig urt med frøreproduksjon. Arten kommer fra Vest-Kina og er litt dyrket som prydplante. Den forvilles tydeligvis sjelden og har liten innvirkning der den slår seg til. Ingen norske forekomster er foreløpig blitt helt stabile.</v>
          </cell>
          <cell r="DD1762" t="str">
            <v>&lt;p&gt;Vingefrøstjerne er etablert eller har i det minste vært semi-etablert minst fem steder i Norge: Bu Drammen: Hammerdammen 2013-2014, VA Flekkefjord (data mangler), Ro Hå: Sørøstsiden av Vetafjell sør for Sirevåg, i vegkant/takrørsump v/ bebyggelse" 1998, SF Lærdal: Eri, "veikant/krattskog, ikke dyrket i umiddelbar nærhet" 1994, og MR Rauma: Grøttør 2010.&lt;/p&gt;</v>
          </cell>
          <cell r="DE1762" t="str">
            <v>Arten er innført som hageplante. Fruktene (smånøttene) kan trolig spres med dyr.</v>
          </cell>
          <cell r="DF1762" t="str">
            <v>Invasjonspotensialet er begrenset, som en kombinasjon av kort (til begrenset) median levetid og begrenset ekspansjonshastighet.</v>
          </cell>
          <cell r="DG1762" t="str">
            <v>Ingen kjente negative økologiske effekter er knyttet til arten.</v>
          </cell>
          <cell r="DH1762" t="str">
            <v>&lt;p&gt;Vingefrøstjerne vurderes til låg økologisk risiko.&lt;br/&gt;&lt;/p&gt;</v>
          </cell>
          <cell r="DI1762">
            <v>0</v>
          </cell>
        </row>
        <row r="1763">
          <cell r="B1763" t="str">
            <v>Parietaria pensylvanica</v>
          </cell>
          <cell r="C1763" t="str">
            <v>Muhl. ex Willd.</v>
          </cell>
          <cell r="D1763" t="str">
            <v>amerikablidnesle</v>
          </cell>
          <cell r="E1763">
            <v>63496</v>
          </cell>
          <cell r="F1763">
            <v>103536</v>
          </cell>
          <cell r="G1763" t="str">
            <v>ExpertGroups/Karplanter/N</v>
          </cell>
          <cell r="H1763" t="str">
            <v>Karplanter</v>
          </cell>
          <cell r="I1763" t="str">
            <v>Karplanter</v>
          </cell>
          <cell r="J1763" t="str">
            <v>AlienSpecie</v>
          </cell>
          <cell r="N1763">
            <v>1</v>
          </cell>
          <cell r="P1763" t="str">
            <v>V</v>
          </cell>
          <cell r="Q1763">
            <v>1</v>
          </cell>
          <cell r="T1763" t="str">
            <v>NK</v>
          </cell>
          <cell r="U1763">
            <v>1</v>
          </cell>
          <cell r="V1763" t="str">
            <v>1,1</v>
          </cell>
          <cell r="W1763" t="str">
            <v>LO</v>
          </cell>
          <cell r="X1763">
            <v>2</v>
          </cell>
          <cell r="Y1763">
            <v>3</v>
          </cell>
          <cell r="Z1763">
            <v>1</v>
          </cell>
          <cell r="AA1763">
            <v>1981</v>
          </cell>
          <cell r="AB1763" t="str">
            <v>terrestrial</v>
          </cell>
          <cell r="AD1763" t="str">
            <v>unknown</v>
          </cell>
          <cell r="AE1763" t="str">
            <v>yes</v>
          </cell>
          <cell r="AF1763" t="str">
            <v>unknown</v>
          </cell>
          <cell r="AG1763">
            <v>1981</v>
          </cell>
          <cell r="AH1763" t="str">
            <v>Oslo: Sofienberg</v>
          </cell>
          <cell r="AI1763">
            <v>1</v>
          </cell>
          <cell r="AJ1763" t="str">
            <v>V</v>
          </cell>
          <cell r="AN1763">
            <v>3</v>
          </cell>
          <cell r="AO1763" t="str">
            <v>spreadEscaped,introductionTransportpollution</v>
          </cell>
          <cell r="AP1763" t="str">
            <v>OsA</v>
          </cell>
          <cell r="AQ1763">
            <v>8</v>
          </cell>
          <cell r="AR1763">
            <v>4</v>
          </cell>
          <cell r="AS1763">
            <v>32</v>
          </cell>
          <cell r="AT1763">
            <v>1</v>
          </cell>
          <cell r="AU1763">
            <v>64</v>
          </cell>
          <cell r="AV1763">
            <v>100</v>
          </cell>
          <cell r="AW1763" t="str">
            <v>Ingen kjent effekt</v>
          </cell>
          <cell r="AX1763" t="str">
            <v>Ingen kjent effekt</v>
          </cell>
          <cell r="BC1763" t="str">
            <v>Ingen kjent effekt</v>
          </cell>
          <cell r="BD1763" t="str">
            <v>Ingen kjent effekt</v>
          </cell>
          <cell r="BE1763" t="str">
            <v>no</v>
          </cell>
          <cell r="BF1763" t="str">
            <v>no</v>
          </cell>
          <cell r="BG1763" t="str">
            <v>V</v>
          </cell>
          <cell r="BK1763" t="str">
            <v>temperate_boreal:NorthAndCentralAmerica|temperate_nemoral:NorthAndCentralAmerica|subtropic_unspecified:NorthAndCentralAmerica</v>
          </cell>
          <cell r="BM1763" t="str">
            <v>temperate_boreal:NorthAndCentralAmerica|temperate_nemoral:Europe,NorthAndCentralAmerica|subtropic_unspecified:NorthAndCentralAmerica</v>
          </cell>
          <cell r="BO1763">
            <v>2</v>
          </cell>
          <cell r="BP1763" t="str">
            <v>X</v>
          </cell>
          <cell r="BR1763" t="str">
            <v>RedListCategoryLevel</v>
          </cell>
          <cell r="BT1763">
            <v>1</v>
          </cell>
          <cell r="BW1763" t="str">
            <v>SpreadYearlyIncreaseCalculatedExpansionSpeed</v>
          </cell>
          <cell r="BX1763">
            <v>0</v>
          </cell>
          <cell r="BY1763">
            <v>1</v>
          </cell>
          <cell r="CB1763" t="str">
            <v>T42</v>
          </cell>
          <cell r="CC1763">
            <v>1</v>
          </cell>
          <cell r="CH1763">
            <v>1</v>
          </cell>
          <cell r="CM1763">
            <v>1</v>
          </cell>
          <cell r="CQ1763">
            <v>1</v>
          </cell>
          <cell r="CU1763">
            <v>1</v>
          </cell>
          <cell r="CX1763">
            <v>0</v>
          </cell>
          <cell r="CY1763">
            <v>1</v>
          </cell>
          <cell r="DB1763">
            <v>0</v>
          </cell>
          <cell r="DC1763" t="str">
            <v>&lt;p&gt;Amerikablidnesle &lt;i&gt;Parietaria pensylvanica &lt;/i&gt;er en ettårig karplante som stammer fra Nord-Amerika. Den formerer seg effektivt med frø/frukter som henger fast med folk og dyr.&lt;/p&gt;</v>
          </cell>
          <cell r="DD1763" t="str">
            <v>&lt;p&gt;Arten ble først funnet som gateugras i Oslo: Sarsgate i 1981. Den var da trolig alt under etablering. Fra 2004 fram til 2011 (siste gang noen så etter den) er den blitt regelmessig observert som stabil i en lang rekke forhager og bakgårder mellom Sarsgata og Finnmarksgata nord for Botanisk hage på Tøyen (R. Elven pers. komm.).&lt;br/&gt;&lt;/p&gt;</v>
          </cell>
          <cell r="DE1763" t="str">
            <v>Amerikablidnesle spres med frø. Arten burde ikke kunne reprodusere effektivt i Norge på grunn av klima, men den har gjort det i snart 20 år. Frøene spres trolig ved hjelp av tråkk. Det er uvisst hvordan arten er kommet inn, men den er solid etablert i ett enkelt boligområde i Oslo i nærheten av Botanisk hage. Arten er lite eller muligens ikke dyrket i Botanisk hage, så det er usikkert om planten er introdusert den veien. Den kan også ha kommet inn med jord eller plantemateriale til Botanisk hage eller til andre steder. &lt;br/&gt;</v>
          </cell>
          <cell r="DF1763" t="str">
            <v>Invasjonspotensialet er lite, med usikkerhet til begrenset, som en kombinasjon av kort (til begrenset) median levetid og ingen ekspansjon i form av flere forekomstruter. Amerikablidnesle er knyttet til blomster- og buskrabatter. Invasjonspotensialet på ruderatmark kan bli stort, men så lenge arten holder seg til ruderatmark vil den ikke bli en trussel mot norsk natur. Den er også ellers i Europa knyttet til ruderatmark, og i Berlin er den også dokumentert fra urterik vegetasjon i et urbant skogsområde (Kowarik &amp; K&amp;#246:rner 2005).&lt;br/&gt;</v>
          </cell>
          <cell r="DG1763" t="str">
            <v>&lt;p&gt;Ingen kjent negativ økologisk effekt er knyttet til arten.&lt;/p&gt;</v>
          </cell>
          <cell r="DH1763" t="str">
            <v>Arten vurderes til ingen kjent økologisk risiko, med usikkerhet til låg risiko på grunn av invasjonspotensialet.</v>
          </cell>
          <cell r="DI1763">
            <v>1</v>
          </cell>
        </row>
        <row r="1764">
          <cell r="B1764" t="str">
            <v>Euphorbia chamaesyce</v>
          </cell>
          <cell r="C1764" t="str">
            <v>L.</v>
          </cell>
          <cell r="D1764" t="str">
            <v>dvergvortemelk</v>
          </cell>
          <cell r="E1764">
            <v>62722</v>
          </cell>
          <cell r="F1764">
            <v>102762</v>
          </cell>
          <cell r="G1764" t="str">
            <v>ExpertGroups/Karplanter/N</v>
          </cell>
          <cell r="H1764" t="str">
            <v>Karplanter</v>
          </cell>
          <cell r="I1764" t="str">
            <v>Karplanter</v>
          </cell>
          <cell r="J1764" t="str">
            <v>AlienSpecie</v>
          </cell>
          <cell r="N1764">
            <v>1</v>
          </cell>
          <cell r="Q1764">
            <v>1</v>
          </cell>
          <cell r="T1764" t="str">
            <v>NK</v>
          </cell>
          <cell r="U1764">
            <v>1</v>
          </cell>
          <cell r="V1764" t="str">
            <v>1,1</v>
          </cell>
          <cell r="X1764">
            <v>1</v>
          </cell>
          <cell r="Y1764">
            <v>1</v>
          </cell>
          <cell r="Z1764">
            <v>1</v>
          </cell>
          <cell r="AA1764">
            <v>1862</v>
          </cell>
          <cell r="AB1764" t="str">
            <v>terrestrial</v>
          </cell>
          <cell r="AD1764" t="str">
            <v>unknown</v>
          </cell>
          <cell r="AE1764" t="str">
            <v>yes</v>
          </cell>
          <cell r="AF1764" t="str">
            <v>unknown</v>
          </cell>
          <cell r="AG1764">
            <v>1862</v>
          </cell>
          <cell r="AH1764" t="str">
            <v>Oslo: Tøyen "Ugræs ... i mange Aar"</v>
          </cell>
          <cell r="AI1764">
            <v>1</v>
          </cell>
          <cell r="AJ1764" t="str">
            <v>V</v>
          </cell>
          <cell r="AN1764">
            <v>2</v>
          </cell>
          <cell r="AO1764" t="str">
            <v>introductionTransportpollution</v>
          </cell>
          <cell r="AP1764" t="str">
            <v>Ve</v>
          </cell>
          <cell r="AQ1764">
            <v>8</v>
          </cell>
          <cell r="AR1764">
            <v>3</v>
          </cell>
          <cell r="AS1764">
            <v>24</v>
          </cell>
          <cell r="AT1764">
            <v>1</v>
          </cell>
          <cell r="AU1764">
            <v>48</v>
          </cell>
          <cell r="AV1764">
            <v>100</v>
          </cell>
          <cell r="AW1764" t="str">
            <v>Ingen kjent effekt</v>
          </cell>
          <cell r="AX1764" t="str">
            <v>Ingen kjent effekt</v>
          </cell>
          <cell r="BC1764" t="str">
            <v>Ingen kjent effekt</v>
          </cell>
          <cell r="BD1764" t="str">
            <v>Ingen kjent effekt</v>
          </cell>
          <cell r="BE1764" t="str">
            <v>no</v>
          </cell>
          <cell r="BF1764" t="str">
            <v>yes</v>
          </cell>
          <cell r="BG1764" t="str">
            <v>V</v>
          </cell>
          <cell r="BK1764" t="str">
            <v>subtropic_unspecified:Asia|subtropic_mediterranean:Europe,Asia,Africa</v>
          </cell>
          <cell r="BM1764" t="str">
            <v>temperate_nemoral:Europe|subtropic_unspecified:Asia|subtropic_mediterranean:Europe,Asia,Africa</v>
          </cell>
          <cell r="BO1764">
            <v>1</v>
          </cell>
          <cell r="BR1764" t="str">
            <v>RedListCategoryLevel</v>
          </cell>
          <cell r="BT1764">
            <v>1</v>
          </cell>
          <cell r="BW1764" t="str">
            <v>SpreadYearlyIncreaseCalculatedExpansionSpeed</v>
          </cell>
          <cell r="BX1764">
            <v>40.590000000000003</v>
          </cell>
          <cell r="BY1764">
            <v>1</v>
          </cell>
          <cell r="CB1764" t="str">
            <v>T35,T42</v>
          </cell>
          <cell r="CC1764">
            <v>1</v>
          </cell>
          <cell r="CH1764">
            <v>1</v>
          </cell>
          <cell r="CM1764">
            <v>1</v>
          </cell>
          <cell r="CQ1764">
            <v>1</v>
          </cell>
          <cell r="CU1764">
            <v>1</v>
          </cell>
          <cell r="CX1764">
            <v>0</v>
          </cell>
          <cell r="CY1764">
            <v>1</v>
          </cell>
          <cell r="DB1764">
            <v>0</v>
          </cell>
          <cell r="DC1764" t="str">
            <v>Dvergvortemjølk&lt;em&gt; Euphorbia chamaesyce &lt;/em&gt;er en liten, ettårig middelhavsart som er noe for varmekrevende til å reprodusere effektivt og danne bestander i Norge ennå. Den er registrert med formering enkelte år, rundt 1860 og etter 2000, men får i beste fall semi-stabile bestander. Arten setter rikelig med frø som trolig spres med maur. Den forekommer bare på skrotemark i tilknytning til hager, beplantninger og planteutsalg.&lt;br/&gt;Artsgruppen (underslekt &lt;i&gt;Chamaesyce&lt;/i&gt;) omfatter en serie med ørsmå, krypende arter. Anders Often (NINA) har spirt opp frø som kommer med utenlandske gartnerivarer til Norge og funnet fire arter av gruppen, &lt;i&gt;E. chamaesyce&lt;/i&gt;, &lt;i&gt;E. nutans&lt;/i&gt;, &lt;i&gt;E maculata&lt;/i&gt; (amerikansk) og &lt;i&gt;E. serpens &lt;/i&gt;(amerikansk). Det er et tydelig innførselspress mot Norge, men bare &lt;i&gt;E. chamaesyce&lt;/i&gt; har foreløpig spirt opp under naturlige forhold.</v>
          </cell>
          <cell r="DD1764" t="str">
            <v>&lt;p&gt;Dvergvortemjølk&lt;em&gt; &lt;/em&gt;er angitt med reproduksjon enkelte år, bl.a. ved førstefunnet i Oslo i 1862, men også nylig i Vf Larvik 2004-2005. Ellers er den funnet i Ak Bærum i gulrotseng 1970 og i Vf Tønsberg ved gartneri 2006. Arten kan være på grensa til å etablere bestander i Norge.&lt;/p&gt;</v>
          </cell>
          <cell r="DE1764" t="str">
            <v>Arten er kommet inn med gartnerivarer og med frø (bl.a. gulrotfrø).</v>
          </cell>
          <cell r="DF1764" t="str">
            <v>Invasjonspotensialet er lite, med minste skår på både median levetid og ekspansjonshastighet. Denne arten og dens slektninger er for varmekrevende til å få noen større spredning i Norge. Uten pågående og forventete klimaendringer ville denne arten ikke bli vurdert som potensielt regelmessig reproduserende i Norge.</v>
          </cell>
          <cell r="DG1764" t="str">
            <v>Ingen kjent negativ økologisk effekt er knyttet til arten.</v>
          </cell>
          <cell r="DH1764" t="str">
            <v>&lt;p&gt;Dvergvortemjølk vurderes til ingen kjent økologisk risiko. Arten har hatt semi-stabil forekomst i Norge i kortere perioder (frøreproduksjon), men den ekspanderer neppe og utgjør ingen trussel mot noe som helst.&lt;/p&gt;</v>
          </cell>
          <cell r="DI1764">
            <v>0</v>
          </cell>
        </row>
        <row r="1765">
          <cell r="B1765" t="str">
            <v>Mauranthemum paludosum</v>
          </cell>
          <cell r="C1765" t="str">
            <v>(Poir.) Vogt &amp; Oberpr.</v>
          </cell>
          <cell r="D1765" t="str">
            <v>puslingkrage</v>
          </cell>
          <cell r="E1765">
            <v>85633</v>
          </cell>
          <cell r="F1765">
            <v>128754</v>
          </cell>
          <cell r="G1765" t="str">
            <v>ExpertGroups/Karplanter/N</v>
          </cell>
          <cell r="H1765" t="str">
            <v>Karplanter</v>
          </cell>
          <cell r="I1765" t="str">
            <v>Karplanter</v>
          </cell>
          <cell r="J1765" t="str">
            <v>AlienSpecie</v>
          </cell>
          <cell r="N1765">
            <v>1</v>
          </cell>
          <cell r="Q1765">
            <v>1</v>
          </cell>
          <cell r="T1765" t="str">
            <v>NK</v>
          </cell>
          <cell r="U1765">
            <v>1</v>
          </cell>
          <cell r="V1765" t="str">
            <v>1,1</v>
          </cell>
          <cell r="AA1765">
            <v>1994</v>
          </cell>
          <cell r="AB1765" t="str">
            <v>terrestrial</v>
          </cell>
          <cell r="AD1765" t="str">
            <v>unknown</v>
          </cell>
          <cell r="AE1765" t="str">
            <v>no</v>
          </cell>
          <cell r="AF1765" t="str">
            <v>unknown</v>
          </cell>
          <cell r="AI1765">
            <v>1</v>
          </cell>
          <cell r="AJ1765" t="str">
            <v>V</v>
          </cell>
          <cell r="AL1765">
            <v>1</v>
          </cell>
          <cell r="AM1765" t="str">
            <v>importDirect</v>
          </cell>
          <cell r="AN1765">
            <v>1</v>
          </cell>
          <cell r="AO1765" t="str">
            <v>introductionEscaped</v>
          </cell>
          <cell r="AQ1765">
            <v>8</v>
          </cell>
          <cell r="AR1765">
            <v>3</v>
          </cell>
          <cell r="AS1765">
            <v>24</v>
          </cell>
          <cell r="AT1765">
            <v>1</v>
          </cell>
          <cell r="AU1765">
            <v>48</v>
          </cell>
          <cell r="AV1765">
            <v>100</v>
          </cell>
          <cell r="AW1765" t="str">
            <v>Ingen kjent effekt</v>
          </cell>
          <cell r="AX1765" t="str">
            <v>Ingen kjent effekt</v>
          </cell>
          <cell r="BC1765" t="str">
            <v>Ingen kjent effekt</v>
          </cell>
          <cell r="BD1765" t="str">
            <v>Ingen kjent effekt</v>
          </cell>
          <cell r="BE1765" t="str">
            <v>no</v>
          </cell>
          <cell r="BF1765" t="str">
            <v>no</v>
          </cell>
          <cell r="BG1765" t="str">
            <v>V</v>
          </cell>
          <cell r="BK1765" t="str">
            <v>subtropic_mediterranean:Europe</v>
          </cell>
          <cell r="BM1765" t="str">
            <v>subtropic_mediterranean:Europe</v>
          </cell>
          <cell r="BO1765">
            <v>1</v>
          </cell>
          <cell r="BR1765" t="str">
            <v>RedListCategoryLevel</v>
          </cell>
          <cell r="BT1765">
            <v>1</v>
          </cell>
          <cell r="BW1765" t="str">
            <v>SpreadYearlyIncreaseCalculatedExpansionSpeed</v>
          </cell>
          <cell r="BX1765">
            <v>28.93</v>
          </cell>
          <cell r="BY1765">
            <v>1</v>
          </cell>
          <cell r="CB1765" t="str">
            <v>T40,T37,T35</v>
          </cell>
          <cell r="CC1765">
            <v>1</v>
          </cell>
          <cell r="CH1765">
            <v>1</v>
          </cell>
          <cell r="CM1765">
            <v>1</v>
          </cell>
          <cell r="CQ1765">
            <v>1</v>
          </cell>
          <cell r="CU1765">
            <v>1</v>
          </cell>
          <cell r="CX1765">
            <v>0</v>
          </cell>
          <cell r="CY1765">
            <v>1</v>
          </cell>
          <cell r="DB1765">
            <v>0</v>
          </cell>
          <cell r="DC1765" t="str">
            <v>Puslingkrage &lt;em&gt;Mauranthemum paludosum &lt;/em&gt;er en ettårig art fra Sørvest-Europa. Den reproduserer seksuelt med frø.</v>
          </cell>
          <cell r="DD1765" t="str">
            <v>Arten er funnet åtte ganger de siste 20-25 årene: I VA Kristiansand 1998, Mandal 1999: Ro Eigersund 2015: ST Trondheim 1994 (første funn): Tr Tromsø 2009 og Fi Porsanger 2004, Sør-Varanger 1998 (to funn). De fleste forekomstene er trolig ustabile. Den er også registrert med mye selvsåing i bed ved Ak Ås: NMBU (P.A. Pedersen, pers. komm.).</v>
          </cell>
          <cell r="DE1765" t="str">
            <v>Arten dyrkes som sommerblomst i hager og spres med utkast og frø.</v>
          </cell>
          <cell r="DF1765" t="str">
            <v>Invasjonspotensialet vurderes å være lite: både median levetid og ekspansjonshastighet skårer på laveste nivå.</v>
          </cell>
          <cell r="DG1765" t="str">
            <v>Det er ingen kjente negative økologiske effekter knyttet til arten.</v>
          </cell>
          <cell r="DH1765" t="str">
            <v>Puslingkrage vurderes til ingen kjent økologisk risiko.</v>
          </cell>
          <cell r="DI1765">
            <v>0</v>
          </cell>
        </row>
        <row r="1766">
          <cell r="B1766" t="str">
            <v>Artemisia abrotanum</v>
          </cell>
          <cell r="C1766" t="str">
            <v>L.</v>
          </cell>
          <cell r="D1766" t="str">
            <v>abrodd</v>
          </cell>
          <cell r="E1766">
            <v>130687</v>
          </cell>
          <cell r="F1766">
            <v>100432</v>
          </cell>
          <cell r="G1766" t="str">
            <v>ExpertGroups/Karplanter/N</v>
          </cell>
          <cell r="H1766" t="str">
            <v>Karplanter</v>
          </cell>
          <cell r="I1766" t="str">
            <v>Karplanter</v>
          </cell>
          <cell r="J1766" t="str">
            <v>AlienSpecie</v>
          </cell>
          <cell r="N1766">
            <v>1</v>
          </cell>
          <cell r="Q1766">
            <v>1</v>
          </cell>
          <cell r="T1766" t="str">
            <v>NK</v>
          </cell>
          <cell r="U1766">
            <v>1</v>
          </cell>
          <cell r="V1766" t="str">
            <v>1,1</v>
          </cell>
          <cell r="X1766">
            <v>1</v>
          </cell>
          <cell r="Y1766">
            <v>1</v>
          </cell>
          <cell r="Z1766">
            <v>1</v>
          </cell>
          <cell r="AA1766">
            <v>1888</v>
          </cell>
          <cell r="AB1766" t="str">
            <v>terrestrial</v>
          </cell>
          <cell r="AD1766" t="str">
            <v>unknown</v>
          </cell>
          <cell r="AE1766" t="str">
            <v>yes</v>
          </cell>
          <cell r="AF1766" t="str">
            <v>unknown</v>
          </cell>
          <cell r="AG1766">
            <v>1963</v>
          </cell>
          <cell r="AH1766" t="str">
            <v>VA Kristiansand: Randøya</v>
          </cell>
          <cell r="AI1766">
            <v>10</v>
          </cell>
          <cell r="AJ1766" t="str">
            <v>V</v>
          </cell>
          <cell r="AL1766">
            <v>2</v>
          </cell>
          <cell r="AM1766" t="str">
            <v>importDirect</v>
          </cell>
          <cell r="AN1766">
            <v>1</v>
          </cell>
          <cell r="AO1766" t="str">
            <v>introductionEscaped</v>
          </cell>
          <cell r="AQ1766">
            <v>8</v>
          </cell>
          <cell r="AR1766">
            <v>3</v>
          </cell>
          <cell r="AS1766">
            <v>24</v>
          </cell>
          <cell r="AT1766">
            <v>1</v>
          </cell>
          <cell r="AU1766">
            <v>36</v>
          </cell>
          <cell r="AV1766">
            <v>100</v>
          </cell>
          <cell r="AW1766" t="str">
            <v>Ingen kjent effekt</v>
          </cell>
          <cell r="AX1766" t="str">
            <v>Ingen kjent effekt</v>
          </cell>
          <cell r="BC1766" t="str">
            <v>Ingen kjent effekt</v>
          </cell>
          <cell r="BD1766" t="str">
            <v>Ingen kjent effekt</v>
          </cell>
          <cell r="BE1766" t="str">
            <v>no</v>
          </cell>
          <cell r="BF1766" t="str">
            <v>no</v>
          </cell>
          <cell r="BG1766" t="str">
            <v>V</v>
          </cell>
          <cell r="BK1766" t="str">
            <v>unknown:Europe,Asia</v>
          </cell>
          <cell r="BM1766" t="str">
            <v>temperate_nemoral:Europe,NorthAndCentralAmerica|temperate_dry:Europe|subtropic_unspecified:Europe|unknown:Europe,Asia</v>
          </cell>
          <cell r="BO1766">
            <v>1</v>
          </cell>
          <cell r="BR1766" t="str">
            <v>RedListCategoryLevel</v>
          </cell>
          <cell r="BT1766">
            <v>1</v>
          </cell>
          <cell r="BW1766" t="str">
            <v>SpreadYearlyIncreaseCalculatedExpansionSpeed</v>
          </cell>
          <cell r="BX1766">
            <v>0</v>
          </cell>
          <cell r="BY1766">
            <v>1</v>
          </cell>
          <cell r="CB1766" t="str">
            <v>T40,T41,T35</v>
          </cell>
          <cell r="CC1766">
            <v>1</v>
          </cell>
          <cell r="CH1766">
            <v>1</v>
          </cell>
          <cell r="CM1766">
            <v>1</v>
          </cell>
          <cell r="CQ1766">
            <v>1</v>
          </cell>
          <cell r="CU1766">
            <v>1</v>
          </cell>
          <cell r="CX1766">
            <v>0</v>
          </cell>
          <cell r="CY1766">
            <v>1</v>
          </cell>
          <cell r="DB1766">
            <v>0</v>
          </cell>
          <cell r="DC1766" t="str">
            <v>Abrodd &lt;em&gt;Artemisia abrotanum &lt;/em&gt;er halvbusk med frøformering, men frøformeringen synes ikke å være særlig effektiv. Den er en kulturplante, trolig med sørøst-europeisk eller vestasiatisk opphav. Abrodd er dyrket som krydderurt.</v>
          </cell>
          <cell r="DD1766" t="str">
            <v>&lt;p&gt;Abrodd har vært etablert flere steder i VA Kristiansand siden 1960-tallet, men har vist liten spredning. Tidligere funn i Ro Hå: Obrestad 1956 og senere i Øf Fredrikstad: Øra 1983, AA Lillesand: Åkerøya 2000, VA Lindesnes: Buhølen 1986 og Oslo: nord for Tøyen jbst. 1989, er ikke fulgt opp. Arten har trolig permanent bestand i Norge, men ekspanderer trolig meget langsomt, om overhode.&lt;/p&gt;</v>
          </cell>
          <cell r="DE1766" t="str">
            <v>Arten er innført som krydderplante og spredt fra dyrkning.</v>
          </cell>
          <cell r="DF1766" t="str">
            <v>Invasjonspotensialet er lite, med kort median levetid og ingen kjent ekspansjon. Kjent forekomstareal er bare på 4-8 km2.</v>
          </cell>
          <cell r="DG1766" t="str">
            <v>Ingen kjent negativ økologisk effekt er knyttet til arten.</v>
          </cell>
          <cell r="DH1766" t="str">
            <v>&lt;p&gt;Abrodd vurderes til ingen kjent økologisk risiko. Arten har trolig stabil forekomst i Norge, men trolig bare som gjenstående (uten effektiv frøreproduksjon).&lt;/p&gt;</v>
          </cell>
          <cell r="DI1766">
            <v>0</v>
          </cell>
        </row>
        <row r="1767">
          <cell r="B1767" t="str">
            <v>Clematis viticella</v>
          </cell>
          <cell r="C1767" t="str">
            <v>L.</v>
          </cell>
          <cell r="D1767" t="str">
            <v>italiaklematis</v>
          </cell>
          <cell r="E1767">
            <v>63066</v>
          </cell>
          <cell r="F1767">
            <v>103106</v>
          </cell>
          <cell r="G1767" t="str">
            <v>ExpertGroups/Karplanter/N</v>
          </cell>
          <cell r="H1767" t="str">
            <v>Karplanter</v>
          </cell>
          <cell r="I1767" t="str">
            <v>Karplanter</v>
          </cell>
          <cell r="J1767" t="str">
            <v>AlienSpecie</v>
          </cell>
          <cell r="N1767">
            <v>1</v>
          </cell>
          <cell r="Q1767">
            <v>1</v>
          </cell>
          <cell r="T1767" t="str">
            <v>NK</v>
          </cell>
          <cell r="U1767">
            <v>1</v>
          </cell>
          <cell r="V1767" t="str">
            <v>1,1</v>
          </cell>
          <cell r="X1767">
            <v>2</v>
          </cell>
          <cell r="Y1767">
            <v>3</v>
          </cell>
          <cell r="Z1767">
            <v>1</v>
          </cell>
          <cell r="AA1767">
            <v>1966</v>
          </cell>
          <cell r="AB1767" t="str">
            <v>terrestrial</v>
          </cell>
          <cell r="AD1767" t="str">
            <v>unknown</v>
          </cell>
          <cell r="AE1767" t="str">
            <v>yes</v>
          </cell>
          <cell r="AF1767" t="str">
            <v>unknown</v>
          </cell>
          <cell r="AG1767">
            <v>1966</v>
          </cell>
          <cell r="AH1767" t="str">
            <v>Oslo: Malmøya</v>
          </cell>
          <cell r="AI1767">
            <v>10</v>
          </cell>
          <cell r="AJ1767" t="str">
            <v>V</v>
          </cell>
          <cell r="AL1767">
            <v>1</v>
          </cell>
          <cell r="AM1767" t="str">
            <v>importDirect</v>
          </cell>
          <cell r="AN1767">
            <v>1</v>
          </cell>
          <cell r="AO1767" t="str">
            <v>introductionEscaped</v>
          </cell>
          <cell r="AP1767" t="str">
            <v>OsA</v>
          </cell>
          <cell r="AQ1767">
            <v>8</v>
          </cell>
          <cell r="AR1767">
            <v>3</v>
          </cell>
          <cell r="AS1767">
            <v>24</v>
          </cell>
          <cell r="AT1767">
            <v>1</v>
          </cell>
          <cell r="AU1767">
            <v>48</v>
          </cell>
          <cell r="AV1767">
            <v>0</v>
          </cell>
          <cell r="AW1767" t="str">
            <v>Ingen kjent effekt</v>
          </cell>
          <cell r="AX1767" t="str">
            <v>Ingen kjent effekt</v>
          </cell>
          <cell r="BC1767" t="str">
            <v>Ingen kjent effekt</v>
          </cell>
          <cell r="BD1767" t="str">
            <v>Ingen kjent effekt</v>
          </cell>
          <cell r="BE1767" t="str">
            <v>no</v>
          </cell>
          <cell r="BF1767" t="str">
            <v>no</v>
          </cell>
          <cell r="BG1767" t="str">
            <v>V</v>
          </cell>
          <cell r="BK1767" t="str">
            <v>temperate_nemoral:Europe,Asia|subtropic_mediterranean:Europe,Asia</v>
          </cell>
          <cell r="BM1767" t="str">
            <v>temperate_nemoral:Europe,Asia|subtropic_mediterranean:Europe,Asia</v>
          </cell>
          <cell r="BO1767">
            <v>2</v>
          </cell>
          <cell r="BR1767" t="str">
            <v>RedListCategoryLevel</v>
          </cell>
          <cell r="BT1767">
            <v>1</v>
          </cell>
          <cell r="BW1767" t="str">
            <v>SpreadYearlyIncreaseCalculatedExpansionSpeed</v>
          </cell>
          <cell r="BX1767">
            <v>13.85</v>
          </cell>
          <cell r="BY1767">
            <v>1</v>
          </cell>
          <cell r="CB1767" t="str">
            <v>T4-C-4</v>
          </cell>
          <cell r="CC1767">
            <v>1</v>
          </cell>
          <cell r="CH1767">
            <v>1</v>
          </cell>
          <cell r="CM1767">
            <v>1</v>
          </cell>
          <cell r="CQ1767">
            <v>1</v>
          </cell>
          <cell r="CU1767">
            <v>1</v>
          </cell>
          <cell r="CX1767">
            <v>0</v>
          </cell>
          <cell r="CY1767">
            <v>1</v>
          </cell>
          <cell r="DB1767">
            <v>0</v>
          </cell>
          <cell r="DC1767" t="str">
            <v>Italiaklematis &lt;i&gt;Clematis viticella &lt;/i&gt;er en langlevd klatrebusk fra Sørøst-Europa og Tyrkia. Den har frøreproduksjon, og fruktene har sveveapparat og kan spres over middels distanser (hundremeter eller kilometer). Arten er innført som prydplante, men er ikke vanlig i kultur lengre. Mer vanlig nå er mer storblomstrete hybrider som formerer seg lite eller ikke. Det er derfor trolig at spredningen ut fra hager nesten eller helt er stoppet opp, men arten er etablert på ei kalkøy i indre Oslofjord og under langsom ekspansjon (jfr. lang generasjonstid). Arten er her etablerer i sårbare naturtyper: kalkfuruskog, kalklågurtskog, og kantkratt på grunnlendt kalkmark, delvis i naturreservater.</v>
          </cell>
          <cell r="DD1767" t="str">
            <v>&lt;p&gt;Italiaklematis &lt;i&gt;v&lt;/i&gt;ar godt etablert på sørdelen av Malmøya i Oslo da den først ble funnet som forvillet i 1966. Den har holdt seg her, i småskog/krattskog, og i 2004 ble den funnet et nytt sted, nord på samme øya og 1-2 km unna.&lt;/p&gt;</v>
          </cell>
          <cell r="DE1767" t="str">
            <v>Arten er innført som hageplante og spredt ut i naturen med vindspredte frø.</v>
          </cell>
          <cell r="DF1767" t="str">
            <v>Invasjonspotensialet er lite, bed begrenset median levetid, men med meget liten ekspansjonshastighet. Arten har knapt hatt noen ekspansjon på 50 år.</v>
          </cell>
          <cell r="DG1767" t="str">
            <v>Ingen kjent negativ økologisk effekt er knyttet til arten.</v>
          </cell>
          <cell r="DH1767" t="str">
            <v>&lt;p&gt;Italiaklematis vurderes til ingen kjent økologisk risiko. Arten synes å ha et visst potensial for å etablere seg i krattskog i Sørøst-Norge, men er for varmekrevende til å bli ekspansiv. Sjøl om arten her bare etablerer seg i sårbare og til dels prioriterte naturtyper, så synes den ikke å ha noen negativ økologisk effekt, og det forventes heller ikke i framtida.&lt;/p&gt;</v>
          </cell>
          <cell r="DI1767">
            <v>0</v>
          </cell>
        </row>
        <row r="1768">
          <cell r="B1768" t="str">
            <v>Digitalis grandiflora</v>
          </cell>
          <cell r="C1768" t="str">
            <v>Mill.</v>
          </cell>
          <cell r="E1768">
            <v>117123</v>
          </cell>
          <cell r="F1768">
            <v>156424</v>
          </cell>
          <cell r="G1768" t="str">
            <v>ExpertGroups/Karplanter/N</v>
          </cell>
          <cell r="H1768" t="str">
            <v>Karplanter</v>
          </cell>
          <cell r="I1768" t="str">
            <v>Karplanter</v>
          </cell>
          <cell r="J1768" t="str">
            <v>AlienSpecie</v>
          </cell>
          <cell r="N1768">
            <v>1</v>
          </cell>
          <cell r="Q1768">
            <v>1</v>
          </cell>
          <cell r="T1768" t="str">
            <v>NK</v>
          </cell>
          <cell r="U1768">
            <v>1</v>
          </cell>
          <cell r="V1768" t="str">
            <v>1,1</v>
          </cell>
          <cell r="AA1768">
            <v>2010</v>
          </cell>
          <cell r="AB1768" t="str">
            <v>terrestrial</v>
          </cell>
          <cell r="AD1768" t="str">
            <v>unknown</v>
          </cell>
          <cell r="AE1768" t="str">
            <v>no</v>
          </cell>
          <cell r="AF1768" t="str">
            <v>unknown</v>
          </cell>
          <cell r="AG1768">
            <v>2010</v>
          </cell>
          <cell r="AH1768" t="str">
            <v>Ak Nesodden: Hellvik</v>
          </cell>
          <cell r="AI1768">
            <v>3</v>
          </cell>
          <cell r="AJ1768" t="str">
            <v>V</v>
          </cell>
          <cell r="AL1768">
            <v>1</v>
          </cell>
          <cell r="AM1768" t="str">
            <v>importDirect</v>
          </cell>
          <cell r="AN1768">
            <v>1</v>
          </cell>
          <cell r="AO1768" t="str">
            <v>introductionEscaped</v>
          </cell>
          <cell r="AP1768" t="str">
            <v>OsA</v>
          </cell>
          <cell r="AQ1768">
            <v>8</v>
          </cell>
          <cell r="AR1768">
            <v>3</v>
          </cell>
          <cell r="AS1768">
            <v>24</v>
          </cell>
          <cell r="AT1768">
            <v>1</v>
          </cell>
          <cell r="AU1768">
            <v>24</v>
          </cell>
          <cell r="AV1768">
            <v>100</v>
          </cell>
          <cell r="AW1768" t="str">
            <v>Ingen kjent effekt</v>
          </cell>
          <cell r="AX1768" t="str">
            <v>Ingen kjent effekt</v>
          </cell>
          <cell r="BC1768" t="str">
            <v>Ingen kjent effekt</v>
          </cell>
          <cell r="BD1768" t="str">
            <v>Ingen kjent effekt</v>
          </cell>
          <cell r="BE1768" t="str">
            <v>no</v>
          </cell>
          <cell r="BF1768" t="str">
            <v>no</v>
          </cell>
          <cell r="BG1768" t="str">
            <v>V</v>
          </cell>
          <cell r="BK1768" t="str">
            <v>temperate_nemoral:Europe,Asia|subtropic_mediterranean:Europe,Asia</v>
          </cell>
          <cell r="BM1768" t="str">
            <v>temperate_nemoral:Europe,Asia,NorthAndCentralAmerica|subtropic_mediterranean:Europe,Asia</v>
          </cell>
          <cell r="BO1768">
            <v>1</v>
          </cell>
          <cell r="BP1768" t="str">
            <v>X</v>
          </cell>
          <cell r="BR1768" t="str">
            <v>RedListCategoryLevel</v>
          </cell>
          <cell r="BT1768">
            <v>1</v>
          </cell>
          <cell r="BW1768" t="str">
            <v>SpreadYearlyIncreaseCalculatedExpansionSpeed</v>
          </cell>
          <cell r="BX1768">
            <v>0</v>
          </cell>
          <cell r="BY1768">
            <v>1</v>
          </cell>
          <cell r="CB1768" t="str">
            <v>T43,T40</v>
          </cell>
          <cell r="CC1768">
            <v>1</v>
          </cell>
          <cell r="CH1768">
            <v>1</v>
          </cell>
          <cell r="CM1768">
            <v>1</v>
          </cell>
          <cell r="CQ1768">
            <v>1</v>
          </cell>
          <cell r="CU1768">
            <v>1</v>
          </cell>
          <cell r="CX1768">
            <v>0</v>
          </cell>
          <cell r="CY1768">
            <v>1</v>
          </cell>
          <cell r="DB1768">
            <v>0</v>
          </cell>
          <cell r="DC1768" t="str">
            <v>Revebjølle-arten &lt;i&gt;Digitalis grandiflora&lt;/i&gt; fra Balkan og Tyrkia er en toårig til kortlevd flerårig urt med frøformering. Frøformering finner opplagt sted i Norge. Arten er bare funnet i og nær hage-miljø.</v>
          </cell>
          <cell r="DD1768" t="str">
            <v>Arten ble funnet i 2010 i/nær hage i Ak Nesodden: Hellvik og i 2017 i/nær hage i Asker: Slemmestad, begge steder er eller har arten vært dyrket. Planten er trolig etablert, men uten forventet rask ekspansjon.</v>
          </cell>
          <cell r="DE1768" t="str">
            <v>Arten er innført som hageplante og spredt ut fra hager med frø, foreløpig uten videre spredning i norsk natur.</v>
          </cell>
          <cell r="DF1768" t="str">
            <v>Invasjonspotensialet er lite, med kort (til begrenset) median levetid og ingen målbar ekspansjon.</v>
          </cell>
          <cell r="DG1768" t="str">
            <v>Ingen kjent negativ økologisk effekt er knyttet til arten.</v>
          </cell>
          <cell r="DH1768" t="str">
            <v>&lt;i&gt;Digitalis grandiflora&lt;/i&gt; vurderes til ingen kjent økologisk risiko.</v>
          </cell>
          <cell r="DI1768">
            <v>0</v>
          </cell>
        </row>
        <row r="1769">
          <cell r="B1769" t="str">
            <v>Gypsophila paniculata</v>
          </cell>
          <cell r="C1769" t="str">
            <v>L.</v>
          </cell>
          <cell r="D1769" t="str">
            <v>brudeslør</v>
          </cell>
          <cell r="E1769">
            <v>61458</v>
          </cell>
          <cell r="F1769">
            <v>101498</v>
          </cell>
          <cell r="G1769" t="str">
            <v>ExpertGroups/Karplanter/N</v>
          </cell>
          <cell r="H1769" t="str">
            <v>Karplanter</v>
          </cell>
          <cell r="I1769" t="str">
            <v>Karplanter</v>
          </cell>
          <cell r="J1769" t="str">
            <v>AlienSpecie</v>
          </cell>
          <cell r="N1769">
            <v>1</v>
          </cell>
          <cell r="P1769" t="str">
            <v>V</v>
          </cell>
          <cell r="Q1769">
            <v>1</v>
          </cell>
          <cell r="T1769" t="str">
            <v>NK</v>
          </cell>
          <cell r="U1769">
            <v>1</v>
          </cell>
          <cell r="V1769" t="str">
            <v>1,1</v>
          </cell>
          <cell r="W1769" t="str">
            <v>LO</v>
          </cell>
          <cell r="AA1769">
            <v>1920</v>
          </cell>
          <cell r="AB1769" t="str">
            <v>terrestrial</v>
          </cell>
          <cell r="AD1769" t="str">
            <v>unknown</v>
          </cell>
          <cell r="AE1769" t="str">
            <v>yes</v>
          </cell>
          <cell r="AF1769" t="str">
            <v>unknown</v>
          </cell>
          <cell r="AI1769">
            <v>5</v>
          </cell>
          <cell r="AJ1769" t="str">
            <v>V</v>
          </cell>
          <cell r="AL1769">
            <v>1</v>
          </cell>
          <cell r="AM1769" t="str">
            <v>importDirect</v>
          </cell>
          <cell r="AN1769">
            <v>1</v>
          </cell>
          <cell r="AO1769" t="str">
            <v>introductionEscaped</v>
          </cell>
          <cell r="AP1769" t="str">
            <v>He,Nt</v>
          </cell>
          <cell r="AQ1769">
            <v>8</v>
          </cell>
          <cell r="AR1769">
            <v>3</v>
          </cell>
          <cell r="AS1769">
            <v>24</v>
          </cell>
          <cell r="AT1769">
            <v>1</v>
          </cell>
          <cell r="AU1769">
            <v>36</v>
          </cell>
          <cell r="AV1769">
            <v>100</v>
          </cell>
          <cell r="AW1769" t="str">
            <v>Ingen kjent effekt</v>
          </cell>
          <cell r="AX1769" t="str">
            <v>Ingen kjent effekt</v>
          </cell>
          <cell r="BC1769" t="str">
            <v>Ingen kjent effekt</v>
          </cell>
          <cell r="BD1769" t="str">
            <v>Ingen kjent effekt</v>
          </cell>
          <cell r="BE1769" t="str">
            <v>no</v>
          </cell>
          <cell r="BF1769" t="str">
            <v>no</v>
          </cell>
          <cell r="BG1769" t="str">
            <v>V</v>
          </cell>
          <cell r="BK1769" t="str">
            <v>temperate_nemoral:Europe,Asia</v>
          </cell>
          <cell r="BM1769" t="str">
            <v>temperate_nemoral:Europe,Asia,Oceania,NorthAndCentralAmerica</v>
          </cell>
          <cell r="BO1769">
            <v>1</v>
          </cell>
          <cell r="BR1769" t="str">
            <v>RedListCategoryLevel</v>
          </cell>
          <cell r="BT1769">
            <v>1</v>
          </cell>
          <cell r="BU1769" t="str">
            <v>X</v>
          </cell>
          <cell r="BW1769" t="str">
            <v>SpreadYearlyIncreaseCalculatedExpansionSpeed</v>
          </cell>
          <cell r="BX1769">
            <v>43.51</v>
          </cell>
          <cell r="BY1769">
            <v>1</v>
          </cell>
          <cell r="CB1769" t="str">
            <v>T42,T35,T40</v>
          </cell>
          <cell r="CC1769">
            <v>1</v>
          </cell>
          <cell r="CH1769">
            <v>1</v>
          </cell>
          <cell r="CM1769">
            <v>1</v>
          </cell>
          <cell r="CQ1769">
            <v>1</v>
          </cell>
          <cell r="CU1769">
            <v>1</v>
          </cell>
          <cell r="CX1769">
            <v>0</v>
          </cell>
          <cell r="CY1769">
            <v>1</v>
          </cell>
          <cell r="DB1769">
            <v>0</v>
          </cell>
          <cell r="DC1769" t="str">
            <v>Brudeslør &lt;i&gt;Gypsophila paniculata&lt;/i&gt; er en flerårig art fra Øst-Europa og Vest-Asia (stepperegionen). Den kan være for varme- og/eller tørkekrevende til å reprodusere og danne populasjon i Norge, men den er funnet som forvillet og ugras noen ganger, antydningsvis med frøreproduksjon.</v>
          </cell>
          <cell r="DD1769" t="str">
            <v>Arten er kun dokumentert med 6 spredte forekomster i landet: I AA Tvedestrand i 1920, Ak Bærum 1936, Ak Asker 1941, Op Nordre Land 1948, He Ringsaker 2005 og NT Grong 2016. Den har neppe hatt noen langvarig opptreden på disse stedene, men er angitt som "forvillet" og "ugras" flere steder, og det antas derfor at den er i stand til å reprodusere hos oss.</v>
          </cell>
          <cell r="DE1769" t="str">
            <v>Arten har trolig forvillet seg noe fra dyrkning, men det er ikke noe som tyder på at den driver noen form for egenspredning.</v>
          </cell>
          <cell r="DF1769" t="str">
            <v>Invasjonspotensialet er lite, med usikkerhet til begrenset, som en kombinasjon av kort median levetid og liten (til begrenset) ekspansjonshastighet.</v>
          </cell>
          <cell r="DG1769" t="str">
            <v>Det er ingen kjente negative økologiske effekter knyttet til arten.</v>
          </cell>
          <cell r="DH1769" t="str">
            <v>Brudeslør vurderes til ingen kjent risiko i norsk natur, med usikkerhet til låg risiko. Det er sannsynlig at den ikke er etablert med noen selvstendig reproduserende, langvarig bestand i norsk natur ennå, og det kan godt være at den er for varme- og/eller tørkekrevende til det selv om den såvidt har greit å forville seg noen få ganger.</v>
          </cell>
          <cell r="DI1769">
            <v>0</v>
          </cell>
        </row>
        <row r="1770">
          <cell r="B1770" t="str">
            <v>Filipendula purpurea</v>
          </cell>
          <cell r="C1770" t="str">
            <v>Maxim.</v>
          </cell>
          <cell r="D1770" t="str">
            <v>purpurmjødurt</v>
          </cell>
          <cell r="E1770">
            <v>63268</v>
          </cell>
          <cell r="F1770">
            <v>103308</v>
          </cell>
          <cell r="G1770" t="str">
            <v>ExpertGroups/Karplanter/N</v>
          </cell>
          <cell r="H1770" t="str">
            <v>Karplanter</v>
          </cell>
          <cell r="I1770" t="str">
            <v>Karplanter</v>
          </cell>
          <cell r="J1770" t="str">
            <v>AlienSpecie</v>
          </cell>
          <cell r="N1770">
            <v>2</v>
          </cell>
          <cell r="O1770" t="str">
            <v>V</v>
          </cell>
          <cell r="Q1770">
            <v>1</v>
          </cell>
          <cell r="T1770" t="str">
            <v>LO</v>
          </cell>
          <cell r="U1770">
            <v>2</v>
          </cell>
          <cell r="V1770" t="str">
            <v>2B,1</v>
          </cell>
          <cell r="W1770" t="str">
            <v>NK</v>
          </cell>
          <cell r="X1770">
            <v>1</v>
          </cell>
          <cell r="Y1770">
            <v>1</v>
          </cell>
          <cell r="Z1770">
            <v>1</v>
          </cell>
          <cell r="AA1770">
            <v>1955</v>
          </cell>
          <cell r="AB1770" t="str">
            <v>terrestrial</v>
          </cell>
          <cell r="AD1770" t="str">
            <v>unknown</v>
          </cell>
          <cell r="AE1770" t="str">
            <v>yes</v>
          </cell>
          <cell r="AF1770" t="str">
            <v>unknown</v>
          </cell>
          <cell r="AI1770">
            <v>5</v>
          </cell>
          <cell r="AJ1770" t="str">
            <v>V</v>
          </cell>
          <cell r="AL1770">
            <v>1</v>
          </cell>
          <cell r="AM1770" t="str">
            <v>importDirect</v>
          </cell>
          <cell r="AN1770">
            <v>1</v>
          </cell>
          <cell r="AO1770" t="str">
            <v>introductionEscaped</v>
          </cell>
          <cell r="AP1770" t="str">
            <v>OsA,Va,Sf</v>
          </cell>
          <cell r="AQ1770">
            <v>8</v>
          </cell>
          <cell r="AR1770">
            <v>3</v>
          </cell>
          <cell r="AS1770">
            <v>24</v>
          </cell>
          <cell r="AT1770">
            <v>1</v>
          </cell>
          <cell r="AU1770">
            <v>24</v>
          </cell>
          <cell r="AV1770">
            <v>100</v>
          </cell>
          <cell r="AW1770" t="str">
            <v>Ingen kjent effekt</v>
          </cell>
          <cell r="AX1770" t="str">
            <v>Ingen kjent effekt</v>
          </cell>
          <cell r="BC1770" t="str">
            <v>Ingen kjent effekt</v>
          </cell>
          <cell r="BD1770" t="str">
            <v>Ingen kjent effekt</v>
          </cell>
          <cell r="BE1770" t="str">
            <v>no</v>
          </cell>
          <cell r="BF1770" t="str">
            <v>no</v>
          </cell>
          <cell r="BK1770" t="str">
            <v>temperate_nemoral:Asia</v>
          </cell>
          <cell r="BM1770" t="str">
            <v>temperate_nemoral:Europe,Asia</v>
          </cell>
          <cell r="BO1770">
            <v>1</v>
          </cell>
          <cell r="BR1770" t="str">
            <v>RedListCategoryLevel</v>
          </cell>
          <cell r="BT1770">
            <v>2</v>
          </cell>
          <cell r="BV1770" t="str">
            <v>X</v>
          </cell>
          <cell r="BW1770" t="str">
            <v>SpreadYearlyIncreaseCalculatedExpansionSpeed</v>
          </cell>
          <cell r="BX1770">
            <v>87.74</v>
          </cell>
          <cell r="BY1770">
            <v>1</v>
          </cell>
          <cell r="CB1770" t="str">
            <v>T43,T35,T40</v>
          </cell>
          <cell r="CC1770">
            <v>1</v>
          </cell>
          <cell r="CH1770">
            <v>1</v>
          </cell>
          <cell r="CM1770">
            <v>1</v>
          </cell>
          <cell r="CQ1770">
            <v>1</v>
          </cell>
          <cell r="CU1770">
            <v>1</v>
          </cell>
          <cell r="CX1770">
            <v>0</v>
          </cell>
          <cell r="CY1770">
            <v>1</v>
          </cell>
          <cell r="DB1770">
            <v>0</v>
          </cell>
          <cell r="DC1770" t="str">
            <v>Purpurmjødurt &lt;em&gt;Filipendula purpurea &lt;/em&gt;er en flerårig urt som kommer fra Japan. Den kan trolig frøreprodusere i Norge, men vi har ennå ikke registrert frøformering (eller annen formering).</v>
          </cell>
          <cell r="DD1770" t="str">
            <v>&lt;p&gt;Purpurmjødurt er relativt nylig tatt i bruk som hagestaude og er i økende bruk. Den er foreløpig bare funnet noen få ganger, vesentlig på Sørlandet og Vestlandet, men kan være under etablering. Den ble først funnet i Oslo: Sørbyhaugen i 1955. Neste funn lot vente på seg i 50 år og er fra SF Flora: Svortevik 2005, men flere er rapportert i Artskart. Identiteten til materialet bak disse rapportene er hverken kontrollert eller kontroll&amp;#233:rbar.&lt;/p&gt;</v>
          </cell>
          <cell r="DE1770" t="str">
            <v>Foreløpig er den trolig først og fremst funnet som gjenstående, men det er mulig at den også kan spre seg med frø.</v>
          </cell>
          <cell r="DF1770" t="str">
            <v>Invasjonspotensialet er begrenset, med usikkerhet til lite: med minste skår på median levetid og begrenset (med usikkerhet til låg) ekspansjonshastighet.</v>
          </cell>
          <cell r="DG1770" t="str">
            <v>Det er ingen kjente negative økologiske effekter knyttet til denne arten.</v>
          </cell>
          <cell r="DH1770" t="str">
            <v>&lt;p&gt;Purpurmjødurt vurderes til låg økologisk risiko, med usikkerhet til ingen risiko, som en kombinasjonen mellom et begrenset (til lite) invasjonspotensial og ingen kjente negative økologiske effekter.&lt;/p&gt;</v>
          </cell>
          <cell r="DI1770">
            <v>0</v>
          </cell>
        </row>
        <row r="1771">
          <cell r="B1771" t="str">
            <v>Lonicera korolkowii</v>
          </cell>
          <cell r="C1771" t="str">
            <v>Stapf</v>
          </cell>
          <cell r="D1771" t="str">
            <v>prydleddved</v>
          </cell>
          <cell r="E1771">
            <v>61675</v>
          </cell>
          <cell r="F1771">
            <v>101715</v>
          </cell>
          <cell r="G1771" t="str">
            <v>ExpertGroups/Karplanter/N</v>
          </cell>
          <cell r="H1771" t="str">
            <v>Karplanter</v>
          </cell>
          <cell r="I1771" t="str">
            <v>Karplanter</v>
          </cell>
          <cell r="J1771" t="str">
            <v>AlienSpecie</v>
          </cell>
          <cell r="N1771">
            <v>1</v>
          </cell>
          <cell r="P1771" t="str">
            <v>V</v>
          </cell>
          <cell r="Q1771">
            <v>1</v>
          </cell>
          <cell r="T1771" t="str">
            <v>NK</v>
          </cell>
          <cell r="U1771">
            <v>1</v>
          </cell>
          <cell r="V1771" t="str">
            <v>1,1</v>
          </cell>
          <cell r="W1771" t="str">
            <v>LO</v>
          </cell>
          <cell r="X1771">
            <v>1</v>
          </cell>
          <cell r="Y1771">
            <v>1</v>
          </cell>
          <cell r="Z1771">
            <v>1</v>
          </cell>
          <cell r="AA1771">
            <v>1990</v>
          </cell>
          <cell r="AB1771" t="str">
            <v>terrestrial</v>
          </cell>
          <cell r="AD1771" t="str">
            <v>unknown</v>
          </cell>
          <cell r="AE1771" t="str">
            <v>yes</v>
          </cell>
          <cell r="AF1771" t="str">
            <v>unknown</v>
          </cell>
          <cell r="AG1771">
            <v>1994</v>
          </cell>
          <cell r="AH1771" t="str">
            <v>Ak Ås: Nordskogen</v>
          </cell>
          <cell r="AI1771">
            <v>15</v>
          </cell>
          <cell r="AJ1771" t="str">
            <v>V</v>
          </cell>
          <cell r="AL1771">
            <v>1</v>
          </cell>
          <cell r="AM1771" t="str">
            <v>importDirect</v>
          </cell>
          <cell r="AN1771">
            <v>2</v>
          </cell>
          <cell r="AO1771" t="str">
            <v>introductionEscaped</v>
          </cell>
          <cell r="AP1771" t="str">
            <v>OsA</v>
          </cell>
          <cell r="AQ1771">
            <v>8</v>
          </cell>
          <cell r="AR1771">
            <v>3</v>
          </cell>
          <cell r="AS1771">
            <v>24</v>
          </cell>
          <cell r="AT1771">
            <v>1</v>
          </cell>
          <cell r="AU1771">
            <v>48</v>
          </cell>
          <cell r="AV1771">
            <v>50</v>
          </cell>
          <cell r="AW1771" t="str">
            <v>Ingen kjent effekt</v>
          </cell>
          <cell r="AX1771" t="str">
            <v>Ingen kjent effekt</v>
          </cell>
          <cell r="BC1771" t="str">
            <v>Ingen kjent effekt</v>
          </cell>
          <cell r="BD1771" t="str">
            <v>Ingen kjent effekt</v>
          </cell>
          <cell r="BE1771" t="str">
            <v>no</v>
          </cell>
          <cell r="BF1771" t="str">
            <v>no</v>
          </cell>
          <cell r="BK1771" t="str">
            <v>temperate_nemoral:Asia</v>
          </cell>
          <cell r="BM1771" t="str">
            <v>temperate_nemoral:Europe,Asia</v>
          </cell>
          <cell r="BO1771">
            <v>2</v>
          </cell>
          <cell r="BQ1771" t="str">
            <v>X</v>
          </cell>
          <cell r="BR1771" t="str">
            <v>RedListCategoryLevel</v>
          </cell>
          <cell r="BT1771">
            <v>1</v>
          </cell>
          <cell r="BU1771" t="str">
            <v>X</v>
          </cell>
          <cell r="BW1771" t="str">
            <v>SpreadYearlyIncreaseCalculatedExpansionSpeed</v>
          </cell>
          <cell r="BX1771">
            <v>0</v>
          </cell>
          <cell r="BY1771">
            <v>1</v>
          </cell>
          <cell r="CB1771" t="str">
            <v>T4</v>
          </cell>
          <cell r="CC1771">
            <v>1</v>
          </cell>
          <cell r="CH1771">
            <v>1</v>
          </cell>
          <cell r="CM1771">
            <v>1</v>
          </cell>
          <cell r="CQ1771">
            <v>1</v>
          </cell>
          <cell r="CU1771">
            <v>1</v>
          </cell>
          <cell r="CX1771">
            <v>0</v>
          </cell>
          <cell r="CY1771">
            <v>1</v>
          </cell>
          <cell r="DB1771">
            <v>0</v>
          </cell>
          <cell r="DC1771" t="str">
            <v>Prydleddved &lt;em&gt;Lonicera korolkowii &lt;/em&gt;kommer fra Vest- og Sentral-Asia. Den er dyrket som prydbusk, men i lite omfang og bare i nyere tid. Arten har frøreproduksjon og setter saftige bær som kan spres med fugl. Den viser tegn til frøreproduksjon i Norge gjennom et par forvillinger, men er trolig bare i starten av en ekspansjon.</v>
          </cell>
          <cell r="DD1771" t="str">
            <v>&lt;p&gt;Prydleddved er foreløpig bare funnet forvillet i Nordskogen nær universitetet i Ak Ås (1994 og 2001) og i Oslo: Vestgrensa nær Sogn hagekoloni (1994). &lt;/p&gt;</v>
          </cell>
          <cell r="DE1771" t="str">
            <v>Arten sprer seg fra dyrkning i hager gjennom fuglespredte bærfrukter.</v>
          </cell>
          <cell r="DF1771" t="str">
            <v>Basert på de to funnene vi har i norsk natur så langt har arten kun et lite invasjonspotensial, med usikkerhet opp til begrenset (pga. usikkerhet omkring både median levetid og ekspansjonshastighet).</v>
          </cell>
          <cell r="DG1771" t="str">
            <v>Det er ingen kjente negative økologiske effekter knyttet til denne arten, og vi har heller ingen dokumentasjon som tyder på at den er problematisk i naboland.</v>
          </cell>
          <cell r="DH1771" t="str">
            <v>&lt;p&gt;Prydleddved vurderes til å ha ingen kjent risiko i norsk natur, med usikkerhet til låg risiko, på grunn av kombinasjonen mellom et lite (til begrenset) invasjonspotensial og ingen kjente negative økologiske effekter.&lt;/p&gt;</v>
          </cell>
          <cell r="DI1771">
            <v>0</v>
          </cell>
        </row>
        <row r="1772">
          <cell r="B1772" t="str">
            <v>Lonicera ligustrina yunnanensis</v>
          </cell>
          <cell r="C1772" t="str">
            <v>(Franch.) P.S.Hsu &amp; H.J.Wang</v>
          </cell>
          <cell r="D1772" t="str">
            <v>myrteleddved</v>
          </cell>
          <cell r="E1772">
            <v>144134</v>
          </cell>
          <cell r="F1772">
            <v>127962</v>
          </cell>
          <cell r="G1772" t="str">
            <v>ExpertGroups/Karplanter/N</v>
          </cell>
          <cell r="H1772" t="str">
            <v>Karplanter</v>
          </cell>
          <cell r="I1772" t="str">
            <v>Karplanter</v>
          </cell>
          <cell r="J1772" t="str">
            <v>AlienSpecie</v>
          </cell>
          <cell r="N1772">
            <v>2</v>
          </cell>
          <cell r="O1772" t="str">
            <v>V</v>
          </cell>
          <cell r="Q1772">
            <v>1</v>
          </cell>
          <cell r="T1772" t="str">
            <v>LO</v>
          </cell>
          <cell r="U1772">
            <v>2</v>
          </cell>
          <cell r="V1772" t="str">
            <v>2AB,1</v>
          </cell>
          <cell r="W1772" t="str">
            <v>NK</v>
          </cell>
          <cell r="AA1772">
            <v>2002</v>
          </cell>
          <cell r="AB1772" t="str">
            <v>terrestrial</v>
          </cell>
          <cell r="AD1772" t="str">
            <v>unknown</v>
          </cell>
          <cell r="AE1772" t="str">
            <v>no</v>
          </cell>
          <cell r="AF1772" t="str">
            <v>unknown</v>
          </cell>
          <cell r="AG1772">
            <v>2011</v>
          </cell>
          <cell r="AH1772" t="str">
            <v>Ro Rennesøy: NV-siden av Vikefjell</v>
          </cell>
          <cell r="AI1772">
            <v>15</v>
          </cell>
          <cell r="AJ1772" t="str">
            <v>V</v>
          </cell>
          <cell r="AL1772">
            <v>1</v>
          </cell>
          <cell r="AM1772" t="str">
            <v>importDirect</v>
          </cell>
          <cell r="AN1772">
            <v>2</v>
          </cell>
          <cell r="AO1772" t="str">
            <v>introductionReleased,introductionEscaped</v>
          </cell>
          <cell r="AP1772" t="str">
            <v>OsA,Ro</v>
          </cell>
          <cell r="AQ1772">
            <v>8</v>
          </cell>
          <cell r="AR1772">
            <v>3</v>
          </cell>
          <cell r="AS1772">
            <v>24</v>
          </cell>
          <cell r="AT1772">
            <v>1</v>
          </cell>
          <cell r="AU1772">
            <v>48</v>
          </cell>
          <cell r="AV1772">
            <v>50</v>
          </cell>
          <cell r="AW1772" t="str">
            <v>Ingen kjent effekt</v>
          </cell>
          <cell r="AX1772" t="str">
            <v>Ingen kjent effekt</v>
          </cell>
          <cell r="BC1772" t="str">
            <v>Ingen kjent effekt</v>
          </cell>
          <cell r="BD1772" t="str">
            <v>Ingen kjent effekt</v>
          </cell>
          <cell r="BE1772" t="str">
            <v>no</v>
          </cell>
          <cell r="BF1772" t="str">
            <v>no</v>
          </cell>
          <cell r="BG1772" t="str">
            <v>V</v>
          </cell>
          <cell r="BK1772" t="str">
            <v>temperate_nemoral:Asia</v>
          </cell>
          <cell r="BM1772" t="str">
            <v>temperate_nemoral:Europe,Asia,Oceania</v>
          </cell>
          <cell r="BO1772">
            <v>2</v>
          </cell>
          <cell r="BQ1772" t="str">
            <v>X</v>
          </cell>
          <cell r="BR1772" t="str">
            <v>RedListCategoryLevel</v>
          </cell>
          <cell r="BT1772">
            <v>2</v>
          </cell>
          <cell r="BV1772" t="str">
            <v>X</v>
          </cell>
          <cell r="BW1772" t="str">
            <v>SpreadYearlyIncreaseCalculatedExpansionSpeed</v>
          </cell>
          <cell r="BX1772">
            <v>58.18</v>
          </cell>
          <cell r="BY1772">
            <v>1</v>
          </cell>
          <cell r="CB1772" t="str">
            <v>T40,T16</v>
          </cell>
          <cell r="CC1772">
            <v>1</v>
          </cell>
          <cell r="CH1772">
            <v>1</v>
          </cell>
          <cell r="CM1772">
            <v>1</v>
          </cell>
          <cell r="CQ1772">
            <v>1</v>
          </cell>
          <cell r="CU1772">
            <v>1</v>
          </cell>
          <cell r="CX1772">
            <v>0</v>
          </cell>
          <cell r="CY1772">
            <v>1</v>
          </cell>
          <cell r="DB1772">
            <v>0</v>
          </cell>
          <cell r="DC1772" t="str">
            <v>Myrteleddved &lt;i&gt;Lonicera ligustrina&lt;/i&gt; subsp. &lt;i&gt;yunnanensis &lt;/i&gt;(tidligere &lt;i&gt;L. nitida&lt;/i&gt;) er en busk som kommer fra sentrale Kina, Bhutan, India og Nepal. Den har seksuell frøreproduksjon. Fruktene er saftige bær som spres med fugl.</v>
          </cell>
          <cell r="DD1772" t="str">
            <v>Planten er funnet kun to steder i Norge: Det ene i Ak Asker: Sem 2002 og 2008 er trolig gjenstående etter Stefan Muraks forsøk med honningplanter på 1960-tallet. Det andre fra Ro Rennesøy: Vikevåg - Vikefjell 2010 2011 (to ulike steder, samme forekomstrute) er frøforvillet fra dyrkning.</v>
          </cell>
          <cell r="DE1772" t="str">
            <v>Arten spres trolig fra dyrkning ved hjelp av fugl som tiltrekkes av bærene.</v>
          </cell>
          <cell r="DF1772" t="str">
            <v>Invasjonspotensialet er begrenset, med usikkerhet til lite, som en kombinasjon av begrenset (til kort) median levetid og begrenset (til liten) ekspansjonshastighet. Planten har så langt bare to forekomster i Norge, hvorav den ene skyldes utsetting av planter til honningforsøk, men kan være noe oversett. Det er mulig at planten er for varmekrevende til å gjøre noe særlig ut av seg i landet, men den er angitt fra Belgia som "A much increasing and common escape from cultivation..." (Manual of the Alien Plants of Belgium). Den synes å ha blitt ganske ekspansiv i Vest-Europa nord til Skottland og har nok potensial i Sørvest-Norge.</v>
          </cell>
          <cell r="DG1772" t="str">
            <v>Det er ingen kjente negative økologiske effekter knyttet til denne planten foreløpig.</v>
          </cell>
          <cell r="DH1772" t="str">
            <v>Planten vurderes å ha lav risiko i norsk natur, med usikkerhet til ingen risiko på grunn av kombinasjonen mellom et begrenset/lågt invasjonspotensial og ingen kjente negative økologiske effekter.</v>
          </cell>
          <cell r="DI1772">
            <v>1</v>
          </cell>
        </row>
        <row r="1773">
          <cell r="B1773" t="str">
            <v>Luzula nivea</v>
          </cell>
          <cell r="C1773" t="str">
            <v>(L.) DC.</v>
          </cell>
          <cell r="D1773" t="str">
            <v>sølvfrytle</v>
          </cell>
          <cell r="E1773">
            <v>134280</v>
          </cell>
          <cell r="F1773">
            <v>99852</v>
          </cell>
          <cell r="G1773" t="str">
            <v>ExpertGroups/Karplanter/N</v>
          </cell>
          <cell r="H1773" t="str">
            <v>Karplanter</v>
          </cell>
          <cell r="I1773" t="str">
            <v>Karplanter</v>
          </cell>
          <cell r="J1773" t="str">
            <v>AlienSpecie</v>
          </cell>
          <cell r="N1773">
            <v>1</v>
          </cell>
          <cell r="Q1773">
            <v>1</v>
          </cell>
          <cell r="T1773" t="str">
            <v>NK</v>
          </cell>
          <cell r="U1773">
            <v>1</v>
          </cell>
          <cell r="V1773" t="str">
            <v>1,1</v>
          </cell>
          <cell r="X1773">
            <v>1</v>
          </cell>
          <cell r="Y1773">
            <v>1</v>
          </cell>
          <cell r="Z1773">
            <v>1</v>
          </cell>
          <cell r="AA1773">
            <v>2004</v>
          </cell>
          <cell r="AB1773" t="str">
            <v>terrestrial</v>
          </cell>
          <cell r="AD1773" t="str">
            <v>unknown</v>
          </cell>
          <cell r="AE1773" t="str">
            <v>yes</v>
          </cell>
          <cell r="AF1773" t="str">
            <v>yes</v>
          </cell>
          <cell r="AI1773">
            <v>5</v>
          </cell>
          <cell r="AJ1773" t="str">
            <v>V</v>
          </cell>
          <cell r="AL1773">
            <v>1</v>
          </cell>
          <cell r="AM1773" t="str">
            <v>importDirect</v>
          </cell>
          <cell r="AN1773">
            <v>1</v>
          </cell>
          <cell r="AO1773" t="str">
            <v>introductionEscaped</v>
          </cell>
          <cell r="AP1773" t="str">
            <v>Ve,Ro</v>
          </cell>
          <cell r="AQ1773">
            <v>8</v>
          </cell>
          <cell r="AR1773">
            <v>3</v>
          </cell>
          <cell r="AS1773">
            <v>24</v>
          </cell>
          <cell r="AT1773">
            <v>1</v>
          </cell>
          <cell r="AU1773">
            <v>24</v>
          </cell>
          <cell r="AV1773">
            <v>100</v>
          </cell>
          <cell r="AW1773" t="str">
            <v>Ingen kjent effekt</v>
          </cell>
          <cell r="AX1773" t="str">
            <v>Ingen kjent effekt</v>
          </cell>
          <cell r="BC1773" t="str">
            <v>Ingen kjent effekt</v>
          </cell>
          <cell r="BD1773" t="str">
            <v>Ingen kjent effekt</v>
          </cell>
          <cell r="BE1773" t="str">
            <v>no</v>
          </cell>
          <cell r="BF1773" t="str">
            <v>no</v>
          </cell>
          <cell r="BK1773" t="str">
            <v>temperate_nemoral:Europe|subtropic_mediterranean:Europe</v>
          </cell>
          <cell r="BM1773" t="str">
            <v>temperate_nemoral:Europe|subtropic_mediterranean:Europe</v>
          </cell>
          <cell r="BO1773">
            <v>1</v>
          </cell>
          <cell r="BR1773" t="str">
            <v>RedListCategoryLevel</v>
          </cell>
          <cell r="BT1773">
            <v>1</v>
          </cell>
          <cell r="BW1773" t="str">
            <v>SpreadYearlyIncreaseCalculatedExpansionSpeed</v>
          </cell>
          <cell r="BX1773">
            <v>0</v>
          </cell>
          <cell r="BY1773">
            <v>1</v>
          </cell>
          <cell r="CB1773" t="str">
            <v>T35,T37-C-3,T4</v>
          </cell>
          <cell r="CC1773">
            <v>1</v>
          </cell>
          <cell r="CH1773">
            <v>1</v>
          </cell>
          <cell r="CM1773">
            <v>1</v>
          </cell>
          <cell r="CQ1773">
            <v>1</v>
          </cell>
          <cell r="CU1773">
            <v>1</v>
          </cell>
          <cell r="CX1773">
            <v>0</v>
          </cell>
          <cell r="CY1773">
            <v>1</v>
          </cell>
          <cell r="DB1773">
            <v>0</v>
          </cell>
          <cell r="DC1773" t="str">
            <v>Sølvfrytle &lt;em&gt;Luzula nivea&lt;/em&gt;&lt;i&gt; &lt;/i&gt;er en flerårig urt med 0,4-0,85 m høge strå. Arten kommer fra fjellstrøk i Mellom- og Sør-Europa. Den dyrkes i nyere tid litt som prydplante. Den er rimelig å anta at den kan reprodusere med frø og danne bestand i norsk natur, men det er knyttet usikkerhet til om den har gjort det foreløpig.</v>
          </cell>
          <cell r="DD1773" t="str">
            <v>&lt;p&gt;Sølvfrytle er bare funnet to steder, i 2004 på tomt etter et nedlagt gartneri i Bryne i Ro Time (dvs. gjenstående) og i 2009 på Varden jordforbedringsdeponi i Vf Sandefjord. Ingen av disse stedene har den noen særlig mulighet for å spre seg til egnete naturtyper (subalpin, middelsrik skog). Arten har trolig gått ut på Varden jordforbedringsdeponi, og tilstanden til det nedlagte gartneriet er ukjent. Sølvfrytle har altså ingen stabil forekomst i Norge foreløpig selv om den trolig setter frø i landet. &lt;br/&gt;&lt;/p&gt;</v>
          </cell>
          <cell r="DE1773" t="str">
            <v>Arten dyrkes nå en del i hager og kan spre seg fra disse.</v>
          </cell>
          <cell r="DF1773" t="str">
            <v>Invasjonspotensialet er lågt inntil den eventuelt dukker opp i skog. Median levetid er kort og ekspansjonshastighet tilnærmet null (kan ikke beregnes).</v>
          </cell>
          <cell r="DG1773" t="str">
            <v>Vi kjenner ikke til at arten har en negativ økologisk effekt i andre land, og det er ingen grunn til å tro at den vil ha en slik effekt her i landet.</v>
          </cell>
          <cell r="DH1773" t="str">
            <v>&lt;p&gt;Arten vurderes til ingen kjent økologisk risiko.&lt;/p&gt;</v>
          </cell>
          <cell r="DI1773">
            <v>0</v>
          </cell>
        </row>
        <row r="1774">
          <cell r="B1774" t="str">
            <v>Malus baccata</v>
          </cell>
          <cell r="C1774" t="str">
            <v>(L.) Borkh.</v>
          </cell>
          <cell r="D1774" t="str">
            <v>småeple</v>
          </cell>
          <cell r="E1774">
            <v>63288</v>
          </cell>
          <cell r="F1774">
            <v>103328</v>
          </cell>
          <cell r="G1774" t="str">
            <v>ExpertGroups/Karplanter/N</v>
          </cell>
          <cell r="H1774" t="str">
            <v>Karplanter</v>
          </cell>
          <cell r="I1774" t="str">
            <v>Karplanter</v>
          </cell>
          <cell r="J1774" t="str">
            <v>AlienSpecie</v>
          </cell>
          <cell r="N1774">
            <v>1</v>
          </cell>
          <cell r="Q1774">
            <v>1</v>
          </cell>
          <cell r="T1774" t="str">
            <v>NK</v>
          </cell>
          <cell r="U1774">
            <v>1</v>
          </cell>
          <cell r="V1774" t="str">
            <v>1,1</v>
          </cell>
          <cell r="X1774">
            <v>1</v>
          </cell>
          <cell r="Y1774">
            <v>1</v>
          </cell>
          <cell r="Z1774">
            <v>1</v>
          </cell>
          <cell r="AA1774">
            <v>1971</v>
          </cell>
          <cell r="AB1774" t="str">
            <v>terrestrial</v>
          </cell>
          <cell r="AD1774" t="str">
            <v>unknown</v>
          </cell>
          <cell r="AE1774" t="str">
            <v>yes</v>
          </cell>
          <cell r="AF1774" t="str">
            <v>unknown</v>
          </cell>
          <cell r="AI1774">
            <v>20</v>
          </cell>
          <cell r="AJ1774" t="str">
            <v>V</v>
          </cell>
          <cell r="AL1774">
            <v>1</v>
          </cell>
          <cell r="AM1774" t="str">
            <v>importDirect</v>
          </cell>
          <cell r="AN1774">
            <v>1</v>
          </cell>
          <cell r="AO1774" t="str">
            <v>introductionEscaped</v>
          </cell>
          <cell r="AP1774" t="str">
            <v>OsA</v>
          </cell>
          <cell r="AQ1774">
            <v>8</v>
          </cell>
          <cell r="AR1774">
            <v>3</v>
          </cell>
          <cell r="AS1774">
            <v>24</v>
          </cell>
          <cell r="AT1774">
            <v>1</v>
          </cell>
          <cell r="AU1774">
            <v>24</v>
          </cell>
          <cell r="AV1774">
            <v>0</v>
          </cell>
          <cell r="AW1774" t="str">
            <v>Ingen kjent effekt</v>
          </cell>
          <cell r="AX1774" t="str">
            <v>Ingen kjent effekt</v>
          </cell>
          <cell r="BC1774" t="str">
            <v>Ingen kjent effekt</v>
          </cell>
          <cell r="BD1774" t="str">
            <v>Ingen kjent effekt</v>
          </cell>
          <cell r="BE1774" t="str">
            <v>no</v>
          </cell>
          <cell r="BF1774" t="str">
            <v>no</v>
          </cell>
          <cell r="BG1774" t="str">
            <v>V</v>
          </cell>
          <cell r="BK1774" t="str">
            <v>temperate_nemoral:Asia|temperate_dry:Asia</v>
          </cell>
          <cell r="BM1774" t="str">
            <v>temperate_nemoral:Europe,Asia,NorthAndCentralAmerica|temperate_dry:Asia|subtropic_unspecified:Asia</v>
          </cell>
          <cell r="BO1774">
            <v>2</v>
          </cell>
          <cell r="BQ1774" t="str">
            <v>X</v>
          </cell>
          <cell r="BR1774" t="str">
            <v>RedListCategoryLevel</v>
          </cell>
          <cell r="BT1774">
            <v>1</v>
          </cell>
          <cell r="BW1774" t="str">
            <v>SpreadYearlyIncreaseCalculatedExpansionSpeed</v>
          </cell>
          <cell r="BX1774">
            <v>0</v>
          </cell>
          <cell r="BY1774">
            <v>1</v>
          </cell>
          <cell r="CB1774" t="str">
            <v>T4</v>
          </cell>
          <cell r="CC1774">
            <v>1</v>
          </cell>
          <cell r="CH1774">
            <v>1</v>
          </cell>
          <cell r="CM1774">
            <v>1</v>
          </cell>
          <cell r="CQ1774">
            <v>1</v>
          </cell>
          <cell r="CU1774">
            <v>1</v>
          </cell>
          <cell r="CX1774">
            <v>0</v>
          </cell>
          <cell r="CY1774">
            <v>1</v>
          </cell>
          <cell r="DB1774">
            <v>0</v>
          </cell>
          <cell r="DC1774" t="str">
            <v>Småeple &lt;em&gt;Malus baccata &lt;/em&gt;stammer fra Sentral-Asia. Den er et lite til middels stort tre. Arten har frøreproduksjon i Norge, men har foreløpig ikke dannet bestand.</v>
          </cell>
          <cell r="DD1774" t="str">
            <v>&lt;p&gt;Første funn av arten er fra Oslo Ekeberg i 1971. Deretter er arten dokumentert med to belegg fra samme forekomst i Ak Ås: Nordskogen (og omegn) 1994. Tidligere angitte funn av denne arten er enten basert på innsamlet material som er blitt ombestemt til andre &lt;i&gt;Malus&lt;/i&gt;-arter eller tatt ut som dyrket materiale.&lt;/p&gt;</v>
          </cell>
          <cell r="DE1774" t="str">
            <v>Småeple dyrkes noe og er påvist å frøreprodusere i Norge. Den kan spre seg ut i skog (trolig med fugl), men er ikke etablert med noen selvstendig reproduserende bestand i Norge.</v>
          </cell>
          <cell r="DF1774" t="str">
            <v>Artens invasjonspotensial er lavt. Median levetid er begrenset, med usikkerhet til låg, og ekspansjonshastigheten liten (ikke målbar). Tallmaterialet er lite, og det er usikkert hvorvidt denne vil ha mulighet til å spre seg i særlig grad i framtida.</v>
          </cell>
          <cell r="DG1774" t="str">
            <v>Det er ingen kjente negative økologiske effekter knyttet til arten.</v>
          </cell>
          <cell r="DH1774" t="str">
            <v>&lt;p&gt;Småeple vurderes til ingen kjent risiko i norsk natur på grunn av et lite invasjonspotensial kombinert med ingen kjente negative økologiske effekter.&lt;/p&gt;&lt;p&gt;&lt;br/&gt;&lt;/p&gt;</v>
          </cell>
          <cell r="DI1774">
            <v>0</v>
          </cell>
        </row>
        <row r="1775">
          <cell r="B1775" t="str">
            <v>Reseda luteola</v>
          </cell>
          <cell r="C1775" t="str">
            <v>L.</v>
          </cell>
          <cell r="D1775" t="str">
            <v>fargereseda</v>
          </cell>
          <cell r="E1775">
            <v>61291</v>
          </cell>
          <cell r="F1775">
            <v>101331</v>
          </cell>
          <cell r="G1775" t="str">
            <v>ExpertGroups/Karplanter/N</v>
          </cell>
          <cell r="H1775" t="str">
            <v>Karplanter</v>
          </cell>
          <cell r="I1775" t="str">
            <v>Karplanter</v>
          </cell>
          <cell r="J1775" t="str">
            <v>AlienSpecie</v>
          </cell>
          <cell r="N1775">
            <v>1</v>
          </cell>
          <cell r="Q1775">
            <v>1</v>
          </cell>
          <cell r="T1775" t="str">
            <v>NK</v>
          </cell>
          <cell r="U1775">
            <v>1</v>
          </cell>
          <cell r="V1775" t="str">
            <v>1,1</v>
          </cell>
          <cell r="X1775">
            <v>1</v>
          </cell>
          <cell r="Y1775">
            <v>1</v>
          </cell>
          <cell r="Z1775">
            <v>1</v>
          </cell>
          <cell r="AA1775">
            <v>1862</v>
          </cell>
          <cell r="AB1775" t="str">
            <v>terrestrial</v>
          </cell>
          <cell r="AD1775" t="str">
            <v>origin,unknown</v>
          </cell>
          <cell r="AE1775" t="str">
            <v>yes</v>
          </cell>
          <cell r="AF1775" t="str">
            <v>unknown</v>
          </cell>
          <cell r="AG1775">
            <v>1862</v>
          </cell>
          <cell r="AH1775" t="str">
            <v>Oslo: "Mellemtøien", av Blytt anført som trolig forvillet fra Botanisk hage.</v>
          </cell>
          <cell r="AI1775">
            <v>2</v>
          </cell>
          <cell r="AJ1775" t="str">
            <v>V</v>
          </cell>
          <cell r="AL1775">
            <v>1</v>
          </cell>
          <cell r="AM1775" t="str">
            <v>importDirect</v>
          </cell>
          <cell r="AN1775">
            <v>1</v>
          </cell>
          <cell r="AO1775" t="str">
            <v>introductionStowaway</v>
          </cell>
          <cell r="AP1775" t="str">
            <v>Ve,Va</v>
          </cell>
          <cell r="AQ1775">
            <v>8</v>
          </cell>
          <cell r="AR1775">
            <v>3</v>
          </cell>
          <cell r="AS1775">
            <v>24</v>
          </cell>
          <cell r="AT1775">
            <v>1</v>
          </cell>
          <cell r="AU1775">
            <v>12</v>
          </cell>
          <cell r="AV1775">
            <v>100</v>
          </cell>
          <cell r="AW1775" t="str">
            <v>Ingen kjent effekt</v>
          </cell>
          <cell r="AX1775" t="str">
            <v>Ingen kjent effekt</v>
          </cell>
          <cell r="BC1775" t="str">
            <v>Ingen kjent effekt</v>
          </cell>
          <cell r="BD1775" t="str">
            <v>Ingen kjent effekt</v>
          </cell>
          <cell r="BE1775" t="str">
            <v>no</v>
          </cell>
          <cell r="BF1775" t="str">
            <v>no</v>
          </cell>
          <cell r="BG1775" t="str">
            <v>V</v>
          </cell>
          <cell r="BK1775" t="str">
            <v>temperate_dry:Asia|subtropic_mediterranean:Europe,Asia,Africa</v>
          </cell>
          <cell r="BM1775" t="str">
            <v>temperate_nemoral:Europe,Oceania,NorthAndCentralAmerica|temperate_dry:Asia|subtropic_mediterranean:Europe,Asia,Africa,Oceania,NorthAndCentralAmerica|subtropic_caperegion:Africa</v>
          </cell>
          <cell r="BO1775">
            <v>1</v>
          </cell>
          <cell r="BR1775" t="str">
            <v>RedListCategoryLevel</v>
          </cell>
          <cell r="BT1775">
            <v>1</v>
          </cell>
          <cell r="BW1775" t="str">
            <v>SpreadYearlyIncreaseCalculatedExpansionSpeed</v>
          </cell>
          <cell r="BX1775">
            <v>0</v>
          </cell>
          <cell r="BY1775">
            <v>1</v>
          </cell>
          <cell r="CB1775" t="str">
            <v>T35,T40</v>
          </cell>
          <cell r="CC1775">
            <v>1</v>
          </cell>
          <cell r="CH1775">
            <v>1</v>
          </cell>
          <cell r="CM1775">
            <v>1</v>
          </cell>
          <cell r="CQ1775">
            <v>1</v>
          </cell>
          <cell r="CU1775">
            <v>1</v>
          </cell>
          <cell r="CX1775">
            <v>0</v>
          </cell>
          <cell r="CY1775">
            <v>1</v>
          </cell>
          <cell r="DB1775">
            <v>0</v>
          </cell>
          <cell r="DC1775" t="str">
            <v>Fargereseda &lt;i&gt;Reseda luteola&lt;/i&gt; er en toårig art med frøreproduksjon. Den stammer fra Middelhavsområdet og østover til Sentral-Asia.</v>
          </cell>
          <cell r="DD1775" t="str">
            <v>&lt;p&gt;Fargereseda er en gammel fargeplante og enkelte forekomster kan stamme fra dyrkning. Hovedinnførselen har imidlertid vært med ballastjord. Arten var en av de hyppigere på ballastplasser i siste halvdel av 1800-tallet og fram til 1920-tallet. Også mange senere funn er gjort på tidligere ballastplasser. Arten synes å ha frøbank. Ballastrelaterte forekomster er: Øf Halden 1872: Øf Sarpsborg: Sannesund 1933 (frøbank?): Øf Fredrikstad: Fredrikstad uspesifisert 1882 og 1886, Kommunebryggen 1874, Kråkerøy Røds bruk 1887, Øra 1897-1900 og Gressvik 1911: Oslo: Grønlia 1883-1903: Vf Horten: Møringa 1897 og 2002 (frøbank? to steder med ca. 21 og 100 individer): Vf Tønsberg 1896 og Jarlsø 2007 (frøbank? 80-90 individer): Vf Sandefjord 1918: Vf Re: Langøya 2005 (frøbank?): Te Porsgrunn: Frednes 1874: AA Grimstad: Fevik 1888-1889 og Bieodden 1970 (frøbank?): AA Arendal: Bratteklev 1890-1894: AA Lillesand 1903-1911: VA Kristiansand: Kristiansand uspesifisert 1898, Grim 1899, Odderøya 1903-1904, og Møvig 1975 (frøbank?): VA Mandal 1881: og VA Farsund: Gåsholmen 1901. Funnstatistikken i spredningshistorikken viser en skarp nedgang til nesten null etter 1920. Nedgangen blir enda mer markert når 9-10 av de 12 funnene gjort etter 1920 nokså direkte kan skyldes planter mobilisering fra frøbank på gamle ballastplasser. Arten er i realiteteten utdødd i Norge og har trolig aldri hatt en reelt etablert populasjon eller effektiv reproduksjon uavhengig av innførsel og frøbank.&lt;/p&gt;</v>
          </cell>
          <cell r="DE1775" t="str">
            <v>Arten er innført med ballastjord, i senere tid kanskje også en sjelden gang forvillet fra dyrkning som fargeplante.</v>
          </cell>
          <cell r="DF1775" t="str">
            <v>I praksis har arten intet invasjonspotensial: minimal median levetid og negativ populasjonsutvikling.</v>
          </cell>
          <cell r="DG1775" t="str">
            <v>Ingen kjent negative økologiske effekter er knyttet til arten.</v>
          </cell>
          <cell r="DH1775" t="str">
            <v>&lt;p&gt;Fargeresena vurderes til ingen kjent økologisk risiko.&lt;/p&gt;</v>
          </cell>
          <cell r="DI1775">
            <v>0</v>
          </cell>
        </row>
        <row r="1776">
          <cell r="B1776" t="str">
            <v>Rhinanthus alectorolophus</v>
          </cell>
          <cell r="C1776" t="str">
            <v>(Scop.) Pollich</v>
          </cell>
          <cell r="D1776" t="str">
            <v>lodneengkall</v>
          </cell>
          <cell r="E1776">
            <v>139620</v>
          </cell>
          <cell r="F1776">
            <v>169104</v>
          </cell>
          <cell r="G1776" t="str">
            <v>ExpertGroups/Karplanter/N</v>
          </cell>
          <cell r="H1776" t="str">
            <v>Karplanter</v>
          </cell>
          <cell r="I1776" t="str">
            <v>Karplanter</v>
          </cell>
          <cell r="J1776" t="str">
            <v>AlienSpecie</v>
          </cell>
          <cell r="N1776">
            <v>1</v>
          </cell>
          <cell r="P1776" t="str">
            <v>V</v>
          </cell>
          <cell r="Q1776">
            <v>1</v>
          </cell>
          <cell r="T1776" t="str">
            <v>NK</v>
          </cell>
          <cell r="U1776">
            <v>1</v>
          </cell>
          <cell r="V1776" t="str">
            <v>1,1</v>
          </cell>
          <cell r="W1776" t="str">
            <v>LO</v>
          </cell>
          <cell r="AA1776">
            <v>2008</v>
          </cell>
          <cell r="AB1776" t="str">
            <v>terrestrial</v>
          </cell>
          <cell r="AD1776" t="str">
            <v>origin</v>
          </cell>
          <cell r="AE1776" t="str">
            <v>no</v>
          </cell>
          <cell r="AF1776" t="str">
            <v>unknown</v>
          </cell>
          <cell r="AG1776">
            <v>2008</v>
          </cell>
          <cell r="AH1776" t="str">
            <v>Tr Harstad: Laugen og Trondenes</v>
          </cell>
          <cell r="AI1776">
            <v>1</v>
          </cell>
          <cell r="AJ1776" t="str">
            <v>V</v>
          </cell>
          <cell r="AN1776">
            <v>2</v>
          </cell>
          <cell r="AO1776" t="str">
            <v>introductionTransportpollution,spreadNaturalDispersal</v>
          </cell>
          <cell r="AP1776" t="str">
            <v>Tr</v>
          </cell>
          <cell r="AQ1776">
            <v>8</v>
          </cell>
          <cell r="AR1776">
            <v>3</v>
          </cell>
          <cell r="AS1776">
            <v>24</v>
          </cell>
          <cell r="AT1776">
            <v>1</v>
          </cell>
          <cell r="AU1776">
            <v>24</v>
          </cell>
          <cell r="AV1776">
            <v>100</v>
          </cell>
          <cell r="AW1776" t="str">
            <v>Ingen kjent effekt</v>
          </cell>
          <cell r="AX1776" t="str">
            <v>Ingen kjent effekt</v>
          </cell>
          <cell r="BC1776" t="str">
            <v>Ingen kjent effekt</v>
          </cell>
          <cell r="BD1776" t="str">
            <v>Ingen kjent effekt</v>
          </cell>
          <cell r="BE1776" t="str">
            <v>no</v>
          </cell>
          <cell r="BF1776" t="str">
            <v>no</v>
          </cell>
          <cell r="BK1776" t="str">
            <v>temperate_nemoral:Europe|subtropic_mediterranean:Europe</v>
          </cell>
          <cell r="BM1776" t="str">
            <v>temperate_boreal:Europe|temperate_nemoral:Europe|subtropic_mediterranean:Europe</v>
          </cell>
          <cell r="BO1776">
            <v>2</v>
          </cell>
          <cell r="BP1776" t="str">
            <v>X</v>
          </cell>
          <cell r="BR1776" t="str">
            <v>RedListCategoryLevel</v>
          </cell>
          <cell r="BT1776">
            <v>1</v>
          </cell>
          <cell r="BW1776" t="str">
            <v>SpreadYearlyIncreaseCalculatedExpansionSpeed</v>
          </cell>
          <cell r="BX1776">
            <v>0</v>
          </cell>
          <cell r="BY1776">
            <v>1</v>
          </cell>
          <cell r="CB1776" t="str">
            <v>T40</v>
          </cell>
          <cell r="CC1776">
            <v>1</v>
          </cell>
          <cell r="CH1776">
            <v>1</v>
          </cell>
          <cell r="CM1776">
            <v>1</v>
          </cell>
          <cell r="CQ1776">
            <v>1</v>
          </cell>
          <cell r="CU1776">
            <v>1</v>
          </cell>
          <cell r="CX1776">
            <v>0</v>
          </cell>
          <cell r="CY1776">
            <v>1</v>
          </cell>
          <cell r="DB1776">
            <v>0</v>
          </cell>
          <cell r="DC1776" t="str">
            <v>Lodneengkall &lt;i&gt;Rhinanthus alectorolophus &lt;/i&gt;er en ettårig art fra Mellom- og Sør-Europa. Den antas å ha kommet inn med hestef&amp;#244:r fra Tyskland under 2. verdenskrig (Alm &amp; Normann 2016), men materialet har ligget i herbariene under navnet storengkall inntil nå nylig. Arten har frøformering, og frøene er flate og kan spres litt med vind.</v>
          </cell>
          <cell r="DD1776" t="str">
            <v>Arten er dokumentert i Norge kun fra Tr Harstad: Trondenes i 2008-2016 fra to nærliggende lokaliteter. Den ble først bestemt til storengkall, men senere (i 2016: se Alm &amp; Normann 2016) ombestemt til lodneengkall. Det kan være at arten er oversett enkelte andre steder også.&lt;br/&gt;</v>
          </cell>
          <cell r="DE1776" t="str">
            <v>Arten antas å være kommet inn med tysk hestef&amp;#244:r fra Mellom-Europa under 2. verdenskrig og virker nå å være godt etablert på Trondenes i Tr Harstad.&lt;br/&gt;</v>
          </cell>
          <cell r="DF1776" t="str">
            <v>Invasjonspotensialet er lite (med usikkerhet til begrenset), med begrenset (til moderat) median levetid, men ingen ekspansjon. Arten forekommer riktignok i rikelige mengder på en av de angitte lokalitetene, men noen stor spredning kan det neppe ha vært.&lt;br/&gt;</v>
          </cell>
          <cell r="DG1776" t="str">
            <v>Det er ingen kjente negative økologiske effekter knyttet til arten.</v>
          </cell>
          <cell r="DH1776" t="str">
            <v>Lodneengkall vurderes til ingen kjent risiko i norsk natur, med usikkerhet til låg risiko.</v>
          </cell>
          <cell r="DI1776">
            <v>1</v>
          </cell>
        </row>
        <row r="1777">
          <cell r="B1777" t="str">
            <v>Saponaria ocymoides</v>
          </cell>
          <cell r="C1777" t="str">
            <v>L.</v>
          </cell>
          <cell r="D1777" t="str">
            <v>krypsåpeurt</v>
          </cell>
          <cell r="E1777">
            <v>137392</v>
          </cell>
          <cell r="F1777">
            <v>101544</v>
          </cell>
          <cell r="G1777" t="str">
            <v>ExpertGroups/Karplanter/N</v>
          </cell>
          <cell r="H1777" t="str">
            <v>Karplanter</v>
          </cell>
          <cell r="I1777" t="str">
            <v>Karplanter</v>
          </cell>
          <cell r="J1777" t="str">
            <v>AlienSpecie</v>
          </cell>
          <cell r="N1777">
            <v>2</v>
          </cell>
          <cell r="O1777" t="str">
            <v>V</v>
          </cell>
          <cell r="Q1777">
            <v>1</v>
          </cell>
          <cell r="T1777" t="str">
            <v>LO</v>
          </cell>
          <cell r="U1777">
            <v>2</v>
          </cell>
          <cell r="V1777" t="str">
            <v>2B,1</v>
          </cell>
          <cell r="W1777" t="str">
            <v>NK</v>
          </cell>
          <cell r="X1777">
            <v>1</v>
          </cell>
          <cell r="Y1777">
            <v>1</v>
          </cell>
          <cell r="Z1777">
            <v>1</v>
          </cell>
          <cell r="AA1777">
            <v>1955</v>
          </cell>
          <cell r="AB1777" t="str">
            <v>terrestrial</v>
          </cell>
          <cell r="AD1777" t="str">
            <v>unknown</v>
          </cell>
          <cell r="AE1777" t="str">
            <v>yes</v>
          </cell>
          <cell r="AF1777" t="str">
            <v>unknown</v>
          </cell>
          <cell r="AG1777">
            <v>2015</v>
          </cell>
          <cell r="AH1777" t="str">
            <v>Bu Lier: Fagerliåsen</v>
          </cell>
          <cell r="AI1777">
            <v>5</v>
          </cell>
          <cell r="AJ1777" t="str">
            <v>V</v>
          </cell>
          <cell r="AL1777">
            <v>1</v>
          </cell>
          <cell r="AM1777" t="str">
            <v>importDirect</v>
          </cell>
          <cell r="AN1777">
            <v>1</v>
          </cell>
          <cell r="AO1777" t="str">
            <v>spreadEscaped</v>
          </cell>
          <cell r="AP1777" t="str">
            <v>OsA,Bu</v>
          </cell>
          <cell r="AQ1777">
            <v>8</v>
          </cell>
          <cell r="AR1777">
            <v>3</v>
          </cell>
          <cell r="AS1777">
            <v>24</v>
          </cell>
          <cell r="AT1777">
            <v>1</v>
          </cell>
          <cell r="AU1777">
            <v>36</v>
          </cell>
          <cell r="AV1777">
            <v>70</v>
          </cell>
          <cell r="AW1777" t="str">
            <v>Ingen kjent effekt</v>
          </cell>
          <cell r="AX1777" t="str">
            <v>Ingen kjent effekt</v>
          </cell>
          <cell r="BC1777" t="str">
            <v>Ingen kjent effekt</v>
          </cell>
          <cell r="BD1777" t="str">
            <v>Ingen kjent effekt</v>
          </cell>
          <cell r="BE1777" t="str">
            <v>no</v>
          </cell>
          <cell r="BF1777" t="str">
            <v>no</v>
          </cell>
          <cell r="BK1777" t="str">
            <v>temperate_nemoral:Europe|subtropic_mediterranean:Europe</v>
          </cell>
          <cell r="BM1777" t="str">
            <v>temperate_nemoral:Europe,NorthAndCentralAmerica|subtropic_mediterranean:Europe</v>
          </cell>
          <cell r="BO1777">
            <v>1</v>
          </cell>
          <cell r="BR1777" t="str">
            <v>RedListCategoryLevel</v>
          </cell>
          <cell r="BT1777">
            <v>2</v>
          </cell>
          <cell r="BV1777" t="str">
            <v>X</v>
          </cell>
          <cell r="BW1777" t="str">
            <v>SpreadYearlyIncreaseCalculatedExpansionSpeed</v>
          </cell>
          <cell r="BX1777">
            <v>81.8</v>
          </cell>
          <cell r="BY1777">
            <v>1</v>
          </cell>
          <cell r="CB1777" t="str">
            <v>T2,T35</v>
          </cell>
          <cell r="CC1777">
            <v>1</v>
          </cell>
          <cell r="CH1777">
            <v>1</v>
          </cell>
          <cell r="CM1777">
            <v>1</v>
          </cell>
          <cell r="CQ1777">
            <v>1</v>
          </cell>
          <cell r="CU1777">
            <v>1</v>
          </cell>
          <cell r="CX1777">
            <v>0</v>
          </cell>
          <cell r="CY1777">
            <v>1</v>
          </cell>
          <cell r="DB1777">
            <v>0</v>
          </cell>
          <cell r="DC1777" t="str">
            <v>Krypsåpeurt &lt;i&gt;Saponaria ocymoides&lt;/i&gt; er en flerårig, lågvokst og mattedannende urt fra fjellstrøk i Mellom- og Sør-Europa, vanlig i deler av Alpene. Den vokser på varme steder i de montane beltene i europeiske fjell og er hardfør opp mot skoggrensa. Den formerer seg bare med frø, og det kan tenkes at den krever krysspollinering, noe som begrenser mulighetene for formering i norsk natur.</v>
          </cell>
          <cell r="DD1777" t="str">
            <v>&lt;p&gt;Krypsåpeurt er foreløpig bare blitt funnet på seks steder som kloner (noen med opp mot 10 års levetid): VA Kristiansand: tre steder i ca. 1955 og i 1967-1975, og 1996, Ak Bærum og Asker mellom 1995 og 2005, og Bu Lier 2015. Arten dyrkes en del i hager, men kanskje ikke tett nok til at den kan krysspollineres og starte reproduksjon i Norge.&lt;/p&gt;</v>
          </cell>
          <cell r="DE1777" t="str">
            <v>Arten er innført og forvillet hageplante. Den har trolig nokså passiv spredning av frøene, over korte avstander.</v>
          </cell>
          <cell r="DF1777" t="str">
            <v>Invasjonspotensialet er begrenset, med usikkerhet til lite, som en kombinasjon av kort median levetid og begrenset (til låg) ekspansjonshastighet.</v>
          </cell>
          <cell r="DG1777" t="str">
            <v>Ingen kjent negativ økologisk effekt er knyttet til arten.</v>
          </cell>
          <cell r="DH1777" t="str">
            <v>&lt;p&gt;Krypsåpeurt vurderes til låg (med usikkerhet til ingen kjent) økologisk risiko. Arten har hatt og har fortsatt enkelte semi-stabile forekomster i Norge, men uten dokumentert reproduksjon.&lt;/p&gt;</v>
          </cell>
          <cell r="DI1777">
            <v>0</v>
          </cell>
        </row>
        <row r="1778">
          <cell r="B1778" t="str">
            <v>Gaillardia ×grandiflora</v>
          </cell>
          <cell r="C1778" t="str">
            <v>hort. ex Van Houtte</v>
          </cell>
          <cell r="D1778" t="str">
            <v>staudekokarde</v>
          </cell>
          <cell r="E1778">
            <v>133335</v>
          </cell>
          <cell r="F1778">
            <v>100581</v>
          </cell>
          <cell r="G1778" t="str">
            <v>ExpertGroups/Karplanter/N</v>
          </cell>
          <cell r="H1778" t="str">
            <v>Karplanter</v>
          </cell>
          <cell r="I1778" t="str">
            <v>Karplanter</v>
          </cell>
          <cell r="J1778" t="str">
            <v>AlienSpecie</v>
          </cell>
          <cell r="N1778">
            <v>2</v>
          </cell>
          <cell r="O1778" t="str">
            <v>V</v>
          </cell>
          <cell r="Q1778">
            <v>1</v>
          </cell>
          <cell r="T1778" t="str">
            <v>LO</v>
          </cell>
          <cell r="U1778">
            <v>2</v>
          </cell>
          <cell r="V1778" t="str">
            <v>2B,1</v>
          </cell>
          <cell r="W1778" t="str">
            <v>NK</v>
          </cell>
          <cell r="X1778">
            <v>1</v>
          </cell>
          <cell r="Y1778">
            <v>1</v>
          </cell>
          <cell r="Z1778">
            <v>1</v>
          </cell>
          <cell r="AA1778">
            <v>1996</v>
          </cell>
          <cell r="AB1778" t="str">
            <v>terrestrial</v>
          </cell>
          <cell r="AD1778" t="str">
            <v>unknown</v>
          </cell>
          <cell r="AE1778" t="str">
            <v>yes</v>
          </cell>
          <cell r="AF1778" t="str">
            <v>unknown</v>
          </cell>
          <cell r="AG1778">
            <v>1996</v>
          </cell>
          <cell r="AH1778" t="str">
            <v>Vf Larvik: Treschow Fritzøe mølle</v>
          </cell>
          <cell r="AI1778">
            <v>5</v>
          </cell>
          <cell r="AJ1778" t="str">
            <v>V</v>
          </cell>
          <cell r="AL1778">
            <v>1</v>
          </cell>
          <cell r="AM1778" t="str">
            <v>importDirect</v>
          </cell>
          <cell r="AN1778">
            <v>2</v>
          </cell>
          <cell r="AO1778" t="str">
            <v>introductionEscaped</v>
          </cell>
          <cell r="AP1778" t="str">
            <v>OsA,Ve,Ro</v>
          </cell>
          <cell r="AQ1778">
            <v>8</v>
          </cell>
          <cell r="AR1778">
            <v>3</v>
          </cell>
          <cell r="AS1778">
            <v>24</v>
          </cell>
          <cell r="AT1778">
            <v>1</v>
          </cell>
          <cell r="AU1778">
            <v>36</v>
          </cell>
          <cell r="AV1778">
            <v>100</v>
          </cell>
          <cell r="AW1778" t="str">
            <v>Ingen kjent effekt</v>
          </cell>
          <cell r="AX1778" t="str">
            <v>Ingen kjent effekt</v>
          </cell>
          <cell r="BC1778" t="str">
            <v>Ingen kjent effekt</v>
          </cell>
          <cell r="BD1778" t="str">
            <v>Ingen kjent effekt</v>
          </cell>
          <cell r="BE1778" t="str">
            <v>no</v>
          </cell>
          <cell r="BF1778" t="str">
            <v>no</v>
          </cell>
          <cell r="BK1778" t="str">
            <v>unknown:NorthAndCentralAmerica</v>
          </cell>
          <cell r="BM1778" t="str">
            <v>temperate_nemoral:Europe,Oceania,NorthAndCentralAmerica|subtropic_mediterranean:Europe,Oceania,NorthAndCentralAmerica</v>
          </cell>
          <cell r="BO1778">
            <v>1</v>
          </cell>
          <cell r="BP1778" t="str">
            <v>X</v>
          </cell>
          <cell r="BR1778" t="str">
            <v>RedListCategoryLevel</v>
          </cell>
          <cell r="BT1778">
            <v>2</v>
          </cell>
          <cell r="BV1778" t="str">
            <v>X</v>
          </cell>
          <cell r="BW1778" t="str">
            <v>SpreadYearlyIncreaseCalculatedExpansionSpeed</v>
          </cell>
          <cell r="BX1778">
            <v>117.63</v>
          </cell>
          <cell r="BY1778">
            <v>1</v>
          </cell>
          <cell r="CB1778" t="str">
            <v>T40,T35</v>
          </cell>
          <cell r="CC1778">
            <v>1</v>
          </cell>
          <cell r="CH1778">
            <v>1</v>
          </cell>
          <cell r="CM1778">
            <v>1</v>
          </cell>
          <cell r="CQ1778">
            <v>1</v>
          </cell>
          <cell r="CU1778">
            <v>1</v>
          </cell>
          <cell r="CX1778">
            <v>0</v>
          </cell>
          <cell r="CY1778">
            <v>1</v>
          </cell>
          <cell r="DB1778">
            <v>0</v>
          </cell>
          <cell r="DC1778" t="str">
            <v>Staudekokarde &lt;em&gt;Gaillardia &lt;/em&gt;x&lt;em&gt;grandiflora &lt;/em&gt;er en hagehybrid-art oppstått fra to nordamerikanske arter: &lt;em&gt;G. aristata &lt;/em&gt;og &lt;em&gt;G. pulchella&lt;/em&gt;. Den er innført som hagestaude. Den er en flerårig urt. Våre opplysninger tyder på at den kan reprodusere med frø.</v>
          </cell>
          <cell r="DD1778" t="str">
            <v>&lt;p&gt;Arten ble først funnet ved Treschow-Fritzøe mølle i Vf Larvik i 1996, og voksestedet beskrives i 1998 som "Engaktig ant. tidl.vei. Nokså liten, konsentrert bestand", noe som tyder på lokal reproduksjon. De fire andre funnene er tilfeldige og har ikke ført til etablering, såvidt vites: Vf Larvik: Kleiver, veikant 1997: Ak Hurdal: Nertømta 2001: Ro Time: Bryne, gammel gartneritomt 2004: og Ak Asker: Bondi, gammel gartneritomt 2005.&lt;/p&gt;</v>
          </cell>
          <cell r="DE1778" t="str">
            <v>Arten har trolig spredt seg fra dyrkning og kan være under etablering i Norge.</v>
          </cell>
          <cell r="DF1778" t="str">
            <v>Arten har et begrenset invasjonspotensial, med usikkerhet til lavt, som en kombinasjon av kort (til begrenset) median levetid og begrenset (til liten) ekspansjonshastighet.</v>
          </cell>
          <cell r="DG1778" t="str">
            <v>Arten har ingen kjente negative økologiske effekter. I henhold til Manual of the Alien Plants of Belgium, hvor den er angitt som en sjelden med lokalt naturalisert forvillet plante, har den ingen dokumenterte negativ økologiske effekter: den danner ikke store og tette bestander, og det er derfor usannsynlig at den utkonkurrerer noen hjemlige arter.</v>
          </cell>
          <cell r="DH1778" t="str">
            <v>&lt;p&gt;Staudekokarde vurderes til lav økologisk risiko, med usikkerhet til ingen kjent risiko. Dette skyldes en kombinasjon mellom et relativt lavt invasjonspotensial og ingen kjente negative økologiske effekter.&lt;/p&gt;</v>
          </cell>
          <cell r="DI1778">
            <v>2</v>
          </cell>
        </row>
        <row r="1779">
          <cell r="B1779" t="str">
            <v>Prenanthes purpurea</v>
          </cell>
          <cell r="C1779" t="str">
            <v>L.</v>
          </cell>
          <cell r="D1779" t="str">
            <v>purpursalat</v>
          </cell>
          <cell r="E1779">
            <v>60732</v>
          </cell>
          <cell r="F1779">
            <v>100772</v>
          </cell>
          <cell r="G1779" t="str">
            <v>ExpertGroups/Karplanter/N</v>
          </cell>
          <cell r="H1779" t="str">
            <v>Karplanter</v>
          </cell>
          <cell r="I1779" t="str">
            <v>Karplanter</v>
          </cell>
          <cell r="J1779" t="str">
            <v>AlienSpecie</v>
          </cell>
          <cell r="N1779">
            <v>1</v>
          </cell>
          <cell r="P1779" t="str">
            <v>V</v>
          </cell>
          <cell r="Q1779">
            <v>1</v>
          </cell>
          <cell r="T1779" t="str">
            <v>NK</v>
          </cell>
          <cell r="U1779">
            <v>1</v>
          </cell>
          <cell r="V1779" t="str">
            <v>1,1</v>
          </cell>
          <cell r="W1779" t="str">
            <v>LO</v>
          </cell>
          <cell r="X1779">
            <v>1</v>
          </cell>
          <cell r="Y1779">
            <v>1</v>
          </cell>
          <cell r="Z1779">
            <v>1</v>
          </cell>
          <cell r="AA1779">
            <v>1976</v>
          </cell>
          <cell r="AB1779" t="str">
            <v>terrestrial</v>
          </cell>
          <cell r="AD1779" t="str">
            <v>unknown</v>
          </cell>
          <cell r="AE1779" t="str">
            <v>yes</v>
          </cell>
          <cell r="AF1779" t="str">
            <v>unknown</v>
          </cell>
          <cell r="AG1779">
            <v>1976</v>
          </cell>
          <cell r="AH1779" t="str">
            <v>Ho Askøy: Strømsnes</v>
          </cell>
          <cell r="AI1779">
            <v>5</v>
          </cell>
          <cell r="AJ1779" t="str">
            <v>V</v>
          </cell>
          <cell r="AL1779">
            <v>1</v>
          </cell>
          <cell r="AM1779" t="str">
            <v>importDirect</v>
          </cell>
          <cell r="AN1779">
            <v>2</v>
          </cell>
          <cell r="AO1779" t="str">
            <v>introductionEscaped,introductionReleased</v>
          </cell>
          <cell r="AP1779" t="str">
            <v>OsA,Ho</v>
          </cell>
          <cell r="AQ1779">
            <v>8</v>
          </cell>
          <cell r="AR1779">
            <v>3</v>
          </cell>
          <cell r="AS1779">
            <v>24</v>
          </cell>
          <cell r="AT1779">
            <v>1</v>
          </cell>
          <cell r="AU1779">
            <v>24</v>
          </cell>
          <cell r="AV1779">
            <v>50</v>
          </cell>
          <cell r="AW1779" t="str">
            <v>Ingen kjent effekt</v>
          </cell>
          <cell r="AX1779" t="str">
            <v>Ingen kjent effekt</v>
          </cell>
          <cell r="BC1779" t="str">
            <v>Ingen kjent effekt</v>
          </cell>
          <cell r="BD1779" t="str">
            <v>Ingen kjent effekt</v>
          </cell>
          <cell r="BE1779" t="str">
            <v>no</v>
          </cell>
          <cell r="BF1779" t="str">
            <v>no</v>
          </cell>
          <cell r="BG1779" t="str">
            <v>V</v>
          </cell>
          <cell r="BK1779" t="str">
            <v>temperate_nemoral:Europe,Asia|subtropic_mediterranean:Europe</v>
          </cell>
          <cell r="BM1779" t="str">
            <v>temperate_nemoral:Europe,Asia|subtropic_mediterranean:Europe</v>
          </cell>
          <cell r="BO1779">
            <v>2</v>
          </cell>
          <cell r="BP1779" t="str">
            <v>X</v>
          </cell>
          <cell r="BQ1779" t="str">
            <v>X</v>
          </cell>
          <cell r="BR1779" t="str">
            <v>RedListCategoryLevel</v>
          </cell>
          <cell r="BT1779">
            <v>1</v>
          </cell>
          <cell r="BW1779" t="str">
            <v>SpreadYearlyIncreaseCalculatedExpansionSpeed</v>
          </cell>
          <cell r="BX1779">
            <v>0</v>
          </cell>
          <cell r="BY1779">
            <v>1</v>
          </cell>
          <cell r="CB1779" t="str">
            <v>T4,T43</v>
          </cell>
          <cell r="CC1779">
            <v>1</v>
          </cell>
          <cell r="CH1779">
            <v>1</v>
          </cell>
          <cell r="CM1779">
            <v>1</v>
          </cell>
          <cell r="CQ1779">
            <v>1</v>
          </cell>
          <cell r="CU1779">
            <v>1</v>
          </cell>
          <cell r="CX1779">
            <v>0</v>
          </cell>
          <cell r="CY1779">
            <v>1</v>
          </cell>
          <cell r="DB1779">
            <v>0</v>
          </cell>
          <cell r="DC1779" t="str">
            <v>Purpursalat &lt;em&gt;Prenanthes purpurea &lt;/em&gt;er en flerårig urt, en skogsplante fra sørlige Mellom-Europa, Sør-Europa og Vest-Asia. Den formerer seg godt med frø og har også god klonal vekst med jordstengler.</v>
          </cell>
          <cell r="DD1779" t="str">
            <v>&lt;p&gt;Arten ble funnet etablert i skog i Ho Askøy: Strømsnes i 1976 og registrert med herbariebelegg fram til 1998, og er også funnet to steder i Ho Bergen: Nygårdshøyden 1992 og Loddefjord 1995. Den er i tillegg rapportert fra Ak Asker: Sem tidlig på 2000-tallet (T. Berg pers. medd.) og også innsamlet, men herbariebelegget er ikke blitt "prosessert" i Osloherbariet ennå. Det er ingen grunn til å tro at arten har gått ut igjen i Hordaland, men de siste 25-30 årene har praktisk talt ingen sett på eller dokumentert planter på midtre Vestlandet. Purpursalat har trolig stabil forekomst i Norge og kan kanskje være i ekspansjon. &lt;br/&gt;&lt;/p&gt;</v>
          </cell>
          <cell r="DE1779" t="str">
            <v>Arten er innført som hageplante. Den er funnet ved hustufter i en gammel have i Loddefjord, i parken på Nygårdshøyden i Bergen by (dvs. nær museet), nær bebyggelse på Askøy, og utsatt som trekkplante for bier i lågurtskog i Ak Asker.</v>
          </cell>
          <cell r="DF1779" t="str">
            <v>Invasjonspotensialet er lite, med usikkerhet til begrenset, som en kombinasjon av begrenset median levetid (med usikkerhet til både kort og moderat) og ingen registrert ekspansjon i nyere tid.</v>
          </cell>
          <cell r="DG1779" t="str">
            <v>Arten har ingen kjent negativ økologisk effekt.</v>
          </cell>
          <cell r="DH1779" t="str">
            <v>&lt;p&gt;Purpursalat utgjør ingen kjent økologisk risiko, med usikkerhet til låg risiko.&lt;/p&gt;</v>
          </cell>
          <cell r="DI1779">
            <v>0</v>
          </cell>
        </row>
        <row r="1780">
          <cell r="B1780" t="str">
            <v>Sanguisorba canadensis latifolia</v>
          </cell>
          <cell r="C1780" t="str">
            <v>(Hook.) Calder &amp; R.L.Taylor</v>
          </cell>
          <cell r="D1780" t="str">
            <v>hengeblodtopp</v>
          </cell>
          <cell r="E1780">
            <v>137381</v>
          </cell>
          <cell r="F1780">
            <v>103468</v>
          </cell>
          <cell r="G1780" t="str">
            <v>ExpertGroups/Karplanter/N</v>
          </cell>
          <cell r="H1780" t="str">
            <v>Karplanter</v>
          </cell>
          <cell r="I1780" t="str">
            <v>Karplanter</v>
          </cell>
          <cell r="J1780" t="str">
            <v>AlienSpecie</v>
          </cell>
          <cell r="N1780">
            <v>2</v>
          </cell>
          <cell r="O1780" t="str">
            <v>V</v>
          </cell>
          <cell r="Q1780">
            <v>1</v>
          </cell>
          <cell r="T1780" t="str">
            <v>LO</v>
          </cell>
          <cell r="U1780">
            <v>2</v>
          </cell>
          <cell r="V1780" t="str">
            <v>2B,1</v>
          </cell>
          <cell r="W1780" t="str">
            <v>NK</v>
          </cell>
          <cell r="X1780">
            <v>1</v>
          </cell>
          <cell r="Y1780">
            <v>1</v>
          </cell>
          <cell r="Z1780">
            <v>1</v>
          </cell>
          <cell r="AA1780">
            <v>2006</v>
          </cell>
          <cell r="AB1780" t="str">
            <v>terrestrial</v>
          </cell>
          <cell r="AD1780" t="str">
            <v>unknown</v>
          </cell>
          <cell r="AE1780" t="str">
            <v>yes</v>
          </cell>
          <cell r="AF1780" t="str">
            <v>unknown</v>
          </cell>
          <cell r="AG1780">
            <v>2006</v>
          </cell>
          <cell r="AH1780" t="str">
            <v>Tr Tromsø: Kvaløya, Slettaelva</v>
          </cell>
          <cell r="AI1780">
            <v>5</v>
          </cell>
          <cell r="AJ1780" t="str">
            <v>V</v>
          </cell>
          <cell r="AL1780">
            <v>2</v>
          </cell>
          <cell r="AM1780" t="str">
            <v>importDirect</v>
          </cell>
          <cell r="AN1780">
            <v>1</v>
          </cell>
          <cell r="AO1780" t="str">
            <v>introductionEscaped</v>
          </cell>
          <cell r="AP1780" t="str">
            <v>Tr</v>
          </cell>
          <cell r="AQ1780">
            <v>8</v>
          </cell>
          <cell r="AR1780">
            <v>3</v>
          </cell>
          <cell r="AS1780">
            <v>24</v>
          </cell>
          <cell r="AT1780">
            <v>1</v>
          </cell>
          <cell r="AU1780">
            <v>36</v>
          </cell>
          <cell r="AV1780">
            <v>100</v>
          </cell>
          <cell r="AW1780" t="str">
            <v>Ingen kjent effekt</v>
          </cell>
          <cell r="AX1780" t="str">
            <v>Ingen kjent effekt</v>
          </cell>
          <cell r="BC1780" t="str">
            <v>Ingen kjent effekt</v>
          </cell>
          <cell r="BD1780" t="str">
            <v>Ingen kjent effekt</v>
          </cell>
          <cell r="BE1780" t="str">
            <v>no</v>
          </cell>
          <cell r="BF1780" t="str">
            <v>no</v>
          </cell>
          <cell r="BK1780" t="str">
            <v>temperate_boreal:Asia,NorthAndCentralAmerica|temperate_nemoral:Asia,NorthAndCentralAmerica</v>
          </cell>
          <cell r="BM1780" t="str">
            <v>temperate_boreal:Europe,Asia,NorthAndCentralAmerica|temperate_nemoral:Asia,NorthAndCentralAmerica</v>
          </cell>
          <cell r="BO1780">
            <v>1</v>
          </cell>
          <cell r="BR1780" t="str">
            <v>RedListCategoryLevel</v>
          </cell>
          <cell r="BT1780">
            <v>2</v>
          </cell>
          <cell r="BV1780" t="str">
            <v>X</v>
          </cell>
          <cell r="BW1780" t="str">
            <v>SpreadYearlyIncreaseCalculatedExpansionSpeed</v>
          </cell>
          <cell r="BX1780">
            <v>69.959999999999994</v>
          </cell>
          <cell r="BY1780">
            <v>1</v>
          </cell>
          <cell r="CB1780" t="str">
            <v>T35,T41</v>
          </cell>
          <cell r="CC1780">
            <v>1</v>
          </cell>
          <cell r="CH1780">
            <v>1</v>
          </cell>
          <cell r="CM1780">
            <v>1</v>
          </cell>
          <cell r="CQ1780">
            <v>1</v>
          </cell>
          <cell r="CU1780">
            <v>1</v>
          </cell>
          <cell r="CX1780">
            <v>0</v>
          </cell>
          <cell r="CY1780">
            <v>1</v>
          </cell>
          <cell r="DB1780">
            <v>0</v>
          </cell>
          <cell r="DC1780" t="str">
            <v>Hengeblodtopp &lt;em&gt;Sanguisorba canadensis &lt;/em&gt;subsp. &lt;em&gt;latifolia &lt;/em&gt;(&lt;em&gt;S. sitchensis&lt;/em&gt;, &lt;em&gt;S. stipulata&lt;/em&gt;) er en flerårig, 1-1,5 m høg urt fra nordvestlige Nord-Amerika og nordøstlige Asia. Den har frøformering. Den er en hardfør hagestaude som dyrkes en god del nordpå, særlig i senere tid.</v>
          </cell>
          <cell r="DD1780" t="str">
            <v>&lt;p&gt;Hengeblodtopp er funnet forvillet to steder i Tr Tromsø: på Slettaelva på Kvaløya i skråning med utfylt hagejord i 2006 og fortsatt på plassen i 2012, og ved Solligården på overgrodd engteig i 2013. Den kan forventes flere steder. Arten er nok utkryssende, slik at minst to genetisk ulike planter må være på samme sted før effektiv reproduksjon kan begynne. Starten på reell etablering er derfor tetthetsavhengig.&lt;/p&gt;</v>
          </cell>
          <cell r="DE1780" t="str">
            <v>Planten er innført og forvillet hageplante. Fruktene spres trolig med pattedyr.</v>
          </cell>
          <cell r="DF1780" t="str">
            <v>Invasjonspotensialet er begrenset, med usikkerhet til lite, som en kombinasjon av kort median levetid og begrenset (til låg) ekspansjonshastighet.</v>
          </cell>
          <cell r="DG1780" t="str">
            <v>Ingen kjent negativ økologisk effekt er knyttet til planten.</v>
          </cell>
          <cell r="DH1780" t="str">
            <v>&lt;p&gt;Hengeblodtopp vurderes til låg (med usikkerhet til ingen kjent) økologisk risiko. Planten er nok utkryssende, slik at minst to genetisk ulike planter må være på samme sted før effektiv reproduksjon kan begynne. Starten på reell etablering er derfor tetthetsavhengig.&lt;/p&gt;</v>
          </cell>
          <cell r="DI1780">
            <v>0</v>
          </cell>
        </row>
        <row r="1781">
          <cell r="B1781" t="str">
            <v>Bromopsis pubescens</v>
          </cell>
          <cell r="C1781" t="str">
            <v>(Muhl. ex Willd.) Holub</v>
          </cell>
          <cell r="D1781" t="str">
            <v>breifaks</v>
          </cell>
          <cell r="E1781">
            <v>131085</v>
          </cell>
          <cell r="F1781">
            <v>99936</v>
          </cell>
          <cell r="G1781" t="str">
            <v>ExpertGroups/Karplanter/N</v>
          </cell>
          <cell r="H1781" t="str">
            <v>Karplanter</v>
          </cell>
          <cell r="I1781" t="str">
            <v>Karplanter</v>
          </cell>
          <cell r="J1781" t="str">
            <v>AlienSpecie</v>
          </cell>
          <cell r="N1781">
            <v>1</v>
          </cell>
          <cell r="Q1781">
            <v>1</v>
          </cell>
          <cell r="T1781" t="str">
            <v>NK</v>
          </cell>
          <cell r="U1781">
            <v>1</v>
          </cell>
          <cell r="V1781" t="str">
            <v>1,1</v>
          </cell>
          <cell r="X1781">
            <v>1</v>
          </cell>
          <cell r="Y1781">
            <v>1</v>
          </cell>
          <cell r="Z1781">
            <v>1</v>
          </cell>
          <cell r="AA1781">
            <v>1912</v>
          </cell>
          <cell r="AB1781" t="str">
            <v>terrestrial</v>
          </cell>
          <cell r="AD1781" t="str">
            <v>origin</v>
          </cell>
          <cell r="AE1781" t="str">
            <v>yes</v>
          </cell>
          <cell r="AF1781" t="str">
            <v>unknown</v>
          </cell>
          <cell r="AG1781">
            <v>1912</v>
          </cell>
          <cell r="AH1781" t="str">
            <v>Te Skien: Bøle (mølle)</v>
          </cell>
          <cell r="AI1781">
            <v>10</v>
          </cell>
          <cell r="AJ1781" t="str">
            <v>V</v>
          </cell>
          <cell r="AN1781">
            <v>1</v>
          </cell>
          <cell r="AO1781" t="str">
            <v>introductionTransportpollution</v>
          </cell>
          <cell r="AP1781" t="str">
            <v>Te</v>
          </cell>
          <cell r="AQ1781">
            <v>8</v>
          </cell>
          <cell r="AR1781">
            <v>2</v>
          </cell>
          <cell r="AS1781">
            <v>16</v>
          </cell>
          <cell r="AT1781">
            <v>1</v>
          </cell>
          <cell r="AU1781">
            <v>8</v>
          </cell>
          <cell r="AV1781">
            <v>50</v>
          </cell>
          <cell r="AW1781" t="str">
            <v>Ingen kjent effekt</v>
          </cell>
          <cell r="AX1781" t="str">
            <v>Ingen kjent effekt</v>
          </cell>
          <cell r="BC1781" t="str">
            <v>Ingen kjent effekt</v>
          </cell>
          <cell r="BD1781" t="str">
            <v>Ingen kjent effekt</v>
          </cell>
          <cell r="BE1781" t="str">
            <v>no</v>
          </cell>
          <cell r="BF1781" t="str">
            <v>no</v>
          </cell>
          <cell r="BK1781" t="str">
            <v>temperate_boreal:NorthAndCentralAmerica|temperate_nemoral:NorthAndCentralAmerica</v>
          </cell>
          <cell r="BM1781" t="str">
            <v>temperate_boreal:NorthAndCentralAmerica|temperate_nemoral:Europe,NorthAndCentralAmerica</v>
          </cell>
          <cell r="BO1781">
            <v>1</v>
          </cell>
          <cell r="BP1781" t="str">
            <v>X</v>
          </cell>
          <cell r="BR1781" t="str">
            <v>RedListCategoryLevel</v>
          </cell>
          <cell r="BT1781">
            <v>1</v>
          </cell>
          <cell r="BW1781" t="str">
            <v>SpreadYearlyIncreaseCalculatedExpansionSpeed</v>
          </cell>
          <cell r="BX1781">
            <v>5.65</v>
          </cell>
          <cell r="BY1781">
            <v>1</v>
          </cell>
          <cell r="CB1781" t="str">
            <v>T1-C-3,T40</v>
          </cell>
          <cell r="CC1781">
            <v>1</v>
          </cell>
          <cell r="CH1781">
            <v>1</v>
          </cell>
          <cell r="CM1781">
            <v>1</v>
          </cell>
          <cell r="CQ1781">
            <v>1</v>
          </cell>
          <cell r="CU1781">
            <v>1</v>
          </cell>
          <cell r="CX1781">
            <v>0</v>
          </cell>
          <cell r="CY1781">
            <v>1</v>
          </cell>
          <cell r="DB1781">
            <v>0</v>
          </cell>
          <cell r="DC1781" t="str">
            <v>Breifaks&lt;em&gt; Bromus pubescens &lt;/em&gt;er et langlevd flerårig gras med frøreproduksjon. Dettte er en vidt utbredt nordamerikansk art som kunne ha potensial over store deler av Norge, men som praktisk talt ikke innføres og som er uten spredning etter innførsel.</v>
          </cell>
          <cell r="DD1781" t="str">
            <v>&lt;p&gt;Breifaks er foreløpig påvist to steder i Norge, begge med etablering: Te Skien: Bøle, innkommet ved mølla fra 1912, og Oslo: Skøyen, Guldbergvei, innkommet ved gård/vei fra 1996 (sett 1996-1997). Arten synes ikke å være ekspansiv.&lt;/p&gt;</v>
          </cell>
          <cell r="DE1781" t="str">
            <v>Arten er innført som forurensning i korn (Skien) og trolig med kanadisk grasfrø (Oslo), uten registrert viderespredning.</v>
          </cell>
          <cell r="DF1781" t="str">
            <v>Invasjonspotensialet er lite, en kombinasjon av kort (med usikkerhet til begrenset) median levetid og ørliten ekspansjonshastighet.</v>
          </cell>
          <cell r="DG1781" t="str">
            <v>Ingen kjent negativ økologisk effekt er knyttet til arten.</v>
          </cell>
          <cell r="DH1781" t="str">
            <v>&lt;p&gt;Breifaks vurderes til ingen kjent økologisk risiko. Arten har stabil forekomst i Norge (frøreproduksjon), men utgjør ingen trussel.&lt;/p&gt;</v>
          </cell>
          <cell r="DI1781">
            <v>0</v>
          </cell>
        </row>
        <row r="1782">
          <cell r="B1782" t="str">
            <v>Stratiotes aloides</v>
          </cell>
          <cell r="C1782" t="str">
            <v>L.</v>
          </cell>
          <cell r="D1782" t="str">
            <v>vassaloe</v>
          </cell>
          <cell r="E1782">
            <v>59301</v>
          </cell>
          <cell r="F1782">
            <v>99341</v>
          </cell>
          <cell r="G1782" t="str">
            <v>ExpertGroups/Karplanter/N</v>
          </cell>
          <cell r="H1782" t="str">
            <v>Karplanter</v>
          </cell>
          <cell r="I1782" t="str">
            <v>Karplanter</v>
          </cell>
          <cell r="J1782" t="str">
            <v>AlienSpecie</v>
          </cell>
          <cell r="N1782">
            <v>1</v>
          </cell>
          <cell r="P1782" t="str">
            <v>V</v>
          </cell>
          <cell r="Q1782">
            <v>4</v>
          </cell>
          <cell r="R1782" t="str">
            <v>V</v>
          </cell>
          <cell r="T1782" t="str">
            <v>PH</v>
          </cell>
          <cell r="U1782">
            <v>3</v>
          </cell>
          <cell r="V1782" t="str">
            <v>1,4D</v>
          </cell>
          <cell r="W1782" t="str">
            <v>LO,HI</v>
          </cell>
          <cell r="X1782">
            <v>4</v>
          </cell>
          <cell r="Y1782">
            <v>2</v>
          </cell>
          <cell r="Z1782">
            <v>3</v>
          </cell>
          <cell r="AA1782" t="str">
            <v>Før 1772</v>
          </cell>
          <cell r="AB1782" t="str">
            <v>limnic</v>
          </cell>
          <cell r="AD1782" t="str">
            <v>origin</v>
          </cell>
          <cell r="AE1782" t="str">
            <v>yes</v>
          </cell>
          <cell r="AF1782" t="str">
            <v>yes</v>
          </cell>
          <cell r="AG1782" t="str">
            <v>Før 1772</v>
          </cell>
          <cell r="AH1782" t="str">
            <v>No 'Ofoten' (trolig Evenes)</v>
          </cell>
          <cell r="AI1782">
            <v>5</v>
          </cell>
          <cell r="AJ1782" t="str">
            <v>V</v>
          </cell>
          <cell r="AK1782" t="str">
            <v>V</v>
          </cell>
          <cell r="AL1782">
            <v>2</v>
          </cell>
          <cell r="AM1782" t="str">
            <v>importDirect</v>
          </cell>
          <cell r="AN1782">
            <v>1</v>
          </cell>
          <cell r="AO1782" t="str">
            <v>introductionReleased</v>
          </cell>
          <cell r="AP1782" t="str">
            <v>Øs,Ve</v>
          </cell>
          <cell r="AQ1782">
            <v>8</v>
          </cell>
          <cell r="AR1782">
            <v>2</v>
          </cell>
          <cell r="AS1782">
            <v>16</v>
          </cell>
          <cell r="AT1782">
            <v>1</v>
          </cell>
          <cell r="AU1782">
            <v>16</v>
          </cell>
          <cell r="AV1782">
            <v>50</v>
          </cell>
          <cell r="AW1782" t="str">
            <v>Ingen kjent effekt</v>
          </cell>
          <cell r="AX1782" t="str">
            <v>Ingen kjent effekt</v>
          </cell>
          <cell r="BC1782" t="str">
            <v>Ingen kjent effekt</v>
          </cell>
          <cell r="BD1782" t="str">
            <v>Ingen kjent effekt</v>
          </cell>
          <cell r="BE1782" t="str">
            <v>no</v>
          </cell>
          <cell r="BF1782" t="str">
            <v>no</v>
          </cell>
          <cell r="BK1782" t="str">
            <v>temperate_boreal:Europe,Asia|temperate_nemoral:Europe,Asia</v>
          </cell>
          <cell r="BM1782" t="str">
            <v>temperate_boreal:Europe,Asia|temperate_nemoral:Europe,Asia,NorthAndCentralAmerica</v>
          </cell>
          <cell r="BO1782">
            <v>2</v>
          </cell>
          <cell r="BP1782" t="str">
            <v>X</v>
          </cell>
          <cell r="BR1782" t="str">
            <v>RedListCategoryLevel</v>
          </cell>
          <cell r="BT1782">
            <v>1</v>
          </cell>
          <cell r="BW1782" t="str">
            <v>SpreadYearlyLiteratureData</v>
          </cell>
          <cell r="BX1782">
            <v>45</v>
          </cell>
          <cell r="BY1782">
            <v>1</v>
          </cell>
          <cell r="CB1782" t="str">
            <v>F3,F5</v>
          </cell>
          <cell r="CC1782">
            <v>4</v>
          </cell>
          <cell r="CE1782" t="str">
            <v>X</v>
          </cell>
          <cell r="CG1782" t="str">
            <v>F3,F3</v>
          </cell>
          <cell r="CH1782">
            <v>3</v>
          </cell>
          <cell r="CL1782" t="str">
            <v>F3,F3</v>
          </cell>
          <cell r="CM1782">
            <v>2</v>
          </cell>
          <cell r="CP1782" t="str">
            <v>Kalkrike dammer og tjern</v>
          </cell>
          <cell r="CQ1782">
            <v>1</v>
          </cell>
          <cell r="CU1782">
            <v>1</v>
          </cell>
          <cell r="CX1782">
            <v>0</v>
          </cell>
          <cell r="CY1782">
            <v>1</v>
          </cell>
          <cell r="DB1782">
            <v>0</v>
          </cell>
          <cell r="DC1782" t="str">
            <v>Vassalo&amp;#235: &lt;em&gt;Stratoides aloides&lt;/em&gt; er en flerårig vannplante. Den er en stor, frittflytende plante som synker ned til bunnen på høsten. Her overlever den som grønn plante eller som vinterknopper (turioner: Cook &amp; Urmi-K&amp;#246:nig 1983). I Norden finnes stort sett bare hunnplanter. Planten spres derfor i hovedsak vegetativt, ved turioner eller utløpere (små rosetter som rives løs fra morplanten: Kornatowski 1979, Smolders et al. 1995). Rosettene er forholdsvis store, og vi antar at fuglespredning av disse er ute&amp;#173:lukket, det samme gjelder spredning ved flytting av båter og fiskeredskap (jfr. spredning av vasspest). Imidlertid kan det tenkes at turionene kan spres med fugl. Det er vist at turioner fra andre vannplanter, f.eks. busttjønnaks &lt;em&gt;Stuckenia pectinata,&lt;/em&gt; er spiredyktige etter å ha passert fuglemagen (Santamaria et al. 2002). På grunn av vegetativ formering vil spredning nedover vassdragene være effektivt.</v>
          </cell>
          <cell r="DD1782" t="str">
            <v>&lt;p&gt;Vassalo&amp;#235: omtales av Gunnerus (1776, art nr. 653) med dekkende beskrivelse og som "Vokser i det nordlandske sogn Ofoten, i grøfter under vann" [trolig i Evenes nær Evenes prestegård], oversatt fra latin hos Jørgensen et al. (2016). Disse forfatterne kommenterer funnet slik: "Belegg finnes ikke i herbariet. Vassaloe er ikke kjent viltvoksende i Norge, bare som forvillet ved Fredrikstad. Beskrivelsen tyder på at Gunnerus har sett den og at han har bestemt den rett. Det er ikke helt umulig at den kan ha vokst [som hjemlig] i ofoten, siden den har vid utbredelse i nordlige regioner av Russland og vokser i nærliggende finske og svenske områder". Funnet omtales også av Jørgensen &amp; Fremstad (2012). Ofoten generelt, og Evenesområdet med dets vassdrag spesielt, er godt botanisk undersøkt, og det er liten sannsynlighet for at arten har hatt noen stabil, hjemlig forekomst i Norge de siste 200 år. Vi behandler den her som en fremmed art.&lt;/p&gt;&lt;p&gt;Vassalo&amp;#235: ble satt ut i dammer i Øf Fredrikstad på 1990-tallet og formerte seg litt lokalt, men ble siden fjernet. Den ble plantet inn på nytt i Bryggerhusdammen på Refsahl i Fredrikstad (Østfold) i 1995 og i flere dammer (Svein Åstrøm 2009, se Artskart, Artsdatabanken). Dansk materiale av planten ble innført til dammene. Her står sammen med en rekke andre fremmede arter innført i perioden 1993-96 (Åstrøm 1998). I 2009 ble den også funnet i Vf Nøtterøy: Sand, i en dam på golfbanen, trolig utplantet.&lt;/p&gt;&lt;p&gt;Arten er hjemlig nord til Nord-Finland, nokså hyppig i Danmark (Hartvig 2015), og kan godt komme inn i Norge (igjen) spontant. Dersom arten introduseres til større vassdrag i Norge, vil den kunne spres fort og skape problemer. Det er ikke utenkelig med en slik introduksjon i løpet av de neste 50 år - vi foretar derfor en risikovurdering av arten.&lt;/p&gt;&lt;p&gt;Videre spredning fra dammen i Østfold kan sannsynligvis bare skje med menneskets hjelp. Den er ikke spredt herfra siden 1995. Arten er vurdert i forbindelse med negativlista, dvs. problemarter som man anbefaler å ikke tillate import av for norsk hobbybruk/ norsk zoobransje (Fosså 2010), men ikke satt på negativlista.&lt;/p&gt;&lt;p&gt; &lt;/p&gt;</v>
          </cell>
          <cell r="DE1782" t="str">
            <v>Arten er innført og utsatt i kunstige (Vf Nøtterøy) og naturlige dammer (Øf Fredrikstad).</v>
          </cell>
          <cell r="DF1782" t="str">
            <v>Invasjonspotensialet er foreløpig lite, med usikkerhet til begrenset: median levetid er begrenset med usikkerhet til moderat og ekspansjonshastigheten er liten. Invasjonspotensialet kan imidlertid bli meget stort dersom arten begynner å spre seg. Arten har klimatisk og hydrologisk potensial i alle fylker nord til Troms.</v>
          </cell>
          <cell r="DG1782" t="str">
            <v>Arten vurderes å ha en stor negativ økologisk effekt, med usikkerhet ned til middels, gjennom en stor fortrengningseffekt. Arten kan danne kompakte bestander (flytende matter) som fortrenger og skygger ut alle andre planter, inkludert truete og sårbare, og som endrer forholdene for alt dyreliv i vatnet. Den opplyses også å ha allelopatiske effekter (Mulderij 2006, Mulderij et al. 2009).</v>
          </cell>
          <cell r="DH1782" t="str">
            <v>&lt;p&gt;Vassalo&amp;#235: utgjør en potensielt høg økologisk risiko, med usikkerhet både til låg og til høg risiko, hovedsakelig på grunn av økologiske effekter, men også med mulighet for en viss økning i invasjonspotensial. Arten er vanlig (som hjemlig) i søndre og midtre deler av Sverige og nord til Nord-Finland, hvor den vokser på grunt vann i næringsrike innsjøer. Vi antar derfor at den kan ha gode vekstvilkår i store deler av Norge, men at problemvekst bare vil kunne forekomme i næringsrike små og grunne vannforekomster, ev. grunne og vindbeskyttede områder i større innsjøer (Bloemendaal &amp; Roelofs 1988, ref. i Mulderji 2006). Vassalo&amp;#235: er sjelden, men regnes som invasiv i Irland (Reynolds 2002).&lt;br/&gt;&lt;/p&gt;&lt;p&gt;Vassalo&amp;#235: skiller ut allelopatiske forbindelser som virker negativt på planteplankton i innsjøer (Mulderij 2006). Konkurranse om næringsstoffer er sannsynligvis også en årsak til endringer i biomasse og artssammensetning av planteplankton i nærheten av vassalo&amp;#235: (Mulderij et al. 2009). I områder med massebestander regner vi med at den vil ha negativ innvirkning også på andre vannplanter (jfr. &lt;em&gt;Elodea canadensis&lt;/em&gt;), men dette er lite undersøkt.&lt;/p&gt;&lt;p&gt;Arten er forholdsvis vanlig i hagedammer i Østfold (Båtvik, pers.med.). Dammene i Østfold der den er utsatt, er sannsynligvis næringsrike, men kalsium-innholdet har vi ingen opplysninger om. &lt;/p&gt;&lt;p&gt;De mest aktuelle spredningsvektorene i Norge antas å være vann (følger vassdraget nedstrøms) eller fugl, eventuelt direkte utplanting. Dammene i Østfold antas å være uten kontakt med nærlig&amp;#173:gende vassdrag. Hvorvidt de besøkes av trekkende fugler er ikke kjent. Imidlertid er det ikke registrert spredning herfra. &lt;/p&gt;&lt;p&gt;Arten er ikke listet i Fosså (2010) da det er lite import av arten innenfor zoobransjen: det antas at det meste skjer gjennom hageplantebransjen.&lt;/p&gt;&lt;p&gt; &lt;/p&gt;</v>
          </cell>
          <cell r="DI1782">
            <v>16</v>
          </cell>
        </row>
        <row r="1783">
          <cell r="B1783" t="str">
            <v>Cotula coronopifolia</v>
          </cell>
          <cell r="C1783" t="str">
            <v>L.</v>
          </cell>
          <cell r="D1783" t="str">
            <v>fjæreknapp</v>
          </cell>
          <cell r="E1783">
            <v>60493</v>
          </cell>
          <cell r="F1783">
            <v>100533</v>
          </cell>
          <cell r="G1783" t="str">
            <v>ExpertGroups/Karplanter/N</v>
          </cell>
          <cell r="H1783" t="str">
            <v>Karplanter</v>
          </cell>
          <cell r="I1783" t="str">
            <v>Karplanter</v>
          </cell>
          <cell r="J1783" t="str">
            <v>AlienSpecie</v>
          </cell>
          <cell r="N1783">
            <v>1</v>
          </cell>
          <cell r="Q1783">
            <v>1</v>
          </cell>
          <cell r="T1783" t="str">
            <v>NK</v>
          </cell>
          <cell r="U1783">
            <v>1</v>
          </cell>
          <cell r="V1783" t="str">
            <v>1,1</v>
          </cell>
          <cell r="X1783">
            <v>1</v>
          </cell>
          <cell r="Y1783">
            <v>1</v>
          </cell>
          <cell r="Z1783">
            <v>1</v>
          </cell>
          <cell r="AA1783">
            <v>1875</v>
          </cell>
          <cell r="AB1783" t="str">
            <v>terrestrial</v>
          </cell>
          <cell r="AD1783" t="str">
            <v>other</v>
          </cell>
          <cell r="AE1783" t="str">
            <v>yes</v>
          </cell>
          <cell r="AF1783" t="str">
            <v>unknown</v>
          </cell>
          <cell r="AG1783">
            <v>1875</v>
          </cell>
          <cell r="AH1783" t="str">
            <v>SF Lærdal: Lærdalsøra</v>
          </cell>
          <cell r="AI1783">
            <v>1</v>
          </cell>
          <cell r="AJ1783" t="str">
            <v>V</v>
          </cell>
          <cell r="AN1783">
            <v>2</v>
          </cell>
          <cell r="AO1783" t="str">
            <v>introductionNaturalDispersal,introductionTransportpollution</v>
          </cell>
          <cell r="AP1783" t="str">
            <v>Ve,Sf</v>
          </cell>
          <cell r="AQ1783">
            <v>8</v>
          </cell>
          <cell r="AR1783">
            <v>2</v>
          </cell>
          <cell r="AS1783">
            <v>16</v>
          </cell>
          <cell r="AT1783">
            <v>1</v>
          </cell>
          <cell r="AU1783">
            <v>16</v>
          </cell>
          <cell r="AV1783">
            <v>0</v>
          </cell>
          <cell r="AW1783" t="str">
            <v>Ingen kjent effekt</v>
          </cell>
          <cell r="AX1783" t="str">
            <v>Ingen kjent effekt</v>
          </cell>
          <cell r="BC1783" t="str">
            <v>Ingen kjent effekt</v>
          </cell>
          <cell r="BD1783" t="str">
            <v>Ingen kjent effekt</v>
          </cell>
          <cell r="BE1783" t="str">
            <v>no</v>
          </cell>
          <cell r="BF1783" t="str">
            <v>no</v>
          </cell>
          <cell r="BK1783" t="str">
            <v>subtropic_caperegion:Africa</v>
          </cell>
          <cell r="BM1783" t="str">
            <v>temperate_nemoral:Europe,NorthAndCentralAmerica,SouthAmerica|subtropic_mediterranean:Europe,Africa,NorthAndCentralAmerica,SouthAmerica|subtropic_caperegion:Africa</v>
          </cell>
          <cell r="BO1783">
            <v>1</v>
          </cell>
          <cell r="BR1783" t="str">
            <v>RedListCategoryLevel</v>
          </cell>
          <cell r="BT1783">
            <v>1</v>
          </cell>
          <cell r="BW1783" t="str">
            <v>SpreadYearlyIncreaseCalculatedExpansionSpeed</v>
          </cell>
          <cell r="BX1783">
            <v>0</v>
          </cell>
          <cell r="BY1783">
            <v>1</v>
          </cell>
          <cell r="CB1783" t="str">
            <v>T12,T35</v>
          </cell>
          <cell r="CC1783">
            <v>1</v>
          </cell>
          <cell r="CH1783">
            <v>1</v>
          </cell>
          <cell r="CM1783">
            <v>1</v>
          </cell>
          <cell r="CQ1783">
            <v>1</v>
          </cell>
          <cell r="CU1783">
            <v>1</v>
          </cell>
          <cell r="CX1783">
            <v>0</v>
          </cell>
          <cell r="CY1783">
            <v>1</v>
          </cell>
          <cell r="DB1783">
            <v>0</v>
          </cell>
          <cell r="DC1783" t="str">
            <v>Fjøreknapp &lt;i&gt;Cotula coronopifolia &lt;/i&gt;er en ettårig art fra Sør-Afrika, spredt til og etablert i Nord- og Sør-Amerika, Europa og Nord-Afrika. Den er innført og etablert enkelte steder i Nord-Europa, bl.a. på spredte steder i Sverige og i en meget stor populasjon på Thyborøn på Jylland i Danmark (i tillegg til flere andre). Arten har stor frøproduksjon. Fruktene kan spres med havstrømmer, tråkk og fugl. Arten er bare observert med stabil bestand i noe brakkvass-pregete strandenger (både i Danmark, Sverige og Norge).</v>
          </cell>
          <cell r="DD1783" t="str">
            <v>&lt;p&gt;Fjøreknapp kan opplagt reprodusere og danne populasjon i Norge, etter som denne ettårige arten har gjort det sammenhengende på &amp;#233:n lokalitet på Lærdalsøra i SF Lærdal i minst 128 år fra 1875 til siste innsamling i 2003. Området er nå nedbygd og frisert, og arten kan være forsvunnet. Dessuten er den funnet en gang ved et gartneriutsalg i Vf Larvik: Bentserød i 2005. Pr. 2005 var arten å anse som en utdødd fremmed art i Norge. Men i 2011 ble et funn rapportert inn til Artsobservasjoner med foto og samme år dokumentert med et herbariebelegg fra Skjæret i Vf Nøtterøy, en havstrandlokalitet. Det ble angitt å være 100-200 planter. Det har vært spekulert omkring opprinnelsen til forekomsten i Lærdal. Innførsel med ballastjord har vært antydet, men Lærdalsøyri er ikke noen aktuell ballasthavn. Det er mest sannsynlig at forekomstene både på Lærdalsøyri og i Nøtterøy skyldes tilfeldig langdistansespredning med fugl fra lengre sør i Europa (kanskje fra Danmark eller De britiske øyer).&lt;/p&gt;</v>
          </cell>
          <cell r="DE1783" t="str">
            <v>Arten er trolig kommet inn langdistansespredt med fugl (Nøtterøy, Lærdal) og med gartnerivarer (Larvik). Den har trolig ikke hatt noen viderespredning i Norge.</v>
          </cell>
          <cell r="DF1783" t="str">
            <v>Invasjonspotensialet er lite, med minste skår på median levetid og i praksis ingen ekspansjon. To effektive innvandringer, dvs. de er med etablering av reproduserende bestander, de siste 140 år, men uten videre spredning.</v>
          </cell>
          <cell r="DG1783" t="str">
            <v>Ingen kjent negativ økologisk effekt er knyttet til arten i Norge, og ingen er forventet.</v>
          </cell>
          <cell r="DH1783" t="str">
            <v>&lt;p&gt;Fjøreknapp vurderes til ingen kjent økologisk risiko. Arten er muligens fortsatt etablert i Norge på 1-2 steder, men vil neppe ekspandere og bli noe økologisk problem i norske naturtyper.&lt;br/&gt;&lt;/p&gt;</v>
          </cell>
          <cell r="DI1783">
            <v>1</v>
          </cell>
        </row>
        <row r="1784">
          <cell r="B1784" t="str">
            <v>Alcea rosea</v>
          </cell>
          <cell r="C1784" t="str">
            <v>L.</v>
          </cell>
          <cell r="D1784" t="str">
            <v>praktstokkrose</v>
          </cell>
          <cell r="E1784">
            <v>130140</v>
          </cell>
          <cell r="F1784">
            <v>102718</v>
          </cell>
          <cell r="G1784" t="str">
            <v>ExpertGroups/Karplanter/N</v>
          </cell>
          <cell r="H1784" t="str">
            <v>Karplanter</v>
          </cell>
          <cell r="I1784" t="str">
            <v>Karplanter</v>
          </cell>
          <cell r="J1784" t="str">
            <v>AlienSpecie</v>
          </cell>
          <cell r="N1784">
            <v>1</v>
          </cell>
          <cell r="Q1784">
            <v>1</v>
          </cell>
          <cell r="T1784" t="str">
            <v>NK</v>
          </cell>
          <cell r="U1784">
            <v>1</v>
          </cell>
          <cell r="V1784" t="str">
            <v>1,1</v>
          </cell>
          <cell r="X1784">
            <v>1</v>
          </cell>
          <cell r="Y1784">
            <v>1</v>
          </cell>
          <cell r="Z1784">
            <v>1</v>
          </cell>
          <cell r="AA1784">
            <v>1937</v>
          </cell>
          <cell r="AB1784" t="str">
            <v>terrestrial</v>
          </cell>
          <cell r="AD1784" t="str">
            <v>unknown</v>
          </cell>
          <cell r="AE1784" t="str">
            <v>yes</v>
          </cell>
          <cell r="AF1784" t="str">
            <v>unknown</v>
          </cell>
          <cell r="AI1784">
            <v>2</v>
          </cell>
          <cell r="AJ1784" t="str">
            <v>V</v>
          </cell>
          <cell r="AL1784">
            <v>1</v>
          </cell>
          <cell r="AM1784" t="str">
            <v>importDirect</v>
          </cell>
          <cell r="AN1784">
            <v>2</v>
          </cell>
          <cell r="AO1784" t="str">
            <v>introductionEscaped</v>
          </cell>
          <cell r="AQ1784">
            <v>8</v>
          </cell>
          <cell r="AR1784">
            <v>2</v>
          </cell>
          <cell r="AS1784">
            <v>16</v>
          </cell>
          <cell r="AT1784">
            <v>1</v>
          </cell>
          <cell r="AU1784">
            <v>60</v>
          </cell>
          <cell r="AV1784">
            <v>100</v>
          </cell>
          <cell r="AW1784" t="str">
            <v>Ingen kjent effekt</v>
          </cell>
          <cell r="AX1784" t="str">
            <v>Ingen kjent effekt</v>
          </cell>
          <cell r="BC1784" t="str">
            <v>Ingen kjent effekt</v>
          </cell>
          <cell r="BD1784" t="str">
            <v>Ingen kjent effekt</v>
          </cell>
          <cell r="BE1784" t="str">
            <v>no</v>
          </cell>
          <cell r="BF1784" t="str">
            <v>no</v>
          </cell>
          <cell r="BG1784" t="str">
            <v>V</v>
          </cell>
          <cell r="BK1784" t="str">
            <v>temperate_nemoral:Asia</v>
          </cell>
          <cell r="BM1784" t="str">
            <v>temperate_nemoral:Europe,Asia,Oceania,NorthAndCentralAmerica|temperate_dry:Asia|subtropic_mediterranean:Europe,Oceania,NorthAndCentralAmerica|subtropic_humid:NorthAndCentralAmerica</v>
          </cell>
          <cell r="BO1784">
            <v>1</v>
          </cell>
          <cell r="BR1784" t="str">
            <v>RedListCategoryLevel</v>
          </cell>
          <cell r="BT1784">
            <v>1</v>
          </cell>
          <cell r="BW1784" t="str">
            <v>SpreadYearlyIncreaseCalculatedExpansionSpeed</v>
          </cell>
          <cell r="BX1784">
            <v>49.9</v>
          </cell>
          <cell r="BY1784">
            <v>1</v>
          </cell>
          <cell r="CB1784" t="str">
            <v>T35,T40,T37</v>
          </cell>
          <cell r="CC1784">
            <v>1</v>
          </cell>
          <cell r="CH1784">
            <v>1</v>
          </cell>
          <cell r="CM1784">
            <v>1</v>
          </cell>
          <cell r="CQ1784">
            <v>1</v>
          </cell>
          <cell r="CU1784">
            <v>1</v>
          </cell>
          <cell r="CX1784">
            <v>0</v>
          </cell>
          <cell r="CY1784">
            <v>1</v>
          </cell>
          <cell r="DB1784">
            <v>0</v>
          </cell>
          <cell r="DC1784" t="str">
            <v>Praktstokkrose &lt;em&gt;Alcea rosea &lt;/em&gt;er en kulturplante med opprinnelse i Kina og med en lang historie i Europa. Den er ikke kjent i vill tilstand i naturen. Planten dyrkes ofte i Norge, men er sjeldent funnet funnet utafor kultur frem til nå. Arten er toårig uten potensial for vegetativ reproduksjon, men med god frøsetting.&lt;br/&gt; Praktstokkrose er stabil i deler av Sverige (særlig i Skåne og &amp;#214:land). Arten er observert med ti rosetter på et lite område i Moss (2004), som åpenbart frøforvillet i Oslo (2009), og med flere individer i Larvik (2005). Arten er også observert på samme sted over flere år i både Moss og i Drammen på søppelfyllinger. Dette gjør at vi nå vurderer praktstokkrose som under etablering i Norge også.</v>
          </cell>
          <cell r="DD1784" t="str">
            <v>&lt;p&gt;Første funn er fra Øf Moss: Jeløya strandkant 1937. De andre forekomstene er alle på skrotemark: Øf Moss: Patterød Solgården søppelplass 2004, 2005, 2006, 2007, 2008: Øf Fredrikstad: Gamlebyen 1996, Øra skrotemark 2013: Ak Asker skrotemark 2012, Oslo: Torshov fortauskant 2009: Bu Drammen: Lindum søppelplass 2008, 2011 og 2012: Vf Tønsberg: Tarangrød søppelplass 2004, Larvik: Risøya skrotemark 2005: og Ro Karmøy 1995. Arten synes å ha semi-stabil forekomst på minst et par deponier for organisk avfall (Øf Moss: Patterød: Bu Drammen: Lindum). Mørketallet er trolig ikke stort: dette er en plante det er vanskelig å overse.&lt;/p&gt;</v>
          </cell>
          <cell r="DE1784" t="str">
            <v>Praktstokkrose er mye brukt i hager, og spres med avfall fra hager mm. Arten har ennå ikke spredd seg noe særlig langt fra avfallsdeponi og blomsterbed.</v>
          </cell>
          <cell r="DF1784" t="str">
            <v>Invasjonspotensialet er lågt, med lågeste skår på både median levetid og ekspansjonshastighet.</v>
          </cell>
          <cell r="DG1784" t="str">
            <v>Praktstokkrose har ingen kjent økologisk effekt.</v>
          </cell>
          <cell r="DH1784" t="str">
            <v>&lt;p&gt;Praktstokkrose medfører derfor ingen kjent økologisk risiko.&lt;br/&gt;&lt;/p&gt;</v>
          </cell>
          <cell r="DI1784">
            <v>0</v>
          </cell>
        </row>
        <row r="1785">
          <cell r="B1785" t="str">
            <v>Aristolochia clematitis</v>
          </cell>
          <cell r="C1785" t="str">
            <v>L.</v>
          </cell>
          <cell r="D1785" t="str">
            <v>pipeurt</v>
          </cell>
          <cell r="E1785">
            <v>62848</v>
          </cell>
          <cell r="F1785">
            <v>102888</v>
          </cell>
          <cell r="G1785" t="str">
            <v>ExpertGroups/Karplanter/N</v>
          </cell>
          <cell r="H1785" t="str">
            <v>Karplanter</v>
          </cell>
          <cell r="I1785" t="str">
            <v>Karplanter</v>
          </cell>
          <cell r="J1785" t="str">
            <v>AlienSpecie</v>
          </cell>
          <cell r="N1785">
            <v>1</v>
          </cell>
          <cell r="P1785" t="str">
            <v>V</v>
          </cell>
          <cell r="Q1785">
            <v>1</v>
          </cell>
          <cell r="T1785" t="str">
            <v>NK</v>
          </cell>
          <cell r="U1785">
            <v>1</v>
          </cell>
          <cell r="V1785" t="str">
            <v>1,1</v>
          </cell>
          <cell r="W1785" t="str">
            <v>LO</v>
          </cell>
          <cell r="X1785">
            <v>2</v>
          </cell>
          <cell r="Y1785">
            <v>3</v>
          </cell>
          <cell r="Z1785">
            <v>1</v>
          </cell>
          <cell r="AA1785">
            <v>1829</v>
          </cell>
          <cell r="AB1785" t="str">
            <v>terrestrial</v>
          </cell>
          <cell r="AD1785" t="str">
            <v>unknown</v>
          </cell>
          <cell r="AE1785" t="str">
            <v>yes</v>
          </cell>
          <cell r="AF1785" t="str">
            <v>unknown</v>
          </cell>
          <cell r="AG1785">
            <v>1829</v>
          </cell>
          <cell r="AH1785" t="str">
            <v>Vf Larvik: Herregårdshaven</v>
          </cell>
          <cell r="AI1785">
            <v>10</v>
          </cell>
          <cell r="AJ1785" t="str">
            <v>V</v>
          </cell>
          <cell r="AL1785">
            <v>1</v>
          </cell>
          <cell r="AM1785" t="str">
            <v>importDirect</v>
          </cell>
          <cell r="AN1785">
            <v>1</v>
          </cell>
          <cell r="AO1785" t="str">
            <v>introductionEscaped</v>
          </cell>
          <cell r="AP1785" t="str">
            <v>OsA,Ve</v>
          </cell>
          <cell r="AQ1785">
            <v>8</v>
          </cell>
          <cell r="AR1785">
            <v>2</v>
          </cell>
          <cell r="AS1785">
            <v>16</v>
          </cell>
          <cell r="AT1785">
            <v>1</v>
          </cell>
          <cell r="AU1785">
            <v>16</v>
          </cell>
          <cell r="AV1785">
            <v>0</v>
          </cell>
          <cell r="AW1785" t="str">
            <v>Ingen kjent effekt</v>
          </cell>
          <cell r="AX1785" t="str">
            <v>Ingen kjent effekt</v>
          </cell>
          <cell r="BC1785" t="str">
            <v>Ingen kjent effekt</v>
          </cell>
          <cell r="BD1785" t="str">
            <v>Ingen kjent effekt</v>
          </cell>
          <cell r="BE1785" t="str">
            <v>no</v>
          </cell>
          <cell r="BF1785" t="str">
            <v>no</v>
          </cell>
          <cell r="BG1785" t="str">
            <v>V</v>
          </cell>
          <cell r="BK1785" t="str">
            <v>temperate_nemoral:Europe,Asia|temperate_dry:Europe,Asia|subtropic_mediterranean:Europe,Asia</v>
          </cell>
          <cell r="BM1785" t="str">
            <v>temperate_nemoral:Europe,Asia,NorthAndCentralAmerica|temperate_dry:Europe,Asia|subtropic_mediterranean:Europe,Asia</v>
          </cell>
          <cell r="BO1785">
            <v>2</v>
          </cell>
          <cell r="BP1785" t="str">
            <v>X</v>
          </cell>
          <cell r="BR1785" t="str">
            <v>RedListCategoryLevel</v>
          </cell>
          <cell r="BT1785">
            <v>1</v>
          </cell>
          <cell r="BW1785" t="str">
            <v>SpreadYearlyIncreaseCalculatedExpansionSpeed</v>
          </cell>
          <cell r="BX1785">
            <v>0</v>
          </cell>
          <cell r="BY1785">
            <v>1</v>
          </cell>
          <cell r="CB1785" t="str">
            <v>T4-C-3,T39</v>
          </cell>
          <cell r="CC1785">
            <v>1</v>
          </cell>
          <cell r="CH1785">
            <v>1</v>
          </cell>
          <cell r="CM1785">
            <v>1</v>
          </cell>
          <cell r="CQ1785">
            <v>1</v>
          </cell>
          <cell r="CU1785">
            <v>1</v>
          </cell>
          <cell r="CX1785">
            <v>0</v>
          </cell>
          <cell r="CY1785">
            <v>1</v>
          </cell>
          <cell r="DB1785">
            <v>0</v>
          </cell>
          <cell r="DC1785" t="str">
            <v>Pipeurt &lt;em&gt;Aristolochia clematitis &lt;/em&gt;er en flerårig urt med meget effektiv vegetativ formering med jordstengler. Den er en gammel medisin- og hageplante fra Mellom- og Sør-Europa og Vest-Asia. Den har frøformering, men det er uvisst om den produserer frø i Norge. Forekomster på begge sider av Lysakerelva i Oslo/Bærum kan tyde på det.</v>
          </cell>
          <cell r="DD1785" t="str">
            <v>&lt;p&gt;Pipeurt kan ha vært etablert som naturalisert før 1800, men den første dokumentasjonen er fra Herregårdshaven i Vf Larvik fra 1829. Deretter er den samlet og observert regelmessig der fram til i dag. Det neste funnet ble gjort ved Kanalen i Øf Moss i 1951, men her synes den å ha forsvunnet (ikke notert etter 1970). Derimot har den etablert seg på begge sidene av Lysakerelva i Oslo og Ak Bærum, der den først ble funnet i 1957 og står i beste velgående. Pipeurt har bestand i Norge og dessuten uvanlig effektiv klondannelse ved rotskudd, men den sprer seg bare noen meter eller titalls meter fra etableringsstedet. Frøene, når de produseres, spres med maur.&lt;/p&gt;</v>
          </cell>
          <cell r="DE1785" t="str">
            <v>Arten er innført hageplante og spredt videre ved vegetativ vekst, ved utkast (Moss, Oslo, Bærum) og kanskje med frø.</v>
          </cell>
          <cell r="DF1785" t="str">
            <v>Invasjonspotensialet er lite, med usikkerhet til begrenset, en kombinasjon av begrenset (til moderat) median levetid, men ingen ekspansjon. Arten har to kjente etablerte forekomster/forekomstgrupper i dag, og ingen økning i kjent areal de siste 60 år.</v>
          </cell>
          <cell r="DG1785" t="str">
            <v>Ingen kjent negativ økologisk effekt er knyttet til arten.</v>
          </cell>
          <cell r="DH1785" t="str">
            <v>&lt;p&gt;Pipeurt vurderes til ingen kjent økologisk risiko, med usikkerhet til låg risiko på grunn av et visst invasjonspotensial. Arten gjør ingen påviselig skade i norsk natur og forventes heller ikke å gjøre det i framtida.&lt;/p&gt;</v>
          </cell>
          <cell r="DI1785">
            <v>0</v>
          </cell>
        </row>
        <row r="1786">
          <cell r="B1786" t="str">
            <v>Ballota nigra nigra</v>
          </cell>
          <cell r="D1786" t="str">
            <v>tunhunderot</v>
          </cell>
          <cell r="E1786">
            <v>62238</v>
          </cell>
          <cell r="F1786">
            <v>102278</v>
          </cell>
          <cell r="G1786" t="str">
            <v>ExpertGroups/Karplanter/N</v>
          </cell>
          <cell r="H1786" t="str">
            <v>Karplanter</v>
          </cell>
          <cell r="I1786" t="str">
            <v>Karplanter</v>
          </cell>
          <cell r="J1786" t="str">
            <v>AlienSpecie</v>
          </cell>
          <cell r="N1786">
            <v>1</v>
          </cell>
          <cell r="Q1786">
            <v>1</v>
          </cell>
          <cell r="T1786" t="str">
            <v>NK</v>
          </cell>
          <cell r="U1786">
            <v>1</v>
          </cell>
          <cell r="V1786" t="str">
            <v>1,1</v>
          </cell>
          <cell r="X1786">
            <v>1</v>
          </cell>
          <cell r="Y1786">
            <v>1</v>
          </cell>
          <cell r="Z1786">
            <v>1</v>
          </cell>
          <cell r="AA1786">
            <v>1838</v>
          </cell>
          <cell r="AB1786" t="str">
            <v>terrestrial</v>
          </cell>
          <cell r="AD1786" t="str">
            <v>origin</v>
          </cell>
          <cell r="AE1786" t="str">
            <v>yes</v>
          </cell>
          <cell r="AF1786" t="str">
            <v>unknown</v>
          </cell>
          <cell r="AG1786">
            <v>1838</v>
          </cell>
          <cell r="AH1786" t="str">
            <v>Oslo: Akershus festning (ballast)</v>
          </cell>
          <cell r="AI1786">
            <v>5</v>
          </cell>
          <cell r="AJ1786" t="str">
            <v>V</v>
          </cell>
          <cell r="AN1786">
            <v>2</v>
          </cell>
          <cell r="AO1786" t="str">
            <v>introductionTransportpollution,introductionStowaway</v>
          </cell>
          <cell r="AP1786" t="str">
            <v>OsA,Ve</v>
          </cell>
          <cell r="AQ1786">
            <v>8</v>
          </cell>
          <cell r="AR1786">
            <v>2</v>
          </cell>
          <cell r="AS1786">
            <v>16</v>
          </cell>
          <cell r="AT1786">
            <v>1</v>
          </cell>
          <cell r="AU1786">
            <v>8</v>
          </cell>
          <cell r="AV1786">
            <v>100</v>
          </cell>
          <cell r="AW1786" t="str">
            <v>Ingen kjent effekt</v>
          </cell>
          <cell r="AX1786" t="str">
            <v>Ingen kjent effekt</v>
          </cell>
          <cell r="BC1786" t="str">
            <v>Ingen kjent effekt</v>
          </cell>
          <cell r="BD1786" t="str">
            <v>Ingen kjent effekt</v>
          </cell>
          <cell r="BE1786" t="str">
            <v>no</v>
          </cell>
          <cell r="BF1786" t="str">
            <v>no</v>
          </cell>
          <cell r="BG1786" t="str">
            <v>V</v>
          </cell>
          <cell r="BK1786" t="str">
            <v>temperate_nemoral:Europe|temperate_dry:Europe</v>
          </cell>
          <cell r="BM1786" t="str">
            <v>temperate_nemoral:Europe|temperate_dry:Europe</v>
          </cell>
          <cell r="BO1786">
            <v>1</v>
          </cell>
          <cell r="BR1786" t="str">
            <v>RedListCategoryLevel</v>
          </cell>
          <cell r="BT1786">
            <v>1</v>
          </cell>
          <cell r="BW1786" t="str">
            <v>SpreadYearlyIncreaseCalculatedExpansionSpeed</v>
          </cell>
          <cell r="BX1786">
            <v>0</v>
          </cell>
          <cell r="BY1786">
            <v>1</v>
          </cell>
          <cell r="CB1786" t="str">
            <v>T35</v>
          </cell>
          <cell r="CC1786">
            <v>1</v>
          </cell>
          <cell r="CH1786">
            <v>1</v>
          </cell>
          <cell r="CM1786">
            <v>1</v>
          </cell>
          <cell r="CQ1786">
            <v>1</v>
          </cell>
          <cell r="CU1786">
            <v>1</v>
          </cell>
          <cell r="CX1786">
            <v>0</v>
          </cell>
          <cell r="CY1786">
            <v>1</v>
          </cell>
          <cell r="DB1786">
            <v>0</v>
          </cell>
          <cell r="DC1786" t="str">
            <v>Tunhunderot &lt;em&gt;Ballota nigra &lt;/em&gt;subsp. &lt;em&gt;nigra &lt;/em&gt;er en flerårig art fra Mellom- og Øst-Europa, kjent som gammel gårdstunplante i Danmark og Sør-Sverige, men i Norge synes den hovedsakelig å ha kommet inn med ballastjord og ved møller, kanskje med et par tilfeller av spredning fra hager. Den formerer seg med frø som kan spres ballistisk over svært korte avstander (meter) eller med dyr og mennesker over noe lengre avstander.</v>
          </cell>
          <cell r="DD1786" t="str">
            <v>&lt;p&gt;Den mest stabile norske forekomsten er på vollene ved Akershus festning i Oslo, der den har stått konstant siden 1838. Den har også en stabil forekomst, trolig fra ballastperioden og oppstått fra revitalisert frøbank på Citadelløya i Stavern i Vf Larvik, men der ble den først påvist i 1995. Den er forsvunnet fra alle dens gamle mølleplasser (Oslo: Torshov, Te Skien: Bøle, Ho Vaksdal: Vaksdal mølle) og de andre ballastplassene (Øf Fredrikstad, Vf Tønsberg, AA Arendal og Grimstad, VA Mandal) der den har vært påvist.&lt;/p&gt;</v>
          </cell>
          <cell r="DE1786" t="str">
            <v>Planten er innført med ballastjord og som forurensning med korn ved møller. Den har kanskje litt spredning fra hager, men lite potensial for egenspredning.</v>
          </cell>
          <cell r="DF1786" t="str">
            <v>Invasjonspotensialet er lite, med minste skår på både median levetid og ekspansjonshastighet. Planter har vært i landet i 180 år uten effektiv ekspansjon.</v>
          </cell>
          <cell r="DG1786" t="str">
            <v>Ingen kjent negativ økologisk effekt er knyttet til planten.</v>
          </cell>
          <cell r="DH1786" t="str">
            <v>&lt;p&gt;Tunhunderot vurderes til ingen kjent økologisk risiko. Den er en stabil fremmedplante i Norge, men har lite potensial for å bli noe økologisk problem. Planten har hatt stabil forekomst i Norge i 180 år (frøreproduksjon) uten å gjøre noe "galt".&lt;/p&gt;</v>
          </cell>
          <cell r="DI1786">
            <v>0</v>
          </cell>
        </row>
        <row r="1787">
          <cell r="B1787" t="str">
            <v>Carex pendula</v>
          </cell>
          <cell r="C1787" t="str">
            <v>Huds.</v>
          </cell>
          <cell r="D1787" t="str">
            <v>hengestarr</v>
          </cell>
          <cell r="E1787">
            <v>131436</v>
          </cell>
          <cell r="F1787">
            <v>99708</v>
          </cell>
          <cell r="G1787" t="str">
            <v>ExpertGroups/Karplanter/N</v>
          </cell>
          <cell r="H1787" t="str">
            <v>Karplanter</v>
          </cell>
          <cell r="I1787" t="str">
            <v>Karplanter</v>
          </cell>
          <cell r="J1787" t="str">
            <v>AlienSpecie</v>
          </cell>
          <cell r="N1787">
            <v>1</v>
          </cell>
          <cell r="Q1787">
            <v>1</v>
          </cell>
          <cell r="T1787" t="str">
            <v>NK</v>
          </cell>
          <cell r="U1787">
            <v>1</v>
          </cell>
          <cell r="V1787" t="str">
            <v>1,1</v>
          </cell>
          <cell r="X1787">
            <v>1</v>
          </cell>
          <cell r="Y1787">
            <v>1</v>
          </cell>
          <cell r="Z1787">
            <v>1</v>
          </cell>
          <cell r="AA1787">
            <v>1993</v>
          </cell>
          <cell r="AB1787" t="str">
            <v>terrestrial</v>
          </cell>
          <cell r="AD1787" t="str">
            <v>unknown</v>
          </cell>
          <cell r="AE1787" t="str">
            <v>yes</v>
          </cell>
          <cell r="AF1787" t="str">
            <v>unknown</v>
          </cell>
          <cell r="AG1787">
            <v>1993</v>
          </cell>
          <cell r="AH1787" t="str">
            <v>Ro Eigersund: Egersund, øst for idrettsplassen</v>
          </cell>
          <cell r="AI1787">
            <v>10</v>
          </cell>
          <cell r="AJ1787" t="str">
            <v>V</v>
          </cell>
          <cell r="AL1787">
            <v>1</v>
          </cell>
          <cell r="AM1787" t="str">
            <v>importDirect</v>
          </cell>
          <cell r="AN1787">
            <v>1</v>
          </cell>
          <cell r="AO1787" t="str">
            <v>introductionEscaped</v>
          </cell>
          <cell r="AP1787" t="str">
            <v>Ro</v>
          </cell>
          <cell r="AQ1787">
            <v>8</v>
          </cell>
          <cell r="AR1787">
            <v>2</v>
          </cell>
          <cell r="AS1787">
            <v>16</v>
          </cell>
          <cell r="AT1787">
            <v>1</v>
          </cell>
          <cell r="AU1787">
            <v>32</v>
          </cell>
          <cell r="AV1787">
            <v>50</v>
          </cell>
          <cell r="AW1787" t="str">
            <v>Ingen kjent effekt</v>
          </cell>
          <cell r="AX1787" t="str">
            <v>Ingen kjent effekt</v>
          </cell>
          <cell r="BC1787" t="str">
            <v>Ingen kjent effekt</v>
          </cell>
          <cell r="BD1787" t="str">
            <v>Ingen kjent effekt</v>
          </cell>
          <cell r="BE1787" t="str">
            <v>no</v>
          </cell>
          <cell r="BF1787" t="str">
            <v>no</v>
          </cell>
          <cell r="BG1787" t="str">
            <v>V</v>
          </cell>
          <cell r="BK1787" t="str">
            <v>temperate_nemoral:Europe,Asia|subtropic_mediterranean:Europe,Asia,Africa</v>
          </cell>
          <cell r="BM1787" t="str">
            <v>temperate_nemoral:Europe,Asia,Oceania,NorthAndCentralAmerica|subtropic_mediterranean:Europe,Asia,Africa</v>
          </cell>
          <cell r="BO1787">
            <v>2</v>
          </cell>
          <cell r="BQ1787" t="str">
            <v>X</v>
          </cell>
          <cell r="BR1787" t="str">
            <v>RedListCategoryLevel</v>
          </cell>
          <cell r="BT1787">
            <v>1</v>
          </cell>
          <cell r="BW1787" t="str">
            <v>SpreadYearlyIncreaseCalculatedExpansionSpeed</v>
          </cell>
          <cell r="BX1787">
            <v>28.38</v>
          </cell>
          <cell r="BY1787">
            <v>1</v>
          </cell>
          <cell r="CB1787" t="str">
            <v>T4,T35</v>
          </cell>
          <cell r="CC1787">
            <v>1</v>
          </cell>
          <cell r="CH1787">
            <v>1</v>
          </cell>
          <cell r="CM1787">
            <v>1</v>
          </cell>
          <cell r="CQ1787">
            <v>1</v>
          </cell>
          <cell r="CU1787">
            <v>1</v>
          </cell>
          <cell r="CX1787">
            <v>0</v>
          </cell>
          <cell r="CY1787">
            <v>1</v>
          </cell>
          <cell r="DB1787">
            <v>0</v>
          </cell>
          <cell r="DC1787" t="str">
            <v>Hengestarr &lt;em&gt;Carex pendula &lt;/em&gt;er en meget vakker plante som brukes litt i parkanlegg. Arten er hjemlig i Europa nord til Sør-Skandinavia og reproduserer med frukt i Norge. I sitt naturlige utbredelsesområde har den sitt optimum i edellauvskog, og den inntar lignende skogtyper i Norge.</v>
          </cell>
          <cell r="DD1787" t="str">
            <v>&lt;p&gt;Arten er plantet inn i en park i Ro Eigersund: Egersund og har startet lokal spredning, og den er funnet nylig på Jernbaneverkets område i Ro Time: Bryne. Arten må regnes som etablert og har potensial for videre forekomst i de sørligste delen av Norge.&lt;/p&gt;</v>
          </cell>
          <cell r="DE1787" t="str">
            <v>Arten er innført som hageplante med egenspredning fra dyrkete forekomster.</v>
          </cell>
          <cell r="DF1787" t="str">
            <v>Invasjonspotensialet er lite, en kombinasjon av begrenset median levetid (med usikkerhet ned til kort) og låg ekspansjonshastighet. Det er foreløpig lite grunnlag for å si noe om hvordan arealutviklingen blir.</v>
          </cell>
          <cell r="DG1787" t="str">
            <v>Ingen kjent negativ økologisk effekt er knyttet til arten.</v>
          </cell>
          <cell r="DH1787" t="str">
            <v>&lt;p&gt;Hengestarr vurderes til ingen kjent økologisk risiko. Arten har to kjente, stabile forekomster i Norge (frøreproduksjon), men den ekspanderer foreløpig ikke.&lt;/p&gt;</v>
          </cell>
          <cell r="DI1787">
            <v>0</v>
          </cell>
        </row>
        <row r="1788">
          <cell r="B1788" t="str">
            <v>Centaurea stoebe</v>
          </cell>
          <cell r="C1788" t="str">
            <v>L.</v>
          </cell>
          <cell r="D1788" t="str">
            <v>greinknoppurt</v>
          </cell>
          <cell r="E1788">
            <v>143817</v>
          </cell>
          <cell r="F1788">
            <v>100501</v>
          </cell>
          <cell r="G1788" t="str">
            <v>ExpertGroups/Karplanter/N</v>
          </cell>
          <cell r="H1788" t="str">
            <v>Karplanter</v>
          </cell>
          <cell r="I1788" t="str">
            <v>Karplanter</v>
          </cell>
          <cell r="J1788" t="str">
            <v>AlienSpecie</v>
          </cell>
          <cell r="N1788">
            <v>1</v>
          </cell>
          <cell r="P1788" t="str">
            <v>V</v>
          </cell>
          <cell r="Q1788">
            <v>1</v>
          </cell>
          <cell r="T1788" t="str">
            <v>NK</v>
          </cell>
          <cell r="U1788">
            <v>1</v>
          </cell>
          <cell r="V1788" t="str">
            <v>1,1</v>
          </cell>
          <cell r="W1788" t="str">
            <v>LO</v>
          </cell>
          <cell r="X1788">
            <v>1</v>
          </cell>
          <cell r="Y1788">
            <v>1</v>
          </cell>
          <cell r="Z1788">
            <v>1</v>
          </cell>
          <cell r="AA1788">
            <v>1914</v>
          </cell>
          <cell r="AB1788" t="str">
            <v>terrestrial</v>
          </cell>
          <cell r="AD1788" t="str">
            <v>origin,unknown</v>
          </cell>
          <cell r="AE1788" t="str">
            <v>yes</v>
          </cell>
          <cell r="AF1788" t="str">
            <v>yes</v>
          </cell>
          <cell r="AG1788">
            <v>1981</v>
          </cell>
          <cell r="AH1788" t="str">
            <v>Bu Hole: Bergerhaugen</v>
          </cell>
          <cell r="AI1788">
            <v>2</v>
          </cell>
          <cell r="AJ1788" t="str">
            <v>V</v>
          </cell>
          <cell r="AN1788">
            <v>2</v>
          </cell>
          <cell r="AO1788" t="str">
            <v>introductionTransportpollution,spreadStowaway</v>
          </cell>
          <cell r="AP1788" t="str">
            <v>Bu,Ve</v>
          </cell>
          <cell r="AQ1788">
            <v>8</v>
          </cell>
          <cell r="AR1788">
            <v>2</v>
          </cell>
          <cell r="AS1788">
            <v>16</v>
          </cell>
          <cell r="AT1788">
            <v>1</v>
          </cell>
          <cell r="AU1788">
            <v>32</v>
          </cell>
          <cell r="AV1788">
            <v>50</v>
          </cell>
          <cell r="AW1788" t="str">
            <v>Ingen kjent effekt</v>
          </cell>
          <cell r="AX1788" t="str">
            <v>Ingen kjent effekt</v>
          </cell>
          <cell r="BC1788" t="str">
            <v>Ingen kjent effekt</v>
          </cell>
          <cell r="BD1788" t="str">
            <v>Ingen kjent effekt</v>
          </cell>
          <cell r="BE1788" t="str">
            <v>no</v>
          </cell>
          <cell r="BF1788" t="str">
            <v>no</v>
          </cell>
          <cell r="BG1788" t="str">
            <v>V</v>
          </cell>
          <cell r="BK1788" t="str">
            <v>temperate_nemoral:Europe|temperate_dry:Europe|subtropic_mediterranean:Europe</v>
          </cell>
          <cell r="BM1788" t="str">
            <v>temperate_nemoral:Europe,NorthAndCentralAmerica|temperate_dry:Europe,NorthAndCentralAmerica|subtropic_mediterranean:Europe,NorthAndCentralAmerica</v>
          </cell>
          <cell r="BO1788">
            <v>2</v>
          </cell>
          <cell r="BP1788" t="str">
            <v>X</v>
          </cell>
          <cell r="BR1788" t="str">
            <v>RedListCategoryLevel</v>
          </cell>
          <cell r="BT1788">
            <v>1</v>
          </cell>
          <cell r="BU1788" t="str">
            <v>X</v>
          </cell>
          <cell r="BW1788" t="str">
            <v>SpreadYearlyIncreaseCalculatedExpansionSpeed</v>
          </cell>
          <cell r="BX1788">
            <v>16.27</v>
          </cell>
          <cell r="BY1788">
            <v>1</v>
          </cell>
          <cell r="CB1788" t="str">
            <v>T32-C-17,T35</v>
          </cell>
          <cell r="CC1788">
            <v>1</v>
          </cell>
          <cell r="CH1788">
            <v>1</v>
          </cell>
          <cell r="CM1788">
            <v>1</v>
          </cell>
          <cell r="CQ1788">
            <v>1</v>
          </cell>
          <cell r="CU1788">
            <v>1</v>
          </cell>
          <cell r="CX1788">
            <v>0</v>
          </cell>
          <cell r="CY1788">
            <v>1</v>
          </cell>
          <cell r="DB1788">
            <v>0</v>
          </cell>
          <cell r="DC1788" t="str">
            <v>Greinknoppurt &lt;em&gt;Centaurea stoebe &lt;/em&gt;er en toårig art fra Mellom- og Øst-Europa. Arten formerer seg med frø. Fruktene spres med vind, dyr, folk og transportmidler (i Nord-Amerika med landbruksmaskiner).</v>
          </cell>
          <cell r="DD1788" t="str">
            <v>&lt;p&gt;Greinknoppurt kom først inn som tilfeldig i Oslo: Torshov, ved mølle 1914. Neste funn ble gjort i Bu Hole: Bergerhaugen, der den har etablert seg på tørr engbakke fra 1981. Et siste funn er gjort på tomta til gamle Horten jernbanestasjon i Vf Horten 2014-2015, og der arten er godt etablert. Arten har derfor etablerte bestander i Norge.&lt;/p&gt;</v>
          </cell>
          <cell r="DE1788" t="str">
            <v>Arten er trolig kommet inn som forurensning med korn og grasfrø, men med ingen videre spredning foreløpig.</v>
          </cell>
          <cell r="DF1788" t="str">
            <v>Invasjonspotensialet er lite, med usikkerhet til begrenset, en kombinasjon av begrenset (til moderat) median levetid og låg (til begrenset) ekspansjonshastighet. Arten har i dag få forekomster og knapt noen ekspansjon. Dagens utbredelse tyder på lite invasjonspotensial i Norge, men erfaringer fra andre land tilsier muligens noe annet.</v>
          </cell>
          <cell r="DG1788" t="str">
            <v>Ingen kjent negativ økologisk effekt (i Norge foreløpig) er knyttet til arten. Dette er en uvanlig sterkt invasiv art i mange andre land, spesielt i Nord-Amerika, og den bekjempes aktivt fordi den vurderes som ødeleggende på jordbruksland (både dyrknings- og beitearealer).</v>
          </cell>
          <cell r="DH1788" t="str">
            <v>&lt;p&gt;Greinknoppurt vurderes i Norge til ingen kjent økologisk risiko, med usikkerhet til låg risiko. Arten har &amp;#233:n stabil forekomst i Norge (frøreproduksjon), men den ekspanderer foreløpig ikke og utgjør, ut fra dagens kunnskap, ikke noen risiko i norsk natur. Erfaringene fra andre land tilsier imidlertid at man bør følge nøye med utviklingen for denne arten.&lt;/p&gt;&lt;p&gt; &lt;/p&gt;</v>
          </cell>
          <cell r="DI1788">
            <v>0</v>
          </cell>
        </row>
        <row r="1789">
          <cell r="B1789" t="str">
            <v>Chelone glabra</v>
          </cell>
          <cell r="C1789" t="str">
            <v>L.</v>
          </cell>
          <cell r="D1789" t="str">
            <v>snauskjoldblom</v>
          </cell>
          <cell r="E1789">
            <v>62458</v>
          </cell>
          <cell r="F1789">
            <v>102498</v>
          </cell>
          <cell r="G1789" t="str">
            <v>ExpertGroups/Karplanter/N</v>
          </cell>
          <cell r="H1789" t="str">
            <v>Karplanter</v>
          </cell>
          <cell r="I1789" t="str">
            <v>Karplanter</v>
          </cell>
          <cell r="J1789" t="str">
            <v>AlienSpecie</v>
          </cell>
          <cell r="N1789">
            <v>1</v>
          </cell>
          <cell r="Q1789">
            <v>1</v>
          </cell>
          <cell r="T1789" t="str">
            <v>NK</v>
          </cell>
          <cell r="U1789">
            <v>1</v>
          </cell>
          <cell r="V1789" t="str">
            <v>1,1</v>
          </cell>
          <cell r="X1789">
            <v>1</v>
          </cell>
          <cell r="Y1789">
            <v>1</v>
          </cell>
          <cell r="Z1789">
            <v>1</v>
          </cell>
          <cell r="AA1789">
            <v>1953</v>
          </cell>
          <cell r="AB1789" t="str">
            <v>terrestrial</v>
          </cell>
          <cell r="AD1789" t="str">
            <v>unknown</v>
          </cell>
          <cell r="AE1789" t="str">
            <v>yes</v>
          </cell>
          <cell r="AF1789" t="str">
            <v>unknown</v>
          </cell>
          <cell r="AG1789">
            <v>1953</v>
          </cell>
          <cell r="AH1789" t="str">
            <v>Ho Bergen: Åstveit</v>
          </cell>
          <cell r="AI1789">
            <v>5</v>
          </cell>
          <cell r="AJ1789" t="str">
            <v>V</v>
          </cell>
          <cell r="AL1789">
            <v>1</v>
          </cell>
          <cell r="AM1789" t="str">
            <v>importDirect</v>
          </cell>
          <cell r="AN1789">
            <v>2</v>
          </cell>
          <cell r="AO1789" t="str">
            <v>introductionEscaped</v>
          </cell>
          <cell r="AP1789" t="str">
            <v>Ho,Mr</v>
          </cell>
          <cell r="AQ1789">
            <v>8</v>
          </cell>
          <cell r="AR1789">
            <v>2</v>
          </cell>
          <cell r="AS1789">
            <v>16</v>
          </cell>
          <cell r="AT1789">
            <v>1</v>
          </cell>
          <cell r="AU1789">
            <v>32</v>
          </cell>
          <cell r="AV1789">
            <v>50</v>
          </cell>
          <cell r="AW1789" t="str">
            <v>Ingen kjent effekt</v>
          </cell>
          <cell r="AX1789" t="str">
            <v>Ingen kjent effekt</v>
          </cell>
          <cell r="BC1789" t="str">
            <v>Ingen kjent effekt</v>
          </cell>
          <cell r="BD1789" t="str">
            <v>Ingen kjent effekt</v>
          </cell>
          <cell r="BE1789" t="str">
            <v>no</v>
          </cell>
          <cell r="BF1789" t="str">
            <v>no</v>
          </cell>
          <cell r="BG1789" t="str">
            <v>V</v>
          </cell>
          <cell r="BK1789" t="str">
            <v>temperate_boreal:NorthAndCentralAmerica|temperate_nemoral:NorthAndCentralAmerica|subtropic_unspecified:NorthAndCentralAmerica</v>
          </cell>
          <cell r="BM1789" t="str">
            <v>temperate_boreal:NorthAndCentralAmerica|temperate_nemoral:Europe,NorthAndCentralAmerica|subtropic_unspecified:NorthAndCentralAmerica</v>
          </cell>
          <cell r="BO1789">
            <v>1</v>
          </cell>
          <cell r="BP1789" t="str">
            <v>X</v>
          </cell>
          <cell r="BR1789" t="str">
            <v>RedListCategoryLevel</v>
          </cell>
          <cell r="BT1789">
            <v>1</v>
          </cell>
          <cell r="BW1789" t="str">
            <v>SpreadYearlyIncreaseCalculatedExpansionSpeed</v>
          </cell>
          <cell r="BX1789">
            <v>0</v>
          </cell>
          <cell r="BY1789">
            <v>1</v>
          </cell>
          <cell r="CB1789" t="str">
            <v>T37,T30</v>
          </cell>
          <cell r="CC1789">
            <v>1</v>
          </cell>
          <cell r="CH1789">
            <v>1</v>
          </cell>
          <cell r="CM1789">
            <v>1</v>
          </cell>
          <cell r="CQ1789">
            <v>1</v>
          </cell>
          <cell r="CU1789">
            <v>1</v>
          </cell>
          <cell r="CX1789">
            <v>0</v>
          </cell>
          <cell r="CY1789">
            <v>1</v>
          </cell>
          <cell r="DB1789">
            <v>0</v>
          </cell>
          <cell r="DC1789" t="str">
            <v>Snauskjoldblom &lt;em&gt;Chelone glabra &lt;/em&gt;er en hardfør, flerårig urt fra østlige Nord-Amerika, en del brukt som hagestaude. Det er uvisst om den har frøreproduksjon i Norge, men den har potensial til det, hvis den ikke allerede er etablert med bestand noe sted vi ikke kjenner til.</v>
          </cell>
          <cell r="DD1789" t="str">
            <v>&lt;p&gt;Snauskjoldblom er funnet utafor hager to ganger, i Ho Bergen: Åstveit i 1953, ved bekk i park, og i MR Rauma: Åndalsnes, Øran Vest, på skrotemark brukt til dumping av hageavfall. Det er tvilsomt om arten har reproduksjon og bestand i norsk natur akkurat nå, men den har potensial til det.&lt;/p&gt;</v>
          </cell>
          <cell r="DE1789" t="str">
            <v>Arten er innført hageplante, spredt ut med utkast (MR Rauma) eller kanskje med frø (Ho Bergen).</v>
          </cell>
          <cell r="DF1789" t="str">
            <v>Invasjonspotensialet er lite, med kort (med suikkerhet til begrenset) median levetid og foreløpig ingen ekspansjon. Det er ikke opplysninger nok fra Norge til å anslå noe om framtidig utvikling.</v>
          </cell>
          <cell r="DG1789" t="str">
            <v>Ingen kjent negativ økologisk effekt er knyttet til arten.</v>
          </cell>
          <cell r="DH1789" t="str">
            <v>&lt;p&gt;Snauskjoldblom vurderes til ingen kjent økologisk risiko. Arten reproduserer muligens med frø i Norge, men er ennå ikke kjent med etablert bestand noe sted.&lt;/p&gt;</v>
          </cell>
          <cell r="DI1789">
            <v>0</v>
          </cell>
        </row>
        <row r="1790">
          <cell r="B1790" t="str">
            <v>Corydalis ophiocarpa</v>
          </cell>
          <cell r="C1790" t="str">
            <v>Hook.f. &amp; Thomson</v>
          </cell>
          <cell r="D1790" t="str">
            <v>ranklerkespore</v>
          </cell>
          <cell r="E1790">
            <v>62975</v>
          </cell>
          <cell r="F1790">
            <v>103015</v>
          </cell>
          <cell r="G1790" t="str">
            <v>ExpertGroups/Karplanter/N</v>
          </cell>
          <cell r="H1790" t="str">
            <v>Karplanter</v>
          </cell>
          <cell r="I1790" t="str">
            <v>Karplanter</v>
          </cell>
          <cell r="J1790" t="str">
            <v>AlienSpecie</v>
          </cell>
          <cell r="N1790">
            <v>1</v>
          </cell>
          <cell r="Q1790">
            <v>1</v>
          </cell>
          <cell r="T1790" t="str">
            <v>NK</v>
          </cell>
          <cell r="U1790">
            <v>1</v>
          </cell>
          <cell r="V1790" t="str">
            <v>1,1</v>
          </cell>
          <cell r="AA1790">
            <v>1985</v>
          </cell>
          <cell r="AB1790" t="str">
            <v>terrestrial</v>
          </cell>
          <cell r="AD1790" t="str">
            <v>unknown</v>
          </cell>
          <cell r="AE1790" t="str">
            <v>no</v>
          </cell>
          <cell r="AF1790" t="str">
            <v>unknown</v>
          </cell>
          <cell r="AG1790">
            <v>1985</v>
          </cell>
          <cell r="AH1790" t="str">
            <v>Ro Stavanger: Madlalia</v>
          </cell>
          <cell r="AI1790">
            <v>2</v>
          </cell>
          <cell r="AJ1790" t="str">
            <v>V</v>
          </cell>
          <cell r="AL1790">
            <v>1</v>
          </cell>
          <cell r="AM1790" t="str">
            <v>importDirect</v>
          </cell>
          <cell r="AN1790">
            <v>1</v>
          </cell>
          <cell r="AO1790" t="str">
            <v>introductionEscaped</v>
          </cell>
          <cell r="AP1790" t="str">
            <v>Ve,Ro</v>
          </cell>
          <cell r="AQ1790">
            <v>8</v>
          </cell>
          <cell r="AR1790">
            <v>2</v>
          </cell>
          <cell r="AS1790">
            <v>16</v>
          </cell>
          <cell r="AT1790">
            <v>1</v>
          </cell>
          <cell r="AU1790">
            <v>16</v>
          </cell>
          <cell r="AV1790">
            <v>100</v>
          </cell>
          <cell r="AW1790" t="str">
            <v>Ingen kjent effekt</v>
          </cell>
          <cell r="AX1790" t="str">
            <v>Ingen kjent effekt</v>
          </cell>
          <cell r="BC1790" t="str">
            <v>Ingen kjent effekt</v>
          </cell>
          <cell r="BD1790" t="str">
            <v>Ingen kjent effekt</v>
          </cell>
          <cell r="BE1790" t="str">
            <v>no</v>
          </cell>
          <cell r="BF1790" t="str">
            <v>no</v>
          </cell>
          <cell r="BG1790" t="str">
            <v>V</v>
          </cell>
          <cell r="BK1790" t="str">
            <v>subtropic_highlands:Asia</v>
          </cell>
          <cell r="BM1790" t="str">
            <v>temperate_nemoral:Asia|subtropic_unspecified:Asia|subtropic_highlands:Asia</v>
          </cell>
          <cell r="BO1790">
            <v>1</v>
          </cell>
          <cell r="BR1790" t="str">
            <v>RedListCategoryLevel</v>
          </cell>
          <cell r="BT1790">
            <v>1</v>
          </cell>
          <cell r="BW1790" t="str">
            <v>SpreadYearlyIncreaseCalculatedExpansionSpeed</v>
          </cell>
          <cell r="BX1790">
            <v>0</v>
          </cell>
          <cell r="BY1790">
            <v>1</v>
          </cell>
          <cell r="CB1790" t="str">
            <v>T35,T37</v>
          </cell>
          <cell r="CC1790">
            <v>1</v>
          </cell>
          <cell r="CH1790">
            <v>1</v>
          </cell>
          <cell r="CM1790">
            <v>1</v>
          </cell>
          <cell r="CQ1790">
            <v>1</v>
          </cell>
          <cell r="CU1790">
            <v>1</v>
          </cell>
          <cell r="CX1790">
            <v>0</v>
          </cell>
          <cell r="CY1790">
            <v>1</v>
          </cell>
          <cell r="DB1790">
            <v>0</v>
          </cell>
          <cell r="DC1790" t="str">
            <v>Ranklerkespore &lt;em&gt;Corydalis ophiocarpa&lt;/em&gt; er en toårig art fra Himalaya. Den har frøreproduksjon, og frøene spres med maur over korte distanser.</v>
          </cell>
          <cell r="DD1790" t="str">
            <v>&lt;p&gt;Arten er funnet to steder i Norge, begge stedene med bakgrunn i gartnerier: Ro Stavanger: Madlalia som hageugras 1985 og Vf Stokke: Gjennestad 2000. Arten reproduserer i Norge og danner lokalt små bestander, men synes ikke å ha fullt etablert forekomst foreløpig. Arten er en svært sjeldent brukt hageplante.&lt;/p&gt;</v>
          </cell>
          <cell r="DE1790" t="str">
            <v>Arten er innført som hageplante og funnet noe spredt ut fra gartnerier/planteutsalg. Den har egenspredning ved frø.</v>
          </cell>
          <cell r="DF1790" t="str">
            <v>Invasjonspotensialet er lite, med kort median levetid og ingen beregnbar ekspansjon.</v>
          </cell>
          <cell r="DG1790" t="str">
            <v>Ingen kjent negativ økologisk effekt er knyttet til arten.</v>
          </cell>
          <cell r="DH1790" t="str">
            <v>Ranklerkespore vurderes til ingen kjent økologisk risiko. I forrige vurderingsrunde ble den utelatt fra vurdering på grunn av manglende etablert bestand. En endring i definisjonen av etablering gjør at vi vurderer arten denne gangen.</v>
          </cell>
          <cell r="DI1790">
            <v>0</v>
          </cell>
        </row>
        <row r="1791">
          <cell r="B1791" t="str">
            <v>Draba aizoides</v>
          </cell>
          <cell r="C1791" t="str">
            <v>L.</v>
          </cell>
          <cell r="D1791" t="str">
            <v>karpatrublom</v>
          </cell>
          <cell r="E1791">
            <v>61144</v>
          </cell>
          <cell r="F1791">
            <v>101184</v>
          </cell>
          <cell r="G1791" t="str">
            <v>ExpertGroups/Karplanter/N</v>
          </cell>
          <cell r="H1791" t="str">
            <v>Karplanter</v>
          </cell>
          <cell r="I1791" t="str">
            <v>Karplanter</v>
          </cell>
          <cell r="J1791" t="str">
            <v>AlienSpecie</v>
          </cell>
          <cell r="N1791">
            <v>1</v>
          </cell>
          <cell r="Q1791">
            <v>1</v>
          </cell>
          <cell r="T1791" t="str">
            <v>NK</v>
          </cell>
          <cell r="U1791">
            <v>1</v>
          </cell>
          <cell r="V1791" t="str">
            <v>1,1</v>
          </cell>
          <cell r="AA1791">
            <v>1980</v>
          </cell>
          <cell r="AB1791" t="str">
            <v>terrestrial</v>
          </cell>
          <cell r="AD1791" t="str">
            <v>unknown</v>
          </cell>
          <cell r="AE1791" t="str">
            <v>no</v>
          </cell>
          <cell r="AF1791" t="str">
            <v>unknown</v>
          </cell>
          <cell r="AG1791">
            <v>1980</v>
          </cell>
          <cell r="AH1791" t="str">
            <v>No Saltdal: Junkerdalsura</v>
          </cell>
          <cell r="AI1791">
            <v>10</v>
          </cell>
          <cell r="AJ1791" t="str">
            <v>V</v>
          </cell>
          <cell r="AL1791">
            <v>2</v>
          </cell>
          <cell r="AM1791" t="str">
            <v>importDirect</v>
          </cell>
          <cell r="AN1791">
            <v>2</v>
          </cell>
          <cell r="AO1791" t="str">
            <v>introductionEscaped,introductionReleased</v>
          </cell>
          <cell r="AP1791" t="str">
            <v>Ve,No</v>
          </cell>
          <cell r="AQ1791">
            <v>8</v>
          </cell>
          <cell r="AR1791">
            <v>2</v>
          </cell>
          <cell r="AS1791">
            <v>16</v>
          </cell>
          <cell r="AT1791">
            <v>1</v>
          </cell>
          <cell r="AU1791">
            <v>16</v>
          </cell>
          <cell r="AV1791">
            <v>50</v>
          </cell>
          <cell r="AW1791" t="str">
            <v>Ingen kjent effekt</v>
          </cell>
          <cell r="AX1791" t="str">
            <v>Ingen kjent effekt</v>
          </cell>
          <cell r="BC1791" t="str">
            <v>Ingen kjent effekt</v>
          </cell>
          <cell r="BD1791" t="str">
            <v>Ingen kjent effekt</v>
          </cell>
          <cell r="BE1791" t="str">
            <v>no</v>
          </cell>
          <cell r="BF1791" t="str">
            <v>no</v>
          </cell>
          <cell r="BG1791" t="str">
            <v>V</v>
          </cell>
          <cell r="BK1791" t="str">
            <v>temperate_nemoral:Europe|subtropic_mediterranean:Europe,Asia</v>
          </cell>
          <cell r="BM1791" t="str">
            <v>temperate_boreal:Europe|temperate_nemoral:Europe|subtropic_mediterranean:Europe,Asia</v>
          </cell>
          <cell r="BO1791">
            <v>1</v>
          </cell>
          <cell r="BR1791" t="str">
            <v>RedListCategoryLevel</v>
          </cell>
          <cell r="BT1791">
            <v>1</v>
          </cell>
          <cell r="BW1791" t="str">
            <v>SpreadYearlyIncreaseCalculatedExpansionSpeed</v>
          </cell>
          <cell r="BX1791">
            <v>0</v>
          </cell>
          <cell r="BY1791">
            <v>1</v>
          </cell>
          <cell r="CB1791" t="str">
            <v>T43,T16</v>
          </cell>
          <cell r="CC1791">
            <v>1</v>
          </cell>
          <cell r="CH1791">
            <v>1</v>
          </cell>
          <cell r="CM1791">
            <v>1</v>
          </cell>
          <cell r="CQ1791">
            <v>1</v>
          </cell>
          <cell r="CU1791">
            <v>1</v>
          </cell>
          <cell r="CX1791">
            <v>0</v>
          </cell>
          <cell r="CY1791">
            <v>1</v>
          </cell>
          <cell r="DB1791">
            <v>0</v>
          </cell>
          <cell r="DC1791" t="str">
            <v>Karpatrublom &lt;i&gt;Draba aizoides&lt;/i&gt; er en flerårig art som opprinnelig kommer fra fjell i Mellom- og Sør-Europa (og med nært beslektete arter i Lilleasia). Arten formerer seg seksuelt med frø og kan være for varmekrevende til å reprodusere særlig effektivt i Norge.&lt;br/&gt;&lt;i&gt;Draba aizoides&lt;/i&gt; høres til en komplisert gruppe (seksjon &lt;i&gt;Aizopsis&lt;/i&gt;) med hele 17 arter akseptert (Walters &amp; Akeroyd 1993). Det er uvisst hvilken av disse artene det norske materialet hører til.</v>
          </cell>
          <cell r="DD1791" t="str">
            <v>Karpatrublom er dokumentert to steder i Norge: i Vf Larvik: Brunlanes i 1985: "Brunlafeltet (boligfelt", c. 2-3 km NW f Stavern, noen få eks. på gresslette 50-60 m fra nærmeste bebyggelse. Observert på Brunlafeltet de siste tre år." og i No Saltdalen: Junkerdalsura 1980. Sistnevnte er ikke belagt, men stammer fra en opplysning fra Mats G. Nettelbladt.</v>
          </cell>
          <cell r="DE1791" t="str">
            <v>Arten er spredt fra beplantning ved ett tilfelle og tilsiktet utsådd/plantet ved et annet. Den kan ha selvstendig reproduserende bestand på minst ett av disse stedene.</v>
          </cell>
          <cell r="DF1791" t="str">
            <v>Artens invasjonspotensial er lite, med minste skår på forventet median levetid og ingen ekspansjon.</v>
          </cell>
          <cell r="DG1791" t="str">
            <v>Det er ingen kjente negative økologiske effekter knyttet til arten.</v>
          </cell>
          <cell r="DH1791" t="str">
            <v>Karpatrublom vurderes til ingen kjent risiko i norsk natur: den har verken invasjonspotensial eller kjente negative økologiske effekter.</v>
          </cell>
          <cell r="DI1791">
            <v>1</v>
          </cell>
        </row>
        <row r="1792">
          <cell r="B1792" t="str">
            <v>Duchesnea indica</v>
          </cell>
          <cell r="C1792" t="str">
            <v>(Jacks.) Focke</v>
          </cell>
          <cell r="D1792" t="str">
            <v>narrebær</v>
          </cell>
          <cell r="E1792">
            <v>86669</v>
          </cell>
          <cell r="F1792">
            <v>129590</v>
          </cell>
          <cell r="G1792" t="str">
            <v>ExpertGroups/Karplanter/N</v>
          </cell>
          <cell r="H1792" t="str">
            <v>Karplanter</v>
          </cell>
          <cell r="I1792" t="str">
            <v>Karplanter</v>
          </cell>
          <cell r="J1792" t="str">
            <v>AlienSpecie</v>
          </cell>
          <cell r="N1792">
            <v>1</v>
          </cell>
          <cell r="Q1792">
            <v>1</v>
          </cell>
          <cell r="T1792" t="str">
            <v>NK</v>
          </cell>
          <cell r="U1792">
            <v>1</v>
          </cell>
          <cell r="V1792" t="str">
            <v>1,1</v>
          </cell>
          <cell r="X1792">
            <v>1</v>
          </cell>
          <cell r="Y1792">
            <v>1</v>
          </cell>
          <cell r="Z1792">
            <v>1</v>
          </cell>
          <cell r="AA1792">
            <v>1995</v>
          </cell>
          <cell r="AB1792" t="str">
            <v>terrestrial</v>
          </cell>
          <cell r="AD1792" t="str">
            <v>unknown</v>
          </cell>
          <cell r="AE1792" t="str">
            <v>yes</v>
          </cell>
          <cell r="AF1792" t="str">
            <v>unknown</v>
          </cell>
          <cell r="AG1792">
            <v>2009</v>
          </cell>
          <cell r="AH1792" t="str">
            <v>Bu Drammen: Strømsø</v>
          </cell>
          <cell r="AI1792">
            <v>5</v>
          </cell>
          <cell r="AJ1792" t="str">
            <v>V</v>
          </cell>
          <cell r="AK1792" t="str">
            <v>V</v>
          </cell>
          <cell r="AL1792">
            <v>1</v>
          </cell>
          <cell r="AM1792" t="str">
            <v>importDirect</v>
          </cell>
          <cell r="AN1792">
            <v>2</v>
          </cell>
          <cell r="AO1792" t="str">
            <v>introductionEscaped</v>
          </cell>
          <cell r="AP1792" t="str">
            <v>Bu,Ve</v>
          </cell>
          <cell r="AQ1792">
            <v>8</v>
          </cell>
          <cell r="AR1792">
            <v>2</v>
          </cell>
          <cell r="AS1792">
            <v>16</v>
          </cell>
          <cell r="AT1792">
            <v>1</v>
          </cell>
          <cell r="AU1792">
            <v>32</v>
          </cell>
          <cell r="AV1792">
            <v>100</v>
          </cell>
          <cell r="AW1792" t="str">
            <v>Ingen kjent effekt</v>
          </cell>
          <cell r="AX1792" t="str">
            <v>Ingen kjent effekt</v>
          </cell>
          <cell r="BC1792" t="str">
            <v>Ingen kjent effekt</v>
          </cell>
          <cell r="BD1792" t="str">
            <v>Ingen kjent effekt</v>
          </cell>
          <cell r="BE1792" t="str">
            <v>no</v>
          </cell>
          <cell r="BF1792" t="str">
            <v>no</v>
          </cell>
          <cell r="BG1792" t="str">
            <v>V</v>
          </cell>
          <cell r="BK1792" t="str">
            <v>temperate_nemoral:Asia|temperate_dry:Asia|subtropic_dry:Asia</v>
          </cell>
          <cell r="BM1792" t="str">
            <v>temperate_nemoral:Europe,Asia,Oceania,NorthAndCentralAmerica|temperate_dry:Asia|subtropic_mediterranean:Europe,Oceania,NorthAndCentralAmerica|subtropic_dry:Asia,Africa|subtropic_caperegion:Africa</v>
          </cell>
          <cell r="BO1792">
            <v>1</v>
          </cell>
          <cell r="BP1792" t="str">
            <v>X</v>
          </cell>
          <cell r="BR1792" t="str">
            <v>RedListCategoryLevel</v>
          </cell>
          <cell r="BT1792">
            <v>1</v>
          </cell>
          <cell r="BW1792" t="str">
            <v>SpreadYearlyIncreaseCalculatedExpansionSpeed</v>
          </cell>
          <cell r="BX1792">
            <v>35.53</v>
          </cell>
          <cell r="BY1792">
            <v>1</v>
          </cell>
          <cell r="CB1792" t="str">
            <v>T42,T39</v>
          </cell>
          <cell r="CC1792">
            <v>1</v>
          </cell>
          <cell r="CH1792">
            <v>1</v>
          </cell>
          <cell r="CM1792">
            <v>1</v>
          </cell>
          <cell r="CQ1792">
            <v>1</v>
          </cell>
          <cell r="CU1792">
            <v>1</v>
          </cell>
          <cell r="CX1792">
            <v>0</v>
          </cell>
          <cell r="CY1792">
            <v>1</v>
          </cell>
          <cell r="DB1792">
            <v>0</v>
          </cell>
          <cell r="DC1792" t="str">
            <v>Narrebær &lt;em&gt;Duchesnea indica &lt;/em&gt;er en varmekrevende art fra sørlige deler av Asia og kan trolig neppe reprodusere med frø i Norge foreløpig. Den har imidlertid et meget effektivt utløper-system og kan danne store, overvintrende kloner.</v>
          </cell>
          <cell r="DD1792" t="str">
            <v>&lt;p&gt;Arten er funnet tre steder i landet. For de to første funnene - i Vf Larvik: Stensnes gartneri 1995 og Vf Stokke: Gjennestad gartnerskole 1998 - er det ingen opplysninger om videre utvikling. Planten som ble funnet på Strømsø i Bu Drammen i 2009 dannet allerede en stor klon i kanten mellom hage og gate og har økt siden (sist observert høsten 2011). &lt;/p&gt;</v>
          </cell>
          <cell r="DE1792" t="str">
            <v>Funnene representerer trolig utvoksning fra hager og gjenstående materiale fra planteskoler (selv om det er angitt at den ikke ble dyrket ved &amp;#233:n av de to aktuelle planteskolene).</v>
          </cell>
          <cell r="DF1792" t="str">
            <v>Invasjonspotensialet er lite, med kort (til begrenset) median levetid og ingen reell ekspansjon. Arten har et begrenset potensial i Norge, men kan trolig danne stabile bestander ved vegetativ formering.</v>
          </cell>
          <cell r="DG1792" t="str">
            <v>Narrebær har åpenbart ingen negativ økologisk effekt i Norge per i dag med sin ene semi-stabile forekomst på en gate/hagekant i Bu Drammen. Arten anses som en av de mest invasive planteartene på R&amp;#233:union (Baret et al. 2006), men det er neppe relevant for oss. Den omtales imidlertid som invasiv også flere steder i Mellom-Europa, inkludert i Belgia hvor den også ser ut til å ha frøspredning. Det kan dermed ikke utelukkes at arten også kan spre seg i Norge i et 50 års-perspektiv. Littschwager et al. (2010) har vist at narrebær er svært konkurransedyktig i nitrogenrike habitater, og at den der kan utkonkurrere hjemlig &lt;i&gt;Fragaria vesca&lt;/i&gt;.</v>
          </cell>
          <cell r="DH1792" t="str">
            <v>&lt;p&gt;Narrebær vurderes til ingen kjent risiko i norsk natur basert på at den foreløpig kun er kjent fra &amp;#233:n semi-stabil forekomst i Bu Drammen og dermed har et lavt invasjonspotensial. Data fra Europa antyder derimot at den har et potensial for å bli invasiv og dessuten kan utkonkurrere hjemlig &lt;i&gt;Fragaria vesca&lt;/i&gt;. Inntil den etablerer seg bedre i Norge, kan vi ikke føre den opp i høgere risikoklasse.&lt;/p&gt;&lt;p&gt;&lt;br/&gt;&lt;/p&gt;&lt;p&gt; &lt;/p&gt;</v>
          </cell>
          <cell r="DI1792">
            <v>3</v>
          </cell>
        </row>
        <row r="1793">
          <cell r="B1793" t="str">
            <v>Gagea pratensis</v>
          </cell>
          <cell r="C1793" t="str">
            <v>(Pers.) Dumort.</v>
          </cell>
          <cell r="D1793" t="str">
            <v>enggullstjerne</v>
          </cell>
          <cell r="E1793">
            <v>133332</v>
          </cell>
          <cell r="F1793">
            <v>99579</v>
          </cell>
          <cell r="G1793" t="str">
            <v>ExpertGroups/Karplanter/N</v>
          </cell>
          <cell r="H1793" t="str">
            <v>Karplanter</v>
          </cell>
          <cell r="I1793" t="str">
            <v>Karplanter</v>
          </cell>
          <cell r="J1793" t="str">
            <v>AlienSpecie</v>
          </cell>
          <cell r="N1793">
            <v>2</v>
          </cell>
          <cell r="Q1793">
            <v>1</v>
          </cell>
          <cell r="T1793" t="str">
            <v>LO</v>
          </cell>
          <cell r="U1793">
            <v>2</v>
          </cell>
          <cell r="V1793" t="str">
            <v>2A,1</v>
          </cell>
          <cell r="X1793">
            <v>2</v>
          </cell>
          <cell r="Y1793">
            <v>3</v>
          </cell>
          <cell r="Z1793">
            <v>1</v>
          </cell>
          <cell r="AA1793">
            <v>1912</v>
          </cell>
          <cell r="AB1793" t="str">
            <v>terrestrial</v>
          </cell>
          <cell r="AD1793" t="str">
            <v>origin,unknown</v>
          </cell>
          <cell r="AE1793" t="str">
            <v>yes</v>
          </cell>
          <cell r="AF1793" t="str">
            <v>unknown</v>
          </cell>
          <cell r="AG1793">
            <v>1912</v>
          </cell>
          <cell r="AH1793" t="str">
            <v>Oslo: Tøyen, Botanisk hage</v>
          </cell>
          <cell r="AI1793">
            <v>5</v>
          </cell>
          <cell r="AJ1793" t="str">
            <v>V</v>
          </cell>
          <cell r="AL1793">
            <v>1</v>
          </cell>
          <cell r="AM1793" t="str">
            <v>importDirect</v>
          </cell>
          <cell r="AN1793">
            <v>1</v>
          </cell>
          <cell r="AO1793" t="str">
            <v>introductionTransportpollution</v>
          </cell>
          <cell r="AP1793" t="str">
            <v>OsA</v>
          </cell>
          <cell r="AQ1793">
            <v>8</v>
          </cell>
          <cell r="AR1793">
            <v>2</v>
          </cell>
          <cell r="AS1793">
            <v>16</v>
          </cell>
          <cell r="AT1793">
            <v>1</v>
          </cell>
          <cell r="AU1793">
            <v>16</v>
          </cell>
          <cell r="AV1793">
            <v>100</v>
          </cell>
          <cell r="AW1793" t="str">
            <v>Ingen kjent effekt</v>
          </cell>
          <cell r="AX1793" t="str">
            <v>Ingen kjent effekt</v>
          </cell>
          <cell r="BC1793" t="str">
            <v>Ingen kjent effekt</v>
          </cell>
          <cell r="BD1793" t="str">
            <v>Ingen kjent effekt</v>
          </cell>
          <cell r="BE1793" t="str">
            <v>no</v>
          </cell>
          <cell r="BF1793" t="str">
            <v>no</v>
          </cell>
          <cell r="BG1793" t="str">
            <v>V</v>
          </cell>
          <cell r="BK1793" t="str">
            <v>temperate_nemoral:Europe|subtropic_mediterranean:Europe</v>
          </cell>
          <cell r="BM1793" t="str">
            <v>temperate_nemoral:Europe|subtropic_mediterranean:Europe</v>
          </cell>
          <cell r="BO1793">
            <v>3</v>
          </cell>
          <cell r="BR1793" t="str">
            <v>RedListCategoryLevel</v>
          </cell>
          <cell r="BT1793">
            <v>1</v>
          </cell>
          <cell r="BW1793" t="str">
            <v>SpreadYearlyIncreaseObservations</v>
          </cell>
          <cell r="BX1793">
            <v>30</v>
          </cell>
          <cell r="BY1793">
            <v>1</v>
          </cell>
          <cell r="CB1793" t="str">
            <v>T42,T43,T40</v>
          </cell>
          <cell r="CC1793">
            <v>1</v>
          </cell>
          <cell r="CH1793">
            <v>1</v>
          </cell>
          <cell r="CM1793">
            <v>1</v>
          </cell>
          <cell r="CQ1793">
            <v>1</v>
          </cell>
          <cell r="CU1793">
            <v>1</v>
          </cell>
          <cell r="CX1793">
            <v>0</v>
          </cell>
          <cell r="CY1793">
            <v>1</v>
          </cell>
          <cell r="DB1793">
            <v>0</v>
          </cell>
          <cell r="DC1793" t="str">
            <v>Enggullstjerne &lt;em&gt;Gagea pratensis&lt;/em&gt; kommer opprinnelig fra Europa nord til Sør-Skandinavia og er en flerårig laukplante der laukene deler seg og formerer planten. Planten har også rikelig frøsetting. Frøene spres med maur over korte distanser.</v>
          </cell>
          <cell r="DD1793" t="str">
            <v>&lt;p&gt;Arten kom med nokså stor sikkerhet inn som dyrket i Botanisk hage i Oslo, der den ble funnet som forvillet første gang i 1912. Den har etablert seg godt og opptrer i middels store mengder hvert år. Arten er senere funnet ved det tidligere Olsens enkes gartneri på Bestum fra 1946, trolig kommet inn med gartnerivarer, og i veikanter, plen og rabatter på UMBs område i Ak Ås fra 1980.&lt;/p&gt;</v>
          </cell>
          <cell r="DE1793" t="str">
            <v>Arten er trolig kommet inn som dyrkning og forvillet derfra eller kan også ha kommet inn med såfrø. Den er godt etablert og sprer seg også med frø i naturen.</v>
          </cell>
          <cell r="DF1793" t="str">
            <v>Invasjonspotensialet til arten er begrenset, som en kombinasjon mellom moderat lang levetid, men låg ekspansjonshastighet. Arten er veletablert, men nesten uten spredning.</v>
          </cell>
          <cell r="DG1793" t="str">
            <v>Det er ingen kjente negative økologiske effekter knyttet til arten. Den visner tidlig ned og etablerer seg nesten bare i plen, blomsterbed og grasmatter ved bebyggelse.</v>
          </cell>
          <cell r="DH1793" t="str">
            <v>&lt;p&gt;Enggullstjerne vurderes til låg økologisk risiko på grunn av mellom et begrenset invasjonspotensial og ingen kjente negative økologiske effekter.&lt;/p&gt;&lt;p&gt;&lt;br/&gt;&lt;/p&gt;</v>
          </cell>
          <cell r="DI1793">
            <v>0</v>
          </cell>
        </row>
        <row r="1794">
          <cell r="B1794" t="str">
            <v>Lonicera sempervirens</v>
          </cell>
          <cell r="C1794" t="str">
            <v>L.</v>
          </cell>
          <cell r="D1794" t="str">
            <v>trompetkaprifol</v>
          </cell>
          <cell r="E1794">
            <v>84826</v>
          </cell>
          <cell r="F1794">
            <v>127963</v>
          </cell>
          <cell r="G1794" t="str">
            <v>ExpertGroups/Karplanter/N</v>
          </cell>
          <cell r="H1794" t="str">
            <v>Karplanter</v>
          </cell>
          <cell r="I1794" t="str">
            <v>Karplanter</v>
          </cell>
          <cell r="J1794" t="str">
            <v>AlienSpecie</v>
          </cell>
          <cell r="N1794">
            <v>1</v>
          </cell>
          <cell r="Q1794">
            <v>1</v>
          </cell>
          <cell r="T1794" t="str">
            <v>NK</v>
          </cell>
          <cell r="U1794">
            <v>1</v>
          </cell>
          <cell r="V1794" t="str">
            <v>1,1</v>
          </cell>
          <cell r="X1794">
            <v>1</v>
          </cell>
          <cell r="Y1794">
            <v>1</v>
          </cell>
          <cell r="Z1794">
            <v>1</v>
          </cell>
          <cell r="AA1794">
            <v>2001</v>
          </cell>
          <cell r="AB1794" t="str">
            <v>terrestrial</v>
          </cell>
          <cell r="AD1794" t="str">
            <v>unknown</v>
          </cell>
          <cell r="AE1794" t="str">
            <v>yes</v>
          </cell>
          <cell r="AF1794" t="str">
            <v>unknown</v>
          </cell>
          <cell r="AG1794">
            <v>2016</v>
          </cell>
          <cell r="AH1794" t="str">
            <v>Ak Bærum: Sandvika</v>
          </cell>
          <cell r="AI1794">
            <v>15</v>
          </cell>
          <cell r="AJ1794" t="str">
            <v>V</v>
          </cell>
          <cell r="AL1794">
            <v>1</v>
          </cell>
          <cell r="AM1794" t="str">
            <v>importDirect</v>
          </cell>
          <cell r="AN1794">
            <v>2</v>
          </cell>
          <cell r="AO1794" t="str">
            <v>introductionEscaped</v>
          </cell>
          <cell r="AP1794" t="str">
            <v>OsA,Aa</v>
          </cell>
          <cell r="AQ1794">
            <v>8</v>
          </cell>
          <cell r="AR1794">
            <v>2</v>
          </cell>
          <cell r="AS1794">
            <v>16</v>
          </cell>
          <cell r="AT1794">
            <v>1</v>
          </cell>
          <cell r="AU1794">
            <v>32</v>
          </cell>
          <cell r="AV1794">
            <v>100</v>
          </cell>
          <cell r="AW1794" t="str">
            <v>Ingen kjent effekt</v>
          </cell>
          <cell r="AX1794" t="str">
            <v>Ingen kjent effekt</v>
          </cell>
          <cell r="BC1794" t="str">
            <v>Ingen kjent effekt</v>
          </cell>
          <cell r="BD1794" t="str">
            <v>Ingen kjent effekt</v>
          </cell>
          <cell r="BE1794" t="str">
            <v>no</v>
          </cell>
          <cell r="BF1794" t="str">
            <v>no</v>
          </cell>
          <cell r="BG1794" t="str">
            <v>V</v>
          </cell>
          <cell r="BK1794" t="str">
            <v>temperate_nemoral:NorthAndCentralAmerica|subtropic_humid:NorthAndCentralAmerica</v>
          </cell>
          <cell r="BM1794" t="str">
            <v>temperate_nemoral:Europe,NorthAndCentralAmerica|subtropic_humid:NorthAndCentralAmerica</v>
          </cell>
          <cell r="BO1794">
            <v>1</v>
          </cell>
          <cell r="BP1794" t="str">
            <v>X</v>
          </cell>
          <cell r="BR1794" t="str">
            <v>RedListCategoryLevel</v>
          </cell>
          <cell r="BT1794">
            <v>1</v>
          </cell>
          <cell r="BW1794" t="str">
            <v>SpreadYearlyIncreaseCalculatedExpansionSpeed</v>
          </cell>
          <cell r="BX1794">
            <v>0</v>
          </cell>
          <cell r="BY1794">
            <v>1</v>
          </cell>
          <cell r="CB1794" t="str">
            <v>T40,T35</v>
          </cell>
          <cell r="CC1794">
            <v>1</v>
          </cell>
          <cell r="CH1794">
            <v>1</v>
          </cell>
          <cell r="CM1794">
            <v>1</v>
          </cell>
          <cell r="CQ1794">
            <v>1</v>
          </cell>
          <cell r="CU1794">
            <v>1</v>
          </cell>
          <cell r="CX1794">
            <v>0</v>
          </cell>
          <cell r="CY1794">
            <v>1</v>
          </cell>
          <cell r="DB1794">
            <v>0</v>
          </cell>
          <cell r="DC1794" t="str">
            <v>Trompetkaprifol &lt;em&gt;Lonicera sempervirens &lt;/em&gt;stammer fra østlige USA og Canada. Den er innført som prydbusk, og det er uvisst om den frøreproduserer i Norge. Fruktene er saftige bær som spres av fugl.</v>
          </cell>
          <cell r="DD1794" t="str">
            <v>&lt;p&gt;Det er ingen videre opplysning om det første funnet i 2001 i Arendal: Staubøsenteret, dvs. at vi ikke vet om det skyldes hageutkast eller spiring fra frø. En større klon er observert i Ak Bærum: Sandvika (R. Elven, pers. obs.). Arten er noe varmekrevende og vil trolig, i beste fall, kunne reprodusere bare på søndre Østlandet, Sørlandet og sørlige deler av Vestlandet.&lt;/p&gt;</v>
          </cell>
          <cell r="DE1794" t="str">
            <v>Arten dyrkes som prydplante og kan kanskje spre seg fra dyrkning med fugl som sprer fruktene.</v>
          </cell>
          <cell r="DF1794" t="str">
            <v>Foreløpig er invasjonspotensialet lite, med kort (med usikkerhet til begrenset) median levetid og liten ekspansjonshastighet. Den angis også som en meget sjelden hagerømling i Belgia (Manual of the Alien Plants of Belgium). Den angis imidlertid som "invasiv" i deler av USA (Invasive Plants of the United States), men det ser først og fremst ut til å være i sørlige deler og dermed ikke relevant for oss foreløpig.</v>
          </cell>
          <cell r="DG1794" t="str">
            <v>Det er ingen kjente negative økologiske effekter knyttet til arten.</v>
          </cell>
          <cell r="DH1794" t="str">
            <v>Kaprifol-arten &lt;i&gt;Lonicera sempervirens&lt;/i&gt; vurderes til ingen kjent økologisk risiko i Norge på grunn av kombinasjonen mellom et lavt invasjonspotensial og ingen kjente negative økologiske effekter.</v>
          </cell>
          <cell r="DI1794">
            <v>2</v>
          </cell>
        </row>
        <row r="1795">
          <cell r="B1795" t="str">
            <v>Oenothera canovirens</v>
          </cell>
          <cell r="C1795" t="str">
            <v>Steele</v>
          </cell>
          <cell r="D1795" t="str">
            <v>grånattlys</v>
          </cell>
          <cell r="E1795">
            <v>134858</v>
          </cell>
          <cell r="F1795">
            <v>102856</v>
          </cell>
          <cell r="G1795" t="str">
            <v>ExpertGroups/Karplanter/N</v>
          </cell>
          <cell r="H1795" t="str">
            <v>Karplanter</v>
          </cell>
          <cell r="I1795" t="str">
            <v>Karplanter</v>
          </cell>
          <cell r="J1795" t="str">
            <v>AlienSpecie</v>
          </cell>
          <cell r="N1795">
            <v>1</v>
          </cell>
          <cell r="Q1795">
            <v>1</v>
          </cell>
          <cell r="T1795" t="str">
            <v>NK</v>
          </cell>
          <cell r="U1795">
            <v>1</v>
          </cell>
          <cell r="V1795" t="str">
            <v>1,1</v>
          </cell>
          <cell r="X1795">
            <v>2</v>
          </cell>
          <cell r="Y1795">
            <v>2</v>
          </cell>
          <cell r="Z1795">
            <v>1</v>
          </cell>
          <cell r="AA1795">
            <v>1895</v>
          </cell>
          <cell r="AB1795" t="str">
            <v>terrestrial</v>
          </cell>
          <cell r="AD1795" t="str">
            <v>unknown</v>
          </cell>
          <cell r="AE1795" t="str">
            <v>yes</v>
          </cell>
          <cell r="AF1795" t="str">
            <v>unknown</v>
          </cell>
          <cell r="AG1795">
            <v>1950</v>
          </cell>
          <cell r="AH1795" t="str">
            <v>Øf Råde: "Agnæs, på tørr grasbakke, naturalisert"</v>
          </cell>
          <cell r="AI1795">
            <v>2</v>
          </cell>
          <cell r="AJ1795" t="str">
            <v>V</v>
          </cell>
          <cell r="AN1795">
            <v>2</v>
          </cell>
          <cell r="AO1795" t="str">
            <v>introductionTransportpollution</v>
          </cell>
          <cell r="AP1795" t="str">
            <v>Ve,Te,Va</v>
          </cell>
          <cell r="AQ1795">
            <v>8</v>
          </cell>
          <cell r="AR1795">
            <v>2</v>
          </cell>
          <cell r="AS1795">
            <v>16</v>
          </cell>
          <cell r="AT1795">
            <v>1</v>
          </cell>
          <cell r="AU1795">
            <v>16</v>
          </cell>
          <cell r="AV1795">
            <v>90</v>
          </cell>
          <cell r="AW1795" t="str">
            <v>Ingen kjent effekt</v>
          </cell>
          <cell r="AX1795" t="str">
            <v>Ingen kjent effekt</v>
          </cell>
          <cell r="BC1795" t="str">
            <v>Ingen kjent effekt</v>
          </cell>
          <cell r="BD1795" t="str">
            <v>Ingen kjent effekt</v>
          </cell>
          <cell r="BE1795" t="str">
            <v>no</v>
          </cell>
          <cell r="BF1795" t="str">
            <v>no</v>
          </cell>
          <cell r="BG1795" t="str">
            <v>V</v>
          </cell>
          <cell r="BK1795" t="str">
            <v>temperate_nemoral:NorthAndCentralAmerica</v>
          </cell>
          <cell r="BM1795" t="str">
            <v>temperate_boreal:Europe|temperate_nemoral:Europe,NorthAndCentralAmerica</v>
          </cell>
          <cell r="BO1795">
            <v>1</v>
          </cell>
          <cell r="BR1795" t="str">
            <v>RedListCategoryLevel</v>
          </cell>
          <cell r="BT1795">
            <v>1</v>
          </cell>
          <cell r="BW1795" t="str">
            <v>SpreadYearlyIncreaseCalculatedExpansionSpeed</v>
          </cell>
          <cell r="BX1795">
            <v>0</v>
          </cell>
          <cell r="BY1795">
            <v>1</v>
          </cell>
          <cell r="CB1795" t="str">
            <v>T40,T35,T45,T45</v>
          </cell>
          <cell r="CC1795">
            <v>1</v>
          </cell>
          <cell r="CH1795">
            <v>1</v>
          </cell>
          <cell r="CM1795">
            <v>1</v>
          </cell>
          <cell r="CQ1795">
            <v>1</v>
          </cell>
          <cell r="CU1795">
            <v>1</v>
          </cell>
          <cell r="CX1795">
            <v>0</v>
          </cell>
          <cell r="CY1795">
            <v>1</v>
          </cell>
          <cell r="DB1795">
            <v>0</v>
          </cell>
          <cell r="DC1795" t="str">
            <v>Grånattlys &lt;em&gt;Oenothera canovirens &lt;/em&gt;er en toårig art fra Nord-Amerika og er innført i Europa (Rostanski &amp; Karlsson 2010). Arten har frøreproduksjon.</v>
          </cell>
          <cell r="DD1795" t="str">
            <v>&lt;p&gt;Grånattlys ble første gang observert i 1895 i Ak Bærum: Stabekk, i 3dje års eng. Etter dette har det vært tilfeldige og spredte funn i Ho Bergen: Heggernes mølle 1920, Oslo: Storo gartneri 1929, Te Kragerø: Vafoss 1933, ST Skaun: Pienes mølle 1934, Øf Råde: Agnes 1950. VA Søgne: Vest-Agder landbruksskole 1961, Te Porsgrunn: Skrukkerød 1972 og Kragerø: Årøsvingen 1989, og sist i Vf Larvik: Revet 2001. Det er ingen gjenfunn i datamaterialet, noe som tyder på at ingen av disse forekomstene har vært av stabil art.&lt;/p&gt;</v>
          </cell>
          <cell r="DE1795" t="str">
            <v>Arten synes å ha kommet til Norge inn med grasfrø, ved møller og med ulike transporter på skroteplasser (grasfrø, korn, gartnerivarer).</v>
          </cell>
          <cell r="DF1795" t="str">
            <v>Arten er i grenseland for om den i det hele tatt kan sies å være etablert: ingen av de tidligere funnene er gjenfunnet, og kun observasjonen fra Øf Råde i 1950 tyder på lokal reproduksjon ("rikelig"). Det er kun &amp;#233:n rapport av arten etter år 2000, og den er angitt i Vestfold (ved forrige risikovurdering i 2012 ble det angitt tre rapporter fra Vestfold: det har trolig vært noen ombestemmelser siden den gang). Den kan nok ha potensial i Norge, men det er mulig den er begrenset av lav innførsel. Invasjonspotensialet ser dermed ut til å være forsvinnende lite.</v>
          </cell>
          <cell r="DG1795" t="str">
            <v>Det er ingen kjente negative økologiske effekter knyttet til grånattlys&lt;i&gt;.&lt;/i&gt;</v>
          </cell>
          <cell r="DH1795" t="str">
            <v>&lt;p&gt;Grånattlys har knapt etablert noen stabil forekomst i Norge, men har potensial til å gjøre det. Det er mulig den er begrenset av innførselen. Den vurderes til ingen kjent økologisk risiko på grunn av lavt invasjonspotensial kombinert med ingen kjente negative økologiske effekter. &lt;br/&gt;&lt;/p&gt;</v>
          </cell>
          <cell r="DI1795">
            <v>1</v>
          </cell>
        </row>
        <row r="1796">
          <cell r="B1796" t="str">
            <v>Parietaria judaica</v>
          </cell>
          <cell r="C1796" t="str">
            <v>L.</v>
          </cell>
          <cell r="D1796" t="str">
            <v>blidnesle</v>
          </cell>
          <cell r="E1796">
            <v>135132</v>
          </cell>
          <cell r="F1796">
            <v>103535</v>
          </cell>
          <cell r="G1796" t="str">
            <v>ExpertGroups/Karplanter/N</v>
          </cell>
          <cell r="H1796" t="str">
            <v>Karplanter</v>
          </cell>
          <cell r="I1796" t="str">
            <v>Karplanter</v>
          </cell>
          <cell r="J1796" t="str">
            <v>AlienSpecie</v>
          </cell>
          <cell r="N1796">
            <v>1</v>
          </cell>
          <cell r="Q1796">
            <v>1</v>
          </cell>
          <cell r="T1796" t="str">
            <v>NK</v>
          </cell>
          <cell r="U1796">
            <v>1</v>
          </cell>
          <cell r="V1796" t="str">
            <v>1,1</v>
          </cell>
          <cell r="AA1796">
            <v>1869</v>
          </cell>
          <cell r="AB1796" t="str">
            <v>terrestrial</v>
          </cell>
          <cell r="AD1796" t="str">
            <v>origin,unknown</v>
          </cell>
          <cell r="AE1796" t="str">
            <v>no</v>
          </cell>
          <cell r="AF1796" t="str">
            <v>unknown</v>
          </cell>
          <cell r="AG1796">
            <v>2011</v>
          </cell>
          <cell r="AH1796" t="str">
            <v>Oslo: Majorstua</v>
          </cell>
          <cell r="AI1796">
            <v>5</v>
          </cell>
          <cell r="AJ1796" t="str">
            <v>V</v>
          </cell>
          <cell r="AN1796">
            <v>2</v>
          </cell>
          <cell r="AO1796" t="str">
            <v>introductionTransportpollution,introductionStowaway</v>
          </cell>
          <cell r="AP1796" t="str">
            <v>OsA</v>
          </cell>
          <cell r="AQ1796">
            <v>8</v>
          </cell>
          <cell r="AR1796">
            <v>2</v>
          </cell>
          <cell r="AS1796">
            <v>16</v>
          </cell>
          <cell r="AT1796">
            <v>1</v>
          </cell>
          <cell r="AU1796">
            <v>48</v>
          </cell>
          <cell r="AV1796">
            <v>100</v>
          </cell>
          <cell r="AW1796" t="str">
            <v>Pollenet er allergent.</v>
          </cell>
          <cell r="AX1796" t="str">
            <v>Ingen kjent effekt</v>
          </cell>
          <cell r="BC1796" t="str">
            <v>Ingen kjent effekt</v>
          </cell>
          <cell r="BD1796" t="str">
            <v>Ingen kjent effekt</v>
          </cell>
          <cell r="BE1796" t="str">
            <v>no</v>
          </cell>
          <cell r="BF1796" t="str">
            <v>yes</v>
          </cell>
          <cell r="BG1796" t="str">
            <v>V</v>
          </cell>
          <cell r="BK1796" t="str">
            <v>temperate_nemoral:Europe|temperate_dry:Asia|subtropic_mediterranean:Europe,Asia,Africa</v>
          </cell>
          <cell r="BM1796" t="str">
            <v>temperate_nemoral:Europe,Oceania|temperate_dry:Asia|subtropic_unspecified:Europe,Asia,Africa,NorthAndCentralAmerica|subtropic_mediterranean:Europe,Asia,Africa,Oceania,NorthAndCentralAmerica</v>
          </cell>
          <cell r="BO1796">
            <v>1</v>
          </cell>
          <cell r="BP1796" t="str">
            <v>X</v>
          </cell>
          <cell r="BR1796" t="str">
            <v>RedListCategoryLevel</v>
          </cell>
          <cell r="BT1796">
            <v>1</v>
          </cell>
          <cell r="BW1796" t="str">
            <v>SpreadYearlyIncreaseCalculatedExpansionSpeed</v>
          </cell>
          <cell r="BX1796">
            <v>0</v>
          </cell>
          <cell r="BY1796">
            <v>1</v>
          </cell>
          <cell r="CB1796" t="str">
            <v>T42,T35</v>
          </cell>
          <cell r="CC1796">
            <v>1</v>
          </cell>
          <cell r="CH1796">
            <v>1</v>
          </cell>
          <cell r="CM1796">
            <v>1</v>
          </cell>
          <cell r="CQ1796">
            <v>1</v>
          </cell>
          <cell r="CU1796">
            <v>1</v>
          </cell>
          <cell r="CX1796">
            <v>0</v>
          </cell>
          <cell r="CY1796">
            <v>1</v>
          </cell>
          <cell r="DB1796">
            <v>0</v>
          </cell>
          <cell r="DC1796" t="str">
            <v>Blidnesle&lt;i&gt; Parietaria judaica&lt;/i&gt; er en fremmed art som er i ferd med å etablere seg i Norge. Arten er fra før av kjent som reproduserende nord til Sør-Danmark og Sør-Sverige. Arten er knyttet til tempererte og subtropiske områder, og er hjemlig i Vest og Sør-Europa, nordlige Afrika og vestlige deler av Asia. Arten er flerårig og reproduserer med frø. Arten produserer store mengder pollen som kan gi allergiske reaksjoner inkludert astma, og hårene på planten kan irritere hud.</v>
          </cell>
          <cell r="DD1796" t="str">
            <v>Arten kom inn med ballastjord i perioden 1869-1904 og er dokumentert fra fire steder: Øf Fredrikstad: Røds bruk på Kråkerøy 1891 og 1892 og Øra 1904, Oslo: Grønlia 1881-1885 (og "forvilla" i Botanisk hage, Tøyen 1892), og MR Kristiansund 1869. Disse funnene førte ikke til noen stabile forekomster, og arten var ukjent i Norge i over 100 år inntil den ble funnet med rikelig forekomst i rabatt på Majorstua i 2011 og 2013 og på Rodeløkka i 2013. Vi antar derfor at blidnesle danner frø på stedet og derfor har har etablert seg her. Etableringen er trolig avhengig av pågående klimaendring.</v>
          </cell>
          <cell r="DE1796" t="str">
            <v>&lt;p&gt;Arten reproduserer vanligvis med frø, men har potensial for å reprodusere vegetativt via for eksempel avrevne rotdeler (Bass &amp; Bass 1990). Klebrige hår på blomsterbeger og støtteblad legger til rette for spredning av frø med pels, hår, klær med mer (Bass &amp; Bass 1990). Både frø og rotsegmenter kan spres ved hjelp av jord og avfall fra gartnerier, utsalgssteder for planter, og hager.&lt;/p&gt;</v>
          </cell>
          <cell r="DF1796" t="str">
            <v>&lt;p&gt;Med to ikke helt stabile forekomster og ingen beregnbar ekspansjonshastighet, er invasjonspotensialet i dag lågt.&lt;/p&gt;</v>
          </cell>
          <cell r="DG1796" t="str">
            <v>Ingen kjent negativ økologisk effekt er knyttet til arten.</v>
          </cell>
          <cell r="DH1796" t="str">
            <v>Arten vurderes til ingen kjent økologisk risiko, på grunn av svært lågt invasjonspotensial og ingen kjent negativ effekt i norsk natur. En eventuell negativ helseeffekt teller ikke i denne vurderingen.</v>
          </cell>
          <cell r="DI1796">
            <v>2</v>
          </cell>
        </row>
        <row r="1797">
          <cell r="B1797" t="str">
            <v>Potentilla inclinata</v>
          </cell>
          <cell r="C1797" t="str">
            <v>Vill.</v>
          </cell>
          <cell r="D1797" t="str">
            <v>filtmure</v>
          </cell>
          <cell r="E1797">
            <v>135833</v>
          </cell>
          <cell r="F1797">
            <v>103349</v>
          </cell>
          <cell r="G1797" t="str">
            <v>ExpertGroups/Karplanter/N</v>
          </cell>
          <cell r="H1797" t="str">
            <v>Karplanter</v>
          </cell>
          <cell r="I1797" t="str">
            <v>Karplanter</v>
          </cell>
          <cell r="J1797" t="str">
            <v>AlienSpecie</v>
          </cell>
          <cell r="N1797">
            <v>2</v>
          </cell>
          <cell r="O1797" t="str">
            <v>V</v>
          </cell>
          <cell r="Q1797">
            <v>1</v>
          </cell>
          <cell r="T1797" t="str">
            <v>LO</v>
          </cell>
          <cell r="U1797">
            <v>2</v>
          </cell>
          <cell r="V1797" t="str">
            <v>2B,1</v>
          </cell>
          <cell r="W1797" t="str">
            <v>NK</v>
          </cell>
          <cell r="X1797">
            <v>1</v>
          </cell>
          <cell r="Y1797">
            <v>1</v>
          </cell>
          <cell r="Z1797">
            <v>1</v>
          </cell>
          <cell r="AA1797">
            <v>1876</v>
          </cell>
          <cell r="AB1797" t="str">
            <v>terrestrial</v>
          </cell>
          <cell r="AD1797" t="str">
            <v>origin</v>
          </cell>
          <cell r="AE1797" t="str">
            <v>yes</v>
          </cell>
          <cell r="AF1797" t="str">
            <v>unknown</v>
          </cell>
          <cell r="AG1797">
            <v>1876</v>
          </cell>
          <cell r="AH1797" t="str">
            <v>Oslo: "Kr.ania (kunstig Eng")</v>
          </cell>
          <cell r="AI1797">
            <v>5</v>
          </cell>
          <cell r="AK1797" t="str">
            <v>V</v>
          </cell>
          <cell r="AN1797">
            <v>2</v>
          </cell>
          <cell r="AO1797" t="str">
            <v>introductionStowaway,introductionTransportpollution</v>
          </cell>
          <cell r="AP1797" t="str">
            <v>Øs,OsA,Ve</v>
          </cell>
          <cell r="AQ1797">
            <v>8</v>
          </cell>
          <cell r="AR1797">
            <v>2</v>
          </cell>
          <cell r="AS1797">
            <v>16</v>
          </cell>
          <cell r="AT1797">
            <v>1</v>
          </cell>
          <cell r="AU1797">
            <v>24</v>
          </cell>
          <cell r="AV1797">
            <v>100</v>
          </cell>
          <cell r="AW1797" t="str">
            <v>Ingen kjent effekt</v>
          </cell>
          <cell r="AX1797" t="str">
            <v>Ingen kjent effekt</v>
          </cell>
          <cell r="BC1797" t="str">
            <v>Ingen kjent effekt</v>
          </cell>
          <cell r="BD1797" t="str">
            <v>Ingen kjent effekt</v>
          </cell>
          <cell r="BE1797" t="str">
            <v>no</v>
          </cell>
          <cell r="BF1797" t="str">
            <v>no</v>
          </cell>
          <cell r="BG1797" t="str">
            <v>V</v>
          </cell>
          <cell r="BK1797" t="str">
            <v>temperate_nemoral:Europe,Asia|subtropic_mediterranean:Europe</v>
          </cell>
          <cell r="BM1797" t="str">
            <v>temperate_nemoral:Europe,Asia,NorthAndCentralAmerica|subtropic_mediterranean:Europe</v>
          </cell>
          <cell r="BO1797">
            <v>1</v>
          </cell>
          <cell r="BP1797" t="str">
            <v>X</v>
          </cell>
          <cell r="BR1797" t="str">
            <v>RedListCategoryLevel</v>
          </cell>
          <cell r="BT1797">
            <v>2</v>
          </cell>
          <cell r="BV1797" t="str">
            <v>X</v>
          </cell>
          <cell r="BW1797" t="str">
            <v>SpreadYearlyIncreaseCalculatedExpansionSpeed</v>
          </cell>
          <cell r="BX1797">
            <v>108.35</v>
          </cell>
          <cell r="BY1797">
            <v>1</v>
          </cell>
          <cell r="CB1797" t="str">
            <v>T35,T37-C-3,T43</v>
          </cell>
          <cell r="CC1797">
            <v>1</v>
          </cell>
          <cell r="CH1797">
            <v>1</v>
          </cell>
          <cell r="CM1797">
            <v>1</v>
          </cell>
          <cell r="CQ1797">
            <v>1</v>
          </cell>
          <cell r="CU1797">
            <v>1</v>
          </cell>
          <cell r="CX1797">
            <v>0</v>
          </cell>
          <cell r="CY1797">
            <v>1</v>
          </cell>
          <cell r="DB1797">
            <v>0</v>
          </cell>
          <cell r="DC1797" t="str">
            <v>Filtmure &lt;em&gt;Potentilla inclinata &lt;/em&gt;er en hybridart, trolig oppstått fra sølvmure &lt;em&gt;P. argentea &lt;/em&gt;og stormure&lt;em&gt; P. recta &lt;/em&gt;i Mellom-Europa. Den er en flerårig urt og har aseksuell reproduksjon med frø.</v>
          </cell>
          <cell r="DD1797" t="str">
            <v>&lt;p&gt;Arten er spredt til Norge som art (uavhengig av foreldrene) og synes å ha kommet inn med grasfrø (Oslo fra 1876), ved møller (Te Skien fra 1920), og med mindre spesifikke transporter (Øf Halden og Moss, Vf Larvik). Den ble angitt i forrige vurderingsrunde i 2012 å ha "hatt stabil forekomst i Oslo fra 1876 til ca. 1970 og har det trolig fortsatt (den blir meget lett oversett)", og ifølge Lids flora (Lid &amp; Lid 2005) er den bofast i Oslo og Te Skien.&lt;/p&gt;</v>
          </cell>
          <cell r="DE1797" t="str">
            <v>Arten ser ut til å ha kommet inn som forurensning med grasfrø og med korn (til møller) og muligens som blindpassasjer med ymse transporter.</v>
          </cell>
          <cell r="DF1797" t="str">
            <v>Invasjonspotensialet er begrenset (med usikkerhet til lågt), som en kombinasjon av kort (til begrenset) median levetid og begrenset (til kort) ekspansjonshastighet. Beregningene av ekspansjonshastighet er ikke helt realistiske fordi så mye av funndataene ikke er koordinatfestete og digitaliserte og derfor ikke går inn i beregningen.</v>
          </cell>
          <cell r="DG1797" t="str">
            <v>Det er ingen kjente negative økologiske effekter knyttet til denne arten.</v>
          </cell>
          <cell r="DH1797" t="str">
            <v>Filtmure vurderes til lav økologisk risiko (med usikkerhet til ingen risiko) på grunn av kombinasjonen mellom et begrenset (til lite) invasjonspotensial og ingen kjente negative økologiske effekter.</v>
          </cell>
          <cell r="DI1797">
            <v>1</v>
          </cell>
        </row>
        <row r="1798">
          <cell r="B1798" t="str">
            <v>Potentilla anglica</v>
          </cell>
          <cell r="C1798" t="str">
            <v>Laichard.</v>
          </cell>
          <cell r="D1798" t="str">
            <v>kryptepperot</v>
          </cell>
          <cell r="E1798">
            <v>135761</v>
          </cell>
          <cell r="F1798">
            <v>103338</v>
          </cell>
          <cell r="G1798" t="str">
            <v>ExpertGroups/Karplanter/N</v>
          </cell>
          <cell r="H1798" t="str">
            <v>Karplanter</v>
          </cell>
          <cell r="I1798" t="str">
            <v>Karplanter</v>
          </cell>
          <cell r="J1798" t="str">
            <v>AlienSpecie</v>
          </cell>
          <cell r="N1798">
            <v>1</v>
          </cell>
          <cell r="Q1798">
            <v>2</v>
          </cell>
          <cell r="T1798" t="str">
            <v>LO</v>
          </cell>
          <cell r="U1798">
            <v>2</v>
          </cell>
          <cell r="V1798" t="str">
            <v>1,2H</v>
          </cell>
          <cell r="X1798">
            <v>1</v>
          </cell>
          <cell r="Y1798">
            <v>1</v>
          </cell>
          <cell r="Z1798">
            <v>1</v>
          </cell>
          <cell r="AA1798">
            <v>1866</v>
          </cell>
          <cell r="AB1798" t="str">
            <v>terrestrial</v>
          </cell>
          <cell r="AD1798" t="str">
            <v>origin</v>
          </cell>
          <cell r="AE1798" t="str">
            <v>yes</v>
          </cell>
          <cell r="AF1798" t="str">
            <v>unknown</v>
          </cell>
          <cell r="AG1798">
            <v>1888</v>
          </cell>
          <cell r="AH1798" t="str">
            <v>Te Kragerø: Kirkeholmen (ballast)</v>
          </cell>
          <cell r="AI1798">
            <v>5</v>
          </cell>
          <cell r="AJ1798" t="str">
            <v>V</v>
          </cell>
          <cell r="AN1798">
            <v>1</v>
          </cell>
          <cell r="AO1798" t="str">
            <v>introductionStowaway</v>
          </cell>
          <cell r="AP1798" t="str">
            <v>Te</v>
          </cell>
          <cell r="AQ1798">
            <v>8</v>
          </cell>
          <cell r="AR1798">
            <v>2</v>
          </cell>
          <cell r="AS1798">
            <v>16</v>
          </cell>
          <cell r="AT1798">
            <v>1</v>
          </cell>
          <cell r="AU1798">
            <v>8</v>
          </cell>
          <cell r="AV1798">
            <v>100</v>
          </cell>
          <cell r="AW1798" t="str">
            <v>Ingen kjent effekt</v>
          </cell>
          <cell r="AX1798" t="str">
            <v>Ingen kjent effekt</v>
          </cell>
          <cell r="BC1798" t="str">
            <v>Ingen kjent effekt</v>
          </cell>
          <cell r="BD1798" t="str">
            <v>Ingen kjent effekt</v>
          </cell>
          <cell r="BE1798" t="str">
            <v>no</v>
          </cell>
          <cell r="BF1798" t="str">
            <v>no</v>
          </cell>
          <cell r="BG1798" t="str">
            <v>V</v>
          </cell>
          <cell r="BK1798" t="str">
            <v>temperate_nemoral:Europe|subtropic_mediterranean:Europe</v>
          </cell>
          <cell r="BM1798" t="str">
            <v>temperate_nemoral:Europe,Oceania,NorthAndCentralAmerica|subtropic_mediterranean:Europe,NorthAndCentralAmerica</v>
          </cell>
          <cell r="BO1798">
            <v>1</v>
          </cell>
          <cell r="BR1798" t="str">
            <v>RedListCategoryLevel</v>
          </cell>
          <cell r="BT1798">
            <v>1</v>
          </cell>
          <cell r="BW1798" t="str">
            <v>SpreadYearlyIncreaseCalculatedExpansionSpeed</v>
          </cell>
          <cell r="BX1798">
            <v>0</v>
          </cell>
          <cell r="BY1798">
            <v>1</v>
          </cell>
          <cell r="CB1798" t="str">
            <v>T35</v>
          </cell>
          <cell r="CC1798">
            <v>1</v>
          </cell>
          <cell r="CH1798">
            <v>1</v>
          </cell>
          <cell r="CM1798">
            <v>1</v>
          </cell>
          <cell r="CQ1798">
            <v>1</v>
          </cell>
          <cell r="CU1798">
            <v>2</v>
          </cell>
          <cell r="CX1798">
            <v>1</v>
          </cell>
          <cell r="CY1798">
            <v>1</v>
          </cell>
          <cell r="DB1798">
            <v>0</v>
          </cell>
          <cell r="DC1798" t="str">
            <v>Kryptepperot &lt;em&gt;Potentilla anglica &lt;/em&gt;er en flerårig art med seksuell frøreproduksjon. Arten kommer fra Vest- og Mellom-Europa.</v>
          </cell>
          <cell r="DD1798" t="str">
            <v>&lt;p&gt;Kryptepperot kom inn med ballastjord, først i MR Kristiansund (observert bare i 1866: ikke digitalisert i vedlagte fil), deretter i Te Kragerø: Kirkeholmen (observert fra 1888 til 1920) og AA Arendal: Høgedal (observert bare i 1897) og Te Kragerø: Berøya (observert 1994 og 2007). Vi regner med at arten forsvant fra Kristiansund og Arendal, men at den har hatt og kanskje fortsatt har permanent forekomst i Te Kragerø. Arten er rimelig hardfør til langt nord på De britiske øyer.&lt;/p&gt;&lt;p&gt;&lt;br/&gt;&lt;/p&gt;</v>
          </cell>
          <cell r="DE1798" t="str">
            <v>Arten har trolig kommet inn med ballastjord og synes ikke ha hatt noen spredning ut fra ballastplassene.</v>
          </cell>
          <cell r="DF1798" t="str">
            <v>Invasjonspotensialet til denne arten er lite, med minste skår på median levetid og ingen ekspansjon. De siste nesten 100 år (1920-2017) er den bare funnet ett nytt sted, og den har kanskje stabile forekomster kun et par steder i Te Kragerø.</v>
          </cell>
          <cell r="DG1798" t="str">
            <v>Arten vurderes til en liten økologisk effekt knyttet til hybridisering. Den hybridiserer med den hjemlige arten tepperot &lt;i&gt;P. erecta&lt;/i&gt;, og hybridene er delvis fertile og med økende fertilitet i senere generasjoner (Stace et al. 2015 og referanser der). Slike hybrider er funnet som ugras ved Tofte cellulosefabrikk i Bu Hurum i 1990 og på Vaksdal jernbanestasjon i Ho Vaksdal i 1896. Begge disse skyldes nokså sikkert separate innførsler, men trolig innførsel av selve hybriden og ikke av arten. En frø-reproduserende art - &lt;i&gt;P. &lt;/i&gt;x &lt;i&gt;suberecta&lt;/i&gt; - utviklet fra slike hybrider mellom kryptepperot og tepperot &lt;em&gt;P. &lt;/em&gt;x&lt;em&gt;suberecta &lt;/em&gt;er stabil og går lengre nord på De britiske øyer enn kryptepperot. Den er også opplagt hjemlig i eng- og heivegetasjon på Nordvestlandet (i hvert fall fra Ro Rennesøy nord til ST Hitra) og trolig fortsatt til stede, sjøl om den hverken er funnet eller ettersøkt på lang tid. Vi antar at kryptepperot dermed kan hybridisere introgressivt med den stedegne arten tepperot, men dette skjer da bare i en svært liten del av tepperotas totale utbredelsesområde (i.e. lokalt). En stabil hybridforekomst med fremmedarten krypmure &lt;em&gt;P. reptans &lt;/em&gt;er funnet i Te Kragerø, trolig med bakgrunn i ballast.</v>
          </cell>
          <cell r="DH1798" t="str">
            <v>&lt;p&gt;Kryptepperot blir vurdert til lav risiko i norsk natur på grunn av kombinasjonen mellom et lite invasjonspotensial og en liten økologisk effekt ved mulighet for introgresjon med hjemlig tepperot i en liten del av den sistnevntes utbredelse.&lt;br/&gt;&lt;/p&gt;</v>
          </cell>
          <cell r="DI1798">
            <v>1</v>
          </cell>
        </row>
        <row r="1799">
          <cell r="B1799" t="str">
            <v>Symphytum tuberosum</v>
          </cell>
          <cell r="C1799" t="str">
            <v>L.</v>
          </cell>
          <cell r="E1799">
            <v>141005</v>
          </cell>
          <cell r="F1799">
            <v>170167</v>
          </cell>
          <cell r="G1799" t="str">
            <v>ExpertGroups/Karplanter/N</v>
          </cell>
          <cell r="H1799" t="str">
            <v>Karplanter</v>
          </cell>
          <cell r="I1799" t="str">
            <v>Karplanter</v>
          </cell>
          <cell r="J1799" t="str">
            <v>AlienSpecie</v>
          </cell>
          <cell r="N1799">
            <v>1</v>
          </cell>
          <cell r="Q1799">
            <v>1</v>
          </cell>
          <cell r="T1799" t="str">
            <v>NK</v>
          </cell>
          <cell r="U1799">
            <v>1</v>
          </cell>
          <cell r="V1799" t="str">
            <v>1,1</v>
          </cell>
          <cell r="AA1799">
            <v>2017</v>
          </cell>
          <cell r="AB1799" t="str">
            <v>terrestrial</v>
          </cell>
          <cell r="AD1799" t="str">
            <v>unknown</v>
          </cell>
          <cell r="AE1799" t="str">
            <v>no</v>
          </cell>
          <cell r="AF1799" t="str">
            <v>unknown</v>
          </cell>
          <cell r="AG1799">
            <v>2017</v>
          </cell>
          <cell r="AH1799" t="str">
            <v>Ho Ulvik: Melnes</v>
          </cell>
          <cell r="AI1799">
            <v>5</v>
          </cell>
          <cell r="AJ1799" t="str">
            <v>V</v>
          </cell>
          <cell r="AL1799">
            <v>1</v>
          </cell>
          <cell r="AM1799" t="str">
            <v>importDirect</v>
          </cell>
          <cell r="AN1799">
            <v>1</v>
          </cell>
          <cell r="AO1799" t="str">
            <v>introductionEscaped</v>
          </cell>
          <cell r="AP1799" t="str">
            <v>Ho</v>
          </cell>
          <cell r="AQ1799">
            <v>8</v>
          </cell>
          <cell r="AR1799">
            <v>2</v>
          </cell>
          <cell r="AS1799">
            <v>16</v>
          </cell>
          <cell r="AT1799">
            <v>1</v>
          </cell>
          <cell r="AU1799">
            <v>32</v>
          </cell>
          <cell r="AV1799">
            <v>50</v>
          </cell>
          <cell r="AW1799" t="str">
            <v>Ingen kjent effekt</v>
          </cell>
          <cell r="AX1799" t="str">
            <v>Ingen kjent effekt</v>
          </cell>
          <cell r="BC1799" t="str">
            <v>Ingen kjent effekt</v>
          </cell>
          <cell r="BD1799" t="str">
            <v>Ingen kjent effekt</v>
          </cell>
          <cell r="BE1799" t="str">
            <v>no</v>
          </cell>
          <cell r="BF1799" t="str">
            <v>no</v>
          </cell>
          <cell r="BG1799" t="str">
            <v>V</v>
          </cell>
          <cell r="BK1799" t="str">
            <v>temperate_nemoral:Europe|subtropic_mediterranean:Europe</v>
          </cell>
          <cell r="BM1799" t="str">
            <v>temperate_nemoral:Europe|subtropic_mediterranean:Europe</v>
          </cell>
          <cell r="BO1799">
            <v>2</v>
          </cell>
          <cell r="BQ1799" t="str">
            <v>X</v>
          </cell>
          <cell r="BR1799" t="str">
            <v>RedListCategoryLevel</v>
          </cell>
          <cell r="BT1799">
            <v>1</v>
          </cell>
          <cell r="BW1799" t="str">
            <v>SpreadYearlyIncreaseCalculatedExpansionSpeed</v>
          </cell>
          <cell r="BX1799">
            <v>0</v>
          </cell>
          <cell r="BY1799">
            <v>1</v>
          </cell>
          <cell r="CB1799" t="str">
            <v>T4,T40</v>
          </cell>
          <cell r="CC1799">
            <v>1</v>
          </cell>
          <cell r="CH1799">
            <v>1</v>
          </cell>
          <cell r="CM1799">
            <v>1</v>
          </cell>
          <cell r="CQ1799">
            <v>1</v>
          </cell>
          <cell r="CU1799">
            <v>1</v>
          </cell>
          <cell r="CX1799">
            <v>0</v>
          </cell>
          <cell r="CY1799">
            <v>1</v>
          </cell>
          <cell r="DB1799">
            <v>0</v>
          </cell>
          <cell r="DC1799" t="str">
            <v>Valurt-arten &lt;i&gt;Symphytum tuberosum&lt;/i&gt; ("gul valurt") er en flerårig urt som er hjemlig i Europa nord til Storbritannia. Den reproduserer seksuelt med frø.</v>
          </cell>
          <cell r="DD1799" t="str">
            <v>Arten er rapportert inn fra to steder i Ho Ulvik i 2017, trolig spredt fra dyrkning. Det ene funnet er angitt å være i edelløvskog.</v>
          </cell>
          <cell r="DE1799" t="str">
            <v>Arten er trolig spredt fra dyrkning.</v>
          </cell>
          <cell r="DF1799" t="str">
            <v>Invasjonspotensialet er begrenset: median levetid skårer på nivå 2 på grunn av et bestand med relativt mange blomstrende ramets. Manglende ekspansjon (funn kun i 2017) trekker likevel invasjonspotensialet ned til minimum.</v>
          </cell>
          <cell r="DG1799" t="str">
            <v>Det er ingen kjente negative økologiske effekter knyttet til arten.</v>
          </cell>
          <cell r="DH1799" t="str">
            <v>Valurt-arten &lt;i&gt;Symphytum tuberosum&lt;/i&gt; vurderes til ingen kjent økologisk risiko. Dette skyldes kombinasjonen mellom et lite invasjonspotensial og ingen kjente negative økologiske effekter. Det er nokså mange funn i Sverige (se https://artfakta.artdatabanken.se/taxon/221582), men det angis at arten kun er tilfeldig, eventuelt gjenstående.</v>
          </cell>
          <cell r="DI1799">
            <v>1</v>
          </cell>
        </row>
        <row r="1800">
          <cell r="B1800" t="str">
            <v>Alchemilla semilunaris</v>
          </cell>
          <cell r="C1800" t="str">
            <v>Alechin</v>
          </cell>
          <cell r="D1800" t="str">
            <v>månemarikåpe</v>
          </cell>
          <cell r="E1800">
            <v>63203</v>
          </cell>
          <cell r="F1800">
            <v>103243</v>
          </cell>
          <cell r="G1800" t="str">
            <v>ExpertGroups/Karplanter/N</v>
          </cell>
          <cell r="H1800" t="str">
            <v>Karplanter</v>
          </cell>
          <cell r="I1800" t="str">
            <v>Karplanter</v>
          </cell>
          <cell r="J1800" t="str">
            <v>AlienSpecie</v>
          </cell>
          <cell r="N1800">
            <v>1</v>
          </cell>
          <cell r="P1800" t="str">
            <v>V</v>
          </cell>
          <cell r="Q1800">
            <v>1</v>
          </cell>
          <cell r="T1800" t="str">
            <v>NK</v>
          </cell>
          <cell r="U1800">
            <v>1</v>
          </cell>
          <cell r="V1800" t="str">
            <v>1,1</v>
          </cell>
          <cell r="W1800" t="str">
            <v>LO</v>
          </cell>
          <cell r="X1800">
            <v>2</v>
          </cell>
          <cell r="Y1800">
            <v>2</v>
          </cell>
          <cell r="Z1800">
            <v>1</v>
          </cell>
          <cell r="AA1800">
            <v>1999</v>
          </cell>
          <cell r="AB1800" t="str">
            <v>terrestrial</v>
          </cell>
          <cell r="AD1800" t="str">
            <v>origin</v>
          </cell>
          <cell r="AE1800" t="str">
            <v>yes</v>
          </cell>
          <cell r="AF1800" t="str">
            <v>unknown</v>
          </cell>
          <cell r="AG1800">
            <v>1999</v>
          </cell>
          <cell r="AH1800" t="str">
            <v>Fi Sør-Varanger: Snevebukta</v>
          </cell>
          <cell r="AI1800">
            <v>10</v>
          </cell>
          <cell r="AK1800" t="str">
            <v>V</v>
          </cell>
          <cell r="AN1800">
            <v>1</v>
          </cell>
          <cell r="AO1800" t="str">
            <v>introductionTransportpollution</v>
          </cell>
          <cell r="AP1800" t="str">
            <v>Fi</v>
          </cell>
          <cell r="AQ1800">
            <v>8</v>
          </cell>
          <cell r="AR1800">
            <v>2</v>
          </cell>
          <cell r="AS1800">
            <v>16</v>
          </cell>
          <cell r="AT1800">
            <v>1</v>
          </cell>
          <cell r="AU1800">
            <v>16</v>
          </cell>
          <cell r="AV1800">
            <v>100</v>
          </cell>
          <cell r="AW1800" t="str">
            <v>Ingen kjent effekt</v>
          </cell>
          <cell r="AX1800" t="str">
            <v>Ingen kjent effekt</v>
          </cell>
          <cell r="BC1800" t="str">
            <v>Ingen kjent effekt</v>
          </cell>
          <cell r="BD1800" t="str">
            <v>Ingen kjent effekt</v>
          </cell>
          <cell r="BE1800" t="str">
            <v>no</v>
          </cell>
          <cell r="BF1800" t="str">
            <v>no</v>
          </cell>
          <cell r="BK1800" t="str">
            <v>temperate_boreal:Europe|temperate_nemoral:Europe</v>
          </cell>
          <cell r="BM1800" t="str">
            <v>temperate_boreal:Europe|temperate_nemoral:Europe</v>
          </cell>
          <cell r="BO1800">
            <v>2</v>
          </cell>
          <cell r="BP1800" t="str">
            <v>X</v>
          </cell>
          <cell r="BR1800" t="str">
            <v>RedListCategoryLevel</v>
          </cell>
          <cell r="BT1800">
            <v>1</v>
          </cell>
          <cell r="BW1800" t="str">
            <v>SpreadYearlyIncreaseCalculatedExpansionSpeed</v>
          </cell>
          <cell r="BX1800">
            <v>0</v>
          </cell>
          <cell r="BY1800">
            <v>1</v>
          </cell>
          <cell r="CB1800" t="str">
            <v>T41,T40</v>
          </cell>
          <cell r="CC1800">
            <v>1</v>
          </cell>
          <cell r="CH1800">
            <v>1</v>
          </cell>
          <cell r="CM1800">
            <v>1</v>
          </cell>
          <cell r="CQ1800">
            <v>1</v>
          </cell>
          <cell r="CU1800">
            <v>1</v>
          </cell>
          <cell r="CX1800">
            <v>0</v>
          </cell>
          <cell r="CY1800">
            <v>1</v>
          </cell>
          <cell r="DB1800">
            <v>0</v>
          </cell>
          <cell r="DC1800" t="str">
            <v>&lt;p&gt;Månemarikåpe &lt;em&gt;Alchemilla semilunaris &lt;/em&gt;er en flerårig urt med aseksuell frøsetting (agamospermi). Det innebærer at ett enkelt individ er nok til å starte en populasjon. Arten er opprinnelig fra Baltikum og Russland.&lt;/p&gt;</v>
          </cell>
          <cell r="DD1800" t="str">
            <v>&lt;p&gt;Månemarikåpe&lt;em&gt; &lt;/em&gt;er funnet to steder i Sør-Varanger: Snevebukta i Bøkfjorden 1999, 2000 og 2004, og Langfjordeid 2000 og 2003. Dette er sikkert russiske polemochore (krigsspredte) planter fra sluttfasen av andre verdenskrig, 1944-1945. Plantene har holdt seg på de to stedene i over 65 år, men viser ingen tegn til spredning.&lt;/p&gt;</v>
          </cell>
          <cell r="DE1800" t="str">
            <v>Fruktspredningen er passiv og over svært korte distanser. Arten har stabil forekomst i Norge med frøreproduksjon.</v>
          </cell>
          <cell r="DF1800" t="str">
            <v>Invasjonspotensialet er lite, med usikkerhet til begrenset, en kombinasjon av begrenset (til moderat) median levetid, men ingen ekspansjon. Månefjordmarikåpe har potensial for å leve lenge der den har etablert seg, men forekomstarealet er svært lite.</v>
          </cell>
          <cell r="DG1800" t="str">
            <v>Arten har ingen kjent negativ økologisk effekt.</v>
          </cell>
          <cell r="DH1800" t="str">
            <v>&lt;p&gt;Månemarikåpe vurderes til ingen kjent økologisk risiko, med usikkerhet til låg risiko, og bare på grunn av invasjonspotensialet. Det er ikke forventet noen endring i dette de neste 50 år. &lt;/p&gt;</v>
          </cell>
          <cell r="DI1800">
            <v>1</v>
          </cell>
        </row>
        <row r="1801">
          <cell r="B1801" t="str">
            <v>Epilobium tetragonum</v>
          </cell>
          <cell r="C1801" t="str">
            <v>L.</v>
          </cell>
          <cell r="D1801" t="str">
            <v>kantmjølke</v>
          </cell>
          <cell r="E1801">
            <v>62811</v>
          </cell>
          <cell r="F1801">
            <v>102851</v>
          </cell>
          <cell r="G1801" t="str">
            <v>ExpertGroups/Karplanter/N</v>
          </cell>
          <cell r="H1801" t="str">
            <v>Karplanter</v>
          </cell>
          <cell r="I1801" t="str">
            <v>Karplanter</v>
          </cell>
          <cell r="J1801" t="str">
            <v>AlienSpecie</v>
          </cell>
          <cell r="N1801">
            <v>2</v>
          </cell>
          <cell r="Q1801">
            <v>1</v>
          </cell>
          <cell r="T1801" t="str">
            <v>LO</v>
          </cell>
          <cell r="U1801">
            <v>2</v>
          </cell>
          <cell r="V1801" t="str">
            <v>2AB,1</v>
          </cell>
          <cell r="X1801">
            <v>2</v>
          </cell>
          <cell r="Y1801">
            <v>2</v>
          </cell>
          <cell r="Z1801">
            <v>1</v>
          </cell>
          <cell r="AA1801">
            <v>1879</v>
          </cell>
          <cell r="AB1801" t="str">
            <v>terrestrial</v>
          </cell>
          <cell r="AD1801" t="str">
            <v>origin,unknown</v>
          </cell>
          <cell r="AE1801" t="str">
            <v>yes</v>
          </cell>
          <cell r="AF1801" t="str">
            <v>unknown</v>
          </cell>
          <cell r="AG1801">
            <v>1964</v>
          </cell>
          <cell r="AH1801" t="str">
            <v>Øf Fredrikstad: Sand, Slevikkilen</v>
          </cell>
          <cell r="AI1801">
            <v>5</v>
          </cell>
          <cell r="AJ1801" t="str">
            <v>V</v>
          </cell>
          <cell r="AN1801">
            <v>4</v>
          </cell>
          <cell r="AO1801" t="str">
            <v>introductionTransportpollution,introductionStowaway,spreadNaturalDispersal</v>
          </cell>
          <cell r="AP1801" t="str">
            <v>Øs</v>
          </cell>
          <cell r="AQ1801">
            <v>8</v>
          </cell>
          <cell r="AR1801">
            <v>2</v>
          </cell>
          <cell r="AS1801">
            <v>16</v>
          </cell>
          <cell r="AT1801">
            <v>1</v>
          </cell>
          <cell r="AU1801">
            <v>16</v>
          </cell>
          <cell r="AV1801">
            <v>50</v>
          </cell>
          <cell r="AW1801" t="str">
            <v>Ingen kjent effekt</v>
          </cell>
          <cell r="AX1801" t="str">
            <v>Ingen kjent effekt</v>
          </cell>
          <cell r="BC1801" t="str">
            <v>Ingen kjent effekt</v>
          </cell>
          <cell r="BD1801" t="str">
            <v>Ingen kjent effekt</v>
          </cell>
          <cell r="BE1801" t="str">
            <v>no</v>
          </cell>
          <cell r="BF1801" t="str">
            <v>no</v>
          </cell>
          <cell r="BG1801" t="str">
            <v>V</v>
          </cell>
          <cell r="BK1801" t="str">
            <v>temperate_nemoral:Europe,Asia|subtropic_mediterranean:Europe,Asia,Africa</v>
          </cell>
          <cell r="BM1801" t="str">
            <v>temperate_nemoral:Europe,Asia,Oceania|subtropic_unspecified:Oceania|subtropic_mediterranean:Europe,Asia,Africa|subtropic_caperegion:Africa</v>
          </cell>
          <cell r="BO1801">
            <v>2</v>
          </cell>
          <cell r="BR1801" t="str">
            <v>RedListCategoryLevel</v>
          </cell>
          <cell r="BT1801">
            <v>2</v>
          </cell>
          <cell r="BW1801" t="str">
            <v>SpreadYearlyIncreaseObservations</v>
          </cell>
          <cell r="BX1801">
            <v>73</v>
          </cell>
          <cell r="BY1801">
            <v>1</v>
          </cell>
          <cell r="CB1801" t="str">
            <v>V10,V8</v>
          </cell>
          <cell r="CC1801">
            <v>1</v>
          </cell>
          <cell r="CH1801">
            <v>1</v>
          </cell>
          <cell r="CM1801">
            <v>1</v>
          </cell>
          <cell r="CQ1801">
            <v>1</v>
          </cell>
          <cell r="CU1801">
            <v>1</v>
          </cell>
          <cell r="CX1801">
            <v>0</v>
          </cell>
          <cell r="CY1801">
            <v>1</v>
          </cell>
          <cell r="DB1801">
            <v>0</v>
          </cell>
          <cell r="DC1801" t="str">
            <v>Kantmjølke er en flerårig, 30-60 cm høg urt med rikelig frøformering og med klonal vekst ved jordstengler. Frøene har hårdusk og spres med vind, potensielt over rimelig lange avstander (km). Arten stammer fra Europa nord til Sør-Skandinavia, Afrika og Vest-Asia.</v>
          </cell>
          <cell r="DD1801" t="str">
            <v>&lt;p&gt;Kantmjølke &lt;em&gt;Epilobium tetragonum &lt;/em&gt;kan være under etablering, eller kan ha vært etablert i Norge. Den har vært stabil i søndre Østfold (Fredrikstad, kanskje Sarpsborg) siden først observert i 1961-1964. Den har også vært i hvert fall semi-stabil ved Herøya i Te Porsgrunn (observert 1980 og 1999). Noen forekomster i Ak Ås, He Ringsaker og Vf Holmestrand, Larvik og Stokke er trolig mindre stabile og skyldes innførsel med gartnerivarer. Det er helt uvisst hvordan arten er kommet inn, men den er vanlig lengre sør i Skandinavia og Danmark og kan være kommet med hva som helst av transporter og også spontant kommet inn med vindbårne frø i Østfold. Arten viser foreløpig ingen særlige tegn på ekspansjon. Det er et funn fra Øf Fredrikstad i 1879 på ballast, men materialet ligger i G&amp;#246:teborg-herbariet og har ikke vært tilgjengelig for kontroll. Hvis det er riktig bestemt, så kan arten ha vært i søndre Østfold fra ballastperioden.&lt;/p&gt;</v>
          </cell>
          <cell r="DE1801" t="str">
            <v>Arten er kanskje delvis hjemlig, men sikkert også kommet inn med ballastjord og som forurensning i gartnerivarer. Den er blitt vindspredt ut fra etableringspunkter.</v>
          </cell>
          <cell r="DF1801" t="str">
            <v>Invasjonspotensialet er begrenset, med begrenset median levetid og begrenset ekspansjonshastighet. Arten har trolig kommet til landet nå og da de siste 140 år og har hatt problemer med å etablere permanente bestander. Det er få etablerte forekomster.</v>
          </cell>
          <cell r="DG1801" t="str">
            <v>Ingen kjent negativ økologisk effekt er knyttet til arten.</v>
          </cell>
          <cell r="DH1801" t="str">
            <v>&lt;p&gt;Kantmjølke vurderes til låg økologisk risiko, og utelukkende på grunn av iunvasjonspotensialet. Det er uvisst hvordan kantmjølke er kommet inn, men den kan være en ballastplante fra andre halvdel av 1800-tallet eller kan ha kommet spontant (og dermed være i prinsippet hjemlig). Vi har her valgt å vurdere den som en fremmed art. Den viser lite tegn til ekspansjon og også til å innta annet enn skrotemark i vid betydning og åker/engkanter.&lt;br/&gt;&lt;/p&gt;</v>
          </cell>
          <cell r="DI1801">
            <v>2</v>
          </cell>
        </row>
        <row r="1802">
          <cell r="B1802" t="str">
            <v>Nasturtium officinale</v>
          </cell>
          <cell r="C1802" t="str">
            <v>R.Br.</v>
          </cell>
          <cell r="D1802" t="str">
            <v>engelskkarse</v>
          </cell>
          <cell r="E1802">
            <v>134767</v>
          </cell>
          <cell r="F1802">
            <v>101274</v>
          </cell>
          <cell r="G1802" t="str">
            <v>ExpertGroups/Karplanter/N</v>
          </cell>
          <cell r="H1802" t="str">
            <v>Karplanter</v>
          </cell>
          <cell r="I1802" t="str">
            <v>Karplanter</v>
          </cell>
          <cell r="J1802" t="str">
            <v>AlienSpecie</v>
          </cell>
          <cell r="N1802">
            <v>1</v>
          </cell>
          <cell r="Q1802">
            <v>1</v>
          </cell>
          <cell r="T1802" t="str">
            <v>NK</v>
          </cell>
          <cell r="U1802">
            <v>1</v>
          </cell>
          <cell r="V1802" t="str">
            <v>1,1</v>
          </cell>
          <cell r="X1802">
            <v>2</v>
          </cell>
          <cell r="Y1802">
            <v>3</v>
          </cell>
          <cell r="Z1802">
            <v>1</v>
          </cell>
          <cell r="AA1802">
            <v>1868</v>
          </cell>
          <cell r="AB1802" t="str">
            <v>terrestrial</v>
          </cell>
          <cell r="AD1802" t="str">
            <v>origin,unknown</v>
          </cell>
          <cell r="AE1802" t="str">
            <v>yes</v>
          </cell>
          <cell r="AF1802" t="str">
            <v>unknown</v>
          </cell>
          <cell r="AG1802">
            <v>1993</v>
          </cell>
          <cell r="AH1802" t="str">
            <v>Bu Lier: Grette (gartneri)</v>
          </cell>
          <cell r="AI1802">
            <v>1</v>
          </cell>
          <cell r="AJ1802" t="str">
            <v>V</v>
          </cell>
          <cell r="AL1802">
            <v>1</v>
          </cell>
          <cell r="AM1802" t="str">
            <v>importDirect</v>
          </cell>
          <cell r="AN1802">
            <v>3</v>
          </cell>
          <cell r="AO1802" t="str">
            <v>introductionEscaped,introductionTransportpollution,introductionStowaway</v>
          </cell>
          <cell r="AP1802" t="str">
            <v>Bu,Ro</v>
          </cell>
          <cell r="AQ1802">
            <v>8</v>
          </cell>
          <cell r="AR1802">
            <v>2</v>
          </cell>
          <cell r="AS1802">
            <v>16</v>
          </cell>
          <cell r="AT1802">
            <v>1</v>
          </cell>
          <cell r="AU1802">
            <v>32</v>
          </cell>
          <cell r="AV1802">
            <v>100</v>
          </cell>
          <cell r="AW1802" t="str">
            <v>Ingen kjent effekt</v>
          </cell>
          <cell r="AX1802" t="str">
            <v>Ingen kjent effekt</v>
          </cell>
          <cell r="BC1802" t="str">
            <v>Ingen kjent effekt</v>
          </cell>
          <cell r="BD1802" t="str">
            <v>Ingen kjent effekt</v>
          </cell>
          <cell r="BE1802" t="str">
            <v>no</v>
          </cell>
          <cell r="BF1802" t="str">
            <v>no</v>
          </cell>
          <cell r="BG1802" t="str">
            <v>V</v>
          </cell>
          <cell r="BK1802" t="str">
            <v>temperate_nemoral:Europe|subtropic_mediterranean:Europe,Asia,Africa</v>
          </cell>
          <cell r="BM1802" t="str">
            <v>temperate_nemoral:Europe,Asia,Oceania,NorthAndCentralAmerica,SouthAmerica|subtropic_unspecified:NorthAndCentralAmerica,SouthAmerica|subtropic_mediterranean:Europe,Asia,Africa,Oceania|subtropic_highlands:Asia</v>
          </cell>
          <cell r="BO1802">
            <v>1</v>
          </cell>
          <cell r="BP1802" t="str">
            <v>X</v>
          </cell>
          <cell r="BR1802" t="str">
            <v>RedListCategoryLevel</v>
          </cell>
          <cell r="BT1802">
            <v>1</v>
          </cell>
          <cell r="BW1802" t="str">
            <v>SpreadYearlyIncreaseCalculatedExpansionSpeed</v>
          </cell>
          <cell r="BX1802">
            <v>0</v>
          </cell>
          <cell r="BY1802">
            <v>1</v>
          </cell>
          <cell r="CB1802" t="str">
            <v>T37</v>
          </cell>
          <cell r="CC1802">
            <v>1</v>
          </cell>
          <cell r="CH1802">
            <v>1</v>
          </cell>
          <cell r="CM1802">
            <v>1</v>
          </cell>
          <cell r="CQ1802">
            <v>1</v>
          </cell>
          <cell r="CU1802">
            <v>1</v>
          </cell>
          <cell r="CX1802">
            <v>0</v>
          </cell>
          <cell r="CY1802">
            <v>1</v>
          </cell>
          <cell r="DB1802">
            <v>0</v>
          </cell>
          <cell r="DC1802" t="str">
            <v>Engelskkarse &lt;i&gt;Nasturtium officinale &lt;/i&gt;(tidligere &lt;i&gt;Rorippa nasturtium-aquaticum&lt;/i&gt;) stammer fra Mellom- og Sør-Europa og Vest-Asia. Den er en flerårig art med god frøreproduksjon. Den er hjemlig nord til Danmark og Sør-Sverige.</v>
          </cell>
          <cell r="DD1802" t="str">
            <v>&lt;p&gt;Engelskkarse er kommet inn i Norge i tre omganger. Første innførsel skjedde med ballastjord til MR Kristiansund i 1868-1869 og til Øf Fredrikstad: Kråkerøy i 1879, og førte ikke til noen etablering. Engelskkarse har lenge vært en populær salatplante utafor Norge (engelsk: "watercress") og er fra 1990-tallet også i økt bruk i Norge, med dyrkning i gartnerier. Arten har dukket opp som forvillet og relativt godt etablert to steder fra 1993, rundt Grette gartneri i Bu Lier fra 1993 og ved Store Stokkavann i Ro Stavanger fra 2007. Den synes å være under etablering i Norge.&lt;/p&gt;</v>
          </cell>
          <cell r="DE1802" t="str">
            <v>Arten er innført med ballastjord (tidlig) og som salatplante (pågående), og i nyere tid spredt fra dyrkning.</v>
          </cell>
          <cell r="DF1802" t="str">
            <v>Invasjonspotensialet er lite, som en kombinasjon av kort (til begrenset) median levetid og ingen ekspansjon.</v>
          </cell>
          <cell r="DG1802" t="str">
            <v>Ingen kjent negativ økologisk effekt er knyttet til arten.</v>
          </cell>
          <cell r="DH1802" t="str">
            <v>&lt;p&gt;Engelskkarse vurderes til ingen kjent økologisk risiko. Den er ettårig med frøreproduksjon. Frøene spres med vatn og med fugler som holder til i våte naturtyper. De aktuelle forekomstene skyldes innførsel som salatplante og i hovedsak spredninger fra gartnerier. Den etablerer seg på våte steder, særlig i grøfter og langs bekker. Arten er trolig i begynnelsen av en effektiv etablering i Norge.&lt;br/&gt;&lt;/p&gt;</v>
          </cell>
          <cell r="DI1802">
            <v>0</v>
          </cell>
        </row>
        <row r="1803">
          <cell r="B1803" t="str">
            <v>Ononis spinosa spinosa</v>
          </cell>
          <cell r="D1803" t="str">
            <v>tornbeinurt</v>
          </cell>
          <cell r="E1803">
            <v>134880</v>
          </cell>
          <cell r="F1803">
            <v>102011</v>
          </cell>
          <cell r="G1803" t="str">
            <v>ExpertGroups/Karplanter/N</v>
          </cell>
          <cell r="H1803" t="str">
            <v>Karplanter</v>
          </cell>
          <cell r="I1803" t="str">
            <v>Karplanter</v>
          </cell>
          <cell r="J1803" t="str">
            <v>AlienSpecie</v>
          </cell>
          <cell r="N1803">
            <v>1</v>
          </cell>
          <cell r="Q1803">
            <v>1</v>
          </cell>
          <cell r="T1803" t="str">
            <v>NK</v>
          </cell>
          <cell r="U1803">
            <v>1</v>
          </cell>
          <cell r="V1803" t="str">
            <v>1,1</v>
          </cell>
          <cell r="X1803">
            <v>1</v>
          </cell>
          <cell r="Y1803">
            <v>1</v>
          </cell>
          <cell r="Z1803">
            <v>1</v>
          </cell>
          <cell r="AA1803">
            <v>1861</v>
          </cell>
          <cell r="AB1803" t="str">
            <v>terrestrial</v>
          </cell>
          <cell r="AD1803" t="str">
            <v>origin</v>
          </cell>
          <cell r="AE1803" t="str">
            <v>yes</v>
          </cell>
          <cell r="AF1803" t="str">
            <v>unknown</v>
          </cell>
          <cell r="AG1803">
            <v>1861</v>
          </cell>
          <cell r="AH1803" t="str">
            <v>Oslo: Ulvøya</v>
          </cell>
          <cell r="AI1803">
            <v>10</v>
          </cell>
          <cell r="AJ1803" t="str">
            <v>V</v>
          </cell>
          <cell r="AN1803">
            <v>1</v>
          </cell>
          <cell r="AO1803" t="str">
            <v>introductionStowaway</v>
          </cell>
          <cell r="AP1803" t="str">
            <v>Øs,Ve</v>
          </cell>
          <cell r="AQ1803">
            <v>8</v>
          </cell>
          <cell r="AR1803">
            <v>2</v>
          </cell>
          <cell r="AS1803">
            <v>16</v>
          </cell>
          <cell r="AT1803">
            <v>1</v>
          </cell>
          <cell r="AU1803">
            <v>8</v>
          </cell>
          <cell r="AV1803">
            <v>20</v>
          </cell>
          <cell r="AW1803" t="str">
            <v>Ingen kjent effekt</v>
          </cell>
          <cell r="AX1803" t="str">
            <v>Ingen kjent effekt</v>
          </cell>
          <cell r="BC1803" t="str">
            <v>Ingen kjent effekt</v>
          </cell>
          <cell r="BD1803" t="str">
            <v>Ingen kjent effekt</v>
          </cell>
          <cell r="BE1803" t="str">
            <v>no</v>
          </cell>
          <cell r="BF1803" t="str">
            <v>no</v>
          </cell>
          <cell r="BG1803" t="str">
            <v>V</v>
          </cell>
          <cell r="BK1803" t="str">
            <v>temperate_nemoral:Europe|temperate_dry:Europe,Asia|subtropic_mediterranean:Europe,Asia,Africa</v>
          </cell>
          <cell r="BM1803" t="str">
            <v>temperate_nemoral:Europe|temperate_dry:Europe,Asia|subtropic_mediterranean:Europe,Asia,Africa</v>
          </cell>
          <cell r="BO1803">
            <v>1</v>
          </cell>
          <cell r="BR1803" t="str">
            <v>RedListCategoryLevel</v>
          </cell>
          <cell r="BT1803">
            <v>1</v>
          </cell>
          <cell r="BW1803" t="str">
            <v>SpreadYearlyIncreaseCalculatedExpansionSpeed</v>
          </cell>
          <cell r="BX1803">
            <v>0</v>
          </cell>
          <cell r="BY1803">
            <v>1</v>
          </cell>
          <cell r="CB1803" t="str">
            <v>T32-C-5,T32-C-7,T32-C-15,T32-C-17,T35</v>
          </cell>
          <cell r="CC1803">
            <v>1</v>
          </cell>
          <cell r="CH1803">
            <v>1</v>
          </cell>
          <cell r="CM1803">
            <v>1</v>
          </cell>
          <cell r="CQ1803">
            <v>1</v>
          </cell>
          <cell r="CU1803">
            <v>1</v>
          </cell>
          <cell r="CX1803">
            <v>0</v>
          </cell>
          <cell r="CY1803">
            <v>1</v>
          </cell>
          <cell r="DB1803">
            <v>0</v>
          </cell>
          <cell r="DC1803" t="str">
            <v>Tornbeinurt &lt;i&gt;Ononis spinosa&lt;/i&gt; subsp. &lt;i&gt;spinosa&lt;/i&gt; er en langlevd flerårig plante, med litt klonal vekst og med frøreproduksjon. Den er funnet i grasmark, delvis på noe baserik semi-naturlig eng, delvis på industritomter.</v>
          </cell>
          <cell r="DD1803" t="str">
            <v>&lt;p&gt;Det er noe uvisst om tornbeinurt er hjemlig eller innført og - i tilfelle den er innført - når den kom. Planten har vært kjent fra ti lokaliteter: Øf Fredrikstad: Kråkerøy, Røds bruk (ballastkai) fulgt av Glombo kontinuerlig 1887-2010: Ak Nesodden: Eljarnes 1897, ei øy i innseilinga til Oslo, kan være fra ballastjord dumpet i sjøen: Oslo: Ulvøya 1861-1931, kan være fra ballastjord dumpet i sjøen: Vf Sandefjord: Vesterøya 1928 og Yxnøy 1978, bakgrunn ukjent: Vf Larvik: Oddane-Mølen 1908-2016, bakgrunn ukjent, men ingen tradisjonell ballastplantelokalitet: Vf Tjøme: Vasser 1884-1933, kan være fra sjødumpet ballast: Te Bamble 1883-1994, minst to lokaliteter, trolig ballast: AA Lillesand 1904-1908, minst en av de to kollektene fra standard ballastplass (Kokkenes): og VA Kristiansand: Lund 1912, bakgrunn helt uviss. Hvis tornbeinurt er innført, så tyder funndataene på at den er kommet tidlig med ballast, mens ballastjorda fortsatt ble dumpet i sjøen, men at den tok en god del år før den ble så etablert på øyene og nesene der den landet at den ble oppdaget. Planten er i tilbakegang i Norge og er på terskelen til utdøen, hvis den ikke allerede har dødd ut.&lt;/p&gt;</v>
          </cell>
          <cell r="DE1803" t="str">
            <v>Planten kan være kommet inn med ballastjord så tidlig at ballasten ble dumpet i sjøen. Ingen videre spredning fra etablerte forekomster er registrert.</v>
          </cell>
          <cell r="DF1803" t="str">
            <v>Invasjonspotensialet er minimalt, med kort median levetid og "negativ" ekspansjon.</v>
          </cell>
          <cell r="DG1803" t="str">
            <v>Ingen kjent negativ økologisk effekt er knyttet til arten.</v>
          </cell>
          <cell r="DH1803" t="str">
            <v>&lt;p&gt;Tornbeinurt vurderes til ingen kjent økologisk risiko. Arten har stabil forekomst i Norge (frøreproduksjon), men er på randen til å dø ut etter å ha vært i tilbakegang i snart 100 år.&lt;/p&gt;</v>
          </cell>
          <cell r="DI1803">
            <v>0</v>
          </cell>
        </row>
        <row r="1804">
          <cell r="B1804" t="str">
            <v>Sinacalia tangutica</v>
          </cell>
          <cell r="C1804" t="str">
            <v>(Maxim.) B.Nord.</v>
          </cell>
          <cell r="D1804" t="str">
            <v>gullstav</v>
          </cell>
          <cell r="E1804">
            <v>137797</v>
          </cell>
          <cell r="F1804">
            <v>100814</v>
          </cell>
          <cell r="G1804" t="str">
            <v>ExpertGroups/Karplanter/N</v>
          </cell>
          <cell r="H1804" t="str">
            <v>Karplanter</v>
          </cell>
          <cell r="I1804" t="str">
            <v>Karplanter</v>
          </cell>
          <cell r="J1804" t="str">
            <v>AlienSpecie</v>
          </cell>
          <cell r="N1804">
            <v>2</v>
          </cell>
          <cell r="Q1804">
            <v>1</v>
          </cell>
          <cell r="T1804" t="str">
            <v>LO</v>
          </cell>
          <cell r="U1804">
            <v>2</v>
          </cell>
          <cell r="V1804" t="str">
            <v>2AB,1</v>
          </cell>
          <cell r="X1804">
            <v>1</v>
          </cell>
          <cell r="Y1804">
            <v>1</v>
          </cell>
          <cell r="Z1804">
            <v>1</v>
          </cell>
          <cell r="AA1804">
            <v>1941</v>
          </cell>
          <cell r="AB1804" t="str">
            <v>terrestrial</v>
          </cell>
          <cell r="AD1804" t="str">
            <v>unknown</v>
          </cell>
          <cell r="AE1804" t="str">
            <v>yes</v>
          </cell>
          <cell r="AF1804" t="str">
            <v>unknown</v>
          </cell>
          <cell r="AG1804">
            <v>1941</v>
          </cell>
          <cell r="AH1804" t="str">
            <v>Ho Bergen: Kristiansborgvatnet</v>
          </cell>
          <cell r="AI1804">
            <v>10</v>
          </cell>
          <cell r="AJ1804" t="str">
            <v>V</v>
          </cell>
          <cell r="AL1804">
            <v>1</v>
          </cell>
          <cell r="AM1804" t="str">
            <v>importDirect</v>
          </cell>
          <cell r="AN1804">
            <v>2</v>
          </cell>
          <cell r="AO1804" t="str">
            <v>introductionEscaped</v>
          </cell>
          <cell r="AP1804" t="str">
            <v>OsA,Tr</v>
          </cell>
          <cell r="AQ1804">
            <v>8</v>
          </cell>
          <cell r="AR1804">
            <v>2</v>
          </cell>
          <cell r="AS1804">
            <v>16</v>
          </cell>
          <cell r="AT1804">
            <v>1</v>
          </cell>
          <cell r="AU1804">
            <v>24</v>
          </cell>
          <cell r="AV1804">
            <v>75</v>
          </cell>
          <cell r="AW1804" t="str">
            <v>Ingen kjent effekt</v>
          </cell>
          <cell r="AX1804" t="str">
            <v>Ingen kjent effekt</v>
          </cell>
          <cell r="BC1804" t="str">
            <v>Ingen kjent effekt</v>
          </cell>
          <cell r="BD1804" t="str">
            <v>Ingen kjent effekt</v>
          </cell>
          <cell r="BE1804" t="str">
            <v>no</v>
          </cell>
          <cell r="BF1804" t="str">
            <v>no</v>
          </cell>
          <cell r="BK1804" t="str">
            <v>temperate_nemoral:Asia</v>
          </cell>
          <cell r="BM1804" t="str">
            <v>temperate_nemoral:Europe,Asia</v>
          </cell>
          <cell r="BO1804">
            <v>2</v>
          </cell>
          <cell r="BQ1804" t="str">
            <v>X</v>
          </cell>
          <cell r="BR1804" t="str">
            <v>RedListCategoryLevel</v>
          </cell>
          <cell r="BT1804">
            <v>2</v>
          </cell>
          <cell r="BW1804" t="str">
            <v>SpreadYearlyIncreaseCalculatedExpansionSpeed</v>
          </cell>
          <cell r="BX1804">
            <v>57.12</v>
          </cell>
          <cell r="BY1804">
            <v>1</v>
          </cell>
          <cell r="CB1804" t="str">
            <v>T35,T40</v>
          </cell>
          <cell r="CC1804">
            <v>1</v>
          </cell>
          <cell r="CH1804">
            <v>1</v>
          </cell>
          <cell r="CM1804">
            <v>1</v>
          </cell>
          <cell r="CQ1804">
            <v>1</v>
          </cell>
          <cell r="CU1804">
            <v>1</v>
          </cell>
          <cell r="CX1804">
            <v>0</v>
          </cell>
          <cell r="CY1804">
            <v>1</v>
          </cell>
          <cell r="DB1804">
            <v>0</v>
          </cell>
          <cell r="DC1804" t="str">
            <v>Gullstav &lt;i&gt;Sinacalia tangutica&lt;/i&gt; er en storvokst, flerårig urt som formerer seg med frø. Den kommer fra Kina. Det er få opplysninger om voksesteder i Norge, men de fleste synes være på mer eller mindre bevokst skrotemark (veikant, grøft, jordhaug etc.).</v>
          </cell>
          <cell r="DD1804" t="str">
            <v>&lt;p&gt;Gullstav er forholdsvis ofte dyrket og forviller seg trolig både med frø og med hageutkast, men er bare funnet noen få steder i Ho Bergen fra 1941, i ST Trondheim fra 1946, i Tr Tromsø fra 2004 og i Oslo fra 2015 (nær hagen til Finn Wischmann og Elin Conradi, der den ble dyrket). Den er ikke ekspansiv, og den eneste forekomsten som har vært langvarig (foreløpig), er ved Kristiansborgvatnet i Ho Bergen, observert fra 1941 til 1986 og trolig til stede fortsatt.&lt;/p&gt;</v>
          </cell>
          <cell r="DE1804" t="str">
            <v>Arten er innført som hageplante og spredt ut fra hager ved utkast, kanskje også med frø.</v>
          </cell>
          <cell r="DF1804" t="str">
            <v>Invasjonspotensialet er begrenset, en kombinasjon av begrenset (til kort) median levetid og begrenset ekspansjonshastighet.</v>
          </cell>
          <cell r="DG1804" t="str">
            <v>Ingen kjent negativ økologisk effekt er knyttet til arten.</v>
          </cell>
          <cell r="DH1804" t="str">
            <v>&lt;p&gt;Gullstav vurderes til låg økologisk risiko, og utelukkende ut fra invasjonspotensialet. Arten har &amp;#233:n stabil eller semi-stabil forekomst i Norge (frøreproduksjon og klonalt) og kanskje 3-4 mer temporære.&lt;/p&gt;</v>
          </cell>
          <cell r="DI1804">
            <v>0</v>
          </cell>
        </row>
        <row r="1805">
          <cell r="B1805" t="str">
            <v>Waldsteinia geoides</v>
          </cell>
          <cell r="C1805" t="str">
            <v>Willd.</v>
          </cell>
          <cell r="D1805" t="str">
            <v>steinmuregull</v>
          </cell>
          <cell r="E1805">
            <v>63483</v>
          </cell>
          <cell r="F1805">
            <v>103523</v>
          </cell>
          <cell r="G1805" t="str">
            <v>ExpertGroups/Karplanter/N</v>
          </cell>
          <cell r="H1805" t="str">
            <v>Karplanter</v>
          </cell>
          <cell r="I1805" t="str">
            <v>Karplanter</v>
          </cell>
          <cell r="J1805" t="str">
            <v>AlienSpecie</v>
          </cell>
          <cell r="N1805">
            <v>1</v>
          </cell>
          <cell r="P1805" t="str">
            <v>V</v>
          </cell>
          <cell r="Q1805">
            <v>1</v>
          </cell>
          <cell r="T1805" t="str">
            <v>NK</v>
          </cell>
          <cell r="U1805">
            <v>1</v>
          </cell>
          <cell r="V1805" t="str">
            <v>1,1</v>
          </cell>
          <cell r="W1805" t="str">
            <v>LO</v>
          </cell>
          <cell r="X1805">
            <v>1</v>
          </cell>
          <cell r="Y1805">
            <v>1</v>
          </cell>
          <cell r="Z1805">
            <v>1</v>
          </cell>
          <cell r="AA1805">
            <v>1991</v>
          </cell>
          <cell r="AB1805" t="str">
            <v>terrestrial</v>
          </cell>
          <cell r="AD1805" t="str">
            <v>unknown</v>
          </cell>
          <cell r="AE1805" t="str">
            <v>yes</v>
          </cell>
          <cell r="AF1805" t="str">
            <v>unknown</v>
          </cell>
          <cell r="AG1805">
            <v>1991</v>
          </cell>
          <cell r="AH1805" t="str">
            <v>Oslo: Skøyen, Ekely</v>
          </cell>
          <cell r="AI1805">
            <v>10</v>
          </cell>
          <cell r="AJ1805" t="str">
            <v>V</v>
          </cell>
          <cell r="AL1805">
            <v>1</v>
          </cell>
          <cell r="AM1805" t="str">
            <v>importDirect</v>
          </cell>
          <cell r="AN1805">
            <v>1</v>
          </cell>
          <cell r="AO1805" t="str">
            <v>introductionEscaped</v>
          </cell>
          <cell r="AP1805" t="str">
            <v>OsA</v>
          </cell>
          <cell r="AQ1805">
            <v>4</v>
          </cell>
          <cell r="AR1805">
            <v>3</v>
          </cell>
          <cell r="AS1805">
            <v>12</v>
          </cell>
          <cell r="AT1805">
            <v>1</v>
          </cell>
          <cell r="AU1805">
            <v>24</v>
          </cell>
          <cell r="AV1805">
            <v>0</v>
          </cell>
          <cell r="AW1805" t="str">
            <v>Ingen kjent effekt</v>
          </cell>
          <cell r="AX1805" t="str">
            <v>Ingen kjent effekt</v>
          </cell>
          <cell r="BC1805" t="str">
            <v>Ingen kjent effekt</v>
          </cell>
          <cell r="BD1805" t="str">
            <v>Ingen kjent effekt</v>
          </cell>
          <cell r="BE1805" t="str">
            <v>no</v>
          </cell>
          <cell r="BF1805" t="str">
            <v>no</v>
          </cell>
          <cell r="BK1805" t="str">
            <v>temperate_nemoral:Europe</v>
          </cell>
          <cell r="BM1805" t="str">
            <v>temperate_nemoral:Europe</v>
          </cell>
          <cell r="BO1805">
            <v>2</v>
          </cell>
          <cell r="BP1805" t="str">
            <v>X</v>
          </cell>
          <cell r="BR1805" t="str">
            <v>RedListCategoryLevel</v>
          </cell>
          <cell r="BT1805">
            <v>1</v>
          </cell>
          <cell r="BW1805" t="str">
            <v>SpreadYearlyIncreaseCalculatedExpansionSpeed</v>
          </cell>
          <cell r="BX1805">
            <v>0</v>
          </cell>
          <cell r="BY1805">
            <v>1</v>
          </cell>
          <cell r="CB1805" t="str">
            <v>T4-C-3</v>
          </cell>
          <cell r="CC1805">
            <v>1</v>
          </cell>
          <cell r="CH1805">
            <v>1</v>
          </cell>
          <cell r="CM1805">
            <v>1</v>
          </cell>
          <cell r="CQ1805">
            <v>1</v>
          </cell>
          <cell r="CU1805">
            <v>1</v>
          </cell>
          <cell r="CX1805">
            <v>0</v>
          </cell>
          <cell r="CY1805">
            <v>1</v>
          </cell>
          <cell r="DB1805">
            <v>0</v>
          </cell>
          <cell r="DC1805" t="str">
            <v>Steinmuregull &lt;em&gt;Waldsteinia geoides&lt;/em&gt; kommer fra åstrakter i Sørøst-Europa. Den er en flerårig urt med potensiell frøformering og med jordstengler og utløpere som danner store kloner. Det er uvisst om den formerer seg med frø i Norge: hovedformeringen er i alle fall med utløpere og skuddbiter.</v>
          </cell>
          <cell r="DD1805" t="str">
            <v>&lt;p&gt;Steinmuregull er så langt kun funnet på &amp;#233:n lokalitet i Oslo: Skøyen (Ekely), hvor den først ble funnet i 1991 som godt etablert i skogkant utafor en hage.&lt;/p&gt;</v>
          </cell>
          <cell r="DE1805" t="str">
            <v>Arten er innført som hageplante. Forekomsten i Oslo ser ut til å representere &amp;#233:n klon, så det kan være at arten formerer seg kun aseksuelt her i Norge. Det er vanskelig å spå om framtidige spredningsmuligheter for denne arten, men det ser ut til at potensialet er begrenset.</v>
          </cell>
          <cell r="DF1805" t="str">
            <v>Arten har et lite invasjonspotensial med usikkerhet opp til begrenset. Arten er bare sett noen få ganger i kultur i hager.</v>
          </cell>
          <cell r="DG1805" t="str">
            <v>Det er ingen kjente eller forventete negative økologiske effekter knyttet til arten.</v>
          </cell>
          <cell r="DH1805" t="str">
            <v>&lt;p&gt;Steinmuregull vurderes til ingen kjent økologisk risiko med usikkerhet opp til lav risiko.&lt;br/&gt;&lt;/p&gt;</v>
          </cell>
          <cell r="DI1805">
            <v>0</v>
          </cell>
        </row>
        <row r="1806">
          <cell r="B1806" t="str">
            <v>Myosotis alpestris</v>
          </cell>
          <cell r="C1806" t="str">
            <v>F.W.Schmidt</v>
          </cell>
          <cell r="D1806" t="str">
            <v>alpeforglemmegei</v>
          </cell>
          <cell r="E1806">
            <v>60980</v>
          </cell>
          <cell r="F1806">
            <v>101020</v>
          </cell>
          <cell r="G1806" t="str">
            <v>ExpertGroups/Karplanter/N</v>
          </cell>
          <cell r="H1806" t="str">
            <v>Karplanter</v>
          </cell>
          <cell r="I1806" t="str">
            <v>Karplanter</v>
          </cell>
          <cell r="J1806" t="str">
            <v>AlienSpecie</v>
          </cell>
          <cell r="N1806">
            <v>1</v>
          </cell>
          <cell r="Q1806">
            <v>1</v>
          </cell>
          <cell r="T1806" t="str">
            <v>NK</v>
          </cell>
          <cell r="U1806">
            <v>1</v>
          </cell>
          <cell r="V1806" t="str">
            <v>1,1</v>
          </cell>
          <cell r="X1806">
            <v>1</v>
          </cell>
          <cell r="Y1806">
            <v>1</v>
          </cell>
          <cell r="Z1806">
            <v>1</v>
          </cell>
          <cell r="AA1806">
            <v>1997</v>
          </cell>
          <cell r="AB1806" t="str">
            <v>terrestrial</v>
          </cell>
          <cell r="AD1806" t="str">
            <v>unknown</v>
          </cell>
          <cell r="AE1806" t="str">
            <v>yes</v>
          </cell>
          <cell r="AF1806" t="str">
            <v>unknown</v>
          </cell>
          <cell r="AI1806">
            <v>5</v>
          </cell>
          <cell r="AJ1806" t="str">
            <v>V</v>
          </cell>
          <cell r="AL1806">
            <v>1</v>
          </cell>
          <cell r="AM1806" t="str">
            <v>importDirect</v>
          </cell>
          <cell r="AN1806">
            <v>1</v>
          </cell>
          <cell r="AO1806" t="str">
            <v>introductionEscaped</v>
          </cell>
          <cell r="AQ1806">
            <v>8</v>
          </cell>
          <cell r="AR1806">
            <v>1</v>
          </cell>
          <cell r="AS1806">
            <v>8</v>
          </cell>
          <cell r="AT1806">
            <v>1</v>
          </cell>
          <cell r="AU1806">
            <v>8</v>
          </cell>
          <cell r="AV1806">
            <v>100</v>
          </cell>
          <cell r="AW1806" t="str">
            <v>Ingen kjent effekt</v>
          </cell>
          <cell r="AX1806" t="str">
            <v>Ingen kjent effekt</v>
          </cell>
          <cell r="BC1806" t="str">
            <v>Ingen kjent effekt</v>
          </cell>
          <cell r="BD1806" t="str">
            <v>Ingen kjent effekt</v>
          </cell>
          <cell r="BE1806" t="str">
            <v>no</v>
          </cell>
          <cell r="BF1806" t="str">
            <v>no</v>
          </cell>
          <cell r="BK1806" t="str">
            <v>temperate_boreal:Asia,NorthAndCentralAmerica|temperate_nemoral:Europe,Asia,NorthAndCentralAmerica</v>
          </cell>
          <cell r="BM1806" t="str">
            <v>temperate_boreal:Asia,NorthAndCentralAmerica|temperate_nemoral:Europe,Asia,NorthAndCentralAmerica</v>
          </cell>
          <cell r="BO1806">
            <v>1</v>
          </cell>
          <cell r="BR1806" t="str">
            <v>RedListCategoryLevel</v>
          </cell>
          <cell r="BT1806">
            <v>1</v>
          </cell>
          <cell r="BW1806" t="str">
            <v>SpreadYearlyIncreaseCalculatedExpansionSpeed</v>
          </cell>
          <cell r="BX1806">
            <v>0</v>
          </cell>
          <cell r="BY1806">
            <v>1</v>
          </cell>
          <cell r="CB1806" t="str">
            <v>T43,T40</v>
          </cell>
          <cell r="CC1806">
            <v>1</v>
          </cell>
          <cell r="CH1806">
            <v>1</v>
          </cell>
          <cell r="CM1806">
            <v>1</v>
          </cell>
          <cell r="CQ1806">
            <v>1</v>
          </cell>
          <cell r="CU1806">
            <v>1</v>
          </cell>
          <cell r="CX1806">
            <v>0</v>
          </cell>
          <cell r="CY1806">
            <v>1</v>
          </cell>
          <cell r="DB1806">
            <v>0</v>
          </cell>
          <cell r="DC1806" t="str">
            <v>Alpeforglemmegei &lt;i&gt;Myosotis alpestris&lt;/i&gt; er meget hardfør og viktigste art av slekta i nordre Asia og nordvestre Nord-Amerika, med isolerte forekomster i Kaukasus og i fjell i Mellom- og Sør-Europa. Den er en flerårig urt med frøformering. Delfruktene (smånøtter) spres delvis inne i de krokhårete fruktbegrene, dvs. potensielt med dyr. I Norge er den funnet i tilknytning til hager, og det er trolig at vi har fått innført nokså lite hardført materiale fra Europa.</v>
          </cell>
          <cell r="DD1806" t="str">
            <v>&lt;p&gt;De eneste funn vi har kunnet bekrefte ved kontroll av herbariemateriale, er fra Bu Lier: småskog i parkpreget område på Heggtoppen i 1997 og fra Ro Stavanger: veikant ved Lagård kirkegård i 2007. Vi vet ikke om noen av disse to forekomstene fortsett er intakte.&lt;/p&gt;</v>
          </cell>
          <cell r="DE1806" t="str">
            <v>Arten er innført hageplante og spredt ut fra hager, trolig med dyr eller folk.</v>
          </cell>
          <cell r="DF1806" t="str">
            <v>Invasjonspotensialet er lite, med lågeste skår på median levetid og ingen ekspansjon.</v>
          </cell>
          <cell r="DG1806" t="str">
            <v>Ingen kjent negativ økologisk effekt er knyttet til arten.</v>
          </cell>
          <cell r="DH1806" t="str">
            <v>&lt;p&gt;Alpeforglemmegei vurderes til ingen kjent økologisk risiko, slik vi nå kjenner den, med svært lite invasjonspotensial og ingen kjente negative effekter. Den ville kunne ha stort potensial i alle indre, høgtliggende og nordre deler av Norge til godt over og nord for skoggrensa dersom mer hardført materiale ble innført. Den er imidlertid en meget polymorf art med mange raser. Vi vet ikke hvilke raser som er innført.&lt;/p&gt;</v>
          </cell>
          <cell r="DI1806">
            <v>0</v>
          </cell>
        </row>
        <row r="1807">
          <cell r="B1807" t="str">
            <v>Potentilla atrosanguinea</v>
          </cell>
          <cell r="C1807" t="str">
            <v>G.Lodd. ex D.Don</v>
          </cell>
          <cell r="D1807" t="str">
            <v>blodmure</v>
          </cell>
          <cell r="E1807">
            <v>63304</v>
          </cell>
          <cell r="F1807">
            <v>103344</v>
          </cell>
          <cell r="G1807" t="str">
            <v>ExpertGroups/Karplanter/N</v>
          </cell>
          <cell r="H1807" t="str">
            <v>Karplanter</v>
          </cell>
          <cell r="I1807" t="str">
            <v>Karplanter</v>
          </cell>
          <cell r="J1807" t="str">
            <v>AlienSpecie</v>
          </cell>
          <cell r="N1807">
            <v>1</v>
          </cell>
          <cell r="Q1807">
            <v>1</v>
          </cell>
          <cell r="T1807" t="str">
            <v>NK</v>
          </cell>
          <cell r="U1807">
            <v>1</v>
          </cell>
          <cell r="V1807" t="str">
            <v>1,1</v>
          </cell>
          <cell r="AA1807">
            <v>1947</v>
          </cell>
          <cell r="AB1807" t="str">
            <v>terrestrial</v>
          </cell>
          <cell r="AD1807" t="str">
            <v>unknown</v>
          </cell>
          <cell r="AE1807" t="str">
            <v>no</v>
          </cell>
          <cell r="AF1807" t="str">
            <v>unknown</v>
          </cell>
          <cell r="AI1807">
            <v>5</v>
          </cell>
          <cell r="AJ1807" t="str">
            <v>V</v>
          </cell>
          <cell r="AL1807">
            <v>1</v>
          </cell>
          <cell r="AM1807" t="str">
            <v>importDirect</v>
          </cell>
          <cell r="AN1807">
            <v>2</v>
          </cell>
          <cell r="AO1807" t="str">
            <v>introductionEscaped</v>
          </cell>
          <cell r="AP1807" t="str">
            <v>Bu</v>
          </cell>
          <cell r="AQ1807">
            <v>4</v>
          </cell>
          <cell r="AR1807">
            <v>2</v>
          </cell>
          <cell r="AS1807">
            <v>8</v>
          </cell>
          <cell r="AT1807">
            <v>1</v>
          </cell>
          <cell r="AU1807">
            <v>16</v>
          </cell>
          <cell r="AV1807">
            <v>80</v>
          </cell>
          <cell r="AW1807" t="str">
            <v>Ingen kjent effekt</v>
          </cell>
          <cell r="AX1807" t="str">
            <v>Ingen kjent effekt</v>
          </cell>
          <cell r="BC1807" t="str">
            <v>Ingen kjent effekt</v>
          </cell>
          <cell r="BD1807" t="str">
            <v>Ingen kjent effekt</v>
          </cell>
          <cell r="BE1807" t="str">
            <v>no</v>
          </cell>
          <cell r="BF1807" t="str">
            <v>no</v>
          </cell>
          <cell r="BG1807" t="str">
            <v>V</v>
          </cell>
          <cell r="BK1807" t="str">
            <v>subtropic_highlands:Asia</v>
          </cell>
          <cell r="BM1807" t="str">
            <v>temperate_nemoral:Europe|subtropic_highlands:Asia</v>
          </cell>
          <cell r="BO1807">
            <v>1</v>
          </cell>
          <cell r="BR1807" t="str">
            <v>RedListCategoryLevel</v>
          </cell>
          <cell r="BT1807">
            <v>1</v>
          </cell>
          <cell r="BW1807" t="str">
            <v>SpreadYearlyIncreaseCalculatedExpansionSpeed</v>
          </cell>
          <cell r="BX1807">
            <v>0</v>
          </cell>
          <cell r="BY1807">
            <v>1</v>
          </cell>
          <cell r="CB1807" t="str">
            <v>T40-C-1,T35-C-1,T42-C-1,T37-C-3,T1</v>
          </cell>
          <cell r="CC1807">
            <v>1</v>
          </cell>
          <cell r="CH1807">
            <v>1</v>
          </cell>
          <cell r="CM1807">
            <v>1</v>
          </cell>
          <cell r="CQ1807">
            <v>1</v>
          </cell>
          <cell r="CU1807">
            <v>1</v>
          </cell>
          <cell r="CX1807">
            <v>0</v>
          </cell>
          <cell r="CY1807">
            <v>1</v>
          </cell>
          <cell r="DB1807">
            <v>0</v>
          </cell>
          <cell r="DC1807" t="str">
            <v>Blodmure &lt;i&gt;Potentilla atrosanguinea&lt;/i&gt; er en flerårig urt fra Himalaya. Den dyrkes som prydplante. Den er seksuell og formerer seg med frø, men er trolig for varmekrevende til å kunne reprodusere særlig effektivt i Norge.</v>
          </cell>
          <cell r="DD1807" t="str">
            <v>Arten ble først funnet på en avfallsplass i VA Kristiansand i 1951 og deretter i Bu Hol i en veiskråning i 1959 og senere i Finnmark, Nordland, Hordaland, Oppland og Buskerud, men alle bare med enkeltfunn og uten tegn til effektiv reproduksjon. Funnet i Bu Lier fra 2015 er angitt å gjelde planter som er frøspredt opp i en bergskråning. Arten må dermed risikovurderes etter den nye definisjonen på etablert, selv om den så langt ikke har dannet noen effektiv bestand noe sted i landet.</v>
          </cell>
          <cell r="DE1807" t="str">
            <v>Arten er trolig forvillet fra hager: noen funn kan være knyttet til hageutkast, andre til søling med frø, mens i alle fall ett er dokumentert som en frøforvilling (reproduksjon ut i norsk natur).</v>
          </cell>
          <cell r="DF1807" t="str">
            <v>Invasjonspotensialet er lite, med minste skår på median levetid og ingen ekspansjon (i mer eller mindre permanente bestander). Det har kommet en del nye funn de siste årene, men de er alle nokså spredt og det er i ingen tilfeller snakk om noen reproduserende bestand - bare enkeltindivider.</v>
          </cell>
          <cell r="DG1807" t="str">
            <v>Det er ingen kjente negative økologiske effekter knyttet til denne arten.</v>
          </cell>
          <cell r="DH1807" t="str">
            <v>Blodmure vurderes til ingen kjent økologisk risiko på grunn av kombinasjonen mellom et lågt invasjonspotensial (få, spredte, og lite effektivt reproduserende enkeltforekomster) og ingen kjent negativ økologisk effekt.</v>
          </cell>
          <cell r="DI1807">
            <v>0</v>
          </cell>
        </row>
        <row r="1808">
          <cell r="B1808" t="str">
            <v>Galega officinalis</v>
          </cell>
          <cell r="C1808" t="str">
            <v>L.</v>
          </cell>
          <cell r="D1808" t="str">
            <v>geitvikke</v>
          </cell>
          <cell r="E1808">
            <v>61888</v>
          </cell>
          <cell r="F1808">
            <v>101928</v>
          </cell>
          <cell r="G1808" t="str">
            <v>ExpertGroups/Karplanter/N</v>
          </cell>
          <cell r="H1808" t="str">
            <v>Karplanter</v>
          </cell>
          <cell r="I1808" t="str">
            <v>Karplanter</v>
          </cell>
          <cell r="J1808" t="str">
            <v>AlienSpecie</v>
          </cell>
          <cell r="N1808">
            <v>1</v>
          </cell>
          <cell r="Q1808">
            <v>1</v>
          </cell>
          <cell r="T1808" t="str">
            <v>NK</v>
          </cell>
          <cell r="U1808">
            <v>1</v>
          </cell>
          <cell r="V1808" t="str">
            <v>1,1</v>
          </cell>
          <cell r="X1808">
            <v>1</v>
          </cell>
          <cell r="Y1808">
            <v>1</v>
          </cell>
          <cell r="Z1808">
            <v>1</v>
          </cell>
          <cell r="AA1808">
            <v>1905</v>
          </cell>
          <cell r="AB1808" t="str">
            <v>terrestrial</v>
          </cell>
          <cell r="AD1808" t="str">
            <v>origin</v>
          </cell>
          <cell r="AE1808" t="str">
            <v>yes</v>
          </cell>
          <cell r="AF1808" t="str">
            <v>unknown</v>
          </cell>
          <cell r="AG1808">
            <v>1995</v>
          </cell>
          <cell r="AH1808" t="str">
            <v>Bu Hurum: Tofte</v>
          </cell>
          <cell r="AI1808">
            <v>5</v>
          </cell>
          <cell r="AJ1808" t="str">
            <v>V</v>
          </cell>
          <cell r="AN1808">
            <v>2</v>
          </cell>
          <cell r="AO1808" t="str">
            <v>introductionTransportpollution,introductionStowaway</v>
          </cell>
          <cell r="AP1808" t="str">
            <v>Bu</v>
          </cell>
          <cell r="AQ1808">
            <v>8</v>
          </cell>
          <cell r="AR1808">
            <v>1</v>
          </cell>
          <cell r="AS1808">
            <v>8</v>
          </cell>
          <cell r="AT1808">
            <v>1</v>
          </cell>
          <cell r="AU1808">
            <v>8</v>
          </cell>
          <cell r="AV1808">
            <v>100</v>
          </cell>
          <cell r="AW1808" t="str">
            <v>Ingen kjent effekt</v>
          </cell>
          <cell r="AX1808" t="str">
            <v>Ingen kjent effekt</v>
          </cell>
          <cell r="BC1808" t="str">
            <v>Ingen kjent effekt</v>
          </cell>
          <cell r="BD1808" t="str">
            <v>Ingen kjent effekt</v>
          </cell>
          <cell r="BE1808" t="str">
            <v>no</v>
          </cell>
          <cell r="BF1808" t="str">
            <v>no</v>
          </cell>
          <cell r="BG1808" t="str">
            <v>V</v>
          </cell>
          <cell r="BK1808" t="str">
            <v>temperate_nemoral:Europe,Asia|temperate_dry:Europe,Asia|subtropic_mediterranean:Europe,Asia</v>
          </cell>
          <cell r="BM1808" t="str">
            <v>temperate_nemoral:Europe,Asia,NorthAndCentralAmerica|temperate_dry:Europe,Asia|subtropic_mediterranean:Europe,Asia</v>
          </cell>
          <cell r="BO1808">
            <v>1</v>
          </cell>
          <cell r="BR1808" t="str">
            <v>RedListCategoryLevel</v>
          </cell>
          <cell r="BT1808">
            <v>1</v>
          </cell>
          <cell r="BW1808" t="str">
            <v>SpreadYearlyIncreaseCalculatedExpansionSpeed</v>
          </cell>
          <cell r="BX1808">
            <v>0</v>
          </cell>
          <cell r="BY1808">
            <v>1</v>
          </cell>
          <cell r="CB1808" t="str">
            <v>T35,T37</v>
          </cell>
          <cell r="CC1808">
            <v>1</v>
          </cell>
          <cell r="CH1808">
            <v>1</v>
          </cell>
          <cell r="CM1808">
            <v>1</v>
          </cell>
          <cell r="CQ1808">
            <v>1</v>
          </cell>
          <cell r="CU1808">
            <v>1</v>
          </cell>
          <cell r="CX1808">
            <v>0</v>
          </cell>
          <cell r="CY1808">
            <v>1</v>
          </cell>
          <cell r="DB1808">
            <v>0</v>
          </cell>
          <cell r="DC1808" t="str">
            <v>Geitvikke &lt;em&gt;Galega officinalis &lt;/em&gt;er en flerårig urt fra Mellom- og Sør-Europa, Middelhavsområdet og Vest-Asia. Arten har frøreproduksjon og begrenset klonal vekst.</v>
          </cell>
          <cell r="DD1808" t="str">
            <v>&lt;p&gt;Arten er dokumentert &amp;#233:n gang på ballastjord i Oslo: Grønlia 1905. Neste funn er på bark- og flisfyllingene ved S&amp;#246:dra Cells cellulosefabrikk i Tofte i Bu Hurum i 1995, der arten har vært omtrent årviss siden og der vi mistenker reproduksjon (og ikke bare klonal vekst). Arten hadde også en kortvarig opptreden i tilsvarende miljø ved tømmerterminalen på Lierstranda i Bu Lier fra 1996.&lt;/p&gt;</v>
          </cell>
          <cell r="DE1808" t="str">
            <v>Arten kom trolig inn med ballastjord i 1905. Senere funn er knyttet til deponier for importert tømmer.</v>
          </cell>
          <cell r="DF1808" t="str">
            <v>Arten har et lite invasjonspotensial på grunn av kort median levetid og ingen ekspansjon.</v>
          </cell>
          <cell r="DG1808" t="str">
            <v>Det er ingen kjente negative økologiske effekter knyttet til arten dersom den bare forekommer i små mengder. I større mengder kan den føre til eutrofiering av naturtyper fordi den er nitrogenfikserende.</v>
          </cell>
          <cell r="DH1808" t="str">
            <v>&lt;p&gt;Geitvikke vurderes til ingen kjent økologisk risiko.&lt;/p&gt;</v>
          </cell>
          <cell r="DI1808">
            <v>0</v>
          </cell>
        </row>
        <row r="1809">
          <cell r="B1809" t="str">
            <v>Agastache rugosa</v>
          </cell>
          <cell r="C1809" t="str">
            <v>(Fisch. &amp; C.A.Mey.) Kuntze</v>
          </cell>
          <cell r="D1809" t="str">
            <v>koreahestemynte</v>
          </cell>
          <cell r="E1809">
            <v>62229</v>
          </cell>
          <cell r="F1809">
            <v>102269</v>
          </cell>
          <cell r="G1809" t="str">
            <v>ExpertGroups/Karplanter/N</v>
          </cell>
          <cell r="H1809" t="str">
            <v>Karplanter</v>
          </cell>
          <cell r="I1809" t="str">
            <v>Karplanter</v>
          </cell>
          <cell r="J1809" t="str">
            <v>AlienSpecie</v>
          </cell>
          <cell r="N1809">
            <v>1</v>
          </cell>
          <cell r="Q1809">
            <v>1</v>
          </cell>
          <cell r="T1809" t="str">
            <v>NK</v>
          </cell>
          <cell r="U1809">
            <v>1</v>
          </cell>
          <cell r="V1809" t="str">
            <v>1,1</v>
          </cell>
          <cell r="AA1809">
            <v>2008</v>
          </cell>
          <cell r="AB1809" t="str">
            <v>terrestrial</v>
          </cell>
          <cell r="AD1809" t="str">
            <v>unknown</v>
          </cell>
          <cell r="AE1809" t="str">
            <v>no</v>
          </cell>
          <cell r="AF1809" t="str">
            <v>unknown</v>
          </cell>
          <cell r="AI1809">
            <v>5</v>
          </cell>
          <cell r="AJ1809" t="str">
            <v>V</v>
          </cell>
          <cell r="AL1809">
            <v>1</v>
          </cell>
          <cell r="AM1809" t="str">
            <v>importDirect</v>
          </cell>
          <cell r="AN1809">
            <v>1</v>
          </cell>
          <cell r="AO1809" t="str">
            <v>introductionEscaped</v>
          </cell>
          <cell r="AQ1809">
            <v>8</v>
          </cell>
          <cell r="AR1809">
            <v>1</v>
          </cell>
          <cell r="AS1809">
            <v>8</v>
          </cell>
          <cell r="AT1809">
            <v>1</v>
          </cell>
          <cell r="AU1809">
            <v>40</v>
          </cell>
          <cell r="AV1809">
            <v>100</v>
          </cell>
          <cell r="AW1809" t="str">
            <v>Ingen kjent effekt</v>
          </cell>
          <cell r="AX1809" t="str">
            <v>Ingen kjent effekt</v>
          </cell>
          <cell r="BC1809" t="str">
            <v>Ingen kjent effekt</v>
          </cell>
          <cell r="BD1809" t="str">
            <v>Ingen kjent effekt</v>
          </cell>
          <cell r="BE1809" t="str">
            <v>no</v>
          </cell>
          <cell r="BF1809" t="str">
            <v>no</v>
          </cell>
          <cell r="BK1809" t="str">
            <v>temperate_nemoral:Asia|subtropic_humid:Asia</v>
          </cell>
          <cell r="BM1809" t="str">
            <v>temperate_nemoral:Europe,Asia|subtropic_humid:Asia</v>
          </cell>
          <cell r="BO1809">
            <v>2</v>
          </cell>
          <cell r="BQ1809" t="str">
            <v>X</v>
          </cell>
          <cell r="BR1809" t="str">
            <v>RedListCategoryLevel</v>
          </cell>
          <cell r="BT1809">
            <v>1</v>
          </cell>
          <cell r="BW1809" t="str">
            <v>SpreadYearlyIncreaseCalculatedExpansionSpeed</v>
          </cell>
          <cell r="BX1809">
            <v>0</v>
          </cell>
          <cell r="BY1809">
            <v>1</v>
          </cell>
          <cell r="CB1809" t="str">
            <v>T35,T37</v>
          </cell>
          <cell r="CC1809">
            <v>1</v>
          </cell>
          <cell r="CH1809">
            <v>1</v>
          </cell>
          <cell r="CM1809">
            <v>1</v>
          </cell>
          <cell r="CQ1809">
            <v>1</v>
          </cell>
          <cell r="CU1809">
            <v>1</v>
          </cell>
          <cell r="CX1809">
            <v>0</v>
          </cell>
          <cell r="CY1809">
            <v>1</v>
          </cell>
          <cell r="DB1809">
            <v>0</v>
          </cell>
          <cell r="DC1809" t="str">
            <v>Koreahestemynte &lt;i&gt;Agastache rugosa&lt;/i&gt; stammer fra Øst-Asia, fra Sør-Kina nord til Nord-Japan (Hokkaido) og sørligste Russisk fjerne østen (nordøst for Vladivostok). Arten er en flerårig urt med insektpollinering (avhengig av kryssbefruktning) og frøreproduksjon, og med noe klonal vekst med jordstengler. Den er hardfør nok til å kunne frøreprodusere og danne bestand i Norge, men foreløpig dyrkes og spres den sjelden. Arten er ny i hagebruket i Norden, knapt kjent i bruk før 1990. Arten krever en viss tetthet med genetisk ulike individer for å starte reproduksjon. Vi vurderer det som at den har en mulighet til å etablere bedre seg i Norge i nær framtid. &lt;br/&gt;</v>
          </cell>
          <cell r="DD1809" t="str">
            <v>Koreahestemynte ble først funnet i Oslo: Marienlyst i 2008 og er siden funnet tre steder i He Ringsaker: Vea landbruksskole 2013, Bu Drammen: Lindum avdallsdeponi 2011 og Vf Larvik: Grinda avfallsdeponi 2010. Arten er meget ny i bruk som hageplante, og vi forventer økning i antall forvillinger.</v>
          </cell>
          <cell r="DE1809" t="str">
            <v>Arten er innført hageplante og spredt ut med utkast, men kanskje ikke frøspredt (ennå).</v>
          </cell>
          <cell r="DF1809" t="str">
            <v>Invasjonspotensialet er lite, med begrenset median levetid (med usikkerhet til kort) og låg ekspansjonshastighet.</v>
          </cell>
          <cell r="DG1809" t="str">
            <v>Ingen kjent negativ økologisk effekt er knyttet til arten.</v>
          </cell>
          <cell r="DH1809" t="str">
            <v>Koreahestemynte er trolig på vei inn i norsk natur, men forventes ikke å utgjøre noen økologisk risiko.</v>
          </cell>
          <cell r="DI1809">
            <v>0</v>
          </cell>
        </row>
        <row r="1810">
          <cell r="B1810" t="str">
            <v>Lotus glaber</v>
          </cell>
          <cell r="C1810" t="str">
            <v>Mill.</v>
          </cell>
          <cell r="D1810" t="str">
            <v>strandtiriltunge</v>
          </cell>
          <cell r="E1810">
            <v>134222</v>
          </cell>
          <cell r="F1810">
            <v>101973</v>
          </cell>
          <cell r="G1810" t="str">
            <v>ExpertGroups/Karplanter/N</v>
          </cell>
          <cell r="H1810" t="str">
            <v>Karplanter</v>
          </cell>
          <cell r="I1810" t="str">
            <v>Karplanter</v>
          </cell>
          <cell r="J1810" t="str">
            <v>AlienSpecie</v>
          </cell>
          <cell r="N1810">
            <v>1</v>
          </cell>
          <cell r="Q1810">
            <v>1</v>
          </cell>
          <cell r="T1810" t="str">
            <v>NK</v>
          </cell>
          <cell r="U1810">
            <v>1</v>
          </cell>
          <cell r="V1810" t="str">
            <v>1,1</v>
          </cell>
          <cell r="X1810">
            <v>1</v>
          </cell>
          <cell r="Y1810">
            <v>1</v>
          </cell>
          <cell r="Z1810">
            <v>1</v>
          </cell>
          <cell r="AA1810">
            <v>1866</v>
          </cell>
          <cell r="AB1810" t="str">
            <v>terrestrial</v>
          </cell>
          <cell r="AD1810" t="str">
            <v>origin,unknown</v>
          </cell>
          <cell r="AE1810" t="str">
            <v>yes</v>
          </cell>
          <cell r="AF1810" t="str">
            <v>unknown</v>
          </cell>
          <cell r="AG1810">
            <v>1883</v>
          </cell>
          <cell r="AH1810" t="str">
            <v>Oslo: Grønlia (ballast)</v>
          </cell>
          <cell r="AI1810">
            <v>5</v>
          </cell>
          <cell r="AJ1810" t="str">
            <v>V</v>
          </cell>
          <cell r="AN1810">
            <v>4</v>
          </cell>
          <cell r="AO1810" t="str">
            <v>introductionTransportpollution,introductionStowaway</v>
          </cell>
          <cell r="AP1810" t="str">
            <v>Bu</v>
          </cell>
          <cell r="AQ1810">
            <v>8</v>
          </cell>
          <cell r="AR1810">
            <v>1</v>
          </cell>
          <cell r="AS1810">
            <v>8</v>
          </cell>
          <cell r="AT1810">
            <v>1</v>
          </cell>
          <cell r="AU1810">
            <v>4</v>
          </cell>
          <cell r="AV1810">
            <v>100</v>
          </cell>
          <cell r="AW1810" t="str">
            <v>Ingen kjent effekt</v>
          </cell>
          <cell r="AX1810" t="str">
            <v>Ingen kjent effekt</v>
          </cell>
          <cell r="BC1810" t="str">
            <v>Ingen kjent effekt</v>
          </cell>
          <cell r="BD1810" t="str">
            <v>Ingen kjent effekt</v>
          </cell>
          <cell r="BE1810" t="str">
            <v>no</v>
          </cell>
          <cell r="BF1810" t="str">
            <v>no</v>
          </cell>
          <cell r="BG1810" t="str">
            <v>V</v>
          </cell>
          <cell r="BK1810" t="str">
            <v>temperate_nemoral:Europe,Asia|temperate_dry:Europe,Asia|subtropic_mediterranean:Europe,Asia</v>
          </cell>
          <cell r="BM1810" t="str">
            <v>temperate_nemoral:Europe,Asia,Oceania,NorthAndCentralAmerica|temperate_dry:Europe,Asia,NorthAndCentralAmerica|subtropic_mediterranean:Europe,Asia,Africa,Oceania,NorthAndCentralAmerica,SouthAmerica</v>
          </cell>
          <cell r="BO1810">
            <v>1</v>
          </cell>
          <cell r="BR1810" t="str">
            <v>RedListCategoryLevel</v>
          </cell>
          <cell r="BT1810">
            <v>1</v>
          </cell>
          <cell r="BW1810" t="str">
            <v>SpreadYearlyIncreaseCalculatedExpansionSpeed</v>
          </cell>
          <cell r="BX1810">
            <v>0</v>
          </cell>
          <cell r="BY1810">
            <v>1</v>
          </cell>
          <cell r="CB1810" t="str">
            <v>T35,T37</v>
          </cell>
          <cell r="CC1810">
            <v>1</v>
          </cell>
          <cell r="CH1810">
            <v>1</v>
          </cell>
          <cell r="CM1810">
            <v>1</v>
          </cell>
          <cell r="CQ1810">
            <v>1</v>
          </cell>
          <cell r="CU1810">
            <v>1</v>
          </cell>
          <cell r="CX1810">
            <v>0</v>
          </cell>
          <cell r="CY1810">
            <v>1</v>
          </cell>
          <cell r="DB1810">
            <v>0</v>
          </cell>
          <cell r="DC1810" t="str">
            <v>Strandtiriltunge &lt;i&gt;Lotus glaber&lt;/i&gt; er en flerårig urt med frøreproduksjon. Frøene spres nokså passivt. Arten forekommer som hjemlig i store deler av Europa, på og nær strandenger og annen saltpåvirket mark nord til Vest-Sverige og til nordspissen av Jylland (Hartvig 2015). I Norge er den bare funnet på skrotemark i tilknytning til innførselsplasser.</v>
          </cell>
          <cell r="DD1810" t="str">
            <v>&lt;p&gt;Strandtiriltunge kan kanskje ha potensial til å frøreprodusere i Norge i framtida, men arten har ikke gjort det på regulær basis foreløpig. Den er kommet inn i Norge på fire måter: med ballastjord 1866-1911 (Øf Halden og Fredrikstad, Oslo, VA Mandal og Kristiansand, MR Kristiansund), ved møller 1911-1949 (Ho Bergen, ST Skaun), med krommalm 1953-1954 (Ho Kvam: Ålvik), og med utenlandsk tømmer til tømmerlagre og cellulosefabrikker 1996-nå (Bu Lier og Hurum). Mer langvarige forekomster har den hatt i Oslo (1883-1903), Bu Lier (1996-2000), Hurum (1997-2008), VA Mandal 1872-1884, og ST Skaun 1934-1949. Fra og med 2000 er den bare funnet på flisfyllingene i Bu Lier og Hurum.&lt;/p&gt;</v>
          </cell>
          <cell r="DE1810" t="str">
            <v>Arten er kommet inn med ballastjord, tømmer, krommalm og som forurensning i korn. Det er ingen kjent videre spredning fra innførselsplassene.</v>
          </cell>
          <cell r="DF1810" t="str">
            <v>Invasjonspotensialet er lite, med lågeste skår på median levetid og ingen ekspansjon (heller en tilbakegang).</v>
          </cell>
          <cell r="DG1810" t="str">
            <v>Ingen kjent eller forventet negativ økologisk effekt er knyttet til arten.</v>
          </cell>
          <cell r="DH1810" t="str">
            <v>&lt;p&gt;Strandtiriltunge vurderes til ingen kjent økologisk risiko. Arten kommer fra Europa og Vest-Asia og forekommer spontant nord til Sør-Skandinavia. Arten har - til tross for 150 års opptreden i Norge - ikke greidd å etablere noen stabil bestand (frøreproduksjon), sjøl om den er observert over flere år på mange steder (noe som er helt normalt for en flerårig art). Dersom den greier det i framtida, så forventes den ikke å utgjøre noe økologisk problem.&lt;/p&gt;&lt;p&gt;En annen sak er at det er større sjanse for at arten vandrer spontant inn i Norge enn for at den innføres antropokort og etablerer seg. Utbredelsen i Danmark og Sverige er slik at vi kan vente oss denne arten som hjemlig innen kort tid, hvis den ikke allerede står noen steder uoppdaget. I så fall vil arten miste sin status som fremmed.&lt;/p&gt;</v>
          </cell>
          <cell r="DI1810">
            <v>1</v>
          </cell>
        </row>
        <row r="1811">
          <cell r="B1811" t="str">
            <v>Rosa nitida</v>
          </cell>
          <cell r="C1811" t="str">
            <v>Willd.</v>
          </cell>
          <cell r="D1811" t="str">
            <v>dukkerose</v>
          </cell>
          <cell r="E1811">
            <v>85749</v>
          </cell>
          <cell r="F1811">
            <v>128860</v>
          </cell>
          <cell r="G1811" t="str">
            <v>ExpertGroups/Karplanter/N</v>
          </cell>
          <cell r="H1811" t="str">
            <v>Karplanter</v>
          </cell>
          <cell r="I1811" t="str">
            <v>Karplanter</v>
          </cell>
          <cell r="J1811" t="str">
            <v>DoorKnocker</v>
          </cell>
          <cell r="K1811" t="str">
            <v>doRiskAssessment</v>
          </cell>
          <cell r="N1811">
            <v>1</v>
          </cell>
          <cell r="Q1811">
            <v>1</v>
          </cell>
          <cell r="T1811" t="str">
            <v>NK</v>
          </cell>
          <cell r="U1811">
            <v>1</v>
          </cell>
          <cell r="V1811" t="str">
            <v>1,1</v>
          </cell>
          <cell r="X1811">
            <v>1</v>
          </cell>
          <cell r="Y1811">
            <v>1</v>
          </cell>
          <cell r="Z1811">
            <v>1</v>
          </cell>
          <cell r="AA1811">
            <v>2002</v>
          </cell>
          <cell r="AB1811" t="str">
            <v>terrestrial</v>
          </cell>
          <cell r="AD1811" t="str">
            <v>unknown</v>
          </cell>
          <cell r="AE1811" t="str">
            <v>yes</v>
          </cell>
          <cell r="AF1811" t="str">
            <v>unknown</v>
          </cell>
          <cell r="AI1811">
            <v>10</v>
          </cell>
          <cell r="AJ1811" t="str">
            <v>V</v>
          </cell>
          <cell r="AL1811">
            <v>1</v>
          </cell>
          <cell r="AM1811" t="str">
            <v>importDirect</v>
          </cell>
          <cell r="AN1811">
            <v>1</v>
          </cell>
          <cell r="AO1811" t="str">
            <v>introductionEscaped</v>
          </cell>
          <cell r="AQ1811">
            <v>0</v>
          </cell>
          <cell r="AS1811">
            <v>0</v>
          </cell>
          <cell r="AT1811">
            <v>0</v>
          </cell>
          <cell r="AU1811">
            <v>16</v>
          </cell>
          <cell r="AW1811" t="str">
            <v>Ingen kjent effekt</v>
          </cell>
          <cell r="AX1811" t="str">
            <v>Ingen kjent effekt</v>
          </cell>
          <cell r="BC1811" t="str">
            <v>Ingen kjent effekt</v>
          </cell>
          <cell r="BD1811" t="str">
            <v>Ingen kjent effekt</v>
          </cell>
          <cell r="BE1811" t="str">
            <v>no</v>
          </cell>
          <cell r="BF1811" t="str">
            <v>no</v>
          </cell>
          <cell r="BK1811" t="str">
            <v>temperate_boreal:NorthAndCentralAmerica|temperate_nemoral:NorthAndCentralAmerica</v>
          </cell>
          <cell r="BM1811" t="str">
            <v>temperate_boreal:Europe,NorthAndCentralAmerica|temperate_nemoral:Europe,NorthAndCentralAmerica</v>
          </cell>
          <cell r="BO1811">
            <v>2</v>
          </cell>
          <cell r="BQ1811" t="str">
            <v>X</v>
          </cell>
          <cell r="BR1811" t="str">
            <v>RedListCategoryLevel</v>
          </cell>
          <cell r="BT1811">
            <v>1</v>
          </cell>
          <cell r="BW1811" t="str">
            <v>SpreadYearlyLiteratureData</v>
          </cell>
          <cell r="BX1811">
            <v>45</v>
          </cell>
          <cell r="BY1811">
            <v>1</v>
          </cell>
          <cell r="CC1811">
            <v>1</v>
          </cell>
          <cell r="CH1811">
            <v>1</v>
          </cell>
          <cell r="CM1811">
            <v>1</v>
          </cell>
          <cell r="CQ1811">
            <v>1</v>
          </cell>
          <cell r="CU1811">
            <v>1</v>
          </cell>
          <cell r="CX1811">
            <v>0</v>
          </cell>
          <cell r="CY1811">
            <v>1</v>
          </cell>
          <cell r="DB1811">
            <v>0</v>
          </cell>
          <cell r="DC1811" t="str">
            <v>Dokkerose &lt;i&gt;Rosa nitida&lt;/i&gt; er en småvokst busk fra østlige Nord-Amerika, fra de nordlige New England-statene og sørøstre Canada nord til godt inn i boreal sone i Quebec. Den har seksuell frøformering, og de saftige fruktene (nypene) spises og spres med fugl. Arten er ikke funnet som etablert i norsk natur og kategoriseres som en dørstokkart på grunn av sitt potensial for spredning og etablering.</v>
          </cell>
          <cell r="DD1811" t="str">
            <v>&lt;p&gt;Dokkerose er funnet ett sted i indre Oslo by (St. Hallvards gate) i 2002, trolig mer som gjenstående enn som forvillet. Den har potensial for etablering og spredning i Sør-Norge.&lt;/p&gt;</v>
          </cell>
          <cell r="DE1811" t="str">
            <v>Arten er innført som hageplante og kan potensielt spres med fugl, kanskje også med hageutkast.</v>
          </cell>
          <cell r="DF1811" t="str">
            <v>Invasjonspotensialet er lite foreløpig: arten har begrenset median levetid (med usikkerhet til liten) og liten ekspansjonshastighet.</v>
          </cell>
          <cell r="DG1811" t="str">
            <v>Det er ingen kjent eller forventet negativ økologisk effekt knyttet til arten.</v>
          </cell>
          <cell r="DH1811" t="str">
            <v>&lt;p&gt;Dokkerose vurderes som dørstokkart til ingen kjent økologisk risiko.&lt;/p&gt;</v>
          </cell>
          <cell r="DI1811">
            <v>0</v>
          </cell>
        </row>
        <row r="1812">
          <cell r="B1812" t="str">
            <v>Vaccinium corymbosum</v>
          </cell>
          <cell r="C1812" t="str">
            <v>L.</v>
          </cell>
          <cell r="E1812">
            <v>141345</v>
          </cell>
          <cell r="F1812">
            <v>170444</v>
          </cell>
          <cell r="G1812" t="str">
            <v>ExpertGroups/Karplanter/N</v>
          </cell>
          <cell r="H1812" t="str">
            <v>Karplanter</v>
          </cell>
          <cell r="I1812" t="str">
            <v>Karplanter</v>
          </cell>
          <cell r="J1812" t="str">
            <v>DoorKnocker</v>
          </cell>
          <cell r="K1812" t="str">
            <v>doRiskAssessment</v>
          </cell>
          <cell r="N1812">
            <v>2</v>
          </cell>
          <cell r="O1812" t="str">
            <v>V</v>
          </cell>
          <cell r="Q1812">
            <v>1</v>
          </cell>
          <cell r="S1812" t="str">
            <v>V</v>
          </cell>
          <cell r="T1812" t="str">
            <v>LO</v>
          </cell>
          <cell r="U1812">
            <v>2</v>
          </cell>
          <cell r="V1812" t="str">
            <v>2AB,1</v>
          </cell>
          <cell r="W1812" t="str">
            <v>NK</v>
          </cell>
          <cell r="AA1812" t="str">
            <v>Ikke kjent</v>
          </cell>
          <cell r="AB1812" t="str">
            <v>terrestrial</v>
          </cell>
          <cell r="AD1812" t="str">
            <v>unknown</v>
          </cell>
          <cell r="AE1812" t="str">
            <v>no</v>
          </cell>
          <cell r="AF1812" t="str">
            <v>unknown</v>
          </cell>
          <cell r="AI1812">
            <v>5</v>
          </cell>
          <cell r="AJ1812" t="str">
            <v>V</v>
          </cell>
          <cell r="AL1812">
            <v>2</v>
          </cell>
          <cell r="AM1812" t="str">
            <v>importDirect</v>
          </cell>
          <cell r="AN1812">
            <v>2</v>
          </cell>
          <cell r="AO1812" t="str">
            <v>introductionEscaped</v>
          </cell>
          <cell r="AQ1812">
            <v>0</v>
          </cell>
          <cell r="AS1812">
            <v>0</v>
          </cell>
          <cell r="AT1812">
            <v>0</v>
          </cell>
          <cell r="AU1812">
            <v>120</v>
          </cell>
          <cell r="AW1812" t="str">
            <v>Ingen kjent effekt</v>
          </cell>
          <cell r="AX1812" t="str">
            <v>Ingen kjent effekt</v>
          </cell>
          <cell r="BC1812" t="str">
            <v>Ingen kjent effekt</v>
          </cell>
          <cell r="BD1812" t="str">
            <v>Ingen kjent effekt</v>
          </cell>
          <cell r="BE1812" t="str">
            <v>no</v>
          </cell>
          <cell r="BF1812" t="str">
            <v>no</v>
          </cell>
          <cell r="BG1812" t="str">
            <v>V</v>
          </cell>
          <cell r="BK1812" t="str">
            <v>temperate_nemoral:NorthAndCentralAmerica|subtropic_unspecified:NorthAndCentralAmerica</v>
          </cell>
          <cell r="BM1812" t="str">
            <v>temperate_nemoral:Europe,Asia,Oceania,NorthAndCentralAmerica|subtropic_unspecified:NorthAndCentralAmerica|subtropic_mediterranean:Oceania</v>
          </cell>
          <cell r="BO1812">
            <v>2</v>
          </cell>
          <cell r="BR1812" t="str">
            <v>RedListCategoryLevel</v>
          </cell>
          <cell r="BT1812">
            <v>2</v>
          </cell>
          <cell r="BV1812" t="str">
            <v>X</v>
          </cell>
          <cell r="BW1812" t="str">
            <v>SpreadYearlyLiteratureData</v>
          </cell>
          <cell r="BX1812">
            <v>80</v>
          </cell>
          <cell r="BY1812">
            <v>1</v>
          </cell>
          <cell r="CB1812" t="str">
            <v>T4</v>
          </cell>
          <cell r="CC1812">
            <v>1</v>
          </cell>
          <cell r="CH1812">
            <v>1</v>
          </cell>
          <cell r="CI1812" t="str">
            <v>X</v>
          </cell>
          <cell r="CL1812" t="str">
            <v>T4</v>
          </cell>
          <cell r="CM1812">
            <v>1</v>
          </cell>
          <cell r="CQ1812">
            <v>1</v>
          </cell>
          <cell r="CU1812">
            <v>1</v>
          </cell>
          <cell r="CX1812">
            <v>0</v>
          </cell>
          <cell r="CY1812">
            <v>1</v>
          </cell>
          <cell r="DB1812">
            <v>0</v>
          </cell>
          <cell r="DC1812" t="str">
            <v>Den amerikanske blåbær-arten &lt;i&gt;Vaccinium corymbosum &lt;/i&gt;er en opp til 4 m høg busk fra østlige Nord-Amerika med meget stor produksjon av saftige frukter. Fruktene ettertraktes og spises av fugl som forventes å kunne spre frøene og planten over lange avstander (hundrevis av meter til flere kilometer). Busken er i økende bruk, både i privathager og for kommersiell dyrkning, det siste spesielt på Østlandet og Jæren.</v>
          </cell>
          <cell r="DD1812" t="str">
            <v>Arten er ikke dokumentert i norsk natur foreløpig, men det kan skyldes at arten er oversett. Arten er så ofte dyrket, både kommersielt og i privathager, at det vil være overraskende om den ikke allerede finnes i naturen her og der, kanskje også allerede med reproduserende bestand.</v>
          </cell>
          <cell r="DE1812" t="str">
            <v>Arten er innført som hagebusk. Potensiell (og meget sannsynlig) spredning med fugl. Hage-eiere rapporterer i pressen at buskene deres ribbes av fugl før de sjøl får plukket bærene. Spredningen kan da skje over bra avstander, flere hundre meter til kilometer.</v>
          </cell>
          <cell r="DF1812" t="str">
            <v>Invasjonspotensialet er foreløpig begrenset (med usikkerhet til lite) på grunn av samme skår for både median levetid og ekspansjonshastighet. Arten kan ha et stort potensial for etablering og viderespredning (ekspansjon) i kyststrøk i Sør-Norge. Den er godt vinterherdig og svært reproduktiv godt nord i boreonemoral sone.</v>
          </cell>
          <cell r="DG1812" t="str">
            <v>Denne arten kan få negative effekter i norsk natur, men de er ikke mulig å forutsi. De negative effektene vil være knyttet til bærproduksjonen og vil avhenge av mengden av planter som etablerer seg.</v>
          </cell>
          <cell r="DH1812" t="str">
            <v>&lt;i&gt;Vaccinium corymbosum&lt;/i&gt; vurderes til låg økologisk risiko i norsk natur (med usikkerhet ned til ingen kjent). Arten er foreløpig ikke dokumentert i norsk natur og vurderes derfor som en dørstokkart, det vil si en art som trolig på vei inn i norsk natur (hvis den ikke er der allerede). Den bør følges med fordi vi ikke vet noe om hvilke økologisk risiko den kan utgjøre.</v>
          </cell>
          <cell r="DI1812">
            <v>0</v>
          </cell>
        </row>
        <row r="1813">
          <cell r="B1813" t="str">
            <v>Syringa reticulata</v>
          </cell>
          <cell r="C1813" t="str">
            <v>(Blume) H.Hara</v>
          </cell>
          <cell r="D1813" t="str">
            <v>ligustersyrin</v>
          </cell>
          <cell r="E1813">
            <v>141294</v>
          </cell>
          <cell r="F1813">
            <v>170400</v>
          </cell>
          <cell r="G1813" t="str">
            <v>ExpertGroups/Karplanter/N</v>
          </cell>
          <cell r="H1813" t="str">
            <v>Karplanter</v>
          </cell>
          <cell r="I1813" t="str">
            <v>Karplanter</v>
          </cell>
          <cell r="J1813" t="str">
            <v>DoorKnocker</v>
          </cell>
          <cell r="K1813" t="str">
            <v>doRiskAssessment</v>
          </cell>
          <cell r="N1813">
            <v>1</v>
          </cell>
          <cell r="Q1813">
            <v>1</v>
          </cell>
          <cell r="T1813" t="str">
            <v>NK</v>
          </cell>
          <cell r="U1813">
            <v>1</v>
          </cell>
          <cell r="V1813" t="str">
            <v>1,1</v>
          </cell>
          <cell r="AA1813" t="str">
            <v>før 2017</v>
          </cell>
          <cell r="AB1813" t="str">
            <v>terrestrial</v>
          </cell>
          <cell r="AD1813" t="str">
            <v>unknown</v>
          </cell>
          <cell r="AE1813" t="str">
            <v>no</v>
          </cell>
          <cell r="AF1813" t="str">
            <v>unknown</v>
          </cell>
          <cell r="AI1813">
            <v>15</v>
          </cell>
          <cell r="AJ1813" t="str">
            <v>V</v>
          </cell>
          <cell r="AL1813">
            <v>1</v>
          </cell>
          <cell r="AM1813" t="str">
            <v>importDirect</v>
          </cell>
          <cell r="AQ1813">
            <v>0</v>
          </cell>
          <cell r="AS1813">
            <v>0</v>
          </cell>
          <cell r="AT1813">
            <v>0</v>
          </cell>
          <cell r="AU1813">
            <v>12</v>
          </cell>
          <cell r="AW1813" t="str">
            <v>Ingen kjent effekt</v>
          </cell>
          <cell r="AX1813" t="str">
            <v>Ingen kjent effekt</v>
          </cell>
          <cell r="BC1813" t="str">
            <v>Ingen kjent effekt</v>
          </cell>
          <cell r="BD1813" t="str">
            <v>Ingen kjent effekt</v>
          </cell>
          <cell r="BE1813" t="str">
            <v>no</v>
          </cell>
          <cell r="BF1813" t="str">
            <v>no</v>
          </cell>
          <cell r="BG1813" t="str">
            <v>V</v>
          </cell>
          <cell r="BK1813" t="str">
            <v>temperate_nemoral:Asia</v>
          </cell>
          <cell r="BM1813" t="str">
            <v>temperate_nemoral:Asia,NorthAndCentralAmerica</v>
          </cell>
          <cell r="BO1813">
            <v>1</v>
          </cell>
          <cell r="BR1813" t="str">
            <v>RedListCategoryLevel</v>
          </cell>
          <cell r="BT1813">
            <v>1</v>
          </cell>
          <cell r="BW1813" t="str">
            <v>SpreadYearlyLiteratureData</v>
          </cell>
          <cell r="BX1813">
            <v>39</v>
          </cell>
          <cell r="BY1813">
            <v>1</v>
          </cell>
          <cell r="CC1813">
            <v>1</v>
          </cell>
          <cell r="CH1813">
            <v>1</v>
          </cell>
          <cell r="CM1813">
            <v>1</v>
          </cell>
          <cell r="CQ1813">
            <v>1</v>
          </cell>
          <cell r="CU1813">
            <v>1</v>
          </cell>
          <cell r="CX1813">
            <v>0</v>
          </cell>
          <cell r="CY1813">
            <v>1</v>
          </cell>
          <cell r="DB1813">
            <v>0</v>
          </cell>
          <cell r="DC1813" t="str">
            <v>Syrin-arten &lt;i&gt;Syringa reticulata&lt;/i&gt; er den største av alle syrin-arter og blir et tre på 12-15 m. Den kommer fra Nord-Japan (Hokkaido), Nord-Kina, Korea og sørligste Russisk fjerne østen. Den blomstrer svært rikelig og formerer seg med frø med en smal vinge, med potensial for vindspredning over noen titalls meter.</v>
          </cell>
          <cell r="DD1813" t="str">
            <v>Arten er bare funnet i parken ved NMBU i Ak Ås, med bra mengder med frøplanter under enkelte plantede busker i forsøksfelt (P.A. Pedersen pers. medd.).</v>
          </cell>
          <cell r="DE1813" t="str">
            <v>Arten er innført som hageplante. Den har potensial for frøspredning med vind.</v>
          </cell>
          <cell r="DF1813" t="str">
            <v>Invasjonspotensialet er lite. Median levetid er lite, og ekspansjonshastigheten er også lav. Arten er bare kjent fra produksjonsareal, og som andre trær tar den nokså lang tid på å bli reproduktiv.</v>
          </cell>
          <cell r="DG1813" t="str">
            <v>Det er ingen kjente eller forventete negative økologiske effekter knyttet til arten. Arten medfører ikke det samme rotskudd-problemet som andre syriner.</v>
          </cell>
          <cell r="DH1813" t="str">
            <v>&lt;i&gt;Syringa reticulata&lt;/i&gt; vurderes til ingen kjent økologisk risiko. Den er foreløpig ikke etablert i norsk natur, men kan komme til å gjøre det og kategoriseres derfor som en dørstokkart.</v>
          </cell>
          <cell r="DI1813">
            <v>0</v>
          </cell>
        </row>
        <row r="1814">
          <cell r="B1814" t="str">
            <v>Trollius asiaticus</v>
          </cell>
          <cell r="C1814" t="str">
            <v>L.</v>
          </cell>
          <cell r="D1814" t="str">
            <v>hageballblom</v>
          </cell>
          <cell r="E1814">
            <v>105309</v>
          </cell>
          <cell r="F1814">
            <v>145655</v>
          </cell>
          <cell r="G1814" t="str">
            <v>ExpertGroups/Karplanter/N</v>
          </cell>
          <cell r="H1814" t="str">
            <v>Karplanter</v>
          </cell>
          <cell r="I1814" t="str">
            <v>Karplanter</v>
          </cell>
          <cell r="J1814" t="str">
            <v>DoorKnocker</v>
          </cell>
          <cell r="K1814" t="str">
            <v>doRiskAssessment</v>
          </cell>
          <cell r="N1814">
            <v>1</v>
          </cell>
          <cell r="Q1814">
            <v>1</v>
          </cell>
          <cell r="T1814" t="str">
            <v>NK</v>
          </cell>
          <cell r="U1814">
            <v>1</v>
          </cell>
          <cell r="V1814" t="str">
            <v>1,1</v>
          </cell>
          <cell r="AB1814" t="str">
            <v>terrestrial</v>
          </cell>
          <cell r="AD1814" t="str">
            <v>unknown</v>
          </cell>
          <cell r="AE1814" t="str">
            <v>no</v>
          </cell>
          <cell r="AF1814" t="str">
            <v>unknown</v>
          </cell>
          <cell r="AI1814">
            <v>5</v>
          </cell>
          <cell r="AJ1814" t="str">
            <v>V</v>
          </cell>
          <cell r="AL1814">
            <v>1</v>
          </cell>
          <cell r="AM1814" t="str">
            <v>importDirect</v>
          </cell>
          <cell r="AN1814">
            <v>1</v>
          </cell>
          <cell r="AO1814" t="str">
            <v>introductionEscaped</v>
          </cell>
          <cell r="AQ1814">
            <v>0</v>
          </cell>
          <cell r="AS1814">
            <v>0</v>
          </cell>
          <cell r="AT1814">
            <v>0</v>
          </cell>
          <cell r="AU1814">
            <v>8</v>
          </cell>
          <cell r="AW1814" t="str">
            <v>Ingen kjent effekt</v>
          </cell>
          <cell r="AX1814" t="str">
            <v>Ingen kjent effekt</v>
          </cell>
          <cell r="BC1814" t="str">
            <v>Ingen kjent effekt</v>
          </cell>
          <cell r="BD1814" t="str">
            <v>Ingen kjent effekt</v>
          </cell>
          <cell r="BE1814" t="str">
            <v>no</v>
          </cell>
          <cell r="BF1814" t="str">
            <v>no</v>
          </cell>
          <cell r="BK1814" t="str">
            <v>temperate_nemoral:Asia|temperate_dry:Asia</v>
          </cell>
          <cell r="BM1814" t="str">
            <v>temperate_nemoral:Asia|temperate_dry:Asia</v>
          </cell>
          <cell r="BO1814">
            <v>1</v>
          </cell>
          <cell r="BR1814" t="str">
            <v>RedListCategoryLevel</v>
          </cell>
          <cell r="BT1814">
            <v>1</v>
          </cell>
          <cell r="BW1814" t="str">
            <v>SpreadYearlyLiteratureData</v>
          </cell>
          <cell r="BX1814">
            <v>31.9</v>
          </cell>
          <cell r="BY1814">
            <v>1</v>
          </cell>
          <cell r="CC1814">
            <v>1</v>
          </cell>
          <cell r="CH1814">
            <v>1</v>
          </cell>
          <cell r="CM1814">
            <v>1</v>
          </cell>
          <cell r="CQ1814">
            <v>1</v>
          </cell>
          <cell r="CU1814">
            <v>1</v>
          </cell>
          <cell r="CX1814">
            <v>0</v>
          </cell>
          <cell r="CY1814">
            <v>1</v>
          </cell>
          <cell r="DB1814">
            <v>0</v>
          </cell>
          <cell r="DC1814" t="str">
            <v>Hageballblom &lt;i&gt;Trollius asiaticus&lt;/i&gt; er en flerårig, storvokst urt fra Sør-Sibir og Sentral-Asia. Den er meget ofte dyrket i norske hager, spesielt i innlandet, fjellbygdene og nordpå, men av uforståelige årsaker er den ennå ikke funnet spredt ut i norsk natur. Den sprer seg med frø og har også noe klonal formering. Den vurderes her som en dørstokkart.</v>
          </cell>
          <cell r="DD1814" t="str">
            <v>Arten er dyrket over stordelen av landet, nord til Finnmark, men mindre vanlig i hager lengst sør og langs kysten vestpå.</v>
          </cell>
          <cell r="DE1814" t="str">
            <v>Arten er innført som hageplante.</v>
          </cell>
          <cell r="DF1814" t="str">
            <v>Invasjonspotensialet er lite: arten skårer på laveste nivå både på median levetid og (forventet) ekspansjonshastighet. Dette virker rimelig, i og med at den ikke synes å ha spredt seg i det hele tatt etter å ha vært dyrket i Norge i mangfoldige tiår.</v>
          </cell>
          <cell r="DG1814" t="str">
            <v>Arten vurderes til å ha ingen kjent negativ økologisk effekt.&lt;br/&gt;Hageballblom kan i prinsippet krysse seg med vår stedegne ballblom &lt;i&gt;Trollius europaeus&lt;/i&gt;. En fertil hybrid med denne bakgrunnen er kjent med en betydelig utbredelse i møtesonen mellom den europeiske &lt;i&gt;T. europaeus &lt;/i&gt;og den sibirske &lt;i&gt;T. asiaticus &lt;/i&gt;i Nord-Russland: &lt;i&gt;T. apertus&lt;/i&gt;. Spontan hybridisering er observert i ST Røros i 2016, men ennå ikke dokumentert i samlinger eller databaser. Hybrider kan opplagt være fertile ettersom &lt;i&gt;T. apertus&lt;/i&gt; har inntatt et stort areal rundt grensa mellom europeisk Russland og Sibir, i fravær av begge foreldrene (se Elven et al. 2011). Vi regner likevel sannsynligheten for introgressiv hybridisering i Norge som meget liten, i og med at hageballblom har vært dyrket i møte med stedegen ballblom i lang tid i noe høgtliggende og nordlige deler av landet. Kriteriene gir mulighet for å unnta svært sjeldne (eller usannsynlige) effekter, og her velger vi å gjøre det.</v>
          </cell>
          <cell r="DH1814" t="str">
            <v>Hageballblom vurderes til ingen kjent økologisk risiko. Invasjonspotensialet er lite, og den er vurdert til å ha ingen økologisk effekt.</v>
          </cell>
          <cell r="DI1814">
            <v>1</v>
          </cell>
        </row>
        <row r="1815">
          <cell r="B1815" t="str">
            <v>Nymphoides peltata</v>
          </cell>
          <cell r="C1815" t="str">
            <v>(S.S.Gmel.) Kuntze</v>
          </cell>
          <cell r="D1815" t="str">
            <v>sjøgull</v>
          </cell>
          <cell r="E1815">
            <v>134832</v>
          </cell>
          <cell r="F1815">
            <v>100971</v>
          </cell>
          <cell r="G1815" t="str">
            <v>ExpertGroups/Karplanter/N</v>
          </cell>
          <cell r="H1815" t="str">
            <v>Karplanter</v>
          </cell>
          <cell r="I1815" t="str">
            <v>Karplanter</v>
          </cell>
          <cell r="J1815" t="str">
            <v>DoorKnocker</v>
          </cell>
          <cell r="K1815" t="str">
            <v>doRiskAssessment</v>
          </cell>
          <cell r="N1815">
            <v>2</v>
          </cell>
          <cell r="P1815" t="str">
            <v>V</v>
          </cell>
          <cell r="Q1815">
            <v>3</v>
          </cell>
          <cell r="T1815" t="str">
            <v>HI</v>
          </cell>
          <cell r="U1815">
            <v>4</v>
          </cell>
          <cell r="V1815" t="str">
            <v>2AB,3E</v>
          </cell>
          <cell r="X1815">
            <v>4</v>
          </cell>
          <cell r="Y1815">
            <v>2</v>
          </cell>
          <cell r="Z1815">
            <v>3</v>
          </cell>
          <cell r="AA1815">
            <v>1975</v>
          </cell>
          <cell r="AB1815" t="str">
            <v>limnic</v>
          </cell>
          <cell r="AD1815" t="str">
            <v>other,unknown</v>
          </cell>
          <cell r="AE1815" t="str">
            <v>yes</v>
          </cell>
          <cell r="AF1815" t="str">
            <v>yes</v>
          </cell>
          <cell r="AI1815">
            <v>5</v>
          </cell>
          <cell r="AJ1815" t="str">
            <v>V</v>
          </cell>
          <cell r="AK1815" t="str">
            <v>V</v>
          </cell>
          <cell r="AL1815">
            <v>1</v>
          </cell>
          <cell r="AM1815" t="str">
            <v>importDirect</v>
          </cell>
          <cell r="AN1815">
            <v>1</v>
          </cell>
          <cell r="AO1815" t="str">
            <v>introductionReleased</v>
          </cell>
          <cell r="AQ1815">
            <v>0</v>
          </cell>
          <cell r="AS1815">
            <v>0</v>
          </cell>
          <cell r="AT1815">
            <v>0</v>
          </cell>
          <cell r="AU1815">
            <v>48</v>
          </cell>
          <cell r="AV1815">
            <v>0</v>
          </cell>
          <cell r="AW1815" t="str">
            <v>Ingen kjent effekt</v>
          </cell>
          <cell r="AX1815" t="str">
            <v>Gren et al. (2007) anslår at mekanisk kutting og fjerning av sjøgull potensielt kan koste Sverige 28-72.8 millioner SEK årlig. Redusert rekreasjons- og estetisk verdi knyttet til innsjøer forurenset med sjøgull kan også forårsake en nedgang i eiendomsverdie (se Mikulyuk &amp; Nault 2008, Invasive Species Compendium).</v>
          </cell>
          <cell r="BB1815" t="str">
            <v>rekreasjon, friluftsliv og naturbasert reiseliv</v>
          </cell>
          <cell r="BC1815" t="str">
            <v>Ingen kjent effekt</v>
          </cell>
          <cell r="BD1815" t="str">
            <v>Ingen kjent effekt</v>
          </cell>
          <cell r="BE1815" t="str">
            <v>no</v>
          </cell>
          <cell r="BF1815" t="str">
            <v>no</v>
          </cell>
          <cell r="BG1815" t="str">
            <v>V</v>
          </cell>
          <cell r="BK1815" t="str">
            <v>temperate_nemoral:Europe,Asia|subtropic_unspecified:Europe,Asia</v>
          </cell>
          <cell r="BM1815" t="str">
            <v>temperate_nemoral:Europe,Asia,NorthAndCentralAmerica|subtropic_unspecified:Europe,Asia,NorthAndCentralAmerica</v>
          </cell>
          <cell r="BO1815">
            <v>2</v>
          </cell>
          <cell r="BP1815" t="str">
            <v>X</v>
          </cell>
          <cell r="BR1815" t="str">
            <v>RedListCategoryLevel</v>
          </cell>
          <cell r="BT1815">
            <v>2</v>
          </cell>
          <cell r="BW1815" t="str">
            <v>SpreadYearlyLiteratureData</v>
          </cell>
          <cell r="BX1815">
            <v>78</v>
          </cell>
          <cell r="BY1815">
            <v>1</v>
          </cell>
          <cell r="CB1815" t="str">
            <v>F2-5</v>
          </cell>
          <cell r="CC1815">
            <v>1</v>
          </cell>
          <cell r="CH1815">
            <v>3</v>
          </cell>
          <cell r="CL1815" t="str">
            <v>F2-5</v>
          </cell>
          <cell r="CM1815">
            <v>1</v>
          </cell>
          <cell r="CQ1815">
            <v>1</v>
          </cell>
          <cell r="CT1815" t="str">
            <v>F2-5</v>
          </cell>
          <cell r="CU1815">
            <v>1</v>
          </cell>
          <cell r="CX1815">
            <v>0</v>
          </cell>
          <cell r="CY1815">
            <v>1</v>
          </cell>
          <cell r="DB1815">
            <v>0</v>
          </cell>
          <cell r="DC1815" t="str">
            <v>Sjøgull &lt;em&gt;Nymphoides peltata&lt;/em&gt; er en flerårig flytebladsplante som er opprinnelig i Mellom-Europa og Asia. Sjøgull kan spres med frø, men spres stort sett vegetativt gjennom avrevne utløpere (Larson 2007a). Frøsetting forekommer ikke i Sverige, og langdistansespredning med fugl herfra til Norge er ikke aktuelt. Arten er foreløpig kun påvist som utsatt i dammer i Østfold uten dokumentert spredning, og vi vurderer den derfor som en dørstokkart.&lt;br/&gt; Dersom arten introduseres til større vassdrag i Norge, antar vi at den, på grunn av utløpere, vil kunne spres fort og danne store bestander på de lokalitetene den eventuelt etableres innen, og nedstrøms disse, dvs. følge samme mønster som i Sverige. Kommer den først inn i et gunstig vassdrag vil det sannsynligvis være vanskelig å bli kvitt den.</v>
          </cell>
          <cell r="DD1815" t="str">
            <v>&lt;p&gt;Sjøgull &lt;em&gt;Nymphoides peltata &lt;/em&gt;ble plantet ut i dammer i Øf Fredrikstad og spredte seg litt i perioden 1975-1978. Den ble plantet inn i Bryggerhusdammen på Refsahl i Fredrikstad (Østfold) i 1995, (notat på herbarieark fra Svein Åstrøm 2009, se Artskart, Artsdatabanken). Dansk materiale ble innført til dammen i 1995, og den står sammen med en rekke andre fremmede arter innført i perioden 1993-96 (Åstrøm 1998). Denne dammen er sannsynligvis næringsrik, men kalsium-innholdet vet vi ikke noe om. &lt;/p&gt;&lt;p&gt;Arten vil sannsynligvis kunne vokse og spres langs vassdrag også i Norge. Den spres imidlertid ikke med fugl, og videre spredning fra dammen i Østfold kan sannsynligvis bare skje med menneskets hjelp. Den er ikke spredt herfra siden 1995. Arten er foreslått satt på negativlista, dvs. problemarter som man anbefaler å ikke tillate import av for norsk hobbybruk/ norsk zoobransje (Fosså 2010).&lt;/p&gt;&lt;p&gt;Dersom arten introduseres til større vassdrag i Norge, vil den kunne spres fort og skape problemer. Det er ikke utenkelig med en slik introduksjon i løpet av de neste 50 år - vi foretar derfor en risikovurdering av arten.&lt;/p&gt;</v>
          </cell>
          <cell r="DE1815" t="str">
            <v>Arten er utsatt som prydplante. Videre spredning innad i vassdraget skjer typisk vegetativt med klonal vekst eller gjennom fragmentering. Spredning mellom vassdrag er mest sannsynlig ved menneskets hjelp, enten tilsiktet eller eventuelt med fritidsutstyr (båt, fiske).</v>
          </cell>
          <cell r="DF1815" t="str">
            <v>Arten finnes etablert i Sverige (Skåne) og Danmark, men er ikke registrert i Finland. I Danmark er den forvillet fra dyrking. Den anses fortsatt som sjelden i Danmark, men ser ut til å være under spredning. Den dukker ofte opp på nye lokaliteter, enten pga. passiv spredning eller bevisst utplanting. På noen lokaliteter kan den etter noen år bli meget dominerende (http://www.fugleognatur.dk). Den anses ikke som invasiv i Danmark (http://www.nobanis.org/).&lt;br/&gt;Invasjonspotensialet er foreløpig begrenset i Norge, men dette er en art som raskt kan bli et problem dersom den får ordentlig fotfeste (jfr. erfaringer fra Sverige).</v>
          </cell>
          <cell r="DG1815" t="str">
            <v>Planten ble registrert i Sverige i 1870 (forvillet i dammer i den botaniske hagen i Lund, http://linnaeus.nrm.se). Alle fore&amp;#173:komstene av arten i Sverige antas å stamme fra direkte utplantinger. Den er nå en problem&amp;#173:plante i flere områder innenfor M&amp;#228:lar-vassdraget, hvor den stedvis dekker store deler av vann&amp;#173:overflata på mindre lokaliteter og har negativ betydning for biologisk mangfold og økosystemet for øvrig (Josefsson &amp; Andersson 2001). I innsjøen V&amp;#228:ringen danner den massebestand som medfører problemer for bl.a. båt- og badeaktiviteter (Larson &amp; Willen 2006). Planten regnes som invasiv i Sverige og inngår i handlingsplanen: Åtg&amp;#228:rder mot fr&amp;#228:mmande invasive vattenv&amp;#228:xter i s&amp;#246:tvatten (Naturvårdsverket rapport 6373). &lt;br/&gt;Gjentakende kutting av sjøgull i Sverige har ikke ført til særlig reduksjon av bestanden. Larson (2007a) påpeker at hoved&amp;#173:problemet med mekanisk kutting er risikoen for at oppkuttede plante&amp;#173:fragmenter kan spres til nye områder. Imidlertid er det et klart behov for en eller annen form for kontroll for å hindre spredning fra de etablerte lokalitetene, og for å redusere økologiske effekter. Planten er hurtigvoksende, kan spres vegetativt og har klonal vekst, og har potensial for romlig fortrengning av stedegne arter. I Sverige er det vist at har sjøgull har negativ innvirkning på veksten av undervannsplantene hornblad &lt;em&gt;Ceratophyllum demersum &lt;/em&gt;og hjulvassoleie &lt;em&gt;Ranunculus circinatus &lt;/em&gt;(Larson 2007b). &lt;br/&gt;</v>
          </cell>
          <cell r="DH1815" t="str">
            <v>&lt;p&gt;Sjøgull vurderes å ha høy risiko i norsk natur, en kombinasjon mellom et begrenset (til moderat) invasjonspotensial og en moderat negativ økologisk effekt. Dette skyldes i hovedsak en føre var-tenkning: arten er foreløpig kun registrert noen få steder i Østfold, og da bare som utsatt i hagedammer. I Sverige, derimot, er den ansett som en problemplante, og det er ikke utenkelig at et tilsvarende scenario kan inntreffe i Norge. Blant dokumenterte negative økologiske effekter finner vi reduksjon av lystilgang for andre organismer, fortregning av hjemlige arter, endring av næringssyklusen. I tillegg har også arten negative økonomiske konsekvenser i form av redusert verdi av landområdene ned mot slike infiserte innsjøer og kostnader knyttet til fjerning av arten. Det angis også fra Nord-Amerika at bading, fisking o.l. hindres i innsjøer som er invadert av denne arten.&lt;/p&gt;&lt;p&gt; &lt;/p&gt;</v>
          </cell>
          <cell r="DI1815">
            <v>13</v>
          </cell>
        </row>
        <row r="1816">
          <cell r="B1816" t="str">
            <v>Paeonia ×suffruticosa</v>
          </cell>
          <cell r="C1816" t="str">
            <v>Andrews</v>
          </cell>
          <cell r="E1816">
            <v>141042</v>
          </cell>
          <cell r="F1816">
            <v>170193</v>
          </cell>
          <cell r="G1816" t="str">
            <v>ExpertGroups/Karplanter/N</v>
          </cell>
          <cell r="H1816" t="str">
            <v>Karplanter</v>
          </cell>
          <cell r="I1816" t="str">
            <v>Karplanter</v>
          </cell>
          <cell r="J1816" t="str">
            <v>DoorKnocker</v>
          </cell>
          <cell r="K1816" t="str">
            <v>doRiskAssessment</v>
          </cell>
          <cell r="N1816">
            <v>1</v>
          </cell>
          <cell r="Q1816">
            <v>1</v>
          </cell>
          <cell r="T1816" t="str">
            <v>NK</v>
          </cell>
          <cell r="U1816">
            <v>1</v>
          </cell>
          <cell r="V1816" t="str">
            <v>1,1</v>
          </cell>
          <cell r="AA1816">
            <v>2017</v>
          </cell>
          <cell r="AB1816" t="str">
            <v>terrestrial</v>
          </cell>
          <cell r="AD1816" t="str">
            <v>unknown</v>
          </cell>
          <cell r="AE1816" t="str">
            <v>no</v>
          </cell>
          <cell r="AF1816" t="str">
            <v>unknown</v>
          </cell>
          <cell r="AI1816">
            <v>10</v>
          </cell>
          <cell r="AJ1816" t="str">
            <v>V</v>
          </cell>
          <cell r="AL1816">
            <v>1</v>
          </cell>
          <cell r="AM1816" t="str">
            <v>importDirect</v>
          </cell>
          <cell r="AQ1816">
            <v>0</v>
          </cell>
          <cell r="AS1816">
            <v>0</v>
          </cell>
          <cell r="AT1816">
            <v>0</v>
          </cell>
          <cell r="AU1816">
            <v>8</v>
          </cell>
          <cell r="AW1816" t="str">
            <v>Ingen kjent effekt</v>
          </cell>
          <cell r="AX1816" t="str">
            <v>Ingen kjent effekt</v>
          </cell>
          <cell r="BC1816" t="str">
            <v>Ingen kjent effekt</v>
          </cell>
          <cell r="BD1816" t="str">
            <v>Ingen kjent effekt</v>
          </cell>
          <cell r="BE1816" t="str">
            <v>no</v>
          </cell>
          <cell r="BF1816" t="str">
            <v>no</v>
          </cell>
          <cell r="BG1816" t="str">
            <v>V</v>
          </cell>
          <cell r="BK1816" t="str">
            <v>temperate_nemoral:Asia|unknown:Asia</v>
          </cell>
          <cell r="BM1816" t="str">
            <v>temperate_nemoral:Europe,Asia</v>
          </cell>
          <cell r="BO1816">
            <v>1</v>
          </cell>
          <cell r="BR1816" t="str">
            <v>RedListCategoryLevel</v>
          </cell>
          <cell r="BT1816">
            <v>1</v>
          </cell>
          <cell r="BW1816" t="str">
            <v>SpreadYearlyLiteratureData</v>
          </cell>
          <cell r="BX1816">
            <v>32</v>
          </cell>
          <cell r="BY1816">
            <v>1</v>
          </cell>
          <cell r="CC1816">
            <v>1</v>
          </cell>
          <cell r="CH1816">
            <v>1</v>
          </cell>
          <cell r="CM1816">
            <v>1</v>
          </cell>
          <cell r="CQ1816">
            <v>1</v>
          </cell>
          <cell r="CU1816">
            <v>1</v>
          </cell>
          <cell r="CX1816">
            <v>0</v>
          </cell>
          <cell r="CY1816">
            <v>1</v>
          </cell>
          <cell r="DB1816">
            <v>0</v>
          </cell>
          <cell r="DC1816" t="str">
            <v>Trepion &lt;i&gt;Paeonia &lt;/i&gt;x &lt;i&gt;suffruticosa&lt;/i&gt; er trolig en hagehybrid fra Kina. Arten har frøformering. Den dyrkes en del som prydbusk i kyststrøk i Norge og er nå påvist med frøformering utendørs i Norge. Den kategoriseres derfor som en dørstokkart.</v>
          </cell>
          <cell r="DD1816" t="str">
            <v>Trepion er funnet med frøformering i hage i MR Ålesund i 2017 (Dag Holtan pers. komm. 2017).</v>
          </cell>
          <cell r="DE1816" t="str">
            <v>Den er innført som hageplante, uten spredning i norsk natur foreløpig.</v>
          </cell>
          <cell r="DF1816" t="str">
            <v>Invasjonspotensialet er lite: den skårer på laveste nivå både på median levetid og ekspansjonshastighet.</v>
          </cell>
          <cell r="DG1816" t="str">
            <v>Det er ingen kjente negative økologiske effekter knyttet til arten.</v>
          </cell>
          <cell r="DH1816" t="str">
            <v>Trepion vurderes til ingen kjent økologisk risiko. Ved forrige vurderingsrunde i 2012 ble den ikke realitetsvurdert. Den gang var den ikke kjent med frøreproduksjon i Norge.</v>
          </cell>
          <cell r="DI1816">
            <v>0</v>
          </cell>
        </row>
        <row r="1817">
          <cell r="B1817" t="str">
            <v>Allium caeruleum</v>
          </cell>
          <cell r="C1817" t="str">
            <v>Pall.</v>
          </cell>
          <cell r="E1817">
            <v>130200</v>
          </cell>
          <cell r="F1817">
            <v>128701</v>
          </cell>
          <cell r="G1817" t="str">
            <v>ExpertGroups/Karplanter/N</v>
          </cell>
          <cell r="H1817" t="str">
            <v>Karplanter</v>
          </cell>
          <cell r="I1817" t="str">
            <v>Karplanter</v>
          </cell>
          <cell r="J1817" t="str">
            <v>DoorKnocker</v>
          </cell>
          <cell r="K1817" t="str">
            <v>doRiskAssessment</v>
          </cell>
          <cell r="N1817">
            <v>1</v>
          </cell>
          <cell r="Q1817">
            <v>1</v>
          </cell>
          <cell r="T1817" t="str">
            <v>NK</v>
          </cell>
          <cell r="U1817">
            <v>1</v>
          </cell>
          <cell r="V1817" t="str">
            <v>1,1</v>
          </cell>
          <cell r="AA1817">
            <v>1947</v>
          </cell>
          <cell r="AB1817" t="str">
            <v>terrestrial</v>
          </cell>
          <cell r="AD1817" t="str">
            <v>unknown</v>
          </cell>
          <cell r="AE1817" t="str">
            <v>no</v>
          </cell>
          <cell r="AF1817" t="str">
            <v>unknown</v>
          </cell>
          <cell r="AG1817">
            <v>1947</v>
          </cell>
          <cell r="AH1817" t="str">
            <v>Oslo: "Tøyenhagen, forvillet i parken"</v>
          </cell>
          <cell r="AI1817">
            <v>5</v>
          </cell>
          <cell r="AJ1817" t="str">
            <v>V</v>
          </cell>
          <cell r="AL1817">
            <v>2</v>
          </cell>
          <cell r="AM1817" t="str">
            <v>importDirect</v>
          </cell>
          <cell r="AN1817">
            <v>1</v>
          </cell>
          <cell r="AO1817" t="str">
            <v>introductionEscaped</v>
          </cell>
          <cell r="AQ1817">
            <v>0</v>
          </cell>
          <cell r="AS1817">
            <v>0</v>
          </cell>
          <cell r="AT1817">
            <v>0</v>
          </cell>
          <cell r="AU1817">
            <v>8</v>
          </cell>
          <cell r="AW1817" t="str">
            <v>Ingen kjent effekt</v>
          </cell>
          <cell r="AX1817" t="str">
            <v>Ingen kjent effekt</v>
          </cell>
          <cell r="BC1817" t="str">
            <v>Ingen kjent effekt</v>
          </cell>
          <cell r="BD1817" t="str">
            <v>Ingen kjent effekt</v>
          </cell>
          <cell r="BE1817" t="str">
            <v>no</v>
          </cell>
          <cell r="BF1817" t="str">
            <v>no</v>
          </cell>
          <cell r="BG1817" t="str">
            <v>V</v>
          </cell>
          <cell r="BK1817" t="str">
            <v>temperate_nemoral:Asia|temperate_dry:Europe,Asia</v>
          </cell>
          <cell r="BM1817" t="str">
            <v>temperate_nemoral:Asia|temperate_dry:Europe,Asia</v>
          </cell>
          <cell r="BO1817">
            <v>1</v>
          </cell>
          <cell r="BR1817" t="str">
            <v>RedListCategoryLevel</v>
          </cell>
          <cell r="BT1817">
            <v>1</v>
          </cell>
          <cell r="BW1817" t="str">
            <v>SpreadYearlyLiteratureData</v>
          </cell>
          <cell r="BX1817">
            <v>32</v>
          </cell>
          <cell r="BY1817">
            <v>1</v>
          </cell>
          <cell r="CB1817" t="str">
            <v>T42</v>
          </cell>
          <cell r="CC1817">
            <v>1</v>
          </cell>
          <cell r="CH1817">
            <v>1</v>
          </cell>
          <cell r="CM1817">
            <v>1</v>
          </cell>
          <cell r="CQ1817">
            <v>1</v>
          </cell>
          <cell r="CU1817">
            <v>1</v>
          </cell>
          <cell r="CX1817">
            <v>0</v>
          </cell>
          <cell r="CY1817">
            <v>1</v>
          </cell>
          <cell r="DB1817">
            <v>0</v>
          </cell>
          <cell r="DC1817" t="str">
            <v>Lauk-arten &lt;i&gt;Allium caeruleum&lt;/i&gt; er en flerårig urt med frøformering. Den er bare funnet i hager/parker, hvor den frøformerer seg.</v>
          </cell>
          <cell r="DD1817" t="str">
            <v>Arten er funnet i Norge som forvillet i Botanisk hage på Tøyen i Oslo i 1947. Per Anker Pedersen (pers. komm.) opplyser at arten har tallrike frøplanter i bed i egen hage (Ak Frogn), på til dels åpen jord og blant andre løkplanter.</v>
          </cell>
          <cell r="DE1817" t="str">
            <v>Arten er innført som prydplante til Botanisk hage og til andre hager.</v>
          </cell>
          <cell r="DF1817" t="str">
            <v>Arten har intet invasjonspotensial i norsk natur slik arten nå er kjent i Norge, til tross for at den formerer seg her.</v>
          </cell>
          <cell r="DG1817" t="str">
            <v>Ingen kjent negativ økologisk effekt er knyttet til arten.</v>
          </cell>
          <cell r="DH1817" t="str">
            <v>&lt;i&gt;Allium caeruleum&lt;/i&gt; er formelt en dørstokk-art, i og med at den er påvist å formere seg utendørs i Norge, men den dyrkes for sjelden til å ha noe påvisbart potensial for spredning i norsk natur. Om den begynner å spre seg, er de økologiske konsekvensene antatt å bli små. Den vurderes derfor til ingen økologisk risiko.</v>
          </cell>
          <cell r="DI1817">
            <v>0</v>
          </cell>
        </row>
        <row r="1818">
          <cell r="B1818" t="str">
            <v>Eutrochium purpureum</v>
          </cell>
          <cell r="C1818" t="str">
            <v>(L.) E.E.Lamont</v>
          </cell>
          <cell r="D1818" t="str">
            <v>stor hjortetrøst</v>
          </cell>
          <cell r="E1818">
            <v>146092</v>
          </cell>
          <cell r="F1818">
            <v>170181</v>
          </cell>
          <cell r="G1818" t="str">
            <v>ExpertGroups/Karplanter/N</v>
          </cell>
          <cell r="H1818" t="str">
            <v>Karplanter</v>
          </cell>
          <cell r="I1818" t="str">
            <v>Karplanter</v>
          </cell>
          <cell r="J1818" t="str">
            <v>DoorKnocker</v>
          </cell>
          <cell r="K1818" t="str">
            <v>doRiskAssessment</v>
          </cell>
          <cell r="N1818">
            <v>1</v>
          </cell>
          <cell r="Q1818">
            <v>1</v>
          </cell>
          <cell r="T1818" t="str">
            <v>NK</v>
          </cell>
          <cell r="U1818">
            <v>1</v>
          </cell>
          <cell r="V1818" t="str">
            <v>1,1</v>
          </cell>
          <cell r="X1818">
            <v>1</v>
          </cell>
          <cell r="Y1818">
            <v>1</v>
          </cell>
          <cell r="Z1818">
            <v>1</v>
          </cell>
          <cell r="AA1818">
            <v>1979</v>
          </cell>
          <cell r="AB1818" t="str">
            <v>terrestrial</v>
          </cell>
          <cell r="AD1818" t="str">
            <v>unknown</v>
          </cell>
          <cell r="AE1818" t="str">
            <v>yes</v>
          </cell>
          <cell r="AF1818" t="str">
            <v>unknown</v>
          </cell>
          <cell r="AI1818">
            <v>5</v>
          </cell>
          <cell r="AJ1818" t="str">
            <v>V</v>
          </cell>
          <cell r="AL1818">
            <v>1</v>
          </cell>
          <cell r="AM1818" t="str">
            <v>importDirect</v>
          </cell>
          <cell r="AN1818">
            <v>2</v>
          </cell>
          <cell r="AO1818" t="str">
            <v>introductionEscaped</v>
          </cell>
          <cell r="AQ1818">
            <v>0</v>
          </cell>
          <cell r="AS1818">
            <v>0</v>
          </cell>
          <cell r="AT1818">
            <v>0</v>
          </cell>
          <cell r="AU1818">
            <v>16</v>
          </cell>
          <cell r="AW1818" t="str">
            <v>Ingen kjent effekt</v>
          </cell>
          <cell r="AX1818" t="str">
            <v>Ingen kjent effekt</v>
          </cell>
          <cell r="BC1818" t="str">
            <v>Ingen kjent effekt</v>
          </cell>
          <cell r="BD1818" t="str">
            <v>Ingen kjent effekt</v>
          </cell>
          <cell r="BE1818" t="str">
            <v>no</v>
          </cell>
          <cell r="BF1818" t="str">
            <v>no</v>
          </cell>
          <cell r="BG1818" t="str">
            <v>V</v>
          </cell>
          <cell r="BK1818" t="str">
            <v>temperate_nemoral:NorthAndCentralAmerica</v>
          </cell>
          <cell r="BM1818" t="str">
            <v>temperate_nemoral:Europe,Oceania,NorthAndCentralAmerica</v>
          </cell>
          <cell r="BO1818">
            <v>2</v>
          </cell>
          <cell r="BR1818" t="str">
            <v>RedListCategoryLevel</v>
          </cell>
          <cell r="BT1818">
            <v>1</v>
          </cell>
          <cell r="BW1818" t="str">
            <v>SpreadYearlyLiteratureData</v>
          </cell>
          <cell r="BX1818">
            <v>45</v>
          </cell>
          <cell r="BY1818">
            <v>1</v>
          </cell>
          <cell r="CB1818" t="str">
            <v>T37,T35,T39</v>
          </cell>
          <cell r="CC1818">
            <v>1</v>
          </cell>
          <cell r="CH1818">
            <v>1</v>
          </cell>
          <cell r="CM1818">
            <v>1</v>
          </cell>
          <cell r="CQ1818">
            <v>1</v>
          </cell>
          <cell r="CU1818">
            <v>1</v>
          </cell>
          <cell r="CX1818">
            <v>0</v>
          </cell>
          <cell r="CY1818">
            <v>1</v>
          </cell>
          <cell r="DB1818">
            <v>0</v>
          </cell>
          <cell r="DC1818" t="str">
            <v>Stor hjortetrøst &lt;i&gt;Eutrochium purpureum &lt;/i&gt;(tidligere &lt;i&gt;Eupatorium purpureum&lt;/i&gt;) er en høgvokst (1-1,5 m), flerårig urt fra østlige Nord-Amerika. Den har noe klonal vekst, og den formerer seg med frø. Fruktene spres med vind.</v>
          </cell>
          <cell r="DD1818" t="str">
            <v>&lt;p&gt;Stor hjortetrøst er bare funnet forvillet tre ganger i Norge, i VA Kristiansand: Nedre Kongsgård "forvillet" 1979, Op Jevnaker: Bergermoen, Trollmyra avfallsdeponi 2000, og Ak Ås: Utveien, "2 skudd mellom asfalt og kantstein" 2012.&lt;/p&gt;</v>
          </cell>
          <cell r="DE1818" t="str">
            <v>Arten er innført som hageplante og trolig spredt ut fra hager med frø (Ak Ås, kanskje VA Kristiansand) og utkast (Op Jevnaker).</v>
          </cell>
          <cell r="DF1818" t="str">
            <v>Invasjonspotensialet er lite, med begrenset median levetid og lav ekspansjonshastighet. Arten dyrkes en del og kan formere seg i Norge, men synes ikke ha noe stort potensial for spredning og etablering.</v>
          </cell>
          <cell r="DG1818" t="str">
            <v>Ingen kjent negativ økologisk effekt er knyttet til arten.</v>
          </cell>
          <cell r="DH1818" t="str">
            <v>&lt;p&gt;Stor hjortetrøst vurderes som dørstokkart og til ingen kjent økologisk risiko i Norge. Arten har trolig ingen stabil forekomst i Norge i dag (frøreproduksjon eller vegetativ klondannelse), men kunne ha potensial til å få det. Den forventes ikke å gjøre noen økologisk skade.&lt;/p&gt;</v>
          </cell>
          <cell r="DI1818">
            <v>0</v>
          </cell>
        </row>
        <row r="1819">
          <cell r="B1819" t="str">
            <v>Salix schwerinii</v>
          </cell>
          <cell r="C1819" t="str">
            <v>E.L.Wolf</v>
          </cell>
          <cell r="D1819" t="str">
            <v>sibirkurvpil</v>
          </cell>
          <cell r="E1819">
            <v>105290</v>
          </cell>
          <cell r="F1819">
            <v>145636</v>
          </cell>
          <cell r="G1819" t="str">
            <v>ExpertGroups/Karplanter/N</v>
          </cell>
          <cell r="H1819" t="str">
            <v>Karplanter</v>
          </cell>
          <cell r="I1819" t="str">
            <v>Karplanter</v>
          </cell>
          <cell r="J1819" t="str">
            <v>DoorKnocker</v>
          </cell>
          <cell r="K1819" t="str">
            <v>doRiskAssessment</v>
          </cell>
          <cell r="N1819">
            <v>1</v>
          </cell>
          <cell r="Q1819">
            <v>2</v>
          </cell>
          <cell r="R1819" t="str">
            <v>V</v>
          </cell>
          <cell r="T1819" t="str">
            <v>LO</v>
          </cell>
          <cell r="U1819">
            <v>2</v>
          </cell>
          <cell r="V1819" t="str">
            <v>1,2H</v>
          </cell>
          <cell r="W1819" t="str">
            <v>NK</v>
          </cell>
          <cell r="AA1819">
            <v>2013</v>
          </cell>
          <cell r="AB1819" t="str">
            <v>terrestrial</v>
          </cell>
          <cell r="AD1819" t="str">
            <v>unknown</v>
          </cell>
          <cell r="AE1819" t="str">
            <v>no</v>
          </cell>
          <cell r="AF1819" t="str">
            <v>unknown</v>
          </cell>
          <cell r="AI1819">
            <v>10</v>
          </cell>
          <cell r="AJ1819" t="str">
            <v>V</v>
          </cell>
          <cell r="AK1819" t="str">
            <v>V</v>
          </cell>
          <cell r="AL1819">
            <v>2</v>
          </cell>
          <cell r="AM1819" t="str">
            <v>importDirect</v>
          </cell>
          <cell r="AQ1819">
            <v>0</v>
          </cell>
          <cell r="AS1819">
            <v>0</v>
          </cell>
          <cell r="AT1819">
            <v>0</v>
          </cell>
          <cell r="AU1819">
            <v>16</v>
          </cell>
          <cell r="AW1819" t="str">
            <v>Ingen kjent effekt</v>
          </cell>
          <cell r="AX1819" t="str">
            <v>Ingen kjent effekt</v>
          </cell>
          <cell r="BC1819" t="str">
            <v>Ingen kjent effekt</v>
          </cell>
          <cell r="BD1819" t="str">
            <v>Ingen kjent effekt</v>
          </cell>
          <cell r="BE1819" t="str">
            <v>no</v>
          </cell>
          <cell r="BF1819" t="str">
            <v>no</v>
          </cell>
          <cell r="BK1819" t="str">
            <v>temperate_boreal:Asia|temperate_nemoral:Asia</v>
          </cell>
          <cell r="BM1819" t="str">
            <v>temperate_boreal:Asia|temperate_nemoral:Asia</v>
          </cell>
          <cell r="BO1819">
            <v>1</v>
          </cell>
          <cell r="BR1819" t="str">
            <v>RedListCategoryLevel</v>
          </cell>
          <cell r="BT1819">
            <v>1</v>
          </cell>
          <cell r="BW1819" t="str">
            <v>SpreadYearlyLiteratureData</v>
          </cell>
          <cell r="BX1819">
            <v>45</v>
          </cell>
          <cell r="BY1819">
            <v>1</v>
          </cell>
          <cell r="CC1819">
            <v>1</v>
          </cell>
          <cell r="CH1819">
            <v>1</v>
          </cell>
          <cell r="CM1819">
            <v>1</v>
          </cell>
          <cell r="CQ1819">
            <v>1</v>
          </cell>
          <cell r="CU1819">
            <v>2</v>
          </cell>
          <cell r="CW1819" t="str">
            <v>X</v>
          </cell>
          <cell r="CX1819">
            <v>1</v>
          </cell>
          <cell r="CY1819">
            <v>1</v>
          </cell>
          <cell r="DB1819">
            <v>0</v>
          </cell>
          <cell r="DC1819" t="str">
            <v>Sibirkorgpil &lt;i&gt;Salix schwerinii&lt;/i&gt; (det norske navnet foreslås hos Elven &amp; Fremstad under forb.) er en storvokst busk fra Øst-Sibir, Russisk fjerne østen, Mongolia, Nord-Kina og Japan. Den er en geografisk vikar til den mer vestlige korgpil &lt;i&gt;S. viminalis&lt;/i&gt; som den er svært lik. Vi mistenker at en del av det materialet som er navnsatt som korgpil i herbarier og i observasjoner, kan høre til sibirkorgpil, og at arten dermed allerede er i norsk natur.</v>
          </cell>
          <cell r="DD1819" t="str">
            <v>Arten er ikke påvist i norsk natur ennå, og er svært sjelden i dyrkning, så langt vi vet. Vi kjenner bare til plantninger i botaniske hager: i Oslo (Tøyen), ST Trondheim (Ringve) og Fi Sør-Varanger (Svanhovd).</v>
          </cell>
          <cell r="DE1819" t="str">
            <v>Arten er innført som hage- og produksjonsplante. Den har mulighet for seksuell formering og frøspredning dersom begge kjønn dyrkes sammen. Ellers antas spredningen å ville være med avbrukne eller avskårne kvister.</v>
          </cell>
          <cell r="DF1819" t="str">
            <v>Invasjonspotensialet er foreløpig lite: både median levetid og ekspansjonshastighet skårer på laveste nivå basert på det framtidige forekomstarealet.</v>
          </cell>
          <cell r="DG1819" t="str">
            <v>Vi ar angitt en liten økologisk effekt knyttet til muligheten for samme hybridiseringsmønster som korgpil. I så fall kan den danne delvis fertile hybrider med selje &lt;i&gt;Salix caprea&lt;/i&gt;, med risiko for noe introgresjon. Vi har satt usikkerhet til ingen effekt fordi vi ennå ikke vet om slik introgressiv hybridisering vil finne sted. Dersom hannbusker av sibirkorgpil dyrkes, kan den også ha en distanseeffekt ved pollenspredning.</v>
          </cell>
          <cell r="DH1819" t="str">
            <v>Sibirkorgpil vurderes til låg økologisk risiko, med usikkerhet til ingen kjent risiko, og utelukkende på grunn av hybridiseringsmuligheter med selje. Arten ble ikke vurdert i forrige runde i 2012.</v>
          </cell>
          <cell r="DI1819">
            <v>1</v>
          </cell>
        </row>
        <row r="1820">
          <cell r="B1820" t="str">
            <v>Linaria pinifolia</v>
          </cell>
          <cell r="C1820" t="str">
            <v>(Poir.) Munz</v>
          </cell>
          <cell r="E1820">
            <v>85624</v>
          </cell>
          <cell r="F1820">
            <v>128745</v>
          </cell>
          <cell r="G1820" t="str">
            <v>ExpertGroups/Karplanter/N</v>
          </cell>
          <cell r="H1820" t="str">
            <v>Karplanter</v>
          </cell>
          <cell r="I1820" t="str">
            <v>Karplanter</v>
          </cell>
          <cell r="J1820" t="str">
            <v>DoorKnocker</v>
          </cell>
          <cell r="K1820" t="str">
            <v>doRiskAssessment</v>
          </cell>
          <cell r="N1820">
            <v>1</v>
          </cell>
          <cell r="Q1820">
            <v>1</v>
          </cell>
          <cell r="T1820" t="str">
            <v>NK</v>
          </cell>
          <cell r="U1820">
            <v>1</v>
          </cell>
          <cell r="V1820" t="str">
            <v>1,1</v>
          </cell>
          <cell r="AA1820">
            <v>1920</v>
          </cell>
          <cell r="AB1820" t="str">
            <v>terrestrial</v>
          </cell>
          <cell r="AD1820" t="str">
            <v>unknown</v>
          </cell>
          <cell r="AE1820" t="str">
            <v>yes</v>
          </cell>
          <cell r="AF1820" t="str">
            <v>unknown</v>
          </cell>
          <cell r="AI1820">
            <v>3</v>
          </cell>
          <cell r="AJ1820" t="str">
            <v>V</v>
          </cell>
          <cell r="AL1820">
            <v>1</v>
          </cell>
          <cell r="AM1820" t="str">
            <v>importDirect</v>
          </cell>
          <cell r="AN1820">
            <v>1</v>
          </cell>
          <cell r="AO1820" t="str">
            <v>introductionEscaped</v>
          </cell>
          <cell r="AQ1820">
            <v>0</v>
          </cell>
          <cell r="AS1820">
            <v>0</v>
          </cell>
          <cell r="AT1820">
            <v>0</v>
          </cell>
          <cell r="AU1820">
            <v>8</v>
          </cell>
          <cell r="AW1820" t="str">
            <v>Ingen kjent effekt</v>
          </cell>
          <cell r="AX1820" t="str">
            <v>Ingen kjent effekt</v>
          </cell>
          <cell r="BC1820" t="str">
            <v>Ingen kjent effekt</v>
          </cell>
          <cell r="BD1820" t="str">
            <v>Ingen kjent effekt</v>
          </cell>
          <cell r="BE1820" t="str">
            <v>no</v>
          </cell>
          <cell r="BF1820" t="str">
            <v>no</v>
          </cell>
          <cell r="BG1820" t="str">
            <v>V</v>
          </cell>
          <cell r="BK1820" t="str">
            <v>subtropic_mediterranean:Africa</v>
          </cell>
          <cell r="BM1820" t="str">
            <v>temperate_nemoral:NorthAndCentralAmerica|subtropic_mediterranean:Africa,NorthAndCentralAmerica</v>
          </cell>
          <cell r="BO1820">
            <v>1</v>
          </cell>
          <cell r="BR1820" t="str">
            <v>RedListCategoryLevel</v>
          </cell>
          <cell r="BT1820">
            <v>1</v>
          </cell>
          <cell r="BW1820" t="str">
            <v>SpreadYearlyLiteratureData</v>
          </cell>
          <cell r="BX1820">
            <v>32</v>
          </cell>
          <cell r="BY1820">
            <v>1</v>
          </cell>
          <cell r="CC1820">
            <v>1</v>
          </cell>
          <cell r="CH1820">
            <v>1</v>
          </cell>
          <cell r="CM1820">
            <v>1</v>
          </cell>
          <cell r="CQ1820">
            <v>1</v>
          </cell>
          <cell r="CU1820">
            <v>1</v>
          </cell>
          <cell r="CX1820">
            <v>0</v>
          </cell>
          <cell r="CY1820">
            <v>1</v>
          </cell>
          <cell r="DB1820">
            <v>0</v>
          </cell>
          <cell r="DC1820" t="str">
            <v>Torskemunn-arten &lt;i&gt;Linaria pinifolia&lt;/i&gt; er en flerårig urt med frøformering, men trolig også med klonal vekst. Den stammer fra Nord-Afrika. Den er bare angitt fra ett sted i Norge: Ho Kvam: Strandebarm, Tangerås-os, i hagen til Torkel Lillefosse i 1920, men der han angir den som "forvildet i haven de siste år". Arten er registrert som etablert fremmed art i California, men også sør i Alaska, i en klimasone som tilsvarer Sørvestlandet (Anchorage-området). Vi vurderer den derfor som en dørstokk-art som har evne til formering i Norge, dersom den innføres igjen.</v>
          </cell>
          <cell r="DD1820" t="str">
            <v>Arten er bare kjent fra hage i Ho Kvam i 1920, men der med formering.</v>
          </cell>
          <cell r="DE1820" t="str">
            <v>Arten er trolig kommet inn som hageplante, men kan komme inn på andre måter (med frø eller transportmidler).</v>
          </cell>
          <cell r="DF1820" t="str">
            <v>Invasjonspotensialet er lite, uten kjent norsk forekomst eller ekspansjon. Arten har et lite potensial for etablering og spredning, med nokså liten sjanse for ny innførsel.</v>
          </cell>
          <cell r="DG1820" t="str">
            <v>Ingen antatt negativ økologisk effekt er knyttet til arten i Norge.</v>
          </cell>
          <cell r="DH1820" t="str">
            <v>&lt;i&gt;Linaria pinifolia&lt;/i&gt; vurderes som dørstokkart og til ingen kjent økologisk risiko. Arten kan kanskje etablere seg i Norge, men vil neppe få noen større økologiske virkninger de kommende tiår.</v>
          </cell>
          <cell r="DI1820">
            <v>0</v>
          </cell>
        </row>
        <row r="1821">
          <cell r="B1821" t="str">
            <v>Lonicera fragrantissima</v>
          </cell>
          <cell r="C1821" t="str">
            <v>Lindl. &amp; J.Paxton</v>
          </cell>
          <cell r="E1821">
            <v>129931</v>
          </cell>
          <cell r="F1821">
            <v>169090</v>
          </cell>
          <cell r="G1821" t="str">
            <v>ExpertGroups/Karplanter/N</v>
          </cell>
          <cell r="H1821" t="str">
            <v>Karplanter</v>
          </cell>
          <cell r="I1821" t="str">
            <v>Karplanter</v>
          </cell>
          <cell r="J1821" t="str">
            <v>DoorKnocker</v>
          </cell>
          <cell r="K1821" t="str">
            <v>doRiskAssessment</v>
          </cell>
          <cell r="N1821">
            <v>1</v>
          </cell>
          <cell r="Q1821">
            <v>1</v>
          </cell>
          <cell r="T1821" t="str">
            <v>NK</v>
          </cell>
          <cell r="U1821">
            <v>1</v>
          </cell>
          <cell r="V1821" t="str">
            <v>1,1</v>
          </cell>
          <cell r="AA1821">
            <v>2016</v>
          </cell>
          <cell r="AB1821" t="str">
            <v>terrestrial</v>
          </cell>
          <cell r="AD1821" t="str">
            <v>unknown</v>
          </cell>
          <cell r="AE1821" t="str">
            <v>no</v>
          </cell>
          <cell r="AF1821" t="str">
            <v>unknown</v>
          </cell>
          <cell r="AI1821">
            <v>15</v>
          </cell>
          <cell r="AJ1821" t="str">
            <v>V</v>
          </cell>
          <cell r="AL1821">
            <v>1</v>
          </cell>
          <cell r="AM1821" t="str">
            <v>importDirect</v>
          </cell>
          <cell r="AN1821">
            <v>2</v>
          </cell>
          <cell r="AO1821" t="str">
            <v>introductionEscaped</v>
          </cell>
          <cell r="AQ1821">
            <v>0</v>
          </cell>
          <cell r="AS1821">
            <v>0</v>
          </cell>
          <cell r="AT1821">
            <v>0</v>
          </cell>
          <cell r="AU1821">
            <v>8</v>
          </cell>
          <cell r="AW1821" t="str">
            <v>Ingen kjent effekt</v>
          </cell>
          <cell r="AX1821" t="str">
            <v>Ingen kjent effekt</v>
          </cell>
          <cell r="BC1821" t="str">
            <v>Ingen kjent effekt</v>
          </cell>
          <cell r="BD1821" t="str">
            <v>Ingen kjent effekt</v>
          </cell>
          <cell r="BE1821" t="str">
            <v>no</v>
          </cell>
          <cell r="BF1821" t="str">
            <v>no</v>
          </cell>
          <cell r="BG1821" t="str">
            <v>V</v>
          </cell>
          <cell r="BK1821" t="str">
            <v>temperate_nemoral:Asia</v>
          </cell>
          <cell r="BM1821" t="str">
            <v>temperate_nemoral:Europe,Asia,Oceania,NorthAndCentralAmerica|subtropic_unspecified:NorthAndCentralAmerica|subtropic_mediterranean:Europe,Oceania</v>
          </cell>
          <cell r="BO1821">
            <v>1</v>
          </cell>
          <cell r="BR1821" t="str">
            <v>RedListCategoryLevel</v>
          </cell>
          <cell r="BT1821">
            <v>1</v>
          </cell>
          <cell r="BW1821" t="str">
            <v>SpreadYearlyLiteratureData</v>
          </cell>
          <cell r="BX1821">
            <v>32</v>
          </cell>
          <cell r="BY1821">
            <v>1</v>
          </cell>
          <cell r="CB1821" t="str">
            <v>T43</v>
          </cell>
          <cell r="CC1821">
            <v>1</v>
          </cell>
          <cell r="CH1821">
            <v>1</v>
          </cell>
          <cell r="CM1821">
            <v>1</v>
          </cell>
          <cell r="CQ1821">
            <v>1</v>
          </cell>
          <cell r="CU1821">
            <v>1</v>
          </cell>
          <cell r="CX1821">
            <v>0</v>
          </cell>
          <cell r="CY1821">
            <v>1</v>
          </cell>
          <cell r="DB1821">
            <v>0</v>
          </cell>
          <cell r="DC1821" t="str">
            <v>Leddvedarten &lt;i&gt;Lonicera fragrantissima&lt;/i&gt; er en flerårig busk som kommer fra Kina. Den frøreproduserer seksuelt og setter saftige bærfrukter som kan spres med fugl. Det er uklart om det ene funnet, på en gravlund i MR Ålesund, i Norge skyldes utkast eller forvilling. Arten vurderes derfor som en dørstokk-art, under tvil. Vi kunne også sagt at arten faller utenfor definisjonen eller avgrensningen fordi den trolig er for varmekrevende til å reprodusere i Norge, eller at den er etablert dersom forvillingen skyldes frøreproduksjon. Så lenge som funnet kan skyldes forvilling, velger vi å inkludere den.</v>
          </cell>
          <cell r="DD1821" t="str">
            <v>Det finnes bare ett registrert belegg av arten, fra MR Ålesund: Hatleholen gravlund fra 2016. Det er angitt at materialet enten er utkast eller naturalisert. Arten kan være ute i norsk natur, men det er heller ikke sikkert at den har reprodusert dersom materialet representerer utkast.</v>
          </cell>
          <cell r="DE1821" t="str">
            <v>Det er uklart om dette ene funnet skyldes utkast eller forvilling. Hvis den er forvillet, er det trolig fra fuglespredte frukter fra en dyrket plante.</v>
          </cell>
          <cell r="DF1821" t="str">
            <v>Invasjonspotensialet er lite, med kort median levetid (kanskje &amp;#233:n forekomst) og ingen ekspansjon.</v>
          </cell>
          <cell r="DG1821" t="str">
            <v>Det er ingen kjente negative økologiske effekter knyttet til denne arten. Arten angis imidlertid som "invasiv" i sørøstlige USA hvor den danner et tett kratt som kan begrense veksten hos hjemlige arter og hindrer etablering av frøplanter av trær. Overføringsverdien til våre forhold er trolig svært begrenset.</v>
          </cell>
          <cell r="DH1821" t="str">
            <v>Dørstokk-arten &lt;i&gt;Lonicera fragrantissima&lt;/i&gt; vurderes til ingen kjent risiko i norsk natur på grunn av kombinasjonen mellom et lavt/fraværende invasjonspotensial og ingen kjente negative økologiske effekter hos oss.</v>
          </cell>
          <cell r="DI1821">
            <v>1</v>
          </cell>
        </row>
        <row r="1822">
          <cell r="B1822" t="str">
            <v>Lysichiton camtschatcensis</v>
          </cell>
          <cell r="C1822" t="str">
            <v>(L.) Schott</v>
          </cell>
          <cell r="D1822" t="str">
            <v>hvit skunkkala</v>
          </cell>
          <cell r="E1822">
            <v>78286</v>
          </cell>
          <cell r="F1822">
            <v>120044</v>
          </cell>
          <cell r="G1822" t="str">
            <v>ExpertGroups/Karplanter/N</v>
          </cell>
          <cell r="H1822" t="str">
            <v>Karplanter</v>
          </cell>
          <cell r="I1822" t="str">
            <v>Karplanter</v>
          </cell>
          <cell r="J1822" t="str">
            <v>DoorKnocker</v>
          </cell>
          <cell r="K1822" t="str">
            <v>doRiskAssessment</v>
          </cell>
          <cell r="N1822">
            <v>1</v>
          </cell>
          <cell r="Q1822">
            <v>2</v>
          </cell>
          <cell r="T1822" t="str">
            <v>LO</v>
          </cell>
          <cell r="U1822">
            <v>2</v>
          </cell>
          <cell r="V1822" t="str">
            <v>1,2E</v>
          </cell>
          <cell r="AB1822" t="str">
            <v>terrestrial</v>
          </cell>
          <cell r="AD1822" t="str">
            <v>unknown</v>
          </cell>
          <cell r="AE1822" t="str">
            <v>no</v>
          </cell>
          <cell r="AF1822" t="str">
            <v>unknown</v>
          </cell>
          <cell r="AI1822">
            <v>10</v>
          </cell>
          <cell r="AJ1822" t="str">
            <v>V</v>
          </cell>
          <cell r="AL1822">
            <v>1</v>
          </cell>
          <cell r="AM1822" t="str">
            <v>importDirect</v>
          </cell>
          <cell r="AN1822">
            <v>1</v>
          </cell>
          <cell r="AO1822" t="str">
            <v>introductionEscaped</v>
          </cell>
          <cell r="AQ1822">
            <v>0</v>
          </cell>
          <cell r="AS1822">
            <v>0</v>
          </cell>
          <cell r="AT1822">
            <v>0</v>
          </cell>
          <cell r="AU1822">
            <v>8</v>
          </cell>
          <cell r="AW1822" t="str">
            <v>Ingen kjent effekt</v>
          </cell>
          <cell r="AX1822" t="str">
            <v>Ingen kjent effekt</v>
          </cell>
          <cell r="BC1822" t="str">
            <v>Ingen kjent effekt</v>
          </cell>
          <cell r="BD1822" t="str">
            <v>Ingen kjent effekt</v>
          </cell>
          <cell r="BE1822" t="str">
            <v>no</v>
          </cell>
          <cell r="BF1822" t="str">
            <v>no</v>
          </cell>
          <cell r="BG1822" t="str">
            <v>V</v>
          </cell>
          <cell r="BK1822" t="str">
            <v>temperate_boreal:Asia|temperate_nemoral:Asia</v>
          </cell>
          <cell r="BM1822" t="str">
            <v>temperate_boreal:Asia|temperate_nemoral:Europe,Asia</v>
          </cell>
          <cell r="BO1822">
            <v>1</v>
          </cell>
          <cell r="BR1822" t="str">
            <v>RedListCategoryLevel</v>
          </cell>
          <cell r="BT1822">
            <v>1</v>
          </cell>
          <cell r="BW1822" t="str">
            <v>SpreadYearlyLiteratureData</v>
          </cell>
          <cell r="BX1822">
            <v>32</v>
          </cell>
          <cell r="BY1822">
            <v>1</v>
          </cell>
          <cell r="CB1822" t="str">
            <v>V2,V8,V10,V13,T30,T18</v>
          </cell>
          <cell r="CC1822">
            <v>1</v>
          </cell>
          <cell r="CH1822">
            <v>2</v>
          </cell>
          <cell r="CL1822" t="str">
            <v>T30,T18,V2,V8</v>
          </cell>
          <cell r="CM1822">
            <v>1</v>
          </cell>
          <cell r="CQ1822">
            <v>1</v>
          </cell>
          <cell r="CU1822">
            <v>1</v>
          </cell>
          <cell r="CX1822">
            <v>0</v>
          </cell>
          <cell r="CY1822">
            <v>1</v>
          </cell>
          <cell r="DB1822">
            <v>0</v>
          </cell>
          <cell r="DC1822" t="str">
            <v>Kvit skunkkala &lt;i&gt;Lysichiton camtschatcensis&lt;/i&gt; er en storvokst, flerårig sump- og vassplante fra Stillehavsområdene i Nordøst-Asia (nordre Japan til Kamtchatka). Arten har saftige frukter som spres med fugl. Den er ikke funnet i norsk natur, og knapt dyrket i Norge foreløpig, men forventes å bli dyrket og å spre seg. Den er registrert forvillet på De britiske øyer, i Tyskland, Danmark og Vest-Sverige. Vi betrakter den derfor som en dørstokk-art som kan etablere seg i våtmark av litt næringsrik type (sump, grunt vatn, svært fuktig eng).</v>
          </cell>
          <cell r="DD1822" t="str">
            <v>Arten er foreløpig ikke kjent fra Norge.</v>
          </cell>
          <cell r="DE1822" t="str">
            <v>Arten vil bli eller er innført som hageplante. Den vil trolig spre seg ut fra hager ved utkast eller ved fuglespredning av frukter.</v>
          </cell>
          <cell r="DF1822" t="str">
            <v>Invasjonspotensialet er foreløpig lite, uten kjent forekomst. Vi kjenner ikke til at arten er i sterk spredning i noe land.</v>
          </cell>
          <cell r="DG1822" t="str">
            <v>Den økologiske effekten vil trolig være liten sjøl om arten etablerer seg i norsk natur. Arten er ekspansiv og tar stor plass. Den vil kunne etablere seg i flommark og sumpmark og vil, dersom den får fotfeste, kunne fortrenge enkelte delpopulasjoner av stedegne arter.</v>
          </cell>
          <cell r="DH1822" t="str">
            <v>&lt;p&gt;Kvit skunkkala vurderes som dørstokkart og til låg økologisk risiko. Arten, som stammer fra Stillehavsområdet i Nordøst-Asia, dyrkes muligens allerede i Norge og har samme potensial til å forvilles som skunkkala &lt;em&gt;L. americanus &lt;/em&gt;fra Stillehavsområdet i vestlige Nord-Amerika, en art vi allerede har i norsk natur. Vi vurderer at arten kan etablere seg i grunt vatn, flommark og sumpskog, men vi antar at den neppe blir svært ekspansiv og trolig bare vil gjøre liten skade i rimelig framtid.&lt;/p&gt;</v>
          </cell>
          <cell r="DI1822">
            <v>0</v>
          </cell>
        </row>
        <row r="1823">
          <cell r="B1823" t="str">
            <v>Origanum vulgare prismaticum</v>
          </cell>
          <cell r="C1823" t="str">
            <v>Gaudin</v>
          </cell>
          <cell r="D1823" t="str">
            <v>gresk bergmynte</v>
          </cell>
          <cell r="E1823">
            <v>134901</v>
          </cell>
          <cell r="F1823">
            <v>143665</v>
          </cell>
          <cell r="G1823" t="str">
            <v>ExpertGroups/Karplanter/N</v>
          </cell>
          <cell r="H1823" t="str">
            <v>Karplanter</v>
          </cell>
          <cell r="I1823" t="str">
            <v>Karplanter</v>
          </cell>
          <cell r="J1823" t="str">
            <v>DoorKnocker</v>
          </cell>
          <cell r="K1823" t="str">
            <v>doRiskAssessment</v>
          </cell>
          <cell r="N1823">
            <v>1</v>
          </cell>
          <cell r="Q1823">
            <v>1</v>
          </cell>
          <cell r="T1823" t="str">
            <v>NK</v>
          </cell>
          <cell r="U1823">
            <v>1</v>
          </cell>
          <cell r="V1823" t="str">
            <v>1,1</v>
          </cell>
          <cell r="AA1823">
            <v>2001</v>
          </cell>
          <cell r="AB1823" t="str">
            <v>terrestrial</v>
          </cell>
          <cell r="AD1823" t="str">
            <v>unknown</v>
          </cell>
          <cell r="AE1823" t="str">
            <v>no</v>
          </cell>
          <cell r="AF1823" t="str">
            <v>unknown</v>
          </cell>
          <cell r="AI1823">
            <v>5</v>
          </cell>
          <cell r="AJ1823" t="str">
            <v>V</v>
          </cell>
          <cell r="AL1823">
            <v>1</v>
          </cell>
          <cell r="AM1823" t="str">
            <v>importDirect</v>
          </cell>
          <cell r="AN1823">
            <v>1</v>
          </cell>
          <cell r="AO1823" t="str">
            <v>introductionEscaped</v>
          </cell>
          <cell r="AQ1823">
            <v>0</v>
          </cell>
          <cell r="AS1823">
            <v>0</v>
          </cell>
          <cell r="AT1823">
            <v>0</v>
          </cell>
          <cell r="AU1823">
            <v>12</v>
          </cell>
          <cell r="AW1823" t="str">
            <v>Ingen kjent effekt</v>
          </cell>
          <cell r="AX1823" t="str">
            <v>Ingen kjent effekt</v>
          </cell>
          <cell r="BC1823" t="str">
            <v>Ingen kjent effekt</v>
          </cell>
          <cell r="BD1823" t="str">
            <v>Ingen kjent effekt</v>
          </cell>
          <cell r="BE1823" t="str">
            <v>no</v>
          </cell>
          <cell r="BF1823" t="str">
            <v>no</v>
          </cell>
          <cell r="BG1823" t="str">
            <v>V</v>
          </cell>
          <cell r="BK1823" t="str">
            <v>subtropic_mediterranean:Europe,Asia,Africa</v>
          </cell>
          <cell r="BM1823" t="str">
            <v>temperate_nemoral:Europe,Asia|subtropic_mediterranean:Europe,Asia,Africa</v>
          </cell>
          <cell r="BO1823">
            <v>1</v>
          </cell>
          <cell r="BR1823" t="str">
            <v>RedListCategoryLevel</v>
          </cell>
          <cell r="BT1823">
            <v>1</v>
          </cell>
          <cell r="BW1823" t="str">
            <v>SpreadYearlyLiteratureData</v>
          </cell>
          <cell r="BX1823">
            <v>39</v>
          </cell>
          <cell r="BY1823">
            <v>1</v>
          </cell>
          <cell r="CB1823" t="str">
            <v>T37-C-3,T35</v>
          </cell>
          <cell r="CC1823">
            <v>1</v>
          </cell>
          <cell r="CH1823">
            <v>1</v>
          </cell>
          <cell r="CM1823">
            <v>1</v>
          </cell>
          <cell r="CQ1823">
            <v>1</v>
          </cell>
          <cell r="CU1823">
            <v>1</v>
          </cell>
          <cell r="CX1823">
            <v>0</v>
          </cell>
          <cell r="CY1823">
            <v>1</v>
          </cell>
          <cell r="DB1823">
            <v>0</v>
          </cell>
          <cell r="DC1823" t="str">
            <v>Gresk bergmynte &lt;em&gt;Origanum vulgare &lt;/em&gt;subsp. &lt;em&gt;prismaticum&lt;/em&gt; er en flerårig krydderurt. Arten reproduserer med frø, men kan kanskje være for varmekrevende til å reprodusere og danne bestand i Norge. Arten kommer opprinnelig fra Sør-Europa og Middelhavsområdet (S-Europa, N-Afrika, V-Asia).</v>
          </cell>
          <cell r="DD1823" t="str">
            <v>Planten er funnet en rekke ganger siden 2001. Den dukker opp på deponier for organisk avfall, ved gartnerier, og på skrotemark. Mulig frøreproduksjon er observert noen steder, bl.a. på Lindum avfallsdeponi i Bu Drammen de siste årene, men vi har ikke akseptert noen bestand i norsk natur foreløpig.</v>
          </cell>
          <cell r="DE1823" t="str">
            <v>Gresk bergmynte selges i stort omfang som levende plante i matvareforretninger: det er den som går under navnet oregano. Overskuddsmateriale dumpes på offentlige eller private (ulovlige) deponier.</v>
          </cell>
          <cell r="DF1823" t="str">
            <v>Planten har nesten ikke potensial for invasjon i landet.</v>
          </cell>
          <cell r="DG1823" t="str">
            <v>Planten har ingen kjent økologisk effekt.</v>
          </cell>
          <cell r="DH1823" t="str">
            <v>Gresk bergmynte har ingen kjent økologisk risiko. Vi kategoriserer den som en dørstokk&amp;#39:art&amp;#39:.</v>
          </cell>
          <cell r="DI1823">
            <v>0</v>
          </cell>
        </row>
        <row r="1824">
          <cell r="B1824" t="str">
            <v>Carex muskingumensis</v>
          </cell>
          <cell r="C1824" t="str">
            <v>Schwein.</v>
          </cell>
          <cell r="E1824">
            <v>140807</v>
          </cell>
          <cell r="F1824">
            <v>169998</v>
          </cell>
          <cell r="G1824" t="str">
            <v>ExpertGroups/Karplanter/N</v>
          </cell>
          <cell r="H1824" t="str">
            <v>Karplanter</v>
          </cell>
          <cell r="I1824" t="str">
            <v>Karplanter</v>
          </cell>
          <cell r="J1824" t="str">
            <v>DoorKnocker</v>
          </cell>
          <cell r="K1824" t="str">
            <v>doRiskAssessment</v>
          </cell>
          <cell r="N1824">
            <v>1</v>
          </cell>
          <cell r="Q1824">
            <v>1</v>
          </cell>
          <cell r="T1824" t="str">
            <v>NK</v>
          </cell>
          <cell r="U1824">
            <v>1</v>
          </cell>
          <cell r="V1824" t="str">
            <v>1,1</v>
          </cell>
          <cell r="AA1824">
            <v>2014</v>
          </cell>
          <cell r="AB1824" t="str">
            <v>terrestrial</v>
          </cell>
          <cell r="AD1824" t="str">
            <v>other</v>
          </cell>
          <cell r="AE1824" t="str">
            <v>no</v>
          </cell>
          <cell r="AF1824" t="str">
            <v>unknown</v>
          </cell>
          <cell r="AI1824">
            <v>10</v>
          </cell>
          <cell r="AJ1824" t="str">
            <v>V</v>
          </cell>
          <cell r="AL1824">
            <v>1</v>
          </cell>
          <cell r="AM1824" t="str">
            <v>importDirect</v>
          </cell>
          <cell r="AQ1824">
            <v>0</v>
          </cell>
          <cell r="AS1824">
            <v>0</v>
          </cell>
          <cell r="AT1824">
            <v>0</v>
          </cell>
          <cell r="AU1824">
            <v>8</v>
          </cell>
          <cell r="AW1824" t="str">
            <v>Ingen kjent effekt</v>
          </cell>
          <cell r="AX1824" t="str">
            <v>Ingen kjent effekt</v>
          </cell>
          <cell r="BC1824" t="str">
            <v>Ingen kjent effekt</v>
          </cell>
          <cell r="BD1824" t="str">
            <v>Ingen kjent effekt</v>
          </cell>
          <cell r="BE1824" t="str">
            <v>no</v>
          </cell>
          <cell r="BF1824" t="str">
            <v>no</v>
          </cell>
          <cell r="BK1824" t="str">
            <v>temperate_nemoral:NorthAndCentralAmerica</v>
          </cell>
          <cell r="BM1824" t="str">
            <v>temperate_nemoral:NorthAndCentralAmerica</v>
          </cell>
          <cell r="BO1824">
            <v>1</v>
          </cell>
          <cell r="BR1824" t="str">
            <v>RedListCategoryLevel</v>
          </cell>
          <cell r="BT1824">
            <v>1</v>
          </cell>
          <cell r="BW1824" t="str">
            <v>SpreadYearlyLiteratureData</v>
          </cell>
          <cell r="BX1824">
            <v>32</v>
          </cell>
          <cell r="BY1824">
            <v>1</v>
          </cell>
          <cell r="CB1824" t="str">
            <v>T43</v>
          </cell>
          <cell r="CC1824">
            <v>1</v>
          </cell>
          <cell r="CH1824">
            <v>1</v>
          </cell>
          <cell r="CM1824">
            <v>1</v>
          </cell>
          <cell r="CQ1824">
            <v>1</v>
          </cell>
          <cell r="CU1824">
            <v>1</v>
          </cell>
          <cell r="CX1824">
            <v>0</v>
          </cell>
          <cell r="CY1824">
            <v>1</v>
          </cell>
          <cell r="DB1824">
            <v>0</v>
          </cell>
          <cell r="DC1824" t="str">
            <v>Starr-arten &lt;i&gt;Carex muskingumensis&lt;/i&gt; fra Nord-Amerika er en flerårig urt med frøreproduksjon og noe klonal vekst med jordstengler. Den dyrkes litt i hager i senere tid og er kjent å formere seg med frø (Ak Ås: produksjonsareal på NMBU, Per Anker Pedersen, pers.komm.).</v>
          </cell>
          <cell r="DD1824" t="str">
            <v>Arten er bare funnet med frøspredning i hageanlegg ved NMBU i Ak Ås. En dyrket bestand ved Hammerdammen i Bu Drammen begynner også å utvide seg, men kanskje bare klonalt.</v>
          </cell>
          <cell r="DE1824" t="str">
            <v>Arten er innført som hageplante, og uten noen viderespredning foreløpig.</v>
          </cell>
          <cell r="DF1824" t="str">
            <v>Invasjonspotensialet er lite. Det er ingen etablert forekomst i norsk natur foreløpig og ingen ekspansjon.</v>
          </cell>
          <cell r="DG1824" t="str">
            <v>Ingen kjent negativ økologisk effekt er knyttet til arten.</v>
          </cell>
          <cell r="DH1824" t="str">
            <v>&lt;i&gt;Carex muskingumensis&lt;/i&gt; kategoriseres som en dørstokkart og vurderes til ingen kjent økologisk risiko. Arten er foreløpig bare funnet med frøformering på produksjonsarealer (hager, parker). Den blomstrer meget sent i sesongen og har liten mulighet for å bli noen trussel i norsk natur.</v>
          </cell>
          <cell r="DI1824">
            <v>0</v>
          </cell>
        </row>
        <row r="1825">
          <cell r="B1825" t="str">
            <v>Pterocarya rhoifolia</v>
          </cell>
          <cell r="C1825" t="str">
            <v>Siebold &amp; Zucc.</v>
          </cell>
          <cell r="D1825" t="str">
            <v>japansk vingenøtt</v>
          </cell>
          <cell r="E1825">
            <v>105277</v>
          </cell>
          <cell r="F1825">
            <v>145624</v>
          </cell>
          <cell r="G1825" t="str">
            <v>ExpertGroups/Karplanter/N</v>
          </cell>
          <cell r="H1825" t="str">
            <v>Karplanter</v>
          </cell>
          <cell r="I1825" t="str">
            <v>Karplanter</v>
          </cell>
          <cell r="J1825" t="str">
            <v>DoorKnocker</v>
          </cell>
          <cell r="K1825" t="str">
            <v>doRiskAssessment</v>
          </cell>
          <cell r="N1825">
            <v>1</v>
          </cell>
          <cell r="Q1825">
            <v>1</v>
          </cell>
          <cell r="T1825" t="str">
            <v>NK</v>
          </cell>
          <cell r="U1825">
            <v>1</v>
          </cell>
          <cell r="V1825" t="str">
            <v>1,1</v>
          </cell>
          <cell r="AA1825" t="str">
            <v>før 2017</v>
          </cell>
          <cell r="AB1825" t="str">
            <v>terrestrial</v>
          </cell>
          <cell r="AD1825" t="str">
            <v>unknown</v>
          </cell>
          <cell r="AE1825" t="str">
            <v>no</v>
          </cell>
          <cell r="AF1825" t="str">
            <v>unknown</v>
          </cell>
          <cell r="AI1825">
            <v>30</v>
          </cell>
          <cell r="AJ1825" t="str">
            <v>V</v>
          </cell>
          <cell r="AL1825">
            <v>1</v>
          </cell>
          <cell r="AM1825" t="str">
            <v>importDirect</v>
          </cell>
          <cell r="AQ1825">
            <v>0</v>
          </cell>
          <cell r="AS1825">
            <v>0</v>
          </cell>
          <cell r="AT1825">
            <v>0</v>
          </cell>
          <cell r="AU1825">
            <v>8</v>
          </cell>
          <cell r="AW1825" t="str">
            <v>Ingen kjent effekt</v>
          </cell>
          <cell r="AX1825" t="str">
            <v>Ingen kjent effekt</v>
          </cell>
          <cell r="BC1825" t="str">
            <v>Ingen kjent effekt</v>
          </cell>
          <cell r="BD1825" t="str">
            <v>Ingen kjent effekt</v>
          </cell>
          <cell r="BE1825" t="str">
            <v>no</v>
          </cell>
          <cell r="BF1825" t="str">
            <v>no</v>
          </cell>
          <cell r="BG1825" t="str">
            <v>V</v>
          </cell>
          <cell r="BK1825" t="str">
            <v>temperate_nemoral:Asia</v>
          </cell>
          <cell r="BM1825" t="str">
            <v>temperate_nemoral:Asia</v>
          </cell>
          <cell r="BO1825">
            <v>1</v>
          </cell>
          <cell r="BR1825" t="str">
            <v>RedListCategoryLevel</v>
          </cell>
          <cell r="BT1825">
            <v>1</v>
          </cell>
          <cell r="BW1825" t="str">
            <v>SpreadYearlyLiteratureData</v>
          </cell>
          <cell r="BX1825">
            <v>32</v>
          </cell>
          <cell r="BY1825">
            <v>1</v>
          </cell>
          <cell r="CC1825">
            <v>1</v>
          </cell>
          <cell r="CH1825">
            <v>1</v>
          </cell>
          <cell r="CM1825">
            <v>1</v>
          </cell>
          <cell r="CQ1825">
            <v>1</v>
          </cell>
          <cell r="CU1825">
            <v>1</v>
          </cell>
          <cell r="CX1825">
            <v>0</v>
          </cell>
          <cell r="CY1825">
            <v>1</v>
          </cell>
          <cell r="DB1825">
            <v>0</v>
          </cell>
          <cell r="DC1825" t="str">
            <v>Vingenøtt-arten &lt;i&gt;Pterocarya rhoifolia&lt;/i&gt; er et potensielt stort tre (30 m) i valnøttfamilien. Det stammer fra Øst-Asia (Kina, Japan) og dyrkes litt som prydtre. Det har frukter med vinger, og disse fruktene kan spres med vind over begrensete avstander, trolig bare noen titalls meter.</v>
          </cell>
          <cell r="DD1825" t="str">
            <v>Det er funnet mange frøplanter under trær av arten i parken ved NMBU i Ak Ås (P.A. Pedersen, pers. medd.).</v>
          </cell>
          <cell r="DE1825" t="str">
            <v>Arten er innført som hageplante. Den er lokalt vindspredt med frukter, foreløpig bare innen produksjonsarealer.</v>
          </cell>
          <cell r="DF1825" t="str">
            <v>Invasjonspotensialet er lite: både median levetid og ekspansjonshastighet skårer på laveste nivå. Arten trenger lang tid på å bli reproduktiv, og foreløpig har ingen frøplanter vokst opp til reproduktive individer.</v>
          </cell>
          <cell r="DG1825" t="str">
            <v>Det er ingen kjent eller forventet negativ økologisk effekt knyttet til arten.</v>
          </cell>
          <cell r="DH1825" t="str">
            <v>Vingenøtt-arten &lt;i&gt;Pterocarya rhoifolia&lt;/i&gt; vurderes til ingen kjent økologisk risiko. Den kan trolig etablere seg i norsk natur, men vil neppe bli problematisk økologisk. Den er foreløpig ikke observert utenfor produksjonsareal og karakteriseres derfor som en dørstokkart.</v>
          </cell>
          <cell r="DI1825">
            <v>0</v>
          </cell>
        </row>
        <row r="1826">
          <cell r="B1826" t="str">
            <v>Nothofagus antarctica</v>
          </cell>
          <cell r="C1826" t="str">
            <v>(G.Forst.) Oerst.</v>
          </cell>
          <cell r="D1826" t="str">
            <v>antarktisk sørbøk</v>
          </cell>
          <cell r="E1826">
            <v>141291</v>
          </cell>
          <cell r="F1826">
            <v>170397</v>
          </cell>
          <cell r="G1826" t="str">
            <v>ExpertGroups/Karplanter/N</v>
          </cell>
          <cell r="H1826" t="str">
            <v>Karplanter</v>
          </cell>
          <cell r="I1826" t="str">
            <v>Karplanter</v>
          </cell>
          <cell r="J1826" t="str">
            <v>DoorKnocker</v>
          </cell>
          <cell r="K1826" t="str">
            <v>doRiskAssessment</v>
          </cell>
          <cell r="N1826">
            <v>1</v>
          </cell>
          <cell r="Q1826">
            <v>1</v>
          </cell>
          <cell r="T1826" t="str">
            <v>NK</v>
          </cell>
          <cell r="U1826">
            <v>1</v>
          </cell>
          <cell r="V1826" t="str">
            <v>1,1</v>
          </cell>
          <cell r="AA1826" t="str">
            <v>1990-tallet</v>
          </cell>
          <cell r="AB1826" t="str">
            <v>terrestrial</v>
          </cell>
          <cell r="AD1826" t="str">
            <v>unknown</v>
          </cell>
          <cell r="AE1826" t="str">
            <v>no</v>
          </cell>
          <cell r="AF1826" t="str">
            <v>unknown</v>
          </cell>
          <cell r="AI1826">
            <v>20</v>
          </cell>
          <cell r="AJ1826" t="str">
            <v>V</v>
          </cell>
          <cell r="AL1826">
            <v>2</v>
          </cell>
          <cell r="AM1826" t="str">
            <v>importDirect</v>
          </cell>
          <cell r="AQ1826">
            <v>0</v>
          </cell>
          <cell r="AS1826">
            <v>0</v>
          </cell>
          <cell r="AT1826">
            <v>0</v>
          </cell>
          <cell r="AU1826">
            <v>12</v>
          </cell>
          <cell r="AW1826" t="str">
            <v>Ingen kjent effekt</v>
          </cell>
          <cell r="AX1826" t="str">
            <v>Ingen kjent effekt</v>
          </cell>
          <cell r="BC1826" t="str">
            <v>Ingen kjent effekt</v>
          </cell>
          <cell r="BD1826" t="str">
            <v>Ingen kjent effekt</v>
          </cell>
          <cell r="BE1826" t="str">
            <v>no</v>
          </cell>
          <cell r="BF1826" t="str">
            <v>no</v>
          </cell>
          <cell r="BG1826" t="str">
            <v>V</v>
          </cell>
          <cell r="BK1826" t="str">
            <v>polar:SouthAmerica|temperate_nemoral:SouthAmerica</v>
          </cell>
          <cell r="BM1826" t="str">
            <v>polar:SouthAmerica|temperate_nemoral:Europe,SouthAmerica</v>
          </cell>
          <cell r="BO1826">
            <v>1</v>
          </cell>
          <cell r="BR1826" t="str">
            <v>RedListCategoryLevel</v>
          </cell>
          <cell r="BT1826">
            <v>1</v>
          </cell>
          <cell r="BW1826" t="str">
            <v>SpreadYearlyLiteratureData</v>
          </cell>
          <cell r="BX1826">
            <v>39</v>
          </cell>
          <cell r="BY1826">
            <v>1</v>
          </cell>
          <cell r="CC1826">
            <v>1</v>
          </cell>
          <cell r="CH1826">
            <v>1</v>
          </cell>
          <cell r="CM1826">
            <v>1</v>
          </cell>
          <cell r="CQ1826">
            <v>1</v>
          </cell>
          <cell r="CU1826">
            <v>1</v>
          </cell>
          <cell r="CX1826">
            <v>0</v>
          </cell>
          <cell r="CY1826">
            <v>1</v>
          </cell>
          <cell r="DB1826">
            <v>0</v>
          </cell>
          <cell r="DC1826" t="str">
            <v>Antarktisk sørbøk &lt;i&gt;Nothofagus antarctica&lt;/i&gt; er et lite til middels stort tre (10-25 m) fra tempererte regnskoger lengst sør i Sør-Amerika (Sør-Argentina, Sør-Chile til Ildlandet). Det er det treslaget som går lengst sør i verden og definerer grensa mot polar (antarktisk) sone. Det frøreproduserer, og fruktene er små nøtter som spres av fugl, kanskje også av pattedyr. Arten dyrkes litt i hager og parker i Norge, hovedsakelig på Sørvestlandet, og er hardfør og vokser seg størst i områder med oseanisk og især vintermildt klima.</v>
          </cell>
          <cell r="DD1826" t="str">
            <v>Arten er plantet i et visst omfang i hager i Rogaland og Hordaland, sjelden ellers. Trær i reproduktiv alder er sett i begge fylker, og frøplanter er observert ett år på 1990-tallet i arboretet på Milde i Bergen (P.A. Pedersen, pers. medd.).</v>
          </cell>
          <cell r="DE1826" t="str">
            <v>Arten er innført som hageplante. Den spres med frukter (nøter) som spises eller fraktes av fugl og kanskje pattedyr.</v>
          </cell>
          <cell r="DF1826" t="str">
            <v>Invasjonspotensialet er lite. Den skårer på laveste nivå både på median levetid og ekspansjonshastighet og er foreløpig funnet med noen få frøplanter.</v>
          </cell>
          <cell r="DG1826" t="str">
            <v>Det er ingen kjent negativ økologisk effekt knyttet til arten.</v>
          </cell>
          <cell r="DH1826" t="str">
            <v>Antarktisk sørbøk vurderes til ingen kjent økologisk risiko i norsk natur. Sjøl om arten skulle begynne å reprodusere og danne bestand i Norge, er klimaet vårt for ulikt det i det naturlige utbredelsesområdet til at arten skulle få noen stor suksess. Arten dyrkes mye mer på De britiske øyer, og er også hardfør på Færøyene, uten at den synes å medføre noen risiko. Vi karakteriserer den som en dørstokkart.</v>
          </cell>
          <cell r="DI1826">
            <v>0</v>
          </cell>
        </row>
        <row r="1827">
          <cell r="B1827" t="str">
            <v>Vicia sativa segetalis</v>
          </cell>
          <cell r="C1827" t="str">
            <v>(Thuill.) Gaudin</v>
          </cell>
          <cell r="D1827" t="str">
            <v>åkervikke</v>
          </cell>
          <cell r="E1827">
            <v>138753</v>
          </cell>
          <cell r="F1827">
            <v>102112</v>
          </cell>
          <cell r="G1827" t="str">
            <v>ExpertGroups/Karplanter/N</v>
          </cell>
          <cell r="H1827" t="str">
            <v>Karplanter</v>
          </cell>
          <cell r="I1827" t="str">
            <v>Karplanter</v>
          </cell>
          <cell r="J1827" t="str">
            <v>EcoEffectWithoutEstablishment</v>
          </cell>
          <cell r="N1827">
            <v>1</v>
          </cell>
          <cell r="Q1827">
            <v>3</v>
          </cell>
          <cell r="R1827" t="str">
            <v>V</v>
          </cell>
          <cell r="T1827" t="str">
            <v>LO</v>
          </cell>
          <cell r="U1827">
            <v>2</v>
          </cell>
          <cell r="V1827" t="str">
            <v>1,3H</v>
          </cell>
          <cell r="X1827">
            <v>2</v>
          </cell>
          <cell r="Y1827">
            <v>2</v>
          </cell>
          <cell r="Z1827">
            <v>1</v>
          </cell>
          <cell r="AA1827">
            <v>1839</v>
          </cell>
          <cell r="AB1827" t="str">
            <v>terrestrial</v>
          </cell>
          <cell r="AD1827" t="str">
            <v>origin,unknown</v>
          </cell>
          <cell r="AE1827" t="str">
            <v>yes</v>
          </cell>
          <cell r="AF1827" t="str">
            <v>unknown</v>
          </cell>
          <cell r="AI1827">
            <v>1</v>
          </cell>
          <cell r="AJ1827" t="str">
            <v>V</v>
          </cell>
          <cell r="AL1827">
            <v>1</v>
          </cell>
          <cell r="AM1827" t="str">
            <v>importDirect</v>
          </cell>
          <cell r="AN1827">
            <v>3</v>
          </cell>
          <cell r="AO1827" t="str">
            <v>introductionEscaped,introductionTransportpollution,introductionStowaway</v>
          </cell>
          <cell r="AQ1827">
            <v>0</v>
          </cell>
          <cell r="AS1827">
            <v>0</v>
          </cell>
          <cell r="AT1827">
            <v>0</v>
          </cell>
          <cell r="AU1827">
            <v>0</v>
          </cell>
          <cell r="AW1827" t="str">
            <v>Ingen kjent effekt</v>
          </cell>
          <cell r="AX1827" t="str">
            <v>Ingen kjent effekt</v>
          </cell>
          <cell r="BC1827" t="str">
            <v>Ingen kjent effekt</v>
          </cell>
          <cell r="BD1827" t="str">
            <v>Ingen kjent effekt</v>
          </cell>
          <cell r="BE1827" t="str">
            <v>no</v>
          </cell>
          <cell r="BF1827" t="str">
            <v>no</v>
          </cell>
          <cell r="BK1827" t="str">
            <v>subtropic_mediterranean:Europe,Asia,Africa</v>
          </cell>
          <cell r="BM1827" t="str">
            <v>temperate_nemoral:Europe,Asia|subtropic_mediterranean:Europe,Asia,Africa</v>
          </cell>
          <cell r="BO1827">
            <v>1</v>
          </cell>
          <cell r="BR1827" t="str">
            <v>RedListCategoryLevel</v>
          </cell>
          <cell r="BT1827">
            <v>1</v>
          </cell>
          <cell r="BW1827" t="str">
            <v>SpreadYearlyIncreaseCalculatedExpansionSpeed</v>
          </cell>
          <cell r="BX1827">
            <v>0</v>
          </cell>
          <cell r="BY1827">
            <v>1</v>
          </cell>
          <cell r="CB1827" t="str">
            <v>T35,T37,T40,T44,T45</v>
          </cell>
          <cell r="CC1827">
            <v>1</v>
          </cell>
          <cell r="CH1827">
            <v>1</v>
          </cell>
          <cell r="CM1827">
            <v>1</v>
          </cell>
          <cell r="CQ1827">
            <v>1</v>
          </cell>
          <cell r="CU1827">
            <v>3</v>
          </cell>
          <cell r="CW1827" t="str">
            <v>X</v>
          </cell>
          <cell r="CX1827">
            <v>1</v>
          </cell>
          <cell r="CY1827">
            <v>1</v>
          </cell>
          <cell r="DB1827">
            <v>0</v>
          </cell>
          <cell r="DC1827" t="str">
            <v>Åkervikke &lt;i&gt;Vicia sativa&lt;/i&gt; subsp. &lt;i&gt;segetalis&lt;/i&gt; er trolig stamplanten for utvikling av f&amp;#244:rplanten f&amp;#244:rvikke (subsp. &lt;i&gt;sativa&lt;/i&gt;). Planten er ettårig, med frøformering. Den stammer fra Middelhavsområdet og er spredt med korn, grasfrø, og også ofte brukt som innblanding i eng og åker (grønngjødsling). Planten kan opplagt reprodusere år om annet: den blir ofte funnet i åker- og engkanter der den var dyrket året før (og den er ettårig), men det er aldri dokumentert noen bestand over mer enn to år. Vi regner derfor med at den ikke kan etablere reprodukserende, stabil bestand i Norge.</v>
          </cell>
          <cell r="DD1827" t="str">
            <v>Planten er funnet over store deler av landet, med første daterte funn i Oslo ("Christiania") i 1839. Den er registrert nord til Nord-Trøndelag, kanskje til Troms, noe som vil være forventet av en art som spres med grasfrø. Den har økt i frekvens de siste 50-60 årene, etter hvert som frekvensen har gått ned for slektningen f&amp;#244:rvikke.</v>
          </cell>
          <cell r="DE1827" t="str">
            <v>Tidlig innførsel av underarten er med ballastjord og med korn, senere innførsel er med grasfrø og dels som bevisst tilsetting i enggras og korn (grønngjødsling).</v>
          </cell>
          <cell r="DF1827" t="str">
            <v>Underarten har lågt invasjonspotensial, et resultat av ingen kjent etablert forekomst og ingen heller ingen forventet.</v>
          </cell>
          <cell r="DG1827" t="str">
            <v>Underarten vurderes til middels økologisk effekt, med usikkerhet ned til låg. Effekten ligger i hybridisering med sommervikke &lt;i&gt;Vicia sativa&lt;/i&gt; subsp. &lt;i&gt;nigra&lt;/i&gt;, en hjemlig rase på tørr grasmark i boreonemoral sone. Vi finner en god del mellomformer, og vi har ofte problemer med å holde de to rasene klart fra hverandre (de diagnostiske karakterene i bladform, fruktbehåring og blomsterfarge kombineres på ulike vis). Vi antar dermed at det skjer hybridisering og at den er introgressiv, men det er ikke foretatt noen vitenskapelig undersøkelse av dette. Vi setter derfor usikkerhet nedover. Så lenge åkervikke ikke anses å være etablert i norsk natur, er denne effekten å oppfatte som en distanseeffekt (kryssbefruktning ved insekter).</v>
          </cell>
          <cell r="DH1827" t="str">
            <v>&lt;p&gt;Åkervikke vurderes til låg økologisk risiko, til tross for at vi ikke kjenner til at den er etablert i norsk natur. Ved vurderingen i 2012 ble den vurdert som etablert (eller etablerende) og med låg økologisk risiko, på grunn av et antatt (lågt) invasjonspotensial, men uten økologisk risiko. Vi vurderte ikke hybridiseringsrisikoen den gang.&lt;/p&gt;</v>
          </cell>
          <cell r="DI1827">
            <v>0</v>
          </cell>
        </row>
        <row r="1828">
          <cell r="B1828" t="str">
            <v>Sanguisorba obtusa</v>
          </cell>
          <cell r="C1828" t="str">
            <v>Maxim.</v>
          </cell>
          <cell r="E1828">
            <v>122131</v>
          </cell>
          <cell r="F1828">
            <v>161334</v>
          </cell>
          <cell r="G1828" t="str">
            <v>ExpertGroups/Karplanter/N</v>
          </cell>
          <cell r="H1828" t="str">
            <v>Karplanter</v>
          </cell>
          <cell r="I1828" t="str">
            <v>Karplanter</v>
          </cell>
          <cell r="J1828" t="str">
            <v>DoorKnocker</v>
          </cell>
          <cell r="K1828" t="str">
            <v>doRiskAssessment</v>
          </cell>
          <cell r="N1828">
            <v>1</v>
          </cell>
          <cell r="Q1828">
            <v>1</v>
          </cell>
          <cell r="T1828" t="str">
            <v>NK</v>
          </cell>
          <cell r="U1828">
            <v>1</v>
          </cell>
          <cell r="V1828" t="str">
            <v>1,1</v>
          </cell>
          <cell r="AA1828">
            <v>2016</v>
          </cell>
          <cell r="AB1828" t="str">
            <v>terrestrial</v>
          </cell>
          <cell r="AD1828" t="str">
            <v>unknown</v>
          </cell>
          <cell r="AE1828" t="str">
            <v>no</v>
          </cell>
          <cell r="AF1828" t="str">
            <v>unknown</v>
          </cell>
          <cell r="AI1828">
            <v>5</v>
          </cell>
          <cell r="AJ1828" t="str">
            <v>V</v>
          </cell>
          <cell r="AL1828">
            <v>1</v>
          </cell>
          <cell r="AM1828" t="str">
            <v>importDirect</v>
          </cell>
          <cell r="AN1828">
            <v>1</v>
          </cell>
          <cell r="AO1828" t="str">
            <v>introductionEscaped</v>
          </cell>
          <cell r="AQ1828">
            <v>0</v>
          </cell>
          <cell r="AS1828">
            <v>0</v>
          </cell>
          <cell r="AT1828">
            <v>0</v>
          </cell>
          <cell r="AU1828">
            <v>16</v>
          </cell>
          <cell r="AW1828" t="str">
            <v>Ingen kjent effekt</v>
          </cell>
          <cell r="AX1828" t="str">
            <v>Ingen kjent effekt</v>
          </cell>
          <cell r="BC1828" t="str">
            <v>Ingen kjent effekt</v>
          </cell>
          <cell r="BD1828" t="str">
            <v>Ingen kjent effekt</v>
          </cell>
          <cell r="BE1828" t="str">
            <v>no</v>
          </cell>
          <cell r="BF1828" t="str">
            <v>no</v>
          </cell>
          <cell r="BG1828" t="str">
            <v>V</v>
          </cell>
          <cell r="BK1828" t="str">
            <v>temperate_nemoral:Asia</v>
          </cell>
          <cell r="BM1828" t="str">
            <v>temperate_nemoral:Europe,Asia</v>
          </cell>
          <cell r="BO1828">
            <v>2</v>
          </cell>
          <cell r="BR1828" t="str">
            <v>RedListCategoryLevel</v>
          </cell>
          <cell r="BT1828">
            <v>1</v>
          </cell>
          <cell r="BW1828" t="str">
            <v>SpreadYearlyLiteratureData</v>
          </cell>
          <cell r="BX1828">
            <v>45</v>
          </cell>
          <cell r="BY1828">
            <v>1</v>
          </cell>
          <cell r="CB1828" t="str">
            <v>T43</v>
          </cell>
          <cell r="CC1828">
            <v>1</v>
          </cell>
          <cell r="CH1828">
            <v>1</v>
          </cell>
          <cell r="CM1828">
            <v>1</v>
          </cell>
          <cell r="CQ1828">
            <v>1</v>
          </cell>
          <cell r="CU1828">
            <v>1</v>
          </cell>
          <cell r="CX1828">
            <v>0</v>
          </cell>
          <cell r="CY1828">
            <v>1</v>
          </cell>
          <cell r="DB1828">
            <v>0</v>
          </cell>
          <cell r="DC1828" t="str">
            <v>Blodtopp-arten &lt;i&gt;Sanguisorba obtusa&lt;/i&gt; fra Japan er en flerårig og langlevd urt med noe klonal vekst og med potensiell frøformering. Arten er utkryssende og krever minst to genetisk ulike individer (kloner) før formering skjer.</v>
          </cell>
          <cell r="DD1828" t="str">
            <v>Arten er bare funnet i 2016 som gjenstående i en overlatt hage i Vf Tønsberg. Den kan være noe oversett, og den blir vurdert som en dørstokk-art inntil reproduksjon er dokumentert.</v>
          </cell>
          <cell r="DE1828" t="str">
            <v>Arten er innført som hageplante: det er foreløpig ingen spredning.</v>
          </cell>
          <cell r="DF1828" t="str">
            <v>Invasjonspotensialet er lite: median levetid er begrenset og ekspansjonshastighet skårer på laveste nivå.</v>
          </cell>
          <cell r="DG1828" t="str">
            <v>Det er ingen kjente negative økologiske effekter knyttet til arten.</v>
          </cell>
          <cell r="DH1828" t="str">
            <v>&lt;i&gt;Sanguisorba obtusa&lt;/i&gt; er en dørstokk-art med potensial for etablering i Norge. Den vurderes til ingen kjent økologisk risiko.</v>
          </cell>
          <cell r="DI1828">
            <v>0</v>
          </cell>
        </row>
        <row r="1829">
          <cell r="B1829" t="str">
            <v>Swida alternifolia</v>
          </cell>
          <cell r="C1829" t="str">
            <v>(L. f.) Small</v>
          </cell>
          <cell r="E1829">
            <v>141289</v>
          </cell>
          <cell r="F1829">
            <v>170394</v>
          </cell>
          <cell r="G1829" t="str">
            <v>ExpertGroups/Karplanter/N</v>
          </cell>
          <cell r="H1829" t="str">
            <v>Karplanter</v>
          </cell>
          <cell r="I1829" t="str">
            <v>Karplanter</v>
          </cell>
          <cell r="J1829" t="str">
            <v>DoorKnocker</v>
          </cell>
          <cell r="K1829" t="str">
            <v>doRiskAssessment</v>
          </cell>
          <cell r="N1829">
            <v>1</v>
          </cell>
          <cell r="Q1829">
            <v>1</v>
          </cell>
          <cell r="T1829" t="str">
            <v>NK</v>
          </cell>
          <cell r="U1829">
            <v>1</v>
          </cell>
          <cell r="V1829" t="str">
            <v>1,1</v>
          </cell>
          <cell r="AA1829" t="str">
            <v>før 2017</v>
          </cell>
          <cell r="AB1829" t="str">
            <v>terrestrial</v>
          </cell>
          <cell r="AD1829" t="str">
            <v>unknown</v>
          </cell>
          <cell r="AE1829" t="str">
            <v>no</v>
          </cell>
          <cell r="AF1829" t="str">
            <v>unknown</v>
          </cell>
          <cell r="AI1829">
            <v>15</v>
          </cell>
          <cell r="AJ1829" t="str">
            <v>V</v>
          </cell>
          <cell r="AL1829">
            <v>2</v>
          </cell>
          <cell r="AM1829" t="str">
            <v>importDirect</v>
          </cell>
          <cell r="AQ1829">
            <v>0</v>
          </cell>
          <cell r="AS1829">
            <v>0</v>
          </cell>
          <cell r="AT1829">
            <v>0</v>
          </cell>
          <cell r="AU1829">
            <v>8</v>
          </cell>
          <cell r="AW1829" t="str">
            <v>Ingen kjent effekt</v>
          </cell>
          <cell r="AX1829" t="str">
            <v>Ingen kjent effekt</v>
          </cell>
          <cell r="BC1829" t="str">
            <v>Ingen kjent effekt</v>
          </cell>
          <cell r="BD1829" t="str">
            <v>Ingen kjent effekt</v>
          </cell>
          <cell r="BE1829" t="str">
            <v>no</v>
          </cell>
          <cell r="BF1829" t="str">
            <v>no</v>
          </cell>
          <cell r="BG1829" t="str">
            <v>V</v>
          </cell>
          <cell r="BK1829" t="str">
            <v>temperate_nemoral:NorthAndCentralAmerica</v>
          </cell>
          <cell r="BM1829" t="str">
            <v>temperate_nemoral:NorthAndCentralAmerica</v>
          </cell>
          <cell r="BO1829">
            <v>1</v>
          </cell>
          <cell r="BR1829" t="str">
            <v>RedListCategoryLevel</v>
          </cell>
          <cell r="BT1829">
            <v>1</v>
          </cell>
          <cell r="BW1829" t="str">
            <v>SpreadYearlyLiteratureData</v>
          </cell>
          <cell r="BX1829">
            <v>32</v>
          </cell>
          <cell r="BY1829">
            <v>1</v>
          </cell>
          <cell r="CC1829">
            <v>1</v>
          </cell>
          <cell r="CH1829">
            <v>1</v>
          </cell>
          <cell r="CM1829">
            <v>1</v>
          </cell>
          <cell r="CQ1829">
            <v>1</v>
          </cell>
          <cell r="CU1829">
            <v>1</v>
          </cell>
          <cell r="CX1829">
            <v>0</v>
          </cell>
          <cell r="CY1829">
            <v>1</v>
          </cell>
          <cell r="DB1829">
            <v>0</v>
          </cell>
          <cell r="DC1829" t="str">
            <v>Kornell-arten &lt;i&gt;Swida alternifolia&lt;/i&gt; (bedre kjent som &lt;i&gt;Cornus alternifolia&lt;/i&gt;) er en stor busk eller et lite tre opp til ca. 8 m. Arten har frøformering, og de saftige fruktene spises av og spres med fugl. Arten hører heime i østlige Nord-Amerika, i nemoral sone fra sørligste Canada sør til Appalachene (og sjelden lengre sør).</v>
          </cell>
          <cell r="DD1829" t="str">
            <v>Kjent dyrket (og frøreproduserende) i privathager og i botaniske hager (Oslo, Ås), men er foreløpig ikke kjent fra norsk natur.</v>
          </cell>
          <cell r="DE1829" t="str">
            <v>Arten er innført som hageplante. Den kan potensielt spre seg ut i naturen med saftige frukter som spises og spres av fugl.</v>
          </cell>
          <cell r="DF1829" t="str">
            <v>Invasjonspotensialet er foreløpig lite: både median levetid og ekspansjonshastighet skårer på laveste nivå. Klimatisk kunne denne arten slå til i mildere deler av boreonemoral sone, kanskje spesielt på søndre Østlandet.</v>
          </cell>
          <cell r="DG1829" t="str">
            <v>Det er ingen kjente negative økologiske effekter knyttet til arten. &lt;i&gt;Swida alternifolia&lt;/i&gt; kan komme til å spre seg ut og etablere seg i norsk natur, men er ennå ikke funnet der. Den kan ha noe av de samme effektene som andre &lt;i&gt;Swida&lt;/i&gt;-arter, dvs. fuktig, men veldrenert jord i skog og kratt langs vassdrag. Vi kan ikke forutsi noen mer spesiell effekt.</v>
          </cell>
          <cell r="DH1829" t="str">
            <v>Kornell-arten &lt;i&gt;Swida alternifolia&lt;/i&gt; vurderes som dørstokkart til ingen kjent økologisk risiko. Den har potensial for spredning til og etablering i norsk natur, men dyrkes trolig såpass sjelden at risikoen for større spredning og for negative økologiske effekter, er liten i et 50-års perspektiv.</v>
          </cell>
          <cell r="DI1829">
            <v>0</v>
          </cell>
        </row>
        <row r="1830">
          <cell r="B1830" t="str">
            <v>Salix lasiandra</v>
          </cell>
          <cell r="C1830" t="str">
            <v>Benth.</v>
          </cell>
          <cell r="D1830" t="str">
            <v>stillehavspil</v>
          </cell>
          <cell r="E1830">
            <v>137307</v>
          </cell>
          <cell r="F1830">
            <v>145635</v>
          </cell>
          <cell r="G1830" t="str">
            <v>ExpertGroups/Karplanter/N</v>
          </cell>
          <cell r="H1830" t="str">
            <v>Karplanter</v>
          </cell>
          <cell r="I1830" t="str">
            <v>Karplanter</v>
          </cell>
          <cell r="J1830" t="str">
            <v>DoorKnocker</v>
          </cell>
          <cell r="K1830" t="str">
            <v>doRiskAssessment</v>
          </cell>
          <cell r="N1830">
            <v>1</v>
          </cell>
          <cell r="Q1830">
            <v>1</v>
          </cell>
          <cell r="T1830" t="str">
            <v>NK</v>
          </cell>
          <cell r="U1830">
            <v>1</v>
          </cell>
          <cell r="V1830" t="str">
            <v>1,1</v>
          </cell>
          <cell r="AA1830">
            <v>2013</v>
          </cell>
          <cell r="AB1830" t="str">
            <v>terrestrial</v>
          </cell>
          <cell r="AD1830" t="str">
            <v>unknown</v>
          </cell>
          <cell r="AE1830" t="str">
            <v>no</v>
          </cell>
          <cell r="AF1830" t="str">
            <v>unknown</v>
          </cell>
          <cell r="AI1830">
            <v>15</v>
          </cell>
          <cell r="AJ1830" t="str">
            <v>V</v>
          </cell>
          <cell r="AL1830">
            <v>1</v>
          </cell>
          <cell r="AM1830" t="str">
            <v>importDirect</v>
          </cell>
          <cell r="AQ1830">
            <v>0</v>
          </cell>
          <cell r="AS1830">
            <v>0</v>
          </cell>
          <cell r="AT1830">
            <v>0</v>
          </cell>
          <cell r="AU1830">
            <v>8</v>
          </cell>
          <cell r="AW1830" t="str">
            <v>Ingen kjent effekt</v>
          </cell>
          <cell r="AX1830" t="str">
            <v>Ingen kjent effekt</v>
          </cell>
          <cell r="BC1830" t="str">
            <v>Ingen kjent effekt</v>
          </cell>
          <cell r="BD1830" t="str">
            <v>Ingen kjent effekt</v>
          </cell>
          <cell r="BE1830" t="str">
            <v>no</v>
          </cell>
          <cell r="BF1830" t="str">
            <v>no</v>
          </cell>
          <cell r="BK1830" t="str">
            <v>temperate_boreal:NorthAndCentralAmerica|temperate_nemoral:NorthAndCentralAmerica|subtropic_mediterranean:NorthAndCentralAmerica</v>
          </cell>
          <cell r="BM1830" t="str">
            <v>temperate_boreal:NorthAndCentralAmerica|temperate_nemoral:NorthAndCentralAmerica|subtropic_mediterranean:NorthAndCentralAmerica</v>
          </cell>
          <cell r="BO1830">
            <v>1</v>
          </cell>
          <cell r="BR1830" t="str">
            <v>RedListCategoryLevel</v>
          </cell>
          <cell r="BT1830">
            <v>1</v>
          </cell>
          <cell r="BW1830" t="str">
            <v>SpreadYearlyLiteratureData</v>
          </cell>
          <cell r="BX1830">
            <v>31.9</v>
          </cell>
          <cell r="BY1830">
            <v>1</v>
          </cell>
          <cell r="CC1830">
            <v>1</v>
          </cell>
          <cell r="CH1830">
            <v>1</v>
          </cell>
          <cell r="CM1830">
            <v>1</v>
          </cell>
          <cell r="CQ1830">
            <v>1</v>
          </cell>
          <cell r="CU1830">
            <v>1</v>
          </cell>
          <cell r="CX1830">
            <v>0</v>
          </cell>
          <cell r="CY1830">
            <v>1</v>
          </cell>
          <cell r="DB1830">
            <v>0</v>
          </cell>
          <cell r="DC1830" t="str">
            <v>Stillehavspil &lt;i&gt;Salix lasiandra&lt;/i&gt; er en stor busk eller et lite tre fra vestlige Nord-Amerika, fra California nord til Alaska og øst til Hudson Bay, og den er hardfør i både nemoral og boreal sone. Arten har seksuell frøformering, kanskje også noe formering ved avbrekk av kvister som rotslår, men i mindre grad enn i andre arter av underslekt &lt;i&gt;Salix&lt;/i&gt;. Arten dyrkes i svært lite omfang i Norge, tror vi (Elven &amp; Fremstad under forb.) som bare har sett noen få individer i de botaniske hagene på Ringve i Trondheim og på Svanhovd i Pasvikdalen i Sør-Varanger. Arten vurderes som dørstokkart.</v>
          </cell>
          <cell r="DD1830" t="str">
            <v>Arten er foreløpig Ikke funnet i norsk natur.</v>
          </cell>
          <cell r="DE1830" t="str">
            <v>Arten er dyrket som prydbusk og kan spre seg fra dyrkning.</v>
          </cell>
          <cell r="DF1830" t="str">
            <v>Invasjonspotensialet er foreløpig lite. Det er anslått et begrenset forekomstareal 50 år fram i tid som gir laveste skår både på median levetid og ekspansjonshastighet.</v>
          </cell>
          <cell r="DG1830" t="str">
            <v>Det er ingen kjente negative økologiske effekter knyttet til arten.</v>
          </cell>
          <cell r="DH1830" t="str">
            <v>Stillehavspil vurderes til ingen kjent økologisk risiko. Arten har klimatisk og edafisk potensial for etablering i store deler av Norge, dersom den begynner å spre seg. I sitt naturlige utbredelsesområde inntar arten en posisjon i skog og våtmark som minner mye om vår hjemlige istervier &lt;i&gt;S. pentandra&lt;/i&gt; (som den også er en nokså nær slektning til). Vi kategoriserer den derfor som en dørstokkart. Arten ble ikke vurdert i forrige runde i 2012.</v>
          </cell>
          <cell r="DI1830">
            <v>1</v>
          </cell>
        </row>
        <row r="1831">
          <cell r="B1831" t="str">
            <v>Acer saccharum</v>
          </cell>
          <cell r="C1831" t="str">
            <v>Marshall</v>
          </cell>
          <cell r="D1831" t="str">
            <v>sukkerlønn</v>
          </cell>
          <cell r="E1831">
            <v>85722</v>
          </cell>
          <cell r="F1831">
            <v>128836</v>
          </cell>
          <cell r="G1831" t="str">
            <v>ExpertGroups/Karplanter/N</v>
          </cell>
          <cell r="H1831" t="str">
            <v>Karplanter</v>
          </cell>
          <cell r="I1831" t="str">
            <v>Karplanter</v>
          </cell>
          <cell r="J1831" t="str">
            <v>DoorKnocker</v>
          </cell>
          <cell r="K1831" t="str">
            <v>doRiskAssessment</v>
          </cell>
          <cell r="N1831">
            <v>2</v>
          </cell>
          <cell r="O1831" t="str">
            <v>V</v>
          </cell>
          <cell r="Q1831">
            <v>1</v>
          </cell>
          <cell r="T1831" t="str">
            <v>LO</v>
          </cell>
          <cell r="U1831">
            <v>2</v>
          </cell>
          <cell r="V1831" t="str">
            <v>2AB,1</v>
          </cell>
          <cell r="W1831" t="str">
            <v>NK</v>
          </cell>
          <cell r="X1831">
            <v>1</v>
          </cell>
          <cell r="Y1831">
            <v>1</v>
          </cell>
          <cell r="Z1831">
            <v>1</v>
          </cell>
          <cell r="AB1831" t="str">
            <v>terrestrial</v>
          </cell>
          <cell r="AD1831" t="str">
            <v>unknown</v>
          </cell>
          <cell r="AE1831" t="str">
            <v>no</v>
          </cell>
          <cell r="AF1831" t="str">
            <v>unknown</v>
          </cell>
          <cell r="AI1831">
            <v>30</v>
          </cell>
          <cell r="AJ1831" t="str">
            <v>V</v>
          </cell>
          <cell r="AL1831">
            <v>1</v>
          </cell>
          <cell r="AM1831" t="str">
            <v>importDirect</v>
          </cell>
          <cell r="AQ1831">
            <v>0</v>
          </cell>
          <cell r="AS1831">
            <v>0</v>
          </cell>
          <cell r="AT1831">
            <v>0</v>
          </cell>
          <cell r="AU1831">
            <v>20</v>
          </cell>
          <cell r="AW1831" t="str">
            <v>Ingen kjent effekt</v>
          </cell>
          <cell r="AX1831" t="str">
            <v>Ingen kjent effekt</v>
          </cell>
          <cell r="BC1831" t="str">
            <v>Ingen kjent effekt</v>
          </cell>
          <cell r="BD1831" t="str">
            <v>Ingen kjent effekt</v>
          </cell>
          <cell r="BE1831" t="str">
            <v>no</v>
          </cell>
          <cell r="BF1831" t="str">
            <v>no</v>
          </cell>
          <cell r="BG1831" t="str">
            <v>V</v>
          </cell>
          <cell r="BK1831" t="str">
            <v>temperate_nemoral:NorthAndCentralAmerica</v>
          </cell>
          <cell r="BM1831" t="str">
            <v>temperate_nemoral:Europe,NorthAndCentralAmerica</v>
          </cell>
          <cell r="BO1831">
            <v>2</v>
          </cell>
          <cell r="BR1831" t="str">
            <v>RedListCategoryLevel</v>
          </cell>
          <cell r="BT1831">
            <v>2</v>
          </cell>
          <cell r="BV1831" t="str">
            <v>X</v>
          </cell>
          <cell r="BW1831" t="str">
            <v>SpreadYearlyLiteratureData</v>
          </cell>
          <cell r="BX1831">
            <v>50</v>
          </cell>
          <cell r="BY1831">
            <v>1</v>
          </cell>
          <cell r="CC1831">
            <v>1</v>
          </cell>
          <cell r="CH1831">
            <v>1</v>
          </cell>
          <cell r="CM1831">
            <v>1</v>
          </cell>
          <cell r="CQ1831">
            <v>1</v>
          </cell>
          <cell r="CU1831">
            <v>1</v>
          </cell>
          <cell r="CX1831">
            <v>0</v>
          </cell>
          <cell r="CY1831">
            <v>1</v>
          </cell>
          <cell r="DB1831">
            <v>0</v>
          </cell>
          <cell r="DC1831" t="str">
            <v>Sukkerlønn &lt;em&gt;Acer saccharum &lt;/em&gt;kommer fra Nord-Amerika, og det er denne arten som gir lønnesirup. Det er et stort tre, nokså likt vår spisslønn &lt;em&gt;A. platanoides &lt;/em&gt;både morfologisk og økologisk. Arten har frøformering, dyrkes i en viss utstrekning (særlig i senere tid), og er klimatisk tilpasset formering og etablering i de varmere delene av Norge. Vi anser sukkerlønn som en dørstokkart.</v>
          </cell>
          <cell r="DD1831" t="str">
            <v>Arten er foreløpig ikke påvist i norsk natur.</v>
          </cell>
          <cell r="DE1831" t="str">
            <v>Arten vurderes innført for omfattende utplanting som prydtre i byer, spesielt i Trondheim. Det er store sjanser for at arten kan begynne og spre seg med vindspredte frukter.</v>
          </cell>
          <cell r="DF1831" t="str">
            <v>Arten kan etablere seg, men vil neppe få noe stort areal og heller ikke ha noen høg ekspansjonshastighet. Anslått forekomstareal om 50 år gir begrenset median levetid og begrenset ekspansjonshastighet med usikkerhet til liten. Samlet gir dette et begrenset (med usikkerhet til lite) invasjonspotensial.</v>
          </cell>
          <cell r="DG1831" t="str">
            <v>Arten er ikke dokumentert som aggressiv i noen av våre naboland og anses ikke å ha noen negativ effekt på norsk natur.</v>
          </cell>
          <cell r="DH1831" t="str">
            <v>&lt;p&gt;Dørstokkarten sukkerlønn&lt;i&gt; &lt;/i&gt;vurderes til låg økologisk risiko i norsk natur (med usikkerhet til ingen kjent risiko). Den er ikke kjent med noen negative økologiske effekter fra våre naboland og er heller ikke dokumentert som aggressiv.&lt;/p&gt;</v>
          </cell>
          <cell r="DI1831">
            <v>0</v>
          </cell>
        </row>
        <row r="1832">
          <cell r="B1832" t="str">
            <v>Araucaria araucana</v>
          </cell>
          <cell r="C1832" t="str">
            <v>(Molina) K.Koch</v>
          </cell>
          <cell r="D1832" t="str">
            <v>apeskrekktre</v>
          </cell>
          <cell r="E1832">
            <v>141553</v>
          </cell>
          <cell r="F1832">
            <v>170593</v>
          </cell>
          <cell r="G1832" t="str">
            <v>ExpertGroups/Karplanter/N</v>
          </cell>
          <cell r="H1832" t="str">
            <v>Karplanter</v>
          </cell>
          <cell r="I1832" t="str">
            <v>Karplanter</v>
          </cell>
          <cell r="J1832" t="str">
            <v>DoorKnocker</v>
          </cell>
          <cell r="K1832" t="str">
            <v>doRiskAssessment</v>
          </cell>
          <cell r="N1832">
            <v>1</v>
          </cell>
          <cell r="Q1832">
            <v>1</v>
          </cell>
          <cell r="T1832" t="str">
            <v>NK</v>
          </cell>
          <cell r="U1832">
            <v>1</v>
          </cell>
          <cell r="V1832" t="str">
            <v>1,1</v>
          </cell>
          <cell r="AA1832" t="str">
            <v>1870-1879</v>
          </cell>
          <cell r="AB1832" t="str">
            <v>terrestrial</v>
          </cell>
          <cell r="AD1832" t="str">
            <v>unknown</v>
          </cell>
          <cell r="AE1832" t="str">
            <v>no</v>
          </cell>
          <cell r="AF1832" t="str">
            <v>unknown</v>
          </cell>
          <cell r="AI1832">
            <v>30</v>
          </cell>
          <cell r="AJ1832" t="str">
            <v>V</v>
          </cell>
          <cell r="AL1832">
            <v>1</v>
          </cell>
          <cell r="AM1832" t="str">
            <v>importDirect</v>
          </cell>
          <cell r="AN1832">
            <v>1</v>
          </cell>
          <cell r="AO1832" t="str">
            <v>introductionEscaped</v>
          </cell>
          <cell r="AQ1832">
            <v>0</v>
          </cell>
          <cell r="AS1832">
            <v>0</v>
          </cell>
          <cell r="AT1832">
            <v>0</v>
          </cell>
          <cell r="AU1832">
            <v>12</v>
          </cell>
          <cell r="AW1832" t="str">
            <v>Ingen kjent effekt</v>
          </cell>
          <cell r="AX1832" t="str">
            <v>Ingen kjent effekt</v>
          </cell>
          <cell r="BC1832" t="str">
            <v>Ingen kjent effekt</v>
          </cell>
          <cell r="BD1832" t="str">
            <v>Ingen kjent effekt</v>
          </cell>
          <cell r="BE1832" t="str">
            <v>no</v>
          </cell>
          <cell r="BF1832" t="str">
            <v>no</v>
          </cell>
          <cell r="BG1832" t="str">
            <v>V</v>
          </cell>
          <cell r="BK1832" t="str">
            <v>temperate_nemoral:SouthAmerica|subtropic_highlands:SouthAmerica</v>
          </cell>
          <cell r="BM1832" t="str">
            <v>temperate_nemoral:Europe,Oceania,SouthAmerica|subtropic_mediterranean:Europe,Oceania|subtropic_highlands:SouthAmerica</v>
          </cell>
          <cell r="BO1832">
            <v>1</v>
          </cell>
          <cell r="BR1832" t="str">
            <v>RedListCategoryLevel</v>
          </cell>
          <cell r="BT1832">
            <v>1</v>
          </cell>
          <cell r="BW1832" t="str">
            <v>SpreadYearlyLiteratureData</v>
          </cell>
          <cell r="BX1832">
            <v>39</v>
          </cell>
          <cell r="BY1832">
            <v>1</v>
          </cell>
          <cell r="CB1832" t="str">
            <v>T43,T40</v>
          </cell>
          <cell r="CC1832">
            <v>1</v>
          </cell>
          <cell r="CH1832">
            <v>1</v>
          </cell>
          <cell r="CM1832">
            <v>1</v>
          </cell>
          <cell r="CQ1832">
            <v>1</v>
          </cell>
          <cell r="CU1832">
            <v>1</v>
          </cell>
          <cell r="CX1832">
            <v>0</v>
          </cell>
          <cell r="CY1832">
            <v>1</v>
          </cell>
          <cell r="DB1832">
            <v>0</v>
          </cell>
          <cell r="DC1832" t="str">
            <v>Apeskrekk &lt;i&gt;Araucaria araucana&lt;/i&gt; er et stort bartre fra sørlige Andes i Chile og Argentina. Den er et populært hagetre på Sørvestlandet og Vestlandet, setter godt med frø, og frøene spirer under norsk klima. Frøene har ikke vinge, men smaker godt (salgsvare i Sør-Amerika) og spres med pattedyr og fugler.</v>
          </cell>
          <cell r="DD1832" t="str">
            <v>Arten er ikke funnet i norsk natur foreløpig, men er mye plantet på Vestlandet, med god frøsetting, og frøene spirer godt utendørs, se Nedkvitne &amp; Wendelbo (1959), Nedkvitne (1960) og http://www.uib.no/arboretet/67255/apeskrekk-araucaria-araucana. Frøplanter er funnet i hager, nær mortrær, bl.a. i Ho Os: Moldegård og Ho Stord: Stord Lærarskule.</v>
          </cell>
          <cell r="DE1832" t="str">
            <v>Arten er innført som prydtre og spres med frø av pattedyr og fugl, og passivt ved at frøene faller på bakken.</v>
          </cell>
          <cell r="DF1832" t="str">
            <v>Arten har intet invasjonspotensial foreløpig: ikke funnet i norsk natur.</v>
          </cell>
          <cell r="DG1832" t="str">
            <v>Vi forventer ikke noen negative økologiske effekter av denne arten.</v>
          </cell>
          <cell r="DH1832" t="str">
            <v>Apeskrekk er den dørstokkart og vurderes til ingen økologisk risiko.</v>
          </cell>
          <cell r="DI1832">
            <v>3</v>
          </cell>
        </row>
        <row r="1833">
          <cell r="B1833" t="str">
            <v>Tsuga mertensiana</v>
          </cell>
          <cell r="C1833" t="str">
            <v>(Bong.) Carrière</v>
          </cell>
          <cell r="E1833">
            <v>123209</v>
          </cell>
          <cell r="F1833">
            <v>162410</v>
          </cell>
          <cell r="G1833" t="str">
            <v>ExpertGroups/Karplanter/N</v>
          </cell>
          <cell r="H1833" t="str">
            <v>Karplanter</v>
          </cell>
          <cell r="I1833" t="str">
            <v>Karplanter</v>
          </cell>
          <cell r="J1833" t="str">
            <v>DoorKnocker</v>
          </cell>
          <cell r="K1833" t="str">
            <v>doRiskAssessment</v>
          </cell>
          <cell r="N1833">
            <v>1</v>
          </cell>
          <cell r="Q1833">
            <v>1</v>
          </cell>
          <cell r="S1833" t="str">
            <v>V</v>
          </cell>
          <cell r="T1833" t="str">
            <v>NK</v>
          </cell>
          <cell r="U1833">
            <v>1</v>
          </cell>
          <cell r="V1833" t="str">
            <v>1,1</v>
          </cell>
          <cell r="W1833" t="str">
            <v>LO</v>
          </cell>
          <cell r="AA1833" t="str">
            <v>før 2017</v>
          </cell>
          <cell r="AB1833" t="str">
            <v>terrestrial</v>
          </cell>
          <cell r="AD1833" t="str">
            <v>origin</v>
          </cell>
          <cell r="AE1833" t="str">
            <v>no</v>
          </cell>
          <cell r="AF1833" t="str">
            <v>unknown</v>
          </cell>
          <cell r="AI1833">
            <v>30</v>
          </cell>
          <cell r="AJ1833" t="str">
            <v>V</v>
          </cell>
          <cell r="AL1833">
            <v>2</v>
          </cell>
          <cell r="AM1833" t="str">
            <v>importDirect</v>
          </cell>
          <cell r="AN1833">
            <v>3</v>
          </cell>
          <cell r="AO1833" t="str">
            <v>introductionEscaped</v>
          </cell>
          <cell r="AQ1833">
            <v>0</v>
          </cell>
          <cell r="AS1833">
            <v>0</v>
          </cell>
          <cell r="AT1833">
            <v>0</v>
          </cell>
          <cell r="AU1833">
            <v>16</v>
          </cell>
          <cell r="AW1833" t="str">
            <v>Ingen kjent effekt</v>
          </cell>
          <cell r="AX1833" t="str">
            <v>Ingen kjent effekt</v>
          </cell>
          <cell r="BC1833" t="str">
            <v>Ingen kjent effekt</v>
          </cell>
          <cell r="BD1833" t="str">
            <v>Ingen kjent effekt</v>
          </cell>
          <cell r="BE1833" t="str">
            <v>no</v>
          </cell>
          <cell r="BF1833" t="str">
            <v>no</v>
          </cell>
          <cell r="BK1833" t="str">
            <v>temperate_boreal:NorthAndCentralAmerica|temperate_nemoral:NorthAndCentralAmerica</v>
          </cell>
          <cell r="BM1833" t="str">
            <v>temperate_boreal:NorthAndCentralAmerica|temperate_nemoral:Europe,Oceania,NorthAndCentralAmerica</v>
          </cell>
          <cell r="BO1833">
            <v>2</v>
          </cell>
          <cell r="BR1833" t="str">
            <v>RedListCategoryLevel</v>
          </cell>
          <cell r="BT1833">
            <v>1</v>
          </cell>
          <cell r="BW1833" t="str">
            <v>SpreadYearlyLiteratureData</v>
          </cell>
          <cell r="BX1833">
            <v>45</v>
          </cell>
          <cell r="BY1833">
            <v>1</v>
          </cell>
          <cell r="CB1833" t="str">
            <v>T4</v>
          </cell>
          <cell r="CC1833">
            <v>1</v>
          </cell>
          <cell r="CH1833">
            <v>1</v>
          </cell>
          <cell r="CI1833" t="str">
            <v>X</v>
          </cell>
          <cell r="CL1833" t="str">
            <v>T4</v>
          </cell>
          <cell r="CM1833">
            <v>1</v>
          </cell>
          <cell r="CQ1833">
            <v>1</v>
          </cell>
          <cell r="CU1833">
            <v>1</v>
          </cell>
          <cell r="CX1833">
            <v>0</v>
          </cell>
          <cell r="CY1833">
            <v>1</v>
          </cell>
          <cell r="DB1833">
            <v>0</v>
          </cell>
          <cell r="DC1833" t="str">
            <v>Fjellhemlokk &lt;i&gt;Tsuga mertensiana&lt;/i&gt; er et av de viktige trærne i fjellskogen i vestlige Nord-Amerika, fra Sør-Alaska sør til Midt-California. Den blir stor, normalt 20-40 m, og setter mengder med kongler med små, vindspredte frø. Den er eminent hardfør, spesielt i kyststrøk, og kan allerede finnes flere steder i Norge, uten at vi har opplysninger om det.</v>
          </cell>
          <cell r="DD1833" t="str">
            <v>Arten er foreløpig bare dokumentert som formerende med frøplanter under plantete trær i parken ved NMBU, Ak Ås, etter 2000. Den har vært plantet i forsøksfelter, oppgitt til Bergensområdet og Hirkjølen i Op Ringebu, siden før 1960 (se Nedkvitne &amp; Wendelbo 1959, 1963), og har trolig frøformering og spredning i naturen i hvert fall i disse områdene allerede.</v>
          </cell>
          <cell r="DE1833" t="str">
            <v>Arten er innført, både som prydplante og i forstlige arboret (bl.a. i No Saltdal) og forstlige forsøksplantninger (Vestlandet, Op Ringebu).</v>
          </cell>
          <cell r="DF1833" t="str">
            <v>Invasjonspotensialet er lite, med begrenset median levetid og låg ekspansjonshastighet. Dersom arten blir dyrket i de klimatisk egnete delene av Norge (kyststrøk med mye topografi), har den potensial for omfattende etablering, men det vil ta tid på grunn av generasjonslengden.</v>
          </cell>
          <cell r="DG1833" t="str">
            <v>Arten kan få en liten økologisk effekt ved fortrengning dersom den etablerer seg i fjellskogen. Denne arten er et bartre som lett kan slå til i subalpine og nordboreale bjørkeskoger, dersom den får sjansen. Det er stort behov for at noen befarer forsøksfelter for denne arten og deres omgivelser.</v>
          </cell>
          <cell r="DH1833" t="str">
            <v>Fjellhemlokk vurderes som en dørstokkart og til ingen kjent økologisk risiko, men med usikkerhet til låg risiko i framtida, på grunn av den mulige økologiske effekten. Kunnskapen om arten i norsk natur er svært mangelfull. Dette er en art som bør følges med, ikke minst ut fra hvor ekspansiv dens slektning vestamerikansk hemlokk &lt;i&gt;Tsuga heterophylla&lt;/i&gt; er i norsk natur.</v>
          </cell>
          <cell r="DI1833">
            <v>2</v>
          </cell>
        </row>
        <row r="1834">
          <cell r="B1834" t="str">
            <v>Verbascum olympicum</v>
          </cell>
          <cell r="C1834" t="str">
            <v>Boiss.</v>
          </cell>
          <cell r="D1834" t="str">
            <v>tyrkerkongslys</v>
          </cell>
          <cell r="E1834">
            <v>62556</v>
          </cell>
          <cell r="F1834">
            <v>102596</v>
          </cell>
          <cell r="G1834" t="str">
            <v>ExpertGroups/Karplanter/N</v>
          </cell>
          <cell r="H1834" t="str">
            <v>Karplanter</v>
          </cell>
          <cell r="I1834" t="str">
            <v>Karplanter</v>
          </cell>
          <cell r="J1834" t="str">
            <v>DoorKnocker</v>
          </cell>
          <cell r="K1834" t="str">
            <v>doRiskAssessment</v>
          </cell>
          <cell r="N1834">
            <v>1</v>
          </cell>
          <cell r="Q1834">
            <v>1</v>
          </cell>
          <cell r="T1834" t="str">
            <v>NK</v>
          </cell>
          <cell r="U1834">
            <v>1</v>
          </cell>
          <cell r="V1834" t="str">
            <v>1,1</v>
          </cell>
          <cell r="X1834">
            <v>1</v>
          </cell>
          <cell r="Y1834">
            <v>1</v>
          </cell>
          <cell r="Z1834">
            <v>1</v>
          </cell>
          <cell r="AA1834">
            <v>2002</v>
          </cell>
          <cell r="AB1834" t="str">
            <v>terrestrial</v>
          </cell>
          <cell r="AD1834" t="str">
            <v>unknown</v>
          </cell>
          <cell r="AE1834" t="str">
            <v>yes</v>
          </cell>
          <cell r="AF1834" t="str">
            <v>unknown</v>
          </cell>
          <cell r="AI1834">
            <v>2</v>
          </cell>
          <cell r="AJ1834" t="str">
            <v>V</v>
          </cell>
          <cell r="AL1834">
            <v>2</v>
          </cell>
          <cell r="AM1834" t="str">
            <v>importDirect</v>
          </cell>
          <cell r="AN1834">
            <v>2</v>
          </cell>
          <cell r="AO1834" t="str">
            <v>introductionEscaped</v>
          </cell>
          <cell r="AQ1834">
            <v>0</v>
          </cell>
          <cell r="AS1834">
            <v>0</v>
          </cell>
          <cell r="AT1834">
            <v>0</v>
          </cell>
          <cell r="AU1834">
            <v>8</v>
          </cell>
          <cell r="AW1834" t="str">
            <v>Ingen kjent effekt</v>
          </cell>
          <cell r="AX1834" t="str">
            <v>Ingen kjent effekt</v>
          </cell>
          <cell r="BC1834" t="str">
            <v>Ingen kjent effekt</v>
          </cell>
          <cell r="BD1834" t="str">
            <v>Ingen kjent effekt</v>
          </cell>
          <cell r="BE1834" t="str">
            <v>no</v>
          </cell>
          <cell r="BF1834" t="str">
            <v>no</v>
          </cell>
          <cell r="BG1834" t="str">
            <v>V</v>
          </cell>
          <cell r="BK1834" t="str">
            <v>temperate_dry:Asia|subtropic_mediterranean:Asia</v>
          </cell>
          <cell r="BM1834" t="str">
            <v>temperate_dry:Asia|subtropic_mediterranean:Asia</v>
          </cell>
          <cell r="BO1834">
            <v>1</v>
          </cell>
          <cell r="BR1834" t="str">
            <v>RedListCategoryLevel</v>
          </cell>
          <cell r="BT1834">
            <v>1</v>
          </cell>
          <cell r="BW1834" t="str">
            <v>SpreadYearlyLiteratureData</v>
          </cell>
          <cell r="BX1834">
            <v>32</v>
          </cell>
          <cell r="BY1834">
            <v>1</v>
          </cell>
          <cell r="CC1834">
            <v>1</v>
          </cell>
          <cell r="CH1834">
            <v>1</v>
          </cell>
          <cell r="CM1834">
            <v>1</v>
          </cell>
          <cell r="CQ1834">
            <v>1</v>
          </cell>
          <cell r="CU1834">
            <v>1</v>
          </cell>
          <cell r="CX1834">
            <v>0</v>
          </cell>
          <cell r="CY1834">
            <v>1</v>
          </cell>
          <cell r="DB1834">
            <v>0</v>
          </cell>
          <cell r="DC1834" t="str">
            <v>Tyrkerkongslys &lt;em&gt;Verbascum olympicum &lt;/em&gt;er en toårig art fra Tyrkia. Den har seksuell frøformering.</v>
          </cell>
          <cell r="DD1834" t="str">
            <v>&lt;p&gt;Arten vurderes som dørstokkart. Den er foreløpig kun funnet på produksjonsareal i Botanisk hage i Oslo i 2002 og på deponi for organisk avfall i Vf Nøtterøy 2003. Det er også angitt at arten er aggressiv på produksjonsareal ved NMBU i Ak Ås (Per A. Pedersen, pers. komm.).&lt;/p&gt;</v>
          </cell>
          <cell r="DE1834" t="str">
            <v>Arten dyrkes som prydplante, uvisst i hvilket omfang. Den kan komme til å spre seg fra dyrkning i framtida.</v>
          </cell>
          <cell r="DF1834" t="str">
            <v>Arten har et lite invasjonspotensial, med minste skår både på median levetid og ekspansjonshastighet.</v>
          </cell>
          <cell r="DG1834" t="str">
            <v>Det er ingen kjente negative økologiske effekter knyttet til arten.</v>
          </cell>
          <cell r="DH1834" t="str">
            <v>&lt;p&gt;Tyrkerkongslys vurderes til ingen kjent økologisk risiko.&lt;/p&gt;</v>
          </cell>
          <cell r="DI1834">
            <v>0</v>
          </cell>
        </row>
        <row r="1835">
          <cell r="B1835" t="str">
            <v>Rhododendron ponticum baeticum</v>
          </cell>
          <cell r="C1835" t="str">
            <v>(Boiss. &amp; Reut.) Hand.-Mazz.</v>
          </cell>
          <cell r="E1835">
            <v>141597</v>
          </cell>
          <cell r="F1835">
            <v>170629</v>
          </cell>
          <cell r="G1835" t="str">
            <v>ExpertGroups/Karplanter/N</v>
          </cell>
          <cell r="H1835" t="str">
            <v>Karplanter</v>
          </cell>
          <cell r="I1835" t="str">
            <v>Karplanter</v>
          </cell>
          <cell r="J1835" t="str">
            <v>DoorKnocker</v>
          </cell>
          <cell r="K1835" t="str">
            <v>doRiskAssessment</v>
          </cell>
          <cell r="N1835">
            <v>1</v>
          </cell>
          <cell r="Q1835">
            <v>4</v>
          </cell>
          <cell r="T1835" t="str">
            <v>PH</v>
          </cell>
          <cell r="U1835">
            <v>3</v>
          </cell>
          <cell r="V1835" t="str">
            <v>1,4E</v>
          </cell>
          <cell r="AB1835" t="str">
            <v>terrestrial</v>
          </cell>
          <cell r="AD1835" t="str">
            <v>unknown</v>
          </cell>
          <cell r="AE1835" t="str">
            <v>no</v>
          </cell>
          <cell r="AF1835" t="str">
            <v>yes</v>
          </cell>
          <cell r="AI1835">
            <v>15</v>
          </cell>
          <cell r="AJ1835" t="str">
            <v>V</v>
          </cell>
          <cell r="AL1835">
            <v>2</v>
          </cell>
          <cell r="AM1835" t="str">
            <v>importDirect</v>
          </cell>
          <cell r="AQ1835">
            <v>0</v>
          </cell>
          <cell r="AS1835">
            <v>0</v>
          </cell>
          <cell r="AT1835">
            <v>0</v>
          </cell>
          <cell r="AU1835">
            <v>4</v>
          </cell>
          <cell r="AW1835" t="str">
            <v>Den er giftig for beitedyr (Töpper &amp; Blaalid 2017).</v>
          </cell>
          <cell r="AX1835" t="str">
            <v>Kontrolltiltak er estimert til 10 000 pund per hektar i Storbritannia (Dehnen-Schmutz et al. 2004). Kostnad for å fjerne arten i Storbritannia er også angitt til 30 000 NOK per hektar er angitt i Töpper &amp; Blaalid (2017).</v>
          </cell>
          <cell r="BC1835" t="str">
            <v>Ingen kjent effekt</v>
          </cell>
          <cell r="BD1835" t="str">
            <v>Ingen kjent effekt</v>
          </cell>
          <cell r="BE1835" t="str">
            <v>no</v>
          </cell>
          <cell r="BF1835" t="str">
            <v>no</v>
          </cell>
          <cell r="BG1835" t="str">
            <v>V</v>
          </cell>
          <cell r="BH1835" t="str">
            <v>V</v>
          </cell>
          <cell r="BK1835" t="str">
            <v>subtropic_mediterranean:Europe</v>
          </cell>
          <cell r="BM1835" t="str">
            <v>temperate_nemoral:Europe|subtropic_mediterranean:Europe</v>
          </cell>
          <cell r="BO1835">
            <v>1</v>
          </cell>
          <cell r="BR1835" t="str">
            <v>RedListCategoryLevel</v>
          </cell>
          <cell r="BT1835">
            <v>1</v>
          </cell>
          <cell r="BW1835" t="str">
            <v>SpreadYearlyLiteratureData</v>
          </cell>
          <cell r="BX1835">
            <v>6.71</v>
          </cell>
          <cell r="BY1835">
            <v>1</v>
          </cell>
          <cell r="CB1835" t="str">
            <v>T34-C-1,T34-C-2</v>
          </cell>
          <cell r="CC1835">
            <v>1</v>
          </cell>
          <cell r="CH1835">
            <v>4</v>
          </cell>
          <cell r="CL1835" t="str">
            <v>T34-C-2</v>
          </cell>
          <cell r="CM1835">
            <v>2</v>
          </cell>
          <cell r="CP1835" t="str">
            <v>Kystlynghei</v>
          </cell>
          <cell r="CQ1835">
            <v>1</v>
          </cell>
          <cell r="CT1835" t="str">
            <v>T34-C-1,T34-C-2</v>
          </cell>
          <cell r="CU1835">
            <v>1</v>
          </cell>
          <cell r="CX1835">
            <v>0</v>
          </cell>
          <cell r="CY1835">
            <v>1</v>
          </cell>
          <cell r="DB1835">
            <v>0</v>
          </cell>
          <cell r="DC1835" t="str">
            <v>&lt;i&gt;Rhododendron&lt;/i&gt;-arten &lt;i&gt;Rhododendron ponticum&lt;/i&gt; har en disjunkt utbredelse med to underarter hvorav subsp. &lt;i&gt;ponticum &lt;/i&gt;kommer fra Libanon og Svartehavsområdet: Tyrkia, Bulgaria og Kaukasus mens subsp. &lt;i&gt;baeticum &lt;/i&gt;kommer fra SV-Spania og sørlige Portugal (Hulme 2006). Den reproduserer seksuelt med vindspredte frø som kan nå opptil 100 meter (se Hulme 2006). I tillegg kan den formere seg vegetativt med senkere.&lt;br/&gt;Denne risikovurderingen gjelder for subsp. &lt;i&gt;baeticum &lt;/i&gt;som trolig tilsvarer det som er forvillet på De britiske øyer. Det antas at det forvillede materialet også kan ha gjennomgått noe hybridisering og/eller introgresjon med andre nært beslektede &lt;i&gt;Rhododendron&lt;/i&gt;-arter, og det invasive materialet i Storbritannia har forsøksvis blitt beskrevet som&lt;i&gt; R.&lt;/i&gt; x &lt;i&gt;superponticum &lt;/i&gt;(se Cullen 2011), men dette virker noe søkt og er tilbakevist av Cox (2014).</v>
          </cell>
          <cell r="DD1835" t="str">
            <v>Arten er foreløpig ikke påvist i Norge, men det har vært antydet funn av den i Ho Tysnes: Tysnesøya. Så lenge funnet ikke er dokumentert med bilde eller belegg, velger vi å behandle arten som en dørstokkart. Selve risikovurderingen blir ikke påvirket av dette.</v>
          </cell>
          <cell r="DE1835" t="str">
            <v>Arten omsettes neppe i næringen i dag, men den er tidligere dyrket i parker og bynære strøk og dyrkes trolig også i Botaniske hager/arboreter. Den kan, i alle fall på sikt, spre seg derfra med frø ut i norsk natur.</v>
          </cell>
          <cell r="DF1835" t="str">
            <v>Invasjonspotensialet er foreløpig lite: arten dyrkes lite og er heller ikke så langt påvist med sikkerhet i norsk natur.</v>
          </cell>
          <cell r="DG1835" t="str">
            <v>Underarten subsp. &lt;i&gt;baeticum &lt;/i&gt;vurderes til å kunne ha stor økologisk effekt. &lt;i&gt;Rhododendron ponticum&lt;/i&gt; er et alvorlig problem i Storbritannia, hovedsakelig i vestlige områder, men helt nord til øyene nord for Skottland, og det angis at den fortrenger hjemlige arter og nærmest danner monokulturer hvor den slår til (Hulme 2006). Undersøkelser har vist at det invasive materialet i Storbritannia i all hovedsak kommer fra Den iberiske halvøy, og da først og fremst fra Spania (Milne &amp; Abbott 2000) og dermed tilhører subsp. baeticum. Materiale fra Tyrkia viser seg å vokse nokså dårlig i Storbritannia (Cullen 2011). Ole Jonny Larsen (pers.comm.) mener også at materiale fra dette området (tilhørende subsp. &lt;i&gt;ponticum&lt;/i&gt;) ikke har spredningspotensial i Norge og at denne underarten trygt kan dyrkes hos oss. Arten er risikovurdert i Belgia hvor den har fått skår 11 (av 12) og havner i A2-kategorien (Branquart m.fl. 2007).&lt;br/&gt;&lt;p&gt;På tross av at rhododendron generelt er en vektor for spredning av et patogen, har vi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&lt;/p&gt; &lt;p&gt; &lt;/p&gt; &lt;p&gt;All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omfang.&lt;/p&gt;</v>
          </cell>
          <cell r="DH1835" t="str">
            <v>&lt;i&gt;Rhododendron ponticum&lt;/i&gt; subsp. &lt;i&gt;baeticum &lt;/i&gt;vurderes å ha potensielt høy risiko i norsk natur basert på en kombinasjon av et lite invasjonspotensial og en stor negativ økologisk effekt knyttet til fortrengning og strukturendring i naturtyper. Kategorien 1,4 er en kategori det er viktig å være oppmerksom på. Slike arter er foreløpig knapt påvist i norsk natur - denne (under)arten kanskje ikke i det hele tatt - men den kan komme til å få store økologiske (og økonomiske) konsekvenser dersom den skulle få sjansen.</v>
          </cell>
          <cell r="DI1835">
            <v>9</v>
          </cell>
        </row>
        <row r="1836">
          <cell r="B1836" t="str">
            <v>Heracleum sosnowskyi</v>
          </cell>
          <cell r="C1836" t="str">
            <v>Manden.</v>
          </cell>
          <cell r="E1836">
            <v>139643</v>
          </cell>
          <cell r="F1836">
            <v>169119</v>
          </cell>
          <cell r="G1836" t="str">
            <v>ExpertGroups/Karplanter/N</v>
          </cell>
          <cell r="H1836" t="str">
            <v>Karplanter</v>
          </cell>
          <cell r="I1836" t="str">
            <v>Karplanter</v>
          </cell>
          <cell r="J1836" t="str">
            <v>DoorKnocker</v>
          </cell>
          <cell r="K1836" t="str">
            <v>doRiskAssessment</v>
          </cell>
          <cell r="N1836">
            <v>3</v>
          </cell>
          <cell r="O1836" t="str">
            <v>V</v>
          </cell>
          <cell r="Q1836">
            <v>2</v>
          </cell>
          <cell r="S1836" t="str">
            <v>V</v>
          </cell>
          <cell r="T1836" t="str">
            <v>LO</v>
          </cell>
          <cell r="U1836">
            <v>2</v>
          </cell>
          <cell r="V1836" t="str">
            <v>3B,2E</v>
          </cell>
          <cell r="W1836" t="str">
            <v>HI</v>
          </cell>
          <cell r="AB1836" t="str">
            <v>terrestrial</v>
          </cell>
          <cell r="AE1836" t="str">
            <v>no</v>
          </cell>
          <cell r="AF1836" t="str">
            <v>yes</v>
          </cell>
          <cell r="AI1836">
            <v>10</v>
          </cell>
          <cell r="AJ1836" t="str">
            <v>V</v>
          </cell>
          <cell r="AN1836">
            <v>3</v>
          </cell>
          <cell r="AO1836" t="str">
            <v>introductionStowaway,introductionNaturalDispersal</v>
          </cell>
          <cell r="AQ1836">
            <v>0</v>
          </cell>
          <cell r="AS1836">
            <v>0</v>
          </cell>
          <cell r="AT1836">
            <v>0</v>
          </cell>
          <cell r="AU1836">
            <v>60</v>
          </cell>
          <cell r="AW1836" t="str">
            <v>Plantesaften er skadelig for mennesker og dyr (se f.eks. Pesnya m.fl. 2017).</v>
          </cell>
          <cell r="AX1836" t="str">
            <v>Kostbar bekjempelse. Tidligere positive effekter økonomisk hovedsakelig knyttet til bruken som fôrplante. Også brukt som trekkplante for bier..</v>
          </cell>
          <cell r="BC1836" t="str">
            <v>Ingen kjent effekt</v>
          </cell>
          <cell r="BD1836" t="str">
            <v>Ingen kjent effekt</v>
          </cell>
          <cell r="BE1836" t="str">
            <v>no</v>
          </cell>
          <cell r="BF1836" t="str">
            <v>no</v>
          </cell>
          <cell r="BK1836" t="str">
            <v>temperate_nemoral:Europe,Asia</v>
          </cell>
          <cell r="BM1836" t="str">
            <v>temperate_boreal:Europe|temperate_nemoral:Europe,Asia</v>
          </cell>
          <cell r="BO1836">
            <v>2</v>
          </cell>
          <cell r="BP1836" t="str">
            <v>X</v>
          </cell>
          <cell r="BR1836" t="str">
            <v>RedListCategoryLevel</v>
          </cell>
          <cell r="BT1836">
            <v>3</v>
          </cell>
          <cell r="BV1836" t="str">
            <v>X</v>
          </cell>
          <cell r="BW1836" t="str">
            <v>SpreadYearlyLiteratureData</v>
          </cell>
          <cell r="BX1836">
            <v>300</v>
          </cell>
          <cell r="BY1836">
            <v>1</v>
          </cell>
          <cell r="CB1836" t="str">
            <v>T40,T4,T18,T30,T35</v>
          </cell>
          <cell r="CC1836">
            <v>1</v>
          </cell>
          <cell r="CH1836">
            <v>2</v>
          </cell>
          <cell r="CI1836" t="str">
            <v>X</v>
          </cell>
          <cell r="CL1836" t="str">
            <v>T4,T4,T30,T30,T18</v>
          </cell>
          <cell r="CM1836">
            <v>1</v>
          </cell>
          <cell r="CQ1836">
            <v>1</v>
          </cell>
          <cell r="CU1836">
            <v>1</v>
          </cell>
          <cell r="CX1836">
            <v>0</v>
          </cell>
          <cell r="CY1836">
            <v>1</v>
          </cell>
          <cell r="DB1836">
            <v>0</v>
          </cell>
          <cell r="DC1836" t="str">
            <v>Bjørnekjeksarten &lt;i&gt;Heracleum sosnowskyi&lt;/i&gt; er en to- til flerårig storvokst urt fra Kaukasus, Transkaukasus og Nordøst-Tyrkia. Den er nært i slekt med våre andre fremmede bjørnekjeksarter &lt;i&gt;H. mantegazzianum&lt;/i&gt; og &lt;i&gt;H. persicum&lt;/i&gt; (Jahodov&amp;#225: et al. 2007). Den ble innført og foredlet som en f&amp;#244:rplante i Nordvest-Russland og senere tatt i bruk i Øst-Europa, men bruken i Øst-Europa er nå opphørt (Nielsen et al. 2005). Arten er foreløpig ikke påvist i norsk natur. I Norden er den så langt dokumentert såvidt fra Danmark (Fr&amp;#246:berg 2009), men i Finland er den registrert i alle regioner i sør og helt nord til rett sør for Rovaniemi (se Sortland 2018 under arbeid, Finnish Biodiversity Information Faciity: https://laji.fi/en/taxon/MX.42910). Den er tidligere dyrket på Island i den botaniske hagen i Reykjavik, men den ble visstnok fjernet derfra fordi den spredte seg (se Kabuce &amp; Priede 2010).&lt;br/&gt;Under forsøksdyrkningen i Russland ble det eksperimentert med hybrider og dermed ble det utviklet egne "kultivarer" best mulig egnet for formålet (se Sortland 2018). Det er derfor sannsynlig at det forvillede materialet også består av slike hybrider og ikke kun av den rene arten.&lt;br/&gt;Arten er ansett som en problematisk art i de baltiske landene, og den står EPPO sin såkalte "A2 liste" (version 2017-09, se www.eppo.int/QUARANTINE/listA2.htm) med arter som anbefales regulert som "quarantine pests". Vi behandler arten her som en dørstokkart.</v>
          </cell>
          <cell r="DD1836" t="str">
            <v>Arten er foreløpig ikke påvist i Norge, men muligheten for at den også kan komme til Norge ble antydet av Fremstad &amp; Elven (2006) og er nylig understreket av Sortland (2018).</v>
          </cell>
          <cell r="DE1836" t="str">
            <v>Arten er hovedsakelig brukt som f&amp;#244:rplante (Nielsen et al. 2005), men delvis også som hagestaude og honningplante (se Jahodova 2009, Kabuce &amp; Priede 2010). Den kommer neppe til å bli innført til oss på denne måten. Bruken som f&amp;#244:rplante er stort sett avviklet. Spredning skjer gjennom frø via vann og vind eller på dyr, og den spres også antropogent ved å bli med kjøretøy eller jordmasser. Dersom den kommer inn til oss er det trolig som forurensning/blindpassasjer fra områder hvor den er fremmed (Finland, Kolahalvøya), kanskje også ved egenspredning (se også Sortland 2018).</v>
          </cell>
          <cell r="DF1836" t="str">
            <v>Invasjonspotensialet anslås til å bli moderat (med usikkerhet til begrenset). Median levetid er begrenset (med usikkerhet til moderat) og ekspansjonshastigheten er moderat (med usikkerhet til begrenset). Anslag og beregninger er basert på data fra De baltiske landene (Kabuce &amp; Priede 2010).</v>
          </cell>
          <cell r="DG1836" t="str">
            <v>Arten antas å kunne ha en liten (med usikkerhet til middels) økologisk effekt knyttet til fortrengning av hjemlige arter, og vurderingen er basert på erfaringer hovedsakelig fra de baltiske landene. Usikkerheten er knyttet til at arten foreløpig ikke er funnet hos oss, og at vi derfor ikke kan vite hvilke naturtyper den vil innta og hvorvidt den også vil kunne påvirke truete eller sårbare arter.&lt;br/&gt;I Litauen angis det at den utkonkurrerer hjemlige arter og bidrar til å redusere biodiversiteten fordi den danner tette bestander som skygger ut andre arter (Bale~_x0001_entiene et al. 2013). Arten inngår hovedsakelig i menneskepåvirkede habitater, men den er også rapportert fra skog, skogkanter, elvebredder, enger og lignende (Bale~_x0001_entiene et al. 2013). Dette er en storvokst plante med svære blad som opplagt har en betydelig fortrengningseffekt dersom den etablerer seg. Arten er også dokumentert å ha allelopatiske egenskaper (se Bale~_x0001_entiene 2012, Mishyna et al. 2015). Dalke et al. (2015) fant at artens evne til å danne renbestander er knyttet til dens raske vekst med tett bladverk, effektiv utnyttelse av vann og lys under fotosyntese, god overlevelse av yngre planter under lav lystilgang, rask tilfriskning av overjordiske deler etter skade og en høy tetthet av frø i frøbank.&lt;br/&gt;Arten kan trolig også hybridisere med hjemlig kystbjørnekjeks &lt;i&gt;H. sphondylium &lt;/i&gt;subsp. &lt;i&gt;sphondylium &lt;/i&gt;og med fremmed (men etablert før 1800) sibirbjørnekjeks &lt;i&gt;H. sphondylium&lt;/i&gt; subsp. &lt;i&gt;sibiricum &lt;/i&gt;(se Jahodova 2009, Kabuce &amp; Priede 2010, og også Sortland 2010, 2018), men dette er ikke dokumentert. Det vites heller ikke om den mulige hybridiseringen er introgressiv, men delvis fertile hybrider mellom &lt;i&gt;H. sphondylium&lt;/i&gt; og &lt;i&gt;H. mantegazzianum&lt;/i&gt; er dokumentert (se Stace et al. 2015), så det er dermed sannsynlig at dette også er tilfelle for hybrider mellom &lt;i&gt;H. sphondylium&lt;/i&gt; og &lt;i&gt;H. sosnowskyi&lt;/i&gt;.</v>
          </cell>
          <cell r="DH1836" t="str">
            <v>Bjørnekjeksarten &lt;i&gt;Heracleum sosnowskyi &lt;/i&gt;vurderes å ha en lav økologisk risiko med usikkerhet til høy risiko. Dette er en kombinasjon mellom et moderat (med usikkerhet til begrenset invasjonspotensial) og en liten (med usikkerhet til middels) økologisk effekt knyttet til fortrengning av andre arter både gjennom ren konkurranse om plass og også gjennom allelopati.</v>
          </cell>
          <cell r="DI1836">
            <v>14</v>
          </cell>
        </row>
        <row r="1837">
          <cell r="B1837" t="str">
            <v>Leucojum aestivum</v>
          </cell>
          <cell r="C1837" t="str">
            <v>L.</v>
          </cell>
          <cell r="D1837" t="str">
            <v>jonsokklosterklokke</v>
          </cell>
          <cell r="E1837">
            <v>105229</v>
          </cell>
          <cell r="F1837">
            <v>145576</v>
          </cell>
          <cell r="G1837" t="str">
            <v>ExpertGroups/Karplanter/N</v>
          </cell>
          <cell r="H1837" t="str">
            <v>Karplanter</v>
          </cell>
          <cell r="I1837" t="str">
            <v>Karplanter</v>
          </cell>
          <cell r="J1837" t="str">
            <v>DoorKnocker</v>
          </cell>
          <cell r="K1837" t="str">
            <v>doRiskAssessment</v>
          </cell>
          <cell r="N1837">
            <v>1</v>
          </cell>
          <cell r="Q1837">
            <v>1</v>
          </cell>
          <cell r="T1837" t="str">
            <v>NK</v>
          </cell>
          <cell r="U1837">
            <v>1</v>
          </cell>
          <cell r="V1837" t="str">
            <v>1,1</v>
          </cell>
          <cell r="AA1837" t="str">
            <v>1800-1900</v>
          </cell>
          <cell r="AB1837" t="str">
            <v>terrestrial</v>
          </cell>
          <cell r="AD1837" t="str">
            <v>origin</v>
          </cell>
          <cell r="AE1837" t="str">
            <v>no</v>
          </cell>
          <cell r="AF1837" t="str">
            <v>unknown</v>
          </cell>
          <cell r="AI1837">
            <v>5</v>
          </cell>
          <cell r="AJ1837" t="str">
            <v>V</v>
          </cell>
          <cell r="AL1837">
            <v>1</v>
          </cell>
          <cell r="AM1837" t="str">
            <v>importDirect</v>
          </cell>
          <cell r="AN1837">
            <v>1</v>
          </cell>
          <cell r="AO1837" t="str">
            <v>introductionEscaped</v>
          </cell>
          <cell r="AQ1837">
            <v>0</v>
          </cell>
          <cell r="AS1837">
            <v>0</v>
          </cell>
          <cell r="AT1837">
            <v>0</v>
          </cell>
          <cell r="AU1837">
            <v>16</v>
          </cell>
          <cell r="AW1837" t="str">
            <v>Ingen kjent effekt</v>
          </cell>
          <cell r="AX1837" t="str">
            <v>Ingen kjent effekt</v>
          </cell>
          <cell r="BC1837" t="str">
            <v>Ingen kjent effekt</v>
          </cell>
          <cell r="BD1837" t="str">
            <v>Ingen kjent effekt</v>
          </cell>
          <cell r="BE1837" t="str">
            <v>no</v>
          </cell>
          <cell r="BF1837" t="str">
            <v>no</v>
          </cell>
          <cell r="BG1837" t="str">
            <v>V</v>
          </cell>
          <cell r="BK1837" t="str">
            <v>temperate_nemoral:Europe,Asia|subtropic_mediterranean:Europe,Asia</v>
          </cell>
          <cell r="BM1837" t="str">
            <v>temperate_nemoral:Europe,Asia,Oceania,NorthAndCentralAmerica|subtropic_mediterranean:Europe,Asia,Oceania,NorthAndCentralAmerica</v>
          </cell>
          <cell r="BO1837">
            <v>2</v>
          </cell>
          <cell r="BR1837" t="str">
            <v>RedListCategoryLevel</v>
          </cell>
          <cell r="BT1837">
            <v>1</v>
          </cell>
          <cell r="BW1837" t="str">
            <v>SpreadYearlyLiteratureData</v>
          </cell>
          <cell r="BX1837">
            <v>45</v>
          </cell>
          <cell r="BY1837">
            <v>1</v>
          </cell>
          <cell r="CC1837">
            <v>1</v>
          </cell>
          <cell r="CH1837">
            <v>1</v>
          </cell>
          <cell r="CM1837">
            <v>1</v>
          </cell>
          <cell r="CQ1837">
            <v>1</v>
          </cell>
          <cell r="CU1837">
            <v>1</v>
          </cell>
          <cell r="CX1837">
            <v>0</v>
          </cell>
          <cell r="CY1837">
            <v>1</v>
          </cell>
          <cell r="DB1837">
            <v>0</v>
          </cell>
          <cell r="DC1837" t="str">
            <v>Jonsokklosterklokke &lt;i&gt;Leucojum aestivum&lt;/i&gt; kommer fra Mellom- og Sør-Europa og øst til Kaukasus. Den er en hageplante med frøformering og med lokal klondannelse ved deling av laukene. Frøene spres med maur over korte distanser.</v>
          </cell>
          <cell r="DD1837" t="str">
            <v>Arten er ikke påvist i naturen i Norge foreløpig, men kan være oversett. Den dyrkes en god del i hager og kan spre seg med frø (maurspredning) og bli kastet ut med hageavfall (lauker). Vi forventer noen funn i de kommende tiårene.</v>
          </cell>
          <cell r="DE1837" t="str">
            <v>Arten er innført som hageplante. Potensiell spredning kan skje med hageavfall og med frø (maur).</v>
          </cell>
          <cell r="DF1837" t="str">
            <v>Invasjonspotensialet er lite, også framtidig, med begrenset median levetid og liten ekspansjonshastighet. Om arten etablerer seg i norsk natur, vil det være langsomt og i liten utstrekning.</v>
          </cell>
          <cell r="DG1837" t="str">
            <v>Ingen kjent negativ økologisk effekt er knyttet til arten.</v>
          </cell>
          <cell r="DH1837" t="str">
            <v>Jonsokklosterklokke er en dørstokkart, men utgjør neppe noen økologisk risiko i norsk natur.</v>
          </cell>
          <cell r="DI1837">
            <v>0</v>
          </cell>
        </row>
        <row r="1838">
          <cell r="B1838" t="str">
            <v>Pinus banksiana</v>
          </cell>
          <cell r="C1838" t="str">
            <v>Lamb.</v>
          </cell>
          <cell r="D1838" t="str">
            <v>banksfuru</v>
          </cell>
          <cell r="E1838">
            <v>135410</v>
          </cell>
          <cell r="F1838">
            <v>128770</v>
          </cell>
          <cell r="G1838" t="str">
            <v>ExpertGroups/Karplanter/N</v>
          </cell>
          <cell r="H1838" t="str">
            <v>Karplanter</v>
          </cell>
          <cell r="I1838" t="str">
            <v>Karplanter</v>
          </cell>
          <cell r="J1838" t="str">
            <v>DoorKnocker</v>
          </cell>
          <cell r="K1838" t="str">
            <v>doRiskAssessment</v>
          </cell>
          <cell r="N1838">
            <v>1</v>
          </cell>
          <cell r="Q1838">
            <v>1</v>
          </cell>
          <cell r="T1838" t="str">
            <v>NK</v>
          </cell>
          <cell r="U1838">
            <v>1</v>
          </cell>
          <cell r="V1838" t="str">
            <v>1,1</v>
          </cell>
          <cell r="AA1838">
            <v>1918</v>
          </cell>
          <cell r="AB1838" t="str">
            <v>terrestrial</v>
          </cell>
          <cell r="AD1838" t="str">
            <v>unknown</v>
          </cell>
          <cell r="AE1838" t="str">
            <v>no</v>
          </cell>
          <cell r="AF1838" t="str">
            <v>unknown</v>
          </cell>
          <cell r="AI1838">
            <v>50</v>
          </cell>
          <cell r="AJ1838" t="str">
            <v>V</v>
          </cell>
          <cell r="AL1838">
            <v>3</v>
          </cell>
          <cell r="AM1838" t="str">
            <v>importDirect</v>
          </cell>
          <cell r="AU1838">
            <v>12</v>
          </cell>
          <cell r="AW1838" t="str">
            <v>Ingen kjent effekt</v>
          </cell>
          <cell r="AX1838" t="str">
            <v>Ingen kjent effekt</v>
          </cell>
          <cell r="BC1838" t="str">
            <v>Ingen kjent effekt</v>
          </cell>
          <cell r="BD1838" t="str">
            <v>Ingen kjent effekt</v>
          </cell>
          <cell r="BE1838" t="str">
            <v>no</v>
          </cell>
          <cell r="BF1838" t="str">
            <v>no</v>
          </cell>
          <cell r="BK1838" t="str">
            <v>temperate_boreal:NorthAndCentralAmerica|temperate_nemoral:NorthAndCentralAmerica</v>
          </cell>
          <cell r="BM1838" t="str">
            <v>temperate_boreal:Europe,NorthAndCentralAmerica|temperate_nemoral:Europe,Asia,Oceania,NorthAndCentralAmerica</v>
          </cell>
          <cell r="BO1838">
            <v>1</v>
          </cell>
          <cell r="BR1838" t="str">
            <v>RedListCategoryLevel</v>
          </cell>
          <cell r="BT1838">
            <v>1</v>
          </cell>
          <cell r="BW1838" t="str">
            <v>SpreadYearlyLiteratureData</v>
          </cell>
          <cell r="BX1838">
            <v>39</v>
          </cell>
          <cell r="BY1838">
            <v>1</v>
          </cell>
          <cell r="CB1838" t="str">
            <v>T4</v>
          </cell>
          <cell r="CC1838">
            <v>1</v>
          </cell>
          <cell r="CH1838">
            <v>1</v>
          </cell>
          <cell r="CM1838">
            <v>1</v>
          </cell>
          <cell r="CQ1838">
            <v>1</v>
          </cell>
          <cell r="CU1838">
            <v>1</v>
          </cell>
          <cell r="CX1838">
            <v>0</v>
          </cell>
          <cell r="CY1838">
            <v>1</v>
          </cell>
          <cell r="DB1838">
            <v>0</v>
          </cell>
          <cell r="DC1838" t="str">
            <v>Banksfuru&lt;i&gt; Pinus banksiana&lt;/i&gt; er et meget langlevd tre med generasjonslengde på 50 år eller mer. Arten kommer fra nordlige Nord-Amerika der den er den furu-arten som går lengst mot nord, til den polare skoggrensa. Den formerer seg med frø, men konglene åpner seg oftest først etter skogbrann, noe som forsinker spredningen sterkt i områder der skogbranner bekjempes. Arten vurderes som en dørstokkart da den burde ha gode klimabetingelser for etablering i landet.</v>
          </cell>
          <cell r="DD1838" t="str">
            <v>Banksfuru er dokumentert fra Ho Os i 1918. Det er uvisst om dette treet fremdeles eksisterer, men vi regner med at det kan være et visst mørketall. Arten er også plantet i Ringve botaniske hage i Trondheim og i Botanisk hage i Oslo.</v>
          </cell>
          <cell r="DE1838" t="str">
            <v>Arten er frøspredd, men konglene må brenne eller utsettes for høge temperaturer for at frøene skal frigjøres. Ingen frøspredde planter er kjent i landet.</v>
          </cell>
          <cell r="DF1838" t="str">
            <v>Invasjonspotensialet er lite, med minste skår på både median levetid (forventet) og ekspansjonshastighet (beregnet ut fra anslått forekomstareal om 50 år).</v>
          </cell>
          <cell r="DG1838" t="str">
            <v>Banksfuru har ingen kjent negativ økologisk effekt.</v>
          </cell>
          <cell r="DH1838" t="str">
            <v>Banksfuru vurderes til ingen kjent økologisk risiko.</v>
          </cell>
          <cell r="DI1838">
            <v>0</v>
          </cell>
        </row>
        <row r="1839">
          <cell r="B1839" t="str">
            <v>Prunus serotina</v>
          </cell>
          <cell r="C1839" t="str">
            <v>Ehrh.</v>
          </cell>
          <cell r="D1839" t="str">
            <v>romhegg</v>
          </cell>
          <cell r="E1839">
            <v>63339</v>
          </cell>
          <cell r="F1839">
            <v>103379</v>
          </cell>
          <cell r="G1839" t="str">
            <v>ExpertGroups/Karplanter/N</v>
          </cell>
          <cell r="H1839" t="str">
            <v>Karplanter</v>
          </cell>
          <cell r="I1839" t="str">
            <v>Karplanter</v>
          </cell>
          <cell r="J1839" t="str">
            <v>AlienSpecie</v>
          </cell>
          <cell r="N1839">
            <v>3</v>
          </cell>
          <cell r="P1839" t="str">
            <v>V</v>
          </cell>
          <cell r="Q1839">
            <v>3</v>
          </cell>
          <cell r="T1839" t="str">
            <v>HI</v>
          </cell>
          <cell r="U1839">
            <v>4</v>
          </cell>
          <cell r="V1839" t="str">
            <v>3A,3DF</v>
          </cell>
          <cell r="W1839" t="str">
            <v>SE</v>
          </cell>
          <cell r="X1839">
            <v>4</v>
          </cell>
          <cell r="Y1839">
            <v>4</v>
          </cell>
          <cell r="Z1839">
            <v>2</v>
          </cell>
          <cell r="AA1839">
            <v>1980</v>
          </cell>
          <cell r="AB1839" t="str">
            <v>terrestrial</v>
          </cell>
          <cell r="AD1839" t="str">
            <v>unknown</v>
          </cell>
          <cell r="AE1839" t="str">
            <v>yes</v>
          </cell>
          <cell r="AF1839" t="str">
            <v>yes</v>
          </cell>
          <cell r="AI1839">
            <v>20</v>
          </cell>
          <cell r="AJ1839" t="str">
            <v>V</v>
          </cell>
          <cell r="AL1839">
            <v>1</v>
          </cell>
          <cell r="AM1839" t="str">
            <v>importDirect</v>
          </cell>
          <cell r="AN1839">
            <v>3</v>
          </cell>
          <cell r="AO1839" t="str">
            <v>introductionEscaped,spreadNaturalDispersal</v>
          </cell>
          <cell r="AP1839" t="str">
            <v>Øs,OsA,Bu,Va,Ro</v>
          </cell>
          <cell r="AQ1839">
            <v>40</v>
          </cell>
          <cell r="AR1839">
            <v>15</v>
          </cell>
          <cell r="AS1839">
            <v>600</v>
          </cell>
          <cell r="AT1839">
            <v>28400</v>
          </cell>
          <cell r="AU1839">
            <v>3000</v>
          </cell>
          <cell r="AV1839">
            <v>50</v>
          </cell>
          <cell r="AW1839" t="str">
            <v>Arten inneholder cyanid og er rapportert å kunne forgifte husdyr (Starfinger 2010).</v>
          </cell>
          <cell r="AX1839" t="str">
            <v>Ingen kjent effekt</v>
          </cell>
          <cell r="BC1839" t="str">
            <v>Ingen kjent effekt</v>
          </cell>
          <cell r="BD1839" t="str">
            <v>Ingen kjent effekt</v>
          </cell>
          <cell r="BE1839" t="str">
            <v>no</v>
          </cell>
          <cell r="BF1839" t="str">
            <v>no</v>
          </cell>
          <cell r="BG1839" t="str">
            <v>V</v>
          </cell>
          <cell r="BK1839" t="str">
            <v>temperate_nemoral:NorthAndCentralAmerica|temperate_dry:NorthAndCentralAmerica|subtropic_humid:NorthAndCentralAmerica|subtropic_dry:NorthAndCentralAmerica</v>
          </cell>
          <cell r="BM1839" t="str">
            <v>temperate_nemoral:Europe,Oceania,NorthAndCentralAmerica|temperate_dry:NorthAndCentralAmerica|subtropic_mediterranean:Europe,Oceania|subtropic_humid:NorthAndCentralAmerica|subtropic_dry:NorthAndCentralAmerica|subtropic_highlands:SouthAmerica</v>
          </cell>
          <cell r="BO1839">
            <v>3</v>
          </cell>
          <cell r="BP1839" t="str">
            <v>X</v>
          </cell>
          <cell r="BR1839" t="str">
            <v>RedListCategoryLevel</v>
          </cell>
          <cell r="BT1839">
            <v>2</v>
          </cell>
          <cell r="BU1839" t="str">
            <v>X</v>
          </cell>
          <cell r="BW1839" t="str">
            <v>SpreadYearlyIncreaseObservations</v>
          </cell>
          <cell r="BX1839">
            <v>135</v>
          </cell>
          <cell r="BY1839">
            <v>1</v>
          </cell>
          <cell r="CB1839" t="str">
            <v>T4,T35,T37-C-3,T37-C-3,T4,T35,T37,T40,T43</v>
          </cell>
          <cell r="CC1839">
            <v>3</v>
          </cell>
          <cell r="CG1839" t="str">
            <v>T4</v>
          </cell>
          <cell r="CH1839">
            <v>1</v>
          </cell>
          <cell r="CL1839" t="str">
            <v>T4,T4</v>
          </cell>
          <cell r="CM1839">
            <v>3</v>
          </cell>
          <cell r="CP1839" t="str">
            <v>Kystlynghei</v>
          </cell>
          <cell r="CQ1839">
            <v>1</v>
          </cell>
          <cell r="CU1839">
            <v>1</v>
          </cell>
          <cell r="CX1839">
            <v>0</v>
          </cell>
          <cell r="CY1839">
            <v>1</v>
          </cell>
          <cell r="DB1839">
            <v>0</v>
          </cell>
          <cell r="DC1839" t="str">
            <v>&lt;p&gt;Romhegg &lt;em&gt;Prunus serotina&lt;/em&gt; er et tre fra østlige Nord-Amerika og fjellområder sørover til Guatemala i Mellom-Amerika. Det finnes flere underarter og varieteter. Under sine hjemlige forhold kan romhegg bli opp til 40 m høg mens den i Europa stort sett ikke når over 20 m. Den har frøformering og setter godt med saftige steinfrukter.&lt;/p&gt;&lt;p&gt;De to artene &lt;i&gt;P. maackii&lt;/i&gt; og &lt;i&gt;P. serotina&lt;/i&gt; (romhegg) ligner noe på hverandre og kan være forvekslet. Østover i Fennoskandia er det &lt;i&gt;P. maackii&lt;/i&gt; som er den den hyppigst dyrkete og mest hardføre mens &lt;i&gt;P. serotina&lt;/i&gt; er mye mindre dyrket og bare hardfør i sør (se H&amp;#228:met-Ahti et al. 1992). I Sverige dyrkes og forvilles begge, men mest &lt;i&gt;P. serotina&lt;/i&gt; (se GBIF). I Danmark er bare &lt;i&gt;P. serotina&lt;/i&gt; registrert som forvillet, og som svært hyppig (Hartvig 2015). P.A. Pedersen (pers. medd.) opplyser at det er &lt;i&gt;P. maackii&lt;/i&gt; som markedsføres i Norge i dag mens &lt;i&gt;P. serotina&lt;/i&gt; ikke har vært markedsført på lang tid.&lt;/p&gt;</v>
          </cell>
          <cell r="DD1839" t="str">
            <v>&lt;p&gt;Romhegg har foreløpig ikke mange kjente forekomster her i landet. Arten ble først funnet forvillet i VA Kristiansand i 1980 etterfulgt av flere forekomster i området. Den er funnet gjentatte ganger i Øf Sarpsborg på tømmer- og flisdeponi, og er også belagt med enkeltfunn i Ak Asker og Ås, Bu Hurum (flisfylling) og Ro Stavanger. Ut fra erfaringene fra andre europeiske land, spesielt fra Tyskland og Danmark (se Hartvig 2015), forventer vi rask og sterk ekspansjon i Norge.&lt;/p&gt;</v>
          </cell>
          <cell r="DE1839" t="str">
            <v>&lt;p&gt;Romhegg ble visstnok først brakt til Europa til Paris rundt 1630, hvor den ble dyrket som prydtre i parker og hager (Starfinger 2010). Sent på 1800-tallet ble den testet ut til tømmerproduksjon uten særlig suksess. Den må ha vært dyrket i Norge i tidligere tider, ut fra et visst antall funn av forvillete planter, men er i de senere årene erstattet av slektningen &lt;i&gt;P. maackii&lt;/i&gt; som er arten som nå er i handelen og som brukes mye i offentlige anlegg og langs veier. Denne arten er ennå ikke registrert forvillet, men mengder av frøplanter er sett nær anlegg i Oslo (R. Elven observ.).&lt;br/&gt;&lt;/p&gt;&lt;p&gt;Romhegg formerer seg seksuelt med frø og har dessuten klonal vekst med rotskudd. Under gode lysforhold produserer den rikelig med saftige steinfrukter som spres med både fugl og pattedyr, potensielt over lange avstander (km).&lt;/p&gt;</v>
          </cell>
          <cell r="DF1839" t="str">
            <v>Romhegg har per dags dato en begrenset (med usikkerhet til moderat) ekspansjonshastighet, men lang estimert median levealder (med usikkerhet til moderat). Dette gir et moderat (med usikkerhet til stort) invasjonspotensial.</v>
          </cell>
          <cell r="DG1839" t="str">
            <v>Romhegg vurderes å ha middels negativ økologisk effekt, av minst to årsaker: (1) På 1900-tallet ble arten plantet mye som vindskjerm, og delvis også som jordforbedrer, men det har vist seg at avfallet fra den reduserer både næringstilgang og jord-pH. Arten kan også potensielt ha allelopatiske effekter på andre arter (se Starfinger 2010, Schrader &amp; Starfinger 2009). (2) Romhegg er i hovedsak en surbunnsplante og har potensial for å etablere seg i både barskog og f. eks. kystlynghei i landet. Arten har spredt seg voldsomt i Danmark og er regnet som en av de verste invaderende arter i Danmark (Hartvig 2015). Den fortrenger andre arter og rapporteres som et problem blant annet i hei på Jylland i Danmark. Vi antar derfor at den i fremtiden kan bli et problem for eksempel i kystlynghei.&lt;br/&gt;Arten er vektor for en østasiatisk fruktflue, flekkvingefruktflue &lt;i&gt;Drosophila suzukii&lt;/i&gt;, som forårsaker store skader på frukttrær i Europa. Sammenkoblingen av en amerikansk hegg og en asiatisk bananflue har ført til at et svært invasivt tre i Europa har blitt et nytt og viktig reservoar for en annen skadelig fremmed art (se Poyet et al. 2014). Fruktflue-arten finnes i Artsnavnebasen, men ble ikke vurdert ved forrige vurderingsrunde i 2012. Vi tar ikke inn denne effekten i risikovurderingen, spesielt fordi fruktflue-arten ikke er risikovurdert.&lt;br/&gt;De mulige økologiske problemene knyttet til romhegg gjelder framtidig utvikling. Dagens sparsomme forekomster gir ingen økologiske effekter som passerer noen terskelverdier i kriteriene.</v>
          </cell>
          <cell r="DH1839" t="str">
            <v>&lt;p&gt;Romhegg vurderes til høg økologisk risiko, med usikkerhet til svært høg risiko, på grunn av at vi, basert på data fra Danmark og ellers i Nord-Europa, antar at den kan komme til å fortrenge andre plantearter i for eksempel den rødlistete naturtypen kystlynghei og at den kan komme til å fortrenge prioriterte (og andre) plantearter generelt i fastmarksskog.&lt;/p&gt;&lt;p&gt; Arten står på &amp;#39:verstinglisten&amp;#39: til DAISIE over de 100 mest invasive artene i Europa, en liste som inkluderer alle organismegrupper. Det er å forvente at denne arten kommer til å vise en sterk og rask økning i forekomster i tiden som kommer dersom det ikke iverksettes tiltak for å redusere spredningen. Vi har i Norge sjansen til å være i forkant når det gjelder denne arten på bakgrunn av den kunnskapen man har om arten ellers i Europa. Det hjelper at arten ikke lenger synes å være i handelen hos oss.&lt;/p&gt;</v>
          </cell>
          <cell r="DI1839">
            <v>6</v>
          </cell>
        </row>
        <row r="1840">
          <cell r="B1840" t="str">
            <v>Allium ×hollandicum</v>
          </cell>
          <cell r="C1840" t="str">
            <v>R.M.Fritsch</v>
          </cell>
          <cell r="D1840" t="str">
            <v>kirgisløk</v>
          </cell>
          <cell r="E1840">
            <v>130198</v>
          </cell>
          <cell r="F1840">
            <v>99408</v>
          </cell>
          <cell r="G1840" t="str">
            <v>ExpertGroups/Karplanter/N</v>
          </cell>
          <cell r="H1840" t="str">
            <v>Karplanter</v>
          </cell>
          <cell r="I1840" t="str">
            <v>Karplanter</v>
          </cell>
          <cell r="J1840" t="str">
            <v>AlienSpecie</v>
          </cell>
          <cell r="N1840">
            <v>2</v>
          </cell>
          <cell r="Q1840">
            <v>1</v>
          </cell>
          <cell r="T1840" t="str">
            <v>LO</v>
          </cell>
          <cell r="U1840">
            <v>2</v>
          </cell>
          <cell r="V1840" t="str">
            <v>2AB,1</v>
          </cell>
          <cell r="X1840">
            <v>3</v>
          </cell>
          <cell r="Y1840">
            <v>4</v>
          </cell>
          <cell r="Z1840">
            <v>1</v>
          </cell>
          <cell r="AA1840">
            <v>1998</v>
          </cell>
          <cell r="AB1840" t="str">
            <v>terrestrial</v>
          </cell>
          <cell r="AD1840" t="str">
            <v>unknown</v>
          </cell>
          <cell r="AE1840" t="str">
            <v>yes</v>
          </cell>
          <cell r="AF1840" t="str">
            <v>unknown</v>
          </cell>
          <cell r="AG1840">
            <v>1998</v>
          </cell>
          <cell r="AH1840" t="str">
            <v>Ak Asker: Ravnsborg</v>
          </cell>
          <cell r="AI1840">
            <v>5</v>
          </cell>
          <cell r="AJ1840" t="str">
            <v>V</v>
          </cell>
          <cell r="AL1840">
            <v>1</v>
          </cell>
          <cell r="AM1840" t="str">
            <v>importDirect</v>
          </cell>
          <cell r="AN1840">
            <v>2</v>
          </cell>
          <cell r="AO1840" t="str">
            <v>introductionEscaped</v>
          </cell>
          <cell r="AP1840" t="str">
            <v>Øs,OsA,He,Ve</v>
          </cell>
          <cell r="AQ1840">
            <v>20</v>
          </cell>
          <cell r="AR1840">
            <v>4</v>
          </cell>
          <cell r="AS1840">
            <v>80</v>
          </cell>
          <cell r="AT1840">
            <v>3900</v>
          </cell>
          <cell r="AU1840">
            <v>160</v>
          </cell>
          <cell r="AV1840">
            <v>100</v>
          </cell>
          <cell r="AW1840" t="str">
            <v>Ingen kjent effekt</v>
          </cell>
          <cell r="AX1840" t="str">
            <v>Ingen kjent effekt</v>
          </cell>
          <cell r="BC1840" t="str">
            <v>Ingen kjent effekt</v>
          </cell>
          <cell r="BD1840" t="str">
            <v>Ingen kjent effekt</v>
          </cell>
          <cell r="BE1840" t="str">
            <v>no</v>
          </cell>
          <cell r="BF1840" t="str">
            <v>no</v>
          </cell>
          <cell r="BG1840" t="str">
            <v>V</v>
          </cell>
          <cell r="BK1840" t="str">
            <v>unknown:Asia</v>
          </cell>
          <cell r="BM1840" t="str">
            <v>temperate_nemoral:Europe</v>
          </cell>
          <cell r="BO1840">
            <v>2</v>
          </cell>
          <cell r="BR1840" t="str">
            <v>RedListCategoryLevel</v>
          </cell>
          <cell r="BT1840">
            <v>2</v>
          </cell>
          <cell r="BW1840" t="str">
            <v>SpreadYearlyIncreaseCalculatedExpansionSpeed</v>
          </cell>
          <cell r="BX1840">
            <v>111.58</v>
          </cell>
          <cell r="BY1840">
            <v>1</v>
          </cell>
          <cell r="CB1840" t="str">
            <v>T40,T35</v>
          </cell>
          <cell r="CC1840">
            <v>1</v>
          </cell>
          <cell r="CH1840">
            <v>1</v>
          </cell>
          <cell r="CM1840">
            <v>1</v>
          </cell>
          <cell r="CQ1840">
            <v>1</v>
          </cell>
          <cell r="CU1840">
            <v>1</v>
          </cell>
          <cell r="CX1840">
            <v>0</v>
          </cell>
          <cell r="CY1840">
            <v>1</v>
          </cell>
          <cell r="DB1840">
            <v>0</v>
          </cell>
          <cell r="DC1840" t="str">
            <v>Kirgislauk &lt;em&gt;Allium &lt;/em&gt;x&lt;em&gt;hollandicum &lt;/em&gt;er en flerårig urt med lauk. Den formerer seg seksuelt med frø. Selv om den antas å være en hybridart (fra foreldrearter i Sentral-Asia, eller kanskje en direkte foredling fra &lt;i&gt;A. aflatunense&lt;/i&gt;), setter den godt med spiredyktige frø. Spredningen er ballistisk, dvs. at de stive stenglene blir beveget av vind eller dyr og frøene kastes ut av kapslene. Spredningen er over korte distanser (meter). Arten er en relativt ny hagestaude og i økende bruk.</v>
          </cell>
          <cell r="DD1840" t="str">
            <v>&lt;p&gt;Kirgislauk er en relativt ny hagestaude som er i økende bruk. Den setter godt med spiredyktige frø og forvilles lett. Foreløpig er den bare påvist noen få steder - Øf Spydeberg: Nygård fra 2006, Ak Asker: Ravnsborg fra 1998 og Holmen fra 2009, Oslo: Holmlia fra 2009, He Ringsaker: Gimse fra 2001, og Vf Larvik: Risøya fra 2016.&lt;/p&gt;</v>
          </cell>
          <cell r="DE1840" t="str">
            <v>Arten er innført som hageplante og spredt ut fra hager med frø, trolig også noen ganger med utkast.</v>
          </cell>
          <cell r="DF1840" t="str">
            <v>Invasjonspotensialet er begrenset, en kombinasjon av begrenset median levetid og begrenset ekspansjonshastighet. Arten er bare funnet de siste 20 årene og med tydelig økende tendens. Den etablerer seg godt og spres lokalt. Det er likevel lite trolig at den vil innta noen større arealer de kommende 50 år.</v>
          </cell>
          <cell r="DG1840" t="str">
            <v>Ingen kjent negativ økologisk effekt er knyttet til arten.</v>
          </cell>
          <cell r="DH1840" t="str">
            <v>&lt;p&gt;Kirgislauk er foreløpig bare funnet på utsatte steder - tilfeldige jordhauger med hageavfall og veikanter - og kan lett utryddes ved tilfeldige inngrep. Den dyrkes imidlertid så ofte, og spres så lett, at jamn og økende nyrekruttering kan forventes. Det er lite trolig at denne arten vil ha noen negativ økologisk effekt i nær framtid. Den vurderes til låg økologisk risiko, og utelukkende på grunn av invasjonspotensialet. Endringen fra forrige vurderingsrunde i 2012 hvor den ble vurdert til potensielt høg risiko skyldes en overvurdering av invasjonspotensialet forrige gang, muligens i kombinasjon med endret beregningsmåte. &lt;/p&gt;</v>
          </cell>
          <cell r="DI1840">
            <v>0</v>
          </cell>
        </row>
        <row r="1841">
          <cell r="B1841" t="str">
            <v>Alyssum alyssoides</v>
          </cell>
          <cell r="C1841" t="str">
            <v>(L.) L.</v>
          </cell>
          <cell r="D1841" t="str">
            <v>grådodre</v>
          </cell>
          <cell r="E1841">
            <v>130265</v>
          </cell>
          <cell r="F1841">
            <v>101073</v>
          </cell>
          <cell r="G1841" t="str">
            <v>ExpertGroups/Karplanter/N</v>
          </cell>
          <cell r="H1841" t="str">
            <v>Karplanter</v>
          </cell>
          <cell r="I1841" t="str">
            <v>Karplanter</v>
          </cell>
          <cell r="J1841" t="str">
            <v>AlienSpecie</v>
          </cell>
          <cell r="N1841">
            <v>1</v>
          </cell>
          <cell r="Q1841">
            <v>1</v>
          </cell>
          <cell r="T1841" t="str">
            <v>NK</v>
          </cell>
          <cell r="U1841">
            <v>1</v>
          </cell>
          <cell r="V1841" t="str">
            <v>1,1</v>
          </cell>
          <cell r="X1841">
            <v>2</v>
          </cell>
          <cell r="Y1841">
            <v>3</v>
          </cell>
          <cell r="Z1841">
            <v>1</v>
          </cell>
          <cell r="AA1841">
            <v>1857</v>
          </cell>
          <cell r="AB1841" t="str">
            <v>terrestrial</v>
          </cell>
          <cell r="AD1841" t="str">
            <v>origin</v>
          </cell>
          <cell r="AE1841" t="str">
            <v>yes</v>
          </cell>
          <cell r="AF1841" t="str">
            <v>unknown</v>
          </cell>
          <cell r="AG1841">
            <v>1857</v>
          </cell>
          <cell r="AH1841" t="str">
            <v>Oslo: "Slotsbakken"</v>
          </cell>
          <cell r="AI1841">
            <v>1</v>
          </cell>
          <cell r="AJ1841" t="str">
            <v>V</v>
          </cell>
          <cell r="AN1841">
            <v>3</v>
          </cell>
          <cell r="AO1841" t="str">
            <v>spreadNaturalDispersal,introductionTransportpollution</v>
          </cell>
          <cell r="AP1841" t="str">
            <v>Øs,OsA,He,Op</v>
          </cell>
          <cell r="AQ1841">
            <v>60</v>
          </cell>
          <cell r="AR1841">
            <v>4</v>
          </cell>
          <cell r="AS1841">
            <v>240</v>
          </cell>
          <cell r="AT1841">
            <v>10000</v>
          </cell>
          <cell r="AU1841">
            <v>160</v>
          </cell>
          <cell r="AV1841">
            <v>20</v>
          </cell>
          <cell r="AW1841" t="str">
            <v>Ingen kjent effekt</v>
          </cell>
          <cell r="AX1841" t="str">
            <v>Ingen kjent effekt</v>
          </cell>
          <cell r="BC1841" t="str">
            <v>Ingen kjent effekt</v>
          </cell>
          <cell r="BD1841" t="str">
            <v>Ingen kjent effekt</v>
          </cell>
          <cell r="BE1841" t="str">
            <v>no</v>
          </cell>
          <cell r="BF1841" t="str">
            <v>no</v>
          </cell>
          <cell r="BG1841" t="str">
            <v>V</v>
          </cell>
          <cell r="BK1841" t="str">
            <v>temperate_nemoral:Europe,Asia|subtropic_mediterranean:Europe,Asia,Africa</v>
          </cell>
          <cell r="BM1841" t="str">
            <v>temperate_nemoral:Europe,Asia,Oceania,NorthAndCentralAmerica|subtropic_mediterranean:Europe,Asia,Africa</v>
          </cell>
          <cell r="BO1841">
            <v>2</v>
          </cell>
          <cell r="BR1841" t="str">
            <v>RedListCategoryLevel</v>
          </cell>
          <cell r="BT1841">
            <v>1</v>
          </cell>
          <cell r="BW1841" t="str">
            <v>SpreadYearlyIncreaseCalculatedExpansionSpeed</v>
          </cell>
          <cell r="BX1841">
            <v>0</v>
          </cell>
          <cell r="BY1841">
            <v>1</v>
          </cell>
          <cell r="CB1841" t="str">
            <v>T32-C-15,T32-C-17,T35</v>
          </cell>
          <cell r="CC1841">
            <v>1</v>
          </cell>
          <cell r="CH1841">
            <v>1</v>
          </cell>
          <cell r="CM1841">
            <v>1</v>
          </cell>
          <cell r="CP1841" t="str">
            <v>Åpen grunnlendt kalkmark i boreonemoral sone,Slåtteeng</v>
          </cell>
          <cell r="CQ1841">
            <v>1</v>
          </cell>
          <cell r="CU1841">
            <v>1</v>
          </cell>
          <cell r="CX1841">
            <v>0</v>
          </cell>
          <cell r="CY1841">
            <v>1</v>
          </cell>
          <cell r="DB1841">
            <v>0</v>
          </cell>
          <cell r="DC1841" t="str">
            <v>Grådodre &lt;em&gt;Alyssum alyssoides &lt;/em&gt;er en ettårig urt med frøformering. Arten kommer opprinnelig fra Europa og Kaukasus. Den er naturalisert og har inntatt grunnlendt, tørr mark på kalkgrunn, en mer sjelden gang (og mest tidligere) har den også dukket opp som ugress i veikanter og langs jernbaner.</v>
          </cell>
          <cell r="DD1841" t="str">
            <v>&lt;p&gt;Første angitte funn av grådodre &lt;em&gt;Alyssum alyssoides &lt;/em&gt;er fra Oslo i 1857, hvor arten ble funnet på nysådd eng og opplagt var kommet inn med grasfrø. Funnene økte deretter på ganske tett fram til 1920, hvor den største spredningen - i form av at arten inntok nye fylker og kommuner - skjedde. Den ble også innført med korn til flere møller og andre kornanlegg, helt nord til Trøndelag. Etter 1920 synes importen ha stoppet helt opp, og arten gikk raskt tilbake til et nivå med mellom 10-20 lokaliteter i hele landet, nesten uten unntak begrenset til området fra indre Oslofjord nord til Mjøsa (i Akershus/Oslo, Hedmark og Oppland), Her har arten vært stabil, til dels på de eksakt samme stedene, fra før 1900 fram til i dag.&lt;/p&gt;</v>
          </cell>
          <cell r="DE1841" t="str">
            <v>Arten er kommet inn som forurensning med grasfrø, hovedsakelig fra midten av 1800-tallet, og noe senere som forurensning med korn og med gartnerivarer. Den har hatt egenspredning til dagens lokaliteter (som bare sjelden er de samme som antatte innførselssteder).</v>
          </cell>
          <cell r="DF1841" t="str">
            <v>Invasjonspotensialet er lite, på grunn av en begrenset median levetid og en negativ arealutvikling (negativ ekspansjonshastighet). Dette er en innviklet måte for å få sagt at arten er i tilbakegang.</v>
          </cell>
          <cell r="DG1841" t="str">
            <v>Ingen kjent negativ økologisk effekt er knyttet til arten.</v>
          </cell>
          <cell r="DH1841" t="str">
            <v>&lt;p&gt;Grådodre utgjør ingen kjent økologisk risiko. Arten simulerer nå utbredelsen til en klimatisk og edafisk begrenset hjemlig tørrbakke-art. Den er knyttet til sårbare naturtyper (semi-naturlig eng på baserik grunn), men den har helt ubetydelig effekt på stedegne arter og naturtyper og er heller nå et attraktivt og verdifullt innslag i de naturtypene den opptrer i. Den er heller et interessant og snart truet kulturminne. Endringen fra vurderingsrunden i 2012 hvor den ble vurdert til lav risiko skyldes endring beregningsmåte for levetid.&lt;/p&gt;</v>
          </cell>
          <cell r="DI1841">
            <v>0</v>
          </cell>
        </row>
        <row r="1842">
          <cell r="B1842" t="str">
            <v>Astrantia major</v>
          </cell>
          <cell r="C1842" t="str">
            <v>L.</v>
          </cell>
          <cell r="D1842" t="str">
            <v>stjerneskjerm</v>
          </cell>
          <cell r="E1842">
            <v>60237</v>
          </cell>
          <cell r="F1842">
            <v>100277</v>
          </cell>
          <cell r="G1842" t="str">
            <v>ExpertGroups/Karplanter/N</v>
          </cell>
          <cell r="H1842" t="str">
            <v>Karplanter</v>
          </cell>
          <cell r="I1842" t="str">
            <v>Karplanter</v>
          </cell>
          <cell r="J1842" t="str">
            <v>AlienSpecie</v>
          </cell>
          <cell r="N1842">
            <v>3</v>
          </cell>
          <cell r="Q1842">
            <v>1</v>
          </cell>
          <cell r="T1842" t="str">
            <v>LO</v>
          </cell>
          <cell r="U1842">
            <v>2</v>
          </cell>
          <cell r="V1842" t="str">
            <v>3A,1</v>
          </cell>
          <cell r="X1842">
            <v>3</v>
          </cell>
          <cell r="Y1842">
            <v>4</v>
          </cell>
          <cell r="Z1842">
            <v>1</v>
          </cell>
          <cell r="AA1842" t="str">
            <v>1850 ca</v>
          </cell>
          <cell r="AB1842" t="str">
            <v>terrestrial</v>
          </cell>
          <cell r="AD1842" t="str">
            <v>unknown</v>
          </cell>
          <cell r="AE1842" t="str">
            <v>yes</v>
          </cell>
          <cell r="AF1842" t="str">
            <v>unknown</v>
          </cell>
          <cell r="AG1842" t="str">
            <v>1850 ca</v>
          </cell>
          <cell r="AH1842" t="str">
            <v>VA Farsund: Høgenes</v>
          </cell>
          <cell r="AI1842">
            <v>10</v>
          </cell>
          <cell r="AJ1842" t="str">
            <v>V</v>
          </cell>
          <cell r="AL1842">
            <v>2</v>
          </cell>
          <cell r="AM1842" t="str">
            <v>importDirect</v>
          </cell>
          <cell r="AN1842">
            <v>1</v>
          </cell>
          <cell r="AO1842" t="str">
            <v>introductionEscaped</v>
          </cell>
          <cell r="AP1842" t="str">
            <v>Øs,OsA,He,Op,Bu,Ve,Te,Aa,Va,Ro,Ho,Sf,Mr,St,Nt,No,Tr</v>
          </cell>
          <cell r="AQ1842">
            <v>160</v>
          </cell>
          <cell r="AR1842">
            <v>5</v>
          </cell>
          <cell r="AS1842">
            <v>800</v>
          </cell>
          <cell r="AT1842">
            <v>313000</v>
          </cell>
          <cell r="AU1842">
            <v>1600</v>
          </cell>
          <cell r="AV1842">
            <v>50</v>
          </cell>
          <cell r="AW1842" t="str">
            <v>Ingen kjent effekt</v>
          </cell>
          <cell r="AX1842" t="str">
            <v>Ingen kjent effekt</v>
          </cell>
          <cell r="BC1842" t="str">
            <v>Ingen kjent effekt</v>
          </cell>
          <cell r="BD1842" t="str">
            <v>Ingen kjent effekt</v>
          </cell>
          <cell r="BE1842" t="str">
            <v>no</v>
          </cell>
          <cell r="BF1842" t="str">
            <v>no</v>
          </cell>
          <cell r="BK1842" t="str">
            <v>temperate_nemoral:Europe,Asia|subtropic_mediterranean:Europe</v>
          </cell>
          <cell r="BM1842" t="str">
            <v>temperate_boreal:Europe|temperate_nemoral:Europe,Asia|subtropic_mediterranean:Europe</v>
          </cell>
          <cell r="BO1842">
            <v>3</v>
          </cell>
          <cell r="BR1842" t="str">
            <v>RedListCategoryLevel</v>
          </cell>
          <cell r="BT1842">
            <v>2</v>
          </cell>
          <cell r="BW1842" t="str">
            <v>SpreadYearlyIncreaseObservations</v>
          </cell>
          <cell r="BX1842">
            <v>124</v>
          </cell>
          <cell r="BY1842">
            <v>1</v>
          </cell>
          <cell r="CB1842" t="str">
            <v>T4-C-3,T4-C-4,T4-C-7,T4-C-8,T4-C-11,T4-C-12,T40,T40,T32,T42</v>
          </cell>
          <cell r="CC1842">
            <v>1</v>
          </cell>
          <cell r="CH1842">
            <v>1</v>
          </cell>
          <cell r="CM1842">
            <v>1</v>
          </cell>
          <cell r="CQ1842">
            <v>1</v>
          </cell>
          <cell r="CU1842">
            <v>1</v>
          </cell>
          <cell r="CX1842">
            <v>0</v>
          </cell>
          <cell r="CY1842">
            <v>1</v>
          </cell>
          <cell r="DB1842">
            <v>0</v>
          </cell>
          <cell r="DC1842" t="str">
            <v>Stjerneskjerm &lt;em&gt;Astrantia major &lt;/em&gt;er en langlevd flerårig, klonal urt fra Mellom- og Sør-Europa og Kaukasus. Den har i tillegg frøformering, men med passiv spredning av frukter over korte distanser. Den er en gammel hagestaude, særlig populær på 1800- og tidlig 1900-tall, og stadig i bruk. Arten sprer seg ikke lett, men har særlig potensial i forlatte gamle enger, inkludert prioriterte tradisjonelle slåtteenger. Den forekommer dessuten i beiter, skogkanter og på grasdekte veikanter.</v>
          </cell>
          <cell r="DD1842" t="str">
            <v>&lt;p&gt;I 1922 opplyser Anna Grostøl (på herbarieetikett) at planten "i 70-80 år har vakse vild attmed ein gammel hageplass på Høgenes, Biland på Lista", VA Farsund, noe som innebærer etablering rundt 1850. Siden har den jamt spredt seg med 5-10 nye forekomster hvert 10. år. Arten har nådd Sør-Troms (Harstad), og det er trolig så langt nord som den kommer. Utbredelsesområdet er dermed omtrent fylt, men arten har stort potensial for fortetning innen dette. Den dyrkes nå relativt sjelden, sprer seg ikke lett, men har særlig potensial i forlatte, litt næringsrike enger og beiter og i skogkanter.&lt;/p&gt;&lt;p&gt; &lt;/p&gt;</v>
          </cell>
          <cell r="DE1842" t="str">
            <v>Arten er innført som hageplante og trolig spredt ut i norsk natur både med frø og med utkast.</v>
          </cell>
          <cell r="DF1842" t="str">
            <v>Invasjonspotensialet er moderat, en kombinasjon av moderat median levetid (gamle forekomster) og begrenset ekspansjonshastighet (liten bruk og spredning i nyere tid).</v>
          </cell>
          <cell r="DG1842" t="str">
            <v>Ingen kjent negativ økologisk effekt er knyttet til arten. Den går inn i noe næringsrike skogtyper (lågurttyper) og i tradisjonelle slåtte- og beiteenger, men uten å ta mye plass.</v>
          </cell>
          <cell r="DH1842" t="str">
            <v>&lt;p&gt;Stjerneskjerm vurderes til låg økologisk risiko. Dette er en art som fortsatt er i noe i økning, men med liten økologisk effekt. Endringen fra vurderingsrunden i 2012, hvor den endte med potensielt høy risiko, ligger i endret beregningsmåte for invasjonspotensial.&lt;/p&gt;</v>
          </cell>
          <cell r="DI1842">
            <v>0</v>
          </cell>
        </row>
        <row r="1843">
          <cell r="B1843" t="str">
            <v>Aurinia saxatilis</v>
          </cell>
          <cell r="C1843" t="str">
            <v>(L.) Desv.</v>
          </cell>
          <cell r="D1843" t="str">
            <v>steindodre</v>
          </cell>
          <cell r="E1843">
            <v>130866</v>
          </cell>
          <cell r="F1843">
            <v>101098</v>
          </cell>
          <cell r="G1843" t="str">
            <v>ExpertGroups/Karplanter/N</v>
          </cell>
          <cell r="H1843" t="str">
            <v>Karplanter</v>
          </cell>
          <cell r="I1843" t="str">
            <v>Karplanter</v>
          </cell>
          <cell r="J1843" t="str">
            <v>AlienSpecie</v>
          </cell>
          <cell r="N1843">
            <v>2</v>
          </cell>
          <cell r="Q1843">
            <v>1</v>
          </cell>
          <cell r="T1843" t="str">
            <v>LO</v>
          </cell>
          <cell r="U1843">
            <v>2</v>
          </cell>
          <cell r="V1843" t="str">
            <v>2AB,1</v>
          </cell>
          <cell r="X1843">
            <v>3</v>
          </cell>
          <cell r="Y1843">
            <v>4</v>
          </cell>
          <cell r="Z1843">
            <v>1</v>
          </cell>
          <cell r="AA1843">
            <v>1956</v>
          </cell>
          <cell r="AB1843" t="str">
            <v>terrestrial</v>
          </cell>
          <cell r="AD1843" t="str">
            <v>unknown</v>
          </cell>
          <cell r="AE1843" t="str">
            <v>yes</v>
          </cell>
          <cell r="AF1843" t="str">
            <v>unknown</v>
          </cell>
          <cell r="AG1843">
            <v>1956</v>
          </cell>
          <cell r="AH1843" t="str">
            <v>VA Kristiansand: Jegersborg</v>
          </cell>
          <cell r="AI1843">
            <v>5</v>
          </cell>
          <cell r="AJ1843" t="str">
            <v>V</v>
          </cell>
          <cell r="AL1843">
            <v>1</v>
          </cell>
          <cell r="AM1843" t="str">
            <v>importDirect</v>
          </cell>
          <cell r="AN1843">
            <v>2</v>
          </cell>
          <cell r="AO1843" t="str">
            <v>introductionEscaped</v>
          </cell>
          <cell r="AP1843" t="str">
            <v>Øs,OsA,Bu,Ve,Aa,Va,Ro</v>
          </cell>
          <cell r="AQ1843">
            <v>52</v>
          </cell>
          <cell r="AR1843">
            <v>4</v>
          </cell>
          <cell r="AS1843">
            <v>208</v>
          </cell>
          <cell r="AT1843">
            <v>26000</v>
          </cell>
          <cell r="AU1843">
            <v>400</v>
          </cell>
          <cell r="AV1843">
            <v>50</v>
          </cell>
          <cell r="AW1843" t="str">
            <v>Ingen kjent effekt</v>
          </cell>
          <cell r="AX1843" t="str">
            <v>Ingen kjent effekt</v>
          </cell>
          <cell r="BC1843" t="str">
            <v>Ingen kjent effekt</v>
          </cell>
          <cell r="BD1843" t="str">
            <v>Ingen kjent effekt</v>
          </cell>
          <cell r="BE1843" t="str">
            <v>no</v>
          </cell>
          <cell r="BF1843" t="str">
            <v>no</v>
          </cell>
          <cell r="BG1843" t="str">
            <v>V</v>
          </cell>
          <cell r="BK1843" t="str">
            <v>temperate_nemoral:Europe|subtropic_mediterranean:Europe</v>
          </cell>
          <cell r="BM1843" t="str">
            <v>temperate_nemoral:Europe,Oceania|subtropic_mediterranean:Europe,Asia,Oceania</v>
          </cell>
          <cell r="BO1843">
            <v>2</v>
          </cell>
          <cell r="BR1843" t="str">
            <v>RedListCategoryLevel</v>
          </cell>
          <cell r="BT1843">
            <v>2</v>
          </cell>
          <cell r="BW1843" t="str">
            <v>SpreadYearlyIncreaseCalculatedExpansionSpeed</v>
          </cell>
          <cell r="BX1843">
            <v>72.67</v>
          </cell>
          <cell r="BY1843">
            <v>1</v>
          </cell>
          <cell r="CB1843" t="str">
            <v>T1-C-4,T1-C-6,T1-C-8,T40,T42</v>
          </cell>
          <cell r="CC1843">
            <v>1</v>
          </cell>
          <cell r="CH1843">
            <v>1</v>
          </cell>
          <cell r="CM1843">
            <v>1</v>
          </cell>
          <cell r="CQ1843">
            <v>1</v>
          </cell>
          <cell r="CU1843">
            <v>1</v>
          </cell>
          <cell r="CX1843">
            <v>0</v>
          </cell>
          <cell r="CY1843">
            <v>1</v>
          </cell>
          <cell r="DB1843">
            <v>0</v>
          </cell>
          <cell r="DC1843" t="str">
            <v>Steindodre &lt;em&gt;Aurinia saxatilis &lt;/em&gt;er en flerårig, mattedannende urt. Den har frøformering, men det er uvisst hvor effektiv denne er i Norge. Den er kommet inn som hagestaude - særlig steinbedplante - og stammer fra Mellom-, Sør- og Sørøst-Europa og Vest-Asia. Den forviller seg på berg og tørr mark, særlig på grunnlende og tørre veikanter.</v>
          </cell>
          <cell r="DD1843" t="str">
            <v>&lt;p&gt;Steindodre &lt;i&gt;er &lt;/i&gt;funnet forvillet fra 1956 i VA Kristiansand: Jegersberg. Arten er en del i bruk i hager og har hatt en langsom utvikling i funnfrekvens fram til 13 forekomster sammenlagt inntil 2016. Funnene er begrenset til kystområdene fra Østfold og Oslo til Rogaland. Arten sprer seg bare en kort distanse fra hager eller fra der hageavfall er blitt kastet ut.&lt;/p&gt;</v>
          </cell>
          <cell r="DE1843" t="str">
            <v>Arten er innført hageplante og spredt ut med frø og/eller med utkast. Ingen viderespredning er registrert foreløpig.</v>
          </cell>
          <cell r="DF1843" t="str">
            <v>Invasjonspotensialet er begrenset, en kombinasjon av begrenset median levetid og begrenset ekspansjonshastighet, foreløpig bare forårsaket av økt bruk i hager og økt lokal spredning fra disse.</v>
          </cell>
          <cell r="DG1843" t="str">
            <v>Ingen kjent negativ økologisk effekt er knyttet til arten.</v>
          </cell>
          <cell r="DH1843" t="str">
            <v>&lt;p&gt;Steindodre vurderes til låg økologisk risiko, på grunn av invasjonspotensialet. Den viser ingen tegn til å bli ekspansiv eller gjøre noen skade der den etablerer seg. Endringen fra forrige vurderingsrunde i 2012, hvor den ble vurdert til potensielt høg risiko, skyldes endringer i beregning for invasjonspotensial.&lt;/p&gt;</v>
          </cell>
          <cell r="DI1843">
            <v>0</v>
          </cell>
        </row>
        <row r="1844">
          <cell r="B1844" t="str">
            <v>Bistorta officinalis</v>
          </cell>
          <cell r="C1844" t="str">
            <v>Delarbre</v>
          </cell>
          <cell r="D1844" t="str">
            <v>ormerot</v>
          </cell>
          <cell r="E1844">
            <v>145208</v>
          </cell>
          <cell r="F1844">
            <v>102901</v>
          </cell>
          <cell r="G1844" t="str">
            <v>ExpertGroups/Karplanter/N</v>
          </cell>
          <cell r="H1844" t="str">
            <v>Karplanter</v>
          </cell>
          <cell r="I1844" t="str">
            <v>Karplanter</v>
          </cell>
          <cell r="J1844" t="str">
            <v>AlienSpecie</v>
          </cell>
          <cell r="N1844">
            <v>3</v>
          </cell>
          <cell r="Q1844">
            <v>1</v>
          </cell>
          <cell r="T1844" t="str">
            <v>LO</v>
          </cell>
          <cell r="U1844">
            <v>2</v>
          </cell>
          <cell r="V1844" t="str">
            <v>3A,1</v>
          </cell>
          <cell r="X1844">
            <v>3</v>
          </cell>
          <cell r="Y1844">
            <v>4</v>
          </cell>
          <cell r="Z1844">
            <v>1</v>
          </cell>
          <cell r="AA1844">
            <v>1854</v>
          </cell>
          <cell r="AB1844" t="str">
            <v>terrestrial</v>
          </cell>
          <cell r="AD1844" t="str">
            <v>unknown</v>
          </cell>
          <cell r="AE1844" t="str">
            <v>yes</v>
          </cell>
          <cell r="AF1844" t="str">
            <v>unknown</v>
          </cell>
          <cell r="AG1844">
            <v>1871</v>
          </cell>
          <cell r="AH1844" t="str">
            <v>VA Kristiansand: Oddernes (Kjos)</v>
          </cell>
          <cell r="AI1844">
            <v>10</v>
          </cell>
          <cell r="AJ1844" t="str">
            <v>V</v>
          </cell>
          <cell r="AL1844">
            <v>2</v>
          </cell>
          <cell r="AM1844" t="str">
            <v>importDirect</v>
          </cell>
          <cell r="AN1844">
            <v>3</v>
          </cell>
          <cell r="AO1844" t="str">
            <v>introductionEscaped</v>
          </cell>
          <cell r="AP1844" t="str">
            <v>Øs,OsA,He,Bu,Ve,Te,Aa,Va,Ro,Ho,Sf,Mr,St,Nt,No,Tr,Fi</v>
          </cell>
          <cell r="AQ1844">
            <v>300</v>
          </cell>
          <cell r="AR1844">
            <v>3</v>
          </cell>
          <cell r="AS1844">
            <v>900</v>
          </cell>
          <cell r="AT1844">
            <v>250000</v>
          </cell>
          <cell r="AU1844">
            <v>1800</v>
          </cell>
          <cell r="AV1844">
            <v>50</v>
          </cell>
          <cell r="AW1844" t="str">
            <v>Ingen kjent effekt</v>
          </cell>
          <cell r="AX1844" t="str">
            <v>Ingen kjent effekt</v>
          </cell>
          <cell r="BC1844" t="str">
            <v>Ingen kjent effekt</v>
          </cell>
          <cell r="BD1844" t="str">
            <v>Ingen kjent effekt</v>
          </cell>
          <cell r="BE1844" t="str">
            <v>no</v>
          </cell>
          <cell r="BF1844" t="str">
            <v>no</v>
          </cell>
          <cell r="BK1844" t="str">
            <v>temperate_nemoral:Europe|subtropic_mediterranean:Europe</v>
          </cell>
          <cell r="BM1844" t="str">
            <v>temperate_boreal:Europe|temperate_nemoral:Europe|subtropic_mediterranean:Europe</v>
          </cell>
          <cell r="BO1844">
            <v>3</v>
          </cell>
          <cell r="BR1844" t="str">
            <v>RedListCategoryLevel</v>
          </cell>
          <cell r="BT1844">
            <v>2</v>
          </cell>
          <cell r="BW1844" t="str">
            <v>SpreadYearlyIncreaseObservations</v>
          </cell>
          <cell r="BX1844">
            <v>87</v>
          </cell>
          <cell r="BY1844">
            <v>1</v>
          </cell>
          <cell r="CB1844" t="str">
            <v>T4,T32,T40,T42</v>
          </cell>
          <cell r="CC1844">
            <v>1</v>
          </cell>
          <cell r="CH1844">
            <v>1</v>
          </cell>
          <cell r="CM1844">
            <v>1</v>
          </cell>
          <cell r="CQ1844">
            <v>1</v>
          </cell>
          <cell r="CU1844">
            <v>1</v>
          </cell>
          <cell r="CX1844">
            <v>0</v>
          </cell>
          <cell r="CY1844">
            <v>1</v>
          </cell>
          <cell r="DB1844">
            <v>0</v>
          </cell>
          <cell r="DC1844" t="str">
            <v>Ormerot &lt;i&gt;Bistorta officinalis &lt;/i&gt;er en langlevd flerårig og klonal art som danner store bestander. Hovedformeringen er med krypende jordstengler: det er uvisst om arten i det hele tatt har frøsetting i Norge. Arten stammer fra Mellom-Europa og fjellstrøk i Sør-Europa og er en typisk art for antropogene enger. Den har nære slektninger i Russland, Sibir og Nord-Amerika, men materialet vi har sett, stemmer med den europeiske arten.</v>
          </cell>
          <cell r="DD1844" t="str">
            <v>&lt;p&gt;Ormerot har vært en forholdsvis lite brukt hagestaude, mest egnet for store parker, men er kommet i økende salg og bruk de siste tiårene. Den har hatt en langsom og jamn ekspansjon i Norge fra første dokumenterte etableringer på Kjos i VA Kristiansand i 1871 og i Gravdal i Ho Bergen i 1872 (der den fortsatt står). Ekspansjonen er noe raskere etter 1990, trolig på grunn av økt omfang av dyrkning. Arten har et stort potensial over nesten hele landet, nord til og med Finnmark, men hindres av svært begrenset spredning og noe begrenset dyrkning. Arten er funnet i alle fylker unntatt Oppland (men finnes sikkert der også), og med nordligste forekomster i Tr Tromsø og Fi Sør-Varanger, det siste stedet i 2000, men på en tysk leirplass fra andre verdenskrig. Den har dermed trolig stått der 55 år uoppdaget. Mange forekomster har vært permanente over svært lang tid, i VA Kristiansand og Ho Stord i over 145 år, i NT Stjørdal i over 100 år.&lt;/p&gt;&lt;p&gt;Hoveddelen av forekomstene skyldes spredning eller utkast fra hager og finnes dermed i bebygde områder og langs veier, men arten har også spredt seg inn i edellauvskog og annen rikere skog, i forfalne kulturenger (der den kan bli ekspansiv), og på flommark, bl.a. i takrørsump. Klimatisk er dette er uvanlig velegnet art for norske forhold: den er hardfør fra kyst til innland og fra sørlandskysten til Finnmark (der den kom inn som polemochor med tysk hestef&amp;#244:r under andre verdenskrigen og står fortsatt). Det som setter grenser for den, er at den dyrkes lite og trolig har meget dårlig frøsetting på grunn av den klonale strukturen på hele den norske populasjonen.&lt;/p&gt;</v>
          </cell>
          <cell r="DE1844" t="str">
            <v>Arten er innført som hageplante og spredt ut fra hager ved utkast og utvoksning. Det er uvisst om det skjer reproduksjon og spredning med frø i Norge.</v>
          </cell>
          <cell r="DF1844" t="str">
            <v>Invasjonspotensialet er moderat, en kombinasjon av moderat median levetid, og en begrenset ekspansjonshastighet. Mønsteret skyldes at bestander blir så stabile og langlevde, og dermed holder oppe en rimelig stor frekvens til tross for at arten forvilles nokså sjelden (dvs. median levetid for populasjonen blir mye lengre enn den begrensete ekspansjonshastigheten på 80-100 m/år skulle tilsi).</v>
          </cell>
          <cell r="DG1844" t="str">
            <v>Det er ingen kjent negativ økologisk effekt knyttet til arten, til tross for at bestandene kan bli store og tette. Arten inntar vidt utbredte naturtyper og er dessuten for sjelden til at noen signifikant fortrengning kan forventes.</v>
          </cell>
          <cell r="DH1844" t="str">
            <v>&lt;p&gt;Ormerot vurderes til låg økologisk risiko, og utelukkende på grunn av invasjonspotensialet. Endringen fra vurderingsrunden i 2012, hvor den ble vurdert til potensielt høg risiko, skyldes endringer i beregningsmåter for invasjonspotensial.&lt;br/&gt;&lt;/p&gt;</v>
          </cell>
          <cell r="DI1844">
            <v>1</v>
          </cell>
        </row>
        <row r="1845">
          <cell r="B1845" t="str">
            <v>Calystegia pulchra</v>
          </cell>
          <cell r="C1845" t="str">
            <v>Brummitt &amp; Heywood</v>
          </cell>
          <cell r="D1845" t="str">
            <v>rosenvindel</v>
          </cell>
          <cell r="E1845">
            <v>85588</v>
          </cell>
          <cell r="F1845">
            <v>128709</v>
          </cell>
          <cell r="G1845" t="str">
            <v>ExpertGroups/Karplanter/N</v>
          </cell>
          <cell r="H1845" t="str">
            <v>Karplanter</v>
          </cell>
          <cell r="I1845" t="str">
            <v>Karplanter</v>
          </cell>
          <cell r="J1845" t="str">
            <v>AlienSpecie</v>
          </cell>
          <cell r="N1845">
            <v>3</v>
          </cell>
          <cell r="Q1845">
            <v>3</v>
          </cell>
          <cell r="T1845" t="str">
            <v>HI</v>
          </cell>
          <cell r="U1845">
            <v>4</v>
          </cell>
          <cell r="V1845" t="str">
            <v>3A,3H</v>
          </cell>
          <cell r="AA1845">
            <v>1910</v>
          </cell>
          <cell r="AB1845" t="str">
            <v>terrestrial</v>
          </cell>
          <cell r="AD1845" t="str">
            <v>unknown</v>
          </cell>
          <cell r="AE1845" t="str">
            <v>no</v>
          </cell>
          <cell r="AF1845" t="str">
            <v>unknown</v>
          </cell>
          <cell r="AG1845">
            <v>1910</v>
          </cell>
          <cell r="AH1845" t="str">
            <v>Oslo: Bygdøy</v>
          </cell>
          <cell r="AI1845">
            <v>5</v>
          </cell>
          <cell r="AJ1845" t="str">
            <v>V</v>
          </cell>
          <cell r="AL1845">
            <v>2</v>
          </cell>
          <cell r="AM1845" t="str">
            <v>importDirect</v>
          </cell>
          <cell r="AN1845">
            <v>3</v>
          </cell>
          <cell r="AO1845" t="str">
            <v>introductionEscaped,introductionNaturalDispersal,spreadNaturalDispersal</v>
          </cell>
          <cell r="AP1845" t="str">
            <v>Øs,OsA,Bu,Ve</v>
          </cell>
          <cell r="AQ1845">
            <v>92</v>
          </cell>
          <cell r="AR1845">
            <v>10</v>
          </cell>
          <cell r="AS1845">
            <v>920</v>
          </cell>
          <cell r="AT1845">
            <v>3800</v>
          </cell>
          <cell r="AU1845">
            <v>1840</v>
          </cell>
          <cell r="AV1845">
            <v>20</v>
          </cell>
          <cell r="AW1845" t="str">
            <v>Ingen kjent effekt</v>
          </cell>
          <cell r="AX1845" t="str">
            <v>Ingen kjent effekt</v>
          </cell>
          <cell r="BC1845" t="str">
            <v>Ingen kjent effekt</v>
          </cell>
          <cell r="BD1845" t="str">
            <v>Ingen kjent effekt</v>
          </cell>
          <cell r="BE1845" t="str">
            <v>no</v>
          </cell>
          <cell r="BF1845" t="str">
            <v>no</v>
          </cell>
          <cell r="BG1845" t="str">
            <v>V</v>
          </cell>
          <cell r="BI1845" t="str">
            <v>V</v>
          </cell>
          <cell r="BK1845" t="str">
            <v>temperate_nemoral:Asia</v>
          </cell>
          <cell r="BM1845" t="str">
            <v>temperate_boreal:Europe|temperate_nemoral:Europe,Asia</v>
          </cell>
          <cell r="BO1845">
            <v>3</v>
          </cell>
          <cell r="BR1845" t="str">
            <v>RedListCategoryLevel</v>
          </cell>
          <cell r="BT1845">
            <v>2</v>
          </cell>
          <cell r="BU1845" t="str">
            <v>X</v>
          </cell>
          <cell r="BW1845" t="str">
            <v>SpreadYearlyIncreaseObservations</v>
          </cell>
          <cell r="BX1845">
            <v>147</v>
          </cell>
          <cell r="BY1845">
            <v>1</v>
          </cell>
          <cell r="CB1845" t="str">
            <v>T12,T24,T29,T35</v>
          </cell>
          <cell r="CC1845">
            <v>1</v>
          </cell>
          <cell r="CH1845">
            <v>1</v>
          </cell>
          <cell r="CM1845">
            <v>1</v>
          </cell>
          <cell r="CQ1845">
            <v>1</v>
          </cell>
          <cell r="CU1845">
            <v>3</v>
          </cell>
          <cell r="CX1845">
            <v>1</v>
          </cell>
          <cell r="CY1845">
            <v>1</v>
          </cell>
          <cell r="DB1845">
            <v>0</v>
          </cell>
          <cell r="DC1845" t="str">
            <v>&amp;#39:Rosenvindel&amp;#39: &lt;i&gt;Calystegia pulchra&lt;/i&gt; ("rosenvinda" på svensk, norsk navn foreslått her) er en flerårig urt med frøformering. Den stammer muligens fra Nordøst-Asia, men opprinnelsen er noe uklar. Den etablerer seg godt på havstrand, spesielt på grus- og steinstrender og tangvoller, men også på kulturmark.&lt;br/&gt;Arten er ikke formelt angitt fra Norge tidligere og &amp;#39:offentliggjøres&amp;#39: her for første gang. Den kjennes fra rosa-blomstrete raser av strandvindel &lt;i&gt;C. sepium&lt;/i&gt; bl.a. på at forbladene (bladene utapå begeret) er svært store og breie, poseformete ved grunnen, og dekker begerbladene, omtrent butte og uten kjøl, mens de hos strandvindel er smalere, ikke poseformete ved grunnen, og dekker ikke begerbladene, spisse og med kjøl (opphøyd midtnerve). Bladgrunnen er også ulik: hos rosenvindel er området rundt festet av bladstilken noe rektangulært, hos strandvindlene mer V-formet.</v>
          </cell>
          <cell r="DD1845" t="str">
            <v>Arten ble "nyoppdaget" for Norge som del av revisjonene i herbariet for dette prosjektet. Den har vært antydet tidligere, men på feilbestemt materiale. Det tidligste funnet vi har funnet belegg for, er fra Bygdøy i Oslo i 1910, og her har arten trolig holdt seg siden da. De to neste funnene er også på strandkanter i indre Oslofjord, i Ak Asker: Nesøya i 1957 og Oslo: Malmøya i 1962. I 1996 ble den funnet i strandkanten ved Alby i Øf Moss, i 2000 i strandkanten på Lindøya i Oslo. Det er også funn i innlandet, det tidligste på Tjernsrud i Ak Bærum i 1993. Arten synes både ha kommet inn spontant med havstrømmer fra Vest-Sverige og/eller Danmark og som forvillet hageplante. Etter 2000 er det flere innlandsfunn i Østfold (Aremark, Marker, Hobøl), men hovedsakelig nye funn på havstrand i Øf Råde fra 2014, Oslo, Bu Hurum 2007, men særlig i Vestfold hvor det er åtte funn på øyer, skjær og nes i Nøtterøy 2008-2012, Tjøme 2011, Sandefjord 2011, og et ugrasfunn ved Agnes fabrikker i Larvik 2007. Vi antar at arten kan være ganske hyppig i skjærgården på begge sider av Oslofjorden og at den har vært forvekslet med stripestrandvindel &lt;i&gt;C. sepium&lt;/i&gt; subsp. &lt;i&gt;roseata&lt;/i&gt;.</v>
          </cell>
          <cell r="DE1845" t="str">
            <v>Arten er dels innført som hageplante og spredt fra kultur, men oftere spontant spredt inn med havstrømmer fra Vest-Sverige og/eller Danmark hvor den også er en fremmed art. Arten skal dermed vurderes som fremmed også hos oss, sjøl om den hovedsakelig er kommet inn spontant.</v>
          </cell>
          <cell r="DF1845" t="str">
            <v>Invasjonspotensialet er moderat, en kombinasjon av moderat median levetid og begrenset (til moderat) ekspansjonshastighet. Arten er nå solid etablert i Norge.</v>
          </cell>
          <cell r="DG1845" t="str">
            <v>Arten vurderes til middles stor økologisk effekt på grunn av introgressiv hybridisering med hjemlig strandvindel &lt;i&gt;Calystegia sepium&lt;/i&gt;. Hybridiseringen er ikke undersøkt i Norge, men er godt dokumentert på De britiske øyer (Stace 1961, 1965, Brummitt 1963, 1980, Brummitt &amp; Heywood 1960, Brummitt &amp; Chater 2000, Brown et al. 2009, Stace et al. 2015). Den morfologiske variasjonen i materialet av rosenvindel og strandvindel i Norge tyder sterkt på at lignende hybridisering skjer hos oss. Ellers har arten bare minimal effekt i de naturtyper den inntar. Den inntar en rolle som tilsvarer andre strandvindeler på havstrendene og synes ikke fortrenge disse eller andre strandplanter. Den er nå godt etablert på grus- og steinstrender og i tangvoller ved Oslofjorden.</v>
          </cell>
          <cell r="DH1845" t="str">
            <v>Rosenvindel vurderes til høg økologisk risiko som følge av introgressiv hybridisering med stedegen strandvindel, og spesielt med underarten stripevindel subsp. &lt;i&gt;roseata&lt;/i&gt;.</v>
          </cell>
          <cell r="DI1845">
            <v>9</v>
          </cell>
        </row>
        <row r="1846">
          <cell r="B1846" t="str">
            <v>Campanula patula</v>
          </cell>
          <cell r="C1846" t="str">
            <v>L.</v>
          </cell>
          <cell r="D1846" t="str">
            <v>engklokke</v>
          </cell>
          <cell r="E1846">
            <v>60898</v>
          </cell>
          <cell r="F1846">
            <v>100938</v>
          </cell>
          <cell r="G1846" t="str">
            <v>ExpertGroups/Karplanter/N</v>
          </cell>
          <cell r="H1846" t="str">
            <v>Karplanter</v>
          </cell>
          <cell r="I1846" t="str">
            <v>Karplanter</v>
          </cell>
          <cell r="J1846" t="str">
            <v>AlienSpecie</v>
          </cell>
          <cell r="N1846">
            <v>4</v>
          </cell>
          <cell r="Q1846">
            <v>1</v>
          </cell>
          <cell r="T1846" t="str">
            <v>PH</v>
          </cell>
          <cell r="U1846">
            <v>3</v>
          </cell>
          <cell r="V1846" t="str">
            <v>4A,1</v>
          </cell>
          <cell r="X1846">
            <v>2</v>
          </cell>
          <cell r="Y1846">
            <v>3</v>
          </cell>
          <cell r="Z1846">
            <v>1</v>
          </cell>
          <cell r="AA1846">
            <v>1860</v>
          </cell>
          <cell r="AB1846" t="str">
            <v>terrestrial</v>
          </cell>
          <cell r="AD1846" t="str">
            <v>origin</v>
          </cell>
          <cell r="AE1846" t="str">
            <v>yes</v>
          </cell>
          <cell r="AF1846" t="str">
            <v>unknown</v>
          </cell>
          <cell r="AG1846">
            <v>1860</v>
          </cell>
          <cell r="AH1846" t="str">
            <v>Ak Ås: Børsumsrud</v>
          </cell>
          <cell r="AI1846">
            <v>2</v>
          </cell>
          <cell r="AJ1846" t="str">
            <v>V</v>
          </cell>
          <cell r="AN1846">
            <v>6</v>
          </cell>
          <cell r="AO1846" t="str">
            <v>introductionTransportpollution,spreadTransportpollution,introductionStowaway,spreadStowaway</v>
          </cell>
          <cell r="AP1846" t="str">
            <v>Øs,OsA,He,Op,Bu,Ve,Te,Aa,St</v>
          </cell>
          <cell r="AQ1846">
            <v>700</v>
          </cell>
          <cell r="AR1846">
            <v>5</v>
          </cell>
          <cell r="AS1846">
            <v>3500</v>
          </cell>
          <cell r="AT1846">
            <v>72200</v>
          </cell>
          <cell r="AU1846">
            <v>5000</v>
          </cell>
          <cell r="AV1846">
            <v>30</v>
          </cell>
          <cell r="AW1846" t="str">
            <v>Ingen kjent effekt</v>
          </cell>
          <cell r="AX1846" t="str">
            <v>Ingen kjent effekt</v>
          </cell>
          <cell r="BC1846" t="str">
            <v>Ingen kjent effekt</v>
          </cell>
          <cell r="BD1846" t="str">
            <v>Ingen kjent effekt</v>
          </cell>
          <cell r="BE1846" t="str">
            <v>no</v>
          </cell>
          <cell r="BF1846" t="str">
            <v>no</v>
          </cell>
          <cell r="BG1846" t="str">
            <v>V</v>
          </cell>
          <cell r="BK1846" t="str">
            <v>temperate_boreal:Europe,Asia|temperate_nemoral:Europe,Asia|subtropic_mediterranean:Europe,Asia</v>
          </cell>
          <cell r="BM1846" t="str">
            <v>temperate_boreal:Europe,Asia|temperate_nemoral:Europe,Asia|subtropic_mediterranean:Europe,Asia</v>
          </cell>
          <cell r="BO1846">
            <v>4</v>
          </cell>
          <cell r="BR1846" t="str">
            <v>RedListCategoryLevel</v>
          </cell>
          <cell r="BT1846">
            <v>3</v>
          </cell>
          <cell r="BW1846" t="str">
            <v>SpreadYearlyIncreaseObservations</v>
          </cell>
          <cell r="BX1846">
            <v>191</v>
          </cell>
          <cell r="BY1846">
            <v>1</v>
          </cell>
          <cell r="CB1846" t="str">
            <v>T32,T35,T40,T41,T42</v>
          </cell>
          <cell r="CC1846">
            <v>1</v>
          </cell>
          <cell r="CH1846">
            <v>1</v>
          </cell>
          <cell r="CM1846">
            <v>1</v>
          </cell>
          <cell r="CQ1846">
            <v>1</v>
          </cell>
          <cell r="CU1846">
            <v>1</v>
          </cell>
          <cell r="CX1846">
            <v>0</v>
          </cell>
          <cell r="CY1846">
            <v>1</v>
          </cell>
          <cell r="DB1846">
            <v>0</v>
          </cell>
          <cell r="DC1846" t="str">
            <v>Engklokke &lt;i&gt;Campanula patula&lt;/i&gt; er en toårig urt med frøformering. Den stammer fra noe østlige deler av Sør-, Mellom- og Nord-Europa og Vest-Sibir. Frøene spres nokså passivt, og hoveddelen av spredningen skjer nok med transportmidler, med grasfrø og med f&amp;#244:rtransporter.</v>
          </cell>
          <cell r="DD1846" t="str">
            <v>&lt;p&gt;Engklokke kom inn med utenlandsk, trolig mellomeuropeisk eller svensk grasfrø fra 1860-tallet og fikk et visst areal på Østlandet der arten raskt ble semi-stabil. Siden har den hatt permanent forekomst - sjøl om den ofte har skiftet mellom ulike enger - i fylkene Østfold, Akershus, Hedmark, Oppland og Buskerud, trolig også nordre Vestfold, indre Telemark og kanskje indre Aust-Agder. I resten av landet, bortsett fra ST Røros (grensa til Hedmark), har forekomster vært kortvarige. Det er gjort særlig mange funn og observasjoner i Buskerud (76 forekomstruter), til tross for at dette fylket ikke er blant de best undersøkte, og det er gjort uvanlig mange observasjoner i Hedmark (35) sammenliknet med Oppland (8). Det er lite trolig at det kommer inn mye engklokke med utenlandsk såfrø i dag, men arten spres fortsatt inn med biltrafikk fra Sverige, og den norske populasjonen på Østlandet er stor og stabil. I de siste årene er det også registrert noe innførsel med utenlandsk tømmer ved papirfabrikkene i Bu Hurum og Vf Sande.&lt;/p&gt;</v>
          </cell>
          <cell r="DE1846" t="str">
            <v>Arten er innført med grasfrø, som blindpassasjer med transportmidler og med f&amp;#244:rtransporter. Videre spredning skjer med transportmidler og f&amp;#244:rtransporter.</v>
          </cell>
          <cell r="DF1846" t="str">
            <v>Invasjonspotensialet er stort, med lang median levetid og moderat ekspansjonshastighet (180-200 m/år), mye av potensialet for utbredelsesområde er trolig allerede realisert. Videre økning vil trolig skje ved fortetning mer enn ved utvidelse av utbredelsesområdet.</v>
          </cell>
          <cell r="DG1846" t="str">
            <v>Ingen kjent negativ økologisk effekt er knyttet til arten. Sjøl om arten lokalt er hyppig i enger, utgjør den lite i biomasse og fortrenger ikke påvisbart andre arter.</v>
          </cell>
          <cell r="DH1846" t="str">
            <v>&lt;p&gt;Engklokke vurderes til potensielt høg risiko, men utelukkende på grunn av invasjonspotensialet. Arten hadde en sterk ekspansjon fra 1860-tallet fram til 1920-tallet: deretter har den bare hatt moderat økning og innen området for stabil populasjon. Den inntar mange kulturmarktyper, spesielt tradisjonelt drevne typer av slåtteenger, men gjør ingen påviselig skade. Endringen fra forrige vurderingsrunde i 2012, hvor den ble vurdert til låg risiko, er trolig en kombinasjon mellom endret beregningsmåte og en del nyfunn siden den gang.&lt;br/&gt;&lt;/p&gt;</v>
          </cell>
          <cell r="DI1846">
            <v>0</v>
          </cell>
        </row>
        <row r="1847">
          <cell r="B1847" t="str">
            <v>Carduus acanthoides</v>
          </cell>
          <cell r="C1847" t="str">
            <v>L.</v>
          </cell>
          <cell r="D1847" t="str">
            <v>piggtistel</v>
          </cell>
          <cell r="E1847">
            <v>60425</v>
          </cell>
          <cell r="F1847">
            <v>100465</v>
          </cell>
          <cell r="G1847" t="str">
            <v>ExpertGroups/Karplanter/N</v>
          </cell>
          <cell r="H1847" t="str">
            <v>Karplanter</v>
          </cell>
          <cell r="I1847" t="str">
            <v>Karplanter</v>
          </cell>
          <cell r="J1847" t="str">
            <v>AlienSpecie</v>
          </cell>
          <cell r="N1847">
            <v>1</v>
          </cell>
          <cell r="Q1847">
            <v>2</v>
          </cell>
          <cell r="T1847" t="str">
            <v>LO</v>
          </cell>
          <cell r="U1847">
            <v>2</v>
          </cell>
          <cell r="V1847" t="str">
            <v>1,2H</v>
          </cell>
          <cell r="X1847">
            <v>1</v>
          </cell>
          <cell r="Y1847">
            <v>1</v>
          </cell>
          <cell r="Z1847">
            <v>1</v>
          </cell>
          <cell r="AA1847" t="str">
            <v>1821-1838</v>
          </cell>
          <cell r="AB1847" t="str">
            <v>terrestrial</v>
          </cell>
          <cell r="AD1847" t="str">
            <v>origin,unknown</v>
          </cell>
          <cell r="AE1847" t="str">
            <v>yes</v>
          </cell>
          <cell r="AF1847" t="str">
            <v>unknown</v>
          </cell>
          <cell r="AG1847" t="str">
            <v>1821-1838</v>
          </cell>
          <cell r="AH1847" t="str">
            <v>Ak Asker: Nesøya</v>
          </cell>
          <cell r="AI1847">
            <v>2</v>
          </cell>
          <cell r="AJ1847" t="str">
            <v>V</v>
          </cell>
          <cell r="AN1847">
            <v>2</v>
          </cell>
          <cell r="AO1847" t="str">
            <v>introductionTransportpollution,introductionStowaway</v>
          </cell>
          <cell r="AP1847" t="str">
            <v>Øs,Bu,Ve,Te</v>
          </cell>
          <cell r="AQ1847">
            <v>20</v>
          </cell>
          <cell r="AR1847">
            <v>2</v>
          </cell>
          <cell r="AS1847">
            <v>40</v>
          </cell>
          <cell r="AT1847">
            <v>2860</v>
          </cell>
          <cell r="AU1847">
            <v>20</v>
          </cell>
          <cell r="AV1847">
            <v>100</v>
          </cell>
          <cell r="AW1847" t="str">
            <v>Ingen kjent effekt</v>
          </cell>
          <cell r="AX1847" t="str">
            <v>Ingen kjent effekt</v>
          </cell>
          <cell r="BC1847" t="str">
            <v>Ingen kjent effekt</v>
          </cell>
          <cell r="BD1847" t="str">
            <v>Ingen kjent effekt</v>
          </cell>
          <cell r="BE1847" t="str">
            <v>no</v>
          </cell>
          <cell r="BF1847" t="str">
            <v>no</v>
          </cell>
          <cell r="BG1847" t="str">
            <v>V</v>
          </cell>
          <cell r="BK1847" t="str">
            <v>temperate_nemoral:Europe,Asia|subtropic_mediterranean:Europe,Asia</v>
          </cell>
          <cell r="BM1847" t="str">
            <v>temperate_nemoral:Europe,Asia,NorthAndCentralAmerica,SouthAmerica|temperate_dry:SouthAmerica|subtropic_mediterranean:Europe,Asia</v>
          </cell>
          <cell r="BO1847">
            <v>2</v>
          </cell>
          <cell r="BQ1847" t="str">
            <v>X</v>
          </cell>
          <cell r="BR1847" t="str">
            <v>RedListCategoryLevel</v>
          </cell>
          <cell r="BT1847">
            <v>1</v>
          </cell>
          <cell r="BW1847" t="str">
            <v>SpreadYearlyIncreaseCalculatedExpansionSpeed</v>
          </cell>
          <cell r="BX1847">
            <v>0</v>
          </cell>
          <cell r="BY1847">
            <v>1</v>
          </cell>
          <cell r="CB1847" t="str">
            <v>T35,T32,T40,T24</v>
          </cell>
          <cell r="CC1847">
            <v>1</v>
          </cell>
          <cell r="CH1847">
            <v>1</v>
          </cell>
          <cell r="CM1847">
            <v>1</v>
          </cell>
          <cell r="CQ1847">
            <v>1</v>
          </cell>
          <cell r="CU1847">
            <v>2</v>
          </cell>
          <cell r="CX1847">
            <v>1</v>
          </cell>
          <cell r="CY1847">
            <v>1</v>
          </cell>
          <cell r="DB1847">
            <v>0</v>
          </cell>
          <cell r="DC1847" t="str">
            <v>Piggtistel &lt;em&gt;Carduus acanthoides &lt;/em&gt;er en toårig art fra Mellom- og Sør-Europa og Kaukasus. Den har frøformering, og fruktene spres med vind og dyr.</v>
          </cell>
          <cell r="DD1847" t="str">
            <v>&lt;p&gt;Piggtistel har hatt en komplisert innførsels- og utviklingshistorie. Arten ble først funnet på Nesøya i Ak Asker, trolig på 1820-tallet (men første daterte herbariebelegg er fra 1838). Lokaliteten beskrives som "på Berget lige ved Gaarden". Her hadde denne toårige arten en permanent bestand i hvert fall fram til den sist ble samlet i 1892. De neste funnene er knyttet til ballastplasser, især fra 1870-årene framover, og nesten alle funn fram til 1900 kan knyttes til ballastplasser. Noen av disse synes å ha vært meget stabile, f.eks. på en ballastplass på Sylterøya i Brevik i Te Porsgrunn, der den er funnet fram til 2015, og på en gammel ballastplass ved Glombo på Kråkerøya i Øf Fredrikstad, der den dukket opp igjen i 2007, nesten 110 år siden forrige funn på stedet (i 1898), og der den fortsatt sto i 2016. Tilsvarende revitalisering av gammel frøbank synes å ha skjedd i VA Mandal, der arten ble funnet i 1963, 80 år etter forrige observasjon (1881-1882). Fra 1900 og framover er det få funn (bortsett fra på disse "klassiske" ballastplassene), og praktisk talt alle er knyttet til møller i Oslo, Te Skien, VA Kristiansand, Ho Ulvik, Osterøy og Vaksdal, og ST Skaun. Arten er trolig i ferd med å dø ut i Norge.&lt;/p&gt;</v>
          </cell>
          <cell r="DE1847" t="str">
            <v>Arten ble innført med ballastjord (kanskje både som dumpet i sjøen og som deponert på land) og som forurensning med korn. Den har hatt liten videre spredning, kanskje litt med havstrømmer (Vf Larvik: Mølen).</v>
          </cell>
          <cell r="DF1847" t="str">
            <v>Invasjonspotensialet er lite, med begrenset (til kort) median levetid og ingen ekspansjonshastighet (negativ populasjonsutvikling).</v>
          </cell>
          <cell r="DG1847" t="str">
            <v>Piggtistel vurderes å ha en liten negativ økologisk effekt knyttet til hybridsering. Hybrider er kjent fra Norge med to andre arter - den fremmede arten nikketistel &lt;i&gt;C. nutans&lt;/i&gt; og den hjemlige eller gamle fremmede (før 1800) arten krusetistel &lt;i&gt;C. crispus&lt;/i&gt;. Hybridene i &lt;i&gt;Carduus &lt;/i&gt;kan trolig ha noe fertilitet og kan tilbakekrysse (se flere kanadiske undersøkelser referert av Stace et al. 2015). Hybrider med krusetistel er kjent fra Øf Fredrikstad (og kanskje Sarpsborg), Ak Frogn og Te Porsgrunn og Skien, dvs. fra flere av piggtistelens kjente voksesteder. Virkningen er meget lokal og kan vare over en del tid ved flerårige hybrider, sjøl om det ene foreldrearten (piggtistel) er i ferd med å forsvinne eller er forsvunnet fra stedene.</v>
          </cell>
          <cell r="DH1847" t="str">
            <v>&lt;p&gt;Piggtistel vurderes til låg økologisk risiko, en kombinasjon mellom et lite invasjonspotensial og en liten økologisk effekt knyttet til hybridsering. Arten har hatt flere stabile forekomster i Norge (frøreproduksjon), men er i tilbakegang på vei mot utdøen. Endringen fra vurderingsrunden i 2012, hvor den ble vurdert til ingen kjent risiko, skyldes at introgresjonsrisikoen ikke ble tatt inn den gang.&lt;br/&gt;&lt;/p&gt;</v>
          </cell>
          <cell r="DI1847">
            <v>1</v>
          </cell>
        </row>
        <row r="1848">
          <cell r="B1848" t="str">
            <v>Crataegus sanguinea</v>
          </cell>
          <cell r="C1848" t="str">
            <v>Pall.</v>
          </cell>
          <cell r="D1848" t="str">
            <v>sibirhagtorn</v>
          </cell>
          <cell r="E1848">
            <v>63258</v>
          </cell>
          <cell r="F1848">
            <v>103298</v>
          </cell>
          <cell r="G1848" t="str">
            <v>ExpertGroups/Karplanter/N</v>
          </cell>
          <cell r="H1848" t="str">
            <v>Karplanter</v>
          </cell>
          <cell r="I1848" t="str">
            <v>Karplanter</v>
          </cell>
          <cell r="J1848" t="str">
            <v>AlienSpecie</v>
          </cell>
          <cell r="N1848">
            <v>3</v>
          </cell>
          <cell r="Q1848">
            <v>1</v>
          </cell>
          <cell r="S1848" t="str">
            <v>V</v>
          </cell>
          <cell r="T1848" t="str">
            <v>LO</v>
          </cell>
          <cell r="U1848">
            <v>2</v>
          </cell>
          <cell r="V1848" t="str">
            <v>3AB,1</v>
          </cell>
          <cell r="X1848">
            <v>4</v>
          </cell>
          <cell r="Y1848">
            <v>4</v>
          </cell>
          <cell r="Z1848">
            <v>2</v>
          </cell>
          <cell r="AA1848">
            <v>1885</v>
          </cell>
          <cell r="AB1848" t="str">
            <v>terrestrial</v>
          </cell>
          <cell r="AD1848" t="str">
            <v>unknown</v>
          </cell>
          <cell r="AE1848" t="str">
            <v>yes</v>
          </cell>
          <cell r="AF1848" t="str">
            <v>unknown</v>
          </cell>
          <cell r="AG1848">
            <v>1928</v>
          </cell>
          <cell r="AH1848" t="str">
            <v>Oslo: Bygdøy</v>
          </cell>
          <cell r="AI1848">
            <v>15</v>
          </cell>
          <cell r="AJ1848" t="str">
            <v>V</v>
          </cell>
          <cell r="AK1848" t="str">
            <v>V</v>
          </cell>
          <cell r="AL1848">
            <v>2</v>
          </cell>
          <cell r="AM1848" t="str">
            <v>importDirect</v>
          </cell>
          <cell r="AN1848">
            <v>3</v>
          </cell>
          <cell r="AO1848" t="str">
            <v>introductionEscaped,spreadNaturalDispersal</v>
          </cell>
          <cell r="AP1848" t="str">
            <v>Øs,OsA,He,Bu,Te,Ro,Mr,St,Nt,No</v>
          </cell>
          <cell r="AQ1848">
            <v>132</v>
          </cell>
          <cell r="AR1848">
            <v>5</v>
          </cell>
          <cell r="AS1848">
            <v>660</v>
          </cell>
          <cell r="AT1848">
            <v>181000</v>
          </cell>
          <cell r="AU1848">
            <v>1800</v>
          </cell>
          <cell r="AV1848">
            <v>80</v>
          </cell>
          <cell r="AW1848" t="str">
            <v>Ingen kjent effekt</v>
          </cell>
          <cell r="AX1848" t="str">
            <v>Ingen kjent effekt</v>
          </cell>
          <cell r="BC1848" t="str">
            <v>Ingen kjent effekt</v>
          </cell>
          <cell r="BD1848" t="str">
            <v>Ingen kjent effekt</v>
          </cell>
          <cell r="BE1848" t="str">
            <v>no</v>
          </cell>
          <cell r="BF1848" t="str">
            <v>no</v>
          </cell>
          <cell r="BG1848" t="str">
            <v>V</v>
          </cell>
          <cell r="BI1848" t="str">
            <v>V</v>
          </cell>
          <cell r="BK1848" t="str">
            <v>temperate_boreal:Europe,Asia|temperate_nemoral:Europe,Asia</v>
          </cell>
          <cell r="BM1848" t="str">
            <v>temperate_boreal:Europe,Asia|temperate_nemoral:Europe,Asia</v>
          </cell>
          <cell r="BO1848">
            <v>3</v>
          </cell>
          <cell r="BR1848" t="str">
            <v>RedListCategoryLevel</v>
          </cell>
          <cell r="BT1848">
            <v>3</v>
          </cell>
          <cell r="BW1848" t="str">
            <v>SpreadYearlyIncreaseObservations</v>
          </cell>
          <cell r="BX1848">
            <v>282</v>
          </cell>
          <cell r="BY1848">
            <v>1</v>
          </cell>
          <cell r="CB1848" t="str">
            <v>T4,T30-C-2,T30-C-3,T32,T40</v>
          </cell>
          <cell r="CC1848">
            <v>1</v>
          </cell>
          <cell r="CH1848">
            <v>1</v>
          </cell>
          <cell r="CI1848" t="str">
            <v>X</v>
          </cell>
          <cell r="CL1848" t="str">
            <v>T30-C-2,T30-C-3</v>
          </cell>
          <cell r="CM1848">
            <v>1</v>
          </cell>
          <cell r="CQ1848">
            <v>1</v>
          </cell>
          <cell r="CT1848" t="str">
            <v>T30-C-2,T30-C-3</v>
          </cell>
          <cell r="CU1848">
            <v>1</v>
          </cell>
          <cell r="CX1848">
            <v>0</v>
          </cell>
          <cell r="CY1848">
            <v>1</v>
          </cell>
          <cell r="DB1848">
            <v>0</v>
          </cell>
          <cell r="DC1848" t="str">
            <v>Sibirhagtorn &lt;em&gt;Crataegus sanguinea &lt;/em&gt;er en stor busk fra Øst-Russland og Sibir. Den er plantet som prydbusk og har rikelig fruktsetting. De saftige bæreplene spises av fugl som sprer frøene, ofte direkte fra plantninger i hager og parker til flommark og flommarkskog. Arten er triploid og tetraploid (2n = 51, 68) og er fakultativt apomiktisk, men krever pollindering for utvikling av endosperm. &amp;#201:n busk er nok til å starte en ny, reproduserende bestand. Arten etablerer seg i forlatt eng, skogkanter, kratt, og spesielt godt i flommarkskog.&lt;br/&gt;Identifisering av sibirhagtorn og dens tallrike slektninger i Nord-Asia og Nord-Amerika er vanskelig, ofte ikke mulig, på ukomplett herbariebelegg uten blomster eller frukter, og storparten av herbariematerialet er av denne typen. Det er derfor sannsynlig at vurderingen her er en fellesvurdering for flere arter. Det er ikke gjort noe forsøk på å avklare gruppen hos oss, og det er heller ingen felles avklaring for Nord-Amerika (Phipps 2015) og Asia.</v>
          </cell>
          <cell r="DD1848" t="str">
            <v>&lt;p&gt;Sibirhagtorn begynte trolig å forville seg rundt 1920-1930. Den har hatt en nokså langsom ekspansjon fram til 2000, men betydelig raskere etterpå. Den er meget hardfør og etablerer seg særlig i innlandet: av 33 forekomster er 12 i Hedmark fra Mjøsområdet nord til Tynset. Det er også noe etablering i Akershus med Oslo, Buskerud og i Trøndelag, men arten er fortsatt sjelden. Det nordligste funnet er i No Fauske, og det er svært få funn på Vestlandet.&lt;/p&gt;</v>
          </cell>
          <cell r="DE1848" t="str">
            <v>Arten er innført som hagebusk/tre og sprer seg ut fra hager og videre i naturen ved hjelp av fugler som spiser de saftige bæreplene og siden skiter dem ut.</v>
          </cell>
          <cell r="DF1848" t="str">
            <v>Invasjonspotensialet er moderat, som en kombinasjon av moderat median levetid og moderat ekspansjonshastighet. Arten er allerede godt etablert med store bestander (delvis klonale på grunn av rotskudd).</v>
          </cell>
          <cell r="DG1848" t="str">
            <v>Arten vurderes å ha ingen negativ økologisk effekt, med usikkerhet til en liten effekt. Den kan danne et tett og ugjennomtrengelig kratt (på grunn av de nokså lange tornene) og danne et nytt og strukturelt annerledes busksjikt i flommarkskoger og -kratt, men i svært beskjedent geografisk omfang. Den kan dermed fortrenge hjemlige arter til en viss grad, men ikke så mye at noen av terskelverdiene passeres per i dag. Usikkerheten oppover er satt fordi vi kanskje kan få en utslagsgivende fortrengningseffekt i kommende tiår. &lt;br/&gt;</v>
          </cell>
          <cell r="DH1848" t="str">
            <v>&lt;p&gt;Sibirhagtorn vurderes til låg økologisk risiko, som en kombinasjon mellom moderat invasjonspotensial og ingen kjent (med usikkerhet til en liten) økologisk effekt. Den danner tette kratt der den etableres og fortrenger stedegne arter i noen grad. Den danner ofte busksjikt i skoger og flommark som ikke naturlig har slikt. Krattene kan ha strukturendrende effekt og effekter på andre organismegrupper på to vis. De er meget tornete og gir utmerket beskyttelse for fugler mot predatorer: det er få andre norske busker som gjør det samme og ingen i de vegetasjonstypene der sibirhagtorn slår til. Årsaken til at disse mulige virkningene ikke slår ut i økt risiko er at det foreløpig er lite av arten (eller artene). Ved forrige vurderingsrunde i 2012 ble den vurdert til høg risiko. Endringen skyldes endret beregningsmåte for invasjonspotensial i kombinasjon med at vi denne gangen er mer usikre på om de økologiske effektene passerer terskelverdiene som er gitt i kriteriesettet.&lt;/p&gt;</v>
          </cell>
          <cell r="DI1848">
            <v>1</v>
          </cell>
        </row>
        <row r="1849">
          <cell r="B1849" t="str">
            <v>Dicentra formosa</v>
          </cell>
          <cell r="C1849" t="str">
            <v>(Haw.) Walp.</v>
          </cell>
          <cell r="D1849" t="str">
            <v>småhjerte</v>
          </cell>
          <cell r="E1849">
            <v>132307</v>
          </cell>
          <cell r="F1849">
            <v>103019</v>
          </cell>
          <cell r="G1849" t="str">
            <v>ExpertGroups/Karplanter/N</v>
          </cell>
          <cell r="H1849" t="str">
            <v>Karplanter</v>
          </cell>
          <cell r="I1849" t="str">
            <v>Karplanter</v>
          </cell>
          <cell r="J1849" t="str">
            <v>AlienSpecie</v>
          </cell>
          <cell r="N1849">
            <v>3</v>
          </cell>
          <cell r="P1849" t="str">
            <v>V</v>
          </cell>
          <cell r="Q1849">
            <v>1</v>
          </cell>
          <cell r="T1849" t="str">
            <v>LO</v>
          </cell>
          <cell r="U1849">
            <v>2</v>
          </cell>
          <cell r="V1849" t="str">
            <v>3AB,1</v>
          </cell>
          <cell r="W1849" t="str">
            <v>PH</v>
          </cell>
          <cell r="X1849">
            <v>3</v>
          </cell>
          <cell r="Y1849">
            <v>4</v>
          </cell>
          <cell r="Z1849">
            <v>1</v>
          </cell>
          <cell r="AA1849">
            <v>1930</v>
          </cell>
          <cell r="AB1849" t="str">
            <v>terrestrial</v>
          </cell>
          <cell r="AD1849" t="str">
            <v>unknown</v>
          </cell>
          <cell r="AE1849" t="str">
            <v>yes</v>
          </cell>
          <cell r="AF1849" t="str">
            <v>unknown</v>
          </cell>
          <cell r="AG1849">
            <v>1938</v>
          </cell>
          <cell r="AH1849" t="str">
            <v>VA Mandal: Skogsfjord, i urer nær gård</v>
          </cell>
          <cell r="AI1849">
            <v>5</v>
          </cell>
          <cell r="AJ1849" t="str">
            <v>V</v>
          </cell>
          <cell r="AL1849">
            <v>1</v>
          </cell>
          <cell r="AM1849" t="str">
            <v>importDirect</v>
          </cell>
          <cell r="AN1849">
            <v>3</v>
          </cell>
          <cell r="AO1849" t="str">
            <v>introductionEscaped</v>
          </cell>
          <cell r="AP1849" t="str">
            <v>Øs,OsA,He,Bu,Ve,Aa,Va,Ro,Ho,Sf,Mr,St,No,Tr</v>
          </cell>
          <cell r="AQ1849">
            <v>300</v>
          </cell>
          <cell r="AR1849">
            <v>3</v>
          </cell>
          <cell r="AS1849">
            <v>900</v>
          </cell>
          <cell r="AT1849">
            <v>290000</v>
          </cell>
          <cell r="AU1849">
            <v>1800</v>
          </cell>
          <cell r="AV1849">
            <v>70</v>
          </cell>
          <cell r="AW1849" t="str">
            <v>Ingen kjent effekt</v>
          </cell>
          <cell r="AX1849" t="str">
            <v>Ingen kjent effekt</v>
          </cell>
          <cell r="BC1849" t="str">
            <v>Ingen kjent effekt</v>
          </cell>
          <cell r="BD1849" t="str">
            <v>Ingen kjent effekt</v>
          </cell>
          <cell r="BE1849" t="str">
            <v>no</v>
          </cell>
          <cell r="BF1849" t="str">
            <v>no</v>
          </cell>
          <cell r="BK1849" t="str">
            <v>temperate_boreal:NorthAndCentralAmerica|temperate_nemoral:NorthAndCentralAmerica</v>
          </cell>
          <cell r="BM1849" t="str">
            <v>temperate_boreal:Europe,NorthAndCentralAmerica|temperate_nemoral:Europe,NorthAndCentralAmerica</v>
          </cell>
          <cell r="BO1849">
            <v>3</v>
          </cell>
          <cell r="BR1849" t="str">
            <v>RedListCategoryLevel</v>
          </cell>
          <cell r="BT1849">
            <v>3</v>
          </cell>
          <cell r="BU1849" t="str">
            <v>X</v>
          </cell>
          <cell r="BW1849" t="str">
            <v>SpreadYearlyIncreaseObservations</v>
          </cell>
          <cell r="BX1849">
            <v>390</v>
          </cell>
          <cell r="BY1849">
            <v>1</v>
          </cell>
          <cell r="CB1849" t="str">
            <v>T4,T40,T35,T43,T37,T18,T30</v>
          </cell>
          <cell r="CC1849">
            <v>1</v>
          </cell>
          <cell r="CH1849">
            <v>1</v>
          </cell>
          <cell r="CM1849">
            <v>1</v>
          </cell>
          <cell r="CQ1849">
            <v>1</v>
          </cell>
          <cell r="CU1849">
            <v>1</v>
          </cell>
          <cell r="CX1849">
            <v>0</v>
          </cell>
          <cell r="CY1849">
            <v>1</v>
          </cell>
          <cell r="DB1849">
            <v>0</v>
          </cell>
          <cell r="DC1849" t="str">
            <v>Småhjerte &lt;i&gt;Dicentra formosa&lt;/i&gt; kommer fra vestlige Nord-Amerika (vestkysten av USA) og er en potensielt langlevd flerårig urt. Arten er innført som hagestaude og har vært særlig populær de siste 50 år. Den formerer seg med frø som spres med maur.</v>
          </cell>
          <cell r="DD1849" t="str">
            <v>&lt;p&gt;Småhjerte er observert forvillet bare et par ganger før 1970 (Oslo 1930: VA Mandal 1938) og noen få ganger i perioden 1970-1980, med dannelse (etablering) av små, nokså kortlevde bestander. Den har økt kraftig etter 1980 med 4 funn i tiåret 1970-1980, 27 i de to tiårene 1981-2000, og 48 i tiåret 2001-2011. Arten er funnet spredt over det meste av landet. Den lokale spredningen er meget begrenset og praktisk talt all økning skyldes separate spredninger ut fra hager, inkludert mye hageutkast. Arten forventes å øke ytterligere: egenspredningen (med maur) er ikke så stor, men populariteten som staude gjør at den stadig hyppigere dukker opp på steder med hageutkast.&lt;/p&gt;</v>
          </cell>
          <cell r="DE1849" t="str">
            <v>Arten har rikelig med frøsetting og spres til en viss grad med maur ut fra hager. Mange av funnene settes imidlertid i sammenheng med hageutkast, og den lokale spredningen i naturen ser foreløpig ut til å være begrenset.</v>
          </cell>
          <cell r="DF1849" t="str">
            <v>Arten har et moderat invasjonspotensial, med usikkerhet til stort, i en kombinasjon av moderat median levetid og miderat (til høy) ekspansjonshastighet.</v>
          </cell>
          <cell r="DG1849" t="str">
            <v>Det er ingen kjente negative økologiske effekter knyttet til arten. Den forvilles og naturaliseres lett, særlig på steder med mye maur, men også i fuktig, næringsrik skog og til dels flommark. Dens største naturlige potensialet er trolig i berglendt lågurt- og høgstaudeskog. Arten har liten økologisk effekt der den opptrer, og dette forventes ikke å endre seg mye.</v>
          </cell>
          <cell r="DH1849" t="str">
            <v>&lt;p&gt;Småhjerte vurderes til lav økologisk risiko, med usikkerhet opp til potensielt høy risiko, men utelukkende på grunn av invasjonspotensialet. Det er ikke knyttet til noen eksisterende eller forventede negative økologiske effekter til arten. Ved forrige vurderingsrunde i 2012 ble arten vurdert til potensielt høy risiko, trolig et utslag av at beregningsmåtene for invasjonspotensial var annerledes den gang.&lt;/p&gt;</v>
          </cell>
          <cell r="DI1849">
            <v>0</v>
          </cell>
        </row>
        <row r="1850">
          <cell r="B1850" t="str">
            <v>Digitalis lutea</v>
          </cell>
          <cell r="C1850" t="str">
            <v>L.</v>
          </cell>
          <cell r="D1850" t="str">
            <v>gul revebjelle</v>
          </cell>
          <cell r="E1850">
            <v>62463</v>
          </cell>
          <cell r="F1850">
            <v>102503</v>
          </cell>
          <cell r="G1850" t="str">
            <v>ExpertGroups/Karplanter/N</v>
          </cell>
          <cell r="H1850" t="str">
            <v>Karplanter</v>
          </cell>
          <cell r="I1850" t="str">
            <v>Karplanter</v>
          </cell>
          <cell r="J1850" t="str">
            <v>AlienSpecie</v>
          </cell>
          <cell r="N1850">
            <v>2</v>
          </cell>
          <cell r="Q1850">
            <v>1</v>
          </cell>
          <cell r="T1850" t="str">
            <v>LO</v>
          </cell>
          <cell r="U1850">
            <v>2</v>
          </cell>
          <cell r="V1850" t="str">
            <v>2AB,1</v>
          </cell>
          <cell r="X1850">
            <v>1</v>
          </cell>
          <cell r="Y1850">
            <v>1</v>
          </cell>
          <cell r="Z1850">
            <v>1</v>
          </cell>
          <cell r="AA1850" t="str">
            <v>1876-1900</v>
          </cell>
          <cell r="AB1850" t="str">
            <v>terrestrial</v>
          </cell>
          <cell r="AD1850" t="str">
            <v>unknown</v>
          </cell>
          <cell r="AE1850" t="str">
            <v>yes</v>
          </cell>
          <cell r="AF1850" t="str">
            <v>unknown</v>
          </cell>
          <cell r="AG1850" t="str">
            <v>1876-1900</v>
          </cell>
          <cell r="AH1850" t="str">
            <v>Oslo: Mellemtøyen, "forvildet" og "som vild"</v>
          </cell>
          <cell r="AI1850">
            <v>3</v>
          </cell>
          <cell r="AJ1850" t="str">
            <v>V</v>
          </cell>
          <cell r="AL1850">
            <v>1</v>
          </cell>
          <cell r="AM1850" t="str">
            <v>importDirect</v>
          </cell>
          <cell r="AN1850">
            <v>1</v>
          </cell>
          <cell r="AO1850" t="str">
            <v>introductionEscaped</v>
          </cell>
          <cell r="AP1850" t="str">
            <v>Op,Va</v>
          </cell>
          <cell r="AQ1850">
            <v>20</v>
          </cell>
          <cell r="AR1850">
            <v>3</v>
          </cell>
          <cell r="AS1850">
            <v>60</v>
          </cell>
          <cell r="AT1850">
            <v>15000</v>
          </cell>
          <cell r="AU1850">
            <v>90</v>
          </cell>
          <cell r="AV1850">
            <v>100</v>
          </cell>
          <cell r="AW1850" t="str">
            <v>Arten er giftig og brukes til en viss grad sin hjertemedisin. Den er angitt å være mindre giftig enn vår hjemlige revebjelle og prydrevebjelle.</v>
          </cell>
          <cell r="AX1850" t="str">
            <v>Ingen kjent effekt</v>
          </cell>
          <cell r="BC1850" t="str">
            <v>Ingen kjent effekt</v>
          </cell>
          <cell r="BD1850" t="str">
            <v>Ingen kjent effekt</v>
          </cell>
          <cell r="BE1850" t="str">
            <v>no</v>
          </cell>
          <cell r="BF1850" t="str">
            <v>no</v>
          </cell>
          <cell r="BG1850" t="str">
            <v>V</v>
          </cell>
          <cell r="BK1850" t="str">
            <v>temperate_nemoral:Europe|subtropic_mediterranean:Europe,Africa</v>
          </cell>
          <cell r="BM1850" t="str">
            <v>temperate_nemoral:Europe|subtropic_mediterranean:Europe,Africa</v>
          </cell>
          <cell r="BO1850">
            <v>2</v>
          </cell>
          <cell r="BR1850" t="str">
            <v>RedListCategoryLevel</v>
          </cell>
          <cell r="BT1850">
            <v>2</v>
          </cell>
          <cell r="BW1850" t="str">
            <v>SpreadYearlyIncreaseCalculatedExpansionSpeed</v>
          </cell>
          <cell r="BX1850">
            <v>118.1</v>
          </cell>
          <cell r="BY1850">
            <v>1</v>
          </cell>
          <cell r="CB1850" t="str">
            <v>T35,T39,T40,T43</v>
          </cell>
          <cell r="CC1850">
            <v>1</v>
          </cell>
          <cell r="CH1850">
            <v>1</v>
          </cell>
          <cell r="CM1850">
            <v>1</v>
          </cell>
          <cell r="CQ1850">
            <v>1</v>
          </cell>
          <cell r="CU1850">
            <v>1</v>
          </cell>
          <cell r="CX1850">
            <v>0</v>
          </cell>
          <cell r="CY1850">
            <v>1</v>
          </cell>
          <cell r="DB1850">
            <v>0</v>
          </cell>
          <cell r="DC1850" t="str">
            <v>Gul revebjelle&lt;em&gt; Digitalis lutea &lt;/em&gt;er en relativt kortlevd flerårig art som opprinnelig kommer fra Mellom- og Sør-Europa. Den har effektiv frøformering.</v>
          </cell>
          <cell r="DD1850" t="str">
            <v>&lt;p&gt;Arten er trolig innført som hagestaude. Den er bare funnet sju ganger i Norge, fram til 2000 var alle funn i Oslo: "Mellemtøyen" mellom 1876 og 1900 (samlet av Axel Blytt, men ikke nevnt i hans flora avsluttet i 1876), Ravnås ved Holmlia 1998, og Blindern 2000. De siste par årene er den dokumentert med hele 3 forekomster i VA (Kristiansand, Flekkefjord og Sirdal i 2015) og i Op Ringebu 2016. Arten reproduserer i Norge, og den først observerte forekomsten var opplagt en reproduserende og etablert bestand som siden gikk ut. Årsakene til at den ennå ikke er fullt etablert noe sted, er trolig at den dyrkes sjelden (prydplante, men nokså sær) og at dyrkningsplassene ikke ligger opp til naturtyper der den kan etablere seg. Den er i sine hjemområder i Mellom- og Sør-Europa og er en skogkantart under frodige forhold.&lt;/p&gt;</v>
          </cell>
          <cell r="DE1850" t="str">
            <v>Arten er trolig spredd fra dyrkning, men så langt bare i begrenset grad.</v>
          </cell>
          <cell r="DF1850" t="str">
            <v>Invasjonspotensialet til arten er begrenset, en kombinasjon av begrenset median levetid og begrenset ekspansjonshastighet. Det har vært en økning i antall rapporterte forekomster, med 4 av de totalt 7 forekomstene konsentrert til de to siste årene. Dette kan være tilfeldig, men det kan også representere en trend.</v>
          </cell>
          <cell r="DG1850" t="str">
            <v>Det er ingen kjente negative økologiske effekter knyttet til arten.</v>
          </cell>
          <cell r="DH1850" t="str">
            <v>&lt;p&gt;Gul revebjelle vurderes til lav risiko i norsk natur, og utelukkende på grunn av et begrenset invasjonspotensial. Arten er, som de andre revebjellene, giftig og brukes i hjertemedisin, men den er visstnok mindre giftig enn vår hjemlige revebjelle og den fremmede prydrevebjellen. Endringen fra forrige vurderingsrunde i 2012, hvor arten ble vurdert til ingen kjent risiko, skyldes nok at halvparten av funnene for arten er funnet i etterkant.&lt;/p&gt;</v>
          </cell>
          <cell r="DI1850">
            <v>1</v>
          </cell>
        </row>
        <row r="1851">
          <cell r="B1851" t="str">
            <v>Diplotaxis tenuifolia</v>
          </cell>
          <cell r="C1851" t="str">
            <v>(L.) DC.</v>
          </cell>
          <cell r="D1851" t="str">
            <v>steinsennep</v>
          </cell>
          <cell r="E1851">
            <v>61142</v>
          </cell>
          <cell r="F1851">
            <v>101182</v>
          </cell>
          <cell r="G1851" t="str">
            <v>ExpertGroups/Karplanter/N</v>
          </cell>
          <cell r="H1851" t="str">
            <v>Karplanter</v>
          </cell>
          <cell r="I1851" t="str">
            <v>Karplanter</v>
          </cell>
          <cell r="J1851" t="str">
            <v>AlienSpecie</v>
          </cell>
          <cell r="N1851">
            <v>2</v>
          </cell>
          <cell r="Q1851">
            <v>1</v>
          </cell>
          <cell r="T1851" t="str">
            <v>LO</v>
          </cell>
          <cell r="U1851">
            <v>2</v>
          </cell>
          <cell r="V1851" t="str">
            <v>2AB,1</v>
          </cell>
          <cell r="X1851">
            <v>1</v>
          </cell>
          <cell r="Y1851">
            <v>1</v>
          </cell>
          <cell r="Z1851">
            <v>1</v>
          </cell>
          <cell r="AA1851">
            <v>1857</v>
          </cell>
          <cell r="AB1851" t="str">
            <v>terrestrial</v>
          </cell>
          <cell r="AD1851" t="str">
            <v>origin,unknown</v>
          </cell>
          <cell r="AE1851" t="str">
            <v>yes</v>
          </cell>
          <cell r="AF1851" t="str">
            <v>unknown</v>
          </cell>
          <cell r="AG1851">
            <v>1857</v>
          </cell>
          <cell r="AH1851" t="str">
            <v>Bu Drammen: Bragernes</v>
          </cell>
          <cell r="AI1851">
            <v>5</v>
          </cell>
          <cell r="AJ1851" t="str">
            <v>V</v>
          </cell>
          <cell r="AL1851">
            <v>2</v>
          </cell>
          <cell r="AM1851" t="str">
            <v>importDirect</v>
          </cell>
          <cell r="AN1851">
            <v>3</v>
          </cell>
          <cell r="AO1851" t="str">
            <v>introductionStowaway,introductionEscaped</v>
          </cell>
          <cell r="AP1851" t="str">
            <v>Øs,OsA,He,Bu,Ve,Te,Aa,Va,Ro,Ho</v>
          </cell>
          <cell r="AQ1851">
            <v>100</v>
          </cell>
          <cell r="AR1851">
            <v>5</v>
          </cell>
          <cell r="AS1851">
            <v>500</v>
          </cell>
          <cell r="AT1851">
            <v>60000</v>
          </cell>
          <cell r="AU1851">
            <v>500</v>
          </cell>
          <cell r="AV1851">
            <v>100</v>
          </cell>
          <cell r="AW1851" t="str">
            <v>Ingen kjent effekt</v>
          </cell>
          <cell r="AX1851" t="str">
            <v>Viktig salatplante, også i norsk landbruk: en av de to artene som går i handelen som 'rucola'.</v>
          </cell>
          <cell r="BC1851" t="str">
            <v>Ingen kjent effekt</v>
          </cell>
          <cell r="BD1851" t="str">
            <v>Ingen kjent effekt</v>
          </cell>
          <cell r="BE1851" t="str">
            <v>no</v>
          </cell>
          <cell r="BF1851" t="str">
            <v>no</v>
          </cell>
          <cell r="BG1851" t="str">
            <v>V</v>
          </cell>
          <cell r="BK1851" t="str">
            <v>temperate_nemoral:Europe,Asia|subtropic_mediterranean:Europe,Asia,Africa</v>
          </cell>
          <cell r="BM1851" t="str">
            <v>temperate_nemoral:Europe,Asia,Oceania,NorthAndCentralAmerica,SouthAmerica|subtropic_mediterranean:Europe,Asia,Africa,Oceania,NorthAndCentralAmerica,SouthAmerica</v>
          </cell>
          <cell r="BO1851">
            <v>2</v>
          </cell>
          <cell r="BR1851" t="str">
            <v>RedListCategoryLevel</v>
          </cell>
          <cell r="BT1851">
            <v>2</v>
          </cell>
          <cell r="BW1851" t="str">
            <v>SpreadYearlyIncreaseObservations</v>
          </cell>
          <cell r="BX1851">
            <v>116</v>
          </cell>
          <cell r="BY1851">
            <v>1</v>
          </cell>
          <cell r="CB1851" t="str">
            <v>T43,T37,T35,T44,T42</v>
          </cell>
          <cell r="CC1851">
            <v>1</v>
          </cell>
          <cell r="CH1851">
            <v>1</v>
          </cell>
          <cell r="CM1851">
            <v>1</v>
          </cell>
          <cell r="CQ1851">
            <v>1</v>
          </cell>
          <cell r="CU1851">
            <v>1</v>
          </cell>
          <cell r="CX1851">
            <v>0</v>
          </cell>
          <cell r="CY1851">
            <v>1</v>
          </cell>
          <cell r="DB1851">
            <v>0</v>
          </cell>
          <cell r="DC1851" t="str">
            <v>Steinsennep &lt;em&gt;Diplotaxis tenuifolia &lt;/em&gt;er en kortlevd flerårig rosettplante som opprinnelig kommer fra Middelhavsområdet, Øst- og Sørøst-Europa og Vest-Asia. Den har frøformering.</v>
          </cell>
          <cell r="DD1851" t="str">
            <v>&lt;p&gt;Steinsennep, liksom sin slektning mursennep &lt;em&gt;D. muralis&lt;/em&gt;, har hatt en nokså komplisert innførsels- og spredningshistorie i Norge. De to artene startet ut likt, men utviklet seg ganske forskjellig. Steinsennep kom også inn som ballastplante, og alle funn fram til 1916 er knyttet til ballastplasser. Blytt (1876) beskriver steinsennep som den klart mest utbredte av de to, og den ble funnet i 18 kystbyer og på ca. 32 ulike steder i Øf Halden og Fredrikstad, Ak Oslo, Bu Drammen, Vf Tønsberg, Sandefjord og Larvik, Te Porsgrunn og Kragerø, AA Risør, Grimstad, Arendal, Tvedestrand og Lillesand, VA Kristiansand og Mandal, Ro Stavanger og MR Kristiansund. Etter ballastperioden forsvant arten i praksis fra norsk flora, dvs. at ingen delpopulasjoner knyttet til ballastplasser synes å ha overlevd til moderne tid. I hele perioden på 84 år mellom 1916 og 1999 er det bare en drøyt håndfull funn. Den synes å ha holdt seg på ballastplassen på Lyngør i Tvedestrand til 1938 og kanskje i Halden til 1940. Ett funn i bygatene i Vf Larvik i 1961 kan neppe knyttes til ballast, og spesielt ikke et funn i innlandsbyen Te Notodden i 1935. Fra 1999 har arten dukket opp igjen i Norge, relativt hyppig, men med en helt annen bakgrunn og manglende stabilitet. Den er i omfattende og økende bruk som salatplante (under det godt norske handelsnavnet "rucola"). Dermed dukker den opp nær hager, gartnerier, åkrer, og spesielt på plasser der matavfall dumpes. Arten har reprodusert på flere av de ca. 35 forekomstene etter 1999, men uten å danne mer langvarige bestander.&lt;/p&gt;</v>
          </cell>
          <cell r="DE1851" t="str">
            <v>Arten kom i begynnelsen inn som ballastplante. Etter ballastperioden ser det ut til at disse forekomstene forsvant. En lang periode var det lite som skjedde, før nye forekomster begynte å dukke opp etter 1999, og da i sammenheng med bruken av arten som salatplante ("rucola"). Den ble da spredt fra åkrer hvor den er dyrket, gjennom hageavfall og dumping, men ser også ut til å opptre som ugress.</v>
          </cell>
          <cell r="DF1851" t="str">
            <v>Invasjonspotensialet er begrenset, med begrenset median levetid og begrenset ekspansjonshastighet. Dette varierer med tidsepoke og også hvorvidt den kan anses som stabil i dag. Median levetid er nokså lav fordi dagens forekomster anses som ustabile. Ekspansjonshastigheten er beregnet ut fra ballastperioden (som blir en slags maksimums-ekspansjon) og drar dermed arten ett hakk opp på invasjonsaksen.</v>
          </cell>
          <cell r="DG1851" t="str">
            <v>Det er ingen kjente negative økologiske effekter knyttet til arten.</v>
          </cell>
          <cell r="DH1851" t="str">
            <v>&lt;p&gt;Steinsennep vurderes til lav risiko i norsk natur på grunn av en kombinasjon mellom et begrenset invasjonspotensial og ingen kjente negative økologiske effekter. Ved forrige vurderingsrunde ble den vurdert til ingen kjent risiko: endringen skyldes ny beregningsmåte for invasjonspotenisal.&lt;/p&gt;&lt;p&gt; &lt;/p&gt;</v>
          </cell>
          <cell r="DI1851">
            <v>0</v>
          </cell>
        </row>
        <row r="1852">
          <cell r="B1852" t="str">
            <v>Dipsacus fullonum</v>
          </cell>
          <cell r="C1852" t="str">
            <v>L.</v>
          </cell>
          <cell r="D1852" t="str">
            <v>kardeborre</v>
          </cell>
          <cell r="E1852">
            <v>132359</v>
          </cell>
          <cell r="F1852">
            <v>101733</v>
          </cell>
          <cell r="G1852" t="str">
            <v>ExpertGroups/Karplanter/N</v>
          </cell>
          <cell r="H1852" t="str">
            <v>Karplanter</v>
          </cell>
          <cell r="I1852" t="str">
            <v>Karplanter</v>
          </cell>
          <cell r="J1852" t="str">
            <v>AlienSpecie</v>
          </cell>
          <cell r="N1852">
            <v>2</v>
          </cell>
          <cell r="Q1852">
            <v>1</v>
          </cell>
          <cell r="T1852" t="str">
            <v>LO</v>
          </cell>
          <cell r="U1852">
            <v>2</v>
          </cell>
          <cell r="V1852" t="str">
            <v>2AB,1</v>
          </cell>
          <cell r="X1852">
            <v>1</v>
          </cell>
          <cell r="Y1852">
            <v>1</v>
          </cell>
          <cell r="Z1852">
            <v>1</v>
          </cell>
          <cell r="AA1852">
            <v>1875</v>
          </cell>
          <cell r="AB1852" t="str">
            <v>terrestrial</v>
          </cell>
          <cell r="AD1852" t="str">
            <v>origin,unknown</v>
          </cell>
          <cell r="AE1852" t="str">
            <v>yes</v>
          </cell>
          <cell r="AF1852" t="str">
            <v>unknown</v>
          </cell>
          <cell r="AG1852">
            <v>1875</v>
          </cell>
          <cell r="AH1852" t="str">
            <v>AA Arendal: Ferrevigkilen</v>
          </cell>
          <cell r="AI1852">
            <v>2</v>
          </cell>
          <cell r="AJ1852" t="str">
            <v>V</v>
          </cell>
          <cell r="AL1852">
            <v>1</v>
          </cell>
          <cell r="AM1852" t="str">
            <v>importDirect</v>
          </cell>
          <cell r="AN1852">
            <v>5</v>
          </cell>
          <cell r="AO1852" t="str">
            <v>introductionReleased,introductionEscaped,introductionStowaway,introductionTransportpollution</v>
          </cell>
          <cell r="AP1852" t="str">
            <v>Øs,OsA,He,Bu,Ve,Te,Aa,Va</v>
          </cell>
          <cell r="AQ1852">
            <v>50</v>
          </cell>
          <cell r="AR1852">
            <v>6</v>
          </cell>
          <cell r="AS1852">
            <v>300</v>
          </cell>
          <cell r="AT1852">
            <v>60000</v>
          </cell>
          <cell r="AU1852">
            <v>440</v>
          </cell>
          <cell r="AV1852">
            <v>95</v>
          </cell>
          <cell r="AW1852" t="str">
            <v>Ingen kjent effekt</v>
          </cell>
          <cell r="AX1852" t="str">
            <v>Ingen kjent effekt</v>
          </cell>
          <cell r="BC1852" t="str">
            <v>Ingen kjent effekt</v>
          </cell>
          <cell r="BD1852" t="str">
            <v>Ingen kjent effekt</v>
          </cell>
          <cell r="BE1852" t="str">
            <v>no</v>
          </cell>
          <cell r="BF1852" t="str">
            <v>no</v>
          </cell>
          <cell r="BG1852" t="str">
            <v>V</v>
          </cell>
          <cell r="BK1852" t="str">
            <v>temperate_nemoral:Europe,Asia|subtropic_mediterranean:Europe,Asia,Africa</v>
          </cell>
          <cell r="BM1852" t="str">
            <v>temperate_nemoral:Europe,Asia,Oceania,NorthAndCentralAmerica|subtropic_mediterranean:Europe,Asia,Africa,Oceania,NorthAndCentralAmerica,SouthAmerica</v>
          </cell>
          <cell r="BO1852">
            <v>2</v>
          </cell>
          <cell r="BR1852" t="str">
            <v>RedListCategoryLevel</v>
          </cell>
          <cell r="BT1852">
            <v>2</v>
          </cell>
          <cell r="BW1852" t="str">
            <v>SpreadYearlyIncreaseCalculatedExpansionSpeed</v>
          </cell>
          <cell r="BX1852">
            <v>131.13</v>
          </cell>
          <cell r="BY1852">
            <v>1</v>
          </cell>
          <cell r="CB1852" t="str">
            <v>T35,T37,T40,T43</v>
          </cell>
          <cell r="CC1852">
            <v>1</v>
          </cell>
          <cell r="CH1852">
            <v>1</v>
          </cell>
          <cell r="CM1852">
            <v>1</v>
          </cell>
          <cell r="CQ1852">
            <v>1</v>
          </cell>
          <cell r="CU1852">
            <v>1</v>
          </cell>
          <cell r="CX1852">
            <v>0</v>
          </cell>
          <cell r="CY1852">
            <v>1</v>
          </cell>
          <cell r="DB1852">
            <v>0</v>
          </cell>
          <cell r="DC1852" t="str">
            <v>Kardeborre &lt;em&gt;Dipsacus fullonum &lt;/em&gt;er en toårig, storvokst urt i kardeborrefamilien. Den vokser opprinnelig i Middelhavsområdet, Vest-Asia og lenger sør i Europa. Den formerer seg seksuelt med frø.</v>
          </cell>
          <cell r="DD1852" t="str">
            <v>&lt;p&gt;Kardeborre kom inn med ballastjord og ble i perioden 1875-1920 funnet på trolig fire ballastplasser: Alvim brygge i Øf Sarpsborg 1912, Montebello (hvor ballastjord ble brukt i veiarbeid) og trolig Grønlia i Oslo 1885 og 1898, og på Storeng på Tromøya i AA Arendal fra 1875, og der planten sto i hvert fall til siste funn i 1979. Etter 1920 er arten kommet inn på en lang rekke steder, med såfrø og på avfallsdeponier, men ingen steder med den stabiliteten den viste på Tromøya. Mange forekomster er semi-stabile over flere år eller kanskje tiår, og der ser ut til at arten er i ferd med å få fotfeste enkelte steder i f.eks. Vest-Agder, Buskerud og Vestfold og kanskje Østfold og Oslo/Akershus. Forekomstene i Bu Hurum: Tofte har eksistert minst siden 1995 og er store og livskraftige i dag (oktober 2017).&lt;/p&gt;</v>
          </cell>
          <cell r="DE1852" t="str">
            <v>Arten har en noe brokete historie som inkluderer innførsel med ballastjord i den tidlige fasen, deretter muligens med såfrø og senere kanskje også gjennom forvilling fra dyrkning.</v>
          </cell>
          <cell r="DF1852" t="str">
            <v>Invasjonspotensialet er noe vanskelig å bedømme. Det vurderes å være begrenset, som en kombinasjon av begrenset median levetid og begrenset ekspansjonshastighet. Det er uklart hvor mange av de nyere funnene som kan komme til å bli permanente. Arten blir stadig hyppigere å se, langs veier og på skrotemarker.</v>
          </cell>
          <cell r="DG1852" t="str">
            <v>Det er ingen kjente negative økologiske effekter knyttet til arten hos oss, men den anses som en problematisk fremmedart i USA (cf. United States Department of Agriculture) hvor det angis at den utkonkurrerer andre planter. Vi kan ikke se at dette er en mulighet hos oss med det første.</v>
          </cell>
          <cell r="DH1852" t="str">
            <v>&lt;p&gt;Kardeborre vurderes til lav risiko i norsk natur. Dette skyldes en kombinasjon mellom et visst invasjonspotensial og ingen kjente negative økologiske effekter hos oss, foreløpig. Arten er imidlertid ansett som "invasive" i USA. Ved forrige vurderingsrunde ble den vurdert til ingen kjent risiko: endringen skyldes en rekke nye funn siden den gang.&lt;/p&gt;&lt;p&gt; &lt;/p&gt;</v>
          </cell>
          <cell r="DI1852">
            <v>1</v>
          </cell>
        </row>
        <row r="1853">
          <cell r="B1853" t="str">
            <v>Elaeagnus commutata</v>
          </cell>
          <cell r="C1853" t="str">
            <v>Bernh. ex Rydb.</v>
          </cell>
          <cell r="D1853" t="str">
            <v>sølvbusk</v>
          </cell>
          <cell r="E1853">
            <v>132589</v>
          </cell>
          <cell r="F1853">
            <v>103202</v>
          </cell>
          <cell r="G1853" t="str">
            <v>ExpertGroups/Karplanter/N</v>
          </cell>
          <cell r="H1853" t="str">
            <v>Karplanter</v>
          </cell>
          <cell r="I1853" t="str">
            <v>Karplanter</v>
          </cell>
          <cell r="J1853" t="str">
            <v>AlienSpecie</v>
          </cell>
          <cell r="N1853">
            <v>3</v>
          </cell>
          <cell r="P1853" t="str">
            <v>V</v>
          </cell>
          <cell r="Q1853">
            <v>2</v>
          </cell>
          <cell r="T1853" t="str">
            <v>LO</v>
          </cell>
          <cell r="U1853">
            <v>2</v>
          </cell>
          <cell r="V1853" t="str">
            <v>3A,2EF</v>
          </cell>
          <cell r="W1853" t="str">
            <v>HI</v>
          </cell>
          <cell r="X1853">
            <v>3</v>
          </cell>
          <cell r="Y1853">
            <v>4</v>
          </cell>
          <cell r="Z1853">
            <v>1</v>
          </cell>
          <cell r="AA1853">
            <v>1920</v>
          </cell>
          <cell r="AB1853" t="str">
            <v>terrestrial</v>
          </cell>
          <cell r="AD1853" t="str">
            <v>unknown</v>
          </cell>
          <cell r="AE1853" t="str">
            <v>yes</v>
          </cell>
          <cell r="AF1853" t="str">
            <v>unknown</v>
          </cell>
          <cell r="AG1853">
            <v>1977</v>
          </cell>
          <cell r="AH1853" t="str">
            <v>VA Farsund: Husebysanden</v>
          </cell>
          <cell r="AI1853">
            <v>15</v>
          </cell>
          <cell r="AJ1853" t="str">
            <v>V</v>
          </cell>
          <cell r="AL1853">
            <v>1</v>
          </cell>
          <cell r="AM1853" t="str">
            <v>importDirect</v>
          </cell>
          <cell r="AN1853">
            <v>4</v>
          </cell>
          <cell r="AO1853" t="str">
            <v>introductionEscaped,spreadNaturalDispersal</v>
          </cell>
          <cell r="AP1853" t="str">
            <v>Øs,OsA,He,Bu,Te,Aa,Va,Mr,St,No</v>
          </cell>
          <cell r="AQ1853">
            <v>128</v>
          </cell>
          <cell r="AR1853">
            <v>10</v>
          </cell>
          <cell r="AS1853">
            <v>1280</v>
          </cell>
          <cell r="AT1853">
            <v>200000</v>
          </cell>
          <cell r="AU1853">
            <v>3600</v>
          </cell>
          <cell r="AV1853">
            <v>50</v>
          </cell>
          <cell r="AW1853" t="str">
            <v>Ingen kjent effekt</v>
          </cell>
          <cell r="AX1853" t="str">
            <v>Ingen kjent effekt</v>
          </cell>
          <cell r="BC1853" t="str">
            <v>Ingen kjent effekt</v>
          </cell>
          <cell r="BD1853" t="str">
            <v>Ingen kjent effekt</v>
          </cell>
          <cell r="BE1853" t="str">
            <v>no</v>
          </cell>
          <cell r="BF1853" t="str">
            <v>no</v>
          </cell>
          <cell r="BI1853" t="str">
            <v>V</v>
          </cell>
          <cell r="BK1853" t="str">
            <v>temperate_boreal:NorthAndCentralAmerica|temperate_nemoral:NorthAndCentralAmerica</v>
          </cell>
          <cell r="BM1853" t="str">
            <v>temperate_boreal:Europe,NorthAndCentralAmerica|temperate_nemoral:Europe,NorthAndCentralAmerica</v>
          </cell>
          <cell r="BO1853">
            <v>3</v>
          </cell>
          <cell r="BP1853" t="str">
            <v>X</v>
          </cell>
          <cell r="BR1853" t="str">
            <v>RedListCategoryLevel</v>
          </cell>
          <cell r="BT1853">
            <v>2</v>
          </cell>
          <cell r="BU1853" t="str">
            <v>X</v>
          </cell>
          <cell r="BW1853" t="str">
            <v>SpreadYearlyIncreaseObservations</v>
          </cell>
          <cell r="BX1853">
            <v>130</v>
          </cell>
          <cell r="BY1853">
            <v>1</v>
          </cell>
          <cell r="CB1853" t="str">
            <v>T4,T21,T32,T35,T37,T40,T42,T18</v>
          </cell>
          <cell r="CC1853">
            <v>1</v>
          </cell>
          <cell r="CH1853">
            <v>2</v>
          </cell>
          <cell r="CL1853" t="str">
            <v>T21</v>
          </cell>
          <cell r="CM1853">
            <v>2</v>
          </cell>
          <cell r="CP1853" t="str">
            <v>Sørlig etablert sanddynemark</v>
          </cell>
          <cell r="CQ1853">
            <v>1</v>
          </cell>
          <cell r="CT1853" t="str">
            <v>T4,T21,T18</v>
          </cell>
          <cell r="CU1853">
            <v>1</v>
          </cell>
          <cell r="CX1853">
            <v>0</v>
          </cell>
          <cell r="CY1853">
            <v>1</v>
          </cell>
          <cell r="DB1853">
            <v>0</v>
          </cell>
          <cell r="DC1853" t="str">
            <v>Sølvbusk &lt;em&gt;Elaeagnus commutata &lt;/em&gt;er en langlevd busk med frøreproduksjon og meget effektiv klonal formering med rotskudd. Arten kan opplagt reprodusere med frø i Norge, men frøformering er foreløpig bare påvist på sanddynemark på Lista (VA Farsund). Arten stammer fra boreale deler av Nord-Amerika og er innført som en meget hardfør prydbusk. Den har nitrogenfikserende mikroorganismer i røttene.</v>
          </cell>
          <cell r="DD1853" t="str">
            <v>&lt;p&gt;Sølvbusk ble først funnet forvillet i Ak Ås i 1920 og siden i He Elverum i 1940 og Øf Rakkestad i 1945. Fra 1970-åra øker antallet funn. Arten plantes mye i indre strøk på Østlandet, dels også i Trøndelag og Nord-Norge, og er plantet som sandbinder i dyneområder på Lista, VA Farsund. Arten kan opplagt reprodusere med frø i Norge og gjør det noen steder allerede, spesielt tydelig på Lista. Spredning ellers skjer pr. idag hovedsakelig ved utvekst fra hager med rotskudd og ved utkast, og arten blir årvisst mer synlig som "forvillet" langs veier og utafor hager, spesielt på Østlandet. Den er inntil nå funnet i ti fylker nord til og med Nordland. Den har et stort potensial for ekspansjon i største delen av Norge.&lt;/p&gt;</v>
          </cell>
          <cell r="DE1853" t="str">
            <v>Arten er innført hagebusk. Foreløpig er den mest spredt ut fra hager ved utvoksning (rotskudd) og utkast, men spredning med frø (saftige frukter) med fugl forventes.</v>
          </cell>
          <cell r="DF1853" t="str">
            <v>Invasjonspotensialet er moderat, med usikkerhet til stort, en kombinasjon av moderat lang (til lang) median levetid og begrenset (til moderat) ekspansjonshastighet. Arten er veletablert i Norge, men med tydelig ekspanderende bestand bare påvist på Lista foreløpig.</v>
          </cell>
          <cell r="DG1853" t="str">
            <v>Sølvbusk vurderes å ha en liten økologisk effekt (eller heller flere små). Den kan fortrenge andre arter, men i så lite omfang at det ikke slår ut i kriteriene, og endre strukturen i vegetasjonen på etablert sanddynemark. Teoretisk kan arten også etablere seg på flommark på grove substrat langs elver og sjøer, men det er foreløpig ikke påvist i Norge. Nitrogenfikseringen i røttene kan gjøre at substratet i naturtypen blir mer eutroft og at balansen mellom stedegne arter innbyrdes og mellom fremmede og stedegne kan forstyrres.</v>
          </cell>
          <cell r="DH1853" t="str">
            <v>&lt;p&gt;Sølvbusk vurderes til låg økologisk risiko, med usikkerhet til høg risiko, i en kombinasjon av moderat (til stort) invasjonspotensial og en (foreløpig) liten økologisk effekt. Arten har foreløpig bare svært lokale effekter, men er en uvanlig hardfør og vel tilpasset art for invasjon i norsk natur, kanskje spesielt i kontinentale boreale områder der det ellers er nokså få fremmede planter som slår til. Den har enkelte egenskaper som gjør at den kan påvirke strukturen i naturtyper (vekstform, frukttype, nitrogenfiksering i røttene). Den får hovedskår som låg økologisk risiko, men den bør følges med. Ved forrige vurderingsrunde i 2012 ble arten vurdert til potensielt høg risiko, dvs. med større invasjonspotensial, men ingen nevneverdig økologisk effekt. Endringen i vurdering skyldes både endret beregningsmåte for levetid og mer oppmerksomhet omkring mulige skadevirkninger.&lt;/p&gt;</v>
          </cell>
          <cell r="DI1853">
            <v>0</v>
          </cell>
        </row>
        <row r="1854">
          <cell r="B1854" t="str">
            <v>Spiraea japonica</v>
          </cell>
          <cell r="C1854" t="str">
            <v>L.f.</v>
          </cell>
          <cell r="D1854" t="str">
            <v>japanspirea</v>
          </cell>
          <cell r="E1854">
            <v>63470</v>
          </cell>
          <cell r="F1854">
            <v>103510</v>
          </cell>
          <cell r="G1854" t="str">
            <v>ExpertGroups/Karplanter/N</v>
          </cell>
          <cell r="H1854" t="str">
            <v>Karplanter</v>
          </cell>
          <cell r="I1854" t="str">
            <v>Karplanter</v>
          </cell>
          <cell r="J1854" t="str">
            <v>AlienSpecie</v>
          </cell>
          <cell r="N1854">
            <v>3</v>
          </cell>
          <cell r="P1854" t="str">
            <v>V</v>
          </cell>
          <cell r="Q1854">
            <v>1</v>
          </cell>
          <cell r="S1854" t="str">
            <v>V</v>
          </cell>
          <cell r="T1854" t="str">
            <v>LO</v>
          </cell>
          <cell r="U1854">
            <v>2</v>
          </cell>
          <cell r="V1854" t="str">
            <v>3AB,1</v>
          </cell>
          <cell r="W1854" t="str">
            <v>PH,HI</v>
          </cell>
          <cell r="X1854">
            <v>3</v>
          </cell>
          <cell r="Y1854">
            <v>4</v>
          </cell>
          <cell r="Z1854">
            <v>1</v>
          </cell>
          <cell r="AA1854">
            <v>1918</v>
          </cell>
          <cell r="AB1854" t="str">
            <v>terrestrial</v>
          </cell>
          <cell r="AD1854" t="str">
            <v>unknown</v>
          </cell>
          <cell r="AE1854" t="str">
            <v>yes</v>
          </cell>
          <cell r="AF1854" t="str">
            <v>unknown</v>
          </cell>
          <cell r="AG1854">
            <v>1946</v>
          </cell>
          <cell r="AH1854" t="str">
            <v>Oslo: Bygdøy: Ho Os: Hagavik</v>
          </cell>
          <cell r="AI1854">
            <v>10</v>
          </cell>
          <cell r="AJ1854" t="str">
            <v>V</v>
          </cell>
          <cell r="AL1854">
            <v>1</v>
          </cell>
          <cell r="AM1854" t="str">
            <v>importDirect</v>
          </cell>
          <cell r="AN1854">
            <v>4</v>
          </cell>
          <cell r="AO1854" t="str">
            <v>introductionEscaped,spreadNaturalDispersal</v>
          </cell>
          <cell r="AP1854" t="str">
            <v>Øs,OsA,He,Op,Bu,Ve,Te,Aa,Va,Ro,Ho,Sf,Mr,St,Nt,No</v>
          </cell>
          <cell r="AQ1854">
            <v>360</v>
          </cell>
          <cell r="AR1854">
            <v>5</v>
          </cell>
          <cell r="AS1854">
            <v>1800</v>
          </cell>
          <cell r="AT1854">
            <v>245000</v>
          </cell>
          <cell r="AU1854">
            <v>7200</v>
          </cell>
          <cell r="AV1854">
            <v>80</v>
          </cell>
          <cell r="AW1854" t="str">
            <v>Ingen kjent effekt</v>
          </cell>
          <cell r="AX1854" t="str">
            <v>Ingen kjent effekt</v>
          </cell>
          <cell r="BC1854" t="str">
            <v>Ingen kjent effekt</v>
          </cell>
          <cell r="BD1854" t="str">
            <v>Ingen kjent effekt</v>
          </cell>
          <cell r="BE1854" t="str">
            <v>no</v>
          </cell>
          <cell r="BF1854" t="str">
            <v>no</v>
          </cell>
          <cell r="BK1854" t="str">
            <v>temperate_nemoral:Asia|subtropic_highlands:Asia</v>
          </cell>
          <cell r="BM1854" t="str">
            <v>temperate_boreal:Europe|temperate_nemoral:Europe,Asia,Oceania,NorthAndCentralAmerica|subtropic_highlands:Asia</v>
          </cell>
          <cell r="BO1854">
            <v>3</v>
          </cell>
          <cell r="BP1854" t="str">
            <v>X</v>
          </cell>
          <cell r="BR1854" t="str">
            <v>RedListCategoryLevel</v>
          </cell>
          <cell r="BT1854">
            <v>3</v>
          </cell>
          <cell r="BW1854" t="str">
            <v>SpreadYearlyIncreaseObservations</v>
          </cell>
          <cell r="BX1854">
            <v>303</v>
          </cell>
          <cell r="BY1854">
            <v>1</v>
          </cell>
          <cell r="CB1854" t="str">
            <v>T32,T35,T40,T30-C-2,T4-C-3,T4-C-6,T4-C-7,T4-C-10,T4-C-11</v>
          </cell>
          <cell r="CC1854">
            <v>1</v>
          </cell>
          <cell r="CD1854" t="str">
            <v>X</v>
          </cell>
          <cell r="CH1854">
            <v>1</v>
          </cell>
          <cell r="CL1854" t="str">
            <v>T30-C-2,T4-C-3,T4-C-6,T4-C-7</v>
          </cell>
          <cell r="CM1854">
            <v>1</v>
          </cell>
          <cell r="CQ1854">
            <v>1</v>
          </cell>
          <cell r="CT1854" t="str">
            <v>T30-C-2,T4-C-3,T4-C-6,T4-C-7,T4-C-10,T4-C-11</v>
          </cell>
          <cell r="CU1854">
            <v>1</v>
          </cell>
          <cell r="CX1854">
            <v>0</v>
          </cell>
          <cell r="CY1854">
            <v>1</v>
          </cell>
          <cell r="DB1854">
            <v>0</v>
          </cell>
          <cell r="DC1854" t="str">
            <v>Japanspirea &lt;em&gt;Spiraea japonica &lt;/em&gt;er en 1 m høy busk. Den kommer fra Øst-Asia (Japan, Kina og Korea). Den har effektiv frøformering og er den eneste &lt;i&gt;Spiraea&lt;/i&gt;-arten der vi ofte finner frøplanter i norsk natur.</v>
          </cell>
          <cell r="DD1854" t="str">
            <v>&lt;p&gt;De første funnene av japanspirea er fra 1918 i Vf Sandefjord og fra 1946 med to funn i Oslo og Ho Os, men det er først de siste tjue årene at funnfrekvensen har økt betydelig. Arten er registrert i lavland/kystområder fra Østfold til Nordland. Det er også flere funn fra Hedmark og Oppland. Arten er med andre ord i full ekspansjon og vil trolig bli vanligere også i nye områder. &lt;/p&gt;</v>
          </cell>
          <cell r="DE1854" t="str">
            <v>Japanspirea brukes som prydbusk. Den formerer seg med frø og har svak klonal vekst med rotskudd. Arten setter modne frø og mengder av frøplanter er observert rundt plantninger. I tillegg sprer den seg klonalt med rotskudd. Japanspirea markedsføres med flere kultivarer (8 ifølge Hageselskapets Sortsliste 2005) som varierer i herdighet (4-7).</v>
          </cell>
          <cell r="DF1854" t="str">
            <v>Arten har et moderat invasjonspotensial (med usikkerhet til høyt) på grunn av moderat median levetid (med usikkerhet til lang) og moderat ekspansjonshastighet.</v>
          </cell>
          <cell r="DG1854" t="str">
            <v>Arten vurderes å ha ingen kjent økologisk effekt, men med usikkerhet til en liten effekt. Nesten alle funn er fra sterkt kulturpåvirket eller kulturbetinget mark: veikant, avfallsplasser og annen skrotemark, men arten er i ferd med å etablere seg i både skog, kratt, langs elvekanter og tørre bergskrenter. Arten kan få en viss fortrengningseffekt, men det er usikkert om denne vil overstige noen terskelverdi innen vurderingsperioden. Fra Møre og Romsdal (Øystein Folden, pers. komm.) oppgis det at "Arten spreier seg til alt jordsmonn som ligg ope, og vel så det." og videre at "Viss denne planta ikkje er funne i raudlistenaturtypar eller nærgåande til raudlisteartar, må det vere høgst tilfeldig. Denne vil trivast svært godt i tørrbakkar, artsrike vegkantar og kulturmark i alle fall." Langt på vei kunne vi forsvart å plassere denne arten med en høyere økologisk effekt: usikkerhet opp til en liten effekt er i alle fall rimelig.</v>
          </cell>
          <cell r="DH1854" t="str">
            <v>&lt;p&gt;Japanspirea vurderes til låg økologisk risiko (med usikkerhet til både potensielt høy og høy risiko) på grunn av et moderat (til høyt) invasjonspotensial i kombinasjon med ingen (med usikkerhet til liten) økologisk effekt. Endringen fra potensiell høg risiko ved forrige vurdering skyldes ny beregning av invasjonspotensiale i kombinasjon med at vi denne gangen velger usikkerhet opp til en liten økologisk effekt.&lt;/p&gt;</v>
          </cell>
          <cell r="DI1854">
            <v>0</v>
          </cell>
        </row>
        <row r="1855">
          <cell r="B1855" t="str">
            <v>Dasiphora fruticosa</v>
          </cell>
          <cell r="C1855" t="str">
            <v>(L.) Rydb.</v>
          </cell>
          <cell r="D1855" t="str">
            <v>buskmure</v>
          </cell>
          <cell r="E1855">
            <v>132233</v>
          </cell>
          <cell r="F1855">
            <v>103300</v>
          </cell>
          <cell r="G1855" t="str">
            <v>ExpertGroups/Karplanter/N</v>
          </cell>
          <cell r="H1855" t="str">
            <v>Karplanter</v>
          </cell>
          <cell r="I1855" t="str">
            <v>Karplanter</v>
          </cell>
          <cell r="J1855" t="str">
            <v>AlienSpecie</v>
          </cell>
          <cell r="N1855">
            <v>4</v>
          </cell>
          <cell r="O1855" t="str">
            <v>V</v>
          </cell>
          <cell r="Q1855">
            <v>1</v>
          </cell>
          <cell r="T1855" t="str">
            <v>PH</v>
          </cell>
          <cell r="U1855">
            <v>3</v>
          </cell>
          <cell r="V1855" t="str">
            <v>4B,1</v>
          </cell>
          <cell r="W1855" t="str">
            <v>LO</v>
          </cell>
          <cell r="X1855">
            <v>2</v>
          </cell>
          <cell r="Y1855">
            <v>3</v>
          </cell>
          <cell r="Z1855">
            <v>1</v>
          </cell>
          <cell r="AA1855">
            <v>1896</v>
          </cell>
          <cell r="AB1855" t="str">
            <v>terrestrial</v>
          </cell>
          <cell r="AD1855" t="str">
            <v>unknown</v>
          </cell>
          <cell r="AE1855" t="str">
            <v>yes</v>
          </cell>
          <cell r="AF1855" t="str">
            <v>unknown</v>
          </cell>
          <cell r="AG1855">
            <v>1929</v>
          </cell>
          <cell r="AH1855" t="str">
            <v>ST Holtålen: Åsen, "ser ut til å veksa villt i ein skråning ved Hesja"</v>
          </cell>
          <cell r="AI1855">
            <v>15</v>
          </cell>
          <cell r="AJ1855" t="str">
            <v>V</v>
          </cell>
          <cell r="AL1855">
            <v>2</v>
          </cell>
          <cell r="AM1855" t="str">
            <v>importDirect</v>
          </cell>
          <cell r="AN1855">
            <v>3</v>
          </cell>
          <cell r="AO1855" t="str">
            <v>introductionEscaped</v>
          </cell>
          <cell r="AP1855" t="str">
            <v>Øs,OsA,He,Op,Bu,Ve,Te,Aa,Va,Ro,Ho,Sf,Mr,St,Nt,No,Tr</v>
          </cell>
          <cell r="AQ1855">
            <v>300</v>
          </cell>
          <cell r="AR1855">
            <v>3</v>
          </cell>
          <cell r="AS1855">
            <v>900</v>
          </cell>
          <cell r="AT1855">
            <v>290000</v>
          </cell>
          <cell r="AU1855">
            <v>1800</v>
          </cell>
          <cell r="AV1855">
            <v>80</v>
          </cell>
          <cell r="AW1855" t="str">
            <v>Ingen kjent effekt</v>
          </cell>
          <cell r="AX1855" t="str">
            <v>Ingen kjent effekt</v>
          </cell>
          <cell r="BC1855" t="str">
            <v>Ingen kjent effekt</v>
          </cell>
          <cell r="BD1855" t="str">
            <v>Ingen kjent effekt</v>
          </cell>
          <cell r="BE1855" t="str">
            <v>no</v>
          </cell>
          <cell r="BF1855" t="str">
            <v>no</v>
          </cell>
          <cell r="BK1855" t="str">
            <v>polar:Asia,NorthAndCentralAmerica|temperate_boreal:Europe,Asia,NorthAndCentralAmerica|temperate_nemoral:Europe,Asia,NorthAndCentralAmerica|subtropic_highlands:Asia</v>
          </cell>
          <cell r="BM1855" t="str">
            <v>polar:Asia,NorthAndCentralAmerica|temperate_boreal:Europe,Asia,NorthAndCentralAmerica|temperate_nemoral:Europe,Asia,Oceania,NorthAndCentralAmerica|subtropic_highlands:Asia</v>
          </cell>
          <cell r="BO1855">
            <v>3</v>
          </cell>
          <cell r="BR1855" t="str">
            <v>RedListCategoryLevel</v>
          </cell>
          <cell r="BT1855">
            <v>4</v>
          </cell>
          <cell r="BV1855" t="str">
            <v>X</v>
          </cell>
          <cell r="BW1855" t="str">
            <v>SpreadYearlyIncreaseObservations</v>
          </cell>
          <cell r="BX1855">
            <v>508</v>
          </cell>
          <cell r="BY1855">
            <v>1</v>
          </cell>
          <cell r="CB1855" t="str">
            <v>T35,T37-C-3,T39,T40,T41,T43,T32,T1-C-5,T4-C-3,T4-C-4,T18,T30,T42,T42</v>
          </cell>
          <cell r="CC1855">
            <v>1</v>
          </cell>
          <cell r="CH1855">
            <v>1</v>
          </cell>
          <cell r="CM1855">
            <v>1</v>
          </cell>
          <cell r="CQ1855">
            <v>1</v>
          </cell>
          <cell r="CU1855">
            <v>1</v>
          </cell>
          <cell r="CX1855">
            <v>0</v>
          </cell>
          <cell r="CY1855">
            <v>1</v>
          </cell>
          <cell r="DB1855">
            <v>0</v>
          </cell>
          <cell r="DC1855" t="str">
            <v>Buskmure&lt;em&gt; Dasiphora fruticosa &lt;/em&gt;er en middels langlevd busk med rikelig blomstring, men trolig med begrenset frøsetting. Kjønnsforholdene i arten er noe kompliserte, noe som kan dempe krysspollinering og frøsetting. Fruktene (smånøtter) spres nokså passivt, men har potensiale for å spres med dyr. Arten er vanlig i tørre og kalde deler av Russland, Asia og Nord-Amerika, vanlig høyt opp i fjellet, ut i stepper og prærier, i Asia fra Himalaya i sør til godt inn i Arktis i nord. I Europa har den en svært oppdelt utbredelse, i hele Norden begrenset som hjemlig til alvarområder på &amp;#214:land og Gotland, der den er vanlig på grunnlendt kalkhellemark, og til de baltiske kalkøyene Dag&amp;#246: og &amp;#214:sel. Samme økologi har den i Irland, mens den er mer variert i valg av naturtyper lengre sør i Europa og i Asia og Nord-Amerika. I Europa tolkes den som en reliktart fra siste istid og tida umiddelbart etter. Arten er innført som prydplante og er enormt populær, kanskje landets mest populære hagebusk.</v>
          </cell>
          <cell r="DD1855" t="str">
            <v>&lt;p&gt;Buskmure har trolig vært dyrket siden siste halvdel av 1800-tallet, men ble først funnet forvillet mye senere, med flere funn av enkeltplanter og små, reproduserende bestander i Oslo: Tørtberg 1927 og Smestad 1932, Ak Nittedal: Glittre 1938, Op Lunner: Grua 1930, og ST Holtålen: Åsen 1929. Til at dette kanskje er Norges mest utbredte hagebusk, er den påfallende sjelden forvillet, med bare svært få og ikke langvarige forekomster i perioden 1927-1990. Etter 1990 er den blitt betydelig hyppigere og frøplanter er nå vanlig å se i flere naturtyper, noe man sjelden så tidligere. Vi vet ikke hva som har hendt: om arten har tilpasset seg (endret seg genetisk, noe som er lite tenkelig på grunn av generasjonslengden), om vi har fått innført mer spredningsdyktige biotyper (arten finnes i biotyper med tokjønnete eller funksjonelt enkjønnete blomster: de siste må det være to ulike busker av for at frøsetting skal skje), eller om norsk natur ellers har endret seg slik at spredning av arten fasiliteres. Arten er funnet i alle fylker unntatt Finnmark, men bare med få forekomster på Vestlandet og i de nordligste fylkene hvor den trolig ikke er veldig godt etablert.&lt;br/&gt;&lt;/p&gt;</v>
          </cell>
          <cell r="DE1855" t="str">
            <v>Arten er en mye brukt hagebusk, og mange av de tidligere funnene er knyttet til hageutkast og gjenstående plantninger. Det har i økende grad blitt oppdaget frøplanter i naturen, og til dels små bestander med god reproduksjon, og den forviller seg derfor nå i større grad fra beplantninger. Kanskje skyldes dette at det er flere kloner i bruk nå enn tidligere slik at frøsetting skjer lettere.</v>
          </cell>
          <cell r="DF1855" t="str">
            <v>Invasjonspotensialet er stort, med usikkerhet til moderat, som en kombinasjon av moderat median levetid og høy (til moderat) ekspansjonshastighet. Den relativt låge forvillingsgraden er derfor spesiell. Der den dukker opp som forvillet og danner bestand, blir den sjelden svært langvarig. Arten er derfor dårlig etablert i Norge. Arten har vist liten evne til å etablere seg i det som i utgangspunktet kunne antas å være den mest egnete naturtypen: grunnlendt kalkmark.</v>
          </cell>
          <cell r="DG1855" t="str">
            <v>Foreløpig er det ingen åpenbar negativ økologisk effekt knyttet til arten i Norge: den går i all hovedsak i sterkt endrede naturtyper. Buskmure som villplante foretrekker tørre, solrike steder med baserik jord. Det er derfor ikke alle steder i Norge som passer særlig godt for den. Dette er trolig årsaken til at så mange tilsynelatende etablerte delpopulasjoner bare har vart noen år. Det kan imidlertid ikke utelukkes at den kan skape problemer dersom den etablerer seg i naturtyper som ligner mer på de opprinnelige (grunnlendt kalkmark) og her kan den nok komme til å fortrenge andre arter, jfr studium gjort på &amp;#214:land (hvor arten er hjemlig) hvor kolonisering av buskmure reduserte artsrikdommen betraktelig (Rejm&amp;#225:nek &amp; Ros&amp;#233:n, 1992).</v>
          </cell>
          <cell r="DH1855" t="str">
            <v>&lt;p&gt;Buskmure vurderes til potensielt høg økologisk risiko, med usikkerhet til låg risiko, og foreløpig utelukkende på grunn av invasjonspotensialet. Ved vurderingen i 2012 ble den vurdert til låg risiko. Endringen skyldes stor økning i forekomster i naturen de siste årene, men også endret beregningsmåte for invasjonspotensial. Arten vurderes foreløpig til ikke å ha noen økologisk effekt, men dette kan endre seg dersom den kommer inn i mer egnete naturtyper, som f.eks. grunnlendt kalkmark. &lt;/p&gt;</v>
          </cell>
          <cell r="DI1855">
            <v>1</v>
          </cell>
        </row>
        <row r="1856">
          <cell r="B1856" t="str">
            <v>Dipsacus strigosus</v>
          </cell>
          <cell r="C1856" t="str">
            <v>Willd. ex Roem. &amp; Schult.</v>
          </cell>
          <cell r="D1856" t="str">
            <v>lodnekardeborre</v>
          </cell>
          <cell r="E1856">
            <v>132360</v>
          </cell>
          <cell r="F1856">
            <v>101734</v>
          </cell>
          <cell r="G1856" t="str">
            <v>ExpertGroups/Karplanter/N</v>
          </cell>
          <cell r="H1856" t="str">
            <v>Karplanter</v>
          </cell>
          <cell r="I1856" t="str">
            <v>Karplanter</v>
          </cell>
          <cell r="J1856" t="str">
            <v>AlienSpecie</v>
          </cell>
          <cell r="N1856">
            <v>2</v>
          </cell>
          <cell r="O1856" t="str">
            <v>V</v>
          </cell>
          <cell r="Q1856">
            <v>1</v>
          </cell>
          <cell r="T1856" t="str">
            <v>LO</v>
          </cell>
          <cell r="U1856">
            <v>2</v>
          </cell>
          <cell r="V1856" t="str">
            <v>2AB,1</v>
          </cell>
          <cell r="W1856" t="str">
            <v>NK</v>
          </cell>
          <cell r="X1856">
            <v>1</v>
          </cell>
          <cell r="Y1856">
            <v>1</v>
          </cell>
          <cell r="Z1856">
            <v>1</v>
          </cell>
          <cell r="AA1856">
            <v>1986</v>
          </cell>
          <cell r="AB1856" t="str">
            <v>terrestrial</v>
          </cell>
          <cell r="AD1856" t="str">
            <v>unknown</v>
          </cell>
          <cell r="AE1856" t="str">
            <v>yes</v>
          </cell>
          <cell r="AF1856" t="str">
            <v>unknown</v>
          </cell>
          <cell r="AG1856">
            <v>1996</v>
          </cell>
          <cell r="AH1856" t="str">
            <v>Ak Asker: Sem</v>
          </cell>
          <cell r="AI1856">
            <v>2</v>
          </cell>
          <cell r="AJ1856" t="str">
            <v>V</v>
          </cell>
          <cell r="AL1856">
            <v>1</v>
          </cell>
          <cell r="AM1856" t="str">
            <v>importDirect</v>
          </cell>
          <cell r="AN1856">
            <v>2</v>
          </cell>
          <cell r="AO1856" t="str">
            <v>introductionEscaped,introductionReleased</v>
          </cell>
          <cell r="AP1856" t="str">
            <v>OsA,Bu,Te</v>
          </cell>
          <cell r="AQ1856">
            <v>12</v>
          </cell>
          <cell r="AR1856">
            <v>3</v>
          </cell>
          <cell r="AS1856">
            <v>36</v>
          </cell>
          <cell r="AT1856">
            <v>10000</v>
          </cell>
          <cell r="AU1856">
            <v>72</v>
          </cell>
          <cell r="AV1856">
            <v>100</v>
          </cell>
          <cell r="AW1856" t="str">
            <v>Ingen kjent effekt</v>
          </cell>
          <cell r="AX1856" t="str">
            <v>Ingen kjent effekt</v>
          </cell>
          <cell r="BC1856" t="str">
            <v>Ingen kjent effekt</v>
          </cell>
          <cell r="BD1856" t="str">
            <v>Ingen kjent effekt</v>
          </cell>
          <cell r="BE1856" t="str">
            <v>no</v>
          </cell>
          <cell r="BF1856" t="str">
            <v>no</v>
          </cell>
          <cell r="BG1856" t="str">
            <v>V</v>
          </cell>
          <cell r="BK1856" t="str">
            <v>temperate_nemoral:Europe,Asia</v>
          </cell>
          <cell r="BM1856" t="str">
            <v>temperate_nemoral:Europe,Asia</v>
          </cell>
          <cell r="BO1856">
            <v>2</v>
          </cell>
          <cell r="BQ1856" t="str">
            <v>X</v>
          </cell>
          <cell r="BR1856" t="str">
            <v>RedListCategoryLevel</v>
          </cell>
          <cell r="BT1856">
            <v>2</v>
          </cell>
          <cell r="BV1856" t="str">
            <v>X</v>
          </cell>
          <cell r="BW1856" t="str">
            <v>SpreadYearlyIncreaseCalculatedExpansionSpeed</v>
          </cell>
          <cell r="BX1856">
            <v>76.05</v>
          </cell>
          <cell r="BY1856">
            <v>1</v>
          </cell>
          <cell r="CB1856" t="str">
            <v>T40,T43</v>
          </cell>
          <cell r="CC1856">
            <v>1</v>
          </cell>
          <cell r="CH1856">
            <v>1</v>
          </cell>
          <cell r="CM1856">
            <v>1</v>
          </cell>
          <cell r="CQ1856">
            <v>1</v>
          </cell>
          <cell r="CU1856">
            <v>1</v>
          </cell>
          <cell r="CX1856">
            <v>0</v>
          </cell>
          <cell r="CY1856">
            <v>1</v>
          </cell>
          <cell r="DB1856">
            <v>0</v>
          </cell>
          <cell r="DC1856" t="str">
            <v>Lodnekardeborre &lt;em&gt;Dipsacus strigosus &lt;/em&gt;er en toårig, storvokst urt i kardeborrefamilien. Den kommer opprinnelig fra Sørøst-Europa og Vest-Asia men har spredt seg som fremmed i deler av Mellom- og Nord-Europa. Den har frøformering.</v>
          </cell>
          <cell r="DD1856" t="str">
            <v>&lt;p&gt;Lodnekardeborre er bare funnet fem steder i Norge, men er godt etablert på i hvert fall ett, kanskje to, av disse. Den ble først funnet i Madlalia og Lima i Ro Stavanger 1986. Videre utvikling for denne forekomsten er ikke opplyst. Neste funn ble gjort på Sem i Ak Asker 1996. Her er planten trolig utsådd som del av Stefan Muraks forsøk med trekkplanter for bier, kanskje fra 1960-tallet, og her har den holdt seg med bestand (sist kontrollert 2008). I 2001 ble arten funnet i unnarennet på Vikersundbakken i Bu Modum, og den ble gjenfunnet i samme nærområde i 2012. I 2016 ble den funnet på Hydrostranda i Te Bamble. Arten reproduserer og har bestand trolig to steder i Norge (Asker og Modum), kanskje tre (Stavanger), men den innføres trolig altfor sjelden, og spres for dårlig, til at den er noen stor fare for norsk natur.&lt;/p&gt;</v>
          </cell>
          <cell r="DE1856" t="str">
            <v>Det er uklart hvordan arten har kommet inn, med unntak av forekomsten i Ak Asker: Sem som skyldes bevisst utsetting som trekkplante for bier. Ifølge Q-Bank er den "...not really appropriate as an ornamental and hardly cultivated as such", men den er trolig dyrket i et begrenset omfang likevel.</v>
          </cell>
          <cell r="DF1856" t="str">
            <v>Artens invasjonspotensial er begrenset, med usikkerhet til lavt, som en kombinasjon av begrenset (til kort) median levetid og begrenset (til lav) ekspansjonshastighet. På grunn av to nye forekomster de senere 15 årene havner den på nest-laveste nivå, men med usikkerhet nedover på grunn av begrenset datamateriale.</v>
          </cell>
          <cell r="DG1856" t="str">
            <v>Det er ingen kjente negative økologiske effekter knyttet til arten, og Q-Bank angir at den ikke er rapportert som invasiv noe sted selv om den tidvis er angitt å kunne danne store bestander (se Manual of the Alien Plants of Belgium).</v>
          </cell>
          <cell r="DH1856" t="str">
            <v>&lt;p&gt;Lodnekardeborre vurderes til lav risiko i norsk natur, med usikkerhet ned til ingen risiko, på grunn av kombinasjonen mellom et begrenset (til lavt) invasjonspotensial og ingen kjente negative økologiske effekter.&lt;/p&gt;&lt;p&gt; &lt;/p&gt;</v>
          </cell>
          <cell r="DI1856">
            <v>2</v>
          </cell>
        </row>
        <row r="1857">
          <cell r="B1857" t="str">
            <v>Doronicum columnae</v>
          </cell>
          <cell r="C1857" t="str">
            <v>Ten.</v>
          </cell>
          <cell r="D1857" t="str">
            <v>balkangullkurv</v>
          </cell>
          <cell r="E1857">
            <v>60508</v>
          </cell>
          <cell r="F1857">
            <v>100548</v>
          </cell>
          <cell r="G1857" t="str">
            <v>ExpertGroups/Karplanter/N</v>
          </cell>
          <cell r="H1857" t="str">
            <v>Karplanter</v>
          </cell>
          <cell r="I1857" t="str">
            <v>Karplanter</v>
          </cell>
          <cell r="J1857" t="str">
            <v>AlienSpecie</v>
          </cell>
          <cell r="N1857">
            <v>3</v>
          </cell>
          <cell r="Q1857">
            <v>1</v>
          </cell>
          <cell r="T1857" t="str">
            <v>LO</v>
          </cell>
          <cell r="U1857">
            <v>2</v>
          </cell>
          <cell r="V1857" t="str">
            <v>3AB,1</v>
          </cell>
          <cell r="X1857">
            <v>3</v>
          </cell>
          <cell r="Y1857">
            <v>4</v>
          </cell>
          <cell r="Z1857">
            <v>1</v>
          </cell>
          <cell r="AA1857">
            <v>1937</v>
          </cell>
          <cell r="AB1857" t="str">
            <v>terrestrial</v>
          </cell>
          <cell r="AD1857" t="str">
            <v>unknown</v>
          </cell>
          <cell r="AE1857" t="str">
            <v>yes</v>
          </cell>
          <cell r="AF1857" t="str">
            <v>unknown</v>
          </cell>
          <cell r="AG1857">
            <v>1997</v>
          </cell>
          <cell r="AH1857" t="str">
            <v>Bu Drammen: Nedre Knive, "tydelig frøforvillet"</v>
          </cell>
          <cell r="AI1857">
            <v>5</v>
          </cell>
          <cell r="AJ1857" t="str">
            <v>V</v>
          </cell>
          <cell r="AL1857">
            <v>1</v>
          </cell>
          <cell r="AM1857" t="str">
            <v>importDirect</v>
          </cell>
          <cell r="AN1857">
            <v>3</v>
          </cell>
          <cell r="AO1857" t="str">
            <v>introductionEscaped</v>
          </cell>
          <cell r="AP1857" t="str">
            <v>Øs,OsA,Op,Bu,Ve,Te,Aa,Va,Ro,Ho,Mr,St,No,Tr,Fi</v>
          </cell>
          <cell r="AQ1857">
            <v>240</v>
          </cell>
          <cell r="AR1857">
            <v>5</v>
          </cell>
          <cell r="AS1857">
            <v>1200</v>
          </cell>
          <cell r="AT1857">
            <v>290000</v>
          </cell>
          <cell r="AU1857">
            <v>3600</v>
          </cell>
          <cell r="AV1857">
            <v>60</v>
          </cell>
          <cell r="AW1857" t="str">
            <v>Ingen kjent effekt</v>
          </cell>
          <cell r="AX1857" t="str">
            <v>Ingen kjent effekt</v>
          </cell>
          <cell r="BC1857" t="str">
            <v>Ingen kjent effekt</v>
          </cell>
          <cell r="BD1857" t="str">
            <v>Ingen kjent effekt</v>
          </cell>
          <cell r="BE1857" t="str">
            <v>no</v>
          </cell>
          <cell r="BF1857" t="str">
            <v>no</v>
          </cell>
          <cell r="BK1857" t="str">
            <v>temperate_nemoral:Europe|subtropic_mediterranean:Europe</v>
          </cell>
          <cell r="BM1857" t="str">
            <v>temperate_boreal:Europe|temperate_nemoral:Europe|subtropic_mediterranean:Europe</v>
          </cell>
          <cell r="BO1857">
            <v>3</v>
          </cell>
          <cell r="BR1857" t="str">
            <v>RedListCategoryLevel</v>
          </cell>
          <cell r="BT1857">
            <v>3</v>
          </cell>
          <cell r="BW1857" t="str">
            <v>SpreadYearlyIncreaseObservations</v>
          </cell>
          <cell r="BX1857">
            <v>439</v>
          </cell>
          <cell r="BY1857">
            <v>1</v>
          </cell>
          <cell r="CB1857" t="str">
            <v>T43,T40,T35,T4,T4-C-18</v>
          </cell>
          <cell r="CC1857">
            <v>1</v>
          </cell>
          <cell r="CH1857">
            <v>1</v>
          </cell>
          <cell r="CM1857">
            <v>1</v>
          </cell>
          <cell r="CQ1857">
            <v>1</v>
          </cell>
          <cell r="CU1857">
            <v>1</v>
          </cell>
          <cell r="CX1857">
            <v>0</v>
          </cell>
          <cell r="CY1857">
            <v>1</v>
          </cell>
          <cell r="DB1857">
            <v>0</v>
          </cell>
          <cell r="DC1857" t="str">
            <v>Balkangullkorg&lt;em&gt; Doronicum columnae &lt;/em&gt;er en lågvokst, flerårig urt med frøreproduksjon og noe klonal vegetativ vekst. Fruktene har sveveapparat og kan fraktes en viss distanse med vind (kanskje 100 m eller mer). Arten kommer fra fjellstrøk i Mellom- og Sør-Europa fra Italia til Balkan og Karpatene. Den er en meget populær, tidlig blomstrende hagestaude, særlig ofte tatt i bruk de siste 40-50 år. Dette er den arten som feilaktig har vært kalt &lt;em&gt;D. orientale &lt;/em&gt;eller &lt;em&gt;D. caucasicum &lt;/em&gt;både i hager og plantesalg og blant botanikere. &lt;em&gt;Doronicum orientale &lt;/em&gt;er en Kaukasus-art som knapt er sett i norske hager de siste 50-70 år og som bare er funnet forvillet &amp;#233:n gang for lenge siden.</v>
          </cell>
          <cell r="DD1857" t="str">
            <v>&lt;p&gt;Balkangullkorg&lt;em&gt; &lt;/em&gt;er en meget populær, tidlig blomstrende hagestaude, særlig ofte tatt i bruk de siste 40-50 år. Den ble først funnet forvillet i Øf Rakkestad i 1937 og i Ak Asker i 1947, men funnfrekvensen begynte først å øke sterkt mot slutten av 1980-tallet. De siste 30 år er den blitt funnet stadig nye steder over hele landet, inkludert nord til Fi Loppa (2006). Trolig skyldes de fleste av dagens forekomster i naturen direkte utkast fra hager, men flere steder er egenformering med frø i forvillete forekomster registrert, dvs. bestandsdannelse. Spredningen og formeringen antas å fortsette og å øke.&lt;/p&gt;&lt;p&gt;&lt;br/&gt;&lt;/p&gt;</v>
          </cell>
          <cell r="DE1857" t="str">
            <v>Arten sprer seg ut fra hager, delvis gjennom hageutkast og trolig også via frøformering.</v>
          </cell>
          <cell r="DF1857" t="str">
            <v>Arten har et moderat invasjonspotensial: den skårer moderat på median levetid og har også en moderat (og jamn) ekspansjonshastighet.</v>
          </cell>
          <cell r="DG1857" t="str">
            <v>Det er ingen kjente negative økologiske effekter knyttet til arten.</v>
          </cell>
          <cell r="DH1857" t="str">
            <v>&lt;p&gt;Balkangullkorg vurderes til, låg økologisk risiko i norsk natur. Dette skyldes ene og alene et moderat invasjonspotensial: arten har ingen kjente negative økologiske effekter. Ved forrige vurderingsrunde i 2012 ble arten vurdert til potensielt høy risiko på grunn av en annen beregning for invasjonspotensial.&lt;/p&gt;</v>
          </cell>
          <cell r="DI1857">
            <v>0</v>
          </cell>
        </row>
        <row r="1858">
          <cell r="B1858" t="str">
            <v>Doronicum pardalianches</v>
          </cell>
          <cell r="C1858" t="str">
            <v>L.</v>
          </cell>
          <cell r="D1858" t="str">
            <v>hjertegullkurv</v>
          </cell>
          <cell r="E1858">
            <v>132384</v>
          </cell>
          <cell r="F1858">
            <v>100552</v>
          </cell>
          <cell r="G1858" t="str">
            <v>ExpertGroups/Karplanter/N</v>
          </cell>
          <cell r="H1858" t="str">
            <v>Karplanter</v>
          </cell>
          <cell r="I1858" t="str">
            <v>Karplanter</v>
          </cell>
          <cell r="J1858" t="str">
            <v>AlienSpecie</v>
          </cell>
          <cell r="N1858">
            <v>2</v>
          </cell>
          <cell r="Q1858">
            <v>1</v>
          </cell>
          <cell r="T1858" t="str">
            <v>LO</v>
          </cell>
          <cell r="U1858">
            <v>2</v>
          </cell>
          <cell r="V1858" t="str">
            <v>2AB,1</v>
          </cell>
          <cell r="X1858">
            <v>1</v>
          </cell>
          <cell r="Y1858">
            <v>1</v>
          </cell>
          <cell r="Z1858">
            <v>1</v>
          </cell>
          <cell r="AA1858">
            <v>1965</v>
          </cell>
          <cell r="AB1858" t="str">
            <v>terrestrial</v>
          </cell>
          <cell r="AD1858" t="str">
            <v>unknown</v>
          </cell>
          <cell r="AE1858" t="str">
            <v>yes</v>
          </cell>
          <cell r="AF1858" t="str">
            <v>unknown</v>
          </cell>
          <cell r="AI1858">
            <v>5</v>
          </cell>
          <cell r="AJ1858" t="str">
            <v>V</v>
          </cell>
          <cell r="AL1858">
            <v>1</v>
          </cell>
          <cell r="AM1858" t="str">
            <v>importDirect</v>
          </cell>
          <cell r="AN1858">
            <v>3</v>
          </cell>
          <cell r="AO1858" t="str">
            <v>introductionEscaped</v>
          </cell>
          <cell r="AP1858" t="str">
            <v>Øs,OsA,Ve,Aa,Va,Ro,Sf,St,Nt,No,Tr</v>
          </cell>
          <cell r="AQ1858">
            <v>40</v>
          </cell>
          <cell r="AR1858">
            <v>4</v>
          </cell>
          <cell r="AS1858">
            <v>160</v>
          </cell>
          <cell r="AT1858">
            <v>240000</v>
          </cell>
          <cell r="AU1858">
            <v>320</v>
          </cell>
          <cell r="AV1858">
            <v>90</v>
          </cell>
          <cell r="AW1858" t="str">
            <v>Ingen kjent effekt</v>
          </cell>
          <cell r="AX1858" t="str">
            <v>Ingen kjent effekt</v>
          </cell>
          <cell r="BC1858" t="str">
            <v>Ingen kjent effekt</v>
          </cell>
          <cell r="BD1858" t="str">
            <v>Ingen kjent effekt</v>
          </cell>
          <cell r="BE1858" t="str">
            <v>no</v>
          </cell>
          <cell r="BF1858" t="str">
            <v>no</v>
          </cell>
          <cell r="BK1858" t="str">
            <v>temperate_nemoral:Europe</v>
          </cell>
          <cell r="BM1858" t="str">
            <v>temperate_boreal:Europe|temperate_nemoral:Europe</v>
          </cell>
          <cell r="BO1858">
            <v>2</v>
          </cell>
          <cell r="BR1858" t="str">
            <v>RedListCategoryLevel</v>
          </cell>
          <cell r="BT1858">
            <v>2</v>
          </cell>
          <cell r="BW1858" t="str">
            <v>SpreadYearlyIncreaseCalculatedExpansionSpeed</v>
          </cell>
          <cell r="BX1858">
            <v>157.80000000000001</v>
          </cell>
          <cell r="BY1858">
            <v>1</v>
          </cell>
          <cell r="CB1858" t="str">
            <v>T35,T37,T40,T43</v>
          </cell>
          <cell r="CC1858">
            <v>1</v>
          </cell>
          <cell r="CH1858">
            <v>1</v>
          </cell>
          <cell r="CM1858">
            <v>1</v>
          </cell>
          <cell r="CQ1858">
            <v>1</v>
          </cell>
          <cell r="CU1858">
            <v>1</v>
          </cell>
          <cell r="CX1858">
            <v>0</v>
          </cell>
          <cell r="CY1858">
            <v>1</v>
          </cell>
          <cell r="DB1858">
            <v>0</v>
          </cell>
          <cell r="DC1858" t="str">
            <v>Hjertegullkorg &lt;em&gt;Doronicum pardalianches&lt;/em&gt; er en flerårig urt fra Vest- og Mellom-Europa som dyrkes som prydplante. Den formerer seg seksuelt med vindspredte frø og danner små kloner ved vegetativ vekst.</v>
          </cell>
          <cell r="DD1858" t="str">
            <v>&lt;p&gt;Hjertegullkorg er en nokså vanlig hagestaude som er funnet utenfor hager med 15 forekomster ganger i perioden 1965-2016, og med nesten alle funn etter 2000. Funnene utgjør ikke noe mønster, spredt over 11 fylker nord til Troms. Det er ikke dokumentert eller sannsynliggjort effektiv reproduksjon i naturen, sjøl om den setter frukt i hager. De fleste forekomstene kan skyldes direkte hageutkast. Arten har nok potensial for å reprodusere i Norge, men det er uklart hvor og i hvilken utstrekning den kommer til å dukke opp i framtida. Den dyrkes imidlertid såpass mye at det kommer til mange forekomster fra hageutkast.&lt;/p&gt;</v>
          </cell>
          <cell r="DE1858" t="str">
            <v>Arten ser ut til i hovedsak å ha spredt seg direkte med hageutkast, men noen av funnene kan skyldes frøspredning. Det er ikke noe som tyder på at den er i gang med noen effektiv reproduksjon og bestandsdannelse på noen av forekomstene.</v>
          </cell>
          <cell r="DF1858" t="str">
            <v>Invasjonspotensialet til arten er moderat, med usikkerhet ned til begrenset, som en kombinasjon av begrenset median levetid og begrenset ekspansjonshastighet. Det er noe vanskelig å vurdere hva som vil skje med forekomstene framover: de ser foreløpig ikke ut til å gjøre mye av seg.</v>
          </cell>
          <cell r="DG1858" t="str">
            <v>Det er ingen kjente negative økologiske effekter knyttet til arten.</v>
          </cell>
          <cell r="DH1858" t="str">
            <v>&lt;p&gt;Hjertegullkort vurderes til lav risiko i norsk natur på grunn av en kombinasjon mellom et moderat (til begrenset) invasjonspotensial, lite seksuell reproduksjon, og ingen kjente negative økologiske effekter. Ved forrige vurderingsrunde i 2012 ble arten vurdert til ingen kjent risiko. Det har tilkommet noen nye funn siden den gang, men vi er fortsatt usikre på hvor stabile disse forekomstene er.&lt;/p&gt;&lt;p&gt;&lt;br/&gt;&lt;/p&gt;</v>
          </cell>
          <cell r="DI1858">
            <v>0</v>
          </cell>
        </row>
        <row r="1859">
          <cell r="B1859" t="str">
            <v>Draba nemorosa</v>
          </cell>
          <cell r="C1859" t="str">
            <v>L.</v>
          </cell>
          <cell r="D1859" t="str">
            <v>veirublom</v>
          </cell>
          <cell r="E1859">
            <v>61162</v>
          </cell>
          <cell r="F1859">
            <v>101202</v>
          </cell>
          <cell r="G1859" t="str">
            <v>ExpertGroups/Karplanter/N</v>
          </cell>
          <cell r="H1859" t="str">
            <v>Karplanter</v>
          </cell>
          <cell r="I1859" t="str">
            <v>Karplanter</v>
          </cell>
          <cell r="J1859" t="str">
            <v>AlienSpecie</v>
          </cell>
          <cell r="N1859">
            <v>3</v>
          </cell>
          <cell r="Q1859">
            <v>1</v>
          </cell>
          <cell r="T1859" t="str">
            <v>LO</v>
          </cell>
          <cell r="U1859">
            <v>2</v>
          </cell>
          <cell r="V1859" t="str">
            <v>3AB,1</v>
          </cell>
          <cell r="X1859">
            <v>3</v>
          </cell>
          <cell r="Y1859">
            <v>4</v>
          </cell>
          <cell r="Z1859">
            <v>1</v>
          </cell>
          <cell r="AA1859">
            <v>1828</v>
          </cell>
          <cell r="AB1859" t="str">
            <v>terrestrial</v>
          </cell>
          <cell r="AD1859" t="str">
            <v>origin</v>
          </cell>
          <cell r="AE1859" t="str">
            <v>yes</v>
          </cell>
          <cell r="AF1859" t="str">
            <v>unknown</v>
          </cell>
          <cell r="AG1859">
            <v>1828</v>
          </cell>
          <cell r="AH1859" t="str">
            <v>Bu Kongsberg: Kongsberg</v>
          </cell>
          <cell r="AI1859">
            <v>1</v>
          </cell>
          <cell r="AJ1859" t="str">
            <v>V</v>
          </cell>
          <cell r="AN1859">
            <v>5</v>
          </cell>
          <cell r="AO1859" t="str">
            <v>introductionStowaway,introductionTransportpollution,spreadNaturalDispersal,spreadStowaway</v>
          </cell>
          <cell r="AP1859" t="str">
            <v>OsA,He,Op,Bu,Ve,Te</v>
          </cell>
          <cell r="AQ1859">
            <v>250</v>
          </cell>
          <cell r="AR1859">
            <v>5</v>
          </cell>
          <cell r="AS1859">
            <v>1250</v>
          </cell>
          <cell r="AT1859">
            <v>31000</v>
          </cell>
          <cell r="AU1859">
            <v>1250</v>
          </cell>
          <cell r="AV1859">
            <v>70</v>
          </cell>
          <cell r="AW1859" t="str">
            <v>Ingen kjent effekt</v>
          </cell>
          <cell r="AX1859" t="str">
            <v>Ingen kjent effekt</v>
          </cell>
          <cell r="BC1859" t="str">
            <v>Ingen kjent effekt</v>
          </cell>
          <cell r="BD1859" t="str">
            <v>Ingen kjent effekt</v>
          </cell>
          <cell r="BE1859" t="str">
            <v>no</v>
          </cell>
          <cell r="BF1859" t="str">
            <v>no</v>
          </cell>
          <cell r="BG1859" t="str">
            <v>V</v>
          </cell>
          <cell r="BK1859" t="str">
            <v>temperate_boreal:Europe,Asia,NorthAndCentralAmerica|temperate_nemoral:Europe,Asia,NorthAndCentralAmerica</v>
          </cell>
          <cell r="BM1859" t="str">
            <v>temperate_boreal:Europe,Asia,NorthAndCentralAmerica|temperate_nemoral:Europe,Asia,NorthAndCentralAmerica</v>
          </cell>
          <cell r="BO1859">
            <v>3</v>
          </cell>
          <cell r="BR1859" t="str">
            <v>RedListCategoryLevel</v>
          </cell>
          <cell r="BT1859">
            <v>3</v>
          </cell>
          <cell r="BW1859" t="str">
            <v>SpreadYearlyIncreaseCalculatedExpansionSpeed</v>
          </cell>
          <cell r="BX1859">
            <v>402.88</v>
          </cell>
          <cell r="BY1859">
            <v>1</v>
          </cell>
          <cell r="CB1859" t="str">
            <v>T45,T43,T42,T41,T40,T35,T37,T32</v>
          </cell>
          <cell r="CC1859">
            <v>1</v>
          </cell>
          <cell r="CH1859">
            <v>1</v>
          </cell>
          <cell r="CM1859">
            <v>1</v>
          </cell>
          <cell r="CQ1859">
            <v>1</v>
          </cell>
          <cell r="CU1859">
            <v>1</v>
          </cell>
          <cell r="CX1859">
            <v>0</v>
          </cell>
          <cell r="CY1859">
            <v>1</v>
          </cell>
          <cell r="DB1859">
            <v>0</v>
          </cell>
          <cell r="DC1859" t="str">
            <v>Veirublom &lt;i&gt;Draba nemorosa&lt;/i&gt; er en kortlevd ettårig art, dvs. at den visner ned igjen tidlig i sesongen etter å ha satt en mengde frø. Frøene spres passivt, men det ser ut som om de lett følger med transporter, folk og dyr. Arten er vidt utbredt i boreale og tempererte soner i Øst-Europa, Nord-Asia og Nord-Amerika.</v>
          </cell>
          <cell r="DD1859" t="str">
            <v>&lt;p&gt;Veirublom synes å ha kommet inn i Norge først i Bu Kongsberg, trolig med transporter eller grasfrø fra Tyskland eller Danmark. Første funn der er fra 1828 og neste fra 1878 (Blytt 1874 skriver at arten ikke er gjenfunnet i Kongsberg). Dette tyder på en langvarig kryptisk eksistens, muligens delvis som frøbank. Siden ble arten funnet jamt i Kongsberg by fram til 1940, dvs. at denne delbestanden hadde minst 112 generasjoner. Første funn utenfor Kongsberg ble gjort i Oslo i 1882 på en typisk ballastplass: vollene ved Akershus festning. Disse to stedene - Kongsberg og Oslo - synes å ha vært sentra for den videre spredningen i Norge. Arten har siden vært permanent til stede, men i svært langsom spredning, fram til 1980, med stabile forekomster i Kongsberg-området og Numedal og på Rognstranda i Te Bamble og mindre stabile (men kanskje med frøbank) i Oslo. En tredobling av kjente forekomster fra perioden 1961-1980 til perioden 1981-2000 er fiktiv ettersom den skyldes et spesielt kulturmarksprosjekt i Buskerud, der arten ble funnet i store mengder på over 20 nye lokaliteter i Numedal. Den hadde sikkert stått der i årtier (kanskje over 100 år). Fra 1992 (eller kanskje allerede 1982) har arten også etablert seg oppover Gudbrandsdalen. Den er i noe spredning videre i norsk natur.&lt;/p&gt;</v>
          </cell>
          <cell r="DE1859" t="str">
            <v>Arten har trolig opprinnelig kommet inn med grasfrø og ballastjord (på ulike steder). Den senere spredningen synes helt å skyldes innenlands prosesser, inkludert spredning med transportmidler, folk og dyr.</v>
          </cell>
          <cell r="DF1859" t="str">
            <v>Arten har et moderat invasjonspotensiale, i en kombinasjon av moderat lang median levetid og moderat ekspansjonshastighet.</v>
          </cell>
          <cell r="DG1859" t="str">
            <v>Arten går inn i en rekke friske til tørre kulturmarktyper, også tradisjonelle slåtteenger og grasmark på grunnlende, men har ingen påvisbar negativ effekt.</v>
          </cell>
          <cell r="DH1859" t="str">
            <v>&lt;p&gt;Veirublom vurderes til lav økologisk risiko i norsk natur, men dette skyldes ene og alene invasjonspotensialet. Arten har ingen kjente eller forventede negative økologiske effekter. Arten ble ved forrige vurderingsrunde i 2012 vurdert til potensielt høg risiko. Endringen skyldes trolig endret beregningsmåte for invasjonspotensial.&lt;/p&gt;</v>
          </cell>
          <cell r="DI1859">
            <v>0</v>
          </cell>
        </row>
        <row r="1860">
          <cell r="B1860" t="str">
            <v>Erucastrum gallicum</v>
          </cell>
          <cell r="C1860" t="str">
            <v>(Willd.) O.E.Schulz</v>
          </cell>
          <cell r="D1860" t="str">
            <v>svinesennep</v>
          </cell>
          <cell r="E1860">
            <v>133086</v>
          </cell>
          <cell r="F1860">
            <v>101216</v>
          </cell>
          <cell r="G1860" t="str">
            <v>ExpertGroups/Karplanter/N</v>
          </cell>
          <cell r="H1860" t="str">
            <v>Karplanter</v>
          </cell>
          <cell r="I1860" t="str">
            <v>Karplanter</v>
          </cell>
          <cell r="J1860" t="str">
            <v>AlienSpecie</v>
          </cell>
          <cell r="N1860">
            <v>2</v>
          </cell>
          <cell r="O1860" t="str">
            <v>V</v>
          </cell>
          <cell r="Q1860">
            <v>1</v>
          </cell>
          <cell r="T1860" t="str">
            <v>LO</v>
          </cell>
          <cell r="U1860">
            <v>2</v>
          </cell>
          <cell r="V1860" t="str">
            <v>2AB,1</v>
          </cell>
          <cell r="W1860" t="str">
            <v>NK</v>
          </cell>
          <cell r="X1860">
            <v>1</v>
          </cell>
          <cell r="Y1860">
            <v>1</v>
          </cell>
          <cell r="Z1860">
            <v>1</v>
          </cell>
          <cell r="AA1860">
            <v>1862</v>
          </cell>
          <cell r="AB1860" t="str">
            <v>terrestrial</v>
          </cell>
          <cell r="AD1860" t="str">
            <v>origin,unknown</v>
          </cell>
          <cell r="AE1860" t="str">
            <v>yes</v>
          </cell>
          <cell r="AF1860" t="str">
            <v>unknown</v>
          </cell>
          <cell r="AG1860">
            <v>1904</v>
          </cell>
          <cell r="AH1860" t="str">
            <v>Oslo: Gyldenløves gt.</v>
          </cell>
          <cell r="AI1860">
            <v>1</v>
          </cell>
          <cell r="AJ1860" t="str">
            <v>V</v>
          </cell>
          <cell r="AN1860">
            <v>4</v>
          </cell>
          <cell r="AO1860" t="str">
            <v>introductionTransportpollution,introductionStowaway,spreadNaturalDispersal</v>
          </cell>
          <cell r="AP1860" t="str">
            <v>Øs,OsA,Bu</v>
          </cell>
          <cell r="AQ1860">
            <v>44</v>
          </cell>
          <cell r="AR1860">
            <v>2</v>
          </cell>
          <cell r="AS1860">
            <v>88</v>
          </cell>
          <cell r="AT1860">
            <v>2300</v>
          </cell>
          <cell r="AU1860">
            <v>88</v>
          </cell>
          <cell r="AV1860">
            <v>100</v>
          </cell>
          <cell r="AW1860" t="str">
            <v>Ingen kjent effekt</v>
          </cell>
          <cell r="AX1860" t="str">
            <v>Ingen kjent effekt</v>
          </cell>
          <cell r="BC1860" t="str">
            <v>Ingen kjent effekt</v>
          </cell>
          <cell r="BD1860" t="str">
            <v>Ingen kjent effekt</v>
          </cell>
          <cell r="BE1860" t="str">
            <v>no</v>
          </cell>
          <cell r="BF1860" t="str">
            <v>no</v>
          </cell>
          <cell r="BG1860" t="str">
            <v>V</v>
          </cell>
          <cell r="BK1860" t="str">
            <v>temperate_nemoral:Europe|subtropic_mediterranean:Europe</v>
          </cell>
          <cell r="BM1860" t="str">
            <v>temperate_nemoral:Europe,Asia,NorthAndCentralAmerica|subtropic_mediterranean:Europe</v>
          </cell>
          <cell r="BO1860">
            <v>2</v>
          </cell>
          <cell r="BR1860" t="str">
            <v>RedListCategoryLevel</v>
          </cell>
          <cell r="BT1860">
            <v>2</v>
          </cell>
          <cell r="BV1860" t="str">
            <v>X</v>
          </cell>
          <cell r="BW1860" t="str">
            <v>SpreadYearlyIncreaseCalculatedExpansionSpeed</v>
          </cell>
          <cell r="BX1860">
            <v>106.28</v>
          </cell>
          <cell r="BY1860">
            <v>1</v>
          </cell>
          <cell r="CB1860" t="str">
            <v>T35,T37,T43,T39</v>
          </cell>
          <cell r="CC1860">
            <v>1</v>
          </cell>
          <cell r="CH1860">
            <v>1</v>
          </cell>
          <cell r="CM1860">
            <v>1</v>
          </cell>
          <cell r="CQ1860">
            <v>1</v>
          </cell>
          <cell r="CU1860">
            <v>1</v>
          </cell>
          <cell r="CX1860">
            <v>0</v>
          </cell>
          <cell r="CY1860">
            <v>1</v>
          </cell>
          <cell r="DB1860">
            <v>0</v>
          </cell>
          <cell r="DC1860" t="str">
            <v>Svinesennep &lt;em&gt;Erucastrum gallicum &lt;/em&gt;er en ettårig urt fra Mellom- og Sørvest-Europa. Den har god frøformering, også hos oss.</v>
          </cell>
          <cell r="DD1860" t="str">
            <v>&lt;p&gt;Arten er kommet inn på flere vis. De fleste tidlige funnene (før 1920) er på grasmark, bare ett på ballastjord. I tidlig tid kan arten hovedsakelig ha kommet inn med utenlandsk grasfrø. Etter 1920 er det også mange funn ved møller og der mølleavfall er blitt brukt som hønsef&amp;#244:r eller gjødsel. Arten økte jamt fram til en topp i perioden 1961-1980 for deretter å falle sterkt, ned til samme nivå som rundt 1920. En hypotese kan være at bestanden jamt tok seg opp så lenge det skjedde import med korn og såfrø, men at bestanden ikke var "bærekraftig" når den ikke lengre ble støttet av import. Fra begynnelsen av har Oslo vært sentrum for den norske utbredelsen, stort sett med rundt 50 % eller mer av landets samlete forekomster i hver undersøkt epoke. Idag er arten fullt stabil bare som byugras i indre deler av Oslo by og semi-stabil i Østfold og Drammen.&lt;/p&gt;</v>
          </cell>
          <cell r="DE1860" t="str">
            <v>Arten er kommet inn som forurensning med grasfrø og korn, med ballastjord og kanskje med gartnerivarer. Den har liten videre egenspredning.&lt;br/&gt;</v>
          </cell>
          <cell r="DF1860" t="str">
            <v>Invasjonspotensialet er begrenset, med usikkerhet til lite, som en kombinasjon av begrenset median levetid, men begrenset (til låg) ekspansjonshastighet. Arten har et lite forekomstareal (som semi-stabil), og sjøl om det er relativt mange nye funn de siste 16 årene, er det ikke mange av disse som fører til nye, semi-stabile forekomster. Ekspansjonshastigheten er i beste fall moderat i senere år: på lengre sikt har arten hatt tilbakegang.</v>
          </cell>
          <cell r="DG1860" t="str">
            <v>Ingen kjent negativ økologisk effekt er knyttet til arten.</v>
          </cell>
          <cell r="DH1860" t="str">
            <v>&lt;p&gt;Svinesennep vurderes til låg økologisk risiko, med usikkerhet til ingen kjent økologisk risiko, og utelukkende på grunn av invasjonspotensialet. Arten har semi-stabil forekomst i Norge (frøreproduksjon), men den har gått tilbake fra en topp rundt 1960-1980 til noen få populasjoner i dag.&lt;/p&gt;</v>
          </cell>
          <cell r="DI1860">
            <v>0</v>
          </cell>
        </row>
        <row r="1861">
          <cell r="B1861" t="str">
            <v>Eryngium giganteum</v>
          </cell>
          <cell r="C1861" t="str">
            <v>M.Bieb.</v>
          </cell>
          <cell r="D1861" t="str">
            <v>kjempestikle</v>
          </cell>
          <cell r="E1861">
            <v>60281</v>
          </cell>
          <cell r="F1861">
            <v>100321</v>
          </cell>
          <cell r="G1861" t="str">
            <v>ExpertGroups/Karplanter/N</v>
          </cell>
          <cell r="H1861" t="str">
            <v>Karplanter</v>
          </cell>
          <cell r="I1861" t="str">
            <v>Karplanter</v>
          </cell>
          <cell r="J1861" t="str">
            <v>AlienSpecie</v>
          </cell>
          <cell r="N1861">
            <v>2</v>
          </cell>
          <cell r="P1861" t="str">
            <v>V</v>
          </cell>
          <cell r="Q1861">
            <v>1</v>
          </cell>
          <cell r="T1861" t="str">
            <v>LO</v>
          </cell>
          <cell r="U1861">
            <v>2</v>
          </cell>
          <cell r="V1861" t="str">
            <v>2AB,1</v>
          </cell>
          <cell r="X1861">
            <v>3</v>
          </cell>
          <cell r="Y1861">
            <v>4</v>
          </cell>
          <cell r="Z1861">
            <v>1</v>
          </cell>
          <cell r="AA1861">
            <v>1957</v>
          </cell>
          <cell r="AB1861" t="str">
            <v>terrestrial</v>
          </cell>
          <cell r="AD1861" t="str">
            <v>unknown</v>
          </cell>
          <cell r="AE1861" t="str">
            <v>yes</v>
          </cell>
          <cell r="AF1861" t="str">
            <v>unknown</v>
          </cell>
          <cell r="AG1861">
            <v>1991</v>
          </cell>
          <cell r="AH1861" t="str">
            <v>Ak Asker: Sem</v>
          </cell>
          <cell r="AI1861">
            <v>2</v>
          </cell>
          <cell r="AJ1861" t="str">
            <v>V</v>
          </cell>
          <cell r="AL1861">
            <v>1</v>
          </cell>
          <cell r="AM1861" t="str">
            <v>importDirect</v>
          </cell>
          <cell r="AN1861">
            <v>3</v>
          </cell>
          <cell r="AO1861" t="str">
            <v>introductionReleased,spreadStowaway,introductionEscaped</v>
          </cell>
          <cell r="AP1861" t="str">
            <v>OsA,Bu</v>
          </cell>
          <cell r="AQ1861">
            <v>24</v>
          </cell>
          <cell r="AR1861">
            <v>3</v>
          </cell>
          <cell r="AS1861">
            <v>72</v>
          </cell>
          <cell r="AT1861">
            <v>100</v>
          </cell>
          <cell r="AU1861">
            <v>216</v>
          </cell>
          <cell r="AV1861">
            <v>60</v>
          </cell>
          <cell r="AW1861" t="str">
            <v>Ingen kjent effekt</v>
          </cell>
          <cell r="AX1861" t="str">
            <v>Ingen kjent effekt</v>
          </cell>
          <cell r="BC1861" t="str">
            <v>Ingen kjent effekt</v>
          </cell>
          <cell r="BD1861" t="str">
            <v>Ingen kjent effekt</v>
          </cell>
          <cell r="BE1861" t="str">
            <v>no</v>
          </cell>
          <cell r="BF1861" t="str">
            <v>no</v>
          </cell>
          <cell r="BG1861" t="str">
            <v>V</v>
          </cell>
          <cell r="BK1861" t="str">
            <v>temperate_nemoral:Europe,Asia</v>
          </cell>
          <cell r="BM1861" t="str">
            <v>temperate_nemoral:Europe,Asia</v>
          </cell>
          <cell r="BO1861">
            <v>2</v>
          </cell>
          <cell r="BP1861" t="str">
            <v>X</v>
          </cell>
          <cell r="BR1861" t="str">
            <v>RedListCategoryLevel</v>
          </cell>
          <cell r="BT1861">
            <v>2</v>
          </cell>
          <cell r="BW1861" t="str">
            <v>SpreadYearlyIncreaseObservations</v>
          </cell>
          <cell r="BX1861">
            <v>84</v>
          </cell>
          <cell r="BY1861">
            <v>1</v>
          </cell>
          <cell r="CB1861" t="str">
            <v>T4-C-4,T4-C-3,T40</v>
          </cell>
          <cell r="CC1861">
            <v>1</v>
          </cell>
          <cell r="CH1861">
            <v>1</v>
          </cell>
          <cell r="CM1861">
            <v>1</v>
          </cell>
          <cell r="CQ1861">
            <v>1</v>
          </cell>
          <cell r="CU1861">
            <v>1</v>
          </cell>
          <cell r="CX1861">
            <v>0</v>
          </cell>
          <cell r="CY1861">
            <v>1</v>
          </cell>
          <cell r="DB1861">
            <v>0</v>
          </cell>
          <cell r="DC1861" t="str">
            <v>Kjempestikle &lt;em&gt;Eryngium giganteum &lt;/em&gt;er en storvokst (1-2 m) urt fra Kaukasus. Arten er toårig med meget effektiv frøreproduksjon. Fruktene spres med dyr (og folk), trolig også med luftstrømmer langs veier. Arten er spektakulær (høg, sølvskimrende, utmerket som dekorativ tørrplante), men ekstremt tornete.</v>
          </cell>
          <cell r="DD1861" t="str">
            <v>&lt;p&gt;Kjempestikle er trolig kommet inn både som hageplante (til bruk i tørrbuketter) og som trekkplante for bier. Arten formerer seg godt i Norge og er foreløpig i ekspansjon i området Ak Asker - Bu Lier. Den ble observert i hage i Ak Asker i 1957 og med forvillete bestander i samme kommune i 1991, fra 1996 også i Bu Lier.&lt;/p&gt;</v>
          </cell>
          <cell r="DE1861" t="str">
            <v>Arten er innført som hageplante og/eller som trekkplante for bier. Spredning skjer med med kjøretøyer langs veier.</v>
          </cell>
          <cell r="DF1861" t="str">
            <v>Arten har et begrenset invasjonspotensial, med usikkerthet til moderat, som en kombinasjon av begrenset (til moderat) median levetid og begrenset ekspansjonshastighet. Arten har foreløpig ikke noe stort forekomstareal, men er i tydelig økning, kanskje noe raskere enn analysemetodene kan fange opp.</v>
          </cell>
          <cell r="DG1861" t="str">
            <v>Ingen kjent negativ økologisk effekt er knyttet til arten foreløpig, men dersom denne arten kommer inn på beitemark, kan dette endre seg. På grunn av tornene vil den ikke bli beitet, og de tornete stenglene sitter også på over vinteren og langt inn i neste sesong som tørre.</v>
          </cell>
          <cell r="DH1861" t="str">
            <v>&lt;p&gt;Kjempestikle vurderes foreløpig til låg økologisk risiko. Arten kan ha blitt innført bare &amp;#233:n gang, i forbindelse med Stefan Muraks forsøk med honningplanter på Sem i Ak Asker (kanskje på 1950-tallet). Alle kjente norske forekomster kan ha sitt opphav herfra. Men vi heller til at det er flere innførsler, også som hageplante. Foreløpig inntar den hovedsakelig skrotemark i vid betydning, men er også funnet i lågurtskog og kalklågurtskog. Den forventes å ekspandere ytterligere, men det er uvisst om den har noe potensial i mindre berørte norske naturtyper. Dette er en art der vi ikke kan forutse negative effekter, men som har egenskaper som gjør at den bør overvåkes med tanke på økologisk risiko. Endringen fra forrige vurderingsrunde i 2012 hvor den ble vurdert til potensielt høg risiko skyldes endringer i beregning for invasjonspotensial.&lt;br/&gt;&lt;/p&gt;</v>
          </cell>
          <cell r="DI1861">
            <v>0</v>
          </cell>
        </row>
        <row r="1862">
          <cell r="B1862" t="str">
            <v>Euonymus latifolius</v>
          </cell>
          <cell r="C1862" t="str">
            <v>(L.) Mill.</v>
          </cell>
          <cell r="D1862" t="str">
            <v>alpespolebusk</v>
          </cell>
          <cell r="E1862">
            <v>61614</v>
          </cell>
          <cell r="F1862">
            <v>101654</v>
          </cell>
          <cell r="G1862" t="str">
            <v>ExpertGroups/Karplanter/N</v>
          </cell>
          <cell r="H1862" t="str">
            <v>Karplanter</v>
          </cell>
          <cell r="I1862" t="str">
            <v>Karplanter</v>
          </cell>
          <cell r="J1862" t="str">
            <v>AlienSpecie</v>
          </cell>
          <cell r="N1862">
            <v>2</v>
          </cell>
          <cell r="Q1862">
            <v>1</v>
          </cell>
          <cell r="T1862" t="str">
            <v>LO</v>
          </cell>
          <cell r="U1862">
            <v>2</v>
          </cell>
          <cell r="V1862" t="str">
            <v>2AB,1</v>
          </cell>
          <cell r="X1862">
            <v>1</v>
          </cell>
          <cell r="Y1862">
            <v>1</v>
          </cell>
          <cell r="Z1862">
            <v>1</v>
          </cell>
          <cell r="AA1862">
            <v>1935</v>
          </cell>
          <cell r="AB1862" t="str">
            <v>terrestrial</v>
          </cell>
          <cell r="AD1862" t="str">
            <v>unknown</v>
          </cell>
          <cell r="AE1862" t="str">
            <v>yes</v>
          </cell>
          <cell r="AF1862" t="str">
            <v>unknown</v>
          </cell>
          <cell r="AG1862">
            <v>1935</v>
          </cell>
          <cell r="AH1862" t="str">
            <v>Oslo: Bekkelaget</v>
          </cell>
          <cell r="AI1862">
            <v>15</v>
          </cell>
          <cell r="AJ1862" t="str">
            <v>V</v>
          </cell>
          <cell r="AL1862">
            <v>1</v>
          </cell>
          <cell r="AM1862" t="str">
            <v>importDirect</v>
          </cell>
          <cell r="AN1862">
            <v>1</v>
          </cell>
          <cell r="AO1862" t="str">
            <v>introductionEscaped</v>
          </cell>
          <cell r="AP1862" t="str">
            <v>OsA,He,Ve,Aa,Sf</v>
          </cell>
          <cell r="AQ1862">
            <v>12</v>
          </cell>
          <cell r="AR1862">
            <v>3</v>
          </cell>
          <cell r="AS1862">
            <v>36</v>
          </cell>
          <cell r="AT1862">
            <v>35200</v>
          </cell>
          <cell r="AU1862">
            <v>72</v>
          </cell>
          <cell r="AV1862">
            <v>50</v>
          </cell>
          <cell r="AW1862" t="str">
            <v>Ingen kjent effekt</v>
          </cell>
          <cell r="AX1862" t="str">
            <v>Ingen kjent effekt</v>
          </cell>
          <cell r="BC1862" t="str">
            <v>Ingen kjent effekt</v>
          </cell>
          <cell r="BD1862" t="str">
            <v>Ingen kjent effekt</v>
          </cell>
          <cell r="BE1862" t="str">
            <v>no</v>
          </cell>
          <cell r="BF1862" t="str">
            <v>no</v>
          </cell>
          <cell r="BG1862" t="str">
            <v>V</v>
          </cell>
          <cell r="BK1862" t="str">
            <v>temperate_nemoral:Europe,Asia|subtropic_mediterranean:Europe</v>
          </cell>
          <cell r="BM1862" t="str">
            <v>temperate_nemoral:Europe,Asia|subtropic_mediterranean:Europe</v>
          </cell>
          <cell r="BO1862">
            <v>2</v>
          </cell>
          <cell r="BR1862" t="str">
            <v>RedListCategoryLevel</v>
          </cell>
          <cell r="BT1862">
            <v>2</v>
          </cell>
          <cell r="BW1862" t="str">
            <v>SpreadYearlyIncreaseCalculatedExpansionSpeed</v>
          </cell>
          <cell r="BX1862">
            <v>85.68</v>
          </cell>
          <cell r="BY1862">
            <v>1</v>
          </cell>
          <cell r="CB1862" t="str">
            <v>T4,T43</v>
          </cell>
          <cell r="CC1862">
            <v>1</v>
          </cell>
          <cell r="CH1862">
            <v>1</v>
          </cell>
          <cell r="CM1862">
            <v>1</v>
          </cell>
          <cell r="CQ1862">
            <v>1</v>
          </cell>
          <cell r="CU1862">
            <v>1</v>
          </cell>
          <cell r="CX1862">
            <v>0</v>
          </cell>
          <cell r="CY1862">
            <v>1</v>
          </cell>
          <cell r="DB1862">
            <v>0</v>
          </cell>
          <cell r="DC1862" t="str">
            <v>Alpespolebusk &lt;em&gt;Euonymus latifolius &lt;/em&gt;er en nokså langlevd busk fra sørlige Mellom-Europa og Sør-Europa. Den formerer seg med frø som er tilpasset spredning med fugl. Den frøreproduserer i Norge i dag og kan potensielt danne bestander. Arten er ennå ikke fullt etablert i norsk natur.</v>
          </cell>
          <cell r="DD1862" t="str">
            <v>&lt;p&gt;Fem forekomster er registrert, en av dem uten dokumentasjon for fortsatt eksistens (Oslo: Bekkelaget "tils. vill i hagen til Skogstua" 1935), de fire andre trolig intakte, men uten dokumentasjon på effektiv reproduksjon i naturen: He Stange: Simensrudveien, Vf Sandefjord: Marumskogen, AA Tvedestrand: Nes verk, og SF Luster: Munthehuset.&lt;/p&gt;</v>
          </cell>
          <cell r="DE1862" t="str">
            <v>Arten er innført som hagebusk og sprer seg fra hager med fugl som spiser frøene.</v>
          </cell>
          <cell r="DF1862" t="str">
            <v>Invasjonspotensialet er begrenset, som en kombinasjon av begrenset median levetid og begrenset ekspansjonshastighet. Arten har få forekomster.</v>
          </cell>
          <cell r="DG1862" t="str">
            <v>Ingen kjent negativ økologisk effekt er knyttet til arten.</v>
          </cell>
          <cell r="DH1862" t="str">
            <v>&lt;p&gt;Alpespolebusk vurderes til låg økologisk risiko. Den kan reprodusere (frø) i Norge, men har foreløpig ingen dokumentert reproduserende bestand i norsk natur. Den ekspanderer lite.&lt;/p&gt;</v>
          </cell>
          <cell r="DI1862">
            <v>0</v>
          </cell>
        </row>
        <row r="1863">
          <cell r="B1863" t="str">
            <v>Euphorbia cyparissias</v>
          </cell>
          <cell r="C1863" t="str">
            <v>L.</v>
          </cell>
          <cell r="D1863" t="str">
            <v>sypressvortemelk</v>
          </cell>
          <cell r="E1863">
            <v>62723</v>
          </cell>
          <cell r="F1863">
            <v>102763</v>
          </cell>
          <cell r="G1863" t="str">
            <v>ExpertGroups/Karplanter/N</v>
          </cell>
          <cell r="H1863" t="str">
            <v>Karplanter</v>
          </cell>
          <cell r="I1863" t="str">
            <v>Karplanter</v>
          </cell>
          <cell r="J1863" t="str">
            <v>AlienSpecie</v>
          </cell>
          <cell r="N1863">
            <v>4</v>
          </cell>
          <cell r="Q1863">
            <v>2</v>
          </cell>
          <cell r="R1863" t="str">
            <v>V</v>
          </cell>
          <cell r="T1863" t="str">
            <v>HI</v>
          </cell>
          <cell r="U1863">
            <v>4</v>
          </cell>
          <cell r="V1863" t="str">
            <v>4A,2F</v>
          </cell>
          <cell r="W1863" t="str">
            <v>PH</v>
          </cell>
          <cell r="X1863">
            <v>3</v>
          </cell>
          <cell r="Y1863">
            <v>4</v>
          </cell>
          <cell r="Z1863">
            <v>1</v>
          </cell>
          <cell r="AA1863">
            <v>1865</v>
          </cell>
          <cell r="AB1863" t="str">
            <v>terrestrial</v>
          </cell>
          <cell r="AD1863" t="str">
            <v>unknown</v>
          </cell>
          <cell r="AE1863" t="str">
            <v>yes</v>
          </cell>
          <cell r="AF1863" t="str">
            <v>unknown</v>
          </cell>
          <cell r="AG1863">
            <v>1875</v>
          </cell>
          <cell r="AH1863" t="str">
            <v>Ro Stavanger: "Kirkegården, forvildet"</v>
          </cell>
          <cell r="AI1863">
            <v>5</v>
          </cell>
          <cell r="AJ1863" t="str">
            <v>V</v>
          </cell>
          <cell r="AL1863">
            <v>2</v>
          </cell>
          <cell r="AM1863" t="str">
            <v>importDirect</v>
          </cell>
          <cell r="AN1863">
            <v>4</v>
          </cell>
          <cell r="AO1863" t="str">
            <v>introductionEscaped,spreadNaturalDispersal,spreadTransportpollution</v>
          </cell>
          <cell r="AP1863" t="str">
            <v>Øs,OsA,He,Op,Bu,Ve,Te,Aa,Va,Ro,Ho,Sf,Mr,St,Nt,No</v>
          </cell>
          <cell r="AQ1863">
            <v>800</v>
          </cell>
          <cell r="AR1863">
            <v>5</v>
          </cell>
          <cell r="AS1863">
            <v>4000</v>
          </cell>
          <cell r="AT1863">
            <v>250000</v>
          </cell>
          <cell r="AU1863">
            <v>8000</v>
          </cell>
          <cell r="AV1863">
            <v>50</v>
          </cell>
          <cell r="AW1863" t="str">
            <v>Ingen kjent effekt</v>
          </cell>
          <cell r="AX1863" t="str">
            <v>Ingen kjent effekt</v>
          </cell>
          <cell r="BC1863" t="str">
            <v>Ingen kjent effekt</v>
          </cell>
          <cell r="BD1863" t="str">
            <v>Ingen kjent effekt</v>
          </cell>
          <cell r="BE1863" t="str">
            <v>no</v>
          </cell>
          <cell r="BF1863" t="str">
            <v>no</v>
          </cell>
          <cell r="BK1863" t="str">
            <v>temperate_nemoral:Europe|subtropic_mediterranean:Europe</v>
          </cell>
          <cell r="BM1863" t="str">
            <v>temperate_boreal:Europe|temperate_nemoral:Europe,Oceania,NorthAndCentralAmerica|subtropic_mediterranean:Europe</v>
          </cell>
          <cell r="BO1863">
            <v>4</v>
          </cell>
          <cell r="BR1863" t="str">
            <v>RedListCategoryLevel</v>
          </cell>
          <cell r="BT1863">
            <v>3</v>
          </cell>
          <cell r="BW1863" t="str">
            <v>SpreadYearlyIncreaseObservations</v>
          </cell>
          <cell r="BX1863">
            <v>257</v>
          </cell>
          <cell r="BY1863">
            <v>1</v>
          </cell>
          <cell r="CB1863" t="str">
            <v>T21-C-3,T32-C-5,T32-C-7,T32-C-6,T32-C-19,T32-C-13,T32-C-15,T32-C-17,T40,T43</v>
          </cell>
          <cell r="CC1863">
            <v>1</v>
          </cell>
          <cell r="CH1863">
            <v>1</v>
          </cell>
          <cell r="CM1863">
            <v>2</v>
          </cell>
          <cell r="CO1863" t="str">
            <v>X</v>
          </cell>
          <cell r="CP1863" t="str">
            <v>Åpen grunnlendt kalkmark i boreonemoral sone</v>
          </cell>
          <cell r="CQ1863">
            <v>1</v>
          </cell>
          <cell r="CU1863">
            <v>1</v>
          </cell>
          <cell r="CX1863">
            <v>0</v>
          </cell>
          <cell r="CY1863">
            <v>1</v>
          </cell>
          <cell r="DB1863">
            <v>0</v>
          </cell>
          <cell r="DC1863" t="str">
            <v>Sypressvortemjølk&lt;em&gt; Euphorbia cyparissias &lt;/em&gt;er en langlevd flerårig urt, 20-30 cm høg, fra Mellom- og Sør-Europa. Den danner tette kolonier og formerer seg dessuten med frø, men frøformeringen er trolig ikke svært effektiv i Norge. Frøene spres med maur. Hovedformeringen skjer trolig ved vekst og deling av kloner. Arten sprer seg lett og naturaliseres på grunnlendt mark (intermediær til kalkrik), i tørr beiteeng, og på stabile sanddyner, spesielt i buskfuruplantinger på Jæren.</v>
          </cell>
          <cell r="DD1863" t="str">
            <v>&lt;p&gt;Sypressvortemjølk kom inn som hageplante, trolig rundt midten av 1800-tallet, og startet spredningen i Ro Stavanger ca. 1870. Fram til 1900 skjedde hoveddelen av spredningen i Rogaland, men med enkelte funn i Vest-Agder, Hordaland og Sør-Trøndelag. Etter 1900 har arten økt jamt i utbredelse og mengde, med ca. 50 % økning i antall kjente forekomster pr. tiår de siste 50 år. Rundt 1950 var hovedmønsteret i norsk utbredelse lagt, med stabile forekomster inn til Mjøsområdet og nord til Sør-Trøndelag: siden har det hovedsakelig skjedd fortetning og litt økning nord til Nordland. Arten er fortsatt på frammarsj.&lt;/p&gt;</v>
          </cell>
          <cell r="DE1863" t="str">
            <v>Arten er innført som hageplante og spredt ut fra hager ved utkast og i noe mindre grad ved frø.</v>
          </cell>
          <cell r="DF1863" t="str">
            <v>Invasjonspotensialet er stort, en kombinasjon av lang median levetid og moderat ekspansjonshastighet. Arten har allerede kanskje 1000 forekomster og hundretusener av fertile skudd (ramets). Den fyller allerede det antatt potensielle utbredelsesområdet, men fortettes stadig og vil trolig fortsette med det.</v>
          </cell>
          <cell r="DG1863" t="str">
            <v>Arten vurderes å ha en liten økologisk effekt, med usikkerhet ned til ingen effekt. Den opptrer sjelden i så store mengder at den fortrenger andre planter. Noe spredning og trolig fortrengning er observert på grunnlendt kalkmark og i grunnlendte tørre enger ellers.</v>
          </cell>
          <cell r="DH1863" t="str">
            <v>&lt;p&gt;Sypressvortemjølk vurderes til høg økologisk risiko, med usikkerhet ned til potensielt høg risiko. Arten er blitt vanlig og kan opptre i så store mengder at den kan fortrenge litt, men ikke så mye at det har noen stor økologisk betydning. Vi vurderer den til potensielt høg eller høg risiko på grunn av kombinasjonen av store mengder, men nokså liten effekt. Ved forrige vurderingsrunde i 2012 ble den vurdert til potensielt høg risiko. Endringen skyldes at vi denne gangen legger inn en liten økologisk effekt på grunn av de store mengdene arten kan opptre i.&lt;/p&gt;</v>
          </cell>
          <cell r="DI1863">
            <v>0</v>
          </cell>
        </row>
        <row r="1864">
          <cell r="B1864" t="str">
            <v>Euphorbia esula</v>
          </cell>
          <cell r="C1864" t="str">
            <v>L.</v>
          </cell>
          <cell r="D1864" t="str">
            <v>veivortemelk</v>
          </cell>
          <cell r="E1864">
            <v>62726</v>
          </cell>
          <cell r="F1864">
            <v>102766</v>
          </cell>
          <cell r="G1864" t="str">
            <v>ExpertGroups/Karplanter/N</v>
          </cell>
          <cell r="H1864" t="str">
            <v>Karplanter</v>
          </cell>
          <cell r="I1864" t="str">
            <v>Karplanter</v>
          </cell>
          <cell r="J1864" t="str">
            <v>AlienSpecie</v>
          </cell>
          <cell r="N1864">
            <v>4</v>
          </cell>
          <cell r="Q1864">
            <v>1</v>
          </cell>
          <cell r="T1864" t="str">
            <v>PH</v>
          </cell>
          <cell r="U1864">
            <v>3</v>
          </cell>
          <cell r="V1864" t="str">
            <v>4A,1</v>
          </cell>
          <cell r="X1864">
            <v>2</v>
          </cell>
          <cell r="Y1864">
            <v>3</v>
          </cell>
          <cell r="Z1864">
            <v>1</v>
          </cell>
          <cell r="AA1864">
            <v>1842</v>
          </cell>
          <cell r="AB1864" t="str">
            <v>terrestrial</v>
          </cell>
          <cell r="AD1864" t="str">
            <v>origin,unknown</v>
          </cell>
          <cell r="AE1864" t="str">
            <v>yes</v>
          </cell>
          <cell r="AF1864" t="str">
            <v>unknown</v>
          </cell>
          <cell r="AG1864">
            <v>1842</v>
          </cell>
          <cell r="AH1864" t="str">
            <v>Bu Kongsberg: Kongsberg og Vf Tønsberg: Vallø</v>
          </cell>
          <cell r="AI1864">
            <v>5</v>
          </cell>
          <cell r="AJ1864" t="str">
            <v>V</v>
          </cell>
          <cell r="AN1864">
            <v>5</v>
          </cell>
          <cell r="AO1864" t="str">
            <v>introductionTransportpollution,introductionStowaway,spreadStowaway,spreadNaturalDispersal</v>
          </cell>
          <cell r="AP1864" t="str">
            <v>Øs,OsA,He,Op,Bu,Ve,Te,Aa,Va,Ho,Sf,Nt,Tr</v>
          </cell>
          <cell r="AQ1864">
            <v>600</v>
          </cell>
          <cell r="AR1864">
            <v>4</v>
          </cell>
          <cell r="AS1864">
            <v>2400</v>
          </cell>
          <cell r="AT1864">
            <v>135000</v>
          </cell>
          <cell r="AU1864">
            <v>2700</v>
          </cell>
          <cell r="AV1864">
            <v>60</v>
          </cell>
          <cell r="AW1864" t="str">
            <v>Ingen kjent effekt</v>
          </cell>
          <cell r="AX1864" t="str">
            <v>Ingen kjent effekt</v>
          </cell>
          <cell r="BC1864" t="str">
            <v>Ingen kjent effekt</v>
          </cell>
          <cell r="BD1864" t="str">
            <v>Ingen kjent effekt</v>
          </cell>
          <cell r="BE1864" t="str">
            <v>no</v>
          </cell>
          <cell r="BF1864" t="str">
            <v>no</v>
          </cell>
          <cell r="BG1864" t="str">
            <v>V</v>
          </cell>
          <cell r="BK1864" t="str">
            <v>temperate_nemoral:Europe,Asia|subtropic_mediterranean:Europe,Asia</v>
          </cell>
          <cell r="BM1864" t="str">
            <v>temperate_boreal:Europe|temperate_nemoral:Europe,Asia,NorthAndCentralAmerica|temperate_dry:Europe,Asia|subtropic_mediterranean:Europe,Asia,NorthAndCentralAmerica|subtropic_humid:Asia|subtropic_dry:Asia</v>
          </cell>
          <cell r="BO1864">
            <v>4</v>
          </cell>
          <cell r="BR1864" t="str">
            <v>RedListCategoryLevel</v>
          </cell>
          <cell r="BT1864">
            <v>3</v>
          </cell>
          <cell r="BW1864" t="str">
            <v>SpreadYearlyIncreaseObservations</v>
          </cell>
          <cell r="BX1864">
            <v>208</v>
          </cell>
          <cell r="BY1864">
            <v>1</v>
          </cell>
          <cell r="CB1864" t="str">
            <v>T24,T29,T32,T35,T40,T41</v>
          </cell>
          <cell r="CC1864">
            <v>1</v>
          </cell>
          <cell r="CH1864">
            <v>1</v>
          </cell>
          <cell r="CM1864">
            <v>1</v>
          </cell>
          <cell r="CQ1864">
            <v>1</v>
          </cell>
          <cell r="CU1864">
            <v>1</v>
          </cell>
          <cell r="CX1864">
            <v>0</v>
          </cell>
          <cell r="CY1864">
            <v>1</v>
          </cell>
          <cell r="DB1864">
            <v>0</v>
          </cell>
          <cell r="DC1864" t="str">
            <v>Veivortemjølk &lt;i&gt;Euphorbia esula&lt;/i&gt; er en flerårig urt på 0,5-1,5 m. Den stammer fra Sør- og Sørøst-Europa og Vest-Asia. Den har noe klonal vekst med utløpere, men hovedsakelig frøreproduksjon. Frøene spres bare i nærområdet hvis de ikke fraktes med dyr, folk, havstrømmer eller transportmidler. Arten er godt etablert på havstrand (tangvoller, grus- og steinstrender) ved Oslofjorden. Den går også inn i eng, men hoveddelen av forekomstene er på veikanter og forstyrret mark.&lt;br/&gt;Arten er beskrevet med tre underarter: subsp. &lt;i&gt;esula&lt;/i&gt; gjennom hele Mellom- og Sør-Europa, subsp. &lt;i&gt;tommasiniana&lt;/i&gt; mer i østre deler av Europa og Vest-Asia, og mellomformer benevnt som subsp. &lt;i&gt;pseudovirgata&lt;/i&gt; og som ofte naturalisert nordover i Europa (Smith &amp; Tutin 1968). Det norske materiale fordeler seg på alle tre i identifikasjoner, uten noe geografisk eller historisk mønster, og er derfor bare behandlet som en kollektiv art. Identifiseringen av mange planter til underart er også meget tvilsom. I Danmark er kjent subsp. &lt;i&gt;esula&lt;/i&gt; og subsp. &lt;i&gt;pseudovirgata&lt;/i&gt;, den siste som mest hyppig (Hartvig 2015), og vi antar at vi har omtrent samme mønster i Norge (dvs. at vi ikke eller knapt har subsp. &lt;i&gt;tommasiniana&lt;/i&gt;).</v>
          </cell>
          <cell r="DD1864" t="str">
            <v>&lt;p&gt;Veivortemjølk&lt;em&gt; &lt;/em&gt;synes å ha kommet inn i første halvdel av 1800-tallet, med de første funnene omtrent samtidig i Bu Kongsberg 1842 og Vf Tønsberg: Vallø og i 1855 i Vf Nøtterøy: Hvalø ("Valø"). Bakgrunnen for funnene er uklar, men de kan være en del av denne fremmede artens generelle ekspansjon nordover fra sitt opprinnelsesområde i Mellom-, Sør- og Sørøst-Europa. Den kan dermed ha kommet inn med ulike vektorer, som forurensning med grasfrø etc. Den er ingen utpreget ballastplante, men er funnet på noen få ballastplasser og også etablert tidlig på havstrand ved Oslofjorden der den kan ha kommet med ballastjord dumpet i sjøen. Den har siden hatt en jamn ekspansjon med ca. 20% økning i antall forekomster pr. tiår fram til 1940-tallet, men med omtrent stabil funnfrekvens deretter. Den fyller nå det potensielle norske utbredelsesområdet - nord til Mjøsområdet og de varmere delene av Gudbrandsdalen, kyststrøkene til Vest-Agder, indre Sogn og ved Trondheimsfjorden - med strøfunn ellers nord til Tr Tromsø.&lt;/p&gt;</v>
          </cell>
          <cell r="DE1864" t="str">
            <v>Arten er trolig kommet inn med ulike transportmidler, grasfrø og kanskje med ballastjord. Den er blitt spredt med transportmidler langs veier og jernbaner og med havstrømmer langs kysten.</v>
          </cell>
          <cell r="DF1864" t="str">
            <v>Invasjonspotensialet er stort, med lang median levetid og moderat ekspansjonshastighet.</v>
          </cell>
          <cell r="DG1864" t="str">
            <v>Ingen kjent negativ økologisk effekt er knyttet til arten. Arten er nå omtrent stabil i Norge og uten noen merkbare skadevirkninger etter å ha vært i landet i snart 180 år.</v>
          </cell>
          <cell r="DH1864" t="str">
            <v>&lt;p&gt;Veivortemjølk vurderes til potensielt høg økologisk risiko, men utelukkende på grunn av invasjonspotensialet. Arten har vært i jamn, langsom ekspansjon i snart 180 år og har nådd sitt klimatisk potensielle utbredelsesområde, men fortsatt med noe rom for fortetning. Til tross for mange bestander, er det vanskelig å påvise noen økologiske skadevirkninger. Endringen fra forrige vurderingsrunde i 2012 er trolig knyttet til mange nyfunn og en endring i beregningsmåte for invasjonspotensial.&lt;br/&gt;&lt;/p&gt;</v>
          </cell>
          <cell r="DI1864">
            <v>2</v>
          </cell>
        </row>
        <row r="1865">
          <cell r="B1865" t="str">
            <v>Fritillaria meleagris</v>
          </cell>
          <cell r="C1865" t="str">
            <v>L.</v>
          </cell>
          <cell r="D1865" t="str">
            <v>rutelilje</v>
          </cell>
          <cell r="E1865">
            <v>59535</v>
          </cell>
          <cell r="F1865">
            <v>99575</v>
          </cell>
          <cell r="G1865" t="str">
            <v>ExpertGroups/Karplanter/N</v>
          </cell>
          <cell r="H1865" t="str">
            <v>Karplanter</v>
          </cell>
          <cell r="I1865" t="str">
            <v>Karplanter</v>
          </cell>
          <cell r="J1865" t="str">
            <v>AlienSpecie</v>
          </cell>
          <cell r="N1865">
            <v>2</v>
          </cell>
          <cell r="Q1865">
            <v>1</v>
          </cell>
          <cell r="T1865" t="str">
            <v>LO</v>
          </cell>
          <cell r="U1865">
            <v>2</v>
          </cell>
          <cell r="V1865" t="str">
            <v>2AB,1</v>
          </cell>
          <cell r="X1865">
            <v>1</v>
          </cell>
          <cell r="Y1865">
            <v>1</v>
          </cell>
          <cell r="Z1865">
            <v>1</v>
          </cell>
          <cell r="AA1865">
            <v>1847</v>
          </cell>
          <cell r="AB1865" t="str">
            <v>terrestrial</v>
          </cell>
          <cell r="AD1865" t="str">
            <v>unknown</v>
          </cell>
          <cell r="AE1865" t="str">
            <v>yes</v>
          </cell>
          <cell r="AF1865" t="str">
            <v>unknown</v>
          </cell>
          <cell r="AG1865">
            <v>1847</v>
          </cell>
          <cell r="AH1865" t="str">
            <v>Ho Bergen: "Slotsmarken"</v>
          </cell>
          <cell r="AI1865">
            <v>5</v>
          </cell>
          <cell r="AJ1865" t="str">
            <v>V</v>
          </cell>
          <cell r="AL1865">
            <v>2</v>
          </cell>
          <cell r="AM1865" t="str">
            <v>importDirect</v>
          </cell>
          <cell r="AN1865">
            <v>3</v>
          </cell>
          <cell r="AO1865" t="str">
            <v>introductionEscaped</v>
          </cell>
          <cell r="AP1865" t="str">
            <v>Øs,OsA,He,Bu,Ve,Va,Ho,Sf,Mr,St</v>
          </cell>
          <cell r="AQ1865">
            <v>50</v>
          </cell>
          <cell r="AR1865">
            <v>3</v>
          </cell>
          <cell r="AS1865">
            <v>150</v>
          </cell>
          <cell r="AT1865">
            <v>133000</v>
          </cell>
          <cell r="AU1865">
            <v>200</v>
          </cell>
          <cell r="AV1865">
            <v>90</v>
          </cell>
          <cell r="AW1865" t="str">
            <v>Ingen kjent effekt</v>
          </cell>
          <cell r="AX1865" t="str">
            <v>Ingen kjent effekt</v>
          </cell>
          <cell r="BC1865" t="str">
            <v>Ingen kjent effekt</v>
          </cell>
          <cell r="BD1865" t="str">
            <v>Ingen kjent effekt</v>
          </cell>
          <cell r="BE1865" t="str">
            <v>no</v>
          </cell>
          <cell r="BF1865" t="str">
            <v>no</v>
          </cell>
          <cell r="BG1865" t="str">
            <v>V</v>
          </cell>
          <cell r="BK1865" t="str">
            <v>temperate_nemoral:Europe,Asia|subtropic_mediterranean:Europe</v>
          </cell>
          <cell r="BM1865" t="str">
            <v>temperate_nemoral:Europe,Asia|subtropic_mediterranean:Europe</v>
          </cell>
          <cell r="BO1865">
            <v>2</v>
          </cell>
          <cell r="BR1865" t="str">
            <v>RedListCategoryLevel</v>
          </cell>
          <cell r="BT1865">
            <v>2</v>
          </cell>
          <cell r="BW1865" t="str">
            <v>SpreadYearlyIncreaseCalculatedExpansionSpeed</v>
          </cell>
          <cell r="BX1865">
            <v>116.1</v>
          </cell>
          <cell r="BY1865">
            <v>1</v>
          </cell>
          <cell r="CB1865" t="str">
            <v>T4,T37-C-3,T43,T40,T44</v>
          </cell>
          <cell r="CC1865">
            <v>1</v>
          </cell>
          <cell r="CH1865">
            <v>1</v>
          </cell>
          <cell r="CM1865">
            <v>1</v>
          </cell>
          <cell r="CQ1865">
            <v>1</v>
          </cell>
          <cell r="CU1865">
            <v>1</v>
          </cell>
          <cell r="CX1865">
            <v>0</v>
          </cell>
          <cell r="CY1865">
            <v>1</v>
          </cell>
          <cell r="DB1865">
            <v>0</v>
          </cell>
          <cell r="DC1865" t="str">
            <v>Rutelilje &lt;em&gt;Fritillaria meleagris &lt;/em&gt;kommer fra Mellom- og Sør-Europa og Vest- og Sentral-Asia. Den er en flerårig urt, formerer seg med frø og danner bestander, og har dessuten klonal vekst ved deling av knoller. Arten synes ikke å greie å opprettholde bestand over flere tiår noe sted i Norge.</v>
          </cell>
          <cell r="DD1865" t="str">
            <v>&lt;p&gt;Rutelilje er en gammel hagestaude i Norge, trolig fra 1700-tallet eller kanskje enda tidligere (i Danmark fra 1600-tallet i følge Hartvig 2015), med de første etableringene i Ho Bergen fra 1847 og i Oslo fra 1860. Den var stabil på engbakker i Norge på 1800-tallet, men er praktisk talt forsvunnet som stabil art, sjøl om den nokså ofte blir funnet "forvillet".&lt;/p&gt;</v>
          </cell>
          <cell r="DE1865" t="str">
            <v>Arten sprer seg fra dyrkning som prydplante, trolig både gjennom frø og hageutkast.</v>
          </cell>
          <cell r="DF1865" t="str">
            <v>Invasjonspotensialet er begrenset, som en kombinasjon av begrenset median levetid og begrenset ekspansjonshastighet. De fleste forekomstene ser ut til å være av kortvarig art, men de senere årene har det kommet stadig nye slike forekomster, og det er mulig noen av dem (f.eks Ak Bærum: Ringi) er i ferd med å bli stabile.</v>
          </cell>
          <cell r="DG1865" t="str">
            <v>Det er ingen kjente negative økologiske effekter knyttet til arten.</v>
          </cell>
          <cell r="DH1865" t="str">
            <v>&lt;p&gt;Rutelilje vurderes til lav økologisk risiko på grunn av en kombinasjon mellom begrenset invasjonspotensiale og ingen kjente negative økologiske effekter.&lt;/p&gt;</v>
          </cell>
          <cell r="DI1865">
            <v>1</v>
          </cell>
        </row>
        <row r="1866">
          <cell r="B1866" t="str">
            <v>Malus sargentii</v>
          </cell>
          <cell r="C1866" t="str">
            <v>(Rehder) Bean</v>
          </cell>
          <cell r="D1866" t="str">
            <v>sargenteple</v>
          </cell>
          <cell r="E1866">
            <v>63292</v>
          </cell>
          <cell r="F1866">
            <v>103332</v>
          </cell>
          <cell r="G1866" t="str">
            <v>ExpertGroups/Karplanter/N</v>
          </cell>
          <cell r="H1866" t="str">
            <v>Karplanter</v>
          </cell>
          <cell r="I1866" t="str">
            <v>Karplanter</v>
          </cell>
          <cell r="J1866" t="str">
            <v>NotApplicable</v>
          </cell>
          <cell r="M1866" t="str">
            <v>canNotEstablishWithin50years</v>
          </cell>
          <cell r="X1866">
            <v>1</v>
          </cell>
          <cell r="Y1866">
            <v>1</v>
          </cell>
          <cell r="Z1866">
            <v>1</v>
          </cell>
          <cell r="AA1866">
            <v>1993</v>
          </cell>
          <cell r="AB1866" t="str">
            <v>terrestrial</v>
          </cell>
          <cell r="AD1866" t="str">
            <v>unknown</v>
          </cell>
          <cell r="AE1866" t="str">
            <v>yes</v>
          </cell>
          <cell r="AF1866" t="str">
            <v>unknown</v>
          </cell>
          <cell r="AI1866">
            <v>15</v>
          </cell>
          <cell r="AJ1866" t="str">
            <v>V</v>
          </cell>
          <cell r="AW1866" t="str">
            <v>Ingen kjent effekt</v>
          </cell>
          <cell r="AX1866" t="str">
            <v>Ingen kjent effekt</v>
          </cell>
          <cell r="BC1866" t="str">
            <v>Ingen kjent effekt</v>
          </cell>
          <cell r="BD1866" t="str">
            <v>Ingen kjent effekt</v>
          </cell>
          <cell r="BK1866" t="str">
            <v>temperate_nemoral:Asia</v>
          </cell>
          <cell r="BM1866" t="str">
            <v>temperate_nemoral:Asia</v>
          </cell>
          <cell r="DI1866">
            <v>0</v>
          </cell>
        </row>
        <row r="1867">
          <cell r="B1867" t="str">
            <v>Fragaria chiloënsis</v>
          </cell>
          <cell r="C1867" t="str">
            <v>Duchesne ex Weston</v>
          </cell>
          <cell r="D1867" t="str">
            <v>chilejordbær</v>
          </cell>
          <cell r="E1867">
            <v>63274</v>
          </cell>
          <cell r="F1867">
            <v>103314</v>
          </cell>
          <cell r="G1867" t="str">
            <v>ExpertGroups/Karplanter/N</v>
          </cell>
          <cell r="H1867" t="str">
            <v>Karplanter</v>
          </cell>
          <cell r="I1867" t="str">
            <v>Karplanter</v>
          </cell>
          <cell r="J1867" t="str">
            <v>AlienSpecie</v>
          </cell>
          <cell r="N1867">
            <v>2</v>
          </cell>
          <cell r="Q1867">
            <v>1</v>
          </cell>
          <cell r="T1867" t="str">
            <v>LO</v>
          </cell>
          <cell r="U1867">
            <v>2</v>
          </cell>
          <cell r="V1867" t="str">
            <v>2AB,1</v>
          </cell>
          <cell r="X1867">
            <v>1</v>
          </cell>
          <cell r="Y1867">
            <v>1</v>
          </cell>
          <cell r="Z1867">
            <v>1</v>
          </cell>
          <cell r="AA1867">
            <v>1935</v>
          </cell>
          <cell r="AB1867" t="str">
            <v>terrestrial</v>
          </cell>
          <cell r="AD1867" t="str">
            <v>unknown</v>
          </cell>
          <cell r="AE1867" t="str">
            <v>yes</v>
          </cell>
          <cell r="AF1867" t="str">
            <v>unknown</v>
          </cell>
          <cell r="AG1867">
            <v>1960</v>
          </cell>
          <cell r="AH1867" t="str">
            <v>Te Skien: Bølehøgda</v>
          </cell>
          <cell r="AI1867">
            <v>5</v>
          </cell>
          <cell r="AJ1867" t="str">
            <v>V</v>
          </cell>
          <cell r="AK1867" t="str">
            <v>V</v>
          </cell>
          <cell r="AL1867">
            <v>1</v>
          </cell>
          <cell r="AM1867" t="str">
            <v>importDirect</v>
          </cell>
          <cell r="AN1867">
            <v>2</v>
          </cell>
          <cell r="AO1867" t="str">
            <v>introductionEscaped</v>
          </cell>
          <cell r="AP1867" t="str">
            <v>OsA,Bu,Te,Aa</v>
          </cell>
          <cell r="AQ1867">
            <v>16</v>
          </cell>
          <cell r="AR1867">
            <v>5</v>
          </cell>
          <cell r="AS1867">
            <v>80</v>
          </cell>
          <cell r="AT1867">
            <v>2000</v>
          </cell>
          <cell r="AU1867">
            <v>160</v>
          </cell>
          <cell r="AV1867">
            <v>60</v>
          </cell>
          <cell r="AW1867" t="str">
            <v>Ingen kjent effekt</v>
          </cell>
          <cell r="AX1867" t="str">
            <v>Ingen kjent effekt</v>
          </cell>
          <cell r="BC1867" t="str">
            <v>Ingen kjent effekt</v>
          </cell>
          <cell r="BD1867" t="str">
            <v>Ingen kjent effekt</v>
          </cell>
          <cell r="BE1867" t="str">
            <v>no</v>
          </cell>
          <cell r="BF1867" t="str">
            <v>no</v>
          </cell>
          <cell r="BG1867" t="str">
            <v>V</v>
          </cell>
          <cell r="BK1867" t="str">
            <v>temperate_boreal:NorthAndCentralAmerica|temperate_nemoral:NorthAndCentralAmerica,SouthAmerica|subtropic_unspecified:Oceania|subtropic_highlands:SouthAmerica</v>
          </cell>
          <cell r="BM1867" t="str">
            <v>temperate_boreal:NorthAndCentralAmerica|temperate_nemoral:Europe,NorthAndCentralAmerica,SouthAmerica|subtropic_unspecified:Oceania|subtropic_highlands:SouthAmerica</v>
          </cell>
          <cell r="BO1867">
            <v>2</v>
          </cell>
          <cell r="BR1867" t="str">
            <v>RedListCategoryLevel</v>
          </cell>
          <cell r="BT1867">
            <v>2</v>
          </cell>
          <cell r="BW1867" t="str">
            <v>SpreadYearlyIncreaseCalculatedExpansionSpeed</v>
          </cell>
          <cell r="BX1867">
            <v>69.849999999999994</v>
          </cell>
          <cell r="BY1867">
            <v>1</v>
          </cell>
          <cell r="CB1867" t="str">
            <v>T4,T4,T40</v>
          </cell>
          <cell r="CC1867">
            <v>1</v>
          </cell>
          <cell r="CH1867">
            <v>1</v>
          </cell>
          <cell r="CM1867">
            <v>1</v>
          </cell>
          <cell r="CQ1867">
            <v>1</v>
          </cell>
          <cell r="CU1867">
            <v>1</v>
          </cell>
          <cell r="CX1867">
            <v>0</v>
          </cell>
          <cell r="CY1867">
            <v>1</v>
          </cell>
          <cell r="DB1867">
            <v>0</v>
          </cell>
          <cell r="DC1867" t="str">
            <v>Chilejordbær &lt;em&gt;Fragaria chilo&amp;#235:nsis &lt;/em&gt;er en flerårig urt fra vestlige Nord- og Sør-Amerika. Den dyrkes i lite omfang (den er en av stamartene til hagejordbær). Den er funnet forvillet noen få ganger, særlig fra 1999 og utover, til dels med små "bestander" (trolig kloner). Arten har frøformering, men er særbu slik at det i praksis ikke skjer noe frøformering hos forvillete enkeltplanter. Planten formerer seg imidlertid godt med utløpere som setter rosetter som rotslår, og som utvikler seg raskt til sjølstendige planter.</v>
          </cell>
          <cell r="DD1867" t="str">
            <v>&lt;p&gt;Chilejordbær ble første gang funnet i Ak Bærum: Lysaker i 1935 og med unntak av noen få funn i 1960-1961 i Te Skien er alle funnene etter 1999: i Akershus, Oslo, Buskerud og Aust-Agder. Noen av disse er angitt med små "bestander", men det er uvisst i hvor stor grad arten frøformerer seg. Formeringen med rotslående utløpere er imidlertid effektiv. &lt;br/&gt;&lt;/p&gt;</v>
          </cell>
          <cell r="DE1867" t="str">
            <v>Arten spres fra dyrkning, men så langt er de fleste funnene trolig separate forvillinger. Det er ikke noe som tyder på egenspredning i annet omfang enn at arten danner små vegetativt formerte bestander på stedet.</v>
          </cell>
          <cell r="DF1867" t="str">
            <v>Invasjonspotensialet er begrenset, som en kombinasjon av begrenset median levetid og begrenset ekspansjonshastighet.</v>
          </cell>
          <cell r="DG1867" t="str">
            <v>Det er ingen kjente negative økologiske effekter knyttet til arten.</v>
          </cell>
          <cell r="DH1867" t="str">
            <v>&lt;p&gt;Chilejordbær vurderes til låg økologisk risiko, og utelukkende på grunn av et begrenset invasjonspotensial.&lt;/p&gt;</v>
          </cell>
          <cell r="DI1867">
            <v>0</v>
          </cell>
        </row>
        <row r="1868">
          <cell r="B1868" t="str">
            <v>Abies cephalonica</v>
          </cell>
          <cell r="C1868" t="str">
            <v>Loudon</v>
          </cell>
          <cell r="D1868" t="str">
            <v>gresk edelgran</v>
          </cell>
          <cell r="E1868">
            <v>105143</v>
          </cell>
          <cell r="F1868">
            <v>145491</v>
          </cell>
          <cell r="G1868" t="str">
            <v>ExpertGroups/Karplanter/N</v>
          </cell>
          <cell r="H1868" t="str">
            <v>Karplanter</v>
          </cell>
          <cell r="I1868" t="str">
            <v>Karplanter</v>
          </cell>
          <cell r="J1868" t="str">
            <v>AlienSpecie</v>
          </cell>
          <cell r="N1868">
            <v>2</v>
          </cell>
          <cell r="Q1868">
            <v>1</v>
          </cell>
          <cell r="T1868" t="str">
            <v>LO</v>
          </cell>
          <cell r="U1868">
            <v>2</v>
          </cell>
          <cell r="V1868" t="str">
            <v>2AB,1</v>
          </cell>
          <cell r="AA1868">
            <v>2005</v>
          </cell>
          <cell r="AB1868" t="str">
            <v>terrestrial</v>
          </cell>
          <cell r="AD1868" t="str">
            <v>unknown</v>
          </cell>
          <cell r="AE1868" t="str">
            <v>no</v>
          </cell>
          <cell r="AF1868" t="str">
            <v>unknown</v>
          </cell>
          <cell r="AI1868">
            <v>30</v>
          </cell>
          <cell r="AJ1868" t="str">
            <v>V</v>
          </cell>
          <cell r="AL1868">
            <v>1</v>
          </cell>
          <cell r="AM1868" t="str">
            <v>importDirect</v>
          </cell>
          <cell r="AN1868">
            <v>2</v>
          </cell>
          <cell r="AO1868" t="str">
            <v>introductionEscaped</v>
          </cell>
          <cell r="AP1868" t="str">
            <v>OsA</v>
          </cell>
          <cell r="AQ1868">
            <v>12</v>
          </cell>
          <cell r="AR1868">
            <v>10</v>
          </cell>
          <cell r="AS1868">
            <v>120</v>
          </cell>
          <cell r="AT1868">
            <v>10</v>
          </cell>
          <cell r="AU1868">
            <v>240</v>
          </cell>
          <cell r="AV1868">
            <v>0</v>
          </cell>
          <cell r="AW1868" t="str">
            <v>Ingen kjent effekt</v>
          </cell>
          <cell r="AX1868" t="str">
            <v>Ingen kjent effekt</v>
          </cell>
          <cell r="BC1868" t="str">
            <v>Ingen kjent effekt</v>
          </cell>
          <cell r="BD1868" t="str">
            <v>Ingen kjent effekt</v>
          </cell>
          <cell r="BE1868" t="str">
            <v>no</v>
          </cell>
          <cell r="BF1868" t="str">
            <v>no</v>
          </cell>
          <cell r="BG1868" t="str">
            <v>V</v>
          </cell>
          <cell r="BK1868" t="str">
            <v>subtropic_mediterranean:Europe</v>
          </cell>
          <cell r="BM1868" t="str">
            <v>temperate_nemoral:Europe,Oceania|subtropic_mediterranean:Europe</v>
          </cell>
          <cell r="BO1868">
            <v>2</v>
          </cell>
          <cell r="BR1868" t="str">
            <v>RedListCategoryLevel</v>
          </cell>
          <cell r="BT1868">
            <v>2</v>
          </cell>
          <cell r="BW1868" t="str">
            <v>SpreadYearlyIncreaseCalculatedExpansionSpeed</v>
          </cell>
          <cell r="BX1868">
            <v>156.44</v>
          </cell>
          <cell r="BY1868">
            <v>1</v>
          </cell>
          <cell r="CB1868" t="str">
            <v>T4-C-8</v>
          </cell>
          <cell r="CC1868">
            <v>1</v>
          </cell>
          <cell r="CH1868">
            <v>1</v>
          </cell>
          <cell r="CM1868">
            <v>1</v>
          </cell>
          <cell r="CQ1868">
            <v>1</v>
          </cell>
          <cell r="CU1868">
            <v>1</v>
          </cell>
          <cell r="CX1868">
            <v>0</v>
          </cell>
          <cell r="CY1868">
            <v>1</v>
          </cell>
          <cell r="DB1868">
            <v>0</v>
          </cell>
          <cell r="DC1868" t="str">
            <v>Gresk edelgran &lt;i&gt;Abies cephalonica&lt;/i&gt; er et middelsstort prydtre med økende bruk i norske hager. Det produserer vindspredte frø. De foreløpige norske forekomstene er etablert i lågurtskog på kalkrik grunn.</v>
          </cell>
          <cell r="DD1868" t="str">
            <v>Arten ble først funnet som forvillet på Ingstadåsen på Bygdøy i Oslo i 2005. Senere er den funnet i Kongeskogen 2006 og på Hansåsen 2010, også på Bygdøy, og i 2010 på Løkkeåsen i Ak Bærum. Arten kan være mye oversett som forvillet prydtre.</v>
          </cell>
          <cell r="DE1868" t="str">
            <v>Arten er innført som prydtre. Videre egenspredt med frø.</v>
          </cell>
          <cell r="DF1868" t="str">
            <v>Arten har et begrenset invasjonspotensial. Median levetid er begrenset, og ekspansjonshastigheten er begrenset. Tallmaterialet bak anslagene er tynt.</v>
          </cell>
          <cell r="DG1868" t="str">
            <v>Det er ingen kjent negativ økologisk effekt knyttet til arten.</v>
          </cell>
          <cell r="DH1868" t="str">
            <v>Arten vurderes til låg økologisk risiko, og bare på grunn av invasjonspotensialet. Gresk edelgran plantes for lite til å utgjøre noen større fare i norsk natur.</v>
          </cell>
          <cell r="DI1868">
            <v>0</v>
          </cell>
        </row>
        <row r="1869">
          <cell r="B1869" t="str">
            <v>Amelanchier alnifolia</v>
          </cell>
          <cell r="C1869" t="str">
            <v>(Nutt.) Nutt. ex M.Roem.</v>
          </cell>
          <cell r="D1869" t="str">
            <v>taggblåhegg</v>
          </cell>
          <cell r="E1869">
            <v>130278</v>
          </cell>
          <cell r="F1869">
            <v>103250</v>
          </cell>
          <cell r="G1869" t="str">
            <v>ExpertGroups/Karplanter/N</v>
          </cell>
          <cell r="H1869" t="str">
            <v>Karplanter</v>
          </cell>
          <cell r="I1869" t="str">
            <v>Karplanter</v>
          </cell>
          <cell r="J1869" t="str">
            <v>AlienSpecie</v>
          </cell>
          <cell r="N1869">
            <v>3</v>
          </cell>
          <cell r="Q1869">
            <v>2</v>
          </cell>
          <cell r="S1869" t="str">
            <v>V</v>
          </cell>
          <cell r="T1869" t="str">
            <v>LO</v>
          </cell>
          <cell r="U1869">
            <v>2</v>
          </cell>
          <cell r="V1869" t="str">
            <v>3AB,2DF</v>
          </cell>
          <cell r="W1869" t="str">
            <v>HI</v>
          </cell>
          <cell r="X1869">
            <v>5</v>
          </cell>
          <cell r="Y1869">
            <v>4</v>
          </cell>
          <cell r="Z1869">
            <v>3</v>
          </cell>
          <cell r="AA1869">
            <v>1966</v>
          </cell>
          <cell r="AB1869" t="str">
            <v>terrestrial</v>
          </cell>
          <cell r="AD1869" t="str">
            <v>unknown</v>
          </cell>
          <cell r="AE1869" t="str">
            <v>yes</v>
          </cell>
          <cell r="AF1869" t="str">
            <v>unknown</v>
          </cell>
          <cell r="AG1869">
            <v>1966</v>
          </cell>
          <cell r="AH1869" t="str">
            <v>Ak Bærum: Fornebu</v>
          </cell>
          <cell r="AI1869">
            <v>15</v>
          </cell>
          <cell r="AJ1869" t="str">
            <v>V</v>
          </cell>
          <cell r="AK1869" t="str">
            <v>V</v>
          </cell>
          <cell r="AL1869">
            <v>1</v>
          </cell>
          <cell r="AM1869" t="str">
            <v>importDirect</v>
          </cell>
          <cell r="AN1869">
            <v>3</v>
          </cell>
          <cell r="AO1869" t="str">
            <v>introductionEscaped,spreadNaturalDispersal</v>
          </cell>
          <cell r="AP1869" t="str">
            <v>OsA,Op,Bu</v>
          </cell>
          <cell r="AQ1869">
            <v>64</v>
          </cell>
          <cell r="AR1869">
            <v>5</v>
          </cell>
          <cell r="AS1869">
            <v>320</v>
          </cell>
          <cell r="AT1869">
            <v>6000</v>
          </cell>
          <cell r="AU1869">
            <v>1000</v>
          </cell>
          <cell r="AV1869">
            <v>30</v>
          </cell>
          <cell r="AW1869" t="str">
            <v>Ingen kjent effekt</v>
          </cell>
          <cell r="AX1869" t="str">
            <v>Ingen kjent effekt</v>
          </cell>
          <cell r="BC1869" t="str">
            <v>Ingen kjent effekt</v>
          </cell>
          <cell r="BD1869" t="str">
            <v>Ingen kjent effekt</v>
          </cell>
          <cell r="BE1869" t="str">
            <v>no</v>
          </cell>
          <cell r="BF1869" t="str">
            <v>no</v>
          </cell>
          <cell r="BG1869" t="str">
            <v>V</v>
          </cell>
          <cell r="BI1869" t="str">
            <v>V</v>
          </cell>
          <cell r="BK1869" t="str">
            <v>polar:NorthAndCentralAmerica|temperate_boreal:NorthAndCentralAmerica|temperate_nemoral:NorthAndCentralAmerica|subtropic_mediterranean:NorthAndCentralAmerica</v>
          </cell>
          <cell r="BM1869" t="str">
            <v>polar:NorthAndCentralAmerica|temperate_boreal:Europe,NorthAndCentralAmerica|temperate_nemoral:Europe,NorthAndCentralAmerica|subtropic_mediterranean:NorthAndCentralAmerica</v>
          </cell>
          <cell r="BO1869">
            <v>3</v>
          </cell>
          <cell r="BR1869" t="str">
            <v>RedListCategoryLevel</v>
          </cell>
          <cell r="BT1869">
            <v>3</v>
          </cell>
          <cell r="BV1869" t="str">
            <v>X</v>
          </cell>
          <cell r="BW1869" t="str">
            <v>SpreadYearlyIncreaseObservations</v>
          </cell>
          <cell r="BX1869">
            <v>162</v>
          </cell>
          <cell r="BY1869">
            <v>1</v>
          </cell>
          <cell r="CB1869" t="str">
            <v>T4-C-3,T4-C-4,T4-C-8,T4-C-12,T4-C-7,T40,V2,T4-C-4,T4-C-4,T4-C-8,T4-C-12</v>
          </cell>
          <cell r="CC1869">
            <v>2</v>
          </cell>
          <cell r="CD1869" t="str">
            <v>X</v>
          </cell>
          <cell r="CG1869" t="str">
            <v>T4-C-4,T4-C-8</v>
          </cell>
          <cell r="CH1869">
            <v>1</v>
          </cell>
          <cell r="CL1869" t="str">
            <v>T4-C-4,T4-C-8</v>
          </cell>
          <cell r="CM1869">
            <v>2</v>
          </cell>
          <cell r="CP1869" t="str">
            <v>Åpen grunnlendt kalkmark i boreonemoral sone</v>
          </cell>
          <cell r="CQ1869">
            <v>1</v>
          </cell>
          <cell r="CT1869" t="str">
            <v>T4-C-4,T4-C-8,T4-C-12</v>
          </cell>
          <cell r="CU1869">
            <v>1</v>
          </cell>
          <cell r="CX1869">
            <v>0</v>
          </cell>
          <cell r="CY1869">
            <v>1</v>
          </cell>
          <cell r="DB1869">
            <v>0</v>
          </cell>
          <cell r="DC1869" t="str">
            <v>Taggblåhegg &lt;i&gt;Amelanchier alnifolia&lt;/i&gt; er en busk fra Nord-Amerika, der den er vidt utbredt fra de sørligste delene av Arktis sør til søndre nemoral sone og til fjella i mediterran sone i California. Den formerer seg med frø, og de saftige fruktene, som produseres i store mengder, spres med fugl. Vi har ikke funnet opplysninger om reproduksjonssystem for denne arten, men flere slektninger har aseksuell frøproduksjon (agamospermi), noe som sikrer høg og regelmessig fruktsetting (Campbell et al. 2014). I Norge er arten mest utbredt på grunnlendt kalkmark, i kratt og skog, men går også inn i skyggefull blandingsskog og lauvskog på mindre kalkrik grunn.&lt;br/&gt;Arten er formrik og beskrives i Flora of North America med tre underarter. Det norske materialet omfatter minst to av disse: &amp;#233:n som særlig går på grunnlendt kalkmark og &amp;#233:n som mer generelt går i lukket skog. Vi har ikke finbestemt dette materialet. Tidligere angivelser av prydblåhegg &lt;i&gt;A. ovalis&lt;/i&gt; (eneste europeiske art av slekta) synes stort sett å høre til &lt;i&gt;A. alnifolia&lt;/i&gt;, med unntak for noen angivelser fra Ho Bergen som vi ikke har fått kontrollert.</v>
          </cell>
          <cell r="DD1869" t="str">
            <v>&lt;p&gt;Taggblåhegg er innført som prydbusk og synes å ha kommet i nokså ny tid. Det første funnet som forvillet var på Fornebulandet i Ak Bærum i 1966, og siden har den spredt seg flere steder på Fornebu og ved Lysaker. I 1991 dukket den opp som forvillet på Ekeberg i Oslo og senere flere steder rundt byen: Ljan 1999, Bygdøy Oscarshall 2005, Bygdøy Bygdøynes 2007, Ulvøya 2007, Store Herbern 2008, og fra 2006 er arten funnet flere steder i Bu Drammen og Lier og dessuten i Op Lillehammer. Vi antar at den er oversett i Hedmark. Arten synes å ha en meget rask ekspansjon, trolig på grunn av effektiv formering med saftige bærepler som blir verdsatt av fugl.&lt;/p&gt;</v>
          </cell>
          <cell r="DE1869" t="str">
            <v>Arten blir innført som hagebusk og sprer seg direkte ut i skog og kratt med fugl. Den er nå så godt etablert at den også reproduserer og egensprer seg i norsk natur.</v>
          </cell>
          <cell r="DF1869" t="str">
            <v>Invasjonspotensialet er moderat, en kombinasjon av moderat median levetid og moderat (til begrenset) ekspansjonshastighet. Vi mistenker at arten er svært mye oversett og at ekspansjonshastigheten kan være betydelig høgere enn beregningene tilsier, dvs. at arten har et stort invasjonspotensial uten noen usikkerhet nedover. Arten er allerede solid etablert med kanskje 50-100 forekomster.</v>
          </cell>
          <cell r="DG1869" t="str">
            <v>Arten vurderes å ha en liten økologisk effekt, med usikkerhet opp til middels. Arten danner sjelden svært tette kratt og fortrenger foreløpig trolig ikke andre arter fysisk. Dette kan imidlertid endre seg. Den inngår i en rekke naturtyper, blant annet fuktig næringsrik skog, vasskanter og også grunnlendt kalkmark, kalkfuruskog og andre baserike naturtyper. Den kan i framtida fortrenge stedegne busker, inkludert truete og sårbare arter, og skape busksjikt der hvor slikt ikke finnes naturlig. Vi setter usikkerhet oppover fordi denne effekten kan bli mer enn lokal (sensu Artsdatabanken) i framtida.&lt;br/&gt;Arten hybridiserer med to andre &lt;i&gt;Amelanchier&lt;/i&gt;-arter, blåhegg &lt;i&gt;A. spicata&lt;/i&gt; og kanadablåhegg &lt;i&gt;A. lamarckii&lt;/i&gt;. Hybrider med blåhegg er funnet i Oslo: Bygdøy og med kanadablåhegg i Oslo: Bygdøy og Ekeberg og Bu Øvre Eiker: Klommestein - Temte. Ettersom alle tre artene er fremmede, påvirker dette ikke risikovurderingen. Hybridiseringen tyder kanskje på at disse artene ikke er svært apomiktiske.&lt;br/&gt;</v>
          </cell>
          <cell r="DH1869" t="str">
            <v>&lt;p&gt;Taggblåhegg vurderes til låg økologisk risiko, med usikkerhet til høg risiko. Arten er foreløpig ikke svært vanlig i kultur, men har vært en del plantet i senere tid. Den har en stor forvillings- og etableringsevne. Ekspansjonen synes å være rask, trolig på grunn av effektiv formering med saftige fuglespredte bærepler.&lt;/p&gt;&lt;p&gt;Risikovurderingen gjelder arten generelt, dvs. &lt;b&gt;&lt;i&gt;inkludert&lt;/i&gt;&lt;/b&gt; det som måtte foreligge av forvillede kultivarer (sorter) og frøkilder. Datamaterialet som ligger til grunn for vurderingen, skiller ikke mellom ulike kultivarer og frøkilder, og slike kan derfor ikke vurderes separat med utgangspunkt i de data vi har tilgjengelig. Miljødirektoratet har bedt om en økologisk risikovurdering av frøkilden Alvdal. Dette er ikke en kultivar og bør angis som _x001D_ fk Alvdal_x001D_  for å skille den fra kultivarer. Den er beskrevet som hardfør, etableringsvillig, og med tidlig og rik blomstring som _x001D_ gir mengder av dekorative frukter som er ettertraktet av småfugl_x001D_  (http://www.eplante.no/innhold/planter/amelanchier-alnifolia-fk-alvdal-e/). Det er dermed ikke noe som skulle tilsi at denne utgjør en lågere risiko enn arten generelt. Vi har ikke undersøkt i hvilken grad andre kultivarer eller frøkilder av &lt;i&gt;Amelanchier alnifolia &lt;/i&gt;har dokumenterte egenskaper som vil kunne påvirke invasjonspotensialet og/eller økologisk effekt slik at man kunne forvente en annen risiko enn den som gis i den generelle vurderingen for arten.&lt;/p&gt;</v>
          </cell>
          <cell r="DI1869">
            <v>1</v>
          </cell>
        </row>
        <row r="1870">
          <cell r="B1870" t="str">
            <v>Euonymus europaeus</v>
          </cell>
          <cell r="C1870" t="str">
            <v>L.</v>
          </cell>
          <cell r="D1870" t="str">
            <v>spolebusk</v>
          </cell>
          <cell r="E1870">
            <v>133102</v>
          </cell>
          <cell r="F1870">
            <v>101653</v>
          </cell>
          <cell r="G1870" t="str">
            <v>ExpertGroups/Karplanter/N</v>
          </cell>
          <cell r="H1870" t="str">
            <v>Karplanter</v>
          </cell>
          <cell r="I1870" t="str">
            <v>Karplanter</v>
          </cell>
          <cell r="J1870" t="str">
            <v>AlienSpecie</v>
          </cell>
          <cell r="N1870">
            <v>2</v>
          </cell>
          <cell r="P1870" t="str">
            <v>V</v>
          </cell>
          <cell r="Q1870">
            <v>2</v>
          </cell>
          <cell r="T1870" t="str">
            <v>LO</v>
          </cell>
          <cell r="U1870">
            <v>2</v>
          </cell>
          <cell r="V1870" t="str">
            <v>2AB,2F</v>
          </cell>
          <cell r="X1870">
            <v>3</v>
          </cell>
          <cell r="Y1870">
            <v>4</v>
          </cell>
          <cell r="Z1870">
            <v>1</v>
          </cell>
          <cell r="AA1870">
            <v>1865</v>
          </cell>
          <cell r="AB1870" t="str">
            <v>terrestrial</v>
          </cell>
          <cell r="AD1870" t="str">
            <v>unknown</v>
          </cell>
          <cell r="AE1870" t="str">
            <v>yes</v>
          </cell>
          <cell r="AF1870" t="str">
            <v>unknown</v>
          </cell>
          <cell r="AG1870">
            <v>1865</v>
          </cell>
          <cell r="AH1870" t="str">
            <v>Ho Bergen: Sverresborg</v>
          </cell>
          <cell r="AI1870">
            <v>15</v>
          </cell>
          <cell r="AJ1870" t="str">
            <v>V</v>
          </cell>
          <cell r="AL1870">
            <v>2</v>
          </cell>
          <cell r="AM1870" t="str">
            <v>importDirect</v>
          </cell>
          <cell r="AN1870">
            <v>2</v>
          </cell>
          <cell r="AO1870" t="str">
            <v>introductionEscaped,spreadNaturalDispersal</v>
          </cell>
          <cell r="AP1870" t="str">
            <v>Øs,OsA,Op,Bu,Te,Aa,Va,Ro,Ho</v>
          </cell>
          <cell r="AQ1870">
            <v>120</v>
          </cell>
          <cell r="AR1870">
            <v>4</v>
          </cell>
          <cell r="AS1870">
            <v>480</v>
          </cell>
          <cell r="AT1870">
            <v>121000</v>
          </cell>
          <cell r="AU1870">
            <v>1200</v>
          </cell>
          <cell r="AV1870">
            <v>20</v>
          </cell>
          <cell r="AW1870" t="str">
            <v>Ingen kjent effekt</v>
          </cell>
          <cell r="AX1870" t="str">
            <v>Ingen kjent effekt</v>
          </cell>
          <cell r="BC1870" t="str">
            <v>Ingen kjent effekt</v>
          </cell>
          <cell r="BD1870" t="str">
            <v>Ingen kjent effekt</v>
          </cell>
          <cell r="BE1870" t="str">
            <v>no</v>
          </cell>
          <cell r="BF1870" t="str">
            <v>no</v>
          </cell>
          <cell r="BG1870" t="str">
            <v>V</v>
          </cell>
          <cell r="BK1870" t="str">
            <v>temperate_nemoral:Europe,Asia|subtropic_mediterranean:Europe,Asia</v>
          </cell>
          <cell r="BM1870" t="str">
            <v>temperate_nemoral:Europe,Asia,Oceania,NorthAndCentralAmerica|subtropic_mediterranean:Europe,Asia,Oceania</v>
          </cell>
          <cell r="BO1870">
            <v>2</v>
          </cell>
          <cell r="BP1870" t="str">
            <v>X</v>
          </cell>
          <cell r="BR1870" t="str">
            <v>RedListCategoryLevel</v>
          </cell>
          <cell r="BT1870">
            <v>2</v>
          </cell>
          <cell r="BW1870" t="str">
            <v>SpreadYearlyIncreaseObservations</v>
          </cell>
          <cell r="BX1870">
            <v>76</v>
          </cell>
          <cell r="BY1870">
            <v>1</v>
          </cell>
          <cell r="CB1870" t="str">
            <v>T4-C-3,T4-C-4,T43,T43</v>
          </cell>
          <cell r="CC1870">
            <v>1</v>
          </cell>
          <cell r="CH1870">
            <v>1</v>
          </cell>
          <cell r="CL1870" t="str">
            <v>T4-C-3,T4-C-4</v>
          </cell>
          <cell r="CM1870">
            <v>2</v>
          </cell>
          <cell r="CP1870" t="str">
            <v>Åpen grunnlendt kalkmark i boreonemoral sone</v>
          </cell>
          <cell r="CQ1870">
            <v>1</v>
          </cell>
          <cell r="CU1870">
            <v>1</v>
          </cell>
          <cell r="CX1870">
            <v>0</v>
          </cell>
          <cell r="CY1870">
            <v>1</v>
          </cell>
          <cell r="DB1870">
            <v>0</v>
          </cell>
          <cell r="DC1870" t="str">
            <v>Spolebusk &lt;i&gt;Euonymus europaeus &lt;/i&gt;er en langlevd busk med frøformering. Frøene spres med fugl, kanskje opp til noen km. Arten stammer fra Europa og Vest-Asia og forekommer hjemlig nord til Sør-Danmark og Skåne. Den inntar skog på rimelig baserik berggrunn og tørr mark, dvs. lågurtskog og kalklågurtskog, mer sjelden andre og fattigere skogtyper.</v>
          </cell>
          <cell r="DD1870" t="str">
            <v>&lt;p&gt;Spolebusk&lt;em&gt; &lt;/em&gt;er innført som hagebusk i Norge og etablerer seg langsomt. Fra en første stabil populasjon i Bragernes-Landfall-området i Bu Drammen i 1860-1870-årene (og trolig også i Oslo og Ho Bergen på samme tid) har den økt meget langsomt fram til dagens situasjon med rundt 15-20 noenlunde etablerte forekomster. Vi har ingen rimelig forklaring på hvorfor arten øker så langsomt. Dagens utbredelse, fra Østfold til Hordaland og nord til Op Gran, er trolig nær den potensielle for denne arten knyttet til sommervarme deler av den boreonemorale sonen. Den forventes å ekspandere ytterligere, men trolig mest som fortetning innen allerede kjent område og kanskje utvidelse til Sogn.&lt;/p&gt;</v>
          </cell>
          <cell r="DE1870" t="str">
            <v>Arten er innført hagebusk (antar vi). I skriptanalysen for ekspansjonshastighet antydes det at arten kan ha vært i Norge allerede før 1800, med langsom ekspansjon fram til de tre første funnene i 1860-1870-årene. Frøene spres med fugl, ofte direkte fra hager inn i skog, og arten er langt oftere funnet i skog enn på ulike typer skrotemark.</v>
          </cell>
          <cell r="DF1870" t="str">
            <v>Invasjonspotensialet er begrenset, med usikkerhet til moderat, som en kombinasjon av begrenset (til moderat lang) median levetid og begrenset ekspansjonshastighet. Arten er godt etablert, og over et større område i Sør-Norge.</v>
          </cell>
          <cell r="DG1870" t="str">
            <v>Arten vurderes å ha en liten negativ økologisk effekt ved strukturendring i kalklågurtskog i boreonemoral sone. Den beskrives (Trond Eirik H. Silsand, pers. komm.) som noe invasiv i kalklågurtskog i Gjermundsholmen plantefredningsområde i Te Bamble. Bortsett fra dette kjenner vi ikke til noen forekomst der arten fortrenger eller gjør svært mye av seg. Den opptrer som et underordnet og ofte økologisk godt integrert element i busksjikt og lågt tresjikt.</v>
          </cell>
          <cell r="DH1870" t="str">
            <v>&lt;p&gt;Spolebusk vurderes til låg økologisk risiko ut fra et noe begrenset invasjonspotensial og en liten økologisk effekt. Arten etablerer seg nesten utelukkende i kratt og noe åpen skog (der fuglene sitter og skiter). Den blir ikke svært tallrik og fører knapt til noen fortrengning, bortsett kanskje fra et spesifisert område i Grenland. Endringen fra forrige vurderingsrunde i 2012 skyldes ny kunnskap om noe fortrengning sammen med endrete beregningsmåter for invasjonspotensial.&lt;/p&gt;</v>
          </cell>
          <cell r="DI1870">
            <v>0</v>
          </cell>
        </row>
        <row r="1871">
          <cell r="B1871" t="str">
            <v>Chelone obliqua</v>
          </cell>
          <cell r="C1871" t="str">
            <v>L.</v>
          </cell>
          <cell r="D1871" t="str">
            <v>duehode</v>
          </cell>
          <cell r="E1871">
            <v>85728</v>
          </cell>
          <cell r="F1871">
            <v>128842</v>
          </cell>
          <cell r="G1871" t="str">
            <v>ExpertGroups/Karplanter/N</v>
          </cell>
          <cell r="H1871" t="str">
            <v>Karplanter</v>
          </cell>
          <cell r="I1871" t="str">
            <v>Karplanter</v>
          </cell>
          <cell r="J1871" t="str">
            <v>AlienSpecie</v>
          </cell>
          <cell r="N1871">
            <v>2</v>
          </cell>
          <cell r="Q1871">
            <v>1</v>
          </cell>
          <cell r="T1871" t="str">
            <v>LO</v>
          </cell>
          <cell r="U1871">
            <v>2</v>
          </cell>
          <cell r="V1871" t="str">
            <v>2AB,1</v>
          </cell>
          <cell r="AA1871">
            <v>2005</v>
          </cell>
          <cell r="AB1871" t="str">
            <v>terrestrial</v>
          </cell>
          <cell r="AD1871" t="str">
            <v>unknown</v>
          </cell>
          <cell r="AE1871" t="str">
            <v>no</v>
          </cell>
          <cell r="AF1871" t="str">
            <v>unknown</v>
          </cell>
          <cell r="AG1871">
            <v>2014</v>
          </cell>
          <cell r="AH1871" t="str">
            <v>Ro Rennesøy: Mosterøy, Askje vest, og ST Melhus: Volløya</v>
          </cell>
          <cell r="AI1871">
            <v>5</v>
          </cell>
          <cell r="AJ1871" t="str">
            <v>V</v>
          </cell>
          <cell r="AL1871">
            <v>1</v>
          </cell>
          <cell r="AM1871" t="str">
            <v>importDirect</v>
          </cell>
          <cell r="AN1871">
            <v>2</v>
          </cell>
          <cell r="AO1871" t="str">
            <v>introductionEscaped</v>
          </cell>
          <cell r="AP1871" t="str">
            <v>OsA,Te,Aa,Ro,St,No</v>
          </cell>
          <cell r="AQ1871">
            <v>24</v>
          </cell>
          <cell r="AR1871">
            <v>5</v>
          </cell>
          <cell r="AS1871">
            <v>120</v>
          </cell>
          <cell r="AT1871">
            <v>12000</v>
          </cell>
          <cell r="AU1871">
            <v>360</v>
          </cell>
          <cell r="AV1871">
            <v>50</v>
          </cell>
          <cell r="AW1871" t="str">
            <v>Ingen kjent effekt</v>
          </cell>
          <cell r="AX1871" t="str">
            <v>Ingen kjent effekt</v>
          </cell>
          <cell r="BC1871" t="str">
            <v>Ingen kjent effekt</v>
          </cell>
          <cell r="BD1871" t="str">
            <v>Ingen kjent effekt</v>
          </cell>
          <cell r="BE1871" t="str">
            <v>no</v>
          </cell>
          <cell r="BF1871" t="str">
            <v>no</v>
          </cell>
          <cell r="BG1871" t="str">
            <v>V</v>
          </cell>
          <cell r="BK1871" t="str">
            <v>temperate_nemoral:NorthAndCentralAmerica</v>
          </cell>
          <cell r="BM1871" t="str">
            <v>temperate_nemoral:Europe,NorthAndCentralAmerica</v>
          </cell>
          <cell r="BO1871">
            <v>2</v>
          </cell>
          <cell r="BR1871" t="str">
            <v>RedListCategoryLevel</v>
          </cell>
          <cell r="BT1871">
            <v>2</v>
          </cell>
          <cell r="BW1871" t="str">
            <v>SpreadYearlyIncreaseCalculatedExpansionSpeed</v>
          </cell>
          <cell r="BX1871">
            <v>116.95</v>
          </cell>
          <cell r="BY1871">
            <v>1</v>
          </cell>
          <cell r="CB1871" t="str">
            <v>T4-C-3,T30,T35,T40</v>
          </cell>
          <cell r="CC1871">
            <v>1</v>
          </cell>
          <cell r="CH1871">
            <v>1</v>
          </cell>
          <cell r="CM1871">
            <v>1</v>
          </cell>
          <cell r="CQ1871">
            <v>1</v>
          </cell>
          <cell r="CU1871">
            <v>1</v>
          </cell>
          <cell r="CX1871">
            <v>0</v>
          </cell>
          <cell r="CY1871">
            <v>1</v>
          </cell>
          <cell r="DB1871">
            <v>0</v>
          </cell>
          <cell r="DC1871" t="str">
            <v>Duehode &lt;i&gt;Chelone obliqua&lt;/i&gt; fra østlige Nord-Amerika er en flerårig urt med klonal vekst (jordstengler) og reproduksjon med frø. Den er en hagestaude som er blitt meget populær, men som lett vokser seg stor i hager, blir gravd opp, og kastet ut. Alle norske forekomster foreløpig synes å skyldes hageutkast, og arten er selvimkompatibel (krever kryssbefruktning), slik at utkastete kloner ikke frøformerer seg hvis de er for langt fra hverandre for insekt-trekk. Arten er funnet i ulike typer næringsrik skog, inkludert flommarkskog.</v>
          </cell>
          <cell r="DD1871" t="str">
            <v>Arten ble først funnet i Ak Asker: Bondi i 2005, på tomt etter nedlagt gartneri, men der har den ikke spredt seg. Senere er den funnet i Te Bamble: Vinjestranda 2016 i blandingsskog ved kyststien, i AA Arendal: Rannekleiv 2015 i kant av kjerrevei i urterik skog, i Ro Rennesøy: Mosterøy Askje vest 2014 i på gammel massefylling i krattskog, i ST Melhus: Volløya 2014 i kanten av flommarkskog, og i No Bodø: Dreufushammeren 2015 på utkast/etterladenskaper etter nedlagt hagesenter. Alle forekomstene typer på opphav i hageutkast, med vegetativ spredning etterpå i de fleste forekomstene.</v>
          </cell>
          <cell r="DE1871" t="str">
            <v>Arten er innført hageplante og spredt ut i naturen ved utkast, med videre økning ved klonal vekst (foreløpig).</v>
          </cell>
          <cell r="DF1871" t="str">
            <v>Invasjonspotensialet er begrenset, med begrenset median levetid og begrenset ekspansjonshastighet. Foreløpig er det kjent med bare seks kloner i norsk natur.</v>
          </cell>
          <cell r="DG1871" t="str">
            <v>Ingen kjent negativ økologisk effekt er knyttet til arten.</v>
          </cell>
          <cell r="DH1871" t="str">
            <v>Duehode vurderes til låg økologisk risiko, og bare på grunn av invasjonspotensialet. Arten er trolig på vei ut i norsk natur, men vil neppe bli noe problem. Den er avhengig av nokså tette forekomster for å kunne reprodusere seksuelt (krysspollinering ved insekter), og foreløpig er den bare kjent fra seks klonale forekomster i seks ulike fylker.</v>
          </cell>
          <cell r="DI1871">
            <v>0</v>
          </cell>
        </row>
        <row r="1872">
          <cell r="B1872" t="str">
            <v>Claytonia perfoliata</v>
          </cell>
          <cell r="C1872" t="str">
            <v>Donn ex Willd.</v>
          </cell>
          <cell r="D1872" t="str">
            <v>vinterportulakk</v>
          </cell>
          <cell r="E1872">
            <v>131867</v>
          </cell>
          <cell r="F1872">
            <v>101625</v>
          </cell>
          <cell r="G1872" t="str">
            <v>ExpertGroups/Karplanter/N</v>
          </cell>
          <cell r="H1872" t="str">
            <v>Karplanter</v>
          </cell>
          <cell r="I1872" t="str">
            <v>Karplanter</v>
          </cell>
          <cell r="J1872" t="str">
            <v>AlienSpecie</v>
          </cell>
          <cell r="N1872">
            <v>2</v>
          </cell>
          <cell r="Q1872">
            <v>1</v>
          </cell>
          <cell r="T1872" t="str">
            <v>LO</v>
          </cell>
          <cell r="U1872">
            <v>2</v>
          </cell>
          <cell r="V1872" t="str">
            <v>2AB,1</v>
          </cell>
          <cell r="X1872">
            <v>1</v>
          </cell>
          <cell r="Y1872">
            <v>1</v>
          </cell>
          <cell r="Z1872">
            <v>1</v>
          </cell>
          <cell r="AA1872">
            <v>1929</v>
          </cell>
          <cell r="AB1872" t="str">
            <v>terrestrial</v>
          </cell>
          <cell r="AD1872" t="str">
            <v>unknown</v>
          </cell>
          <cell r="AE1872" t="str">
            <v>yes</v>
          </cell>
          <cell r="AF1872" t="str">
            <v>unknown</v>
          </cell>
          <cell r="AG1872">
            <v>1998</v>
          </cell>
          <cell r="AH1872" t="str">
            <v>Vf Stokke: Gjennestad gartnerskole</v>
          </cell>
          <cell r="AI1872">
            <v>1</v>
          </cell>
          <cell r="AJ1872" t="str">
            <v>V</v>
          </cell>
          <cell r="AN1872">
            <v>3</v>
          </cell>
          <cell r="AO1872" t="str">
            <v>introductionTransportpollution</v>
          </cell>
          <cell r="AP1872" t="str">
            <v>OsA,He,Ve,Mr</v>
          </cell>
          <cell r="AQ1872">
            <v>20</v>
          </cell>
          <cell r="AR1872">
            <v>5</v>
          </cell>
          <cell r="AS1872">
            <v>100</v>
          </cell>
          <cell r="AT1872">
            <v>125000</v>
          </cell>
          <cell r="AU1872">
            <v>200</v>
          </cell>
          <cell r="AV1872">
            <v>100</v>
          </cell>
          <cell r="AW1872" t="str">
            <v>Ingen kjent effekt</v>
          </cell>
          <cell r="AX1872" t="str">
            <v>Ingen kjent effekt</v>
          </cell>
          <cell r="BC1872" t="str">
            <v>Ingen kjent effekt</v>
          </cell>
          <cell r="BD1872" t="str">
            <v>Ingen kjent effekt</v>
          </cell>
          <cell r="BE1872" t="str">
            <v>no</v>
          </cell>
          <cell r="BF1872" t="str">
            <v>no</v>
          </cell>
          <cell r="BG1872" t="str">
            <v>V</v>
          </cell>
          <cell r="BK1872" t="str">
            <v>temperate_nemoral:NorthAndCentralAmerica|temperate_dry:NorthAndCentralAmerica|subtropic_mediterranean:NorthAndCentralAmerica|subtropic_dry:NorthAndCentralAmerica</v>
          </cell>
          <cell r="BM1872" t="str">
            <v>temperate_nemoral:Europe,Oceania,NorthAndCentralAmerica|temperate_dry:NorthAndCentralAmerica|subtropic_mediterranean:Europe,Oceania,NorthAndCentralAmerica|subtropic_dry:NorthAndCentralAmerica</v>
          </cell>
          <cell r="BO1872">
            <v>2</v>
          </cell>
          <cell r="BR1872" t="str">
            <v>RedListCategoryLevel</v>
          </cell>
          <cell r="BT1872">
            <v>2</v>
          </cell>
          <cell r="BW1872" t="str">
            <v>SpreadYearlyIncreaseCalculatedExpansionSpeed</v>
          </cell>
          <cell r="BX1872">
            <v>85.24</v>
          </cell>
          <cell r="BY1872">
            <v>1</v>
          </cell>
          <cell r="CB1872" t="str">
            <v>T35</v>
          </cell>
          <cell r="CC1872">
            <v>1</v>
          </cell>
          <cell r="CH1872">
            <v>1</v>
          </cell>
          <cell r="CM1872">
            <v>1</v>
          </cell>
          <cell r="CQ1872">
            <v>1</v>
          </cell>
          <cell r="CU1872">
            <v>1</v>
          </cell>
          <cell r="CX1872">
            <v>0</v>
          </cell>
          <cell r="CY1872">
            <v>1</v>
          </cell>
          <cell r="DB1872">
            <v>0</v>
          </cell>
          <cell r="DC1872" t="str">
            <v>Vinterportulakk &lt;em&gt;Claytonia perfoliata &lt;/em&gt;er en ettårig art fra vestlige Nord-Amerika og Mellom-Amerika. Den formerer seg rikelig med frø. Den er etablert i gartnerier og planteskoler (utendørs), på sterkt endret fastmark.</v>
          </cell>
          <cell r="DD1872" t="str">
            <v>&lt;p&gt;Vinterportulakk er dokumentert fra 14 steder i Norge: i Ak Ås 2002-2012, He Ringsaker 2001 og 2002, Vf Sandefjord 2009 og 2014, Larvik 1999 og 2005, og Stokke 1998, 2001 og 2004, VA Kristiansand 2015, Ro Stavanger 2015, Ho Bergen 1989 og Odda 1929, MR Ålesund 2015-2016, og ST Trondheim 1997. Arten reproduserer nå flere steder i Norge og danner, i hvert fall over visse tidsrom, bestander i flere planteskoler. Den kan imidlertid gå ut i kalde vintre, og vi regner den ikke som noen farlig bestanddel av norsk natur i nær framtid.&lt;/p&gt;</v>
          </cell>
          <cell r="DE1872" t="str">
            <v>Arten er innført med gartnerivarer (planter, jord etc.), med liten spredning vekk fra innførselssteder, og bare stabil på slike steder.</v>
          </cell>
          <cell r="DF1872" t="str">
            <v>Invasjonspotensialet er begrenset, en kombinasjon av begrenset median levetid og begrenset ekspansjonshastighet.</v>
          </cell>
          <cell r="DG1872" t="str">
            <v>Ingen kjent negativ økologisk effekt er knyttet til arten.</v>
          </cell>
          <cell r="DH1872" t="str">
            <v>&lt;p&gt;Vinterportulakk vurderes til låg økologisk risiko, og bare på grunn av invasjonspotensialet. Arten hare en utvikling som tyder på at den er i ferd med å etablere seg i Norge, med stadig hyppigere funn til tross for noe begrenset innførsel. Den har semi-stabil forekomst i Norge (frøreproduksjon), men den ekspanderer lite (bortsett fra nye innførsler).&lt;/p&gt;&lt;p&gt; &lt;/p&gt;</v>
          </cell>
          <cell r="DI1872">
            <v>0</v>
          </cell>
        </row>
        <row r="1873">
          <cell r="B1873" t="str">
            <v>Abies nordmanniana</v>
          </cell>
          <cell r="C1873" t="str">
            <v>(Steven) Spach</v>
          </cell>
          <cell r="D1873" t="str">
            <v>nordmannsedelgran</v>
          </cell>
          <cell r="E1873">
            <v>63758</v>
          </cell>
          <cell r="F1873">
            <v>103798</v>
          </cell>
          <cell r="G1873" t="str">
            <v>ExpertGroups/Karplanter/N</v>
          </cell>
          <cell r="H1873" t="str">
            <v>Karplanter</v>
          </cell>
          <cell r="I1873" t="str">
            <v>Karplanter</v>
          </cell>
          <cell r="J1873" t="str">
            <v>AlienSpecie</v>
          </cell>
          <cell r="N1873">
            <v>3</v>
          </cell>
          <cell r="Q1873">
            <v>1</v>
          </cell>
          <cell r="T1873" t="str">
            <v>LO</v>
          </cell>
          <cell r="U1873">
            <v>2</v>
          </cell>
          <cell r="V1873" t="str">
            <v>3AB,1</v>
          </cell>
          <cell r="AA1873">
            <v>1860</v>
          </cell>
          <cell r="AB1873" t="str">
            <v>terrestrial</v>
          </cell>
          <cell r="AD1873" t="str">
            <v>other,unknown</v>
          </cell>
          <cell r="AE1873" t="str">
            <v>no</v>
          </cell>
          <cell r="AF1873" t="str">
            <v>unknown</v>
          </cell>
          <cell r="AG1873">
            <v>1953</v>
          </cell>
          <cell r="AH1873" t="str">
            <v>AA Lillesand</v>
          </cell>
          <cell r="AI1873">
            <v>50</v>
          </cell>
          <cell r="AJ1873" t="str">
            <v>V</v>
          </cell>
          <cell r="AL1873">
            <v>4</v>
          </cell>
          <cell r="AM1873" t="str">
            <v>importDirect</v>
          </cell>
          <cell r="AN1873">
            <v>4</v>
          </cell>
          <cell r="AO1873" t="str">
            <v>introductionEscaped</v>
          </cell>
          <cell r="AP1873" t="str">
            <v>Øs,OsA,Bu,Ve,Te,Va,Mr,St</v>
          </cell>
          <cell r="AQ1873">
            <v>92</v>
          </cell>
          <cell r="AR1873">
            <v>8</v>
          </cell>
          <cell r="AS1873">
            <v>736</v>
          </cell>
          <cell r="AT1873">
            <v>124000</v>
          </cell>
          <cell r="AU1873">
            <v>1100</v>
          </cell>
          <cell r="AV1873">
            <v>20</v>
          </cell>
          <cell r="AW1873" t="str">
            <v>Ingen kjent effekt</v>
          </cell>
          <cell r="AX1873" t="str">
            <v>Arten er brukt i juletre- og pyntegrøntplantasjer.</v>
          </cell>
          <cell r="BC1873" t="str">
            <v>Ingen kjent effekt</v>
          </cell>
          <cell r="BD1873" t="str">
            <v>Ingen kjent effekt</v>
          </cell>
          <cell r="BE1873" t="str">
            <v>no</v>
          </cell>
          <cell r="BF1873" t="str">
            <v>no</v>
          </cell>
          <cell r="BG1873" t="str">
            <v>V</v>
          </cell>
          <cell r="BK1873" t="str">
            <v>temperate_nemoral:Europe,Asia</v>
          </cell>
          <cell r="BM1873" t="str">
            <v>temperate_boreal:Europe|temperate_nemoral:Europe,Asia,Oceania,NorthAndCentralAmerica</v>
          </cell>
          <cell r="BO1873">
            <v>3</v>
          </cell>
          <cell r="BR1873" t="str">
            <v>RedListCategoryLevel</v>
          </cell>
          <cell r="BT1873">
            <v>3</v>
          </cell>
          <cell r="BW1873" t="str">
            <v>SpreadYearlyIncreaseCalculatedExpansionSpeed</v>
          </cell>
          <cell r="BX1873">
            <v>336.33</v>
          </cell>
          <cell r="BY1873">
            <v>1</v>
          </cell>
          <cell r="CB1873" t="str">
            <v>T4,T40</v>
          </cell>
          <cell r="CC1873">
            <v>1</v>
          </cell>
          <cell r="CH1873">
            <v>1</v>
          </cell>
          <cell r="CM1873">
            <v>1</v>
          </cell>
          <cell r="CQ1873">
            <v>1</v>
          </cell>
          <cell r="CU1873">
            <v>1</v>
          </cell>
          <cell r="CX1873">
            <v>0</v>
          </cell>
          <cell r="CY1873">
            <v>1</v>
          </cell>
          <cell r="DB1873">
            <v>0</v>
          </cell>
          <cell r="DC1873" t="str">
            <v>Nordmannsgran&lt;i&gt; Abies nordmanniana &lt;/i&gt;stammer fra Kaukasus og den nordøstre delen av Tyrkia. Nordmannsgran&lt;i&gt; &lt;/i&gt;er et stort tre med med lette frø tilpasset vindspredning, men som forynger seg sparsomt i norsk natur. Et lite produksjonsareal (0,3 km2) kombinert med store viltskader begrenser artens ekspansjon. For skogbruket er juletreproduksjon det viktigste formål, noe som med få unntak utelukker konglebærende individer.</v>
          </cell>
          <cell r="DD1873" t="str">
            <v>Arten ble innført ca. 1850 til Oslo og seinere i forsøk, hager og parker langs kysten. Nordmannsedelgran har et lite produksjonsareal fra skogbruk på ca 0,3 km2. Treslaget har til nå vist liten spredningsevne sammenlignet med andre &lt;i&gt;Abies&lt;/i&gt;-arter. Som annen &lt;i&gt;Abies&lt;/i&gt;-foryngelse begrenses den sterkt av hjorteviltskader. I samlingsdata og data fra Artsdatabanken er det registrert forekomster i 18 forekomstruter, med to tidlige funn i Øf Halden i 1905 og i Øf Moss i 1942. Ellers er alle funn i disse databasene fra etter 2000 og fordelt på 8 fylker til Sør-Trøndelag, med flest funn i Møre og Romsdal der man trolig har vært mer oppmerksom på arten enn ellers.</v>
          </cell>
          <cell r="DE1873" t="str">
            <v>Arten er innført til juletredyrking og som prydtre, i lite omfang som skogstre. Viderespredning skjer med frø fra produksjonsarealer (oftest hage- og parktrær og arboreter).</v>
          </cell>
          <cell r="DF1873" t="str">
            <v>Invasjonspotensialet er moderat, som en kombinasjon av moderat median levetid og moderat ekspansjonshastighet. Tallmaterialet er litt problematisk. Nesten alle samlingsdokumenterte funn er gjort etter 2000, noe som trolig bare betyr at arten har vært oversett tidligere. Dette gjør at både beregning ved R-skript og som årlig tilvekst gir nokså høge hastigheter. Vi antar at ekspansjonshastigheten kan være overestimert som følge av det kronologisk skjeve datasettet med opplysninger, men samtidig ville arten landet i samme kategori for invasjonspotensiale sjøl om hastigheten ble satt til det halve.</v>
          </cell>
          <cell r="DG1873" t="str">
            <v>Arten vurderes til å ikke å ha noen kjent økologisk effekt.</v>
          </cell>
          <cell r="DH1873" t="str">
            <v>Nordmannsgran vurderes til låg økologisk risiko, og bare på grunn av invasjonspotensialet.</v>
          </cell>
          <cell r="DI1873">
            <v>1</v>
          </cell>
        </row>
        <row r="1874">
          <cell r="B1874" t="str">
            <v>Abies amabilis</v>
          </cell>
          <cell r="C1874" t="str">
            <v>(Douglas ex Loudon) J.Forbes</v>
          </cell>
          <cell r="D1874" t="str">
            <v>stillehavsedelgran</v>
          </cell>
          <cell r="E1874">
            <v>105142</v>
          </cell>
          <cell r="F1874">
            <v>145490</v>
          </cell>
          <cell r="G1874" t="str">
            <v>ExpertGroups/Karplanter/N</v>
          </cell>
          <cell r="H1874" t="str">
            <v>Karplanter</v>
          </cell>
          <cell r="I1874" t="str">
            <v>Karplanter</v>
          </cell>
          <cell r="J1874" t="str">
            <v>AlienSpecie</v>
          </cell>
          <cell r="N1874">
            <v>1</v>
          </cell>
          <cell r="Q1874">
            <v>1</v>
          </cell>
          <cell r="T1874" t="str">
            <v>NK</v>
          </cell>
          <cell r="U1874">
            <v>1</v>
          </cell>
          <cell r="V1874" t="str">
            <v>1,1</v>
          </cell>
          <cell r="AA1874">
            <v>2012</v>
          </cell>
          <cell r="AB1874" t="str">
            <v>terrestrial</v>
          </cell>
          <cell r="AD1874" t="str">
            <v>unknown</v>
          </cell>
          <cell r="AE1874" t="str">
            <v>no</v>
          </cell>
          <cell r="AF1874" t="str">
            <v>unknown</v>
          </cell>
          <cell r="AI1874">
            <v>30</v>
          </cell>
          <cell r="AJ1874" t="str">
            <v>V</v>
          </cell>
          <cell r="AL1874">
            <v>1</v>
          </cell>
          <cell r="AM1874" t="str">
            <v>importDirect</v>
          </cell>
          <cell r="AN1874">
            <v>1</v>
          </cell>
          <cell r="AO1874" t="str">
            <v>introductionEscaped</v>
          </cell>
          <cell r="AP1874" t="str">
            <v>St</v>
          </cell>
          <cell r="AQ1874">
            <v>4</v>
          </cell>
          <cell r="AR1874">
            <v>10</v>
          </cell>
          <cell r="AS1874">
            <v>40</v>
          </cell>
          <cell r="AT1874">
            <v>1</v>
          </cell>
          <cell r="AU1874">
            <v>60</v>
          </cell>
          <cell r="AV1874">
            <v>0</v>
          </cell>
          <cell r="AW1874" t="str">
            <v>Ingen kjent effekt</v>
          </cell>
          <cell r="AX1874" t="str">
            <v>Arten er brukt i juletre- og pyntegrøntplantasjer.</v>
          </cell>
          <cell r="BC1874" t="str">
            <v>Ingen kjent effekt</v>
          </cell>
          <cell r="BD1874" t="str">
            <v>Ingen kjent effekt</v>
          </cell>
          <cell r="BE1874" t="str">
            <v>no</v>
          </cell>
          <cell r="BF1874" t="str">
            <v>no</v>
          </cell>
          <cell r="BG1874" t="str">
            <v>V</v>
          </cell>
          <cell r="BK1874" t="str">
            <v>temperate_boreal:NorthAndCentralAmerica|temperate_nemoral:NorthAndCentralAmerica</v>
          </cell>
          <cell r="BM1874" t="str">
            <v>temperate_boreal:Europe,NorthAndCentralAmerica|temperate_nemoral:Europe,NorthAndCentralAmerica</v>
          </cell>
          <cell r="BO1874">
            <v>1</v>
          </cell>
          <cell r="BP1874" t="str">
            <v>X</v>
          </cell>
          <cell r="BR1874" t="str">
            <v>RedListCategoryLevel</v>
          </cell>
          <cell r="BT1874">
            <v>1</v>
          </cell>
          <cell r="BW1874" t="str">
            <v>SpreadYearlyIncreaseCalculatedExpansionSpeed</v>
          </cell>
          <cell r="BX1874">
            <v>0</v>
          </cell>
          <cell r="BY1874">
            <v>1</v>
          </cell>
          <cell r="CB1874" t="str">
            <v>T4-C-1</v>
          </cell>
          <cell r="CC1874">
            <v>1</v>
          </cell>
          <cell r="CH1874">
            <v>1</v>
          </cell>
          <cell r="CM1874">
            <v>1</v>
          </cell>
          <cell r="CQ1874">
            <v>1</v>
          </cell>
          <cell r="CU1874">
            <v>1</v>
          </cell>
          <cell r="CX1874">
            <v>0</v>
          </cell>
          <cell r="CY1874">
            <v>1</v>
          </cell>
          <cell r="DB1874">
            <v>0</v>
          </cell>
          <cell r="DC1874" t="str">
            <v>Stillehavsedelgran &lt;i&gt;Abies amabilis &lt;/i&gt;er et meget storvokst tre som dyrkes nokså sjelden som prydtre. Det stammer fra Stillehavskysten i Nord-Amerika, fra nemoral/alpin sone i California til boreal sone i Sør-Alaska. Det produserer store mengder vindspredte frø, når det er blitt gammelt nok.</v>
          </cell>
          <cell r="DD1874" t="str">
            <v>Arten ble først funnet i 2012 forvillet fra et arboret i Bymarka i ST Trondheim.</v>
          </cell>
          <cell r="DE1874" t="str">
            <v>Arten er innført som prydtre (vi kjenner ikke til forstlig bruk). Den viderespres (frø) med vind.</v>
          </cell>
          <cell r="DF1874" t="str">
            <v>Arten har et lite invasjonspotensial så lenge arten er lite plantet. Median levetid er kort, med usikkerhet oppover, og det ikke er registrert ekspansjon.</v>
          </cell>
          <cell r="DG1874" t="str">
            <v>Det er ingen kjent negativ økologisk effekt, foreløpig.</v>
          </cell>
          <cell r="DH1874" t="str">
            <v>Stillehavsedelgran vurderes til ingen kjent økologisk risiko. Den plantes lite og bruker lang tid på å nå reproduktivt stadium.</v>
          </cell>
          <cell r="DI1874">
            <v>0</v>
          </cell>
        </row>
        <row r="1875">
          <cell r="B1875" t="str">
            <v>Abies koreana</v>
          </cell>
          <cell r="C1875" t="str">
            <v>E.H. Wilson</v>
          </cell>
          <cell r="D1875" t="str">
            <v>koreansk edelgran</v>
          </cell>
          <cell r="E1875">
            <v>85577</v>
          </cell>
          <cell r="F1875">
            <v>128698</v>
          </cell>
          <cell r="G1875" t="str">
            <v>ExpertGroups/Karplanter/N</v>
          </cell>
          <cell r="H1875" t="str">
            <v>Karplanter</v>
          </cell>
          <cell r="I1875" t="str">
            <v>Karplanter</v>
          </cell>
          <cell r="J1875" t="str">
            <v>AlienSpecie</v>
          </cell>
          <cell r="N1875">
            <v>3</v>
          </cell>
          <cell r="O1875" t="str">
            <v>V</v>
          </cell>
          <cell r="Q1875">
            <v>1</v>
          </cell>
          <cell r="T1875" t="str">
            <v>LO</v>
          </cell>
          <cell r="U1875">
            <v>2</v>
          </cell>
          <cell r="V1875" t="str">
            <v>3B,1</v>
          </cell>
          <cell r="X1875">
            <v>2</v>
          </cell>
          <cell r="Y1875">
            <v>2</v>
          </cell>
          <cell r="Z1875">
            <v>1</v>
          </cell>
          <cell r="AA1875">
            <v>2009</v>
          </cell>
          <cell r="AB1875" t="str">
            <v>terrestrial</v>
          </cell>
          <cell r="AD1875" t="str">
            <v>unknown</v>
          </cell>
          <cell r="AE1875" t="str">
            <v>yes</v>
          </cell>
          <cell r="AF1875" t="str">
            <v>unknown</v>
          </cell>
          <cell r="AI1875">
            <v>20</v>
          </cell>
          <cell r="AJ1875" t="str">
            <v>V</v>
          </cell>
          <cell r="AL1875">
            <v>1</v>
          </cell>
          <cell r="AM1875" t="str">
            <v>importDirect</v>
          </cell>
          <cell r="AN1875">
            <v>2</v>
          </cell>
          <cell r="AO1875" t="str">
            <v>introductionEscaped</v>
          </cell>
          <cell r="AP1875" t="str">
            <v>Va,Ro,St</v>
          </cell>
          <cell r="AQ1875">
            <v>12</v>
          </cell>
          <cell r="AR1875">
            <v>5</v>
          </cell>
          <cell r="AS1875">
            <v>60</v>
          </cell>
          <cell r="AT1875">
            <v>10000</v>
          </cell>
          <cell r="AU1875">
            <v>180</v>
          </cell>
          <cell r="AV1875">
            <v>50</v>
          </cell>
          <cell r="AW1875" t="str">
            <v>Ingen kjent effekt</v>
          </cell>
          <cell r="AX1875" t="str">
            <v>Arten er brukt i juletre- og pyntegrøntplantasjer.</v>
          </cell>
          <cell r="BC1875" t="str">
            <v>Ingen kjent effekt</v>
          </cell>
          <cell r="BD1875" t="str">
            <v>Ingen kjent effekt</v>
          </cell>
          <cell r="BE1875" t="str">
            <v>no</v>
          </cell>
          <cell r="BF1875" t="str">
            <v>no</v>
          </cell>
          <cell r="BG1875" t="str">
            <v>V</v>
          </cell>
          <cell r="BK1875" t="str">
            <v>temperate_nemoral:Asia</v>
          </cell>
          <cell r="BM1875" t="str">
            <v>temperate_boreal:Europe|temperate_nemoral:Europe,Asia,Oceania</v>
          </cell>
          <cell r="BO1875">
            <v>2</v>
          </cell>
          <cell r="BQ1875" t="str">
            <v>X</v>
          </cell>
          <cell r="BR1875" t="str">
            <v>RedListCategoryLevel</v>
          </cell>
          <cell r="BT1875">
            <v>3</v>
          </cell>
          <cell r="BV1875" t="str">
            <v>X</v>
          </cell>
          <cell r="BW1875" t="str">
            <v>SpreadYearlyIncreaseCalculatedExpansionSpeed</v>
          </cell>
          <cell r="BX1875">
            <v>212.69</v>
          </cell>
          <cell r="BY1875">
            <v>1</v>
          </cell>
          <cell r="CC1875">
            <v>1</v>
          </cell>
          <cell r="CH1875">
            <v>1</v>
          </cell>
          <cell r="CM1875">
            <v>1</v>
          </cell>
          <cell r="CQ1875">
            <v>1</v>
          </cell>
          <cell r="CU1875">
            <v>1</v>
          </cell>
          <cell r="CX1875">
            <v>0</v>
          </cell>
          <cell r="CY1875">
            <v>1</v>
          </cell>
          <cell r="DB1875">
            <v>0</v>
          </cell>
          <cell r="DC1875" t="str">
            <v>Koreaedelgran &lt;em&gt;Abies koreana &lt;/em&gt;kommer fra Korea og er et lite tre som formerer seg med frø. Frøene har nokså begrenset vindspredning fordi arten ikke er så høgvokst som mange av dens slektninger. Arten dyrkes litt som prydtre.</v>
          </cell>
          <cell r="DD1875" t="str">
            <v>&lt;p&gt;Koreaedelgran er de siste årene funnet frøforvillet tre steder, først i Ro Sandnes: Fløivik, "Mortvedts hytte innerst i Revågen 1 m høyt ungtre, rikt konglebærende, frøforvillet ca 20 m unna fra 2 store, 6-7 m høye trær". Vi regner dette som begynnelsen på en etablering. Senere er den funnet i VA Sirdal 2015 og ST Melhus 2016.&lt;/p&gt;</v>
          </cell>
          <cell r="DE1875" t="str">
            <v>Arten er innført som prydtre, reproduserer i ung alder, ca. 10 år, og viderespres med frø.</v>
          </cell>
          <cell r="DF1875" t="str">
            <v>Arten har et moderat (med usikkerhet til begrenset) invasjonspotensial. Dette er en kombinasjon av begrenset (til kort) median levetid og moderat (til begrenset) ekspansjonshastighet. Estimatene er bygd på svært tynt tallmateriale konsentrert til noen få år, og kan være for høge (sjøl om vi har anslått usikkerhet nedover).</v>
          </cell>
          <cell r="DG1875" t="str">
            <v>Det er ingen kjent negativ økologisk effekt knyttet til arten.</v>
          </cell>
          <cell r="DH1875" t="str">
            <v>&lt;p&gt;Koreaedelgran vurderes å medføre låg økologisk risiko, og bare på grunn av invasjonspotensialet.&lt;/p&gt;</v>
          </cell>
          <cell r="DI1875">
            <v>0</v>
          </cell>
        </row>
        <row r="1876">
          <cell r="B1876" t="str">
            <v>Picea orientalis</v>
          </cell>
          <cell r="C1876" t="str">
            <v>(L.) Peterm.</v>
          </cell>
          <cell r="D1876" t="str">
            <v>orientgran</v>
          </cell>
          <cell r="E1876">
            <v>144825</v>
          </cell>
          <cell r="F1876">
            <v>145604</v>
          </cell>
          <cell r="G1876" t="str">
            <v>ExpertGroups/Karplanter/N</v>
          </cell>
          <cell r="H1876" t="str">
            <v>Karplanter</v>
          </cell>
          <cell r="I1876" t="str">
            <v>Karplanter</v>
          </cell>
          <cell r="J1876" t="str">
            <v>AlienSpecie</v>
          </cell>
          <cell r="N1876">
            <v>1</v>
          </cell>
          <cell r="Q1876">
            <v>1</v>
          </cell>
          <cell r="T1876" t="str">
            <v>NK</v>
          </cell>
          <cell r="U1876">
            <v>1</v>
          </cell>
          <cell r="V1876" t="str">
            <v>1,1</v>
          </cell>
          <cell r="AA1876">
            <v>1959</v>
          </cell>
          <cell r="AB1876" t="str">
            <v>terrestrial</v>
          </cell>
          <cell r="AD1876" t="str">
            <v>unknown</v>
          </cell>
          <cell r="AE1876" t="str">
            <v>no</v>
          </cell>
          <cell r="AF1876" t="str">
            <v>unknown</v>
          </cell>
          <cell r="AI1876">
            <v>30</v>
          </cell>
          <cell r="AJ1876" t="str">
            <v>V</v>
          </cell>
          <cell r="AL1876">
            <v>1</v>
          </cell>
          <cell r="AM1876" t="str">
            <v>importDirect</v>
          </cell>
          <cell r="AN1876">
            <v>1</v>
          </cell>
          <cell r="AO1876" t="str">
            <v>introductionEscaped</v>
          </cell>
          <cell r="AP1876" t="str">
            <v>Ho</v>
          </cell>
          <cell r="AQ1876">
            <v>8</v>
          </cell>
          <cell r="AR1876">
            <v>1</v>
          </cell>
          <cell r="AS1876">
            <v>8</v>
          </cell>
          <cell r="AT1876">
            <v>1</v>
          </cell>
          <cell r="AU1876">
            <v>16</v>
          </cell>
          <cell r="AV1876">
            <v>100</v>
          </cell>
          <cell r="AW1876" t="str">
            <v>Arten er brukt i juletre- og pyntegrøntplantasjer.</v>
          </cell>
          <cell r="AX1876" t="str">
            <v>Ingen kjent effekt</v>
          </cell>
          <cell r="BC1876" t="str">
            <v>Ingen kjent effekt</v>
          </cell>
          <cell r="BD1876" t="str">
            <v>Ingen kjent effekt</v>
          </cell>
          <cell r="BE1876" t="str">
            <v>no</v>
          </cell>
          <cell r="BF1876" t="str">
            <v>no</v>
          </cell>
          <cell r="BG1876" t="str">
            <v>V</v>
          </cell>
          <cell r="BK1876" t="str">
            <v>temperate_nemoral:Europe,Asia</v>
          </cell>
          <cell r="BM1876" t="str">
            <v>temperate_nemoral:Europe,Asia,Oceania,NorthAndCentralAmerica</v>
          </cell>
          <cell r="BO1876">
            <v>2</v>
          </cell>
          <cell r="BR1876" t="str">
            <v>RedListCategoryLevel</v>
          </cell>
          <cell r="BT1876">
            <v>1</v>
          </cell>
          <cell r="BW1876" t="str">
            <v>SpreadYearlyIncreaseCalculatedExpansionSpeed</v>
          </cell>
          <cell r="BX1876">
            <v>0</v>
          </cell>
          <cell r="BY1876">
            <v>1</v>
          </cell>
          <cell r="CB1876" t="str">
            <v>T43,T40</v>
          </cell>
          <cell r="CC1876">
            <v>1</v>
          </cell>
          <cell r="CH1876">
            <v>1</v>
          </cell>
          <cell r="CM1876">
            <v>1</v>
          </cell>
          <cell r="CQ1876">
            <v>1</v>
          </cell>
          <cell r="CU1876">
            <v>1</v>
          </cell>
          <cell r="CX1876">
            <v>0</v>
          </cell>
          <cell r="CY1876">
            <v>1</v>
          </cell>
          <cell r="DB1876">
            <v>0</v>
          </cell>
          <cell r="DC1876" t="str">
            <v>Orientgran &lt;i&gt;Picea orientalis&lt;/i&gt; er et middelsstort tre fra Kaukasus og nordlige Tyrkia. Det har frøformering, og frøene har vinge og spres med vind og kanskje med fugl.</v>
          </cell>
          <cell r="DD1876" t="str">
            <v>Arten er påvist med frøforvilling i Ho Os: Moldegård (Nedkvitne &amp; Wendelbo 1959) og Bergen: Åstveit (1960). Siden er arten ikke kjent rapportert, men den er trolig oversett.</v>
          </cell>
          <cell r="DE1876" t="str">
            <v>Arten er innført parktre og spredt med frø fra plantete trær.</v>
          </cell>
          <cell r="DF1876" t="str">
            <v>Invasjonspotensialet er lite, med begrenset median levetid (nokså tilfeldig anslått) og ingen ekspansjon siden først rapportert rundt 1960.</v>
          </cell>
          <cell r="DG1876" t="str">
            <v>Ingen kjent negativ økologisk effekt er knyttet til arten.</v>
          </cell>
          <cell r="DH1876" t="str">
            <v>Orientgran vurderes til ingen kjent økologisk risiko på grunn av lite invasjonspotensial og ingen kjent økologisk effekt.</v>
          </cell>
          <cell r="DI1876">
            <v>3</v>
          </cell>
        </row>
        <row r="1877">
          <cell r="B1877" t="str">
            <v>Geranium sibiricum</v>
          </cell>
          <cell r="C1877" t="str">
            <v>L.</v>
          </cell>
          <cell r="D1877" t="str">
            <v>sibirstorkenebb</v>
          </cell>
          <cell r="E1877">
            <v>133477</v>
          </cell>
          <cell r="F1877">
            <v>102259</v>
          </cell>
          <cell r="G1877" t="str">
            <v>ExpertGroups/Karplanter/N</v>
          </cell>
          <cell r="H1877" t="str">
            <v>Karplanter</v>
          </cell>
          <cell r="I1877" t="str">
            <v>Karplanter</v>
          </cell>
          <cell r="J1877" t="str">
            <v>AlienSpecie</v>
          </cell>
          <cell r="N1877">
            <v>2</v>
          </cell>
          <cell r="Q1877">
            <v>1</v>
          </cell>
          <cell r="T1877" t="str">
            <v>LO</v>
          </cell>
          <cell r="U1877">
            <v>2</v>
          </cell>
          <cell r="V1877" t="str">
            <v>2AB,1</v>
          </cell>
          <cell r="X1877">
            <v>3</v>
          </cell>
          <cell r="Y1877">
            <v>4</v>
          </cell>
          <cell r="Z1877">
            <v>1</v>
          </cell>
          <cell r="AA1877">
            <v>1906</v>
          </cell>
          <cell r="AB1877" t="str">
            <v>terrestrial</v>
          </cell>
          <cell r="AD1877" t="str">
            <v>unknown</v>
          </cell>
          <cell r="AE1877" t="str">
            <v>yes</v>
          </cell>
          <cell r="AF1877" t="str">
            <v>unknown</v>
          </cell>
          <cell r="AG1877">
            <v>1906</v>
          </cell>
          <cell r="AH1877" t="str">
            <v>Oslo: Tøyen, Botanisk hage</v>
          </cell>
          <cell r="AI1877">
            <v>5</v>
          </cell>
          <cell r="AJ1877" t="str">
            <v>V</v>
          </cell>
          <cell r="AL1877">
            <v>1</v>
          </cell>
          <cell r="AM1877" t="str">
            <v>importDirect</v>
          </cell>
          <cell r="AN1877">
            <v>3</v>
          </cell>
          <cell r="AO1877" t="str">
            <v>introductionEscaped,introductionStowaway,introductionTransportpollution</v>
          </cell>
          <cell r="AP1877" t="str">
            <v>OsA</v>
          </cell>
          <cell r="AQ1877">
            <v>36</v>
          </cell>
          <cell r="AR1877">
            <v>5</v>
          </cell>
          <cell r="AS1877">
            <v>180</v>
          </cell>
          <cell r="AT1877">
            <v>100</v>
          </cell>
          <cell r="AU1877">
            <v>270</v>
          </cell>
          <cell r="AV1877">
            <v>100</v>
          </cell>
          <cell r="AW1877" t="str">
            <v>Ingen kjent effekt</v>
          </cell>
          <cell r="AX1877" t="str">
            <v>Ingen kjent effekt</v>
          </cell>
          <cell r="BC1877" t="str">
            <v>Ingen kjent effekt</v>
          </cell>
          <cell r="BD1877" t="str">
            <v>Ingen kjent effekt</v>
          </cell>
          <cell r="BE1877" t="str">
            <v>no</v>
          </cell>
          <cell r="BF1877" t="str">
            <v>no</v>
          </cell>
          <cell r="BK1877" t="str">
            <v>temperate_boreal:Asia|temperate_nemoral:Asia</v>
          </cell>
          <cell r="BM1877" t="str">
            <v>temperate_boreal:Europe,Asia|temperate_nemoral:Europe,Asia,NorthAndCentralAmerica</v>
          </cell>
          <cell r="BO1877">
            <v>2</v>
          </cell>
          <cell r="BR1877" t="str">
            <v>RedListCategoryLevel</v>
          </cell>
          <cell r="BT1877">
            <v>2</v>
          </cell>
          <cell r="BW1877" t="str">
            <v>SpreadYearlyIncreaseObservations</v>
          </cell>
          <cell r="BX1877">
            <v>88</v>
          </cell>
          <cell r="BY1877">
            <v>1</v>
          </cell>
          <cell r="CB1877" t="str">
            <v>T35,T37,T42,T43</v>
          </cell>
          <cell r="CC1877">
            <v>1</v>
          </cell>
          <cell r="CH1877">
            <v>1</v>
          </cell>
          <cell r="CM1877">
            <v>1</v>
          </cell>
          <cell r="CQ1877">
            <v>1</v>
          </cell>
          <cell r="CU1877">
            <v>1</v>
          </cell>
          <cell r="CX1877">
            <v>0</v>
          </cell>
          <cell r="CY1877">
            <v>1</v>
          </cell>
          <cell r="DB1877">
            <v>0</v>
          </cell>
          <cell r="DC1877" t="str">
            <v>Sibirstorkenebb &lt;em&gt;Geranium sibiricum &lt;/em&gt;er en hardfør, kortlevd flerårig urt fra Sibir og Nordøst-Asia. Den har stor frøreproduksjon, men har likevel hatt begrenset spredning. Frøene slynges ut av fruktene, men bare over korte distanser (maksimum 0,5-1 m).</v>
          </cell>
          <cell r="DD1877" t="str">
            <v>&lt;p&gt;Arten ble trolig først introdusert i Botanisk hage i Oslo, funnet forvillet i 1906 og har hatt stabil og stor bestand siden, innafor hagegjerdet og langs nærliggende gater. Inntil 1948 var dette eneste lokalitet i Norge, men siden har arten spredt seg til flere steder i Oslo. De andre dokumenterte forekomstene i Norge synes alle skyldes separate innførsler: Ho Etne: Mo, i potetåker 1959: Ro Stavanger: Pedersgata, ved kornsilo 1983: Ak Nesodden: Flaskebekk, på vegkant 1987: og Ak Ås Kroer, ved gårdsrom 1990-1991. Arten er i en viss ekspansjon som trolig vil fortsette.&lt;/p&gt;</v>
          </cell>
          <cell r="DE1877" t="str">
            <v>Arten har trolig spredd seg fra dyrkning i Botanisk hage på Tøyen og har ellers kommet inn som forurensning og som blindpassasjer, kanskje med korn, såfrø, innførte hageplanter e.l. Sekundærspredning skjer med grastransport (f.eks. fra klipte plener), med folk og dyr, og med andre transportmidler.</v>
          </cell>
          <cell r="DF1877" t="str">
            <v>Invasjonspotensialet er begrenset, med begrenset median levetid og begrenset ekspansjonshastighet.</v>
          </cell>
          <cell r="DG1877" t="str">
            <v>Det er ingen kjente negative økologiske effekter knyttet til arten.</v>
          </cell>
          <cell r="DH1877" t="str">
            <v>&lt;p&gt;Sibirstorkenebb vurderes til lav økologisk risiko og utelukkende på grunn av invasjonspotensialet. Arten ble ved forrige vurderingsrunde i 2012 vurdert til potensielt høy risiko. Endringen skyldes trolig en kombinasjon av endret beregningsmåte og en overvurdering av invasjonspotensialet forrige gang.&lt;/p&gt;</v>
          </cell>
          <cell r="DI1877">
            <v>0</v>
          </cell>
        </row>
        <row r="1878">
          <cell r="B1878" t="str">
            <v>Rorippa ×armoracioides</v>
          </cell>
          <cell r="C1878" t="str">
            <v>(Tausch) Fuss</v>
          </cell>
          <cell r="D1878" t="str">
            <v>hybridkulekarse</v>
          </cell>
          <cell r="E1878">
            <v>136865</v>
          </cell>
          <cell r="F1878">
            <v>101293</v>
          </cell>
          <cell r="G1878" t="str">
            <v>ExpertGroups/Karplanter/N</v>
          </cell>
          <cell r="H1878" t="str">
            <v>Karplanter</v>
          </cell>
          <cell r="I1878" t="str">
            <v>Karplanter</v>
          </cell>
          <cell r="J1878" t="str">
            <v>AlienSpecie</v>
          </cell>
          <cell r="N1878">
            <v>4</v>
          </cell>
          <cell r="Q1878">
            <v>3</v>
          </cell>
          <cell r="T1878" t="str">
            <v>SE</v>
          </cell>
          <cell r="U1878">
            <v>5</v>
          </cell>
          <cell r="V1878" t="str">
            <v>4A,3H</v>
          </cell>
          <cell r="X1878">
            <v>3</v>
          </cell>
          <cell r="Y1878">
            <v>4</v>
          </cell>
          <cell r="Z1878">
            <v>1</v>
          </cell>
          <cell r="AA1878">
            <v>1905</v>
          </cell>
          <cell r="AB1878" t="str">
            <v>terrestrial</v>
          </cell>
          <cell r="AD1878" t="str">
            <v>origin</v>
          </cell>
          <cell r="AE1878" t="str">
            <v>yes</v>
          </cell>
          <cell r="AF1878" t="str">
            <v>unknown</v>
          </cell>
          <cell r="AG1878">
            <v>1905</v>
          </cell>
          <cell r="AH1878" t="str">
            <v>Oslo: "Maridalsveien ovenfor Sarpsborggaden"</v>
          </cell>
          <cell r="AI1878">
            <v>5</v>
          </cell>
          <cell r="AJ1878" t="str">
            <v>V</v>
          </cell>
          <cell r="AN1878">
            <v>7</v>
          </cell>
          <cell r="AO1878" t="str">
            <v>introductionTransportpollution,introductionStowaway,spreadStowaway,spreadTransportpollution</v>
          </cell>
          <cell r="AP1878" t="str">
            <v>Øs,OsA,He,Bu,Ve,Te,Aa,Va,Ro</v>
          </cell>
          <cell r="AQ1878">
            <v>600</v>
          </cell>
          <cell r="AR1878">
            <v>5</v>
          </cell>
          <cell r="AS1878">
            <v>3000</v>
          </cell>
          <cell r="AT1878">
            <v>94600</v>
          </cell>
          <cell r="AU1878">
            <v>6000</v>
          </cell>
          <cell r="AV1878">
            <v>95</v>
          </cell>
          <cell r="AW1878" t="str">
            <v>Ingen kjent effekt</v>
          </cell>
          <cell r="AX1878" t="str">
            <v>Ingen kjent effekt</v>
          </cell>
          <cell r="BC1878" t="str">
            <v>Ingen kjent effekt</v>
          </cell>
          <cell r="BD1878" t="str">
            <v>Ingen kjent effekt</v>
          </cell>
          <cell r="BE1878" t="str">
            <v>no</v>
          </cell>
          <cell r="BF1878" t="str">
            <v>no</v>
          </cell>
          <cell r="BG1878" t="str">
            <v>V</v>
          </cell>
          <cell r="BK1878" t="str">
            <v>temperate_nemoral:Europe</v>
          </cell>
          <cell r="BM1878" t="str">
            <v>temperate_boreal:Europe|temperate_nemoral:Europe</v>
          </cell>
          <cell r="BO1878">
            <v>4</v>
          </cell>
          <cell r="BR1878" t="str">
            <v>RedListCategoryLevel</v>
          </cell>
          <cell r="BT1878">
            <v>3</v>
          </cell>
          <cell r="BW1878" t="str">
            <v>SpreadYearlyIncreaseObservations</v>
          </cell>
          <cell r="BX1878">
            <v>247</v>
          </cell>
          <cell r="BY1878">
            <v>1</v>
          </cell>
          <cell r="CB1878" t="str">
            <v>T35,T37,T40,T41,T43,T45</v>
          </cell>
          <cell r="CC1878">
            <v>1</v>
          </cell>
          <cell r="CH1878">
            <v>1</v>
          </cell>
          <cell r="CM1878">
            <v>1</v>
          </cell>
          <cell r="CQ1878">
            <v>1</v>
          </cell>
          <cell r="CU1878">
            <v>3</v>
          </cell>
          <cell r="CX1878">
            <v>1</v>
          </cell>
          <cell r="CY1878">
            <v>1</v>
          </cell>
          <cell r="DB1878">
            <v>0</v>
          </cell>
          <cell r="DC1878" t="str">
            <v>Hybridkulekarse &lt;i&gt;Rorippa &lt;/i&gt;x &lt;i&gt;armoracioides&lt;/i&gt; er en hybridart mellom kulekarse &lt;i&gt;R. austriaca &lt;/i&gt;og veikarse &lt;i&gt;R. sylvestris&lt;/i&gt;, den første fremmed, den andre hjemlig i Norge. Hybridkulekarsen synes overveiende ha kommet inn som fremmed art, og ikke oppstått ved lokal hybridisering i Norge. Hybridkulekarse er en kortlevd flerårig urt. Den har noe frøformering, til tross for sin hybridopprinnelse, og har passiv frøspredning, trolig mest med transporter, jetstrømmen langs høghastighetsveier og jernbaner, og ved forflytning med jordmasser. Den etablerer seg i en rekke typer av skrotemark og kulturmark i vid betydning (sterkt endret fastmark), men inntar praktisk talt aldri mindre påvirkete naturtyper.</v>
          </cell>
          <cell r="DD1878" t="str">
            <v>&lt;p&gt;Hybridkulekarse er mye mer hyppig enn den ene av sine foreldre, kulekarse &lt;em&gt;R. austriaca&lt;/em&gt;, og innføres, formerer og sprer seg uavhengig av foreldrene. Den har vært i jamn økning og spredning siden den først ble oppdaget i Oslo: Maridalsveien (nær møllene i Nydalen) i 1905. Økningen har vært sterk siden 1940-tallet, og arten har etablert seg inn til Mjøsa (Hedmark, trolig også Gjøvik-området i Oppland), til Kviteseid og Tokke i indre Telemark, og til Rogaland. Trolig er arten også fortsatt til stede i Hordaland, der det er mange eldre funn, men ingen etter 2000. Nordgrensa på kysten er foreløpig i SF Balestrand: Tjugum 1970, og arten ble ikke funnet under omfattende ugras-undersøkelser i Sogn i 1990-årene. Arten har trolig omtrent nådd sitt potensielle utbredelsesområde.&lt;/p&gt;</v>
          </cell>
          <cell r="DE1878" t="str">
            <v>Arten har kommet inn med flere vektorer: gartnerivarer (planter, jord), korn, ballastjord, som blindpassasjer med bil og folk, kanskje også tog. Den spres videre med transportmidler, langs vei og jernbane og med jordmasser.</v>
          </cell>
          <cell r="DF1878" t="str">
            <v>Arten har et stort invasjonspotensial på grunn av en lang median levetid (stor etablert bestand, med et nesten fylt potensielt utbredelsesområde (polygon) på over 90.000 km2) og en moderat ekspansjonshastighet på 200-300 m/år.</v>
          </cell>
          <cell r="DG1878" t="str">
            <v>Arten vurderes til en middels økologisk effekt knyttet til omfattende introgressiv hybridisering med veikarse &lt;i&gt;Rorippa sylvestris&lt;/i&gt;. Hybridkulekarse er sjøl en hybrid mellom veikarse og kulekarse, men eksisterer nå uavhengig av den mye mer sjeldne kulekarsen og fortsetter å hybridisere med veikarse, se Jonsell (1968, 1975). Dette fører denne hybridarten opp i kategorien svært høg risiko (se nedafor), noe som er en nokså urimelig konklusjon. Begge de to foreldreartene er fremmede, men kommet til landet til litt ulik tid, den ene før og den andre etter det vilkårlig valgte årstallet 1800. Det er ingen andre kjente negative økologiske effekter knyttet til arten. Den har ingen påviselig effekt på mindre påvirkete naturtyper: arten er omtrent totalt begrenset til moderne kulturmark og skrotemark.</v>
          </cell>
          <cell r="DH1878" t="str">
            <v>&lt;p&gt;Hybridkulekarse vurderes til svært høg risiko, på grunn av kombinasjonen mellom et stort invasjonspotensial og en middels økologisk effekt som utelukkende er knyttet til introgressiv hybridisering med en fremmed art som er kommet til landet før 1800. Hybridkulekarse er solid etablert i norsk natur, og i økning, men utgjør neppe noen merkbar økologisk fare ellers i norsk natur. Endringen fra forrige vurderingsrunde i 2012 hvor den ble vurdert til potensielt høy risiko, dvs. uten noen anført økologisk effekt, skyldes at den (nokså urimelige) introgresjonsrisikoen ikke var tatt inn den gang.&lt;/p&gt;</v>
          </cell>
          <cell r="DI1878">
            <v>2</v>
          </cell>
        </row>
        <row r="1879">
          <cell r="B1879" t="str">
            <v>Geranium macrorrhizum</v>
          </cell>
          <cell r="C1879" t="str">
            <v>L.</v>
          </cell>
          <cell r="D1879" t="str">
            <v>rosestorkenebb</v>
          </cell>
          <cell r="E1879">
            <v>133475</v>
          </cell>
          <cell r="F1879">
            <v>102246</v>
          </cell>
          <cell r="G1879" t="str">
            <v>ExpertGroups/Karplanter/N</v>
          </cell>
          <cell r="H1879" t="str">
            <v>Karplanter</v>
          </cell>
          <cell r="I1879" t="str">
            <v>Karplanter</v>
          </cell>
          <cell r="J1879" t="str">
            <v>AlienSpecie</v>
          </cell>
          <cell r="N1879">
            <v>3</v>
          </cell>
          <cell r="P1879" t="str">
            <v>V</v>
          </cell>
          <cell r="Q1879">
            <v>1</v>
          </cell>
          <cell r="T1879" t="str">
            <v>LO</v>
          </cell>
          <cell r="U1879">
            <v>2</v>
          </cell>
          <cell r="V1879" t="str">
            <v>3B,1</v>
          </cell>
          <cell r="W1879" t="str">
            <v>PH</v>
          </cell>
          <cell r="X1879">
            <v>1</v>
          </cell>
          <cell r="Y1879">
            <v>1</v>
          </cell>
          <cell r="Z1879">
            <v>1</v>
          </cell>
          <cell r="AA1879">
            <v>1842</v>
          </cell>
          <cell r="AB1879" t="str">
            <v>terrestrial</v>
          </cell>
          <cell r="AD1879" t="str">
            <v>unknown</v>
          </cell>
          <cell r="AE1879" t="str">
            <v>yes</v>
          </cell>
          <cell r="AF1879" t="str">
            <v>unknown</v>
          </cell>
          <cell r="AG1879">
            <v>1842</v>
          </cell>
          <cell r="AH1879" t="str">
            <v>Vf Holmestrand: Egelund</v>
          </cell>
          <cell r="AI1879">
            <v>5</v>
          </cell>
          <cell r="AJ1879" t="str">
            <v>V</v>
          </cell>
          <cell r="AL1879">
            <v>2</v>
          </cell>
          <cell r="AM1879" t="str">
            <v>importDirect</v>
          </cell>
          <cell r="AN1879">
            <v>2</v>
          </cell>
          <cell r="AO1879" t="str">
            <v>introductionEscaped</v>
          </cell>
          <cell r="AP1879" t="str">
            <v>Øs,OsA,Bu,Ve,Te,Ro,Mr</v>
          </cell>
          <cell r="AQ1879">
            <v>64</v>
          </cell>
          <cell r="AR1879">
            <v>5</v>
          </cell>
          <cell r="AS1879">
            <v>320</v>
          </cell>
          <cell r="AT1879">
            <v>70500</v>
          </cell>
          <cell r="AU1879">
            <v>640</v>
          </cell>
          <cell r="AV1879">
            <v>80</v>
          </cell>
          <cell r="AW1879" t="str">
            <v>Ingen kjent effekt</v>
          </cell>
          <cell r="AX1879" t="str">
            <v>Ingen kjent effekt</v>
          </cell>
          <cell r="BC1879" t="str">
            <v>Ingen kjent effekt</v>
          </cell>
          <cell r="BD1879" t="str">
            <v>Ingen kjent effekt</v>
          </cell>
          <cell r="BE1879" t="str">
            <v>no</v>
          </cell>
          <cell r="BF1879" t="str">
            <v>no</v>
          </cell>
          <cell r="BG1879" t="str">
            <v>V</v>
          </cell>
          <cell r="BK1879" t="str">
            <v>temperate_nemoral:Europe|subtropic_mediterranean:Europe</v>
          </cell>
          <cell r="BM1879" t="str">
            <v>temperate_boreal:Europe|temperate_nemoral:Europe|subtropic_mediterranean:Europe</v>
          </cell>
          <cell r="BO1879">
            <v>2</v>
          </cell>
          <cell r="BP1879" t="str">
            <v>X</v>
          </cell>
          <cell r="BR1879" t="str">
            <v>RedListCategoryLevel</v>
          </cell>
          <cell r="BT1879">
            <v>4</v>
          </cell>
          <cell r="BV1879" t="str">
            <v>X</v>
          </cell>
          <cell r="BW1879" t="str">
            <v>SpreadYearlyIncreaseObservations</v>
          </cell>
          <cell r="BX1879">
            <v>544</v>
          </cell>
          <cell r="BY1879">
            <v>1</v>
          </cell>
          <cell r="CB1879" t="str">
            <v>T40,T35</v>
          </cell>
          <cell r="CC1879">
            <v>1</v>
          </cell>
          <cell r="CH1879">
            <v>1</v>
          </cell>
          <cell r="CM1879">
            <v>1</v>
          </cell>
          <cell r="CQ1879">
            <v>1</v>
          </cell>
          <cell r="CU1879">
            <v>1</v>
          </cell>
          <cell r="CX1879">
            <v>0</v>
          </cell>
          <cell r="CY1879">
            <v>1</v>
          </cell>
          <cell r="DB1879">
            <v>0</v>
          </cell>
          <cell r="DC1879" t="str">
            <v>Rosestorkenebb &lt;em&gt;Geranium macrorrhizum &lt;/em&gt;er en flerårig teppedannende urt fra fjellstrøk i Sør-Europa og østlige Mellom-Europa. Arten har lenge vært dyrket som hagestaude i Norge, kanskje fra 1700-tallet. Den har frøformering. Frøene slynges aktivt ut av fruktene, men bare over svært korte distanser (under meteren).</v>
          </cell>
          <cell r="DD1879" t="str">
            <v>&lt;p&gt;Arten hadde to "klassiske" lokaliteter som forvillet: i Vf Holmestrand: Egelund (1842-1905) og Vf Horten: Vik i Borre (1869-1892), men forsvant til slutt. Etter 1905 har det bare vært tilfeldige funn i Norge, med et gap uten funn mellom 1911 og 1974. Vi antar at arten har vært reelt utdødd i Norge i denne perioden. I nyere tid er den blitt tatt inn i hagesortimentet igjen, og frekvensen av funn øker, men foreløpig bare som resultat av hyppigere utkast fra hager, kanskje uten effektiv etablering, men med hyppige funn nord til MR Rauma. Arten har potensial for å reprodusere og danne bestander i Norge. &lt;/p&gt;</v>
          </cell>
          <cell r="DE1879" t="str">
            <v>Arten har spredd seg fra dyrkning, trolig både som hageutkast og som frøforvillet.</v>
          </cell>
          <cell r="DF1879" t="str">
            <v>Invasjonspotensialet er moderat, med usikkerhet opp til stort, i en kombinasjon av begrenset (til moderat) median levetid og høg (til moderat) ekspansjonshastighet, når ekspansjonshastigheten beregnes på grunnlag av funn i moderne tid.</v>
          </cell>
          <cell r="DG1879" t="str">
            <v>Det er ingen kjente negative økologiske effekter knyttet til arten.</v>
          </cell>
          <cell r="DH1879" t="str">
            <v>&lt;p&gt;Rosestorkenebb vurderes til låg økologisk risiko, med usikkerhet til potensielt høg risiko, men bare på grunn av invasjonspotensialet. Det er ingen kjente negative økologiske effekter. Endringen fra ingen kjent risiko til låg risiko skyldes en sterk økning i kjente, stabile forekomster etter forrige vurderingsrunde.&lt;/p&gt;</v>
          </cell>
          <cell r="DI1879">
            <v>0</v>
          </cell>
        </row>
        <row r="1880">
          <cell r="B1880" t="str">
            <v>Helianthus tuberosus</v>
          </cell>
          <cell r="C1880" t="str">
            <v>L.</v>
          </cell>
          <cell r="D1880" t="str">
            <v>jordskokk</v>
          </cell>
          <cell r="E1880">
            <v>60564</v>
          </cell>
          <cell r="F1880">
            <v>100604</v>
          </cell>
          <cell r="G1880" t="str">
            <v>ExpertGroups/Karplanter/N</v>
          </cell>
          <cell r="H1880" t="str">
            <v>Karplanter</v>
          </cell>
          <cell r="I1880" t="str">
            <v>Karplanter</v>
          </cell>
          <cell r="J1880" t="str">
            <v>AlienSpecie</v>
          </cell>
          <cell r="N1880">
            <v>3</v>
          </cell>
          <cell r="Q1880">
            <v>1</v>
          </cell>
          <cell r="T1880" t="str">
            <v>LO</v>
          </cell>
          <cell r="U1880">
            <v>2</v>
          </cell>
          <cell r="V1880" t="str">
            <v>3A,1</v>
          </cell>
          <cell r="X1880">
            <v>1</v>
          </cell>
          <cell r="Y1880">
            <v>1</v>
          </cell>
          <cell r="Z1880">
            <v>1</v>
          </cell>
          <cell r="AA1880">
            <v>1910</v>
          </cell>
          <cell r="AB1880" t="str">
            <v>terrestrial</v>
          </cell>
          <cell r="AD1880" t="str">
            <v>unknown</v>
          </cell>
          <cell r="AE1880" t="str">
            <v>yes</v>
          </cell>
          <cell r="AF1880" t="str">
            <v>unknown</v>
          </cell>
          <cell r="AG1880">
            <v>1910</v>
          </cell>
          <cell r="AH1880" t="str">
            <v>Te Porsgrunn: "Aas i Eidanger q. sp. [som spontan]"</v>
          </cell>
          <cell r="AI1880">
            <v>10</v>
          </cell>
          <cell r="AJ1880" t="str">
            <v>V</v>
          </cell>
          <cell r="AL1880">
            <v>2</v>
          </cell>
          <cell r="AM1880" t="str">
            <v>importDirect</v>
          </cell>
          <cell r="AN1880">
            <v>3</v>
          </cell>
          <cell r="AO1880" t="str">
            <v>introductionEscaped</v>
          </cell>
          <cell r="AP1880" t="str">
            <v>Øs,OsA,He,Bu,Ve,Te,Aa,Va,Ro,Ho,Sf,St</v>
          </cell>
          <cell r="AQ1880">
            <v>176</v>
          </cell>
          <cell r="AR1880">
            <v>4</v>
          </cell>
          <cell r="AS1880">
            <v>704</v>
          </cell>
          <cell r="AT1880">
            <v>117000</v>
          </cell>
          <cell r="AU1880">
            <v>2000</v>
          </cell>
          <cell r="AV1880">
            <v>100</v>
          </cell>
          <cell r="AW1880" t="str">
            <v>Ingen kjent effekt</v>
          </cell>
          <cell r="AX1880" t="str">
            <v>Økonomisk viktig rotfruktplante, men noe marginal i norsk jordbruk.</v>
          </cell>
          <cell r="BC1880" t="str">
            <v>Ingen kjent effekt</v>
          </cell>
          <cell r="BD1880" t="str">
            <v>Ingen kjent effekt</v>
          </cell>
          <cell r="BE1880" t="str">
            <v>no</v>
          </cell>
          <cell r="BF1880" t="str">
            <v>no</v>
          </cell>
          <cell r="BG1880" t="str">
            <v>V</v>
          </cell>
          <cell r="BK1880" t="str">
            <v>temperate_nemoral:NorthAndCentralAmerica|temperate_dry:NorthAndCentralAmerica|subtropic_unspecified:NorthAndCentralAmerica</v>
          </cell>
          <cell r="BM1880" t="str">
            <v>temperate_nemoral:Europe,Asia,Oceania,NorthAndCentralAmerica|temperate_dry:Europe,NorthAndCentralAmerica|subtropic_unspecified:NorthAndCentralAmerica|subtropic_mediterranean:Europe</v>
          </cell>
          <cell r="BO1880">
            <v>3</v>
          </cell>
          <cell r="BR1880" t="str">
            <v>RedListCategoryLevel</v>
          </cell>
          <cell r="BT1880">
            <v>2</v>
          </cell>
          <cell r="BW1880" t="str">
            <v>SpreadYearlyIncreaseObservations</v>
          </cell>
          <cell r="BX1880">
            <v>109</v>
          </cell>
          <cell r="BY1880">
            <v>1</v>
          </cell>
          <cell r="CB1880" t="str">
            <v>T35,T37,T40,T43</v>
          </cell>
          <cell r="CC1880">
            <v>1</v>
          </cell>
          <cell r="CH1880">
            <v>1</v>
          </cell>
          <cell r="CM1880">
            <v>1</v>
          </cell>
          <cell r="CQ1880">
            <v>1</v>
          </cell>
          <cell r="CU1880">
            <v>1</v>
          </cell>
          <cell r="CX1880">
            <v>0</v>
          </cell>
          <cell r="CY1880">
            <v>1</v>
          </cell>
          <cell r="DB1880">
            <v>0</v>
          </cell>
          <cell r="DC1880" t="str">
            <v>Jordskokk &lt;i&gt;Helianthus tuberosus&lt;/i&gt; er en langlevd flerårig urt med stengelknoller og kan danne store kloner. Den er storvokst, ofte 2 m høg, og danner tette bevoksninger. Den har frøformering, men frøformeringen er trolig svært dårlig eller manglende i Norge.</v>
          </cell>
          <cell r="DD1880" t="str">
            <v>&lt;p&gt;Jordskokk har vært litt dyrket som grønnsak, mest ikke-kommersielt, men er nå i kommersiell produksjon også i Norge, med sterk økning de siste 20 årene, både i dyrkning og i funn av forvillete planter. Den dyrkes også litt som prydplante. Fra første funn i Te Porsgrunn i 1910 og Kragerø i 1911 har den langsomt blitt funnet i den fleste fylker nord til og med Nord-Trøndelag, med 66 % av alle funn etter 2000. Den etablerer seg i åkerkanter, engkanter, på veikanter, dumpeplasser for hage- og jordbruksavfall, og i hageområder. &lt;/p&gt;</v>
          </cell>
          <cell r="DE1880" t="str">
            <v>Arten er innført som grønnsakplante, også i litt omfang som prydplante. Den er forvillet hovedsakelig ved dumping av avfall fra hager og jordbruk.</v>
          </cell>
          <cell r="DF1880" t="str">
            <v>Invasjonspotensialet er moderat, en kombinasjon av moderat lang median levetid og begrenset ekspansjonshastighet. Arten danner langlevde kloner lokalt, men har trolig liten frøformering. Ekspansjonen skyldes trolig hovedsakelig dumping av hage- og jordbruksavfall.</v>
          </cell>
          <cell r="DG1880" t="str">
            <v>Ingen kjent negativ økologisk effekt er knyttet til arten. Klonene er langlevde og arten høg- og tettvokst og ekskluderer andre planter, men alle kjente kloner er svært begrensete i omfang.</v>
          </cell>
          <cell r="DH1880" t="str">
            <v>&lt;p&gt;Jordskokk vurderes til låg økologisk risiko, og utelukkende på grunn av invasjonspotensialet. Den er bare funnet på skrotemark i vid betydning, er ikke særlig ekspansiv, og gjør ikke noen påviselig skade. Endringen fra ingen kjent risiko ved vurdeirngen i 2012 til låg risiko nå skyldes sterk økning i kjente forekomster.&lt;br/&gt;&lt;/p&gt;&lt;p&gt; &lt;/p&gt;</v>
          </cell>
          <cell r="DI1880">
            <v>0</v>
          </cell>
        </row>
        <row r="1881">
          <cell r="B1881" t="str">
            <v>Lepidium densiflorum</v>
          </cell>
          <cell r="C1881" t="str">
            <v>Schrad.</v>
          </cell>
          <cell r="D1881" t="str">
            <v>tettkarse</v>
          </cell>
          <cell r="E1881">
            <v>134100</v>
          </cell>
          <cell r="F1881">
            <v>101249</v>
          </cell>
          <cell r="G1881" t="str">
            <v>ExpertGroups/Karplanter/N</v>
          </cell>
          <cell r="H1881" t="str">
            <v>Karplanter</v>
          </cell>
          <cell r="I1881" t="str">
            <v>Karplanter</v>
          </cell>
          <cell r="J1881" t="str">
            <v>AlienSpecie</v>
          </cell>
          <cell r="N1881">
            <v>2</v>
          </cell>
          <cell r="Q1881">
            <v>1</v>
          </cell>
          <cell r="T1881" t="str">
            <v>LO</v>
          </cell>
          <cell r="U1881">
            <v>2</v>
          </cell>
          <cell r="V1881" t="str">
            <v>2A,1</v>
          </cell>
          <cell r="X1881">
            <v>3</v>
          </cell>
          <cell r="Y1881">
            <v>4</v>
          </cell>
          <cell r="Z1881">
            <v>1</v>
          </cell>
          <cell r="AA1881">
            <v>1879</v>
          </cell>
          <cell r="AB1881" t="str">
            <v>terrestrial</v>
          </cell>
          <cell r="AD1881" t="str">
            <v>origin,unknown</v>
          </cell>
          <cell r="AE1881" t="str">
            <v>yes</v>
          </cell>
          <cell r="AF1881" t="str">
            <v>unknown</v>
          </cell>
          <cell r="AG1881">
            <v>1892</v>
          </cell>
          <cell r="AH1881" t="str">
            <v>VA Vennesla: Hunsfoss</v>
          </cell>
          <cell r="AI1881">
            <v>1</v>
          </cell>
          <cell r="AJ1881" t="str">
            <v>V</v>
          </cell>
          <cell r="AN1881">
            <v>7</v>
          </cell>
          <cell r="AO1881" t="str">
            <v>introductionTransportpollution,introductionStowaway,spreadStowaway,spreadNaturalDispersal</v>
          </cell>
          <cell r="AP1881" t="str">
            <v>Øs,OsA,He,Op,Bu,Ve,Te</v>
          </cell>
          <cell r="AQ1881">
            <v>152</v>
          </cell>
          <cell r="AR1881">
            <v>4</v>
          </cell>
          <cell r="AS1881">
            <v>608</v>
          </cell>
          <cell r="AT1881">
            <v>109000</v>
          </cell>
          <cell r="AU1881">
            <v>400</v>
          </cell>
          <cell r="AV1881">
            <v>80</v>
          </cell>
          <cell r="AW1881" t="str">
            <v>Ingen kjent effekt</v>
          </cell>
          <cell r="AX1881" t="str">
            <v>Ingen kjent effekt</v>
          </cell>
          <cell r="BC1881" t="str">
            <v>Ingen kjent effekt</v>
          </cell>
          <cell r="BD1881" t="str">
            <v>Ingen kjent effekt</v>
          </cell>
          <cell r="BE1881" t="str">
            <v>no</v>
          </cell>
          <cell r="BF1881" t="str">
            <v>no</v>
          </cell>
          <cell r="BK1881" t="str">
            <v>temperate_boreal:NorthAndCentralAmerica|temperate_nemoral:NorthAndCentralAmerica|subtropic_unspecified:NorthAndCentralAmerica</v>
          </cell>
          <cell r="BM1881" t="str">
            <v>temperate_boreal:Europe,Asia,NorthAndCentralAmerica|temperate_nemoral:Europe,Asia,Oceania,NorthAndCentralAmerica|subtropic_unspecified:Europe,Asia,Oceania,NorthAndCentralAmerica</v>
          </cell>
          <cell r="BO1881">
            <v>3</v>
          </cell>
          <cell r="BR1881" t="str">
            <v>RedListCategoryLevel</v>
          </cell>
          <cell r="BT1881">
            <v>1</v>
          </cell>
          <cell r="BW1881" t="str">
            <v>SpreadYearlyIncreaseCalculatedExpansionSpeed</v>
          </cell>
          <cell r="BX1881">
            <v>0</v>
          </cell>
          <cell r="BY1881">
            <v>1</v>
          </cell>
          <cell r="CB1881" t="str">
            <v>T32-C-3,T32-C-5,T32-C-7,T32-C-13,T32-C-15,T32-C-17,T35,T37,T40,T43</v>
          </cell>
          <cell r="CC1881">
            <v>1</v>
          </cell>
          <cell r="CH1881">
            <v>1</v>
          </cell>
          <cell r="CM1881">
            <v>1</v>
          </cell>
          <cell r="CP1881" t="str">
            <v>Åpen grunnlendt kalkmark i boreonemoral sone</v>
          </cell>
          <cell r="CQ1881">
            <v>1</v>
          </cell>
          <cell r="CU1881">
            <v>1</v>
          </cell>
          <cell r="CX1881">
            <v>0</v>
          </cell>
          <cell r="CY1881">
            <v>1</v>
          </cell>
          <cell r="DB1881">
            <v>0</v>
          </cell>
          <cell r="DC1881" t="str">
            <v>Tettkarse &lt;em&gt;Lepidium densiflorum &lt;/em&gt;er en ettårig art fra Nord-Amerika. Den har en meget stor frøreproduksjon. Frøene spretter noen cm vekk fra morplanten, men nesten all spredning skjer med tråkk og transportmidler, bl.a. med luftstrømmen langs trafikkerte veier og jernbanelinjer. Den inntar grunnlendt, tørr mark, både ulike typer skrotemark (sterkt endret fastmark) og naturlig grunnlende.&lt;br/&gt;Vi inkluderer rundkarse &lt;i&gt;L. neglectum&lt;/i&gt; og virginiakarse &lt;i&gt;L. virginicum&lt;/i&gt; i tettkarse i denne vurderingen: ved forrige omgang i 2012 ble de vurdert separat. Dette er ofte oppfattet som tre ulike arter i Europa, men i Nord-Amerika, der de kommer fra, oppfattes de som et kontinuum man ikke kan skille på flere arter (se Al-Shehbaz &amp; Gaskin 2010). Europa har trolig fått noen spredte deler av den nordamerikanske variasjonen (artene er autogame, dvs. sterkt innkryssende, noe som lett fører til morfologisk ulike populasjonsgrupper).</v>
          </cell>
          <cell r="DD1881" t="str">
            <v>&lt;p&gt;Tettkarse kom inn på to vis på slutten av 1800-tallet, noen ganger med ballastjord, men mer ofte med grasfrø. En lang rekke tidlige angivelser påpeker nyanlagt eng. Arten kom særlig inn på Sørlandet og Vestlandet, men det var først da den nådde indre deler av Østlandet at den ble stabil, naturalisert og ekspansiv. Dette skjedde på 1920- og 1930-tallene, og en hoveddel av spredningen skjedde med jernbanen. I samme perioder kom den inn svært hyppig ved møller og liknende, noe som opprettholdt spredte forekomster på Sørlandet, Vestlandet og i Trøndelag. Etter 1940 har arten endret sin utbredelse slik at den nå simulerer en stedegen, noe varme- og tørkekrevende art, dvs. med sørøstlig utbredelsesmønster. Bedre korn- og frørensing og asfaltering av kaier og mølletomter har gjort at den etter 2000 ikke er funnet på et eneste slikt område, og helt uten funn langs kysten mellom Telemark til Trøndelag, i det som var kjerneområder for tidlig innførsel. Arten er nå uavhengig av all innførsel og er et hyppig innslag som byugras og på tørre, åpne bakker ved Oslofjorden og nord til Dovre og Jotunheimen. Den synes å bli stadig mer vanlig i byene (R. Elven pers. observ., nå så vanlig at den sjelden samles), men har noenlunde konstant eller minskende bestandsstørrelse utafor byene.&lt;/p&gt;</v>
          </cell>
          <cell r="DE1881" t="str">
            <v>Arten er kommet inn med ballastjord, som forurensning med grasfrø og korn, og som blindpassasjer med ulike transportmidler. Den videre spredningen i Norge har hovedsakelig skjedd med jernbanen.</v>
          </cell>
          <cell r="DF1881" t="str">
            <v>Invasjonspotensialet er begrenset, som en kombinasjon av moderat lang median levetid, men ingen (eller heller negativ) ekspansjon. Arten har estimert forekomstareal på over 600 km2 og ofte et svært stort antall individer per forekomst. Analyse av ekspansjonshastighet med skriptet antyder midlere hastighet (120-220 m/år, avhengig av valg av parametre), men i realiteten er arten i tilbakegang, med negativ populasjonsutvikling. Vår vurdering er at arten kan ha nådd sitt potensielle utbredelsesområde i Norge (på Østlandet) og at den nå har en svakt negativ vekstrate. Dette kan skyldes at nåværende spredning ikke helt kompenserer for bortfallet av innførsel med grasfrø og korn.</v>
          </cell>
          <cell r="DG1881" t="str">
            <v>Ingen kjent negativ økologisk effekt er knyttet til arten. Sjøl om tettkarse kan innta grunnlendt, tørr mark med sårbare planter, opptrer den ikke i slik mengde at den medfører noen merkbar fortrengning.</v>
          </cell>
          <cell r="DH1881" t="str">
            <v>&lt;p&gt;Tettkarse vurderes til låg økologisk risiko. Arten har vært tilnærmet stabil de siste 80-90 årene, i hvert fall på Østlandet, med stor bestand. men ikke i så store mengder at den fortrenger betydelig. Den gjør heller ikke noen annen kjent skade. Endringen fra potensielt høg risiko ved vurderingen i 2012 til låg risiko nå skyldes endret beregningsmåte for invasjonspotensial.&lt;br/&gt;&lt;/p&gt;</v>
          </cell>
          <cell r="DI1881">
            <v>1</v>
          </cell>
        </row>
        <row r="1882">
          <cell r="B1882" t="str">
            <v>Rorippa austriaca</v>
          </cell>
          <cell r="C1882" t="str">
            <v>(Crantz) Besser</v>
          </cell>
          <cell r="D1882" t="str">
            <v>kulekarse</v>
          </cell>
          <cell r="E1882">
            <v>136869</v>
          </cell>
          <cell r="F1882">
            <v>101294</v>
          </cell>
          <cell r="G1882" t="str">
            <v>ExpertGroups/Karplanter/N</v>
          </cell>
          <cell r="H1882" t="str">
            <v>Karplanter</v>
          </cell>
          <cell r="I1882" t="str">
            <v>Karplanter</v>
          </cell>
          <cell r="J1882" t="str">
            <v>AlienSpecie</v>
          </cell>
          <cell r="N1882">
            <v>1</v>
          </cell>
          <cell r="Q1882">
            <v>3</v>
          </cell>
          <cell r="T1882" t="str">
            <v>LO</v>
          </cell>
          <cell r="U1882">
            <v>2</v>
          </cell>
          <cell r="V1882" t="str">
            <v>1,3H</v>
          </cell>
          <cell r="X1882">
            <v>3</v>
          </cell>
          <cell r="Y1882">
            <v>4</v>
          </cell>
          <cell r="Z1882">
            <v>1</v>
          </cell>
          <cell r="AA1882">
            <v>1906</v>
          </cell>
          <cell r="AB1882" t="str">
            <v>terrestrial</v>
          </cell>
          <cell r="AD1882" t="str">
            <v>origin,unknown</v>
          </cell>
          <cell r="AE1882" t="str">
            <v>yes</v>
          </cell>
          <cell r="AF1882" t="str">
            <v>unknown</v>
          </cell>
          <cell r="AG1882">
            <v>1908</v>
          </cell>
          <cell r="AH1882" t="str">
            <v>Te Skien: Bøle (mølle)</v>
          </cell>
          <cell r="AI1882">
            <v>5</v>
          </cell>
          <cell r="AJ1882" t="str">
            <v>V</v>
          </cell>
          <cell r="AN1882">
            <v>4</v>
          </cell>
          <cell r="AO1882" t="str">
            <v>introductionStowaway,introductionTransportpollution,spreadNaturalDispersal,spreadStowaway</v>
          </cell>
          <cell r="AP1882" t="str">
            <v>Øs,He,Ve</v>
          </cell>
          <cell r="AQ1882">
            <v>44</v>
          </cell>
          <cell r="AR1882">
            <v>4</v>
          </cell>
          <cell r="AS1882">
            <v>176</v>
          </cell>
          <cell r="AT1882">
            <v>3000</v>
          </cell>
          <cell r="AU1882">
            <v>176</v>
          </cell>
          <cell r="AV1882">
            <v>100</v>
          </cell>
          <cell r="AW1882" t="str">
            <v>Ingen kjent effekt</v>
          </cell>
          <cell r="AX1882" t="str">
            <v>Ingen kjent effekt</v>
          </cell>
          <cell r="BC1882" t="str">
            <v>Ingen kjent effekt</v>
          </cell>
          <cell r="BD1882" t="str">
            <v>Ingen kjent effekt</v>
          </cell>
          <cell r="BE1882" t="str">
            <v>no</v>
          </cell>
          <cell r="BF1882" t="str">
            <v>no</v>
          </cell>
          <cell r="BG1882" t="str">
            <v>V</v>
          </cell>
          <cell r="BK1882" t="str">
            <v>temperate_nemoral:Europe,Asia|subtropic_mediterranean:Europe</v>
          </cell>
          <cell r="BM1882" t="str">
            <v>temperate_nemoral:Europe,Asia,NorthAndCentralAmerica|subtropic_mediterranean:Europe</v>
          </cell>
          <cell r="BO1882">
            <v>2</v>
          </cell>
          <cell r="BR1882" t="str">
            <v>RedListCategoryLevel</v>
          </cell>
          <cell r="BT1882">
            <v>1</v>
          </cell>
          <cell r="BW1882" t="str">
            <v>SpreadYearlyIncreaseCalculatedExpansionSpeed</v>
          </cell>
          <cell r="BX1882">
            <v>0</v>
          </cell>
          <cell r="BY1882">
            <v>1</v>
          </cell>
          <cell r="CB1882" t="str">
            <v>T35,T37,T41,T43</v>
          </cell>
          <cell r="CC1882">
            <v>1</v>
          </cell>
          <cell r="CH1882">
            <v>1</v>
          </cell>
          <cell r="CM1882">
            <v>1</v>
          </cell>
          <cell r="CQ1882">
            <v>1</v>
          </cell>
          <cell r="CU1882">
            <v>3</v>
          </cell>
          <cell r="CX1882">
            <v>1</v>
          </cell>
          <cell r="CY1882">
            <v>1</v>
          </cell>
          <cell r="DB1882">
            <v>0</v>
          </cell>
          <cell r="DC1882" t="str">
            <v>Kulekarse &lt;i&gt;Rorippa austriaca&lt;/i&gt; er en flerårig urt fra sørlige Mellom-, Sør og Øst-Europa og Vest-Asia. Den har frøformering. Frøene spres passivt.</v>
          </cell>
          <cell r="DD1882" t="str">
            <v>&lt;p&gt;Kulekarse kom inn noen få ganger med ballastjord, bl.a. de to første funnene i ST Trondheim (Ladehammeren og Kropdalen) i 1906, men hovedinnførselen har vært med korn til møller, kornsiloer og omlastingsplasser (kaier) allerede fra 1908 (Te Skien, ST Trondheim) og fram til 1994 (Te Skien, Ho Bergen). Dette er en art som bare er funnet ved kornmøller, ikke ved sojamjølfabrikker, noe som tyder på ensidig europeisk innførsel. Arten gikk svakt tilbake fra 1910 til 1950-tallet, men økte igjen senere fram til 1990-tallet, trolig som følge av bedre etablering. Den synes å ha etablert stabile bestander noen få steder ved Oslofjorden (Øf Moss, Vf Nøtterøy og Larvik), kanskje også i Bu Lier og Drammen og He Stange. Vi antar at arten nå er tilnærmet stabil i norsk natur og med noe spredning, bl.a. med transportmidler.&lt;/p&gt;&lt;p&gt;Kulekarse er blitt mye forvekslet med hybridkulekarse &lt;em&gt;R.&lt;/em&gt; x &lt;em&gt;armoracioides &lt;/em&gt;og mange av rapportene kan høre til den siste. Rapportene fra ballast- og mølleplasser er imidlertid bekreftet som riktig kulekarse.&lt;/p&gt;</v>
          </cell>
          <cell r="DE1882" t="str">
            <v>Arten er innført med ballastjord og som forurensning med korn. Videre spredning skjer særlig med transportmidler, særlig langs veier.</v>
          </cell>
          <cell r="DF1882" t="str">
            <v>Invasjonspotensialet er lite, som en kombinasjon av begrenset median levetid og ingen (eller negativ) ekspansjon. Arten har hatt negativ populasjonsutvikling de siste 30-40 år, men er nå kanskje stabil.</v>
          </cell>
          <cell r="DG1882" t="str">
            <v>Arten vurderes til en middels økologisk effekt på grunn av introgressiv hybridisering med en formelt sett hjemlig art. Hybriden med veikarse &lt;i&gt;Rorippa sylvestris&lt;/i&gt; har god frøsetting (Jonsell 1968) og sprer seg også uavhengig av foreldrene. Hele variasjonsserien i morfologi mellom foreldreartene er kjent (Jonsell 1968, 1975). Hybridene har i dag en mye større og mer stabil norsk utbredelse enn kulekarse. Den andre forelderen, veikarse, er også en fremmed art, men som trolig har trolig vært i landet før 1800. Vi må ut fra kriteriene i prosjektet anføre dette som en negativ økologisk effekt, men det er ikke opplagt at hybridisering mellom to fremmede arter kommet til landet til ulik tid (som tilfeldigvis lander på hver sin side av en vilkårlig grense på år 1800), skal føre til økologisk risiko. Hybridiseringen har ingen følger for hjemlig norsk biologisk mangfold.</v>
          </cell>
          <cell r="DH1882" t="str">
            <v>&lt;p&gt;Kulekarse vurderes til låg økologisk risiko, og bare på grunn av en veldokumentert hybridisering med introgresjon mellom to fremmede arter kommet inn i landet på hver sin side av den vilkårlige 1800-grensa. I tillegg har kulekarse hatt meget svak ekspansjon de siste 70 år, og ingen de siste 20 år, og utgjør i realiteten ikke noen som helst risiko i norsk natur. Endringen fra potensielt høg risiko ved vurderingen i 2012 til låg risiko denne gangen skyldes en kombinasjon av at invasjonspotensialet nå vurderes og beregnes annerledes og at effekten av introgresjon er lagt inn.&lt;/p&gt;</v>
          </cell>
          <cell r="DI1882">
            <v>2</v>
          </cell>
        </row>
        <row r="1883">
          <cell r="B1883" t="str">
            <v>Solidago gigantea serotina</v>
          </cell>
          <cell r="C1883" t="str">
            <v>(Kuntze) McNeill</v>
          </cell>
          <cell r="D1883" t="str">
            <v>kjempegullris</v>
          </cell>
          <cell r="E1883">
            <v>137848</v>
          </cell>
          <cell r="F1883">
            <v>100818</v>
          </cell>
          <cell r="G1883" t="str">
            <v>ExpertGroups/Karplanter/N</v>
          </cell>
          <cell r="H1883" t="str">
            <v>Karplanter</v>
          </cell>
          <cell r="I1883" t="str">
            <v>Karplanter</v>
          </cell>
          <cell r="J1883" t="str">
            <v>AlienSpecie</v>
          </cell>
          <cell r="N1883">
            <v>2</v>
          </cell>
          <cell r="P1883" t="str">
            <v>V</v>
          </cell>
          <cell r="Q1883">
            <v>1</v>
          </cell>
          <cell r="T1883" t="str">
            <v>LO</v>
          </cell>
          <cell r="U1883">
            <v>2</v>
          </cell>
          <cell r="V1883" t="str">
            <v>2AB,1</v>
          </cell>
          <cell r="AA1883">
            <v>1935</v>
          </cell>
          <cell r="AB1883" t="str">
            <v>terrestrial</v>
          </cell>
          <cell r="AD1883" t="str">
            <v>unknown</v>
          </cell>
          <cell r="AE1883" t="str">
            <v>yes</v>
          </cell>
          <cell r="AF1883" t="str">
            <v>unknown</v>
          </cell>
          <cell r="AG1883">
            <v>1935</v>
          </cell>
          <cell r="AH1883" t="str">
            <v>Øf Sarpsborg: Høysand</v>
          </cell>
          <cell r="AI1883">
            <v>5</v>
          </cell>
          <cell r="AJ1883" t="str">
            <v>V</v>
          </cell>
          <cell r="AL1883">
            <v>2</v>
          </cell>
          <cell r="AM1883" t="str">
            <v>importDirect</v>
          </cell>
          <cell r="AN1883">
            <v>2</v>
          </cell>
          <cell r="AO1883" t="str">
            <v>introductionEscaped</v>
          </cell>
          <cell r="AP1883" t="str">
            <v>Øs,OsA,Ve,Aa,Va,Ro,Ho,Sf</v>
          </cell>
          <cell r="AQ1883">
            <v>100</v>
          </cell>
          <cell r="AR1883">
            <v>3</v>
          </cell>
          <cell r="AS1883">
            <v>300</v>
          </cell>
          <cell r="AT1883">
            <v>65000</v>
          </cell>
          <cell r="AU1883">
            <v>600</v>
          </cell>
          <cell r="AV1883">
            <v>100</v>
          </cell>
          <cell r="AW1883" t="str">
            <v>Ingen kjent effekt</v>
          </cell>
          <cell r="AX1883" t="str">
            <v>Ingen kjent effekt</v>
          </cell>
          <cell r="BC1883" t="str">
            <v>Ingen kjent effekt</v>
          </cell>
          <cell r="BD1883" t="str">
            <v>Ingen kjent effekt</v>
          </cell>
          <cell r="BE1883" t="str">
            <v>no</v>
          </cell>
          <cell r="BF1883" t="str">
            <v>no</v>
          </cell>
          <cell r="BG1883" t="str">
            <v>V</v>
          </cell>
          <cell r="BK1883" t="str">
            <v>temperate_nemoral:NorthAndCentralAmerica|subtropic_unspecified:NorthAndCentralAmerica</v>
          </cell>
          <cell r="BM1883" t="str">
            <v>temperate_nemoral:Europe,Asia,NorthAndCentralAmerica|subtropic_unspecified:NorthAndCentralAmerica|subtropic_mediterranean:Europe</v>
          </cell>
          <cell r="BO1883">
            <v>2</v>
          </cell>
          <cell r="BP1883" t="str">
            <v>X</v>
          </cell>
          <cell r="BR1883" t="str">
            <v>RedListCategoryLevel</v>
          </cell>
          <cell r="BT1883">
            <v>2</v>
          </cell>
          <cell r="BW1883" t="str">
            <v>SpreadYearlyIncreaseObservations</v>
          </cell>
          <cell r="BX1883">
            <v>124</v>
          </cell>
          <cell r="BY1883">
            <v>1</v>
          </cell>
          <cell r="CB1883" t="str">
            <v>T35,T39,T40,T4,T30</v>
          </cell>
          <cell r="CC1883">
            <v>1</v>
          </cell>
          <cell r="CH1883">
            <v>1</v>
          </cell>
          <cell r="CM1883">
            <v>1</v>
          </cell>
          <cell r="CQ1883">
            <v>1</v>
          </cell>
          <cell r="CU1883">
            <v>1</v>
          </cell>
          <cell r="CX1883">
            <v>0</v>
          </cell>
          <cell r="CY1883">
            <v>1</v>
          </cell>
          <cell r="DB1883">
            <v>0</v>
          </cell>
          <cell r="DC1883" t="str">
            <v>Kjempegullris &lt;em&gt;Solidago gigantea&lt;/em&gt; subsp. &lt;em&gt;serotina&lt;/em&gt; er en flerårig urt (staude) som formerer seg med frø og har klonal vekst med krypende jordstengler. Fruktene har sveveapparat og spres med vind. Arten kom fra Nord-Amerika til Europa i 1758 og ble mye brukt som prydplante i Mellom-Europa på 1800-tallet. Den har trolig ikke vært mye brukt i Norge. Arten er funnet på skrotemark (avfallsplasser, veikanter, kantsoner) og på elvekanter. Fuktmark ved elver oppgis som viktig naturtype for forvillet kjempegullris i Mellom-Europa.</v>
          </cell>
          <cell r="DD1883" t="str">
            <v>&lt;p&gt;Etter første funn i 1935 i Øf Sarpsborg er kjempegullris blitt registrert på 29 lokaliteter i løpet av 80 år, i lavland/kystområder fra Østfold til Vest-Agder, dessuten noen få steder i Rogaland, Hordaland og Sogn og Fjordane. Den har hatt en økning i frekvens etter 1980, men fremdeles bare i sørøst. Arten blir sjeldnere brukt i norske hager enn kanadagullris. I Hageselskapets sortsliste fra 2005 inngår den muligens i handelsvaren "hagegullris" (herdighet 7).&lt;/p&gt;</v>
          </cell>
          <cell r="DE1883" t="str">
            <v>Arten er innført som hageplante og spredt ut fra hager med utkast og trolig med frø.</v>
          </cell>
          <cell r="DF1883" t="str">
            <v>Invasjonspotensialet er begrenset, med usikkerhet til moderat, som en kombinasjon av begrenset (til moderat) median levetid og begrenset ekspansjonshastighet.</v>
          </cell>
          <cell r="DG1883" t="str">
            <v>Ingen kjent negativ økologisk effekt er knyttet til arten. Arten kan danne tette bestander og trenge ut hjemlige arter, men omfanget av dette i Norge er ubetydelig.</v>
          </cell>
          <cell r="DH1883" t="str">
            <v>&lt;p&gt;Kjempegullris vurderes til låg økologisk risiko, og bare på grunn av invasjonspotensialet. Dette er en vesentlig endring fra forrige vurderingsrunde (i 2012) da arten ble vurdert til høg risiko. Endringen skyldes annen beregningsmåte for invasjonspotensialet, pluss at vi denne gangen ikke anser at mulige økologiske effekter overstiger terskelverdier i kriteriene.&lt;/p&gt;</v>
          </cell>
          <cell r="DI1883">
            <v>1</v>
          </cell>
        </row>
        <row r="1884">
          <cell r="B1884" t="str">
            <v>Ulmus minor</v>
          </cell>
          <cell r="C1884" t="str">
            <v>Mill.</v>
          </cell>
          <cell r="D1884" t="str">
            <v>lundalm</v>
          </cell>
          <cell r="E1884">
            <v>138604</v>
          </cell>
          <cell r="F1884">
            <v>103532</v>
          </cell>
          <cell r="G1884" t="str">
            <v>ExpertGroups/Karplanter/N</v>
          </cell>
          <cell r="H1884" t="str">
            <v>Karplanter</v>
          </cell>
          <cell r="I1884" t="str">
            <v>Karplanter</v>
          </cell>
          <cell r="J1884" t="str">
            <v>AlienSpecie</v>
          </cell>
          <cell r="N1884">
            <v>2</v>
          </cell>
          <cell r="P1884" t="str">
            <v>V</v>
          </cell>
          <cell r="Q1884">
            <v>3</v>
          </cell>
          <cell r="R1884" t="str">
            <v>V</v>
          </cell>
          <cell r="T1884" t="str">
            <v>HI</v>
          </cell>
          <cell r="U1884">
            <v>4</v>
          </cell>
          <cell r="V1884" t="str">
            <v>2AB,3H</v>
          </cell>
          <cell r="W1884" t="str">
            <v>LO</v>
          </cell>
          <cell r="X1884">
            <v>2</v>
          </cell>
          <cell r="Y1884">
            <v>3</v>
          </cell>
          <cell r="Z1884">
            <v>1</v>
          </cell>
          <cell r="AA1884">
            <v>1834</v>
          </cell>
          <cell r="AB1884" t="str">
            <v>terrestrial</v>
          </cell>
          <cell r="AD1884" t="str">
            <v>origin</v>
          </cell>
          <cell r="AE1884" t="str">
            <v>yes</v>
          </cell>
          <cell r="AF1884" t="str">
            <v>unknown</v>
          </cell>
          <cell r="AG1884">
            <v>1861</v>
          </cell>
          <cell r="AH1884" t="str">
            <v>Oslo: "Mellemtøien", "Holmboekrat"</v>
          </cell>
          <cell r="AI1884">
            <v>30</v>
          </cell>
          <cell r="AJ1884" t="str">
            <v>V</v>
          </cell>
          <cell r="AL1884">
            <v>2</v>
          </cell>
          <cell r="AM1884" t="str">
            <v>importDirect</v>
          </cell>
          <cell r="AN1884">
            <v>3</v>
          </cell>
          <cell r="AO1884" t="str">
            <v>spreadNaturalDispersal,introductionEscaped</v>
          </cell>
          <cell r="AP1884" t="str">
            <v>OsA</v>
          </cell>
          <cell r="AQ1884">
            <v>16</v>
          </cell>
          <cell r="AR1884">
            <v>3</v>
          </cell>
          <cell r="AS1884">
            <v>48</v>
          </cell>
          <cell r="AT1884">
            <v>220</v>
          </cell>
          <cell r="AU1884">
            <v>72</v>
          </cell>
          <cell r="AV1884">
            <v>0</v>
          </cell>
          <cell r="AW1884" t="str">
            <v>Ingen kjent effekt</v>
          </cell>
          <cell r="AX1884" t="str">
            <v>Ingen kjent effekt</v>
          </cell>
          <cell r="BC1884" t="str">
            <v>Introgresjonsrisikoen med hjemlig alm (som er det som gir en negativ økologisk effekt), kan også anses som positiv, idet den kan gi bedre resistens mot almesyke.</v>
          </cell>
          <cell r="BD1884" t="str">
            <v>Ingen kjent effekt</v>
          </cell>
          <cell r="BE1884" t="str">
            <v>no</v>
          </cell>
          <cell r="BF1884" t="str">
            <v>no</v>
          </cell>
          <cell r="BG1884" t="str">
            <v>V</v>
          </cell>
          <cell r="BK1884" t="str">
            <v>temperate_nemoral:Europe,Asia|temperate_dry:Asia|subtropic_mediterranean:Europe,Asia,Africa</v>
          </cell>
          <cell r="BM1884" t="str">
            <v>temperate_nemoral:Europe,Asia,Oceania,NorthAndCentralAmerica|temperate_dry:Asia|subtropic_mediterranean:Europe,Asia,Africa,Oceania,NorthAndCentralAmerica</v>
          </cell>
          <cell r="BO1884">
            <v>2</v>
          </cell>
          <cell r="BP1884" t="str">
            <v>X</v>
          </cell>
          <cell r="BR1884" t="str">
            <v>RedListCategoryLevel</v>
          </cell>
          <cell r="BT1884">
            <v>2</v>
          </cell>
          <cell r="BW1884" t="str">
            <v>SpreadYearlyIncreaseCalculatedExpansionSpeed</v>
          </cell>
          <cell r="BX1884">
            <v>98.94</v>
          </cell>
          <cell r="BY1884">
            <v>1</v>
          </cell>
          <cell r="CB1884" t="str">
            <v>T4-C-3,T4-C-4</v>
          </cell>
          <cell r="CC1884">
            <v>1</v>
          </cell>
          <cell r="CH1884">
            <v>1</v>
          </cell>
          <cell r="CM1884">
            <v>1</v>
          </cell>
          <cell r="CQ1884">
            <v>1</v>
          </cell>
          <cell r="CU1884">
            <v>3</v>
          </cell>
          <cell r="CW1884" t="str">
            <v>X</v>
          </cell>
          <cell r="CX1884">
            <v>1</v>
          </cell>
          <cell r="CY1884">
            <v>1</v>
          </cell>
          <cell r="DB1884">
            <v>2</v>
          </cell>
          <cell r="DC1884" t="str">
            <v>Lundalm&lt;em&gt; Ulmus minor &lt;/em&gt;er et middels stort, langlevd tre fra Europa, Middelhavsområdet og Vest-Asia, i Europa spontan nord til Sør-Sverige. Arten har frøreproduksjon.</v>
          </cell>
          <cell r="DD1884" t="str">
            <v>&lt;p&gt;Lundalm er noe for varmekrevende til å bli ekspansiv i Norge, men den reproduserer og har holdt seg over lengre tid på et par steder. Første funnet ble gjort i Oslo: "Holmboekrat/Mellemtøien" i 1861 (kanskje allerede i 1834), og her ble arten samlet fram til 1889. Området er siden nedbygd (Lille Tøyen haveby etc.). I 1906 ble den funnet i Oslo: Bygdøy, og her står den fortsatt med noen individer, nokså opplagt formert med frø. I 1995 ble den funnet i Ak Bærum: Sandvika, Kjørbo, "store kratt langs Sandvikselva og noen busker mot Nesøya", og i 2000 i Ak Frogn: Drøbak, ikke helt etablert. Arten har bare nylig nådd reproduktiv alder som forvillet og vil sannsynligvis ekspandere i tiårene framover.&lt;/p&gt;</v>
          </cell>
          <cell r="DE1884" t="str">
            <v>Arten er innført som prydtre. Fruktene har vinge og spres med vind, potensielt over nokså lange distanser (km).</v>
          </cell>
          <cell r="DF1884" t="str">
            <v>Invasjonspotensialet er begrenset, med usikkerhet opp til moderat. Dette er en kombinasjon av begrenset (til moderat) median levetid og begrenset ekspansjonshastighet. Arten kan etablere seg videre i lågurtskoger i boreonemoral sone, spesielt på den kalkrike berggrunnen i Oslo-området der hovedforekomsten synes å bli.</v>
          </cell>
          <cell r="DG1884" t="str">
            <v>Lundalm vurderes å ha en middels (med usikkerhet til en liten) økologisk effekt, på grunn av hybridiseringsrisiko (med introgresjon) med hjemlig alm &lt;i&gt;Ulmus glabra&lt;/i&gt; i lokal skala. Hybridiseringen er veldokumentert fra utlandet (se Stace et al. 2015) og har bl.a. resultert i hybridarten parkalm &lt;i&gt;U. &lt;/i&gt;x &lt;i&gt;hollandica&lt;/i&gt;. Vi har satt usikkerhet nedover på grunn av usikkerhet rundt det eventuelle omfanget av slik hybridisering i Norge. Hybridisering med og krysning (introgresjon) tilbake mot alm er veldokumentert i Vest-Europa og vil trolig også kunne finne sted hos oss. Om slik introgresjon ville være negativ eller positiv, kan muligens diskuteres. Introgresjonen vil være en genetisk &amp;#39:forurensning&amp;#39: av en stedegen og truet art, men vil samtidig kunne bidra med gener som kan gjøre denne truete arten noe mindre mottakelig for den sykdommen som utgjør den viktigste trusselen mot den. Metodikken i den gjeldende fremmedartsvurderingen gir ikke mulighet for å ta slike hensyn. &lt;br/&gt;Lundalm inntar noe tørrere og litt mer lysåpne skogstyper enn vår hjemlige alm, men forventes ikke å bli noe dominerende og fortrengende innslag i noen naturtype. Arten forvilles og etableres i lågurtskog, foreløpig hovedsakelig på basisk berggrunn, men arten er i utgangspunktet ikke spesielt basifil. Den vil kunne gå inn i lågurtskoger på søndre Østlandet (kanskje også på Sørlandet), men vil trolig bare bli et underordnet innslag sammen med flere andre og vil neppe gjøre noen skade økologisk. Hjemlig alm finnes i de samme naturtypene.&lt;br/&gt;Arten er, på samme måte som vår hjemlige alm &lt;i&gt;Ulmus glabra&lt;/i&gt;, vert for almesyke (&lt;i&gt;Ophiostoma &lt;/i&gt;spp.), men denne sykdommen er mye mer utbredt på vår hjemlige alm enn på de innførte. De innførte almene er derfor ingen viktig vektor for sykdomsoverføring til hjemlig alm.</v>
          </cell>
          <cell r="DH1884" t="str">
            <v>&lt;p&gt;Lundalm vurderes til høg risiko i norsk natur (med usikkerhet til låg) på grunn av kombinasjonen mellom et begrenset (til moderat) invasjonspotensial og en moderat (med usikkerhet til en liten) økologisk effekt knyttet til mulig hybridisering med introgresjon med hjemlig alm. Vi er ambivalente med hensyn på virkningene av den mulige introgresjonen: dette er et av meget få tilfeller som vi kjenner til, der genetisk forurensning (introgresjon) kan ses på som en positiv økologisk effekt. Endringen fra låg risiko ved vurderingen i 2012 skyldes at introgresjon er lagt inn som økologisk effekt denne gangen.&lt;/p&gt;&lt;p&gt; &lt;/p&gt;</v>
          </cell>
          <cell r="DI1884">
            <v>1</v>
          </cell>
        </row>
        <row r="1885">
          <cell r="B1885" t="str">
            <v>Bistorta affinis</v>
          </cell>
          <cell r="C1885" t="str">
            <v>(D.Don) Greene</v>
          </cell>
          <cell r="D1885" t="str">
            <v>dvergslirekne</v>
          </cell>
          <cell r="E1885">
            <v>130940</v>
          </cell>
          <cell r="F1885">
            <v>102900</v>
          </cell>
          <cell r="G1885" t="str">
            <v>ExpertGroups/Karplanter/N</v>
          </cell>
          <cell r="H1885" t="str">
            <v>Karplanter</v>
          </cell>
          <cell r="I1885" t="str">
            <v>Karplanter</v>
          </cell>
          <cell r="J1885" t="str">
            <v>AlienSpecie</v>
          </cell>
          <cell r="N1885">
            <v>2</v>
          </cell>
          <cell r="Q1885">
            <v>1</v>
          </cell>
          <cell r="T1885" t="str">
            <v>LO</v>
          </cell>
          <cell r="U1885">
            <v>2</v>
          </cell>
          <cell r="V1885" t="str">
            <v>2AB,1</v>
          </cell>
          <cell r="AA1885">
            <v>1994</v>
          </cell>
          <cell r="AB1885" t="str">
            <v>terrestrial</v>
          </cell>
          <cell r="AD1885" t="str">
            <v>unknown</v>
          </cell>
          <cell r="AE1885" t="str">
            <v>no</v>
          </cell>
          <cell r="AF1885" t="str">
            <v>unknown</v>
          </cell>
          <cell r="AG1885">
            <v>1994</v>
          </cell>
          <cell r="AH1885" t="str">
            <v>SF Høyanger: Kviane, Alvera misjonssenter</v>
          </cell>
          <cell r="AI1885">
            <v>5</v>
          </cell>
          <cell r="AJ1885" t="str">
            <v>V</v>
          </cell>
          <cell r="AL1885">
            <v>1</v>
          </cell>
          <cell r="AM1885" t="str">
            <v>importDirect</v>
          </cell>
          <cell r="AN1885">
            <v>2</v>
          </cell>
          <cell r="AO1885" t="str">
            <v>introductionEscaped</v>
          </cell>
          <cell r="AP1885" t="str">
            <v>Te,Ro,Ho,Sf</v>
          </cell>
          <cell r="AQ1885">
            <v>16</v>
          </cell>
          <cell r="AR1885">
            <v>4</v>
          </cell>
          <cell r="AS1885">
            <v>64</v>
          </cell>
          <cell r="AT1885">
            <v>31700</v>
          </cell>
          <cell r="AU1885">
            <v>128</v>
          </cell>
          <cell r="AV1885">
            <v>70</v>
          </cell>
          <cell r="AW1885" t="str">
            <v>Ingen kjent effekt</v>
          </cell>
          <cell r="AX1885" t="str">
            <v>Ingen kjent effekt</v>
          </cell>
          <cell r="BC1885" t="str">
            <v>Ingen kjent effekt</v>
          </cell>
          <cell r="BD1885" t="str">
            <v>Ingen kjent effekt</v>
          </cell>
          <cell r="BE1885" t="str">
            <v>no</v>
          </cell>
          <cell r="BF1885" t="str">
            <v>no</v>
          </cell>
          <cell r="BG1885" t="str">
            <v>V</v>
          </cell>
          <cell r="BK1885" t="str">
            <v>temperate_nemoral:Asia|subtropic_unspecified:Asia</v>
          </cell>
          <cell r="BM1885" t="str">
            <v>temperate_nemoral:Europe,Asia|subtropic_unspecified:Asia</v>
          </cell>
          <cell r="BO1885">
            <v>2</v>
          </cell>
          <cell r="BR1885" t="str">
            <v>RedListCategoryLevel</v>
          </cell>
          <cell r="BT1885">
            <v>2</v>
          </cell>
          <cell r="BW1885" t="str">
            <v>SpreadYearlyIncreaseCalculatedExpansionSpeed</v>
          </cell>
          <cell r="BX1885">
            <v>103.41</v>
          </cell>
          <cell r="BY1885">
            <v>1</v>
          </cell>
          <cell r="CB1885" t="str">
            <v>T40,T39,T34</v>
          </cell>
          <cell r="CC1885">
            <v>1</v>
          </cell>
          <cell r="CH1885">
            <v>1</v>
          </cell>
          <cell r="CM1885">
            <v>1</v>
          </cell>
          <cell r="CQ1885">
            <v>1</v>
          </cell>
          <cell r="CU1885">
            <v>1</v>
          </cell>
          <cell r="CX1885">
            <v>0</v>
          </cell>
          <cell r="CY1885">
            <v>1</v>
          </cell>
          <cell r="DB1885">
            <v>0</v>
          </cell>
          <cell r="DC1885" t="str">
            <v>&lt;p&gt;Dvergslirekne &lt;em&gt;Bistorta affinis&lt;/em&gt; kommer fra Himalaya og er en flerårig urt med frøformering. Den dyrkes nå relativt ofte, som sommerplante.&lt;/p&gt;</v>
          </cell>
          <cell r="DD1885" t="str">
            <v>&lt;p&gt;Dvergslirekne er funnet fra 1990-tallet på fem lokaliteter: SF Høyanger: Kviane, Alvera misjonssenter, "litt forvilla ut i sekundær kystlynghei" 1994, Ro Karmøy: Åkra, Ådland skole, "på skyggefullt område under trær, svakt forvillet" 1996, Ho Stord: "vest for Hysstad naturreservat, på skrotemark" 2005, Ro Stavanger: "Eiganes kirkegård, forvillet fra grav langs hele steinmuren", og Te Siljan: Vierød, "veiskrent, minst 200 individer forvillet og naturalisert etter veiskrent".&lt;/p&gt;</v>
          </cell>
          <cell r="DE1885" t="str">
            <v>Innført som hageplante og spredt ut fra hager med frø og trolig med utkast.</v>
          </cell>
          <cell r="DF1885" t="str">
            <v>Invasjonspotensialet er begrenset, med begrenset median levetid og begrenset ekspansjonshastighet.</v>
          </cell>
          <cell r="DG1885" t="str">
            <v>Ingen kjent negativ effekt er knyttet til arten.</v>
          </cell>
          <cell r="DH1885" t="str">
            <v>Dvergslirekne vurderes til låg økologisk risiko, og bare på grunn av invasjonspotensialet.</v>
          </cell>
          <cell r="DI1885">
            <v>0</v>
          </cell>
        </row>
        <row r="1886">
          <cell r="B1886" t="str">
            <v>Echinops bannaticus</v>
          </cell>
          <cell r="C1886" t="str">
            <v>Rochel ex Schrad.</v>
          </cell>
          <cell r="D1886" t="str">
            <v>blå kuletistel</v>
          </cell>
          <cell r="E1886">
            <v>132584</v>
          </cell>
          <cell r="F1886">
            <v>100556</v>
          </cell>
          <cell r="G1886" t="str">
            <v>ExpertGroups/Karplanter/N</v>
          </cell>
          <cell r="H1886" t="str">
            <v>Karplanter</v>
          </cell>
          <cell r="I1886" t="str">
            <v>Karplanter</v>
          </cell>
          <cell r="J1886" t="str">
            <v>AlienSpecie</v>
          </cell>
          <cell r="N1886">
            <v>2</v>
          </cell>
          <cell r="O1886" t="str">
            <v>V</v>
          </cell>
          <cell r="Q1886">
            <v>1</v>
          </cell>
          <cell r="T1886" t="str">
            <v>LO</v>
          </cell>
          <cell r="U1886">
            <v>2</v>
          </cell>
          <cell r="V1886" t="str">
            <v>2AB,1</v>
          </cell>
          <cell r="W1886" t="str">
            <v>NK</v>
          </cell>
          <cell r="X1886">
            <v>2</v>
          </cell>
          <cell r="Y1886">
            <v>3</v>
          </cell>
          <cell r="Z1886">
            <v>1</v>
          </cell>
          <cell r="AA1886">
            <v>1939</v>
          </cell>
          <cell r="AB1886" t="str">
            <v>terrestrial</v>
          </cell>
          <cell r="AD1886" t="str">
            <v>unknown</v>
          </cell>
          <cell r="AE1886" t="str">
            <v>yes</v>
          </cell>
          <cell r="AF1886" t="str">
            <v>unknown</v>
          </cell>
          <cell r="AG1886">
            <v>1994</v>
          </cell>
          <cell r="AH1886" t="str">
            <v>Ak Ullensaker: Jessheim, veikant</v>
          </cell>
          <cell r="AI1886">
            <v>10</v>
          </cell>
          <cell r="AJ1886" t="str">
            <v>V</v>
          </cell>
          <cell r="AL1886">
            <v>1</v>
          </cell>
          <cell r="AM1886" t="str">
            <v>importDirect</v>
          </cell>
          <cell r="AN1886">
            <v>2</v>
          </cell>
          <cell r="AO1886" t="str">
            <v>introductionEscaped</v>
          </cell>
          <cell r="AP1886" t="str">
            <v>OsA,Ro</v>
          </cell>
          <cell r="AQ1886">
            <v>20</v>
          </cell>
          <cell r="AR1886">
            <v>3</v>
          </cell>
          <cell r="AS1886">
            <v>60</v>
          </cell>
          <cell r="AT1886">
            <v>3200</v>
          </cell>
          <cell r="AU1886">
            <v>90</v>
          </cell>
          <cell r="AV1886">
            <v>100</v>
          </cell>
          <cell r="AW1886" t="str">
            <v>Ingen kjent effekt</v>
          </cell>
          <cell r="AX1886" t="str">
            <v>Ingen kjent effekt</v>
          </cell>
          <cell r="BC1886" t="str">
            <v>Ingen kjent effekt</v>
          </cell>
          <cell r="BD1886" t="str">
            <v>Ingen kjent effekt</v>
          </cell>
          <cell r="BE1886" t="str">
            <v>no</v>
          </cell>
          <cell r="BF1886" t="str">
            <v>no</v>
          </cell>
          <cell r="BG1886" t="str">
            <v>V</v>
          </cell>
          <cell r="BK1886" t="str">
            <v>temperate_nemoral:Europe|temperate_dry:Europe</v>
          </cell>
          <cell r="BM1886" t="str">
            <v>temperate_nemoral:Europe|temperate_dry:Europe</v>
          </cell>
          <cell r="BO1886">
            <v>2</v>
          </cell>
          <cell r="BR1886" t="str">
            <v>RedListCategoryLevel</v>
          </cell>
          <cell r="BT1886">
            <v>2</v>
          </cell>
          <cell r="BV1886" t="str">
            <v>X</v>
          </cell>
          <cell r="BW1886" t="str">
            <v>SpreadYearlyIncreaseCalculatedExpansionSpeed</v>
          </cell>
          <cell r="BX1886">
            <v>58.64</v>
          </cell>
          <cell r="BY1886">
            <v>1</v>
          </cell>
          <cell r="CB1886" t="str">
            <v>T40,T35</v>
          </cell>
          <cell r="CC1886">
            <v>1</v>
          </cell>
          <cell r="CH1886">
            <v>1</v>
          </cell>
          <cell r="CM1886">
            <v>1</v>
          </cell>
          <cell r="CQ1886">
            <v>1</v>
          </cell>
          <cell r="CU1886">
            <v>1</v>
          </cell>
          <cell r="CX1886">
            <v>0</v>
          </cell>
          <cell r="CY1886">
            <v>1</v>
          </cell>
          <cell r="DB1886">
            <v>0</v>
          </cell>
          <cell r="DC1886" t="str">
            <v>Blå kuletistel &lt;i&gt;Echinops bannaticus &lt;/i&gt;er en langlevd flerårig urt fra Sørøst-Europa, med klondannelse med krypende jordstengler. Den reproduserer med frø, men effektiv seksuell formering er ennå ikke dokumentert for noen forekomst i norsk natur. Fruktene spres med dyr. Arten er innkommet som hagestaude og er kanskje i noe økende bruk. Den er foreløpig bare funnet på ulike typer sterkt endret fastmark (i NiN-systemet), men kan nok invadere forlatte enger og beiter om den får anledning til det.</v>
          </cell>
          <cell r="DD1886" t="str">
            <v>&lt;p&gt;Blå kuletistel er muligens under etablering i Norge. Den er funnet seks steder, men bare med observert etablering på ett av disse, i Ak Ullensaker: Jessheim fra 1994. På Grefsen (1939) og Storo (1958) i Oslo kan den være utgått mens situasjonen på de tre andre er ukjent: Ak Asker: Bondi (2005) og Vardåsen (2007) og Ro Time: Bryne (2004). Arten vil trolig ekspandere langsomt. Den er ikke ofte dyrket og har ikke rask spredning med frukt, men kan danne tette, store og meget stabile bestander ved klonal vekst.&lt;/p&gt;</v>
          </cell>
          <cell r="DE1886" t="str">
            <v>Arten er innført som hageplante og trolig spredt ut fra hager med utkast: det er uvisst om den reproduserer med frø i Norge. Det er trolig at hver forekomst er &amp;#233:n klon og at arten trenger krysspollinering for frøsetting. I så fall er det mengden og tettheten av forekomster som vil avgjøre om den begynner å reprodusere med frø i Norge, ikke f.eks. klimaet.</v>
          </cell>
          <cell r="DF1886" t="str">
            <v>Invasjonspotensialet er begrenset, med usikkerhet til lite, som en kombinasjon av begrenset median levetid og begrenset (til låg) ekspansjonshastighet. Arten er nokså sjelden dyrket, med svært få etablerte forekomster i norsk natur.</v>
          </cell>
          <cell r="DG1886" t="str">
            <v>Ingen kjent negativ økologisk effekt er knyttet til arten, foreløpig.</v>
          </cell>
          <cell r="DH1886" t="str">
            <v>&lt;p&gt;Blå kuletistel vurderes til låg økologisk risiko, med usikkerhet til ingen risiko, og bare på grunn av invasjonspotensialet. Vi forventer ikke noen sterk spredning eller stor økologisk effekt med det første.&lt;br/&gt;&lt;/p&gt;</v>
          </cell>
          <cell r="DI1886">
            <v>0</v>
          </cell>
        </row>
        <row r="1887">
          <cell r="B1887" t="str">
            <v>Hemerocallis lilioasphodelus</v>
          </cell>
          <cell r="C1887" t="str">
            <v>L.</v>
          </cell>
          <cell r="D1887" t="str">
            <v>gul daglilje</v>
          </cell>
          <cell r="E1887">
            <v>133637</v>
          </cell>
          <cell r="F1887">
            <v>99439</v>
          </cell>
          <cell r="G1887" t="str">
            <v>ExpertGroups/Karplanter/N</v>
          </cell>
          <cell r="H1887" t="str">
            <v>Karplanter</v>
          </cell>
          <cell r="I1887" t="str">
            <v>Karplanter</v>
          </cell>
          <cell r="J1887" t="str">
            <v>AlienSpecie</v>
          </cell>
          <cell r="N1887">
            <v>3</v>
          </cell>
          <cell r="P1887" t="str">
            <v>V</v>
          </cell>
          <cell r="Q1887">
            <v>1</v>
          </cell>
          <cell r="T1887" t="str">
            <v>LO</v>
          </cell>
          <cell r="U1887">
            <v>2</v>
          </cell>
          <cell r="V1887" t="str">
            <v>3AB,1</v>
          </cell>
          <cell r="W1887" t="str">
            <v>PH</v>
          </cell>
          <cell r="X1887">
            <v>2</v>
          </cell>
          <cell r="Y1887">
            <v>3</v>
          </cell>
          <cell r="Z1887">
            <v>1</v>
          </cell>
          <cell r="AA1887">
            <v>1960</v>
          </cell>
          <cell r="AB1887" t="str">
            <v>terrestrial</v>
          </cell>
          <cell r="AD1887" t="str">
            <v>unknown</v>
          </cell>
          <cell r="AE1887" t="str">
            <v>yes</v>
          </cell>
          <cell r="AF1887" t="str">
            <v>unknown</v>
          </cell>
          <cell r="AG1887">
            <v>1982</v>
          </cell>
          <cell r="AH1887" t="str">
            <v>Bu Drammen: Konnerudgata/Vestfoldbanen</v>
          </cell>
          <cell r="AI1887">
            <v>10</v>
          </cell>
          <cell r="AJ1887" t="str">
            <v>V</v>
          </cell>
          <cell r="AL1887">
            <v>1</v>
          </cell>
          <cell r="AM1887" t="str">
            <v>importDirect</v>
          </cell>
          <cell r="AN1887">
            <v>3</v>
          </cell>
          <cell r="AO1887" t="str">
            <v>introductionEscaped,spreadTransportpollution</v>
          </cell>
          <cell r="AP1887" t="str">
            <v>Øs,OsA,He,Op,Bu,Ve,Te,Aa,Va,Ro,Sf,Mr,St,No</v>
          </cell>
          <cell r="AQ1887">
            <v>184</v>
          </cell>
          <cell r="AR1887">
            <v>5</v>
          </cell>
          <cell r="AS1887">
            <v>920</v>
          </cell>
          <cell r="AT1887">
            <v>211000</v>
          </cell>
          <cell r="AU1887">
            <v>2700</v>
          </cell>
          <cell r="AV1887">
            <v>60</v>
          </cell>
          <cell r="AW1887" t="str">
            <v>Ingen kjent effekt</v>
          </cell>
          <cell r="AX1887" t="str">
            <v>Ingen kjent effekt</v>
          </cell>
          <cell r="BC1887" t="str">
            <v>Ingen kjent effekt</v>
          </cell>
          <cell r="BD1887" t="str">
            <v>Ingen kjent effekt</v>
          </cell>
          <cell r="BE1887" t="str">
            <v>no</v>
          </cell>
          <cell r="BF1887" t="str">
            <v>no</v>
          </cell>
          <cell r="BK1887" t="str">
            <v>temperate_nemoral:Europe</v>
          </cell>
          <cell r="BM1887" t="str">
            <v>temperate_boreal:Europe|temperate_nemoral:Europe,NorthAndCentralAmerica</v>
          </cell>
          <cell r="BO1887">
            <v>3</v>
          </cell>
          <cell r="BR1887" t="str">
            <v>RedListCategoryLevel</v>
          </cell>
          <cell r="BT1887">
            <v>3</v>
          </cell>
          <cell r="BU1887" t="str">
            <v>X</v>
          </cell>
          <cell r="BW1887" t="str">
            <v>SpreadYearlyIncreaseObservations</v>
          </cell>
          <cell r="BX1887">
            <v>479</v>
          </cell>
          <cell r="BY1887">
            <v>1</v>
          </cell>
          <cell r="CB1887" t="str">
            <v>T4,T35,T37,T40,T43,T30</v>
          </cell>
          <cell r="CC1887">
            <v>1</v>
          </cell>
          <cell r="CH1887">
            <v>1</v>
          </cell>
          <cell r="CM1887">
            <v>1</v>
          </cell>
          <cell r="CQ1887">
            <v>1</v>
          </cell>
          <cell r="CU1887">
            <v>1</v>
          </cell>
          <cell r="CX1887">
            <v>0</v>
          </cell>
          <cell r="CY1887">
            <v>1</v>
          </cell>
          <cell r="DB1887">
            <v>0</v>
          </cell>
          <cell r="DC1887" t="str">
            <v>Gul daglilje &lt;em&gt;Hemerocallis lilioasphodelus &lt;/em&gt;stammer ifølge enkelte kilder (f.eks. Webb 1980) fra Sørøst-Alpene i Italia og Slovenia, som eneste europeiske art av ei ellers østasiatisk slekt. Andre kilder oppgir den fra "Sør-Europa og Kina", dvs. som sterkt disjunkt. Arten er en langlevd flerårig urt som kan danne store, kompakte kolonier med 40-50 cm høge stengler. Den har potensielt frøreproduksjon, men vi har ennå til gode å se en frøplante i norsk natur. Den etablerer kloner og kanskje av og til reproduserende bestander i veikanter, skogkanter og i ulike typer skog av nokså næringsrik type, ofte flommarkskog. Den finnes også på skrotemark ellers, men slike forekomster blir gjerne mindre langvarige enn skogforekomstene.</v>
          </cell>
          <cell r="DD1887" t="str">
            <v>&lt;p&gt;Gul daglilje er en gammel hagestaude. Den ble først funnet forvillet i 1960 i Te Bø: "Bøbyen. På vegskråning. Avfallsdunge?", og dette er mønsteret for alle senere funn. Arten dukker bare opp på steder der hageavfall er kastet ut. Den har trolig liten eller ingen egenformering i Norge (Webb 1980 konkluderer med at den er sjølsteril og i hovedsak klonal, også i sitt naturlige utbredelsesområde). Likevel blir den kastet ut så ofte at den får en god del forekomster, og disse øker i omfang ved vegetativ vekst og forsvinner ikke før de blir ødelagt av inngrep. Arten er nå registrert i alle fylker (unntatt Hordaland og Nord-Trøndelag) nord til Nordland (Herøy, og her angitt med ca. 30 blomstrende "eksemplarer").&lt;/p&gt;</v>
          </cell>
          <cell r="DE1887" t="str">
            <v>Arten er innført som hagestaude og praktisk talt alltid spredt ut i naturen ved dumping av hageavfall. Det er (foreløpig) liten eller ingen viderespredning, bortsett fra ved flytting av jordmasser.</v>
          </cell>
          <cell r="DF1887" t="str">
            <v>Invasjonspotensialet er moderat, med usikkerhet til stort, som en kombinasjon av moderat lang median levetid og moderat (til høg) ekspansjonshastighet. Den høge ekspansjonshastigheten skyldes ene og alene økt hyppighet i ulovlig dumping av hageavfall.</v>
          </cell>
          <cell r="DG1887" t="str">
            <v>Ingen kjent negativ økologisk effekt er knyttet til arten.</v>
          </cell>
          <cell r="DH1887" t="str">
            <v>&lt;p&gt;Gul daglilje vurderes til låg økologisk risiko, med usikkerhet til potensielt høg risiko, men utelukkende på grunn av invasjonspotensialet. Arten er stadig oftere å se utafor hager, men sprer seg lite og har ingen kjente skadevirkninger i norsk natur.&lt;/p&gt;</v>
          </cell>
          <cell r="DI1887">
            <v>1</v>
          </cell>
        </row>
        <row r="1888">
          <cell r="B1888" t="str">
            <v>Narcissus ×incomparabilis</v>
          </cell>
          <cell r="C1888" t="str">
            <v>Mill.</v>
          </cell>
          <cell r="D1888" t="str">
            <v>edelnarsiss</v>
          </cell>
          <cell r="E1888">
            <v>145734</v>
          </cell>
          <cell r="F1888">
            <v>172454</v>
          </cell>
          <cell r="G1888" t="str">
            <v>ExpertGroups/Karplanter/N</v>
          </cell>
          <cell r="H1888" t="str">
            <v>Karplanter</v>
          </cell>
          <cell r="I1888" t="str">
            <v>Karplanter</v>
          </cell>
          <cell r="J1888" t="str">
            <v>AlienSpecie</v>
          </cell>
          <cell r="N1888">
            <v>3</v>
          </cell>
          <cell r="Q1888">
            <v>1</v>
          </cell>
          <cell r="T1888" t="str">
            <v>LO</v>
          </cell>
          <cell r="U1888">
            <v>2</v>
          </cell>
          <cell r="V1888" t="str">
            <v>3B,1</v>
          </cell>
          <cell r="AA1888">
            <v>1899</v>
          </cell>
          <cell r="AB1888" t="str">
            <v>terrestrial</v>
          </cell>
          <cell r="AD1888" t="str">
            <v>unknown</v>
          </cell>
          <cell r="AE1888" t="str">
            <v>no</v>
          </cell>
          <cell r="AF1888" t="str">
            <v>unknown</v>
          </cell>
          <cell r="AG1888">
            <v>1899</v>
          </cell>
          <cell r="AH1888" t="str">
            <v>VA Kristiansand: Klappene</v>
          </cell>
          <cell r="AI1888">
            <v>5</v>
          </cell>
          <cell r="AJ1888" t="str">
            <v>V</v>
          </cell>
          <cell r="AL1888">
            <v>1</v>
          </cell>
          <cell r="AM1888" t="str">
            <v>importDirect</v>
          </cell>
          <cell r="AN1888">
            <v>3</v>
          </cell>
          <cell r="AO1888" t="str">
            <v>introductionEscaped</v>
          </cell>
          <cell r="AP1888" t="str">
            <v>OsA,Bu,Aa,Va,Sf,Mr,St</v>
          </cell>
          <cell r="AQ1888">
            <v>76</v>
          </cell>
          <cell r="AR1888">
            <v>5</v>
          </cell>
          <cell r="AS1888">
            <v>380</v>
          </cell>
          <cell r="AT1888">
            <v>145000</v>
          </cell>
          <cell r="AU1888">
            <v>1000</v>
          </cell>
          <cell r="AV1888">
            <v>80</v>
          </cell>
          <cell r="AW1888" t="str">
            <v>Ingen kjent effekt</v>
          </cell>
          <cell r="AX1888" t="str">
            <v>Ingen kjent effekt</v>
          </cell>
          <cell r="BC1888" t="str">
            <v>Ingen kjent effekt</v>
          </cell>
          <cell r="BD1888" t="str">
            <v>Ingen kjent effekt</v>
          </cell>
          <cell r="BE1888" t="str">
            <v>no</v>
          </cell>
          <cell r="BF1888" t="str">
            <v>no</v>
          </cell>
          <cell r="BK1888" t="str">
            <v>temperate_nemoral:Europe</v>
          </cell>
          <cell r="BM1888" t="str">
            <v>temperate_nemoral:Europe,Oceania,NorthAndCentralAmerica|subtropic_mediterranean:Europe</v>
          </cell>
          <cell r="BO1888">
            <v>2</v>
          </cell>
          <cell r="BR1888" t="str">
            <v>RedListCategoryLevel</v>
          </cell>
          <cell r="BT1888">
            <v>3</v>
          </cell>
          <cell r="BW1888" t="str">
            <v>SpreadYearlyIncreaseObservations</v>
          </cell>
          <cell r="BX1888">
            <v>249</v>
          </cell>
          <cell r="BY1888">
            <v>1</v>
          </cell>
          <cell r="CB1888" t="str">
            <v>T37,T40,T43,T4,T32</v>
          </cell>
          <cell r="CC1888">
            <v>1</v>
          </cell>
          <cell r="CH1888">
            <v>1</v>
          </cell>
          <cell r="CM1888">
            <v>1</v>
          </cell>
          <cell r="CQ1888">
            <v>1</v>
          </cell>
          <cell r="CU1888">
            <v>1</v>
          </cell>
          <cell r="CX1888">
            <v>0</v>
          </cell>
          <cell r="CY1888">
            <v>1</v>
          </cell>
          <cell r="DB1888">
            <v>0</v>
          </cell>
          <cell r="DC1888" t="str">
            <v>Edelnarsiss &lt;i&gt;Narcissus &lt;/i&gt;x &lt;i&gt;incomparabilis &lt;/i&gt;er en naturlig hybrid mellom påskelilje &lt;i&gt;N. pseudonarcissus &lt;/i&gt;og pinselilje &lt;i&gt;N. po&amp;#235:ticus&lt;/i&gt; som er angitt å ha oppstått spontant i Frankrike.</v>
          </cell>
          <cell r="DD1888" t="str">
            <v>Hybridarten er først dokumentert fra VA Kristiansand: Klappene i 1899. I hundreåret etterpå er det bare spredte funn fra ST Agdenes 1947, Ho Bergen 1966 og Ro Karmøy 1980 før funnfrekvensen begynner å øke sterkt på fra 1990-tallet. Den er nå dokumentert med spredte funn på søndre Østlandet, Sørlandet, Vestlandet og nord til Sør-Trøndelag.</v>
          </cell>
          <cell r="DE1888" t="str">
            <v>Arten sprer seg fra hager, først og fremst gjennom hageutkast og som gjenstående. Arten er visstnok steril (men er angitt å være "trolig frøspredt" i Bu Lier 2014), så spredning antas derfor å skje gjennom deling av løker.</v>
          </cell>
          <cell r="DF1888" t="str">
            <v>Invasjonspotensialet er moderat på grunn av begrenset median levetid og moderat ekspansjonshastighet. De to beregningsmåtene for ekspansjonshastighet gir samme kategori.</v>
          </cell>
          <cell r="DG1888" t="str">
            <v>Det er ingen kjente negative økologiske effekter knyttet til arten. Som sine foreldre, blomstrer denne tidlig og visner ned og har dermed ingen fortrengningseffekt å snakke om.</v>
          </cell>
          <cell r="DH1888" t="str">
            <v>Edelnarsiss vurderes til lav økologisk risiko, og bare på grunn av invasjonspotensialet.</v>
          </cell>
          <cell r="DI1888">
            <v>0</v>
          </cell>
        </row>
        <row r="1889">
          <cell r="B1889" t="str">
            <v>Papaver dubium dubium</v>
          </cell>
          <cell r="D1889" t="str">
            <v>brakkvalmue</v>
          </cell>
          <cell r="E1889">
            <v>63019</v>
          </cell>
          <cell r="F1889">
            <v>103059</v>
          </cell>
          <cell r="G1889" t="str">
            <v>ExpertGroups/Karplanter/N</v>
          </cell>
          <cell r="H1889" t="str">
            <v>Karplanter</v>
          </cell>
          <cell r="I1889" t="str">
            <v>Karplanter</v>
          </cell>
          <cell r="J1889" t="str">
            <v>AlienSpecie</v>
          </cell>
          <cell r="N1889">
            <v>3</v>
          </cell>
          <cell r="Q1889">
            <v>1</v>
          </cell>
          <cell r="T1889" t="str">
            <v>LO</v>
          </cell>
          <cell r="U1889">
            <v>2</v>
          </cell>
          <cell r="V1889" t="str">
            <v>3B,1</v>
          </cell>
          <cell r="X1889">
            <v>1</v>
          </cell>
          <cell r="Y1889">
            <v>1</v>
          </cell>
          <cell r="Z1889">
            <v>1</v>
          </cell>
          <cell r="AA1889">
            <v>1843</v>
          </cell>
          <cell r="AB1889" t="str">
            <v>terrestrial</v>
          </cell>
          <cell r="AD1889" t="str">
            <v>unknown</v>
          </cell>
          <cell r="AE1889" t="str">
            <v>yes</v>
          </cell>
          <cell r="AF1889" t="str">
            <v>unknown</v>
          </cell>
          <cell r="AG1889">
            <v>1966</v>
          </cell>
          <cell r="AH1889" t="str">
            <v>Øf Fredrikstad: Onsøy</v>
          </cell>
          <cell r="AI1889">
            <v>1</v>
          </cell>
          <cell r="AJ1889" t="str">
            <v>V</v>
          </cell>
          <cell r="AN1889">
            <v>4</v>
          </cell>
          <cell r="AO1889" t="str">
            <v>spreadNaturalDispersal,introductionStowaway,introductionTransportpollution</v>
          </cell>
          <cell r="AP1889" t="str">
            <v>Øs,OsA,Ve,Va</v>
          </cell>
          <cell r="AQ1889">
            <v>52</v>
          </cell>
          <cell r="AR1889">
            <v>4</v>
          </cell>
          <cell r="AS1889">
            <v>208</v>
          </cell>
          <cell r="AT1889">
            <v>11000</v>
          </cell>
          <cell r="AU1889">
            <v>624</v>
          </cell>
          <cell r="AV1889">
            <v>95</v>
          </cell>
          <cell r="AW1889" t="str">
            <v>Ingen kjent effekt</v>
          </cell>
          <cell r="AX1889" t="str">
            <v>Ingen kjent effekt</v>
          </cell>
          <cell r="BC1889" t="str">
            <v>Ingen kjent effekt</v>
          </cell>
          <cell r="BD1889" t="str">
            <v>Ingen kjent effekt</v>
          </cell>
          <cell r="BE1889" t="str">
            <v>no</v>
          </cell>
          <cell r="BF1889" t="str">
            <v>no</v>
          </cell>
          <cell r="BG1889" t="str">
            <v>V</v>
          </cell>
          <cell r="BK1889" t="str">
            <v>temperate_nemoral:Europe,Asia|subtropic_mediterranean:Europe,Asia,Africa|unknown:Asia</v>
          </cell>
          <cell r="BM1889" t="str">
            <v>temperate_nemoral:Europe,Asia,Oceania,NorthAndCentralAmerica|subtropic_mediterranean:Europe,Asia,Africa,Oceania</v>
          </cell>
          <cell r="BO1889">
            <v>2</v>
          </cell>
          <cell r="BR1889" t="str">
            <v>RedListCategoryLevel</v>
          </cell>
          <cell r="BT1889">
            <v>3</v>
          </cell>
          <cell r="BW1889" t="str">
            <v>SpreadYearlyIncreaseObservations</v>
          </cell>
          <cell r="BX1889">
            <v>231</v>
          </cell>
          <cell r="BY1889">
            <v>1</v>
          </cell>
          <cell r="CB1889" t="str">
            <v>T35,T32,T37-C-3,T40,T44-C-1,T43-C-1,T42-C-1,T29</v>
          </cell>
          <cell r="CC1889">
            <v>1</v>
          </cell>
          <cell r="CH1889">
            <v>1</v>
          </cell>
          <cell r="CM1889">
            <v>1</v>
          </cell>
          <cell r="CQ1889">
            <v>1</v>
          </cell>
          <cell r="CU1889">
            <v>1</v>
          </cell>
          <cell r="CX1889">
            <v>0</v>
          </cell>
          <cell r="CY1889">
            <v>1</v>
          </cell>
          <cell r="DB1889">
            <v>0</v>
          </cell>
          <cell r="DC1889" t="str">
            <v>Brakkvalmue &lt;em&gt;Papaver dubium &lt;/em&gt;subsp. &lt;em&gt;dubium &lt;/em&gt;er ettårig med frøreproduksjon. Arten kommer fra Middelhavsområdet. Hyppige funn på og nær enkelte lokaliteter tyder på at arten frøreproduserer i Norge, men samtidig er mange av disse lokalitetene gamle ballastplasser der opproting av jord kan mobilisere en gammel, overlevende frøbank.</v>
          </cell>
          <cell r="DD1889" t="str">
            <v>&lt;p&gt;Brakkvalmue har en nokså komplisert innførsels- og utviklingshistorie. De to første funnene, i Te Kviteseid i 1843, kan skyldes innførsel med såfrø eller såkorn. Fra 1860 og fram til 1910 er nesten alle funn knyttet til plasser med dumping av ballastjord i kystbyene. Ballastplassfunnene fortsetter også etterpå, helt fram til nåtid enkelte steder (f.eks. i VA Mandal), enten med vitalisering av gammel frøbank eller som stabil, men vekslende forekomst. Fra 1924 til 1970 er det noen få møllefunn som indikerer innførsel med korn (Vf Larvik, Te Skien: VA Kristiansand), men funnfrekvensen for arten er på et lavmål mellom 1920 og 1970. Etter 1970 kommer et økende antall funn knyttet til trolig innførsel med grasfrø og med gartnerivarer, fram til i dag.&lt;/p&gt;&lt;p&gt; &lt;/p&gt;&lt;p&gt;I dag har brakkvalmue trolig stabile forekomster med årviss eller i hvert fall regelmessig frøreproduksjon i Øf Fredrikstad og Hvaler, Ak Frogn, Vf Re og Larvik samt VA Kristiansand og Mandal. De relativt ferske funnene knyttet til ballasplasser som ikke har vært i bruk siden begynnelsen av 1900-tallet, er ganske overraskende. Slike funn er gjort i Øf Fredrikstad: Strømtangen 1966 ("Nær sjøen. Anselig antall.") og Struten 1997 ("like V for fyret, relativt rikelig i steinet jord"), Ak Frogn: Nordre og Søndre Kaholmen 2008-2009, Te Bamble: Langesund, Barfod 1967 og 1972, og VA Mandal: mange funn på 1990- og 2000-tallene.&lt;/p&gt;</v>
          </cell>
          <cell r="DE1889" t="str">
            <v>Planten synes å ha kommet inn på 1860-tallet eller litt før, hovedsakelig med ballastjord, men kanskje også noe med såfrø. Storparten av funn før 1920 kan knyttes til ballastplasser. Funnfrekvensen var låg fram til 1960, deretter økende som følge av funn på veikanter og avfallsdeponier, trolig på grunn av ny innførsel med grasfrø og matvarer.</v>
          </cell>
          <cell r="DF1889" t="str">
            <v>Invasjonspotensialet er moderat, en kombinasjon av begrenset median levetid og moderat ekspansjonshastighet.</v>
          </cell>
          <cell r="DG1889" t="str">
            <v>Arten har ingen kjente negative økologiske effekter.</v>
          </cell>
          <cell r="DH1889" t="str">
            <v>Brakkvalmue vurderes til låg økologisk risiko på grunn av et moderat invasjonspotensial.</v>
          </cell>
          <cell r="DI1889">
            <v>0</v>
          </cell>
        </row>
        <row r="1890">
          <cell r="B1890" t="str">
            <v>Pentaglottis sempervirens</v>
          </cell>
          <cell r="C1890" t="str">
            <v>(L.) Tausch ex L.H.Bailey</v>
          </cell>
          <cell r="D1890" t="str">
            <v>hestetunge</v>
          </cell>
          <cell r="E1890">
            <v>135188</v>
          </cell>
          <cell r="F1890">
            <v>101042</v>
          </cell>
          <cell r="G1890" t="str">
            <v>ExpertGroups/Karplanter/N</v>
          </cell>
          <cell r="H1890" t="str">
            <v>Karplanter</v>
          </cell>
          <cell r="I1890" t="str">
            <v>Karplanter</v>
          </cell>
          <cell r="J1890" t="str">
            <v>AlienSpecie</v>
          </cell>
          <cell r="N1890">
            <v>2</v>
          </cell>
          <cell r="O1890" t="str">
            <v>V</v>
          </cell>
          <cell r="Q1890">
            <v>1</v>
          </cell>
          <cell r="T1890" t="str">
            <v>LO</v>
          </cell>
          <cell r="U1890">
            <v>2</v>
          </cell>
          <cell r="V1890" t="str">
            <v>2AB,1</v>
          </cell>
          <cell r="W1890" t="str">
            <v>NK</v>
          </cell>
          <cell r="X1890">
            <v>1</v>
          </cell>
          <cell r="Y1890">
            <v>1</v>
          </cell>
          <cell r="Z1890">
            <v>1</v>
          </cell>
          <cell r="AA1890">
            <v>1872</v>
          </cell>
          <cell r="AB1890" t="str">
            <v>terrestrial</v>
          </cell>
          <cell r="AD1890" t="str">
            <v>unknown</v>
          </cell>
          <cell r="AE1890" t="str">
            <v>yes</v>
          </cell>
          <cell r="AF1890" t="str">
            <v>unknown</v>
          </cell>
          <cell r="AG1890">
            <v>1924</v>
          </cell>
          <cell r="AH1890" t="str">
            <v>Ro Sola: Tananger</v>
          </cell>
          <cell r="AI1890">
            <v>10</v>
          </cell>
          <cell r="AJ1890" t="str">
            <v>V</v>
          </cell>
          <cell r="AL1890">
            <v>1</v>
          </cell>
          <cell r="AM1890" t="str">
            <v>importDirect</v>
          </cell>
          <cell r="AN1890">
            <v>3</v>
          </cell>
          <cell r="AO1890" t="str">
            <v>introductionEscaped,introductionStowaway</v>
          </cell>
          <cell r="AP1890" t="str">
            <v>Øs,OsA,Va,Ro,Ho</v>
          </cell>
          <cell r="AQ1890">
            <v>28</v>
          </cell>
          <cell r="AR1890">
            <v>4</v>
          </cell>
          <cell r="AS1890">
            <v>112</v>
          </cell>
          <cell r="AT1890">
            <v>50000</v>
          </cell>
          <cell r="AU1890">
            <v>168</v>
          </cell>
          <cell r="AV1890">
            <v>100</v>
          </cell>
          <cell r="AW1890" t="str">
            <v>Ingen kjent effekt</v>
          </cell>
          <cell r="AX1890" t="str">
            <v>Ingen kjent effekt</v>
          </cell>
          <cell r="BC1890" t="str">
            <v>Ingen kjent effekt</v>
          </cell>
          <cell r="BD1890" t="str">
            <v>Ingen kjent effekt</v>
          </cell>
          <cell r="BE1890" t="str">
            <v>no</v>
          </cell>
          <cell r="BF1890" t="str">
            <v>no</v>
          </cell>
          <cell r="BG1890" t="str">
            <v>V</v>
          </cell>
          <cell r="BK1890" t="str">
            <v>temperate_nemoral:Europe|subtropic_mediterranean:Europe</v>
          </cell>
          <cell r="BM1890" t="str">
            <v>temperate_nemoral:Europe|subtropic_mediterranean:Europe,NorthAndCentralAmerica</v>
          </cell>
          <cell r="BO1890">
            <v>2</v>
          </cell>
          <cell r="BR1890" t="str">
            <v>RedListCategoryLevel</v>
          </cell>
          <cell r="BT1890">
            <v>2</v>
          </cell>
          <cell r="BV1890" t="str">
            <v>X</v>
          </cell>
          <cell r="BW1890" t="str">
            <v>SpreadYearlyIncreaseObservations</v>
          </cell>
          <cell r="BX1890">
            <v>51</v>
          </cell>
          <cell r="BY1890">
            <v>1</v>
          </cell>
          <cell r="CB1890" t="str">
            <v>T39-C-4,T35,T40</v>
          </cell>
          <cell r="CC1890">
            <v>1</v>
          </cell>
          <cell r="CH1890">
            <v>1</v>
          </cell>
          <cell r="CM1890">
            <v>1</v>
          </cell>
          <cell r="CQ1890">
            <v>1</v>
          </cell>
          <cell r="CU1890">
            <v>1</v>
          </cell>
          <cell r="CX1890">
            <v>0</v>
          </cell>
          <cell r="CY1890">
            <v>1</v>
          </cell>
          <cell r="DB1890">
            <v>0</v>
          </cell>
          <cell r="DC1890" t="str">
            <v>&lt;p&gt;Hestetunge&lt;em&gt; Pentaglottis sempervirens &lt;/em&gt;stammer fra Sørvest-Europa. Den er en langlevd flerårig urt, trolig innført som hagestaude. Arten synes imidlertid å være for varmekrevende til effektiv frøreproduksjon og bestandsdannelse i Norge, men greier seg godt vegetativt og blomstrer rikelig.&lt;/p&gt;</v>
          </cell>
          <cell r="DD1890" t="str">
            <v>&lt;p&gt; Arten er funnet svært spredte steder og med lange mellomrom. Et første funn i MR Kristiansund 1872 kan ha sammenheng med ballastjord. Neste funn, i 1924 i Ro Sola: Tananger, ble en stabil forekomst fram til 1934, mens et annet tidlig funn i Ho Bergen: Lille Solheim i 1921 ikke fikk kjente følger. Deretter er det et gap på over 40 år til funn i VA Farsund 1975 (der arten sto fortsatt i 2017) og med spredte funn etterpå langs kysten fra Øf Fredrikstad til Ho Bergen. &lt;/p&gt;</v>
          </cell>
          <cell r="DE1890" t="str">
            <v>Arten dyrkes i hager, og synes å spre seg derfra via hageutkast, kanskje også utvoksning.</v>
          </cell>
          <cell r="DF1890" t="str">
            <v>Invasjonspotensialet er begrenset, med usikkerhet til lite. Dette skyldes en kombinasjon av begrenset median levetid og begrenset (til låg) ekspansjonshastighet.</v>
          </cell>
          <cell r="DG1890" t="str">
            <v>Hestetunge har ingen kjent negativ økologisk effekt.</v>
          </cell>
          <cell r="DH1890" t="str">
            <v>&lt;p&gt; Hestetunge medfører låg (til ingen) økologisk risiko. &lt;/p&gt;</v>
          </cell>
          <cell r="DI1890">
            <v>0</v>
          </cell>
        </row>
        <row r="1891">
          <cell r="B1891" t="str">
            <v>Picea omorika</v>
          </cell>
          <cell r="C1891" t="str">
            <v>(Pancic) Purk.</v>
          </cell>
          <cell r="D1891" t="str">
            <v>serbergran</v>
          </cell>
          <cell r="E1891">
            <v>85644</v>
          </cell>
          <cell r="F1891">
            <v>128765</v>
          </cell>
          <cell r="G1891" t="str">
            <v>ExpertGroups/Karplanter/N</v>
          </cell>
          <cell r="H1891" t="str">
            <v>Karplanter</v>
          </cell>
          <cell r="I1891" t="str">
            <v>Karplanter</v>
          </cell>
          <cell r="J1891" t="str">
            <v>AlienSpecie</v>
          </cell>
          <cell r="N1891">
            <v>2</v>
          </cell>
          <cell r="O1891" t="str">
            <v>V</v>
          </cell>
          <cell r="P1891" t="str">
            <v>V</v>
          </cell>
          <cell r="Q1891">
            <v>1</v>
          </cell>
          <cell r="T1891" t="str">
            <v>LO</v>
          </cell>
          <cell r="U1891">
            <v>2</v>
          </cell>
          <cell r="V1891" t="str">
            <v>2AB,1</v>
          </cell>
          <cell r="W1891" t="str">
            <v>NK</v>
          </cell>
          <cell r="X1891">
            <v>1</v>
          </cell>
          <cell r="Y1891">
            <v>1</v>
          </cell>
          <cell r="Z1891">
            <v>1</v>
          </cell>
          <cell r="AA1891">
            <v>1968</v>
          </cell>
          <cell r="AB1891" t="str">
            <v>terrestrial</v>
          </cell>
          <cell r="AD1891" t="str">
            <v>unknown</v>
          </cell>
          <cell r="AE1891" t="str">
            <v>yes</v>
          </cell>
          <cell r="AF1891" t="str">
            <v>unknown</v>
          </cell>
          <cell r="AI1891">
            <v>40</v>
          </cell>
          <cell r="AJ1891" t="str">
            <v>V</v>
          </cell>
          <cell r="AL1891">
            <v>1</v>
          </cell>
          <cell r="AM1891" t="str">
            <v>importDirect</v>
          </cell>
          <cell r="AN1891">
            <v>1</v>
          </cell>
          <cell r="AO1891" t="str">
            <v>introductionEscaped</v>
          </cell>
          <cell r="AP1891" t="str">
            <v>He,Te,Va</v>
          </cell>
          <cell r="AQ1891">
            <v>24</v>
          </cell>
          <cell r="AR1891">
            <v>5</v>
          </cell>
          <cell r="AS1891">
            <v>120</v>
          </cell>
          <cell r="AT1891">
            <v>11300</v>
          </cell>
          <cell r="AU1891">
            <v>240</v>
          </cell>
          <cell r="AV1891">
            <v>50</v>
          </cell>
          <cell r="AW1891" t="str">
            <v>Ingen kjent effekt</v>
          </cell>
          <cell r="AX1891" t="str">
            <v>Ingen kjent effekt</v>
          </cell>
          <cell r="BC1891" t="str">
            <v>Ingen kjent effekt</v>
          </cell>
          <cell r="BD1891" t="str">
            <v>Ingen kjent effekt</v>
          </cell>
          <cell r="BE1891" t="str">
            <v>no</v>
          </cell>
          <cell r="BF1891" t="str">
            <v>no</v>
          </cell>
          <cell r="BK1891" t="str">
            <v>temperate_nemoral:Europe</v>
          </cell>
          <cell r="BM1891" t="str">
            <v>temperate_boreal:Europe|temperate_nemoral:Europe</v>
          </cell>
          <cell r="BO1891">
            <v>2</v>
          </cell>
          <cell r="BP1891" t="str">
            <v>X</v>
          </cell>
          <cell r="BR1891" t="str">
            <v>RedListCategoryLevel</v>
          </cell>
          <cell r="BT1891">
            <v>2</v>
          </cell>
          <cell r="BV1891" t="str">
            <v>X</v>
          </cell>
          <cell r="BW1891" t="str">
            <v>SpreadYearlyIncreaseCalculatedExpansionSpeed</v>
          </cell>
          <cell r="BX1891">
            <v>51.7</v>
          </cell>
          <cell r="BY1891">
            <v>1</v>
          </cell>
          <cell r="CB1891" t="str">
            <v>T4,T35,T40</v>
          </cell>
          <cell r="CC1891">
            <v>1</v>
          </cell>
          <cell r="CH1891">
            <v>1</v>
          </cell>
          <cell r="CM1891">
            <v>1</v>
          </cell>
          <cell r="CQ1891">
            <v>1</v>
          </cell>
          <cell r="CU1891">
            <v>1</v>
          </cell>
          <cell r="CX1891">
            <v>0</v>
          </cell>
          <cell r="CY1891">
            <v>1</v>
          </cell>
          <cell r="DB1891">
            <v>0</v>
          </cell>
          <cell r="DC1891" t="str">
            <v>Serbergran &lt;em&gt;Picea omorika &lt;/em&gt;finnes som hjemlig i et svært lite område i Bosnia på Balkan. Arten plantes lite i Norge, mest til pryd. Den har frøreproduksjon og vindspredning av frøene, potensielt over midlere distanser (noen titalls til hundre meter, kanskje mer på is- og snødekte overflater).</v>
          </cell>
          <cell r="DD1891" t="str">
            <v>&lt;p&gt;Arten ble først funnet, trolig forvillet, i He Ringsaker: høyden nord for Ringsaker kirke 2008, "2 trær, ca 10m høye, i tett granskog litt Ø for hogstfelt på toppen av høyden. Det er noe uklart om den er opprinnelig plantet eller frøforvillet, men mest sannsynlig det siste, da en eldre plantning av serbergran finnes like Ø for Ringsaker kirke". I 2015 er den dokumentert fra tre forekomster i VA, og i 2016 er den dokumentert fra ett sted i Te og ett i VA. Det er ingen informasjon om hvorvidt disse er plantet eller frøforvillet. I tillegg kommer ennå ikke digitaliserte funn fra minst to forekomstruter i Bu Drammen og Lier i 2016 og 2017, begge med flere velvokste, frøforvillete planter. Arten er under etablering i norsk natur.&lt;br/&gt; &lt;/p&gt;</v>
          </cell>
          <cell r="DE1891" t="str">
            <v>Serbergran dyrkes litt tid pryd og er spredt til noen få forekomster i Norge, mest sannsynlig med frø.</v>
          </cell>
          <cell r="DF1891" t="str">
            <v>Arten har en begrenset invasjonspotensiale, med usikkerhet både nedover til lite på grunn av begrenset (til låg) ekspansjonshastighet og oppover til moderat på grunn av begrenset (til moderat) median levetid.&lt;br/&gt;</v>
          </cell>
          <cell r="DG1891" t="str">
            <v>Det er ingen kjente negative økologisk effekter knyttet til arten.</v>
          </cell>
          <cell r="DH1891" t="str">
            <v>&lt;p&gt;Serbergran vurderes til låg økologisk risiko, med usikkerhet nedover til ingen kjent risiko, og bare på grunn av invasjonspotensialet.&lt;/p&gt;</v>
          </cell>
          <cell r="DI1891">
            <v>0</v>
          </cell>
        </row>
        <row r="1892">
          <cell r="B1892" t="str">
            <v>Rhus typhina</v>
          </cell>
          <cell r="C1892" t="str">
            <v>L.</v>
          </cell>
          <cell r="D1892" t="str">
            <v>hjortesumak</v>
          </cell>
          <cell r="E1892">
            <v>136833</v>
          </cell>
          <cell r="F1892">
            <v>103550</v>
          </cell>
          <cell r="G1892" t="str">
            <v>ExpertGroups/Karplanter/N</v>
          </cell>
          <cell r="H1892" t="str">
            <v>Karplanter</v>
          </cell>
          <cell r="I1892" t="str">
            <v>Karplanter</v>
          </cell>
          <cell r="J1892" t="str">
            <v>AlienSpecie</v>
          </cell>
          <cell r="N1892">
            <v>3</v>
          </cell>
          <cell r="Q1892">
            <v>1</v>
          </cell>
          <cell r="T1892" t="str">
            <v>LO</v>
          </cell>
          <cell r="U1892">
            <v>2</v>
          </cell>
          <cell r="V1892" t="str">
            <v>3B,1</v>
          </cell>
          <cell r="X1892">
            <v>1</v>
          </cell>
          <cell r="Y1892">
            <v>1</v>
          </cell>
          <cell r="Z1892">
            <v>1</v>
          </cell>
          <cell r="AA1892">
            <v>1940</v>
          </cell>
          <cell r="AB1892" t="str">
            <v>terrestrial</v>
          </cell>
          <cell r="AD1892" t="str">
            <v>unknown</v>
          </cell>
          <cell r="AE1892" t="str">
            <v>yes</v>
          </cell>
          <cell r="AF1892" t="str">
            <v>unknown</v>
          </cell>
          <cell r="AI1892">
            <v>15</v>
          </cell>
          <cell r="AJ1892" t="str">
            <v>V</v>
          </cell>
          <cell r="AL1892">
            <v>1</v>
          </cell>
          <cell r="AM1892" t="str">
            <v>importDirect</v>
          </cell>
          <cell r="AN1892">
            <v>1</v>
          </cell>
          <cell r="AO1892" t="str">
            <v>introductionEscaped</v>
          </cell>
          <cell r="AP1892" t="str">
            <v>Øs,OsA,Bu,Ve,Te,Aa</v>
          </cell>
          <cell r="AQ1892">
            <v>80</v>
          </cell>
          <cell r="AR1892">
            <v>5</v>
          </cell>
          <cell r="AS1892">
            <v>400</v>
          </cell>
          <cell r="AT1892">
            <v>9000</v>
          </cell>
          <cell r="AU1892">
            <v>1200</v>
          </cell>
          <cell r="AV1892">
            <v>80</v>
          </cell>
          <cell r="AW1892" t="str">
            <v>Ingen kjent effekt</v>
          </cell>
          <cell r="AX1892" t="str">
            <v>Ingen kjent effekt</v>
          </cell>
          <cell r="BC1892" t="str">
            <v>Ingen kjent effekt</v>
          </cell>
          <cell r="BD1892" t="str">
            <v>Ingen kjent effekt</v>
          </cell>
          <cell r="BE1892" t="str">
            <v>no</v>
          </cell>
          <cell r="BF1892" t="str">
            <v>no</v>
          </cell>
          <cell r="BG1892" t="str">
            <v>V</v>
          </cell>
          <cell r="BK1892" t="str">
            <v>temperate_nemoral:NorthAndCentralAmerica</v>
          </cell>
          <cell r="BM1892" t="str">
            <v>temperate_nemoral:Europe,Asia,Oceania,NorthAndCentralAmerica|subtropic_mediterranean:Europe</v>
          </cell>
          <cell r="BO1892">
            <v>2</v>
          </cell>
          <cell r="BR1892" t="str">
            <v>RedListCategoryLevel</v>
          </cell>
          <cell r="BT1892">
            <v>3</v>
          </cell>
          <cell r="BU1892" t="str">
            <v>X</v>
          </cell>
          <cell r="BW1892" t="str">
            <v>SpreadYearlyIncreaseObservations</v>
          </cell>
          <cell r="BX1892">
            <v>398</v>
          </cell>
          <cell r="BY1892">
            <v>1</v>
          </cell>
          <cell r="CB1892" t="str">
            <v>T43-C-1,T37-C-3,T37,T40,T4</v>
          </cell>
          <cell r="CC1892">
            <v>1</v>
          </cell>
          <cell r="CH1892">
            <v>1</v>
          </cell>
          <cell r="CM1892">
            <v>1</v>
          </cell>
          <cell r="CQ1892">
            <v>1</v>
          </cell>
          <cell r="CU1892">
            <v>1</v>
          </cell>
          <cell r="CX1892">
            <v>0</v>
          </cell>
          <cell r="CY1892">
            <v>1</v>
          </cell>
          <cell r="DB1892">
            <v>0</v>
          </cell>
          <cell r="DC1892" t="str">
            <v>Hjortesumak&lt;em&gt; Rhus typhina &lt;/em&gt;er en særpreget hagebusk fra østlige Nord-Amerika. Den har frøformering, men er særbu, og den har også meget effektiv klondannelse ved rotskudd.</v>
          </cell>
          <cell r="DD1892" t="str">
            <v>&lt;p&gt;Arten ble første gang funnet som selvspredd i Oslo i Botanisk hage på Tøyen i 1940 og deretter ovenfor Bentsebrua i 1969. Fra 1994 og framover er den funnet på stadig nye steder, oftest knyttet til hageutkast: i Ak Bærum 1994, Asker 2007 og Skedsmo 2013: i Bu Drammen 2011-2015 og Lier 2014: Vf Larvik 2010 og Sande 2006: Øf Moss 2006 og Fredrikstad 2009: Te Skien 2003, 2011 og Kragerø 2012: og AA Arendal 2012 og Tvedestrand 2007.&lt;/p&gt;</v>
          </cell>
          <cell r="DE1892" t="str">
            <v>Arten er i økende bruk i hager, setter en mengde rotskudd, og blir derfor ofte gravd opp og kastet. De forekomstene vi foreløpig har observert i norsk natur, skyldes nok i all hovedsak hageutkast. Arten er særbu, og vi har bare observert hunnplanter i norske hager og som forvillet. Hunnplantene har vakre blomster- og fruktstander som står over vinteren. Dersom det kommer inn hannplanter, kan det være et spørsmål om ganske kort tid før arten begynner å formere seg med frø i Norge.</v>
          </cell>
          <cell r="DF1892" t="str">
            <v>Invasjonspotensialet er moderat: median levetid vurderes til begrenset mens ekspansjonshastighet vurderes til moderat (med usikkerhet til høy). Arten har et stort potensial i låglandet i Sør-Norge, hvis den begynner å frøformere seg.</v>
          </cell>
          <cell r="DG1892" t="str">
            <v>Det er ingen antatte negative økologiske effekter knyttet til arten i Norge, men den angis å kunne fortrenge annen vegetasjon i USA (USDA Plant Fact Sheet), Kina (Wang et al. 2008), Belgia (Invasive Alien Species in Belgium) og oppsummering i Invasive Species Compendium. Vi forventer imidlertid ikke slike effekter hos oss med det første så lenge arten kun er knyttet til hageutkast og foreløpig ikke ser ut til å gjøre særlig ut av seg i naturtyper som ikke er sterkt endret.</v>
          </cell>
          <cell r="DH1892" t="str">
            <v>&lt;p&gt;Hjortesumak vurderes til lav økologisk risiko, på grunn av kombinasjonen mellom et moderat (til høyt) invasjonspotensial og ingen antatte negative økologiske effekter: den har foreløpig bare et par håndfuller kjente hunnindivider (kloner) i Norge. Fortrengningseffekter er imidlertid rapportert fra USA, Kina og Belgia, så dette kan endre seg dersom arten i større grad greier å etablere seg i norsk natur. Denne arten bør følges med. Dette er en nokså stor endring fra forrige vurderingsrunde (2012) hvor den ble vurdert til ingen kjent risiko. Hoveddelen av dagens kjente forekomster var ikke kjent ved forrige vurdering.&lt;br/&gt;&lt;/p&gt;</v>
          </cell>
          <cell r="DI1892">
            <v>4</v>
          </cell>
        </row>
        <row r="1893">
          <cell r="B1893" t="str">
            <v>Sagina micropetala</v>
          </cell>
          <cell r="C1893" t="str">
            <v>Rauschert</v>
          </cell>
          <cell r="D1893" t="str">
            <v>hårsmåarve</v>
          </cell>
          <cell r="E1893">
            <v>137168</v>
          </cell>
          <cell r="F1893">
            <v>101532</v>
          </cell>
          <cell r="G1893" t="str">
            <v>ExpertGroups/Karplanter/N</v>
          </cell>
          <cell r="H1893" t="str">
            <v>Karplanter</v>
          </cell>
          <cell r="I1893" t="str">
            <v>Karplanter</v>
          </cell>
          <cell r="J1893" t="str">
            <v>AlienSpecie</v>
          </cell>
          <cell r="N1893">
            <v>1</v>
          </cell>
          <cell r="Q1893">
            <v>1</v>
          </cell>
          <cell r="T1893" t="str">
            <v>NK</v>
          </cell>
          <cell r="U1893">
            <v>1</v>
          </cell>
          <cell r="V1893" t="str">
            <v>1,1</v>
          </cell>
          <cell r="AA1893">
            <v>1907</v>
          </cell>
          <cell r="AB1893" t="str">
            <v>terrestrial</v>
          </cell>
          <cell r="AD1893" t="str">
            <v>origin</v>
          </cell>
          <cell r="AE1893" t="str">
            <v>no</v>
          </cell>
          <cell r="AF1893" t="str">
            <v>unknown</v>
          </cell>
          <cell r="AG1893">
            <v>2016</v>
          </cell>
          <cell r="AH1893" t="str">
            <v>Vf Larvik: Tvetene (gartneriutsalg)</v>
          </cell>
          <cell r="AI1893">
            <v>1</v>
          </cell>
          <cell r="AJ1893" t="str">
            <v>V</v>
          </cell>
          <cell r="AN1893">
            <v>3</v>
          </cell>
          <cell r="AO1893" t="str">
            <v>introductionTransportpollution,introductionStowaway</v>
          </cell>
          <cell r="AP1893" t="str">
            <v>Øs</v>
          </cell>
          <cell r="AQ1893">
            <v>4</v>
          </cell>
          <cell r="AR1893">
            <v>2</v>
          </cell>
          <cell r="AS1893">
            <v>8</v>
          </cell>
          <cell r="AT1893">
            <v>1</v>
          </cell>
          <cell r="AU1893">
            <v>40</v>
          </cell>
          <cell r="AV1893">
            <v>100</v>
          </cell>
          <cell r="AW1893" t="str">
            <v>Ingen kjent effekt</v>
          </cell>
          <cell r="AX1893" t="str">
            <v>Ingen kjent effekt</v>
          </cell>
          <cell r="BC1893" t="str">
            <v>Ingen kjent effekt</v>
          </cell>
          <cell r="BD1893" t="str">
            <v>Ingen kjent effekt</v>
          </cell>
          <cell r="BE1893" t="str">
            <v>no</v>
          </cell>
          <cell r="BF1893" t="str">
            <v>no</v>
          </cell>
          <cell r="BG1893" t="str">
            <v>V</v>
          </cell>
          <cell r="BK1893" t="str">
            <v>temperate_nemoral:Europe</v>
          </cell>
          <cell r="BM1893" t="str">
            <v>temperate_nemoral:Europe</v>
          </cell>
          <cell r="BO1893">
            <v>1</v>
          </cell>
          <cell r="BR1893" t="str">
            <v>RedListCategoryLevel</v>
          </cell>
          <cell r="BT1893">
            <v>1</v>
          </cell>
          <cell r="BW1893" t="str">
            <v>SpreadYearlyIncreaseCalculatedExpansionSpeed</v>
          </cell>
          <cell r="BX1893">
            <v>0</v>
          </cell>
          <cell r="BY1893">
            <v>1</v>
          </cell>
          <cell r="CB1893" t="str">
            <v>T35</v>
          </cell>
          <cell r="CC1893">
            <v>1</v>
          </cell>
          <cell r="CH1893">
            <v>1</v>
          </cell>
          <cell r="CM1893">
            <v>1</v>
          </cell>
          <cell r="CQ1893">
            <v>1</v>
          </cell>
          <cell r="CU1893">
            <v>1</v>
          </cell>
          <cell r="CX1893">
            <v>0</v>
          </cell>
          <cell r="CY1893">
            <v>1</v>
          </cell>
          <cell r="DB1893">
            <v>0</v>
          </cell>
          <cell r="DC1893" t="str">
            <v>Hårsmåarve &lt;i&gt;Sagina micropetala&lt;/i&gt; er en ettårig, svært småvokst art, men med potensielt stor frøreproduksjon. Den stammer fra Vest- og Mellom-Europa og er i spredning nordover, allerede nokså vanlig i større deler av Danmark (Hartvig 2015). Frøspredningen er passiv, men arten kan spres ved forflytning av jordmasser og kanskje med tråkk og biltrafikk.</v>
          </cell>
          <cell r="DD1893" t="str">
            <v>Hårsmåarve er bare funnet to ganger i Norge, i Øf Fredrikstad: Gressvik 1907 og i Vf Larvik: Tvetene 2016. Det første funnet er på en velkjent ballastplass og knyttes til innførsel med ballastjord: det andre funnet er som gartneriugras og knyttes til innførsel med gartnerivarer. Mange planter ble funnet i Larvik i 2016, noe som tyder på lokal formering i norsk natur.</v>
          </cell>
          <cell r="DE1893" t="str">
            <v>Arten er kommet inn med ballastjord (historisk) og med gartnerivarer (planter, jord). Videre innførsel med transporter og med gartnerivarer kan forventes.</v>
          </cell>
          <cell r="DF1893" t="str">
            <v>Invasjonspotensialet er lågt, som en kombinasjon av kort median levetid og liten ekspansjonshastighet.</v>
          </cell>
          <cell r="DG1893" t="str">
            <v>Ingen kjent negativ økologisk effekt er knyttet til arten.</v>
          </cell>
          <cell r="DH1893" t="str">
            <v>Hårsmåarve vurderes til ingen kjent økologisk risiko. Arten er trolig på vei inn i Norge, kanskje allerede med &amp;#233:n kjent etablert forekomst og med forventet ekspansjon, men uten at vi tror at den vil gjøre noen skade.</v>
          </cell>
          <cell r="DI1893">
            <v>0</v>
          </cell>
        </row>
        <row r="1894">
          <cell r="B1894" t="str">
            <v>Salix viminalis</v>
          </cell>
          <cell r="C1894" t="str">
            <v>L.</v>
          </cell>
          <cell r="D1894" t="str">
            <v>kurvpil</v>
          </cell>
          <cell r="E1894">
            <v>137367</v>
          </cell>
          <cell r="F1894">
            <v>102709</v>
          </cell>
          <cell r="G1894" t="str">
            <v>ExpertGroups/Karplanter/N</v>
          </cell>
          <cell r="H1894" t="str">
            <v>Karplanter</v>
          </cell>
          <cell r="I1894" t="str">
            <v>Karplanter</v>
          </cell>
          <cell r="J1894" t="str">
            <v>AlienSpecie</v>
          </cell>
          <cell r="N1894">
            <v>4</v>
          </cell>
          <cell r="Q1894">
            <v>3</v>
          </cell>
          <cell r="T1894" t="str">
            <v>SE</v>
          </cell>
          <cell r="U1894">
            <v>5</v>
          </cell>
          <cell r="V1894" t="str">
            <v>4A,3DF</v>
          </cell>
          <cell r="X1894">
            <v>3</v>
          </cell>
          <cell r="Y1894">
            <v>4</v>
          </cell>
          <cell r="Z1894">
            <v>1</v>
          </cell>
          <cell r="AA1894">
            <v>1857</v>
          </cell>
          <cell r="AB1894" t="str">
            <v>terrestrial</v>
          </cell>
          <cell r="AD1894" t="str">
            <v>origin,unknown</v>
          </cell>
          <cell r="AE1894" t="str">
            <v>yes</v>
          </cell>
          <cell r="AF1894" t="str">
            <v>unknown</v>
          </cell>
          <cell r="AG1894">
            <v>1893</v>
          </cell>
          <cell r="AH1894" t="str">
            <v>Ak Bærum: Engervann</v>
          </cell>
          <cell r="AI1894">
            <v>15</v>
          </cell>
          <cell r="AJ1894" t="str">
            <v>V</v>
          </cell>
          <cell r="AK1894" t="str">
            <v>V</v>
          </cell>
          <cell r="AL1894">
            <v>3</v>
          </cell>
          <cell r="AM1894" t="str">
            <v>importDirect</v>
          </cell>
          <cell r="AN1894">
            <v>7</v>
          </cell>
          <cell r="AO1894" t="str">
            <v>introductionReleased,introductionEscaped,spreadTransportpollution,spreadNaturalDispersal</v>
          </cell>
          <cell r="AP1894" t="str">
            <v>Øs,OsA,He,Op,Bu,Ve,Te,Aa,Va,Ro,Ho,Sf,Mr,St</v>
          </cell>
          <cell r="AQ1894">
            <v>500</v>
          </cell>
          <cell r="AR1894">
            <v>4</v>
          </cell>
          <cell r="AS1894">
            <v>2000</v>
          </cell>
          <cell r="AT1894">
            <v>177000</v>
          </cell>
          <cell r="AU1894">
            <v>4000</v>
          </cell>
          <cell r="AV1894">
            <v>50</v>
          </cell>
          <cell r="AW1894" t="str">
            <v>Ingen kjent effekt</v>
          </cell>
          <cell r="AX1894" t="str">
            <v>Ingen kjent effekt</v>
          </cell>
          <cell r="BC1894" t="str">
            <v>Ingen kjent effekt</v>
          </cell>
          <cell r="BD1894" t="str">
            <v>Ingen kjent effekt</v>
          </cell>
          <cell r="BE1894" t="str">
            <v>no</v>
          </cell>
          <cell r="BF1894" t="str">
            <v>no</v>
          </cell>
          <cell r="BK1894" t="str">
            <v>temperate_boreal:Asia|temperate_nemoral:Europe,Asia|temperate_dry:Europe,Asia|subtropic_mediterranean:Europe</v>
          </cell>
          <cell r="BM1894" t="str">
            <v>temperate_boreal:Europe,Asia|temperate_nemoral:Europe,Asia,Oceania,NorthAndCentralAmerica|temperate_dry:Europe,Asia|subtropic_mediterranean:Europe,SouthAmerica</v>
          </cell>
          <cell r="BO1894">
            <v>4</v>
          </cell>
          <cell r="BR1894" t="str">
            <v>RedListCategoryLevel</v>
          </cell>
          <cell r="BT1894">
            <v>3</v>
          </cell>
          <cell r="BW1894" t="str">
            <v>SpreadYearlyIncreaseObservations</v>
          </cell>
          <cell r="BX1894">
            <v>186</v>
          </cell>
          <cell r="BY1894">
            <v>1</v>
          </cell>
          <cell r="CB1894" t="str">
            <v>T4,T12-C-2,T18-C-1,T18-C-2,T21-C-4,T30-C-2,T34,T35,T36,T37,T40,V8,V10</v>
          </cell>
          <cell r="CC1894">
            <v>3</v>
          </cell>
          <cell r="CG1894" t="str">
            <v>T18-C-2,T21-C-4,T30-C-2,V8</v>
          </cell>
          <cell r="CH1894">
            <v>1</v>
          </cell>
          <cell r="CL1894" t="str">
            <v>T18-C-2,T21-C-4,T30-C-2,V8</v>
          </cell>
          <cell r="CM1894">
            <v>3</v>
          </cell>
          <cell r="CO1894" t="str">
            <v>X</v>
          </cell>
          <cell r="CP1894" t="str">
            <v>Sørlig etablert sanddynemark</v>
          </cell>
          <cell r="CQ1894">
            <v>1</v>
          </cell>
          <cell r="CT1894" t="str">
            <v>T30-C-2,V8</v>
          </cell>
          <cell r="CU1894">
            <v>2</v>
          </cell>
          <cell r="CX1894">
            <v>1</v>
          </cell>
          <cell r="CY1894">
            <v>1</v>
          </cell>
          <cell r="DB1894">
            <v>0</v>
          </cell>
          <cell r="DC1894" t="str">
            <v>Korgpil &lt;i&gt;Salix viminalis&lt;/i&gt; er en stor busk (2-6 m, sj. et tre til 15 m). Den har frøformering, men formerer seg også med avrevne greiner og kvister som spres med vatn og rotslår. Frøene har hår og er effektivt vindspredte, trolig over lange distanser (km). Arten stammer fra Mellom- og Sør-Europa, Nord-Afrika og Vest- og Sentral-Asia og er innført dels som prydplante, dels til leplantninger og til korgfletting. Den har etablert seg på flommark og strender.</v>
          </cell>
          <cell r="DD1894" t="str">
            <v>&lt;p&gt;Korgpil har vært dyrket lenge i Norge, trolig minst siden 1700-tallet (for korgfletting), men de første trolig forvillete forekomster dukket opp på 1850-tallet i Ho Bergen (1857, 1859). Allerede før 1900 hadde arten fotfeste i Østfold, Akershus med Oslo, Hedmark (Mjøsområdet), Buskerud (Drammensområdet) og Vest-Agder. Siden har den økt jamt og trutt. Det store spranget fra 1980 til 2000 - fra 80 til 163 kjente forekomster - skyldes spesialinteresse for denne og andre &lt;em&gt;Salix &lt;/em&gt;fra 1980-tallet. Arten har trolig nådd sitt potensielle utbredelsesområde (polygon), men med godt rom fortsatt for fortetning.&lt;/p&gt;</v>
          </cell>
          <cell r="DE1894" t="str">
            <v>Arten er innført som hagebusk og til korgproduksjon. Den sprer seg med frø og med kvister som rotslår.</v>
          </cell>
          <cell r="DF1894" t="str">
            <v>Invasjonspotensialet er stort, et resultat av maksimum skår på median levetid og nest høgeste skår på ekspansjonshastighet.</v>
          </cell>
          <cell r="DG1894" t="str">
            <v>Økologisk effekt er middels og knyttet til fortrengning i flommark-typer, stabilisering og endring av vegetasjonsstruktur (livsform-sammensetning) i sanddyner og dynetrau, og ved mulig effekt av introgressiv hybridisering med minst &amp;#233:n hjemlig art: selje &lt;i&gt;Salix caprea&lt;/i&gt; (se Nilsson 1918, Larsson 2000, Elven &amp; Fremstad under forb.). Denne effekten er vurdert som lokal (i henhold til kriteriene) fordi vi ikke anser av den påvirker noen merkbar del av den norske bestanden av selje.</v>
          </cell>
          <cell r="DH1894" t="str">
            <v>&lt;p&gt;Korgpil vurderes til svært høg økologisk risiko på grunn av kombinasjonen av et høyt invasjonspotensial og en middels økologisk effekt. Dette er en markert endring fra vurderingen i 2012, da den ble vurdert til potensielt høg risiko. Endringen skyldes dels at mange flommark-forekomster er blitt besøkt og vurdert i årene imellom, med funn av store, etablerte forekomster av korgpil som begynner å spille stor rolle i vegetasjonen, dels at vi har funnet dokumentasjon for at hybridiseringen med selje kan være introgressiv (den ble antatt ikke å være det i 2012).&lt;/p&gt;</v>
          </cell>
          <cell r="DI1894">
            <v>3</v>
          </cell>
        </row>
        <row r="1895">
          <cell r="B1895" t="str">
            <v>Salix ×pentandroides</v>
          </cell>
          <cell r="C1895" t="str">
            <v>Rouy</v>
          </cell>
          <cell r="D1895" t="str">
            <v>trippelpil</v>
          </cell>
          <cell r="E1895">
            <v>137229</v>
          </cell>
          <cell r="F1895">
            <v>152313</v>
          </cell>
          <cell r="G1895" t="str">
            <v>ExpertGroups/Karplanter/N</v>
          </cell>
          <cell r="H1895" t="str">
            <v>Karplanter</v>
          </cell>
          <cell r="I1895" t="str">
            <v>Karplanter</v>
          </cell>
          <cell r="J1895" t="str">
            <v>NotApplicable</v>
          </cell>
          <cell r="M1895" t="str">
            <v>establishedBefore1800</v>
          </cell>
          <cell r="AA1895">
            <v>1867</v>
          </cell>
          <cell r="AB1895" t="str">
            <v>terrestrial</v>
          </cell>
          <cell r="AE1895" t="str">
            <v>no</v>
          </cell>
          <cell r="AF1895" t="str">
            <v>unknown</v>
          </cell>
          <cell r="AG1895">
            <v>1867</v>
          </cell>
          <cell r="AH1895" t="str">
            <v>Op Nordre Land: "Krohnviken"</v>
          </cell>
          <cell r="AI1895">
            <v>20</v>
          </cell>
          <cell r="AK1895" t="str">
            <v>V</v>
          </cell>
          <cell r="AW1895" t="str">
            <v>Ingen kjent effekt</v>
          </cell>
          <cell r="AX1895" t="str">
            <v>Ingen kjent effekt</v>
          </cell>
          <cell r="BC1895" t="str">
            <v>Ingen kjent effekt</v>
          </cell>
          <cell r="BD1895" t="str">
            <v>Ingen kjent effekt</v>
          </cell>
          <cell r="BK1895" t="str">
            <v>unknown:Europe</v>
          </cell>
          <cell r="BM1895" t="str">
            <v>temperate_nemoral:Europe</v>
          </cell>
          <cell r="DI1895">
            <v>1</v>
          </cell>
        </row>
        <row r="1896">
          <cell r="B1896" t="str">
            <v>Spiraea ×pseudosalicifolia</v>
          </cell>
          <cell r="C1896" t="str">
            <v>Silverside</v>
          </cell>
          <cell r="E1896">
            <v>138007</v>
          </cell>
          <cell r="F1896">
            <v>128796</v>
          </cell>
          <cell r="G1896" t="str">
            <v>ExpertGroups/Karplanter/N</v>
          </cell>
          <cell r="H1896" t="str">
            <v>Karplanter</v>
          </cell>
          <cell r="I1896" t="str">
            <v>Karplanter</v>
          </cell>
          <cell r="J1896" t="str">
            <v>AlienSpecie</v>
          </cell>
          <cell r="N1896">
            <v>2</v>
          </cell>
          <cell r="Q1896">
            <v>1</v>
          </cell>
          <cell r="T1896" t="str">
            <v>LO</v>
          </cell>
          <cell r="U1896">
            <v>2</v>
          </cell>
          <cell r="V1896" t="str">
            <v>2AB,1</v>
          </cell>
          <cell r="X1896">
            <v>2</v>
          </cell>
          <cell r="Y1896">
            <v>2</v>
          </cell>
          <cell r="Z1896">
            <v>1</v>
          </cell>
          <cell r="AA1896">
            <v>2008</v>
          </cell>
          <cell r="AB1896" t="str">
            <v>terrestrial</v>
          </cell>
          <cell r="AD1896" t="str">
            <v>unknown</v>
          </cell>
          <cell r="AE1896" t="str">
            <v>yes</v>
          </cell>
          <cell r="AF1896" t="str">
            <v>unknown</v>
          </cell>
          <cell r="AG1896">
            <v>2010</v>
          </cell>
          <cell r="AH1896" t="str">
            <v>Oslo: Ljabru</v>
          </cell>
          <cell r="AI1896">
            <v>10</v>
          </cell>
          <cell r="AL1896">
            <v>1</v>
          </cell>
          <cell r="AM1896" t="str">
            <v>importDirect</v>
          </cell>
          <cell r="AN1896">
            <v>3</v>
          </cell>
          <cell r="AO1896" t="str">
            <v>introductionEscaped</v>
          </cell>
          <cell r="AP1896" t="str">
            <v>OsA,Bu</v>
          </cell>
          <cell r="AQ1896">
            <v>16</v>
          </cell>
          <cell r="AR1896">
            <v>4</v>
          </cell>
          <cell r="AS1896">
            <v>64</v>
          </cell>
          <cell r="AT1896">
            <v>200</v>
          </cell>
          <cell r="AU1896">
            <v>128</v>
          </cell>
          <cell r="AV1896">
            <v>70</v>
          </cell>
          <cell r="AW1896" t="str">
            <v>Ingen kjent effekt</v>
          </cell>
          <cell r="AX1896" t="str">
            <v>Ingen kjent effekt</v>
          </cell>
          <cell r="BC1896" t="str">
            <v>Ingen kjent effekt</v>
          </cell>
          <cell r="BD1896" t="str">
            <v>Ingen kjent effekt</v>
          </cell>
          <cell r="BE1896" t="str">
            <v>no</v>
          </cell>
          <cell r="BF1896" t="str">
            <v>no</v>
          </cell>
          <cell r="BK1896" t="str">
            <v>unknown:Europe,Asia,NorthAndCentralAmerica</v>
          </cell>
          <cell r="BM1896" t="str">
            <v>temperate_nemoral:Europe</v>
          </cell>
          <cell r="BO1896">
            <v>2</v>
          </cell>
          <cell r="BR1896" t="str">
            <v>RedListCategoryLevel</v>
          </cell>
          <cell r="BT1896">
            <v>2</v>
          </cell>
          <cell r="BW1896" t="str">
            <v>SpreadYearlyIncreaseCalculatedExpansionSpeed</v>
          </cell>
          <cell r="BX1896">
            <v>143.27000000000001</v>
          </cell>
          <cell r="BY1896">
            <v>1</v>
          </cell>
          <cell r="CB1896" t="str">
            <v>T4,T35,T40</v>
          </cell>
          <cell r="CC1896">
            <v>1</v>
          </cell>
          <cell r="CH1896">
            <v>1</v>
          </cell>
          <cell r="CM1896">
            <v>1</v>
          </cell>
          <cell r="CQ1896">
            <v>1</v>
          </cell>
          <cell r="CU1896">
            <v>1</v>
          </cell>
          <cell r="CX1896">
            <v>0</v>
          </cell>
          <cell r="CY1896">
            <v>1</v>
          </cell>
          <cell r="DB1896">
            <v>0</v>
          </cell>
          <cell r="DC1896" t="str">
            <v>Spirea-hybridarten &lt;em&gt;Spiraea&lt;/em&gt; x &lt;em&gt;pseudosalicifolia &lt;/em&gt;er en hagehybrid mellom douglasspirea &lt;em&gt;S. douglasii&lt;/em&gt; fra vestlige Nord-Amerika og hekkspirea &lt;em&gt;S. salicifolia &lt;/em&gt;fra Øst-Europa og Sibir. Den er en busk, frøsteril, men med sterk klonal vekst med rotskudd.</v>
          </cell>
          <cell r="DD1896" t="str">
            <v>&lt;p&gt;&lt;em&gt;Spiraea &lt;/em&gt;x &lt;em&gt;pseudosalicifolia &lt;/em&gt;kan være oversett eller ny i kultur. Uansett, så er den først observert de aller siste årene, men er allerede under etablering. De fire stedene der den er observert, er i Oslo: Ljabru 2010, Ak Lørenskog: Kjennveien 2008 og Skedsmo: Lillestrøm 2009, og Bu Drammen: Austad 2013.&lt;/p&gt;</v>
          </cell>
          <cell r="DE1896" t="str">
            <v>Arten er innført som hagebusk, og der etablering og klonal vekst med rotskudd er upåklagelig.</v>
          </cell>
          <cell r="DF1896" t="str">
            <v>Invasjonspotensialet er begrenset, som en kombinasjon av begrenset median levetid og begrenset ekspansjonshastighet.</v>
          </cell>
          <cell r="DG1896" t="str">
            <v>De få kjente forekomstene av hybriden er fra skrotemark (avfallsplass, veikant) der den trolig er gjenstående etter hageutkast. Det er lite trolig at arten vil få noen merkbar negativ økologisk effekt med det første.</v>
          </cell>
          <cell r="DH1896" t="str">
            <v>&lt;p&gt;&lt;em&gt;Spiraea&lt;/em&gt; x &lt;em&gt;pseudosalicifolia&lt;/em&gt; vurderes til låg økologisk risiko, og bare på grunn av invasjonspotensialet. &lt;br/&gt;&lt;/p&gt;</v>
          </cell>
          <cell r="DI1896">
            <v>0</v>
          </cell>
        </row>
        <row r="1897">
          <cell r="B1897" t="str">
            <v>Stephanandra incisa</v>
          </cell>
          <cell r="C1897" t="str">
            <v>(Thunb.) Zabel</v>
          </cell>
          <cell r="D1897" t="str">
            <v>kranstopp</v>
          </cell>
          <cell r="E1897">
            <v>63481</v>
          </cell>
          <cell r="F1897">
            <v>103521</v>
          </cell>
          <cell r="G1897" t="str">
            <v>ExpertGroups/Karplanter/N</v>
          </cell>
          <cell r="H1897" t="str">
            <v>Karplanter</v>
          </cell>
          <cell r="I1897" t="str">
            <v>Karplanter</v>
          </cell>
          <cell r="J1897" t="str">
            <v>AlienSpecie</v>
          </cell>
          <cell r="N1897">
            <v>2</v>
          </cell>
          <cell r="Q1897">
            <v>1</v>
          </cell>
          <cell r="T1897" t="str">
            <v>LO</v>
          </cell>
          <cell r="U1897">
            <v>2</v>
          </cell>
          <cell r="V1897" t="str">
            <v>2AB,1</v>
          </cell>
          <cell r="AA1897">
            <v>1992</v>
          </cell>
          <cell r="AB1897" t="str">
            <v>terrestrial</v>
          </cell>
          <cell r="AD1897" t="str">
            <v>unknown</v>
          </cell>
          <cell r="AE1897" t="str">
            <v>no</v>
          </cell>
          <cell r="AF1897" t="str">
            <v>unknown</v>
          </cell>
          <cell r="AG1897">
            <v>2017</v>
          </cell>
          <cell r="AH1897" t="str">
            <v>Bu Øvre Eiker: Hokksund</v>
          </cell>
          <cell r="AI1897">
            <v>10</v>
          </cell>
          <cell r="AJ1897" t="str">
            <v>V</v>
          </cell>
          <cell r="AL1897">
            <v>1</v>
          </cell>
          <cell r="AM1897" t="str">
            <v>importDirect</v>
          </cell>
          <cell r="AN1897">
            <v>3</v>
          </cell>
          <cell r="AO1897" t="str">
            <v>introductionEscaped</v>
          </cell>
          <cell r="AP1897" t="str">
            <v>Bu,Te,Va,Ro</v>
          </cell>
          <cell r="AQ1897">
            <v>44</v>
          </cell>
          <cell r="AR1897">
            <v>3</v>
          </cell>
          <cell r="AS1897">
            <v>132</v>
          </cell>
          <cell r="AT1897">
            <v>30000</v>
          </cell>
          <cell r="AU1897">
            <v>400</v>
          </cell>
          <cell r="AV1897">
            <v>100</v>
          </cell>
          <cell r="AW1897" t="str">
            <v>Ingen kjent effekt</v>
          </cell>
          <cell r="AX1897" t="str">
            <v>Økonomisk viktig for planting i anlegg</v>
          </cell>
          <cell r="BC1897" t="str">
            <v>Ingen kjent effekt</v>
          </cell>
          <cell r="BD1897" t="str">
            <v>Ingen kjent effekt</v>
          </cell>
          <cell r="BE1897" t="str">
            <v>no</v>
          </cell>
          <cell r="BF1897" t="str">
            <v>no</v>
          </cell>
          <cell r="BG1897" t="str">
            <v>V</v>
          </cell>
          <cell r="BK1897" t="str">
            <v>temperate_nemoral:Asia</v>
          </cell>
          <cell r="BM1897" t="str">
            <v>temperate_nemoral:Europe,Asia</v>
          </cell>
          <cell r="BO1897">
            <v>2</v>
          </cell>
          <cell r="BR1897" t="str">
            <v>RedListCategoryLevel</v>
          </cell>
          <cell r="BT1897">
            <v>2</v>
          </cell>
          <cell r="BW1897" t="str">
            <v>SpreadYearlyIncreaseCalculatedExpansionSpeed</v>
          </cell>
          <cell r="BX1897">
            <v>148.97999999999999</v>
          </cell>
          <cell r="BY1897">
            <v>1</v>
          </cell>
          <cell r="CB1897" t="str">
            <v>T35,T40</v>
          </cell>
          <cell r="CC1897">
            <v>1</v>
          </cell>
          <cell r="CH1897">
            <v>1</v>
          </cell>
          <cell r="CM1897">
            <v>1</v>
          </cell>
          <cell r="CQ1897">
            <v>1</v>
          </cell>
          <cell r="CU1897">
            <v>1</v>
          </cell>
          <cell r="CX1897">
            <v>0</v>
          </cell>
          <cell r="CY1897">
            <v>1</v>
          </cell>
          <cell r="DB1897">
            <v>0</v>
          </cell>
          <cell r="DC1897" t="str">
            <v>Kranstopp &lt;i&gt;Stephanandra incisa&lt;/i&gt; er en krypende busk som formerer seg med frø. Den stammer fra Japan og Korea. Den er meget vanlig i hager og anlegg i dag, men er nokså ny i kultur i Norge. Den blir ofte svært storvokst og blir kastet ut fra hager. De fleste norske forekomster skyldes trolig direkte utkast, men hyppigheten i Rogaland i de siste årene kan tyde på at den har begynt å formere seg og frøformering er konstatert i Bu Øvre Eiker i 2017.</v>
          </cell>
          <cell r="DD1897" t="str">
            <v>Det er sterk økning fra det første funnet i norsk natur, i Bu Lier i 1992, fram til forekomster i Buskerud, Vest-Agder og Rogaland, med beste tegn på reproduserende bestand i Rogaland på 2010-tallet og i Buskerud fra 2017 (mange frøplanter observert nær beplantning i Øvre Eiker: Hokksund. R. Elven pers. obs.).</v>
          </cell>
          <cell r="DE1897" t="str">
            <v>Arten er en innført hageplante som er ut i naturen med utkast, kanskje også med litt frøspredning.</v>
          </cell>
          <cell r="DF1897" t="str">
            <v>Invasjonspotensialet er begrenset, som kombinasjon av begrenset median levetid og begrenset ekspansjonshastighet. Sjøl om arten er i økning, dreier det seg om få forekomster og svært liten utstrekning på hver av dem.</v>
          </cell>
          <cell r="DG1897" t="str">
            <v>Ingen kjent negativ økologisk effekt er knyttet til arten.</v>
          </cell>
          <cell r="DH1897" t="str">
            <v>Prydbusken kranstopp vurderes til låg økologisk risiko, og bare på grunn av invasjonspotensialet. Den er relativt ny i norske hager. Det er noen tegn som kan tyde på begynnende etablering i Rogaland og Buskerud, men den er trolig for varmekrevende for mer utstrakt etablering og spredning.</v>
          </cell>
          <cell r="DI1897">
            <v>0</v>
          </cell>
        </row>
        <row r="1898">
          <cell r="B1898" t="str">
            <v>Syringa josikaea</v>
          </cell>
          <cell r="C1898" t="str">
            <v>J.Jacq. ex Rchb. f.</v>
          </cell>
          <cell r="D1898" t="str">
            <v>ungarsk syrin</v>
          </cell>
          <cell r="E1898">
            <v>138210</v>
          </cell>
          <cell r="F1898">
            <v>102415</v>
          </cell>
          <cell r="G1898" t="str">
            <v>ExpertGroups/Karplanter/N</v>
          </cell>
          <cell r="H1898" t="str">
            <v>Karplanter</v>
          </cell>
          <cell r="I1898" t="str">
            <v>Karplanter</v>
          </cell>
          <cell r="J1898" t="str">
            <v>AlienSpecie</v>
          </cell>
          <cell r="N1898">
            <v>4</v>
          </cell>
          <cell r="Q1898">
            <v>1</v>
          </cell>
          <cell r="T1898" t="str">
            <v>PH</v>
          </cell>
          <cell r="U1898">
            <v>3</v>
          </cell>
          <cell r="V1898" t="str">
            <v>4B,1</v>
          </cell>
          <cell r="X1898">
            <v>3</v>
          </cell>
          <cell r="Y1898">
            <v>4</v>
          </cell>
          <cell r="Z1898">
            <v>1</v>
          </cell>
          <cell r="AA1898">
            <v>1878</v>
          </cell>
          <cell r="AB1898" t="str">
            <v>terrestrial</v>
          </cell>
          <cell r="AD1898" t="str">
            <v>unknown</v>
          </cell>
          <cell r="AE1898" t="str">
            <v>yes</v>
          </cell>
          <cell r="AF1898" t="str">
            <v>unknown</v>
          </cell>
          <cell r="AG1898">
            <v>1995</v>
          </cell>
          <cell r="AH1898" t="str">
            <v>AA Tvedestrand: Nes verk</v>
          </cell>
          <cell r="AI1898">
            <v>15</v>
          </cell>
          <cell r="AJ1898" t="str">
            <v>V</v>
          </cell>
          <cell r="AL1898">
            <v>1</v>
          </cell>
          <cell r="AM1898" t="str">
            <v>importDirect</v>
          </cell>
          <cell r="AN1898">
            <v>4</v>
          </cell>
          <cell r="AO1898" t="str">
            <v>introductionEscaped,spreadNaturalDispersal</v>
          </cell>
          <cell r="AP1898" t="str">
            <v>Øs,OsA,He,Op,Bu,Ve,Te,Aa,Va,Mr,St,Nt,No,Tr</v>
          </cell>
          <cell r="AQ1898">
            <v>200</v>
          </cell>
          <cell r="AR1898">
            <v>5</v>
          </cell>
          <cell r="AS1898">
            <v>1000</v>
          </cell>
          <cell r="AT1898">
            <v>280000</v>
          </cell>
          <cell r="AU1898">
            <v>3000</v>
          </cell>
          <cell r="AV1898">
            <v>80</v>
          </cell>
          <cell r="AW1898" t="str">
            <v>Ingen kjent effekt</v>
          </cell>
          <cell r="AX1898" t="str">
            <v>Ingen kjent effekt</v>
          </cell>
          <cell r="BC1898" t="str">
            <v>Ingen kjent effekt</v>
          </cell>
          <cell r="BD1898" t="str">
            <v>Ingen kjent effekt</v>
          </cell>
          <cell r="BE1898" t="str">
            <v>no</v>
          </cell>
          <cell r="BF1898" t="str">
            <v>no</v>
          </cell>
          <cell r="BK1898" t="str">
            <v>temperate_nemoral:Europe</v>
          </cell>
          <cell r="BM1898" t="str">
            <v>temperate_boreal:Europe|temperate_nemoral:Europe</v>
          </cell>
          <cell r="BO1898">
            <v>3</v>
          </cell>
          <cell r="BR1898" t="str">
            <v>RedListCategoryLevel</v>
          </cell>
          <cell r="BT1898">
            <v>4</v>
          </cell>
          <cell r="BW1898" t="str">
            <v>SpreadYearlyIncreaseObservations</v>
          </cell>
          <cell r="BX1898">
            <v>660</v>
          </cell>
          <cell r="BY1898">
            <v>1</v>
          </cell>
          <cell r="CB1898" t="str">
            <v>T4,T35,T37,T40,T43,T37-C-3,T32</v>
          </cell>
          <cell r="CC1898">
            <v>1</v>
          </cell>
          <cell r="CH1898">
            <v>1</v>
          </cell>
          <cell r="CM1898">
            <v>1</v>
          </cell>
          <cell r="CQ1898">
            <v>1</v>
          </cell>
          <cell r="CT1898" t="str">
            <v>T4,T32</v>
          </cell>
          <cell r="CU1898">
            <v>1</v>
          </cell>
          <cell r="CX1898">
            <v>0</v>
          </cell>
          <cell r="CY1898">
            <v>1</v>
          </cell>
          <cell r="DB1898">
            <v>0</v>
          </cell>
          <cell r="DC1898" t="str">
            <v>&lt;p&gt;Ungarsk syrin &lt;em&gt;Syringa josikaea&lt;/em&gt;&lt;i&gt; &lt;/i&gt;er en ca. 4 m høy busk som formerer seg med frø. Frøene har vinge og spres over korte distanser med vind. Arten kan danne klonale kratt ved rotskudd. Arten stammer fra Karpatene i Romania og Ukraina.&lt;/p&gt;</v>
          </cell>
          <cell r="DD1898" t="str">
            <v>&lt;p&gt; Arten var dyrket i Arendal allerede i 1878, og trolig enda tidligere i Tvedestrand i Lunden på Nes verk (Per Arvid Åsen pers. komm.). Nordhagen (1940) er første kilde som nevner at ungarsk syrin plantes i Norge, men forvilling er ikke omtalt der. Første belegg i norske herbarier er fra 1946 i Tr Målselv: Gullhav, fra en hage. Forvilling nevnes først av Lid &amp; Lid (1994), fra 1965 i ST Skaun, men dette var en enkeltbusk og fikk ingen følger. Første tegn på etablering er fra Nes verk i AA Tvedestrand i 1995, der flere busker i skogen nevnes. Til nå er det registrert noe i underkant av 70 funn av forvillet ungarsk syrin. Arten finnes spredt langs kysten nord til Alta med noen innlandsfunn fra Hedmark og Oppland. Det er en overvekt av registreringer i Midt-Norge og Nord-Norge de siste årene. Trolig er denne arten underrapportert. Den er noe lik syrin og kan forveksles med denne, men denne (og nikkesyrin) er de to som er mest hardføre og som dyrkes i høgtliggende strøk i sør og i Nord-Norge.&lt;/p&gt;</v>
          </cell>
          <cell r="DE1898" t="str">
            <v>&lt;p&gt;Ungarsk syrin er handelsvare og markedsføres med herdighet 7-8, og kan følgelig dyrkes i store deler av landet. Utkastet plantemateriale kan tenkes å føre til etablering og videre spredning. Arten meldes som frøspredt i Sør-Norge og i Lofoten, mens en del nord-norske forekomster ser ut til å skrive seg fra utkastet materiale og hageavfall. Slikt materiale kan imidlertid føre til etableringer, for arten er svært hardfør. &lt;/p&gt;</v>
          </cell>
          <cell r="DF1898" t="str">
            <v>Invasjonspotensialet er stort, en kombinasjon av moderat median levetid og høg ekspansjonshastighet. Ungarsk syrin har på relativt kort tid etablert seg i nesten alle fylker i landet. Vi antar at den har etablert seg i Rogaland, Hordaland og Sogn og Fjordane, men dette er ikke dokumentert ennå.</v>
          </cell>
          <cell r="DG1898" t="str">
            <v>Det er foreløpig ingen kjente negative økologiske effekter knyttet til arten. Arten er funnet på nokså ulike voksesteder: rik løvskog (uspesifisert), edelløvskog, gran-furuskog, bjørkeskog, gråor-heggeskog, skogkant, engbakke, tørrbakke/berg, bekkekant, strandvoll og gjengroende kulturmark, men de fleste funnene er fra sterkt kulturpåvirkede steder (skrotemark), veikant og avfallsplasser. Det er derfor ikke forventet noen signifikant negativ økologisk effekt av denne arten innen overskuelig framtid.</v>
          </cell>
          <cell r="DH1898" t="str">
            <v>Ungarsk syrin vurderes å medføre potensielt høg risiko, men foreløpig utelukkende på grunn av et stort invasjonspotensial.</v>
          </cell>
          <cell r="DI1898">
            <v>2</v>
          </cell>
        </row>
        <row r="1899">
          <cell r="B1899" t="str">
            <v>Achillea nobilis</v>
          </cell>
          <cell r="C1899" t="str">
            <v>L.</v>
          </cell>
          <cell r="D1899" t="str">
            <v>engryllik</v>
          </cell>
          <cell r="E1899">
            <v>60355</v>
          </cell>
          <cell r="F1899">
            <v>100395</v>
          </cell>
          <cell r="G1899" t="str">
            <v>ExpertGroups/Karplanter/N</v>
          </cell>
          <cell r="H1899" t="str">
            <v>Karplanter</v>
          </cell>
          <cell r="I1899" t="str">
            <v>Karplanter</v>
          </cell>
          <cell r="J1899" t="str">
            <v>AlienSpecie</v>
          </cell>
          <cell r="N1899">
            <v>2</v>
          </cell>
          <cell r="P1899" t="str">
            <v>V</v>
          </cell>
          <cell r="Q1899">
            <v>3</v>
          </cell>
          <cell r="T1899" t="str">
            <v>HI</v>
          </cell>
          <cell r="U1899">
            <v>4</v>
          </cell>
          <cell r="V1899" t="str">
            <v>2AB,3DF</v>
          </cell>
          <cell r="X1899">
            <v>5</v>
          </cell>
          <cell r="Y1899">
            <v>4</v>
          </cell>
          <cell r="Z1899">
            <v>3</v>
          </cell>
          <cell r="AA1899">
            <v>1872</v>
          </cell>
          <cell r="AB1899" t="str">
            <v>terrestrial</v>
          </cell>
          <cell r="AD1899" t="str">
            <v>origin</v>
          </cell>
          <cell r="AE1899" t="str">
            <v>yes</v>
          </cell>
          <cell r="AF1899" t="str">
            <v>no</v>
          </cell>
          <cell r="AG1899">
            <v>1874</v>
          </cell>
          <cell r="AH1899" t="str">
            <v>Øf Moss: Jeløya</v>
          </cell>
          <cell r="AI1899">
            <v>5</v>
          </cell>
          <cell r="AJ1899" t="str">
            <v>V</v>
          </cell>
          <cell r="AN1899">
            <v>2</v>
          </cell>
          <cell r="AO1899" t="str">
            <v>introductionTransportpollution,spreadNaturalDispersal</v>
          </cell>
          <cell r="AP1899" t="str">
            <v>OsA,Te,Va</v>
          </cell>
          <cell r="AQ1899">
            <v>20</v>
          </cell>
          <cell r="AR1899">
            <v>2</v>
          </cell>
          <cell r="AS1899">
            <v>40</v>
          </cell>
          <cell r="AT1899">
            <v>852</v>
          </cell>
          <cell r="AU1899">
            <v>120</v>
          </cell>
          <cell r="AV1899">
            <v>20</v>
          </cell>
          <cell r="AW1899" t="str">
            <v>Ingen kjent effekt</v>
          </cell>
          <cell r="AX1899" t="str">
            <v>Ingen kjent effekt</v>
          </cell>
          <cell r="BC1899" t="str">
            <v>Ingen kjent effekt</v>
          </cell>
          <cell r="BD1899" t="str">
            <v>Ingen kjent effekt</v>
          </cell>
          <cell r="BE1899" t="str">
            <v>no</v>
          </cell>
          <cell r="BF1899" t="str">
            <v>no</v>
          </cell>
          <cell r="BG1899" t="str">
            <v>V</v>
          </cell>
          <cell r="BH1899" t="str">
            <v>V</v>
          </cell>
          <cell r="BI1899" t="str">
            <v>V</v>
          </cell>
          <cell r="BK1899" t="str">
            <v>temperate_nemoral:Europe,Asia|temperate_dry:Europe,Asia|subtropic_mediterranean:Europe,Asia</v>
          </cell>
          <cell r="BM1899" t="str">
            <v>temperate_nemoral:Europe,Asia,NorthAndCentralAmerica|temperate_dry:Europe,Asia|subtropic_unspecified:NorthAndCentralAmerica|subtropic_mediterranean:Europe,Asia</v>
          </cell>
          <cell r="BO1899">
            <v>2</v>
          </cell>
          <cell r="BP1899" t="str">
            <v>X</v>
          </cell>
          <cell r="BR1899" t="str">
            <v>RedListCategoryLevel</v>
          </cell>
          <cell r="BT1899">
            <v>2</v>
          </cell>
          <cell r="BW1899" t="str">
            <v>SpreadYearlyIncreaseCalculatedExpansionSpeed</v>
          </cell>
          <cell r="BX1899">
            <v>72.069999999999993</v>
          </cell>
          <cell r="BY1899">
            <v>1</v>
          </cell>
          <cell r="CB1899" t="str">
            <v>T32-C-7,T32-C-5,T35,T40</v>
          </cell>
          <cell r="CC1899">
            <v>3</v>
          </cell>
          <cell r="CG1899" t="str">
            <v>T32-C-7,T32-C-5</v>
          </cell>
          <cell r="CH1899">
            <v>1</v>
          </cell>
          <cell r="CL1899" t="str">
            <v>T32-C-7,T32-C-5</v>
          </cell>
          <cell r="CM1899">
            <v>3</v>
          </cell>
          <cell r="CP1899" t="str">
            <v>Åpen grunnlendt kalkmark i boreonemoral sone</v>
          </cell>
          <cell r="CQ1899">
            <v>1</v>
          </cell>
          <cell r="CT1899" t="str">
            <v>T32-C-7</v>
          </cell>
          <cell r="CU1899">
            <v>1</v>
          </cell>
          <cell r="CX1899">
            <v>0</v>
          </cell>
          <cell r="CY1899">
            <v>1</v>
          </cell>
          <cell r="DB1899">
            <v>0</v>
          </cell>
          <cell r="DC1899" t="str">
            <v>Engryllik &lt;em&gt;Achillea nobilis &lt;/em&gt;er en langlevd flerårig, mattedannende plante fra Sør- og Mellom-Europa og Vest-Asia. Den har sterk klonal vekst, Arten har frøreproduksjon, og fruktene spres noe med vind, dyr og mennesker. Arten er etablert i Norge på semi-naturlig eng på baserik grunn.</v>
          </cell>
          <cell r="DD1899" t="str">
            <v>&lt;p&gt;De tidligste funnene _x0013_  i Oslo (1872), Øf Moss (1874-75) og VA Vennesla (1895-97) _x0013_  skyldes trolig import med grasfrø. Hovedimporten kom med korn, og arten hadde regelmessig forekomst i flere mølleområder over en lang årrekke mellom 1892 og 1991. Arten har trolig hatt klonal vekst på disse stedene: ingen av forekomstene er blitt permanente. I 1953 ble engryllik funnet på øya Malmøykalven i Oslo, i en eng ved en senere nedlagt gård. Her har arten holdt seg til nå (sist dokumentert 2010 og sist observert i 2016), og den har også spredt seg til fire nærliggende øyer: Oslo: Bleikøya 2010, Malmøya 2016 og Ak Nesodden: Nordre Skjærholmen 2001 og Søndre Skjærholmen 2001. Dette tyder sterkt på at bestanden på Malmøykalven har hatt effektiv frøreproduksjon med spredning, enten med folk eller fugl. Arten er også funnet, mer eller mindre etablert, på &amp;#233:n annen lokalitet, i VA Kristiansand: Flekkerøya, Lindvika 2006-2007. Forekomsten ved kornsiloen på Bøle i Te Skien, dokumentert fra 1904 til 1991, er kanskje gått ut.&lt;/p&gt;</v>
          </cell>
          <cell r="DE1899" t="str">
            <v>Engryllik er kommet inn med såfrø og som forurensning med korn. Om de stabile norske forekomstene kommer fra såfrø- eller korn-kilder, er ukjent. Den kan ha kommet inn på Malmøykalven som forurensning i grasfrø, men spredningen til de andre øyene er egenspredning med folk og/eller dyr.</v>
          </cell>
          <cell r="DF1899" t="str">
            <v>Arten har et begrenset invasjonspotensial, med usikkerhet til moderat, som en kombinasjon av lågt, men stabilt forekomstareal som gir begrenset (til moderat) median levetid, men begrenset ekspansjonshastighet. Resultatet blir ulikt om man kjører en analyse på direkte beregning av ekspansjonshastighet (R-scriptet, gir 20-35 m/år) eller beregner på grunnlag av årlig tilvekst i nye forekomster (siden 2000, gir 90 m/år). Årsaken er at arten har stått nærmest stille, minst i 50 år, før den begynte å ekspandere. Vi har brukt den beregningsmåten som ligger opp mot nåværende utvikling for arten.</v>
          </cell>
          <cell r="DG1899" t="str">
            <v>Arten vurderes å ha en middels, negativ økologisk effekt. I indre Oslofjord etablerer arten seg i engvegetasjon på grunnlendt kalkmark, en prioritert naturtype med stort innslag av sårbare og truete karplanter. Den danner store, tette bestander som fortrenger og utrydder andre lågvokste arter. Vi regner det som sikkert at den allerede har negative effekter på slike planter på de stedene der den er etablert (spesielt på Malmøykalven), og effektene blir stadig større etter som bestandene av engryllik øker i størrelse.</v>
          </cell>
          <cell r="DH1899" t="str">
            <v>&lt;p&gt;Engryllik vurderes til høg økologisk risiko på grunn av et begrenset (til moderat) invasjonspotensial og en middels økologisk effekt ved at arten har etablert seg på grunnlendt grasmark på kalkgrunn (i semi-naturlig eng), en sårbar naturtype, og fortrenger sårbare og truete planter. Ved forrige vurderingsrunde fikk arten et høyere skår på invasjonspotensial med tilhørende svært høg økologisk risiko. Endringen skyldes en annen beregning av ekspansjonshastighet.&lt;/p&gt;</v>
          </cell>
          <cell r="DI1899">
            <v>0</v>
          </cell>
        </row>
        <row r="1900">
          <cell r="B1900" t="str">
            <v>Sedum sexangulare</v>
          </cell>
          <cell r="C1900" t="str">
            <v>L.</v>
          </cell>
          <cell r="D1900" t="str">
            <v>kantbergknapp</v>
          </cell>
          <cell r="E1900">
            <v>137572</v>
          </cell>
          <cell r="F1900">
            <v>103602</v>
          </cell>
          <cell r="G1900" t="str">
            <v>ExpertGroups/Karplanter/N</v>
          </cell>
          <cell r="H1900" t="str">
            <v>Karplanter</v>
          </cell>
          <cell r="I1900" t="str">
            <v>Karplanter</v>
          </cell>
          <cell r="J1900" t="str">
            <v>AlienSpecie</v>
          </cell>
          <cell r="N1900">
            <v>3</v>
          </cell>
          <cell r="Q1900">
            <v>2</v>
          </cell>
          <cell r="T1900" t="str">
            <v>LO</v>
          </cell>
          <cell r="U1900">
            <v>2</v>
          </cell>
          <cell r="V1900" t="str">
            <v>3A,2D</v>
          </cell>
          <cell r="X1900">
            <v>3</v>
          </cell>
          <cell r="Y1900">
            <v>4</v>
          </cell>
          <cell r="Z1900">
            <v>1</v>
          </cell>
          <cell r="AA1900">
            <v>1950</v>
          </cell>
          <cell r="AB1900" t="str">
            <v>terrestrial</v>
          </cell>
          <cell r="AD1900" t="str">
            <v>unknown</v>
          </cell>
          <cell r="AE1900" t="str">
            <v>yes</v>
          </cell>
          <cell r="AF1900" t="str">
            <v>unknown</v>
          </cell>
          <cell r="AG1900">
            <v>1950</v>
          </cell>
          <cell r="AH1900" t="str">
            <v>Vf Larvik: Ligstad, "forvillet i skogen"</v>
          </cell>
          <cell r="AI1900">
            <v>5</v>
          </cell>
          <cell r="AJ1900" t="str">
            <v>V</v>
          </cell>
          <cell r="AK1900" t="str">
            <v>V</v>
          </cell>
          <cell r="AL1900">
            <v>1</v>
          </cell>
          <cell r="AM1900" t="str">
            <v>importDirect</v>
          </cell>
          <cell r="AN1900">
            <v>3</v>
          </cell>
          <cell r="AO1900" t="str">
            <v>introductionEscaped,spreadTransportpollution</v>
          </cell>
          <cell r="AP1900" t="str">
            <v>OsA,He,Op,Bu,Ve,Te,Aa,Va</v>
          </cell>
          <cell r="AQ1900">
            <v>68</v>
          </cell>
          <cell r="AR1900">
            <v>5</v>
          </cell>
          <cell r="AS1900">
            <v>340</v>
          </cell>
          <cell r="AT1900">
            <v>23800</v>
          </cell>
          <cell r="AU1900">
            <v>700</v>
          </cell>
          <cell r="AV1900">
            <v>50</v>
          </cell>
          <cell r="AW1900" t="str">
            <v>Ingen kjent effekt</v>
          </cell>
          <cell r="AX1900" t="str">
            <v>Ingen kjent effekt</v>
          </cell>
          <cell r="BC1900" t="str">
            <v>Ingen kjent effekt</v>
          </cell>
          <cell r="BD1900" t="str">
            <v>Ingen kjent effekt</v>
          </cell>
          <cell r="BE1900" t="str">
            <v>no</v>
          </cell>
          <cell r="BF1900" t="str">
            <v>no</v>
          </cell>
          <cell r="BG1900" t="str">
            <v>V</v>
          </cell>
          <cell r="BI1900" t="str">
            <v>V</v>
          </cell>
          <cell r="BK1900" t="str">
            <v>temperate_nemoral:Europe</v>
          </cell>
          <cell r="BM1900" t="str">
            <v>temperate_boreal:Europe|temperate_nemoral:Europe,NorthAndCentralAmerica</v>
          </cell>
          <cell r="BO1900">
            <v>3</v>
          </cell>
          <cell r="BR1900" t="str">
            <v>RedListCategoryLevel</v>
          </cell>
          <cell r="BT1900">
            <v>2</v>
          </cell>
          <cell r="BW1900" t="str">
            <v>SpreadYearlyIncreaseObservations</v>
          </cell>
          <cell r="BX1900">
            <v>128</v>
          </cell>
          <cell r="BY1900">
            <v>1</v>
          </cell>
          <cell r="CB1900" t="str">
            <v>T1-C-6,T1-C-8,T32-C-15,T32-C-17,T35</v>
          </cell>
          <cell r="CC1900">
            <v>2</v>
          </cell>
          <cell r="CG1900" t="str">
            <v>T1-C-8,T1-C-6,T32-C-15,T32-C-17</v>
          </cell>
          <cell r="CH1900">
            <v>1</v>
          </cell>
          <cell r="CL1900" t="str">
            <v>T1-C-8,T1-C-6,T32-C-15,T32-C-17</v>
          </cell>
          <cell r="CM1900">
            <v>1</v>
          </cell>
          <cell r="CQ1900">
            <v>1</v>
          </cell>
          <cell r="CU1900">
            <v>1</v>
          </cell>
          <cell r="CX1900">
            <v>0</v>
          </cell>
          <cell r="CY1900">
            <v>1</v>
          </cell>
          <cell r="DB1900">
            <v>0</v>
          </cell>
          <cell r="DC1900" t="str">
            <v>Kantbergknapp &lt;em&gt;Sedum sexangulare&lt;/em&gt; er en flerårig urt som med krypende jordstengler danner matter. Den formerer seg også med frø. Arten er europeisk, med utbredelse fra sentrale deler av Frankrike, Italia, tidligere Jugoslavia til vestre Ukraina. Den er tatt inn som prydplante tilpasset særlig tørre, grunnlendte steder: berg og knauser, tørrbakke og mur. Den finnes også forvillet på grusmark.</v>
          </cell>
          <cell r="DD1900" t="str">
            <v>&lt;p&gt;Et udatert belegg fra VA Kristiansand: "Christianssand?" er vesentlig eldre (trolig rundt 1900) enn det eldste daterte fra 1950 Vf Larvik: Tjølling, men vi vet ikke om dette representerer en forvilling. Fra de neste 66 årene, fra 1950 til i dag, finnes belegg fra 22 lokaliteter, dvs. ett nyfunn ca. hvert tredje år. Funnene gjenspeiler bare at arten dyrkes her og der. Forvilling er foreløpig bare kjent fra lavland-/kystområder fra Oslo-Akershus til Rogaland. Arten kan godt være oversett, men vil neppe bli særlig utbredt i fremtiden.&lt;/p&gt;</v>
          </cell>
          <cell r="DE1900" t="str">
            <v>Arten er innført som hageplante. Introduksjon til norsk natur har skjedd ved utkast fra hager og ved spredning av skudd som rotslår. Frøspredning er trolig av begrenset betydning, hvis den forekommer.</v>
          </cell>
          <cell r="DF1900" t="str">
            <v>Invasjonspotensialet er moderat, en kombinasjon mellom moderat median levetid og en begrenset ekspansjonshastighet.</v>
          </cell>
          <cell r="DG1900" t="str">
            <v>Arten vurderes å ha en liten negativ økologisk effekt ved at den invaderer baserikt grunnlende, særlig i Oslofeltet, og fortrenger andre karplanter, noen av den truete/sårbare, men trolig bare en liten andel av de totale forekomstene av disse (såkalt "lokal"). Tilgjengelige data gir ikke holdepunkter for å si om arten er kalkkrevende eller ikke, men storparten av norske (og svenske) funn er på kalkgrunn.</v>
          </cell>
          <cell r="DH1900" t="str">
            <v>&lt;p&gt; Kantbergknapp vurderes til låg økologisk risiko, en kombinasjon av moderat invasjonspotensial og en liten økologisk effekt. Ved forrige vurderingsrunde (i 2012) ble arten vurdert til potensielt høg risiko. Endringen i herværende vurdering skyldes revurdering av mulige skadevirkninger på grunnlendt kalkmark og endret beregning av invasjonspotensiale.&lt;/p&gt;</v>
          </cell>
          <cell r="DI1900">
            <v>0</v>
          </cell>
        </row>
        <row r="1901">
          <cell r="B1901" t="str">
            <v>Salix ×ehrhartiana</v>
          </cell>
          <cell r="C1901" t="str">
            <v>Sm.</v>
          </cell>
          <cell r="D1901" t="str">
            <v>elvepil</v>
          </cell>
          <cell r="E1901">
            <v>137213</v>
          </cell>
          <cell r="F1901">
            <v>102667</v>
          </cell>
          <cell r="G1901" t="str">
            <v>ExpertGroups/Karplanter/N</v>
          </cell>
          <cell r="H1901" t="str">
            <v>Karplanter</v>
          </cell>
          <cell r="I1901" t="str">
            <v>Karplanter</v>
          </cell>
          <cell r="J1901" t="str">
            <v>NotApplicable</v>
          </cell>
          <cell r="M1901" t="str">
            <v>establishedBefore1800</v>
          </cell>
          <cell r="AA1901">
            <v>1779</v>
          </cell>
          <cell r="AB1901" t="str">
            <v>terrestrial</v>
          </cell>
          <cell r="AD1901" t="str">
            <v>unknown</v>
          </cell>
          <cell r="AE1901" t="str">
            <v>no</v>
          </cell>
          <cell r="AF1901" t="str">
            <v>unknown</v>
          </cell>
          <cell r="AG1901">
            <v>1837</v>
          </cell>
          <cell r="AH1901" t="str">
            <v>He Kongsvinger: "Kongsvinger, ved Glommen"</v>
          </cell>
          <cell r="AI1901">
            <v>20</v>
          </cell>
          <cell r="AJ1901" t="str">
            <v>V</v>
          </cell>
          <cell r="AK1901" t="str">
            <v>V</v>
          </cell>
          <cell r="AW1901" t="str">
            <v>Ingen kjent effekt</v>
          </cell>
          <cell r="AX1901" t="str">
            <v>Ingen kjent effekt</v>
          </cell>
          <cell r="BC1901" t="str">
            <v>Ingen kjent effekt</v>
          </cell>
          <cell r="BD1901" t="str">
            <v>Ingen kjent effekt</v>
          </cell>
          <cell r="BK1901" t="str">
            <v>unknown:Europe</v>
          </cell>
          <cell r="BM1901" t="str">
            <v>temperate_nemoral:Europe</v>
          </cell>
          <cell r="DI1901">
            <v>3</v>
          </cell>
        </row>
        <row r="1902">
          <cell r="B1902" t="str">
            <v>Bromopsis inermis</v>
          </cell>
          <cell r="C1902" t="str">
            <v>(Leyss.) Holub</v>
          </cell>
          <cell r="D1902" t="str">
            <v>bladfaks</v>
          </cell>
          <cell r="E1902">
            <v>131082</v>
          </cell>
          <cell r="F1902">
            <v>99935</v>
          </cell>
          <cell r="G1902" t="str">
            <v>ExpertGroups/Karplanter/N</v>
          </cell>
          <cell r="H1902" t="str">
            <v>Karplanter</v>
          </cell>
          <cell r="I1902" t="str">
            <v>Karplanter</v>
          </cell>
          <cell r="J1902" t="str">
            <v>AlienSpecie</v>
          </cell>
          <cell r="N1902">
            <v>4</v>
          </cell>
          <cell r="Q1902">
            <v>4</v>
          </cell>
          <cell r="T1902" t="str">
            <v>SE</v>
          </cell>
          <cell r="U1902">
            <v>5</v>
          </cell>
          <cell r="V1902" t="str">
            <v>4A,4D</v>
          </cell>
          <cell r="X1902">
            <v>4</v>
          </cell>
          <cell r="Y1902">
            <v>3</v>
          </cell>
          <cell r="Z1902">
            <v>3</v>
          </cell>
          <cell r="AA1902" t="str">
            <v>1820-1850</v>
          </cell>
          <cell r="AB1902" t="str">
            <v>terrestrial</v>
          </cell>
          <cell r="AD1902" t="str">
            <v>origin</v>
          </cell>
          <cell r="AE1902" t="str">
            <v>yes</v>
          </cell>
          <cell r="AF1902" t="str">
            <v>unknown</v>
          </cell>
          <cell r="AG1902">
            <v>1903</v>
          </cell>
          <cell r="AH1902" t="str">
            <v>Vf Horten: Bastøy</v>
          </cell>
          <cell r="AI1902">
            <v>10</v>
          </cell>
          <cell r="AJ1902" t="str">
            <v>V</v>
          </cell>
          <cell r="AL1902">
            <v>1</v>
          </cell>
          <cell r="AM1902" t="str">
            <v>importDirect</v>
          </cell>
          <cell r="AN1902">
            <v>6</v>
          </cell>
          <cell r="AO1902" t="str">
            <v>introductionTransportpollution,spreadStowaway,spreadNaturalDispersal,spreadTransportpollution,introductionReleased</v>
          </cell>
          <cell r="AP1902" t="str">
            <v>Øs,OsA,He,Op,Bu,Ve,Te,Aa,Va,Ro,Ho,Sf,Mr,St,Nt,No,Tr,Fi</v>
          </cell>
          <cell r="AQ1902">
            <v>3304</v>
          </cell>
          <cell r="AR1902">
            <v>3</v>
          </cell>
          <cell r="AS1902">
            <v>9912</v>
          </cell>
          <cell r="AT1902">
            <v>320000</v>
          </cell>
          <cell r="AU1902">
            <v>12000</v>
          </cell>
          <cell r="AV1902">
            <v>80</v>
          </cell>
          <cell r="AW1902" t="str">
            <v>Ingen kjent effekt</v>
          </cell>
          <cell r="AX1902" t="str">
            <v>Ingen kjent effekt</v>
          </cell>
          <cell r="BC1902" t="str">
            <v>Ingen kjent effekt</v>
          </cell>
          <cell r="BD1902" t="str">
            <v>Ingen kjent effekt</v>
          </cell>
          <cell r="BE1902" t="str">
            <v>no</v>
          </cell>
          <cell r="BF1902" t="str">
            <v>no</v>
          </cell>
          <cell r="BK1902" t="str">
            <v>temperate_nemoral:Europe,Asia|temperate_dry:Europe,Asia</v>
          </cell>
          <cell r="BM1902" t="str">
            <v>temperate_boreal:Europe,Asia,NorthAndCentralAmerica|temperate_nemoral:Europe,Asia,Oceania,NorthAndCentralAmerica|temperate_dry:Europe,Asia|subtropic_mediterranean:Oceania,NorthAndCentralAmerica</v>
          </cell>
          <cell r="BO1902">
            <v>4</v>
          </cell>
          <cell r="BR1902" t="str">
            <v>RedListCategoryLevel</v>
          </cell>
          <cell r="BT1902">
            <v>3</v>
          </cell>
          <cell r="BU1902" t="str">
            <v>X</v>
          </cell>
          <cell r="BW1902" t="str">
            <v>SpreadYearlyIncreaseObservations</v>
          </cell>
          <cell r="BX1902">
            <v>475</v>
          </cell>
          <cell r="BY1902">
            <v>2</v>
          </cell>
          <cell r="CB1902" t="str">
            <v>T18,T24,T32,T35,T37,T40,T42,T45,T32</v>
          </cell>
          <cell r="CC1902">
            <v>4</v>
          </cell>
          <cell r="CG1902" t="str">
            <v>T32</v>
          </cell>
          <cell r="CH1902">
            <v>2</v>
          </cell>
          <cell r="CL1902" t="str">
            <v>T32</v>
          </cell>
          <cell r="CM1902">
            <v>3</v>
          </cell>
          <cell r="CP1902" t="str">
            <v>Slåtteeng</v>
          </cell>
          <cell r="CQ1902">
            <v>2</v>
          </cell>
          <cell r="CT1902" t="str">
            <v>T32,T35,T40,T42,T32</v>
          </cell>
          <cell r="CU1902">
            <v>1</v>
          </cell>
          <cell r="CX1902">
            <v>0</v>
          </cell>
          <cell r="CY1902">
            <v>1</v>
          </cell>
          <cell r="DB1902">
            <v>0</v>
          </cell>
          <cell r="DC1902" t="str">
            <v>Bladfaks&lt;em&gt; Bromopsis inermis &lt;/em&gt;er et langlevd flerårig, mattedannende gras som danner store kloner med krypende jordstengler. I tillegg setter den store mengder frukt som spres nokså passivt. Arten er innført som f&amp;#244:rgras fra Mellom-Europa, dyrkes i stort omfang og er også blitt sådd ut på beiter, veikanter og jernbaneskråninger, de to siste stedene for stabilisering (restaureringstiltak). Det sprer seg på egen hånd til en lang rekke engpregete naturtyper, og dessuten i mindre grad til fersk flommark og driftvoller.</v>
          </cell>
          <cell r="DD1902" t="str">
            <v>&lt;p&gt;Bladfaks&lt;em&gt; &lt;/em&gt;synes å ha blitt funnet &amp;#233:n gang i Norge før 1850 (innsamling fra "Christiania" av M.N. Blytt). Ellers er de første funnene fra Grims mølle i VA Kristiansand i 1900 og 1901, men her synes den å ha gått ut igjen. Også senere er det flere funn ved møller, både i Oslo, Te Skien, i Hordaland og i ST Skaun, men hovedinnførselen har opplagt skjedd med såfrø til bruk som f&amp;#244:rgras. Arten hadde en eksplosiv spredning de første tiårene og hadde nådd hoveddelen av dagens utbredelsesområde i løpet av perioden 1900-1920. Senere har det stort sett skjedd en fortetning som fortsatt pågår. Arten er stabil med frøformering opp til rett under skoggrensa og godt nord i nordboreal sone. Den er funnet i alpine belter opp til Finse (Ho Ulvik) på 1220 m og nord til arktisk sone på Varangerhalvøya: disse forekomstene er neppe reproduserende, men kan være langvarige på grunn av vegetativ vekst.&lt;/p&gt;</v>
          </cell>
          <cell r="DE1902" t="str">
            <v>Arten er innført som f&amp;#244:rgras og innkommet med annet såfrø og med korn ved møller. Videre spredning skjer med f&amp;#244:rtransporter og egenspredning.</v>
          </cell>
          <cell r="DF1902" t="str">
            <v>Invasjonspotensialet er stort (maksimum på median levetid og moderat med usikkerhet til høg på ekspansjonshastighet). Potensialet er nå langt på vei er realisert, men med rom for fortetning.</v>
          </cell>
          <cell r="DG1902" t="str">
            <v>Arten har en stor økologisk effekt. Den er en svært konkurransedyktig og storvokst art som fortrenger de aller fleste andre urteaktige planter der den invaderer. Den danner renbestander over betydelige arealer. Virkningen er imidlertid med små unntak begrenset til sterkt endret mark og ren kulturmark. Den er imidlertid invasiv i semi-naturlig eng og tradisjonell kulturmark, der den kan fortrenge alle andre planter, inkludert truete og sårbare arter. Arten forekommer på de fleste typer av flerårig skrotemark, er funnet i flerårs-tangvoller og invaderer beiter og naturenger, om enn i mindre omfang. Den danner tette bestander og fortrenger alt annet av urter og gras. Der den invaderer kortvokst engvegetasjon fører den til et løsere og mindre stabilt jordsmonn og torvdekke. Arten er en av de mengdemessig viktigste fremmedplantene i Norge.</v>
          </cell>
          <cell r="DH1902" t="str">
            <v>&lt;p&gt;Bladfaks vurderes til svært høg økologisk risiko på grunn av stort invasjonspotensial og stor økologisk effekt. Fortrengningen av andre arter på semi-naturlig eng er årsaken til risikovurderingen. Arten ble ved forrige vurderingsrunde plassert i kategorien høg risiko. Endringen skyldes endret vurderingsmåte for invasjonspotensial og en strengere vurdering av de økologiske virkningene.&lt;br/&gt;&lt;/p&gt;</v>
          </cell>
          <cell r="DI1902">
            <v>0</v>
          </cell>
        </row>
        <row r="1903">
          <cell r="B1903" t="str">
            <v>Cerastium tomentosum</v>
          </cell>
          <cell r="C1903" t="str">
            <v>L.</v>
          </cell>
          <cell r="D1903" t="str">
            <v>filtarve</v>
          </cell>
          <cell r="E1903">
            <v>61439</v>
          </cell>
          <cell r="F1903">
            <v>101479</v>
          </cell>
          <cell r="G1903" t="str">
            <v>ExpertGroups/Karplanter/N</v>
          </cell>
          <cell r="H1903" t="str">
            <v>Karplanter</v>
          </cell>
          <cell r="I1903" t="str">
            <v>Karplanter</v>
          </cell>
          <cell r="J1903" t="str">
            <v>AlienSpecie</v>
          </cell>
          <cell r="N1903">
            <v>4</v>
          </cell>
          <cell r="Q1903">
            <v>3</v>
          </cell>
          <cell r="T1903" t="str">
            <v>SE</v>
          </cell>
          <cell r="U1903">
            <v>5</v>
          </cell>
          <cell r="V1903" t="str">
            <v>4A,3DH</v>
          </cell>
          <cell r="X1903">
            <v>5</v>
          </cell>
          <cell r="Y1903">
            <v>4</v>
          </cell>
          <cell r="Z1903">
            <v>3</v>
          </cell>
          <cell r="AA1903">
            <v>1897</v>
          </cell>
          <cell r="AB1903" t="str">
            <v>terrestrial</v>
          </cell>
          <cell r="AD1903" t="str">
            <v>unknown</v>
          </cell>
          <cell r="AE1903" t="str">
            <v>yes</v>
          </cell>
          <cell r="AF1903" t="str">
            <v>unknown</v>
          </cell>
          <cell r="AG1903">
            <v>1897</v>
          </cell>
          <cell r="AH1903" t="str">
            <v>Te Porsgrunn: Brevik, "paa Fjeld nær Jernbanest. Brevik"</v>
          </cell>
          <cell r="AI1903">
            <v>5</v>
          </cell>
          <cell r="AJ1903" t="str">
            <v>V</v>
          </cell>
          <cell r="AL1903">
            <v>2</v>
          </cell>
          <cell r="AM1903" t="str">
            <v>importDirect</v>
          </cell>
          <cell r="AN1903">
            <v>4</v>
          </cell>
          <cell r="AO1903" t="str">
            <v>introductionEscaped,spreadNaturalDispersal,spreadTransportpollution</v>
          </cell>
          <cell r="AP1903" t="str">
            <v>Øs,OsA,He,Op,Bu,Ve,Te,Aa,Va,Ro,Ho,Sf,Mr,St,No,Tr,Fi</v>
          </cell>
          <cell r="AQ1903">
            <v>1200</v>
          </cell>
          <cell r="AR1903">
            <v>5</v>
          </cell>
          <cell r="AS1903">
            <v>6000</v>
          </cell>
          <cell r="AT1903">
            <v>300000</v>
          </cell>
          <cell r="AU1903">
            <v>12000</v>
          </cell>
          <cell r="AV1903">
            <v>40</v>
          </cell>
          <cell r="AW1903" t="str">
            <v>Ingen kjent effekt</v>
          </cell>
          <cell r="AX1903" t="str">
            <v>Ingen kjent effekt</v>
          </cell>
          <cell r="BC1903" t="str">
            <v>Ingen kjent effekt</v>
          </cell>
          <cell r="BD1903" t="str">
            <v>Ingen kjent effekt</v>
          </cell>
          <cell r="BE1903" t="str">
            <v>no</v>
          </cell>
          <cell r="BF1903" t="str">
            <v>no</v>
          </cell>
          <cell r="BI1903" t="str">
            <v>V</v>
          </cell>
          <cell r="BK1903" t="str">
            <v>temperate_nemoral:Europe|subtropic_mediterranean:Europe</v>
          </cell>
          <cell r="BM1903" t="str">
            <v>temperate_boreal:Europe,NorthAndCentralAmerica|temperate_nemoral:Europe,Oceania,NorthAndCentralAmerica|subtropic_mediterranean:Europe,Oceania</v>
          </cell>
          <cell r="BO1903">
            <v>4</v>
          </cell>
          <cell r="BR1903" t="str">
            <v>RedListCategoryLevel</v>
          </cell>
          <cell r="BT1903">
            <v>3</v>
          </cell>
          <cell r="BW1903" t="str">
            <v>SpreadYearlyIncreaseObservations</v>
          </cell>
          <cell r="BX1903">
            <v>331</v>
          </cell>
          <cell r="BY1903">
            <v>1</v>
          </cell>
          <cell r="CB1903" t="str">
            <v>T2-C-3,T2-C-5,T2-C-7,T32-C-11,T32-C-13,T32-C-17,T32-C-15,T40,T42</v>
          </cell>
          <cell r="CC1903">
            <v>3</v>
          </cell>
          <cell r="CG1903" t="str">
            <v>T32-C-17,T32-C-15</v>
          </cell>
          <cell r="CH1903">
            <v>2</v>
          </cell>
          <cell r="CL1903" t="str">
            <v>T32-C-17,T32-C-15,T32-C-13</v>
          </cell>
          <cell r="CM1903">
            <v>2</v>
          </cell>
          <cell r="CP1903" t="str">
            <v>Åpen grunnlendt kalkmark i boreonemoral sone</v>
          </cell>
          <cell r="CQ1903">
            <v>1</v>
          </cell>
          <cell r="CT1903" t="str">
            <v>T32-C-11,T32-C-13,T32-C-17,T32-C-15</v>
          </cell>
          <cell r="CU1903">
            <v>3</v>
          </cell>
          <cell r="CX1903">
            <v>1</v>
          </cell>
          <cell r="CY1903">
            <v>1</v>
          </cell>
          <cell r="DB1903">
            <v>0</v>
          </cell>
          <cell r="DC1903" t="str">
            <v>Filtarve&lt;em&gt; Cerastium tomentosum &lt;/em&gt;inkluderer her også rapporter for den arten som er kalt sølvarve &lt;em&gt;C. biebersteinii&lt;/em&gt;. De to er foreløpig ikke effektivt studert og skilt i norsk materiale, og en britisk undersøkelse tyder på at hagematerialet er vanskelig å vurdere med tanke på to separate arter (Khalaf &amp; Stace 2001). Filtarve og sølvarve er flerårige, mattedannende urter med sterk klonal vekst og også med rikelig blomstring og frøsetting. Frøene spres passivt, men frøspredning med tråkk (folk og dyr) synes å forklare mange forekomster. Artene er kommet inn som prydplanter. Dette er flerårige hagestauder fra Sør-Italia (&lt;em&gt;tomentosum&lt;/em&gt;) og Krim (&lt;em&gt;biebersteinii&lt;/em&gt;). De er meget hardføre og har vært dyrket siden 1800-tallet.</v>
          </cell>
          <cell r="DD1903" t="str">
            <v>&lt;p&gt;Planten ble først funnet naturalisert helt på slutten av 1800-tallet, med første funn på berg i Brevik i Te Porsgrunn i 1897. Arten hadde en langsom ekspansjon fram til 1940-tallet, da den startet å ekspandere på tørrbakker og berg, men ble først notert som et mulig økologisk problem etter 1980 med 300 % økning i funnfrekvens fra 1961-1980 til 1981-2000. Arten er nå funnet i alle fylker, unntatt Nord-Trøndelag, og nord til Fi Alta, og den har potensial for etablering og reproduksjon over store deler av landet, trolig nord/opp til og med deler av nordboreal sone.&lt;/p&gt;</v>
          </cell>
          <cell r="DE1903" t="str">
            <v>Arten(e) er nnført(e) som hageplante(r). De er spredt ut fra hager ved utkast og med frø, og med viderespredning med frø og med forflytning av jordmasser.</v>
          </cell>
          <cell r="DF1903" t="str">
            <v>Invasjonspotensialet er stort, med høgeste skår på median levetid og moderat ekspansjonshastighet. Potensialet er for en del realisert som polygon (utbredelse), men med stort rom for fortetning i forekomster.</v>
          </cell>
          <cell r="DG1903" t="str">
            <v>Filtarve vurderes å ha middels økologisk effekt. Planten er meget invasiv på svaberg og grunnlendt mark, særlig på kalkmark i boreonemoral sone, der de kan danne store matter og fortrenge likt og ulikt, dvs. både vanlige og sjeldne/sårbare arter. Særlig ekspansiv er filtarve på kalkøyene og kalk-halvøyene innerst i Oslofjorden, i naturtyper med særlig konsentrasjon av rødlistete karplanter, men generelt i Oslofeltet fra Mjøsa sør til Grenland. Arten har dessuten introgressiv hybridisering med en trolig hjemlig art: storarve &lt;i&gt;Cerastium arvense&lt;/i&gt;. Hybrider er sterkt under-registrert, men er allerede funnet på 18 steder i 6 fylker (Østfold, Akershus/Oslo, Hedmark, Buskerud, Vestfold, Sør-Trøndelag).</v>
          </cell>
          <cell r="DH1903" t="str">
            <v>&lt;p&gt;Filtarve vurderes til svært høg økologisk risiko på grunn av stort invasjonspotensial og flere negative økologiske effekter knyttet til fortrengning, tilstandsendring og introgressiv hybridisering.&lt;br/&gt;&lt;/p&gt;&lt;p&gt;Risikovurderingen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Silberteppich_x0019_ . Kultivarnavnet er akseptert av Royal Horticultural Society (se http://apps.rhs.org.uk/ horticulturaldatabase/). Vi finner lite relevant informasjon om denne kultivaren, men ifølge Missouri Botanical Garden (se http://www.missouribotanicalgarden.org/PlantFinder/PlantFinderDetails.aspx?kempercode=h590) er den mindre aggressiv enn arten (_x001D_ a less aggressive spreader_x001D_ ). Den kan derfor ha et noe mindre invasjonspotensial enn arten slik den er vurdert. Varieteten&lt;i&gt; &lt;/i&gt;var.&lt;i&gt; columnae &lt;/i&gt;er teppedannende, men meget kompakt og sprer seg i følge Eva Vike (pers. medd.) svært lite på produksjonsareal på NMBU i Akershus Ås. Den kan på grunnlag av dette antas å ha et noe mindre invasjonspotensial enn arten. Vi har ikke undersøkt i hvilken grad andre kultivarer eller varieteter av &lt;i&gt;Cerastium tomentosum &lt;/i&gt;har dokumenterte egenskaper som vil kunne påvirke invasjonspotensialet og/eller økologisk effekt slik at man kunne forvente en annen risiko enn den som gis i den generelle vurderingen av arten.&lt;/p&gt;&lt;p&gt; &lt;/p&gt;&lt;p&gt; &lt;/p&gt;</v>
          </cell>
          <cell r="DI1903">
            <v>1</v>
          </cell>
        </row>
        <row r="1904">
          <cell r="B1904" t="str">
            <v>Cotoneaster lucidus</v>
          </cell>
          <cell r="C1904" t="str">
            <v>Schltdl.</v>
          </cell>
          <cell r="D1904" t="str">
            <v>blankmispel</v>
          </cell>
          <cell r="E1904">
            <v>132028</v>
          </cell>
          <cell r="F1904">
            <v>103278</v>
          </cell>
          <cell r="G1904" t="str">
            <v>ExpertGroups/Karplanter/N</v>
          </cell>
          <cell r="H1904" t="str">
            <v>Karplanter</v>
          </cell>
          <cell r="I1904" t="str">
            <v>Karplanter</v>
          </cell>
          <cell r="J1904" t="str">
            <v>AlienSpecie</v>
          </cell>
          <cell r="N1904">
            <v>4</v>
          </cell>
          <cell r="Q1904">
            <v>4</v>
          </cell>
          <cell r="T1904" t="str">
            <v>SE</v>
          </cell>
          <cell r="U1904">
            <v>5</v>
          </cell>
          <cell r="V1904" t="str">
            <v>4A,4DF</v>
          </cell>
          <cell r="X1904">
            <v>5</v>
          </cell>
          <cell r="Y1904">
            <v>4</v>
          </cell>
          <cell r="Z1904">
            <v>3</v>
          </cell>
          <cell r="AA1904">
            <v>1913</v>
          </cell>
          <cell r="AB1904" t="str">
            <v>terrestrial</v>
          </cell>
          <cell r="AD1904" t="str">
            <v>unknown</v>
          </cell>
          <cell r="AE1904" t="str">
            <v>yes</v>
          </cell>
          <cell r="AF1904" t="str">
            <v>unknown</v>
          </cell>
          <cell r="AG1904">
            <v>1925</v>
          </cell>
          <cell r="AH1904" t="str">
            <v>Oslo: Bygdøy, "på en silurknaus"</v>
          </cell>
          <cell r="AI1904">
            <v>15</v>
          </cell>
          <cell r="AK1904" t="str">
            <v>V</v>
          </cell>
          <cell r="AL1904">
            <v>1</v>
          </cell>
          <cell r="AM1904" t="str">
            <v>importDirect</v>
          </cell>
          <cell r="AN1904">
            <v>3</v>
          </cell>
          <cell r="AO1904" t="str">
            <v>introductionEscaped,spreadNaturalDispersal</v>
          </cell>
          <cell r="AP1904" t="str">
            <v>Øs,OsA,He,Op,Bu,Ve,Te,Aa,Va,Ro,Ho,Sf,Mr,St,Nt,No,Tr,Fi</v>
          </cell>
          <cell r="AQ1904">
            <v>1524</v>
          </cell>
          <cell r="AR1904">
            <v>5</v>
          </cell>
          <cell r="AS1904">
            <v>7620</v>
          </cell>
          <cell r="AT1904">
            <v>325000</v>
          </cell>
          <cell r="AU1904">
            <v>15000</v>
          </cell>
          <cell r="AV1904">
            <v>20</v>
          </cell>
          <cell r="AW1904" t="str">
            <v>Ingen kjent effekt</v>
          </cell>
          <cell r="AX1904" t="str">
            <v>Ingen kjent effekt</v>
          </cell>
          <cell r="BC1904" t="str">
            <v>Øker næringsmengden tilgjengelig for fruktspisende fugler</v>
          </cell>
          <cell r="BD1904" t="str">
            <v>Ingen kjent effekt</v>
          </cell>
          <cell r="BE1904" t="str">
            <v>no</v>
          </cell>
          <cell r="BF1904" t="str">
            <v>no</v>
          </cell>
          <cell r="BK1904" t="str">
            <v>temperate_nemoral:Asia|temperate_dry:Asia</v>
          </cell>
          <cell r="BM1904" t="str">
            <v>temperate_boreal:Europe,NorthAndCentralAmerica|temperate_nemoral:Europe,Asia,NorthAndCentralAmerica|temperate_dry:Asia</v>
          </cell>
          <cell r="BO1904">
            <v>4</v>
          </cell>
          <cell r="BR1904" t="str">
            <v>RedListCategoryLevel</v>
          </cell>
          <cell r="BT1904">
            <v>3</v>
          </cell>
          <cell r="BU1904" t="str">
            <v>X</v>
          </cell>
          <cell r="BW1904" t="str">
            <v>SpreadYearlyIncreaseObservations</v>
          </cell>
          <cell r="BX1904">
            <v>485</v>
          </cell>
          <cell r="BY1904">
            <v>2</v>
          </cell>
          <cell r="CB1904" t="str">
            <v>T4,T2,T32,T40</v>
          </cell>
          <cell r="CC1904">
            <v>4</v>
          </cell>
          <cell r="CG1904" t="str">
            <v>T4,T2</v>
          </cell>
          <cell r="CH1904">
            <v>2</v>
          </cell>
          <cell r="CJ1904" t="str">
            <v>X</v>
          </cell>
          <cell r="CL1904" t="str">
            <v>T4,T4,T2,T32</v>
          </cell>
          <cell r="CM1904">
            <v>4</v>
          </cell>
          <cell r="CP1904" t="str">
            <v>Åpen grunnlendt kalkmark i boreonemoral sone</v>
          </cell>
          <cell r="CQ1904">
            <v>2</v>
          </cell>
          <cell r="CT1904" t="str">
            <v>T4,T2,T32</v>
          </cell>
          <cell r="CU1904">
            <v>1</v>
          </cell>
          <cell r="CX1904">
            <v>0</v>
          </cell>
          <cell r="CY1904">
            <v>1</v>
          </cell>
          <cell r="DB1904">
            <v>0</v>
          </cell>
          <cell r="DC1904" t="str">
            <v>Blankmispel &lt;em&gt;Cotoneaster lucidus&lt;/em&gt; er en ca. 2 m høy, rikt grenet busk som formerer seg rikelig med svarte, saftige bærepler som er populære hos fugler, spesielt trost. Den stammer fra grenseområdet mellom Sør-Sibir og Mongolia i Øst-Asia.&lt;br/&gt;Noen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Blankmispel hører til den siste gruppen.&lt;br/&gt;Arten er blitt mye plantet som prydbusk i hager og grøntanlegg, trolig fra rundt år 1900. Den er handelsvare og markedsføres med herdighet 8. Den opplyses å være frostherdig ned til -25 grader (Fryer &amp; Hylm&amp;#246: 2009, men den tåler godt vinteren på Røros med -40 grader), og er den mest hardføre av alle dyrkete &lt;em&gt;Cotoneaster&lt;/em&gt;. Den etablerer seg under et vidt spekter av klimatiske forhold: fra ytterkyst til de mest kontinentale områdene i Sør-Norge (He Engerdal, Alvdal, Tynset, Tolga, Os: Op Skjåk, Vågå, Sel, Dovre, Lesja: ST Røros), fra lågland til mellomboreal og over grensa til nordboreal sone, og den inngår i mange naturtyper, både lysåpne og i skygge: skogkanter, kratt, en rekke typer skog (fattige og rike, ofte tørre, barskog, blandingsskog, edelløvskog), i gjengroende eng og beitemark, rasmark, berg og skrenter (bl.a. strandberg og veiskjæringer), murer og forbygninger, hogstfelt, veikanter og annen skrotemark.</v>
          </cell>
          <cell r="DD1904" t="str">
            <v>&lt;p&gt;Første kjente etablering av blankmispel i naturen er fra 1925 i Oslo: Bygdøy. Frem til 1960 var spredningen relativt beskjeden, men i de siste 60 årene er arten blitt stadig mer utbredt. Den er regionalt vanlig på søndre Østlandet og rundt Trondheimsfjorden (og trolig på deler av Vestlandet, der den synes å være for lite samlet og dokumentert), og den er funnet i alle fylker (til Fi Sør-Varanger 2011). Den har stort potensial for videre etablering i store deler av landet.&lt;/p&gt;</v>
          </cell>
          <cell r="DE1904" t="str">
            <v>Arten er innført som hagebusk og sprer seg ut i naturen fra hager av fugl, som også står for videre spredning i naturen, ofte over nokså lange distanser (kilometer) i hver spredningshendelse.</v>
          </cell>
          <cell r="DF1904" t="str">
            <v>Invasjonspotensialet er stort, med lang median levetid og moderat (til stor) ekspansjonshastighet. Arten har allerede en svært stor, trygg og økende bestand i norsk natur.</v>
          </cell>
          <cell r="DG1904" t="str">
            <v>Arten vurderes å ha stor økologisk effekt, på grunn av at den fortrenger andre buskarter i en rekke skog- og kratt-typer (bl.a. på sårbar grunnlendt kalkmark i låglandet), skaper et nytt busksjikt i skoger som naturlig er fattige på busker, og har en stor fruktproduksjon som påvirker fuglenes næringsvalg.&lt;br/&gt;&lt;p&gt;Fremmede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904" t="str">
            <v>&lt;p&gt;Blankmispel vurderes til svært høg risiko i norsk natur, på grunn av maksimum skår på både invasjonspotensial og økologisk effekt. Arten kan opptre enkeltvis, i små grupper, eller danne store kratt. Den fortrenger hjemlige arter og er en særlig stor risiko der den etablerer seg i baserik skog, bakker og berg med truete og sårbare arter, bl.a. rundt Oslofjorden. I tillegg kan arten konkurrere med hjemlige busker og trær om fugler som spredningsvektor. Den er en av de mest ekspansive av alle fremmede busker i Norge.&lt;/p&gt;&lt;p&gt;Risikovurderingen gjelder arten generelt, dvs. &lt;b&gt;&lt;i&gt;inkludert&lt;/i&gt;&lt;/b&gt; det som måtte foreligge av forvillede kultivarer (sorter) og frøkilder. Datamaterialet som ligger til grunn for vurderingen, skiller ikke mellom ulike kultivarer og frøkilder, og kultivarer kan derfor ikke vurderes separat med utgangspunkt i de data vi har tilgjengelig. Miljødirektoratet har bedt om en økologisk risikovurdering av frøkilden Romsdal. Dette er ikke en kultivar og den bør angis som _x001D_ fk Romsdal_x001D_  for å skille den fra kultivarer. Den er beskrevet som både hardfør og nøysom (http://www.eplante.no/innhold/planter/cotoneaster-lucidus-fk-romsdal-e/). Det er derfor ikke noe som skulle tilsi at denne utgjør en lågere risiko enn arten generelt. Vi har ikke undersøkt i hvilken grad andre kultivarer eller frøkilder av &lt;i&gt;Cotoneaster lucidus &lt;/i&gt;har dokumenterte egenskaper som vil kunne påvirke invasjonspotensialet og/eller økologisk effekt slik at man kunne forvente en annen risiko enn den som gis i den generelle vurderingen av arten.&lt;/p&gt;</v>
          </cell>
          <cell r="DI1904">
            <v>6</v>
          </cell>
        </row>
        <row r="1905">
          <cell r="B1905" t="str">
            <v>Heracleum mantegazzianum</v>
          </cell>
          <cell r="C1905" t="str">
            <v>Sommier &amp; Levier</v>
          </cell>
          <cell r="D1905" t="str">
            <v>kjempebjørnekjeks</v>
          </cell>
          <cell r="E1905">
            <v>60287</v>
          </cell>
          <cell r="F1905">
            <v>100327</v>
          </cell>
          <cell r="G1905" t="str">
            <v>ExpertGroups/Karplanter/N</v>
          </cell>
          <cell r="H1905" t="str">
            <v>Karplanter</v>
          </cell>
          <cell r="I1905" t="str">
            <v>Karplanter</v>
          </cell>
          <cell r="J1905" t="str">
            <v>AlienSpecie</v>
          </cell>
          <cell r="N1905">
            <v>4</v>
          </cell>
          <cell r="Q1905">
            <v>3</v>
          </cell>
          <cell r="T1905" t="str">
            <v>SE</v>
          </cell>
          <cell r="U1905">
            <v>5</v>
          </cell>
          <cell r="V1905" t="str">
            <v>4AB,3DH</v>
          </cell>
          <cell r="X1905">
            <v>5</v>
          </cell>
          <cell r="Y1905">
            <v>4</v>
          </cell>
          <cell r="Z1905">
            <v>3</v>
          </cell>
          <cell r="AA1905">
            <v>1922</v>
          </cell>
          <cell r="AB1905" t="str">
            <v>terrestrial</v>
          </cell>
          <cell r="AD1905" t="str">
            <v>other,unknown</v>
          </cell>
          <cell r="AE1905" t="str">
            <v>yes</v>
          </cell>
          <cell r="AF1905" t="str">
            <v>yes</v>
          </cell>
          <cell r="AG1905">
            <v>1922</v>
          </cell>
          <cell r="AH1905" t="str">
            <v>Vf Holmestrand</v>
          </cell>
          <cell r="AI1905">
            <v>10</v>
          </cell>
          <cell r="AJ1905" t="str">
            <v>V</v>
          </cell>
          <cell r="AL1905">
            <v>1</v>
          </cell>
          <cell r="AM1905" t="str">
            <v>importDirect</v>
          </cell>
          <cell r="AN1905">
            <v>5</v>
          </cell>
          <cell r="AO1905" t="str">
            <v>introductionEscaped,spreadNaturalDispersal,spreadStowaway,spreadTransportpollution</v>
          </cell>
          <cell r="AP1905" t="str">
            <v>Øs,OsA,He,Op,Bu,Ve,Te,Aa,Va,Ro,Ho,Sf,Mr,St,Nt,No,Tr</v>
          </cell>
          <cell r="AQ1905">
            <v>2700</v>
          </cell>
          <cell r="AR1905">
            <v>5</v>
          </cell>
          <cell r="AS1905">
            <v>13500</v>
          </cell>
          <cell r="AT1905">
            <v>275000</v>
          </cell>
          <cell r="AU1905">
            <v>20000</v>
          </cell>
          <cell r="AV1905">
            <v>60</v>
          </cell>
          <cell r="AW1905" t="str">
            <v>Ingen kjent effekt</v>
          </cell>
          <cell r="AX1905" t="str">
            <v>Ingen kjent effekt</v>
          </cell>
          <cell r="BC1905" t="str">
            <v>Ingen kjent effekt</v>
          </cell>
          <cell r="BD1905" t="str">
            <v>Ingen kjent effekt</v>
          </cell>
          <cell r="BE1905" t="str">
            <v>no</v>
          </cell>
          <cell r="BF1905" t="str">
            <v>no</v>
          </cell>
          <cell r="BK1905" t="str">
            <v>temperate_nemoral:Europe,Asia</v>
          </cell>
          <cell r="BM1905" t="str">
            <v>temperate_boreal:Europe|temperate_nemoral:Europe,Asia,Oceania,NorthAndCentralAmerica|subtropic_mediterranean:Europe</v>
          </cell>
          <cell r="BO1905">
            <v>4</v>
          </cell>
          <cell r="BR1905" t="str">
            <v>RedListCategoryLevel</v>
          </cell>
          <cell r="BT1905">
            <v>4</v>
          </cell>
          <cell r="BW1905" t="str">
            <v>SpreadYearlyIncreaseObservations</v>
          </cell>
          <cell r="BX1905">
            <v>898</v>
          </cell>
          <cell r="BY1905">
            <v>1</v>
          </cell>
          <cell r="CB1905" t="str">
            <v>T35,T32,T4,T18,T30-C-2,T40</v>
          </cell>
          <cell r="CC1905">
            <v>3</v>
          </cell>
          <cell r="CG1905" t="str">
            <v>T18,T32</v>
          </cell>
          <cell r="CH1905">
            <v>1</v>
          </cell>
          <cell r="CL1905" t="str">
            <v>T18,T32</v>
          </cell>
          <cell r="CM1905">
            <v>1</v>
          </cell>
          <cell r="CQ1905">
            <v>1</v>
          </cell>
          <cell r="CU1905">
            <v>3</v>
          </cell>
          <cell r="CX1905">
            <v>1</v>
          </cell>
          <cell r="CY1905">
            <v>1</v>
          </cell>
          <cell r="DB1905">
            <v>0</v>
          </cell>
          <cell r="DC1905" t="str">
            <v>&lt;p&gt;Kjempebjørnekjeks &lt;em&gt;Heracleum mantegazzianum&lt;/em&gt; er en opptil 5 m høy, kraftig, flerårig urt (staude) som bruker noen år til å bygge seg opp for blomstring: hovedskuddet dør vanligvis etter blomstring. Kjempebjørnekjeks kommer fra Vest-Asia, trolig fra Vest-Kaukasus. Den har frøformering, og delfruktene er tynne, med vinge, og kan spres over korte distanser med vind. Arten har også noe klonal vekst med rotskudd.&lt;/p&gt;&lt;p&gt;Arten er helseskadelig, og anses som en pest-art i en rekke andre europeiske land (se NOBANIS). &lt;br/&gt;&lt;/p&gt;</v>
          </cell>
          <cell r="DD1905" t="str">
            <v>&lt;p&gt; Første etablering i naturen er datert til 1922 i Vf Holmestrand, men spredningen gikk langsomt frem til 1960-tallet. Fremstad &amp; Elven (2006) gir en statusoversikt til da. Kjempebjørnekjeks var da vanligst på søndre deler av Østlandet, mer spredt nedover Sørlandskysten, ganske spredt på Vestlandet til og med Sogn og Fjordane, men noe vanligere i deler av Møre og Romsdal og Trøndelag (særlig i Trondheimregionen og Namdalen). I Nord-Norge var den da bare kjent fra Tr Tromsø. Den har potensial for videre spredning og etablering i nord og vestpå, og fortetning i distrikter der den allerede finnes, selv om den lokalt blir aktivt bekjempet flere steder. Det aktuelle kartet i Artskart (lest 2017) viser fortetning på Østlandet og Sørlandet og markert økning på Vestlandet og i Trøndelag, men fortsatt få forekomster i Nord-Norge (men bestemmelsene av mye materiale kan være feil). Norsk forekomst av kjempebjørnekjeks (og tromsøpalme) kartlegges og diskuteres hos Fremstad &amp; Elven (2006). &lt;/p&gt;</v>
          </cell>
          <cell r="DE1905" t="str">
            <v>Kjempebjørnekjeks er kommet som prydplante til landet, sannsynligvis på slutten av 1800-tallet. Den formerer seg med frø som spres med vind eller vann. Anleggsarbeider som fører til fragmentering og transport av jordstengler, sikrer vegetativ spredning. Frøproduksjonen er rikelig, og arten har frøbank. Selv om en del enkeltplanter dør hvert år, er rekrutteringen vanligvis sikker.</v>
          </cell>
          <cell r="DF1905" t="str">
            <v>Kjempebjørnekjeks har lang median levetid i landet og høg ekspansjonshastighet. Dette gir et stort invasjonspotensial.</v>
          </cell>
          <cell r="DG1905" t="str">
            <v>Arten vurderes å ha middels økologiske effekter. Arten etablerer seg i sterkt kulturpåvirkete eller kulturbetingete naturtyper med forholdsvis dyp og næringsrik jord: vei- og jernbanekanter og -skråninger og andre typer næringsrik skrotemark, i eng og beitemark i gjengroing, skogkanter, bekke- og ravinedaler, langs vasskanter (flommark) og i kanten av strandskog. Den vokser som oftest i åpent terreng, men av og til i halvskygge i løvskog. Kjempebjørnekjeks kan etablere store bestander som endrer vegetasjonens struktur, den fortrenger hjemlige arter og er til hinder for ulike typer arealbruk (se Klingenstein 2007, Branquart et al. 2007). Den synes også ha allelopatiske effekter. Den hybridiserer introgressivt med sibirbjørnekjeks &lt;i&gt;H. sphondylium&lt;/i&gt; subsp. &lt;i&gt;sibiricum&lt;/i&gt;, som nok er fremmed, men som har vært i landet (godt) før 1800.</v>
          </cell>
          <cell r="DH1905" t="str">
            <v>&lt;p&gt;Kjempebjørnekjeks vurderes til svært høg økologisk risiko på grunn av middels store negative økologiske effekter og et stort invasjonspotensial.&lt;/p&gt;</v>
          </cell>
          <cell r="DI1905">
            <v>6</v>
          </cell>
        </row>
        <row r="1906">
          <cell r="B1906" t="str">
            <v>Heracleum persicum</v>
          </cell>
          <cell r="C1906" t="str">
            <v>Desf. ex Fisch.</v>
          </cell>
          <cell r="D1906" t="str">
            <v>tromsøpalme</v>
          </cell>
          <cell r="E1906">
            <v>133646</v>
          </cell>
          <cell r="F1906">
            <v>100328</v>
          </cell>
          <cell r="G1906" t="str">
            <v>ExpertGroups/Karplanter/N</v>
          </cell>
          <cell r="H1906" t="str">
            <v>Karplanter</v>
          </cell>
          <cell r="I1906" t="str">
            <v>Karplanter</v>
          </cell>
          <cell r="J1906" t="str">
            <v>AlienSpecie</v>
          </cell>
          <cell r="N1906">
            <v>4</v>
          </cell>
          <cell r="Q1906">
            <v>3</v>
          </cell>
          <cell r="T1906" t="str">
            <v>SE</v>
          </cell>
          <cell r="U1906">
            <v>5</v>
          </cell>
          <cell r="V1906" t="str">
            <v>4AB,3DFH</v>
          </cell>
          <cell r="X1906">
            <v>5</v>
          </cell>
          <cell r="Y1906">
            <v>4</v>
          </cell>
          <cell r="Z1906">
            <v>3</v>
          </cell>
          <cell r="AA1906" t="str">
            <v>ca 1830</v>
          </cell>
          <cell r="AB1906" t="str">
            <v>terrestrial</v>
          </cell>
          <cell r="AD1906" t="str">
            <v>other</v>
          </cell>
          <cell r="AE1906" t="str">
            <v>yes</v>
          </cell>
          <cell r="AF1906" t="str">
            <v>yes</v>
          </cell>
          <cell r="AG1906">
            <v>1897</v>
          </cell>
          <cell r="AH1906" t="str">
            <v>ST Trondheim</v>
          </cell>
          <cell r="AI1906">
            <v>10</v>
          </cell>
          <cell r="AJ1906" t="str">
            <v>V</v>
          </cell>
          <cell r="AL1906">
            <v>1</v>
          </cell>
          <cell r="AM1906" t="str">
            <v>importDirect</v>
          </cell>
          <cell r="AN1906">
            <v>4</v>
          </cell>
          <cell r="AO1906" t="str">
            <v>introductionEscaped,spreadNaturalDispersal,spreadStowaway,spreadTransportpollution</v>
          </cell>
          <cell r="AP1906" t="str">
            <v>Øs,OsA,He,Op,Bu,Ve,Aa,Va,Ro,Ho,Sf,Mr,St,Nt,No,Tr,Fi</v>
          </cell>
          <cell r="AQ1906">
            <v>3212</v>
          </cell>
          <cell r="AR1906">
            <v>5</v>
          </cell>
          <cell r="AS1906">
            <v>16060</v>
          </cell>
          <cell r="AT1906">
            <v>300000</v>
          </cell>
          <cell r="AU1906">
            <v>24000</v>
          </cell>
          <cell r="AV1906">
            <v>60</v>
          </cell>
          <cell r="AW1906" t="str">
            <v>Planten er skadelig fordi berøring (hårene) gjør huden overømfintlig for lys og gir sår som gror dårlig.</v>
          </cell>
          <cell r="AX1906" t="str">
            <v>Ingen kjent effekt</v>
          </cell>
          <cell r="BC1906" t="str">
            <v>Ingen kjent effekt</v>
          </cell>
          <cell r="BD1906" t="str">
            <v>Ingen kjent effekt</v>
          </cell>
          <cell r="BE1906" t="str">
            <v>no</v>
          </cell>
          <cell r="BF1906" t="str">
            <v>no</v>
          </cell>
          <cell r="BK1906" t="str">
            <v>temperate_nemoral:Asia|temperate_dry:Asia</v>
          </cell>
          <cell r="BM1906" t="str">
            <v>temperate_boreal:Europe|temperate_nemoral:Europe,Asia|temperate_dry:Asia</v>
          </cell>
          <cell r="BO1906">
            <v>4</v>
          </cell>
          <cell r="BR1906" t="str">
            <v>RedListCategoryLevel</v>
          </cell>
          <cell r="BT1906">
            <v>4</v>
          </cell>
          <cell r="BW1906" t="str">
            <v>SpreadYearlyIncreaseObservations</v>
          </cell>
          <cell r="BX1906">
            <v>681</v>
          </cell>
          <cell r="BY1906">
            <v>1</v>
          </cell>
          <cell r="CB1906" t="str">
            <v>T4,T24-C-1,T32,T40,T35,T33-C-2,T4-C-18,T40</v>
          </cell>
          <cell r="CC1906">
            <v>3</v>
          </cell>
          <cell r="CG1906" t="str">
            <v>T32,T33-C-2,T33-C-2,T32</v>
          </cell>
          <cell r="CH1906">
            <v>2</v>
          </cell>
          <cell r="CL1906" t="str">
            <v>T32,T33-C-2,T33-C-2,T32,T32,T32</v>
          </cell>
          <cell r="CM1906">
            <v>3</v>
          </cell>
          <cell r="CP1906" t="str">
            <v>Kulturmarkseng</v>
          </cell>
          <cell r="CQ1906">
            <v>1</v>
          </cell>
          <cell r="CT1906" t="str">
            <v>T24-C-1,T32</v>
          </cell>
          <cell r="CU1906">
            <v>3</v>
          </cell>
          <cell r="CX1906">
            <v>1</v>
          </cell>
          <cell r="CY1906">
            <v>1</v>
          </cell>
          <cell r="DB1906">
            <v>0</v>
          </cell>
          <cell r="DC1906" t="str">
            <v>Tromsøpalme &lt;em&gt;Heracleum persicum &lt;/em&gt;er en ca. 2-3 (-5) m høy, kraftig, flerårig urt (staude). Den stammer trolig fra Kaukasus og Iran. Den har frøformering, og delfruktene er tynne, med vinge, og kan spres over korte distanser med vind. Arten har også noe klonal vekst med rotskudd. Norsk forekomst av tromsøpalme (og kjempebjørnekjeks) kartlegges og diskuteres hos Fremstad &amp; Elven (2006). Planten er helseskadelig.</v>
          </cell>
          <cell r="DD1906" t="str">
            <v>&lt;p&gt; Tromsøpalme ble først introdusert som prydplante til Nord-Norge, til Fi Alta (trolig rundt 1830) og til Tr Tromsø noe senere på 1800-tallet. Arten ble først dokumentert med herbariebelegg fra ST Trondheim i 1897 og fra Tr Tromsø i 1899. Nå er arten regionalt vanlig i deler av Nord-Norge (flekkvis en dominerende karplante som i Tromsø by) og Trøndelag. Tromsøpalme har nå også en del forekomster i Akershus, Hedmark og Oppland. Arten er imidlertid sjelden i Buskerud, Vestfold, på Sørlandet og Vestlandet, og den er aldri notert fra Telemark.&lt;br/&gt;&lt;/p&gt;</v>
          </cell>
          <cell r="DE1906" t="str">
            <v>Arten er blitt spredt bevisst gjennom utbredt planting i hager og rundt småbruk og annen bebyggelse. Arten spres ut av hager og bebyggelse med frø og ved hageutkast. Tromsøpalme spres også ved flytting av jordmasser som kan inneholde frø (arten har frøbank) og deler av røtter og jordstengler.</v>
          </cell>
          <cell r="DF1906" t="str">
            <v>Artens mediane levetid i landet er lang, og ekspansjonshastigheten er høg. Dette gir et stort invasjonspotensial.</v>
          </cell>
          <cell r="DG1906" t="str">
            <v>Arten vurderes å ha middels økologiske effekter. Tromsøpalme vokser mest i åpent terreng, men kan gå inn i skogkanter og i sluttet skog for eksempel bjørkeskog. Den opptrer på mange typer mark: skrotemark som veikanter og lignende, i gamle enger og beitemark, i grasmark i strandkanter, på tangvoller og indre deler av strandenger, i skogkanter, og mest på relativt dyp og noe næringsrik mark. Den er særlig hyppig på forlatt kulturmark og i strandkanter der den kan danne kilometerlange border i flerårs-tangvollene. Tromsøpalme kan danne store bestander, den endrer voksestedenes struktur, fortrenger hjemlige arter og er til hinder for ulike typer arealbruk. Arten har også allelopatisk effekt. I tillegg hybridiserer den introgressivt med sibirbjørnekjeks &lt;i&gt;H. sphondylium &lt;/i&gt;subsp. &lt;i&gt;sibiricum&lt;/i&gt;, som nok er fremmed, men som kom til landet (lenge) før 1800.</v>
          </cell>
          <cell r="DH1906" t="str">
            <v>&lt;p&gt;Tromsøpalme vurderes til svært høy økologisk risiko på grunn av et stort invasjonspotensial og middels økologiske effekter. Mens bekjempelse av slektningen kjempebjørnekjeks kan ha noe hensikt i Sør-Norge, finnes det ingen muligheter i inneværende mellomistid til å bli kvitt tromsøpalme i Nord-Norge.&lt;/p&gt;</v>
          </cell>
          <cell r="DI1906">
            <v>6</v>
          </cell>
        </row>
        <row r="1907">
          <cell r="B1907" t="str">
            <v>Laburnum anagyroides</v>
          </cell>
          <cell r="C1907" t="str">
            <v>Medik.</v>
          </cell>
          <cell r="D1907" t="str">
            <v>gullregn</v>
          </cell>
          <cell r="E1907">
            <v>133991</v>
          </cell>
          <cell r="F1907">
            <v>101939</v>
          </cell>
          <cell r="G1907" t="str">
            <v>ExpertGroups/Karplanter/N</v>
          </cell>
          <cell r="H1907" t="str">
            <v>Karplanter</v>
          </cell>
          <cell r="I1907" t="str">
            <v>Karplanter</v>
          </cell>
          <cell r="J1907" t="str">
            <v>AlienSpecie</v>
          </cell>
          <cell r="N1907">
            <v>4</v>
          </cell>
          <cell r="Q1907">
            <v>3</v>
          </cell>
          <cell r="T1907" t="str">
            <v>SE</v>
          </cell>
          <cell r="U1907">
            <v>5</v>
          </cell>
          <cell r="V1907" t="str">
            <v>4A,3D</v>
          </cell>
          <cell r="X1907">
            <v>5</v>
          </cell>
          <cell r="Y1907">
            <v>4</v>
          </cell>
          <cell r="Z1907">
            <v>3</v>
          </cell>
          <cell r="AA1907">
            <v>1908</v>
          </cell>
          <cell r="AB1907" t="str">
            <v>terrestrial</v>
          </cell>
          <cell r="AD1907" t="str">
            <v>unknown</v>
          </cell>
          <cell r="AE1907" t="str">
            <v>yes</v>
          </cell>
          <cell r="AF1907" t="str">
            <v>unknown</v>
          </cell>
          <cell r="AG1907">
            <v>1926</v>
          </cell>
          <cell r="AH1907" t="str">
            <v>VA Kristiansand: Baneheia</v>
          </cell>
          <cell r="AI1907">
            <v>15</v>
          </cell>
          <cell r="AJ1907" t="str">
            <v>V</v>
          </cell>
          <cell r="AL1907">
            <v>2</v>
          </cell>
          <cell r="AM1907" t="str">
            <v>importDirect</v>
          </cell>
          <cell r="AN1907">
            <v>3</v>
          </cell>
          <cell r="AO1907" t="str">
            <v>introductionReleased,introductionEscaped,spreadNaturalDispersal</v>
          </cell>
          <cell r="AP1907" t="str">
            <v>Øs,OsA,He,Bu,Ve,Te,Aa,Va,Ro,Ho,Mr,St,Nt,No</v>
          </cell>
          <cell r="AQ1907">
            <v>468</v>
          </cell>
          <cell r="AR1907">
            <v>5</v>
          </cell>
          <cell r="AS1907">
            <v>2340</v>
          </cell>
          <cell r="AT1907">
            <v>260000</v>
          </cell>
          <cell r="AU1907">
            <v>4600</v>
          </cell>
          <cell r="AV1907">
            <v>30</v>
          </cell>
          <cell r="AW1907" t="str">
            <v>En av landets mest giftige planter, har ført til dødsfall, og anbefales derfor ikke plantet. Den er imidlertid så vidt spredt i norsk natur at risikoen er stor for forgiftninger.</v>
          </cell>
          <cell r="AX1907" t="str">
            <v>Ingen kjent effekt</v>
          </cell>
          <cell r="BC1907" t="str">
            <v>Ingen kjent effekt</v>
          </cell>
          <cell r="BD1907" t="str">
            <v>Ingen kjent effekt</v>
          </cell>
          <cell r="BE1907" t="str">
            <v>no</v>
          </cell>
          <cell r="BF1907" t="str">
            <v>no</v>
          </cell>
          <cell r="BG1907" t="str">
            <v>V</v>
          </cell>
          <cell r="BK1907" t="str">
            <v>temperate_nemoral:Europe|subtropic_mediterranean:Europe</v>
          </cell>
          <cell r="BM1907" t="str">
            <v>temperate_boreal:Europe|temperate_nemoral:Europe,Oceania,NorthAndCentralAmerica|subtropic_mediterranean:Europe</v>
          </cell>
          <cell r="BO1907">
            <v>4</v>
          </cell>
          <cell r="BR1907" t="str">
            <v>RedListCategoryLevel</v>
          </cell>
          <cell r="BT1907">
            <v>3</v>
          </cell>
          <cell r="BW1907" t="str">
            <v>SpreadYearlyIncreaseObservations</v>
          </cell>
          <cell r="BX1907">
            <v>314</v>
          </cell>
          <cell r="BY1907">
            <v>1</v>
          </cell>
          <cell r="CB1907" t="str">
            <v>T4-C-3,T4-C-4,T4-C-7,T4-C-8,T4-C-19,T40,T43</v>
          </cell>
          <cell r="CC1907">
            <v>3</v>
          </cell>
          <cell r="CG1907" t="str">
            <v>T4-C-4,T4-C-8</v>
          </cell>
          <cell r="CH1907">
            <v>1</v>
          </cell>
          <cell r="CL1907" t="str">
            <v>T4-C-3,T4-C-7,T4-C-4,T4-C-8</v>
          </cell>
          <cell r="CM1907">
            <v>2</v>
          </cell>
          <cell r="CP1907" t="str">
            <v>Åpen grunnlendt kalkmark i boreonemoral sone</v>
          </cell>
          <cell r="CQ1907">
            <v>1</v>
          </cell>
          <cell r="CT1907" t="str">
            <v>T4-C-3,T4-C-4,T4-C-7,T4-C-8,T4-C-19</v>
          </cell>
          <cell r="CU1907">
            <v>1</v>
          </cell>
          <cell r="CX1907">
            <v>0</v>
          </cell>
          <cell r="CY1907">
            <v>1</v>
          </cell>
          <cell r="DB1907">
            <v>0</v>
          </cell>
          <cell r="DC1907" t="str">
            <v>Gullregn &lt;em&gt;Laburnum anagyroides&lt;/em&gt; er et 6-7 m høgt tre som formerer seg med frø. Frøene spres trolig hovedsakelig med vind (smale belger som lett flyr) og kanskje med fugl. Arten kommer fra fjellområder i Mellom- og Sør-Europa. De fleste angivelser av forvillet gullregn er fra kantsoner og kratt, i skog (uspesifisert, lågurtskog med rimelig høgt nærings- og kalknivå, edellauvskog, buskfuruplantning), skrenter og berg eller åpen, tørr og grunnlendt mark. Den opptrer også på skrotemark.</v>
          </cell>
          <cell r="DD1907" t="str">
            <v>&lt;p&gt;Gullregn&lt;em&gt; &lt;/em&gt;har hatt en nokså jamn økning fra første funn som forvillet i AA Arendal i 1908 og første sannsynliggjorte etablering i VA Kristiansand i 1926. Utviklingen er dermed nokså ulik den for slektningen alpegullregn &lt;em&gt;L. alpinum &lt;/em&gt;som har nærmest eksplodert etter ca. 1990. Hovedårsaken kan være at plantingen av den ekstremt giftige arten gullregn nesten har stoppet opp, og at den er blitt erstattet som hagebusk/tre av den langt mindre giftige alpegullregn og den antatt sterile hybridgullregn &lt;em&gt;L. &lt;/em&gt;x &lt;em&gt;watereri &lt;/em&gt;(antakelsen er trolig feil). En annen forskjell i mønsteret er at gullregn er litt mindre hardfør og litt mer knyttet til kyststrøk, med hovedutbredelsen i Telemark og Agder, mens alpegullregn har langt videre anvendelse og utbredelse. Pr. i dag er gullregn etablert på søndre Østlandet og i kyststrøk til Hordaland, men med strøfunn nord til No Meløy og Bodø.&lt;/p&gt;</v>
          </cell>
          <cell r="DE1907" t="str">
            <v>Arten er innført som hageplante og spredt med frø, trolig ved hjelp av fugl og vind.</v>
          </cell>
          <cell r="DF1907" t="str">
            <v>Invasjonspotensialet er stort, med lang median levetid og moderat ekspansjonshastighet.</v>
          </cell>
          <cell r="DG1907" t="str">
            <v>Arten vurderes å ha middels store økologiske effekter. Den inntar spesielt lågurtskog på rimelig næringsrikt til kalkrikt lende og kan danne rene bestander som fortrenger alle andre vedplanter. Den inntar naturtyper(spesielt kalklågurtskog) med sjeldne og sårbare arter og fortrenger også disse, men i begrenset omfang (foreløpig). Dessuten har arten nitrogenfiksering i røttene og endrer næringsinnholdet i jorda der den vokser, potensielt med endring i hele artssammensetningen av karplanter.&lt;br/&gt;</v>
          </cell>
          <cell r="DH1907" t="str">
            <v>&lt;p&gt;Gullregn blir vurdert til svært høg økologisk risiko, som en kombinasjon av stort invasjonspotensiale og middels store økologiske effekter. Arten blir praktisk talt ikke plantet lengre, på grunn av forgiftningsrisiko, men er allerede så veletablert i norsk natur at den fortsatt er i spredning og fortetning, nå mest med utgangspunkt i allerede forvillete bestander.&lt;/p&gt;</v>
          </cell>
          <cell r="DI1907">
            <v>1</v>
          </cell>
        </row>
        <row r="1908">
          <cell r="B1908" t="str">
            <v>Melilotus albus</v>
          </cell>
          <cell r="C1908" t="str">
            <v>Medik.</v>
          </cell>
          <cell r="D1908" t="str">
            <v>hvitsteinkløver</v>
          </cell>
          <cell r="E1908">
            <v>134430</v>
          </cell>
          <cell r="F1908">
            <v>101997</v>
          </cell>
          <cell r="G1908" t="str">
            <v>ExpertGroups/Karplanter/N</v>
          </cell>
          <cell r="H1908" t="str">
            <v>Karplanter</v>
          </cell>
          <cell r="I1908" t="str">
            <v>Karplanter</v>
          </cell>
          <cell r="J1908" t="str">
            <v>AlienSpecie</v>
          </cell>
          <cell r="N1908">
            <v>4</v>
          </cell>
          <cell r="Q1908">
            <v>3</v>
          </cell>
          <cell r="T1908" t="str">
            <v>SE</v>
          </cell>
          <cell r="U1908">
            <v>5</v>
          </cell>
          <cell r="V1908" t="str">
            <v>4A,3DF</v>
          </cell>
          <cell r="X1908">
            <v>5</v>
          </cell>
          <cell r="Y1908">
            <v>4</v>
          </cell>
          <cell r="Z1908">
            <v>3</v>
          </cell>
          <cell r="AA1908" t="str">
            <v>1821-1860</v>
          </cell>
          <cell r="AB1908" t="str">
            <v>terrestrial</v>
          </cell>
          <cell r="AD1908" t="str">
            <v>origin,unknown</v>
          </cell>
          <cell r="AE1908" t="str">
            <v>yes</v>
          </cell>
          <cell r="AF1908" t="str">
            <v>unknown</v>
          </cell>
          <cell r="AG1908" t="str">
            <v>1861-1870</v>
          </cell>
          <cell r="AH1908" t="str">
            <v>Oslo: flere steder</v>
          </cell>
          <cell r="AI1908">
            <v>1</v>
          </cell>
          <cell r="AJ1908" t="str">
            <v>V</v>
          </cell>
          <cell r="AN1908">
            <v>5</v>
          </cell>
          <cell r="AO1908" t="str">
            <v>introductionTransportpollution,introductionStowaway,spreadTransportpollution,spreadStowaway,spreadNaturalDispersal</v>
          </cell>
          <cell r="AP1908" t="str">
            <v>Øs,OsA,He,Op,Bu,Ve,Te,Aa,Va,Ro,Ho,Sf,Mr,St,Nt,No</v>
          </cell>
          <cell r="AQ1908">
            <v>3800</v>
          </cell>
          <cell r="AR1908">
            <v>5</v>
          </cell>
          <cell r="AS1908">
            <v>19000</v>
          </cell>
          <cell r="AT1908">
            <v>250000</v>
          </cell>
          <cell r="AU1908">
            <v>22000</v>
          </cell>
          <cell r="AV1908">
            <v>90</v>
          </cell>
          <cell r="AW1908" t="str">
            <v>Ingen kjent effekt</v>
          </cell>
          <cell r="AX1908" t="str">
            <v>Ingen kjent effekt</v>
          </cell>
          <cell r="BC1908" t="str">
            <v>Ingen kjent effekt</v>
          </cell>
          <cell r="BD1908" t="str">
            <v>Ingen kjent effekt</v>
          </cell>
          <cell r="BE1908" t="str">
            <v>no</v>
          </cell>
          <cell r="BF1908" t="str">
            <v>no</v>
          </cell>
          <cell r="BI1908" t="str">
            <v>V</v>
          </cell>
          <cell r="BK1908" t="str">
            <v>temperate_nemoral:Europe,Asia|temperate_dry:Asia|subtropic_mediterranean:Europe,Asia,Africa</v>
          </cell>
          <cell r="BM1908" t="str">
            <v>temperate_boreal:Europe|temperate_nemoral:Europe,Asia,Africa,Oceania,NorthAndCentralAmerica,SouthAmerica|temperate_dry:Europe,Asia,NorthAndCentralAmerica,SouthAmerica|subtropic_mediterranean:Europe,Asia,Africa,Oceania,NorthAndCentralAmerica,SouthAmerica|subtropic_caperegion:Africa|subtropic_highlands:SouthAmerica</v>
          </cell>
          <cell r="BO1908">
            <v>4</v>
          </cell>
          <cell r="BR1908" t="str">
            <v>RedListCategoryLevel</v>
          </cell>
          <cell r="BT1908">
            <v>3</v>
          </cell>
          <cell r="BW1908" t="str">
            <v>SpreadYearlyIncreaseObservations</v>
          </cell>
          <cell r="BX1908" t="str">
            <v>407,1</v>
          </cell>
          <cell r="BY1908">
            <v>1</v>
          </cell>
          <cell r="CB1908" t="str">
            <v>T43,T42,T41,T40,T39,T37-C-3,T35,T12,T32-C-5,T32-C-7,T32-C-15,T32-C-17</v>
          </cell>
          <cell r="CC1908">
            <v>3</v>
          </cell>
          <cell r="CG1908" t="str">
            <v>T32-C-7,T32-C-17</v>
          </cell>
          <cell r="CH1908">
            <v>1</v>
          </cell>
          <cell r="CL1908" t="str">
            <v>T32-C-5,T32-C-7,T32-C-15,T32-C-17</v>
          </cell>
          <cell r="CM1908">
            <v>3</v>
          </cell>
          <cell r="CP1908" t="str">
            <v>Åpen grunnlendt kalkmark i boreonemoral sone</v>
          </cell>
          <cell r="CQ1908">
            <v>1</v>
          </cell>
          <cell r="CT1908" t="str">
            <v>T32-C-5,T32-C-7,T32-C-15,T32-C-17</v>
          </cell>
          <cell r="CU1908">
            <v>1</v>
          </cell>
          <cell r="CX1908">
            <v>0</v>
          </cell>
          <cell r="CY1908">
            <v>1</v>
          </cell>
          <cell r="DB1908">
            <v>0</v>
          </cell>
          <cell r="DC1908" t="str">
            <v>Kvitsteinkløver &lt;em&gt;Melilotus albus &lt;/em&gt;er en toårig art som opprinnelig kommer fra Mellom- og Sør-Europa og Vest-Asia. Arten formerer seg seksuelt med frø. Den inntar i hovedsak skrotemark (sterkt endret fastmark), men også grunnlendt, tørr mark på kalk.</v>
          </cell>
          <cell r="DD1908" t="str">
            <v>&lt;p&gt;Arten synes å ha kommet inn til landet i første halvdel av 1800-tallet, kanskje allerede som etablert i Oslo ("Fæstningen, Græsholmen og omliggende øer. Sporadisk" P.V. Deinboll på herbarieetikett), men med sikker etablering i Oslo-området fra 1860-åra. Fra 1860-tallet og fram til 1910 er svært mange funn knyttet til ballastplasser, slik at dette var en viktig innførselsvei. Arten hadde allerede i 1920 etablert utbredelsesmønsteret i Norge, fra Østlandet, Sørlandet og Bergensområdet nord til Trondheimsområdet, men det har skjedd en meget kraftig fortetning siden. Arten ble først noenlunde hyppig i Østfold i perioden 1921-1940 og i Vestfold, Telemark og Agderfylkene i perioden 1961-1980. I denne siste perioden er allerede mørketallet høgt: i hele 20-årsperioden er det notert 14 "normale" funn for Akershus med Oslo, og bare to funn i indre deler av Oslo, mens J.T. Hovdas spesialundersøkelse av ugras i indre Oslo i de to årene 1969-1970 alene omfatter 55 innsamlinger. I dag er kvitsteinkløver meget godt etablert over hele låglandet på Østlandet nord til Mjøsregionen og sør til Agder og ved Trondheimsfjorden. Forekomstene på Vestlandet er noe mindre stabile, og i fjelldalene og nord for Trøndelag er arten tilfeldig. Den har nådd sitt potensielle areal og har små muligheter for videre fortetning.&lt;/p&gt;</v>
          </cell>
          <cell r="DE1908" t="str">
            <v>Det er uvisst hvordan kvitsteinkløver &lt;em&gt;Melilotus albus&lt;/em&gt; kom til landet. Man har antatt at arten kom med ballastjord/vatn (bl.a. funn på begynnelsen av 1800-tallet rundt Akershus og på øyene i indre basseng i Oslo), men enkelte av de tidlige funnene er noe inn i landet og kan tyde på innførsel med grasfrø.</v>
          </cell>
          <cell r="DF1908" t="str">
            <v>Kombinasjonen med maksimum skår på median levetid og moderat skår på ekspansjonshastighet gir arten et høyt invasjonspotensial.</v>
          </cell>
          <cell r="DG1908" t="str">
            <v>Arten vurderes å ha en moderat økologisk effekt, hovedsakelig ved eutrofiering (nitrogenfiksering) i naturlig nitrogenfattige naturtyper. Kvitsteinkløver går i all hovedsak på ulike typer skrotemark og i vei- og åkerkanter. Den går også inn i enkelte mindre påvirkete naturtyper, spesielt havstrandkanter og baserikt grunnlende hovedsakelig i Oslofeltet, der den fortrenger sårbare arter ved eutrofiering (hovedgrunnlaget for risikovurderingen &amp;#39:svært høg&amp;#39:). Til tross for at den en erteplante, ser det ikke ut til at dens nitrogenfiksering påvirker næringsbalansen i mer fuktige og frodige naturtyper hos oss, selv om denne effekten er nevnt i faktaark fra USA (Invasive plant species in Illinois habitats: Sweet Clover). Studier på elvesletter i Alaska antyder at arten kan fasilitere invasjon av andre fremmede arter, muligens gjennom endring av jordbunnsforholdene pga. N-fikseringen (Conn m.fl. 2011) og at den fører til en reduksjon i rekruttering av frøplanter av hjemlige arter (Spellman &amp; Wurtz 2011).</v>
          </cell>
          <cell r="DH1908" t="str">
            <v>&lt;p&gt;Kvitsteinkløver vurderes å ha svært høy risiko i norsk natur: dette skyldes en kombinasjon mellom et stort invasjonspotensial og en moderat høy økologisk effekt knyttet til eutrofiering i naturtyper og fortrengning av sårbare og truete arter i enkelte naturtyper, dvs. først og fremst åpen grunnlendt kalkmark i lavlandet.&lt;/p&gt;</v>
          </cell>
          <cell r="DI1908">
            <v>6</v>
          </cell>
        </row>
        <row r="1909">
          <cell r="B1909" t="str">
            <v>Petasites japonicus giganteus</v>
          </cell>
          <cell r="C1909" t="str">
            <v>F.Schmidt ex Kitam.</v>
          </cell>
          <cell r="D1909" t="str">
            <v>japanpestrot</v>
          </cell>
          <cell r="E1909">
            <v>60726</v>
          </cell>
          <cell r="F1909">
            <v>100766</v>
          </cell>
          <cell r="G1909" t="str">
            <v>ExpertGroups/Karplanter/N</v>
          </cell>
          <cell r="H1909" t="str">
            <v>Karplanter</v>
          </cell>
          <cell r="I1909" t="str">
            <v>Karplanter</v>
          </cell>
          <cell r="J1909" t="str">
            <v>AlienSpecie</v>
          </cell>
          <cell r="N1909">
            <v>4</v>
          </cell>
          <cell r="Q1909">
            <v>3</v>
          </cell>
          <cell r="T1909" t="str">
            <v>SE</v>
          </cell>
          <cell r="U1909">
            <v>5</v>
          </cell>
          <cell r="V1909" t="str">
            <v>4A,3D</v>
          </cell>
          <cell r="AA1909">
            <v>1931</v>
          </cell>
          <cell r="AB1909" t="str">
            <v>terrestrial</v>
          </cell>
          <cell r="AD1909" t="str">
            <v>unknown</v>
          </cell>
          <cell r="AE1909" t="str">
            <v>yes</v>
          </cell>
          <cell r="AF1909" t="str">
            <v>unknown</v>
          </cell>
          <cell r="AG1909">
            <v>1931</v>
          </cell>
          <cell r="AH1909" t="str">
            <v>Ho Bergen: ved Nykronborg skole</v>
          </cell>
          <cell r="AI1909">
            <v>10</v>
          </cell>
          <cell r="AJ1909" t="str">
            <v>V</v>
          </cell>
          <cell r="AL1909">
            <v>1</v>
          </cell>
          <cell r="AM1909" t="str">
            <v>importDirect</v>
          </cell>
          <cell r="AN1909">
            <v>2</v>
          </cell>
          <cell r="AO1909" t="str">
            <v>introductionEscaped,spreadTransportpollution</v>
          </cell>
          <cell r="AP1909" t="str">
            <v>Øs,OsA,He,Te,Va,Ro,Ho,Sf,Mr,St,Nt,No</v>
          </cell>
          <cell r="AQ1909">
            <v>344</v>
          </cell>
          <cell r="AR1909">
            <v>5</v>
          </cell>
          <cell r="AS1909">
            <v>1720</v>
          </cell>
          <cell r="AT1909">
            <v>200000</v>
          </cell>
          <cell r="AU1909">
            <v>5000</v>
          </cell>
          <cell r="AV1909">
            <v>60</v>
          </cell>
          <cell r="AW1909" t="str">
            <v>Ingen kjent effekt</v>
          </cell>
          <cell r="AX1909" t="str">
            <v>Ingen kjent effekt</v>
          </cell>
          <cell r="BC1909" t="str">
            <v>Ingen kjent effekt</v>
          </cell>
          <cell r="BD1909" t="str">
            <v>Ingen kjent effekt</v>
          </cell>
          <cell r="BE1909" t="str">
            <v>no</v>
          </cell>
          <cell r="BF1909" t="str">
            <v>no</v>
          </cell>
          <cell r="BK1909" t="str">
            <v>temperate_boreal:Asia|temperate_nemoral:Asia|subtropic_unspecified:Asia</v>
          </cell>
          <cell r="BM1909" t="str">
            <v>temperate_boreal:Asia|temperate_nemoral:Europe,Asia,NorthAndCentralAmerica|subtropic_unspecified:Asia</v>
          </cell>
          <cell r="BO1909">
            <v>4</v>
          </cell>
          <cell r="BR1909" t="str">
            <v>RedListCategoryLevel</v>
          </cell>
          <cell r="BT1909">
            <v>3</v>
          </cell>
          <cell r="BW1909" t="str">
            <v>SpreadYearlyIncreaseObservations</v>
          </cell>
          <cell r="BX1909">
            <v>245</v>
          </cell>
          <cell r="BY1909">
            <v>1</v>
          </cell>
          <cell r="CB1909" t="str">
            <v>T32,T35,T37-C-3,T40-C-1,V10,T30,T33,T36,V8,V10,V13</v>
          </cell>
          <cell r="CC1909">
            <v>3</v>
          </cell>
          <cell r="CG1909" t="str">
            <v>T30,V8</v>
          </cell>
          <cell r="CH1909">
            <v>2</v>
          </cell>
          <cell r="CL1909" t="str">
            <v>V13-C-1,V10,T30,V8</v>
          </cell>
          <cell r="CM1909">
            <v>1</v>
          </cell>
          <cell r="CQ1909">
            <v>1</v>
          </cell>
          <cell r="CU1909">
            <v>1</v>
          </cell>
          <cell r="CX1909">
            <v>0</v>
          </cell>
          <cell r="CY1909">
            <v>1</v>
          </cell>
          <cell r="DB1909">
            <v>0</v>
          </cell>
          <cell r="DC1909" t="str">
            <v>&lt;p&gt;Japanpestrot &lt;em&gt;Petasites japonicus &lt;/em&gt;subsp. &lt;em&gt;giganteus&lt;/em&gt; er en flerårig, kraftig bygd, ca. 0,5 m høy staude. Den kommer fra Øst-Asia. Arten er funksjonelt særbu og spres utelukkende med biter av jordstengler som følger med redskap, jordmasser o.l. som fraktes rundt av folk.&lt;/p&gt;</v>
          </cell>
          <cell r="DD1909" t="str">
            <v>&lt;p&gt;Arten kan ha vært lengre i landet enn spredningshistorikken antyder (fra 1931). På et herbarieark fra Ho Stord fra 1934 står det: "Stord, nu nærmest som et brydsomt ugress i lærerskolens have: vistnok oprindelig plantet: var der allerede i 1882, har holdt sig der siden." Japanpestrot har siden fått spredte forekomster nord til Troms med hovedvekt av forekomstene på Vestlandet. Arten er ikke dokumentert fra Oppland, Buskerud, Vestfold og Aust-Agder, men dette kan være tilfeldig.&lt;/p&gt;</v>
          </cell>
          <cell r="DE1909" t="str">
            <v>Planten er tatt inn som hageplante og spres via hageutkast. Videre spredning skjer ved jordstengler som følger med forflytning av jordmasser.</v>
          </cell>
          <cell r="DF1909" t="str">
            <v>Invasjonspotensialet er stort, en kombinasjon av lang median levetid og en moderat ekspansjonshastighet. Japanpestrot har hatt en jamn ekspansjon siden 1934, med fokus på Vestlandet (Hordaland til Nordmøre), og det er særlig i disse distriktene den har ekspandert raskere de siste tiårene. Ekspansjonen forventes å fortsette nordover på Trøndelagskysten. Den har noen forekomster nord til Høylandet i Nord-Trøndelag, og til Fauske i Nordland. Arten er kanskje for godt tilpasset et fuktig og kjølig klima (Japan - Sakhalin) til å ha like stort potensiale på Sørlandet og Østlandet.</v>
          </cell>
          <cell r="DG1909" t="str">
            <v>&lt;p&gt;Arten vurders å ha en middels økologisk effekt. Den etablerer seg på kulturmark som ikke er i hevd, i skogkanter, veiskråninger og -grøfter og annen skrotemark, helst på relativt dyp, næringsrik og frisk til fuktig jord. Den går inn i flere fuktige naturtyper der den danner svære bestander som fortrenger alle andre urteaktige planter. Arten kan på få år danne bestander der det tette bladverket totalt fortrenger alle hjemlige arter. Arten er imidlertid avhengig av utkast fra hager.&lt;/p&gt;</v>
          </cell>
          <cell r="DH1909" t="str">
            <v>&lt;p&gt;Japanpestrot vurderes til svært høg økologisk risiko, en kombinasjon av et stort invasjonspotensial og en middels økologisk effekt. Dette er en endring fra forrige vurderingsrunde hvor den ble klassifisert til høg risiko: dette skyldes at arten nå vurderes å også kunne ha en negativ effekt i naturtyper med sårbare arter.&lt;/p&gt;</v>
          </cell>
          <cell r="DI1909">
            <v>2</v>
          </cell>
        </row>
        <row r="1910">
          <cell r="B1910" t="str">
            <v>Petasites hybridus</v>
          </cell>
          <cell r="C1910" t="str">
            <v>(L.) P.Gaertn., B.Mey. &amp; Scherb.</v>
          </cell>
          <cell r="D1910" t="str">
            <v>legepestrot</v>
          </cell>
          <cell r="E1910">
            <v>135247</v>
          </cell>
          <cell r="F1910">
            <v>100764</v>
          </cell>
          <cell r="G1910" t="str">
            <v>ExpertGroups/Karplanter/N</v>
          </cell>
          <cell r="H1910" t="str">
            <v>Karplanter</v>
          </cell>
          <cell r="I1910" t="str">
            <v>Karplanter</v>
          </cell>
          <cell r="J1910" t="str">
            <v>AlienSpecie</v>
          </cell>
          <cell r="N1910">
            <v>4</v>
          </cell>
          <cell r="O1910" t="str">
            <v>V</v>
          </cell>
          <cell r="Q1910">
            <v>4</v>
          </cell>
          <cell r="T1910" t="str">
            <v>SE</v>
          </cell>
          <cell r="U1910">
            <v>5</v>
          </cell>
          <cell r="V1910" t="str">
            <v>4A,4D</v>
          </cell>
          <cell r="X1910">
            <v>4</v>
          </cell>
          <cell r="Y1910">
            <v>4</v>
          </cell>
          <cell r="Z1910">
            <v>2</v>
          </cell>
          <cell r="AA1910" t="str">
            <v>1820-tallet</v>
          </cell>
          <cell r="AB1910" t="str">
            <v>terrestrial</v>
          </cell>
          <cell r="AD1910" t="str">
            <v>origin,unknown</v>
          </cell>
          <cell r="AE1910" t="str">
            <v>yes</v>
          </cell>
          <cell r="AF1910" t="str">
            <v>unknown</v>
          </cell>
          <cell r="AG1910" t="str">
            <v>1820-tallet</v>
          </cell>
          <cell r="AH1910" t="str">
            <v>VI Kristiansand (Blytt 1828, Fægri 1992)</v>
          </cell>
          <cell r="AI1910">
            <v>10</v>
          </cell>
          <cell r="AJ1910" t="str">
            <v>V</v>
          </cell>
          <cell r="AL1910">
            <v>3</v>
          </cell>
          <cell r="AM1910" t="str">
            <v>importDirect,importTransportpollution</v>
          </cell>
          <cell r="AN1910">
            <v>3</v>
          </cell>
          <cell r="AO1910" t="str">
            <v>introductionEscaped,introductionTransportpollution,spreadTransportpollution</v>
          </cell>
          <cell r="AP1910" t="str">
            <v>Øs,OsA,He,Op,Bu,Ve,Te,Aa,Va,Ho,Sf,Mr,St,Nt,No,Tr</v>
          </cell>
          <cell r="AQ1910">
            <v>600</v>
          </cell>
          <cell r="AR1910">
            <v>6</v>
          </cell>
          <cell r="AS1910">
            <v>3600</v>
          </cell>
          <cell r="AT1910">
            <v>330000</v>
          </cell>
          <cell r="AU1910">
            <v>10800</v>
          </cell>
          <cell r="AV1910">
            <v>60</v>
          </cell>
          <cell r="AW1910" t="str">
            <v>Ingen kjent effekt</v>
          </cell>
          <cell r="AX1910" t="str">
            <v>Ingen kjent effekt</v>
          </cell>
          <cell r="BC1910" t="str">
            <v>Ingen kjent effekt</v>
          </cell>
          <cell r="BD1910" t="str">
            <v>Ingen kjent effekt</v>
          </cell>
          <cell r="BE1910" t="str">
            <v>no</v>
          </cell>
          <cell r="BF1910" t="str">
            <v>no</v>
          </cell>
          <cell r="BK1910" t="str">
            <v>temperate_nemoral:Europe,Asia|subtropic_mediterranean:Europe,Asia</v>
          </cell>
          <cell r="BM1910" t="str">
            <v>temperate_boreal:Europe|temperate_nemoral:Europe,Asia,NorthAndCentralAmerica|subtropic_mediterranean:Europe,Asia</v>
          </cell>
          <cell r="BO1910">
            <v>4</v>
          </cell>
          <cell r="BR1910" t="str">
            <v>RedListCategoryLevel</v>
          </cell>
          <cell r="BT1910">
            <v>3</v>
          </cell>
          <cell r="BV1910" t="str">
            <v>X</v>
          </cell>
          <cell r="BW1910" t="str">
            <v>SpreadYearlyIncreaseObservations</v>
          </cell>
          <cell r="BX1910" t="str">
            <v>173,7</v>
          </cell>
          <cell r="BY1910">
            <v>1</v>
          </cell>
          <cell r="CB1910" t="str">
            <v>T35,T40,T41-C-1,T4,T32,V10,V13,V13,T43,V8</v>
          </cell>
          <cell r="CC1910">
            <v>4</v>
          </cell>
          <cell r="CG1910" t="str">
            <v>V10,V8</v>
          </cell>
          <cell r="CH1910">
            <v>2</v>
          </cell>
          <cell r="CL1910" t="str">
            <v>V10,T32,V13,V8</v>
          </cell>
          <cell r="CM1910">
            <v>1</v>
          </cell>
          <cell r="CQ1910">
            <v>1</v>
          </cell>
          <cell r="CT1910" t="str">
            <v>T4,T32</v>
          </cell>
          <cell r="CU1910">
            <v>1</v>
          </cell>
          <cell r="CX1910">
            <v>0</v>
          </cell>
          <cell r="CY1910">
            <v>1</v>
          </cell>
          <cell r="DB1910">
            <v>0</v>
          </cell>
          <cell r="DC1910" t="str">
            <v>&lt;p&gt;Legepestrot &lt;em&gt;Petasites hybridus&lt;/em&gt; er en flerårig, grovbygd, vel halv meter høy urt (staude) med ekstremt effektiv klonal vekst med jordstengler. Det er ikke kjent at legepestrot produserer frø i Nord-Europa. Planten har dessuten enkjønnete blomster og alle blomstene hos ett individ er av samme kjønn (særbu). Arten kommer fra Mellom- og Sør-Europa og Vest-Asia. Den er etablert i fuktige enger og våtmark inkludert grøfter.&lt;/p&gt;</v>
          </cell>
          <cell r="DD1910" t="str">
            <v>&lt;p&gt;Arten ble først påvist ved VA Kristiansand i 1820-årene (Blytt 1828, Fægri 1992), dernest i Te Skien (1830-tallet) og Bu Lier (1840-tallet, på et sted hvor den fortsatt sto i 2016). Arten forekommer nå spredt til Troms med hovedvekt på kysten. Bestandene er meget langvarige. Forekomsten på Stoppen i Bu Lier som ble oppdaget i 1844, eksisterer fremdeles til tross for nedbygging til boligfelt på 2000-tallet. Arten er nesten umulig å utrydde der den er kommet inn.&lt;/p&gt;</v>
          </cell>
          <cell r="DE1910" t="str">
            <v>Legepestrot&lt;i&gt; &lt;/i&gt;antas å ha vært dyrket som medisinplante siden middelalderen (Fægri 1992), men det er svært tvilsomt om noen norske bestander skriver seg fra den tiden. Planten setter visstnok ikke frø i Norge. Spredningen skjer utelukkende med biter av jordstengler som følger med redskap, jordmasser m.m. som fraktes rundt av folk. Store forekomster i Trondheim skriver seg fra materiale som fulgte med importerte frukttrær fra Tyskland i 1882.</v>
          </cell>
          <cell r="DF1910" t="str">
            <v>&lt;p&gt;Invasjonspotensialet er stort, med usikkerhet til moderat. Dette er en kombinasjon av lang median levetid og en moderat (med usikkerhet til begrenset) ekspansjonshastighet. &lt;br/&gt;&lt;/p&gt;</v>
          </cell>
          <cell r="DG1910" t="str">
            <v>Arten har en stor negativ økologisk effekt. Den etablerer seg helst på relativt dyp, næringsrik og frisk til fuktig jord. Den invaderer innmark som ikke lenger er i hevd, skogkanter, bekkedaler, veikanter og annen skrotemark. Når planten først er kommet inn, er den etablert til den blir fysisk utryddet ved ett eller annet inngrep, og dette krever stor innsats. Arten invaderer fuktige enger og skogkanter og fortrenger alle andre urter den vokser seg over. Dette gjelder også sårbare arter i flommark og flommarkskog.</v>
          </cell>
          <cell r="DH1910" t="str">
            <v>&lt;p&gt;Legepestrot vurderes til svært høg økologisk risiko, et resultat av et høgt (til moderat) invasjonspotensial kombinert med en stor negativ økologisk effekt. Dette er en strengere vurdering enn sist da den ble vurdert til høg økologisk risiko. En rekke nye funn som har avdekket negativ effekt i flommark og flommarkskog, underbygger dette.&lt;/p&gt;</v>
          </cell>
          <cell r="DI1910">
            <v>4</v>
          </cell>
        </row>
        <row r="1911">
          <cell r="B1911" t="str">
            <v>Phedimus spurius</v>
          </cell>
          <cell r="C1911" t="str">
            <v>(M.Bieb.) 't Hart</v>
          </cell>
          <cell r="D1911" t="str">
            <v>gravbergknapp</v>
          </cell>
          <cell r="E1911">
            <v>135286</v>
          </cell>
          <cell r="F1911">
            <v>103590</v>
          </cell>
          <cell r="G1911" t="str">
            <v>ExpertGroups/Karplanter/N</v>
          </cell>
          <cell r="H1911" t="str">
            <v>Karplanter</v>
          </cell>
          <cell r="I1911" t="str">
            <v>Karplanter</v>
          </cell>
          <cell r="J1911" t="str">
            <v>AlienSpecie</v>
          </cell>
          <cell r="N1911">
            <v>4</v>
          </cell>
          <cell r="Q1911">
            <v>4</v>
          </cell>
          <cell r="T1911" t="str">
            <v>SE</v>
          </cell>
          <cell r="U1911">
            <v>5</v>
          </cell>
          <cell r="V1911" t="str">
            <v>4A,4D</v>
          </cell>
          <cell r="X1911">
            <v>5</v>
          </cell>
          <cell r="Y1911">
            <v>4</v>
          </cell>
          <cell r="Z1911">
            <v>3</v>
          </cell>
          <cell r="AA1911">
            <v>1823</v>
          </cell>
          <cell r="AB1911" t="str">
            <v>terrestrial</v>
          </cell>
          <cell r="AD1911" t="str">
            <v>unknown</v>
          </cell>
          <cell r="AE1911" t="str">
            <v>yes</v>
          </cell>
          <cell r="AF1911" t="str">
            <v>unknown</v>
          </cell>
          <cell r="AG1911">
            <v>1876</v>
          </cell>
          <cell r="AH1911" t="str">
            <v>Oslo: Skarpsno</v>
          </cell>
          <cell r="AI1911">
            <v>10</v>
          </cell>
          <cell r="AJ1911" t="str">
            <v>V</v>
          </cell>
          <cell r="AK1911" t="str">
            <v>V</v>
          </cell>
          <cell r="AL1911">
            <v>2</v>
          </cell>
          <cell r="AM1911" t="str">
            <v>importDirect</v>
          </cell>
          <cell r="AN1911">
            <v>4</v>
          </cell>
          <cell r="AO1911" t="str">
            <v>introductionEscaped,spreadNaturalDispersal</v>
          </cell>
          <cell r="AP1911" t="str">
            <v>Øs,OsA,He,Op,Bu,Ve,Te,Aa,Va,Ro,Ho,Sf,Mr,St,Nt,No</v>
          </cell>
          <cell r="AQ1911">
            <v>1600</v>
          </cell>
          <cell r="AR1911">
            <v>10</v>
          </cell>
          <cell r="AS1911">
            <v>16000</v>
          </cell>
          <cell r="AT1911">
            <v>250000</v>
          </cell>
          <cell r="AU1911">
            <v>32000</v>
          </cell>
          <cell r="AV1911">
            <v>40</v>
          </cell>
          <cell r="AW1911" t="str">
            <v>Ingen kjent effekt</v>
          </cell>
          <cell r="AX1911" t="str">
            <v>Ingen kjent effekt</v>
          </cell>
          <cell r="BC1911" t="str">
            <v>Ingen kjent effekt</v>
          </cell>
          <cell r="BD1911" t="str">
            <v>Ingen kjent effekt</v>
          </cell>
          <cell r="BE1911" t="str">
            <v>no</v>
          </cell>
          <cell r="BF1911" t="str">
            <v>no</v>
          </cell>
          <cell r="BK1911" t="str">
            <v>temperate_nemoral:Europe,Asia</v>
          </cell>
          <cell r="BM1911" t="str">
            <v>temperate_boreal:Europe|temperate_nemoral:Europe,Asia,NorthAndCentralAmerica</v>
          </cell>
          <cell r="BO1911">
            <v>4</v>
          </cell>
          <cell r="BR1911" t="str">
            <v>RedListCategoryLevel</v>
          </cell>
          <cell r="BT1911">
            <v>3</v>
          </cell>
          <cell r="BW1911" t="str">
            <v>SpreadYearlyIncreaseObservations</v>
          </cell>
          <cell r="BX1911">
            <v>332</v>
          </cell>
          <cell r="BY1911">
            <v>1</v>
          </cell>
          <cell r="CB1911" t="str">
            <v>T32,T32-C-13,T32-C-15,T32-C-17,T1,T2</v>
          </cell>
          <cell r="CC1911">
            <v>4</v>
          </cell>
          <cell r="CF1911" t="str">
            <v>Phleum phleoides,Veronica spicata</v>
          </cell>
          <cell r="CG1911" t="str">
            <v>T32</v>
          </cell>
          <cell r="CH1911">
            <v>2</v>
          </cell>
          <cell r="CK1911" t="str">
            <v>Saxifraga osloënsis,Silene nutans</v>
          </cell>
          <cell r="CL1911" t="str">
            <v>T1,T2,T32,T32,T32</v>
          </cell>
          <cell r="CM1911">
            <v>3</v>
          </cell>
          <cell r="CP1911" t="str">
            <v>Åpen grunnlendt kalkmark i boreonemoral sone,Slåtteeng,Åpen grunnlendt kalkmark i boreonemoral sone</v>
          </cell>
          <cell r="CQ1911">
            <v>1</v>
          </cell>
          <cell r="CT1911" t="str">
            <v>T32-C-13,T32-C-15,T32-C-17,T1,T2</v>
          </cell>
          <cell r="CU1911">
            <v>1</v>
          </cell>
          <cell r="CX1911">
            <v>0</v>
          </cell>
          <cell r="CY1911">
            <v>1</v>
          </cell>
          <cell r="DB1911">
            <v>0</v>
          </cell>
          <cell r="DC1911" t="str">
            <v>Gravbergknapp &lt;em&gt;Phedimus spurius &lt;/em&gt;er en flerårig sukkulent plante fra Kaukasus. Den har frøformering, men hoveddelen av formeringen skjer ved avrevne skuddbiter som rotslår. Den tåler salte havvinder og sterk sol og har derfor med hell blitt plantet på hyttetomter i kystnære områder. Gravbergknapp er kraftig underrepresentert i våre herbarier. Arten er sukkulent og vanskelig å presse (resultatet blir ofte uhyggelig stygt). I kyststrøk ser man den "overalt", men få samler inn herbariebelegg. Artsobservasjoner har imidlertid bidratt til en kraftig økning i funn de siste årene.</v>
          </cell>
          <cell r="DD1911" t="str">
            <v>&lt;p&gt;Gravbergknapp er innført som hageplante (trolig). Første sikre lokalitet for etablerte bestand i naturen er fra 1876 på strandbergene ved Skarpsno i Oslo, og arten dukket raskt opp i andre byer sørpå: VA Kristiansand 1880, Te Porsgrunn: Brevik 1883, Vf Larvik 1888, AA Arendal 1889 osv. Arten har hatt en jevn økning med fordobling av antall kjente forekomster ca. hvert 25. år, men etter 1975 har økningen blitt sterkere. Den er nå kjent fra nesten alle fylker nord til Nord-Trøndelag (og med ett strøfunn i Nordland) og med totalt 490 dokumenterte forekomster: i virkeligheten er det kanskje 8-10 ganger så mange. Spredningen ut i naturen har vært størst i kystnære strøk, og gravbergknapp er samlet inn fra strandberg og knauser i Østfold, Oslo og Akershus, Buskerud, Vestfold, Telemark, Aust-Agder, Vest-Agder og Hordaland.&lt;/p&gt;</v>
          </cell>
          <cell r="DE1911" t="str">
            <v>Første gang arten ble dokumentert som forvillet i Norge er fra Botanisk hage på Tøyen i Oslo i 1823. Den formerer seg med frø og også med løsrevne skuddbiter som kan fraktes med dyr eller annet. Arten er lett å dyrke, og hyttefolk har gitt den til hverandre. For noen år siden ble individer observert på de små Nakkebærholmene i Viernbukta på Brønnøya i Ak Asker, der det aldri har vært bebyggelse. Arten må ha blitt ført dit med skuddbiter med havstrømmer i brakkvann. Den kan trolig også spres i ferskvann. Den er observert av dykkere voksende permanent neddykket på bunnen i Steinsfjorden i Bu Hole eller Ringerike (B. Rørslett, pers. observ.), et noe aparte voksested for en berg- og tørrbakkeart.</v>
          </cell>
          <cell r="DF1911" t="str">
            <v>Gravbergknapp har et stort invasjonspotensial på grunn av maksimum median levetid i landet og moderat ekspansjonshastighet. Arten har omtrent nådd sitt potensielle utbredelseområde, men fortsatt med stort potensial for fortetning.</v>
          </cell>
          <cell r="DG1911" t="str">
            <v>&lt;p&gt;Arten har en stor negativ økologisk effekt. Den etablerer seg godt på strandberg, åpen grunnlendt mark (kalkrik så vel som kalkfattig) og på lysåpne andre habitater som slåttemark. Ved bekjempelse av fremmede arter i Oslo kommune er man blitt oppmerksom på at den finnes i nesten alle naturreservater, på alle kalkrike øyer, på knauser og strandberg. Sannsynligvis er også antallet forekomster i nærheten av hytter og hus i kystnære strøk mye større enn vi kjenner til. Gravbergknapp sprer seg raskt vegetativt og fortrenger andre arter på strandberg, knauser og åpen grunnlendt mark. Bladene visner ikke ned og skygger derved for andre arters frøplanter. På Hovedøya (åpen grunnlendt kalkmark) var det mindre av rødlisteartene aksveronika &lt;em&gt;Veronica spicata&lt;/em&gt;, nikkesmelle &lt;em&gt;Silene nutans&lt;/em&gt;, smaltimotei &lt;em&gt;Phleum phleoides &lt;/em&gt;(selv om det blir et høyt gress!) m.fl. arter i ruter hvor gravbergknapp dominerte (Bjureke 2009) sammenlignet med ruter hvor den manglet. Arten kunne dekke opp til 100 % av forsøksruter. Gravbergknapp er dokumentert i spredning på bergknauser med rødlistearten oslosildre&lt;em&gt; Saxifraga oslo&amp;#235:nsis&lt;/em&gt;. Den er observert på slåttemark, og påvirkes ikke negativt av slått: snarere motsatt, planten er lav og vokser under skjæreflaten. Gravbergknapp må sees på som særlig problematisk i områder med grunnlendt kalkmark, spesielt i Oslofeltet fra Oslo sør til Grenland. I andre områder er den trolig noe mindre problematisk, men fortsatt invasiv og fortrengende.&lt;br/&gt;&lt;/p&gt;&lt;p&gt;Ved undersøkelse på Hovedøya (Bjureke 2009) på oppdrag av Fylkesmannen i Oslo og Akershus ble fem ulike metoder for bekjempelse testet på gravbergknapp. Gravbergknapp hadde opp til 100 % dekningsgrad. Etter manuell bekjempelse kom aksveronika tilbake. På arealer med behandling med ugrasmidlet Tomahawk kom smaltimotei tilbake.&lt;/p&gt;</v>
          </cell>
          <cell r="DH1911" t="str">
            <v>&lt;p&gt;Gravbergknapp vurderes til svært høg økologisk risiko på grunn av kombinasjonen mellom et stort invasjonspotensial og en stor negativ økologisk effekt.&lt;/p&gt;&lt;p&gt;Risikovurderingen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kultivarene _x0018_ Fuldaglut_x0019_ , _x0019_ Scorbuser Blut_x0019_  og _x0019_ Purpurteppich_x0019_ . Navnene er akseptert av Royal Horticultural Society (se http://apps.rhs.org.uk/horticulturaldatabase/HortGenera.asp). Vi finner lite relevant informasjon om kultivarene. Det er ikke noe som skulle tilsi at disse skulle utgjøre en annen risiko enn arten. Vi har ikke undersøkt i hvilken grad andre kultivarer av &lt;i&gt;Phedimus spurius &lt;/i&gt;har dokumenterte egenskaper som vil kunne påvirke invasjonspotensialet og/eller økologisk effekt slik at man kunne forvente en annen risiko enn den som gis i den generelle vurderingen av arten.&lt;/p&gt;</v>
          </cell>
          <cell r="DI1911">
            <v>2</v>
          </cell>
        </row>
        <row r="1912">
          <cell r="B1912" t="str">
            <v>Primula elatior elatior</v>
          </cell>
          <cell r="D1912" t="str">
            <v>lundnøkleblom</v>
          </cell>
          <cell r="E1912">
            <v>61833</v>
          </cell>
          <cell r="F1912">
            <v>101873</v>
          </cell>
          <cell r="G1912" t="str">
            <v>ExpertGroups/Karplanter/N</v>
          </cell>
          <cell r="H1912" t="str">
            <v>Karplanter</v>
          </cell>
          <cell r="I1912" t="str">
            <v>Karplanter</v>
          </cell>
          <cell r="J1912" t="str">
            <v>AlienSpecie</v>
          </cell>
          <cell r="N1912">
            <v>4</v>
          </cell>
          <cell r="Q1912">
            <v>3</v>
          </cell>
          <cell r="T1912" t="str">
            <v>SE</v>
          </cell>
          <cell r="U1912">
            <v>5</v>
          </cell>
          <cell r="V1912" t="str">
            <v>4AB,3H</v>
          </cell>
          <cell r="AA1912">
            <v>1883</v>
          </cell>
          <cell r="AB1912" t="str">
            <v>terrestrial</v>
          </cell>
          <cell r="AD1912" t="str">
            <v>unknown</v>
          </cell>
          <cell r="AE1912" t="str">
            <v>yes</v>
          </cell>
          <cell r="AF1912" t="str">
            <v>unknown</v>
          </cell>
          <cell r="AG1912">
            <v>1883</v>
          </cell>
          <cell r="AH1912" t="str">
            <v>Vf Tjøme: Hamna</v>
          </cell>
          <cell r="AI1912">
            <v>5</v>
          </cell>
          <cell r="AJ1912" t="str">
            <v>V</v>
          </cell>
          <cell r="AL1912">
            <v>2</v>
          </cell>
          <cell r="AM1912" t="str">
            <v>importDirect</v>
          </cell>
          <cell r="AN1912">
            <v>3</v>
          </cell>
          <cell r="AO1912" t="str">
            <v>introductionEscaped,spreadNaturalDispersal</v>
          </cell>
          <cell r="AP1912" t="str">
            <v>Øs,OsA,He,Op,Bu,Ve,Te,Va,Ho,Mr,St,Nt,No,Tr,Fi</v>
          </cell>
          <cell r="AQ1912">
            <v>2000</v>
          </cell>
          <cell r="AR1912">
            <v>6</v>
          </cell>
          <cell r="AS1912">
            <v>12000</v>
          </cell>
          <cell r="AT1912">
            <v>300000</v>
          </cell>
          <cell r="AU1912">
            <v>24000</v>
          </cell>
          <cell r="AV1912">
            <v>70</v>
          </cell>
          <cell r="AW1912" t="str">
            <v>Ingen kjent effekt</v>
          </cell>
          <cell r="AX1912" t="str">
            <v>Ingen kjent effekt</v>
          </cell>
          <cell r="BC1912" t="str">
            <v>Ingen kjent effekt</v>
          </cell>
          <cell r="BD1912" t="str">
            <v>Ingen kjent effekt</v>
          </cell>
          <cell r="BE1912" t="str">
            <v>no</v>
          </cell>
          <cell r="BF1912" t="str">
            <v>no</v>
          </cell>
          <cell r="BK1912" t="str">
            <v>temperate_nemoral:Europe|subtropic_mediterranean:Europe</v>
          </cell>
          <cell r="BM1912" t="str">
            <v>temperate_boreal:Europe|temperate_nemoral:Europe|subtropic_mediterranean:Europe</v>
          </cell>
          <cell r="BO1912">
            <v>4</v>
          </cell>
          <cell r="BR1912" t="str">
            <v>RedListCategoryLevel</v>
          </cell>
          <cell r="BT1912">
            <v>4</v>
          </cell>
          <cell r="BW1912" t="str">
            <v>SpreadYearlyIncreaseObservations</v>
          </cell>
          <cell r="BX1912">
            <v>854</v>
          </cell>
          <cell r="BY1912">
            <v>1</v>
          </cell>
          <cell r="CB1912" t="str">
            <v>T4,T35,T32,T43,T21-C-3,T31,T40,T41</v>
          </cell>
          <cell r="CC1912">
            <v>1</v>
          </cell>
          <cell r="CH1912">
            <v>1</v>
          </cell>
          <cell r="CM1912">
            <v>1</v>
          </cell>
          <cell r="CQ1912">
            <v>1</v>
          </cell>
          <cell r="CU1912">
            <v>3</v>
          </cell>
          <cell r="CX1912">
            <v>2</v>
          </cell>
          <cell r="CY1912">
            <v>1</v>
          </cell>
          <cell r="DB1912">
            <v>0</v>
          </cell>
          <cell r="DC1912" t="str">
            <v>Lundnøkleblom &lt;em&gt;Primula elatior &lt;/em&gt;subsp. &lt;em&gt;elatior&lt;/em&gt; er en flerårig urt fra Sør- og Mellom-Europa nord til Sør-Skandinavia. Arten har frøformering. Den har dimorfe blomster og er sjølinkompatibel, dvs. at det trengs planter med ulike blomstertyper for å sikre formering.</v>
          </cell>
          <cell r="DD1912" t="str">
            <v>&lt;p&gt;Lundnøkleblom ble først funnet i Vf Tjøme: Hamna i 1883, men fra 1885 med begynnende sterk ekspansjon i ST Trondheim og noen år sener ei ST Midtre Gauldal. Det første funnet i Nordland er fra Brønnøy i 1920, og planten er etablert helt til Fi Sør-Varanger fra 1949. Det geografiske etableringsmønsteret er merkelig og uforklart. Arten er nemoral i Mellom-Europa og Sør-Skandinavia og skulle forventes å være best tilpasset edellauvskogsområdene på søndre Østlandet, Sørlandet, og søndre Vestlandet. Her har den knapt slått til, men heller inntatt Trøndelag og Nord-Norge der den nå er stabil nord til Fi Hammerfest: Hammerfest by, Måsøy: Havøysund og Lebesby: Kjøllefjord, alle stedene med frø-reproduksjon.&lt;/p&gt;</v>
          </cell>
          <cell r="DE1912" t="str">
            <v>Planten ble innført som hageplante, trolig etter midten av 1800-tallet, og begynte å spre seg i 1880-åra. Den har meget effektiv frøreproduksjon. Frøene sitter i kapsler som sitter på stive stengler og åpner seg i toppen. Frøene blir slynget ut ballistisk, men dette gir bare svært lokal spredning som for eksempel primærspredninger ut fra hager. Spredning med ulike transportmidler er trolig opphav til langdistansespredning.</v>
          </cell>
          <cell r="DF1912" t="str">
            <v>Invasjonspotensialet er stort, med maksimum skår på både median levetid og ekspansjonshastighet. Spredningshistorikken tyder på en en svært lang lag-fase (1883-1980) og en eksplosiv utvikling etterpå, men dette stemmer trolig ikke. Arten var trolig i rask spredning mye tidligere, men ble ikke samlet eller notert på grunn av manglende interesse for forvillete hageplanter. Den blomstrer dessuten tidlig i sesongen, lenge før botanikere kommer seg ut, og er stort sett nedvisnet i den normale feltsesongen. Arten var for eksempel vanlig over hele Tromsø by og omegn på 1970-tallet, men ble først dokumentert på 1980-tallet.</v>
          </cell>
          <cell r="DG1912" t="str">
            <v>Arten har en middels økologisk effekt, som følge av introgressiv hybridisering med de hjemlige artene kusymre &lt;i&gt;Primula vulgaris &lt;/i&gt;og marianøkleblom &lt;i&gt;P. veris&lt;/i&gt;. Hybriden med den førstnevnte er påvist i naturen flere steder i Norge, men især i Ro Sola og ST Ørland, på skjellsand og på og nær sanddyner. Hybriden med den sistnevnte antydes ved intermediære former i herbariesamlingene. Hybriden med kusymre er rapportert med like god pollen- og frøsetting som foreldrene og med omfattende tilbakekrysning: hybriden med marianøkleblom er rapportert som noe mindre fertil, men fortsatt med tilbakekrysninger (se Stace et al. 2015 og flere arbeider sitert der).&lt;br/&gt;Lundnøkleblom forekommer i enorme mengder som forvillet, trolig med hundretusen(er) av individer i Tromsø by alene, men den inntar i hovedsak forstyrret eller konstruert mark, blomster tidlig og visner ned. Det er lite trolig at den har noen fortrengningseffekt av betydning.</v>
          </cell>
          <cell r="DH1912" t="str">
            <v>&lt;p&gt;Lundnøkleblom vurderes til svært høg økologisk risiko, på grunn kombinasjonen mellom et stort invasjonspotensial og en middels økologisk effekt knyttet til introgressiv hybridisering med kusymre og marianøkleblom. Dette er en mye strengere vurdering enn ved forrige runde i 2012 da arten (og ikke underartene) ble vurdert til potensielt høg risiko. Endringen skyldes god dokumentasjon for introgressiv hybridisering fra De britiske øyer (Stace et al. 2015) og at de norske hybridene stort sett bare er funnet fra 2012 og utover, dvs. etter at forrige vurdering ble foretatt.&lt;/p&gt;</v>
          </cell>
          <cell r="DI1912">
            <v>1</v>
          </cell>
        </row>
        <row r="1913">
          <cell r="B1913" t="str">
            <v>Reynoutria sachalinensis</v>
          </cell>
          <cell r="C1913" t="str">
            <v>(F.Schmidt) Nakai</v>
          </cell>
          <cell r="D1913" t="str">
            <v>kjempeslirekne</v>
          </cell>
          <cell r="E1913">
            <v>136763</v>
          </cell>
          <cell r="F1913">
            <v>129595</v>
          </cell>
          <cell r="G1913" t="str">
            <v>ExpertGroups/Karplanter/N</v>
          </cell>
          <cell r="H1913" t="str">
            <v>Karplanter</v>
          </cell>
          <cell r="I1913" t="str">
            <v>Karplanter</v>
          </cell>
          <cell r="J1913" t="str">
            <v>AlienSpecie</v>
          </cell>
          <cell r="N1913">
            <v>4</v>
          </cell>
          <cell r="Q1913">
            <v>4</v>
          </cell>
          <cell r="T1913" t="str">
            <v>SE</v>
          </cell>
          <cell r="U1913">
            <v>5</v>
          </cell>
          <cell r="V1913" t="str">
            <v>4AB,4DE</v>
          </cell>
          <cell r="X1913">
            <v>5</v>
          </cell>
          <cell r="Y1913">
            <v>4</v>
          </cell>
          <cell r="Z1913">
            <v>3</v>
          </cell>
          <cell r="AA1913">
            <v>1935</v>
          </cell>
          <cell r="AB1913" t="str">
            <v>terrestrial</v>
          </cell>
          <cell r="AD1913" t="str">
            <v>unknown</v>
          </cell>
          <cell r="AE1913" t="str">
            <v>yes</v>
          </cell>
          <cell r="AF1913" t="str">
            <v>yes</v>
          </cell>
          <cell r="AG1913">
            <v>1935</v>
          </cell>
          <cell r="AH1913" t="str">
            <v>Te Porsgrunn: Elverhøi</v>
          </cell>
          <cell r="AI1913">
            <v>10</v>
          </cell>
          <cell r="AJ1913" t="str">
            <v>V</v>
          </cell>
          <cell r="AL1913">
            <v>1</v>
          </cell>
          <cell r="AM1913" t="str">
            <v>importDirect</v>
          </cell>
          <cell r="AN1913">
            <v>4</v>
          </cell>
          <cell r="AO1913" t="str">
            <v>introductionEscaped,spreadTransportpollution,spreadStowaway</v>
          </cell>
          <cell r="AP1913" t="str">
            <v>Øs,OsA,Bu,Ve,Te,Aa,Va,Ro,Ho,Sf,Mr,St,Nt,No,Tr</v>
          </cell>
          <cell r="AQ1913">
            <v>560</v>
          </cell>
          <cell r="AR1913">
            <v>7</v>
          </cell>
          <cell r="AS1913">
            <v>3920</v>
          </cell>
          <cell r="AT1913">
            <v>242000</v>
          </cell>
          <cell r="AU1913">
            <v>8000</v>
          </cell>
          <cell r="AV1913">
            <v>60</v>
          </cell>
          <cell r="AW1913" t="str">
            <v>Ingen kjent effekt</v>
          </cell>
          <cell r="AX1913" t="str">
            <v>Ingen kjent effekt</v>
          </cell>
          <cell r="BC1913" t="str">
            <v>Ingen kjent effekt</v>
          </cell>
          <cell r="BD1913" t="str">
            <v>Ingen kjent effekt</v>
          </cell>
          <cell r="BE1913" t="str">
            <v>no</v>
          </cell>
          <cell r="BF1913" t="str">
            <v>no</v>
          </cell>
          <cell r="BK1913" t="str">
            <v>temperate_boreal:Asia|temperate_nemoral:Asia</v>
          </cell>
          <cell r="BM1913" t="str">
            <v>temperate_boreal:Europe,Asia,NorthAndCentralAmerica|temperate_nemoral:Europe,Asia,Oceania,NorthAndCentralAmerica</v>
          </cell>
          <cell r="BO1913">
            <v>4</v>
          </cell>
          <cell r="BR1913" t="str">
            <v>RedListCategoryLevel</v>
          </cell>
          <cell r="BT1913">
            <v>4</v>
          </cell>
          <cell r="BW1913" t="str">
            <v>SpreadYearlyIncreaseObservations</v>
          </cell>
          <cell r="BX1913">
            <v>589</v>
          </cell>
          <cell r="BY1913">
            <v>1</v>
          </cell>
          <cell r="CB1913" t="str">
            <v>T4,T4,T32,T18,T30,T35,T37,T42-C-1,T43-C-1,T40,T30-C-4</v>
          </cell>
          <cell r="CC1913">
            <v>4</v>
          </cell>
          <cell r="CG1913" t="str">
            <v>T18,T18,T30,T30</v>
          </cell>
          <cell r="CH1913">
            <v>4</v>
          </cell>
          <cell r="CL1913" t="str">
            <v>T32,T32,T18,T18,T30,T30,T4,T4</v>
          </cell>
          <cell r="CM1913">
            <v>1</v>
          </cell>
          <cell r="CQ1913">
            <v>1</v>
          </cell>
          <cell r="CT1913" t="str">
            <v>T4,T4,T32,T18,T30,T40</v>
          </cell>
          <cell r="CU1913">
            <v>1</v>
          </cell>
          <cell r="CX1913">
            <v>0</v>
          </cell>
          <cell r="CY1913">
            <v>1</v>
          </cell>
          <cell r="DB1913">
            <v>0</v>
          </cell>
          <cell r="DC1913" t="str">
            <v>Kjempeslirekne &lt;em&gt;Reynoutria sachalinensis&lt;/em&gt; (tidligere &lt;em&gt;Fallopia sachalinensis&lt;/em&gt;) er en flerårig, 3 m høy urt (staude). Den har potensielt frøformering, men det er usikkert om den formerer seg med frø i Norge. Den har særdeles effektiv klonal vekst med jordstengler. Se Fremstad &amp; Elven (1997) for referanser til mange utenlandske undersøkelser av arten.</v>
          </cell>
          <cell r="DD1913" t="str">
            <v>&lt;p&gt;Kontroll av foto i Artsobservasjoner viser at 19 av 53 bilder angitt som kjempeslirekne, er hybridslirekne, Ett av bildene er parkslirekne og to av bildene var ikke identifiserbare til art. Alle observasjoner av kjempeslirekne som ikke kan kontrolleres, er derfor eksludert fra vurderingen.&lt;/p&gt;&lt;p&gt;Det første belegget av kjempeslirekne er fra 1935 i Te Porsgrunn: fra de neste knappe 50 årene er det svært begrenset med funn. Etter 1980 har imidlertid etableringen skutt fart, og arten er nå registrert spredt i kyst- og lavlandsområder fra Østfold til Troms. Arten er vanligst på søndre Østlandet og i Midt-Norge, særlig rundt Trondheimsfjorden.&lt;/p&gt;</v>
          </cell>
          <cell r="DE1913" t="str">
            <v>Kjempeslirekne kom til landet som prydplante muligens tidlig på 1900-tallet. Arten spres særlig med fragmenter av jordstengler som fraktes med jordmasser og kastes ut fra hager.</v>
          </cell>
          <cell r="DF1913" t="str">
            <v>Arten har et stort invasjonspotensial: den skårer maksimum på både median levetid og ekspansjonshastighet. Kjempeslirekne forventes å etablere seg flere steder i fremtiden, særlig i kystnære områder. Arten er svært robust og kan på få år danne over 3 m høye, tette og omfattende bestander. Den er også svært vanskelig å bli kvitt den der den har etablert seg.</v>
          </cell>
          <cell r="DG1913" t="str">
            <v>Arten har store negative økologiske effekter. Kjempeslirekne vokser i hovedsak på sterkt kulturpåvirkete eller kulturbetingete steder: avfallshauger, næringsarealer og annen skrotemark, veikanter, ved rasteplasser, i overlatt eng og gressmark, i skråninger mellom veier og bekkefar, langs grøfter, i overgangen mellom innmark og skog osv., men inntar også kanten av skogbestander bl.a. i naturreservater med sjeldne/sårbare arter, og flommark med og uten skog. Planten er også rapportert fra tørt berg. Den vokser best på dypere, næringsrik jord, men kan stå skrint, særlig på skrotemark. Kjempeslirekne er svært ekspansiv, tar mye plass, skygger ut alle andre arter, produserer store mengder strøfall, og trenger ut all undervegetasjon som binder substratet. Den fører dermed til total endring av naturtypen der den invaderer, og dessuten til at jordbunnen blir erosjonsutsatt, spesielt langs vassdrag. Kjempeslirekne har bedre evne til å trenge inn i relativt lite påvirket vegetasjon enn sine to slektninger parkslirekne og hybridslirekne. Arten har også allelopatiske effekter på arter som vokser i nærheten (Vrchotov&amp;#225: 2008).</v>
          </cell>
          <cell r="DH1913" t="str">
            <v>&lt;p&gt;Kjempeslirekne vurderes til svært høg økologisk risiko, et resultat av et stort invasjonspotensial og store negative økologiske effekter.&lt;/p&gt;</v>
          </cell>
          <cell r="DI1913">
            <v>6</v>
          </cell>
        </row>
        <row r="1914">
          <cell r="B1914" t="str">
            <v>Sambucus racemosa</v>
          </cell>
          <cell r="C1914" t="str">
            <v>L.</v>
          </cell>
          <cell r="D1914" t="str">
            <v>rødhyll</v>
          </cell>
          <cell r="E1914">
            <v>141918</v>
          </cell>
          <cell r="F1914">
            <v>101703</v>
          </cell>
          <cell r="G1914" t="str">
            <v>ExpertGroups/Karplanter/N</v>
          </cell>
          <cell r="H1914" t="str">
            <v>Karplanter</v>
          </cell>
          <cell r="I1914" t="str">
            <v>Karplanter</v>
          </cell>
          <cell r="J1914" t="str">
            <v>AlienSpecie</v>
          </cell>
          <cell r="N1914">
            <v>4</v>
          </cell>
          <cell r="Q1914">
            <v>3</v>
          </cell>
          <cell r="T1914" t="str">
            <v>SE</v>
          </cell>
          <cell r="U1914">
            <v>5</v>
          </cell>
          <cell r="V1914" t="str">
            <v>4AB,3FG</v>
          </cell>
          <cell r="X1914">
            <v>4</v>
          </cell>
          <cell r="Y1914">
            <v>3</v>
          </cell>
          <cell r="Z1914">
            <v>3</v>
          </cell>
          <cell r="AA1914">
            <v>-1800</v>
          </cell>
          <cell r="AB1914" t="str">
            <v>terrestrial</v>
          </cell>
          <cell r="AD1914" t="str">
            <v>origin</v>
          </cell>
          <cell r="AE1914" t="str">
            <v>yes</v>
          </cell>
          <cell r="AF1914" t="str">
            <v>unknown</v>
          </cell>
          <cell r="AG1914">
            <v>1855</v>
          </cell>
          <cell r="AH1914" t="str">
            <v>Oslo: Grefsenåsen</v>
          </cell>
          <cell r="AI1914">
            <v>15</v>
          </cell>
          <cell r="AJ1914" t="str">
            <v>V</v>
          </cell>
          <cell r="AL1914">
            <v>2</v>
          </cell>
          <cell r="AM1914" t="str">
            <v>importDirect</v>
          </cell>
          <cell r="AN1914">
            <v>3</v>
          </cell>
          <cell r="AO1914" t="str">
            <v>introductionEscaped,spreadNaturalDispersal</v>
          </cell>
          <cell r="AP1914" t="str">
            <v>Øs,OsA,He,Op,Bu,Ve,Te,Aa,Va,Ro,Ho,Sf,Mr,St,Nt</v>
          </cell>
          <cell r="AQ1914">
            <v>8820</v>
          </cell>
          <cell r="AR1914">
            <v>10</v>
          </cell>
          <cell r="AS1914">
            <v>88200</v>
          </cell>
          <cell r="AT1914">
            <v>235000</v>
          </cell>
          <cell r="AU1914">
            <v>13500</v>
          </cell>
          <cell r="AV1914">
            <v>30</v>
          </cell>
          <cell r="AW1914" t="str">
            <v>Ingen kjent effekt</v>
          </cell>
          <cell r="AX1914" t="str">
            <v>Ingen kjent effekt</v>
          </cell>
          <cell r="BC1914" t="str">
            <v>Ingen kjent effekt</v>
          </cell>
          <cell r="BD1914" t="str">
            <v>Ingen kjent effekt</v>
          </cell>
          <cell r="BE1914" t="str">
            <v>no</v>
          </cell>
          <cell r="BF1914" t="str">
            <v>no</v>
          </cell>
          <cell r="BK1914" t="str">
            <v>temperate_nemoral:Europe|temperate_dry:Europe</v>
          </cell>
          <cell r="BM1914" t="str">
            <v>temperate_boreal:Europe|temperate_nemoral:Europe|temperate_dry:Europe</v>
          </cell>
          <cell r="BO1914">
            <v>4</v>
          </cell>
          <cell r="BR1914" t="str">
            <v>RedListCategoryLevel</v>
          </cell>
          <cell r="BT1914">
            <v>4</v>
          </cell>
          <cell r="BW1914" t="str">
            <v>SpreadYearlyIncreaseObservations</v>
          </cell>
          <cell r="BX1914">
            <v>627</v>
          </cell>
          <cell r="BY1914">
            <v>3</v>
          </cell>
          <cell r="CB1914" t="str">
            <v>T4-C-3,T4-C-4,T4-C-1,T4-C-2,T4-C-6,T4-C-7,T4-C-10,T4-C-18,T32,T35,T40,T34</v>
          </cell>
          <cell r="CC1914">
            <v>1</v>
          </cell>
          <cell r="CH1914">
            <v>2</v>
          </cell>
          <cell r="CJ1914" t="str">
            <v>X</v>
          </cell>
          <cell r="CL1914" t="str">
            <v>T4-C-3,T4-C-18,T4-C-3,T4-C-18</v>
          </cell>
          <cell r="CM1914">
            <v>3</v>
          </cell>
          <cell r="CP1914" t="str">
            <v>Åpen grunnlendt kalkmark i boreonemoral sone,Kulturmarkseng,Kystlynghei</v>
          </cell>
          <cell r="CQ1914">
            <v>3</v>
          </cell>
          <cell r="CT1914" t="str">
            <v>T4-C-3,T4-C-2,T4-C-18</v>
          </cell>
          <cell r="CU1914">
            <v>1</v>
          </cell>
          <cell r="CX1914">
            <v>0</v>
          </cell>
          <cell r="CY1914">
            <v>1</v>
          </cell>
          <cell r="DB1914">
            <v>0</v>
          </cell>
          <cell r="DC1914" t="str">
            <v>Rødhyll &lt;i&gt;Sambucus racemosa &lt;/i&gt;er en opptil 4 m høy busk som formerer seg med frø. Fruktene er saftige bær som produseres i svært store mengder, og som er ettertraktet av fugl. Arten kommer fra Mellom- og Sør-Europa og Tyrkia og har nære slektninger (noen dyrkes) i nordlige deler av Asia og Amerika.</v>
          </cell>
          <cell r="DD1914" t="str">
            <v>&lt;p&gt;Forvillingen (eller innsamling av forvillet rødhyll) var moderat inntil 1900, men gikk så raskere med stadig flere registreringer frem til i dag. Dagens hovedtrekk i utbredelseområdet (polygonet) var fylt før 1920, med forekomster langs hele kysten nord til Nord-Trøndelag og inn på indre Østlandet. Det er imidlertid et betydelig mørketall både for tidligere perioder og for situasjonen i dag.&lt;/p&gt;&lt;p&gt; &lt;/p&gt;&lt;p&gt;Arten er registrert i alle fylker til og med Nord-Trøndelag. Et belegg fra 1899 No Steigen: Grøtø er trolig fra dyrket individ. Forvilling er sikkert påvist til og med NT Inderøy. I Sør- og Midt-Norge er rødhyll blitt vanlig, i noen distrikter til og med svært vanlig. Rødhyll er en av få fremmede busker som vokser godt både i kyst- og innlandsstrøk: den følger de store dalene på Østlandet langt opp, til He Stor-Elvdal, Rendalen og Engerdal, Op Sel, Vågå og Vestre Slidre, Bu Ål og Te Tinn og Tokke og er vanlig ellers i kyst- og dalstrøk til nord i Nord-Trøndelag.&lt;/p&gt;</v>
          </cell>
          <cell r="DE1914" t="str">
            <v>Arten er innført som hageplante. Fruktene spres med fugl, potensielt over lange distanser (km). Rødhyll har vært dyrket som prydbusk i Norge siden 1700-tallet. Arten er handelsvare og markedsføres med herdighet 5(kyst)-6(innland).</v>
          </cell>
          <cell r="DF1914" t="str">
            <v>Arten har et stort invasjonspotensial og skårer maksimum både på median levetid og ekspansjonshastighet. Arten er fremdeles i spredning og blir stadig vanligere i distrikter der den allerede finnes.</v>
          </cell>
          <cell r="DG1914" t="str">
            <v>&lt;p&gt;Rødhyll finnes i og etablerer seg lett i et vidt spekter av naturtyper. Arten vokser gjerne fullt eksponert, men tåler å vokse i halvskygge og til dels i full skygge. Den kan etablere seg på ganske grunnlendte steder og på steder med dypere, middels næringsrik og næringsrik jord, både forholdsvis tørt og jevnt fuktig. Den kan dukke opp på alt fra skrotemark til kantsoner i skog, og også i indre, mer skyggefulle deler av skog, i vei- og åkerkanter, gjengroende eng, inntil grunnmurer til driftsbygninger og andre steder rundt gårder, i boligområder og som gateugress i byer. Hovednaturtypen er i stadig økt omfang noe næringsrik skog av lågurt- og høgstaudetyper, og også flommarkskog. Den kan etablere seg ganske tett i hogstfelt og overleve når den blir omsluttet av beplantninger eller krattskog når hogstfeltene gror igjen. Den etablerer seg også i rasmark og andre steinete steder, av og til på berghyller og i bratte skrenter. Den kan også påtreffes i øvre deler av strandberg og strandkanter.&lt;/p&gt;&lt;p&gt;I skog inntar rødhyll en ledig nisje: den trenger ikke ut hjemlige busker i noen særlig grad, men den kan påvirke hjemlige treslags muligheter for foryngelse. Den danner stedvis et fremmed busksjikt i skogtyper som ikke har naturlig sjikt, og det kan tenkes at denne bærrike busken forstyrrer balansen mellom stedegne planter med saftige frukter og de fuglene som utnytter disse.&lt;/p&gt;&lt;p&gt;Fremmede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sted.&lt;/p&gt;&lt;p&gt; &lt;/p&gt;&lt;p&gt;Artens økologiske effekt ligger hovedsakelig i at den koloniserer svært store deler (arealer) av enkelte naturtyper (i skog), i noe mindre grad i at den kan påvirke denne frukt/fugl-balansen.&lt;/p&gt;</v>
          </cell>
          <cell r="DH1914" t="str">
            <v>&lt;p&gt;Rødhyll vurderes til svært høg økologisk risiko på grunn av et stort invasjonspotensial kombinert med middels stor økologisk effekt knyttet til omfattende kolonisering av naturtyper og mulig forstyrrelse av samspill mellom planter (som matkilde) og fugl (som spredningsvektor).&lt;/p&gt;</v>
          </cell>
          <cell r="DI1914">
            <v>7</v>
          </cell>
        </row>
        <row r="1915">
          <cell r="B1915" t="str">
            <v>Senecio viscosus</v>
          </cell>
          <cell r="C1915" t="str">
            <v>L.</v>
          </cell>
          <cell r="D1915" t="str">
            <v>klistersvineblom</v>
          </cell>
          <cell r="E1915">
            <v>60765</v>
          </cell>
          <cell r="F1915">
            <v>100805</v>
          </cell>
          <cell r="G1915" t="str">
            <v>ExpertGroups/Karplanter/N</v>
          </cell>
          <cell r="H1915" t="str">
            <v>Karplanter</v>
          </cell>
          <cell r="I1915" t="str">
            <v>Karplanter</v>
          </cell>
          <cell r="J1915" t="str">
            <v>AlienSpecie</v>
          </cell>
          <cell r="N1915">
            <v>4</v>
          </cell>
          <cell r="Q1915">
            <v>3</v>
          </cell>
          <cell r="T1915" t="str">
            <v>SE</v>
          </cell>
          <cell r="U1915">
            <v>5</v>
          </cell>
          <cell r="V1915" t="str">
            <v>4AB,3DH</v>
          </cell>
          <cell r="X1915">
            <v>4</v>
          </cell>
          <cell r="Y1915">
            <v>4</v>
          </cell>
          <cell r="Z1915">
            <v>2</v>
          </cell>
          <cell r="AA1915">
            <v>1813</v>
          </cell>
          <cell r="AB1915" t="str">
            <v>terrestrial</v>
          </cell>
          <cell r="AD1915" t="str">
            <v>origin,unknown</v>
          </cell>
          <cell r="AE1915" t="str">
            <v>yes</v>
          </cell>
          <cell r="AF1915" t="str">
            <v>unknown</v>
          </cell>
          <cell r="AG1915">
            <v>1833</v>
          </cell>
          <cell r="AH1915" t="str">
            <v>VA Kristiansand: "Christianssand"</v>
          </cell>
          <cell r="AI1915">
            <v>1</v>
          </cell>
          <cell r="AJ1915" t="str">
            <v>V</v>
          </cell>
          <cell r="AN1915">
            <v>6</v>
          </cell>
          <cell r="AO1915" t="str">
            <v>introductionStowaway,spreadStowaway,spreadNaturalDispersal,spreadTransportpollution</v>
          </cell>
          <cell r="AP1915" t="str">
            <v>Øs,OsA,He,Op,Bu,Ve,Te,Aa,Va,Ro,Ho,Sf,Mr,St,Nt,No,Tr</v>
          </cell>
          <cell r="AQ1915">
            <v>5540</v>
          </cell>
          <cell r="AR1915">
            <v>3</v>
          </cell>
          <cell r="AS1915">
            <v>16620</v>
          </cell>
          <cell r="AT1915">
            <v>300000</v>
          </cell>
          <cell r="AU1915">
            <v>24000</v>
          </cell>
          <cell r="AV1915">
            <v>90</v>
          </cell>
          <cell r="AW1915" t="str">
            <v>Ingen kjent effekt</v>
          </cell>
          <cell r="AX1915" t="str">
            <v>Ingen kjent effekt</v>
          </cell>
          <cell r="BC1915" t="str">
            <v>Ingen kjent effekt</v>
          </cell>
          <cell r="BD1915" t="str">
            <v>Ingen kjent effekt</v>
          </cell>
          <cell r="BE1915" t="str">
            <v>no</v>
          </cell>
          <cell r="BF1915" t="str">
            <v>no</v>
          </cell>
          <cell r="BK1915" t="str">
            <v>temperate_nemoral:Europe,Asia|temperate_dry:Europe,Asia|subtropic_mediterranean:Europe,Asia</v>
          </cell>
          <cell r="BM1915" t="str">
            <v>temperate_boreal:Europe,NorthAndCentralAmerica|temperate_nemoral:Europe,Asia,NorthAndCentralAmerica|temperate_dry:Europe,Asia|subtropic_mediterranean:Europe,Asia</v>
          </cell>
          <cell r="BO1915">
            <v>4</v>
          </cell>
          <cell r="BR1915" t="str">
            <v>RedListCategoryLevel</v>
          </cell>
          <cell r="BT1915">
            <v>4</v>
          </cell>
          <cell r="BV1915" t="str">
            <v>X</v>
          </cell>
          <cell r="BW1915" t="str">
            <v>SpreadYearlyIncreaseObservations</v>
          </cell>
          <cell r="BX1915">
            <v>504</v>
          </cell>
          <cell r="BY1915">
            <v>1</v>
          </cell>
          <cell r="CB1915" t="str">
            <v>T2-C-1,T2-C-3,T2-C-5,T2-C-7,T6-C-1,T6-C-2,T13-C-1,T13-C-2,T13-C-4,T13-C-5,T13-C-7,T13-C-8,T1-C-1,T1-C-3,T1-C-5,T1-C-7,T21-C-3,T23-C-1,T24-C-1,T24-C-2,T25-C-1,T25-C-3,T29-C-2,T32-C-1,T32-C-3,T32-C-5,T32-C-7,T32-C-11,T32-C-13,T32-C-15,T32-C-17,T35,T39,T44</v>
          </cell>
          <cell r="CC1915">
            <v>3</v>
          </cell>
          <cell r="CG1915" t="str">
            <v>T2-C-5,T2-C-7,T1-C-7,T1-C-5</v>
          </cell>
          <cell r="CH1915">
            <v>1</v>
          </cell>
          <cell r="CL1915" t="str">
            <v>T2-C-5,T2-C-7,T1-C-7,T1-C-5</v>
          </cell>
          <cell r="CM1915">
            <v>2</v>
          </cell>
          <cell r="CP1915" t="str">
            <v>Åpen grunnlendt kalkmark i boreonemoral sone</v>
          </cell>
          <cell r="CQ1915">
            <v>1</v>
          </cell>
          <cell r="CU1915">
            <v>3</v>
          </cell>
          <cell r="CX1915">
            <v>2</v>
          </cell>
          <cell r="CY1915">
            <v>1</v>
          </cell>
          <cell r="DB1915">
            <v>0</v>
          </cell>
          <cell r="DC1915" t="str">
            <v>Klistersvineblom &lt;em&gt;Senecio viscosus &lt;/em&gt;er en ettårig urt som formerer seg med frø. Fruktene har sveveapparat og spres med vind, potensielt over nokså lange distanser (sikkert km). Arten kommer fra Mellom- og Sør-Europa og Vest-Asia.</v>
          </cell>
          <cell r="DD1915" t="str">
            <v>&lt;p&gt;For alle periodene i spredningshistorikken for klistersvineblom &lt;em&gt;Senecio viscosus &lt;/em&gt;kan en regne med til dels store mørketall. Hvordan arten er kommet til landet er uavklart. Blytt (1874) anfører at den er "maaske fra først af indført ved Kulturen". Det er rimelig å anta (jf. vektorer) at den har fulgt med ballastjord, importvarer (særlig korn) og transportmidler, kanskje også tømmer i senere tid. Det eldste, daterte belegget er fra 1813 Bu Drammen, men det var trolig i Oslo-området at arten først ble forholdsvis vanlig, jf. Blytt: "Christiania (hvor den i de sidste 30 Aar har udbredt sig uhyre)". Etableringen i Oslo ser dermed ut til å ha skutt fart i 1840-årene. Etter herbariebelegg å dømme var spredningen liten inntil ca. 1860, dernest økte antall nye lokaliteter jevnt inntil 1960. Før 1920 var arten bare funnet i landets sørligste strøk, fra Østfold til Vest-Agder. I 1960 fantes arten i lavland-/kyststrøk fra Østfold til Nord-Trøndelag. Etter 1960 har spredning og etablering gått raskt: den er nå registrert til No Rana og Bodø samt i Tr Tromsø. Allerede i 1920 var arten funnet i Op Ringebu, men ennå i 2016 ser den i liten grad ut til å ha etablert seg i innlandsstrøkene i Sør-Norge. Etter hvert som den er blitt vanligere i "kjerneområdet" i sørøst, har interessen for den avtatt og den er blitt mindre samlet enn før. Klistersvineblom vil etter alt å dømme fortsette å ekspandere nordover, trolig også innover i landet, og den vil bli stadig vanligere i distrikter der den allerede finnes.&lt;/p&gt;&lt;p&gt;I de første fasene av artens etablering har den først og fremst vært knyttet til skrotemark: veikanter og rabatter, jernbanespor og -stasjoner, havner, som gateugras, ugras i bed og beplantninger, åkerkanter, eng og beitemark, avfallshauger, stein- og grustak samt i hugstfelt. Skrotemark er fremdeles viktigste habitat, men arten blir i stigende grad et vanlig, og noen steder viktig, innslag i mer naturnær (mindre kulturpåvirket) mark, bl.a. berg og skrenter, rasmark, intermediære og kalkrike strandberg, øverst i stein- og grusstrender og driftvoller. Unntaksvis er arten rapportert fra løvskog, som må være ganske lysåpen, evt. påvirket av inngrep.&lt;br/&gt;&lt;/p&gt;</v>
          </cell>
          <cell r="DE1915" t="str">
            <v>Arten har kommet til landet med ulike transportmidler, kanskje også med ballastjord. Den spres videre i norsk natur gjennom ulike transportmidler og også egenspredning fra godt etablerte populasjoner.</v>
          </cell>
          <cell r="DF1915" t="str">
            <v>Invasjonspotensialet er stort med maksimum skår på median levetid og maksimum (med usikkerhet til moderat) skår på ekspansjonshastighet. Det potensielle arealet er imidlertid nå i ferd med å bli fylt, i hvert fall langs kysten i sør, og ekspansjonshastigheten kan være i ferd med å gå noe ned.</v>
          </cell>
          <cell r="DG1915" t="str">
            <v>Arten vurderes å ha middels negative økologiske effekter. Dette er en av de mest invasive arter (invasiv i betydningen koloniserende) på grunnlende og kan opptre i store mengder. Den konkurrerer om plass med stedegne arter, flere av disse sårbare eller truete. Den går i et bredt spekter av naturtyper, inkludert en prioritert type (grunnlendt kalkmark i låglandet). Den hybridiserer med minst tre andre svineblom-arter, to av dem stedegne, og fordi den er så utbredt, er ikke hybridiseringsrisikoen lokal. Hybriden mellom klistersvineblom og bergsvineblom &lt;i&gt;S. sylvaticus&lt;/i&gt; setter noe frø (Benoit et al. i Stace 1975), slik at det også er en introgresjons-risiko. Bestander av mellomformer mellom klistersvineblom og åkersvineblom &lt;i&gt;S. vulgaris&lt;/i&gt; er observert i Norge.</v>
          </cell>
          <cell r="DH1915" t="str">
            <v>&lt;p&gt;Klistersvineblom vurderes å medføre svært høg økologisk risiko, en kombinasjon av et stort invasjonspotensial og en middels økologisk effekt. Arten opptrer i så store mengder at den har noe fortrengningseffekt på grunnlende og bergknauser. Den kan danne delvis fertile hybrider (dvs. med introgresjon) med de stedegne artene bergsvineblom &lt;em&gt;Senecio sylvaticus &lt;/em&gt;og åkersvineblom &lt;em&gt;S. vulgaris.&lt;/em&gt; Ved forrige vurderingsrunde ble arten vurdert til høg økologisk risiko. Påvirkninger på andre arter og naturtyper ble den gang vurdert til å være noe svakere (kriteriene var også noe annerledes utformet), og introgresjonsrisikoen ble heller ikke inkludert.&lt;/p&gt;</v>
          </cell>
          <cell r="DI1915">
            <v>4</v>
          </cell>
        </row>
        <row r="1916">
          <cell r="B1916" t="str">
            <v>Sorbaria sorbifolia</v>
          </cell>
          <cell r="C1916" t="str">
            <v>(L.) A.Braun</v>
          </cell>
          <cell r="D1916" t="str">
            <v>rognspirea</v>
          </cell>
          <cell r="E1916">
            <v>137872</v>
          </cell>
          <cell r="F1916">
            <v>103480</v>
          </cell>
          <cell r="G1916" t="str">
            <v>ExpertGroups/Karplanter/N</v>
          </cell>
          <cell r="H1916" t="str">
            <v>Karplanter</v>
          </cell>
          <cell r="I1916" t="str">
            <v>Karplanter</v>
          </cell>
          <cell r="J1916" t="str">
            <v>AlienSpecie</v>
          </cell>
          <cell r="N1916">
            <v>4</v>
          </cell>
          <cell r="Q1916">
            <v>3</v>
          </cell>
          <cell r="T1916" t="str">
            <v>SE</v>
          </cell>
          <cell r="U1916">
            <v>5</v>
          </cell>
          <cell r="V1916" t="str">
            <v>4A,3D</v>
          </cell>
          <cell r="X1916">
            <v>4</v>
          </cell>
          <cell r="Y1916">
            <v>4</v>
          </cell>
          <cell r="Z1916">
            <v>2</v>
          </cell>
          <cell r="AA1916">
            <v>1922</v>
          </cell>
          <cell r="AB1916" t="str">
            <v>terrestrial</v>
          </cell>
          <cell r="AD1916" t="str">
            <v>unknown</v>
          </cell>
          <cell r="AE1916" t="str">
            <v>yes</v>
          </cell>
          <cell r="AF1916" t="str">
            <v>unknown</v>
          </cell>
          <cell r="AG1916">
            <v>1922</v>
          </cell>
          <cell r="AH1916" t="str">
            <v>Ho Kvam: Strandebarm, Kalveskår, forvillet</v>
          </cell>
          <cell r="AI1916">
            <v>10</v>
          </cell>
          <cell r="AJ1916" t="str">
            <v>V</v>
          </cell>
          <cell r="AL1916">
            <v>2</v>
          </cell>
          <cell r="AM1916" t="str">
            <v>importDirect</v>
          </cell>
          <cell r="AN1916">
            <v>5</v>
          </cell>
          <cell r="AO1916" t="str">
            <v>introductionEscaped,spreadTransportpollution,spreadNaturalDispersal</v>
          </cell>
          <cell r="AP1916" t="str">
            <v>Øs,OsA,He,Op,Bu,Ve,Te,Aa,Va,Ro,Ho,Sf,Mr,St,Nt,No,Tr,Fi</v>
          </cell>
          <cell r="AQ1916">
            <v>900</v>
          </cell>
          <cell r="AR1916">
            <v>3</v>
          </cell>
          <cell r="AS1916">
            <v>2700</v>
          </cell>
          <cell r="AT1916">
            <v>335000</v>
          </cell>
          <cell r="AU1916">
            <v>8100</v>
          </cell>
          <cell r="AV1916">
            <v>50</v>
          </cell>
          <cell r="AW1916" t="str">
            <v>Ingen kjent effekt</v>
          </cell>
          <cell r="AX1916" t="str">
            <v>Ingen kjent effekt</v>
          </cell>
          <cell r="BC1916" t="str">
            <v>Ingen kjent effekt</v>
          </cell>
          <cell r="BD1916" t="str">
            <v>Ingen kjent effekt</v>
          </cell>
          <cell r="BE1916" t="str">
            <v>no</v>
          </cell>
          <cell r="BF1916" t="str">
            <v>no</v>
          </cell>
          <cell r="BK1916" t="str">
            <v>temperate_boreal:Asia|temperate_nemoral:Asia</v>
          </cell>
          <cell r="BM1916" t="str">
            <v>temperate_boreal:Europe,Asia,NorthAndCentralAmerica|temperate_nemoral:Europe,Asia,NorthAndCentralAmerica</v>
          </cell>
          <cell r="BO1916">
            <v>4</v>
          </cell>
          <cell r="BR1916" t="str">
            <v>RedListCategoryLevel</v>
          </cell>
          <cell r="BT1916">
            <v>3</v>
          </cell>
          <cell r="BW1916" t="str">
            <v>SpreadYearlyIncreaseObservations</v>
          </cell>
          <cell r="BX1916">
            <v>200</v>
          </cell>
          <cell r="BY1916">
            <v>1</v>
          </cell>
          <cell r="CB1916" t="str">
            <v>T4,T18,T30,T35,T39,V2</v>
          </cell>
          <cell r="CC1916">
            <v>3</v>
          </cell>
          <cell r="CG1916" t="str">
            <v>T18,T30</v>
          </cell>
          <cell r="CH1916">
            <v>2</v>
          </cell>
          <cell r="CL1916" t="str">
            <v>T18,T30,V2,T18,T30</v>
          </cell>
          <cell r="CM1916">
            <v>1</v>
          </cell>
          <cell r="CQ1916">
            <v>1</v>
          </cell>
          <cell r="CT1916" t="str">
            <v>T18,T30</v>
          </cell>
          <cell r="CU1916">
            <v>1</v>
          </cell>
          <cell r="CX1916">
            <v>0</v>
          </cell>
          <cell r="CY1916">
            <v>1</v>
          </cell>
          <cell r="DB1916">
            <v>0</v>
          </cell>
          <cell r="DC1916" t="str">
            <v>Rognspirea &lt;em&gt;Sorbaria sorbifolia &lt;/em&gt;er en 1-2 m høy, rikt grenet busk. Den formerer seg med frø, har klonal vekst med krypende jordstengler og kan danne omfattende kratt. Den kommer fra Sibir og Nordøst-Asia. Arten har vært dyrket som prydbusk siden 1800-tallet. Den er funnet i skrotemark (veikanter og -skråninger, avfallsplasser o.l.), men også i sanddyne, elvemæl, flommarksskog, åpen flommark, mys- og sumpskog, tørr furuskog, bergskorte, gjengroende eng m.m.&lt;br/&gt;En annen art av slekta, &lt;i&gt;Sorbaria grandiflora&lt;/i&gt; fra Øst-Sibir, har nå langt på vei erstattet vanlig rognspirea som salgsvare og i bruk i anlegg (P.A. Pedersen, pers. medd.). Den oppgis av hagebruket å ha noe mindre omfang av rotskudd, som kan være et miljøproblem med vanlig rognspirea, men andre kilder (se http://www.missouribotanicalgarden.org/PlantFinder/PlantFinderDetails.aspx?taxonid=253789&amp;isprofile=0&amp;) rapporterer at også denne arten setter mye rotskudd ("root-suckers") og dessuten formerer seg med frø. Det kan tenkes at det forvillete materialet som ligger til grunn for vurderingen av vanlig rognspirea her, omfatter begge artene. Materialet i herbariene er ikke revidert.</v>
          </cell>
          <cell r="DD1916" t="str">
            <v>&lt;p&gt;Rognspirea har vært dyrket som prydplante i Norge siden 1800-tallet. Den første registreringen av forvillet plante er fra 1922 Ho Kvam, men inntil 1980 var det forholdvis få funn av arten (totalt 8). Omtrent 75 % av beleggene er fra etter 2000. Både før og etter kan en regne med et visst mørketall, for arten er trolig lite samlet fordi det ofte er vanskelig å avgjøre om bestandene en finner er gjenstående, er blitt plantet på litt odde steder eller er forvillet. Den er handelsvare med herdighet 8 og plantes mye, ikke minst i anlegg, rabatter og veiskråninger. Den er funnet nord til Øst-Finnmark, og i vinterkalde områder som He Trysil, Op Skjåk, ST Røros og Tydal og Fi Sør-Varanger. Rognspirea har stort potensial til å etablere seg i mesteparten av landet, og vil gjøre det i økende grad, også i innlandsområder. Den formerer seg både med frø og med rotskudd.&lt;/p&gt;</v>
          </cell>
          <cell r="DE1916" t="str">
            <v>Arten er innført som hageplante og hovedsakelig spredt ut i norsk natur ved hageutkast, i mindre grad ved egen frøspredning.</v>
          </cell>
          <cell r="DF1916" t="str">
            <v>Invasjonspotensialet er stort, en kombinasjon av lang median levetid og moderat ekspansjonshastighet.</v>
          </cell>
          <cell r="DG1916" t="str">
            <v>Arten har moderat økologisk effekt med moderat til sterk fortrengning lokalt i flere fuktige naturtyper. Den blir svært mye plantet i anlegg (parker, kirkegårder, offentlige bygninger) og langs veinettet. Den vokser raskt til store kratt som trenger ut hjemlige arter, både vanlige og sårbare/truete, i enkelte bestander av flomskogmark, åpen flommark og i myrkanter. Den finnes også ellers på vasskanter og elveører. Den har potensial til å endre naturtypers struktur, i første omgang slike som er lysåpne: skog- og veikanter, skrotemark og eng og beitemark som ikke lenger brukes, men også på vasskanter og elveører. Etter hvert vil den sannsynligvis også komme til å gå inn i lysåpne skogtyper på tørr til frisk mark.</v>
          </cell>
          <cell r="DH1916" t="str">
            <v>&lt;p&gt;Rognspirea vurderes til svært høg økologisk risiko, et steg opp fra vurderingen til høg risiko i 2012. Årsaken til økningen er at arten er blitt tydelig mer hyppig (over 30 % av alle funn er gjort fra og med 2011, dvs. etter grunnlaget for 2012-vurderingen) og at de økologiske virkningene er blitt mer synlige, eksempelvis på flommark.&lt;/p&gt;</v>
          </cell>
          <cell r="DI1916">
            <v>1</v>
          </cell>
        </row>
        <row r="1917">
          <cell r="B1917" t="str">
            <v>Swida sericea</v>
          </cell>
          <cell r="C1917" t="str">
            <v>(L.) Holub</v>
          </cell>
          <cell r="D1917" t="str">
            <v>alaskakornell</v>
          </cell>
          <cell r="E1917">
            <v>138153</v>
          </cell>
          <cell r="F1917">
            <v>101672</v>
          </cell>
          <cell r="G1917" t="str">
            <v>ExpertGroups/Karplanter/N</v>
          </cell>
          <cell r="H1917" t="str">
            <v>Karplanter</v>
          </cell>
          <cell r="I1917" t="str">
            <v>Karplanter</v>
          </cell>
          <cell r="J1917" t="str">
            <v>AlienSpecie</v>
          </cell>
          <cell r="N1917">
            <v>4</v>
          </cell>
          <cell r="O1917" t="str">
            <v>V</v>
          </cell>
          <cell r="Q1917">
            <v>3</v>
          </cell>
          <cell r="T1917" t="str">
            <v>SE</v>
          </cell>
          <cell r="U1917">
            <v>5</v>
          </cell>
          <cell r="V1917" t="str">
            <v>4A,3D</v>
          </cell>
          <cell r="W1917" t="str">
            <v>HI</v>
          </cell>
          <cell r="X1917">
            <v>5</v>
          </cell>
          <cell r="Y1917">
            <v>4</v>
          </cell>
          <cell r="Z1917">
            <v>3</v>
          </cell>
          <cell r="AA1917">
            <v>1872</v>
          </cell>
          <cell r="AB1917" t="str">
            <v>terrestrial</v>
          </cell>
          <cell r="AD1917" t="str">
            <v>unknown</v>
          </cell>
          <cell r="AE1917" t="str">
            <v>yes</v>
          </cell>
          <cell r="AF1917" t="str">
            <v>yes</v>
          </cell>
          <cell r="AG1917">
            <v>1872</v>
          </cell>
          <cell r="AH1917" t="str">
            <v>Ak Bærum: Tjernsmyr</v>
          </cell>
          <cell r="AI1917">
            <v>15</v>
          </cell>
          <cell r="AJ1917" t="str">
            <v>V</v>
          </cell>
          <cell r="AL1917">
            <v>2</v>
          </cell>
          <cell r="AM1917" t="str">
            <v>importDirect</v>
          </cell>
          <cell r="AN1917">
            <v>4</v>
          </cell>
          <cell r="AO1917" t="str">
            <v>introductionEscaped,spreadNaturalDispersal</v>
          </cell>
          <cell r="AP1917" t="str">
            <v>Øs,OsA,He,Op,Bu,Ve,Te,Aa,Va,Ro,Ho,Sf,Mr,St,Nt,Tr</v>
          </cell>
          <cell r="AQ1917">
            <v>700</v>
          </cell>
          <cell r="AR1917">
            <v>5</v>
          </cell>
          <cell r="AS1917">
            <v>3500</v>
          </cell>
          <cell r="AT1917">
            <v>280000</v>
          </cell>
          <cell r="AU1917">
            <v>10500</v>
          </cell>
          <cell r="AV1917">
            <v>20</v>
          </cell>
          <cell r="AW1917" t="str">
            <v>Ingen kjent effekt</v>
          </cell>
          <cell r="AX1917" t="str">
            <v>Ingen kjent effekt</v>
          </cell>
          <cell r="BC1917" t="str">
            <v>Ingen kjent effekt</v>
          </cell>
          <cell r="BD1917" t="str">
            <v>Ingen kjent effekt</v>
          </cell>
          <cell r="BE1917" t="str">
            <v>no</v>
          </cell>
          <cell r="BF1917" t="str">
            <v>no</v>
          </cell>
          <cell r="BK1917" t="str">
            <v>temperate_boreal:NorthAndCentralAmerica|temperate_nemoral:NorthAndCentralAmerica|subtropic_mediterranean:NorthAndCentralAmerica</v>
          </cell>
          <cell r="BM1917" t="str">
            <v>temperate_boreal:Europe,NorthAndCentralAmerica|temperate_nemoral:Europe,NorthAndCentralAmerica|subtropic_mediterranean:NorthAndCentralAmerica</v>
          </cell>
          <cell r="BO1917">
            <v>4</v>
          </cell>
          <cell r="BR1917" t="str">
            <v>RedListCategoryLevel</v>
          </cell>
          <cell r="BT1917">
            <v>3</v>
          </cell>
          <cell r="BV1917" t="str">
            <v>X</v>
          </cell>
          <cell r="BW1917" t="str">
            <v>SpreadYearlyIncreaseObservations</v>
          </cell>
          <cell r="BX1917">
            <v>186</v>
          </cell>
          <cell r="BY1917">
            <v>1</v>
          </cell>
          <cell r="CB1917" t="str">
            <v>T4,T18,T30,V2,T35,T40</v>
          </cell>
          <cell r="CC1917">
            <v>3</v>
          </cell>
          <cell r="CG1917" t="str">
            <v>T18,T30</v>
          </cell>
          <cell r="CH1917">
            <v>2</v>
          </cell>
          <cell r="CL1917" t="str">
            <v>T18,T30,T18,T30</v>
          </cell>
          <cell r="CM1917">
            <v>1</v>
          </cell>
          <cell r="CQ1917">
            <v>1</v>
          </cell>
          <cell r="CT1917" t="str">
            <v>T18,T30,V2</v>
          </cell>
          <cell r="CU1917">
            <v>1</v>
          </cell>
          <cell r="CX1917">
            <v>0</v>
          </cell>
          <cell r="CY1917">
            <v>1</v>
          </cell>
          <cell r="DB1917">
            <v>0</v>
          </cell>
          <cell r="DC1917" t="str">
            <v>Alaskakornell &lt;em&gt;Swida sericea &lt;/em&gt;fra Nord-Amerika er&lt;em&gt; &lt;/em&gt;en 3 m høy busk som formerer seg med frø, men som også danner kloner med rotslående grener. De saftige fruktene spises og frøene spres med fugl.&lt;br/&gt;Herbariematerialet av sibirkornell og alskakornell er revidert i Oslo i forbindelse med risikovurderingen. I alt ble 26 av 170 herbariebelegg ombestemt til alaskakornell fra sibirkornell (omlag 15 %). Beleggene for 108 registreringer har ikke vært tilgjengelig for revisjon. Til sammenligning har langt færre sibirkornell enn alaskakornell vært feilbestemt.</v>
          </cell>
          <cell r="DD1917" t="str">
            <v>&lt;p&gt;Det første funnet av forvillet alaskakornell er fra 1872 i Ak Bærum: Fornebu-Lysaker, og denne bestanden står der fortsatt, til tross for at den ligger nesten midt i en trafikkmaskin. I perioden 1880-1980 ble arten funnet omlag 3-4 ganger pr. tiår. Etter 1980 er antall registrerte forekomster omlag økt til like mye pr. år til mange flere per år for de siste årene. Økningen kan dels skyldes at det i disse årene er utført flere undersøkelser langs vassdrag, men viser nok også økt frekvens i spredning og etablering av arten samt økt oppmerksomhet om arten. Så langt er den utbredt til Nord-Trøndelag, men enkeltfunn er gjort i Troms. &lt;/p&gt;</v>
          </cell>
          <cell r="DE1917" t="str">
            <v>Alaskakornell ble tatt inn som prydplante på 1800-tallet. Den er handelsvare og markedsføres med herdighet 7 (for innland)-8 (kyst) og er mye plantet i hager og anlegg (parker, veiskråninger m.m.). Herdigheten gjør at den kan brukes i store deler av landet. Fruktene er saftige og spres meget effektiv av fugl, ofte over betydelige distanser (km). Alaskakornell har rotslående grener, og avkuttede grener kan gi opphav til nye individer. Mange etableringer skyldes frøformering, men en god del er trolig resultat av utkast av hageavfall.</v>
          </cell>
          <cell r="DF1917" t="str">
            <v>Arten har et stort invasjonspotensial (med usikkerhet til moderat) pga en lang median levetid og en moderat (med usikkerhet til begrenset) ekspansjonshastighet. Arten er mye brukt både i hager og anlegg, og en kan forvente en enda hyppigere etablering av arten i fremtiden.</v>
          </cell>
          <cell r="DG1917" t="str">
            <v>Arten vurderes å ha en middels negativ økologisk effekt. Alaskakornell er etablert i en rekke naturtyper som er knyttet til vassdrag: bekkedrag, elvekanter og vannkanter. Den står inne i eller i kanten av kratt og skog som står på eller nær mark som oversvømmes regelmessig (flommark) eller som har jevnt høy jordfuktighet: pionerkratt på flommark, gråor-istervierskog, gråor-heggeskog, svartorskog, forsumpet bjørskeskog eller granskog, elveskråninger, kantkratt mellom vann og dyrket mark eller vei osv. Alaskakornell forekommer også av og til i skogsmark utenfor elver og vann, f.eks. i edelløvskog, kanten av granskog og plantefelt av sitkagran, blandingsskog, lyngrik gran-furuskog, i gjengroende gressmark og på skrotemark. Den er også gjenstående i forlatte hager og forfalne anlegg. Der forholdene er gunstige, kan forvillet alaskakornell danne store, tette kratt som trenger ut hjemlige arter og endrer strukturen i kantkratt og pionersamfunn langs vassdrag. Den har invadert flere naturreservater og fortrengt sårbare og truete karplanter, og de tette kornell-krattene er et distinkt fremmedelement strukturmessig.</v>
          </cell>
          <cell r="DH1917" t="str">
            <v>&lt;p&gt;Alaskakornell vurdertes til svært høg økologisk risiko, med usikkerhet til høg risiko (på grunn av usikkerhet i invasjonspotensialet).&lt;/p&gt;&lt;p&gt;Arten blir forbudt å innføre, omsette og plante/så fra 1.1.2021 etter forskrift om fremmede organismer (http://www.miljodirektoratet.no/no/Regelverk/Forskrifter/Forskrift-om-fremmede-organismer/). Det er imidlertid allerede så mye av arten i landet at dette trolig ikke vil redusere ekspansjonshastigheten og negative økologiske effekter så mye at tiltaket skulle gi noen nedsatt risiko innen en 50 års-ramme.&lt;/p&gt;</v>
          </cell>
          <cell r="DI1917">
            <v>1</v>
          </cell>
        </row>
        <row r="1918">
          <cell r="B1918" t="str">
            <v>Vinca minor</v>
          </cell>
          <cell r="C1918" t="str">
            <v>L.</v>
          </cell>
          <cell r="D1918" t="str">
            <v>gravmyrt</v>
          </cell>
          <cell r="E1918">
            <v>62127</v>
          </cell>
          <cell r="F1918">
            <v>102167</v>
          </cell>
          <cell r="G1918" t="str">
            <v>ExpertGroups/Karplanter/N</v>
          </cell>
          <cell r="H1918" t="str">
            <v>Karplanter</v>
          </cell>
          <cell r="I1918" t="str">
            <v>Karplanter</v>
          </cell>
          <cell r="J1918" t="str">
            <v>AlienSpecie</v>
          </cell>
          <cell r="N1918">
            <v>4</v>
          </cell>
          <cell r="Q1918">
            <v>4</v>
          </cell>
          <cell r="T1918" t="str">
            <v>SE</v>
          </cell>
          <cell r="U1918">
            <v>5</v>
          </cell>
          <cell r="V1918" t="str">
            <v>4AB,4D</v>
          </cell>
          <cell r="X1918">
            <v>5</v>
          </cell>
          <cell r="Y1918">
            <v>4</v>
          </cell>
          <cell r="Z1918">
            <v>3</v>
          </cell>
          <cell r="AA1918">
            <v>1886</v>
          </cell>
          <cell r="AB1918" t="str">
            <v>terrestrial</v>
          </cell>
          <cell r="AD1918" t="str">
            <v>origin,unknown</v>
          </cell>
          <cell r="AE1918" t="str">
            <v>yes</v>
          </cell>
          <cell r="AF1918" t="str">
            <v>yes</v>
          </cell>
          <cell r="AG1918">
            <v>1886</v>
          </cell>
          <cell r="AH1918" t="str">
            <v>Oslo: Bygdøy, "forvillet"</v>
          </cell>
          <cell r="AI1918">
            <v>10</v>
          </cell>
          <cell r="AJ1918" t="str">
            <v>V</v>
          </cell>
          <cell r="AL1918">
            <v>2</v>
          </cell>
          <cell r="AM1918" t="str">
            <v>importDirect</v>
          </cell>
          <cell r="AN1918">
            <v>5</v>
          </cell>
          <cell r="AO1918" t="str">
            <v>introductionEscaped,spreadNaturalDispersal,spreadTransportpollution</v>
          </cell>
          <cell r="AP1918" t="str">
            <v>Øs,OsA,He,Op,Bu,Ve,Te,Aa,Va,Ro,Ho,Sf,Mr,St</v>
          </cell>
          <cell r="AQ1918">
            <v>1352</v>
          </cell>
          <cell r="AR1918">
            <v>5</v>
          </cell>
          <cell r="AS1918">
            <v>6760</v>
          </cell>
          <cell r="AT1918">
            <v>172000</v>
          </cell>
          <cell r="AU1918">
            <v>20000</v>
          </cell>
          <cell r="AV1918">
            <v>50</v>
          </cell>
          <cell r="AW1918" t="str">
            <v>Ingen kjent effekt</v>
          </cell>
          <cell r="AX1918" t="str">
            <v>Ingen kjent effekt</v>
          </cell>
          <cell r="BC1918" t="str">
            <v>Ingen kjent effekt</v>
          </cell>
          <cell r="BD1918" t="str">
            <v>Ingen kjent effekt</v>
          </cell>
          <cell r="BE1918" t="str">
            <v>no</v>
          </cell>
          <cell r="BF1918" t="str">
            <v>no</v>
          </cell>
          <cell r="BK1918" t="str">
            <v>temperate_nemoral:Europe,Asia|subtropic_mediterranean:Europe,Asia</v>
          </cell>
          <cell r="BM1918" t="str">
            <v>temperate_nemoral:Europe,Asia,Oceania,NorthAndCentralAmerica|subtropic_mediterranean:Europe,Asia,Oceania,NorthAndCentralAmerica</v>
          </cell>
          <cell r="BO1918">
            <v>4</v>
          </cell>
          <cell r="BR1918" t="str">
            <v>RedListCategoryLevel</v>
          </cell>
          <cell r="BT1918">
            <v>4</v>
          </cell>
          <cell r="BV1918" t="str">
            <v>X</v>
          </cell>
          <cell r="BW1918" t="str">
            <v>SpreadYearlyIncreaseObservations</v>
          </cell>
          <cell r="BX1918">
            <v>540</v>
          </cell>
          <cell r="BY1918">
            <v>1</v>
          </cell>
          <cell r="CB1918" t="str">
            <v>T2,T4,T32,T35,T39,T40</v>
          </cell>
          <cell r="CC1918">
            <v>4</v>
          </cell>
          <cell r="CF1918" t="str">
            <v>Drymocallis rupestris</v>
          </cell>
          <cell r="CG1918" t="str">
            <v>T2,T4</v>
          </cell>
          <cell r="CH1918">
            <v>2</v>
          </cell>
          <cell r="CL1918" t="str">
            <v>T2,T4</v>
          </cell>
          <cell r="CM1918">
            <v>2</v>
          </cell>
          <cell r="CP1918" t="str">
            <v>Åpen grunnlendt kalkmark i boreonemoral sone</v>
          </cell>
          <cell r="CQ1918">
            <v>1</v>
          </cell>
          <cell r="CT1918" t="str">
            <v>T2,T4,T32</v>
          </cell>
          <cell r="CU1918">
            <v>1</v>
          </cell>
          <cell r="CX1918">
            <v>0</v>
          </cell>
          <cell r="CY1918">
            <v>1</v>
          </cell>
          <cell r="DB1918">
            <v>0</v>
          </cell>
          <cell r="DC1918" t="str">
            <v>Gravmyrt &lt;em&gt;Vinca minor &lt;/em&gt;er en flerårig teppedannende urt med krypende, rotslående stengler. Den blomstrer rikelig, men setter ikke frø i Norge, trolig fordi bare &amp;#233:n genetisk type er til stede. Den danner store, kompakte matter. Arten kommer opprinnelig fra Mellom- og Sør-Europa og Vest-Asia. Man antar at gravmyrt kan ha kommet til Norge som prydplante og kanskje som medisinplante allerede i senmiddelalderen. Den er kjent fra Danmark på 1400-tallet (Hartvig 2015).</v>
          </cell>
          <cell r="DD1918" t="str">
            <v>&lt;p&gt;Gravmyrt har i hovedsak spredd seg ut i naturen fra private hageanlegg og fra kirkegårder/grøntanlegg. De første funnene ble gjort i Oslo: Bygdøy 1886 og VA Kristiansand: Oddernes 1888, og siden har både spredningen og fortetningen vært jamn og akselererende. Spredningen er størst i kystnære strøk og i våre sørlige fylker. Arten er populær som bunnplante i mange hageanlegg og trenger ikke stell. Fra gammelt av er den blitt plantet på kirkegårder, og flere av dokumentasjonene på gravmyrt i naturen stammer fra nærområdet til kirkegårder. Det er en robust plante som klarer vårt klima meget godt og ytterligere fortetning kan forventes, men dens potensielle utbredelseområde (polygon) er i ferd med å bli nådd. Den sprer seg ut i ulike naturtyper som løvskog, kantkratt, veikanter, åpen grunnlendt mark - både på kalkrik og kalkfattig grunn.&lt;/p&gt;</v>
          </cell>
          <cell r="DE1918" t="str">
            <v>Arten er innført som prydplante. All spredning skjer med utvoksning fra beplantninger, utkast fra hager og ved skuddbiter som spres f.eks. med maskiner langs veier og stier. Skuddbiter rotslår lett og vokser seg raskt ut til svære kloner.</v>
          </cell>
          <cell r="DF1918" t="str">
            <v>Gravmyrt har et stort invasjonspotensial: den skårer maksimum på både median levetid og ekspansjonshastighet. Til tross for manglende frøsetting sprer gravmyrt seg meget raskt og invaderer skrotemark, ulike typer grasmark, skogkanter og skog. Den tåler både fullt lys og djup skygge og vokser på alt fra mark med frisk fuktighet til tørre bergkoller. På grunn av spredningsmåten dukker arten sjelden opp langt fra bebyggelse, men i bebygde områder av Sør-Norge er den en av de aller hyppigst forvillete hageplanter. Spredningen ut i naturen må regnes som sterkest i Oslofjordområdet og Agderfylkene. Gravmyrt er en robust plante som klarer vårt klima meget godt og ytterligere fortetning kan forventes.</v>
          </cell>
          <cell r="DG1918" t="str">
            <v>Gravmyrt vurderes å ha stor negativ økologisk effekt. Arten har spredd seg ut i ulike naturtyper som løvskog, kantkratt, kalkfuruskog, veikanter og åpen grunnlendt mark - både på kalkrik og kalkfattig grunn. Arten er påvist på flere lokaliteter med den prioriterte naturtypen åpen grunnlendt kalkmark og her fortrenger den sjeldne og truete arter. Arten vokser på &amp;#233:n av de fem lokalitetene vi har i Norge for hvitmure &lt;em&gt;Drymocallis rupestris &lt;/em&gt;(Ak Nesodden) og er, på grunn av sin ekspansive vekst, en direkte trussel mot denne arten. Dette gir gravmyrt stor negativ økologisk effekt. Gravmyrt er en robust plante som klarer vårt klima meget godt og spredningen kan forventes å fortsette. Den må regnes som en art som har potensial for å konkurrere ut stedegne arter i alle fylker i Sør- og Midt-Norge. Arten hemmes noe av rådyrbeite (Per Anker Pedersen pers. medd.), men ikke tilstrekkelig til at økologisk risiko reduseres. Den er giftig og beites lite eller ikke av andre dyr enn rådyr.</v>
          </cell>
          <cell r="DH1918" t="str">
            <v>&lt;p&gt;Gravmyrt vurderes til svært høg risiko i norsk natur. Arten er meget ekspansiv og fortrenger (kveler) alle andre lågvokste planter der den etablerer seg som et monotont teppe. Den går inn i noen naturtyper med høg andel av sårbare og truete arter og fortrenger opplagt slike, liksåvel som mer vanlige arter. Den er en direkte trussel på en av de fem kjente norske lokalitetene for den truete arten kvitmure &lt;em&gt;Drymocallis rupestris.&lt;/em&gt;&lt;/p&gt;&lt;p&gt;Risikovurderingen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Elise_x0019_ . Navnet er akseptert av Royal Horticultural Society (se http://apps.rhs.org.uk/horticulturaldatabase/HortGenera.asp). Vi finner svært lite relevant informasjon om denne kultivaren. Det er ikke noe som skulle tilsi at den utgjør en annen risiko enn arten slik den er vurdert. Vi har ikke undersøkt i hvilken grad andre kultivarer av &lt;i&gt;Vinca minor &lt;/i&gt;har dokumenterte egenskaper som vil kunne påvirke invasjonspotensialet og/eller økologisk effekt slik at man kunne forvente en annen risiko enn den som gis i den generelle vurderingen av arten.&lt;/p&gt;</v>
          </cell>
          <cell r="DI1918">
            <v>2</v>
          </cell>
        </row>
        <row r="1919">
          <cell r="B1919" t="str">
            <v>Alnus alnobetula</v>
          </cell>
          <cell r="C1919" t="str">
            <v>(Ehrh.) K.Koch</v>
          </cell>
          <cell r="D1919" t="str">
            <v>grønnor</v>
          </cell>
          <cell r="E1919">
            <v>144001</v>
          </cell>
          <cell r="F1919">
            <v>143443</v>
          </cell>
          <cell r="G1919" t="str">
            <v>ExpertGroups/Karplanter/N</v>
          </cell>
          <cell r="H1919" t="str">
            <v>Karplanter</v>
          </cell>
          <cell r="I1919" t="str">
            <v>Karplanter</v>
          </cell>
          <cell r="J1919" t="str">
            <v>AlienSpecie</v>
          </cell>
          <cell r="N1919">
            <v>3</v>
          </cell>
          <cell r="Q1919">
            <v>3</v>
          </cell>
          <cell r="T1919" t="str">
            <v>HI</v>
          </cell>
          <cell r="U1919">
            <v>4</v>
          </cell>
          <cell r="V1919" t="str">
            <v>3AB,3D</v>
          </cell>
          <cell r="AA1919">
            <v>2001</v>
          </cell>
          <cell r="AB1919" t="str">
            <v>terrestrial</v>
          </cell>
          <cell r="AD1919" t="str">
            <v>unknown</v>
          </cell>
          <cell r="AE1919" t="str">
            <v>yes</v>
          </cell>
          <cell r="AF1919" t="str">
            <v>unknown</v>
          </cell>
          <cell r="AG1919">
            <v>2009</v>
          </cell>
          <cell r="AH1919" t="str">
            <v>Ro Strand: Bortnebakkan</v>
          </cell>
          <cell r="AI1919">
            <v>15</v>
          </cell>
          <cell r="AJ1919" t="str">
            <v>V</v>
          </cell>
          <cell r="AL1919">
            <v>1</v>
          </cell>
          <cell r="AM1919" t="str">
            <v>importDirect</v>
          </cell>
          <cell r="AN1919">
            <v>4</v>
          </cell>
          <cell r="AO1919" t="str">
            <v>introductionReleased,introductionEscaped,spreadNaturalDispersal</v>
          </cell>
          <cell r="AP1919" t="str">
            <v>Ro,Ho</v>
          </cell>
          <cell r="AQ1919">
            <v>32</v>
          </cell>
          <cell r="AR1919">
            <v>5</v>
          </cell>
          <cell r="AS1919">
            <v>160</v>
          </cell>
          <cell r="AT1919">
            <v>2700</v>
          </cell>
          <cell r="AU1919">
            <v>480</v>
          </cell>
          <cell r="AV1919">
            <v>30</v>
          </cell>
          <cell r="AW1919" t="str">
            <v>Ingen kjent effekt</v>
          </cell>
          <cell r="AX1919" t="str">
            <v>Ingen kjent effekt</v>
          </cell>
          <cell r="BC1919" t="str">
            <v>Ingen kjent effekt</v>
          </cell>
          <cell r="BD1919" t="str">
            <v>Ingen kjent effekt</v>
          </cell>
          <cell r="BE1919" t="str">
            <v>no</v>
          </cell>
          <cell r="BF1919" t="str">
            <v>no</v>
          </cell>
          <cell r="BK1919" t="str">
            <v>temperate_nemoral:Europe</v>
          </cell>
          <cell r="BM1919" t="str">
            <v>temperate_boreal:Europe|temperate_nemoral:Europe</v>
          </cell>
          <cell r="BO1919">
            <v>3</v>
          </cell>
          <cell r="BR1919" t="str">
            <v>RedListCategoryLevel</v>
          </cell>
          <cell r="BT1919">
            <v>3</v>
          </cell>
          <cell r="BW1919" t="str">
            <v>SpreadYearlyIncreaseCalculatedExpansionSpeed</v>
          </cell>
          <cell r="BX1919">
            <v>197.82</v>
          </cell>
          <cell r="BY1919">
            <v>2</v>
          </cell>
          <cell r="CA1919" t="str">
            <v>X</v>
          </cell>
          <cell r="CB1919" t="str">
            <v>T4-C-3,T4-C-7,T4-C-11,T4-C-17,T4-C-18,T16-C-2,T16-C-5,T35,T40</v>
          </cell>
          <cell r="CC1919">
            <v>3</v>
          </cell>
          <cell r="CG1919" t="str">
            <v>T16-C-5,T16-C-6</v>
          </cell>
          <cell r="CH1919">
            <v>1</v>
          </cell>
          <cell r="CL1919" t="str">
            <v>T4-C-17,T4-C-18,T16-C-5,T16-C-6</v>
          </cell>
          <cell r="CM1919">
            <v>1</v>
          </cell>
          <cell r="CQ1919">
            <v>2</v>
          </cell>
          <cell r="CT1919" t="str">
            <v>T4-C-3,T4-C-7,T4-C-11,T4-C-17,T4-C-18,T16-C-2,T16-C-5</v>
          </cell>
          <cell r="CU1919">
            <v>1</v>
          </cell>
          <cell r="CX1919">
            <v>0</v>
          </cell>
          <cell r="CY1919">
            <v>1</v>
          </cell>
          <cell r="DB1919">
            <v>0</v>
          </cell>
          <cell r="DC1919" t="str">
            <v>Grønnor &lt;i&gt;Alnus alnobetula&lt;/i&gt; (tidligere &lt;i&gt;A. viridis&lt;/i&gt;) er en stor busk eller lite tre: det vi antar at er vår underart, er utbredt i fjellstrøk i Mellom- og nordre Sør-Europa. Planten har stor frøproduksjon og etableringsevne. Frøene er vindspredte og kan spres over nokså store avstander (km), også oppover i bratte lier, som vist i Ro Strand. Frøene kan også spres over snø om vinteren.</v>
          </cell>
          <cell r="DD1919" t="str">
            <v>&lt;p&gt;Grønnor er rapportert fra sju forekomster i Ro Stavanger, Klepp og Strand og fra &amp;#233:n forekomst i Ho Bergen. Første forekomst (Ho Bergen: Munkebotten) ble observert i 2001, og i 2009 ble god reproduksjon observert i Ro Strand: Bortnebakkan, "plantet og forvillet i gammelt grustak". I 2012 ble arten samlet fra samme sted, og med herbariebelegget følger et kart som viser omfattende spredning både nær det opprinnelige plantesteder og langt oppover en bekkedal i ei bratt li. Artsgruppen er nesten sirkumpolar og den eneste av ore-slekta som går inn i Arktis, på Grønland, i Canada, Alaska, Chukotka, Sibir, og Nordøst-Russland. Underarten grønnor subsp. &lt;i&gt;alnobetula&lt;/i&gt;, som er den vi tror er plantet og forvillet i Norge, er europeisk og er mer hardfør enn våre hjemlige orearter og også mer hardfør enn våre hjemlige treformende arter av bjørk. Grønnor er det treslaget som går høyest av alle i Alpene og Karpatene.&lt;/p&gt;</v>
          </cell>
          <cell r="DE1919" t="str">
            <v>Planten er innført som hagebusk, men i lite omfang. Den er også innført til restaureringstiltak, kanskje særlig på Vestlandet. Den har effektiv egenspredning fra plantete/utsatte bestander.</v>
          </cell>
          <cell r="DF1919" t="str">
            <v>Arten har et moderat invasjonspotensial, og potensialet er ennå ikke realisert. Dette er en kombinasjon mellom moderat median levetid og moderat ekspansjonshastighet. Arten har muligheter for rask og massiv invasjon i norsk natur, der den ikke har noen naturlige konkurrenter, og der den inntar og omformer en økologisk nisje ikke okkupert av noen andre norske planter.</v>
          </cell>
          <cell r="DG1919" t="str">
            <v>Arten vurderes til en middels økologisk effekt. Arten kan ha et stort fortrengningspotensial i fuktige, bratte lier i omtrent hele landet, nå som den har begynt å få fotfeste. Den har nitrogenfikserende bakterier i rotknoller og endrer skogens jordbunn i eutrof retning, med potensielt total endring i forholdene for de fleste andre planter. Den inntar fuktige lier, inkludert rasmarker, på noe næringsrik grunn og kan danne tette, nesten ugjennomtrengelige kratt som fortrenger de fleste andre planter. &lt;br/&gt;Grønnor er hardfør og kan danne bestander og ekspandere i store deler av Norge, og den vil være konkurransesterk. Den har en økologi og et habitatvalg som er ulik alle andre norske treslag, en spesialist på bratte, ustabile åssider, snøras-renner og skredmark. Her vil vil den på sikt kunne være en trussel mot truete arter. Det eneste som hindrer spredning i Norge, er at den (foreløpig) plantes sjelden. Arten vil - dersom den etableres i større omfang i norsk natur - ha meget store effekter fordi den kan fylle en nisje som ingen andre nordiske arter kan innta (se over) og endrer næringsforholdene i jordbunnen. Den utgjør trolig ikke en svært stor trussel i et kort tidsperspektiv - på grunn av generasjonslengden - men i et lengre perspektiv er den svært risikabel.</v>
          </cell>
          <cell r="DH1919" t="str">
            <v>&lt;p&gt;Grønnor vurderes til høy økologisk risiko, på grunn av et moderat invasjonspotensial og middels, men betydelige negative økologiske effekter. Dette er en markert endring fra vurderingen i 2012 da arten ble vurdert til låg risiko. Årsaken er en sterk økning i invasjonspotensialet og nyoppdagelse av spredningen opp i skogliene i Rogaland.&lt;/p&gt;</v>
          </cell>
          <cell r="DI1919">
            <v>0</v>
          </cell>
        </row>
        <row r="1920">
          <cell r="B1920" t="str">
            <v>Arabis caucasica</v>
          </cell>
          <cell r="C1920" t="str">
            <v>Willd. ex Schltdl.</v>
          </cell>
          <cell r="D1920" t="str">
            <v>hageskrinneblom</v>
          </cell>
          <cell r="E1920">
            <v>130547</v>
          </cell>
          <cell r="F1920">
            <v>101087</v>
          </cell>
          <cell r="G1920" t="str">
            <v>ExpertGroups/Karplanter/N</v>
          </cell>
          <cell r="H1920" t="str">
            <v>Karplanter</v>
          </cell>
          <cell r="I1920" t="str">
            <v>Karplanter</v>
          </cell>
          <cell r="J1920" t="str">
            <v>AlienSpecie</v>
          </cell>
          <cell r="N1920">
            <v>3</v>
          </cell>
          <cell r="P1920" t="str">
            <v>V</v>
          </cell>
          <cell r="Q1920">
            <v>3</v>
          </cell>
          <cell r="T1920" t="str">
            <v>HI</v>
          </cell>
          <cell r="U1920">
            <v>4</v>
          </cell>
          <cell r="V1920" t="str">
            <v>3AB,3D</v>
          </cell>
          <cell r="W1920" t="str">
            <v>SE</v>
          </cell>
          <cell r="X1920">
            <v>5</v>
          </cell>
          <cell r="Y1920">
            <v>4</v>
          </cell>
          <cell r="Z1920">
            <v>3</v>
          </cell>
          <cell r="AA1920">
            <v>1912</v>
          </cell>
          <cell r="AB1920" t="str">
            <v>terrestrial</v>
          </cell>
          <cell r="AD1920" t="str">
            <v>unknown</v>
          </cell>
          <cell r="AE1920" t="str">
            <v>yes</v>
          </cell>
          <cell r="AF1920" t="str">
            <v>unknown</v>
          </cell>
          <cell r="AG1920">
            <v>1918</v>
          </cell>
          <cell r="AH1920" t="str">
            <v>SF Sogndal: Amble</v>
          </cell>
          <cell r="AI1920">
            <v>5</v>
          </cell>
          <cell r="AJ1920" t="str">
            <v>V</v>
          </cell>
          <cell r="AL1920">
            <v>2</v>
          </cell>
          <cell r="AM1920" t="str">
            <v>importDirect</v>
          </cell>
          <cell r="AN1920">
            <v>5</v>
          </cell>
          <cell r="AO1920" t="str">
            <v>introductionEscaped,spreadNaturalDispersal,introductionTransportpollution</v>
          </cell>
          <cell r="AP1920" t="str">
            <v>OsA,He,Op,Bu,Te,Aa,Va,Ro,Ho,Sf,Mr,St,Nt,Tr</v>
          </cell>
          <cell r="AQ1920">
            <v>300</v>
          </cell>
          <cell r="AR1920">
            <v>5</v>
          </cell>
          <cell r="AS1920">
            <v>1500</v>
          </cell>
          <cell r="AT1920">
            <v>262000</v>
          </cell>
          <cell r="AU1920">
            <v>3000</v>
          </cell>
          <cell r="AV1920">
            <v>30</v>
          </cell>
          <cell r="AW1920" t="str">
            <v>Ingen kjent effekt</v>
          </cell>
          <cell r="AX1920" t="str">
            <v>Ingen kjent effekt</v>
          </cell>
          <cell r="BC1920" t="str">
            <v>Ingen kjent effekt</v>
          </cell>
          <cell r="BD1920" t="str">
            <v>Ingen kjent effekt</v>
          </cell>
          <cell r="BE1920" t="str">
            <v>no</v>
          </cell>
          <cell r="BF1920" t="str">
            <v>no</v>
          </cell>
          <cell r="BI1920" t="str">
            <v>V</v>
          </cell>
          <cell r="BK1920" t="str">
            <v>subtropic_mediterranean:Europe,Asia,Africa|subtropic_highlands:Africa</v>
          </cell>
          <cell r="BM1920" t="str">
            <v>temperate_boreal:Europe|temperate_nemoral:Europe,NorthAndCentralAmerica|temperate_dry:Asia|subtropic_mediterranean:Europe,Asia,Africa|subtropic_highlands:Africa</v>
          </cell>
          <cell r="BO1920">
            <v>3</v>
          </cell>
          <cell r="BP1920" t="str">
            <v>X</v>
          </cell>
          <cell r="BR1920" t="str">
            <v>RedListCategoryLevel</v>
          </cell>
          <cell r="BT1920">
            <v>3</v>
          </cell>
          <cell r="BV1920" t="str">
            <v>X</v>
          </cell>
          <cell r="BW1920" t="str">
            <v>SpreadYearlyIncreaseObservations</v>
          </cell>
          <cell r="BX1920">
            <v>166</v>
          </cell>
          <cell r="BY1920">
            <v>1</v>
          </cell>
          <cell r="CB1920" t="str">
            <v>T1-C-4,T1-C-6,T1-C-8,T32-C-5,T32-C-7,T32-C-15,T32-C-17,T40,T35</v>
          </cell>
          <cell r="CC1920">
            <v>3</v>
          </cell>
          <cell r="CG1920" t="str">
            <v>T1-C-8</v>
          </cell>
          <cell r="CH1920">
            <v>1</v>
          </cell>
          <cell r="CL1920" t="str">
            <v>T1-C-8</v>
          </cell>
          <cell r="CM1920">
            <v>2</v>
          </cell>
          <cell r="CP1920" t="str">
            <v>Åpen grunnlendt kalkmark i boreonemoral sone</v>
          </cell>
          <cell r="CQ1920">
            <v>1</v>
          </cell>
          <cell r="CU1920">
            <v>2</v>
          </cell>
          <cell r="CW1920" t="str">
            <v>X</v>
          </cell>
          <cell r="CX1920">
            <v>1</v>
          </cell>
          <cell r="CY1920">
            <v>1</v>
          </cell>
          <cell r="DB1920">
            <v>0</v>
          </cell>
          <cell r="DC1920" t="str">
            <v>Hageskrinneblom &lt;em&gt;Arabis caucasica &lt;/em&gt;er en flerårig urt med frøreproduksjon. Frøene spres passivt. Arten stammer fra fjellstrøk rundt Middelhavet, i Vest-Asia, Makaronesia og i Øst-Afrika (afro-alpin). Den er innført som hagestaude, særlig steinbedplante. Den naturaliseres meget lett på grunnlende og i bergvegger. Arten foretrekker noe baserike berg, men er ikke særlig krevende.</v>
          </cell>
          <cell r="DD1920" t="str">
            <v>&lt;p&gt;Hageskrinneblom er innført som hagestaude, kanskje på slutten av 1800-tallet, og funnet forvillet og etter hvert effektivt naturalisert fra 1912. Første funn er i Te Bamble: Langesund, men arten ble også tidlig funnet i Oslo-området fra 1918 - ett av kjerneområdene i dag - og i Sogn (SF Sogndal) fra 1918. Arten har hatt en jamn ekspansjon med omtrent dobling av forekomstmengden hvert 20. år.&lt;/p&gt;</v>
          </cell>
          <cell r="DE1920" t="str">
            <v>Arten er innført som hageplante og spredt ut fra hager med utkast og med frø. Videre spredning skjer hovedsakelig med frø.</v>
          </cell>
          <cell r="DF1920" t="str">
            <v>Invasjonspotensialet er moderat, med usikkerhet til stort, en kombinasjon av moderat (til lang) median levetid og moderat (til begrenset) ekspansjonshastighet.</v>
          </cell>
          <cell r="DG1920" t="str">
            <v>Arten vurderes å ha middels økologiske effekter, ved fortrengning av andre planter på grunnlendt kalkmark. Arten danner store kolonier og fortrenger andre arter på baserikt berg, spesielt i Oslofjord-området der den invaderer naturtyper med forekomster av sårbare og truete planter. Arten kan ha noe effekt ved at den mest trolig kan hybridisere introgressivt med en hjemlig art. Den er meget nært i slekt med fjellskrinneblom &lt;i&gt;Arabis alpina - &lt;/i&gt;av og til er de to regnet som del av samme art - og det er sannsynlighet for hybridisering og introgresjon. De to møtes imidlertid ikke ofte, slik at effekten er lokal (mest sannsynlig med møter i Trøndelag og Nord-Norge, der fjellskrinneblom går ned i låglandet). Mangelen på dokumenterte hybrider, og den begrensete muligheten for at de kan oppstå, begrunner at vi setter usikkerhet nedover.</v>
          </cell>
          <cell r="DH1920" t="str">
            <v>&lt;p&gt;Hageskrinneblom vurderes til høg økologisk risiko, med usikkerhet til svært høg risiko.&lt;/p&gt;</v>
          </cell>
          <cell r="DI1920">
            <v>0</v>
          </cell>
        </row>
        <row r="1921">
          <cell r="B1921" t="str">
            <v>Aronia ×prunifolia</v>
          </cell>
          <cell r="C1921" t="str">
            <v>(Marshall) Rehder</v>
          </cell>
          <cell r="D1921" t="str">
            <v>purpursurbær</v>
          </cell>
          <cell r="E1921">
            <v>130677</v>
          </cell>
          <cell r="F1921">
            <v>103261</v>
          </cell>
          <cell r="G1921" t="str">
            <v>ExpertGroups/Karplanter/N</v>
          </cell>
          <cell r="H1921" t="str">
            <v>Karplanter</v>
          </cell>
          <cell r="I1921" t="str">
            <v>Karplanter</v>
          </cell>
          <cell r="J1921" t="str">
            <v>AlienSpecie</v>
          </cell>
          <cell r="N1921">
            <v>4</v>
          </cell>
          <cell r="Q1921">
            <v>2</v>
          </cell>
          <cell r="R1921" t="str">
            <v>V</v>
          </cell>
          <cell r="T1921" t="str">
            <v>HI</v>
          </cell>
          <cell r="U1921">
            <v>4</v>
          </cell>
          <cell r="V1921" t="str">
            <v>4B,2E</v>
          </cell>
          <cell r="W1921" t="str">
            <v>PH</v>
          </cell>
          <cell r="X1921">
            <v>4</v>
          </cell>
          <cell r="Y1921">
            <v>4</v>
          </cell>
          <cell r="Z1921">
            <v>2</v>
          </cell>
          <cell r="AA1921">
            <v>2003</v>
          </cell>
          <cell r="AB1921" t="str">
            <v>terrestrial</v>
          </cell>
          <cell r="AD1921" t="str">
            <v>unknown</v>
          </cell>
          <cell r="AE1921" t="str">
            <v>yes</v>
          </cell>
          <cell r="AF1921" t="str">
            <v>yes</v>
          </cell>
          <cell r="AG1921">
            <v>2005</v>
          </cell>
          <cell r="AH1921" t="str">
            <v>Ak Bærum: Engervatnet: Ro Rennesøy: Galta, ved Mortevika</v>
          </cell>
          <cell r="AI1921">
            <v>15</v>
          </cell>
          <cell r="AK1921" t="str">
            <v>V</v>
          </cell>
          <cell r="AL1921">
            <v>2</v>
          </cell>
          <cell r="AM1921" t="str">
            <v>importDirect</v>
          </cell>
          <cell r="AN1921">
            <v>5</v>
          </cell>
          <cell r="AO1921" t="str">
            <v>introductionReleased,introductionEscaped,spreadNaturalDispersal</v>
          </cell>
          <cell r="AP1921" t="str">
            <v>Øs,OsA,Bu,Ve,Va,Ro,Ho,Sf,Mr</v>
          </cell>
          <cell r="AQ1921">
            <v>140</v>
          </cell>
          <cell r="AR1921">
            <v>10</v>
          </cell>
          <cell r="AS1921">
            <v>1400</v>
          </cell>
          <cell r="AT1921">
            <v>98700</v>
          </cell>
          <cell r="AU1921">
            <v>4200</v>
          </cell>
          <cell r="AV1921">
            <v>50</v>
          </cell>
          <cell r="AW1921" t="str">
            <v>Aronia-saft angis å være rik på antioksidanter og ha god helseeffekt.</v>
          </cell>
          <cell r="AX1921" t="str">
            <v>Økonomisk viktig bærprodusent, også i økning i Norge.</v>
          </cell>
          <cell r="BC1921" t="str">
            <v>Ingen kjent effekt</v>
          </cell>
          <cell r="BD1921" t="str">
            <v>Ingen kjent effekt</v>
          </cell>
          <cell r="BE1921" t="str">
            <v>no</v>
          </cell>
          <cell r="BF1921" t="str">
            <v>no</v>
          </cell>
          <cell r="BG1921" t="str">
            <v>V</v>
          </cell>
          <cell r="BI1921" t="str">
            <v>V</v>
          </cell>
          <cell r="BK1921" t="str">
            <v>temperate_boreal:NorthAndCentralAmerica|temperate_nemoral:NorthAndCentralAmerica</v>
          </cell>
          <cell r="BM1921" t="str">
            <v>temperate_boreal:Europe,NorthAndCentralAmerica|temperate_nemoral:Europe,NorthAndCentralAmerica</v>
          </cell>
          <cell r="BO1921">
            <v>3</v>
          </cell>
          <cell r="BR1921" t="str">
            <v>RedListCategoryLevel</v>
          </cell>
          <cell r="BT1921">
            <v>4</v>
          </cell>
          <cell r="BW1921" t="str">
            <v>SpreadYearlyIncreaseObservations</v>
          </cell>
          <cell r="BX1921">
            <v>924</v>
          </cell>
          <cell r="BY1921">
            <v>1</v>
          </cell>
          <cell r="CB1921" t="str">
            <v>T4-C-3,T4-C-4,T4-C-18,T35,T37,T40,T43</v>
          </cell>
          <cell r="CC1921">
            <v>1</v>
          </cell>
          <cell r="CH1921">
            <v>2</v>
          </cell>
          <cell r="CJ1921" t="str">
            <v>X</v>
          </cell>
          <cell r="CL1921" t="str">
            <v>T4-C-3,T4-C-4,T4-C-18,T4-C-3,T4-C-4,T4-C-18</v>
          </cell>
          <cell r="CM1921">
            <v>1</v>
          </cell>
          <cell r="CQ1921">
            <v>1</v>
          </cell>
          <cell r="CT1921" t="str">
            <v>T4-C-3,T4-C-4,T4-C-18</v>
          </cell>
          <cell r="CU1921">
            <v>1</v>
          </cell>
          <cell r="CX1921">
            <v>0</v>
          </cell>
          <cell r="CY1921">
            <v>1</v>
          </cell>
          <cell r="DB1921">
            <v>0</v>
          </cell>
          <cell r="DC1921" t="str">
            <v>Purpursurbær &lt;i&gt;Aronia&lt;/i&gt; x &lt;i&gt;prunifolia&lt;/i&gt; er hybriden mellom svartsurbær &lt;i&gt;A. melanocarpa&lt;/i&gt; og rødsurbær &lt;i&gt;A. arbutifolia&lt;/i&gt; og er en del av den spontane variasjonen i denne slekta i hjemområdet i østlige Nord-Amerika. Den er en middelsstor busk med meget stor produksjon av saftige bærepler. Den er fertil, noe Flora of North America: Aronia, antyder at kan henge sammen med at den har aseksuell (apomiktisk) frøsetting (se også http://midwestaronia.org/wp-content/uploads/2013/04/Dr.-Brand-2013-Midwest-Aronia-Association-Conference.pdf).&lt;br/&gt;Taksonomien i &lt;i&gt;Aronia&lt;/i&gt;, og kanskje spesielt i det materialet som dyrkes i Europa, er blitt komplisert. Genetiske undersøkelser (se Leonard et al. 2013 og http://midwestaronia.org/wp-content/uploads/2013/04/Dr.-Brand-2013-Midwest-Aronia-Association-Conference.pdf) viser at det storfruktete materialet som dyrkes for bærproduksjon, og også for de attraktive fruktene i hager, høyst trolig er hybrider mellom arter fra to slekter: &lt;i&gt;Aronia&lt;/i&gt; og &lt;i&gt;Sorbus&lt;/i&gt; (rogn/asal). Hybridene ble trolig frambragt av den russiske planteforedleren Ivan Michurin på 1940-tallet og synes å være tetraploide, apomiktiske resultater av to hybridiseringsprosesser. Først er eurasiatisk rogn &lt;i&gt;Sorbus aucuparia&lt;/i&gt; blitt krysset med amerikansk svartsurbær &lt;i&gt;A. melanocarpa&lt;/i&gt;. Deretter er hybriden krysset en gang til tilbake med svartsurbær. Denne hybridarten skal egentlig nå hete X &lt;i&gt;Sorbaronia mitschurinii&lt;/i&gt;, men vi vurderer den her under &lt;i&gt;A. &lt;/i&gt;x &lt;i&gt;prunifolia&lt;/i&gt; i stedet for å opprette et nytt takson. Vi har trolig ikke forvillet ekte amerikansk &lt;i&gt;A. &lt;/i&gt;x &lt;i&gt;prunifolia&lt;/i&gt; i norsk natur, så risikovurderingen endres ikke, bare navnet. Den er svært ny i norsk natur, men synes å foretrekke litt frodig skog av lågurt- og høgstaude-typene.</v>
          </cell>
          <cell r="DD1921" t="str">
            <v>&lt;p&gt; Purpursurbær (slik den her er avgrenset) er ganske ny i norske hager og som bærbusk i kommersiell dyrkning. Den har hatt en rask spredning fra første funn i 2003 i Øf Eidsberg: Mysen, og VA Kristiansand: Terneviga, og arten er i løpet av de siste 13 årene blitt kjent fra 35 lokaliteter i Østfold, Oslo/Akershus, Buskerud, Vestfold, og fra Vest-Agder til Møre og Romsdal. Vi antar at den også finnes i Telemark og Aust-Agder allerede. Den har en av de raskeste ekspansjonene vi har sett hos fremmede arter i Norge. Mengder av frøplanter er observert ved flere plantninger, data som ikke er med i herbariedokumentasjonen. Arten kan forventes å ha en rask spredning ut i norsk natur i nær framtid. Den vil trolig ha sitt største potensial på Østlandet, kanskje nord til Mjøsa, på Sørlandet og Vestlandet, kanskje også i Trøndelag. Dette samsvarer med erfaringene fra flere andre land der den har spredt seg raskt (se: https://www.cabi.org/isc/datasheet/108963 og CABI Invasive Species Compendium).&lt;/p&gt;&lt;p&gt;I hagebruket dyrkes en storfruktet sort til saftproduksjon, betegnet som frøkilde Moskva. Denne, sammen med sorten &amp;#39:Viking&amp;#39:, er nokså opplagte medlemmer av komplekset X &lt;i&gt;Sorbaronia mitschurinii&lt;/i&gt;, og ikke det samme som den amerikanske hybriden &lt;i&gt;A. &lt;/i&gt;x &lt;i&gt;prunifolia&lt;/i&gt;. Frøkilde Moskva er mye brukt til produksjon av planter til hager og offentlige grøntanlegg. På grunn av apomiktisk frøsetting kan disse antagelig betraktes som &amp;#233:n klon. Den er funnet forvillet mange steder, men er sikkert oversett. Til kommersiell bærproduksjon er også sorten _x0018_ Viking_x0019_  benyttet. Vi har ikke sett norsk forvillet materiale av noe som helt samsvarer med den amerikanske hybridarten.&lt;/p&gt;</v>
          </cell>
          <cell r="DE1921" t="str">
            <v>Planten eller plantene er innførte hagebusker og kommersielle bærbusker. De spres fra plantninger av fugl som spiser de store, saftige bæreplene, og på høsten kan buskene være ribbet for frukt. De blir også litt spredt ut ved utkast fra hager.</v>
          </cell>
          <cell r="DF1921" t="str">
            <v>Invasjonspotensialet er stort, en kombinasjon av moderat median levetid, men svært høg ekspansjonshastighet (800-1100 m/år). Plantene er allerede vidt utbredte i Norge, 13-14 år etter at de først ble notert i norsk natur.</v>
          </cell>
          <cell r="DG1921" t="str">
            <v>&lt;p&gt;Den negative økologiske effekten vurderes foreløpig til liten (med usikkerhet til ingen). Plantene invaderer nokså rike skogtyper, foreløpig i lite omfang, men med potensial innen 50 år til å danne et nytt, fremmed busksjikt og til å bli en av de aller største fruktprodusentene i lågurt- og høgstaudeskoger.&lt;/p&gt; &lt;p&gt; &lt;/p&gt; 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sted.&lt;br/&gt;</v>
          </cell>
          <cell r="DH1921" t="str">
            <v>&lt;p&gt;Purpursurbær, eller hva vi nå skal kalle denne planten, vurderes til høg økologisk risiko, med usikkerhet ned til potensielt høg, ut fra et stort invasjonspotensial, men en liten økologisk effekt med usikkerhet ned til ingen kjent effekt. Arten har et meget stort, ikke realisert potensial i Norge og kan bli et økologisk problem i norsk natur, på søndre Østlandet, Sørlandet og Vestlandet. Arten kan konkurrere med hjemlige busker og trær om fugler som spredningsvektor. Den ekspanderer uhyre raskt og kan utgjøre en økologisk risiko, ikke minst fordi den er i raskt økende bruk både i privathager og parkanlegg og som en kommersiell bærbusk.&lt;/p&gt;</v>
          </cell>
          <cell r="DI1921">
            <v>11</v>
          </cell>
        </row>
        <row r="1922">
          <cell r="B1922" t="str">
            <v>Calystegia sepium spectabilis</v>
          </cell>
          <cell r="C1922" t="str">
            <v>Brummitt</v>
          </cell>
          <cell r="D1922" t="str">
            <v>prydstrandvindel</v>
          </cell>
          <cell r="E1922">
            <v>139086</v>
          </cell>
          <cell r="F1922">
            <v>103689</v>
          </cell>
          <cell r="G1922" t="str">
            <v>ExpertGroups/Karplanter/N</v>
          </cell>
          <cell r="H1922" t="str">
            <v>Karplanter</v>
          </cell>
          <cell r="I1922" t="str">
            <v>Karplanter</v>
          </cell>
          <cell r="J1922" t="str">
            <v>AlienSpecie</v>
          </cell>
          <cell r="N1922">
            <v>3</v>
          </cell>
          <cell r="P1922" t="str">
            <v>V</v>
          </cell>
          <cell r="Q1922">
            <v>3</v>
          </cell>
          <cell r="R1922" t="str">
            <v>V</v>
          </cell>
          <cell r="T1922" t="str">
            <v>HI</v>
          </cell>
          <cell r="U1922">
            <v>4</v>
          </cell>
          <cell r="V1922" t="str">
            <v>3AB,3H</v>
          </cell>
          <cell r="W1922" t="str">
            <v>LO,SE</v>
          </cell>
          <cell r="X1922">
            <v>5</v>
          </cell>
          <cell r="Y1922">
            <v>4</v>
          </cell>
          <cell r="Z1922">
            <v>3</v>
          </cell>
          <cell r="AA1922">
            <v>1927</v>
          </cell>
          <cell r="AB1922" t="str">
            <v>terrestrial</v>
          </cell>
          <cell r="AD1922" t="str">
            <v>unknown</v>
          </cell>
          <cell r="AE1922" t="str">
            <v>yes</v>
          </cell>
          <cell r="AF1922" t="str">
            <v>unknown</v>
          </cell>
          <cell r="AG1922">
            <v>1938</v>
          </cell>
          <cell r="AH1922" t="str">
            <v>He Elverum: Bjølset</v>
          </cell>
          <cell r="AI1922">
            <v>5</v>
          </cell>
          <cell r="AJ1922" t="str">
            <v>V</v>
          </cell>
          <cell r="AL1922">
            <v>2</v>
          </cell>
          <cell r="AM1922" t="str">
            <v>importDirect</v>
          </cell>
          <cell r="AN1922">
            <v>2</v>
          </cell>
          <cell r="AO1922" t="str">
            <v>introductionEscaped,spreadNaturalDispersal</v>
          </cell>
          <cell r="AP1922" t="str">
            <v>Øs,OsA,He,Op,Bu,Ve,Te,Va,Ro,Mr,Nt,No</v>
          </cell>
          <cell r="AQ1922">
            <v>300</v>
          </cell>
          <cell r="AR1922">
            <v>6</v>
          </cell>
          <cell r="AS1922">
            <v>1800</v>
          </cell>
          <cell r="AT1922">
            <v>245000</v>
          </cell>
          <cell r="AU1922">
            <v>5400</v>
          </cell>
          <cell r="AV1922">
            <v>80</v>
          </cell>
          <cell r="AW1922" t="str">
            <v>Ingen kjent effekt</v>
          </cell>
          <cell r="AX1922" t="str">
            <v>Ingen kjent effekt</v>
          </cell>
          <cell r="BC1922" t="str">
            <v>Ingen kjent effekt</v>
          </cell>
          <cell r="BD1922" t="str">
            <v>Ingen kjent effekt</v>
          </cell>
          <cell r="BE1922" t="str">
            <v>no</v>
          </cell>
          <cell r="BF1922" t="str">
            <v>no</v>
          </cell>
          <cell r="BK1922" t="str">
            <v>temperate_nemoral:Asia</v>
          </cell>
          <cell r="BM1922" t="str">
            <v>temperate_boreal:Europe|temperate_nemoral:Europe,Asia</v>
          </cell>
          <cell r="BO1922">
            <v>3</v>
          </cell>
          <cell r="BP1922" t="str">
            <v>X</v>
          </cell>
          <cell r="BR1922" t="str">
            <v>RedListCategoryLevel</v>
          </cell>
          <cell r="BT1922">
            <v>3</v>
          </cell>
          <cell r="BW1922" t="str">
            <v>SpreadYearlyIncreaseObservations</v>
          </cell>
          <cell r="BX1922">
            <v>321</v>
          </cell>
          <cell r="BY1922">
            <v>1</v>
          </cell>
          <cell r="CB1922" t="str">
            <v>T4,T30,T32,T35,T39,T40,T42</v>
          </cell>
          <cell r="CC1922">
            <v>1</v>
          </cell>
          <cell r="CH1922">
            <v>1</v>
          </cell>
          <cell r="CM1922">
            <v>1</v>
          </cell>
          <cell r="CQ1922">
            <v>1</v>
          </cell>
          <cell r="CU1922">
            <v>3</v>
          </cell>
          <cell r="CW1922" t="str">
            <v>X</v>
          </cell>
          <cell r="CX1922">
            <v>2</v>
          </cell>
          <cell r="CY1922">
            <v>1</v>
          </cell>
          <cell r="DB1922">
            <v>0</v>
          </cell>
          <cell r="DC1922" t="str">
            <v>Prydstrandvindel &lt;em&gt;Calystegia sepium &lt;/em&gt;subsp. &lt;em&gt;spectabilis &lt;/em&gt;er en flerårig slyngplante med frøreproduksjon og klonal vekst. Frøene spres passivt og ikke over lange distanser. Arten stammer trolig fra Sibir og er hardfør og godt kuldetilpasset. Den etablerer seg på skrotemark, i hekker, kratt og skogkanter.</v>
          </cell>
          <cell r="DD1922" t="str">
            <v>&lt;p&gt;Prydstrandvindel er en nokså sen innvandrer (1927), men slo tidlig til på indre Østlandet i He Solør-Elverum og har fortsatt hovedtyngden i de indre delene av Hedmark og til dels Buskerud. Forekomstene i Østfold og Oslo/Akershus synes også å være rimelig stabile mens de ellers i kyststrøk nok er mer ustabile, med enkelte funn helt nord til No Fauske og Narvik. Planten nærmest eksploderte i utbredelse fra 1980 og har fortsatt et meget stort potensial for videre spredning og fortetning&lt;/p&gt;</v>
          </cell>
          <cell r="DE1922" t="str">
            <v>Planten er innført hageplante og spredt ut fra hager ved utkast og med frø.</v>
          </cell>
          <cell r="DF1922" t="str">
            <v>Invasjonspotensialet er moderat, med usikkerhet til stort, på grunn av moderat (til lang) median levetid og moderat ekspansjonshastighet.</v>
          </cell>
          <cell r="DG1922" t="str">
            <v>Arten vurderes å ha middels økologisk effekt, med usikkerhet til en liten effekt. Ingen kjent negativ effekt på naturtyper er knyttet til planten, men den kan med en viss sannsynlighet hybridisere introgressivt med to hjemlige raser av samme art: kvit strandvindel subsp. &lt;i&gt;sepium&lt;/i&gt; og stripestrandvindel subsp. &lt;i&gt;roseata &lt;/i&gt;og får derved middels (til liten, på grunn av usikkerhet om sannsynligheten) økologisk effekt. De tre plantene kan være vanskelige å skille, og det er mulig at hybridisering allerede er i ferd med å gjøre grensene mellom dem uklare. Vi har satt usikkerhet nedover på grunn av manglende dokumentasjon for introgresjon, sjøl om vi antar at den forekommer.&lt;br/&gt;Planten er mest hyppig som forvillet ved bebyggelse, langs veier og på søppel- og massedeponier, men er også etablert i flommark og skogkanter. Den kan kanskje bli mer ekspansiv enn vi har sett til nå, men vil neppe fortrenge stedegne arter i noen større grad.</v>
          </cell>
          <cell r="DH1922" t="str">
            <v>&lt;p&gt;Prydstrandvindel vurderes til høg økologisk risko, med usikkerhet både til svært høg og til låg risiko på grunn av usikkerhet både angående invasjonspotensialet og den økologiske effekten. Risikovurderingen bygger på at vi antar at prydstrandvindel kan være interfertil med den stedegne underarten stripestrandvindel subsp. &lt;em&gt;roseata &lt;/em&gt;og den uvisst stedegne kvit strandvindel subsp. &lt;em&gt;sepium&lt;/em&gt;.&lt;br/&gt;&lt;/p&gt;</v>
          </cell>
          <cell r="DI1922">
            <v>0</v>
          </cell>
        </row>
        <row r="1923">
          <cell r="B1923" t="str">
            <v>Crataegus laevigata</v>
          </cell>
          <cell r="C1923" t="str">
            <v>(Poir.) DC.</v>
          </cell>
          <cell r="D1923" t="str">
            <v>parkhagtorn</v>
          </cell>
          <cell r="E1923">
            <v>132045</v>
          </cell>
          <cell r="F1923">
            <v>103291</v>
          </cell>
          <cell r="G1923" t="str">
            <v>ExpertGroups/Karplanter/N</v>
          </cell>
          <cell r="H1923" t="str">
            <v>Karplanter</v>
          </cell>
          <cell r="I1923" t="str">
            <v>Karplanter</v>
          </cell>
          <cell r="J1923" t="str">
            <v>AlienSpecie</v>
          </cell>
          <cell r="N1923">
            <v>3</v>
          </cell>
          <cell r="Q1923">
            <v>3</v>
          </cell>
          <cell r="T1923" t="str">
            <v>HI</v>
          </cell>
          <cell r="U1923">
            <v>4</v>
          </cell>
          <cell r="V1923" t="str">
            <v>3A,3DFH</v>
          </cell>
          <cell r="X1923">
            <v>4</v>
          </cell>
          <cell r="Y1923">
            <v>3</v>
          </cell>
          <cell r="Z1923">
            <v>3</v>
          </cell>
          <cell r="AA1923">
            <v>1827</v>
          </cell>
          <cell r="AB1923" t="str">
            <v>terrestrial</v>
          </cell>
          <cell r="AD1923" t="str">
            <v>origin</v>
          </cell>
          <cell r="AE1923" t="str">
            <v>yes</v>
          </cell>
          <cell r="AF1923" t="str">
            <v>unknown</v>
          </cell>
          <cell r="AG1923">
            <v>1888</v>
          </cell>
          <cell r="AH1923" t="str">
            <v>Te Kragerø: Jomfruland</v>
          </cell>
          <cell r="AI1923">
            <v>15</v>
          </cell>
          <cell r="AJ1923" t="str">
            <v>V</v>
          </cell>
          <cell r="AL1923">
            <v>2</v>
          </cell>
          <cell r="AM1923" t="str">
            <v>importDirect</v>
          </cell>
          <cell r="AN1923">
            <v>3</v>
          </cell>
          <cell r="AO1923" t="str">
            <v>introductionEscaped,spreadNaturalDispersal</v>
          </cell>
          <cell r="AP1923" t="str">
            <v>Øs,OsA,He,Op,Bu,Ve,Te,Aa,Va,Ro,Ho,Sf,Mr,St,Nt</v>
          </cell>
          <cell r="AQ1923">
            <v>364</v>
          </cell>
          <cell r="AR1923">
            <v>6</v>
          </cell>
          <cell r="AS1923">
            <v>2184</v>
          </cell>
          <cell r="AT1923">
            <v>170000</v>
          </cell>
          <cell r="AU1923">
            <v>6000</v>
          </cell>
          <cell r="AV1923">
            <v>50</v>
          </cell>
          <cell r="AW1923" t="str">
            <v>Ingen kjent effekt</v>
          </cell>
          <cell r="AX1923" t="str">
            <v>Ingen kjent effekt</v>
          </cell>
          <cell r="BC1923" t="str">
            <v>Ingen kjent effekt</v>
          </cell>
          <cell r="BD1923" t="str">
            <v>Ingen kjent effekt</v>
          </cell>
          <cell r="BE1923" t="str">
            <v>no</v>
          </cell>
          <cell r="BF1923" t="str">
            <v>no</v>
          </cell>
          <cell r="BG1923" t="str">
            <v>V</v>
          </cell>
          <cell r="BI1923" t="str">
            <v>V</v>
          </cell>
          <cell r="BK1923" t="str">
            <v>temperate_nemoral:Europe|subtropic_mediterranean:Europe</v>
          </cell>
          <cell r="BM1923" t="str">
            <v>temperate_boreal:Europe|temperate_nemoral:Europe,Oceania,NorthAndCentralAmerica|subtropic_mediterranean:Europe</v>
          </cell>
          <cell r="BO1923">
            <v>4</v>
          </cell>
          <cell r="BR1923" t="str">
            <v>RedListCategoryLevel</v>
          </cell>
          <cell r="BT1923">
            <v>2</v>
          </cell>
          <cell r="BW1923" t="str">
            <v>SpreadYearlyIncreaseObservations</v>
          </cell>
          <cell r="BX1923">
            <v>120</v>
          </cell>
          <cell r="BY1923">
            <v>1</v>
          </cell>
          <cell r="CB1923" t="str">
            <v>T4-C-3,T4-C-4,T32,T40</v>
          </cell>
          <cell r="CC1923">
            <v>3</v>
          </cell>
          <cell r="CE1923" t="str">
            <v>X</v>
          </cell>
          <cell r="CG1923" t="str">
            <v>T4-C-4</v>
          </cell>
          <cell r="CH1923">
            <v>1</v>
          </cell>
          <cell r="CK1923" t="str">
            <v>Crataegus monogyna,Crataegus rhipidophylla</v>
          </cell>
          <cell r="CL1923" t="str">
            <v>T4-C-4</v>
          </cell>
          <cell r="CM1923">
            <v>3</v>
          </cell>
          <cell r="CP1923" t="str">
            <v>Åpen grunnlendt kalkmark i boreonemoral sone,Åpen grunnlendt kalkmark i boreonemoral sone</v>
          </cell>
          <cell r="CQ1923">
            <v>1</v>
          </cell>
          <cell r="CT1923" t="str">
            <v>T4-C-3,T4-C-4</v>
          </cell>
          <cell r="CU1923">
            <v>3</v>
          </cell>
          <cell r="CX1923">
            <v>2</v>
          </cell>
          <cell r="CY1923">
            <v>1</v>
          </cell>
          <cell r="DB1923">
            <v>1</v>
          </cell>
          <cell r="DC1923" t="str">
            <v>Parkhagtorn &lt;em&gt;Crataegus laevigata &lt;/em&gt;er et lite tre utbredt som hjemlig i Europa nord til Sør-Skandinavia (til nordre Jylland, Bohusl&amp;#228:n og Stockholmsområdet), dvs. helt inn mot grensa til Norge. Arten blomstrer rikelig og setter store mengder med saftige bærepler som ettertraktes av og spres med fugl. Arten er diploid (2n = 34) og har seksuell formering. Den har vært dyrket som et lite prydtre i Norge i hvert fall siden tidlig 1800-tall, kanskje fra slutten av 1700-tallet (første herbariedokumentasjon i 1827 fra en all&amp;#233: på Ullevål i Oslo). Arten er fortsatt ofte å se som plantet, men i former med sterkt rødfargete blomster. Det er neppe produksjon og salg av denne arten i dag, med unntak av den rødblomstrede fylte sorten &amp;#39:Paul Scarlet&amp;#39: som regnes som en hybrid av arten. Denne sorten setter lite frukter, og representerer trolig liten risiko i forhold til genetisk forurensning. Arten etablerer seg i lågurtskog, oftest på litt baserik grunn, og dessuten som kratt på grunnlende på kalkrik grunn.</v>
          </cell>
          <cell r="DD1923" t="str">
            <v>&lt;p&gt;Det er uklart når parkhagtorn begynte å forville seg: de tidligste rapportene kan gjelde plantete individer. Vi har likevel satt første daterte rapport - fra Bremnes i MR Kristiansund 1864 - som mulig første tidspunkt. Arten har deretter hatt en nokså jamn økning fram til i dag og er nå kjent fra alle fylker nord til Nord-Trøndelag (NT Levanger) og inn i landet til Hadeland, Toten og Hedmarken. Den er fortsatt vanlig å se i hager, men ofte i former med sterkt rødfargete blomster. Det potensielle utbredelseområdet er omtrent fylt, men videre fortetning kan forventes.&lt;/p&gt;</v>
          </cell>
          <cell r="DE1923" t="str">
            <v>Arten er innført som hagebusk/tre og har spredt seg ut fra hager med fugl som spiser fruktene. Videre spredning i naturen skjer på samme vis.</v>
          </cell>
          <cell r="DF1923" t="str">
            <v>Invasjonspotensialet er moderat, i en kombinasjon av lang median levetid, men begrenset ekspansjonshastighet. Arten har hatt en uvanlig langsom og jamn ekspansjon i Norge, og ekspansjonshastigheten de siste tiårene er ikke spesielt stor. Noe av årsaken er trolig generasjonslengden, men vi mistenker også at arten blir uvanlig mye oversett og lite dokumentert. Hagtorn-artene er utrivelige å samle (tornete) og uvanlig vanskelige å identifisere riktig.</v>
          </cell>
          <cell r="DG1923" t="str">
            <v>Arten vurderes til en middels økologisk effekt. Arten utgjør en risiko for strukturendring i naturtyper og fortrengning av andre planter, også sjeldne og truete. Den kan danne et busk- eller tresjikt i lågurtskog, men nesten bare i slike skoger som allerede har et sjikt av hjemlige &lt;i&gt;Crataegus-&lt;/i&gt;arter. Den krysser seg introgressivt (svært introgressivt) med begge våre hjemlige hagtornarter: hagtorn &lt;i&gt;C. monogyna&lt;/i&gt; og begerhagtorn &lt;i&gt;C. rhipidophylla&lt;/i&gt; (begge varieteter), se Stace et al. (2015). Hybridene er betegnet som &lt;i&gt;C. &lt;/i&gt;x &lt;i&gt;media&lt;/i&gt; (&lt;i&gt;C. laevigata &lt;/i&gt;x &lt;i&gt;monogyna&lt;/i&gt;), kjent fra 23 enkeltforekomster (med svært høgt mørketall) og sju fylker til Rogaland, og &lt;i&gt;C. &lt;/i&gt;x &lt;i&gt;macrocarpa &lt;/i&gt;(&lt;i&gt;C. laevigata &lt;/i&gt;x &lt;i&gt;rhipidophylla&lt;/i&gt;), kjent fra 33 enkeltforekomster (med svært høgt mørketall) og 10 fylker til Møre og Romsdal. I tillegg til spontan hybridisering, dyrkes disse hybridene og kan forville seg. Vi har lagt ved forekomstfiler for begge to.&lt;br/&gt;Hybridiseringen er så omfattende at artsgrensene mellom de tre artene er nesten utvisket i enkelte områder. Dette kommer ikke til uttrykk i siste versjon av norsk rødliste (Henriksen &amp; Hilmo 2015). Det er mulig at hybridiseringen skulle vært trukket inn som trusselfaktor for de hjemlige artene, noe som ville kunne føre til enda høgere risikokategori for den fremmede arten parkhagtorn.&lt;br/&gt;Parkhagtorn (og særlig den rødbomstrete kultivaren) er vertsveksler med rustsopper av slekta &lt;i&gt;Gymnosporangium&lt;/i&gt; som angriper den hjemlige arten einer &lt;i&gt;Juniperus communis&lt;/i&gt;. Det har nok ingen betydning for bestandsutviklingen av einer, men er mer et hageproblem for dem som foretrekker einer framfor denne sykdomsbefengte hagtornen. Vi velger derfor å ikke tillegge denne effekten noen betydning her.&lt;br/&gt;&lt;p&gt;Fremmede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1923" t="str">
            <v>&lt;p&gt;Parkhagtorn vurderes til høg økologisk risiko. Arten har langt på vei utspilt sin rolle som hageplante, men er så solid etablert i norsk natur at det ikke betyr stort om den ikke plantes mer. Den har flere skadevirkninger, men ingen av dem dramatiske foreløpig. Parkhagtorn blir ikke noe dominerende element i vegetasjonen og fortrenger ikke andre arter i noen stor grad. Derimot har den meget omfattende introgressiv hybridisering med våre to hjemlige arter - hagtorn &lt;em&gt;C. monogyna &lt;/em&gt;og begerhagtorn &lt;em&gt;C. rhipidophylla &lt;/em&gt;(begge underarter). Hybridiseringen visker ut grensene mellom de tre artene og bidrar vesentlig til genetisk forurensning av våre hjemlige arter. Arten kan dessuten konkurrere med hjemlige busker og trær om fugler som spredningsvektor.&lt;/p&gt;</v>
          </cell>
          <cell r="DI1923">
            <v>7</v>
          </cell>
        </row>
        <row r="1924">
          <cell r="B1924" t="str">
            <v>Glyceria maxima</v>
          </cell>
          <cell r="C1924" t="str">
            <v>(Hartm.) Holmb.</v>
          </cell>
          <cell r="D1924" t="str">
            <v>kjempesøtgras</v>
          </cell>
          <cell r="E1924">
            <v>133518</v>
          </cell>
          <cell r="F1924">
            <v>100061</v>
          </cell>
          <cell r="G1924" t="str">
            <v>ExpertGroups/Karplanter/N</v>
          </cell>
          <cell r="H1924" t="str">
            <v>Karplanter</v>
          </cell>
          <cell r="I1924" t="str">
            <v>Karplanter</v>
          </cell>
          <cell r="J1924" t="str">
            <v>AlienSpecie</v>
          </cell>
          <cell r="N1924">
            <v>3</v>
          </cell>
          <cell r="Q1924">
            <v>3</v>
          </cell>
          <cell r="T1924" t="str">
            <v>HI</v>
          </cell>
          <cell r="U1924">
            <v>4</v>
          </cell>
          <cell r="V1924" t="str">
            <v>3A,3D</v>
          </cell>
          <cell r="X1924">
            <v>4</v>
          </cell>
          <cell r="Y1924">
            <v>3</v>
          </cell>
          <cell r="Z1924">
            <v>3</v>
          </cell>
          <cell r="AA1924">
            <v>1827</v>
          </cell>
          <cell r="AB1924" t="str">
            <v>limnic,terrestrial</v>
          </cell>
          <cell r="AD1924" t="str">
            <v>origin</v>
          </cell>
          <cell r="AE1924" t="str">
            <v>yes</v>
          </cell>
          <cell r="AF1924" t="str">
            <v>unknown</v>
          </cell>
          <cell r="AG1924">
            <v>1827</v>
          </cell>
          <cell r="AH1924" t="str">
            <v>Oslo: Festningsgravene på Akershus: Øf Fredrikstad: Kråkerøy</v>
          </cell>
          <cell r="AI1924">
            <v>10</v>
          </cell>
          <cell r="AJ1924" t="str">
            <v>V</v>
          </cell>
          <cell r="AL1924">
            <v>1</v>
          </cell>
          <cell r="AM1924" t="str">
            <v>importDirect</v>
          </cell>
          <cell r="AN1924">
            <v>4</v>
          </cell>
          <cell r="AO1924" t="str">
            <v>introductionReleased,introductionEscaped,introductionStowaway,spreadNaturalDispersal</v>
          </cell>
          <cell r="AP1924" t="str">
            <v>Øs,OsA,He,Bu,Ve,Te,Aa,Va,Ro,Ho,Sf,Mr,Nt</v>
          </cell>
          <cell r="AQ1924">
            <v>500</v>
          </cell>
          <cell r="AR1924">
            <v>5</v>
          </cell>
          <cell r="AS1924">
            <v>2500</v>
          </cell>
          <cell r="AT1924">
            <v>187000</v>
          </cell>
          <cell r="AU1924">
            <v>5000</v>
          </cell>
          <cell r="AV1924">
            <v>10</v>
          </cell>
          <cell r="AW1924" t="str">
            <v>Ingen kjent effekt</v>
          </cell>
          <cell r="AX1924" t="str">
            <v>Ingen kjent effekt</v>
          </cell>
          <cell r="BC1924" t="str">
            <v>Ingen kjent effekt</v>
          </cell>
          <cell r="BD1924" t="str">
            <v>Ingen kjent effekt</v>
          </cell>
          <cell r="BE1924" t="str">
            <v>no</v>
          </cell>
          <cell r="BF1924" t="str">
            <v>no</v>
          </cell>
          <cell r="BG1924" t="str">
            <v>V</v>
          </cell>
          <cell r="BI1924" t="str">
            <v>V</v>
          </cell>
          <cell r="BK1924" t="str">
            <v>temperate_nemoral:Europe,Asia|subtropic_mediterranean:Europe,Asia</v>
          </cell>
          <cell r="BM1924" t="str">
            <v>temperate_boreal:Europe,Asia,NorthAndCentralAmerica|temperate_nemoral:Europe,Asia,Oceania,NorthAndCentralAmerica|subtropic_mediterranean:Europe,Asia,Oceania</v>
          </cell>
          <cell r="BO1924">
            <v>4</v>
          </cell>
          <cell r="BR1924" t="str">
            <v>RedListCategoryLevel</v>
          </cell>
          <cell r="BT1924">
            <v>2</v>
          </cell>
          <cell r="BW1924" t="str">
            <v>SpreadYearlyIncreaseObservations</v>
          </cell>
          <cell r="BX1924">
            <v>125</v>
          </cell>
          <cell r="BY1924">
            <v>1</v>
          </cell>
          <cell r="CB1924" t="str">
            <v>V13-C-1,V8,V2,T30,T23,V10,T33,T18</v>
          </cell>
          <cell r="CC1924">
            <v>3</v>
          </cell>
          <cell r="CF1924" t="str">
            <v>Stellaria palustris</v>
          </cell>
          <cell r="CG1924" t="str">
            <v>V8,V2,T30,V10,T33</v>
          </cell>
          <cell r="CH1924">
            <v>1</v>
          </cell>
          <cell r="CL1924" t="str">
            <v>V8,V2,T30,V10,T33</v>
          </cell>
          <cell r="CM1924">
            <v>2</v>
          </cell>
          <cell r="CP1924" t="str">
            <v>Sørlig strandeng</v>
          </cell>
          <cell r="CQ1924">
            <v>1</v>
          </cell>
          <cell r="CT1924" t="str">
            <v>V13-C-1,V8,V2,T30,V10,T33,T18</v>
          </cell>
          <cell r="CU1924">
            <v>1</v>
          </cell>
          <cell r="CX1924">
            <v>0</v>
          </cell>
          <cell r="CY1924">
            <v>1</v>
          </cell>
          <cell r="DB1924">
            <v>0</v>
          </cell>
          <cell r="DC1924" t="str">
            <v>Kjempesøtgras &lt;em&gt;Glyceria maxima &lt;/em&gt;er et flerårig, meget storvokst gras (1-2 m) med klonal vekst. Den danner kompakte matter, ofte svære renbestander. Den har frøformering. Fruktene spres med vann og trolig med vadefugl. Arten stammer fra Mellom- og Sør-Europa og Nord-Asia.</v>
          </cell>
          <cell r="DD1924" t="str">
            <v>&lt;p&gt;Kjempesøtgras kom først inn med ballastjord, med første funn i "Festningsgravene" på Akershus i Oslo og på "Kragerøen" i Øf Fredrikstad i 1827. Det neste daterte funnet er gjort på Gullaugstranda i Bu Lier i 1834, og her ble planten trolig plantet ut for å tørke ut de beryktete malariasumpene ved utløpet av Lierelva. Arten er blitt innført som f&amp;#244:rgras og spesielt til bruk på forsumpet jord, både som produksjonsart og for å hjelpe til med å tørke ut jorda. Danielsen (1986) regner arten som trolig spontan i Norge, delvis basert på en noe suspekt angivelse fra 1700-tallet, men Hult&amp;#233:n &amp; Fries (1986) og andre danske og svenske kilder regner den som opplagt innført i hele Fennoskandia. Den norske forekomsten, slik den er kjent i dag, virker opplagt bygd på innførsler. Arten har etablert seg utmerket i låglandet til Hordaland og i Nord-Trøndelag, og dette tilsvarer trolig det klimatisk potensielle utbredelsesområdet. Det skjer fortsatt fortetning.&lt;/p&gt;</v>
          </cell>
          <cell r="DE1924" t="str">
            <v>Arten kom inn først med ballastjord, senere bevisst innført som f&amp;#244:rgras og til bruk i uttørking av sumper.</v>
          </cell>
          <cell r="DF1924" t="str">
            <v>Artens invasjonspotensial er moderat: den skårer maksimum på median levetid, men har bare begrenset (men meget jamn) ekspansjonshastighet.</v>
          </cell>
          <cell r="DG1924" t="str">
            <v>Arten vurderes å ha middels økologiske effekter. Arten har invadert brakkvass- og ferskvass-sumper, kanten av flommarkskoger, og grunne vannsamlinger hvor den kan danne kompakte og svære renbestander. Dette er naturtyper med stort innslag av sjeldne og sårbare arter, og arten fortrenger opplagt både slike og mer vanlige arter i betydelig grad der den slår til. Tilbakegang er registrert for flere rødlistete karplanter, f.eks. i Lierelvas utløpsområder (Gilhusodden - Gullaugbukta), myrstjerneblom &lt;em&gt;Stellaria palustris &lt;/em&gt;en blant flere, og tilbakegangen synes enkelte steder å være en direkte følge av gjengroing med kjempesøtgras. Arten danner en enarts kompakt matte som produserer en helt annen type strø og substrat enn det den opprinnelige, mer lågvokste flerarts-vegetasjonen gjorde.</v>
          </cell>
          <cell r="DH1924" t="str">
            <v>&lt;p&gt;Kjempesøtgras vurderes til høg risiko i norsk natur. Dette skyldes kombinasjonen et moderat invasjonspotensial og middels økologiske effekter knyttet til fortrengning av hjemlige arter, inkludert sårbare og truete arter, i tillegg til tilstandsendringer i enkelte naturtyper.&lt;/p&gt;</v>
          </cell>
          <cell r="DI1924">
            <v>2</v>
          </cell>
        </row>
        <row r="1925">
          <cell r="B1925" t="str">
            <v>Lepidium latifolium</v>
          </cell>
          <cell r="C1925" t="str">
            <v>L.</v>
          </cell>
          <cell r="D1925" t="str">
            <v>strandkarse</v>
          </cell>
          <cell r="E1925">
            <v>61212</v>
          </cell>
          <cell r="F1925">
            <v>101252</v>
          </cell>
          <cell r="G1925" t="str">
            <v>ExpertGroups/Karplanter/N</v>
          </cell>
          <cell r="H1925" t="str">
            <v>Karplanter</v>
          </cell>
          <cell r="I1925" t="str">
            <v>Karplanter</v>
          </cell>
          <cell r="J1925" t="str">
            <v>AlienSpecie</v>
          </cell>
          <cell r="N1925">
            <v>3</v>
          </cell>
          <cell r="P1925" t="str">
            <v>V</v>
          </cell>
          <cell r="Q1925">
            <v>3</v>
          </cell>
          <cell r="T1925" t="str">
            <v>HI</v>
          </cell>
          <cell r="U1925">
            <v>4</v>
          </cell>
          <cell r="V1925" t="str">
            <v>3AB,3DF</v>
          </cell>
          <cell r="W1925" t="str">
            <v>SE</v>
          </cell>
          <cell r="X1925">
            <v>5</v>
          </cell>
          <cell r="Y1925">
            <v>4</v>
          </cell>
          <cell r="Z1925">
            <v>4</v>
          </cell>
          <cell r="AA1925">
            <v>1862</v>
          </cell>
          <cell r="AB1925" t="str">
            <v>terrestrial</v>
          </cell>
          <cell r="AD1925" t="str">
            <v>origin</v>
          </cell>
          <cell r="AE1925" t="str">
            <v>yes</v>
          </cell>
          <cell r="AF1925" t="str">
            <v>unknown</v>
          </cell>
          <cell r="AG1925">
            <v>1920</v>
          </cell>
          <cell r="AH1925" t="str">
            <v>Øf Moss: Kanalen [mellom Jeløya og fastlandet]</v>
          </cell>
          <cell r="AI1925">
            <v>5</v>
          </cell>
          <cell r="AJ1925" t="str">
            <v>V</v>
          </cell>
          <cell r="AN1925">
            <v>4</v>
          </cell>
          <cell r="AO1925" t="str">
            <v>introductionTransportpollution,introductionStowaway,spreadNaturalDispersal,introductionNaturalDispersal</v>
          </cell>
          <cell r="AP1925" t="str">
            <v>Øs,OsA,Bu,Ve,Te,Aa</v>
          </cell>
          <cell r="AQ1925">
            <v>292</v>
          </cell>
          <cell r="AR1925">
            <v>3</v>
          </cell>
          <cell r="AS1925">
            <v>876</v>
          </cell>
          <cell r="AT1925">
            <v>5320</v>
          </cell>
          <cell r="AU1925">
            <v>2600</v>
          </cell>
          <cell r="AV1925">
            <v>5</v>
          </cell>
          <cell r="AW1925" t="str">
            <v>Ingen kjent effekt</v>
          </cell>
          <cell r="AX1925" t="str">
            <v>Ingen kjent effekt</v>
          </cell>
          <cell r="BC1925" t="str">
            <v>Ingen kjent effekt</v>
          </cell>
          <cell r="BD1925" t="str">
            <v>Ingen kjent effekt</v>
          </cell>
          <cell r="BE1925" t="str">
            <v>no</v>
          </cell>
          <cell r="BF1925" t="str">
            <v>no</v>
          </cell>
          <cell r="BG1925" t="str">
            <v>V</v>
          </cell>
          <cell r="BH1925" t="str">
            <v>V</v>
          </cell>
          <cell r="BI1925" t="str">
            <v>V</v>
          </cell>
          <cell r="BK1925" t="str">
            <v>temperate_nemoral:Europe,Asia|subtropic_mediterranean:Europe,Asia,Africa</v>
          </cell>
          <cell r="BM1925" t="str">
            <v>temperate_nemoral:Europe,Asia,Oceania,NorthAndCentralAmerica|subtropic_mediterranean:Europe,Asia,Africa,NorthAndCentralAmerica</v>
          </cell>
          <cell r="BO1925">
            <v>3</v>
          </cell>
          <cell r="BP1925" t="str">
            <v>X</v>
          </cell>
          <cell r="BR1925" t="str">
            <v>RedListCategoryLevel</v>
          </cell>
          <cell r="BT1925">
            <v>3</v>
          </cell>
          <cell r="BW1925" t="str">
            <v>SpreadYearlyIncreaseObservations</v>
          </cell>
          <cell r="BX1925">
            <v>400</v>
          </cell>
          <cell r="BY1925">
            <v>1</v>
          </cell>
          <cell r="CB1925" t="str">
            <v>T12-C-2,T24-C-1,T29-C-2,T35</v>
          </cell>
          <cell r="CC1925">
            <v>3</v>
          </cell>
          <cell r="CG1925" t="str">
            <v>T12-C-2,T29-C-2</v>
          </cell>
          <cell r="CH1925">
            <v>1</v>
          </cell>
          <cell r="CL1925" t="str">
            <v>T12-C-2,T29-C-2</v>
          </cell>
          <cell r="CM1925">
            <v>3</v>
          </cell>
          <cell r="CP1925" t="str">
            <v>Sørlig strandeng</v>
          </cell>
          <cell r="CQ1925">
            <v>1</v>
          </cell>
          <cell r="CT1925" t="str">
            <v>T12-C-2,T29-C-2</v>
          </cell>
          <cell r="CU1925">
            <v>1</v>
          </cell>
          <cell r="CX1925">
            <v>0</v>
          </cell>
          <cell r="CY1925">
            <v>1</v>
          </cell>
          <cell r="DB1925">
            <v>0</v>
          </cell>
          <cell r="DC1925" t="str">
            <v>Strandkarse &lt;em&gt;Lepidium latifolium &lt;/em&gt;er en flerårig art som danner store kolonier ved vegetativ vekst. Den har effektiv frøreproduksjon, og frøene spres stort sett med havstrømmer. Arten stammer fra Sørøst-Europa, Nord-Afrika og Vest-Asia. Noen kilder angir den som hjemlig også i andre deler av Europa nord til Sør-Skandinavia. Den inntar strandenger, grisne tangvoller og stein- og grusstrender i øvre geolittoral og epilittoral sone.</v>
          </cell>
          <cell r="DD1925" t="str">
            <v>&lt;p&gt;Strandkarse er en av de nokså få fremmede karplantene der vi kan følge innførselen og spredningen lett. Den synes å ha hatt tre dokumenterte innførsler, i Oslo med ballast i 1862, uten noen videre spredning: i Øf Moss: Kanalen (mellom Jeløya og fastlandet) fra 1920, kanskje med kornimport eller mer trolig med ballast: og i He Stange: Stange kornsilo i 2003, uten noen videre spredning. Hele dagens utbredelse, som omfatter hele Oslofjorden og noe nedover Skagerrak-kysten til AA Risør, synes å stamme fra den vellykkete innkomsten og etableringen i strandsonen i Moss fra 1920 (eller tidligere), kanskje supplert med noe egenspredning med havstrømmer fra våre naboland. Spredningen synes bare å ha skjedd i sjøen, med strømmer. Første dokumenterte spredning er i 1946 til Te Kragerø. Viktige spredninger senere, med første dokumentasjonsdato, er til Eløya i Øf Rygge 1969, Finnøya i AA Risør 1985, innover fjorden til Sauholmen i Ak Vestby i 1987, til Ak Nesodden og Asker (innafor Drøbaksundet) i 1998, over fjorden til Bu Hurum: Tofte og Mølen i 1999 og 2001, og inn til Oslo i 2001. Arten nærmest eksploderte i utbredelse fra 1980-tallet.&lt;/p&gt;</v>
          </cell>
          <cell r="DE1925" t="str">
            <v>Arten er innført med ballastjord og kanskje &amp;#233:n eller få ganger som forurensning i korn (det er uvisst om den eneste eller i all fall viktigste utgangsforekomsten for spredning i Norge skyldes ballastjord eller korn. Videre spredning skjer med frø og kanskje deler av jordstengel med havstrømmer.</v>
          </cell>
          <cell r="DF1925" t="str">
            <v>Invasjonspotensialet er moderat, med usikkerhet til stort, som en kombinasjon av moderal (til lang) median levetid og moderat ekspansjonshastighet. Arten har allerede mer enn 70 enkeltforekomster, med et stort antall reproduserende "individer" (ramets).</v>
          </cell>
          <cell r="DG1925" t="str">
            <v>Arten vurderes til å ha middels store økologiske effekter. Den fortrenger de fleste andre planter i øvre geolittoral sone på grunn av at den danner store, tette bestander som skygger og trenger ut nesten alle andre karplanter. Naturtypene inneholder sjeldne og sårbare planter som påvirkes negativt når strandkarse ekspanderer.</v>
          </cell>
          <cell r="DH1925" t="str">
            <v>&lt;p&gt;Strandkarse vurderes til høg økologisk risiko, med usikkerhet til svært høg risiko, som en kombinasjon av moderat (til lang) median levetid og middels store økologiske effekter. Arten har nærmest eksplodert i strandsonene ved Oslofjorden fra 1980-tallet og er nå en trussel mot annen strandvegetasjon. Den er meget ekspansiv i øverste del av fjøresonen og blir ofte dominerende. Den etablerte seg raskt der den kan overta dominansen og endrer strukturen i tangvoller, grus- og steinstrender og strandenger. Den fortrenger de fleste andre, stedegne planter der, både vanlige og sjeldne/sårbare som disse naturtypene har et nokså stort innslag av, spesielt ved Oslofjorden og Skagerrakkysten der arten slår til. Den endrer hele strukturen i vegetasjonen fra et flerarts-system til et tilnærmet enarts-system, og der den slår til på strandeng overvokser den alt annet fordi den skaper et nytt og mer høgvokst sjikt.&lt;/p&gt;</v>
          </cell>
          <cell r="DI1925">
            <v>0</v>
          </cell>
        </row>
        <row r="1926">
          <cell r="B1926" t="str">
            <v>Linaria repens</v>
          </cell>
          <cell r="C1926" t="str">
            <v>(L.) Mill.</v>
          </cell>
          <cell r="D1926" t="str">
            <v>stripetorskemunn</v>
          </cell>
          <cell r="E1926">
            <v>134171</v>
          </cell>
          <cell r="F1926">
            <v>102519</v>
          </cell>
          <cell r="G1926" t="str">
            <v>ExpertGroups/Karplanter/N</v>
          </cell>
          <cell r="H1926" t="str">
            <v>Karplanter</v>
          </cell>
          <cell r="I1926" t="str">
            <v>Karplanter</v>
          </cell>
          <cell r="J1926" t="str">
            <v>AlienSpecie</v>
          </cell>
          <cell r="N1926">
            <v>4</v>
          </cell>
          <cell r="O1926" t="str">
            <v>V</v>
          </cell>
          <cell r="Q1926">
            <v>2</v>
          </cell>
          <cell r="T1926" t="str">
            <v>HI</v>
          </cell>
          <cell r="U1926">
            <v>4</v>
          </cell>
          <cell r="V1926" t="str">
            <v>4A,2H</v>
          </cell>
          <cell r="W1926" t="str">
            <v>LO</v>
          </cell>
          <cell r="X1926">
            <v>5</v>
          </cell>
          <cell r="Y1926">
            <v>4</v>
          </cell>
          <cell r="Z1926">
            <v>3</v>
          </cell>
          <cell r="AA1926">
            <v>1826</v>
          </cell>
          <cell r="AB1926" t="str">
            <v>terrestrial</v>
          </cell>
          <cell r="AD1926" t="str">
            <v>origin</v>
          </cell>
          <cell r="AE1926" t="str">
            <v>yes</v>
          </cell>
          <cell r="AF1926" t="str">
            <v>unknown</v>
          </cell>
          <cell r="AG1926">
            <v>1826</v>
          </cell>
          <cell r="AH1926" t="str">
            <v>VA Mandal: Mandal</v>
          </cell>
          <cell r="AI1926">
            <v>5</v>
          </cell>
          <cell r="AJ1926" t="str">
            <v>V</v>
          </cell>
          <cell r="AN1926">
            <v>4</v>
          </cell>
          <cell r="AO1926" t="str">
            <v>introductionStowaway,spreadStowaway,spreadTransportpollution</v>
          </cell>
          <cell r="AP1926" t="str">
            <v>Øs,OsA,Aa,Va,Ro,Ho,Mr,St</v>
          </cell>
          <cell r="AQ1926">
            <v>800</v>
          </cell>
          <cell r="AR1926">
            <v>3</v>
          </cell>
          <cell r="AS1926">
            <v>2400</v>
          </cell>
          <cell r="AT1926">
            <v>165000</v>
          </cell>
          <cell r="AU1926">
            <v>4800</v>
          </cell>
          <cell r="AV1926">
            <v>80</v>
          </cell>
          <cell r="AW1926" t="str">
            <v>Ingen kjent effekt</v>
          </cell>
          <cell r="AX1926" t="str">
            <v>Ingen kjent effekt</v>
          </cell>
          <cell r="BC1926" t="str">
            <v>Ingen kjent effekt</v>
          </cell>
          <cell r="BD1926" t="str">
            <v>Ingen kjent effekt</v>
          </cell>
          <cell r="BE1926" t="str">
            <v>no</v>
          </cell>
          <cell r="BF1926" t="str">
            <v>no</v>
          </cell>
          <cell r="BG1926" t="str">
            <v>V</v>
          </cell>
          <cell r="BK1926" t="str">
            <v>temperate_nemoral:Europe</v>
          </cell>
          <cell r="BM1926" t="str">
            <v>temperate_boreal:Europe|temperate_nemoral:Europe,Oceania,NorthAndCentralAmerica</v>
          </cell>
          <cell r="BO1926">
            <v>4</v>
          </cell>
          <cell r="BR1926" t="str">
            <v>RedListCategoryLevel</v>
          </cell>
          <cell r="BT1926">
            <v>3</v>
          </cell>
          <cell r="BV1926" t="str">
            <v>X</v>
          </cell>
          <cell r="BW1926" t="str">
            <v>SpreadYearlyIncreaseObservations</v>
          </cell>
          <cell r="BX1926">
            <v>167</v>
          </cell>
          <cell r="BY1926">
            <v>1</v>
          </cell>
          <cell r="CB1926" t="str">
            <v>T4,T32,T35,T37,T40</v>
          </cell>
          <cell r="CC1926">
            <v>1</v>
          </cell>
          <cell r="CH1926">
            <v>1</v>
          </cell>
          <cell r="CM1926">
            <v>1</v>
          </cell>
          <cell r="CQ1926">
            <v>1</v>
          </cell>
          <cell r="CU1926">
            <v>2</v>
          </cell>
          <cell r="CX1926">
            <v>1</v>
          </cell>
          <cell r="CY1926">
            <v>1</v>
          </cell>
          <cell r="DB1926">
            <v>0</v>
          </cell>
          <cell r="DC1926" t="str">
            <v>Stripetorskemunn&lt;em&gt; Linaria repens &lt;/em&gt;er en kortlevt flerårig urt med svært effektiv frøformering. Frøene spres med tråkk og med mange ulike transporter, særlig med bil og tog. Arten stammer fra Vest- og Mellom-Europa. Stripetorskemunn holder seg nesten utelukkende til skrotemark i vid betydning (sterkt endret fastmark i NiN-systemet), av og til med noen enkelte planter inn i skog og på grunnlendt naturmark.</v>
          </cell>
          <cell r="DD1926" t="str">
            <v>&lt;p&gt;Stripetorskemunn kom inn bare eller hovedsakelig med ballastjord, i VA Mandal først notert i 1826 (Blytt 1829) og dermed trolig med ballastjord dumpet i sjøen. Tidlige funn ble gjort i en rekke kystbyer, men effektiv etablering synes å ha skjedd fire steder, i VA Mandal fra 1840-tallet eller tidligere, med videre spredning over store deler av Vest-Agder, i Øf Fredrikstad fra 1880 med lokal spredning i Fredrikstad-Sarpsborg, i Øf Halden fra 1885 med lokal spredning i byen, og i Oslo/Ak Bærum: Lysakerelva fra 1903, men først med effektiv, eksplosiv spredning etter at arten etablerte seg i jernbanens grustak på Grefsen i Oslo i 1940 og deretter ble spredt til jernbaneanlegg over større deler av Østlandet. Arten er nå blitt så vanlig i flere områder at den knapt samles, men fortsatt noteres. Innførsel til andre områder har vært mindre effektiv. Fra fire fylker er det bare enkeltfunn, noe som kan skyldes manglende reproduksjon og etablering: He Åmot: Rena sentrum 1997, Vf Larvik: Fritzøe møller 1983, Te Porsgrunn: "Porsgrund" 1894, og SF Fjaler: Tysse, Lillingstonheimen 2005. Arten har et stort, foreløpig urealisert potensial både i økning i utbredelsesområde og spesielt i fortetning. Vi forventer at den vil øke omtrent like raskt i framtida som den har gjort til i dag.&lt;/p&gt;</v>
          </cell>
          <cell r="DE1926" t="str">
            <v>Arten kom fra først av inn med ballastjord, men kan senere ha kommet også med transportmidler (jernbane, bil) fra Sverige. Videre spredning har skjedd med transportmidler (bil, tog) og ved forflytning av masser (spesielt fra jernbanens grustak på Grefsen i Oslo).</v>
          </cell>
          <cell r="DF1926" t="str">
            <v>Invasjonspotensialet er stort, med usikkerhet til moderat, som en kombinasjon av lang median levetid, men moderat (til begrenset) ekspansjonshastighet. Arten er solid etablert i kanskje mer enn 800 bestander, men den beregnete ekspansjonshastigheten er 159-175 m/år. Arten har stort potensial for videre økning i forekomstareal og spesielt for fortetning.</v>
          </cell>
          <cell r="DG1926" t="str">
            <v>Stripetorskemunn vurderes til en liten økologisk effekt, men under noe tvil. Den har liten eller ingen effekt på naturtyper, men den hybridiserer introgressivt med lintorskemunn (eller torskemunn) &lt;i&gt;Linaria vulgaris&lt;/i&gt;, en art som kan være fremmed opprinnelig, men som har vært godt etablert i Norge før år 1800 (se f.eks. Gunnerus 1766-1776, nr. 273). Hybridene er kjent fra minst 21 lokaliteter i 15 forekomstarealruter i alle de tre kjerneområdene for ekspansjonen: Øf Fredrikstad (Gressvik fra 1900, første funn i Norge), Oslo og VA Kristiansand, Mandal og Flekkefjord. Hybridene påvirker bare en svært liten del av total bestand for lintorskemunn, og effekten er derfor lokal.</v>
          </cell>
          <cell r="DH1926" t="str">
            <v>&lt;p&gt;Stripetorskemunn vurderes til høg økologisk risiko, med usikkerhet ned til låg risiko, som en kombinasjon av stort (til moderat) invasjonspotensial og en liten økologisk effekt. Dette er en ekspansiv art, godt etablert allerede i Norge og i fortsatt rask økning. Den eneste negative innflytelsen arten har, til tross for at den forekommer i stor mengde, er lokal introgresjon med lintorskemunn. Vi har vanskelig for å se at denne lokale effekten på en fremmed (om enn tidlig innført) annen plante skal resultere i høg økologisk risiko.&lt;/p&gt;</v>
          </cell>
          <cell r="DI1926">
            <v>2</v>
          </cell>
        </row>
        <row r="1927">
          <cell r="B1927" t="str">
            <v>Lonicera involucrata</v>
          </cell>
          <cell r="C1927" t="str">
            <v>(Richardson) Banks ex Spreng.</v>
          </cell>
          <cell r="D1927" t="str">
            <v>skjermleddved</v>
          </cell>
          <cell r="E1927">
            <v>61674</v>
          </cell>
          <cell r="F1927">
            <v>101714</v>
          </cell>
          <cell r="G1927" t="str">
            <v>ExpertGroups/Karplanter/N</v>
          </cell>
          <cell r="H1927" t="str">
            <v>Karplanter</v>
          </cell>
          <cell r="I1927" t="str">
            <v>Karplanter</v>
          </cell>
          <cell r="J1927" t="str">
            <v>AlienSpecie</v>
          </cell>
          <cell r="N1927">
            <v>4</v>
          </cell>
          <cell r="Q1927">
            <v>2</v>
          </cell>
          <cell r="S1927" t="str">
            <v>V</v>
          </cell>
          <cell r="T1927" t="str">
            <v>HI</v>
          </cell>
          <cell r="U1927">
            <v>4</v>
          </cell>
          <cell r="V1927" t="str">
            <v>4B,2EG</v>
          </cell>
          <cell r="W1927" t="str">
            <v>SE</v>
          </cell>
          <cell r="X1927">
            <v>4</v>
          </cell>
          <cell r="Y1927">
            <v>4</v>
          </cell>
          <cell r="Z1927">
            <v>2</v>
          </cell>
          <cell r="AA1927">
            <v>1994</v>
          </cell>
          <cell r="AB1927" t="str">
            <v>terrestrial</v>
          </cell>
          <cell r="AD1927" t="str">
            <v>unknown</v>
          </cell>
          <cell r="AE1927" t="str">
            <v>yes</v>
          </cell>
          <cell r="AF1927" t="str">
            <v>unknown</v>
          </cell>
          <cell r="AG1927">
            <v>1995</v>
          </cell>
          <cell r="AH1927" t="str">
            <v>Ro Klepp: "flere steder i orreskogen"</v>
          </cell>
          <cell r="AI1927">
            <v>15</v>
          </cell>
          <cell r="AJ1927" t="str">
            <v>V</v>
          </cell>
          <cell r="AL1927">
            <v>1</v>
          </cell>
          <cell r="AM1927" t="str">
            <v>importDirect</v>
          </cell>
          <cell r="AN1927">
            <v>4</v>
          </cell>
          <cell r="AO1927" t="str">
            <v>introductionEscaped,spreadNaturalDispersal</v>
          </cell>
          <cell r="AP1927" t="str">
            <v>Øs,OsA,He,Bu,Ve,Te,Aa,Ro,St,Nt,No,Tr</v>
          </cell>
          <cell r="AQ1927">
            <v>184</v>
          </cell>
          <cell r="AR1927">
            <v>5</v>
          </cell>
          <cell r="AS1927">
            <v>920</v>
          </cell>
          <cell r="AT1927">
            <v>250000</v>
          </cell>
          <cell r="AU1927">
            <v>5000</v>
          </cell>
          <cell r="AV1927">
            <v>30</v>
          </cell>
          <cell r="AW1927" t="str">
            <v>Ingen kjent effekt</v>
          </cell>
          <cell r="AX1927" t="str">
            <v>Ingen kjent effekt</v>
          </cell>
          <cell r="BC1927" t="str">
            <v>Ingen kjent effekt</v>
          </cell>
          <cell r="BD1927" t="str">
            <v>Ingen kjent effekt</v>
          </cell>
          <cell r="BE1927" t="str">
            <v>no</v>
          </cell>
          <cell r="BF1927" t="str">
            <v>no</v>
          </cell>
          <cell r="BG1927" t="str">
            <v>V</v>
          </cell>
          <cell r="BK1927" t="str">
            <v>temperate_boreal:NorthAndCentralAmerica|temperate_nemoral:NorthAndCentralAmerica</v>
          </cell>
          <cell r="BM1927" t="str">
            <v>temperate_boreal:Europe,NorthAndCentralAmerica|temperate_nemoral:Europe,NorthAndCentralAmerica</v>
          </cell>
          <cell r="BO1927">
            <v>3</v>
          </cell>
          <cell r="BP1927" t="str">
            <v>X</v>
          </cell>
          <cell r="BR1927" t="str">
            <v>RedListCategoryLevel</v>
          </cell>
          <cell r="BT1927">
            <v>4</v>
          </cell>
          <cell r="BW1927" t="str">
            <v>SpreadYearlyIncreaseObservations</v>
          </cell>
          <cell r="BX1927">
            <v>588</v>
          </cell>
          <cell r="BY1927">
            <v>2</v>
          </cell>
          <cell r="CB1927" t="str">
            <v>T4-C-1,T4-C-5,T4-C-3,T4-C-7,T35,T43,T4-C-3,T4-C-7,T4-C-11,T4-C-11,T4-C-18,T4-C-18</v>
          </cell>
          <cell r="CC1927">
            <v>1</v>
          </cell>
          <cell r="CH1927">
            <v>2</v>
          </cell>
          <cell r="CI1927" t="str">
            <v>X</v>
          </cell>
          <cell r="CL1927" t="str">
            <v>T4-C-1,T4-C-5,T4-C-3,T4-C-7,T4-C-11,T4-C-18,T4-C-3,T4-C-7,T4-C-11,T4-C-18</v>
          </cell>
          <cell r="CM1927">
            <v>1</v>
          </cell>
          <cell r="CQ1927">
            <v>2</v>
          </cell>
          <cell r="CT1927" t="str">
            <v>T4-C-3,T4-C-7,T4-C-11,T4-C-18</v>
          </cell>
          <cell r="CU1927">
            <v>1</v>
          </cell>
          <cell r="CX1927">
            <v>0</v>
          </cell>
          <cell r="CY1927">
            <v>1</v>
          </cell>
          <cell r="DB1927">
            <v>0</v>
          </cell>
          <cell r="DC1927" t="str">
            <v>Skjermleddved &lt;em&gt;Lonicera involucrata &lt;/em&gt;er en rimelig langlevd busk som stammer fra vestlige Nord-Amerika (Stillehavsstatene). Den har frøreproduksjon og produserer ganske store mengder med saftige bær. Bærene spres med fugl direkte fra hager og plantninger ut i skog og kratt. Arten er kommet inn som hagebusk i ny tid. Den er en av de mest hardføre i slekta og meget godt klimatisk tilpasset norske forhold, spesielt langs kysten fra Østfold og Oslofjorden nord til Troms. Arten har vært i sterkt økende bruk de siste årene, både i hager og f.eks. i større parkanlegg (som dagens utbygging i Bjørvika) og langs veier (f.eks. ved nye E6 i Østfold).</v>
          </cell>
          <cell r="DD1927" t="str">
            <v>&lt;p&gt;Arten ble først dokumentert i norsk natur i Ho Bergen 1994 og Ro Klepp 1995, sistnevnte sted regnet som første etablering. Den har først begynt ekspansjonen på 2000-tallet, etter hvert som hagebuskene har begynt å produsere saftige bær som blir spist av fugl. Arten ble i 2001 dokumentert i He Ringsaker og deretter med spredte funn i fylkene rundt Oslofjorden og vestover til Aust-Agder. Arten er også funnet i Trøndelagsfylkene og nord til Troms.&lt;br/&gt;&lt;/p&gt;</v>
          </cell>
          <cell r="DE1927" t="str">
            <v>Arten sprer seg fra dyrkning, både som hageutkast og nå etter hvert også gjennom bær som spres med fugl.</v>
          </cell>
          <cell r="DF1927" t="str">
            <v>Invasjonspotensialet er stort: arten har moderat (til lang) median levetid, men stor ekspansjonshastighet.</v>
          </cell>
          <cell r="DG1927" t="str">
            <v>Arten vurderes å ha en liten økologisk effekt, med usikkerhet opp til middels effekt. Den innfører et nytt sjikt i enkelte naturtyper (dvs. tilstandsendring) og vil også kunne konkurrere med stedegne bærproduserende busker om fugler som spredningsvektor. Den vil kunne fortrenge andre planter i en rekke naturtyper, både mer vanlige og sjeldne/truete arter. Vi setter usikkerhet oppover fordi det kan tenkes at de økologiske skadevirkningene er undervurdert.&lt;br/&gt;&lt;p&gt;Fremmede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sted.&lt;/p&gt;Skjermleddved kan forventes å etablere seg særlig i nokså næringsfattige, ikke altfor tørre skogtyper, gjerne barskog og bjørkeskog. Disse typene har normalt få eller ingen busker og i hvert fall ingen med stor bærproduksjon (bortsett fra lyng).&lt;br/&gt;</v>
          </cell>
          <cell r="DH1927" t="str">
            <v>&lt;p&gt;Skjermleddved vurderes til høg økologisk risiko, med usikkerhet til svært høg risiko, som en kombinasjon av stort invasjonspotensial og begrensete (med usikkerhet til middels store), hovedsakelig framtidige og forventete økologiske effekter knyttet til mulig tilstandsendring i enkelte skogtyper med innføring av et nytt busksjikt, fortrengning av stedegne arter, samt muligheten for konkurranse med hjemlige bærproduserende busker om fugler som spredningsvektor.&lt;/p&gt;&lt;p&gt;Arten anses ikke som en problematisk art ellers i Europa: den omtales som "An exceptional escape from cultivation" og "...only seldom seen in the wild" ifølge Manual of the Alien Plants of Belgium. Årsaken til at den sprer seg i Norge er trolig at den i hovedsak er en boreal art, bedre tilpasset vårt klima enn klimaet lengre sør i Europa (og fordi den er noe oseanisk, også bedre tilpasset vårt klima enn klimaet f.eks. i Sverige og Finland).&lt;/p&gt;&lt;p&gt;Risikovurderingen gjelder arten generelt, dvs. &lt;b&gt;&lt;i&gt;inkludert&lt;/i&gt;&lt;/b&gt; det som måtte foreligge av forvillede kultivarer (sorter). Datamaterialet som ligger til grunn for vurderingen skiller ikke mellom ulike kultivarer, og kultivarer kan derfor ikke vurderes separat med utgangspunkt i de data vi har tilgjengelig. Miljødirektoratet har bedt om en økologisk risikovurdering av kultivarene _x0018_ Kera_x0019_ , _x0019_ Lycksele_x0019_  og _x0019_ Marit_x0019_ . Navnene er ikke akseptert av Royal Horticultural Society (se http://apps.rhs.org.uk/horticulturaldatabase/HortGenera.asp), men _x0019_ Kera_x0019_  og _x0019_ Marit_x0019_  står i Hageselskapets Sortsliste (2005). _x0019_ Kera_x0019_  beskrives som _x001D_ etableringsvillig, nøysom og hardfør_x001D_  http://www.eplante.no/innhold/planter/lonicera-involucrata-kera-e/, _x0019_ Marit_x0019_  angis som _x001D_ lav og robust_x001D_  (http://www.vestplant.no/plants/lonicera-involucrata-marit/). _x0019_ Lycksele_x0019_  er angitt som _x001D_ frisk og herdig_x001D_  (http://www.eplanta.com/Index.asp?pagenr=95&amp;group=3). Det er ikke noe som skulle tilsi at disse kultivarene utgjør en annen risiko enn arten. Vi har ikke undersøkt i hvilken grad andre kultivarer av &lt;i&gt;Lonicera involucrata &lt;/i&gt;har dokumenterte egenskaper som vil kunne påvirke invasjonspotensialet og/eller økologisk effekt slik at man kunne forvente en annen risiko enn den som gis i den generelle vurderingen av arten.&lt;/p&gt;</v>
          </cell>
          <cell r="DI1927">
            <v>7</v>
          </cell>
        </row>
        <row r="1928">
          <cell r="B1928" t="str">
            <v>Lupinus perennis</v>
          </cell>
          <cell r="C1928" t="str">
            <v>L.</v>
          </cell>
          <cell r="D1928" t="str">
            <v>jærlupin</v>
          </cell>
          <cell r="E1928">
            <v>61941</v>
          </cell>
          <cell r="F1928">
            <v>101981</v>
          </cell>
          <cell r="G1928" t="str">
            <v>ExpertGroups/Karplanter/N</v>
          </cell>
          <cell r="H1928" t="str">
            <v>Karplanter</v>
          </cell>
          <cell r="I1928" t="str">
            <v>Karplanter</v>
          </cell>
          <cell r="J1928" t="str">
            <v>AlienSpecie</v>
          </cell>
          <cell r="N1928">
            <v>3</v>
          </cell>
          <cell r="Q1928">
            <v>3</v>
          </cell>
          <cell r="T1928" t="str">
            <v>HI</v>
          </cell>
          <cell r="U1928">
            <v>4</v>
          </cell>
          <cell r="V1928" t="str">
            <v>3A,3DF</v>
          </cell>
          <cell r="X1928">
            <v>5</v>
          </cell>
          <cell r="Y1928">
            <v>4</v>
          </cell>
          <cell r="Z1928">
            <v>3</v>
          </cell>
          <cell r="AA1928">
            <v>1899</v>
          </cell>
          <cell r="AB1928" t="str">
            <v>terrestrial</v>
          </cell>
          <cell r="AD1928" t="str">
            <v>unknown</v>
          </cell>
          <cell r="AE1928" t="str">
            <v>yes</v>
          </cell>
          <cell r="AF1928" t="str">
            <v>unknown</v>
          </cell>
          <cell r="AG1928">
            <v>1899</v>
          </cell>
          <cell r="AH1928" t="str">
            <v>VA Kristiansand: Mosby, "jernbaneskraaningen"</v>
          </cell>
          <cell r="AI1928">
            <v>5</v>
          </cell>
          <cell r="AJ1928" t="str">
            <v>V</v>
          </cell>
          <cell r="AN1928">
            <v>3</v>
          </cell>
          <cell r="AO1928" t="str">
            <v>spreadNaturalDispersal,introductionReleased,introductionStowaway</v>
          </cell>
          <cell r="AP1928" t="str">
            <v>OsA,Bu,Te,Aa,Va,Ro,Ho,Mr,St,Nt,No,Tr</v>
          </cell>
          <cell r="AQ1928">
            <v>144</v>
          </cell>
          <cell r="AR1928">
            <v>5</v>
          </cell>
          <cell r="AS1928">
            <v>720</v>
          </cell>
          <cell r="AT1928">
            <v>200000</v>
          </cell>
          <cell r="AU1928">
            <v>2200</v>
          </cell>
          <cell r="AV1928">
            <v>80</v>
          </cell>
          <cell r="AW1928" t="str">
            <v>Ingen kjent effekt</v>
          </cell>
          <cell r="AX1928" t="str">
            <v>Ingen kjent effekt</v>
          </cell>
          <cell r="BC1928" t="str">
            <v>Ingen kjent effekt</v>
          </cell>
          <cell r="BD1928" t="str">
            <v>Ingen kjent effekt</v>
          </cell>
          <cell r="BE1928" t="str">
            <v>no</v>
          </cell>
          <cell r="BF1928" t="str">
            <v>no</v>
          </cell>
          <cell r="BK1928" t="str">
            <v>temperate_nemoral:NorthAndCentralAmerica|subtropic_unspecified:NorthAndCentralAmerica</v>
          </cell>
          <cell r="BM1928" t="str">
            <v>temperate_boreal:Europe|temperate_nemoral:Europe,NorthAndCentralAmerica|subtropic_unspecified:NorthAndCentralAmerica</v>
          </cell>
          <cell r="BO1928">
            <v>3</v>
          </cell>
          <cell r="BR1928" t="str">
            <v>RedListCategoryLevel</v>
          </cell>
          <cell r="BT1928">
            <v>2</v>
          </cell>
          <cell r="BU1928" t="str">
            <v>X</v>
          </cell>
          <cell r="BW1928" t="str">
            <v>SpreadYearlyIncreaseObservations</v>
          </cell>
          <cell r="BX1928">
            <v>136</v>
          </cell>
          <cell r="BY1928">
            <v>1</v>
          </cell>
          <cell r="CB1928" t="str">
            <v>T35,T32,T21,T40</v>
          </cell>
          <cell r="CC1928">
            <v>3</v>
          </cell>
          <cell r="CG1928" t="str">
            <v>T21</v>
          </cell>
          <cell r="CH1928">
            <v>1</v>
          </cell>
          <cell r="CL1928" t="str">
            <v>T21</v>
          </cell>
          <cell r="CM1928">
            <v>3</v>
          </cell>
          <cell r="CP1928" t="str">
            <v>Sørlig etablert sanddynemark</v>
          </cell>
          <cell r="CQ1928">
            <v>1</v>
          </cell>
          <cell r="CT1928" t="str">
            <v>T21</v>
          </cell>
          <cell r="CU1928">
            <v>1</v>
          </cell>
          <cell r="CX1928">
            <v>0</v>
          </cell>
          <cell r="CY1928">
            <v>1</v>
          </cell>
          <cell r="DB1928">
            <v>0</v>
          </cell>
          <cell r="DC1928" t="str">
            <v>&lt;p&gt;Jærlupin&lt;i&gt; &lt;/i&gt;&lt;em&gt;Lupinus perennis&lt;/em&gt;&lt;i&gt; &lt;/i&gt;er en flerårig, vel 0,5 m høy urt (staude) som danner klynger ved korte, krypende jordstengler, men som bare formerer seg med frø. Den kommer fra Nord-Amerika&lt;em&gt;.&lt;/em&gt;&lt;/p&gt;</v>
          </cell>
          <cell r="DD1928" t="str">
            <v>&lt;p&gt;Jærlupin ble først funnet langs Sørlandsbanen i 1899 i VA Kristiansand. Den ble trolig brukt til restaurering langs anlegget. Utenom hovedområdet i sørvest er den så langt funnet spredt fra Ak Ås til Aust-Agder, i Ho (3 kommuner), MR Sula, ST Melhus, No Saltdal og Tr Tromsø. Jærlupin har ikke på langt nær nådd sitt potensielle areal som trolig omfatter låglandet og dalførene nord til indre Troms. &lt;br/&gt;&lt;/p&gt;</v>
          </cell>
          <cell r="DE1928" t="str">
            <v>&lt;p&gt;Jærlupin kom opplagt inn ved at den ble sådd ut for å stabilisere jernbaneskråninger på Sørlandet og Sørvestlandet siden den først ble funnet i 1899. Arten har hatt en jamn ekspansjon siden, både langs jernbanen og langs veier, og i senere tid helt nord til Tr Tromsø. De spredte forekomstene må imidlertid skyldes separate tilførsler, men det er uvisst hva eller hvem disse skyldes. &lt;/p&gt;</v>
          </cell>
          <cell r="DF1928" t="str">
            <v>Jærlupin har et moderat invasjonspotensial med moderat lang forventet levetid i landet, men begrenset (til moderat) ekspansjonshastighet.</v>
          </cell>
          <cell r="DG1928" t="str">
            <v>&lt;p&gt;Arten vurderes å ha middels store noegative økologiske effekter. De aller fleste funn av arten er fra veikanter og langs jernbaner eller skrotemark, men den ble meldt fra elvebredd i 1967 Ro Forsand, og senere et par steder i kanten av kystlynghei. Den har også begynt å etablere seg i andre, mindre påvirkete naturtyper som sanddynemark.&lt;/p&gt;&lt;p&gt; &lt;!--ýÿ7ýÿ_x0019_ýÿO!--&gt;&lt;/p&gt;&lt;p&gt;På røttene har jærlupin nitrogenfikserende knoller som tilfører ellers skrinn sand- og grusjord næring som kommer andre planter til gode. Tilstedeværelsen av jærlupin fører til tilstandsendringer knyttet til næringsstatus, jordstruktur og artssammensetning. Den fortrenger dermed hjemlige arter, inkludert sårbare og truete, trolig mest risikabelt i sørlig sanddynemark.&lt;/p&gt;</v>
          </cell>
          <cell r="DH1928" t="str">
            <v>&lt;p&gt;Jærlupin vurderes til høg økologisk risiko, på grunn av et moderat invasjonspotensial i kombinasjon med middels stor økologisk effekt. Dette er et trinn ned fra svært høg risiko i vurderingen i 2012, på grunn av endret beregningsmåte for ekspansjonshastighet.&lt;/p&gt;</v>
          </cell>
          <cell r="DI1928">
            <v>1</v>
          </cell>
        </row>
        <row r="1929">
          <cell r="B1929" t="str">
            <v>Malva moschata</v>
          </cell>
          <cell r="C1929" t="str">
            <v>L.</v>
          </cell>
          <cell r="D1929" t="str">
            <v>moskuskattost</v>
          </cell>
          <cell r="E1929">
            <v>62694</v>
          </cell>
          <cell r="F1929">
            <v>102734</v>
          </cell>
          <cell r="G1929" t="str">
            <v>ExpertGroups/Karplanter/N</v>
          </cell>
          <cell r="H1929" t="str">
            <v>Karplanter</v>
          </cell>
          <cell r="I1929" t="str">
            <v>Karplanter</v>
          </cell>
          <cell r="J1929" t="str">
            <v>AlienSpecie</v>
          </cell>
          <cell r="N1929">
            <v>4</v>
          </cell>
          <cell r="Q1929">
            <v>2</v>
          </cell>
          <cell r="R1929" t="str">
            <v>V</v>
          </cell>
          <cell r="T1929" t="str">
            <v>HI</v>
          </cell>
          <cell r="U1929">
            <v>4</v>
          </cell>
          <cell r="V1929" t="str">
            <v>4A,2E</v>
          </cell>
          <cell r="W1929" t="str">
            <v>PH</v>
          </cell>
          <cell r="X1929">
            <v>2</v>
          </cell>
          <cell r="Y1929">
            <v>3</v>
          </cell>
          <cell r="Z1929">
            <v>2</v>
          </cell>
          <cell r="AA1929" t="str">
            <v>1821-1860</v>
          </cell>
          <cell r="AB1929" t="str">
            <v>terrestrial</v>
          </cell>
          <cell r="AD1929" t="str">
            <v>origin,unknown</v>
          </cell>
          <cell r="AE1929" t="str">
            <v>yes</v>
          </cell>
          <cell r="AF1929" t="str">
            <v>unknown</v>
          </cell>
          <cell r="AG1929" t="str">
            <v>1821-1860</v>
          </cell>
          <cell r="AH1929" t="str">
            <v>Oslo: Ak Frogn: VA Kristiansand, og trolig flere steder</v>
          </cell>
          <cell r="AI1929">
            <v>5</v>
          </cell>
          <cell r="AJ1929" t="str">
            <v>V</v>
          </cell>
          <cell r="AL1929">
            <v>2</v>
          </cell>
          <cell r="AM1929" t="str">
            <v>importDirect</v>
          </cell>
          <cell r="AN1929">
            <v>5</v>
          </cell>
          <cell r="AO1929" t="str">
            <v>introductionEscaped,introductionTransportpollution,introductionStowaway,spreadNaturalDispersal,spreadTransportpollution</v>
          </cell>
          <cell r="AP1929" t="str">
            <v>Øs,OsA,He,Op,Bu,Ve,Te,Aa,Va,Ro,Ho,Sf,Mr,St,Nt,Tr</v>
          </cell>
          <cell r="AQ1929">
            <v>2800</v>
          </cell>
          <cell r="AR1929">
            <v>7</v>
          </cell>
          <cell r="AS1929">
            <v>19600</v>
          </cell>
          <cell r="AT1929">
            <v>200000</v>
          </cell>
          <cell r="AU1929">
            <v>40000</v>
          </cell>
          <cell r="AV1929">
            <v>80</v>
          </cell>
          <cell r="AW1929" t="str">
            <v>Ingen kjent effekt</v>
          </cell>
          <cell r="AX1929" t="str">
            <v>Ingen kjent effekt</v>
          </cell>
          <cell r="BC1929" t="str">
            <v>Ingen kjent effekt</v>
          </cell>
          <cell r="BD1929" t="str">
            <v>Ingen kjent effekt</v>
          </cell>
          <cell r="BE1929" t="str">
            <v>no</v>
          </cell>
          <cell r="BF1929" t="str">
            <v>no</v>
          </cell>
          <cell r="BG1929" t="str">
            <v>V</v>
          </cell>
          <cell r="BK1929" t="str">
            <v>temperate_nemoral:Europe|subtropic_mediterranean:Europe,Asia,Africa</v>
          </cell>
          <cell r="BM1929" t="str">
            <v>temperate_nemoral:Europe,Oceania,NorthAndCentralAmerica|subtropic_mediterranean:Europe,Asia,Africa,Oceania,NorthAndCentralAmerica</v>
          </cell>
          <cell r="BO1929">
            <v>4</v>
          </cell>
          <cell r="BR1929" t="str">
            <v>RedListCategoryLevel</v>
          </cell>
          <cell r="BT1929">
            <v>3</v>
          </cell>
          <cell r="BW1929" t="str">
            <v>SpreadYearlyIncreaseObservations</v>
          </cell>
          <cell r="BX1929" t="str">
            <v>398,3</v>
          </cell>
          <cell r="BY1929">
            <v>1</v>
          </cell>
          <cell r="CB1929" t="str">
            <v>T43,T42,T41,T40,T39,T37-C-3,T4,T32</v>
          </cell>
          <cell r="CC1929">
            <v>1</v>
          </cell>
          <cell r="CH1929">
            <v>2</v>
          </cell>
          <cell r="CJ1929" t="str">
            <v>X</v>
          </cell>
          <cell r="CL1929" t="str">
            <v>T32</v>
          </cell>
          <cell r="CM1929">
            <v>1</v>
          </cell>
          <cell r="CQ1929">
            <v>1</v>
          </cell>
          <cell r="CU1929">
            <v>1</v>
          </cell>
          <cell r="CX1929">
            <v>0</v>
          </cell>
          <cell r="CY1929">
            <v>1</v>
          </cell>
          <cell r="DB1929">
            <v>0</v>
          </cell>
          <cell r="DC1929" t="str">
            <v>Moskuskattost &lt;em&gt;Malva moschata &lt;/em&gt;er en flerårig art som stammer fra Mellom- og Sør-Europa og Middelhavsområdet. Den er en forholdsvis kortlevd flerårig urt med effektiv frøreproduksjon. Arten ekspanderer forholdsvis sterkt, både på skrotemark (i vid betydning) og på forlatte enger og beiter på baserik grunn og på ditto grunnlendt mark.</v>
          </cell>
          <cell r="DD1929" t="str">
            <v>&lt;p&gt;Arten var godt etabert allerede rundt midten av 1800-tallet, men vi har ikke funnet dokumentasjon på at den var i landet, i hvert fall ikke etablert, før 1800. Den kom trolig inn med grasfrø, noe som kan forklare den meget sterke økningen i siste halvdel av 1800-tallet. År 1900 hadde den nådd fram til alle deler av landet der den er i dag, dvs. at utbredelsesområdet (polygonet) var fylt. Senere er det skjedd en meget sterk fortetning, og arten er nå vanlig (og blir stadig vanligere) på Østlandet og Sørlandet, etablert også i indre Sogn og Trøndelag, men noe mer ustabil på Vestlandet fra Rogaland til Nordmøre. Fortsatt skjer det sterk fortetning: arten blir synlig vanligere nesten hvert år.&lt;/p&gt;</v>
          </cell>
          <cell r="DE1929" t="str">
            <v>Arten er kommet inn som hagestaude, med grasfrø, og med flere ulike transportmåter senere (inkludert ballastjord og vei- og jernbanetrafikk). Delfruktene slynges ballistisk ut av fruktene, men bare over svært korte distanser. Hovedspredningen skjer trolig med dyr (inkludert folk) og transporter.</v>
          </cell>
          <cell r="DF1929" t="str">
            <v>Invasjonspotensialet til arten er stort på grunn av maksimum median levetid og moderat ekspansjonshastighet.</v>
          </cell>
          <cell r="DG1929" t="str">
            <v>Arten vurderes å ha en liten økologisk effekt, med usikkerhet til ingen kjent effekt. Arten har en viss fortrengningseffekt, men vi er usikre på omfanget. Fortrengningen gjelder i eng- og tørrmarksvegetasjon.</v>
          </cell>
          <cell r="DH1929" t="str">
            <v>&lt;p&gt;Moskuskattost vurderes å ha høy økologisk risiko, med usikkerhet til potensielt høy risiko, som en kombinasjon mellom et stort invasjonspotensial og en liten (til ingen) økologisk effekt knyttet til fortrengning. Endringen fra forrige vurderingsrunde i 2012, hvor arten ble vurdert til lav risiko, skyldes endringer i beregning av invasjonspotensial.&lt;/p&gt;</v>
          </cell>
          <cell r="DI1929">
            <v>1</v>
          </cell>
        </row>
        <row r="1930">
          <cell r="B1930" t="str">
            <v>Parthenocissus inserta</v>
          </cell>
          <cell r="C1930" t="str">
            <v>(A.Kern.) Fritsch.</v>
          </cell>
          <cell r="D1930" t="str">
            <v>villvin</v>
          </cell>
          <cell r="E1930">
            <v>135143</v>
          </cell>
          <cell r="F1930">
            <v>103770</v>
          </cell>
          <cell r="G1930" t="str">
            <v>ExpertGroups/Karplanter/N</v>
          </cell>
          <cell r="H1930" t="str">
            <v>Karplanter</v>
          </cell>
          <cell r="I1930" t="str">
            <v>Karplanter</v>
          </cell>
          <cell r="J1930" t="str">
            <v>AlienSpecie</v>
          </cell>
          <cell r="N1930">
            <v>3</v>
          </cell>
          <cell r="Q1930">
            <v>3</v>
          </cell>
          <cell r="R1930" t="str">
            <v>V</v>
          </cell>
          <cell r="T1930" t="str">
            <v>HI</v>
          </cell>
          <cell r="U1930">
            <v>4</v>
          </cell>
          <cell r="V1930" t="str">
            <v>3AB,3D</v>
          </cell>
          <cell r="W1930" t="str">
            <v>LO</v>
          </cell>
          <cell r="X1930">
            <v>1</v>
          </cell>
          <cell r="Y1930">
            <v>1</v>
          </cell>
          <cell r="Z1930">
            <v>1</v>
          </cell>
          <cell r="AA1930">
            <v>1909</v>
          </cell>
          <cell r="AB1930" t="str">
            <v>terrestrial</v>
          </cell>
          <cell r="AD1930" t="str">
            <v>unknown</v>
          </cell>
          <cell r="AE1930" t="str">
            <v>yes</v>
          </cell>
          <cell r="AF1930" t="str">
            <v>unknown</v>
          </cell>
          <cell r="AI1930">
            <v>15</v>
          </cell>
          <cell r="AJ1930" t="str">
            <v>V</v>
          </cell>
          <cell r="AL1930">
            <v>2</v>
          </cell>
          <cell r="AM1930" t="str">
            <v>importDirect</v>
          </cell>
          <cell r="AN1930">
            <v>2</v>
          </cell>
          <cell r="AO1930" t="str">
            <v>introductionReleased,introductionEscaped</v>
          </cell>
          <cell r="AP1930" t="str">
            <v>Øs,OsA,He,Op,Bu,Ve,Te,Aa,Va,Mr,St</v>
          </cell>
          <cell r="AQ1930">
            <v>400</v>
          </cell>
          <cell r="AR1930">
            <v>5</v>
          </cell>
          <cell r="AS1930">
            <v>2000</v>
          </cell>
          <cell r="AT1930">
            <v>100000</v>
          </cell>
          <cell r="AU1930">
            <v>4000</v>
          </cell>
          <cell r="AV1930">
            <v>60</v>
          </cell>
          <cell r="AW1930" t="str">
            <v>Ingen kjent effekt</v>
          </cell>
          <cell r="AX1930" t="str">
            <v>Ingen kjent effekt</v>
          </cell>
          <cell r="BC1930" t="str">
            <v>Ingen kjent effekt</v>
          </cell>
          <cell r="BD1930" t="str">
            <v>Ingen kjent effekt</v>
          </cell>
          <cell r="BE1930" t="str">
            <v>no</v>
          </cell>
          <cell r="BF1930" t="str">
            <v>no</v>
          </cell>
          <cell r="BG1930" t="str">
            <v>V</v>
          </cell>
          <cell r="BI1930" t="str">
            <v>V</v>
          </cell>
          <cell r="BK1930" t="str">
            <v>temperate_nemoral:NorthAndCentralAmerica|temperate_dry:NorthAndCentralAmerica</v>
          </cell>
          <cell r="BM1930" t="str">
            <v>temperate_boreal:Europe|temperate_nemoral:Europe,Oceania,NorthAndCentralAmerica|temperate_dry:NorthAndCentralAmerica|subtropic_mediterranean:Europe,Oceania,NorthAndCentralAmerica</v>
          </cell>
          <cell r="BO1930">
            <v>3</v>
          </cell>
          <cell r="BR1930" t="str">
            <v>RedListCategoryLevel</v>
          </cell>
          <cell r="BT1930">
            <v>3</v>
          </cell>
          <cell r="BW1930" t="str">
            <v>SpreadYearlyIncreaseObservations</v>
          </cell>
          <cell r="BX1930">
            <v>227</v>
          </cell>
          <cell r="BY1930">
            <v>1</v>
          </cell>
          <cell r="CB1930" t="str">
            <v>T35,T37-C-3,T40-C-1,T4,T39-C-4,T32,T6,T1,T2,T29,T30</v>
          </cell>
          <cell r="CC1930">
            <v>3</v>
          </cell>
          <cell r="CE1930" t="str">
            <v>X</v>
          </cell>
          <cell r="CG1930" t="str">
            <v>T2</v>
          </cell>
          <cell r="CH1930">
            <v>1</v>
          </cell>
          <cell r="CL1930" t="str">
            <v>T2,T1,T2,T1,T1</v>
          </cell>
          <cell r="CM1930">
            <v>2</v>
          </cell>
          <cell r="CP1930" t="str">
            <v>Temperert kystfuruskog,Åpen grunnlendt kalkmark i boreonemoral sone,Åpen grunnlendt kalkmark i boreonemoral sone</v>
          </cell>
          <cell r="CQ1930">
            <v>1</v>
          </cell>
          <cell r="CU1930">
            <v>1</v>
          </cell>
          <cell r="CX1930">
            <v>0</v>
          </cell>
          <cell r="CY1930">
            <v>1</v>
          </cell>
          <cell r="DB1930">
            <v>0</v>
          </cell>
          <cell r="DC1930" t="str">
            <v>Villvin &lt;em&gt;Parthenocissus inserta &lt;/em&gt;er en flerårig klatrebusk fra Nord-Amerika. Den setter moden frukt (bær) som potensielt spres med fugl, men fruktene fullmodnes bare i varme somre her i landet ifølge Hansen (2004). Frøplanter er foreløpig ikke observert. Arten har imidlertid skudd som rotslår og kan derfor danne store kloner. Villvin har derfor mange permanente forekomster her i landet, til tross for manglende frøreproduksjon.</v>
          </cell>
          <cell r="DD1930" t="str">
            <v>&lt;p&gt;Arten ble tidlig funnet i Ak Asker 1909, men ekspansjonen startet fra rundt 1940, med utgangspunkt i Oslo og ST Trondheim, men senere i de fleste fylker i Sør- og Midt-Norge. I dag har arten forekomster i alle fylker fra Østfold til Vest-Agder med noen få spredte funn i Møre og Romsdal og Sør-Trøndelag, men hovedvekten av funn er fra Østfold, Akershus og Oslo, Buskerud, Vestfold og Telemark.&lt;br/&gt;&lt;/p&gt;</v>
          </cell>
          <cell r="DE1930" t="str">
            <v>Villvin er en meget langlevd klatrebusk og er en gammel hageplante i Norge. Den omsettes nå i begrenset omfang fordi den er erstattet av&lt;i&gt; P. quinquefolia&lt;/i&gt; som har evnen til å feste seg direkte på loddrette flater. Den er imidlertid en del brukt langs nye veianlegg, spesielt langs stygge, utsprengte berg og støyskjermer. Alle forekomstene synes å skyldes utkast fra hager eller klonal vekst fra planting langs veier og lignende.</v>
          </cell>
          <cell r="DF1930" t="str">
            <v>Artens har et moderat invasjonspotensial på grunn av moderat median levetid og moderat ekspansjonshastighet.</v>
          </cell>
          <cell r="DG1930" t="str">
            <v>Villvin vulderes å ha middels økologiske effekter. Villvin er i all hovedsak knyttet til sterkt endrete naturtyper, men er nå i ferd med å etablere seg i ulike typer skog f. eks. kalkfuruskog, edelløvskog og flommarkskog, trolig på grunn av hageutkast. Arten er dessuten i ferd med å bli et problem på grunnlendt kalkmark i Ekebergskråningen, på Malmøya og trolig andre steder i Oslofjordområdet, der den flere steder danner tette matter som fortrenger hjemlige, til dels sårbare og sjeldne planter, i økende omfang også i naturreservater. Arten er dokumentert å ha allelopatiske egenskaper (Csisz&amp;#225:r 2009), men vi har ikke tillagt dette vekt fordi vi ikke kjenner betydningen av dette under våre forhold.</v>
          </cell>
          <cell r="DH1930" t="str">
            <v>&lt;p&gt;Villvin vurderes til høg økologisk risiko med usikkerhet til låg risiko. Dette er en stor endring fra forrige vurderingsrunde (i 2012), da arten ble vurdert til ingen kjent risiko. Årsaken er en økning i utkast og utvoksning fra hager, med tilvoksning av berg og grunnlende, til dels i sårbare områder. Vi vil spesielt peke på indre Oslofjord, hvor innført villvin begynner å bli hyppig å se på de sårbare kalkbergene. Ved forrige vurderingsrunde ble det lagt større vekt på etablering av reproduserende bestand (frøreproduksjon), mens vi denne gang legger like stor vekt på vegetativ etablering.&lt;/p&gt;</v>
          </cell>
          <cell r="DI1930">
            <v>3</v>
          </cell>
        </row>
        <row r="1931">
          <cell r="B1931" t="str">
            <v>Parthenocissus quinquefolia</v>
          </cell>
          <cell r="C1931" t="str">
            <v>(L.) Planch.</v>
          </cell>
          <cell r="D1931" t="str">
            <v>klatrevillvin</v>
          </cell>
          <cell r="E1931">
            <v>135144</v>
          </cell>
          <cell r="F1931">
            <v>103771</v>
          </cell>
          <cell r="G1931" t="str">
            <v>ExpertGroups/Karplanter/N</v>
          </cell>
          <cell r="H1931" t="str">
            <v>Karplanter</v>
          </cell>
          <cell r="I1931" t="str">
            <v>Karplanter</v>
          </cell>
          <cell r="J1931" t="str">
            <v>AlienSpecie</v>
          </cell>
          <cell r="N1931">
            <v>2</v>
          </cell>
          <cell r="P1931" t="str">
            <v>V</v>
          </cell>
          <cell r="Q1931">
            <v>3</v>
          </cell>
          <cell r="R1931" t="str">
            <v>V</v>
          </cell>
          <cell r="T1931" t="str">
            <v>HI</v>
          </cell>
          <cell r="U1931">
            <v>4</v>
          </cell>
          <cell r="V1931" t="str">
            <v>2AB,3D</v>
          </cell>
          <cell r="W1931" t="str">
            <v>LO</v>
          </cell>
          <cell r="AA1931">
            <v>1959</v>
          </cell>
          <cell r="AB1931" t="str">
            <v>terrestrial</v>
          </cell>
          <cell r="AD1931" t="str">
            <v>unknown</v>
          </cell>
          <cell r="AE1931" t="str">
            <v>no</v>
          </cell>
          <cell r="AF1931" t="str">
            <v>unknown</v>
          </cell>
          <cell r="AG1931">
            <v>2013</v>
          </cell>
          <cell r="AH1931" t="str">
            <v>Øf Rygge</v>
          </cell>
          <cell r="AI1931">
            <v>15</v>
          </cell>
          <cell r="AJ1931" t="str">
            <v>V</v>
          </cell>
          <cell r="AL1931">
            <v>2</v>
          </cell>
          <cell r="AM1931" t="str">
            <v>importDirect</v>
          </cell>
          <cell r="AN1931">
            <v>2</v>
          </cell>
          <cell r="AO1931" t="str">
            <v>introductionEscaped</v>
          </cell>
          <cell r="AP1931" t="str">
            <v>Øs,OsA,Bu,Ve,Te,Aa,Va</v>
          </cell>
          <cell r="AQ1931">
            <v>60</v>
          </cell>
          <cell r="AR1931">
            <v>4</v>
          </cell>
          <cell r="AS1931">
            <v>240</v>
          </cell>
          <cell r="AT1931">
            <v>17000</v>
          </cell>
          <cell r="AU1931">
            <v>720</v>
          </cell>
          <cell r="AV1931">
            <v>60</v>
          </cell>
          <cell r="AW1931" t="str">
            <v>Ingen kjent effekt</v>
          </cell>
          <cell r="AX1931" t="str">
            <v>Ingen kjent effekt</v>
          </cell>
          <cell r="BC1931" t="str">
            <v>Ingen kjent effekt</v>
          </cell>
          <cell r="BD1931" t="str">
            <v>Ingen kjent effekt</v>
          </cell>
          <cell r="BE1931" t="str">
            <v>no</v>
          </cell>
          <cell r="BF1931" t="str">
            <v>no</v>
          </cell>
          <cell r="BG1931" t="str">
            <v>V</v>
          </cell>
          <cell r="BI1931" t="str">
            <v>V</v>
          </cell>
          <cell r="BK1931" t="str">
            <v>temperate_nemoral:NorthAndCentralAmerica|subtropic_unspecified:NorthAndCentralAmerica</v>
          </cell>
          <cell r="BM1931" t="str">
            <v>temperate_nemoral:Europe,Oceania,NorthAndCentralAmerica|subtropic_unspecified:NorthAndCentralAmerica|subtropic_mediterranean:Europe,Oceania</v>
          </cell>
          <cell r="BO1931">
            <v>2</v>
          </cell>
          <cell r="BP1931" t="str">
            <v>X</v>
          </cell>
          <cell r="BR1931" t="str">
            <v>RedListCategoryLevel</v>
          </cell>
          <cell r="BT1931">
            <v>2</v>
          </cell>
          <cell r="BW1931" t="str">
            <v>SpreadYearlyIncreaseCalculatedExpansionSpeed</v>
          </cell>
          <cell r="BX1931">
            <v>157.97</v>
          </cell>
          <cell r="BY1931">
            <v>1</v>
          </cell>
          <cell r="CB1931" t="str">
            <v>T35,T39-C-2,T1,T6,T2</v>
          </cell>
          <cell r="CC1931">
            <v>3</v>
          </cell>
          <cell r="CE1931" t="str">
            <v>X</v>
          </cell>
          <cell r="CG1931" t="str">
            <v>T2</v>
          </cell>
          <cell r="CH1931">
            <v>1</v>
          </cell>
          <cell r="CL1931" t="str">
            <v>T2,T2</v>
          </cell>
          <cell r="CM1931">
            <v>2</v>
          </cell>
          <cell r="CP1931" t="str">
            <v>Åpen grunnlendt kalkmark i boreonemoral sone,Åpen grunnlendt kalkmark i boreonemoral sone</v>
          </cell>
          <cell r="CQ1931">
            <v>1</v>
          </cell>
          <cell r="CU1931">
            <v>1</v>
          </cell>
          <cell r="CX1931">
            <v>0</v>
          </cell>
          <cell r="CY1931">
            <v>1</v>
          </cell>
          <cell r="DB1931">
            <v>0</v>
          </cell>
          <cell r="DC1931" t="str">
            <v>Klatrevillvin &lt;em&gt;Parthenocissus quinquefolia &lt;/em&gt;er en klatrebusk fra Nord-Amerika. Den har frøreproduksjon, men formering med frø er ikke dokumentert fra norsk natur. Arten er muligens for varmekrevende til å reprodusere seksuelt i Norge (Hansen 2004), men arten har potensial for vegetativ etablering i landet. Arten er dyrket i Norge fra begynnelsen av 1900-tallet og har etter hvert i stor grad overtatt for &lt;i&gt;P. inserta&lt;/i&gt;. Den er inkludert i Statens vegvesens liste: Kontraktsdyrka planter 2011-2016. Våren 2017 er det klatrevillvin som er til salgs hos plantasjen.no og hageland.no (nettsøk mai 2017), ikke villvin. Klatrevillvin har en klengetråd med en hefteskive, mens villvin har klengetråd uten hefteskive. Ellers ser de helt like ut.&lt;br/&gt;Arten har skudd som rotslår og kan derfor danne store kloner. Klatrevillvin har derfor permanent forekomst her i landet.</v>
          </cell>
          <cell r="DD1931" t="str">
            <v>Etter første funn i VA Kristiansand i 1959, og de to neste i Øf Rygge og i Oslo i 1990, er arten nå funnet i følgende fylker (med antall forekomster): Østfold (4), Akershus og Oslo (7), Buskerud (1), Vestfold (1), Telemark (2), Aust-Agder (1) og Vest-Agder (1). Vi mistenker at en del av det materialet som er navnsatt som &lt;i&gt;P. inserta&lt;/i&gt;, kan høre hit og at arten allerede er en god del hyppigere enn vi anslår.</v>
          </cell>
          <cell r="DE1931" t="str">
            <v>Klatrevillvin er en meget langlevd klatrebusk som er i ferd med å bli utbredt i hager og parkanlegg inkludert langs nye veianlegg. Spesielt langs stygge, utsprengte berg og støyskjermer. Alle forekomstene synes å skyldes utkast fra hager eller klonal vekst fra planting langs veier og lignende.</v>
          </cell>
          <cell r="DF1931" t="str">
            <v>Klatrevillvin har et begrenset invasjonspotensial med usikkerhet til moderat, på grunn av en begrenset (til moderat) median levetid i landet og en begrenset ekspansjonshastighet.</v>
          </cell>
          <cell r="DG1931" t="str">
            <v>Arten vurderes å ha middels økologiske effekter med usikkerhet til en liten effekt. Arten har økende forekomster på grunnlendt kalkmark, spesielt på kalkberg ved indre Oslofjord, hvor den kan fortrenge hjemlige, inkludert sårbare planter.&lt;br/&gt;Klatrevillvin (og andre klatreplanter) er oppgitt å utgjøre en trussel for sylinderknøttsnegl &lt;i&gt;Truncatellina cylindrica&lt;/i&gt; (VU) på Akershus festning (Olsen 2008). Området er imidlertid blitt ryddet for villvin og andre klatreplanter, fremmede arter som tilfeldigvis utgjorde en trussel på dette stedet. Sylinderknøttsnegl har 3-4 kjente lokaliteter i landet, alle i kalkområdene i Indre Oslofjord. Vi regner likevel med at det er lite sannsynlig for konflikt mellom de få forekomstene av klatrevillvin og denne sneglen og velger å anse dette som en usannsynlig effekt vi kan se bort fra.</v>
          </cell>
          <cell r="DH1931" t="str">
            <v>Klatrevillvin vurderes til høy økologisk risiko, med usikkerhet til låg risiko, på grunn av kombinasjonen mellom et begrenset (til moderat) invasjonspotensial og middels (til en liten) økologisk effekt. Dette er en stor endring fra forrige vurderingsrunde, da arten ikke ble vurdert på grunn av manglende frøreproduksjon. Ved forrige vurderingsrunde ble det lagt større vekt på etablering av reproduserende bestand (frøreproduksjon), mens vi denne gang legger like stor vekt på vegetativ etablering. Endringen skyldes også økning i utplanting og utvoksning.</v>
          </cell>
          <cell r="DI1931">
            <v>2</v>
          </cell>
        </row>
        <row r="1932">
          <cell r="B1932" t="str">
            <v>Pinus strobus</v>
          </cell>
          <cell r="C1932" t="str">
            <v>L.</v>
          </cell>
          <cell r="D1932" t="str">
            <v>weymouthfuru</v>
          </cell>
          <cell r="E1932">
            <v>63784</v>
          </cell>
          <cell r="F1932">
            <v>103824</v>
          </cell>
          <cell r="G1932" t="str">
            <v>ExpertGroups/Karplanter/N</v>
          </cell>
          <cell r="H1932" t="str">
            <v>Karplanter</v>
          </cell>
          <cell r="I1932" t="str">
            <v>Karplanter</v>
          </cell>
          <cell r="J1932" t="str">
            <v>AlienSpecie</v>
          </cell>
          <cell r="N1932">
            <v>3</v>
          </cell>
          <cell r="Q1932">
            <v>3</v>
          </cell>
          <cell r="T1932" t="str">
            <v>HI</v>
          </cell>
          <cell r="U1932">
            <v>4</v>
          </cell>
          <cell r="V1932" t="str">
            <v>3B,3I</v>
          </cell>
          <cell r="X1932">
            <v>5</v>
          </cell>
          <cell r="Y1932">
            <v>3</v>
          </cell>
          <cell r="Z1932">
            <v>4</v>
          </cell>
          <cell r="AA1932">
            <v>1790</v>
          </cell>
          <cell r="AB1932" t="str">
            <v>terrestrial</v>
          </cell>
          <cell r="AD1932" t="str">
            <v>unknown</v>
          </cell>
          <cell r="AE1932" t="str">
            <v>yes</v>
          </cell>
          <cell r="AF1932" t="str">
            <v>unknown</v>
          </cell>
          <cell r="AG1932">
            <v>2007</v>
          </cell>
          <cell r="AH1932" t="str">
            <v>Ak Bærum: Øverland</v>
          </cell>
          <cell r="AI1932">
            <v>50</v>
          </cell>
          <cell r="AJ1932" t="str">
            <v>V</v>
          </cell>
          <cell r="AL1932">
            <v>1</v>
          </cell>
          <cell r="AM1932" t="str">
            <v>importDirect</v>
          </cell>
          <cell r="AN1932">
            <v>3</v>
          </cell>
          <cell r="AO1932" t="str">
            <v>introductionEscaped,spreadNaturalDispersal</v>
          </cell>
          <cell r="AP1932" t="str">
            <v>Øs,OsA,Bu,Aa,Va,Mr,St</v>
          </cell>
          <cell r="AQ1932">
            <v>40</v>
          </cell>
          <cell r="AR1932">
            <v>5</v>
          </cell>
          <cell r="AS1932">
            <v>200</v>
          </cell>
          <cell r="AT1932">
            <v>76000</v>
          </cell>
          <cell r="AU1932">
            <v>400</v>
          </cell>
          <cell r="AV1932">
            <v>40</v>
          </cell>
          <cell r="AW1932" t="str">
            <v>Ingen kjent effekt</v>
          </cell>
          <cell r="AX1932" t="str">
            <v>Ingen kjent effekt</v>
          </cell>
          <cell r="BC1932" t="str">
            <v>Ingen kjent effekt</v>
          </cell>
          <cell r="BD1932" t="str">
            <v>Ingen kjent effekt</v>
          </cell>
          <cell r="BE1932" t="str">
            <v>no</v>
          </cell>
          <cell r="BF1932" t="str">
            <v>no</v>
          </cell>
          <cell r="BG1932" t="str">
            <v>V</v>
          </cell>
          <cell r="BK1932" t="str">
            <v>temperate_boreal:NorthAndCentralAmerica|temperate_nemoral:NorthAndCentralAmerica</v>
          </cell>
          <cell r="BM1932" t="str">
            <v>temperate_boreal:Europe,NorthAndCentralAmerica|temperate_nemoral:Europe,Oceania,NorthAndCentralAmerica</v>
          </cell>
          <cell r="BO1932">
            <v>2</v>
          </cell>
          <cell r="BP1932" t="str">
            <v>X</v>
          </cell>
          <cell r="BR1932" t="str">
            <v>RedListCategoryLevel</v>
          </cell>
          <cell r="BT1932">
            <v>3</v>
          </cell>
          <cell r="BW1932" t="str">
            <v>SpreadYearlyIncreaseCalculatedExpansionSpeed</v>
          </cell>
          <cell r="BX1932">
            <v>228.6</v>
          </cell>
          <cell r="BY1932">
            <v>1</v>
          </cell>
          <cell r="CB1932" t="str">
            <v>T4,T35</v>
          </cell>
          <cell r="CC1932">
            <v>1</v>
          </cell>
          <cell r="CH1932">
            <v>1</v>
          </cell>
          <cell r="CM1932">
            <v>1</v>
          </cell>
          <cell r="CQ1932">
            <v>1</v>
          </cell>
          <cell r="CU1932">
            <v>1</v>
          </cell>
          <cell r="CX1932">
            <v>0</v>
          </cell>
          <cell r="CY1932">
            <v>3</v>
          </cell>
          <cell r="DB1932">
            <v>2</v>
          </cell>
          <cell r="DC1932" t="str">
            <v>Weymouthfuru &lt;em&gt;Pinus strobus &lt;/em&gt;er et stort, nokså langsomt voksende tre med frøformering. Arten stammer fra østlige Nord-Amerika. For informasjon om skogskjøtsel av arten se Børset (1985). Frøene har vinge og spres med vind.</v>
          </cell>
          <cell r="DD1932" t="str">
            <v>&lt;p&gt;Weymouthfuru er funnet frøforvillet en rekke steder, spesielt de siste årene: Øf Rakkestad 1937, Eidsberg 2013 og Hobøl 2017, Ak Bærum 2004 2007 og Skedsmo 2015, VA Kristiansand: Baneheia 2009 og Sirdal 2015, AA Grimstad 2016 og Arendal 2017, MR Ålesund 2017 og ST Trondheim 2013. Til tross for lite planting (forbud på grunn av smittefare), er arten i tydelig økning i norsk natur.&lt;/p&gt;</v>
          </cell>
          <cell r="DE1932" t="str">
            <v>Weymouthfuru ble innført til Norge og plantet på Bogstad i Oslo rundt 1790 (Øyen 2009). Arten er plantet i Norge i hager og arboreter en rekke steder i landet nord til Saltdal. Den har aldri vært prøvd ut skogbrukssammenheng på grunn av problemer med soppsykdommer. Frøene spres effektivt med vind, potensielt over 100 meter eller mer. Bartrær dyrket i hager vokser raskere og når også raskere opp i reproduktivt stadium. De har også en stor produksjon av frø, det er derfor grunn til å tro at disse kan utgjøre et stort potensial for spredning i landet.</v>
          </cell>
          <cell r="DF1932" t="str">
            <v>Invasjonspotensialet er moderat, en kombinasjon av begrenset (til moderat) median levetid og moderat ekspansjonshastighet.</v>
          </cell>
          <cell r="DG1932" t="str">
            <v>Weymouthfuru vurderes å ha en middels negativ økologisk effekt. Effekten er fordi arten er mellomvert for solbærfiltrust &lt;em&gt;Cronartium ribicola&lt;/em&gt;, en alvorlig skadesopp som angriper både dyrkete og hjemlige rips og solbær, se Hummer (2000) og Kaitera et al. (2003). Rangeringen av vektorens effekt skal i følge kriteriene ikke overstige rangeringen av parasittens effekt. Her har vi imidlertid et problem i at parasitten ble rangert i risikokategori 4 ved vurderingen i 2007 (den ble ikke vurdert i 2012), mens rangeringen i 2018 foreløpig er i risikokategori 2. Denne siste rangeringen har lagt til grunn av de aktuelle &lt;i&gt;Ribes&lt;/i&gt;-artene er forvillete hageplanter, men det er ikke tilfelle, og vi anser at rangeringen er feil. Villrips &lt;i&gt;Ribes spicatum&lt;/i&gt; er hjemlig, og solbær &lt;i&gt;R. nigrum&lt;/i&gt; er både hjemlig og fremmed, og soppen er angitt fra områder der begge er hjemlige. Soppen påvirker dermed hjemlige arter, noe som skulle gitt en økt rangering. Vi har derfor noe vilkårlig satt parasittens effekt til trinn tre fordi vektorarten (weymouthfuru) ikke kan påvirke mer enn en begrenset del av de hjemlige artenes totale norske populasjon. For mer informasjon om spredningen av denne rustsoppen i Europa se Øyen (2009).</v>
          </cell>
          <cell r="DH1932" t="str">
            <v>&lt;p&gt; Weymouthfuru vurderes til høy økologisk risiko. Dette skyldes en kombinasjon av et moderat invasjonspotensial og en middels økologisk effekt.&lt;br/&gt;&lt;/p&gt;</v>
          </cell>
          <cell r="DI1932">
            <v>4</v>
          </cell>
        </row>
        <row r="1933">
          <cell r="B1933" t="str">
            <v>Spiraea ×macrothyrsa</v>
          </cell>
          <cell r="C1933" t="str">
            <v>Dippel</v>
          </cell>
          <cell r="D1933" t="str">
            <v>storspirea</v>
          </cell>
          <cell r="E1933">
            <v>138004</v>
          </cell>
          <cell r="F1933">
            <v>103512</v>
          </cell>
          <cell r="G1933" t="str">
            <v>ExpertGroups/Karplanter/N</v>
          </cell>
          <cell r="H1933" t="str">
            <v>Karplanter</v>
          </cell>
          <cell r="I1933" t="str">
            <v>Karplanter</v>
          </cell>
          <cell r="J1933" t="str">
            <v>AlienSpecie</v>
          </cell>
          <cell r="N1933">
            <v>3</v>
          </cell>
          <cell r="Q1933">
            <v>3</v>
          </cell>
          <cell r="T1933" t="str">
            <v>HI</v>
          </cell>
          <cell r="U1933">
            <v>4</v>
          </cell>
          <cell r="V1933" t="str">
            <v>3AB,3D</v>
          </cell>
          <cell r="X1933">
            <v>3</v>
          </cell>
          <cell r="Y1933">
            <v>4</v>
          </cell>
          <cell r="Z1933">
            <v>1</v>
          </cell>
          <cell r="AA1933">
            <v>1964</v>
          </cell>
          <cell r="AB1933" t="str">
            <v>terrestrial</v>
          </cell>
          <cell r="AD1933" t="str">
            <v>unknown</v>
          </cell>
          <cell r="AE1933" t="str">
            <v>yes</v>
          </cell>
          <cell r="AF1933" t="str">
            <v>unknown</v>
          </cell>
          <cell r="AG1933">
            <v>1964</v>
          </cell>
          <cell r="AH1933" t="str">
            <v>VA Kristiansand: Kongsgård</v>
          </cell>
          <cell r="AI1933">
            <v>10</v>
          </cell>
          <cell r="AL1933">
            <v>1</v>
          </cell>
          <cell r="AM1933" t="str">
            <v>importDirect</v>
          </cell>
          <cell r="AN1933">
            <v>3</v>
          </cell>
          <cell r="AO1933" t="str">
            <v>introductionEscaped</v>
          </cell>
          <cell r="AP1933" t="str">
            <v>Øs,OsA,Op,Ve,Te,Va,Ro,Ho</v>
          </cell>
          <cell r="AQ1933">
            <v>80</v>
          </cell>
          <cell r="AR1933">
            <v>5</v>
          </cell>
          <cell r="AS1933">
            <v>400</v>
          </cell>
          <cell r="AT1933">
            <v>57000</v>
          </cell>
          <cell r="AU1933">
            <v>1200</v>
          </cell>
          <cell r="AV1933">
            <v>60</v>
          </cell>
          <cell r="AW1933" t="str">
            <v>Ingen kjent effekt</v>
          </cell>
          <cell r="AX1933" t="str">
            <v>Ingen kjent effekt</v>
          </cell>
          <cell r="BC1933" t="str">
            <v>Ingen kjent effekt</v>
          </cell>
          <cell r="BD1933" t="str">
            <v>Ingen kjent effekt</v>
          </cell>
          <cell r="BE1933" t="str">
            <v>no</v>
          </cell>
          <cell r="BF1933" t="str">
            <v>no</v>
          </cell>
          <cell r="BG1933" t="str">
            <v>V</v>
          </cell>
          <cell r="BK1933" t="str">
            <v>unknown:NorthAndCentralAmerica</v>
          </cell>
          <cell r="BM1933" t="str">
            <v>temperate_boreal:Europe|temperate_nemoral:Europe|unknown:NorthAndCentralAmerica</v>
          </cell>
          <cell r="BO1933">
            <v>3</v>
          </cell>
          <cell r="BR1933" t="str">
            <v>RedListCategoryLevel</v>
          </cell>
          <cell r="BT1933">
            <v>3</v>
          </cell>
          <cell r="BW1933" t="str">
            <v>SpreadYearlyIncreaseObservations</v>
          </cell>
          <cell r="BX1933">
            <v>289</v>
          </cell>
          <cell r="BY1933">
            <v>1</v>
          </cell>
          <cell r="CB1933" t="str">
            <v>T4,V2,T35,T40,T30,T18</v>
          </cell>
          <cell r="CC1933">
            <v>3</v>
          </cell>
          <cell r="CG1933" t="str">
            <v>T30,T18</v>
          </cell>
          <cell r="CH1933">
            <v>2</v>
          </cell>
          <cell r="CL1933" t="str">
            <v>T30,T18,T18,T30</v>
          </cell>
          <cell r="CM1933">
            <v>1</v>
          </cell>
          <cell r="CQ1933">
            <v>1</v>
          </cell>
          <cell r="CT1933" t="str">
            <v>T30,T18</v>
          </cell>
          <cell r="CU1933">
            <v>1</v>
          </cell>
          <cell r="CX1933">
            <v>0</v>
          </cell>
          <cell r="CY1933">
            <v>1</v>
          </cell>
          <cell r="DB1933">
            <v>0</v>
          </cell>
          <cell r="DC1933" t="str">
            <v>Storspirea &lt;em&gt;Spiraea&lt;/em&gt; &amp;#215:&lt;em&gt;macrothyrsa &lt;/em&gt;er en prydbusk fremkommet ved hybridisering mellom den vestlig nordamerikanske douglasspirea &lt;em&gt;S. douglasii&lt;/em&gt; og den østlig nordamerikanske breispirea &lt;em&gt;S. latifolia. &lt;/em&gt;Foreldreartene er godt herdige i Sør-Norge, og storspirea burde derfor også være det. Hagehybriden er frøsteril, men har omfattende klonal vekst med rotskudd som danner svære kratt.</v>
          </cell>
          <cell r="DD1933" t="str">
            <v>&lt;p&gt;Siden første funn av forvillet eller gjenstående plante av storspirea i 1964 i VA Kristiansand er hybriden funnet 29 ganger på drøye 50 år, men de fleste funnene er gjort fra 2002 til i dag. Arten finnes nå i lavland/kystområder fra Oslo og Akershus til Hordaland. &lt;/p&gt;</v>
          </cell>
          <cell r="DE1933" t="str">
            <v>Storspirea produserer ikke frø, men formerer seg med rotskudd og kan danne kratt. Den er relativt ny i norsk prydbusksortiment, men er i økende bruk i hager. Spredningen skjer ved hageutkast med videre klonal vekst.</v>
          </cell>
          <cell r="DF1933" t="str">
            <v>Storspirea har et moderat invasjonspotensial på grunn av moderat median levetid og moderat ekspansjonshastighet.</v>
          </cell>
          <cell r="DG1933" t="str">
            <v>Arten vurderes å ha middels negativ økologisk effekt. Storspirea er funnet på veikant og fylling, i skog (bl.a. sumpskog) og kratt, men gjør forholdsvis lite av seg foreløpig. Den er funnet flere steder på åpen flommark og i flommarkskog, og det er her den har potensial til å fortrenge andre planter ved økt bruk (og økt utkast). Den kan fortrenge både trygge og sårbare/truete arter på flommark.</v>
          </cell>
          <cell r="DH1933" t="str">
            <v>&lt;p&gt;Storspirea vurderes til høg økologisk risiko på grunn av et moderat invasjonspotensial og en moderat økologisk effekt. Dette er en stor endring fra vurderingen i 2012, der den ble vurdert til potensielt høg risiko (og uten økologisk effekt). Årsaken er at halvparten av funnene i norsk natur er gjort siden forrige vurdering, og vi har observert de ekspanderende bestander på flommark. Vi vurderer også den store utbredelsen arten har fått i Danmark og Sør-Sverige (Hartvig 2015, GBIF). Reduksjon på invasjonspotensial-aksen skyldes muligens endrede beregningsmåter eller kanskje også at invasjonspotensialet ble overvurdert ut fra de data som forelå ved forrige vurderingsrunde.&lt;/p&gt;</v>
          </cell>
          <cell r="DI1933">
            <v>1</v>
          </cell>
        </row>
        <row r="1934">
          <cell r="B1934" t="str">
            <v>Spiraea salicifolia</v>
          </cell>
          <cell r="C1934" t="str">
            <v>L.</v>
          </cell>
          <cell r="D1934" t="str">
            <v>hekkspirea</v>
          </cell>
          <cell r="E1934">
            <v>63476</v>
          </cell>
          <cell r="F1934">
            <v>103516</v>
          </cell>
          <cell r="G1934" t="str">
            <v>ExpertGroups/Karplanter/N</v>
          </cell>
          <cell r="H1934" t="str">
            <v>Karplanter</v>
          </cell>
          <cell r="I1934" t="str">
            <v>Karplanter</v>
          </cell>
          <cell r="J1934" t="str">
            <v>AlienSpecie</v>
          </cell>
          <cell r="N1934">
            <v>4</v>
          </cell>
          <cell r="O1934" t="str">
            <v>V</v>
          </cell>
          <cell r="Q1934">
            <v>2</v>
          </cell>
          <cell r="T1934" t="str">
            <v>HI</v>
          </cell>
          <cell r="U1934">
            <v>4</v>
          </cell>
          <cell r="V1934" t="str">
            <v>4A,2DE</v>
          </cell>
          <cell r="W1934" t="str">
            <v>LO</v>
          </cell>
          <cell r="X1934">
            <v>2</v>
          </cell>
          <cell r="Y1934">
            <v>3</v>
          </cell>
          <cell r="Z1934">
            <v>1</v>
          </cell>
          <cell r="AA1934">
            <v>1850</v>
          </cell>
          <cell r="AB1934" t="str">
            <v>terrestrial</v>
          </cell>
          <cell r="AD1934" t="str">
            <v>unknown</v>
          </cell>
          <cell r="AE1934" t="str">
            <v>yes</v>
          </cell>
          <cell r="AF1934" t="str">
            <v>unknown</v>
          </cell>
          <cell r="AG1934">
            <v>1861</v>
          </cell>
          <cell r="AH1934" t="str">
            <v>Oslo: Bogstad</v>
          </cell>
          <cell r="AI1934">
            <v>10</v>
          </cell>
          <cell r="AJ1934" t="str">
            <v>V</v>
          </cell>
          <cell r="AL1934">
            <v>2</v>
          </cell>
          <cell r="AM1934" t="str">
            <v>importDirect</v>
          </cell>
          <cell r="AN1934">
            <v>4</v>
          </cell>
          <cell r="AO1934" t="str">
            <v>introductionEscaped,introductionTransportpollution</v>
          </cell>
          <cell r="AP1934" t="str">
            <v>Øs,OsA,He,Op,Bu,Ve,Te,Aa,Va,Ro,Ho,Sf,Mr,St,Nt,No</v>
          </cell>
          <cell r="AQ1934">
            <v>600</v>
          </cell>
          <cell r="AR1934">
            <v>5</v>
          </cell>
          <cell r="AS1934">
            <v>3000</v>
          </cell>
          <cell r="AT1934">
            <v>250000</v>
          </cell>
          <cell r="AU1934">
            <v>6000</v>
          </cell>
          <cell r="AV1934">
            <v>60</v>
          </cell>
          <cell r="AW1934" t="str">
            <v>Ingen kjent effekt</v>
          </cell>
          <cell r="AX1934" t="str">
            <v>Ingen kjent effekt</v>
          </cell>
          <cell r="BC1934" t="str">
            <v>Ingen kjent effekt</v>
          </cell>
          <cell r="BD1934" t="str">
            <v>Ingen kjent effekt</v>
          </cell>
          <cell r="BE1934" t="str">
            <v>no</v>
          </cell>
          <cell r="BF1934" t="str">
            <v>no</v>
          </cell>
          <cell r="BK1934" t="str">
            <v>temperate_boreal:Asia|temperate_nemoral:Europe,Asia</v>
          </cell>
          <cell r="BM1934" t="str">
            <v>temperate_boreal:Europe,Asia|temperate_nemoral:Europe,Asia,NorthAndCentralAmerica</v>
          </cell>
          <cell r="BO1934">
            <v>4</v>
          </cell>
          <cell r="BR1934" t="str">
            <v>RedListCategoryLevel</v>
          </cell>
          <cell r="BT1934">
            <v>3</v>
          </cell>
          <cell r="BV1934" t="str">
            <v>X</v>
          </cell>
          <cell r="BW1934" t="str">
            <v>SpreadYearlyIncreaseObservations</v>
          </cell>
          <cell r="BX1934">
            <v>176</v>
          </cell>
          <cell r="BY1934">
            <v>1</v>
          </cell>
          <cell r="CB1934" t="str">
            <v>T4,T4,T35,T40,T32,T37-C-3,V2,T18,T30</v>
          </cell>
          <cell r="CC1934">
            <v>2</v>
          </cell>
          <cell r="CG1934" t="str">
            <v>T18,T30</v>
          </cell>
          <cell r="CH1934">
            <v>2</v>
          </cell>
          <cell r="CL1934" t="str">
            <v>T18,T30,T18,T30</v>
          </cell>
          <cell r="CM1934">
            <v>1</v>
          </cell>
          <cell r="CQ1934">
            <v>1</v>
          </cell>
          <cell r="CU1934">
            <v>1</v>
          </cell>
          <cell r="CX1934">
            <v>0</v>
          </cell>
          <cell r="CY1934">
            <v>1</v>
          </cell>
          <cell r="DB1934">
            <v>0</v>
          </cell>
          <cell r="DC1934" t="str">
            <v>Hekkspirea &lt;em&gt;Spiraea salicifolia&lt;/em&gt; er en 1,5-2 m høy busk fra Øst-Europa og Nord-Asia. Den har frøformering og sterk klonal vekst med rotskudd.</v>
          </cell>
          <cell r="DD1934" t="str">
            <v>&lt;p&gt;Hekkspirea ble først funnet i 1850 i AA Arendal, deretter som forvillet i parken ved Bogstad i Oslo i 1862. Arten har hatt en jamn økning siden og med funn over store deler av landet. I dag finnes den fra Østfold til nordre Nordland og også nokså vanlig på innlandet på Østlandet. Som en av de mest hardføre spirea-artene kan en forvente ytterligere spredning og etablering av hekkspirea.&lt;/p&gt;</v>
          </cell>
          <cell r="DE1934" t="str">
            <v>Hekkspirea&lt;em&gt; &lt;/em&gt;har vært dyrket i norske hager siden 1700-tallet. Den er handelsvare med herdighet 8. Den formerer seg (i noen grad) med frø og har klonal vekst med rotskudd, slik at den kan danne store kratt. Hoveddelen av norsk forekomst skyldes nok utkast fra hager.</v>
          </cell>
          <cell r="DF1934" t="str">
            <v>Hekkspirea har høgt invasjonspotensial, med usikkerhet ned til moderat. Dette er en kombinasjon av lang median levetid, men moderat (med usikkerhet til begrenset) ekspansjonshastighet. Arten har vært en populær hagebusk, kanskje særlig på bygdene, men er mye erstattet av tre mer "moderne" hagehybrider (&lt;i&gt;S. &lt;/i&gt;x &lt;i&gt;rosalba&lt;/i&gt;, &lt;i&gt;S. &lt;/i&gt;x &lt;i&gt;rubella&lt;/i&gt; og &lt;i&gt;S. &lt;/i&gt;x &lt;i&gt;billardii&lt;/i&gt;), noe som nedsetter dagens spredningrate.</v>
          </cell>
          <cell r="DG1934" t="str">
            <v>Arten har en liten økologisk effekt, ved fortrengning av andre planter, spesielt på flommark og i flommarkskog. Den danner tette bestander som utelukker nesten alle andre planter. Den er ofte gjenstående eller litt forvillet rundt gårder, hus og gravplasser, evt. som utkast på avfallsplasser eller forvillet i vei- og jernbaneskråninger o.l. Et par angivelser er fra gammel eng eller åkerkant, en god del fra kantvegetasjon fra elver og vann, &amp;#233:n eneste fra furuskog. Den er angitt fra rike lavlandssumper som er voksested for truete og sårbare arter.</v>
          </cell>
          <cell r="DH1934" t="str">
            <v>&lt;p&gt;Hekkspirea vurderes å medføre høg økologisk risiko (med usikkerhet til låg risiko) på grunn kombinasjonen mellom et stort invasjonspotensial (med usikkerhet til moderat) og en liten økologisk effekt. Ved forrige vurderingsrunde i 2012 ble den vurdert til låg risiko: den negative økologiske effekten ble ikke vurdert til å være utslagsgivende da.&lt;/p&gt;</v>
          </cell>
          <cell r="DI1934">
            <v>0</v>
          </cell>
        </row>
        <row r="1935">
          <cell r="B1935" t="str">
            <v>Symphoricarpos albus</v>
          </cell>
          <cell r="C1935" t="str">
            <v>(L.) S.F.Blake</v>
          </cell>
          <cell r="D1935" t="str">
            <v>snøbær</v>
          </cell>
          <cell r="E1935">
            <v>160582</v>
          </cell>
          <cell r="F1935">
            <v>101721</v>
          </cell>
          <cell r="G1935" t="str">
            <v>ExpertGroups/Karplanter/N</v>
          </cell>
          <cell r="H1935" t="str">
            <v>Karplanter</v>
          </cell>
          <cell r="I1935" t="str">
            <v>Karplanter</v>
          </cell>
          <cell r="J1935" t="str">
            <v>AlienSpecie</v>
          </cell>
          <cell r="N1935">
            <v>4</v>
          </cell>
          <cell r="Q1935">
            <v>2</v>
          </cell>
          <cell r="T1935" t="str">
            <v>HI</v>
          </cell>
          <cell r="U1935">
            <v>4</v>
          </cell>
          <cell r="V1935" t="str">
            <v>4A,2E</v>
          </cell>
          <cell r="X1935">
            <v>3</v>
          </cell>
          <cell r="Y1935">
            <v>4</v>
          </cell>
          <cell r="Z1935">
            <v>1</v>
          </cell>
          <cell r="AA1935">
            <v>1889</v>
          </cell>
          <cell r="AB1935" t="str">
            <v>terrestrial</v>
          </cell>
          <cell r="AD1935" t="str">
            <v>unknown</v>
          </cell>
          <cell r="AE1935" t="str">
            <v>yes</v>
          </cell>
          <cell r="AF1935" t="str">
            <v>unknown</v>
          </cell>
          <cell r="AG1935">
            <v>1969</v>
          </cell>
          <cell r="AH1935" t="str">
            <v>Øf Hvaler: Kirkøy, Hvaler prestegård</v>
          </cell>
          <cell r="AI1935">
            <v>15</v>
          </cell>
          <cell r="AJ1935" t="str">
            <v>V</v>
          </cell>
          <cell r="AL1935">
            <v>1</v>
          </cell>
          <cell r="AM1935" t="str">
            <v>importDirect</v>
          </cell>
          <cell r="AN1935">
            <v>4</v>
          </cell>
          <cell r="AO1935" t="str">
            <v>introductionEscaped,spreadNaturalDispersal</v>
          </cell>
          <cell r="AP1935" t="str">
            <v>Øs,OsA,He,Op,Bu,Ve,Te,Aa,Va,Ro,Ho,Sf,Mr,St,Nt,No,Tr</v>
          </cell>
          <cell r="AQ1935">
            <v>1200</v>
          </cell>
          <cell r="AR1935">
            <v>5</v>
          </cell>
          <cell r="AS1935">
            <v>6000</v>
          </cell>
          <cell r="AT1935">
            <v>296114</v>
          </cell>
          <cell r="AU1935">
            <v>12000</v>
          </cell>
          <cell r="AV1935">
            <v>60</v>
          </cell>
          <cell r="AW1935" t="str">
            <v>Ingen kjent effekt</v>
          </cell>
          <cell r="AX1935" t="str">
            <v>Ingen kjent effekt</v>
          </cell>
          <cell r="BC1935" t="str">
            <v>Ingen kjent effekt</v>
          </cell>
          <cell r="BD1935" t="str">
            <v>Ingen kjent effekt</v>
          </cell>
          <cell r="BE1935" t="str">
            <v>no</v>
          </cell>
          <cell r="BF1935" t="str">
            <v>no</v>
          </cell>
          <cell r="BK1935" t="str">
            <v>temperate_boreal:NorthAndCentralAmerica|temperate_nemoral:NorthAndCentralAmerica</v>
          </cell>
          <cell r="BM1935" t="str">
            <v>temperate_boreal:Europe,NorthAndCentralAmerica|temperate_nemoral:Europe,Oceania,NorthAndCentralAmerica</v>
          </cell>
          <cell r="BO1935">
            <v>4</v>
          </cell>
          <cell r="BR1935" t="str">
            <v>RedListCategoryLevel</v>
          </cell>
          <cell r="BT1935">
            <v>3</v>
          </cell>
          <cell r="BW1935" t="str">
            <v>SpreadYearlyIncreaseObservations</v>
          </cell>
          <cell r="BX1935">
            <v>329</v>
          </cell>
          <cell r="BY1935">
            <v>1</v>
          </cell>
          <cell r="CB1935" t="str">
            <v>T4,T35,T40</v>
          </cell>
          <cell r="CC1935">
            <v>1</v>
          </cell>
          <cell r="CH1935">
            <v>2</v>
          </cell>
          <cell r="CL1935" t="str">
            <v>T4</v>
          </cell>
          <cell r="CM1935">
            <v>1</v>
          </cell>
          <cell r="CQ1935">
            <v>1</v>
          </cell>
          <cell r="CU1935">
            <v>1</v>
          </cell>
          <cell r="CX1935">
            <v>0</v>
          </cell>
          <cell r="CY1935">
            <v>1</v>
          </cell>
          <cell r="DB1935">
            <v>0</v>
          </cell>
          <cell r="DC1935" t="str">
            <v>Snøbær &lt;em&gt;Symphoricarpos albus&lt;/em&gt; er en opptil 3 m høy, rikt grenet busk. Den formerer seg med frø og sprer seg også med rotskudd. Fruktene er kvite bær som ser fristende ut, men som ikke er svært ettertraktet av fugl (og som smaker lite). Busken kommer fra vestlige Nord-Amerika, der den er vidt utbredt i boreal og nordre deler av nemoral sone.</v>
          </cell>
          <cell r="DD1935" t="str">
            <v>&lt;p&gt;Arten ble funnet forvillet i Norge i 1889 i Te Porsgrunn. Det ble gjort 7-15 funn per 20-årsperiode inntil 1980. Fra da av har antall nyfunn økt betydelig. Økningen kan skyldes fokusering på arter som forvilles fra hager og anlegg, men den innebærer nok også økt takt i spredning og etablering av snøbær, spesielt i lavlandet på Østlandet og Sørlandet, i mindre grad vestpå og i Midt-Norge. Foreløpig er snøbær funnet forvillet få ganger i Nordland og Troms, og skyldes der trolig utkast fra hager, mens den i sørøst og sør i tillegg er frøspredt. Arten er handelsvare og markedsføres med herdighet 7, dvs. at den kan dyrkes i store deler av landet.&lt;/p&gt;</v>
          </cell>
          <cell r="DE1935" t="str">
            <v>Snøbær ble tatt inn til Europa tidlig på 1800-tallet og ble raskt tatt i bruk som prydplante, særlig i landskapshager og parker. Arten spres gjennom hageutkast og er i tillegg frøforvillet sør og sørøst i landet. Fuglene er ikke overmåte begeistret for disse bærene og bidrar trolig bare i begrenset grad til spredningen. Bærene henger ofte på til vinteren kommer.</v>
          </cell>
          <cell r="DF1935" t="str">
            <v>Arten har et stort invasjonspotensial: den skårer maksimum på median levetid og moderat på ekspansjonshastighet.</v>
          </cell>
          <cell r="DG1935" t="str">
            <v>Snøbær vurderes å ha en liten økologisk effekt. Den er ofte registrert i sterkt kulturpåvirket eller kulturbetinget mark: veikanter, skogsveier, gjenstående ved gårder, plasser, hus og hager, i tørr engbakke og langs dyrkamark, på avfallsplasser og annen skrotemark. Imidlertid er det også gjort mange funn på mer naturnære steder: skog og kratt (uspesifisert), edelløvskog, askeskog, furuskog samt i sumpskog, strandkratt og sanddyne. Arten har potensial til å etablere seg i et vidt spekter av naturtyper. Det er angitt at den fortrenger hjemlige arter til en viss grad i Storbritannia (se Day 2011). Busken kan danne større, tette kratt og vil derfor ha negativ effekt på mange delpopulasjoner av hjemlige arter og på naturtyper, men vi kan foreløpig ikke peke på noen konkret naturtype eller art hvor dette kommer til å skje. Bærene er heller ikke så populære hos fugl at det er noen fare for at den påvirker spredning av hjemlige bærbusker.</v>
          </cell>
          <cell r="DH1935" t="str">
            <v>&lt;p&gt;Snøbær vurderes til høg økologisk risiko på grunn av kombinasjonen av et stort invasjonspotensial og en liten økologisk effekt.&lt;/p&gt;</v>
          </cell>
          <cell r="DI1935">
            <v>1</v>
          </cell>
        </row>
        <row r="1936">
          <cell r="B1936" t="str">
            <v>Symphytum asperum</v>
          </cell>
          <cell r="C1936" t="str">
            <v>Lepech.</v>
          </cell>
          <cell r="D1936" t="str">
            <v>fôrvalurt</v>
          </cell>
          <cell r="E1936">
            <v>138207</v>
          </cell>
          <cell r="F1936">
            <v>101057</v>
          </cell>
          <cell r="G1936" t="str">
            <v>ExpertGroups/Karplanter/N</v>
          </cell>
          <cell r="H1936" t="str">
            <v>Karplanter</v>
          </cell>
          <cell r="I1936" t="str">
            <v>Karplanter</v>
          </cell>
          <cell r="J1936" t="str">
            <v>AlienSpecie</v>
          </cell>
          <cell r="N1936">
            <v>4</v>
          </cell>
          <cell r="Q1936">
            <v>2</v>
          </cell>
          <cell r="T1936" t="str">
            <v>HI</v>
          </cell>
          <cell r="U1936">
            <v>4</v>
          </cell>
          <cell r="V1936" t="str">
            <v>4A,2E</v>
          </cell>
          <cell r="X1936">
            <v>3</v>
          </cell>
          <cell r="Y1936">
            <v>4</v>
          </cell>
          <cell r="Z1936">
            <v>1</v>
          </cell>
          <cell r="AA1936">
            <v>1834</v>
          </cell>
          <cell r="AB1936" t="str">
            <v>terrestrial</v>
          </cell>
          <cell r="AD1936" t="str">
            <v>unknown</v>
          </cell>
          <cell r="AE1936" t="str">
            <v>yes</v>
          </cell>
          <cell r="AF1936" t="str">
            <v>unknown</v>
          </cell>
          <cell r="AG1936">
            <v>1834</v>
          </cell>
          <cell r="AH1936" t="str">
            <v>Oslo: "Ved Christiania, ikke Almindelig paa Enge"</v>
          </cell>
          <cell r="AI1936">
            <v>5</v>
          </cell>
          <cell r="AJ1936" t="str">
            <v>V</v>
          </cell>
          <cell r="AL1936">
            <v>2</v>
          </cell>
          <cell r="AM1936" t="str">
            <v>importDirect</v>
          </cell>
          <cell r="AN1936">
            <v>6</v>
          </cell>
          <cell r="AO1936" t="str">
            <v>introductionEscaped,spreadNaturalDispersal,spreadTransportpollution</v>
          </cell>
          <cell r="AP1936" t="str">
            <v>Øs,OsA,He,Op,Bu,Ve,Te,Aa,Va,Ro,Ho,Sf,St,Nt,No,Tr,Fi</v>
          </cell>
          <cell r="AQ1936">
            <v>600</v>
          </cell>
          <cell r="AR1936">
            <v>5</v>
          </cell>
          <cell r="AS1936">
            <v>3000</v>
          </cell>
          <cell r="AT1936">
            <v>300000</v>
          </cell>
          <cell r="AU1936">
            <v>6000</v>
          </cell>
          <cell r="AV1936">
            <v>90</v>
          </cell>
          <cell r="AW1936" t="str">
            <v>Ingen kjent effekt</v>
          </cell>
          <cell r="AX1936" t="str">
            <v>Ingen kjent effekt</v>
          </cell>
          <cell r="BC1936" t="str">
            <v>Ingen kjent effekt</v>
          </cell>
          <cell r="BD1936" t="str">
            <v>Ingen kjent effekt</v>
          </cell>
          <cell r="BE1936" t="str">
            <v>no</v>
          </cell>
          <cell r="BF1936" t="str">
            <v>no</v>
          </cell>
          <cell r="BK1936" t="str">
            <v>temperate_nemoral:Asia</v>
          </cell>
          <cell r="BM1936" t="str">
            <v>temperate_boreal:Europe|temperate_nemoral:Europe,Asia,Oceania,NorthAndCentralAmerica</v>
          </cell>
          <cell r="BO1936">
            <v>4</v>
          </cell>
          <cell r="BR1936" t="str">
            <v>RedListCategoryLevel</v>
          </cell>
          <cell r="BT1936">
            <v>3</v>
          </cell>
          <cell r="BU1936" t="str">
            <v>X</v>
          </cell>
          <cell r="BW1936" t="str">
            <v>SpreadYearlyIncreaseObservations</v>
          </cell>
          <cell r="BX1936">
            <v>482</v>
          </cell>
          <cell r="BY1936">
            <v>1</v>
          </cell>
          <cell r="CB1936" t="str">
            <v>T45,T35,T37,T43,T40,T41,T32</v>
          </cell>
          <cell r="CC1936">
            <v>1</v>
          </cell>
          <cell r="CH1936">
            <v>2</v>
          </cell>
          <cell r="CL1936" t="str">
            <v>T32</v>
          </cell>
          <cell r="CM1936">
            <v>1</v>
          </cell>
          <cell r="CQ1936">
            <v>1</v>
          </cell>
          <cell r="CU1936">
            <v>1</v>
          </cell>
          <cell r="CX1936">
            <v>0</v>
          </cell>
          <cell r="CY1936">
            <v>1</v>
          </cell>
          <cell r="DB1936">
            <v>0</v>
          </cell>
          <cell r="DC1936" t="str">
            <v>F&amp;#244:rvalurt &lt;em&gt;Symphytum asperum &lt;/em&gt;er en opptil 2 m høy, flerårig urt (staude) som formerer seg seksuelt med frø. Delfruktene kan spres med pattedyr over midlere distanser. Arten kommer fra Kaukasus og Iran.</v>
          </cell>
          <cell r="DD1936" t="str">
            <v>&lt;p&gt;F&amp;#244:rvalurt ble innført på 1800-tallet som produksjonsplante (husdyrf&amp;#244:r), med de første funn i Oslo i 1834 og 1865. Frem til 1980 var den forholdsvis uvanlig, med mindre enn ett nyfunn pr. år. Siden da har antall forekomster økt betydelig, dels som gjenstående eller forvillet fra dyrking, men i stor grad fordi den er mye dyrket som prydplante i hager og ofte kastes ut når den blir for omfangsrik. Den er registrert i alle fylker (nord til Fi Vardø 2006, ikke samlet, R. Elven obs.).&lt;/p&gt;&lt;p&gt;En gjennomgang av &lt;i&gt;Symphytum &lt;/i&gt;i Oslo-herbariet ga en stor andel ombestemmelser. Vi har derfor valgt å utelate funn av denne arten som ikke er gjennomgått. Vurderingen bygger dermed bare på herbariemateriale i Oslo, i Kristiansand (gjennomgått av Per Arvid Åsen) og på Artsobservasjoner med fotos som kan identifiseres til art.&lt;br/&gt;&lt;/p&gt;</v>
          </cell>
          <cell r="DE1936" t="str">
            <v>Arten har spredt seg fra dyrkning, både som f&amp;#244:rplante og som prydplante både gjennom frø, som gjenstående og også som hageutkast. Den er nå såpass godt etablert at den nok også sprer seg på egenhånd i norsk natur.</v>
          </cell>
          <cell r="DF1936" t="str">
            <v>Invasjonspotensialet til arten er stort på grunn av maksimum skår på median levetid og trinn 3 (med usikkerhet oppover) på ekspansjonshastighet.</v>
          </cell>
          <cell r="DG1936" t="str">
            <v>Arten har en liten negativ økologisk effekt. Det har blitt såpass mye av den og den tar såpass mye plass at den trolig fortrenger ett eller annet. F&amp;#244:rvalurt vokser oftest på sterkt kulturpåvirket eller kulturbetinget mark: som gjenstående eller forvillet i gamle enger og gressmark (hvor den fortrenger en del stedegne arter) og kantsoner ved gårder eller bebyggelse, i åkerkanter, veikanter og ulike typer skrotemark, som på fyllinger og avfallsplasser (kastet ut fra hager).</v>
          </cell>
          <cell r="DH1936" t="str">
            <v>&lt;p&gt;F&amp;#244:rvalurt vurderes å medføre høy økologisk risiko på grunn av et stort invasjonspotensial og en liten økologisk effekt. Den danner ofte nokså store bestander som åpenbart må ha en eller annen fortrengningseffekt. Ved forrige vurderingsrunde ble ikke den økologiske effekten vurdert som like alvorlig. Det har blitt mer av arten siden den gang: fortrengningseffekten er dermed større enn tidligere.&lt;/p&gt;</v>
          </cell>
          <cell r="DI1936">
            <v>0</v>
          </cell>
        </row>
        <row r="1937">
          <cell r="B1937" t="str">
            <v>Cotoneaster ascendens</v>
          </cell>
          <cell r="C1937" t="str">
            <v>Flinck &amp; B.Hylmö</v>
          </cell>
          <cell r="D1937" t="str">
            <v>kinamispel</v>
          </cell>
          <cell r="E1937">
            <v>63229</v>
          </cell>
          <cell r="F1937">
            <v>103269</v>
          </cell>
          <cell r="G1937" t="str">
            <v>ExpertGroups/Karplanter/N</v>
          </cell>
          <cell r="H1937" t="str">
            <v>Karplanter</v>
          </cell>
          <cell r="I1937" t="str">
            <v>Karplanter</v>
          </cell>
          <cell r="J1937" t="str">
            <v>AlienSpecie</v>
          </cell>
          <cell r="N1937">
            <v>3</v>
          </cell>
          <cell r="O1937" t="str">
            <v>V</v>
          </cell>
          <cell r="Q1937">
            <v>2</v>
          </cell>
          <cell r="T1937" t="str">
            <v>LO</v>
          </cell>
          <cell r="U1937">
            <v>2</v>
          </cell>
          <cell r="V1937" t="str">
            <v>3A,2F</v>
          </cell>
          <cell r="X1937">
            <v>3</v>
          </cell>
          <cell r="Y1937">
            <v>4</v>
          </cell>
          <cell r="Z1937">
            <v>1</v>
          </cell>
          <cell r="AA1937">
            <v>1967</v>
          </cell>
          <cell r="AB1937" t="str">
            <v>terrestrial</v>
          </cell>
          <cell r="AD1937" t="str">
            <v>unknown</v>
          </cell>
          <cell r="AE1937" t="str">
            <v>yes</v>
          </cell>
          <cell r="AF1937" t="str">
            <v>unknown</v>
          </cell>
          <cell r="AG1937">
            <v>1967</v>
          </cell>
          <cell r="AH1937" t="str">
            <v>Ak Oppegård: Ingierstrand</v>
          </cell>
          <cell r="AI1937">
            <v>10</v>
          </cell>
          <cell r="AK1937" t="str">
            <v>V</v>
          </cell>
          <cell r="AL1937">
            <v>1</v>
          </cell>
          <cell r="AM1937" t="str">
            <v>importDirect</v>
          </cell>
          <cell r="AN1937">
            <v>1</v>
          </cell>
          <cell r="AO1937" t="str">
            <v>introductionEscaped</v>
          </cell>
          <cell r="AP1937" t="str">
            <v>OsA,Va,Ro</v>
          </cell>
          <cell r="AQ1937">
            <v>24</v>
          </cell>
          <cell r="AR1937">
            <v>5</v>
          </cell>
          <cell r="AS1937">
            <v>120</v>
          </cell>
          <cell r="AT1937">
            <v>21500</v>
          </cell>
          <cell r="AU1937">
            <v>240</v>
          </cell>
          <cell r="AV1937">
            <v>0</v>
          </cell>
          <cell r="AW1937" t="str">
            <v>Ingen kjent effekt</v>
          </cell>
          <cell r="AX1937" t="str">
            <v>Ingen kjent effekt</v>
          </cell>
          <cell r="BC1937" t="str">
            <v>Ingen kjent effekt</v>
          </cell>
          <cell r="BD1937" t="str">
            <v>Ingen kjent effekt</v>
          </cell>
          <cell r="BE1937" t="str">
            <v>no</v>
          </cell>
          <cell r="BF1937" t="str">
            <v>no</v>
          </cell>
          <cell r="BG1937" t="str">
            <v>V</v>
          </cell>
          <cell r="BK1937" t="str">
            <v>temperate_nemoral:Asia</v>
          </cell>
          <cell r="BM1937" t="str">
            <v>temperate_nemoral:Europe,Asia</v>
          </cell>
          <cell r="BO1937">
            <v>3</v>
          </cell>
          <cell r="BQ1937" t="str">
            <v>X</v>
          </cell>
          <cell r="BR1937" t="str">
            <v>RedListCategoryLevel</v>
          </cell>
          <cell r="BT1937">
            <v>2</v>
          </cell>
          <cell r="BW1937" t="str">
            <v>SpreadYearlyIncreaseCalculatedExpansionSpeed</v>
          </cell>
          <cell r="BX1937">
            <v>103.84</v>
          </cell>
          <cell r="BY1937">
            <v>1</v>
          </cell>
          <cell r="CB1937" t="str">
            <v>T1,T2,T4</v>
          </cell>
          <cell r="CC1937">
            <v>1</v>
          </cell>
          <cell r="CH1937">
            <v>1</v>
          </cell>
          <cell r="CM1937">
            <v>2</v>
          </cell>
          <cell r="CP1937" t="str">
            <v>Åpen grunnlendt kalkmark i boreonemoral sone</v>
          </cell>
          <cell r="CQ1937">
            <v>1</v>
          </cell>
          <cell r="CU1937">
            <v>1</v>
          </cell>
          <cell r="CX1937">
            <v>0</v>
          </cell>
          <cell r="CY1937">
            <v>1</v>
          </cell>
          <cell r="DB1937">
            <v>0</v>
          </cell>
          <cell r="DC1937" t="str">
            <v>Kinamispel &lt;i&gt;Cotoneaster ascendens &lt;/i&gt;kommer fra sentrale KIna. Den er en relativt langlevd, 1-2 m høg busk, med stor produksjon av saftige røde bærepler som spises av fugl. Frøene spres med fugl. Arten er kommet inn som hagebusk, trolig etter 1950.&lt;br/&gt;Noen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Kinamispel hører til den siste gruppen.&lt;br/&gt;</v>
          </cell>
          <cell r="DD1937" t="str">
            <v>&lt;p&gt;Kinamispel er allerede effektivt naturalisert og synes å spre seg fra overalt hvor den kommer ut av hager. De best etablerte forekomstene synes å være på de baserike bergene innerst i Oslofjorden med små bestander allerede i Ak Oppegård: Ingierstrand fra 1967 og i Oslo: Rambergøya fra 1991, Malmøya fra 2005 og Ekebergskråningen fra 2007. De andre funnene er gjort i VA Kristiansand: Nedre Jegersbergvann, oppgitt i 1995 som naturalisert, og Ro Rennesøy: Vikevåg, oppgitt i 2003 som forvilla. Arten kan være mye oversett, og det kan ligge en del ikke identifisert materiale i herbariene allerede. Vi forventer at denne arten vil ekspandere.&lt;/p&gt;</v>
          </cell>
          <cell r="DE1937" t="str">
            <v>Arten er innført som hagebusk og sprer seg ut fra hager med fugl som spiser bæreplene.</v>
          </cell>
          <cell r="DF1937" t="str">
            <v>Invasjonspotensialet er moderat, med usikkerhet ned til begrenset, som en kombinasjon av moderat (til begrenset) median levetid og begrenset ekspansjonshastighet. Arten har foreløpig ikke fått noen stor bestand i Norge, og ekspansjonshastigheten er mindre enn for mange av dens slektninger.</v>
          </cell>
          <cell r="DG1937" t="str">
            <v>Arten vurderes å ha en liten negativ økologisk effekt. Den har fire av sine seks kjente forekomster på baserikt grunnlende i Oslo-området, og vi forutser av denne arten i framtida kan ekspandere og påvirke artssammensetningen i denne sårbare naturtypen.</v>
          </cell>
          <cell r="DH1937" t="str">
            <v>&lt;p&gt;Kinamispel vurderes til låg økologisk risiko. Den har begynt ekspansjon, særlig på baserikt grunnlende og i kalkfuruskog rundt indre Oslofjord, men har foreløpig ikke nådd en mengde som gjør at den har noen påvirkning av betydning på andre arter eller naturtyper. Vi forventer en viss effekt i løpet av de kommende 50 år. Arten ble ved forrige vurderingsrunde angitt å ha potenselt høg risiko med maksimum skår på invasjonspotensial og ingen utslag på økologisk effekt. Både median levetid og ekspansjonshastighet er denne gangen beregnet på annet vis og gir lågere anslag på invasjonspotensial. Den mulige økologiske effekten på grunnlendt kalkmark ble ikke tatt inn i vurderingen forrige gang.&lt;br/&gt;&lt;/p&gt;</v>
          </cell>
          <cell r="DI1937">
            <v>1</v>
          </cell>
        </row>
        <row r="1938">
          <cell r="B1938" t="str">
            <v>Cotoneaster salicifolius</v>
          </cell>
          <cell r="C1938" t="str">
            <v>Franch.</v>
          </cell>
          <cell r="D1938" t="str">
            <v>pilemispel</v>
          </cell>
          <cell r="E1938">
            <v>132035</v>
          </cell>
          <cell r="F1938">
            <v>103284</v>
          </cell>
          <cell r="G1938" t="str">
            <v>ExpertGroups/Karplanter/N</v>
          </cell>
          <cell r="H1938" t="str">
            <v>Karplanter</v>
          </cell>
          <cell r="I1938" t="str">
            <v>Karplanter</v>
          </cell>
          <cell r="J1938" t="str">
            <v>AlienSpecie</v>
          </cell>
          <cell r="N1938">
            <v>1</v>
          </cell>
          <cell r="Q1938">
            <v>4</v>
          </cell>
          <cell r="T1938" t="str">
            <v>PH</v>
          </cell>
          <cell r="U1938">
            <v>3</v>
          </cell>
          <cell r="V1938" t="str">
            <v>1,4I</v>
          </cell>
          <cell r="X1938">
            <v>5</v>
          </cell>
          <cell r="Y1938">
            <v>3</v>
          </cell>
          <cell r="Z1938">
            <v>4</v>
          </cell>
          <cell r="AA1938">
            <v>1970</v>
          </cell>
          <cell r="AB1938" t="str">
            <v>terrestrial</v>
          </cell>
          <cell r="AD1938" t="str">
            <v>unknown</v>
          </cell>
          <cell r="AE1938" t="str">
            <v>yes</v>
          </cell>
          <cell r="AF1938" t="str">
            <v>unknown</v>
          </cell>
          <cell r="AG1938">
            <v>1970</v>
          </cell>
          <cell r="AH1938" t="str">
            <v>Ro Rennesøy: Vikebukt</v>
          </cell>
          <cell r="AI1938">
            <v>15</v>
          </cell>
          <cell r="AJ1938" t="str">
            <v>V</v>
          </cell>
          <cell r="AL1938">
            <v>1</v>
          </cell>
          <cell r="AM1938" t="str">
            <v>importDirect</v>
          </cell>
          <cell r="AN1938">
            <v>2</v>
          </cell>
          <cell r="AO1938" t="str">
            <v>introductionEscaped</v>
          </cell>
          <cell r="AP1938" t="str">
            <v>Va,Ro,Ho</v>
          </cell>
          <cell r="AQ1938">
            <v>12</v>
          </cell>
          <cell r="AR1938">
            <v>5</v>
          </cell>
          <cell r="AS1938">
            <v>60</v>
          </cell>
          <cell r="AT1938">
            <v>8000</v>
          </cell>
          <cell r="AU1938">
            <v>20</v>
          </cell>
          <cell r="AV1938">
            <v>40</v>
          </cell>
          <cell r="AW1938" t="str">
            <v>Ingen kjent effekt</v>
          </cell>
          <cell r="AX1938" t="str">
            <v>Vert for skadelig parasitt (pærebrann) på frukttrær.</v>
          </cell>
          <cell r="BC1938" t="str">
            <v>Ingen kjent effekt</v>
          </cell>
          <cell r="BD1938" t="str">
            <v>Ingen kjent effekt</v>
          </cell>
          <cell r="BE1938" t="str">
            <v>no</v>
          </cell>
          <cell r="BF1938" t="str">
            <v>no</v>
          </cell>
          <cell r="BG1938" t="str">
            <v>V</v>
          </cell>
          <cell r="BH1938" t="str">
            <v>V</v>
          </cell>
          <cell r="BK1938" t="str">
            <v>temperate_nemoral:Asia|subtropic_highlands:Asia</v>
          </cell>
          <cell r="BM1938" t="str">
            <v>temperate_nemoral:Europe,Asia,Oceania,NorthAndCentralAmerica|subtropic_mediterranean:Europe,Oceania|subtropic_highlands:Asia</v>
          </cell>
          <cell r="BO1938">
            <v>2</v>
          </cell>
          <cell r="BQ1938" t="str">
            <v>X</v>
          </cell>
          <cell r="BR1938" t="str">
            <v>RedListCategoryLevel</v>
          </cell>
          <cell r="BT1938">
            <v>1</v>
          </cell>
          <cell r="BW1938" t="str">
            <v>SpreadYearlyIncreaseCalculatedExpansionSpeed</v>
          </cell>
          <cell r="BX1938">
            <v>32.89</v>
          </cell>
          <cell r="BY1938">
            <v>1</v>
          </cell>
          <cell r="CB1938" t="str">
            <v>T4,T34,T40</v>
          </cell>
          <cell r="CC1938">
            <v>1</v>
          </cell>
          <cell r="CH1938">
            <v>1</v>
          </cell>
          <cell r="CM1938">
            <v>1</v>
          </cell>
          <cell r="CQ1938">
            <v>1</v>
          </cell>
          <cell r="CU1938">
            <v>1</v>
          </cell>
          <cell r="CX1938">
            <v>0</v>
          </cell>
          <cell r="CY1938">
            <v>4</v>
          </cell>
          <cell r="DB1938">
            <v>1</v>
          </cell>
          <cell r="DC1938" t="str">
            <v>Pilemispel &lt;i&gt;Cotoneaster salicifolius&lt;/i&gt; er en vintergrønn, storvokst busk (opptil 3 m) fra Tibet og Sørvest-Kina. Den har frøformering. Fruktene er røde bærepler som produseres i store mengder, og de spres av fruktspisende fugl.&lt;br/&gt;Noen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Pilemispel hører til den første, seksuelle gruppen (Fryer &amp; Hylm&amp;#246: 2009), noe som setter alvorlige begrensninger på spredningen som fremmed art. Det trengs derfor minst to busker for å starte en populasjon. Det er mulig at dette er årsaken til at denne arten er mye sjeldnere funnet enn de fleste andre i slekta.&lt;br/&gt;Arten var tidligere en populær hagebusk på Sørvestlandet og Vestlandet, rimelig hardfør (med frosttoleranse ned til -15 grader) og kan dyrkes øst til Oslo, men med bra frøproduksjon og spredningsmuligheter bare i de vintermilde områdene i sørvest.</v>
          </cell>
          <cell r="DD1938" t="str">
            <v>&lt;p&gt;Pilemispel er bare funnet dokumentert tre ganger fra norsk natur: i Ro Rennesøy: Vikebukt, "forvillet fra hage, på veitant" i 1970: i Ho Kvinnherad: Valen i 1987: og i VA Farsund: SV av Loshavn, "i kysthei" i 2002. Den er ikke ekspansiv - hvis vi skal dømme ut fra de tre kollektene fra naturen belagt i norske herbarier - men vi mistenker at neglisjeringen av norsk botanikk på Vestlandet de siste 30-40 årene har ført til at den er under-registrert. Det som kan hindre videre ekspansjon, er at arten ikke lenger tillates omsatt fordi den er vert for en alvorlig sykdom på frukttrær: pærebrann &lt;em&gt;Erwinia amylovora&lt;/em&gt; (se Artsdatabankens faktaark).&lt;/p&gt;</v>
          </cell>
          <cell r="DE1938" t="str">
            <v>Arten er innført som hagebusk og spres ut i naturen med fugl.</v>
          </cell>
          <cell r="DF1938" t="str">
            <v>Invasjonspotensialet er lite, en kombinasjon av begrenset (med usikkerhet til kort) median levetid og låg ekspansjonshastighet, dersom våre opplysninger ikke er altfor mangelfulle. Arten er bare funnet tre steder og bare &amp;#233:n gang hvert sted.</v>
          </cell>
          <cell r="DG1938" t="str">
            <v>Pilemispel vurderes til stor økologisk effekt. Den er vektor for en en alvorlig sykdom på frukttrær, pærebrann &lt;em&gt;Erwinia amylovora&lt;/em&gt; (se Sletten og Sundheim 2007 - Artsdatabankens faktaark), som kan overføres til hjemlige arter i rosefamilien (spesielt villeple). Denne bakteriesykdommen ble ikke risikovurdert i 2012 og blir det heller ikke i inneværende runde (bakterier vurderes ikke), men ble i 2007 vurdert til høy risiko (som den gangen var øverste kategori). Vi har satt den økologiske effekten til høyeste kategori for de to vektorartene som har omsetningsforbud på grunn av denne parasitten selv om sykdommen også kan gå på andre vedplanter i rosefamilien.</v>
          </cell>
          <cell r="DH1938" t="str">
            <v>&lt;p&gt;Pilemispel vurderes til potensielt høg økologisk risiko fordi den er sykdomsvektor. Den er funnet noen ytterst få ganger som forvillet i skogkanter, noe åpen skog og i kysthei, men i svært lite antall individer. Den kan neppe påvirke norsk natur vesentlig. Forskjellen i risikovurdering fra forrige omgang med svarteliste (Gederaas et al. 2012, der som svært høg risiko) skyldes en endret vurdering av artens invasjonspotensial. Arten synes å være stagnert eller i tilbakegang i naturen: artens invasjonspotensial ble overvurdert sist. Vi vil likevel påpeke denne arten som en art man burde ettersøke, i og med at vi knapt har relevante opplysninger om fremmede planter på Vestlandet fra de siste 40-50 årene. &lt;/p&gt;</v>
          </cell>
          <cell r="DI1938">
            <v>3</v>
          </cell>
        </row>
        <row r="1939">
          <cell r="B1939" t="str">
            <v>Geranium phaeum</v>
          </cell>
          <cell r="C1939" t="str">
            <v>L.</v>
          </cell>
          <cell r="D1939" t="str">
            <v>brunstorkenebb</v>
          </cell>
          <cell r="E1939">
            <v>62211</v>
          </cell>
          <cell r="F1939">
            <v>102251</v>
          </cell>
          <cell r="G1939" t="str">
            <v>ExpertGroups/Karplanter/N</v>
          </cell>
          <cell r="H1939" t="str">
            <v>Karplanter</v>
          </cell>
          <cell r="I1939" t="str">
            <v>Karplanter</v>
          </cell>
          <cell r="J1939" t="str">
            <v>AlienSpecie</v>
          </cell>
          <cell r="N1939">
            <v>3</v>
          </cell>
          <cell r="O1939" t="str">
            <v>V</v>
          </cell>
          <cell r="Q1939">
            <v>2</v>
          </cell>
          <cell r="S1939" t="str">
            <v>V</v>
          </cell>
          <cell r="T1939" t="str">
            <v>LO</v>
          </cell>
          <cell r="U1939">
            <v>2</v>
          </cell>
          <cell r="V1939" t="str">
            <v>3B,2DE</v>
          </cell>
          <cell r="W1939" t="str">
            <v>HI</v>
          </cell>
          <cell r="X1939">
            <v>2</v>
          </cell>
          <cell r="Y1939">
            <v>2</v>
          </cell>
          <cell r="Z1939">
            <v>1</v>
          </cell>
          <cell r="AA1939">
            <v>1864</v>
          </cell>
          <cell r="AB1939" t="str">
            <v>terrestrial</v>
          </cell>
          <cell r="AD1939" t="str">
            <v>unknown</v>
          </cell>
          <cell r="AE1939" t="str">
            <v>yes</v>
          </cell>
          <cell r="AF1939" t="str">
            <v>unknown</v>
          </cell>
          <cell r="AG1939" t="str">
            <v>1920-1930</v>
          </cell>
          <cell r="AH1939" t="str">
            <v>Oslo: Gaustad: Ak Nesodden: Nesodden</v>
          </cell>
          <cell r="AI1939">
            <v>5</v>
          </cell>
          <cell r="AJ1939" t="str">
            <v>V</v>
          </cell>
          <cell r="AL1939">
            <v>1</v>
          </cell>
          <cell r="AM1939" t="str">
            <v>importDirect</v>
          </cell>
          <cell r="AN1939">
            <v>2</v>
          </cell>
          <cell r="AO1939" t="str">
            <v>introductionEscaped,introductionReleased</v>
          </cell>
          <cell r="AP1939" t="str">
            <v>Øs,OsA,Ve,Aa,Ro,No</v>
          </cell>
          <cell r="AQ1939">
            <v>48</v>
          </cell>
          <cell r="AR1939">
            <v>5</v>
          </cell>
          <cell r="AS1939">
            <v>240</v>
          </cell>
          <cell r="AT1939">
            <v>24800</v>
          </cell>
          <cell r="AU1939">
            <v>360</v>
          </cell>
          <cell r="AV1939">
            <v>60</v>
          </cell>
          <cell r="AW1939" t="str">
            <v>Ingen kjent effekt</v>
          </cell>
          <cell r="AX1939" t="str">
            <v>Ingen kjent effekt</v>
          </cell>
          <cell r="BC1939" t="str">
            <v>Ingen kjent effekt</v>
          </cell>
          <cell r="BD1939" t="str">
            <v>Ingen kjent effekt</v>
          </cell>
          <cell r="BE1939" t="str">
            <v>no</v>
          </cell>
          <cell r="BF1939" t="str">
            <v>no</v>
          </cell>
          <cell r="BG1939" t="str">
            <v>V</v>
          </cell>
          <cell r="BK1939" t="str">
            <v>temperate_nemoral:Europe</v>
          </cell>
          <cell r="BM1939" t="str">
            <v>temperate_nemoral:Europe</v>
          </cell>
          <cell r="BO1939">
            <v>2</v>
          </cell>
          <cell r="BP1939" t="str">
            <v>X</v>
          </cell>
          <cell r="BR1939" t="str">
            <v>RedListCategoryLevel</v>
          </cell>
          <cell r="BT1939">
            <v>3</v>
          </cell>
          <cell r="BV1939" t="str">
            <v>X</v>
          </cell>
          <cell r="BW1939" t="str">
            <v>SpreadYearlyIncreaseCalculatedExpansionSpeed</v>
          </cell>
          <cell r="BX1939">
            <v>239.93</v>
          </cell>
          <cell r="BY1939">
            <v>1</v>
          </cell>
          <cell r="CB1939" t="str">
            <v>T43,T4,T4-C-3</v>
          </cell>
          <cell r="CC1939">
            <v>2</v>
          </cell>
          <cell r="CD1939" t="str">
            <v>X</v>
          </cell>
          <cell r="CG1939" t="str">
            <v>T4-C-3</v>
          </cell>
          <cell r="CH1939">
            <v>2</v>
          </cell>
          <cell r="CL1939" t="str">
            <v>T4-C-3,T4-C-3</v>
          </cell>
          <cell r="CM1939">
            <v>1</v>
          </cell>
          <cell r="CQ1939">
            <v>1</v>
          </cell>
          <cell r="CT1939" t="str">
            <v>T4-C-3</v>
          </cell>
          <cell r="CU1939">
            <v>1</v>
          </cell>
          <cell r="CX1939">
            <v>0</v>
          </cell>
          <cell r="CY1939">
            <v>1</v>
          </cell>
          <cell r="DB1939">
            <v>0</v>
          </cell>
          <cell r="DC1939" t="str">
            <v>&lt;p&gt;Brunstorkenebb &lt;em&gt;Geranium phaeum &lt;/em&gt;kommer fra Mellom- og Sør-Europa. Arten er en langlevd flerårig urt med klonal vekst med jordstengler. Den frøreproduserer, men reproduksjonen synes ikke å være særlig effektiv i Norge. Frøene slynges ut av fruktene, over korte distanser (0,5-1 m). &lt;/p&gt;</v>
          </cell>
          <cell r="DD1939" t="str">
            <v>&lt;p&gt;Brunstorkenebb er kommet inn som hagestaude, kanskje også som potensiell trekkplante for bier (Ak Asker: Sem). Arten ble først registrert i Ho Bergen: Sverresborg 1864 og Oslo: Gaustad 1921, men bare med noen få funn fram til den ble angitt fra Ak Nesodden i 1983 (men angitt å ha blitt plantet der ca. 1920 og ha spredt seg siden). Arten reproduserer i Norge, og på minst &amp;#233:n lokalitet har den altså stått med bestand i snart 100 år. Den har i de senere årene også blitt funnet flere nye steder i Østfold, Oslo, Akershus, Vestfold, Aust-Agder, Rogaland og Nordland, særlig etter 2000. Den er i ekspansjon.&lt;/p&gt;</v>
          </cell>
          <cell r="DE1939" t="str">
            <v>Arten har trolig spredd seg fra hager og parker (delvis som hageutkast) og er også minst &amp;#233:n gang satt ut som trekkplante for bier. Den frør seg svært rikt i plantefelt, hvor den opptrer ugrasaktig (Eva Vike, pers. medd.). Den er trolig i gang med egenspredning, i alle fall på Nesodden-lokaliteten.</v>
          </cell>
          <cell r="DF1939" t="str">
            <v>Artens invasjonspotensial er moderat, med usikkerhet ned til begrenset, i en kombinasjon av begrenset (til moderat) median levetid og moderat (til begrenset) ekspansjonshastighet.</v>
          </cell>
          <cell r="DG1939" t="str">
            <v>Arten vurderer å ha en liten økologisk effekt med usikkerhet opp til middels. Den er angitt å være et problem i Ak Nesodden hvor den enkelte steder danner tette bestander i skog der den fortrenger andre arter, på sikt kan dette også gjelde truede arter som solblom &lt;i&gt;Arnica montana&lt;/i&gt; (Bård Bredesen, pers.komm.). Arten er under oppsikt på grunn av bekymring knyttet til mulig spredning til verdifulle områder som eksempelvis Røerskogen som er en rik edelløvskog, og den står omtalt i "Handlingsplan mot fremmede skadelige arter i Oslo og Akershus" (Fylkesmannen i Oslo og Akershus 2010) hvor den står på en observasjonsliste .</v>
          </cell>
          <cell r="DH1939" t="str">
            <v>&lt;p&gt;Brunstorkenebb vurderes til lav økologisk risiko med usikkerhet til høg basert på kombinasjonen mellom et moderat (til begrenset) invasjonspotensial og en liten (til middels) økologisk effekt. Dette er en endring fra forrige vurderingsrunde i 2012, selv om riskokategorien heter det samme. Den gang ble det ikke angitt noen økologisk effekt.&lt;/p&gt;</v>
          </cell>
          <cell r="DI1939">
            <v>2</v>
          </cell>
        </row>
        <row r="1940">
          <cell r="B1940" t="str">
            <v>Geum aleppicum</v>
          </cell>
          <cell r="C1940" t="str">
            <v>Jacq.</v>
          </cell>
          <cell r="D1940" t="str">
            <v>russehumleblom</v>
          </cell>
          <cell r="E1940">
            <v>63280</v>
          </cell>
          <cell r="F1940">
            <v>103320</v>
          </cell>
          <cell r="G1940" t="str">
            <v>ExpertGroups/Karplanter/N</v>
          </cell>
          <cell r="H1940" t="str">
            <v>Karplanter</v>
          </cell>
          <cell r="I1940" t="str">
            <v>Karplanter</v>
          </cell>
          <cell r="J1940" t="str">
            <v>AlienSpecie</v>
          </cell>
          <cell r="N1940">
            <v>3</v>
          </cell>
          <cell r="Q1940">
            <v>2</v>
          </cell>
          <cell r="T1940" t="str">
            <v>LO</v>
          </cell>
          <cell r="U1940">
            <v>2</v>
          </cell>
          <cell r="V1940" t="str">
            <v>3A,2H</v>
          </cell>
          <cell r="X1940">
            <v>4</v>
          </cell>
          <cell r="Y1940">
            <v>3</v>
          </cell>
          <cell r="Z1940">
            <v>3</v>
          </cell>
          <cell r="AA1940">
            <v>1934</v>
          </cell>
          <cell r="AB1940" t="str">
            <v>terrestrial</v>
          </cell>
          <cell r="AD1940" t="str">
            <v>unknown</v>
          </cell>
          <cell r="AE1940" t="str">
            <v>yes</v>
          </cell>
          <cell r="AF1940" t="str">
            <v>unknown</v>
          </cell>
          <cell r="AG1940">
            <v>1934</v>
          </cell>
          <cell r="AH1940" t="str">
            <v>Oslo: Tøyen</v>
          </cell>
          <cell r="AI1940">
            <v>5</v>
          </cell>
          <cell r="AJ1940" t="str">
            <v>V</v>
          </cell>
          <cell r="AL1940">
            <v>1</v>
          </cell>
          <cell r="AM1940" t="str">
            <v>importDirect</v>
          </cell>
          <cell r="AN1940">
            <v>3</v>
          </cell>
          <cell r="AO1940" t="str">
            <v>introductionEscaped,introductionTransportpollution,spreadNaturalDispersal</v>
          </cell>
          <cell r="AP1940" t="str">
            <v>OsA</v>
          </cell>
          <cell r="AQ1940">
            <v>28</v>
          </cell>
          <cell r="AR1940">
            <v>4</v>
          </cell>
          <cell r="AS1940">
            <v>112</v>
          </cell>
          <cell r="AT1940">
            <v>40</v>
          </cell>
          <cell r="AU1940">
            <v>140</v>
          </cell>
          <cell r="AV1940">
            <v>80</v>
          </cell>
          <cell r="AW1940" t="str">
            <v>Ingen kjent effekt</v>
          </cell>
          <cell r="AX1940" t="str">
            <v>Ingen kjent effekt</v>
          </cell>
          <cell r="BC1940" t="str">
            <v>Ingen kjent effekt</v>
          </cell>
          <cell r="BD1940" t="str">
            <v>Ingen kjent effekt</v>
          </cell>
          <cell r="BE1940" t="str">
            <v>no</v>
          </cell>
          <cell r="BF1940" t="str">
            <v>no</v>
          </cell>
          <cell r="BG1940" t="str">
            <v>V</v>
          </cell>
          <cell r="BK1940" t="str">
            <v>temperate_boreal:Asia,NorthAndCentralAmerica|temperate_nemoral:Europe,Asia,NorthAndCentralAmerica|subtropic_mediterranean:Asia</v>
          </cell>
          <cell r="BM1940" t="str">
            <v>temperate_boreal:Asia,NorthAndCentralAmerica|temperate_nemoral:Europe,Asia,NorthAndCentralAmerica|subtropic_mediterranean:Asia</v>
          </cell>
          <cell r="BO1940">
            <v>3</v>
          </cell>
          <cell r="BR1940" t="str">
            <v>RedListCategoryLevel</v>
          </cell>
          <cell r="BT1940">
            <v>2</v>
          </cell>
          <cell r="BW1940" t="str">
            <v>SpreadYearlyIncreaseCalculatedExpansionSpeed</v>
          </cell>
          <cell r="BX1940">
            <v>134.75</v>
          </cell>
          <cell r="BY1940">
            <v>1</v>
          </cell>
          <cell r="CB1940" t="str">
            <v>T35,T37-C-3,T40,T43,T4</v>
          </cell>
          <cell r="CC1940">
            <v>1</v>
          </cell>
          <cell r="CH1940">
            <v>1</v>
          </cell>
          <cell r="CM1940">
            <v>1</v>
          </cell>
          <cell r="CQ1940">
            <v>1</v>
          </cell>
          <cell r="CU1940">
            <v>2</v>
          </cell>
          <cell r="CX1940">
            <v>1</v>
          </cell>
          <cell r="CY1940">
            <v>1</v>
          </cell>
          <cell r="DB1940">
            <v>0</v>
          </cell>
          <cell r="DC1940" t="str">
            <v>Russehumleblom &lt;em&gt;Geum aleppicum &lt;/em&gt;er en flerårig urt på 0,5-1 m, vidt utbredt i Eurasia (subsp. &lt;i&gt;aleppicum&lt;/i&gt;) og Nord-Amerika (subsp. &lt;i&gt;strictum&lt;/i&gt;), men ikke hjemlig i Nord-Europa. Den har frøformering. Fruktene har hår og en krokformet griffel og spres med dyr, folk og alt de kan henge fast i.</v>
          </cell>
          <cell r="DD1940" t="str">
            <v>&lt;p&gt;Russehumleblom reproduserer bra og danner bestand i Norge. Den ble trolig introdusert gjennom Botanisk hage på Tøyen, og fra første observasjon i 1934 og fram til 1944 var dette eneste kjente forekomst i Norge. Siden har den spredt seg noe i Oslo og har permanente delpopulasjoner flere steder i byen, i tillegg til at den kommer og går mange steder. Ingen av de to noe eldre forekomstene som er rapportert utafor Oslo, er blitt permanente, såvidt vi vet: Øf Rakkestad i potetåker 1944-1946, Ak Bærum: Koksa (på Fornebulandet) 1952. Dette kan også være tilfelle for den ferskere forekomsten fra 2007 i Bu Drammen: Lindum avfallsplass ("kun en rosett"). Det er sannsynlig at den rasen vi har fått inn, er den noe varmekrevende eurasiatiske subsp. &lt;em&gt;aleppicum, &lt;/em&gt;og at arten har problemer med å ekspandere ut av Oslo. Hadde vi fått inn den nordamerikanske subsp. &lt;em&gt;strictum&lt;/em&gt;, kunne situasjonen vært en annen. Dette er en meget hardfør plante med spontan forekomst helt nord til arktisgrensa.&lt;/p&gt;</v>
          </cell>
          <cell r="DE1940" t="str">
            <v>Arten ser ut til å ha spredt seg fra Botanisk hage på Tøyen: den må ha vært dyrket og/eller kommet inn med forurensning av annet plantemateriale også andre steder. Arten har god frøreproduksjon. Fruktene kan potensielt spres over lange distanser, men egenspredningen er likevel begrenset. Dette kan skyldes at vi har fått inn den mest varmekrevende underarten subsp. &lt;i&gt;aleppicum&lt;/i&gt;.</v>
          </cell>
          <cell r="DF1940" t="str">
            <v>Invasjonspotensialet er moderat, en kombinasjon av moderat lang median levetid og begrenset ekspansjonshastighet.</v>
          </cell>
          <cell r="DG1940" t="str">
            <v>Arten vurderes å ha en liten økologisk effekt. Den eneste kjente økologiske effekten er hybridisering og introgresjon med den hjemlige, vanlige arten kratthumleblom &lt;i&gt;Geum urbanum&lt;/i&gt;. Hybrider og hybridsvermer er påvist flere steder i Oslo, men effekten blir bare lokal (innen en svært liten del av utbredelsen til kratthumleblom) og liten.</v>
          </cell>
          <cell r="DH1940" t="str">
            <v>&lt;p&gt;Russehumleblom vurderes til lav økologisk risiko. Dette skyldes en kombinasjon mellom et moderat invasjonspotensial og en liten negativ økologisk effekt knyttet til hybridisering og introgresjon med en hjemlig, vanlig humleblom-art. Denne hybridiseringen skjer kun lokalt og gir derfor kun et begrenset utslag på økologisk effekt.&lt;/p&gt;</v>
          </cell>
          <cell r="DI1940">
            <v>0</v>
          </cell>
        </row>
        <row r="1941">
          <cell r="B1941" t="str">
            <v>Malus toringo</v>
          </cell>
          <cell r="C1941" t="str">
            <v>(Siebold) Siebold ex de Vriese</v>
          </cell>
          <cell r="E1941">
            <v>145724</v>
          </cell>
          <cell r="F1941">
            <v>143507</v>
          </cell>
          <cell r="G1941" t="str">
            <v>ExpertGroups/Karplanter/N</v>
          </cell>
          <cell r="H1941" t="str">
            <v>Karplanter</v>
          </cell>
          <cell r="I1941" t="str">
            <v>Karplanter</v>
          </cell>
          <cell r="J1941" t="str">
            <v>AlienSpecie</v>
          </cell>
          <cell r="N1941">
            <v>3</v>
          </cell>
          <cell r="Q1941">
            <v>2</v>
          </cell>
          <cell r="R1941" t="str">
            <v>V</v>
          </cell>
          <cell r="T1941" t="str">
            <v>LO</v>
          </cell>
          <cell r="U1941">
            <v>2</v>
          </cell>
          <cell r="V1941" t="str">
            <v>3AB,2E</v>
          </cell>
          <cell r="AA1941">
            <v>1989</v>
          </cell>
          <cell r="AB1941" t="str">
            <v>terrestrial</v>
          </cell>
          <cell r="AD1941" t="str">
            <v>unknown</v>
          </cell>
          <cell r="AE1941" t="str">
            <v>yes</v>
          </cell>
          <cell r="AF1941" t="str">
            <v>unknown</v>
          </cell>
          <cell r="AG1941">
            <v>1989</v>
          </cell>
          <cell r="AH1941" t="str">
            <v>Ho Bergen: Berlevannets S-side</v>
          </cell>
          <cell r="AI1941">
            <v>15</v>
          </cell>
          <cell r="AJ1941" t="str">
            <v>V</v>
          </cell>
          <cell r="AL1941">
            <v>1</v>
          </cell>
          <cell r="AM1941" t="str">
            <v>importDirect</v>
          </cell>
          <cell r="AN1941">
            <v>4</v>
          </cell>
          <cell r="AO1941" t="str">
            <v>introductionEscaped,spreadNaturalDispersal</v>
          </cell>
          <cell r="AP1941" t="str">
            <v>Øs,OsA,Bu,Ve,Ro,Ho</v>
          </cell>
          <cell r="AQ1941">
            <v>56</v>
          </cell>
          <cell r="AR1941">
            <v>5</v>
          </cell>
          <cell r="AS1941">
            <v>280</v>
          </cell>
          <cell r="AT1941">
            <v>42400</v>
          </cell>
          <cell r="AU1941">
            <v>1120</v>
          </cell>
          <cell r="AV1941">
            <v>60</v>
          </cell>
          <cell r="AW1941" t="str">
            <v>Ingen kjent effekt</v>
          </cell>
          <cell r="AX1941" t="str">
            <v>Ingen kjent effekt</v>
          </cell>
          <cell r="BC1941" t="str">
            <v>Ingen kjent effekt</v>
          </cell>
          <cell r="BD1941" t="str">
            <v>Ingen kjent effekt</v>
          </cell>
          <cell r="BE1941" t="str">
            <v>no</v>
          </cell>
          <cell r="BF1941" t="str">
            <v>no</v>
          </cell>
          <cell r="BG1941" t="str">
            <v>V</v>
          </cell>
          <cell r="BK1941" t="str">
            <v>temperate_nemoral:Asia</v>
          </cell>
          <cell r="BM1941" t="str">
            <v>temperate_nemoral:Europe,Asia,NorthAndCentralAmerica</v>
          </cell>
          <cell r="BO1941">
            <v>3</v>
          </cell>
          <cell r="BQ1941" t="str">
            <v>X</v>
          </cell>
          <cell r="BR1941" t="str">
            <v>RedListCategoryLevel</v>
          </cell>
          <cell r="BT1941">
            <v>3</v>
          </cell>
          <cell r="BW1941" t="str">
            <v>SpreadYearlyIncreaseObservations</v>
          </cell>
          <cell r="BX1941">
            <v>340</v>
          </cell>
          <cell r="BY1941">
            <v>1</v>
          </cell>
          <cell r="CB1941" t="str">
            <v>T37-C-3,T41,T4,T40,T30</v>
          </cell>
          <cell r="CC1941">
            <v>1</v>
          </cell>
          <cell r="CH1941">
            <v>2</v>
          </cell>
          <cell r="CJ1941" t="str">
            <v>X</v>
          </cell>
          <cell r="CL1941" t="str">
            <v>T4</v>
          </cell>
          <cell r="CM1941">
            <v>1</v>
          </cell>
          <cell r="CQ1941">
            <v>1</v>
          </cell>
          <cell r="CT1941" t="str">
            <v>T4</v>
          </cell>
          <cell r="CU1941">
            <v>1</v>
          </cell>
          <cell r="CX1941">
            <v>0</v>
          </cell>
          <cell r="CY1941">
            <v>1</v>
          </cell>
          <cell r="DB1941">
            <v>0</v>
          </cell>
          <cell r="DC1941" t="str">
            <v>Eple-arten &lt;i&gt;Malus toringo&lt;/i&gt; (inkludert &lt;i&gt;M. sieboldii&lt;/i&gt;) er en flerårig busk eller lite tre som opprinnelig kommer fra Øst-Asia: Kina, Korea og Japan. Den reproduserer seksuelt og sprer de saftige bæreplene med fugl. Arten dyrkes i økende grad i hager.&lt;br/&gt;&lt;p&gt;Tre nært beslektete &lt;i&gt;Malus&lt;/i&gt;-arter fra Øst-Asia er blitt rapportert fra norsk natur: &lt;i&gt;M. sargentii &lt;/i&gt;sargenteple, &lt;i&gt;M sieboldii&lt;/i&gt; og &lt;i&gt;M. toringo&lt;/i&gt;. I det norske herbariematerialet kan vi skille ut to, men vi er ikke sikre på hvilke(t) av navnene de skal knyttes opp til fordi vi mangler dekkende beskrivelser av artene. Av de tre navnene, har &lt;i&gt;M. toringo&lt;/i&gt; tidligst prioritet (fra 1848 som &lt;i&gt;Sorbus toringo&lt;/i&gt;), &lt;i&gt;M. sieboldii &lt;/i&gt;nest tidligst (som &lt;i&gt;Pyrus sieboldii&lt;/i&gt; 1859), mens &lt;i&gt;M. sargentii &lt;/i&gt;har prioritet fra 1903. The Plant List aksepterer alle tre artene, men genetiske analyser tyder på at det kan være bare to taksa, ett under navnet &lt;i&gt;M. sargentii&lt;/i&gt; (som vi vurderer separat) og ett under navnene &lt;i&gt;M. sieboldii &lt;/i&gt;+ &lt;i&gt;M. toringo&lt;/i&gt;. Vi antar at den arten som er omsatt i Norge i dag, og mye plantet i anlegg, under navnene &lt;i&gt;M. sargentii&lt;/i&gt; eller &lt;i&gt;M. toringo&lt;/i&gt; subsp. &lt;i&gt;sargentii&lt;/i&gt;, er den samme som vi her behandler som &lt;i&gt;M. toringo&lt;/i&gt;.&lt;/p&gt;</v>
          </cell>
          <cell r="DD1941" t="str">
            <v>Første forvillede funn av eple-arten &lt;em&gt;Malus toringo &lt;/em&gt;er satt til Ho Bergen: Berlevatnet i 1989. Her ble arten også dokumentert i 2004 og 2010, sistnevnte med påtegnelsen "store kratt i skogen", noe som tyder på etablering og ekspansjon. Arten er også notert som frøforvillet ut i naturen i Bu Drammen: Bragernesåsen 2009, angitt som "åpenbart fuglespredt" og flere kilometer fra nærmeste plantning. Arten er blitt ytterst populær i hager og setter enorme mengder med saftige bærepler. Den vil spre seg i norsk natur, kanskje raskt, men er så tidlig i prosessen at vi ikke kan vite hvor den vil dukke opp (dvs. hvilke naturtyper og regioner).</v>
          </cell>
          <cell r="DE1941" t="str">
            <v>Arten dyrkes i hager og grøntanlegg og sprer seg derfra ut i naturen med saftige bærepler som fugler forsyner seg av.</v>
          </cell>
          <cell r="DF1941" t="str">
            <v>Artens invasjonspotensiale er moderat på grunn av moderat (til begrenset) median levetid og moderat ekspansjonshastighet.</v>
          </cell>
          <cell r="DG1941" t="str">
            <v>Arten vurderes å ha en liten økologisk effekt, med usikkerhet til ingen effekt. Den kan fortrenge stedegne arter i flere typer fastmarkskog, spesielt fordi den er i rask spredning, men effekten vurderes som usikker fordi arten er såpass ny i norsk natur. I skrinnere skogtyper bidrar den med et nytt busksjikt, dvs. en tilstandsendring. Denne effekten er trolig ikke stor nok ennå til å passere noen terskelverdi i kriteriesettet.</v>
          </cell>
          <cell r="DH1941" t="str">
            <v>&lt;i&gt;Malus toringo &lt;/i&gt;vurderes til lav økologisk risiko, som en kombinasjon av et moderat invasjonspotensial og en liten (til ingen) økologisk effekt.</v>
          </cell>
          <cell r="DI1941">
            <v>0</v>
          </cell>
        </row>
        <row r="1942">
          <cell r="B1942" t="str">
            <v>Phedimus aizoon</v>
          </cell>
          <cell r="C1942" t="str">
            <v>(L.) 't Hart</v>
          </cell>
          <cell r="D1942" t="str">
            <v>rakbergknapp</v>
          </cell>
          <cell r="E1942">
            <v>135277</v>
          </cell>
          <cell r="F1942">
            <v>103587</v>
          </cell>
          <cell r="G1942" t="str">
            <v>ExpertGroups/Karplanter/N</v>
          </cell>
          <cell r="H1942" t="str">
            <v>Karplanter</v>
          </cell>
          <cell r="I1942" t="str">
            <v>Karplanter</v>
          </cell>
          <cell r="J1942" t="str">
            <v>AlienSpecie</v>
          </cell>
          <cell r="N1942">
            <v>3</v>
          </cell>
          <cell r="Q1942">
            <v>2</v>
          </cell>
          <cell r="T1942" t="str">
            <v>LO</v>
          </cell>
          <cell r="U1942">
            <v>2</v>
          </cell>
          <cell r="V1942" t="str">
            <v>3A,2E</v>
          </cell>
          <cell r="X1942">
            <v>3</v>
          </cell>
          <cell r="Y1942">
            <v>4</v>
          </cell>
          <cell r="Z1942">
            <v>1</v>
          </cell>
          <cell r="AA1942">
            <v>1879</v>
          </cell>
          <cell r="AB1942" t="str">
            <v>terrestrial</v>
          </cell>
          <cell r="AD1942" t="str">
            <v>unknown</v>
          </cell>
          <cell r="AE1942" t="str">
            <v>yes</v>
          </cell>
          <cell r="AF1942" t="str">
            <v>unknown</v>
          </cell>
          <cell r="AG1942">
            <v>1879</v>
          </cell>
          <cell r="AH1942" t="str">
            <v>Oslo: "Næsers løkken ved Frognerkilen, som vild på bergene i haven"</v>
          </cell>
          <cell r="AI1942">
            <v>10</v>
          </cell>
          <cell r="AJ1942" t="str">
            <v>V</v>
          </cell>
          <cell r="AK1942" t="str">
            <v>V</v>
          </cell>
          <cell r="AL1942">
            <v>2</v>
          </cell>
          <cell r="AM1942" t="str">
            <v>importDirect</v>
          </cell>
          <cell r="AN1942">
            <v>4</v>
          </cell>
          <cell r="AO1942" t="str">
            <v>introductionEscaped,spreadNaturalDispersal</v>
          </cell>
          <cell r="AP1942" t="str">
            <v>Øs,OsA,He,Op,Bu,Ve,Ho,Nt</v>
          </cell>
          <cell r="AQ1942">
            <v>100</v>
          </cell>
          <cell r="AR1942">
            <v>5</v>
          </cell>
          <cell r="AS1942">
            <v>500</v>
          </cell>
          <cell r="AT1942">
            <v>100000</v>
          </cell>
          <cell r="AU1942">
            <v>1500</v>
          </cell>
          <cell r="AV1942">
            <v>30</v>
          </cell>
          <cell r="AW1942" t="str">
            <v>Ingen kjent effekt</v>
          </cell>
          <cell r="AX1942" t="str">
            <v>Ingen kjent effekt</v>
          </cell>
          <cell r="BC1942" t="str">
            <v>Ingen kjent effekt</v>
          </cell>
          <cell r="BD1942" t="str">
            <v>Ingen kjent effekt</v>
          </cell>
          <cell r="BE1942" t="str">
            <v>no</v>
          </cell>
          <cell r="BF1942" t="str">
            <v>no</v>
          </cell>
          <cell r="BK1942" t="str">
            <v>temperate_boreal:Asia|temperate_nemoral:Asia|temperate_dry:Asia</v>
          </cell>
          <cell r="BM1942" t="str">
            <v>temperate_boreal:Europe,Asia,NorthAndCentralAmerica|temperate_nemoral:Europe,Asia,NorthAndCentralAmerica|temperate_dry:Asia</v>
          </cell>
          <cell r="BO1942">
            <v>3</v>
          </cell>
          <cell r="BR1942" t="str">
            <v>RedListCategoryLevel</v>
          </cell>
          <cell r="BT1942">
            <v>2</v>
          </cell>
          <cell r="BW1942" t="str">
            <v>SpreadYearlyIncreaseObservations</v>
          </cell>
          <cell r="BX1942">
            <v>122</v>
          </cell>
          <cell r="BY1942">
            <v>1</v>
          </cell>
          <cell r="CB1942" t="str">
            <v>T32,T35,T6,T37-C-3,T1,T2</v>
          </cell>
          <cell r="CC1942">
            <v>1</v>
          </cell>
          <cell r="CH1942">
            <v>2</v>
          </cell>
          <cell r="CL1942" t="str">
            <v>T32,T1,T2</v>
          </cell>
          <cell r="CM1942">
            <v>1</v>
          </cell>
          <cell r="CP1942" t="str">
            <v>Slåtteeng</v>
          </cell>
          <cell r="CQ1942">
            <v>1</v>
          </cell>
          <cell r="CU1942">
            <v>1</v>
          </cell>
          <cell r="CX1942">
            <v>0</v>
          </cell>
          <cell r="CY1942">
            <v>1</v>
          </cell>
          <cell r="DB1942">
            <v>0</v>
          </cell>
          <cell r="DC1942" t="str">
            <v>&lt;p&gt;Rakbergknapp &lt;em&gt;Phedimus aizoon &lt;/em&gt;er en langlevd flerårig, sukkulent urt med frøreproduksjon, men hovedformeringen skjer trolig med avrevne skuddbiter som rotslår. Arten stammer fra Nordøst-Asia. Den er innført som hageplante. Den etablerer seg på berg og grunnlende, med noe preferanse for baserikt berg.&lt;/p&gt;</v>
          </cell>
          <cell r="DD1942" t="str">
            <v>&lt;p&gt;Arten ble først notert i norsk natur på bergene langs Frognerkilen i Oslo i 1879, opplagt med utgangspunkt i dyrkning i hager. Området ble siden nedbygd, og det samme gjelder trolig alle andre tidlige forekomster (fram til 1938). Fra 1967 er arten funnet på ny som unnsluppet fra hager og er i langsom spredning, foreløpig registrert i ni fylker, i innlandet nord til Op Sel og Vestre Slidre og i kyststrøk til NT Verdal og Verran.&lt;/p&gt;</v>
          </cell>
          <cell r="DE1942" t="str">
            <v>Rakbergknapp har potensial for frøreproduksjon og -spredning, men trolig er hoveddelen av det som dyrkes i hager enkeltkloner som ikke har mulighet for krysspollinering. Hovedspredningen skjer derfor med hageutkast og ved at avrevne skudd rotslår.</v>
          </cell>
          <cell r="DF1942" t="str">
            <v>Arten har et moderat invasjonspotensial som er en kombinasjon av moderat median levetid og en begrenset ekspansjonshastighet.</v>
          </cell>
          <cell r="DG1942" t="str">
            <v>&lt;p&gt; Arten vurderes å ha en liten økologisk effekt i semi-naturlig eng og på grunnlende (berg). Storparten av observasjonene er fra plasser i tilknytning til bebyggelse, langs veikanter, på tørre bakker og grunnlendt mark, på murer og knauser ved gårder. Den er plantet ved kirkegårder, og det finnes &amp;#233:n registrering som forvillet bestand utenfor en kirkegård. Rakbergknapp er registrert på slåttemark ved Bu Hole: Bjørnstad gård (rikelig ca. 50 m fra hage, Bjureke pers. medd.). Slåttemark regnes som prioritert naturtype, og fjerning av arten inngår i skjøtselplanen for denne slåttemarken. I motsetning til andre &lt;em&gt;Phedimus-&lt;/em&gt;arter, vokser rakbergknapp mer opprett og danner ikke store sammenhengende tepper. Den kan derved ikke sees på som noen stor trussel for opprinnelige arter i engmark eller på knauser, men den fortrenger opplagt litt. Rakbergknapp er enklere og raskere å fjerne fra naturlige habitater enn andre arter i samme slekt. &lt;/p&gt;</v>
          </cell>
          <cell r="DH1942" t="str">
            <v>Rakbergknapp vurderes å medføre låg økologisk risiko, en kombinasjon av et moderat invasjonspotensial og en liten økologisk effekt (fortrengning). Arten ble vurdert til potensielt høg risiko i forrige vurderingsrunde, men endring i beregning av ekspansjon fører den ett hakk ned på invasjonsaksen. Vi ser nå mer fortrengning enn antatt ved forrige runde, noe som innebærer et hakk opp på effektaksen. Vurderingen denne gangen er egentlig strengere enn sist, men dette kommer ikke til uttrykk i navnet på risikokategorien som går fra potensielt høg til lav.&lt;br/&gt;</v>
          </cell>
          <cell r="DI1942">
            <v>1</v>
          </cell>
        </row>
        <row r="1943">
          <cell r="B1943" t="str">
            <v>Phedimus kamtschaticus</v>
          </cell>
          <cell r="C1943" t="str">
            <v>(Fisch. &amp; C.A.Mey.) 't Hart</v>
          </cell>
          <cell r="D1943" t="str">
            <v>gullbergknapp</v>
          </cell>
          <cell r="E1943">
            <v>144239</v>
          </cell>
          <cell r="F1943">
            <v>103589</v>
          </cell>
          <cell r="G1943" t="str">
            <v>ExpertGroups/Karplanter/N</v>
          </cell>
          <cell r="H1943" t="str">
            <v>Karplanter</v>
          </cell>
          <cell r="I1943" t="str">
            <v>Karplanter</v>
          </cell>
          <cell r="J1943" t="str">
            <v>AlienSpecie</v>
          </cell>
          <cell r="N1943">
            <v>3</v>
          </cell>
          <cell r="Q1943">
            <v>2</v>
          </cell>
          <cell r="T1943" t="str">
            <v>LO</v>
          </cell>
          <cell r="U1943">
            <v>2</v>
          </cell>
          <cell r="V1943" t="str">
            <v>3A,2E</v>
          </cell>
          <cell r="X1943">
            <v>2</v>
          </cell>
          <cell r="Y1943">
            <v>2</v>
          </cell>
          <cell r="Z1943">
            <v>1</v>
          </cell>
          <cell r="AA1943">
            <v>1961</v>
          </cell>
          <cell r="AB1943" t="str">
            <v>terrestrial</v>
          </cell>
          <cell r="AD1943" t="str">
            <v>unknown</v>
          </cell>
          <cell r="AE1943" t="str">
            <v>yes</v>
          </cell>
          <cell r="AF1943" t="str">
            <v>unknown</v>
          </cell>
          <cell r="AG1943">
            <v>1971</v>
          </cell>
          <cell r="AH1943" t="str">
            <v>AA Lillesand: Høvåg</v>
          </cell>
          <cell r="AI1943">
            <v>10</v>
          </cell>
          <cell r="AJ1943" t="str">
            <v>V</v>
          </cell>
          <cell r="AK1943" t="str">
            <v>V</v>
          </cell>
          <cell r="AL1943">
            <v>1</v>
          </cell>
          <cell r="AM1943" t="str">
            <v>importDirect</v>
          </cell>
          <cell r="AN1943">
            <v>1</v>
          </cell>
          <cell r="AO1943" t="str">
            <v>introductionEscaped</v>
          </cell>
          <cell r="AP1943" t="str">
            <v>Øs,OsA,He,Bu,Aa,Sf</v>
          </cell>
          <cell r="AQ1943">
            <v>28</v>
          </cell>
          <cell r="AR1943">
            <v>10</v>
          </cell>
          <cell r="AS1943">
            <v>280</v>
          </cell>
          <cell r="AT1943">
            <v>58000</v>
          </cell>
          <cell r="AU1943">
            <v>560</v>
          </cell>
          <cell r="AV1943">
            <v>30</v>
          </cell>
          <cell r="AW1943" t="str">
            <v>Ingen kjent effekt</v>
          </cell>
          <cell r="AX1943" t="str">
            <v>Ingen kjent effekt</v>
          </cell>
          <cell r="BC1943" t="str">
            <v>Ingen kjent effekt</v>
          </cell>
          <cell r="BD1943" t="str">
            <v>Ingen kjent effekt</v>
          </cell>
          <cell r="BE1943" t="str">
            <v>no</v>
          </cell>
          <cell r="BF1943" t="str">
            <v>no</v>
          </cell>
          <cell r="BI1943" t="str">
            <v>V</v>
          </cell>
          <cell r="BK1943" t="str">
            <v>temperate_boreal:Asia|temperate_nemoral:Asia</v>
          </cell>
          <cell r="BM1943" t="str">
            <v>temperate_boreal:Europe,Asia|temperate_nemoral:Europe,Asia</v>
          </cell>
          <cell r="BO1943">
            <v>3</v>
          </cell>
          <cell r="BR1943" t="str">
            <v>RedListCategoryLevel</v>
          </cell>
          <cell r="BT1943">
            <v>2</v>
          </cell>
          <cell r="BW1943" t="str">
            <v>SpreadYearlyIncreaseCalculatedExpansionSpeed</v>
          </cell>
          <cell r="BX1943">
            <v>74.45</v>
          </cell>
          <cell r="BY1943">
            <v>1</v>
          </cell>
          <cell r="CB1943" t="str">
            <v>T1,T37-C-3,T32,T2</v>
          </cell>
          <cell r="CC1943">
            <v>1</v>
          </cell>
          <cell r="CH1943">
            <v>2</v>
          </cell>
          <cell r="CL1943" t="str">
            <v>T32</v>
          </cell>
          <cell r="CM1943">
            <v>1</v>
          </cell>
          <cell r="CP1943" t="str">
            <v>Åpen grunnlendt kalkmark i boreonemoral sone</v>
          </cell>
          <cell r="CQ1943">
            <v>1</v>
          </cell>
          <cell r="CU1943">
            <v>1</v>
          </cell>
          <cell r="CX1943">
            <v>0</v>
          </cell>
          <cell r="CY1943">
            <v>1</v>
          </cell>
          <cell r="DB1943">
            <v>0</v>
          </cell>
          <cell r="DC1943" t="str">
            <v>&lt;p&gt;Gullbergknapp &lt;em&gt;Phedimus kamtschaticus &lt;/em&gt;er en langlevd flerårig, sukkulent, 15-25 cm høy urt som opprinnelig kommer fra nordøstlige Asia: Øst-Sibir til Kina og Russisk fjerne østen. Den er innført som hagestaude. Den har frøformering, men formeres oftere ved avrevne skuddbiter som rotslår.&lt;/p&gt;</v>
          </cell>
          <cell r="DD1943" t="str">
            <v>&lt;p&gt;Arten er funnet sju ganger i landet fra 1960-tallet (1961, Øf Fredrikstad) og i følgende fylker: Østfold, Oslo og Akershus, Hedmark, Buskerud, Aust-Agder og Sogn og Fjordane. &lt;/p&gt;</v>
          </cell>
          <cell r="DE1943" t="str">
            <v>Gullbergknapp har potensial for frøreproduksjon i Norge, men hovedformeringen skjer trolig med avrevne skuddbiter som rotslår. Arten er trolig representert med bare &amp;#233:n klon i hver hage, noe som forhindrer krysspollinering og effektiv frøsetting.</v>
          </cell>
          <cell r="DF1943" t="str">
            <v>Arten har et moderat invasjonspotensial som kombinasjon av moderat median levetid og begrenset ekspansjonshastighet.</v>
          </cell>
          <cell r="DG1943" t="str">
            <v>Gullbergknapp er en art med potensial for å etablere seg i en prioritert naturtype: åpen grunnlendt kalkmark. Den er observert etablert på slik mark i naturhage i Oslo: Bygdøy, og kan opplagt ha en viss fortrengningseffekt dersom den etablerer seg bedre på grunnlendt kalkmark (også utafor hage).</v>
          </cell>
          <cell r="DH1943" t="str">
            <v>&lt;p&gt;Gullbergknapp vurderes å medføre låg økologisk risiko som kombinasjon av et moderat invasjonspotensial og en liten økologisk effekt. Endringene fra forrige vurderingsrunde i 2012 (hvor den lå i samme risikokategori, men med noe andre skår) skyldes delvis at mer materiale er blitt identifisert som denne arten i mellomtida, og at den dermed vurderes å få en noe høyere fortrengnings-effekt.&lt;/p&gt;</v>
          </cell>
          <cell r="DI1943">
            <v>0</v>
          </cell>
        </row>
        <row r="1944">
          <cell r="B1944" t="str">
            <v>Rubus laciniatus</v>
          </cell>
          <cell r="C1944" t="str">
            <v>(Weston) Willd.</v>
          </cell>
          <cell r="D1944" t="str">
            <v>flikbjørnebær</v>
          </cell>
          <cell r="E1944">
            <v>63388</v>
          </cell>
          <cell r="F1944">
            <v>103428</v>
          </cell>
          <cell r="G1944" t="str">
            <v>ExpertGroups/Karplanter/N</v>
          </cell>
          <cell r="H1944" t="str">
            <v>Karplanter</v>
          </cell>
          <cell r="I1944" t="str">
            <v>Karplanter</v>
          </cell>
          <cell r="J1944" t="str">
            <v>AlienSpecie</v>
          </cell>
          <cell r="N1944">
            <v>3</v>
          </cell>
          <cell r="P1944" t="str">
            <v>V</v>
          </cell>
          <cell r="Q1944">
            <v>2</v>
          </cell>
          <cell r="R1944" t="str">
            <v>V</v>
          </cell>
          <cell r="T1944" t="str">
            <v>LO</v>
          </cell>
          <cell r="U1944">
            <v>2</v>
          </cell>
          <cell r="V1944" t="str">
            <v>3AB,2E</v>
          </cell>
          <cell r="W1944" t="str">
            <v>PH,HI</v>
          </cell>
          <cell r="X1944">
            <v>3</v>
          </cell>
          <cell r="Y1944">
            <v>4</v>
          </cell>
          <cell r="Z1944">
            <v>1</v>
          </cell>
          <cell r="AA1944">
            <v>1928</v>
          </cell>
          <cell r="AB1944" t="str">
            <v>terrestrial</v>
          </cell>
          <cell r="AD1944" t="str">
            <v>unknown</v>
          </cell>
          <cell r="AE1944" t="str">
            <v>yes</v>
          </cell>
          <cell r="AF1944" t="str">
            <v>unknown</v>
          </cell>
          <cell r="AG1944">
            <v>1952</v>
          </cell>
          <cell r="AH1944" t="str">
            <v>Ak Bærum: Solheia</v>
          </cell>
          <cell r="AI1944">
            <v>10</v>
          </cell>
          <cell r="AK1944" t="str">
            <v>V</v>
          </cell>
          <cell r="AL1944">
            <v>1</v>
          </cell>
          <cell r="AM1944" t="str">
            <v>importDirect</v>
          </cell>
          <cell r="AN1944">
            <v>2</v>
          </cell>
          <cell r="AO1944" t="str">
            <v>introductionEscaped</v>
          </cell>
          <cell r="AP1944" t="str">
            <v>Øs,OsA,Bu,Ve,Te,Aa,Va,Ro,Mr</v>
          </cell>
          <cell r="AQ1944">
            <v>160</v>
          </cell>
          <cell r="AR1944">
            <v>5</v>
          </cell>
          <cell r="AS1944">
            <v>800</v>
          </cell>
          <cell r="AT1944">
            <v>91500</v>
          </cell>
          <cell r="AU1944">
            <v>1600</v>
          </cell>
          <cell r="AV1944">
            <v>30</v>
          </cell>
          <cell r="AW1944" t="str">
            <v>Ingen kjent effekt</v>
          </cell>
          <cell r="AX1944" t="str">
            <v>Ingen kjent effekt</v>
          </cell>
          <cell r="BC1944" t="str">
            <v>Ingen kjent effekt</v>
          </cell>
          <cell r="BD1944" t="str">
            <v>Ingen kjent effekt</v>
          </cell>
          <cell r="BE1944" t="str">
            <v>no</v>
          </cell>
          <cell r="BF1944" t="str">
            <v>no</v>
          </cell>
          <cell r="BG1944" t="str">
            <v>V</v>
          </cell>
          <cell r="BK1944" t="str">
            <v>unknown:Europe</v>
          </cell>
          <cell r="BM1944" t="str">
            <v>temperate_boreal:Europe|temperate_nemoral:Europe,Oceania,NorthAndCentralAmerica|subtropic_mediterranean:Europe,Oceania,NorthAndCentralAmerica</v>
          </cell>
          <cell r="BO1944">
            <v>3</v>
          </cell>
          <cell r="BR1944" t="str">
            <v>RedListCategoryLevel</v>
          </cell>
          <cell r="BT1944">
            <v>3</v>
          </cell>
          <cell r="BU1944" t="str">
            <v>X</v>
          </cell>
          <cell r="BW1944" t="str">
            <v>SpreadYearlyIncreaseObservations</v>
          </cell>
          <cell r="BX1944">
            <v>422</v>
          </cell>
          <cell r="BY1944">
            <v>1</v>
          </cell>
          <cell r="CB1944" t="str">
            <v>T4,T6,T35,T42,T37-C-3</v>
          </cell>
          <cell r="CC1944">
            <v>1</v>
          </cell>
          <cell r="CH1944">
            <v>2</v>
          </cell>
          <cell r="CJ1944" t="str">
            <v>X</v>
          </cell>
          <cell r="CL1944" t="str">
            <v>T4</v>
          </cell>
          <cell r="CM1944">
            <v>1</v>
          </cell>
          <cell r="CQ1944">
            <v>1</v>
          </cell>
          <cell r="CU1944">
            <v>1</v>
          </cell>
          <cell r="CX1944">
            <v>0</v>
          </cell>
          <cell r="CY1944">
            <v>1</v>
          </cell>
          <cell r="DB1944">
            <v>0</v>
          </cell>
          <cell r="DC1944" t="str">
            <v>Flikbjørnebær &lt;em&gt;Rubus laciniatus &lt;/em&gt;er en busk i "bjørnebærgruppa". Den har aseksuell frøformering (agamospermi/apomiksis s.str.), og de saftige fruktene spres med fugl. Den er nokså ny som pryd- og bærbusk i Norge og er en kulturplante som trolig er utviklet fra den mellomeuropeiske&lt;em&gt; Rubus vulgaris&lt;/em&gt;.</v>
          </cell>
          <cell r="DD1944" t="str">
            <v>&lt;p&gt;Første funn i norsk natur var i 1952 (Ak Bærum). Det skulle gå over 30 år før neste funn i Øf Fredrikstad: Øra 1989 og Ro Stavanger: Stokkavatnet 1989. Sistnevnte sted ga grunnlag for første antatte effektive etablering i 2001 ("Forvillet i skogkant, et par bestander langs tursti"). Det har det siste drøye tiåret tilkommet stadig nye funn: arten virker å være i jevn økning og spredning.&lt;/p&gt;</v>
          </cell>
          <cell r="DE1944" t="str">
            <v>Arten spres fra beplantninger med fuglespredte frukter. Det er mulig alle funn skyldes separate introduksjoner til norsk natur. Det er i så fall trolig bare spørsmål om tid før den kan være i gang med egenspredning fra etablerte forekomster.</v>
          </cell>
          <cell r="DF1944" t="str">
            <v>Invasjonspotensialet er moderat, med usikkerhet opp til stor, en kombinasjon av moderat median levetid (med usikkerhet til lang) og moderat ekspansjonshastighet (med usikkerhet til stor). Arten er funnet med nærmere 50 forekomster i 9 fylker og anses dermed som nokså trygg i Norge. I tillegg gir både kjøring av script og anslått økning i forekomstareal siste år et skår på 3-4 på B-kriteriet. Dette er en trygg art i Norge som ser ut til å være i jevn økning.&lt;br/&gt;</v>
          </cell>
          <cell r="DG1944" t="str">
            <v>Arten vurderes å ha en liten økologisk effekt, med usikkerhet ned til ingen kjent effekt. Arten forekommer typisk i krattskog, skogkanter og veikanter, og det er også dokumentert &amp;#233:n forekomst i eikeskog. Det er foreløpig ikke påvist noen negative økologiske effekter i norsk natur, men vi må ta et forbehold om at dette kan komme til å inntreffe etter hvert som arten sprer seg ytterligere. Hos USDA Forest Service har den ved et tilfelle fått den noe tvilsomme hedersbetegnelsen "Weed of the Week", hvor den ble angitt som en aggressiv busk som tar stor plass og som dermed antas å kunne fortrenge naturlig vegetasjon. Det ser ut til at den er noe lyskrevende da det angis at den vil skygges ut i skog. Den kan derfor først og fremst bli et problem i kratt- og kantvegetasjon.</v>
          </cell>
          <cell r="DH1944" t="str">
            <v>&lt;p&gt;Kombinasjonen av et moderat invasjonspotensial og en mulig negativ økologisk effekt basert på informasjon fra USA gjør at flikbjørnebær vurderes til lav økologisk risiko, men med en usikkerhet oppover til både potensielt høy og til høy risiko. Den angitte negative økologiske effekten angitt fra USA kommer ikke nødvendigvis til å inntreffe hos oss og er derfor lagt inn som usikker.&lt;/p&gt;</v>
          </cell>
          <cell r="DI1944">
            <v>1</v>
          </cell>
        </row>
        <row r="1945">
          <cell r="B1945" t="str">
            <v>Saxifraga ×geum</v>
          </cell>
          <cell r="C1945" t="str">
            <v>L.</v>
          </cell>
          <cell r="D1945" t="str">
            <v>pyreneersildre</v>
          </cell>
          <cell r="E1945">
            <v>137409</v>
          </cell>
          <cell r="F1945">
            <v>103654</v>
          </cell>
          <cell r="G1945" t="str">
            <v>ExpertGroups/Karplanter/N</v>
          </cell>
          <cell r="H1945" t="str">
            <v>Karplanter</v>
          </cell>
          <cell r="I1945" t="str">
            <v>Karplanter</v>
          </cell>
          <cell r="J1945" t="str">
            <v>AlienSpecie</v>
          </cell>
          <cell r="N1945">
            <v>3</v>
          </cell>
          <cell r="Q1945">
            <v>2</v>
          </cell>
          <cell r="T1945" t="str">
            <v>LO</v>
          </cell>
          <cell r="U1945">
            <v>2</v>
          </cell>
          <cell r="V1945" t="str">
            <v>3A,2E</v>
          </cell>
          <cell r="X1945">
            <v>3</v>
          </cell>
          <cell r="Y1945">
            <v>4</v>
          </cell>
          <cell r="Z1945">
            <v>1</v>
          </cell>
          <cell r="AA1945">
            <v>1896</v>
          </cell>
          <cell r="AB1945" t="str">
            <v>terrestrial</v>
          </cell>
          <cell r="AD1945" t="str">
            <v>unknown</v>
          </cell>
          <cell r="AE1945" t="str">
            <v>yes</v>
          </cell>
          <cell r="AF1945" t="str">
            <v>unknown</v>
          </cell>
          <cell r="AG1945">
            <v>1896</v>
          </cell>
          <cell r="AH1945" t="str">
            <v>Tr Tromsø: Tromsøya</v>
          </cell>
          <cell r="AI1945">
            <v>5</v>
          </cell>
          <cell r="AJ1945" t="str">
            <v>V</v>
          </cell>
          <cell r="AK1945" t="str">
            <v>V</v>
          </cell>
          <cell r="AL1945">
            <v>2</v>
          </cell>
          <cell r="AM1945" t="str">
            <v>importDirect</v>
          </cell>
          <cell r="AN1945">
            <v>3</v>
          </cell>
          <cell r="AO1945" t="str">
            <v>introductionEscaped,spreadNaturalDispersal</v>
          </cell>
          <cell r="AP1945" t="str">
            <v>OsA,Bu,Va,Ro,Ho,Sf,Mr,St,No,Tr</v>
          </cell>
          <cell r="AQ1945">
            <v>140</v>
          </cell>
          <cell r="AR1945">
            <v>4</v>
          </cell>
          <cell r="AS1945">
            <v>560</v>
          </cell>
          <cell r="AT1945">
            <v>280000</v>
          </cell>
          <cell r="AU1945">
            <v>1120</v>
          </cell>
          <cell r="AV1945">
            <v>30</v>
          </cell>
          <cell r="AW1945" t="str">
            <v>Ingen kjent effekt</v>
          </cell>
          <cell r="AX1945" t="str">
            <v>Ingen kjent effekt</v>
          </cell>
          <cell r="BC1945" t="str">
            <v>Ingen kjent effekt</v>
          </cell>
          <cell r="BD1945" t="str">
            <v>Ingen kjent effekt</v>
          </cell>
          <cell r="BE1945" t="str">
            <v>no</v>
          </cell>
          <cell r="BF1945" t="str">
            <v>no</v>
          </cell>
          <cell r="BG1945" t="str">
            <v>V</v>
          </cell>
          <cell r="BK1945" t="str">
            <v>temperate_nemoral:Europe</v>
          </cell>
          <cell r="BM1945" t="str">
            <v>temperate_boreal:Europe|temperate_nemoral:Europe</v>
          </cell>
          <cell r="BO1945">
            <v>3</v>
          </cell>
          <cell r="BR1945" t="str">
            <v>RedListCategoryLevel</v>
          </cell>
          <cell r="BT1945">
            <v>2</v>
          </cell>
          <cell r="BW1945" t="str">
            <v>SpreadYearlyIncreaseObservations</v>
          </cell>
          <cell r="BX1945">
            <v>109</v>
          </cell>
          <cell r="BY1945">
            <v>1</v>
          </cell>
          <cell r="CB1945" t="str">
            <v>T35,T1-C-1,T1-C-3,T1-C-5,T40,T4</v>
          </cell>
          <cell r="CC1945">
            <v>1</v>
          </cell>
          <cell r="CH1945">
            <v>2</v>
          </cell>
          <cell r="CL1945" t="str">
            <v>T1-C-1,T1-C-5,T1-C-3</v>
          </cell>
          <cell r="CM1945">
            <v>1</v>
          </cell>
          <cell r="CQ1945">
            <v>1</v>
          </cell>
          <cell r="CU1945">
            <v>1</v>
          </cell>
          <cell r="CX1945">
            <v>0</v>
          </cell>
          <cell r="CY1945">
            <v>1</v>
          </cell>
          <cell r="DB1945">
            <v>0</v>
          </cell>
          <cell r="DC1945" t="str">
            <v>Pyreneersildre &lt;em&gt;Saxifraga &lt;/em&gt;&amp;#215:&lt;em&gt;geum &lt;/em&gt;er en lågvokst, mattedannende, flerårig urt med blad i rosett og overjordiske utløpere som danner nye rosetter, slik at planten vokser i tette matter. Den er en spontant oppstått hybrid mellom &lt;em&gt;S. hirsuta &lt;/em&gt;og&lt;em&gt; S. umbrosa&lt;/em&gt;, oppstått i Pyreneene. Det er sannsynliggjort at hybriden setter frø. Noen kilder opplyser at den er frøsteril, andre at frøene spirer til planter som spaltes ut i retning foreldrene. Hovedformeringsmåten er ved avrevne rosetter. Arten ble muligens tatt i bruk som prydplante samtidig som skyggesildre &lt;em&gt;S. umbrosa &lt;/em&gt;på 1800-tallet. Den er funnet forvillet på skrotemark (veikant, avfallsplass o.l.), men også i skog (rik løvskog, skyggefull skog, krattskog), foruten i bergvegger og på bergflater og i "grasmark". Den kan, som skyggesildre, danne tette matter av rosetter og utløpere på skyggefulle steder i skog og kan være en sterk konkurrent om plass, spesielt på bergflater.</v>
          </cell>
          <cell r="DD1945" t="str">
            <v>&lt;p&gt;Det første funnet av forvillet plante er fra 1896 i Tr Tromsø: Tromsøya (trolig på et sted der den fortsatt står nær Alfheim). Spredningen av hybriden er fremdeles liten og avhengig av hvor den plantes, men det har vært en markert økning etter 1980 og særlig etter 2000. De fleste og største bestandene finnes på Vestlandet og i Nord-Norge. De fleste funnene er formodentlig resultat av utkast eller spredning av fragmenter på annen måte. Arten ekspanderer noe og kan tenkes å spille større rolle i framtida.&lt;/p&gt;</v>
          </cell>
          <cell r="DE1945" t="str">
            <v>Hybridarten er innført som hageplante og introdusert til norsk natur vesentlig ved hageutkast. Videre spredning i norsk natur med avrevne rosetter, trolig ikke med frø i Norge.</v>
          </cell>
          <cell r="DF1945" t="str">
            <v>Invasjonspotensialet er moderat, et resultat av moderat median levetid og begrenset ekspansjonshastighet. Arten er i økning, spesielt i Vest- og Nord-Norge.</v>
          </cell>
          <cell r="DG1945" t="str">
            <v>Den vurderes å ha en liten negativ økologisk effekt gjennom dannelse av store bestander som kan fortrenge lokale populasjoner av hjemlige lågvokste arter der den etablerer seg på bergflater og i mørk skog. Vi har foreløpig ikke dokumentasjon på at den fortrenger truete/sårbare arter.</v>
          </cell>
          <cell r="DH1945" t="str">
            <v>&lt;p&gt;Pyreneersildre vurderes å medføre låg økologisk risiko i norsk natur, en kombinasjon mellom moderat ekspansjonshastighet og en liten økologisk effekt. Spredningen av denne hybridarten er fremdeles liten og avhengig av hvor den plantes. De fleste funnene er formodentlig resultat av utkast eller spredning av fragmenter på annen måte. Arten ekspanderer noe og kan tenkes å spille større rolle i framtida, men neppe nok til å utgjøre noen større økologisk risiko.&lt;/p&gt;</v>
          </cell>
          <cell r="DI1945">
            <v>0</v>
          </cell>
        </row>
        <row r="1946">
          <cell r="B1946" t="str">
            <v>Sempervivum tectorum</v>
          </cell>
          <cell r="C1946" t="str">
            <v>L.</v>
          </cell>
          <cell r="D1946" t="str">
            <v>takløk</v>
          </cell>
          <cell r="E1946">
            <v>63566</v>
          </cell>
          <cell r="F1946">
            <v>103606</v>
          </cell>
          <cell r="G1946" t="str">
            <v>ExpertGroups/Karplanter/N</v>
          </cell>
          <cell r="H1946" t="str">
            <v>Karplanter</v>
          </cell>
          <cell r="I1946" t="str">
            <v>Karplanter</v>
          </cell>
          <cell r="J1946" t="str">
            <v>AlienSpecie</v>
          </cell>
          <cell r="N1946">
            <v>3</v>
          </cell>
          <cell r="P1946" t="str">
            <v>V</v>
          </cell>
          <cell r="Q1946">
            <v>2</v>
          </cell>
          <cell r="T1946" t="str">
            <v>LO</v>
          </cell>
          <cell r="U1946">
            <v>2</v>
          </cell>
          <cell r="V1946" t="str">
            <v>3A,2DE</v>
          </cell>
          <cell r="W1946" t="str">
            <v>HI</v>
          </cell>
          <cell r="X1946">
            <v>2</v>
          </cell>
          <cell r="Y1946">
            <v>3</v>
          </cell>
          <cell r="Z1946">
            <v>2</v>
          </cell>
          <cell r="AA1946" t="str">
            <v>Før 1800</v>
          </cell>
          <cell r="AB1946" t="str">
            <v>terrestrial</v>
          </cell>
          <cell r="AD1946" t="str">
            <v>unknown</v>
          </cell>
          <cell r="AE1946" t="str">
            <v>yes</v>
          </cell>
          <cell r="AF1946" t="str">
            <v>unknown</v>
          </cell>
          <cell r="AG1946">
            <v>1826</v>
          </cell>
          <cell r="AH1946" t="str">
            <v>AA Arendal: "Larstvedt ved Arendal, paa Bjerge"</v>
          </cell>
          <cell r="AI1946">
            <v>5</v>
          </cell>
          <cell r="AJ1946" t="str">
            <v>V</v>
          </cell>
          <cell r="AK1946" t="str">
            <v>V</v>
          </cell>
          <cell r="AL1946">
            <v>2</v>
          </cell>
          <cell r="AM1946" t="str">
            <v>importDirect</v>
          </cell>
          <cell r="AN1946">
            <v>3</v>
          </cell>
          <cell r="AO1946" t="str">
            <v>introductionEscaped</v>
          </cell>
          <cell r="AP1946" t="str">
            <v>Øs,OsA,He,Op,Bu,Ve,Te,Aa,Va,Ho,Mr</v>
          </cell>
          <cell r="AQ1946">
            <v>400</v>
          </cell>
          <cell r="AR1946">
            <v>5</v>
          </cell>
          <cell r="AS1946">
            <v>2000</v>
          </cell>
          <cell r="AT1946">
            <v>74300</v>
          </cell>
          <cell r="AU1946">
            <v>4000</v>
          </cell>
          <cell r="AV1946">
            <v>30</v>
          </cell>
          <cell r="AW1946" t="str">
            <v>Ingen kjent effekt</v>
          </cell>
          <cell r="AX1946" t="str">
            <v>Ingen kjent effekt</v>
          </cell>
          <cell r="BC1946" t="str">
            <v>Ingen kjent effekt</v>
          </cell>
          <cell r="BD1946" t="str">
            <v>Ingen kjent effekt</v>
          </cell>
          <cell r="BE1946" t="str">
            <v>no</v>
          </cell>
          <cell r="BF1946" t="str">
            <v>no</v>
          </cell>
          <cell r="BG1946" t="str">
            <v>V</v>
          </cell>
          <cell r="BK1946" t="str">
            <v>temperate_nemoral:Europe|subtropic_mediterranean:Europe</v>
          </cell>
          <cell r="BM1946" t="str">
            <v>temperate_boreal:Europe|temperate_nemoral:Europe,NorthAndCentralAmerica|subtropic_mediterranean:Europe</v>
          </cell>
          <cell r="BO1946">
            <v>3</v>
          </cell>
          <cell r="BP1946" t="str">
            <v>X</v>
          </cell>
          <cell r="BR1946" t="str">
            <v>RedListCategoryLevel</v>
          </cell>
          <cell r="BT1946">
            <v>2</v>
          </cell>
          <cell r="BU1946" t="str">
            <v>X</v>
          </cell>
          <cell r="BW1946" t="str">
            <v>SpreadYearlyIncreaseObservations</v>
          </cell>
          <cell r="BX1946">
            <v>141</v>
          </cell>
          <cell r="BY1946">
            <v>1</v>
          </cell>
          <cell r="CB1946" t="str">
            <v>T1-C-4,T1-C-6,T1-C-8,T2,T35,T40,T32</v>
          </cell>
          <cell r="CC1946">
            <v>2</v>
          </cell>
          <cell r="CG1946" t="str">
            <v>T1-C-4,T1-C-6,T1-C-8</v>
          </cell>
          <cell r="CH1946">
            <v>2</v>
          </cell>
          <cell r="CL1946" t="str">
            <v>T1-C-4,T1-C-6,T1-C-8,T1-C-4,T1-C-6,T1-C-8</v>
          </cell>
          <cell r="CM1946">
            <v>1</v>
          </cell>
          <cell r="CQ1946">
            <v>1</v>
          </cell>
          <cell r="CU1946">
            <v>1</v>
          </cell>
          <cell r="CX1946">
            <v>0</v>
          </cell>
          <cell r="CY1946">
            <v>1</v>
          </cell>
          <cell r="DB1946">
            <v>0</v>
          </cell>
          <cell r="DC1946" t="str">
            <v>Takløk &lt;em&gt;Sempervivum tectorum &lt;/em&gt;er en flerårig urt (staude) som danner kompakte rosetter på korte utløpere og som kan danne matter av tettstilte rosetter. Den formerer seg også med frø. Arten kommer fra fjellområder i Mellom- og Sør-Europa. Takløk har vært dyrket i lang tid i Norge: den ble trolig innført allerede i middelalderen som pryd- og nytteplante (en viss medisinsk bruk). Likevel stammer nok de fleste av dagens forekomster fra nyere bruk av arten som prydplante, f.eks. gjenstående eller forvillet fra privathager og fritidsboliger. Arten krever et tørt og varmt voksested: bergvegger, berghyller og knauser, tørrbakke og tørreng. Noen funn er tatt fra "nær sjøen", noe som tolkes som strandberg. Den vokser på kalkberg og noe fattigere (intermediære) berg.</v>
          </cell>
          <cell r="DD1946" t="str">
            <v>&lt;p&gt;Siden de første funnene i 1826 i AA Arendal og VA Kristiansand har det vært en jevn økning i antall lokaliteter i fylkene fra Østfold til Vest-Agder, samt &amp;#233:n registrering i Hedmark, noen få i Oppland, og enkeltregistreringer i Hordaland og Møre og Romsdal. Dette er et mønster som snarere gjenspeiler i hvilke distrikter det er vanlig å plante den, og ikke et tegn spredning fra distrikt til distrikt. Den vil saktens kunne klare seg også utenfor dagens utbredelsesområde, der der er forholdsvis varmt i sommermånedene. &lt;/p&gt;</v>
          </cell>
          <cell r="DE1946" t="str">
            <v>Arten er innført som hageplante, trolig fra svært tidlig (middelalder), men uten dokumentert ekspansjon ut i norsk natur før begynnelsen av 1800-tallet. Spredning fra dyrkning ved utkast og nedrasning fra hager i brattlendt terreng, kanskje også med frø.</v>
          </cell>
          <cell r="DF1946" t="str">
            <v>Invasjonspotensialet er moderat, med usikkerhet til høgt, som en kombinasjon av lang median levetid (med usikkerhet til moderat) og begrenset (med usikkerhet til moderat) ekspansjonshastighet.</v>
          </cell>
          <cell r="DG1946" t="str">
            <v>Arten vurderes å ha en liten økologisk effekt ved noe fortrengning av lokale bestander av stedegne arter på bergflater. Vi vet ikke om dette også kan omfatte sårbare/truete arter, men angir en mulig liten effekt, men med usikkerhet ned til ingen kjent effekt.</v>
          </cell>
          <cell r="DH1946" t="str">
            <v>&lt;p&gt;Takløk vurderes til låg økologisk risiko, med usikkerhet til høg risiko. Usikkerheten skyldes invasjonspotensialet: arten er vurdert å ha en liten negativ økologisk effekt.&lt;/p&gt;</v>
          </cell>
          <cell r="DI1946">
            <v>3</v>
          </cell>
        </row>
        <row r="1947">
          <cell r="B1947" t="str">
            <v>Spiraea ×vanhouttei</v>
          </cell>
          <cell r="C1947" t="str">
            <v>(Briot) Carrière</v>
          </cell>
          <cell r="D1947" t="str">
            <v>gentspirea</v>
          </cell>
          <cell r="E1947">
            <v>138013</v>
          </cell>
          <cell r="F1947">
            <v>103518</v>
          </cell>
          <cell r="G1947" t="str">
            <v>ExpertGroups/Karplanter/N</v>
          </cell>
          <cell r="H1947" t="str">
            <v>Karplanter</v>
          </cell>
          <cell r="I1947" t="str">
            <v>Karplanter</v>
          </cell>
          <cell r="J1947" t="str">
            <v>AlienSpecie</v>
          </cell>
          <cell r="N1947">
            <v>3</v>
          </cell>
          <cell r="Q1947">
            <v>2</v>
          </cell>
          <cell r="T1947" t="str">
            <v>LO</v>
          </cell>
          <cell r="U1947">
            <v>2</v>
          </cell>
          <cell r="V1947" t="str">
            <v>3AB,2F</v>
          </cell>
          <cell r="X1947">
            <v>2</v>
          </cell>
          <cell r="Y1947">
            <v>3</v>
          </cell>
          <cell r="Z1947">
            <v>1</v>
          </cell>
          <cell r="AA1947">
            <v>1945</v>
          </cell>
          <cell r="AB1947" t="str">
            <v>terrestrial</v>
          </cell>
          <cell r="AD1947" t="str">
            <v>unknown</v>
          </cell>
          <cell r="AE1947" t="str">
            <v>yes</v>
          </cell>
          <cell r="AF1947" t="str">
            <v>unknown</v>
          </cell>
          <cell r="AG1947">
            <v>1971</v>
          </cell>
          <cell r="AH1947" t="str">
            <v>Te Bamble: Langesundsodden</v>
          </cell>
          <cell r="AI1947">
            <v>10</v>
          </cell>
          <cell r="AL1947">
            <v>1</v>
          </cell>
          <cell r="AM1947" t="str">
            <v>importDirect</v>
          </cell>
          <cell r="AN1947">
            <v>3</v>
          </cell>
          <cell r="AO1947" t="str">
            <v>introductionEscaped</v>
          </cell>
          <cell r="AP1947" t="str">
            <v>Øs,OsA,Bu,Te,Aa,Va,Ro,Mr,No</v>
          </cell>
          <cell r="AQ1947">
            <v>172</v>
          </cell>
          <cell r="AR1947">
            <v>5</v>
          </cell>
          <cell r="AS1947">
            <v>860</v>
          </cell>
          <cell r="AT1947">
            <v>275000</v>
          </cell>
          <cell r="AU1947">
            <v>2580</v>
          </cell>
          <cell r="AV1947">
            <v>60</v>
          </cell>
          <cell r="AW1947" t="str">
            <v>Ingen kjent effekt</v>
          </cell>
          <cell r="AX1947" t="str">
            <v>Ingen kjent effekt</v>
          </cell>
          <cell r="BC1947" t="str">
            <v>Ingen kjent effekt</v>
          </cell>
          <cell r="BD1947" t="str">
            <v>Ingen kjent effekt</v>
          </cell>
          <cell r="BE1947" t="str">
            <v>no</v>
          </cell>
          <cell r="BF1947" t="str">
            <v>no</v>
          </cell>
          <cell r="BG1947" t="str">
            <v>V</v>
          </cell>
          <cell r="BK1947" t="str">
            <v>unknown:Asia</v>
          </cell>
          <cell r="BM1947" t="str">
            <v>temperate_boreal:Europe|temperate_nemoral:Europe,NorthAndCentralAmerica|unknown:Asia</v>
          </cell>
          <cell r="BO1947">
            <v>3</v>
          </cell>
          <cell r="BR1947" t="str">
            <v>RedListCategoryLevel</v>
          </cell>
          <cell r="BT1947">
            <v>3</v>
          </cell>
          <cell r="BW1947" t="str">
            <v>SpreadYearlyIncreaseObservations</v>
          </cell>
          <cell r="BX1947">
            <v>263</v>
          </cell>
          <cell r="BY1947">
            <v>1</v>
          </cell>
          <cell r="CB1947" t="str">
            <v>T4,T40,T35,T43,T32</v>
          </cell>
          <cell r="CC1947">
            <v>1</v>
          </cell>
          <cell r="CH1947">
            <v>1</v>
          </cell>
          <cell r="CM1947">
            <v>2</v>
          </cell>
          <cell r="CP1947" t="str">
            <v>Åpen grunnlendt kalkmark i boreonemoral sone</v>
          </cell>
          <cell r="CQ1947">
            <v>1</v>
          </cell>
          <cell r="CU1947">
            <v>1</v>
          </cell>
          <cell r="CX1947">
            <v>0</v>
          </cell>
          <cell r="CY1947">
            <v>1</v>
          </cell>
          <cell r="DB1947">
            <v>0</v>
          </cell>
          <cell r="DC1947" t="str">
            <v>Gentspirea &lt;em&gt;Spiraea &lt;/em&gt;x &lt;em&gt;vanhouttei&lt;/em&gt; er en 1,5-2 m høy busk. Den er en steril hagehybrid mellom de to østasiatiske artene &lt;em&gt;S. cantoniensis&lt;/em&gt; og &lt;em&gt;S. trilobata.&lt;/em&gt;</v>
          </cell>
          <cell r="DD1947" t="str">
            <v>&lt;p&gt;Siden første funn av forvillet plante i 1971 i Te Bamble, er arten registrert i 46 forekomstarealruter. Denne hybridarten er funnet i lavland/kystområder spredt fra Østfold til Nordland, men er ennå ikke funnet forvillet i innlandet (Hedmark, Oppland).&lt;/p&gt;</v>
          </cell>
          <cell r="DE1947" t="str">
            <v>Gentspirea kom i bruk som hageplante i Norge 1900-30. Den er handelsvare og markedsføres med herdighet 4. Hybriden er frøsteril, men vokser klonalt med rotskudd, slik at den kan danne kolonier. Alle forekomster i Norge skyldes trolig utkast (av busker og kvister) fra hager. Kvistene rotslår.</v>
          </cell>
          <cell r="DF1947" t="str">
            <v>Invasjonspotensialet er moderat, med moderat median levetid og moderat ekspansjonshastighet.</v>
          </cell>
          <cell r="DG1947" t="str">
            <v>Arten vurderes å ha en liten økologisk effekt, foreløpig. Hybriden er så langt funnet i tilknytning til sterkt kulturpåvirket eller kulturbetinget mark: gjenstående etter dyrking eller kastet ut med hageavfall ved veier og i jernbaneskråninger, i kantkratt, ved gravplasser og på avfallsplasser, bl.a. flisfyllinger. Den er imidlertid også funnet i kalkfuruskog og i reservatet på Nakholmen i Oslo, dvs. i den rødlistede naturtypen "åpen grunnlendt kalkmark i boreonemoral sone". Dette gir en liten økologisk effekt.</v>
          </cell>
          <cell r="DH1947" t="str">
            <v>&lt;p&gt;Gentspirea vurderes til låg økologisk risiko på grunn av et moderat invasjonspotensial kombinert med en liten økologisk effekt.&lt;/p&gt;&lt;p&gt; &lt;/p&gt;</v>
          </cell>
          <cell r="DI1947">
            <v>0</v>
          </cell>
        </row>
        <row r="1948">
          <cell r="B1948" t="str">
            <v>Spiraea latifolia</v>
          </cell>
          <cell r="C1948" t="str">
            <v>(Sol.) Borkh.</v>
          </cell>
          <cell r="D1948" t="str">
            <v>breispirea</v>
          </cell>
          <cell r="E1948">
            <v>138022</v>
          </cell>
          <cell r="F1948">
            <v>103511</v>
          </cell>
          <cell r="G1948" t="str">
            <v>ExpertGroups/Karplanter/N</v>
          </cell>
          <cell r="H1948" t="str">
            <v>Karplanter</v>
          </cell>
          <cell r="I1948" t="str">
            <v>Karplanter</v>
          </cell>
          <cell r="J1948" t="str">
            <v>AlienSpecie</v>
          </cell>
          <cell r="N1948">
            <v>3</v>
          </cell>
          <cell r="P1948" t="str">
            <v>V</v>
          </cell>
          <cell r="Q1948">
            <v>2</v>
          </cell>
          <cell r="T1948" t="str">
            <v>LO</v>
          </cell>
          <cell r="U1948">
            <v>2</v>
          </cell>
          <cell r="V1948" t="str">
            <v>3AB,2E</v>
          </cell>
          <cell r="W1948" t="str">
            <v>HI</v>
          </cell>
          <cell r="X1948">
            <v>3</v>
          </cell>
          <cell r="Y1948">
            <v>4</v>
          </cell>
          <cell r="Z1948">
            <v>1</v>
          </cell>
          <cell r="AA1948">
            <v>1996</v>
          </cell>
          <cell r="AB1948" t="str">
            <v>terrestrial</v>
          </cell>
          <cell r="AD1948" t="str">
            <v>unknown</v>
          </cell>
          <cell r="AE1948" t="str">
            <v>yes</v>
          </cell>
          <cell r="AF1948" t="str">
            <v>unknown</v>
          </cell>
          <cell r="AG1948">
            <v>1996</v>
          </cell>
          <cell r="AH1948" t="str">
            <v>Oslo: Tveita</v>
          </cell>
          <cell r="AI1948">
            <v>10</v>
          </cell>
          <cell r="AJ1948" t="str">
            <v>V</v>
          </cell>
          <cell r="AL1948">
            <v>1</v>
          </cell>
          <cell r="AM1948" t="str">
            <v>importDirect</v>
          </cell>
          <cell r="AN1948">
            <v>3</v>
          </cell>
          <cell r="AO1948" t="str">
            <v>introductionEscaped</v>
          </cell>
          <cell r="AP1948" t="str">
            <v>Øs,OsA,Bu,Ve,Te,Aa,Va,Ro,Ho,Sf,No</v>
          </cell>
          <cell r="AQ1948">
            <v>128</v>
          </cell>
          <cell r="AR1948">
            <v>4</v>
          </cell>
          <cell r="AS1948">
            <v>512</v>
          </cell>
          <cell r="AT1948">
            <v>180000</v>
          </cell>
          <cell r="AU1948">
            <v>2000</v>
          </cell>
          <cell r="AV1948">
            <v>60</v>
          </cell>
          <cell r="AW1948" t="str">
            <v>Ingen kjent effekt</v>
          </cell>
          <cell r="AX1948" t="str">
            <v>Ingen kjent effekt</v>
          </cell>
          <cell r="BC1948" t="str">
            <v>Ingen kjent effekt</v>
          </cell>
          <cell r="BD1948" t="str">
            <v>Ingen kjent effekt</v>
          </cell>
          <cell r="BE1948" t="str">
            <v>no</v>
          </cell>
          <cell r="BF1948" t="str">
            <v>no</v>
          </cell>
          <cell r="BK1948" t="str">
            <v>temperate_boreal:NorthAndCentralAmerica|temperate_nemoral:NorthAndCentralAmerica</v>
          </cell>
          <cell r="BM1948" t="str">
            <v>temperate_boreal:Europe,NorthAndCentralAmerica|temperate_nemoral:Europe,NorthAndCentralAmerica</v>
          </cell>
          <cell r="BO1948">
            <v>3</v>
          </cell>
          <cell r="BR1948" t="str">
            <v>RedListCategoryLevel</v>
          </cell>
          <cell r="BT1948">
            <v>3</v>
          </cell>
          <cell r="BU1948" t="str">
            <v>X</v>
          </cell>
          <cell r="BW1948" t="str">
            <v>SpreadYearlyIncreaseObservations</v>
          </cell>
          <cell r="BX1948">
            <v>429</v>
          </cell>
          <cell r="BY1948">
            <v>1</v>
          </cell>
          <cell r="CB1948" t="str">
            <v>T4,T30,T35,T37-C-3,T43,T40</v>
          </cell>
          <cell r="CC1948">
            <v>1</v>
          </cell>
          <cell r="CH1948">
            <v>2</v>
          </cell>
          <cell r="CL1948" t="str">
            <v>T30,T30</v>
          </cell>
          <cell r="CM1948">
            <v>1</v>
          </cell>
          <cell r="CQ1948">
            <v>1</v>
          </cell>
          <cell r="CU1948">
            <v>1</v>
          </cell>
          <cell r="CX1948">
            <v>0</v>
          </cell>
          <cell r="CY1948">
            <v>1</v>
          </cell>
          <cell r="DB1948">
            <v>0</v>
          </cell>
          <cell r="DC1948" t="str">
            <v>Breispirea &lt;em&gt;Spiraea latifolia &lt;/em&gt;er en 1,5 m høy busk. Den kommer fra østlige Nord-Amerika. Den har frøformering og dessuten effektiv klonal vekst med jordstengler.&lt;br/&gt;&lt;p&gt;Kvitspirea &lt;i&gt;Spiraea alba&lt;/i&gt; og breispirea &lt;i&gt;S. latifolia&lt;/i&gt; er nært beslektet og regnes av mange forfattere som to underarter av &amp;#233:n art. Materialet som ligger i databasene er ikke godt revidert, og noen opplysninger ligger trolig på feil art. Det generelle bildet blir trolig likevel det samme.&lt;/p&gt;</v>
          </cell>
          <cell r="DD1948" t="str">
            <v>&lt;p&gt; Trolig er breispirea kommet inn i norske hager nokså sent. Første funn, i 1996 i Oslo, er så sent at det tyder på at arten er blitt tatt i bruk i norske hager først i de siste tiårene. I løpet av en 30-årsperiode er den funnet knapt &amp;#233:n gang per år, foreløpig mellom Østfold og Hordaland der den nå har spredte forekomster i de fleste fylker, og med en nordlig utpost i No Gildeskål. Vi tror at denne arten kan være noe oversett.&lt;/p&gt;</v>
          </cell>
          <cell r="DE1948" t="str">
            <v>Breispirea er innført som prydbusk. Den formerer seg med frø og rotskudd. Den er også spredt ut med hageutkast.</v>
          </cell>
          <cell r="DF1948" t="str">
            <v>Breispirea har et moderat invasjonspotensial, med usikkerhet til stort. Median levetid er moderat, og ekspansjonshastigheten er også moderat, med usikkerhet til høg.</v>
          </cell>
          <cell r="DG1948" t="str">
            <v>Vi vurderer at arten kan ha en liten økologisk effekt ved at den danner store kloner, spesielt på flommark, som fortrenger stedegne arter i en viss grad. Arten er funnet gjenstående ved hager, på avfallsplasser, ved vei og jernbane, og i flere tilfeller i flommarksskog samt svartorsump. Sjansen for etablering er størst ved vassdrag og andre fuktige steder, og vi forventer en negativ effekt i flommarksskog, muligens også i annen sumpskog, i løpet av de neste 50 årene.</v>
          </cell>
          <cell r="DH1948" t="str">
            <v>&lt;p&gt;Breispirea vurderes å medføre låg økologisk risiko, men med usikkerhet til høg risiko, på grunn av av et moderat (til stort) invasjonspotensial i kombinasjon med en liten økologisk effekt. Dette er en endring fra potensiell høg risiko ved vurderingen i 2012, hovedsakelig fordi det er blitt mer av arten og spesielt i flommark der den vurderes å ha negativ økologisk effekt.&lt;/p&gt;</v>
          </cell>
          <cell r="DI1948">
            <v>0</v>
          </cell>
        </row>
        <row r="1949">
          <cell r="B1949" t="str">
            <v>Ulmus ×hollandica</v>
          </cell>
          <cell r="C1949" t="str">
            <v>Mill.</v>
          </cell>
          <cell r="D1949" t="str">
            <v>parkalm</v>
          </cell>
          <cell r="E1949">
            <v>138593</v>
          </cell>
          <cell r="F1949">
            <v>103530</v>
          </cell>
          <cell r="G1949" t="str">
            <v>ExpertGroups/Karplanter/N</v>
          </cell>
          <cell r="H1949" t="str">
            <v>Karplanter</v>
          </cell>
          <cell r="I1949" t="str">
            <v>Karplanter</v>
          </cell>
          <cell r="J1949" t="str">
            <v>DoorKnocker</v>
          </cell>
          <cell r="K1949" t="str">
            <v>doRiskAssessment</v>
          </cell>
          <cell r="N1949">
            <v>1</v>
          </cell>
          <cell r="Q1949">
            <v>3</v>
          </cell>
          <cell r="R1949" t="str">
            <v>V</v>
          </cell>
          <cell r="T1949" t="str">
            <v>LO</v>
          </cell>
          <cell r="U1949">
            <v>2</v>
          </cell>
          <cell r="V1949" t="str">
            <v>1,3H</v>
          </cell>
          <cell r="AA1949">
            <v>1912</v>
          </cell>
          <cell r="AB1949" t="str">
            <v>terrestrial</v>
          </cell>
          <cell r="AD1949" t="str">
            <v>unknown</v>
          </cell>
          <cell r="AE1949" t="str">
            <v>no</v>
          </cell>
          <cell r="AF1949" t="str">
            <v>unknown</v>
          </cell>
          <cell r="AI1949">
            <v>40</v>
          </cell>
          <cell r="AJ1949" t="str">
            <v>V</v>
          </cell>
          <cell r="AL1949">
            <v>2</v>
          </cell>
          <cell r="AM1949" t="str">
            <v>importDirect</v>
          </cell>
          <cell r="AN1949">
            <v>2</v>
          </cell>
          <cell r="AO1949" t="str">
            <v>introductionEscaped</v>
          </cell>
          <cell r="AQ1949">
            <v>0</v>
          </cell>
          <cell r="AS1949">
            <v>0</v>
          </cell>
          <cell r="AT1949">
            <v>0</v>
          </cell>
          <cell r="AU1949">
            <v>12</v>
          </cell>
          <cell r="AW1949" t="str">
            <v>Ingen kjent effekt</v>
          </cell>
          <cell r="AX1949" t="str">
            <v>Ingen kjent effekt</v>
          </cell>
          <cell r="BC1949" t="str">
            <v>Introgresjon med hjemlig alm Ulmus glabra kan anses som positivt dersom det bidrar til å øke almas resistens mot almesyke.</v>
          </cell>
          <cell r="BD1949" t="str">
            <v>Ingen kjent effekt</v>
          </cell>
          <cell r="BE1949" t="str">
            <v>no</v>
          </cell>
          <cell r="BF1949" t="str">
            <v>no</v>
          </cell>
          <cell r="BK1949" t="str">
            <v>unknown:Europe</v>
          </cell>
          <cell r="BM1949" t="str">
            <v>temperate_nemoral:Europe,Oceania,NorthAndCentralAmerica|subtropic_mediterranean:Europe</v>
          </cell>
          <cell r="BO1949">
            <v>1</v>
          </cell>
          <cell r="BP1949" t="str">
            <v>X</v>
          </cell>
          <cell r="BR1949" t="str">
            <v>RedListCategoryLevel</v>
          </cell>
          <cell r="BT1949">
            <v>1</v>
          </cell>
          <cell r="BW1949" t="str">
            <v>SpreadYearlyLiteratureData</v>
          </cell>
          <cell r="BX1949">
            <v>39</v>
          </cell>
          <cell r="BY1949">
            <v>1</v>
          </cell>
          <cell r="CC1949">
            <v>1</v>
          </cell>
          <cell r="CH1949">
            <v>1</v>
          </cell>
          <cell r="CM1949">
            <v>1</v>
          </cell>
          <cell r="CQ1949">
            <v>1</v>
          </cell>
          <cell r="CU1949">
            <v>3</v>
          </cell>
          <cell r="CW1949" t="str">
            <v>X</v>
          </cell>
          <cell r="CX1949">
            <v>1</v>
          </cell>
          <cell r="CY1949">
            <v>1</v>
          </cell>
          <cell r="DB1949">
            <v>2</v>
          </cell>
          <cell r="DC1949" t="str">
            <v>Parkalm &lt;i&gt;Ulmus &lt;/i&gt;x&lt;i&gt; hollandica&lt;/i&gt; er en hagehybrid mellom alm &lt;i&gt;U. glabra&lt;/i&gt; og lundalm &lt;i&gt;U. minor&lt;/i&gt;. Den er oppstått spontant i Vest-Europa i ei brei møtesone mellom foreldrene, men er bare kjent som en innført og dyrket hage- og parktre i Norge. Den blir et stort tre med varierende grad av fertilitet og frøformering. Foreløpig er den bare påvist i hager og parker i Norge. Den har noe resistens mot almesyke (Dutch elm disease).</v>
          </cell>
          <cell r="DD1949" t="str">
            <v>Parkalm er rapportert og belagt i herbariene noen ganger fra Norge. Alle herbariebeleggene som kan kontrolleres med hensyn på identitet, synes stamme fra dyrkete trær (Oslo 1912 og 1991, Ak Nesodden 1941, AA Arendal 2000, VA Kristiansand 1950). Denne hybridarten er ennå ikke påvist som forvillet i norsk natur.</v>
          </cell>
          <cell r="DE1949" t="str">
            <v>Hagehybriden er innført som hage- og parktre. Den setter noe frø og kan spre og forville seg med vindspredte frukter.</v>
          </cell>
          <cell r="DF1949" t="str">
            <v>Invasjonspotensialet er lite: anslått forekomstareal om 50 år gir liten (til begrenset) median levetid og begrenset ekspansjonshastighet. Parkalm er foreløpig ikke funnet forvillet, og det er heller ikke forventet at den etablerer seg med mange eller store forekomster.</v>
          </cell>
          <cell r="DG1949" t="str">
            <v>Parkalm vil ha moderat (med usikkerhet ned til en liten) økologisk effekt på grunn av hybridisering med hjemlig alm &lt;i&gt;Ulmus glabra &lt;/i&gt;(VU) i lokal skala. Vi har satt usikkerhet nedover på grunn av usikkerhet omkring slik hybridisering vil forekomme i Norge. Hybridisering med og krysning (introgresjon) tilbake mot alm er veldokumentert i Vest-Europa og vil trolig også kunne finne sted hos oss, men i ytterst lite omfang. Om slik introgresjon ville være negativ eller positiv, kan muligens diskuteres. Introgresjonen vil være en genetisk &amp;#39:forurensning&amp;#39: av en stedegen og truet art, men vil samtidig kunne bidra med gener som kan gjøre denne truete arten noe mindre mottakelig for den sykdommen som utgjør den viktigste trusselen. Metodikken i den gjeldende fremmedartsvurderingen gir ikke mulighet for å ta slike hensyn.&lt;br/&gt;Arten er, på samme måte som vår hjemlige alm &lt;i&gt;Ulmus glabra&lt;/i&gt;, vert for almesyke (&lt;i&gt;Ophiostoma &lt;/i&gt;spp.), men denne sykdommen er mye utbredt på vår hjemlige alm enn på de innførte. De innførte almene er derfor ingen viktig vektor for sykdomsoverføring til hjemlig alm.&lt;br/&gt;</v>
          </cell>
          <cell r="DH1949" t="str">
            <v>Hybridarten parkalm vurderes til låg økologisk risiko. Den er noe brukt som park- og hagetre i Norge, kan formere seg med frø, men er ennå ikke funnet i norsk natur. Vi vurderer den som en dørstokkart. Med generasjonstid på mange tiår, vil den neppe kunne få noen større virkninger i norsk natur innen vurderingsperioden. Vi er også ambivalente med hensyn på virkningene: dette er et av meget få tilfeller som vi kjenner til, der genetisk forurensning (introgresjon) kan ses på som en positiv økologisk effekt.</v>
          </cell>
          <cell r="DI1949">
            <v>1</v>
          </cell>
        </row>
        <row r="1950">
          <cell r="B1950" t="str">
            <v>Buddleja davidii</v>
          </cell>
          <cell r="C1950" t="str">
            <v>Franch.</v>
          </cell>
          <cell r="D1950" t="str">
            <v>sommerfuglbusk</v>
          </cell>
          <cell r="E1950">
            <v>84783</v>
          </cell>
          <cell r="F1950">
            <v>127920</v>
          </cell>
          <cell r="G1950" t="str">
            <v>ExpertGroups/Karplanter/N</v>
          </cell>
          <cell r="H1950" t="str">
            <v>Karplanter</v>
          </cell>
          <cell r="I1950" t="str">
            <v>Karplanter</v>
          </cell>
          <cell r="J1950" t="str">
            <v>AlienSpecie</v>
          </cell>
          <cell r="N1950">
            <v>2</v>
          </cell>
          <cell r="P1950" t="str">
            <v>V</v>
          </cell>
          <cell r="Q1950">
            <v>2</v>
          </cell>
          <cell r="S1950" t="str">
            <v>V</v>
          </cell>
          <cell r="T1950" t="str">
            <v>LO</v>
          </cell>
          <cell r="U1950">
            <v>2</v>
          </cell>
          <cell r="V1950" t="str">
            <v>2AB,2DF</v>
          </cell>
          <cell r="W1950" t="str">
            <v>HI</v>
          </cell>
          <cell r="X1950">
            <v>2</v>
          </cell>
          <cell r="Y1950">
            <v>2</v>
          </cell>
          <cell r="Z1950">
            <v>2</v>
          </cell>
          <cell r="AA1950">
            <v>2008</v>
          </cell>
          <cell r="AB1950" t="str">
            <v>terrestrial</v>
          </cell>
          <cell r="AD1950" t="str">
            <v>unknown</v>
          </cell>
          <cell r="AE1950" t="str">
            <v>yes</v>
          </cell>
          <cell r="AF1950" t="str">
            <v>yes</v>
          </cell>
          <cell r="AG1950">
            <v>2008</v>
          </cell>
          <cell r="AH1950" t="str">
            <v>VA Farsund: Lundevågen</v>
          </cell>
          <cell r="AI1950">
            <v>10</v>
          </cell>
          <cell r="AJ1950" t="str">
            <v>V</v>
          </cell>
          <cell r="AL1950">
            <v>1</v>
          </cell>
          <cell r="AM1950" t="str">
            <v>importDirect</v>
          </cell>
          <cell r="AN1950">
            <v>2</v>
          </cell>
          <cell r="AO1950" t="str">
            <v>introductionEscaped,spreadNaturalDispersal</v>
          </cell>
          <cell r="AP1950" t="str">
            <v>OsA,Va,Ho</v>
          </cell>
          <cell r="AQ1950">
            <v>16</v>
          </cell>
          <cell r="AR1950">
            <v>5</v>
          </cell>
          <cell r="AS1950">
            <v>80</v>
          </cell>
          <cell r="AT1950">
            <v>40000</v>
          </cell>
          <cell r="AU1950">
            <v>240</v>
          </cell>
          <cell r="AV1950">
            <v>60</v>
          </cell>
          <cell r="AW1950" t="str">
            <v>Ingen kjent effekt</v>
          </cell>
          <cell r="AX1950" t="str">
            <v>Ingen kjent effekt</v>
          </cell>
          <cell r="BC1950" t="str">
            <v>Arten kan være en viktig nektarkilde for insekter, spesielt sommerfugler og kolibrier (sistnevnte neppe relevant hos oss): cf. Tallent-Halsell &amp; Watt (2009).</v>
          </cell>
          <cell r="BD1950" t="str">
            <v>Ingen kjent effekt</v>
          </cell>
          <cell r="BE1950" t="str">
            <v>no</v>
          </cell>
          <cell r="BF1950" t="str">
            <v>yes</v>
          </cell>
          <cell r="BG1950" t="str">
            <v>V</v>
          </cell>
          <cell r="BH1950" t="str">
            <v>V</v>
          </cell>
          <cell r="BI1950" t="str">
            <v>V</v>
          </cell>
          <cell r="BK1950" t="str">
            <v>temperate_nemoral:Asia|subtropic_unspecified:Asia</v>
          </cell>
          <cell r="BM1950" t="str">
            <v>temperate_nemoral:Europe,Asia,Oceania,NorthAndCentralAmerica|subtropic_unspecified:Asia,NorthAndCentralAmerica|subtropic_mediterranean:Europe,Oceania|subtropic_highlands:SouthAmerica</v>
          </cell>
          <cell r="BO1950">
            <v>2</v>
          </cell>
          <cell r="BP1950" t="str">
            <v>X</v>
          </cell>
          <cell r="BR1950" t="str">
            <v>RedListCategoryLevel</v>
          </cell>
          <cell r="BT1950">
            <v>2</v>
          </cell>
          <cell r="BW1950" t="str">
            <v>SpreadYearlyIncreaseCalculatedExpansionSpeed</v>
          </cell>
          <cell r="BX1950">
            <v>127.73</v>
          </cell>
          <cell r="BY1950">
            <v>1</v>
          </cell>
          <cell r="CB1950" t="str">
            <v>T35,T40,T34,T21-C-3,T32</v>
          </cell>
          <cell r="CC1950">
            <v>2</v>
          </cell>
          <cell r="CD1950" t="str">
            <v>X</v>
          </cell>
          <cell r="CG1950" t="str">
            <v>T34,T21-C-3,T32</v>
          </cell>
          <cell r="CH1950">
            <v>1</v>
          </cell>
          <cell r="CL1950" t="str">
            <v>T34,T34,T21-C-3,T21-C-3,T32,T32</v>
          </cell>
          <cell r="CM1950">
            <v>2</v>
          </cell>
          <cell r="CP1950" t="str">
            <v>Kystlynghei,Sørlig etablert sanddynemark</v>
          </cell>
          <cell r="CQ1950">
            <v>1</v>
          </cell>
          <cell r="CT1950" t="str">
            <v>T34,T21-C-3,T32</v>
          </cell>
          <cell r="CU1950">
            <v>1</v>
          </cell>
          <cell r="CX1950">
            <v>0</v>
          </cell>
          <cell r="CY1950">
            <v>1</v>
          </cell>
          <cell r="DB1950">
            <v>0</v>
          </cell>
          <cell r="DC1950" t="str">
            <v>Sommerfuglbusk &lt;em&gt;Buddleja davidii &lt;/em&gt;er en nokså langlevd busk fra Kina og Japan&lt;em&gt;. &lt;/em&gt;Den har frøformering, og frøene sprer seg med dyr, vatn eller transportmidler. Per Arvid Åsen (pers. komm.): "Busken sprer seg uvanlig godt med frø i min hage i Kristiansand, men jeg har ikke sett den utenfor hagen". Frøformering er også rapportert fra en hage i Te Porsgrunn (Trond Eirik H. Silsand, pers. komm.). Arten er på grensa til å bli invasiv i kystlynghei i VA Farsund: Lista.</v>
          </cell>
          <cell r="DD1950" t="str">
            <v>&lt;p&gt;Arten har vært dyrket som prydbusk i Norge i alle fall gjennom store deler av 1900-tallet, men er først observert frøforvillet og med effektiv formering på Lista (VA Farsund) i 2008. Den er funnet noen få andre steder (Oslo, Vf Larvik, Ho Bergen), men frøformering i norsk natur og etablering er foreløpig ikke kjent fra andre steder enn Lundevågen industriområde på Lista.&lt;/p&gt;</v>
          </cell>
          <cell r="DE1950" t="str">
            <v>Arten er innført som hagebusk og er utkastet eller spredt ut med frø fra hager.</v>
          </cell>
          <cell r="DF1950" t="str">
            <v>Invasjonspotensialet er begrenset med usikkerhet til moderat, en kombinasjon av begrenset median levetid (med usikkerhet til moderat ut fra forventet framtidig utvikling) og begrenset ekspansjonshastighet. Det er vanskelig å forutsi hvordan utviklingen for denne arten vil bli, men klimamodeller tyder på at økende deler av Norge vil kunne få passende klima for arten i 2080. Dette inkluderer spesielt kysten av Sørøst- og Sørvestlandet, delvis også Trondheimsfjordområdet avhengig av hvilke klima-scenarier som legges til grunn (se Kriticos et al. 2010). &lt;br/&gt;</v>
          </cell>
          <cell r="DG1950" t="str">
            <v>Arten vurderes å kunne ha liten negativ økologisk effekt (med usikkerhet til middels), selv om dette ikke er påvist hos oss per i dag. Sommerfuglbusk er problematisk mange andre steder i verden (se Ebeling et al. 2008, Feng et al. 2007, Tallent-Halsell &amp; Watt 2009, Global Invasive Species Database 2015). Arten kan utkonkurrere hjemlig vegetasjon og hindre vekst og reproduksjon av andre busker og trær. På New Zealand er den et problem i skogbruket fordi den utkonkurrerer frøplanter av &lt;i&gt;Pinus radiata &lt;/i&gt;(som der er en annen innført og ekspansiv art). Som navnet sier, er den en viktig matkilde for insekter, spesielt sommerfugler, og det er derfor mulig at den kan påvirke balansen i insektbesøk mellom fremmede og stedegne arter. Dette kan imidlertid også anses å være en positiv effekt, da den sterke nedgangen i pollinerende insekter jo skyldes en nedgang i habitater og matkilder for disse. Positive økologiske effekter skal imidlertid ikke inngå i risikovurderingen.</v>
          </cell>
          <cell r="DH1950" t="str">
            <v>&lt;p&gt; Sommerfuglbusk er vurdert til lav økologisk risiko, men med usikkerhet til høy. De negative effektene er knyttet til dokumentasjon fra utlandet, og usikkerheten gjelder om slike effekter vil slå inn i Norge innen vurderingsperioden.&lt;/p&gt;</v>
          </cell>
          <cell r="DI1950">
            <v>9</v>
          </cell>
        </row>
        <row r="1951">
          <cell r="B1951" t="str">
            <v>Quercus rubra</v>
          </cell>
          <cell r="C1951" t="str">
            <v>L.</v>
          </cell>
          <cell r="D1951" t="str">
            <v>rødeik</v>
          </cell>
          <cell r="E1951">
            <v>136136</v>
          </cell>
          <cell r="F1951">
            <v>102158</v>
          </cell>
          <cell r="G1951" t="str">
            <v>ExpertGroups/Karplanter/N</v>
          </cell>
          <cell r="H1951" t="str">
            <v>Karplanter</v>
          </cell>
          <cell r="I1951" t="str">
            <v>Karplanter</v>
          </cell>
          <cell r="J1951" t="str">
            <v>AlienSpecie</v>
          </cell>
          <cell r="N1951">
            <v>2</v>
          </cell>
          <cell r="P1951" t="str">
            <v>V</v>
          </cell>
          <cell r="Q1951">
            <v>2</v>
          </cell>
          <cell r="R1951" t="str">
            <v>V</v>
          </cell>
          <cell r="T1951" t="str">
            <v>LO</v>
          </cell>
          <cell r="U1951">
            <v>2</v>
          </cell>
          <cell r="V1951" t="str">
            <v>2AB,2E</v>
          </cell>
          <cell r="X1951">
            <v>2</v>
          </cell>
          <cell r="Y1951">
            <v>3</v>
          </cell>
          <cell r="Z1951">
            <v>1</v>
          </cell>
          <cell r="AA1951">
            <v>1943</v>
          </cell>
          <cell r="AB1951" t="str">
            <v>terrestrial</v>
          </cell>
          <cell r="AD1951" t="str">
            <v>unknown</v>
          </cell>
          <cell r="AE1951" t="str">
            <v>yes</v>
          </cell>
          <cell r="AF1951" t="str">
            <v>yes</v>
          </cell>
          <cell r="AI1951">
            <v>50</v>
          </cell>
          <cell r="AJ1951" t="str">
            <v>V</v>
          </cell>
          <cell r="AL1951">
            <v>1</v>
          </cell>
          <cell r="AM1951" t="str">
            <v>importDirect</v>
          </cell>
          <cell r="AN1951">
            <v>2</v>
          </cell>
          <cell r="AO1951" t="str">
            <v>introductionEscaped</v>
          </cell>
          <cell r="AP1951" t="str">
            <v>Øs,OsA,Bu,Aa,Va,Ro,Ho,Mr</v>
          </cell>
          <cell r="AQ1951">
            <v>60</v>
          </cell>
          <cell r="AR1951">
            <v>5</v>
          </cell>
          <cell r="AS1951">
            <v>300</v>
          </cell>
          <cell r="AT1951">
            <v>94000</v>
          </cell>
          <cell r="AU1951">
            <v>900</v>
          </cell>
          <cell r="AV1951">
            <v>20</v>
          </cell>
          <cell r="AW1951" t="str">
            <v>Ingen kjent effekt</v>
          </cell>
          <cell r="AX1951" t="str">
            <v>Ingen kjent effekt</v>
          </cell>
          <cell r="BC1951" t="str">
            <v>Ingen kjent effekt</v>
          </cell>
          <cell r="BD1951" t="str">
            <v>Ingen kjent effekt</v>
          </cell>
          <cell r="BE1951" t="str">
            <v>no</v>
          </cell>
          <cell r="BF1951" t="str">
            <v>no</v>
          </cell>
          <cell r="BG1951" t="str">
            <v>V</v>
          </cell>
          <cell r="BK1951" t="str">
            <v>temperate_nemoral:NorthAndCentralAmerica|subtropic_humid:NorthAndCentralAmerica</v>
          </cell>
          <cell r="BM1951" t="str">
            <v>temperate_nemoral:Europe,Oceania,NorthAndCentralAmerica|subtropic_mediterranean:Europe,NorthAndCentralAmerica|subtropic_humid:NorthAndCentralAmerica</v>
          </cell>
          <cell r="BO1951">
            <v>2</v>
          </cell>
          <cell r="BP1951" t="str">
            <v>X</v>
          </cell>
          <cell r="BR1951" t="str">
            <v>RedListCategoryLevel</v>
          </cell>
          <cell r="BT1951">
            <v>2</v>
          </cell>
          <cell r="BW1951" t="str">
            <v>SpreadYearlyIncreaseObservations</v>
          </cell>
          <cell r="BX1951">
            <v>100</v>
          </cell>
          <cell r="BY1951">
            <v>1</v>
          </cell>
          <cell r="CB1951" t="str">
            <v>T4-C-11,T4-C-8,T4-C-12,T4,T32,T40</v>
          </cell>
          <cell r="CC1951">
            <v>1</v>
          </cell>
          <cell r="CH1951">
            <v>2</v>
          </cell>
          <cell r="CJ1951" t="str">
            <v>X</v>
          </cell>
          <cell r="CL1951" t="str">
            <v>T4</v>
          </cell>
          <cell r="CM1951">
            <v>1</v>
          </cell>
          <cell r="CQ1951">
            <v>1</v>
          </cell>
          <cell r="CU1951">
            <v>1</v>
          </cell>
          <cell r="CX1951">
            <v>0</v>
          </cell>
          <cell r="CY1951">
            <v>1</v>
          </cell>
          <cell r="DB1951">
            <v>0</v>
          </cell>
          <cell r="DC1951" t="str">
            <v>Rødeik &lt;i&gt;Quercus rubra&lt;/i&gt; er et stort, langlevd og seintvoksende tre som neppe blir reproduktivt før det er 20-30 år gammelt. Arten frøreproduserer og fruktene (eikenøttene) spres av pattedyr og fugl, potensielt over nokså lange avstander (km). Dette er trolig årsaken til at arten stort sett bare er funnet forvillet i skog, gjerne et godt stykke vekk fra der den er plantet. Rødeik kommer fra østlige Nord-Amerika, der den er en av dominantene i østlig temperert lauvskog, og dyrkes i Norge som prydtre, ikke minst på grunn av praktfull haustfarge.</v>
          </cell>
          <cell r="DD1951" t="str">
            <v>&lt;p&gt;Rødeik plantes en del i parker og større hager. Arten har vært i Norge en tid, men effektiv frø-reproduksjon er først notert notert de siste årene (2000-tallet, to lokaliteter i Oslo), sjøl om førstefunnet i 1943 (Ho Bergen) bør være resultat av frøspredning. De plantete trærne begynner kanskje først nå å komme i reproduktiv alder, noe som gjør at mer spredning kan forventes i framtida. &lt;/p&gt;</v>
          </cell>
          <cell r="DE1951" t="str">
            <v>Arten importeres som prydtre og dyrkes en del i parker og større hager. Arten spres fra dyrkning ved hjelp av pattedyr og fugl.</v>
          </cell>
          <cell r="DF1951" t="str">
            <v>Rødeik har et begrenset invasjonspotensial (med usikkerhet til moderat): median levetid vurderes til begrenset med usikkerhet til moderat og ekspansjonshastigheten er begrenset. Arten er bare i starten av sin etablering i norsk natur, men dyrkes trolig for lite til å bli noe vanlig innslag og få noen stor innvirkning.</v>
          </cell>
          <cell r="DG1951" t="str">
            <v>Arten vurderes å ha en liten økologisk effekt (med usikkerhet til ingen kjent). Studier fra Litauen (Riepsas og Straigyte 2008) og Polen (Woziwoda m.fl. 2014, Chmura 2013) konkluderer med at arten er invasiv og at den fører til en nedgang i biodiversiteten i skogene hvor den opptrer. Mer relevant for oss er kanskje en risikoanalyse utført i Belgia (se Branquart m.fl. 2007), hvor den får ISEIA skår 10 som tilsvarer kategori B3 som er øverst på "Watch list". Arten er vidt utbredt i Belgia og har et medium høyt spredningspotensiale her. Videre angis det at effekten på andre arter er høy (danner tett undervegetasjon som utkonkurrerer andre arter) og at den også påvirker resirkulasjon av næringsstoffer og fører til forsuring av jorden. Vi har lagt inn dette som en mulig økologisk effekt også hos oss, sjøl om det lenge til denne sjeldne og langsomtvoksende arten vil få noen merkbar virkning i norsk natur. Vi har valgt å sette usikkerhet nedover fordi det er uvisst hvorvidt de angitte negative effektene kommer til å inntreffe hos oss innen vurderingsperioden.</v>
          </cell>
          <cell r="DH1951" t="str">
            <v>&lt;p&gt;Rødeik vureres til lav økologisk risiko i norsk natur på grunn av en kombinasjon mellom et begrenset (til moderat) invasjonspotensial og en liten negativ økologisk effekt med usikkerhet til ingen kjent. Det er såpass lite av arten foreløpig i norsk natur at det er vanskelig å angi eventuelle framtidige effekter hos oss. Vurderingen fra Belgia virker likevel relevant for oss, spesielt siden vi skal se 250 år fram i tid (5 generasjoner). &lt;/p&gt;&lt;p&gt;&lt;br/&gt;&lt;/p&gt;</v>
          </cell>
          <cell r="DI1951">
            <v>5</v>
          </cell>
        </row>
        <row r="1952">
          <cell r="B1952" t="str">
            <v>Rubus parviflorus</v>
          </cell>
          <cell r="C1952" t="str">
            <v>Nutt.</v>
          </cell>
          <cell r="D1952" t="str">
            <v>nutkabær</v>
          </cell>
          <cell r="E1952">
            <v>63401</v>
          </cell>
          <cell r="F1952">
            <v>103441</v>
          </cell>
          <cell r="G1952" t="str">
            <v>ExpertGroups/Karplanter/N</v>
          </cell>
          <cell r="H1952" t="str">
            <v>Karplanter</v>
          </cell>
          <cell r="I1952" t="str">
            <v>Karplanter</v>
          </cell>
          <cell r="J1952" t="str">
            <v>AlienSpecie</v>
          </cell>
          <cell r="N1952">
            <v>2</v>
          </cell>
          <cell r="P1952" t="str">
            <v>V</v>
          </cell>
          <cell r="Q1952">
            <v>2</v>
          </cell>
          <cell r="T1952" t="str">
            <v>LO</v>
          </cell>
          <cell r="U1952">
            <v>2</v>
          </cell>
          <cell r="V1952" t="str">
            <v>2AB,2E</v>
          </cell>
          <cell r="X1952">
            <v>3</v>
          </cell>
          <cell r="Y1952">
            <v>4</v>
          </cell>
          <cell r="Z1952">
            <v>1</v>
          </cell>
          <cell r="AA1952">
            <v>1943</v>
          </cell>
          <cell r="AB1952" t="str">
            <v>terrestrial</v>
          </cell>
          <cell r="AD1952" t="str">
            <v>unknown</v>
          </cell>
          <cell r="AE1952" t="str">
            <v>yes</v>
          </cell>
          <cell r="AF1952" t="str">
            <v>unknown</v>
          </cell>
          <cell r="AG1952">
            <v>1943</v>
          </cell>
          <cell r="AH1952" t="str">
            <v>ST Trondheim: ved Bygrensen stoppested på Gråkallbanen</v>
          </cell>
          <cell r="AI1952">
            <v>10</v>
          </cell>
          <cell r="AJ1952" t="str">
            <v>V</v>
          </cell>
          <cell r="AL1952">
            <v>1</v>
          </cell>
          <cell r="AM1952" t="str">
            <v>importDirect</v>
          </cell>
          <cell r="AN1952">
            <v>2</v>
          </cell>
          <cell r="AO1952" t="str">
            <v>introductionEscaped</v>
          </cell>
          <cell r="AP1952" t="str">
            <v>OsA,Bu,Mr,St</v>
          </cell>
          <cell r="AQ1952">
            <v>20</v>
          </cell>
          <cell r="AR1952">
            <v>5</v>
          </cell>
          <cell r="AS1952">
            <v>100</v>
          </cell>
          <cell r="AT1952">
            <v>47000</v>
          </cell>
          <cell r="AU1952">
            <v>300</v>
          </cell>
          <cell r="AV1952">
            <v>50</v>
          </cell>
          <cell r="AW1952" t="str">
            <v>Ingen kjent effekt</v>
          </cell>
          <cell r="AX1952" t="str">
            <v>Ingen kjent effekt</v>
          </cell>
          <cell r="BC1952" t="str">
            <v>Ingen kjent effekt</v>
          </cell>
          <cell r="BD1952" t="str">
            <v>Ingen kjent effekt</v>
          </cell>
          <cell r="BE1952" t="str">
            <v>no</v>
          </cell>
          <cell r="BF1952" t="str">
            <v>no</v>
          </cell>
          <cell r="BK1952" t="str">
            <v>temperate_boreal:NorthAndCentralAmerica|temperate_nemoral:NorthAndCentralAmerica|subtropic_mediterranean:NorthAndCentralAmerica</v>
          </cell>
          <cell r="BM1952" t="str">
            <v>temperate_boreal:Europe,NorthAndCentralAmerica|temperate_nemoral:Europe,NorthAndCentralAmerica|temperate_dry:NorthAndCentralAmerica</v>
          </cell>
          <cell r="BO1952">
            <v>2</v>
          </cell>
          <cell r="BP1952" t="str">
            <v>X</v>
          </cell>
          <cell r="BR1952" t="str">
            <v>RedListCategoryLevel</v>
          </cell>
          <cell r="BT1952">
            <v>2</v>
          </cell>
          <cell r="BW1952" t="str">
            <v>SpreadYearlyIncreaseCalculatedExpansionSpeed</v>
          </cell>
          <cell r="BX1952">
            <v>142.81</v>
          </cell>
          <cell r="BY1952">
            <v>1</v>
          </cell>
          <cell r="CB1952" t="str">
            <v>T40,T4</v>
          </cell>
          <cell r="CC1952">
            <v>1</v>
          </cell>
          <cell r="CH1952">
            <v>2</v>
          </cell>
          <cell r="CL1952" t="str">
            <v>T4</v>
          </cell>
          <cell r="CM1952">
            <v>1</v>
          </cell>
          <cell r="CQ1952">
            <v>1</v>
          </cell>
          <cell r="CU1952">
            <v>1</v>
          </cell>
          <cell r="CX1952">
            <v>0</v>
          </cell>
          <cell r="CY1952">
            <v>1</v>
          </cell>
          <cell r="DB1952">
            <v>0</v>
          </cell>
          <cell r="DC1952" t="str">
            <v>Nutkabær &lt;em&gt;Rubus parviflorus&lt;/em&gt; er en 1-2 m høg busk med utløpere og klonal vekst, og dessuten med seksuell frøformering. De saftige fruktene spres med fugl. Arten kommer fra Nord-Amerika - nord til Sør-Alaska - og er meget hardfør. Den dyrkes som prydbusk, men foreløpig kun i begrenset omfang.</v>
          </cell>
          <cell r="DD1952" t="str">
            <v>&lt;p&gt;Nutkabær ble først funnet på Byåsen i ST Trondheim i 1943 og gjenfunnet på eksakt samme plassen i 1996, opplagt etablert for over 50 år. I tillegg er den funnet i Ak Ås og Asker, MR Ålesund og senest i Bu Lier. Den dyrkes lite og har ikke rukket å spre seg mye foreløpig, men kan ha et stort potensial i det meste av Norge. &lt;/p&gt;</v>
          </cell>
          <cell r="DE1952" t="str">
            <v>Arten sprer seg fra dyrkning, og ser ut til å kunne etablere seg i godt etablert vegetasjon flere titallsmeter fra morplantene (Per Anker Pedersen pers. komm.).</v>
          </cell>
          <cell r="DF1952" t="str">
            <v>Invasjonspotensialet er begrenset (med usikkerhet til moderat), med en begrenset median levetid (med usikkerhet oppover), og med en begrenset ekspansjonshastighet. Arten anses å ha et rimelig stort potensial i det meste av Norge, men basert på de få forekomstene så langt og heller ingen økning å snakke om, ser invasjonspotensialet ut til å være begrenset av liten innførsel og dyrkning enn så lenge.</v>
          </cell>
          <cell r="DG1952" t="str">
            <v>Arten vurderes å ha en liten økologisk effekt. Arten har svært kraftig og tett vekst. Kombinasjonen av fuglespredning, klonal vekst og plantens høyde og kraftige bladverk gjør den trolig i stand til å kunne dominere visse skogtyper og skogkanter der den etablerer seg.</v>
          </cell>
          <cell r="DH1952" t="str">
            <v>&lt;p&gt; Nutkabær vurderes til låg økologisk risiko, med begrenset (til moderat) invasjonspotensial og en liten økologisk effekt. Arten har et opplagt potensial i Norge, men er foreløpig kun funnet med 5 forekomster, hvorav den er etablert på i alle fall to (Bu Lier og ST Trondheim).&lt;/p&gt;</v>
          </cell>
          <cell r="DI1952">
            <v>0</v>
          </cell>
        </row>
        <row r="1953">
          <cell r="B1953" t="str">
            <v>Tilia ×europaea</v>
          </cell>
          <cell r="C1953" t="str">
            <v>L.</v>
          </cell>
          <cell r="D1953" t="str">
            <v>parklind</v>
          </cell>
          <cell r="E1953">
            <v>139573</v>
          </cell>
          <cell r="F1953">
            <v>102751</v>
          </cell>
          <cell r="G1953" t="str">
            <v>ExpertGroups/Karplanter/N</v>
          </cell>
          <cell r="H1953" t="str">
            <v>Karplanter</v>
          </cell>
          <cell r="I1953" t="str">
            <v>Karplanter</v>
          </cell>
          <cell r="J1953" t="str">
            <v>AlienSpecie</v>
          </cell>
          <cell r="N1953">
            <v>2</v>
          </cell>
          <cell r="P1953" t="str">
            <v>V</v>
          </cell>
          <cell r="Q1953">
            <v>2</v>
          </cell>
          <cell r="R1953" t="str">
            <v>V</v>
          </cell>
          <cell r="T1953" t="str">
            <v>LO</v>
          </cell>
          <cell r="U1953">
            <v>2</v>
          </cell>
          <cell r="V1953" t="str">
            <v>2A,2H</v>
          </cell>
          <cell r="AA1953">
            <v>1827</v>
          </cell>
          <cell r="AB1953" t="str">
            <v>terrestrial</v>
          </cell>
          <cell r="AD1953" t="str">
            <v>unknown</v>
          </cell>
          <cell r="AE1953" t="str">
            <v>no</v>
          </cell>
          <cell r="AF1953" t="str">
            <v>unknown</v>
          </cell>
          <cell r="AG1953">
            <v>1992</v>
          </cell>
          <cell r="AH1953" t="str">
            <v>Oslo: Bygdøy: Kongsskogen</v>
          </cell>
          <cell r="AI1953">
            <v>40</v>
          </cell>
          <cell r="AJ1953" t="str">
            <v>V</v>
          </cell>
          <cell r="AL1953">
            <v>2</v>
          </cell>
          <cell r="AM1953" t="str">
            <v>importDirect</v>
          </cell>
          <cell r="AN1953">
            <v>2</v>
          </cell>
          <cell r="AO1953" t="str">
            <v>introductionEscaped</v>
          </cell>
          <cell r="AP1953" t="str">
            <v>Øs,OsA,He,Bu,Ve,Te</v>
          </cell>
          <cell r="AQ1953">
            <v>52</v>
          </cell>
          <cell r="AR1953">
            <v>3</v>
          </cell>
          <cell r="AS1953">
            <v>156</v>
          </cell>
          <cell r="AT1953">
            <v>11200</v>
          </cell>
          <cell r="AU1953">
            <v>312</v>
          </cell>
          <cell r="AV1953">
            <v>50</v>
          </cell>
          <cell r="AW1953" t="str">
            <v>Ingen kjent effekt</v>
          </cell>
          <cell r="AX1953" t="str">
            <v>Ingen kjent effekt</v>
          </cell>
          <cell r="BC1953" t="str">
            <v>Ingen kjent effekt</v>
          </cell>
          <cell r="BD1953" t="str">
            <v>Ingen kjent effekt</v>
          </cell>
          <cell r="BE1953" t="str">
            <v>no</v>
          </cell>
          <cell r="BF1953" t="str">
            <v>no</v>
          </cell>
          <cell r="BG1953" t="str">
            <v>V</v>
          </cell>
          <cell r="BK1953" t="str">
            <v>temperate_nemoral:Europe</v>
          </cell>
          <cell r="BM1953" t="str">
            <v>temperate_nemoral:Europe,Oceania,NorthAndCentralAmerica</v>
          </cell>
          <cell r="BO1953">
            <v>3</v>
          </cell>
          <cell r="BR1953" t="str">
            <v>RedListCategoryLevel</v>
          </cell>
          <cell r="BT1953">
            <v>1</v>
          </cell>
          <cell r="BU1953" t="str">
            <v>X</v>
          </cell>
          <cell r="BW1953" t="str">
            <v>SpreadYearlyIncreaseObservations</v>
          </cell>
          <cell r="BX1953">
            <v>48</v>
          </cell>
          <cell r="BY1953">
            <v>1</v>
          </cell>
          <cell r="CB1953" t="str">
            <v>T4,T35</v>
          </cell>
          <cell r="CC1953">
            <v>1</v>
          </cell>
          <cell r="CH1953">
            <v>1</v>
          </cell>
          <cell r="CM1953">
            <v>1</v>
          </cell>
          <cell r="CQ1953">
            <v>1</v>
          </cell>
          <cell r="CU1953">
            <v>2</v>
          </cell>
          <cell r="CW1953" t="str">
            <v>X</v>
          </cell>
          <cell r="CX1953">
            <v>1</v>
          </cell>
          <cell r="CY1953">
            <v>1</v>
          </cell>
          <cell r="DB1953">
            <v>0</v>
          </cell>
          <cell r="DC1953" t="str">
            <v>Parklind &lt;i&gt;Tilia &lt;/i&gt;x &lt;i&gt;europaea&lt;/i&gt; dyrkes mye som prydtre i byer og parker. Den er noe frøreproduserende og fruktene spres med vind over nokså korte distanser. Den er en hybrid mellom skogslind &lt;i&gt;T. cordata&lt;/i&gt; og storlind &lt;i&gt;T. platyphyllos&lt;/i&gt;. Det angis ofte at den er steril, men det er nok bare delvis. Det er dessuten mulig at det først og fremst gjelder det dyrkete materialet. Spontane, delvis fertile, hybrider mellom &lt;i&gt;T. cordata &lt;/i&gt;og &lt;i&gt;T. platyphyllos &lt;/i&gt;er også angitt, og det kan ikke utelukkes at det vurderte materialet inneholder både forvillet parklind og spontant oppståtte hybrider.</v>
          </cell>
          <cell r="DD1953" t="str">
            <v>Første dokumenterte funn av parklind i naturen er fra Oslo i 1889 (Lilletøyen og Grefsenåsen). Nye funn kommer med titalls års mellomrom i Oslo og Øf Halden og Fredrikstad. Fra 1990-tallet kommer funnene med noe større hyppighet og også i fylkene Buskerud, Hedmark, Telemark, Akershus og Vestfold. Det er usikkert om noen av disse funnene representerer etableringer som på sikt kan bli bestander eller om dette bare er enkeltbusker som ikke kommer til å gjøre mer av seg (mest trolig det siste på grunn av dårlig fertilitet).</v>
          </cell>
          <cell r="DE1953" t="str">
            <v>Parklind er et innført gate-, park- og hagetre. Det sprer seg noe fra beplantninger, men ser ikke ut til å danne noen bestander som foreløpig lever sitt eget liv.</v>
          </cell>
          <cell r="DF1953" t="str">
            <v>Invasjonspotensialet er begrenset (med usikkerhet oppover til moderat), på grunn moderat levetid og låg ekspansjonshastighet (med usikkerhet til begrenset). Parklind&lt;i&gt; &lt;/i&gt;er foreløpig ikke observert med egne reproduserende bestander i landet, og på grunn av begrenset fertilitet kommer ikke denne til å utgjøre et merkbart innslag i norsk natur.</v>
          </cell>
          <cell r="DG1953" t="str">
            <v>Parklind vurderes å ha en liten økologisk effekt, og det skyldes mulig interfertilitet med hjemlig lind &lt;i&gt;Tilia cordata.&lt;/i&gt; Vi setter&lt;i&gt; &lt;/i&gt;usikkerhet nedover til ingen effekt fordi vi ikke vet hvor stort omfang slik hybridisering kan ha.&lt;br/&gt;Den andre mulige effekten som har vært mye diskutert, er om det er noen sammenheng mellom parklind og humledød. Det har vært mye debatt omkring plantet lind generelt og parklind spesielt, knyttet til den massive humledøden som tidvis observeres under slike trær (se Kluge 2014). Forvillede enkelttrær har neppe noen slik effekt, men plantet parklind vurderes for en mulig distanse-effekt på norske humlebestander. Blant teoriene som er framsatt for å forklare den massive humledøden, er giftig lindenektar, at humlene sulter ihjel, eller at humlene dør en naturlig død (lind blomstrer relativt sent på året når humlene snart skal dø uansett). Vitenskapskomit&amp;#233:en for mattrygghet (2017) har gjennomgått de ulike hypotesene og konkludert med at en del av hypotesene er usannsynlige (giftig nektar, giftig pollen, pestisider) og at det for andre hypoteser er for lite dokumentasjon til at de kan vurderes (humlene sulter ihjel eller dør en naturlig død). Bollingmo (2018) angir i en fersk nettartikkel at humledøden mest sannsynlig kan knyttes til predasjon ("lindefella"), en hypotese han mener er oversett. Denne konklusjonen støttes både av studier over to somre i Trondheim og et tidligere tysk studium hvor omtrent 3/4 av de døde humlene viser predasjonsskader (se Bollingmo 2018 med referanser).&lt;br/&gt;Vi kan med andre ord ikke se at det foreligger noen dokumentert distanseeffekt av plantet parklind som er rimelig å knytte til den observerte humledøden.&lt;br/&gt;Parklind er også en mulig vektor for innførsel av en fremmed svartelistet tege - &lt;i&gt;Deraeocoris lutescens. &lt;/i&gt;Denne tegen er hverken en parasitt eller et patogen (men en predator på andre småkryp). Dette tilfellet dekkes ikke av kriteriene for vurdering av fremmede arter og påvirker derfor ikke risikovurderingen. &lt;br/&gt;</v>
          </cell>
          <cell r="DH1953" t="str">
            <v>Parklind vurderes å medføre låg risiko i norsk natur på grunn av kombinasjonen mellom et begrenset (med usikkerhet til moderat) invasjonspotensiale og liten (med usikkerhet til ingen kjent) økologisk effekt.&lt;br/&gt;Vurderingen her har to sider:1. Forvillet parklind i norsk natur. Hybridarten vurderes her å ha lav risiko på grunn av et begrenset (med usikkerhet opp til moderat) invasjonspotensial kombinert med ingen kjent negativ økologisk effekt, muligens bortsett fra som innførselsvektor for den fremmede tegearten. I forrige fremmedartsvurdering (2012) ble ikke parklind risikovurdert fordi den ikke var etablert med bestand i norsk natur (definisjonen på &amp;#39:etablert&amp;#39: er nå mindre streng enn den var forrige gang, og denne gangen må den vurderes fordi den reproduserer).2. Parklind er også vurdert med tanke på en eventuell distanseeffekt fra plantete trær. På tross av all støy som har vært rundt disse og det mulige effekten på humledød, kan vi ikke se at en slik effekt er dokumentert pr. i dag. Vitenskapskomit&amp;#233:en (2017) trekker dessuten fram at lindetrær faktisk kan være en verdifull nektar-ressurs sent på året når det er få andre tilgjengelige nektarkilder (se også Somme et al. 2016). Det er altså nødvendig å forske mer på dette.&lt;br/&gt;</v>
          </cell>
          <cell r="DI1953">
            <v>5</v>
          </cell>
        </row>
        <row r="1954">
          <cell r="B1954" t="str">
            <v>Clematis integrifolia</v>
          </cell>
          <cell r="C1954" t="str">
            <v>L.</v>
          </cell>
          <cell r="E1954">
            <v>140832</v>
          </cell>
          <cell r="F1954">
            <v>170023</v>
          </cell>
          <cell r="G1954" t="str">
            <v>ExpertGroups/Karplanter/N</v>
          </cell>
          <cell r="H1954" t="str">
            <v>Karplanter</v>
          </cell>
          <cell r="I1954" t="str">
            <v>Karplanter</v>
          </cell>
          <cell r="J1954" t="str">
            <v>DoorKnocker</v>
          </cell>
          <cell r="K1954" t="str">
            <v>doRiskAssessment</v>
          </cell>
          <cell r="N1954">
            <v>1</v>
          </cell>
          <cell r="Q1954">
            <v>1</v>
          </cell>
          <cell r="T1954" t="str">
            <v>NK</v>
          </cell>
          <cell r="U1954">
            <v>1</v>
          </cell>
          <cell r="V1954" t="str">
            <v>1,1</v>
          </cell>
          <cell r="AB1954" t="str">
            <v>terrestrial</v>
          </cell>
          <cell r="AD1954" t="str">
            <v>unknown</v>
          </cell>
          <cell r="AE1954" t="str">
            <v>no</v>
          </cell>
          <cell r="AF1954" t="str">
            <v>unknown</v>
          </cell>
          <cell r="AI1954">
            <v>10</v>
          </cell>
          <cell r="AJ1954" t="str">
            <v>V</v>
          </cell>
          <cell r="AL1954">
            <v>1</v>
          </cell>
          <cell r="AM1954" t="str">
            <v>importDirect</v>
          </cell>
          <cell r="AQ1954">
            <v>0</v>
          </cell>
          <cell r="AS1954">
            <v>0</v>
          </cell>
          <cell r="AT1954">
            <v>0</v>
          </cell>
          <cell r="AU1954">
            <v>4</v>
          </cell>
          <cell r="AW1954" t="str">
            <v>Ingen kjent effekt</v>
          </cell>
          <cell r="AX1954" t="str">
            <v>Ingen kjent effekt</v>
          </cell>
          <cell r="BC1954" t="str">
            <v>Ingen kjent effekt</v>
          </cell>
          <cell r="BD1954" t="str">
            <v>Ingen kjent effekt</v>
          </cell>
          <cell r="BE1954" t="str">
            <v>no</v>
          </cell>
          <cell r="BF1954" t="str">
            <v>no</v>
          </cell>
          <cell r="BG1954" t="str">
            <v>V</v>
          </cell>
          <cell r="BK1954" t="str">
            <v>temperate_nemoral:Europe,Asia|subtropic_mediterranean:Europe,Asia</v>
          </cell>
          <cell r="BM1954" t="str">
            <v>temperate_nemoral:Europe,Asia|subtropic_mediterranean:Europe,Asia</v>
          </cell>
          <cell r="BO1954">
            <v>1</v>
          </cell>
          <cell r="BR1954" t="str">
            <v>RedListCategoryLevel</v>
          </cell>
          <cell r="BT1954">
            <v>1</v>
          </cell>
          <cell r="BW1954" t="str">
            <v>SpreadYearlyLiteratureData</v>
          </cell>
          <cell r="BX1954">
            <v>23</v>
          </cell>
          <cell r="BY1954">
            <v>1</v>
          </cell>
          <cell r="CB1954" t="str">
            <v>T43</v>
          </cell>
          <cell r="CC1954">
            <v>1</v>
          </cell>
          <cell r="CH1954">
            <v>1</v>
          </cell>
          <cell r="CM1954">
            <v>1</v>
          </cell>
          <cell r="CQ1954">
            <v>1</v>
          </cell>
          <cell r="CU1954">
            <v>1</v>
          </cell>
          <cell r="CX1954">
            <v>0</v>
          </cell>
          <cell r="CY1954">
            <v>1</v>
          </cell>
          <cell r="DB1954">
            <v>0</v>
          </cell>
          <cell r="DC1954" t="str">
            <v>Ranke-arten &lt;i&gt;Clematis integrifolia&lt;/i&gt; er en flerårig, buskaktig plante (ikke klatrende) som formerer seg med frø. Den stammer fra østlige deler av Europa og Vest-Asia og er registrert som fremmed art, kanskje reproduserende, nord til Danmark og Sverige.</v>
          </cell>
          <cell r="DD1954" t="str">
            <v>Arten er bare kjent som gjenstående i en forfallen (forlatt) hage på Bygdøy i Oslo 2007. Den kan trolig formere seg med frø og spre seg litt.</v>
          </cell>
          <cell r="DE1954" t="str">
            <v>Arten er innført som hageplante, uten spredning ut i naturen foreløpig.</v>
          </cell>
          <cell r="DF1954" t="str">
            <v>Invasjonspotensialet er lite, med minste skår på både median levetid og ekspansjonshastighet.</v>
          </cell>
          <cell r="DG1954" t="str">
            <v>Ingen kjent negativ økologisk effekt er knyttet til arten.</v>
          </cell>
          <cell r="DH1954" t="str">
            <v>&lt;i&gt;Clematis integrifolia&lt;/i&gt; vurderes til ingen kjent økologisk risiko. Arten er ikke kjent å formere seg ennå i norsk natur, men har potensialet til å gjøre det. Vi behandler den derfor som en dørstokkart.</v>
          </cell>
          <cell r="DI1954">
            <v>0</v>
          </cell>
        </row>
        <row r="1955">
          <cell r="B1955" t="str">
            <v>Commelina communis</v>
          </cell>
          <cell r="C1955" t="str">
            <v>L.</v>
          </cell>
          <cell r="D1955" t="str">
            <v>dagblom</v>
          </cell>
          <cell r="E1955">
            <v>59524</v>
          </cell>
          <cell r="F1955">
            <v>99564</v>
          </cell>
          <cell r="G1955" t="str">
            <v>ExpertGroups/Karplanter/N</v>
          </cell>
          <cell r="H1955" t="str">
            <v>Karplanter</v>
          </cell>
          <cell r="I1955" t="str">
            <v>Karplanter</v>
          </cell>
          <cell r="J1955" t="str">
            <v>DoorKnocker</v>
          </cell>
          <cell r="K1955" t="str">
            <v>doRiskAssessment</v>
          </cell>
          <cell r="N1955">
            <v>1</v>
          </cell>
          <cell r="Q1955">
            <v>1</v>
          </cell>
          <cell r="T1955" t="str">
            <v>NK</v>
          </cell>
          <cell r="U1955">
            <v>1</v>
          </cell>
          <cell r="V1955" t="str">
            <v>1,1</v>
          </cell>
          <cell r="X1955">
            <v>1</v>
          </cell>
          <cell r="Y1955">
            <v>1</v>
          </cell>
          <cell r="Z1955">
            <v>1</v>
          </cell>
          <cell r="AA1955">
            <v>2004</v>
          </cell>
          <cell r="AB1955" t="str">
            <v>terrestrial</v>
          </cell>
          <cell r="AD1955" t="str">
            <v>unknown</v>
          </cell>
          <cell r="AE1955" t="str">
            <v>yes</v>
          </cell>
          <cell r="AF1955" t="str">
            <v>unknown</v>
          </cell>
          <cell r="AI1955">
            <v>5</v>
          </cell>
          <cell r="AJ1955" t="str">
            <v>V</v>
          </cell>
          <cell r="AN1955">
            <v>3</v>
          </cell>
          <cell r="AO1955" t="str">
            <v>introductionTransportpollution</v>
          </cell>
          <cell r="AQ1955">
            <v>0</v>
          </cell>
          <cell r="AS1955">
            <v>0</v>
          </cell>
          <cell r="AT1955">
            <v>0</v>
          </cell>
          <cell r="AU1955">
            <v>4</v>
          </cell>
          <cell r="AW1955" t="str">
            <v>Ingen kjent effekt</v>
          </cell>
          <cell r="AX1955" t="str">
            <v>Ingen kjent effekt</v>
          </cell>
          <cell r="BC1955" t="str">
            <v>Ingen kjent effekt</v>
          </cell>
          <cell r="BD1955" t="str">
            <v>Ingen kjent effekt</v>
          </cell>
          <cell r="BE1955" t="str">
            <v>no</v>
          </cell>
          <cell r="BF1955" t="str">
            <v>yes</v>
          </cell>
          <cell r="BG1955" t="str">
            <v>V</v>
          </cell>
          <cell r="BK1955" t="str">
            <v>temperate_nemoral:Asia|subtropic_unspecified:Asia</v>
          </cell>
          <cell r="BM1955" t="str">
            <v>temperate_nemoral:Europe,Asia,NorthAndCentralAmerica|subtropic_unspecified:Asia,Oceania,NorthAndCentralAmerica|subtropic_mediterranean:Europe|tropic:Asia,Oceania,NorthAndCentralAmerica,SouthAmerica</v>
          </cell>
          <cell r="BO1955">
            <v>1</v>
          </cell>
          <cell r="BR1955" t="str">
            <v>RedListCategoryLevel</v>
          </cell>
          <cell r="BT1955">
            <v>1</v>
          </cell>
          <cell r="BW1955" t="str">
            <v>SpreadYearlyLiteratureData</v>
          </cell>
          <cell r="BX1955">
            <v>23</v>
          </cell>
          <cell r="BY1955">
            <v>1</v>
          </cell>
          <cell r="CB1955" t="str">
            <v>T37</v>
          </cell>
          <cell r="CC1955">
            <v>1</v>
          </cell>
          <cell r="CH1955">
            <v>1</v>
          </cell>
          <cell r="CM1955">
            <v>1</v>
          </cell>
          <cell r="CQ1955">
            <v>1</v>
          </cell>
          <cell r="CU1955">
            <v>1</v>
          </cell>
          <cell r="CX1955">
            <v>0</v>
          </cell>
          <cell r="CY1955">
            <v>1</v>
          </cell>
          <cell r="DB1955">
            <v>0</v>
          </cell>
          <cell r="DC1955" t="str">
            <v>&lt;p&gt;Dagblom &lt;em&gt;Commelina communis &lt;/em&gt;er en flerårig urt fra Øst-Asia. Den har frøformering. Den er muligens på vei inn i norsk flora, og vi kategoriserer den som en dørstokk-art. Grunnen til at vi vurderer den som en dørstokk-art, og ikke bare som tilfeldig, er at vi vurderer at pågående og framtidige klimaendringer kan føre til etablering. &lt;/p&gt;</v>
          </cell>
          <cell r="DD1955" t="str">
            <v>&lt;p&gt;Arten er funnet tre steder, to av dem med liten sjanse for videre spredning: i 2004 på flisfyllinger ved S&amp;#246:dra Cells cellulosefabrikk på Tofte i Bu Hurum, i 2008 på avfallsplass ved Gullhaug i Vf Holmestrand, og i 2010 på skrotemark ved Greåker i Øf Hobøl. Datamengden er foreløpig for liten til at videre utvikling kan anslås. I utgangspunktet er dette en noe for varmekrevende art til at den vil ha noen suksess i Norge. Lye (2011) registrerte 15 planter i Hobøl. Han antok at planten var kommet fra Asia med ris som selges sekkevis i innvandrerforretninger, og der overskuddsmateriale fra et større område kan være deponert i Hobøl (kanskje fra Oslo). Samme forklaring kan gjelde forekomsten i Holmestrand. Se Lye (2011) for videre og interessant omtale. &lt;/p&gt;</v>
          </cell>
          <cell r="DE1955" t="str">
            <v>Arten er kommet inn med tropisk-subtropiske matvarer og med trolig tropisk tømmer.</v>
          </cell>
          <cell r="DF1955" t="str">
            <v>Invasjonspotensialet er lite med kort median levetid (ingen kjent forekomst i dag) og ingen ekspansjon.</v>
          </cell>
          <cell r="DG1955" t="str">
            <v>Ingen kjent negativ økologisk effekt er knyttet til arten.</v>
          </cell>
          <cell r="DH1955" t="str">
            <v>&lt;p&gt;Dagblom vurderes til ingen kjent økologisk risiko. Arten kan nærme seg å ha stabil forekomst i Norge (frøreproduksjon eller som gjenstående), men den er ikke forventet å ekspandere.&lt;/p&gt;</v>
          </cell>
          <cell r="DI1955">
            <v>1</v>
          </cell>
        </row>
        <row r="1956">
          <cell r="B1956" t="str">
            <v>Corydalis bracteata</v>
          </cell>
          <cell r="C1956" t="str">
            <v>(Steph. ex Willd.) Pers.</v>
          </cell>
          <cell r="D1956" t="str">
            <v>parklerkespore</v>
          </cell>
          <cell r="E1956">
            <v>62972</v>
          </cell>
          <cell r="F1956">
            <v>103012</v>
          </cell>
          <cell r="G1956" t="str">
            <v>ExpertGroups/Karplanter/N</v>
          </cell>
          <cell r="H1956" t="str">
            <v>Karplanter</v>
          </cell>
          <cell r="I1956" t="str">
            <v>Karplanter</v>
          </cell>
          <cell r="J1956" t="str">
            <v>DoorKnocker</v>
          </cell>
          <cell r="K1956" t="str">
            <v>doRiskAssessment</v>
          </cell>
          <cell r="N1956">
            <v>1</v>
          </cell>
          <cell r="Q1956">
            <v>1</v>
          </cell>
          <cell r="T1956" t="str">
            <v>NK</v>
          </cell>
          <cell r="U1956">
            <v>1</v>
          </cell>
          <cell r="V1956" t="str">
            <v>1,1</v>
          </cell>
          <cell r="X1956">
            <v>2</v>
          </cell>
          <cell r="Y1956">
            <v>3</v>
          </cell>
          <cell r="Z1956">
            <v>1</v>
          </cell>
          <cell r="AA1956">
            <v>2001</v>
          </cell>
          <cell r="AB1956" t="str">
            <v>terrestrial</v>
          </cell>
          <cell r="AD1956" t="str">
            <v>unknown</v>
          </cell>
          <cell r="AE1956" t="str">
            <v>yes</v>
          </cell>
          <cell r="AF1956" t="str">
            <v>unknown</v>
          </cell>
          <cell r="AG1956">
            <v>2001</v>
          </cell>
          <cell r="AH1956" t="str">
            <v>Oslo: Tøyen, Botanisk hage</v>
          </cell>
          <cell r="AI1956">
            <v>3</v>
          </cell>
          <cell r="AJ1956" t="str">
            <v>V</v>
          </cell>
          <cell r="AL1956">
            <v>1</v>
          </cell>
          <cell r="AM1956" t="str">
            <v>importDirect</v>
          </cell>
          <cell r="AN1956">
            <v>1</v>
          </cell>
          <cell r="AO1956" t="str">
            <v>introductionEscaped</v>
          </cell>
          <cell r="AP1956" t="str">
            <v>OsA</v>
          </cell>
          <cell r="AQ1956">
            <v>0</v>
          </cell>
          <cell r="AS1956">
            <v>0</v>
          </cell>
          <cell r="AT1956">
            <v>0</v>
          </cell>
          <cell r="AU1956">
            <v>8</v>
          </cell>
          <cell r="AW1956" t="str">
            <v>Ingen kjent effekt</v>
          </cell>
          <cell r="AX1956" t="str">
            <v>Ingen kjent effekt</v>
          </cell>
          <cell r="BC1956" t="str">
            <v>Ingen kjent effekt</v>
          </cell>
          <cell r="BD1956" t="str">
            <v>Ingen kjent effekt</v>
          </cell>
          <cell r="BE1956" t="str">
            <v>no</v>
          </cell>
          <cell r="BF1956" t="str">
            <v>no</v>
          </cell>
          <cell r="BK1956" t="str">
            <v>temperate_nemoral:Asia</v>
          </cell>
          <cell r="BM1956" t="str">
            <v>temperate_nemoral:Europe,Asia</v>
          </cell>
          <cell r="BO1956">
            <v>1</v>
          </cell>
          <cell r="BP1956" t="str">
            <v>X</v>
          </cell>
          <cell r="BR1956" t="str">
            <v>RedListCategoryLevel</v>
          </cell>
          <cell r="BT1956">
            <v>1</v>
          </cell>
          <cell r="BW1956" t="str">
            <v>SpreadYearlyLiteratureData</v>
          </cell>
          <cell r="BX1956">
            <v>32</v>
          </cell>
          <cell r="BY1956">
            <v>1</v>
          </cell>
          <cell r="CB1956" t="str">
            <v>T42,T43</v>
          </cell>
          <cell r="CC1956">
            <v>1</v>
          </cell>
          <cell r="CH1956">
            <v>1</v>
          </cell>
          <cell r="CM1956">
            <v>1</v>
          </cell>
          <cell r="CQ1956">
            <v>1</v>
          </cell>
          <cell r="CU1956">
            <v>1</v>
          </cell>
          <cell r="CX1956">
            <v>0</v>
          </cell>
          <cell r="CY1956">
            <v>1</v>
          </cell>
          <cell r="DB1956">
            <v>0</v>
          </cell>
          <cell r="DC1956" t="str">
            <v>Parklerkespore &lt;em&gt;Corydalis bracteata &lt;/em&gt;er en flerårig, hardfør og meget spredningsvillig urt fra Sør-Sibir og Sentral-Asia. Den har stor frøformering, og frøene spres med maur over nokså korte avstander (sjelden mer enn 50-100 m).</v>
          </cell>
          <cell r="DD1956" t="str">
            <v>&lt;p&gt;Parklerkespore dyrkes i Botanisk hage på Tøyen i Oslo og er nå i effektiv spredning på plener og i diverse bed, men foreløpig ikke utafor hagen. Arten kunne ha et stort potensial i Norge, er meget attraktiv, og kan kanskje bli spredt videre blant hage-entusiaster.&lt;/p&gt;</v>
          </cell>
          <cell r="DE1956" t="str">
            <v>Arten er innført som hageplante, nå med sterk lokal spredning på etableringsstedet (Botanisk hage på Tøyen i Oslo).</v>
          </cell>
          <cell r="DF1956" t="str">
            <v>Invasjonspotensialet er lite, en kombinasjon av lite (med usikkerhet til begrenset) median levetid og laveste skår på ekspansjonshastighet. Arten har &amp;#233:n forekomst og nokså liten årlig bestand (trolig under 250 individer). Det er årvisst noe økning i individtall, men ingen spredning ut fra hagen er påvist.</v>
          </cell>
          <cell r="DG1956" t="str">
            <v>Ingen kjent negativ økologisk effekt er knyttet til arten. Det er funnet en hybrid med hagelerkespore &lt;i&gt;Corydalis solida&lt;/i&gt;, men dette påvirker ikke vurderingen da begge er fremmede arter. Vi anser risikoen for hybridisering og introgresjon med hjemlige &lt;i&gt;Corydalis&lt;/i&gt;-arter som svært liten.</v>
          </cell>
          <cell r="DH1956" t="str">
            <v>&lt;p&gt;Parklerkespore vurderes til ingen kjent økologisk risiko. Arten har rikelig blomstring og frøreproduksjon. Den er kommet inn som prydplante og foreløpig bare funnet forvillet fra dyrkning i Botanisk hage i Oslo, hvor den blir vanligere for hvert år. Den er derfor inntil videre å kategorisere som en dørstokkart. Videre ekspansjon er avhengig av om den blir tatt mer i bruk i privathager, noe som er sannsynlig fordi den er meget villig og attraktiv. Den vil være hardfør over store deler av landet i boreonemoral og sørboreal sone. Arten har neppe potensial til å gjøre noen skade. I forrige vurderingsrunde (2012) ble den vurdert til låg risiko, trolig fordi man vurderte median levetid annerledes.&lt;br/&gt;&lt;/p&gt;</v>
          </cell>
          <cell r="DI1956">
            <v>0</v>
          </cell>
        </row>
        <row r="1957">
          <cell r="B1957" t="str">
            <v>Corydalis wendelboi</v>
          </cell>
          <cell r="C1957" t="str">
            <v>Lidén</v>
          </cell>
          <cell r="E1957">
            <v>85729</v>
          </cell>
          <cell r="F1957">
            <v>128843</v>
          </cell>
          <cell r="G1957" t="str">
            <v>ExpertGroups/Karplanter/N</v>
          </cell>
          <cell r="H1957" t="str">
            <v>Karplanter</v>
          </cell>
          <cell r="I1957" t="str">
            <v>Karplanter</v>
          </cell>
          <cell r="J1957" t="str">
            <v>DoorKnocker</v>
          </cell>
          <cell r="K1957" t="str">
            <v>doRiskAssessment</v>
          </cell>
          <cell r="N1957">
            <v>1</v>
          </cell>
          <cell r="Q1957">
            <v>1</v>
          </cell>
          <cell r="T1957" t="str">
            <v>NK</v>
          </cell>
          <cell r="U1957">
            <v>1</v>
          </cell>
          <cell r="V1957" t="str">
            <v>1,1</v>
          </cell>
          <cell r="X1957">
            <v>1</v>
          </cell>
          <cell r="Y1957">
            <v>1</v>
          </cell>
          <cell r="Z1957">
            <v>1</v>
          </cell>
          <cell r="AA1957">
            <v>2009</v>
          </cell>
          <cell r="AB1957" t="str">
            <v>terrestrial</v>
          </cell>
          <cell r="AD1957" t="str">
            <v>origin</v>
          </cell>
          <cell r="AE1957" t="str">
            <v>yes</v>
          </cell>
          <cell r="AF1957" t="str">
            <v>unknown</v>
          </cell>
          <cell r="AG1957">
            <v>2009</v>
          </cell>
          <cell r="AH1957" t="str">
            <v>Oslo: Tøyen, Botanisk hage</v>
          </cell>
          <cell r="AI1957">
            <v>5</v>
          </cell>
          <cell r="AJ1957" t="str">
            <v>V</v>
          </cell>
          <cell r="AL1957">
            <v>1</v>
          </cell>
          <cell r="AM1957" t="str">
            <v>importDirect</v>
          </cell>
          <cell r="AQ1957">
            <v>0</v>
          </cell>
          <cell r="AS1957">
            <v>0</v>
          </cell>
          <cell r="AT1957">
            <v>0</v>
          </cell>
          <cell r="AU1957">
            <v>4</v>
          </cell>
          <cell r="AW1957" t="str">
            <v>Ingen kjent effekt</v>
          </cell>
          <cell r="AX1957" t="str">
            <v>Ingen kjent effekt</v>
          </cell>
          <cell r="BC1957" t="str">
            <v>Ingen kjent effekt</v>
          </cell>
          <cell r="BD1957" t="str">
            <v>Ingen kjent effekt</v>
          </cell>
          <cell r="BE1957" t="str">
            <v>no</v>
          </cell>
          <cell r="BF1957" t="str">
            <v>no</v>
          </cell>
          <cell r="BK1957" t="str">
            <v>temperate_nemoral:Asia|subtropic_mediterranean:Asia</v>
          </cell>
          <cell r="BM1957" t="str">
            <v>temperate_nemoral:Europe,Asia|subtropic_mediterranean:Asia</v>
          </cell>
          <cell r="BO1957">
            <v>1</v>
          </cell>
          <cell r="BR1957" t="str">
            <v>RedListCategoryLevel</v>
          </cell>
          <cell r="BT1957">
            <v>1</v>
          </cell>
          <cell r="BW1957" t="str">
            <v>SpreadYearlyLiteratureData</v>
          </cell>
          <cell r="BX1957">
            <v>23</v>
          </cell>
          <cell r="BY1957">
            <v>1</v>
          </cell>
          <cell r="CB1957" t="str">
            <v>T43</v>
          </cell>
          <cell r="CC1957">
            <v>1</v>
          </cell>
          <cell r="CH1957">
            <v>1</v>
          </cell>
          <cell r="CM1957">
            <v>1</v>
          </cell>
          <cell r="CQ1957">
            <v>1</v>
          </cell>
          <cell r="CU1957">
            <v>1</v>
          </cell>
          <cell r="CX1957">
            <v>0</v>
          </cell>
          <cell r="CY1957">
            <v>1</v>
          </cell>
          <cell r="DB1957">
            <v>0</v>
          </cell>
          <cell r="DC1957" t="str">
            <v>&lt;em&gt;Corydalis wendelboi &lt;/em&gt;er en flerårig lerkespore-art fra Tyrkia. Den har frøformering, og frøene spres over korte distanser med maur.</v>
          </cell>
          <cell r="DD1957" t="str">
            <v>&lt;p&gt;&lt;em&gt;Corydalis wendelboi &lt;/em&gt;er dyrket og har begynt å forville seg i plener i Botanisk hage på Tøyen i Oslo, først notert med tre individer i en plen i 2009, ca 100 m fra hvor den dyrkes. Den er ettersøkt senere på denne plenen, men ikke gjenfunnet. Den kan imidlertid leve nokså skjult over flere år (knoll). Arten hadde hybridisert med hagelerkespore &lt;em&gt;C. solida&lt;/em&gt; på stedet, ifølge samleren (Tore Berg). Arten er neppe dyrket mange andre steder i Norge, og det er liten sjanse for at den får noen stor spredning i rimelig framtid, sjøl om det er en meget attraktiv art som ofte nevnes i hagesammenheng, især i britiske hagekataloger.&lt;/p&gt;</v>
          </cell>
          <cell r="DE1957" t="str">
            <v>Arten er innført i botanisk hage og har spredt seg lokalt med frø i hagen.</v>
          </cell>
          <cell r="DF1957" t="str">
            <v>Invasjonspotensialet er lite, med kort median levetid og ingen ekspansjon.</v>
          </cell>
          <cell r="DG1957" t="str">
            <v>Ingen kjent negativ økologisk effekt er knyttet til arten.</v>
          </cell>
          <cell r="DH1957" t="str">
            <v>&lt;p&gt;&lt;i&gt;Corydalis wendelboi&lt;/i&gt; vurderes til ingen kjent økologisk risiko. Arten vurderes som en dørstokk-art fordi den formerer og sprer seg utendørs i Norge, men ennå ikke har nådd ut i norsk natur.&lt;/p&gt;</v>
          </cell>
          <cell r="DI1957">
            <v>0</v>
          </cell>
        </row>
        <row r="1958">
          <cell r="B1958" t="str">
            <v>Echium plantagineum</v>
          </cell>
          <cell r="C1958" t="str">
            <v>L.</v>
          </cell>
          <cell r="D1958" t="str">
            <v>hageormehode</v>
          </cell>
          <cell r="E1958">
            <v>132587</v>
          </cell>
          <cell r="F1958">
            <v>101001</v>
          </cell>
          <cell r="G1958" t="str">
            <v>ExpertGroups/Karplanter/N</v>
          </cell>
          <cell r="H1958" t="str">
            <v>Karplanter</v>
          </cell>
          <cell r="I1958" t="str">
            <v>Karplanter</v>
          </cell>
          <cell r="J1958" t="str">
            <v>DoorKnocker</v>
          </cell>
          <cell r="K1958" t="str">
            <v>doRiskAssessment</v>
          </cell>
          <cell r="N1958">
            <v>1</v>
          </cell>
          <cell r="Q1958">
            <v>1</v>
          </cell>
          <cell r="T1958" t="str">
            <v>NK</v>
          </cell>
          <cell r="U1958">
            <v>1</v>
          </cell>
          <cell r="V1958" t="str">
            <v>1,1</v>
          </cell>
          <cell r="AA1958">
            <v>1872</v>
          </cell>
          <cell r="AB1958" t="str">
            <v>terrestrial</v>
          </cell>
          <cell r="AD1958" t="str">
            <v>origin,unknown</v>
          </cell>
          <cell r="AE1958" t="str">
            <v>no</v>
          </cell>
          <cell r="AF1958" t="str">
            <v>unknown</v>
          </cell>
          <cell r="AI1958">
            <v>1</v>
          </cell>
          <cell r="AJ1958" t="str">
            <v>V</v>
          </cell>
          <cell r="AL1958">
            <v>1</v>
          </cell>
          <cell r="AM1958" t="str">
            <v>importDirect</v>
          </cell>
          <cell r="AN1958">
            <v>4</v>
          </cell>
          <cell r="AO1958" t="str">
            <v>introductionEscaped,introductionStowaway,introductionTransportpollution</v>
          </cell>
          <cell r="AQ1958">
            <v>0</v>
          </cell>
          <cell r="AS1958">
            <v>0</v>
          </cell>
          <cell r="AT1958">
            <v>0</v>
          </cell>
          <cell r="AU1958">
            <v>12</v>
          </cell>
          <cell r="AW1958" t="str">
            <v>Ingen kjent effekt</v>
          </cell>
          <cell r="AX1958" t="str">
            <v>Ingen kjent effekt</v>
          </cell>
          <cell r="BC1958" t="str">
            <v>Ingen kjent effekt</v>
          </cell>
          <cell r="BD1958" t="str">
            <v>Ingen kjent effekt</v>
          </cell>
          <cell r="BE1958" t="str">
            <v>no</v>
          </cell>
          <cell r="BF1958" t="str">
            <v>yes</v>
          </cell>
          <cell r="BG1958" t="str">
            <v>V</v>
          </cell>
          <cell r="BK1958" t="str">
            <v>temperate_nemoral:Europe|temperate_dry:Europe,Asia|subtropic_mediterranean:Europe,Asia,Africa</v>
          </cell>
          <cell r="BM1958" t="str">
            <v>temperate_nemoral:Europe|temperate_dry:Europe,Asia|subtropic_mediterranean:Europe,Asia,Africa,Oceania,NorthAndCentralAmerica,SouthAmerica|subtropic_dry:SouthAmerica|subtropic_caperegion:Africa</v>
          </cell>
          <cell r="BO1958">
            <v>1</v>
          </cell>
          <cell r="BR1958" t="str">
            <v>RedListCategoryLevel</v>
          </cell>
          <cell r="BT1958">
            <v>1</v>
          </cell>
          <cell r="BW1958" t="str">
            <v>SpreadYearlyLiteratureData</v>
          </cell>
          <cell r="BX1958">
            <v>39</v>
          </cell>
          <cell r="BY1958">
            <v>1</v>
          </cell>
          <cell r="CB1958" t="str">
            <v>T35,T37,T40,T42</v>
          </cell>
          <cell r="CC1958">
            <v>1</v>
          </cell>
          <cell r="CH1958">
            <v>1</v>
          </cell>
          <cell r="CM1958">
            <v>1</v>
          </cell>
          <cell r="CQ1958">
            <v>1</v>
          </cell>
          <cell r="CU1958">
            <v>1</v>
          </cell>
          <cell r="CX1958">
            <v>0</v>
          </cell>
          <cell r="CY1958">
            <v>1</v>
          </cell>
          <cell r="DB1958">
            <v>0</v>
          </cell>
          <cell r="DC1958" t="str">
            <v>Hageormehode &lt;em&gt;Echium plantagineum&lt;/em&gt; er en ettårig art fra Vest-Europa og Middelhavsområdet. Den reproduserer med frø. Den er dokumentert å ha reprodusert med frø over noen få år et par steder i Norge. Vi definerer den som en dørstokk-art fordi den innføres ofte og fordi den med pågående og forventete klimaendringer kan begynne å danne stabilt reproduserende bestander på noen gunstige steder. Den er bare funnet på NiN-systemets sterkt endret fastmark.</v>
          </cell>
          <cell r="DD1958" t="str">
            <v>Arten er kommet inn til Norge på tre ulike måter i ulike epoker. De tre første funnene er på ballastjord: MR Kristiansund 1872, VA Mandal 1881, og Oslo: Bygdøy, et noe forsinket funn på en gammel ballasthaug 1929, kanskje spirt opp fra frøbank. Arten ble etterhvert populær som ettårig sommerblomst i hager, og med ett unntak kan alle funn fra 1939 til i dag tolkes som spredning fra slik dyrkning, kanskje med frø, men mest trolig med utkast fra hager. Ett funn i Bu Hurum: Tofte, på bark- og flisfyllingene 2004, kan knyttes til tømmerimport.</v>
          </cell>
          <cell r="DE1958" t="str">
            <v>Arten er blitt innført med ballastjord, importert tømmer, og som hageplante og forvillet.</v>
          </cell>
          <cell r="DF1958" t="str">
            <v>Invasjonspotensialet er lite (ikke-eksisterende foreløpig).</v>
          </cell>
          <cell r="DG1958" t="str">
            <v>Ingen kjent negativ økologisk effekt er knyttet til arten.</v>
          </cell>
          <cell r="DH1958" t="str">
            <v>Hageormehode vurderes som dørstokk-art og til ingen kjent økologisk risiko. Arten kan når som helst etablere en permanent, reproduserende bestand i Norge, men vil trolig ikke gjøre noen som helst økologisk skade.</v>
          </cell>
          <cell r="DI1958">
            <v>0</v>
          </cell>
        </row>
        <row r="1959">
          <cell r="B1959" t="str">
            <v>Erythronium sibiricum</v>
          </cell>
          <cell r="C1959" t="str">
            <v>(Fosch. &amp; C.A.Mey.) Krylov</v>
          </cell>
          <cell r="E1959">
            <v>140874</v>
          </cell>
          <cell r="F1959">
            <v>170050</v>
          </cell>
          <cell r="G1959" t="str">
            <v>ExpertGroups/Karplanter/N</v>
          </cell>
          <cell r="H1959" t="str">
            <v>Karplanter</v>
          </cell>
          <cell r="I1959" t="str">
            <v>Karplanter</v>
          </cell>
          <cell r="J1959" t="str">
            <v>DoorKnocker</v>
          </cell>
          <cell r="K1959" t="str">
            <v>doRiskAssessment</v>
          </cell>
          <cell r="N1959">
            <v>1</v>
          </cell>
          <cell r="Q1959">
            <v>1</v>
          </cell>
          <cell r="T1959" t="str">
            <v>NK</v>
          </cell>
          <cell r="U1959">
            <v>1</v>
          </cell>
          <cell r="V1959" t="str">
            <v>1,1</v>
          </cell>
          <cell r="AA1959">
            <v>1970</v>
          </cell>
          <cell r="AB1959" t="str">
            <v>terrestrial</v>
          </cell>
          <cell r="AD1959" t="str">
            <v>unknown</v>
          </cell>
          <cell r="AE1959" t="str">
            <v>no</v>
          </cell>
          <cell r="AF1959" t="str">
            <v>unknown</v>
          </cell>
          <cell r="AG1959" t="str">
            <v>1990-tallet</v>
          </cell>
          <cell r="AH1959" t="str">
            <v>Oslo: Tøyen, Botanisk hage</v>
          </cell>
          <cell r="AI1959">
            <v>5</v>
          </cell>
          <cell r="AJ1959" t="str">
            <v>V</v>
          </cell>
          <cell r="AL1959">
            <v>1</v>
          </cell>
          <cell r="AM1959" t="str">
            <v>importDirect</v>
          </cell>
          <cell r="AQ1959">
            <v>0</v>
          </cell>
          <cell r="AS1959">
            <v>0</v>
          </cell>
          <cell r="AT1959">
            <v>0</v>
          </cell>
          <cell r="AU1959">
            <v>8</v>
          </cell>
          <cell r="AW1959" t="str">
            <v>Ingen kjent effekt</v>
          </cell>
          <cell r="AX1959" t="str">
            <v>Ingen kjent effekt</v>
          </cell>
          <cell r="BC1959" t="str">
            <v>Ingen kjent effekt</v>
          </cell>
          <cell r="BD1959" t="str">
            <v>Ingen kjent effekt</v>
          </cell>
          <cell r="BE1959" t="str">
            <v>no</v>
          </cell>
          <cell r="BF1959" t="str">
            <v>no</v>
          </cell>
          <cell r="BK1959" t="str">
            <v>temperate_nemoral:Asia</v>
          </cell>
          <cell r="BM1959" t="str">
            <v>temperate_nemoral:Europe,Asia</v>
          </cell>
          <cell r="BO1959">
            <v>1</v>
          </cell>
          <cell r="BP1959" t="str">
            <v>X</v>
          </cell>
          <cell r="BR1959" t="str">
            <v>RedListCategoryLevel</v>
          </cell>
          <cell r="BT1959">
            <v>1</v>
          </cell>
          <cell r="BW1959" t="str">
            <v>SpreadYearlyLiteratureData</v>
          </cell>
          <cell r="BX1959">
            <v>31</v>
          </cell>
          <cell r="BY1959">
            <v>1</v>
          </cell>
          <cell r="CB1959" t="str">
            <v>T42,T43</v>
          </cell>
          <cell r="CC1959">
            <v>1</v>
          </cell>
          <cell r="CH1959">
            <v>1</v>
          </cell>
          <cell r="CM1959">
            <v>1</v>
          </cell>
          <cell r="CQ1959">
            <v>1</v>
          </cell>
          <cell r="CU1959">
            <v>1</v>
          </cell>
          <cell r="CX1959">
            <v>0</v>
          </cell>
          <cell r="CY1959">
            <v>1</v>
          </cell>
          <cell r="DB1959">
            <v>0</v>
          </cell>
          <cell r="DC1959" t="str">
            <v>Sibirhundetann &lt;i&gt;Erythronium sibiricum&lt;/i&gt; er en flerårig laukplante fra Sør-Sibir, Sentral-Asia, Mongolia og Nordvest-Kina. Den formerer seg med frø som spres med maur. Den er etablert utafor sine dyrkningsarealer, men innenfor rammene for en botanisk hage (dvs. produksjonsareal), og kategoriseres her derfor som en dørstokk-art.</v>
          </cell>
          <cell r="DD1959" t="str">
            <v>Arten har vært dyrket i Botanisk hage i Oslo minst siden 1970-tallet og har vært i spredning (med maur) fra 1990-tallet i mange avdelinger, på plener og i bed, i hagen.</v>
          </cell>
          <cell r="DE1959" t="str">
            <v>Arten er innført som hageplante og har frøspredning med maur.</v>
          </cell>
          <cell r="DF1959" t="str">
            <v>Invasjonspotensialet er lite, med liten (til begrenset) median levetid (ikke funnet i naturen) og liten ekspansjonshastighet. Foreløpig er ikke arten kjent spredt utafor gjerdet til Botanisk hage i Oslo.</v>
          </cell>
          <cell r="DG1959" t="str">
            <v>Ingen kjent negativ økologisk effekt er knyttet til arten.</v>
          </cell>
          <cell r="DH1959" t="str">
            <v>Sibirhundetann vurderes til ingen kjent økologisk risiko. Arten har godt potensial for å etablere seg i norsk natur. Den er hardfør, i hvert fall i boreonemoral sone, og har god formeringsevne. Foreløpig er det ikke registrert forvilling utafor hagegjerdet.</v>
          </cell>
          <cell r="DI1959">
            <v>0</v>
          </cell>
        </row>
        <row r="1960">
          <cell r="B1960" t="str">
            <v>Lamium amplexicaule orientale</v>
          </cell>
          <cell r="C1960" t="str">
            <v>Pacz.</v>
          </cell>
          <cell r="D1960" t="str">
            <v>orienttvetann</v>
          </cell>
          <cell r="E1960">
            <v>134009</v>
          </cell>
          <cell r="F1960">
            <v>102311</v>
          </cell>
          <cell r="G1960" t="str">
            <v>ExpertGroups/Karplanter/N</v>
          </cell>
          <cell r="H1960" t="str">
            <v>Karplanter</v>
          </cell>
          <cell r="I1960" t="str">
            <v>Karplanter</v>
          </cell>
          <cell r="J1960" t="str">
            <v>DoorKnocker</v>
          </cell>
          <cell r="K1960" t="str">
            <v>doRiskAssessment</v>
          </cell>
          <cell r="N1960">
            <v>1</v>
          </cell>
          <cell r="Q1960">
            <v>1</v>
          </cell>
          <cell r="T1960" t="str">
            <v>NK</v>
          </cell>
          <cell r="U1960">
            <v>1</v>
          </cell>
          <cell r="V1960" t="str">
            <v>1,1</v>
          </cell>
          <cell r="X1960">
            <v>1</v>
          </cell>
          <cell r="Y1960">
            <v>1</v>
          </cell>
          <cell r="Z1960">
            <v>1</v>
          </cell>
          <cell r="AA1960">
            <v>1910</v>
          </cell>
          <cell r="AB1960" t="str">
            <v>terrestrial</v>
          </cell>
          <cell r="AD1960" t="str">
            <v>origin,unknown</v>
          </cell>
          <cell r="AE1960" t="str">
            <v>yes</v>
          </cell>
          <cell r="AF1960" t="str">
            <v>unknown</v>
          </cell>
          <cell r="AG1960">
            <v>1996</v>
          </cell>
          <cell r="AH1960" t="str">
            <v>AA Grimstad: Dømmesmoen gartneriskole</v>
          </cell>
          <cell r="AI1960">
            <v>1</v>
          </cell>
          <cell r="AJ1960" t="str">
            <v>V</v>
          </cell>
          <cell r="AN1960">
            <v>2</v>
          </cell>
          <cell r="AO1960" t="str">
            <v>introductionTransportpollution</v>
          </cell>
          <cell r="AQ1960">
            <v>0</v>
          </cell>
          <cell r="AS1960">
            <v>0</v>
          </cell>
          <cell r="AT1960">
            <v>0</v>
          </cell>
          <cell r="AU1960">
            <v>8</v>
          </cell>
          <cell r="AW1960" t="str">
            <v>Ingen kjent effekt</v>
          </cell>
          <cell r="AX1960" t="str">
            <v>Ingen kjent effekt</v>
          </cell>
          <cell r="BC1960" t="str">
            <v>Ingen kjent effekt</v>
          </cell>
          <cell r="BD1960" t="str">
            <v>Ingen kjent effekt</v>
          </cell>
          <cell r="BE1960" t="str">
            <v>no</v>
          </cell>
          <cell r="BF1960" t="str">
            <v>no</v>
          </cell>
          <cell r="BG1960" t="str">
            <v>V</v>
          </cell>
          <cell r="BK1960" t="str">
            <v>temperate_nemoral:Europe,Asia|temperate_dry:Europe,Asia|subtropic_mediterranean:Europe,Asia</v>
          </cell>
          <cell r="BM1960" t="str">
            <v>temperate_nemoral:Europe,Asia,Oceania,NorthAndCentralAmerica,SouthAmerica|temperate_dry:Europe,Asia,NorthAndCentralAmerica,SouthAmerica|subtropic_unspecified:Oceania,NorthAndCentralAmerica,SouthAmerica|subtropic_mediterranean:Europe,Asia,Africa|subtropic_dry:Asia|subtropic_caperegion:Africa|subtropic_highlands:SouthAmerica</v>
          </cell>
          <cell r="BO1960">
            <v>1</v>
          </cell>
          <cell r="BR1960" t="str">
            <v>RedListCategoryLevel</v>
          </cell>
          <cell r="BT1960">
            <v>1</v>
          </cell>
          <cell r="BW1960" t="str">
            <v>SpreadYearlyLiteratureData</v>
          </cell>
          <cell r="BX1960">
            <v>32</v>
          </cell>
          <cell r="BY1960">
            <v>1</v>
          </cell>
          <cell r="CB1960" t="str">
            <v>T44,T35</v>
          </cell>
          <cell r="CC1960">
            <v>1</v>
          </cell>
          <cell r="CH1960">
            <v>1</v>
          </cell>
          <cell r="CM1960">
            <v>1</v>
          </cell>
          <cell r="CQ1960">
            <v>1</v>
          </cell>
          <cell r="CU1960">
            <v>1</v>
          </cell>
          <cell r="CX1960">
            <v>0</v>
          </cell>
          <cell r="CY1960">
            <v>1</v>
          </cell>
          <cell r="DB1960">
            <v>0</v>
          </cell>
          <cell r="DC1960" t="str">
            <v>Orienttvetann &lt;em&gt;Lamium amplexicaule &lt;/em&gt;subsp. &lt;em&gt;orientale &lt;/em&gt;er en ettårig plante fra Sørøst-Europa (Balkan) og Vest-Asia. Den formerer seg med frø som trolig spres nokså passivt, men ofte som forurensning i korn. Den er funnet i åker og på skrotemark ved møller.</v>
          </cell>
          <cell r="DD1960" t="str">
            <v>&lt;p&gt;Orienttvetann er trolig noe for varmekrevende til å reprodusere regelmessig og danne bestand i Norge, men planten har forsøkt. Den ble funnet ved to møller i Te Skien: Bøle i 1910 og Oslo: Torshov i 1915 og 1916. Deretter var den vekk (eller ikke observert) inntil den ble funnet på Dømmesmoen gartnerskole i AA Grimstad i 1996, "på sandholdige jorder nær inngangen, ganske rikelig". Dette tyder sterkt på frøreproduksjon hos denne ettårige planten. Den har neppe noe stort potensial i Norge.&lt;/p&gt;</v>
          </cell>
          <cell r="DE1960" t="str">
            <v>Planten er kommet inn som forurensning med korn og enten med gartnerivarer eller såfrø. Ingen videre spredning er kjent.</v>
          </cell>
          <cell r="DF1960" t="str">
            <v>Invasjonspotensialet er lite (ørlite), med kort median levetid (ingen kjent forekomst i dag) og ingen ekspansjon.</v>
          </cell>
          <cell r="DG1960" t="str">
            <v>Ingen kjent negativ økologisk effekt er knyttet til planten.</v>
          </cell>
          <cell r="DH1960" t="str">
            <v>&lt;p&gt;Orienttvetann vurderes som dørstokkart og til ingen kjent økologisk risiko. Den har trolig reprodusert ett eller få år i Norge (frøreproduksjon), men dannet ikke noen mer langvarig bestand. Den kan være på nippet til å danne bestander, derfor dørstokk.&lt;br/&gt;&lt;/p&gt;</v>
          </cell>
          <cell r="DI1960">
            <v>0</v>
          </cell>
        </row>
        <row r="1961">
          <cell r="B1961" t="str">
            <v>Othocallis mischtschenkoana</v>
          </cell>
          <cell r="C1961" t="str">
            <v>(Grossh.) Speta</v>
          </cell>
          <cell r="E1961">
            <v>140873</v>
          </cell>
          <cell r="F1961">
            <v>170048</v>
          </cell>
          <cell r="G1961" t="str">
            <v>ExpertGroups/Karplanter/N</v>
          </cell>
          <cell r="H1961" t="str">
            <v>Karplanter</v>
          </cell>
          <cell r="I1961" t="str">
            <v>Karplanter</v>
          </cell>
          <cell r="J1961" t="str">
            <v>DoorKnocker</v>
          </cell>
          <cell r="K1961" t="str">
            <v>doRiskAssessment</v>
          </cell>
          <cell r="N1961">
            <v>1</v>
          </cell>
          <cell r="Q1961">
            <v>1</v>
          </cell>
          <cell r="T1961" t="str">
            <v>NK</v>
          </cell>
          <cell r="U1961">
            <v>1</v>
          </cell>
          <cell r="V1961" t="str">
            <v>1,1</v>
          </cell>
          <cell r="AA1961">
            <v>2017</v>
          </cell>
          <cell r="AB1961" t="str">
            <v>terrestrial</v>
          </cell>
          <cell r="AD1961" t="str">
            <v>unknown</v>
          </cell>
          <cell r="AE1961" t="str">
            <v>no</v>
          </cell>
          <cell r="AF1961" t="str">
            <v>unknown</v>
          </cell>
          <cell r="AI1961">
            <v>5</v>
          </cell>
          <cell r="AJ1961" t="str">
            <v>V</v>
          </cell>
          <cell r="AL1961">
            <v>1</v>
          </cell>
          <cell r="AM1961" t="str">
            <v>importDirect</v>
          </cell>
          <cell r="AQ1961">
            <v>0</v>
          </cell>
          <cell r="AS1961">
            <v>0</v>
          </cell>
          <cell r="AT1961">
            <v>0</v>
          </cell>
          <cell r="AU1961">
            <v>12</v>
          </cell>
          <cell r="AW1961" t="str">
            <v>Ingen kjent effekt</v>
          </cell>
          <cell r="AX1961" t="str">
            <v>Ingen kjent effekt</v>
          </cell>
          <cell r="BC1961" t="str">
            <v>Ingen kjent effekt</v>
          </cell>
          <cell r="BD1961" t="str">
            <v>Ingen kjent effekt</v>
          </cell>
          <cell r="BE1961" t="str">
            <v>no</v>
          </cell>
          <cell r="BF1961" t="str">
            <v>no</v>
          </cell>
          <cell r="BK1961" t="str">
            <v>temperate_nemoral:Europe,Asia</v>
          </cell>
          <cell r="BM1961" t="str">
            <v>temperate_nemoral:Europe,Asia</v>
          </cell>
          <cell r="BO1961">
            <v>1</v>
          </cell>
          <cell r="BR1961" t="str">
            <v>RedListCategoryLevel</v>
          </cell>
          <cell r="BT1961">
            <v>1</v>
          </cell>
          <cell r="BW1961" t="str">
            <v>SpreadYearlyLiteratureData</v>
          </cell>
          <cell r="BX1961">
            <v>39</v>
          </cell>
          <cell r="BY1961">
            <v>1</v>
          </cell>
          <cell r="CB1961" t="str">
            <v>T43-C-1,T42,T43</v>
          </cell>
          <cell r="CC1961">
            <v>1</v>
          </cell>
          <cell r="CH1961">
            <v>1</v>
          </cell>
          <cell r="CM1961">
            <v>1</v>
          </cell>
          <cell r="CQ1961">
            <v>1</v>
          </cell>
          <cell r="CU1961">
            <v>1</v>
          </cell>
          <cell r="CX1961">
            <v>0</v>
          </cell>
          <cell r="CY1961">
            <v>1</v>
          </cell>
          <cell r="DB1961">
            <v>0</v>
          </cell>
          <cell r="DC1961" t="str">
            <v>&amp;#39:Perserblåstjerne&amp;#39:&lt;i&gt; Othocallis mischtschenkoana &lt;/i&gt;er en nokså hardfør flerårig løkplante fra Kaukasus og Iran. Den har trolig effektiv frøreproduksjon og danner kloner lokalt ved deling av løker. Frøene sprer seg med maur over korte distanser.&lt;p&gt;&lt;/p&gt;</v>
          </cell>
          <cell r="DD1961" t="str">
            <v>Arten er såvidt vi vet kun etablert som &amp;#39:forvillet&amp;#39: i Botanisk hage i Oslo, observert i spredning på 2000-tallet og senere.</v>
          </cell>
          <cell r="DE1961" t="str">
            <v>&amp;#39:Perserblåstjerne&amp;#39: er innført som hagestaude i Botanisk hage i Oslo. Arten brukes sjelden i hager i Norge, men har potensial for å spre seg via frø og løker i hageutkast, og ved hjelp av egenspreding fra hager ved hjelp av frø (maurspredning).</v>
          </cell>
          <cell r="DF1961" t="str">
            <v>Invasjonspotensialet er lite på grunn av laveste skår både på median levetid i landet og ekspansjonshastighet.</v>
          </cell>
          <cell r="DG1961" t="str">
            <v>&amp;#39:Perserblåstjerne&amp;#39: har nok potensial for lett å naturaliseres i frisk, næringsrik grasmark og spesielt i noe åpen skog av lågurt-og delvis høgstaudetyper, akkurat som russeblåstjerne. Artens bladverket visner imidlertid ned i løpet av juni slik at arten ikke har noen signifikant fortrengningseffekt på stedegne arter sålenge den ikke opptrår i store mengder. Ingen negativ økologisk effekt er kjent.</v>
          </cell>
          <cell r="DH1961" t="str">
            <v>&amp;#39:Perserblåstjerne&amp;#39: har ingen kjent økologisk risiko. Den kategoriseres som en dørstokkart fordi det foreløpig bare er påvist reproduserende i Botanisk hage i Oslo (på "produksjonsareal").</v>
          </cell>
          <cell r="DI1961">
            <v>0</v>
          </cell>
        </row>
        <row r="1962">
          <cell r="B1962" t="str">
            <v>Brassica nigra</v>
          </cell>
          <cell r="C1962" t="str">
            <v>(L.) K.Koch</v>
          </cell>
          <cell r="D1962" t="str">
            <v>svartsennep</v>
          </cell>
          <cell r="E1962">
            <v>61077</v>
          </cell>
          <cell r="F1962">
            <v>101117</v>
          </cell>
          <cell r="G1962" t="str">
            <v>ExpertGroups/Karplanter/N</v>
          </cell>
          <cell r="H1962" t="str">
            <v>Karplanter</v>
          </cell>
          <cell r="I1962" t="str">
            <v>Karplanter</v>
          </cell>
          <cell r="J1962" t="str">
            <v>DoorKnocker</v>
          </cell>
          <cell r="K1962" t="str">
            <v>doRiskAssessment</v>
          </cell>
          <cell r="N1962">
            <v>1</v>
          </cell>
          <cell r="Q1962">
            <v>1</v>
          </cell>
          <cell r="T1962" t="str">
            <v>NK</v>
          </cell>
          <cell r="U1962">
            <v>1</v>
          </cell>
          <cell r="V1962" t="str">
            <v>1,1</v>
          </cell>
          <cell r="X1962">
            <v>1</v>
          </cell>
          <cell r="Y1962">
            <v>1</v>
          </cell>
          <cell r="Z1962">
            <v>1</v>
          </cell>
          <cell r="AA1962" t="str">
            <v>1800-1849</v>
          </cell>
          <cell r="AB1962" t="str">
            <v>terrestrial</v>
          </cell>
          <cell r="AD1962" t="str">
            <v>origin</v>
          </cell>
          <cell r="AE1962" t="str">
            <v>yes</v>
          </cell>
          <cell r="AF1962" t="str">
            <v>unknown</v>
          </cell>
          <cell r="AG1962" t="str">
            <v>1800-1849</v>
          </cell>
          <cell r="AH1962" t="str">
            <v>Oslo: Akershus festning</v>
          </cell>
          <cell r="AI1962">
            <v>1</v>
          </cell>
          <cell r="AJ1962" t="str">
            <v>V</v>
          </cell>
          <cell r="AL1962">
            <v>2</v>
          </cell>
          <cell r="AM1962" t="str">
            <v>importDirect</v>
          </cell>
          <cell r="AN1962">
            <v>3</v>
          </cell>
          <cell r="AO1962" t="str">
            <v>introductionEscaped,introductionStowaway,introductionTransportpollution</v>
          </cell>
          <cell r="AQ1962">
            <v>0</v>
          </cell>
          <cell r="AS1962">
            <v>0</v>
          </cell>
          <cell r="AT1962">
            <v>0</v>
          </cell>
          <cell r="AU1962">
            <v>8</v>
          </cell>
          <cell r="AW1962" t="str">
            <v>Ingen kjent effekt</v>
          </cell>
          <cell r="AX1962" t="str">
            <v>Ingen kjent effekt</v>
          </cell>
          <cell r="BC1962" t="str">
            <v>Ingen kjent effekt</v>
          </cell>
          <cell r="BD1962" t="str">
            <v>Ingen kjent effekt</v>
          </cell>
          <cell r="BE1962" t="str">
            <v>no</v>
          </cell>
          <cell r="BF1962" t="str">
            <v>no</v>
          </cell>
          <cell r="BG1962" t="str">
            <v>V</v>
          </cell>
          <cell r="BK1962" t="str">
            <v>temperate_nemoral:Europe|temperate_dry:Europe,Asia|subtropic_mediterranean:Europe,Asia</v>
          </cell>
          <cell r="BM1962" t="str">
            <v>temperate_nemoral:Europe,NorthAndCentralAmerica,SouthAmerica|temperate_dry:Europe,Asia|subtropic_unspecified:NorthAndCentralAmerica,SouthAmerica|subtropic_mediterranean:Europe,Asia,Oceania|subtropic_highlands:Africa,SouthAmerica</v>
          </cell>
          <cell r="BO1962">
            <v>1</v>
          </cell>
          <cell r="BR1962" t="str">
            <v>RedListCategoryLevel</v>
          </cell>
          <cell r="BT1962">
            <v>1</v>
          </cell>
          <cell r="BW1962" t="str">
            <v>SpreadYearlyLiteratureData</v>
          </cell>
          <cell r="BX1962">
            <v>32</v>
          </cell>
          <cell r="BY1962">
            <v>1</v>
          </cell>
          <cell r="CB1962" t="str">
            <v>T35,T37,T39,T40</v>
          </cell>
          <cell r="CC1962">
            <v>1</v>
          </cell>
          <cell r="CH1962">
            <v>1</v>
          </cell>
          <cell r="CM1962">
            <v>1</v>
          </cell>
          <cell r="CQ1962">
            <v>1</v>
          </cell>
          <cell r="CU1962">
            <v>1</v>
          </cell>
          <cell r="CX1962">
            <v>0</v>
          </cell>
          <cell r="CY1962">
            <v>1</v>
          </cell>
          <cell r="DB1962">
            <v>0</v>
          </cell>
          <cell r="DC1962" t="str">
            <v>Svartsennep &lt;em&gt;Brassica nigra &lt;/em&gt;er en ettårig, europeisk og vestasiatisk art med frøformering.</v>
          </cell>
          <cell r="DD1962" t="str">
            <v>&lt;p&gt;Svartsennep er varmekrevende og helt på grensa til å reprodusere i Norge (spesielt i Oslo). Den kom inn tidlig med ballast, trolig fra 1820-tallet eller tidligere da ballast ble dumpet i sjøen, og første funn og etablering skjedde på vollene rundt Akershus festning i Oslo. Her holdt den seg minst til 1970-årene, men gikk siden ut. Alle norske forekomster fram til 1912 kan spores tilbake til ballast, og ingen senere. Fra 1915 kom den inn ved møller (først ved Torshovmølla i Oslo) og på plasser der korn ble omlastet eller der mølleavfall ble brukt til kraftf&amp;#244:r (hønsegårder) og gjødsel. De aller fleste funn fram til 1980-tallet har bakgrunn i møller/korn, noen få i generell transport. Etter nedgang i møllene og asfaltering/opprydding i havnene og rundt siloene, er arten praktisk talt forsvunnet i Norge. Den har tross alt et lite potensial for å etablere permanent bestand.&lt;/p&gt;</v>
          </cell>
          <cell r="DE1962" t="str">
            <v>Arten er innført med ballastjord og som forurensning med korn, i svært ny tid kanskje også spredt fra dyrkning som krydderplante.</v>
          </cell>
          <cell r="DF1962" t="str">
            <v>Invasjonspotensialet er lite, med minste skår på både median levetid og ekspansjonshastighet.</v>
          </cell>
          <cell r="DG1962" t="str">
            <v>Ingen kjent negativ økologisk effekt er knyttet til arten.</v>
          </cell>
          <cell r="DH1962" t="str">
            <v>&lt;p&gt;Svartsennep kategoriseres som en dørstokkart og vurderes til ingen kjent økologisk risiko.&lt;/p&gt;</v>
          </cell>
          <cell r="DI1962">
            <v>1</v>
          </cell>
        </row>
        <row r="1963">
          <cell r="B1963" t="str">
            <v>Calocedrus decurrens</v>
          </cell>
          <cell r="C1963" t="str">
            <v>(Torr.) Florin</v>
          </cell>
          <cell r="E1963">
            <v>141286</v>
          </cell>
          <cell r="F1963">
            <v>170390</v>
          </cell>
          <cell r="G1963" t="str">
            <v>ExpertGroups/Karplanter/N</v>
          </cell>
          <cell r="H1963" t="str">
            <v>Karplanter</v>
          </cell>
          <cell r="I1963" t="str">
            <v>Karplanter</v>
          </cell>
          <cell r="J1963" t="str">
            <v>DoorKnocker</v>
          </cell>
          <cell r="K1963" t="str">
            <v>doRiskAssessment</v>
          </cell>
          <cell r="N1963">
            <v>1</v>
          </cell>
          <cell r="Q1963">
            <v>1</v>
          </cell>
          <cell r="T1963" t="str">
            <v>NK</v>
          </cell>
          <cell r="U1963">
            <v>1</v>
          </cell>
          <cell r="V1963" t="str">
            <v>1,1</v>
          </cell>
          <cell r="AA1963" t="str">
            <v>før 2017</v>
          </cell>
          <cell r="AB1963" t="str">
            <v>terrestrial</v>
          </cell>
          <cell r="AD1963" t="str">
            <v>unknown</v>
          </cell>
          <cell r="AE1963" t="str">
            <v>no</v>
          </cell>
          <cell r="AF1963" t="str">
            <v>unknown</v>
          </cell>
          <cell r="AI1963">
            <v>30</v>
          </cell>
          <cell r="AJ1963" t="str">
            <v>V</v>
          </cell>
          <cell r="AL1963">
            <v>2</v>
          </cell>
          <cell r="AM1963" t="str">
            <v>importDirect</v>
          </cell>
          <cell r="AQ1963">
            <v>0</v>
          </cell>
          <cell r="AS1963">
            <v>0</v>
          </cell>
          <cell r="AT1963">
            <v>0</v>
          </cell>
          <cell r="AU1963">
            <v>4</v>
          </cell>
          <cell r="AW1963" t="str">
            <v>Ingen kjent effekt</v>
          </cell>
          <cell r="AX1963" t="str">
            <v>Ingen kjent effekt</v>
          </cell>
          <cell r="BC1963" t="str">
            <v>Ingen kjent effekt</v>
          </cell>
          <cell r="BD1963" t="str">
            <v>Ingen kjent effekt</v>
          </cell>
          <cell r="BE1963" t="str">
            <v>no</v>
          </cell>
          <cell r="BF1963" t="str">
            <v>no</v>
          </cell>
          <cell r="BG1963" t="str">
            <v>V</v>
          </cell>
          <cell r="BK1963" t="str">
            <v>temperate_nemoral:NorthAndCentralAmerica|subtropic_mediterranean:NorthAndCentralAmerica</v>
          </cell>
          <cell r="BM1963" t="str">
            <v>temperate_nemoral:Europe,NorthAndCentralAmerica|subtropic_mediterranean:Europe,Oceania,NorthAndCentralAmerica</v>
          </cell>
          <cell r="BO1963">
            <v>1</v>
          </cell>
          <cell r="BR1963" t="str">
            <v>RedListCategoryLevel</v>
          </cell>
          <cell r="BT1963">
            <v>1</v>
          </cell>
          <cell r="BW1963" t="str">
            <v>SpreadYearlyLiteratureData</v>
          </cell>
          <cell r="BX1963">
            <v>23</v>
          </cell>
          <cell r="BY1963">
            <v>1</v>
          </cell>
          <cell r="CB1963" t="str">
            <v>T43</v>
          </cell>
          <cell r="CC1963">
            <v>1</v>
          </cell>
          <cell r="CH1963">
            <v>1</v>
          </cell>
          <cell r="CM1963">
            <v>1</v>
          </cell>
          <cell r="CQ1963">
            <v>1</v>
          </cell>
          <cell r="CU1963">
            <v>1</v>
          </cell>
          <cell r="CX1963">
            <v>0</v>
          </cell>
          <cell r="CY1963">
            <v>1</v>
          </cell>
          <cell r="DB1963">
            <v>0</v>
          </cell>
          <cell r="DC1963" t="str">
            <v>Bartre-arten &lt;i&gt;Calocedrus decurrens&lt;/i&gt; (bedre kjent som &lt;i&gt;Libocedrus decurrens&lt;/i&gt;), den amerikanske &amp;#39:Incense cedar&amp;#39:, er et potensielt meget stort tre, 40-60 m høgt og med stammediameter opp til 3 m, og er et innslag fra nordlig nemorale barskoger i Oregon sør til fjell-barskoger i sørlige California, vestre Nevada og nordvestligste Mexico, mest i tørre og meget sommervarme områder. Det formerer seg med frø, og frøene er vindspredte.</v>
          </cell>
          <cell r="DD1963" t="str">
            <v>Arten er inntil nå bare kjent fra hager i Norge. Vi kjenner til planten fra Oslo og ved NMBU i Ak Ås, på begge stedene med til dels store mengder frøplanter etter at trærne er blitt store nok til å reprodusere effektivt (P.A. Pedersen, pers. medd.).</v>
          </cell>
          <cell r="DE1963" t="str">
            <v>Arten er innført som hageplante, med potensiell spredning ut i naturen med vindspredte frø.</v>
          </cell>
          <cell r="DF1963" t="str">
            <v>Invasjonspotensialet er lite, med minste skår på både median levetid og ekspansjonshastighet. Arten er ennå ikke kjent i norsk natur og sjelden dyrket.</v>
          </cell>
          <cell r="DG1963" t="str">
            <v>Ingen kjent eller antatt negativ økologisk effekt er knyttet til arten.</v>
          </cell>
          <cell r="DH1963" t="str">
            <v>&amp;#39:Incense cedar&amp;#39: &lt;i&gt;Calocedrus decurrens &lt;/i&gt;kategoriseres som en dørstokkart og vurderes til ingen kjent økologisk risiko. Arten antas å kunne spre seg ut i norsk natur, vokse opp til reproduktive individer, og reprodusere og danne bestand, men det vil trolig ta mye mer enn 50 år for de plantene i hager som vi kjenner til. Denne arten er ikke noen umiddelbar trussel mot norsk natur.</v>
          </cell>
          <cell r="DI1963">
            <v>0</v>
          </cell>
        </row>
        <row r="1964">
          <cell r="B1964" t="str">
            <v>Acer tegmentosum</v>
          </cell>
          <cell r="C1964" t="str">
            <v>Maxim.</v>
          </cell>
          <cell r="E1964">
            <v>141279</v>
          </cell>
          <cell r="F1964">
            <v>170388</v>
          </cell>
          <cell r="G1964" t="str">
            <v>ExpertGroups/Karplanter/N</v>
          </cell>
          <cell r="H1964" t="str">
            <v>Karplanter</v>
          </cell>
          <cell r="I1964" t="str">
            <v>Karplanter</v>
          </cell>
          <cell r="J1964" t="str">
            <v>DoorKnocker</v>
          </cell>
          <cell r="K1964" t="str">
            <v>doRiskAssessment</v>
          </cell>
          <cell r="N1964">
            <v>1</v>
          </cell>
          <cell r="Q1964">
            <v>1</v>
          </cell>
          <cell r="T1964" t="str">
            <v>NK</v>
          </cell>
          <cell r="U1964">
            <v>1</v>
          </cell>
          <cell r="V1964" t="str">
            <v>1,1</v>
          </cell>
          <cell r="AA1964">
            <v>2017</v>
          </cell>
          <cell r="AB1964" t="str">
            <v>terrestrial</v>
          </cell>
          <cell r="AD1964" t="str">
            <v>unknown</v>
          </cell>
          <cell r="AE1964" t="str">
            <v>no</v>
          </cell>
          <cell r="AF1964" t="str">
            <v>unknown</v>
          </cell>
          <cell r="AI1964">
            <v>30</v>
          </cell>
          <cell r="AJ1964" t="str">
            <v>V</v>
          </cell>
          <cell r="AL1964">
            <v>1</v>
          </cell>
          <cell r="AM1964" t="str">
            <v>importDirect</v>
          </cell>
          <cell r="AQ1964">
            <v>0</v>
          </cell>
          <cell r="AS1964">
            <v>0</v>
          </cell>
          <cell r="AT1964">
            <v>0</v>
          </cell>
          <cell r="AU1964">
            <v>8</v>
          </cell>
          <cell r="AW1964" t="str">
            <v>Ingen kjent effekt</v>
          </cell>
          <cell r="AX1964" t="str">
            <v>Ingen kjent effekt</v>
          </cell>
          <cell r="BC1964" t="str">
            <v>Ingen kjent effekt</v>
          </cell>
          <cell r="BD1964" t="str">
            <v>Ingen kjent effekt</v>
          </cell>
          <cell r="BE1964" t="str">
            <v>no</v>
          </cell>
          <cell r="BF1964" t="str">
            <v>no</v>
          </cell>
          <cell r="BG1964" t="str">
            <v>V</v>
          </cell>
          <cell r="BK1964" t="str">
            <v>temperate_nemoral:Asia</v>
          </cell>
          <cell r="BM1964" t="str">
            <v>temperate_nemoral:Asia</v>
          </cell>
          <cell r="BO1964">
            <v>1</v>
          </cell>
          <cell r="BR1964" t="str">
            <v>RedListCategoryLevel</v>
          </cell>
          <cell r="BT1964">
            <v>1</v>
          </cell>
          <cell r="BW1964" t="str">
            <v>SpreadYearlyLiteratureData</v>
          </cell>
          <cell r="BX1964">
            <v>32</v>
          </cell>
          <cell r="BY1964">
            <v>1</v>
          </cell>
          <cell r="CC1964">
            <v>1</v>
          </cell>
          <cell r="CH1964">
            <v>1</v>
          </cell>
          <cell r="CM1964">
            <v>1</v>
          </cell>
          <cell r="CQ1964">
            <v>1</v>
          </cell>
          <cell r="CU1964">
            <v>1</v>
          </cell>
          <cell r="CX1964">
            <v>0</v>
          </cell>
          <cell r="CY1964">
            <v>1</v>
          </cell>
          <cell r="DB1964">
            <v>0</v>
          </cell>
          <cell r="DC1964" t="str">
            <v>Lønne-arten &lt;i&gt;Acer tegmentosum&lt;/i&gt; er et middels stort tre fra Øst-Asia: Nordøst-Kina, Korea og sørligste Russisk fjerne østen. Det formerer seg med frø, og fruktene er vindspredte. Arten dyrkes en svært sjelden gang i Norge, av oss bare sett i Botanisk hage på Tøyen i Oslo og i forsøksfelt ved NMBU i Ak Ås, med frøplanter observert i Ås. Arten er attraktiv som prydtre med en meget dekorativ greinbark, spesielt på vinteren, pene blad og store blomster- og fruktklaser. Den er en asiatisk parallell til den mer velkjente &lt;i&gt;Acer pensylvanicum&lt;/i&gt; i østre Nord-Amerika, en rimelig hardfør art som vi ikke har sett mye plantet i Norge, og heller ikke har observert frøformering hos.</v>
          </cell>
          <cell r="DD1964" t="str">
            <v>Arten er sett plantet i hvert fall to steder etter 2000, i Botanisk hage i Oslo og i Ak Ås, og ved NMBU på Ås funnet med frøplanter under trærne (P.A. Pedersen, pers. medd.). Arten kan dermed formere seg i Norge og kan spre seg utafor hager.</v>
          </cell>
          <cell r="DE1964" t="str">
            <v>Arten er innført hageplante og med potensiell spredning med vindspredte frukter.</v>
          </cell>
          <cell r="DF1964" t="str">
            <v>Arten har lite invasjonspotensial, om noe.</v>
          </cell>
          <cell r="DG1964" t="str">
            <v>Det er ingen kjent eller antatt negativ økologisk effekt knyttet til arten, i hvert fall ikke de første 50 år.</v>
          </cell>
          <cell r="DH1964" t="str">
            <v>&lt;i&gt;Acer tegmentosum&lt;/i&gt; vurderes som en dørstokkart. Den kan etablere seg i norsk natur, men det vil ta mye tid fordi den vokser nokså langsomt, kommer i reproduksjon først etter flere tiår, og fordi fruktene trenger tid (kanskje to eller flere generasjoner) på å komme seg ut av produksjonsarealer og starte prosessen i naturen. Arten er ikke spesielt kravfull eller knyttet til spesielle naturtyper, der den kommer fra. Den vurderes til ingen kjent økologisk risiko.</v>
          </cell>
          <cell r="DI1964">
            <v>0</v>
          </cell>
        </row>
        <row r="1965">
          <cell r="B1965" t="str">
            <v>Acer pseudosieboldianum</v>
          </cell>
          <cell r="C1965" t="str">
            <v>(Pax) Kom.</v>
          </cell>
          <cell r="E1965">
            <v>141278</v>
          </cell>
          <cell r="F1965">
            <v>170387</v>
          </cell>
          <cell r="G1965" t="str">
            <v>ExpertGroups/Karplanter/N</v>
          </cell>
          <cell r="H1965" t="str">
            <v>Karplanter</v>
          </cell>
          <cell r="I1965" t="str">
            <v>Karplanter</v>
          </cell>
          <cell r="J1965" t="str">
            <v>DoorKnocker</v>
          </cell>
          <cell r="K1965" t="str">
            <v>doRiskAssessment</v>
          </cell>
          <cell r="N1965">
            <v>1</v>
          </cell>
          <cell r="Q1965">
            <v>1</v>
          </cell>
          <cell r="T1965" t="str">
            <v>NK</v>
          </cell>
          <cell r="U1965">
            <v>1</v>
          </cell>
          <cell r="V1965" t="str">
            <v>1,1</v>
          </cell>
          <cell r="AA1965">
            <v>2017</v>
          </cell>
          <cell r="AB1965" t="str">
            <v>terrestrial</v>
          </cell>
          <cell r="AD1965" t="str">
            <v>unknown</v>
          </cell>
          <cell r="AE1965" t="str">
            <v>no</v>
          </cell>
          <cell r="AF1965" t="str">
            <v>unknown</v>
          </cell>
          <cell r="AI1965">
            <v>15</v>
          </cell>
          <cell r="AJ1965" t="str">
            <v>V</v>
          </cell>
          <cell r="AL1965">
            <v>1</v>
          </cell>
          <cell r="AM1965" t="str">
            <v>importDirect</v>
          </cell>
          <cell r="AQ1965">
            <v>0</v>
          </cell>
          <cell r="AS1965">
            <v>0</v>
          </cell>
          <cell r="AT1965">
            <v>0</v>
          </cell>
          <cell r="AU1965">
            <v>12</v>
          </cell>
          <cell r="AW1965" t="str">
            <v>Ingen kjent effekt</v>
          </cell>
          <cell r="AX1965" t="str">
            <v>Ingen kjent effekt</v>
          </cell>
          <cell r="BC1965" t="str">
            <v>Ingen kjent effekt</v>
          </cell>
          <cell r="BD1965" t="str">
            <v>Ingen kjent effekt</v>
          </cell>
          <cell r="BE1965" t="str">
            <v>no</v>
          </cell>
          <cell r="BF1965" t="str">
            <v>no</v>
          </cell>
          <cell r="BG1965" t="str">
            <v>V</v>
          </cell>
          <cell r="BK1965" t="str">
            <v>temperate_nemoral:Asia</v>
          </cell>
          <cell r="BM1965" t="str">
            <v>temperate_nemoral:Asia</v>
          </cell>
          <cell r="BO1965">
            <v>1</v>
          </cell>
          <cell r="BR1965" t="str">
            <v>RedListCategoryLevel</v>
          </cell>
          <cell r="BT1965">
            <v>1</v>
          </cell>
          <cell r="BW1965" t="str">
            <v>SpreadYearlyLiteratureData</v>
          </cell>
          <cell r="BX1965">
            <v>39</v>
          </cell>
          <cell r="BY1965">
            <v>1</v>
          </cell>
          <cell r="CC1965">
            <v>1</v>
          </cell>
          <cell r="CH1965">
            <v>1</v>
          </cell>
          <cell r="CM1965">
            <v>1</v>
          </cell>
          <cell r="CQ1965">
            <v>1</v>
          </cell>
          <cell r="CU1965">
            <v>1</v>
          </cell>
          <cell r="CX1965">
            <v>0</v>
          </cell>
          <cell r="CY1965">
            <v>1</v>
          </cell>
          <cell r="DB1965">
            <v>0</v>
          </cell>
          <cell r="DC1965" t="str">
            <v>Lønne-arten &lt;i&gt;Acer pseudosieboldianum&lt;/i&gt; er et lite, sirlig tre fra Nordøst-Kina, Korea og sørligste Russisk fjerne østen. Det dyrkes som prydtre, i hvert fall i Ak Ås (NMBU) og Frogn. Arten frøformerer seg ved vindspredte frukter, men spredningsdistansen er trolig ikke svært lang. Den hører til en artsgruppe med bl.a. &lt;i&gt;A. japonicum&lt;/i&gt;, &lt;i&gt;A. palmatum&lt;/i&gt; og &lt;i&gt;A. sieboldianum&lt;/i&gt;, alle sammen små østasiatiske trær som blir meget vakre i hager.</v>
          </cell>
          <cell r="DD1965" t="str">
            <v>Arten er unnet med frøplanter på produksjonsareal (hager) i Ak Ås og Frogn (rapport fra P.A. Pedersen 2017, også observert av R. Elven m.fl.).</v>
          </cell>
          <cell r="DE1965" t="str">
            <v>Arten er innført som hageplante. Det kan potensielt spre seg ut fra hager med vindspredte frukter.</v>
          </cell>
          <cell r="DF1965" t="str">
            <v>Invasjonspotensialet er lite, et resultat av laveste skår både på median levetid og på ekspansjonshastighet.</v>
          </cell>
          <cell r="DG1965" t="str">
            <v>Det er ingen kjent eller antatt negativ økologisk effekt knyttet til arten.</v>
          </cell>
          <cell r="DH1965" t="str">
            <v>&lt;i&gt;Acer pseudosieboldianum&lt;/i&gt; vurderes til ingen kjent økologisk risiko. Den er ikke funnet reproduserende utafor produksjonsarealer og kategoriseres derfor som en dørstokkart.</v>
          </cell>
          <cell r="DI1965">
            <v>0</v>
          </cell>
        </row>
        <row r="1966">
          <cell r="B1966" t="str">
            <v>Allium siculum</v>
          </cell>
          <cell r="C1966" t="str">
            <v>Ucria</v>
          </cell>
          <cell r="E1966">
            <v>141039</v>
          </cell>
          <cell r="F1966">
            <v>170190</v>
          </cell>
          <cell r="G1966" t="str">
            <v>ExpertGroups/Karplanter/N</v>
          </cell>
          <cell r="H1966" t="str">
            <v>Karplanter</v>
          </cell>
          <cell r="I1966" t="str">
            <v>Karplanter</v>
          </cell>
          <cell r="J1966" t="str">
            <v>DoorKnocker</v>
          </cell>
          <cell r="K1966" t="str">
            <v>doRiskAssessment</v>
          </cell>
          <cell r="N1966">
            <v>1</v>
          </cell>
          <cell r="Q1966">
            <v>1</v>
          </cell>
          <cell r="T1966" t="str">
            <v>NK</v>
          </cell>
          <cell r="U1966">
            <v>1</v>
          </cell>
          <cell r="V1966" t="str">
            <v>1,1</v>
          </cell>
          <cell r="AA1966">
            <v>2009</v>
          </cell>
          <cell r="AB1966" t="str">
            <v>terrestrial</v>
          </cell>
          <cell r="AD1966" t="str">
            <v>unknown</v>
          </cell>
          <cell r="AE1966" t="str">
            <v>no</v>
          </cell>
          <cell r="AF1966" t="str">
            <v>unknown</v>
          </cell>
          <cell r="AI1966">
            <v>5</v>
          </cell>
          <cell r="AJ1966" t="str">
            <v>V</v>
          </cell>
          <cell r="AL1966">
            <v>1</v>
          </cell>
          <cell r="AM1966" t="str">
            <v>importDirect</v>
          </cell>
          <cell r="AN1966">
            <v>1</v>
          </cell>
          <cell r="AO1966" t="str">
            <v>introductionEscaped</v>
          </cell>
          <cell r="AQ1966">
            <v>0</v>
          </cell>
          <cell r="AS1966">
            <v>0</v>
          </cell>
          <cell r="AT1966">
            <v>0</v>
          </cell>
          <cell r="AU1966">
            <v>8</v>
          </cell>
          <cell r="AW1966" t="str">
            <v>Ingen kjent effekt</v>
          </cell>
          <cell r="AX1966" t="str">
            <v>Ingen kjent effekt</v>
          </cell>
          <cell r="BC1966" t="str">
            <v>Ingen kjent effekt</v>
          </cell>
          <cell r="BD1966" t="str">
            <v>Ingen kjent effekt</v>
          </cell>
          <cell r="BE1966" t="str">
            <v>no</v>
          </cell>
          <cell r="BF1966" t="str">
            <v>no</v>
          </cell>
          <cell r="BG1966" t="str">
            <v>V</v>
          </cell>
          <cell r="BK1966" t="str">
            <v>subtropic_mediterranean:Europe,Asia</v>
          </cell>
          <cell r="BM1966" t="str">
            <v>temperate_nemoral:Europe|subtropic_mediterranean:Europe,Asia</v>
          </cell>
          <cell r="BO1966">
            <v>1</v>
          </cell>
          <cell r="BR1966" t="str">
            <v>RedListCategoryLevel</v>
          </cell>
          <cell r="BT1966">
            <v>1</v>
          </cell>
          <cell r="BW1966" t="str">
            <v>SpreadYearlyLiteratureData</v>
          </cell>
          <cell r="BX1966">
            <v>32</v>
          </cell>
          <cell r="BY1966">
            <v>1</v>
          </cell>
          <cell r="CB1966" t="str">
            <v>T43</v>
          </cell>
          <cell r="CC1966">
            <v>1</v>
          </cell>
          <cell r="CH1966">
            <v>1</v>
          </cell>
          <cell r="CM1966">
            <v>1</v>
          </cell>
          <cell r="CQ1966">
            <v>1</v>
          </cell>
          <cell r="CU1966">
            <v>1</v>
          </cell>
          <cell r="CX1966">
            <v>0</v>
          </cell>
          <cell r="CY1966">
            <v>1</v>
          </cell>
          <cell r="DB1966">
            <v>0</v>
          </cell>
          <cell r="DC1966" t="str">
            <v>Lauk-arten &lt;i&gt;Allium siculum&lt;/i&gt; (eller &lt;i&gt;Nectaroscordum siculum&lt;/i&gt;) er i hovedsak nord-mediterran, men er i dyrkning som sær prydplante nordover i Europa. Den har frøformering, og frøsetting og spiring fra frø er observert i Norge, men foreløpig ikke utafor hagegjerde. Den er dermed formelt sett en dørstokkart.</v>
          </cell>
          <cell r="DD1966" t="str">
            <v>Arten er funnet frøforvillet i en hage i Øf Råde: Strømnes 2009 (vært i plenen i 3-4 år). Innsamlet herbariemateriale er kontrollert med hensyn på identitet, men utilgjengelig i behandlingsprosessen ved herbariet i Oslo.</v>
          </cell>
          <cell r="DE1966" t="str">
            <v>Arten er innført som hageplante og med mulig viderespredning med frø.</v>
          </cell>
          <cell r="DF1966" t="str">
            <v>Invasjonspotensialet er lite: både median levetid og ekspansjonshastighet ligger på laveste nivå.</v>
          </cell>
          <cell r="DG1966" t="str">
            <v>Ingen kjent negativ økologisk effekt er knyttet til arten.</v>
          </cell>
          <cell r="DH1966" t="str">
            <v>&lt;i&gt;Allium siculum&lt;/i&gt; vurderes til ingen kjent risiko i norsk natur.</v>
          </cell>
          <cell r="DI1966">
            <v>0</v>
          </cell>
        </row>
        <row r="1967">
          <cell r="B1967" t="str">
            <v>Calendula officinalis</v>
          </cell>
          <cell r="C1967" t="str">
            <v>L.</v>
          </cell>
          <cell r="D1967" t="str">
            <v>ringblom</v>
          </cell>
          <cell r="E1967">
            <v>60421</v>
          </cell>
          <cell r="F1967">
            <v>100461</v>
          </cell>
          <cell r="G1967" t="str">
            <v>ExpertGroups/Karplanter/N</v>
          </cell>
          <cell r="H1967" t="str">
            <v>Karplanter</v>
          </cell>
          <cell r="I1967" t="str">
            <v>Karplanter</v>
          </cell>
          <cell r="J1967" t="str">
            <v>DoorKnocker</v>
          </cell>
          <cell r="K1967" t="str">
            <v>doRiskAssessment</v>
          </cell>
          <cell r="N1967">
            <v>1</v>
          </cell>
          <cell r="Q1967">
            <v>1</v>
          </cell>
          <cell r="T1967" t="str">
            <v>NK</v>
          </cell>
          <cell r="U1967">
            <v>1</v>
          </cell>
          <cell r="V1967" t="str">
            <v>1,1</v>
          </cell>
          <cell r="X1967">
            <v>1</v>
          </cell>
          <cell r="Y1967">
            <v>1</v>
          </cell>
          <cell r="Z1967">
            <v>1</v>
          </cell>
          <cell r="AA1967">
            <v>1883</v>
          </cell>
          <cell r="AB1967" t="str">
            <v>terrestrial</v>
          </cell>
          <cell r="AD1967" t="str">
            <v>origin,unknown</v>
          </cell>
          <cell r="AE1967" t="str">
            <v>yes</v>
          </cell>
          <cell r="AF1967" t="str">
            <v>unknown</v>
          </cell>
          <cell r="AI1967">
            <v>1</v>
          </cell>
          <cell r="AJ1967" t="str">
            <v>V</v>
          </cell>
          <cell r="AL1967">
            <v>1</v>
          </cell>
          <cell r="AM1967" t="str">
            <v>importDirect</v>
          </cell>
          <cell r="AN1967">
            <v>3</v>
          </cell>
          <cell r="AO1967" t="str">
            <v>introductionEscaped,introductionTransportpollution,introductionStowaway</v>
          </cell>
          <cell r="AQ1967">
            <v>0</v>
          </cell>
          <cell r="AS1967">
            <v>0</v>
          </cell>
          <cell r="AT1967">
            <v>0</v>
          </cell>
          <cell r="AU1967">
            <v>4</v>
          </cell>
          <cell r="AW1967" t="str">
            <v>Ingen kjent effekt</v>
          </cell>
          <cell r="AX1967" t="str">
            <v>Ingen kjent effekt</v>
          </cell>
          <cell r="BC1967" t="str">
            <v>Ingen kjent effekt</v>
          </cell>
          <cell r="BD1967" t="str">
            <v>Ingen kjent effekt</v>
          </cell>
          <cell r="BE1967" t="str">
            <v>no</v>
          </cell>
          <cell r="BF1967" t="str">
            <v>yes</v>
          </cell>
          <cell r="BG1967" t="str">
            <v>V</v>
          </cell>
          <cell r="BK1967" t="str">
            <v>subtropic_mediterranean:Europe,Asia,Africa</v>
          </cell>
          <cell r="BM1967" t="str">
            <v>temperate_nemoral:Europe,Asia,Oceania,NorthAndCentralAmerica,SouthAmerica|temperate_dry:Asia|subtropic_unspecified:NorthAndCentralAmerica,SouthAmerica|subtropic_mediterranean:Europe,Asia,Africa,Oceania|subtropic_highlands:SouthAmerica</v>
          </cell>
          <cell r="BO1967">
            <v>1</v>
          </cell>
          <cell r="BR1967" t="str">
            <v>RedListCategoryLevel</v>
          </cell>
          <cell r="BT1967">
            <v>1</v>
          </cell>
          <cell r="BW1967" t="str">
            <v>SpreadYearlyLiteratureData</v>
          </cell>
          <cell r="BX1967">
            <v>23</v>
          </cell>
          <cell r="BY1967">
            <v>1</v>
          </cell>
          <cell r="CB1967" t="str">
            <v>T6,T24,T29,T35,T37,T39</v>
          </cell>
          <cell r="CC1967">
            <v>1</v>
          </cell>
          <cell r="CH1967">
            <v>1</v>
          </cell>
          <cell r="CM1967">
            <v>1</v>
          </cell>
          <cell r="CQ1967">
            <v>1</v>
          </cell>
          <cell r="CU1967">
            <v>1</v>
          </cell>
          <cell r="CX1967">
            <v>0</v>
          </cell>
          <cell r="CY1967">
            <v>1</v>
          </cell>
          <cell r="DB1967">
            <v>0</v>
          </cell>
          <cell r="DC1967" t="str">
            <v>Ringblom &lt;em&gt;Calendula officinalis &lt;/em&gt;er en meget populær ettårig sommerblomst i hager og dyrkes også litt som salat- og krydderplante. Den kommer opprinnelig fra Middelhavsområdet. Den formerer seg med frø, og fruktene er tilpasset spredning med dyr (pattedyr). Den er funnet forvillet (med frø) hovedsakelig på skrotemark, men det er uventet mange funn på havstrand, både i tangvoll, på grus/steinstrand og i enkelte tilfeller på strandberg. Vurderingen som dørstokk-art, heller enn som tilfeldig og uten forventet reproduksjon, bygger på pågående og forventete klimaendringer.</v>
          </cell>
          <cell r="DD1967" t="str">
            <v>&lt;p&gt;Arten kan være på nippet til å etablere bestand i Norge. De uvanlig hyppige funnene i Vest-Agder, og til dels i andre varme fylker, tyder på litt frøformering. Arten har en litt uvanlig innvandringshistorie. Nesten alle de første funnene, fram til 1920, er knyttet til ballastplasser og til dels til øyer der arten kan ha kommet fra ballastjord dumpet i sjøen. I motsetning til mange andre slike planter, så er det bare ett eneste møllefunn (Ho Vaksdal 1928): alle andre nyere funn er på skrotemark eller som opplagt forvillet fra dyrkning. Den er funnet nord til Fi Alta, men med svært få funn nord for Trøndelag. Arten har hatt en tilnærmet jamn funnfrekvens i 100 år (1900-2000), med litt økning de siste 16 årene, men synes ikke å bli økologisk problematisk.&lt;/p&gt;</v>
          </cell>
          <cell r="DE1967" t="str">
            <v>Arten er blitt innført med ballastjord (tidlig) og som ettårig hageplante (sommerblomst), kanskje også med gras- og grønnsakfrø.</v>
          </cell>
          <cell r="DF1967" t="str">
            <v>Invasjonspotensialet er lite, med minste skår på både median levetid og ekspansjonshastighet.</v>
          </cell>
          <cell r="DG1967" t="str">
            <v>Ingen kjent negativ økologisk effekt er knyttet til arten.</v>
          </cell>
          <cell r="DH1967" t="str">
            <v>&lt;p&gt;Ringblom er en dørstokkart som vurderes til ingen kjent økologisk risiko. Den kan ha - eller kan få - (semi-)stabil forekomst i Norge (frøreproduksjon).&lt;/p&gt;</v>
          </cell>
          <cell r="DI1967">
            <v>0</v>
          </cell>
        </row>
        <row r="1968">
          <cell r="B1968" t="str">
            <v>Cotoneaster hjelmqvistii</v>
          </cell>
          <cell r="C1968" t="str">
            <v>Flinck &amp; B.Hylmö</v>
          </cell>
          <cell r="D1968" t="str">
            <v>tyttebærmispel</v>
          </cell>
          <cell r="E1968">
            <v>63234</v>
          </cell>
          <cell r="F1968">
            <v>103274</v>
          </cell>
          <cell r="G1968" t="str">
            <v>ExpertGroups/Karplanter/N</v>
          </cell>
          <cell r="H1968" t="str">
            <v>Karplanter</v>
          </cell>
          <cell r="I1968" t="str">
            <v>Karplanter</v>
          </cell>
          <cell r="J1968" t="str">
            <v>DoorKnocker</v>
          </cell>
          <cell r="K1968" t="str">
            <v>doRiskAssessment</v>
          </cell>
          <cell r="N1968">
            <v>1</v>
          </cell>
          <cell r="Q1968">
            <v>1</v>
          </cell>
          <cell r="T1968" t="str">
            <v>NK</v>
          </cell>
          <cell r="U1968">
            <v>1</v>
          </cell>
          <cell r="V1968" t="str">
            <v>1,1</v>
          </cell>
          <cell r="X1968">
            <v>1</v>
          </cell>
          <cell r="Y1968">
            <v>1</v>
          </cell>
          <cell r="Z1968">
            <v>1</v>
          </cell>
          <cell r="AA1968">
            <v>1969</v>
          </cell>
          <cell r="AB1968" t="str">
            <v>terrestrial</v>
          </cell>
          <cell r="AD1968" t="str">
            <v>unknown</v>
          </cell>
          <cell r="AE1968" t="str">
            <v>yes</v>
          </cell>
          <cell r="AF1968" t="str">
            <v>unknown</v>
          </cell>
          <cell r="AI1968">
            <v>15</v>
          </cell>
          <cell r="AK1968" t="str">
            <v>V</v>
          </cell>
          <cell r="AL1968">
            <v>1</v>
          </cell>
          <cell r="AM1968" t="str">
            <v>importDirect</v>
          </cell>
          <cell r="AN1968">
            <v>1</v>
          </cell>
          <cell r="AO1968" t="str">
            <v>introductionEscaped</v>
          </cell>
          <cell r="AQ1968">
            <v>0</v>
          </cell>
          <cell r="AS1968">
            <v>0</v>
          </cell>
          <cell r="AT1968">
            <v>0</v>
          </cell>
          <cell r="AU1968">
            <v>8</v>
          </cell>
          <cell r="AW1968" t="str">
            <v>Ingen kjent effekt</v>
          </cell>
          <cell r="AX1968" t="str">
            <v>Ingen kjent effekt</v>
          </cell>
          <cell r="BC1968" t="str">
            <v>Ingen kjent effekt</v>
          </cell>
          <cell r="BD1968" t="str">
            <v>Ingen kjent effekt</v>
          </cell>
          <cell r="BE1968" t="str">
            <v>no</v>
          </cell>
          <cell r="BF1968" t="str">
            <v>no</v>
          </cell>
          <cell r="BG1968" t="str">
            <v>V</v>
          </cell>
          <cell r="BK1968" t="str">
            <v>temperate_nemoral:Asia</v>
          </cell>
          <cell r="BM1968" t="str">
            <v>temperate_nemoral:Europe,Asia,NorthAndCentralAmerica</v>
          </cell>
          <cell r="BO1968">
            <v>1</v>
          </cell>
          <cell r="BR1968" t="str">
            <v>RedListCategoryLevel</v>
          </cell>
          <cell r="BT1968">
            <v>1</v>
          </cell>
          <cell r="BW1968" t="str">
            <v>SpreadYearlyLiteratureData</v>
          </cell>
          <cell r="BX1968">
            <v>32</v>
          </cell>
          <cell r="BY1968">
            <v>1</v>
          </cell>
          <cell r="CB1968" t="str">
            <v>T37</v>
          </cell>
          <cell r="CC1968">
            <v>1</v>
          </cell>
          <cell r="CH1968">
            <v>1</v>
          </cell>
          <cell r="CM1968">
            <v>1</v>
          </cell>
          <cell r="CQ1968">
            <v>1</v>
          </cell>
          <cell r="CU1968">
            <v>1</v>
          </cell>
          <cell r="CX1968">
            <v>0</v>
          </cell>
          <cell r="CY1968">
            <v>1</v>
          </cell>
          <cell r="DB1968">
            <v>0</v>
          </cell>
          <cell r="DC1968" t="str">
            <v>Tyttebærmispel &lt;em&gt;Cotoneaster hjelmqvistii &lt;/em&gt;stammer fra Nord-Kina (Gansu). Den er innført som hagebusk og dyrkes i noen grad. Den er en krypende, langlevd busk som formerer seg med frø. Fruktene er saftige, røde bærepler som spises av fugl som sprer frøene. Arten er foreløpig bare funnet på skrotemark (havneområde).&lt;br/&gt;Noen &lt;em&gt;Cotoneaster&lt;/em&gt;-arter er diploide med seksuell frøformering. Disse er oftest krysspollinerte og krever minst to individer på et sted før reproduksjon kan begynne, noe som ikke er så vanlig hos fuglespredte fremmede arter. De fleste &lt;em&gt;Cotoneaster&lt;/em&gt;-arter er imidlertid tetraploide med aseksuell frøformering, og her kan ett enkelt individ raskt gi opphav til en hel bestand. Tyttebærmispel hører med til den siste gruppen (Fryer &amp; Hylm&amp;#246: 2009) og kan formere seg fra &amp;#233:n enkelt busk dersom den lander på en egnet plass. &lt;br/&gt;</v>
          </cell>
          <cell r="DD1968" t="str">
            <v>Det eneste funnet som forvillet er i Oslo havn i 1969, på et sted der arten umulig kunne bygge opp noen bestand. Videre forvilling er å forvente, men arten er bare hardfør i låglandet sørpå (frostherdig til -15 grader). Vi vurderer den som en dørstokk-art.</v>
          </cell>
          <cell r="DE1968" t="str">
            <v>Arten er innført som hageplante og forventes å spre seg ut fra hager med fugl som spiser fruktene og skiter ut frøene.</v>
          </cell>
          <cell r="DF1968" t="str">
            <v>Invasjonspotensialet i dag er lite: både median levetid og ekspansjonshastighet skårer på laveste nivå basert på anslått forekomstareal om 50 år.</v>
          </cell>
          <cell r="DG1968" t="str">
            <v>Ingen kjent negativ økologisk effekt er knyttet til arten, foreløpig.</v>
          </cell>
          <cell r="DH1968" t="str">
            <v>&lt;p&gt;Tyttebærmispel vurderes til ingen kjent økologisk risiko. Arten vurderes som en dørstokk-art fordi den dyrkes og setter moden frukt. Den kan få stabil forekomst i Norge (frøreproduksjon).&lt;/p&gt;</v>
          </cell>
          <cell r="DI1968">
            <v>1</v>
          </cell>
        </row>
        <row r="1969">
          <cell r="B1969" t="str">
            <v>Hottonia palustris</v>
          </cell>
          <cell r="C1969" t="str">
            <v>L.</v>
          </cell>
          <cell r="D1969" t="str">
            <v>vassblink</v>
          </cell>
          <cell r="E1969">
            <v>85617</v>
          </cell>
          <cell r="F1969">
            <v>128738</v>
          </cell>
          <cell r="G1969" t="str">
            <v>ExpertGroups/Karplanter/N</v>
          </cell>
          <cell r="H1969" t="str">
            <v>Karplanter</v>
          </cell>
          <cell r="I1969" t="str">
            <v>Karplanter</v>
          </cell>
          <cell r="J1969" t="str">
            <v>DoorKnocker</v>
          </cell>
          <cell r="K1969" t="str">
            <v>doRiskAssessment</v>
          </cell>
          <cell r="N1969">
            <v>2</v>
          </cell>
          <cell r="O1969" t="str">
            <v>V</v>
          </cell>
          <cell r="P1969" t="str">
            <v>V</v>
          </cell>
          <cell r="Q1969">
            <v>2</v>
          </cell>
          <cell r="T1969" t="str">
            <v>LO</v>
          </cell>
          <cell r="U1969">
            <v>2</v>
          </cell>
          <cell r="V1969" t="str">
            <v>2AB,2EF</v>
          </cell>
          <cell r="X1969">
            <v>2</v>
          </cell>
          <cell r="Y1969">
            <v>2</v>
          </cell>
          <cell r="Z1969">
            <v>2</v>
          </cell>
          <cell r="AA1969" t="str">
            <v>1993-1996</v>
          </cell>
          <cell r="AB1969" t="str">
            <v>limnic</v>
          </cell>
          <cell r="AD1969" t="str">
            <v>origin</v>
          </cell>
          <cell r="AE1969" t="str">
            <v>yes</v>
          </cell>
          <cell r="AF1969" t="str">
            <v>unknown</v>
          </cell>
          <cell r="AI1969">
            <v>5</v>
          </cell>
          <cell r="AJ1969" t="str">
            <v>V</v>
          </cell>
          <cell r="AK1969" t="str">
            <v>V</v>
          </cell>
          <cell r="AL1969">
            <v>1</v>
          </cell>
          <cell r="AM1969" t="str">
            <v>importDirect</v>
          </cell>
          <cell r="AN1969">
            <v>1</v>
          </cell>
          <cell r="AO1969" t="str">
            <v>introductionEscaped</v>
          </cell>
          <cell r="AQ1969">
            <v>0</v>
          </cell>
          <cell r="AS1969">
            <v>0</v>
          </cell>
          <cell r="AT1969">
            <v>0</v>
          </cell>
          <cell r="AU1969">
            <v>20</v>
          </cell>
          <cell r="AW1969" t="str">
            <v>Ingen kjent effekt</v>
          </cell>
          <cell r="AX1969" t="str">
            <v>Ingen kjent effekt</v>
          </cell>
          <cell r="BC1969" t="str">
            <v>Ingen kjent effekt</v>
          </cell>
          <cell r="BD1969" t="str">
            <v>Ingen kjent effekt</v>
          </cell>
          <cell r="BE1969" t="str">
            <v>no</v>
          </cell>
          <cell r="BF1969" t="str">
            <v>no</v>
          </cell>
          <cell r="BG1969" t="str">
            <v>V</v>
          </cell>
          <cell r="BK1969" t="str">
            <v>temperate_nemoral:Europe|subtropic_mediterranean:Europe</v>
          </cell>
          <cell r="BM1969" t="str">
            <v>temperate_nemoral:Europe|subtropic_mediterranean:Europe</v>
          </cell>
          <cell r="BO1969">
            <v>2</v>
          </cell>
          <cell r="BP1969" t="str">
            <v>X</v>
          </cell>
          <cell r="BR1969" t="str">
            <v>RedListCategoryLevel</v>
          </cell>
          <cell r="BT1969">
            <v>2</v>
          </cell>
          <cell r="BV1969" t="str">
            <v>X</v>
          </cell>
          <cell r="BW1969" t="str">
            <v>SpreadYearlyLiteratureData</v>
          </cell>
          <cell r="BX1969">
            <v>50</v>
          </cell>
          <cell r="BY1969">
            <v>1</v>
          </cell>
          <cell r="CB1969" t="str">
            <v>F1,F3</v>
          </cell>
          <cell r="CC1969">
            <v>1</v>
          </cell>
          <cell r="CH1969">
            <v>2</v>
          </cell>
          <cell r="CL1969" t="str">
            <v>F3,F1</v>
          </cell>
          <cell r="CM1969">
            <v>2</v>
          </cell>
          <cell r="CP1969" t="str">
            <v>Klar kalkfattig innsjø</v>
          </cell>
          <cell r="CQ1969">
            <v>1</v>
          </cell>
          <cell r="CU1969">
            <v>1</v>
          </cell>
          <cell r="CX1969">
            <v>0</v>
          </cell>
          <cell r="CY1969">
            <v>1</v>
          </cell>
          <cell r="DB1969">
            <v>0</v>
          </cell>
          <cell r="DC1969" t="str">
            <v>&lt;p&gt;Vassblink &lt;em&gt;Hottonia palustris &lt;/em&gt;er en flerårig vannplante. Den forekommer som regel bare som undervanns&amp;#173:plante, med blomsterstengel over vann, og har særskilte hann- og hunnplanter. Den spres med frø, men også (helst?) vegetativt ved avrevne sideskudd (Vermeersch &amp; Triest 2006). Store bestander på en lokalitet kan derfor bestå av bare &amp;#233:n enkelt klon. Arten er hurtigvoksende.&lt;/p&gt;Arten er i Mellom-Europa bare funnet på grunt vann, grunnere enn 1 m, og overvintrer normalt ved at korte sideskudd frigjøres og synker til bunns (Moeslund et al. 1990). Arten er naturlig forekommende i lavlandsområder i Europa, vanligst i Mellom- og Øst-Europa. Den regnes som truet eller utryddet i visse områder, sannsynligvis på grunn av drenering og eutrofiering (se f.eks. Hackney 2006). Arten er vanlig både i Sør- og Midt-Sverige og i Danmark, men er ikke registrert i Finland. I Sverige forekommer den fra Skåne til Bohusl&amp;#228:n og H&amp;#228:lsingland (http://linnaeus.nrm.se). I Europa er den mindre vanlig som akvarium-plante, men er derimot en populær dam-plante. Arten vokser i innsjøer, dammer o.l. og i stilleflytende elver. Den benytter CO&lt;sub&gt;2 &lt;/sub&gt;fra vannet som karbon-kilde og finnes derfor i kalkfattige - middels kalkrike lokaliteter (Vermeersch &amp; Triest 2006). Ifølge Moeslund et al. (1990) finnes den stort sett bare på næringsrike lokaliteter (?).</v>
          </cell>
          <cell r="DD1969" t="str">
            <v>&lt;p&gt;Vassblink er registrert på &amp;#233:n lokalitet i Norge: Bryggerhusdammen på Refsahl i Fredrikstad (Østfold). Her står den sammen med en rekke andre fremmede arter innført (plantet ut) i perioden 1993-96 (Åstrøm 1998). Det ser ikke ut til at arten kan spre seg fra dammen, i og med at det ikke er registrert noen videre spredning på nesten 25 år. I og med at den er en CO&lt;sub&gt;2&lt;/sub&gt;-bruker (CO&lt;sub&gt;2&lt;/sub&gt; fra vannet), og derfor foretrekker mer eller mindre kalkfattige lokaliteter, og vokser best i noe kaldere vann, antar vi at den vil kunne vokse og spre seg langs mange vassdrag i Norge, dersom den kommer inn på andre lokaliteter. Den ene lokaliteten Norge er sannsynligvis næringsrik, og sannsynligvis kalkfattig (1-4 mg Ca/l) eller kalkrik (4-20 mg ca/l).&lt;/p&gt;</v>
          </cell>
          <cell r="DE1969" t="str">
            <v>Arten er innført som prydplante i dam, men ingen spredning er foreløpig registrert.</v>
          </cell>
          <cell r="DF1969" t="str">
            <v>Invasjonspotensialet er estimert til lavt, med usikkerhet til både begrenset og moderat, på grunnlag av fremtidige prognoser. Arten kan innta et stort utbredelsesområde i Sørøst-Norge, men er ennå ikke i spredning.</v>
          </cell>
          <cell r="DG1969" t="str">
            <v>Arten vurderes å kunne få en liten økologisk effekt ved fortrengning. Den er vurdert satt på negativlista, dvs. problemarter som man anbefaler å ikke tillate import av for norsk hobbybruk/ norsk zoobransje (Fosså 2010). Vi har ingen opplysninger om at arten har hatt negativ innvirkning på andre arter eller ført til endringer i økosystemet.</v>
          </cell>
          <cell r="DH1969" t="str">
            <v>&lt;p&gt;Vassblink vurderes som dørstokkart og til låg økologisk risiko. Arten er ennå ikke funnet utafor steder hvor den er plantet i Norge. Siden arten er CO2-bruker og helst forekommer i kalkfattigere lokaliteter enn det som er vanlig i store deler av Europa, vil den kunne få større utbredelse og dermed større effekt på arter/naturtyper i Norge. Vi antar likevel at det bare er liten risiko for at arten skal føre til tilstandsendringer i truete naturtyper eller fortrenge andre arter. En annen sak er det at sannsynligheten for at arten kommer inn spontant (med fugl) fra våre naboland, der den er hjemlig, er mye større enn for at den begynner å spre seg som fremmed art.&lt;br/&gt;&lt;/p&gt;&lt;p&gt; &lt;/p&gt;</v>
          </cell>
          <cell r="DI1969">
            <v>6</v>
          </cell>
        </row>
        <row r="1970">
          <cell r="B1970" t="str">
            <v>Eschscholzia californica</v>
          </cell>
          <cell r="C1970" t="str">
            <v>Cham.</v>
          </cell>
          <cell r="D1970" t="str">
            <v>kaliforniavalmue</v>
          </cell>
          <cell r="E1970">
            <v>63004</v>
          </cell>
          <cell r="F1970">
            <v>103044</v>
          </cell>
          <cell r="G1970" t="str">
            <v>ExpertGroups/Karplanter/N</v>
          </cell>
          <cell r="H1970" t="str">
            <v>Karplanter</v>
          </cell>
          <cell r="I1970" t="str">
            <v>Karplanter</v>
          </cell>
          <cell r="J1970" t="str">
            <v>DoorKnocker</v>
          </cell>
          <cell r="K1970" t="str">
            <v>doRiskAssessment</v>
          </cell>
          <cell r="N1970">
            <v>2</v>
          </cell>
          <cell r="O1970" t="str">
            <v>V</v>
          </cell>
          <cell r="Q1970">
            <v>1</v>
          </cell>
          <cell r="T1970" t="str">
            <v>LO</v>
          </cell>
          <cell r="U1970">
            <v>2</v>
          </cell>
          <cell r="V1970" t="str">
            <v>2AB,1</v>
          </cell>
          <cell r="W1970" t="str">
            <v>NK</v>
          </cell>
          <cell r="AA1970">
            <v>1891</v>
          </cell>
          <cell r="AB1970" t="str">
            <v>terrestrial</v>
          </cell>
          <cell r="AD1970" t="str">
            <v>origin,unknown</v>
          </cell>
          <cell r="AE1970" t="str">
            <v>no</v>
          </cell>
          <cell r="AF1970" t="str">
            <v>unknown</v>
          </cell>
          <cell r="AI1970">
            <v>1</v>
          </cell>
          <cell r="AJ1970" t="str">
            <v>V</v>
          </cell>
          <cell r="AL1970">
            <v>1</v>
          </cell>
          <cell r="AM1970" t="str">
            <v>importDirect</v>
          </cell>
          <cell r="AN1970">
            <v>3</v>
          </cell>
          <cell r="AO1970" t="str">
            <v>introductionEscaped,introductionTransportpollution,introductionStowaway</v>
          </cell>
          <cell r="AQ1970">
            <v>0</v>
          </cell>
          <cell r="AS1970">
            <v>0</v>
          </cell>
          <cell r="AT1970">
            <v>0</v>
          </cell>
          <cell r="AU1970">
            <v>24</v>
          </cell>
          <cell r="AW1970" t="str">
            <v>Ingen kjent effekt</v>
          </cell>
          <cell r="AX1970" t="str">
            <v>Ingen kjent effekt</v>
          </cell>
          <cell r="BC1970" t="str">
            <v>Ingen kjent effekt</v>
          </cell>
          <cell r="BD1970" t="str">
            <v>Ingen kjent effekt</v>
          </cell>
          <cell r="BE1970" t="str">
            <v>no</v>
          </cell>
          <cell r="BF1970" t="str">
            <v>yes</v>
          </cell>
          <cell r="BG1970" t="str">
            <v>V</v>
          </cell>
          <cell r="BK1970" t="str">
            <v>temperate_dry:NorthAndCentralAmerica|subtropic_mediterranean:NorthAndCentralAmerica</v>
          </cell>
          <cell r="BM1970" t="str">
            <v>temperate_nemoral:Europe|temperate_dry:NorthAndCentralAmerica|subtropic_mediterranean:Europe,Oceania,NorthAndCentralAmerica,SouthAmerica</v>
          </cell>
          <cell r="BO1970">
            <v>2</v>
          </cell>
          <cell r="BR1970" t="str">
            <v>RedListCategoryLevel</v>
          </cell>
          <cell r="BT1970">
            <v>2</v>
          </cell>
          <cell r="BV1970" t="str">
            <v>X</v>
          </cell>
          <cell r="BW1970" t="str">
            <v>SpreadYearlyLiteratureData</v>
          </cell>
          <cell r="BX1970">
            <v>55</v>
          </cell>
          <cell r="BY1970">
            <v>1</v>
          </cell>
          <cell r="CB1970" t="str">
            <v>T35,T37,T42</v>
          </cell>
          <cell r="CC1970">
            <v>1</v>
          </cell>
          <cell r="CH1970">
            <v>1</v>
          </cell>
          <cell r="CM1970">
            <v>1</v>
          </cell>
          <cell r="CQ1970">
            <v>1</v>
          </cell>
          <cell r="CU1970">
            <v>1</v>
          </cell>
          <cell r="CX1970">
            <v>0</v>
          </cell>
          <cell r="CY1970">
            <v>1</v>
          </cell>
          <cell r="DB1970">
            <v>0</v>
          </cell>
          <cell r="DC1970" t="str">
            <v>Kaliforniavalmue &lt;em&gt;Eschscholzia californica&lt;/em&gt; er en ettårig art fra sørvestre USA. Den har stor frøproduksjon, men frøene spres passivt innen korte avstander. Arten har inntil nå vært regnet som for varmekrevende, og trolig også tørkekrevende, til å reprodusere og danne bestander i Norge, men fra ca. 2001 har den reprodusert nesten årvisst i Botanisk hage i Oslo. Den er derfor å definere som en dørstokk-art. Årsaken til at arten nå har begynt med effektiv utendørs formering i Norge, og at den dermed blir en dørstokk-art heller enn en tilfeldig art (slik den var ved vurderingen i 2012), ligger opplagt i de pågående klimaendringene.</v>
          </cell>
          <cell r="DD1970" t="str">
            <v>Arten ble først funnet på ballastjord (Øf Fredrikstad 1891, kanskje Ho Bergen 1915) og ved ei mølle (Oslo 1920). Fra 1940 er den regelmessig blitt funnet 3-4 ganger per tiår fram til nå, med spredte funn nord til Trondheim og Tromsø, som forurensning (eller av og til bevisst tilsetting) i grasfrø og fra sølte hagefrø. Foreløpig er den bare registrert med regelmessig formering i Botanisk hage i Oslo.</v>
          </cell>
          <cell r="DE1970" t="str">
            <v>Arten er innført og meget populær som hageplante (sommerblomst). Den forvilles fra hager med frø og er også kommet inn som forurensning i grasfrø, i tidligere tider også en sjelden gang kommet med ballastjord.</v>
          </cell>
          <cell r="DF1970" t="str">
            <v>Arten har et begrenset (til lite) invasjonspotensial, med begrenset median levetid og begrenset (til liten) ekspansjonshastighet. Arten er ikke etablert i norsk natur foreløpig: beregningene er basert på anslått forekomstareal om 50 år.</v>
          </cell>
          <cell r="DG1970" t="str">
            <v>Ingen kjent negativ økologisk effekt er knyttet til arten.</v>
          </cell>
          <cell r="DH1970" t="str">
            <v>Kaliforniavalmue vurderes til lav økologisk risiko med usikkerhet til ingen kjent risiko. Arten er funnet 3-4 ganger hvert tiår de siste 100 årene. Det er foreløpig ikke noe mønster i norsk opptreden etter som arten kommer inn hovedsakelig med frø som ettårig sommerblomst eller som forurensning i grasfrø. Arten kan være i ferd med å etablere seg, og vurderes derfor som en dørstokk-art, men forventes ikke å få noen merkbare virkninger i norsk natur.</v>
          </cell>
          <cell r="DI1970">
            <v>0</v>
          </cell>
        </row>
        <row r="1971">
          <cell r="B1971" t="str">
            <v>Iris reticulata</v>
          </cell>
          <cell r="C1971" t="str">
            <v>M.Bieb.</v>
          </cell>
          <cell r="D1971" t="str">
            <v>våriris</v>
          </cell>
          <cell r="E1971">
            <v>105224</v>
          </cell>
          <cell r="F1971">
            <v>145571</v>
          </cell>
          <cell r="G1971" t="str">
            <v>ExpertGroups/Karplanter/N</v>
          </cell>
          <cell r="H1971" t="str">
            <v>Karplanter</v>
          </cell>
          <cell r="I1971" t="str">
            <v>Karplanter</v>
          </cell>
          <cell r="J1971" t="str">
            <v>DoorKnocker</v>
          </cell>
          <cell r="K1971" t="str">
            <v>doRiskAssessment</v>
          </cell>
          <cell r="N1971">
            <v>2</v>
          </cell>
          <cell r="Q1971">
            <v>1</v>
          </cell>
          <cell r="T1971" t="str">
            <v>LO</v>
          </cell>
          <cell r="U1971">
            <v>2</v>
          </cell>
          <cell r="V1971" t="str">
            <v>2AB,1</v>
          </cell>
          <cell r="AA1971">
            <v>2006</v>
          </cell>
          <cell r="AB1971" t="str">
            <v>terrestrial</v>
          </cell>
          <cell r="AD1971" t="str">
            <v>unknown</v>
          </cell>
          <cell r="AE1971" t="str">
            <v>no</v>
          </cell>
          <cell r="AF1971" t="str">
            <v>unknown</v>
          </cell>
          <cell r="AI1971">
            <v>5</v>
          </cell>
          <cell r="AJ1971" t="str">
            <v>V</v>
          </cell>
          <cell r="AL1971">
            <v>1</v>
          </cell>
          <cell r="AM1971" t="str">
            <v>importDirect</v>
          </cell>
          <cell r="AN1971">
            <v>2</v>
          </cell>
          <cell r="AO1971" t="str">
            <v>introductionEscaped</v>
          </cell>
          <cell r="AQ1971">
            <v>0</v>
          </cell>
          <cell r="AS1971">
            <v>0</v>
          </cell>
          <cell r="AT1971">
            <v>0</v>
          </cell>
          <cell r="AU1971">
            <v>60</v>
          </cell>
          <cell r="AW1971" t="str">
            <v>Ingen kjent effekt</v>
          </cell>
          <cell r="AX1971" t="str">
            <v>Ingen kjent effekt</v>
          </cell>
          <cell r="BC1971" t="str">
            <v>Ingen kjent effekt</v>
          </cell>
          <cell r="BD1971" t="str">
            <v>Ingen kjent effekt</v>
          </cell>
          <cell r="BE1971" t="str">
            <v>no</v>
          </cell>
          <cell r="BF1971" t="str">
            <v>no</v>
          </cell>
          <cell r="BG1971" t="str">
            <v>V</v>
          </cell>
          <cell r="BK1971" t="str">
            <v>temperate_nemoral:Europe,Asia</v>
          </cell>
          <cell r="BM1971" t="str">
            <v>temperate_nemoral:Europe,Asia</v>
          </cell>
          <cell r="BO1971">
            <v>2</v>
          </cell>
          <cell r="BR1971" t="str">
            <v>RedListCategoryLevel</v>
          </cell>
          <cell r="BT1971">
            <v>2</v>
          </cell>
          <cell r="BW1971" t="str">
            <v>SpreadYearlyLiteratureData</v>
          </cell>
          <cell r="BX1971">
            <v>88</v>
          </cell>
          <cell r="BY1971">
            <v>1</v>
          </cell>
          <cell r="CB1971" t="str">
            <v>T43</v>
          </cell>
          <cell r="CC1971">
            <v>1</v>
          </cell>
          <cell r="CH1971">
            <v>1</v>
          </cell>
          <cell r="CM1971">
            <v>1</v>
          </cell>
          <cell r="CQ1971">
            <v>1</v>
          </cell>
          <cell r="CU1971">
            <v>1</v>
          </cell>
          <cell r="CX1971">
            <v>0</v>
          </cell>
          <cell r="CY1971">
            <v>1</v>
          </cell>
          <cell r="DB1971">
            <v>0</v>
          </cell>
          <cell r="DC1971" t="str">
            <v>Våriris &lt;i&gt;Iris reticulata&lt;/i&gt; er en middels langlevd plante med knoller. Den formerer seg hovedsakelig ved frø som trolig spres med maur. Den er funnet etablert i plen i et hageanlegg hvor den dyrkes, dvs. i spredning på produksjonsareal. Arten vurderes derfor som en dørstokkart.</v>
          </cell>
          <cell r="DD1971" t="str">
            <v>Arten ble funnet for første (og foreløpig eneste) gang utafor direkte dyrkning som forvillet i 2006 på plenene ved UMB i Ak Ås.</v>
          </cell>
          <cell r="DE1971" t="str">
            <v>Arten er innført som hageplante og forviller seg med frø.</v>
          </cell>
          <cell r="DF1971" t="str">
            <v>Invasjonspotensialet er begrenset: både median levetid og ekspansjonshastighet er begrenset. Arten har vært dyrket i Norge i over 50 år og har hittil bare blitt registrert som forvillet &amp;#233:n eneste gang. Denne forvillingen er også svært begrenset: som noe spredning innen et parkområde hvor arten dyrkes.</v>
          </cell>
          <cell r="DG1971" t="str">
            <v>Ingen kjent negativ økologisk effekt er knyttet til arten.</v>
          </cell>
          <cell r="DH1971" t="str">
            <v>Våriris vurderes til låg økologisk risiko, og utelukkende på grunn av et begrenset invasjonspotensial. Arten er etablert med seksuelt reproduserende bestand et sted i landet, men på produksjonsareal (i park hvor den dyrkes).</v>
          </cell>
          <cell r="DI1971">
            <v>0</v>
          </cell>
        </row>
        <row r="1972">
          <cell r="B1972" t="str">
            <v>Trifolium incarnatum</v>
          </cell>
          <cell r="C1972" t="str">
            <v>L.</v>
          </cell>
          <cell r="D1972" t="str">
            <v>blodkløver</v>
          </cell>
          <cell r="E1972">
            <v>62017</v>
          </cell>
          <cell r="F1972">
            <v>102057</v>
          </cell>
          <cell r="G1972" t="str">
            <v>ExpertGroups/Karplanter/N</v>
          </cell>
          <cell r="H1972" t="str">
            <v>Karplanter</v>
          </cell>
          <cell r="I1972" t="str">
            <v>Karplanter</v>
          </cell>
          <cell r="J1972" t="str">
            <v>DoorKnocker</v>
          </cell>
          <cell r="K1972" t="str">
            <v>doRiskAssessment</v>
          </cell>
          <cell r="N1972">
            <v>2</v>
          </cell>
          <cell r="O1972" t="str">
            <v>V</v>
          </cell>
          <cell r="Q1972">
            <v>1</v>
          </cell>
          <cell r="T1972" t="str">
            <v>LO</v>
          </cell>
          <cell r="U1972">
            <v>2</v>
          </cell>
          <cell r="V1972" t="str">
            <v>2AB,1</v>
          </cell>
          <cell r="W1972" t="str">
            <v>NK</v>
          </cell>
          <cell r="AA1972">
            <v>1881</v>
          </cell>
          <cell r="AB1972" t="str">
            <v>terrestrial</v>
          </cell>
          <cell r="AD1972" t="str">
            <v>origin,unknown</v>
          </cell>
          <cell r="AE1972" t="str">
            <v>no</v>
          </cell>
          <cell r="AF1972" t="str">
            <v>unknown</v>
          </cell>
          <cell r="AI1972">
            <v>1</v>
          </cell>
          <cell r="AJ1972" t="str">
            <v>V</v>
          </cell>
          <cell r="AL1972">
            <v>1</v>
          </cell>
          <cell r="AM1972" t="str">
            <v>importDirect</v>
          </cell>
          <cell r="AN1972">
            <v>4</v>
          </cell>
          <cell r="AO1972" t="str">
            <v>introductionEscaped,introductionTransportpollution,introductionStowaway</v>
          </cell>
          <cell r="AQ1972">
            <v>0</v>
          </cell>
          <cell r="AS1972">
            <v>0</v>
          </cell>
          <cell r="AT1972">
            <v>0</v>
          </cell>
          <cell r="AU1972">
            <v>100</v>
          </cell>
          <cell r="AW1972" t="str">
            <v>Ingen kjent effekt</v>
          </cell>
          <cell r="AX1972" t="str">
            <v>Viktig trekkplante for bier</v>
          </cell>
          <cell r="BC1972" t="str">
            <v>Ingen kjent effekt</v>
          </cell>
          <cell r="BD1972" t="str">
            <v>Ingen kjent effekt</v>
          </cell>
          <cell r="BE1972" t="str">
            <v>no</v>
          </cell>
          <cell r="BF1972" t="str">
            <v>yes</v>
          </cell>
          <cell r="BG1972" t="str">
            <v>V</v>
          </cell>
          <cell r="BK1972" t="str">
            <v>temperate_dry:Europe,Asia|subtropic_mediterranean:Europe,Asia,Africa</v>
          </cell>
          <cell r="BM1972" t="str">
            <v>temperate_nemoral:Europe,Oceania,NorthAndCentralAmerica|temperate_dry:Europe,Asia|subtropic_mediterranean:Europe,Asia,Africa,Oceania,NorthAndCentralAmerica</v>
          </cell>
          <cell r="BO1972">
            <v>2</v>
          </cell>
          <cell r="BR1972" t="str">
            <v>RedListCategoryLevel</v>
          </cell>
          <cell r="BT1972">
            <v>2</v>
          </cell>
          <cell r="BV1972" t="str">
            <v>X</v>
          </cell>
          <cell r="BW1972" t="str">
            <v>SpreadYearlyLiteratureData</v>
          </cell>
          <cell r="BX1972">
            <v>112.9</v>
          </cell>
          <cell r="BY1972">
            <v>1</v>
          </cell>
          <cell r="CB1972" t="str">
            <v>T35,T37,T40,T41,T42,T44,T45</v>
          </cell>
          <cell r="CC1972">
            <v>1</v>
          </cell>
          <cell r="CH1972">
            <v>1</v>
          </cell>
          <cell r="CM1972">
            <v>1</v>
          </cell>
          <cell r="CQ1972">
            <v>1</v>
          </cell>
          <cell r="CU1972">
            <v>1</v>
          </cell>
          <cell r="CX1972">
            <v>0</v>
          </cell>
          <cell r="CY1972">
            <v>1</v>
          </cell>
          <cell r="DB1972">
            <v>0</v>
          </cell>
          <cell r="DC1972" t="str">
            <v>Blodkløver &lt;i&gt;Trifolium incarnatum&lt;/i&gt; er en ettårig art med frøreproduksjon. Arten stammer i hovedsak fra Middelhavsområdet og Vest-Asia. Vurderingen som dørstokk-art bygger på forventet økning og etablering ved klimaendring.</v>
          </cell>
          <cell r="DD1972" t="str">
            <v>Blodkløver ble først funnet på ballastjord (fra 1881), senere på kulturmark der den synes ha kommet inn som forurensning i grasfrø. Den stammer fra Middelhavsområdet og Vest-Asia. Arten er dokumentert fra over 50 steder i landet, spesielt etter 1980 og nord til Sogn og Sør-Trøndelag, men forekomstene virker tilfeldige og det ser ikke ut til at arten kan regnes som etablert noe sted ennå. Økningen skyldes hyppig dyrkning for grønngjødsel og som trekkplante for bier. Denne arten er litt for varmekrevende til å reprodusere regelmessig og etablere bestand i Norge i dag, men vi ser økende hyppighet av reproduksjon. Vi forventer at den begynner å etablere seg i norsk natur i rimelig framtid.</v>
          </cell>
          <cell r="DE1972" t="str">
            <v>Arten er innført som trekkplante for bier, for grønngjødsling og kommet inn med ballastjord, såfrø og kanskje med transportmidler.</v>
          </cell>
          <cell r="DF1972" t="str">
            <v>Invasjonspotensialet er begrenset, et resultat av begrenset median levetid og en begrenset ekspansjonshastighet (med usikkerhet ned til lav). Beregningen baserer seg på et framtidig anslått forekomstareal på 100 km2 og er beheftet med rimelig store usikkerheter (som forventet for en dørstokkart). Arten er foreløpig ikke etablert med noen forekomst i landet.</v>
          </cell>
          <cell r="DG1972" t="str">
            <v>Arten vil trolig bare etablere seg på kulturmark og sterkt forstyrret mark. Den tilfører jorda nitrogen (grønngjødsling), men dette vil trolig bare ha betydning på sterkt forstyrret mark. Vi har derfor ikke vurdert at den har noen forventet negativ effekt (ved tilstandsendring) i mindre forstyrrete naturtyper.</v>
          </cell>
          <cell r="DH1972" t="str">
            <v>Blodkløver vurderes til lav økologisk risiko på grunn av et forventet begrenset invasjonspotensiale. Det antas ingen negative økologiske effekter av arten.</v>
          </cell>
          <cell r="DI1972">
            <v>0</v>
          </cell>
        </row>
        <row r="1973">
          <cell r="B1973" t="str">
            <v>Galanthus elwesii</v>
          </cell>
          <cell r="C1973" t="str">
            <v>Hook.f.</v>
          </cell>
          <cell r="D1973" t="str">
            <v>stor snøklokke</v>
          </cell>
          <cell r="E1973">
            <v>84809</v>
          </cell>
          <cell r="F1973">
            <v>127946</v>
          </cell>
          <cell r="G1973" t="str">
            <v>ExpertGroups/Karplanter/N</v>
          </cell>
          <cell r="H1973" t="str">
            <v>Karplanter</v>
          </cell>
          <cell r="I1973" t="str">
            <v>Karplanter</v>
          </cell>
          <cell r="J1973" t="str">
            <v>DoorKnocker</v>
          </cell>
          <cell r="K1973" t="str">
            <v>doRiskAssessment</v>
          </cell>
          <cell r="N1973">
            <v>2</v>
          </cell>
          <cell r="O1973" t="str">
            <v>V</v>
          </cell>
          <cell r="Q1973">
            <v>1</v>
          </cell>
          <cell r="T1973" t="str">
            <v>LO</v>
          </cell>
          <cell r="U1973">
            <v>2</v>
          </cell>
          <cell r="V1973" t="str">
            <v>2AB,1</v>
          </cell>
          <cell r="W1973" t="str">
            <v>NK</v>
          </cell>
          <cell r="X1973">
            <v>1</v>
          </cell>
          <cell r="Y1973">
            <v>1</v>
          </cell>
          <cell r="Z1973">
            <v>1</v>
          </cell>
          <cell r="AA1973">
            <v>2006</v>
          </cell>
          <cell r="AB1973" t="str">
            <v>terrestrial</v>
          </cell>
          <cell r="AD1973" t="str">
            <v>unknown</v>
          </cell>
          <cell r="AE1973" t="str">
            <v>yes</v>
          </cell>
          <cell r="AF1973" t="str">
            <v>unknown</v>
          </cell>
          <cell r="AI1973">
            <v>5</v>
          </cell>
          <cell r="AJ1973" t="str">
            <v>V</v>
          </cell>
          <cell r="AL1973">
            <v>1</v>
          </cell>
          <cell r="AM1973" t="str">
            <v>importDirect</v>
          </cell>
          <cell r="AN1973">
            <v>2</v>
          </cell>
          <cell r="AO1973" t="str">
            <v>introductionEscaped</v>
          </cell>
          <cell r="AQ1973">
            <v>0</v>
          </cell>
          <cell r="AS1973">
            <v>0</v>
          </cell>
          <cell r="AT1973">
            <v>0</v>
          </cell>
          <cell r="AU1973">
            <v>60</v>
          </cell>
          <cell r="AW1973" t="str">
            <v>Ingen kjent effekt</v>
          </cell>
          <cell r="AX1973" t="str">
            <v>Ingen kjent effekt</v>
          </cell>
          <cell r="BC1973" t="str">
            <v>Ingen kjent effekt</v>
          </cell>
          <cell r="BD1973" t="str">
            <v>Ingen kjent effekt</v>
          </cell>
          <cell r="BE1973" t="str">
            <v>no</v>
          </cell>
          <cell r="BF1973" t="str">
            <v>no</v>
          </cell>
          <cell r="BG1973" t="str">
            <v>V</v>
          </cell>
          <cell r="BK1973" t="str">
            <v>temperate_nemoral:Europe,Asia|subtropic_mediterranean:Europe,Asia</v>
          </cell>
          <cell r="BM1973" t="str">
            <v>temperate_nemoral:Europe,Asia|subtropic_mediterranean:Europe,Asia</v>
          </cell>
          <cell r="BO1973">
            <v>2</v>
          </cell>
          <cell r="BR1973" t="str">
            <v>RedListCategoryLevel</v>
          </cell>
          <cell r="BT1973">
            <v>2</v>
          </cell>
          <cell r="BV1973" t="str">
            <v>X</v>
          </cell>
          <cell r="BW1973" t="str">
            <v>SpreadYearlyLiteratureData</v>
          </cell>
          <cell r="BX1973">
            <v>87.4</v>
          </cell>
          <cell r="BY1973">
            <v>1</v>
          </cell>
          <cell r="CB1973" t="str">
            <v>T43</v>
          </cell>
          <cell r="CC1973">
            <v>1</v>
          </cell>
          <cell r="CH1973">
            <v>1</v>
          </cell>
          <cell r="CM1973">
            <v>1</v>
          </cell>
          <cell r="CQ1973">
            <v>1</v>
          </cell>
          <cell r="CU1973">
            <v>1</v>
          </cell>
          <cell r="CX1973">
            <v>0</v>
          </cell>
          <cell r="CY1973">
            <v>1</v>
          </cell>
          <cell r="DB1973">
            <v>0</v>
          </cell>
          <cell r="DC1973" t="str">
            <v>Tyrkisk snøklokke &lt;em&gt;Galanthus elwesii &lt;/em&gt;stammer, som det norske navnet skulle tilsi, fra Tyrkia (og fra Sørøst-Europa). Arten er relativt nylig introdusert i norske hager som prydplante. Den har frøreproduksjon, og frøene spres over korte distanser med maur. Den formeres klonalt med deling av knollene. Arten er bare funnet med formering i en park der den dyrkes, dvs. på et produksjonsareal for arten, og er dermed å kategorisere som en dørstokk-art.</v>
          </cell>
          <cell r="DD1973" t="str">
            <v>&lt;p&gt;Arten er foreløpig bare funnet ett sted som forvillet, på plen og grasmark ved UMBs (NMBUs) bygninger i Ak Ås fra 2006. Arten kan være oversett og forvekslet med snøklokke &lt;em&gt;G. nivalis &lt;/em&gt;og kan allerede være etablert flere steder. Den reproduserer godt i Norge, men har trolig ikke potensial til å spre seg særlig mye.&lt;/p&gt;</v>
          </cell>
          <cell r="DE1973" t="str">
            <v>Arten spres fra dyrkning og reproduserer også på egen hånd, men foreløpig bare innenfor UMB-parken i Ak Ås.</v>
          </cell>
          <cell r="DF1973" t="str">
            <v>Invasjonspotensialet er begrenset med usikkerhet til lite: median levetid er begrenset og ansått ekspansjonshastighet er begrenset med usikkerhet til låg. Den har kun &amp;#233:n dokumentert forekomst, og dessuten på et produksjonsareal for arten (i en park der den dyrkes).</v>
          </cell>
          <cell r="DG1973" t="str">
            <v>Det er ingen kjente negative økologiske effekter knyttet til arten.</v>
          </cell>
          <cell r="DH1973" t="str">
            <v>&lt;p&gt;Tyrkisk snøklokke vurderes til låg økologisk risiko med usikkerhet til ingen kjent økologisk risiko.&lt;/p&gt;</v>
          </cell>
          <cell r="DI1973">
            <v>0</v>
          </cell>
        </row>
        <row r="1974">
          <cell r="B1974" t="str">
            <v>Scilla bifolia</v>
          </cell>
          <cell r="C1974" t="str">
            <v>L.</v>
          </cell>
          <cell r="D1974" t="str">
            <v>tyrkerblåstjerne</v>
          </cell>
          <cell r="E1974">
            <v>59417</v>
          </cell>
          <cell r="F1974">
            <v>99457</v>
          </cell>
          <cell r="G1974" t="str">
            <v>ExpertGroups/Karplanter/N</v>
          </cell>
          <cell r="H1974" t="str">
            <v>Karplanter</v>
          </cell>
          <cell r="I1974" t="str">
            <v>Karplanter</v>
          </cell>
          <cell r="J1974" t="str">
            <v>DoorKnocker</v>
          </cell>
          <cell r="K1974" t="str">
            <v>doRiskAssessment</v>
          </cell>
          <cell r="N1974">
            <v>2</v>
          </cell>
          <cell r="O1974" t="str">
            <v>V</v>
          </cell>
          <cell r="Q1974">
            <v>1</v>
          </cell>
          <cell r="T1974" t="str">
            <v>LO</v>
          </cell>
          <cell r="U1974">
            <v>2</v>
          </cell>
          <cell r="V1974" t="str">
            <v>2AB,1</v>
          </cell>
          <cell r="W1974" t="str">
            <v>NK</v>
          </cell>
          <cell r="AA1974" t="str">
            <v>1960-1969</v>
          </cell>
          <cell r="AB1974" t="str">
            <v>terrestrial</v>
          </cell>
          <cell r="AD1974" t="str">
            <v>unknown</v>
          </cell>
          <cell r="AE1974" t="str">
            <v>no</v>
          </cell>
          <cell r="AF1974" t="str">
            <v>unknown</v>
          </cell>
          <cell r="AI1974">
            <v>5</v>
          </cell>
          <cell r="AJ1974" t="str">
            <v>V</v>
          </cell>
          <cell r="AL1974">
            <v>2</v>
          </cell>
          <cell r="AM1974" t="str">
            <v>importDirect</v>
          </cell>
          <cell r="AQ1974">
            <v>0</v>
          </cell>
          <cell r="AS1974">
            <v>0</v>
          </cell>
          <cell r="AT1974">
            <v>0</v>
          </cell>
          <cell r="AU1974">
            <v>40</v>
          </cell>
          <cell r="AW1974" t="str">
            <v>Ingen kjent effekt</v>
          </cell>
          <cell r="AX1974" t="str">
            <v>Ingen kjent effekt</v>
          </cell>
          <cell r="BC1974" t="str">
            <v>Ingen kjent effekt</v>
          </cell>
          <cell r="BD1974" t="str">
            <v>Ingen kjent effekt</v>
          </cell>
          <cell r="BE1974" t="str">
            <v>no</v>
          </cell>
          <cell r="BF1974" t="str">
            <v>no</v>
          </cell>
          <cell r="BG1974" t="str">
            <v>V</v>
          </cell>
          <cell r="BK1974" t="str">
            <v>temperate_nemoral:Europe,Asia|subtropic_mediterranean:Europe,Asia</v>
          </cell>
          <cell r="BM1974" t="str">
            <v>temperate_nemoral:Europe,Asia|subtropic_mediterranean:Europe,Asia</v>
          </cell>
          <cell r="BO1974">
            <v>2</v>
          </cell>
          <cell r="BQ1974" t="str">
            <v>X</v>
          </cell>
          <cell r="BR1974" t="str">
            <v>RedListCategoryLevel</v>
          </cell>
          <cell r="BT1974">
            <v>2</v>
          </cell>
          <cell r="BV1974" t="str">
            <v>X</v>
          </cell>
          <cell r="BW1974" t="str">
            <v>SpreadYearlyLiteratureData</v>
          </cell>
          <cell r="BX1974">
            <v>71</v>
          </cell>
          <cell r="BY1974">
            <v>1</v>
          </cell>
          <cell r="CB1974" t="str">
            <v>T43-C-1</v>
          </cell>
          <cell r="CC1974">
            <v>1</v>
          </cell>
          <cell r="CH1974">
            <v>1</v>
          </cell>
          <cell r="CM1974">
            <v>1</v>
          </cell>
          <cell r="CQ1974">
            <v>1</v>
          </cell>
          <cell r="CU1974">
            <v>1</v>
          </cell>
          <cell r="CX1974">
            <v>0</v>
          </cell>
          <cell r="CY1974">
            <v>1</v>
          </cell>
          <cell r="DB1974">
            <v>0</v>
          </cell>
          <cell r="DC1974" t="str">
            <v>&lt;p&gt;Tyrkerblåstjerne &lt;em&gt;Scilla bifolia &lt;/em&gt;er en flerårig urt med løk. Den formerer seg med frø og ved deling av løkene. Frøene spres med maur. Arten kommer opprinnelig fra Tyrkia.&lt;/p&gt;</v>
          </cell>
          <cell r="DD1974" t="str">
            <v>Arten har vært etablert i Botanisk hage i Oslo siden 60-70 tallet (R. Elven pers. komm.), men er bare dokumentert i Artsdatabankens base fra Ak Ås: NMBU på plen i 2005. Dette innebærer at den bare forekommer på "produksjonsarealer" og dermed er å anse som en dørstokk-art.</v>
          </cell>
          <cell r="DE1974" t="str">
            <v>Tyrkerblåstjerne dyrkes som prydplante, men ser ut til å ha en svært begrenset spredningsevne. Arten beites av rådyr, og får nok også litt spredningshjelp av dette.</v>
          </cell>
          <cell r="DF1974" t="str">
            <v>Invasjonspotensialet er begrenset med usikkerhet ned til lite: både median levetid og ekspansjonshastighet er begrenset med usikkerhet ned til lite. Begge deler er beregnet ut fra et anslått framtidig forekomstareal.</v>
          </cell>
          <cell r="DG1974" t="str">
            <v>Tyrkerblåstjerne vurderes å ha ingen kjent negativ økologisk effekt: den blomstrer om våren, og bladene visner snart ned. Planten fører trolig ikke til noen fortrengning av hjemlige arter.</v>
          </cell>
          <cell r="DH1974" t="str">
            <v>Tyrkerblåstjerne vurderes til låg økologisk risiko med usikkerhet ned til ingen kjent. Dette er kun knyttet til et begrenset invasjonspotensiale (med usikkerhet ned til lite).</v>
          </cell>
          <cell r="DI1974">
            <v>0</v>
          </cell>
        </row>
        <row r="1975">
          <cell r="B1975" t="str">
            <v>Ambrosia artemisiifolia</v>
          </cell>
          <cell r="C1975" t="str">
            <v>L.</v>
          </cell>
          <cell r="D1975" t="str">
            <v>beskambrosia</v>
          </cell>
          <cell r="E1975">
            <v>60359</v>
          </cell>
          <cell r="F1975">
            <v>100399</v>
          </cell>
          <cell r="G1975" t="str">
            <v>ExpertGroups/Karplanter/N</v>
          </cell>
          <cell r="H1975" t="str">
            <v>Karplanter</v>
          </cell>
          <cell r="I1975" t="str">
            <v>Karplanter</v>
          </cell>
          <cell r="J1975" t="str">
            <v>DoorKnocker</v>
          </cell>
          <cell r="K1975" t="str">
            <v>doRiskAssessment</v>
          </cell>
          <cell r="N1975">
            <v>2</v>
          </cell>
          <cell r="Q1975">
            <v>1</v>
          </cell>
          <cell r="T1975" t="str">
            <v>LO</v>
          </cell>
          <cell r="U1975">
            <v>2</v>
          </cell>
          <cell r="V1975" t="str">
            <v>2AB,1</v>
          </cell>
          <cell r="X1975">
            <v>1</v>
          </cell>
          <cell r="Y1975">
            <v>1</v>
          </cell>
          <cell r="Z1975">
            <v>1</v>
          </cell>
          <cell r="AA1975">
            <v>1915</v>
          </cell>
          <cell r="AB1975" t="str">
            <v>terrestrial</v>
          </cell>
          <cell r="AD1975" t="str">
            <v>unknown</v>
          </cell>
          <cell r="AE1975" t="str">
            <v>yes</v>
          </cell>
          <cell r="AF1975" t="str">
            <v>unknown</v>
          </cell>
          <cell r="AI1975">
            <v>1</v>
          </cell>
          <cell r="AJ1975" t="str">
            <v>V</v>
          </cell>
          <cell r="AN1975">
            <v>1</v>
          </cell>
          <cell r="AO1975" t="str">
            <v>introductionTransportpollution</v>
          </cell>
          <cell r="AQ1975">
            <v>0</v>
          </cell>
          <cell r="AS1975">
            <v>0</v>
          </cell>
          <cell r="AT1975">
            <v>0</v>
          </cell>
          <cell r="AU1975">
            <v>40</v>
          </cell>
          <cell r="AW1975" t="str">
            <v>Pollenet er sterkt allergifremkallende.</v>
          </cell>
          <cell r="AX1975" t="str">
            <v>Ingen kjent effekt</v>
          </cell>
          <cell r="BC1975" t="str">
            <v>Ingen kjent effekt</v>
          </cell>
          <cell r="BD1975" t="str">
            <v>Ingen kjent effekt</v>
          </cell>
          <cell r="BE1975" t="str">
            <v>no</v>
          </cell>
          <cell r="BF1975" t="str">
            <v>yes</v>
          </cell>
          <cell r="BG1975" t="str">
            <v>V</v>
          </cell>
          <cell r="BK1975" t="str">
            <v>temperate_nemoral:NorthAndCentralAmerica|temperate_dry:NorthAndCentralAmerica|subtropic_unspecified:NorthAndCentralAmerica</v>
          </cell>
          <cell r="BM1975" t="str">
            <v>temperate_nemoral:Europe,Asia,NorthAndCentralAmerica|temperate_dry:Europe,Asia,NorthAndCentralAmerica|subtropic_unspecified:NorthAndCentralAmerica,SouthAmerica|subtropic_mediterranean:Europe,Asia,Oceania|subtropic_caperegion:Africa</v>
          </cell>
          <cell r="BO1975">
            <v>2</v>
          </cell>
          <cell r="BR1975" t="str">
            <v>RedListCategoryLevel</v>
          </cell>
          <cell r="BT1975">
            <v>2</v>
          </cell>
          <cell r="BW1975" t="str">
            <v>SpreadYearlyLiteratureData</v>
          </cell>
          <cell r="BX1975">
            <v>80</v>
          </cell>
          <cell r="BY1975">
            <v>1</v>
          </cell>
          <cell r="CB1975" t="str">
            <v>T35,T39,T40,T37,T42,T43</v>
          </cell>
          <cell r="CC1975">
            <v>1</v>
          </cell>
          <cell r="CH1975">
            <v>1</v>
          </cell>
          <cell r="CM1975">
            <v>1</v>
          </cell>
          <cell r="CQ1975">
            <v>1</v>
          </cell>
          <cell r="CU1975">
            <v>1</v>
          </cell>
          <cell r="CX1975">
            <v>0</v>
          </cell>
          <cell r="CY1975">
            <v>1</v>
          </cell>
          <cell r="DB1975">
            <v>0</v>
          </cell>
          <cell r="DC1975" t="str">
            <v>Beiskambrosia &lt;em&gt;Ambrosia artemisiifolia &lt;/em&gt;er en ettårig art fra Nord-Amerika. Den har seksuell frøreproduksjon. Arten kommer fra områder med litt varmere klima enn Norge. Vi har foreløpig ikke registrert formering i Norge, og arten blomstrer så sent at den oftest blir tatt av frosten under blomstring og før eventuell fruktsetting. I Danmark opplyser Hartvig (2015) at den bare unntaksvis setter modne frukter i dag.</v>
          </cell>
          <cell r="DD1975" t="str">
            <v>&lt;p&gt;Arten er siden 1915 (Ho Vaksdal) funnet spredte steder i alle fylker på Østlandet, og på Vestlandet nord til Sogn og Fjordane. Storparten av funnene er fra de siste tiårene. Det er noen gamle møllefunn i ST Skaun og flere i ST Trondheim: sentrale deler av Trondheim by, og to enkeltfunn lengre nord: No Beiarn: Moldjord 2003 og Fi Hammerfest: Hammerfest bykjernen 2002. Arten er ennå ikke funnet med fruktsetting og dermed ikke med reproduserende bestand i Norge, såvidt man vet.&lt;/p&gt;&lt;p&gt;De første funnene i Norge ble alle gjort ved møller og skyldtes trolig innførsel med amerikansk korn. Det er ingen funn mellom 1940 og 1950. Fra 1950 dukker arten opp mer regelmessig, trolig innført med amerikansk korn og videre spredt ved at avfallet fra kornrensingen i møllene ble brukt til kraftf&amp;#244:r (før høns) og gjødsel. På 1950- og 1960-tallene er det funn fra over 20 landkommuner, de aller fleste i hønsegårder og grønnsakåkrer. På 1970-tallet kom en ny innførselsmåte med soyabønner til soyamjølfabrikkene i Øf Fredrikstad, Vf Larvik og Ro Eigersund. Funn ved møller og soyamjølfabrikker er gått tilbake, men fra 1980-tallet er det en dramatisk økning i funn knyttet til f&amp;#244:ringsplasser for fugl (fuglebrett, under balkonger) og til blomsterkulturer. Mengden av funn etter 2000 (bl.a. over 40 i Oslo alene) kunne tyde på at arten allerede har begynt å reprodusere enkelte steder, uten at botanikere har fått registrert det.&lt;br/&gt;&lt;/p&gt;</v>
          </cell>
          <cell r="DE1975" t="str">
            <v>Fruktene henger ved og spres med dyr. Arten kommer inn i store mengder med korn, sojabønner, fuglef&amp;#244:r og ulike transportmåter.</v>
          </cell>
          <cell r="DF1975" t="str">
            <v>Invasjonspotensialet er begrenset, med begrenset median levetid (ingen stabil forekomst foreløpig) og begrenset ekspansjonshastighet. Den kritiske parameteren for arten er temperatur: en marginal temperaturøkning vil være nok til at arten starter reproduksjon og danner bestander. Sjansene for etablering økes sterkt av nåtidas innførsels- og spredningsmåter med fuglefrøblandinger.</v>
          </cell>
          <cell r="DG1975" t="str">
            <v>&lt;p&gt;Det er ingen kjent negativ økologisk effekt. Arten har ikke potensial til å gjøre noen skade i norsk natur: hovedproblemet med den er at den er en av de mer alvorlige pollenallergiplantene. &lt;br/&gt;&lt;/p&gt;</v>
          </cell>
          <cell r="DH1975" t="str">
            <v>&lt;p&gt;Beiskambrosia er formelt sett en dørstokkart. Arten medfører foreløpig låg økologisk risiko, og utelukkende på grunn av et begrenset invasjonspotensial.&lt;/p&gt;</v>
          </cell>
          <cell r="DI1975">
            <v>0</v>
          </cell>
        </row>
        <row r="1976">
          <cell r="B1976" t="str">
            <v>Crocus speciosus</v>
          </cell>
          <cell r="C1976" t="str">
            <v>M.Bieb.</v>
          </cell>
          <cell r="D1976" t="str">
            <v>høstkrokus</v>
          </cell>
          <cell r="E1976">
            <v>85602</v>
          </cell>
          <cell r="F1976">
            <v>128723</v>
          </cell>
          <cell r="G1976" t="str">
            <v>ExpertGroups/Karplanter/N</v>
          </cell>
          <cell r="H1976" t="str">
            <v>Karplanter</v>
          </cell>
          <cell r="I1976" t="str">
            <v>Karplanter</v>
          </cell>
          <cell r="J1976" t="str">
            <v>DoorKnocker</v>
          </cell>
          <cell r="K1976" t="str">
            <v>doRiskAssessment</v>
          </cell>
          <cell r="N1976">
            <v>2</v>
          </cell>
          <cell r="Q1976">
            <v>1</v>
          </cell>
          <cell r="T1976" t="str">
            <v>LO</v>
          </cell>
          <cell r="U1976">
            <v>2</v>
          </cell>
          <cell r="V1976" t="str">
            <v>2AB,1</v>
          </cell>
          <cell r="X1976">
            <v>1</v>
          </cell>
          <cell r="Y1976">
            <v>1</v>
          </cell>
          <cell r="Z1976">
            <v>1</v>
          </cell>
          <cell r="AA1976">
            <v>2005</v>
          </cell>
          <cell r="AB1976" t="str">
            <v>terrestrial</v>
          </cell>
          <cell r="AD1976" t="str">
            <v>unknown</v>
          </cell>
          <cell r="AE1976" t="str">
            <v>yes</v>
          </cell>
          <cell r="AF1976" t="str">
            <v>unknown</v>
          </cell>
          <cell r="AG1976">
            <v>2005</v>
          </cell>
          <cell r="AH1976" t="str">
            <v>Ak Ås: Høgskoleparken, "grasbakken N for Boksmia"</v>
          </cell>
          <cell r="AI1976">
            <v>5</v>
          </cell>
          <cell r="AJ1976" t="str">
            <v>V</v>
          </cell>
          <cell r="AL1976">
            <v>1</v>
          </cell>
          <cell r="AM1976" t="str">
            <v>importDirect</v>
          </cell>
          <cell r="AN1976">
            <v>1</v>
          </cell>
          <cell r="AO1976" t="str">
            <v>introductionEscaped</v>
          </cell>
          <cell r="AQ1976">
            <v>0</v>
          </cell>
          <cell r="AS1976">
            <v>0</v>
          </cell>
          <cell r="AT1976">
            <v>0</v>
          </cell>
          <cell r="AU1976">
            <v>32</v>
          </cell>
          <cell r="AW1976" t="str">
            <v>Ingen kjent effekt</v>
          </cell>
          <cell r="AX1976" t="str">
            <v>Ingen kjent effekt</v>
          </cell>
          <cell r="BC1976" t="str">
            <v>Ingen kjent effekt</v>
          </cell>
          <cell r="BD1976" t="str">
            <v>Ingen kjent effekt</v>
          </cell>
          <cell r="BE1976" t="str">
            <v>no</v>
          </cell>
          <cell r="BF1976" t="str">
            <v>no</v>
          </cell>
          <cell r="BG1976" t="str">
            <v>V</v>
          </cell>
          <cell r="BK1976" t="str">
            <v>temperate_nemoral:Europe,Asia</v>
          </cell>
          <cell r="BM1976" t="str">
            <v>temperate_nemoral:Europe,Asia</v>
          </cell>
          <cell r="BO1976">
            <v>2</v>
          </cell>
          <cell r="BR1976" t="str">
            <v>RedListCategoryLevel</v>
          </cell>
          <cell r="BT1976">
            <v>2</v>
          </cell>
          <cell r="BW1976" t="str">
            <v>SpreadYearlyLiteratureData</v>
          </cell>
          <cell r="BX1976">
            <v>64</v>
          </cell>
          <cell r="BY1976">
            <v>1</v>
          </cell>
          <cell r="CB1976" t="str">
            <v>T43</v>
          </cell>
          <cell r="CC1976">
            <v>1</v>
          </cell>
          <cell r="CH1976">
            <v>1</v>
          </cell>
          <cell r="CM1976">
            <v>1</v>
          </cell>
          <cell r="CQ1976">
            <v>1</v>
          </cell>
          <cell r="CU1976">
            <v>1</v>
          </cell>
          <cell r="CX1976">
            <v>0</v>
          </cell>
          <cell r="CY1976">
            <v>1</v>
          </cell>
          <cell r="DB1976">
            <v>0</v>
          </cell>
          <cell r="DC1976" t="str">
            <v>Høstkrokus &lt;i&gt;Crocus speciosus&lt;/i&gt; er en flerårig urt som formerer seg vegetativt ved sideknoller og seksuelt med frø. De norske forekomstene tyder sterkt på frøsetting, men spredningen er langsom (med maur). Arten stammer hovedsakelig fra Vest-Asia og er noe varmekrevende. Den er funnet i plener og grasmark i parkområder. Foreløpig er den bare funnet &amp;#39:forvillet&amp;#39: i hager/parker hvor den dyrkes, dvs. på produksjonsarealer, og den kategoriseres derfor som en dørstokkart.</v>
          </cell>
          <cell r="DD1976" t="str">
            <v>&lt;p&gt;Høstkrokus er funnet to steder i parken ved UMB i Ak Ås fra 2005, ett sted med med "hundrevis av eks.", et annet sted med "over 100 eks.". Den er tydeligvis godt etablert, men sprer seg lite. Arten formerer seg med frø og/eller med deling av knoller.&lt;/p&gt;</v>
          </cell>
          <cell r="DE1976" t="str">
            <v>Arten er innført som hageplante og sprer seg fra dyrkning med frø (maurspredte).</v>
          </cell>
          <cell r="DF1976" t="str">
            <v>Invasjonspotensialet er begrenset, med begrenset median levetid og begrenset ekspansjonshastighet. Arten dyrkes nokså sjelden, og frøene spres svært langsomt.</v>
          </cell>
          <cell r="DG1976" t="str">
            <v>Ingen kjent negativ økologisk effekt er knyttet til arten.</v>
          </cell>
          <cell r="DH1976" t="str">
            <v>&lt;p&gt;Høstkrokus vurderes til låg økologisk risiko. Arten har stabil forekomst i Norge (frøreproduksjon og vegetativt ved sideknoller), men bare innen et parkområde der den er dyrket. Den utgjør ingen trussel i norsk natur.&lt;/p&gt;</v>
          </cell>
          <cell r="DI1976">
            <v>0</v>
          </cell>
        </row>
        <row r="1977">
          <cell r="B1977" t="str">
            <v>Viburnum carlesii</v>
          </cell>
          <cell r="C1977" t="str">
            <v>Hemsl.</v>
          </cell>
          <cell r="E1977">
            <v>140843</v>
          </cell>
          <cell r="F1977">
            <v>170034</v>
          </cell>
          <cell r="G1977" t="str">
            <v>ExpertGroups/Karplanter/N</v>
          </cell>
          <cell r="H1977" t="str">
            <v>Karplanter</v>
          </cell>
          <cell r="I1977" t="str">
            <v>Karplanter</v>
          </cell>
          <cell r="J1977" t="str">
            <v>DoorKnocker</v>
          </cell>
          <cell r="K1977" t="str">
            <v>doRiskAssessment</v>
          </cell>
          <cell r="N1977">
            <v>2</v>
          </cell>
          <cell r="O1977" t="str">
            <v>V</v>
          </cell>
          <cell r="Q1977">
            <v>1</v>
          </cell>
          <cell r="T1977" t="str">
            <v>LO</v>
          </cell>
          <cell r="U1977">
            <v>2</v>
          </cell>
          <cell r="V1977" t="str">
            <v>2AB,1</v>
          </cell>
          <cell r="W1977" t="str">
            <v>NK</v>
          </cell>
          <cell r="AA1977">
            <v>1995</v>
          </cell>
          <cell r="AB1977" t="str">
            <v>terrestrial</v>
          </cell>
          <cell r="AD1977" t="str">
            <v>unknown</v>
          </cell>
          <cell r="AE1977" t="str">
            <v>no</v>
          </cell>
          <cell r="AF1977" t="str">
            <v>unknown</v>
          </cell>
          <cell r="AI1977">
            <v>15</v>
          </cell>
          <cell r="AJ1977" t="str">
            <v>V</v>
          </cell>
          <cell r="AL1977">
            <v>1</v>
          </cell>
          <cell r="AM1977" t="str">
            <v>importDirect</v>
          </cell>
          <cell r="AN1977">
            <v>1</v>
          </cell>
          <cell r="AO1977" t="str">
            <v>introductionEscaped</v>
          </cell>
          <cell r="AQ1977">
            <v>0</v>
          </cell>
          <cell r="AS1977">
            <v>0</v>
          </cell>
          <cell r="AT1977">
            <v>0</v>
          </cell>
          <cell r="AU1977">
            <v>20</v>
          </cell>
          <cell r="AW1977" t="str">
            <v>Ingen kjent effekt</v>
          </cell>
          <cell r="AX1977" t="str">
            <v>Ingen kjent effekt</v>
          </cell>
          <cell r="BC1977" t="str">
            <v>Ingen kjent effekt</v>
          </cell>
          <cell r="BD1977" t="str">
            <v>Ingen kjent effekt</v>
          </cell>
          <cell r="BE1977" t="str">
            <v>no</v>
          </cell>
          <cell r="BF1977" t="str">
            <v>no</v>
          </cell>
          <cell r="BG1977" t="str">
            <v>V</v>
          </cell>
          <cell r="BK1977" t="str">
            <v>temperate_nemoral:Asia</v>
          </cell>
          <cell r="BM1977" t="str">
            <v>temperate_nemoral:Europe,Asia,NorthAndCentralAmerica</v>
          </cell>
          <cell r="BO1977">
            <v>2</v>
          </cell>
          <cell r="BR1977" t="str">
            <v>RedListCategoryLevel</v>
          </cell>
          <cell r="BT1977">
            <v>2</v>
          </cell>
          <cell r="BV1977" t="str">
            <v>X</v>
          </cell>
          <cell r="BW1977" t="str">
            <v>SpreadYearlyLiteratureData</v>
          </cell>
          <cell r="BX1977">
            <v>50.5</v>
          </cell>
          <cell r="BY1977">
            <v>1</v>
          </cell>
          <cell r="CB1977" t="str">
            <v>T43</v>
          </cell>
          <cell r="CC1977">
            <v>1</v>
          </cell>
          <cell r="CH1977">
            <v>1</v>
          </cell>
          <cell r="CM1977">
            <v>1</v>
          </cell>
          <cell r="CQ1977">
            <v>1</v>
          </cell>
          <cell r="CU1977">
            <v>1</v>
          </cell>
          <cell r="CX1977">
            <v>0</v>
          </cell>
          <cell r="CY1977">
            <v>1</v>
          </cell>
          <cell r="DB1977">
            <v>0</v>
          </cell>
          <cell r="DC1977" t="str">
            <v>Korsved-arten &lt;i&gt;Viburnum carlesii&lt;/i&gt; fra Øst-Asia er en nokså langlevd, middels høg busk. Den har insektpollinering og er trolig avhengig av krysspollinering (dvs. at det må være mer enn &amp;#233:n busk eller klon til stede før fruktsetting kan skje). Arten blomstrer bra og setter frukt i Norge, men frøformering er ikke registrert foreløpig. Vi kategoriserer den som en dørstokk-art.</v>
          </cell>
          <cell r="DD1977" t="str">
            <v>Arten er funnet som trolig gjenstående på Kjørbo i Ak Bærum i 1995. Den er ikke ettersøkt der senere, men den står trolig fortsatt på samme sted.</v>
          </cell>
          <cell r="DE1977" t="str">
            <v>Arten er innført som hagebusk.</v>
          </cell>
          <cell r="DF1977" t="str">
            <v>Invasjonspotensialet er begrenset med usikkerhet til låg: median levetid er begrenset og ekspansjonshastighet er begrenset med usikkerhet til låg. Arten er ikke registrert med effektiv formering i norsk natur, men dette er observert i dyrkning.</v>
          </cell>
          <cell r="DG1977" t="str">
            <v>Det er ingen kjente negative økologiske effekter knyttet til arten.</v>
          </cell>
          <cell r="DH1977" t="str">
            <v>&lt;i&gt;Viburnum carlesii&lt;/i&gt; vurderes til låg økologisk risiko med usikkerhet ned til ingen kjent.</v>
          </cell>
          <cell r="DI1977">
            <v>0</v>
          </cell>
        </row>
        <row r="1978">
          <cell r="B1978" t="str">
            <v>Hyacinthus orientalis</v>
          </cell>
          <cell r="C1978" t="str">
            <v>L.</v>
          </cell>
          <cell r="D1978" t="str">
            <v>svibel</v>
          </cell>
          <cell r="E1978">
            <v>105219</v>
          </cell>
          <cell r="F1978">
            <v>145566</v>
          </cell>
          <cell r="G1978" t="str">
            <v>ExpertGroups/Karplanter/N</v>
          </cell>
          <cell r="H1978" t="str">
            <v>Karplanter</v>
          </cell>
          <cell r="I1978" t="str">
            <v>Karplanter</v>
          </cell>
          <cell r="J1978" t="str">
            <v>DoorKnocker</v>
          </cell>
          <cell r="K1978" t="str">
            <v>doRiskAssessment</v>
          </cell>
          <cell r="N1978">
            <v>2</v>
          </cell>
          <cell r="Q1978">
            <v>1</v>
          </cell>
          <cell r="T1978" t="str">
            <v>LO</v>
          </cell>
          <cell r="U1978">
            <v>2</v>
          </cell>
          <cell r="V1978" t="str">
            <v>2AB,1</v>
          </cell>
          <cell r="AA1978">
            <v>2015</v>
          </cell>
          <cell r="AB1978" t="str">
            <v>terrestrial</v>
          </cell>
          <cell r="AD1978" t="str">
            <v>unknown</v>
          </cell>
          <cell r="AE1978" t="str">
            <v>no</v>
          </cell>
          <cell r="AF1978" t="str">
            <v>unknown</v>
          </cell>
          <cell r="AI1978">
            <v>10</v>
          </cell>
          <cell r="AJ1978" t="str">
            <v>V</v>
          </cell>
          <cell r="AL1978">
            <v>1</v>
          </cell>
          <cell r="AM1978" t="str">
            <v>importDirect</v>
          </cell>
          <cell r="AN1978">
            <v>1</v>
          </cell>
          <cell r="AO1978" t="str">
            <v>introductionEscaped</v>
          </cell>
          <cell r="AQ1978">
            <v>0</v>
          </cell>
          <cell r="AS1978">
            <v>0</v>
          </cell>
          <cell r="AT1978">
            <v>0</v>
          </cell>
          <cell r="AU1978">
            <v>32</v>
          </cell>
          <cell r="AW1978" t="str">
            <v>Ingen kjent effekt</v>
          </cell>
          <cell r="AX1978" t="str">
            <v>Ingen kjent effekt</v>
          </cell>
          <cell r="BC1978" t="str">
            <v>Ingen kjent effekt</v>
          </cell>
          <cell r="BD1978" t="str">
            <v>Ingen kjent effekt</v>
          </cell>
          <cell r="BE1978" t="str">
            <v>no</v>
          </cell>
          <cell r="BF1978" t="str">
            <v>yes</v>
          </cell>
          <cell r="BG1978" t="str">
            <v>V</v>
          </cell>
          <cell r="BK1978" t="str">
            <v>subtropic_mediterranean:Europe,Asia,Africa</v>
          </cell>
          <cell r="BM1978" t="str">
            <v>temperate_nemoral:Europe|subtropic_mediterranean:Europe,Asia,Africa</v>
          </cell>
          <cell r="BO1978">
            <v>2</v>
          </cell>
          <cell r="BR1978" t="str">
            <v>RedListCategoryLevel</v>
          </cell>
          <cell r="BT1978">
            <v>2</v>
          </cell>
          <cell r="BW1978" t="str">
            <v>SpreadYearlyLiteratureData</v>
          </cell>
          <cell r="BX1978">
            <v>64</v>
          </cell>
          <cell r="BY1978">
            <v>1</v>
          </cell>
          <cell r="CC1978">
            <v>1</v>
          </cell>
          <cell r="CH1978">
            <v>1</v>
          </cell>
          <cell r="CM1978">
            <v>1</v>
          </cell>
          <cell r="CQ1978">
            <v>1</v>
          </cell>
          <cell r="CU1978">
            <v>1</v>
          </cell>
          <cell r="CX1978">
            <v>0</v>
          </cell>
          <cell r="CY1978">
            <v>1</v>
          </cell>
          <cell r="DB1978">
            <v>0</v>
          </cell>
          <cell r="DC1978" t="str">
            <v>Svibel &lt;i&gt;Hyacinthus orientalis&lt;/i&gt; er en langlevd flerårig laukplante fra østre Middelhavsområdet. Den dyrkes i stor utstrekning, mest som stueplante (rundt jul), men også i hager. Laukene dumpes ofte på ulovlige dumpeplasser i skogkanter og veikanter, og svibler kan spire opp, men er notert svært sjelden. I Sverige reproduserer arten regelmessig i naturen, trolig også i Danmark. Vi behandler den som en dørstokk-art i Norge. Artens potensial som dørstokk-art henger sammen med pågående og forventete klimaendringer. De områdene i Norden der arten formerer seg i dag (kjent fra 122 forekomstruter i Danmark, Hartvig 2015, med fine reproduserende bestander i Øst-Sverige, R. Elven pers. observ.) er bare marginalt bedre klimatisk enn Sørøst-Norge er i dag.</v>
          </cell>
          <cell r="DD1978" t="str">
            <v>Arten ble funnet for første gang i 2015 i Øf Sarpsborg: Møllerød vest, på en skroteplass nær drivhus, og i Bu Lier: Haugerudbråtan på Tranby, på en dumpeplass for hageavfall i lågurtskog. I begge tilfellene dreier det seg om utkastete potteplanter, uten noen etablering.</v>
          </cell>
          <cell r="DE1978" t="str">
            <v>Arten er innført som hageplante og stueplante, spredt ved dumping av hageavfall.</v>
          </cell>
          <cell r="DF1978" t="str">
            <v>Invasjonspotensialet er begrenset, med begrenset median levetid og begrenset ekspansjonshastighet, begge beregnet ut fra anslått forekomstareal om 50 år. Ingen stabile forekomster og ingen egen reproduksjon er registrert i norsk natur foreløpig, men det kan endre seg.</v>
          </cell>
          <cell r="DG1978" t="str">
            <v>Ingen kjent negativ økologisk effekt er knyttet til arten.</v>
          </cell>
          <cell r="DH1978" t="str">
            <v>Svibel vurderes som dørstokkart og vurderes til ingen kjent økologisk risiko. Arten er kanskje på vei inn i norsk natur, men vil neppe føre til noen merkbar økologisk endring.</v>
          </cell>
          <cell r="DI1978">
            <v>1</v>
          </cell>
        </row>
        <row r="1979">
          <cell r="B1979" t="str">
            <v>Anthriscus cerefolium</v>
          </cell>
          <cell r="C1979" t="str">
            <v>(L.) Hoffm.</v>
          </cell>
          <cell r="D1979" t="str">
            <v>hagekjørvel</v>
          </cell>
          <cell r="E1979">
            <v>130463</v>
          </cell>
          <cell r="F1979">
            <v>100271</v>
          </cell>
          <cell r="G1979" t="str">
            <v>ExpertGroups/Karplanter/N</v>
          </cell>
          <cell r="H1979" t="str">
            <v>Karplanter</v>
          </cell>
          <cell r="I1979" t="str">
            <v>Karplanter</v>
          </cell>
          <cell r="J1979" t="str">
            <v>DoorKnocker</v>
          </cell>
          <cell r="K1979" t="str">
            <v>doRiskAssessment</v>
          </cell>
          <cell r="N1979">
            <v>2</v>
          </cell>
          <cell r="O1979" t="str">
            <v>V</v>
          </cell>
          <cell r="Q1979">
            <v>1</v>
          </cell>
          <cell r="T1979" t="str">
            <v>LO</v>
          </cell>
          <cell r="U1979">
            <v>2</v>
          </cell>
          <cell r="V1979" t="str">
            <v>2AB,1</v>
          </cell>
          <cell r="W1979" t="str">
            <v>NK</v>
          </cell>
          <cell r="X1979">
            <v>1</v>
          </cell>
          <cell r="Y1979">
            <v>1</v>
          </cell>
          <cell r="Z1979">
            <v>1</v>
          </cell>
          <cell r="AA1979">
            <v>1826</v>
          </cell>
          <cell r="AB1979" t="str">
            <v>terrestrial</v>
          </cell>
          <cell r="AD1979" t="str">
            <v>unknown</v>
          </cell>
          <cell r="AE1979" t="str">
            <v>yes</v>
          </cell>
          <cell r="AF1979" t="str">
            <v>unknown</v>
          </cell>
          <cell r="AG1979">
            <v>1863</v>
          </cell>
          <cell r="AH1979" t="str">
            <v>Oslo: "vildvoxende omkring Christiania"</v>
          </cell>
          <cell r="AI1979">
            <v>1</v>
          </cell>
          <cell r="AJ1979" t="str">
            <v>V</v>
          </cell>
          <cell r="AL1979">
            <v>1</v>
          </cell>
          <cell r="AM1979" t="str">
            <v>importDirect</v>
          </cell>
          <cell r="AN1979">
            <v>1</v>
          </cell>
          <cell r="AO1979" t="str">
            <v>introductionEscaped</v>
          </cell>
          <cell r="AQ1979">
            <v>0</v>
          </cell>
          <cell r="AS1979">
            <v>0</v>
          </cell>
          <cell r="AT1979">
            <v>0</v>
          </cell>
          <cell r="AU1979">
            <v>20</v>
          </cell>
          <cell r="AW1979" t="str">
            <v>Ingen kjent effekt</v>
          </cell>
          <cell r="AX1979" t="str">
            <v>Ingen kjent effekt</v>
          </cell>
          <cell r="BC1979" t="str">
            <v>Ingen kjent effekt</v>
          </cell>
          <cell r="BD1979" t="str">
            <v>Ingen kjent effekt</v>
          </cell>
          <cell r="BE1979" t="str">
            <v>no</v>
          </cell>
          <cell r="BF1979" t="str">
            <v>no</v>
          </cell>
          <cell r="BG1979" t="str">
            <v>V</v>
          </cell>
          <cell r="BK1979" t="str">
            <v>temperate_nemoral:Europe|temperate_dry:Europe,Asia|subtropic_mediterranean:Europe,Asia</v>
          </cell>
          <cell r="BM1979" t="str">
            <v>temperate_nemoral:Europe|temperate_dry:Europe,Asia|subtropic_mediterranean:Europe,Asia</v>
          </cell>
          <cell r="BO1979">
            <v>2</v>
          </cell>
          <cell r="BR1979" t="str">
            <v>RedListCategoryLevel</v>
          </cell>
          <cell r="BT1979">
            <v>2</v>
          </cell>
          <cell r="BV1979" t="str">
            <v>X</v>
          </cell>
          <cell r="BW1979" t="str">
            <v>SpreadYearlyLiteratureData</v>
          </cell>
          <cell r="BX1979">
            <v>50</v>
          </cell>
          <cell r="BY1979">
            <v>1</v>
          </cell>
          <cell r="CB1979" t="str">
            <v>T35,T37,T42</v>
          </cell>
          <cell r="CC1979">
            <v>1</v>
          </cell>
          <cell r="CH1979">
            <v>1</v>
          </cell>
          <cell r="CM1979">
            <v>1</v>
          </cell>
          <cell r="CQ1979">
            <v>1</v>
          </cell>
          <cell r="CU1979">
            <v>1</v>
          </cell>
          <cell r="CX1979">
            <v>0</v>
          </cell>
          <cell r="CY1979">
            <v>1</v>
          </cell>
          <cell r="DB1979">
            <v>0</v>
          </cell>
          <cell r="DC1979" t="str">
            <v>&lt;p&gt;Hagekjørvel &lt;em&gt;Anthriscus cerefolium &lt;/em&gt;er en ettårig hageplante fra Sørøst-Europa og Vest-Asia. Den formerer seg med frukter som kan spres korte distanser med dyr. Den er delvis kommet inn som hageplante, men like ofte eller oftere med ballast, ved møller, på andre industriplasser, eller som gartneri- og hageugras. Funnene de siste 10 årene tyder mer på økt primærforvilling enn på begynnende etablering: arten er blitt en mer populær krydderurt.&lt;/p&gt;</v>
          </cell>
          <cell r="DD1979" t="str">
            <v>&lt;p&gt;Arten har opplagt reprodusert i kortere perioder i Norge: "Vildtvoxende omkring Christiania" (P.V. Deinboll i 1863), "forvildet og naturalisert i Hospitalhaven" i Vf Larvik 1917 og 1913, "forvildet" på Valberg i Te Kragerø 1910-1911, kanskje i VA Kristiansand 1959-1962 og 1984, og frøformerende (som ugras) i hager i Oslo 2015-2016. Arten er på grensa til å ha permanent reproduksjon og etablere bestand i Norge.&lt;/p&gt;</v>
          </cell>
          <cell r="DE1979" t="str">
            <v>Tidligere innført med ballastjord og ved møller etc.: i senere tid innført som hageplante (krydder) og spredt ved søling med frø.</v>
          </cell>
          <cell r="DF1979" t="str">
            <v>Arten har begrenset (med usikkerhet til lavt) invasjonspotensial foreløpig: median levetid er begrenset og ekspansjonshastigheten er begrenset med usikkerhet til liten.</v>
          </cell>
          <cell r="DG1979" t="str">
            <v>Ingen kjent negativ økologisk effekt er knyttet til arten.</v>
          </cell>
          <cell r="DH1979" t="str">
            <v>&lt;p&gt;Hagekjørvel er en dørstokkart som vurderes til lav økologisk risiko (med usikkerhet til ingen kjent risiko).&lt;/p&gt;</v>
          </cell>
          <cell r="DI1979">
            <v>0</v>
          </cell>
        </row>
        <row r="1980">
          <cell r="B1980" t="str">
            <v>Antirrhinum majus</v>
          </cell>
          <cell r="C1980" t="str">
            <v>L.</v>
          </cell>
          <cell r="D1980" t="str">
            <v>prydløvemunn</v>
          </cell>
          <cell r="E1980">
            <v>62446</v>
          </cell>
          <cell r="F1980">
            <v>102486</v>
          </cell>
          <cell r="G1980" t="str">
            <v>ExpertGroups/Karplanter/N</v>
          </cell>
          <cell r="H1980" t="str">
            <v>Karplanter</v>
          </cell>
          <cell r="I1980" t="str">
            <v>Karplanter</v>
          </cell>
          <cell r="J1980" t="str">
            <v>DoorKnocker</v>
          </cell>
          <cell r="K1980" t="str">
            <v>doRiskAssessment</v>
          </cell>
          <cell r="N1980">
            <v>2</v>
          </cell>
          <cell r="O1980" t="str">
            <v>V</v>
          </cell>
          <cell r="Q1980">
            <v>1</v>
          </cell>
          <cell r="T1980" t="str">
            <v>LO</v>
          </cell>
          <cell r="U1980">
            <v>2</v>
          </cell>
          <cell r="V1980" t="str">
            <v>2AB,1</v>
          </cell>
          <cell r="W1980" t="str">
            <v>NK</v>
          </cell>
          <cell r="X1980">
            <v>1</v>
          </cell>
          <cell r="Y1980">
            <v>1</v>
          </cell>
          <cell r="Z1980">
            <v>1</v>
          </cell>
          <cell r="AA1980">
            <v>1897</v>
          </cell>
          <cell r="AB1980" t="str">
            <v>terrestrial</v>
          </cell>
          <cell r="AD1980" t="str">
            <v>origin,unknown</v>
          </cell>
          <cell r="AE1980" t="str">
            <v>yes</v>
          </cell>
          <cell r="AF1980" t="str">
            <v>unknown</v>
          </cell>
          <cell r="AI1980">
            <v>5</v>
          </cell>
          <cell r="AJ1980" t="str">
            <v>V</v>
          </cell>
          <cell r="AL1980">
            <v>1</v>
          </cell>
          <cell r="AM1980" t="str">
            <v>importDirect</v>
          </cell>
          <cell r="AN1980">
            <v>2</v>
          </cell>
          <cell r="AO1980" t="str">
            <v>introductionEscaped</v>
          </cell>
          <cell r="AQ1980">
            <v>0</v>
          </cell>
          <cell r="AS1980">
            <v>0</v>
          </cell>
          <cell r="AT1980">
            <v>0</v>
          </cell>
          <cell r="AU1980">
            <v>24</v>
          </cell>
          <cell r="AW1980" t="str">
            <v>Ingen kjent effekt</v>
          </cell>
          <cell r="AX1980" t="str">
            <v>Ingen kjent effekt</v>
          </cell>
          <cell r="BC1980" t="str">
            <v>Ingen kjent effekt</v>
          </cell>
          <cell r="BD1980" t="str">
            <v>Ingen kjent effekt</v>
          </cell>
          <cell r="BE1980" t="str">
            <v>no</v>
          </cell>
          <cell r="BF1980" t="str">
            <v>no</v>
          </cell>
          <cell r="BG1980" t="str">
            <v>V</v>
          </cell>
          <cell r="BK1980" t="str">
            <v>subtropic_mediterranean:Europe,Asia,Africa</v>
          </cell>
          <cell r="BM1980" t="str">
            <v>temperate_nemoral:Europe,Oceania|subtropic_unspecified:Oceania,NorthAndCentralAmerica,SouthAmerica|subtropic_mediterranean:Europe,Asia,Africa</v>
          </cell>
          <cell r="BO1980">
            <v>2</v>
          </cell>
          <cell r="BR1980" t="str">
            <v>RedListCategoryLevel</v>
          </cell>
          <cell r="BT1980">
            <v>2</v>
          </cell>
          <cell r="BV1980" t="str">
            <v>X</v>
          </cell>
          <cell r="BW1980" t="str">
            <v>SpreadYearlyLiteratureData</v>
          </cell>
          <cell r="BX1980">
            <v>55</v>
          </cell>
          <cell r="BY1980">
            <v>1</v>
          </cell>
          <cell r="CB1980" t="str">
            <v>T1,T35,T37,T39,T40,T42</v>
          </cell>
          <cell r="CC1980">
            <v>1</v>
          </cell>
          <cell r="CH1980">
            <v>1</v>
          </cell>
          <cell r="CM1980">
            <v>1</v>
          </cell>
          <cell r="CQ1980">
            <v>1</v>
          </cell>
          <cell r="CU1980">
            <v>1</v>
          </cell>
          <cell r="CX1980">
            <v>0</v>
          </cell>
          <cell r="CY1980">
            <v>1</v>
          </cell>
          <cell r="DB1980">
            <v>0</v>
          </cell>
          <cell r="DC1980" t="str">
            <v>Prydløvemunn &lt;em&gt;Antirrhinum majus &lt;/em&gt;er en flerårig urt, opprinnelig fra vestre Middelhavsområdet. Den har frøreproduksjon. Arten kan være på nippet til å etablere seg i Norge, mest sannsynlig på søndre Østlandet. Dette er en meget populær hageplante som ofte blir funnet på skrotemark. Den er en bergsprekk-plante der den kommer fra, og etablering i sørvendte, varme berg er mest sannsynlig. Den er tilnærmet stabil som fremmedplante i våre naboland i sør, men regnes fremdeles som "forvildet, ikke bofast neofyt" i Danmark (Hartvig 2015).</v>
          </cell>
          <cell r="DD1980" t="str">
            <v>&lt;p&gt;Prydløvemunn hadde noen få forekomster de første 40 årene fra AA Arendal 1897 og Tvedestrand 1898, men med betydelig økning fra 1940-tallet og de siste tiårene med omtrent årviss forekomst eller noe hyppigere, med funn nord til Trøndelag. Ingen av funnene representerer, såvidt vi vet, noen etablering foreløpig.&lt;/p&gt;</v>
          </cell>
          <cell r="DE1980" t="str">
            <v>Arten er innført som hageplante og spres ut i naturen med frø og med hageutkast.</v>
          </cell>
          <cell r="DF1980" t="str">
            <v>Arten har et begrenset invasjonspotensial, en kombinasjon mellom begrenset median levetid og en begrenset (til lav) ekspansjonshastighet.</v>
          </cell>
          <cell r="DG1980" t="str">
            <v>Ingen kjent negativ økologisk effekt er knyttet til arten.</v>
          </cell>
          <cell r="DH1980" t="str">
            <v>&lt;p&gt;Prydløvemunn vurderes til låg økologisk risiko, med usikkerhet til ingen kjent. Arten kan få stabil forekomst i Norge (frøreproduksjon) og kategoriseres derfor som en dørstokk-art.&lt;br/&gt;&lt;/p&gt;</v>
          </cell>
          <cell r="DI1980">
            <v>1</v>
          </cell>
        </row>
        <row r="1981">
          <cell r="B1981" t="str">
            <v>Borago officinalis</v>
          </cell>
          <cell r="C1981" t="str">
            <v>L.</v>
          </cell>
          <cell r="D1981" t="str">
            <v>agurkurt</v>
          </cell>
          <cell r="E1981">
            <v>130989</v>
          </cell>
          <cell r="F1981">
            <v>100988</v>
          </cell>
          <cell r="G1981" t="str">
            <v>ExpertGroups/Karplanter/N</v>
          </cell>
          <cell r="H1981" t="str">
            <v>Karplanter</v>
          </cell>
          <cell r="I1981" t="str">
            <v>Karplanter</v>
          </cell>
          <cell r="J1981" t="str">
            <v>DoorKnocker</v>
          </cell>
          <cell r="K1981" t="str">
            <v>doRiskAssessment</v>
          </cell>
          <cell r="N1981">
            <v>2</v>
          </cell>
          <cell r="Q1981">
            <v>1</v>
          </cell>
          <cell r="T1981" t="str">
            <v>LO</v>
          </cell>
          <cell r="U1981">
            <v>2</v>
          </cell>
          <cell r="V1981" t="str">
            <v>2AB,1</v>
          </cell>
          <cell r="X1981">
            <v>1</v>
          </cell>
          <cell r="Y1981">
            <v>1</v>
          </cell>
          <cell r="Z1981">
            <v>1</v>
          </cell>
          <cell r="AA1981">
            <v>1874</v>
          </cell>
          <cell r="AB1981" t="str">
            <v>terrestrial</v>
          </cell>
          <cell r="AD1981" t="str">
            <v>unknown</v>
          </cell>
          <cell r="AE1981" t="str">
            <v>yes</v>
          </cell>
          <cell r="AF1981" t="str">
            <v>unknown</v>
          </cell>
          <cell r="AI1981">
            <v>1</v>
          </cell>
          <cell r="AJ1981" t="str">
            <v>V</v>
          </cell>
          <cell r="AL1981">
            <v>1</v>
          </cell>
          <cell r="AM1981" t="str">
            <v>importDirect</v>
          </cell>
          <cell r="AN1981">
            <v>1</v>
          </cell>
          <cell r="AO1981" t="str">
            <v>introductionEscaped</v>
          </cell>
          <cell r="AQ1981">
            <v>0</v>
          </cell>
          <cell r="AS1981">
            <v>0</v>
          </cell>
          <cell r="AT1981">
            <v>0</v>
          </cell>
          <cell r="AU1981">
            <v>40</v>
          </cell>
          <cell r="AW1981" t="str">
            <v>Ingen kjent effekt</v>
          </cell>
          <cell r="AX1981" t="str">
            <v>Ingen kjent effekt</v>
          </cell>
          <cell r="BC1981" t="str">
            <v>Ingen kjent effekt</v>
          </cell>
          <cell r="BD1981" t="str">
            <v>Ingen kjent effekt</v>
          </cell>
          <cell r="BE1981" t="str">
            <v>no</v>
          </cell>
          <cell r="BF1981" t="str">
            <v>no</v>
          </cell>
          <cell r="BG1981" t="str">
            <v>V</v>
          </cell>
          <cell r="BK1981" t="str">
            <v>temperate_nemoral:Europe|temperate_dry:Europe|subtropic_mediterranean:Europe</v>
          </cell>
          <cell r="BM1981" t="str">
            <v>temperate_nemoral:Europe,Oceania,NorthAndCentralAmerica|temperate_dry:Europe,Asia|subtropic_unspecified:NorthAndCentralAmerica,SouthAmerica|subtropic_mediterranean:Europe,Asia,Africa,Oceania|subtropic_highlands:SouthAmerica|tropic:NorthAndCentralAmerica,SouthAmerica</v>
          </cell>
          <cell r="BO1981">
            <v>2</v>
          </cell>
          <cell r="BR1981" t="str">
            <v>RedListCategoryLevel</v>
          </cell>
          <cell r="BT1981">
            <v>2</v>
          </cell>
          <cell r="BW1981" t="str">
            <v>SpreadYearlyLiteratureData</v>
          </cell>
          <cell r="BX1981">
            <v>71</v>
          </cell>
          <cell r="BY1981">
            <v>1</v>
          </cell>
          <cell r="CB1981" t="str">
            <v>T35,T40,T37,T42</v>
          </cell>
          <cell r="CC1981">
            <v>1</v>
          </cell>
          <cell r="CH1981">
            <v>1</v>
          </cell>
          <cell r="CM1981">
            <v>1</v>
          </cell>
          <cell r="CQ1981">
            <v>1</v>
          </cell>
          <cell r="CU1981">
            <v>1</v>
          </cell>
          <cell r="CX1981">
            <v>0</v>
          </cell>
          <cell r="CY1981">
            <v>1</v>
          </cell>
          <cell r="DB1981">
            <v>0</v>
          </cell>
          <cell r="DC1981" t="str">
            <v>Agurkurt &lt;em&gt;Borago officinalis &lt;/em&gt;er en ettårig urt med frøreproduksjon. Fruktene (delfrukter) spres passivt. Arten er en gammel kulturplante fra Sør- og Øst-Europa som er blitt populær igjen de siste tiårene. Den blir funnet ofte i Norge og synes å reprodusere med frø enkelte år. Ingen forekomster har imidlertid vært stabile over lengre tid (5 år eller mer). Arten kan være på grensa til å få stabil reproduserende bestand i Norge, men blir neppe ekspansiv. Den blir bare funnet på skrotemark.</v>
          </cell>
          <cell r="DD1981" t="str">
            <v>&lt;p&gt;Agurkurt blir funnet ofte i Norge og synes å reprodusere med frø enkelte år. Den er funnet spredte steder i alle fylker nord til Nord-Trøndelag, men ingen steder dokumentert med bestand over flere år, foreløpig.&lt;/p&gt;</v>
          </cell>
          <cell r="DE1981" t="str">
            <v>Arten er innført som grønnsakplante og spres ved at frø har landet utafor produksjonsarealer.</v>
          </cell>
          <cell r="DF1981" t="str">
            <v>Invasjonspotensialet er begrenset: både median levetid og ekspansjonshastighet vurderes å være begrenset ut fra anslått forekomstareal om 50 år.</v>
          </cell>
          <cell r="DG1981" t="str">
            <v>Det er ingen kjente negative økologiske effekter knyttet til arten.</v>
          </cell>
          <cell r="DH1981" t="str">
            <v>&lt;p&gt;Agurkurt kategoriseres som en dørstokkart og vurderes til låg økologisk risiko.&lt;/p&gt;</v>
          </cell>
          <cell r="DI1981">
            <v>1</v>
          </cell>
        </row>
        <row r="1982">
          <cell r="B1982" t="str">
            <v>Taxus ×media</v>
          </cell>
          <cell r="C1982" t="str">
            <v>Rehder</v>
          </cell>
          <cell r="D1982" t="str">
            <v>hybridbarlind</v>
          </cell>
          <cell r="E1982">
            <v>145434</v>
          </cell>
          <cell r="F1982">
            <v>143567</v>
          </cell>
          <cell r="G1982" t="str">
            <v>ExpertGroups/Karplanter/N</v>
          </cell>
          <cell r="H1982" t="str">
            <v>Karplanter</v>
          </cell>
          <cell r="I1982" t="str">
            <v>Karplanter</v>
          </cell>
          <cell r="J1982" t="str">
            <v>AlienSpecie</v>
          </cell>
          <cell r="N1982">
            <v>4</v>
          </cell>
          <cell r="Q1982">
            <v>3</v>
          </cell>
          <cell r="R1982" t="str">
            <v>V</v>
          </cell>
          <cell r="T1982" t="str">
            <v>SE</v>
          </cell>
          <cell r="U1982">
            <v>5</v>
          </cell>
          <cell r="V1982" t="str">
            <v>4AB,3H</v>
          </cell>
          <cell r="W1982" t="str">
            <v>HI</v>
          </cell>
          <cell r="AA1982">
            <v>2012</v>
          </cell>
          <cell r="AB1982" t="str">
            <v>terrestrial</v>
          </cell>
          <cell r="AD1982" t="str">
            <v>unknown</v>
          </cell>
          <cell r="AE1982" t="str">
            <v>no</v>
          </cell>
          <cell r="AF1982" t="str">
            <v>unknown</v>
          </cell>
          <cell r="AI1982">
            <v>30</v>
          </cell>
          <cell r="AJ1982" t="str">
            <v>V</v>
          </cell>
          <cell r="AL1982">
            <v>1</v>
          </cell>
          <cell r="AM1982" t="str">
            <v>importDirect</v>
          </cell>
          <cell r="AN1982">
            <v>2</v>
          </cell>
          <cell r="AO1982" t="str">
            <v>introductionEscaped</v>
          </cell>
          <cell r="AP1982" t="str">
            <v>Øs,OsA,Bu,Mr</v>
          </cell>
          <cell r="AQ1982">
            <v>40</v>
          </cell>
          <cell r="AR1982">
            <v>20</v>
          </cell>
          <cell r="AS1982">
            <v>800</v>
          </cell>
          <cell r="AT1982">
            <v>11300</v>
          </cell>
          <cell r="AU1982">
            <v>2400</v>
          </cell>
          <cell r="AV1982">
            <v>50</v>
          </cell>
          <cell r="AW1982" t="str">
            <v>Ingen kjent effekt</v>
          </cell>
          <cell r="AX1982" t="str">
            <v>En av de mest omsatte hagebusker i Norge.</v>
          </cell>
          <cell r="BC1982" t="str">
            <v>Ingen kjent effekt</v>
          </cell>
          <cell r="BD1982" t="str">
            <v>Ingen kjent effekt</v>
          </cell>
          <cell r="BE1982" t="str">
            <v>no</v>
          </cell>
          <cell r="BF1982" t="str">
            <v>no</v>
          </cell>
          <cell r="BG1982" t="str">
            <v>V</v>
          </cell>
          <cell r="BH1982" t="str">
            <v>V</v>
          </cell>
          <cell r="BK1982" t="str">
            <v>unknown:Europe,Asia</v>
          </cell>
          <cell r="BM1982" t="str">
            <v>temperate_boreal:Europe|temperate_nemoral:Europe,NorthAndCentralAmerica</v>
          </cell>
          <cell r="BO1982">
            <v>4</v>
          </cell>
          <cell r="BR1982" t="str">
            <v>RedListCategoryLevel</v>
          </cell>
          <cell r="BT1982">
            <v>4</v>
          </cell>
          <cell r="BW1982" t="str">
            <v>SpreadYearlyLiteratureData</v>
          </cell>
          <cell r="BX1982">
            <v>559</v>
          </cell>
          <cell r="BY1982">
            <v>1</v>
          </cell>
          <cell r="CB1982" t="str">
            <v>T4,T35,T40,T42,T43</v>
          </cell>
          <cell r="CC1982">
            <v>1</v>
          </cell>
          <cell r="CH1982">
            <v>1</v>
          </cell>
          <cell r="CM1982">
            <v>1</v>
          </cell>
          <cell r="CQ1982">
            <v>1</v>
          </cell>
          <cell r="CU1982">
            <v>3</v>
          </cell>
          <cell r="CW1982" t="str">
            <v>X</v>
          </cell>
          <cell r="CX1982">
            <v>1</v>
          </cell>
          <cell r="CY1982">
            <v>1</v>
          </cell>
          <cell r="DB1982">
            <v>0</v>
          </cell>
          <cell r="DC1982" t="str">
            <v>&lt;p&gt;Hybridbarlind &lt;i&gt;Taxus &lt;/i&gt;x &lt;i&gt;media&lt;/i&gt; er en hybrid mellom vår hjemlige, europeiske barlind &lt;i&gt;T. baccata &lt;/i&gt;og den østasiatiske arten japansk barlind &lt;i&gt;T. cuspidata&lt;/i&gt;. Den blir oftest en stor busk, sjeldnere et lite tre (mye mer småvokst enn vår hjemlige barlind). Den er særbu (egne hann- og hunnplanter). Hunnplanter setter store mengder med spiredyktige frø dersom det også er hannplanter i nærheten, noe som innebærer at den er tilnærmet fullt fertil og dermed kan tilbakekrysse med sine foreldre. Vi har funnet få karakterer som er pålitelige for å identifisere hybriden (som forskjellig fra foreldrene) i det innsamlete materialet. Dette er også erfaringen til Ole Billing Hansen (NMBU, pers. komm.). En mulig nyttig karakter ligger i frøstørrelsen, med dette er til liten nytte for identifikasjon av forvillete småplanter og til ingen nytte hos hannplanter. Problemene med identifisering gjenspeiles i registreringene i Artskart, se nedafor.&lt;/p&gt; &lt;p&gt;Det er trolig at det dyrkete materialet omfatter minst tre taksa og overganger mellom dem: japansk barlind, hybridbarlind og vår europeiske barlind. I Finland er f.eks. japansk barlind den oftest dyrkete og mest hardføre, dyrket nord til langt nord i &amp;#214:sterbotten, hybridbarlind omtrent like utbredt geografisk, men noe mindre hardfør, mens europeisk barlind bare er litt dyrket i sør (og bare hjemlig på Åland), se H&amp;#228:met-Ahti et al. (1992). Hoffmann (2004): _x001C_ There seems to be no barrier for mixing &lt;i&gt;T. baccata&lt;/i&gt;, &lt;i&gt;T. cuspidata&lt;/i&gt;, &lt;i&gt;T. &lt;/i&gt;x&lt;i&gt;media&lt;/i&gt; &amp; _x001D_  og _x001C_ Furthermore, interspecific hybridization is a common phenomenon, which has resulted in the distinction of two interspecific hybrids &amp;  and over 100 cultivars, which often possess a genome derived from two or maybe more species. The use of these species and interspecific hybrids for classifying cultivars is no longer satisfactory because the genomes of many of the present cultivars do not clearly belong to one of these species or interspecific hybrids._x001D_  En studie av kjemisk og morfologisk variasjon i slekta med seks arter av &lt;i&gt;Taxus&lt;/i&gt; og 25 varieteter (Dempsey &amp; Hook 2011) støtter synet på at &lt;i&gt;Taxus &lt;/i&gt;kanskje bør betraktes som &amp;#233:n art (eller en genetisk panmiksis) med geografiske former. Dette innebærer at moderne dyrket barlind kan være ulike ting, også delvis kultivarer av europeisk barlind med eller uten genetiske innslag fra japansk barlind. Også i Danmark har man hatt problemer med å skille hjemlig barlind og innført hybridbarlind (se Hartvig 2015). Vår vurdering omfatter hele det dyrkete materialet, inkludert kultivarer som markedsføres som &lt;i&gt;T. baccata&lt;/i&gt; (og også eventuell japansk barlind), under navnet &lt;i&gt;T. &lt;/i&gt;x &lt;i&gt;media&lt;/i&gt;, ut fra at det er uklart i hvor stort omfang genetisk materiale fra &lt;i&gt;T. cuspidata &lt;/i&gt;inngår i genomet også hos hagemateriale som markedsføres som kultivarer av &lt;i&gt;T. baccata&lt;/i&gt;.&lt;/p&gt;</v>
          </cell>
          <cell r="DD1982" t="str">
            <v>&lt;p&gt;Forvillete hageformer av barlind er blitt nesten totalt oversett i Norge. Man har dyrket barlind, men ikke hatt i tankene at det kunne være hybridbarlind (eller japansk barlind) og at frøplantene og ungplantene man fant i norsk natur rundt tettsteder og gårder, langt vekk fra vår hjemlige barlind, var noe annet enn hjemlig barlind. Vi tror at forvillet barlind er mye oversett og at den allerede kan være spredt over store deler av de mer kystnære områdene i Sør- og Midt-Norge, til tross for at den tidligste dokumentasjonen som herbariebelegg er fra så sent som i 2012 (og derfor ble den ikke vurdert i forrige vurderingsrunde i 2012). I Danmark, der hybridbarlind først ble notert i 1992 (20 år før Norge), er den nå blitt hyppigere enn deres hjemlige barlind (Hartvig 2015). Frøspredning og etablering er derfor solid dokumentert i vårt naboland i sør.&lt;/p&gt;&lt;p&gt;Det har vært en markert økning i rapporter for barlind i Artskart de seneste årene, noe som automatisk ble tolket som hjemlig &lt;i&gt;T. baccata&lt;/i&gt;, og som kunne tyde på at arten var i økning. Rapportene er i særlig grad fra Østlandet og Sørlandet, og særlig fra byer, tettsteder og annen bebyggelse hvor hjemlig barlind aldri tidligere har vært observert (f.eks. Oslo sentrum, bynære deler av Østmarka i Oslo, Drammen sentrum, sentrum i Vestfoldbyene, Skien og Porsgrunn sentrum), men også fra slike steder som sentrum i Stavanger og Kristiansand. Vi antar at hoveddelen av denne økningen (og kanskje nesten alt) skyldes forvilling av dyrket barlind, dvs. &lt;i&gt;T. &lt;/i&gt;x &lt;i&gt;media &lt;/i&gt;og genetisk uavklarte kultivarer som markedsføres som &lt;i&gt;T. baccata&lt;/i&gt;. Registratorene har lagt inn opplysningene under det norske navnet &amp;#39:barlind&amp;#39: og ikke hatt i tankene at det kunne være hybridbarlind eller kultivarer. Hjemlig barlind har i flere tiår vært på tilbakegang på Østlandet og Sørlandet på grunn av økende beiteskader fra rådyr. Rådyrene tar alt bar så langt opp de rekker, og alle småplanter de får tak i (noe som også burde kunne ramme forvillet barlind). Det er intet som tyder på at den hjemlige arten er i framgang og burde revurderes for en endret status i norsk rødliste.&lt;/p&gt;&lt;p&gt;Storparten av all barlind som plantes i hager, hekker og anlegg i dag, er trolig hybridbarlind, japansk barlind eller kultivarer som nok navnsettes som europeisk barlind &lt;i&gt;T. baccata&lt;/i&gt;, men som kan ha et blandet genetisk opphav. Spredning skjer fra trolig tusenvis av slike utgangspunkter.&lt;/p&gt;</v>
          </cell>
          <cell r="DE1982" t="str">
            <v>&lt;p&gt;Hybridbarlind m.m. er innført som hagebusk(er) og spredt fra hager ut i naturen med fugl, dvs. at det er frøproduserende hunnplanter som er de primære spredningskildene. Alt ved planten er giftig for mange pattedyr, men ikke for rådyr, og den røde frøkappa er ikke giftig og medfører fuglespredning av frøene. Den omfattende forvillingen som er registrert i Danmark (Hartvig 2015), og som sterkt mistenkes å foregå også i Norge, skyldes spredning fra hunnplanter i hager. Når arten først har etablert seg i naturen, med reproduserende planter, vil kjønnsbalansen bli gjenopprettet, men vi vet ikke hvordan mekanismene er. De frøene som spres fra hager vil trolig vokse opp til omtrent halvparten hann- og hunnplanter. Argumenter i flere innsynskommentarer for at det som dyrkes i dag er frøsterile kultivarkloner er feil: de er ikke frøsterile, men heller hannkloner. Spredningen ut i naturen i Danmark, og trolig også i Norge, må skyldes frøproduserende planter som allerede finnes i hager og anlegg og kan ha sin bakgrunn i tidligere dyrkning av hunnplanter.&lt;/p&gt;</v>
          </cell>
          <cell r="DF1982" t="str">
            <v>&lt;p&gt;Invasjonspotensialet er beregnet til stort, i en kombinasjon av lang median levetid og stor ekspansjonshastighet. De anvendte beregningene bygger på data fra Danmark, i og med at data fra Norge synes være uholdbare fordi arten har vært totalt oversett.&lt;/p&gt;&lt;p&gt;I Danmark ble arten først registrert som forvillet i 1992, og inntil 2015 (Hartvig 2015) har den fått et dokumentert forekomstareal på minst 716 km2 innen 1300 undersøkte forekomstruter (danske ruter er på 25 km2, våre er på 4 km2, men vi har regnet &amp;#233:n forekomst i en dansk rute som minst &amp;#233:n forekomst på 4 km2). Ekstrapoleres dette til landets totalt 2230 ruter, blir forekomstarealet på minimum 1228 km2. Vi antar at arten ofte forekommer med mer enn &amp;#233:n av våre ruter i de danske rutene som er mer enn åtte ganger større enn våre. Vi angir et svært konservativt mørketall på 2, noe som gir et lågeste estimat på 2456 km2. Det potensielle utbredelsesområdet for hybridbarlind i Norge er minst like stort som hele Danmark. Vi anser derfor at et estimat på rundt 2500 km2 er konservativt, og dette tilsvarer NT etter B2-kriteriet.&lt;/p&gt;&lt;p&gt;Beregningen av ekspansjonshastighet bygger på det samme datasettet fra Danmark (Hartvig 2015). Vi går da ut fra et minimum forekomstareal på 2456 km2 og setter dobbelt så lang tidsperiode som dataene fra Danmark tilsier (første funn der i 1992, dvs. for 24 år siden, mens vi setter 50 år). Vi antar også bare ett utgangspunkt for spredning, noe som ytterligere reduserer anslaget. Uansett hvordan vi beregner dette, blir anslaget et tall over terskelverdien (499 m/år) for høgeste kategori for ekspansjonshastighet. Denne beregningsmåten og verdien brukes i vurderingen.&lt;/p&gt;</v>
          </cell>
          <cell r="DG1982" t="str">
            <v>&lt;p&gt;Den mulige økologiske effekten av hybridbarlind og annen dyrket barlind med fremmede gener er knyttet til genetisk påvirkning på hjemlig barlind. Vi har satt effekten til middels, med usikkerhet til liten. Dersom innførte barlind overfører eller med sannsynlighet kan overføre gener til hjemlig barlind, tilsier kriteriene at den økologiske effekten er stor (kategori 4) fordi hjemlig barlind er en truet/sårbar art (VU i rødliste). Det er to måter tilgjengelig for nedjustering av effekten. Den måten vi har brukt er å anse at effekten vil være lokal (sensu kriteriene, dvs. at den bare vil berøre en mindre del av den hjemlige bestanden av barlind). Dette reduserer effekten til kategori 3 (middels). Vi kan kanskje forsvare denne nedjusteringen ved at hjemlig barlind oftest ikke er bestandsdannende i nærområder til hager og parker hvor innførte barlind-taksa dyrkes (og dette er også årsaken til at vi ikke har noen tro på at den store økningen for barlind i byer og bynære områder i Artskart skyldes spredning av hjemlig barlind). I tillegg har vi mulighet for å sette usikkerhet med hensyn på effekten, og vi har satt usikkerhet nedover til kategori 2 (liten). Dette er de to eneste mulighetene vi har funnet i prosjektets kriterier for nedjustering av økologisk effekt for denne arten. En annen mulighet ville være å anse introgresjon som såpass lite sannsynlig at vi kunne sett bort fra effekten, men dette finner vi ikke faglig forsvarlig ut fra opplysningene om bortimot full interfertilitet i serien &lt;i&gt;T. baccata&lt;/i&gt; _x0013_  &lt;i&gt;T. &lt;/i&gt;x &lt;i&gt;media&lt;/i&gt; _x0013_  &lt;i&gt;T. cuspidata&lt;/i&gt;, og ut fra at innført barlind dyrkes i så stort omfang. Innførte barlind dyrkes innen praktisk talt hele utbredelsesområdet for hjemlig barlind og ut over dette.&lt;/p&gt; &lt;p&gt;Vi har fått innspill fra hagenæringen om at kultivarer som dyrkes i dag er sterile, men det er trolig snakk om hannplanter (f.eks. &amp;#39:Hilli&amp;#39:) som dermed naturlig nok ikke setter frø, men de er ikke pollensterile (støttes av Ole Billing Hansen, NMBU (pers. komm.). Det er derfor sannsynlig at de planter vi finner i naturen i dag, hovedsakelig stammer fra hunnplanter (ved frøspredning), men kanskje også noe hageutkast av begge kjønn. Hunnplanter ble tidligere dyrket i større omfang, og det høye invasjonspotensialet, både i Danmark og trolig i Norge, skyldes derfor i hovedsak tidligere omsatt materiale og ikke det som er i bruk i handelen i dag. Risikovurderingen skal imidlertid bygge på det vi finner i norsk natur, ikke på hva som omsettes i dag. Barlindplanter kan bli meget gamle, og spredningen fra frøsettende busker og trær som allerede finnes i hager, vil vare ved i mange tiår eller lenger. &lt;i&gt;Taxus&lt;/i&gt;-kultivarerer som er hannplanter, kan dessuten ha en distanse-effekt med potensial for genetisk forurensning av hjemlig barlind, selv om de ikke skulle ha potensial for å spre seg ut i norsk natur via frø. Arten produserer store mengder pollen som står som ei gul sky rundt planten om våren, dersom det blåser eller noe skubber borti den. Pollenet spres med vind over lange avstander, potensielt over flere kilometer, og kan genetisk påvirke hjemlige barlindforekomster langt fra all bebyggelse og dyrkning av barlind. Vi anser at denne risikoen kan være større enn risikoen ved frøspredning. Vi har ikke nok kunnskap om de ulike kultivarene/klonene til å gjøre separate vurderinger av disse, og det virker heller ikke som næringen selv vet hvilken art eller hybrid en kultivar tilhører. Det er derfor nødvendig å få mer kunnskap omkring disse kultivarene, men vi kan like fullt risikovurdere hybridarten &lt;i&gt;Taxus &lt;/i&gt;x &lt;i&gt;media&lt;/i&gt; (inkludert &lt;i&gt;T. cuspidata&lt;/i&gt; og eventuelle mellomformer mellom hybridarten og foreldreartene). Opprydding av usikkerhet rundt navnsetting og artstilhøringhet av alle kultivarene ligger utenfor prosjektets rammer.&lt;/p&gt;</v>
          </cell>
          <cell r="DH1982" t="str">
            <v>&lt;p&gt;Hybridbarlind (og andre kultivarer av slekta &lt;i&gt;Taxus&lt;/i&gt;) vurderes til svært høg økologisk risiko (med usikkerhet ned til høg risiko) på grunn av et stort invasjonspotensial og en middels (til liten) økologisk effekt på grunn av risikoen for genetisk &amp;#39:forurensning&amp;#39: av en hjemlig og sårbar norsk art. Dens framtidige virkninger ellers i norsk natur er det foreløpig ikke mulig å si noe om. Arten ble ikke vurdert ved forrige runde i 2012: alle rapporter om forekomster i naturen er fra 2012 til i dag (sjøl om arten sikkert har forekommet tidligere, men er blitt oversett).&lt;/p&gt;</v>
          </cell>
          <cell r="DI1982">
            <v>5</v>
          </cell>
        </row>
        <row r="1983">
          <cell r="B1983" t="str">
            <v>Tilia platyphyllos</v>
          </cell>
          <cell r="C1983" t="str">
            <v>Scop.</v>
          </cell>
          <cell r="E1983">
            <v>62712</v>
          </cell>
          <cell r="F1983">
            <v>102752</v>
          </cell>
          <cell r="G1983" t="str">
            <v>ExpertGroups/Karplanter/N</v>
          </cell>
          <cell r="H1983" t="str">
            <v>Karplanter</v>
          </cell>
          <cell r="I1983" t="str">
            <v>Karplanter</v>
          </cell>
          <cell r="J1983" t="str">
            <v>AlienSpecie</v>
          </cell>
          <cell r="N1983">
            <v>4</v>
          </cell>
          <cell r="Q1983">
            <v>2</v>
          </cell>
          <cell r="T1983" t="str">
            <v>HI</v>
          </cell>
          <cell r="U1983">
            <v>4</v>
          </cell>
          <cell r="V1983" t="str">
            <v>4AB,2EH</v>
          </cell>
          <cell r="AA1983">
            <v>1880</v>
          </cell>
          <cell r="AB1983" t="str">
            <v>terrestrial</v>
          </cell>
          <cell r="AD1983" t="str">
            <v>unknown</v>
          </cell>
          <cell r="AE1983" t="str">
            <v>no</v>
          </cell>
          <cell r="AF1983" t="str">
            <v>unknown</v>
          </cell>
          <cell r="AG1983">
            <v>1968</v>
          </cell>
          <cell r="AH1983" t="str">
            <v>Bu Drammen: Bragernesåsen</v>
          </cell>
          <cell r="AI1983">
            <v>30</v>
          </cell>
          <cell r="AJ1983" t="str">
            <v>V</v>
          </cell>
          <cell r="AL1983">
            <v>2</v>
          </cell>
          <cell r="AM1983" t="str">
            <v>importDirect</v>
          </cell>
          <cell r="AN1983">
            <v>3</v>
          </cell>
          <cell r="AO1983" t="str">
            <v>introductionEscaped,spreadNaturalDispersal</v>
          </cell>
          <cell r="AP1983" t="str">
            <v>Øs,OsA,He,Op,Bu,Ve,Te,Aa,Va,St</v>
          </cell>
          <cell r="AQ1983">
            <v>496</v>
          </cell>
          <cell r="AR1983">
            <v>5</v>
          </cell>
          <cell r="AS1983">
            <v>2480</v>
          </cell>
          <cell r="AT1983">
            <v>82400</v>
          </cell>
          <cell r="AU1983">
            <v>10000</v>
          </cell>
          <cell r="AV1983">
            <v>10</v>
          </cell>
          <cell r="AW1983" t="str">
            <v>Ingen kjent effekt</v>
          </cell>
          <cell r="AX1983" t="str">
            <v>Ingen kjent effekt</v>
          </cell>
          <cell r="BC1983" t="str">
            <v>Ingen kjent effekt</v>
          </cell>
          <cell r="BD1983" t="str">
            <v>Ingen kjent effekt</v>
          </cell>
          <cell r="BE1983" t="str">
            <v>no</v>
          </cell>
          <cell r="BF1983" t="str">
            <v>no</v>
          </cell>
          <cell r="BG1983" t="str">
            <v>V</v>
          </cell>
          <cell r="BK1983" t="str">
            <v>temperate_nemoral:Europe,Asia|subtropic_mediterranean:Europe</v>
          </cell>
          <cell r="BM1983" t="str">
            <v>temperate_nemoral:Europe,Asia,Oceania,NorthAndCentralAmerica|subtropic_mediterranean:Europe</v>
          </cell>
          <cell r="BO1983">
            <v>4</v>
          </cell>
          <cell r="BR1983" t="str">
            <v>RedListCategoryLevel</v>
          </cell>
          <cell r="BT1983">
            <v>4</v>
          </cell>
          <cell r="BW1983" t="str">
            <v>SpreadYearlyIncreaseObservations</v>
          </cell>
          <cell r="BX1983">
            <v>574</v>
          </cell>
          <cell r="BY1983">
            <v>1</v>
          </cell>
          <cell r="CB1983" t="str">
            <v>T35,T4</v>
          </cell>
          <cell r="CC1983">
            <v>1</v>
          </cell>
          <cell r="CD1983" t="str">
            <v>X</v>
          </cell>
          <cell r="CH1983">
            <v>2</v>
          </cell>
          <cell r="CL1983" t="str">
            <v>T4</v>
          </cell>
          <cell r="CM1983">
            <v>1</v>
          </cell>
          <cell r="CQ1983">
            <v>1</v>
          </cell>
          <cell r="CU1983">
            <v>2</v>
          </cell>
          <cell r="CX1983">
            <v>1</v>
          </cell>
          <cell r="CY1983">
            <v>1</v>
          </cell>
          <cell r="DB1983">
            <v>0</v>
          </cell>
          <cell r="DC1983" t="str">
            <v>Storlind &lt;i&gt;Tilia platyphyllos&lt;/i&gt; er et stort tre med seksuell frøformering og vindspredte frukter. Arten kommer fra Sør- og Mellom-Europa og er kjent viltvoksende nord til Danmark og Bohusl&amp;#228:n i Sverige. De nordligste forekomstene er ansett som varmetidsrelikter etter en tidligere større utbredelse. Noen av funnene i Norge (Østfold) har vært omdiskutert og ansett som mulig hjemlige: arten har derfor ved tidligere rødlistevurderinger blitt vurdert som kritisk truet (CR) på tross av at de aller fleste funnene i Norge opplagt har stammet fra plantet og forvillet materiale. Mulige hjemlige forekomster i Norge ble avvist i en nylig undersøkelse (Grundt et al. 2015), og arten betraktes nå som fremmed i hele sitt utbredelsesområde i Norge.</v>
          </cell>
          <cell r="DD1983" t="str">
            <v>Første funn av storlind i Norge er fra Oslo: Malmøya i 1880. Det er uvisst om dette er plantet eller forvillet. Dette følges av spredte funn på Sør- og Østlandet opp til starten på 1900-tallet hvor ekspansjonen skyter fart. Den er pr i dag funnet med totalt 124 forekomster fra 11 fylker nord til Sør-Trøndelag. Den mangler foreløpig på Vestlandet: tidligere angitte funn i Møre og Romsdal og Rogaland er avvist som henholdsvis feilbestemt og bygd på plantet tre.</v>
          </cell>
          <cell r="DE1983" t="str">
            <v>Storlind er mye plantet i hager og grøntanlegg og har spredd seg ut i norsk natur derfra. I tillegg er arten nå såpass vanlig og godt etablert i norsk natur at den også sprer seg godt på egen hånd.</v>
          </cell>
          <cell r="DF1983" t="str">
            <v>Invasjonspotensialet til arten er udiskutabelt og høyt: den spredte seg nokså sakte fra de første funnene rundt 1880 og fram til litt inn på 1990-tallet. De siste to tiårene har arten vært i stadig økning, og det er ingen grunn til å tro at denne økningen vil avta med det første. Den skårer maksimum både på median levetid og ekspansjonshastighet.</v>
          </cell>
          <cell r="DG1983" t="str">
            <v>Storlind vurderes å ha en liten økologisk effekt. Arten er angitt som "invasive" i Litauen (Gudzinskas 1999), men det er ikke knyttet noen informasjon om økologisk påvirkning til dette. Det er ikke kjent at arten fortrenger eller konkurrerer nevneverdig med hjemlige arter i dag, men arten er i spredning inn i flere typer fastmarkskog og vi har lagt til noe framtidig fortrengning av bestander av hjemlige arter, både mer vanlige og (med usikkerhet) truete/sårbare. Faren for introgresjon med den hjemlige skoglind &lt;i&gt;Tilia cordata&lt;/i&gt; er til stede. Hybriden mellom storlind og skoglind er delvis fertil og tilbakekrysninger med foreldrene blir mer fertile (Pigott 1991). Innenfor sitt naturlige utbredelsesområde ser det ut til at de to artene har en barriere hva gjelder blomstringstid, men med noe overlapp, og hybridsoner er angitt bl.a. fra Sør-Alpene (se Pigott 1991 med referanser, og Stace et al. 2015), noe som er dokumentasjon på interfertilitet og introgresjon. Artene har også noe ulik blomstringstid i Norge, men hver av artene blomstrer såpass lenge at blomstringstidene overlapper. I det eneste området i Norge der storlind er systematisk ettersøkt (Bu Lier og Drammen, Elven &amp; Elven upubl.) forekommer skoglind i 147 km2-ruter (29,4 % av ruter i kommunene), storlind i 37 ruter (7,4 %), og storlind forekommer sammen med skoglind i 25 ruter, dvs. 68 % av rutene for storlind og 17 % av rutene for skoglind. Dette er en utvikling som ikke mer mer enn et par tiår gammel. Storlind går allerede inn i skogtyper der skoglind er viktig og en nøkkelart (eksempelvis alme-lindeskog).&lt;br/&gt;Faren for introgresjon er årsaken til at arten gir utslag på økologisk effekt-aksen. Vi har satt på usikkerhet nedover på dette kriteriet, da omfanget av hybridisering og introgresjon i Norge er usikkert. Dersom vi hadde haket av på skoglind som nøkkelart, ville den økologiske effekten blitt på høyeste nivå.&lt;br/&gt;Storlind er en mulig vektor for innførsel av en fremmed svartelistet tege - &lt;i&gt;Deraeocoris lutescens. &lt;/i&gt;Denne tegen er hverken en parasitt eller patogen (men en predator på andre småkryp). Dette dekkes ikke av kriteriene for vurdering av fremmede arter og påvirker derfor ikke risikovurderingen.</v>
          </cell>
          <cell r="DH1983" t="str">
            <v>Storlind vurderes å medføre høy risiko i norsk natur, basert på kombinasjonen mellom et stort invasjonspotensial og en liten økologisk effekt knyttet til framtidig fortrengning og mulig introgressiv hybridisering med vår hjemlige skogslind &lt;i&gt;Tilia cordata.&lt;/i&gt;</v>
          </cell>
          <cell r="DI1983">
            <v>7</v>
          </cell>
        </row>
        <row r="1984">
          <cell r="B1984" t="str">
            <v>Lathyrus tuberosus</v>
          </cell>
          <cell r="C1984" t="str">
            <v>L.</v>
          </cell>
          <cell r="D1984" t="str">
            <v>jordflatbelg</v>
          </cell>
          <cell r="E1984">
            <v>61923</v>
          </cell>
          <cell r="F1984">
            <v>101963</v>
          </cell>
          <cell r="G1984" t="str">
            <v>ExpertGroups/Karplanter/N</v>
          </cell>
          <cell r="H1984" t="str">
            <v>Karplanter</v>
          </cell>
          <cell r="I1984" t="str">
            <v>Karplanter</v>
          </cell>
          <cell r="J1984" t="str">
            <v>AlienSpecie</v>
          </cell>
          <cell r="N1984">
            <v>2</v>
          </cell>
          <cell r="O1984" t="str">
            <v>V</v>
          </cell>
          <cell r="Q1984">
            <v>1</v>
          </cell>
          <cell r="T1984" t="str">
            <v>LO</v>
          </cell>
          <cell r="U1984">
            <v>2</v>
          </cell>
          <cell r="V1984" t="str">
            <v>2AB,1</v>
          </cell>
          <cell r="W1984" t="str">
            <v>NK</v>
          </cell>
          <cell r="X1984">
            <v>2</v>
          </cell>
          <cell r="Y1984">
            <v>3</v>
          </cell>
          <cell r="Z1984">
            <v>1</v>
          </cell>
          <cell r="AA1984">
            <v>1906</v>
          </cell>
          <cell r="AB1984" t="str">
            <v>terrestrial</v>
          </cell>
          <cell r="AD1984" t="str">
            <v>origin,unknown</v>
          </cell>
          <cell r="AE1984" t="str">
            <v>yes</v>
          </cell>
          <cell r="AF1984" t="str">
            <v>unknown</v>
          </cell>
          <cell r="AG1984">
            <v>1911</v>
          </cell>
          <cell r="AH1984" t="str">
            <v>Ho Bergen: Hegrenes mølle</v>
          </cell>
          <cell r="AI1984">
            <v>10</v>
          </cell>
          <cell r="AJ1984" t="str">
            <v>V</v>
          </cell>
          <cell r="AN1984">
            <v>3</v>
          </cell>
          <cell r="AO1984" t="str">
            <v>introductionTransportpollution,introductionStowaway</v>
          </cell>
          <cell r="AP1984" t="str">
            <v>Øs,OsA,Bu,Ve,Te,Ho,St</v>
          </cell>
          <cell r="AQ1984">
            <v>36</v>
          </cell>
          <cell r="AR1984">
            <v>4</v>
          </cell>
          <cell r="AS1984">
            <v>144</v>
          </cell>
          <cell r="AT1984">
            <v>74600</v>
          </cell>
          <cell r="AU1984">
            <v>144</v>
          </cell>
          <cell r="AV1984">
            <v>100</v>
          </cell>
          <cell r="AW1984" t="str">
            <v>Ingen kjent effekt</v>
          </cell>
          <cell r="AX1984" t="str">
            <v>Ingen kjent effekt</v>
          </cell>
          <cell r="BC1984" t="str">
            <v>Ingen kjent effekt</v>
          </cell>
          <cell r="BD1984" t="str">
            <v>Ingen kjent effekt</v>
          </cell>
          <cell r="BE1984" t="str">
            <v>no</v>
          </cell>
          <cell r="BF1984" t="str">
            <v>no</v>
          </cell>
          <cell r="BG1984" t="str">
            <v>V</v>
          </cell>
          <cell r="BK1984" t="str">
            <v>temperate_nemoral:Europe,Asia|subtropic_mediterranean:Europe,Asia</v>
          </cell>
          <cell r="BM1984" t="str">
            <v>temperate_nemoral:Europe,Asia,NorthAndCentralAmerica|subtropic_mediterranean:Europe,Asia</v>
          </cell>
          <cell r="BO1984">
            <v>2</v>
          </cell>
          <cell r="BR1984" t="str">
            <v>RedListCategoryLevel</v>
          </cell>
          <cell r="BT1984">
            <v>2</v>
          </cell>
          <cell r="BV1984" t="str">
            <v>X</v>
          </cell>
          <cell r="BW1984" t="str">
            <v>SpreadYearlyIncreaseObservations</v>
          </cell>
          <cell r="BX1984">
            <v>53</v>
          </cell>
          <cell r="BY1984">
            <v>1</v>
          </cell>
          <cell r="CB1984" t="str">
            <v>T35,T40,T12</v>
          </cell>
          <cell r="CC1984">
            <v>1</v>
          </cell>
          <cell r="CH1984">
            <v>1</v>
          </cell>
          <cell r="CM1984">
            <v>1</v>
          </cell>
          <cell r="CQ1984">
            <v>1</v>
          </cell>
          <cell r="CU1984">
            <v>1</v>
          </cell>
          <cell r="CX1984">
            <v>0</v>
          </cell>
          <cell r="CY1984">
            <v>1</v>
          </cell>
          <cell r="DB1984">
            <v>0</v>
          </cell>
          <cell r="DC1984" t="str">
            <v>Jordflatbelg &lt;em&gt;Lathyrus tuberosus &lt;/em&gt;er en langlevd flerårig knollplante med noe vegetativ formering med sideknoller på lange jordstengler. Den har også frøreproduksjon, men trolig sjelden og med lite effektiv spredning av frø. Den stammer fra Mellom- og Sør-Europa og Vest-Asia. Den etablerer seg på skrotemark og i englignende veikanter, i Vf Horten også på strandeng eller i hvert fall strandnær grasmark.</v>
          </cell>
          <cell r="DD1984" t="str">
            <v>&lt;p&gt;Jordflatbelg har et interessant innførsels- og spredningsmønster. Noen få av de første funnene kan knyttes, mer eller mindre direkte, til innførsel med ballastjord, f.eks. det aller første på Bestum i Oslo i 1906. Dette er perioden da stranda langs Bestumkilen og Frognerkilen ble dannet ved at ballastjord ble brukt for å gjøre Bygdøy landfast. Også et par senere funn på Hovedøya i Oslo i 1912 og nær Drøbak i Ak Frogn i 1924 kan stamme fra dumping av ballastjord i sjøen på 1800-tallet. Den absolutte hoveddelen av funnene skyldes imidlertid innførsel ved møller: i Oslo fra 1941 til nå, i Te Skien 1971-1984, i Ho Bergen 1911-1970, i Ho Vaksdal 1913-1976, og i ST Skaun 1937-2004. Det påfallende er at det er store gap i noen av disse tidsseriene, i Bergen mellom 1921 og 1970, i Vaksdal mellom 1913 og 1976, og i Skaun mellom 1954 og 2004. Dette er en påfallende, vakker art, og når den blomstrer blir den ikke lett oversett. Den kan leve noe kryptisk ved hjelp av rotknoller, men den kan ikke leve underjordisk i tiår. Den eneste rimelige forklaringen er mobilisering av en langlevd frøbank. Den eneste lokalitetsgruppen som er vanskelig å forklare, er den i Bu Drammen. Her ble arten funnet i 1995, uten noen tilknytning til gamle møller, men på et område (Strømsø) med flere funn av ballastplanter hundre år tidligere. Senere er den funnet to andre steder i byen, også ett av disse nær et område hvor ballastjord ble brukt. Arten kan tenkes å ha levd der nokså kryptisk helt siden ballastperioden. Arten er funnet noe oftere etter 1980 enn tidligere, men det er lite som tyder på at den er i økning.&lt;/p&gt;</v>
          </cell>
          <cell r="DE1984" t="str">
            <v>Arten er kommet inn med ballastjord (tidlig, kanskje dumpet i sjøen) og som forurensning med korn, kanskje også med transportmidler. Det er ingen kjent videre spredning fra etableringsområder, kanskje bortsett fra i Bu Drammen i nyere tid.</v>
          </cell>
          <cell r="DF1984" t="str">
            <v>Invasjonspotensialet er begrenset, med usikkerhet både til lite og moderat, som en kombinasjon av begrenset (til moderat) median levetid og begrenset (til liten) ekspansjonshastighet.</v>
          </cell>
          <cell r="DG1984" t="str">
            <v>Ingen kjent negativ økologisk effekt er knyttet til arten.</v>
          </cell>
          <cell r="DH1984" t="str">
            <v>&lt;p&gt;Jordflatbelg vurderes til låg økologisk risiko, med usikkerhet til ingen kjent risiko, og bare på grunn av invasjonspotensialet.&lt;/p&gt;</v>
          </cell>
          <cell r="DI1984">
            <v>0</v>
          </cell>
        </row>
        <row r="1985">
          <cell r="B1985" t="str">
            <v>Erythronium grandiflorum</v>
          </cell>
          <cell r="C1985" t="str">
            <v>Pursh</v>
          </cell>
          <cell r="E1985">
            <v>140829</v>
          </cell>
          <cell r="F1985">
            <v>170020</v>
          </cell>
          <cell r="G1985" t="str">
            <v>ExpertGroups/Karplanter/N</v>
          </cell>
          <cell r="H1985" t="str">
            <v>Karplanter</v>
          </cell>
          <cell r="I1985" t="str">
            <v>Karplanter</v>
          </cell>
          <cell r="J1985" t="str">
            <v>AlienSpecie</v>
          </cell>
          <cell r="N1985">
            <v>1</v>
          </cell>
          <cell r="Q1985">
            <v>1</v>
          </cell>
          <cell r="T1985" t="str">
            <v>NK</v>
          </cell>
          <cell r="U1985">
            <v>1</v>
          </cell>
          <cell r="V1985" t="str">
            <v>1,1</v>
          </cell>
          <cell r="AA1985">
            <v>2016</v>
          </cell>
          <cell r="AB1985" t="str">
            <v>terrestrial</v>
          </cell>
          <cell r="AD1985" t="str">
            <v>unknown</v>
          </cell>
          <cell r="AE1985" t="str">
            <v>no</v>
          </cell>
          <cell r="AF1985" t="str">
            <v>unknown</v>
          </cell>
          <cell r="AG1985">
            <v>2016</v>
          </cell>
          <cell r="AH1985" t="str">
            <v>MR Ålesund: Lerstadbakken</v>
          </cell>
          <cell r="AI1985">
            <v>5</v>
          </cell>
          <cell r="AJ1985" t="str">
            <v>V</v>
          </cell>
          <cell r="AL1985">
            <v>1</v>
          </cell>
          <cell r="AM1985" t="str">
            <v>importDirect</v>
          </cell>
          <cell r="AN1985">
            <v>1</v>
          </cell>
          <cell r="AO1985" t="str">
            <v>introductionEscaped</v>
          </cell>
          <cell r="AP1985" t="str">
            <v>Mr</v>
          </cell>
          <cell r="AQ1985">
            <v>4</v>
          </cell>
          <cell r="AR1985">
            <v>2</v>
          </cell>
          <cell r="AS1985">
            <v>8</v>
          </cell>
          <cell r="AT1985">
            <v>1</v>
          </cell>
          <cell r="AU1985">
            <v>8</v>
          </cell>
          <cell r="AV1985">
            <v>100</v>
          </cell>
          <cell r="AW1985" t="str">
            <v>Ingen kjent effekt</v>
          </cell>
          <cell r="AX1985" t="str">
            <v>Ingen kjent effekt</v>
          </cell>
          <cell r="BC1985" t="str">
            <v>Ingen kjent effekt</v>
          </cell>
          <cell r="BD1985" t="str">
            <v>Ingen kjent effekt</v>
          </cell>
          <cell r="BE1985" t="str">
            <v>no</v>
          </cell>
          <cell r="BF1985" t="str">
            <v>no</v>
          </cell>
          <cell r="BG1985" t="str">
            <v>V</v>
          </cell>
          <cell r="BK1985" t="str">
            <v>temperate_nemoral:NorthAndCentralAmerica</v>
          </cell>
          <cell r="BM1985" t="str">
            <v>temperate_nemoral:Europe,NorthAndCentralAmerica</v>
          </cell>
          <cell r="BO1985">
            <v>1</v>
          </cell>
          <cell r="BR1985" t="str">
            <v>RedListCategoryLevel</v>
          </cell>
          <cell r="BT1985">
            <v>1</v>
          </cell>
          <cell r="BW1985" t="str">
            <v>SpreadYearlyIncreaseCalculatedExpansionSpeed</v>
          </cell>
          <cell r="BX1985">
            <v>0</v>
          </cell>
          <cell r="BY1985">
            <v>1</v>
          </cell>
          <cell r="CC1985">
            <v>1</v>
          </cell>
          <cell r="CH1985">
            <v>1</v>
          </cell>
          <cell r="CM1985">
            <v>1</v>
          </cell>
          <cell r="CQ1985">
            <v>1</v>
          </cell>
          <cell r="CU1985">
            <v>1</v>
          </cell>
          <cell r="CX1985">
            <v>0</v>
          </cell>
          <cell r="CY1985">
            <v>1</v>
          </cell>
          <cell r="DB1985">
            <v>0</v>
          </cell>
          <cell r="DC1985" t="str">
            <v>Hundetann-arten &lt;i&gt;Erythronium grandiflorum&lt;/i&gt; er en flerårig urt med lauk. Den stammer fra vestlige Nord-Amerika. Den formerer seg med frø, men vi kjenner ikke til at det er registrert frøformering i Norge. Frøene spres trolig med maur.</v>
          </cell>
          <cell r="DD1985" t="str">
            <v>Arten er funnet i 2016 i MR Ålesund: Lerstadbakken, på en lokalitet der forekomsten antas å forsvinne på grunn av inngrep innen 2017.</v>
          </cell>
          <cell r="DE1985" t="str">
            <v>Arten er innført som hageplante, uvisst om utkastet eller spredt ut på annet vis i naturen.</v>
          </cell>
          <cell r="DF1985" t="str">
            <v>Invasjonspotensialet er lite, med kort median levetid (&amp;#233:n nå trolig forsvunnet forekomst) og ingen ekspansjon.</v>
          </cell>
          <cell r="DG1985" t="str">
            <v>Ingen kjent negativ økologisk effekt er knyttet til arten.</v>
          </cell>
          <cell r="DH1985" t="str">
            <v>&lt;i&gt;Erythronium grandiflorum&lt;/i&gt; vurderes til ingen kjent økologisk risiko. Arten har potensial for etablering i norsk natur, men det er uvisst om dette potensialet vil realiseres, og den utgjør uansett ingen trussel mot noe som helst.</v>
          </cell>
          <cell r="DI1985">
            <v>0</v>
          </cell>
        </row>
        <row r="1986">
          <cell r="B1986" t="str">
            <v>Rubus fruticosus coll. 'Thornless Evergreen'</v>
          </cell>
          <cell r="E1986">
            <v>140924</v>
          </cell>
          <cell r="F1986">
            <v>170090</v>
          </cell>
          <cell r="G1986" t="str">
            <v>ExpertGroups/Karplanter/N</v>
          </cell>
          <cell r="H1986" t="str">
            <v>Karplanter</v>
          </cell>
          <cell r="I1986" t="str">
            <v>Karplanter</v>
          </cell>
          <cell r="J1986" t="str">
            <v>AlienSpecie</v>
          </cell>
          <cell r="N1986">
            <v>1</v>
          </cell>
          <cell r="Q1986">
            <v>1</v>
          </cell>
          <cell r="T1986" t="str">
            <v>NK</v>
          </cell>
          <cell r="U1986">
            <v>1</v>
          </cell>
          <cell r="V1986" t="str">
            <v>1,1</v>
          </cell>
          <cell r="AA1986">
            <v>2016</v>
          </cell>
          <cell r="AB1986" t="str">
            <v>terrestrial</v>
          </cell>
          <cell r="AD1986" t="str">
            <v>unknown</v>
          </cell>
          <cell r="AE1986" t="str">
            <v>no</v>
          </cell>
          <cell r="AF1986" t="str">
            <v>unknown</v>
          </cell>
          <cell r="AI1986">
            <v>10</v>
          </cell>
          <cell r="AK1986" t="str">
            <v>V</v>
          </cell>
          <cell r="AL1986">
            <v>1</v>
          </cell>
          <cell r="AM1986" t="str">
            <v>importDirect</v>
          </cell>
          <cell r="AN1986">
            <v>1</v>
          </cell>
          <cell r="AO1986" t="str">
            <v>introductionEscaped</v>
          </cell>
          <cell r="AP1986" t="str">
            <v>Mr</v>
          </cell>
          <cell r="AQ1986">
            <v>4</v>
          </cell>
          <cell r="AR1986">
            <v>2</v>
          </cell>
          <cell r="AS1986">
            <v>8</v>
          </cell>
          <cell r="AT1986">
            <v>1</v>
          </cell>
          <cell r="AU1986">
            <v>8</v>
          </cell>
          <cell r="AV1986">
            <v>100</v>
          </cell>
          <cell r="AW1986" t="str">
            <v>Ingen kjent effekt</v>
          </cell>
          <cell r="AX1986" t="str">
            <v>Ingen kjent effekt</v>
          </cell>
          <cell r="BC1986" t="str">
            <v>Ingen kjent effekt</v>
          </cell>
          <cell r="BD1986" t="str">
            <v>Ingen kjent effekt</v>
          </cell>
          <cell r="BE1986" t="str">
            <v>no</v>
          </cell>
          <cell r="BF1986" t="str">
            <v>no</v>
          </cell>
          <cell r="BK1986" t="str">
            <v>unknown:Europe</v>
          </cell>
          <cell r="BM1986" t="str">
            <v>temperate_boreal:Europe|unknown:Europe</v>
          </cell>
          <cell r="BO1986">
            <v>1</v>
          </cell>
          <cell r="BR1986" t="str">
            <v>RedListCategoryLevel</v>
          </cell>
          <cell r="BT1986">
            <v>1</v>
          </cell>
          <cell r="BW1986" t="str">
            <v>SpreadYearlyIncreaseCalculatedExpansionSpeed</v>
          </cell>
          <cell r="BX1986">
            <v>0</v>
          </cell>
          <cell r="BY1986">
            <v>1</v>
          </cell>
          <cell r="CC1986">
            <v>1</v>
          </cell>
          <cell r="CH1986">
            <v>1</v>
          </cell>
          <cell r="CM1986">
            <v>1</v>
          </cell>
          <cell r="CQ1986">
            <v>1</v>
          </cell>
          <cell r="CU1986">
            <v>1</v>
          </cell>
          <cell r="CX1986">
            <v>0</v>
          </cell>
          <cell r="CY1986">
            <v>1</v>
          </cell>
          <cell r="DB1986">
            <v>0</v>
          </cell>
          <cell r="DC1986" t="str">
            <v>Bjørnebær-kultivaren &lt;i&gt;Rubus fruticosus &lt;/i&gt;coll&lt;i&gt;. &amp;#39:Thornless Evergreen&amp;#39:&lt;/i&gt; er en flerårig busk med aseksuell frøreproduksjon (agamospermi). De saftige fruktene (bjørnebærene) spres med fugl.</v>
          </cell>
          <cell r="DD1986" t="str">
            <v>Planten er funnet ved Spjelkavikelva i MR Ålesund, oppgitt som "forvillet" av Dag Holtan (pers. medd.) 2016.</v>
          </cell>
          <cell r="DE1986" t="str">
            <v>Planten er innført som hageplante og utvokst eller utkastet fra hage.</v>
          </cell>
          <cell r="DF1986" t="str">
            <v>Invasjonspotensialet er lite, med kort median levetid og ingen ekspansjon.</v>
          </cell>
          <cell r="DG1986" t="str">
            <v>Ingen kjent negativ økologisk effekt er knyttet til planten.</v>
          </cell>
          <cell r="DH1986" t="str">
            <v>Planten vurderes til ingen kjent økologisk risiko.</v>
          </cell>
          <cell r="DI1986">
            <v>0</v>
          </cell>
        </row>
        <row r="1987">
          <cell r="B1987" t="str">
            <v>Erica herbacea</v>
          </cell>
          <cell r="C1987" t="str">
            <v>L.</v>
          </cell>
          <cell r="D1987" t="str">
            <v>vårlyng</v>
          </cell>
          <cell r="E1987">
            <v>132974</v>
          </cell>
          <cell r="F1987">
            <v>145543</v>
          </cell>
          <cell r="G1987" t="str">
            <v>ExpertGroups/Karplanter/N</v>
          </cell>
          <cell r="H1987" t="str">
            <v>Karplanter</v>
          </cell>
          <cell r="I1987" t="str">
            <v>Karplanter</v>
          </cell>
          <cell r="J1987" t="str">
            <v>AlienSpecie</v>
          </cell>
          <cell r="N1987">
            <v>1</v>
          </cell>
          <cell r="Q1987">
            <v>1</v>
          </cell>
          <cell r="T1987" t="str">
            <v>NK</v>
          </cell>
          <cell r="U1987">
            <v>1</v>
          </cell>
          <cell r="V1987" t="str">
            <v>1,1</v>
          </cell>
          <cell r="AA1987">
            <v>2015</v>
          </cell>
          <cell r="AB1987" t="str">
            <v>terrestrial</v>
          </cell>
          <cell r="AD1987" t="str">
            <v>unknown</v>
          </cell>
          <cell r="AE1987" t="str">
            <v>no</v>
          </cell>
          <cell r="AF1987" t="str">
            <v>unknown</v>
          </cell>
          <cell r="AI1987">
            <v>10</v>
          </cell>
          <cell r="AJ1987" t="str">
            <v>V</v>
          </cell>
          <cell r="AL1987">
            <v>1</v>
          </cell>
          <cell r="AM1987" t="str">
            <v>importDirect</v>
          </cell>
          <cell r="AN1987">
            <v>1</v>
          </cell>
          <cell r="AO1987" t="str">
            <v>introductionEscaped</v>
          </cell>
          <cell r="AP1987" t="str">
            <v>Aa</v>
          </cell>
          <cell r="AQ1987">
            <v>4</v>
          </cell>
          <cell r="AR1987">
            <v>2</v>
          </cell>
          <cell r="AS1987">
            <v>8</v>
          </cell>
          <cell r="AT1987">
            <v>1</v>
          </cell>
          <cell r="AU1987">
            <v>16</v>
          </cell>
          <cell r="AV1987">
            <v>100</v>
          </cell>
          <cell r="AW1987" t="str">
            <v>Ingen kjent effekt</v>
          </cell>
          <cell r="AX1987" t="str">
            <v>Ingen kjent effekt</v>
          </cell>
          <cell r="BC1987" t="str">
            <v>Ingen kjent effekt</v>
          </cell>
          <cell r="BD1987" t="str">
            <v>Ingen kjent effekt</v>
          </cell>
          <cell r="BE1987" t="str">
            <v>no</v>
          </cell>
          <cell r="BF1987" t="str">
            <v>no</v>
          </cell>
          <cell r="BG1987" t="str">
            <v>V</v>
          </cell>
          <cell r="BK1987" t="str">
            <v>temperate_nemoral:Europe|subtropic_mediterranean:Europe</v>
          </cell>
          <cell r="BM1987" t="str">
            <v>temperate_nemoral:Europe|subtropic_mediterranean:Europe</v>
          </cell>
          <cell r="BO1987">
            <v>1</v>
          </cell>
          <cell r="BR1987" t="str">
            <v>RedListCategoryLevel</v>
          </cell>
          <cell r="BT1987">
            <v>1</v>
          </cell>
          <cell r="BW1987" t="str">
            <v>SpreadYearlyIncreaseCalculatedExpansionSpeed</v>
          </cell>
          <cell r="BX1987">
            <v>0</v>
          </cell>
          <cell r="BY1987">
            <v>1</v>
          </cell>
          <cell r="CC1987">
            <v>1</v>
          </cell>
          <cell r="CH1987">
            <v>1</v>
          </cell>
          <cell r="CM1987">
            <v>1</v>
          </cell>
          <cell r="CQ1987">
            <v>1</v>
          </cell>
          <cell r="CU1987">
            <v>1</v>
          </cell>
          <cell r="CX1987">
            <v>0</v>
          </cell>
          <cell r="CY1987">
            <v>1</v>
          </cell>
          <cell r="DB1987">
            <v>0</v>
          </cell>
          <cell r="DC1987" t="str">
            <v>Vårlyng &lt;i&gt;Erica herbacea&lt;/i&gt; (tidligere &lt;i&gt;E. carnea&lt;/i&gt;) er en dvergbusk fra fjellstrøk i Mellom- og Sør-Europa. Den er hardfør, i hvert fall i boreonemoral og trolig i sørboreal sone. Den formerer seg med frø, men det er foreløpig ikke rapporter om frøsetting og ungplanter i Norge, noe som er litt merkelig ut fra hvor vanlig arten er som dyrket og hvor hardfør den er.</v>
          </cell>
          <cell r="DD1987" t="str">
            <v>Arten ble funnet som ny for norsk natur (hvis den står i naturen) i 2015 i AA Lillesand: ved Høvåg kirke. Den dyrkes i kyststrøk i store deler av Sør-Norge.</v>
          </cell>
          <cell r="DE1987" t="str">
            <v>Arten er innført som hageplante og kommet ut fra hage på ukjent vis (hvis den er kommet ut).</v>
          </cell>
          <cell r="DF1987" t="str">
            <v>Invasjonspotensialet er lite, med kort median levetid og ingen ekspansjon. Per i dag er den kjent med maksimum &amp;#233:n forekomst, ett eller få individer, og ingen økning.</v>
          </cell>
          <cell r="DG1987" t="str">
            <v>Ingen kjent negativ økologisk effekt er knyttet til arten.</v>
          </cell>
          <cell r="DH1987" t="str">
            <v>Vårlyng vurderes til ingen kjent økologisk risiko. Det er usikkert om vårlyng forekommer i norsk natur og om den formerer seg. Ut fra at den er hardfør, har vi valgt å risikovurdere den, men den utgjør høyst trolig ikke noen trussel for norsk natur.</v>
          </cell>
          <cell r="DI1987">
            <v>0</v>
          </cell>
        </row>
        <row r="1988">
          <cell r="B1988" t="str">
            <v>Hydrangea arborescens</v>
          </cell>
          <cell r="C1988" t="str">
            <v>L.</v>
          </cell>
          <cell r="D1988" t="str">
            <v>vierhortensia</v>
          </cell>
          <cell r="E1988">
            <v>105221</v>
          </cell>
          <cell r="F1988">
            <v>145568</v>
          </cell>
          <cell r="G1988" t="str">
            <v>ExpertGroups/Karplanter/N</v>
          </cell>
          <cell r="H1988" t="str">
            <v>Karplanter</v>
          </cell>
          <cell r="I1988" t="str">
            <v>Karplanter</v>
          </cell>
          <cell r="J1988" t="str">
            <v>AlienSpecie</v>
          </cell>
          <cell r="N1988">
            <v>1</v>
          </cell>
          <cell r="Q1988">
            <v>1</v>
          </cell>
          <cell r="T1988" t="str">
            <v>NK</v>
          </cell>
          <cell r="U1988">
            <v>1</v>
          </cell>
          <cell r="V1988" t="str">
            <v>1,1</v>
          </cell>
          <cell r="AA1988">
            <v>2001</v>
          </cell>
          <cell r="AB1988" t="str">
            <v>terrestrial</v>
          </cell>
          <cell r="AD1988" t="str">
            <v>unknown</v>
          </cell>
          <cell r="AE1988" t="str">
            <v>no</v>
          </cell>
          <cell r="AF1988" t="str">
            <v>unknown</v>
          </cell>
          <cell r="AI1988">
            <v>10</v>
          </cell>
          <cell r="AJ1988" t="str">
            <v>V</v>
          </cell>
          <cell r="AL1988">
            <v>1</v>
          </cell>
          <cell r="AM1988" t="str">
            <v>importDirect</v>
          </cell>
          <cell r="AN1988">
            <v>1</v>
          </cell>
          <cell r="AO1988" t="str">
            <v>introductionEscaped</v>
          </cell>
          <cell r="AP1988" t="str">
            <v>Va</v>
          </cell>
          <cell r="AQ1988">
            <v>4</v>
          </cell>
          <cell r="AR1988">
            <v>4</v>
          </cell>
          <cell r="AS1988">
            <v>16</v>
          </cell>
          <cell r="AT1988">
            <v>1</v>
          </cell>
          <cell r="AU1988">
            <v>48</v>
          </cell>
          <cell r="AV1988">
            <v>100</v>
          </cell>
          <cell r="AW1988" t="str">
            <v>Ingen kjent effekt</v>
          </cell>
          <cell r="AX1988" t="str">
            <v>Ingen kjent effekt</v>
          </cell>
          <cell r="BC1988" t="str">
            <v>Ingen kjent effekt</v>
          </cell>
          <cell r="BD1988" t="str">
            <v>Ingen kjent effekt</v>
          </cell>
          <cell r="BE1988" t="str">
            <v>no</v>
          </cell>
          <cell r="BF1988" t="str">
            <v>no</v>
          </cell>
          <cell r="BG1988" t="str">
            <v>V</v>
          </cell>
          <cell r="BK1988" t="str">
            <v>temperate_nemoral:NorthAndCentralAmerica|subtropic_unspecified:NorthAndCentralAmerica</v>
          </cell>
          <cell r="BM1988" t="str">
            <v>temperate_nemoral:Europe,NorthAndCentralAmerica|subtropic_unspecified:NorthAndCentralAmerica</v>
          </cell>
          <cell r="BO1988">
            <v>1</v>
          </cell>
          <cell r="BR1988" t="str">
            <v>RedListCategoryLevel</v>
          </cell>
          <cell r="BT1988">
            <v>1</v>
          </cell>
          <cell r="BW1988" t="str">
            <v>SpreadYearlyIncreaseCalculatedExpansionSpeed</v>
          </cell>
          <cell r="BX1988">
            <v>0</v>
          </cell>
          <cell r="BY1988">
            <v>1</v>
          </cell>
          <cell r="CC1988">
            <v>1</v>
          </cell>
          <cell r="CH1988">
            <v>1</v>
          </cell>
          <cell r="CM1988">
            <v>1</v>
          </cell>
          <cell r="CQ1988">
            <v>1</v>
          </cell>
          <cell r="CU1988">
            <v>1</v>
          </cell>
          <cell r="CX1988">
            <v>0</v>
          </cell>
          <cell r="CY1988">
            <v>1</v>
          </cell>
          <cell r="DB1988">
            <v>0</v>
          </cell>
          <cell r="DC1988" t="str">
            <v>Vierhortensia &lt;i&gt;Hydrangea arborescens&lt;/i&gt; er en lite tre fra østlige Nord-Amerika. Det formerer seg med frø, og frøreproduksjon er registrert utendørs i Norge, fra gjenstående plante i hage.</v>
          </cell>
          <cell r="DD1988" t="str">
            <v>Arten er bare funnet med reproduksjon ett sted i Norge: VA Mandal, Udøy i 2001, "stor gjenstående busk og mange mindre individer omkring".</v>
          </cell>
          <cell r="DE1988" t="str">
            <v>Arten er innført som hagebusk. På det ene stedet der den er kjent med formering, er frøene sjølspredt.</v>
          </cell>
          <cell r="DF1988" t="str">
            <v>Invasjonspotensialet er lite, med minste skår på median levetid og ingen ekspansjon (foreløpig). &amp;#201:n forekomst og foreløpig bare &amp;#233:n generasjon.</v>
          </cell>
          <cell r="DG1988" t="str">
            <v>Ingen kjent negativ økologisk effekt er knyttet til arten.</v>
          </cell>
          <cell r="DH1988" t="str">
            <v>Vierhortensia vurderes til ingen kjent økologisk risiko. Arten reproduserer utendørs i Norge, men komme neppe til å bety mye i norsk natur de første 50 årene.</v>
          </cell>
          <cell r="DI1988">
            <v>0</v>
          </cell>
        </row>
        <row r="1989">
          <cell r="B1989" t="str">
            <v>Robinia viscosa</v>
          </cell>
          <cell r="C1989" t="str">
            <v>Vent.</v>
          </cell>
          <cell r="E1989">
            <v>144398</v>
          </cell>
          <cell r="F1989">
            <v>170017</v>
          </cell>
          <cell r="G1989" t="str">
            <v>ExpertGroups/Karplanter/N</v>
          </cell>
          <cell r="H1989" t="str">
            <v>Karplanter</v>
          </cell>
          <cell r="I1989" t="str">
            <v>Karplanter</v>
          </cell>
          <cell r="J1989" t="str">
            <v>AlienSpecie</v>
          </cell>
          <cell r="N1989">
            <v>1</v>
          </cell>
          <cell r="Q1989">
            <v>1</v>
          </cell>
          <cell r="T1989" t="str">
            <v>NK</v>
          </cell>
          <cell r="U1989">
            <v>1</v>
          </cell>
          <cell r="V1989" t="str">
            <v>1,1</v>
          </cell>
          <cell r="AB1989" t="str">
            <v>terrestrial</v>
          </cell>
          <cell r="AD1989" t="str">
            <v>unknown</v>
          </cell>
          <cell r="AE1989" t="str">
            <v>no</v>
          </cell>
          <cell r="AF1989" t="str">
            <v>unknown</v>
          </cell>
          <cell r="AI1989">
            <v>20</v>
          </cell>
          <cell r="AJ1989" t="str">
            <v>V</v>
          </cell>
          <cell r="AL1989">
            <v>1</v>
          </cell>
          <cell r="AM1989" t="str">
            <v>importDirect</v>
          </cell>
          <cell r="AN1989">
            <v>1</v>
          </cell>
          <cell r="AO1989" t="str">
            <v>introductionEscaped</v>
          </cell>
          <cell r="AP1989" t="str">
            <v>Øs</v>
          </cell>
          <cell r="AQ1989">
            <v>4</v>
          </cell>
          <cell r="AR1989">
            <v>3</v>
          </cell>
          <cell r="AS1989">
            <v>12</v>
          </cell>
          <cell r="AT1989">
            <v>1</v>
          </cell>
          <cell r="AU1989">
            <v>12</v>
          </cell>
          <cell r="AV1989">
            <v>100</v>
          </cell>
          <cell r="AW1989" t="str">
            <v>Ingen kjent effekt</v>
          </cell>
          <cell r="AX1989" t="str">
            <v>Ingen kjent effekt</v>
          </cell>
          <cell r="BC1989" t="str">
            <v>Ingen kjent effekt</v>
          </cell>
          <cell r="BD1989" t="str">
            <v>Ingen kjent effekt</v>
          </cell>
          <cell r="BE1989" t="str">
            <v>no</v>
          </cell>
          <cell r="BF1989" t="str">
            <v>no</v>
          </cell>
          <cell r="BG1989" t="str">
            <v>V</v>
          </cell>
          <cell r="BK1989" t="str">
            <v>temperate_nemoral:NorthAndCentralAmerica</v>
          </cell>
          <cell r="BM1989" t="str">
            <v>temperate_nemoral:Europe,NorthAndCentralAmerica</v>
          </cell>
          <cell r="BO1989">
            <v>1</v>
          </cell>
          <cell r="BR1989" t="str">
            <v>RedListCategoryLevel</v>
          </cell>
          <cell r="BT1989">
            <v>1</v>
          </cell>
          <cell r="BW1989" t="str">
            <v>SpreadYearlyIncreaseCalculatedExpansionSpeed</v>
          </cell>
          <cell r="BX1989">
            <v>0</v>
          </cell>
          <cell r="BY1989">
            <v>1</v>
          </cell>
          <cell r="CC1989">
            <v>1</v>
          </cell>
          <cell r="CH1989">
            <v>1</v>
          </cell>
          <cell r="CM1989">
            <v>1</v>
          </cell>
          <cell r="CQ1989">
            <v>1</v>
          </cell>
          <cell r="CU1989">
            <v>1</v>
          </cell>
          <cell r="CX1989">
            <v>0</v>
          </cell>
          <cell r="CY1989">
            <v>1</v>
          </cell>
          <cell r="DB1989">
            <v>0</v>
          </cell>
          <cell r="DC1989" t="str">
            <v>Robinia-arten &lt;i&gt;Robinia viscosa&lt;/i&gt; er et middels storvokst tre fra østlige Nord-Amerika. Det har frøreproduksjon og trolig også klonal vekst med rotskudd.</v>
          </cell>
          <cell r="DD1989" t="str">
            <v>Arten er kun dokumentert som gjenstående: "Flere gjenstående, store busker nær hyttebebyggelsen" fra Øf Sarpsborg: Skjeberg i 2009. Basert på dette er det vanskelig å si noe om hvilket potensial den har framover. Det kan være den kan greie å reprodusere.</v>
          </cell>
          <cell r="DE1989" t="str">
            <v>Arten er innført hageplante, gjenstående eller utkastet i naturen.</v>
          </cell>
          <cell r="DF1989" t="str">
            <v>Invasjonspotensialet er lite, med minste skår på både median levetid og ekspansjon.</v>
          </cell>
          <cell r="DG1989" t="str">
            <v>Ingen kjent negativ økologisk effekt er knyttet til arten (i hvert fall ikke når det er så lite av arten som det er).</v>
          </cell>
          <cell r="DH1989" t="str">
            <v>&lt;i&gt;Robinia viscosa&lt;/i&gt; vurderes (foreløpig) til ingen kjent økologisk risiko.</v>
          </cell>
          <cell r="DI1989">
            <v>0</v>
          </cell>
        </row>
        <row r="1990">
          <cell r="B1990" t="str">
            <v>Malva verticillata</v>
          </cell>
          <cell r="C1990" t="str">
            <v>L.</v>
          </cell>
          <cell r="D1990" t="str">
            <v>kranskattost</v>
          </cell>
          <cell r="E1990">
            <v>62701</v>
          </cell>
          <cell r="F1990">
            <v>102741</v>
          </cell>
          <cell r="G1990" t="str">
            <v>ExpertGroups/Karplanter/N</v>
          </cell>
          <cell r="H1990" t="str">
            <v>Karplanter</v>
          </cell>
          <cell r="I1990" t="str">
            <v>Karplanter</v>
          </cell>
          <cell r="J1990" t="str">
            <v>AlienSpecie</v>
          </cell>
          <cell r="N1990">
            <v>1</v>
          </cell>
          <cell r="Q1990">
            <v>1</v>
          </cell>
          <cell r="T1990" t="str">
            <v>NK</v>
          </cell>
          <cell r="U1990">
            <v>1</v>
          </cell>
          <cell r="V1990" t="str">
            <v>1,1</v>
          </cell>
          <cell r="X1990">
            <v>1</v>
          </cell>
          <cell r="Y1990">
            <v>1</v>
          </cell>
          <cell r="Z1990">
            <v>1</v>
          </cell>
          <cell r="AA1990" t="str">
            <v>1821-1860</v>
          </cell>
          <cell r="AB1990" t="str">
            <v>terrestrial</v>
          </cell>
          <cell r="AD1990" t="str">
            <v>unknown</v>
          </cell>
          <cell r="AE1990" t="str">
            <v>yes</v>
          </cell>
          <cell r="AF1990" t="str">
            <v>unknown</v>
          </cell>
          <cell r="AI1990">
            <v>1</v>
          </cell>
          <cell r="AJ1990" t="str">
            <v>V</v>
          </cell>
          <cell r="AL1990">
            <v>2</v>
          </cell>
          <cell r="AM1990" t="str">
            <v>importDirect</v>
          </cell>
          <cell r="AN1990">
            <v>1</v>
          </cell>
          <cell r="AO1990" t="str">
            <v>introductionEscaped</v>
          </cell>
          <cell r="AP1990" t="str">
            <v>OsA</v>
          </cell>
          <cell r="AQ1990">
            <v>8</v>
          </cell>
          <cell r="AR1990">
            <v>2</v>
          </cell>
          <cell r="AS1990">
            <v>16</v>
          </cell>
          <cell r="AT1990">
            <v>1</v>
          </cell>
          <cell r="AU1990">
            <v>40</v>
          </cell>
          <cell r="AV1990">
            <v>95</v>
          </cell>
          <cell r="AW1990" t="str">
            <v>Ingen kjent effekt</v>
          </cell>
          <cell r="AX1990" t="str">
            <v>Ingen kjent effekt</v>
          </cell>
          <cell r="BC1990" t="str">
            <v>Ingen kjent effekt</v>
          </cell>
          <cell r="BD1990" t="str">
            <v>Ingen kjent effekt</v>
          </cell>
          <cell r="BE1990" t="str">
            <v>no</v>
          </cell>
          <cell r="BF1990" t="str">
            <v>yes</v>
          </cell>
          <cell r="BG1990" t="str">
            <v>V</v>
          </cell>
          <cell r="BK1990" t="str">
            <v>temperate_nemoral:Asia|temperate_dry:Asia|subtropic_unspecified:Asia</v>
          </cell>
          <cell r="BM1990" t="str">
            <v>temperate_nemoral:Europe,Asia,Oceania,NorthAndCentralAmerica|temperate_dry:Asia|subtropic_unspecified:Asia|subtropic_mediterranean:Oceania|subtropic_caperegion:Africa|subtropic_highlands:Africa</v>
          </cell>
          <cell r="BO1990">
            <v>1</v>
          </cell>
          <cell r="BR1990" t="str">
            <v>RedListCategoryLevel</v>
          </cell>
          <cell r="BT1990">
            <v>1</v>
          </cell>
          <cell r="BW1990" t="str">
            <v>SpreadYearlyIncreaseCalculatedExpansionSpeed</v>
          </cell>
          <cell r="BX1990">
            <v>0</v>
          </cell>
          <cell r="BY1990">
            <v>1</v>
          </cell>
          <cell r="CC1990">
            <v>1</v>
          </cell>
          <cell r="CH1990">
            <v>1</v>
          </cell>
          <cell r="CM1990">
            <v>1</v>
          </cell>
          <cell r="CQ1990">
            <v>1</v>
          </cell>
          <cell r="CU1990">
            <v>1</v>
          </cell>
          <cell r="CX1990">
            <v>0</v>
          </cell>
          <cell r="CY1990">
            <v>1</v>
          </cell>
          <cell r="DB1990">
            <v>0</v>
          </cell>
          <cell r="DC1990" t="str">
            <v>Kranskattost &lt;em&gt;Malva verticillata &lt;/em&gt;kommer fra Øst-Asia. Den har vært brukt og brukes noe som salatplante (var. &lt;em&gt;crispa&lt;/em&gt;). Arten er ettårig og kan frøreprodusere i Norge, men danner neppe noen stabil bestand i dag. Arten kan begynne å reprodusere og danne bestand i Norge med bedret klima. Vurderingen som en fremmed art og ikke bare som tilfeldig, skyldes mulige effekter av pågående og framtidig klimaendring.</v>
          </cell>
          <cell r="DD1990" t="str">
            <v>&lt;p&gt;Kranskattost har vært brukt og brukes noe som salatplante (var. &lt;em&gt;crispa&lt;/em&gt;). Den rapporteres nokså ofte forvillet, bl.a. hos Blytt (1874) fra flere steder på Østlandet. Nesten halvparten av alle norske funn er gjort før 1900, og arten synes å ha gått ut av bruk og ut av norsk flora på 1900-tallet. Bruken har tatt seg litt opp igjen det siste tiåret, og det er dermed en liten håndfull funn fra 2000-tallet fra Oslo, He Ringsaker, og Bu Lier. Arten kan trolig reprodusere i Norge, men synes å ha liten evne til å danne stabil populasjon her.&lt;/p&gt;</v>
          </cell>
          <cell r="DE1990" t="str">
            <v>Arten er noe brukt som salatplante og er spredd noe fra dyrkning, mest i privathager.</v>
          </cell>
          <cell r="DF1990" t="str">
            <v>Invasjonspotensialet er foreløpig lite.</v>
          </cell>
          <cell r="DG1990" t="str">
            <v>Det er ingen kjente negative økologiske effekter knyttet til denne arten hos oss.</v>
          </cell>
          <cell r="DH1990" t="str">
            <v>&lt;p&gt;Kranskattost vurderes å ha ingen kjent risiko i norsk natur.&lt;/p&gt;</v>
          </cell>
          <cell r="DI1990">
            <v>1</v>
          </cell>
        </row>
        <row r="1991">
          <cell r="B1991" t="str">
            <v>Malus prunifolia</v>
          </cell>
          <cell r="C1991" t="str">
            <v>(Willd.) Borkh.</v>
          </cell>
          <cell r="E1991">
            <v>102375</v>
          </cell>
          <cell r="F1991">
            <v>143506</v>
          </cell>
          <cell r="G1991" t="str">
            <v>ExpertGroups/Karplanter/N</v>
          </cell>
          <cell r="H1991" t="str">
            <v>Karplanter</v>
          </cell>
          <cell r="I1991" t="str">
            <v>Karplanter</v>
          </cell>
          <cell r="J1991" t="str">
            <v>AlienSpecie</v>
          </cell>
          <cell r="N1991">
            <v>1</v>
          </cell>
          <cell r="Q1991">
            <v>1</v>
          </cell>
          <cell r="T1991" t="str">
            <v>NK</v>
          </cell>
          <cell r="U1991">
            <v>1</v>
          </cell>
          <cell r="V1991" t="str">
            <v>1,1</v>
          </cell>
          <cell r="AA1991">
            <v>2010</v>
          </cell>
          <cell r="AB1991" t="str">
            <v>terrestrial</v>
          </cell>
          <cell r="AD1991" t="str">
            <v>unknown</v>
          </cell>
          <cell r="AE1991" t="str">
            <v>no</v>
          </cell>
          <cell r="AF1991" t="str">
            <v>unknown</v>
          </cell>
          <cell r="AI1991">
            <v>20</v>
          </cell>
          <cell r="AJ1991" t="str">
            <v>V</v>
          </cell>
          <cell r="AL1991">
            <v>1</v>
          </cell>
          <cell r="AM1991" t="str">
            <v>importDirect</v>
          </cell>
          <cell r="AN1991">
            <v>1</v>
          </cell>
          <cell r="AO1991" t="str">
            <v>introductionEscaped</v>
          </cell>
          <cell r="AP1991" t="str">
            <v>Op</v>
          </cell>
          <cell r="AQ1991">
            <v>4</v>
          </cell>
          <cell r="AR1991">
            <v>2</v>
          </cell>
          <cell r="AS1991">
            <v>8</v>
          </cell>
          <cell r="AT1991">
            <v>1</v>
          </cell>
          <cell r="AU1991">
            <v>8</v>
          </cell>
          <cell r="AV1991">
            <v>100</v>
          </cell>
          <cell r="AW1991" t="str">
            <v>Ingen kjent effekt</v>
          </cell>
          <cell r="AX1991" t="str">
            <v>Ingen kjent effekt</v>
          </cell>
          <cell r="BC1991" t="str">
            <v>Ingen kjent effekt</v>
          </cell>
          <cell r="BD1991" t="str">
            <v>Ingen kjent effekt</v>
          </cell>
          <cell r="BE1991" t="str">
            <v>no</v>
          </cell>
          <cell r="BF1991" t="str">
            <v>no</v>
          </cell>
          <cell r="BG1991" t="str">
            <v>V</v>
          </cell>
          <cell r="BK1991" t="str">
            <v>temperate_nemoral:Asia</v>
          </cell>
          <cell r="BM1991" t="str">
            <v>temperate_nemoral:Asia,NorthAndCentralAmerica</v>
          </cell>
          <cell r="BO1991">
            <v>1</v>
          </cell>
          <cell r="BR1991" t="str">
            <v>RedListCategoryLevel</v>
          </cell>
          <cell r="BT1991">
            <v>1</v>
          </cell>
          <cell r="BW1991" t="str">
            <v>SpreadYearlyIncreaseCalculatedExpansionSpeed</v>
          </cell>
          <cell r="BX1991">
            <v>0</v>
          </cell>
          <cell r="BY1991">
            <v>1</v>
          </cell>
          <cell r="CC1991">
            <v>1</v>
          </cell>
          <cell r="CH1991">
            <v>1</v>
          </cell>
          <cell r="CM1991">
            <v>1</v>
          </cell>
          <cell r="CQ1991">
            <v>1</v>
          </cell>
          <cell r="CU1991">
            <v>1</v>
          </cell>
          <cell r="CX1991">
            <v>0</v>
          </cell>
          <cell r="CY1991">
            <v>1</v>
          </cell>
          <cell r="DB1991">
            <v>0</v>
          </cell>
          <cell r="DC1991" t="str">
            <v>Eplearten &lt;i&gt;Malus prunifolia&lt;/i&gt; er et tre som kommer fra Kina. Arten har frøformering, og de saftige bæreplene kan spises av fugl som sprer frøene.</v>
          </cell>
          <cell r="DD1991" t="str">
            <v>Arten er funnet kun &amp;#233:n gang i Op Lunner: Virstad i 2010 og senere, "mellom grusvei og dyrket mark", og det er uvisst om dette er gjenstående eller et resultat av frøforvilling.</v>
          </cell>
          <cell r="DE1991" t="str">
            <v>Arten er en innført hageplante med potensial for frøspredning gjennom bæreplene som spises av fugl.</v>
          </cell>
          <cell r="DF1991" t="str">
            <v>Invasjonspotensialet er lite: median levetid skårer på laveste nivå. Ekspansjonshastigheten er foreløpig fraværende.</v>
          </cell>
          <cell r="DG1991" t="str">
            <v>Det er ingen kjente negative økologiske effekter knyttet til arten.</v>
          </cell>
          <cell r="DH1991" t="str">
            <v>Eple-arten &lt;i&gt;Malus prunifolia &lt;/i&gt;vurderes til ingen kjent risiko i norsk natur på grunn av en kombinasjon mellom et lite invasjonspotensial og ingen kjente negative økologiske effekter.</v>
          </cell>
          <cell r="DI1991">
            <v>0</v>
          </cell>
        </row>
        <row r="1992">
          <cell r="B1992" t="str">
            <v>Campanula glomerata 'Superba'</v>
          </cell>
          <cell r="D1992" t="str">
            <v>prakttoppklokke</v>
          </cell>
          <cell r="E1992">
            <v>79967</v>
          </cell>
          <cell r="F1992">
            <v>121481</v>
          </cell>
          <cell r="G1992" t="str">
            <v>ExpertGroups/Karplanter/N</v>
          </cell>
          <cell r="H1992" t="str">
            <v>Karplanter</v>
          </cell>
          <cell r="I1992" t="str">
            <v>Karplanter</v>
          </cell>
          <cell r="J1992" t="str">
            <v>AlienSpecie</v>
          </cell>
          <cell r="N1992">
            <v>4</v>
          </cell>
          <cell r="Q1992">
            <v>2</v>
          </cell>
          <cell r="T1992" t="str">
            <v>HI</v>
          </cell>
          <cell r="U1992">
            <v>4</v>
          </cell>
          <cell r="V1992" t="str">
            <v>4A,2F</v>
          </cell>
          <cell r="X1992">
            <v>4</v>
          </cell>
          <cell r="Y1992">
            <v>4</v>
          </cell>
          <cell r="Z1992">
            <v>2</v>
          </cell>
          <cell r="AA1992">
            <v>1863</v>
          </cell>
          <cell r="AB1992" t="str">
            <v>terrestrial</v>
          </cell>
          <cell r="AD1992" t="str">
            <v>unknown</v>
          </cell>
          <cell r="AE1992" t="str">
            <v>yes</v>
          </cell>
          <cell r="AF1992" t="str">
            <v>unknown</v>
          </cell>
          <cell r="AG1992">
            <v>1863</v>
          </cell>
          <cell r="AH1992" t="str">
            <v>Bu Øvre Eiker: "Sjelden ... ved Fiskumvandet"</v>
          </cell>
          <cell r="AI1992">
            <v>10</v>
          </cell>
          <cell r="AJ1992" t="str">
            <v>V</v>
          </cell>
          <cell r="AL1992">
            <v>2</v>
          </cell>
          <cell r="AM1992" t="str">
            <v>importDirect</v>
          </cell>
          <cell r="AN1992">
            <v>3</v>
          </cell>
          <cell r="AO1992" t="str">
            <v>introductionEscaped,spreadTransportpollution</v>
          </cell>
          <cell r="AP1992" t="str">
            <v>Øs,OsA,He,Op,Bu,Ve,Te,Aa,Va,Ro,Ho,Sf,Mr,St,Nt,No,Tr,Fi</v>
          </cell>
          <cell r="AQ1992">
            <v>1600</v>
          </cell>
          <cell r="AR1992">
            <v>5</v>
          </cell>
          <cell r="AS1992">
            <v>8000</v>
          </cell>
          <cell r="AT1992">
            <v>300000</v>
          </cell>
          <cell r="AU1992">
            <v>12000</v>
          </cell>
          <cell r="AV1992">
            <v>40</v>
          </cell>
          <cell r="AW1992" t="str">
            <v>Ingen kjent effekt</v>
          </cell>
          <cell r="AX1992" t="str">
            <v>Ingen kjent effekt</v>
          </cell>
          <cell r="BC1992" t="str">
            <v>Ingen kjent effekt</v>
          </cell>
          <cell r="BD1992" t="str">
            <v>Ingen kjent effekt</v>
          </cell>
          <cell r="BE1992" t="str">
            <v>no</v>
          </cell>
          <cell r="BF1992" t="str">
            <v>no</v>
          </cell>
          <cell r="BK1992" t="str">
            <v>unknown:Europe,Asia</v>
          </cell>
          <cell r="BM1992" t="str">
            <v>temperate_boreal:Europe|temperate_nemoral:Europe</v>
          </cell>
          <cell r="BO1992">
            <v>4</v>
          </cell>
          <cell r="BR1992" t="str">
            <v>RedListCategoryLevel</v>
          </cell>
          <cell r="BT1992">
            <v>3</v>
          </cell>
          <cell r="BW1992" t="str">
            <v>SpreadYearlyIncreaseObservations</v>
          </cell>
          <cell r="BX1992">
            <v>296</v>
          </cell>
          <cell r="BY1992">
            <v>1</v>
          </cell>
          <cell r="CB1992" t="str">
            <v>T4,T32,T35,T40,T41,T42</v>
          </cell>
          <cell r="CC1992">
            <v>1</v>
          </cell>
          <cell r="CH1992">
            <v>1</v>
          </cell>
          <cell r="CL1992" t="str">
            <v>T32</v>
          </cell>
          <cell r="CM1992">
            <v>2</v>
          </cell>
          <cell r="CP1992" t="str">
            <v>Slåtteeng</v>
          </cell>
          <cell r="CQ1992">
            <v>1</v>
          </cell>
          <cell r="CT1992" t="str">
            <v>T32</v>
          </cell>
          <cell r="CU1992">
            <v>1</v>
          </cell>
          <cell r="CX1992">
            <v>0</v>
          </cell>
          <cell r="CY1992">
            <v>1</v>
          </cell>
          <cell r="DB1992">
            <v>0</v>
          </cell>
          <cell r="DC1992" t="str">
            <v>Prakttoppklokke &lt;em&gt;Campanula glomerata &lt;/em&gt;&amp;#39:Superba&amp;#39: er en langlevd flerårig art med klonal vekst (tilnærmet "eviglevende") og frøformering. Frøene spres passivt fra stive stengler. Planten er kommet inn som hagestaude, kanskje allerede på 1700-tallet, men mest trolig rundt 1840, og har vært effektivt forvillet og naturalisert siden siste halvdel av 1800-tallet.</v>
          </cell>
          <cell r="DD1992" t="str">
            <v>&lt;p&gt;Prakttoppklokke har hatt en jamn ekspansjon siden første funn i Bu Øvre Eiker i 1863. Allerede før 1900 var den funnet i 13 fylker, nord til Troms, og dagens utbredelsesområde (arealpolygon) var i hovedsak etablert. Det har likevel vært en akselerering i antall funn de siste 20 årene, trolig på grunn av mer oppmerksomhet. Arten er fortsatt meget populær som en av de aller mest hardføre av hagestauder. Den kan dyrkes opp til eller litt over (eller nord for) skoggrensa. &lt;/p&gt;</v>
          </cell>
          <cell r="DE1992" t="str">
            <v>Den er innført som hageplante og spredt ut fra hager ved utvoksning, utkast og trolig med frø. Videre spredning skjer vesentlig ved forflytning av jordmasser.</v>
          </cell>
          <cell r="DF1992" t="str">
            <v>Planten har et stort invasjonspotensial, en kombinasjon av lang median levetid og moderat ekspansjonshastighet. Den er i nokså rask ekspansjon og har lett for å etablere seg og danne omfattende kloner.</v>
          </cell>
          <cell r="DG1992" t="str">
            <v>Planten vurderes å ha en liten økologisk effekt. De store klonene blir tette og fortrenger nesten alle andre urter. Effekten er størst i semi-naturlig eng, men arten er også vanlig i plener og parker på mer endret grunn.</v>
          </cell>
          <cell r="DH1992" t="str">
            <v>&lt;p&gt;Prakttoppklokke vurderes til høg økologisk risiko på grunn av stort invasjonspotensial og en liten økologisk effekt. Den er særlig ekspansiv på gammel kultureng og invaderer tradisjonelt drevne enger (en sårbar og truet naturtype) når skjøtselen blir svakere eller opphører. I tillegg er den invasiv i flere typer skog og skogkanter, men her blomstrer den lite. Planten danner meget tette bestander (kloner) og fortrenger de fleste andre urter og graminider, men bare lokalt. Den blir kategorisert som høg risiko mer fordi det er mye av den enn fordi den gjør stor skade.&lt;br/&gt;&lt;/p&gt;</v>
          </cell>
          <cell r="DI1992">
            <v>1</v>
          </cell>
        </row>
        <row r="1993">
          <cell r="B1993" t="str">
            <v>Acinos alpinus</v>
          </cell>
          <cell r="C1993" t="str">
            <v>(L.) Moench</v>
          </cell>
          <cell r="E1993">
            <v>130002</v>
          </cell>
          <cell r="F1993">
            <v>127901</v>
          </cell>
          <cell r="G1993" t="str">
            <v>ExpertGroups/Karplanter/N</v>
          </cell>
          <cell r="H1993" t="str">
            <v>Karplanter</v>
          </cell>
          <cell r="I1993" t="str">
            <v>Karplanter</v>
          </cell>
          <cell r="J1993" t="str">
            <v>NotApplicable</v>
          </cell>
          <cell r="M1993" t="str">
            <v>canNotEstablishWithin50years</v>
          </cell>
          <cell r="AA1993">
            <v>2005</v>
          </cell>
          <cell r="AB1993" t="str">
            <v>terrestrial</v>
          </cell>
          <cell r="AD1993" t="str">
            <v>unknown</v>
          </cell>
          <cell r="AE1993" t="str">
            <v>yes</v>
          </cell>
          <cell r="AF1993" t="str">
            <v>unknown</v>
          </cell>
          <cell r="AI1993">
            <v>5</v>
          </cell>
          <cell r="AJ1993" t="str">
            <v>V</v>
          </cell>
          <cell r="AW1993" t="str">
            <v>Ingen kjent effekt</v>
          </cell>
          <cell r="AX1993" t="str">
            <v>Ingen kjent effekt</v>
          </cell>
          <cell r="BC1993" t="str">
            <v>Ingen kjent effekt</v>
          </cell>
          <cell r="BD1993" t="str">
            <v>Ingen kjent effekt</v>
          </cell>
          <cell r="BK1993" t="str">
            <v>temperate_nemoral:Europe|subtropic_mediterranean:Europe,Africa</v>
          </cell>
          <cell r="BM1993" t="str">
            <v>temperate_nemoral:Europe|subtropic_mediterranean:Europe,Africa</v>
          </cell>
          <cell r="DI1993">
            <v>0</v>
          </cell>
        </row>
        <row r="1994">
          <cell r="B1994" t="str">
            <v>Allium rotundum</v>
          </cell>
          <cell r="C1994" t="str">
            <v>L.</v>
          </cell>
          <cell r="D1994" t="str">
            <v>kuleløk</v>
          </cell>
          <cell r="E1994">
            <v>102497</v>
          </cell>
          <cell r="F1994">
            <v>143442</v>
          </cell>
          <cell r="G1994" t="str">
            <v>ExpertGroups/Karplanter/N</v>
          </cell>
          <cell r="H1994" t="str">
            <v>Karplanter</v>
          </cell>
          <cell r="I1994" t="str">
            <v>Karplanter</v>
          </cell>
          <cell r="J1994" t="str">
            <v>AlienSpecie</v>
          </cell>
          <cell r="N1994">
            <v>1</v>
          </cell>
          <cell r="Q1994">
            <v>1</v>
          </cell>
          <cell r="T1994" t="str">
            <v>NK</v>
          </cell>
          <cell r="U1994">
            <v>1</v>
          </cell>
          <cell r="V1994" t="str">
            <v>1,1</v>
          </cell>
          <cell r="X1994">
            <v>1</v>
          </cell>
          <cell r="Y1994">
            <v>1</v>
          </cell>
          <cell r="Z1994">
            <v>1</v>
          </cell>
          <cell r="AA1994">
            <v>1973</v>
          </cell>
          <cell r="AB1994" t="str">
            <v>terrestrial</v>
          </cell>
          <cell r="AD1994" t="str">
            <v>origin</v>
          </cell>
          <cell r="AE1994" t="str">
            <v>yes</v>
          </cell>
          <cell r="AF1994" t="str">
            <v>unknown</v>
          </cell>
          <cell r="AG1994">
            <v>1973</v>
          </cell>
          <cell r="AH1994" t="str">
            <v>Te Skien: Bøle</v>
          </cell>
          <cell r="AI1994">
            <v>5</v>
          </cell>
          <cell r="AJ1994" t="str">
            <v>V</v>
          </cell>
          <cell r="AN1994">
            <v>1</v>
          </cell>
          <cell r="AO1994" t="str">
            <v>introductionTransportpollution</v>
          </cell>
          <cell r="AP1994" t="str">
            <v>Te</v>
          </cell>
          <cell r="AQ1994">
            <v>4</v>
          </cell>
          <cell r="AR1994">
            <v>1</v>
          </cell>
          <cell r="AS1994">
            <v>4</v>
          </cell>
          <cell r="AT1994">
            <v>1</v>
          </cell>
          <cell r="AU1994">
            <v>4</v>
          </cell>
          <cell r="AV1994">
            <v>0</v>
          </cell>
          <cell r="AW1994" t="str">
            <v>Ingen kjent effekt</v>
          </cell>
          <cell r="AX1994" t="str">
            <v>Ingen kjent effekt</v>
          </cell>
          <cell r="BC1994" t="str">
            <v>Ingen kjent effekt</v>
          </cell>
          <cell r="BD1994" t="str">
            <v>Ingen kjent effekt</v>
          </cell>
          <cell r="BE1994" t="str">
            <v>no</v>
          </cell>
          <cell r="BF1994" t="str">
            <v>no</v>
          </cell>
          <cell r="BG1994" t="str">
            <v>V</v>
          </cell>
          <cell r="BK1994" t="str">
            <v>temperate_nemoral:Europe|subtropic_mediterranean:Europe,Asia,Africa</v>
          </cell>
          <cell r="BM1994" t="str">
            <v>temperate_nemoral:Europe|subtropic_mediterranean:Europe,Asia,Africa</v>
          </cell>
          <cell r="BO1994">
            <v>1</v>
          </cell>
          <cell r="BR1994" t="str">
            <v>RedListCategoryLevel</v>
          </cell>
          <cell r="BT1994">
            <v>1</v>
          </cell>
          <cell r="BW1994" t="str">
            <v>SpreadYearlyIncreaseCalculatedExpansionSpeed</v>
          </cell>
          <cell r="BX1994">
            <v>0</v>
          </cell>
          <cell r="BY1994">
            <v>1</v>
          </cell>
          <cell r="CB1994" t="str">
            <v>T1-C-4</v>
          </cell>
          <cell r="CC1994">
            <v>1</v>
          </cell>
          <cell r="CH1994">
            <v>1</v>
          </cell>
          <cell r="CM1994">
            <v>1</v>
          </cell>
          <cell r="CQ1994">
            <v>1</v>
          </cell>
          <cell r="CU1994">
            <v>1</v>
          </cell>
          <cell r="CX1994">
            <v>0</v>
          </cell>
          <cell r="CY1994">
            <v>1</v>
          </cell>
          <cell r="DB1994">
            <v>0</v>
          </cell>
          <cell r="DC1994" t="str">
            <v>Kulelauk &lt;i&gt;Allium rotundum&lt;/i&gt; (tidligere &lt;i&gt;A. scorodoprasum&lt;/i&gt; subsp. &lt;i&gt;rotundum&lt;/i&gt;) er en flerårig urt som formerer seg med frø, i motsetning til sin nære slektning bendellauk &lt;i&gt;A. scorodoprasum &lt;/i&gt;som formerer seg med yngleknopper. Frøene spres passivt over svært korte distanser.</v>
          </cell>
          <cell r="DD1994" t="str">
            <v>&lt;p&gt;Arten er kjent fra &amp;#233:n lokalitet i Norge, ved mølla på Bøle i Te Skien, der den først ble samlet/dokumentert i 1973 og har holdt seg på plassen ved frøformering. Kulelauk er nokså opplagt kommet inn med korn. Ved mølla på Bøle står kulelauk i en bratt, varm bergvegg. Planten er trolig for varmekrevende (mediterran) til at den kan spre seg videre, men den har hatt stabil bestand i over 40 år.&lt;/p&gt;</v>
          </cell>
          <cell r="DE1994" t="str">
            <v>Arten er innført som forurensning i korn.</v>
          </cell>
          <cell r="DF1994" t="str">
            <v>Invasjonspotensialet er lite, en kombinasjon av kort median levetid og ingen ekspansjon.</v>
          </cell>
          <cell r="DG1994" t="str">
            <v>Ingen kjent negativ økologisk effekt er knyttet til arten, heller ikke mulig introgresjon med dens stedegne nære slektning bendellauk &lt;i&gt;A. scorodoprasum&lt;/i&gt;.</v>
          </cell>
          <cell r="DH1994" t="str">
            <v>&lt;p&gt;Kulelauk har hatt &amp;#233:n stabil forekomst i Norge (frøreproduksjon) i over 40 år, men den ekspanderer ikke og vurderes til ingen kjent økologisk risiko i norsk natur.&lt;/p&gt;</v>
          </cell>
          <cell r="DI1994">
            <v>0</v>
          </cell>
        </row>
        <row r="1995">
          <cell r="B1995" t="str">
            <v>Allium scorodoprasum</v>
          </cell>
          <cell r="C1995" t="str">
            <v>L.</v>
          </cell>
          <cell r="D1995" t="str">
            <v>bakkeløk</v>
          </cell>
          <cell r="E1995">
            <v>105566</v>
          </cell>
          <cell r="F1995">
            <v>99414</v>
          </cell>
          <cell r="G1995" t="str">
            <v>ExpertGroups/Karplanter/N</v>
          </cell>
          <cell r="H1995" t="str">
            <v>Karplanter</v>
          </cell>
          <cell r="I1995" t="str">
            <v>Karplanter</v>
          </cell>
          <cell r="J1995" t="str">
            <v>NotApplicable</v>
          </cell>
          <cell r="M1995" t="str">
            <v>establishedBefore1800</v>
          </cell>
          <cell r="AA1995">
            <v>1829</v>
          </cell>
          <cell r="AB1995" t="str">
            <v>terrestrial</v>
          </cell>
          <cell r="AD1995" t="str">
            <v>origin</v>
          </cell>
          <cell r="AE1995" t="str">
            <v>no</v>
          </cell>
          <cell r="AF1995" t="str">
            <v>unknown</v>
          </cell>
          <cell r="AG1995">
            <v>1829</v>
          </cell>
          <cell r="AH1995" t="str">
            <v>Vf Larvik: Svenner</v>
          </cell>
          <cell r="AI1995">
            <v>5</v>
          </cell>
          <cell r="AK1995" t="str">
            <v>V</v>
          </cell>
          <cell r="AW1995" t="str">
            <v>Ingen kjent effekt</v>
          </cell>
          <cell r="AX1995" t="str">
            <v>Ingen kjent effekt</v>
          </cell>
          <cell r="BC1995" t="str">
            <v>Ingen kjent effekt</v>
          </cell>
          <cell r="BD1995" t="str">
            <v>Ingen kjent effekt</v>
          </cell>
          <cell r="BK1995" t="str">
            <v>temperate_nemoral:Europe|subtropic_mediterranean:Europe</v>
          </cell>
          <cell r="BM1995" t="str">
            <v>temperate_nemoral:Europe|subtropic_mediterranean:Europe</v>
          </cell>
          <cell r="DI1995">
            <v>0</v>
          </cell>
        </row>
        <row r="1996">
          <cell r="B1996" t="str">
            <v>Philadelphus lewisii</v>
          </cell>
          <cell r="C1996" t="str">
            <v>Pursh</v>
          </cell>
          <cell r="D1996" t="str">
            <v>lewisskjærsmin</v>
          </cell>
          <cell r="E1996">
            <v>85640</v>
          </cell>
          <cell r="F1996">
            <v>128761</v>
          </cell>
          <cell r="G1996" t="str">
            <v>ExpertGroups/Karplanter/N</v>
          </cell>
          <cell r="H1996" t="str">
            <v>Karplanter</v>
          </cell>
          <cell r="I1996" t="str">
            <v>Karplanter</v>
          </cell>
          <cell r="J1996" t="str">
            <v>AlienSpecie</v>
          </cell>
          <cell r="N1996">
            <v>1</v>
          </cell>
          <cell r="Q1996">
            <v>1</v>
          </cell>
          <cell r="T1996" t="str">
            <v>NK</v>
          </cell>
          <cell r="U1996">
            <v>1</v>
          </cell>
          <cell r="V1996" t="str">
            <v>1,1</v>
          </cell>
          <cell r="X1996">
            <v>1</v>
          </cell>
          <cell r="Y1996">
            <v>1</v>
          </cell>
          <cell r="Z1996">
            <v>1</v>
          </cell>
          <cell r="AA1996">
            <v>1999</v>
          </cell>
          <cell r="AB1996" t="str">
            <v>terrestrial</v>
          </cell>
          <cell r="AD1996" t="str">
            <v>unknown</v>
          </cell>
          <cell r="AE1996" t="str">
            <v>yes</v>
          </cell>
          <cell r="AF1996" t="str">
            <v>unknown</v>
          </cell>
          <cell r="AG1996">
            <v>2004</v>
          </cell>
          <cell r="AH1996" t="str">
            <v>VA Søgne: Repstadvannet</v>
          </cell>
          <cell r="AI1996">
            <v>15</v>
          </cell>
          <cell r="AJ1996" t="str">
            <v>V</v>
          </cell>
          <cell r="AL1996">
            <v>1</v>
          </cell>
          <cell r="AM1996" t="str">
            <v>importDirect</v>
          </cell>
          <cell r="AN1996">
            <v>1</v>
          </cell>
          <cell r="AO1996" t="str">
            <v>introductionEscaped</v>
          </cell>
          <cell r="AP1996" t="str">
            <v>Va</v>
          </cell>
          <cell r="AQ1996">
            <v>4</v>
          </cell>
          <cell r="AR1996">
            <v>5</v>
          </cell>
          <cell r="AS1996">
            <v>20</v>
          </cell>
          <cell r="AT1996">
            <v>1</v>
          </cell>
          <cell r="AU1996">
            <v>40</v>
          </cell>
          <cell r="AV1996">
            <v>100</v>
          </cell>
          <cell r="AW1996" t="str">
            <v>Ingen kjent effekt</v>
          </cell>
          <cell r="AX1996" t="str">
            <v>Ingen kjent effekt</v>
          </cell>
          <cell r="BC1996" t="str">
            <v>Ingen kjent effekt</v>
          </cell>
          <cell r="BD1996" t="str">
            <v>Ingen kjent effekt</v>
          </cell>
          <cell r="BE1996" t="str">
            <v>no</v>
          </cell>
          <cell r="BF1996" t="str">
            <v>no</v>
          </cell>
          <cell r="BG1996" t="str">
            <v>V</v>
          </cell>
          <cell r="BK1996" t="str">
            <v>temperate_nemoral:NorthAndCentralAmerica|subtropic_mediterranean:NorthAndCentralAmerica</v>
          </cell>
          <cell r="BM1996" t="str">
            <v>temperate_nemoral:Europe,NorthAndCentralAmerica|subtropic_mediterranean:NorthAndCentralAmerica</v>
          </cell>
          <cell r="BO1996">
            <v>1</v>
          </cell>
          <cell r="BR1996" t="str">
            <v>RedListCategoryLevel</v>
          </cell>
          <cell r="BT1996">
            <v>1</v>
          </cell>
          <cell r="BW1996" t="str">
            <v>SpreadYearlyIncreaseCalculatedExpansionSpeed</v>
          </cell>
          <cell r="BX1996">
            <v>0</v>
          </cell>
          <cell r="BY1996">
            <v>1</v>
          </cell>
          <cell r="CB1996" t="str">
            <v>T35</v>
          </cell>
          <cell r="CC1996">
            <v>1</v>
          </cell>
          <cell r="CH1996">
            <v>1</v>
          </cell>
          <cell r="CM1996">
            <v>1</v>
          </cell>
          <cell r="CQ1996">
            <v>1</v>
          </cell>
          <cell r="CU1996">
            <v>1</v>
          </cell>
          <cell r="CX1996">
            <v>0</v>
          </cell>
          <cell r="CY1996">
            <v>1</v>
          </cell>
          <cell r="DB1996">
            <v>0</v>
          </cell>
          <cell r="DC1996" t="str">
            <v>&lt;p&gt;Skjærsmin-arten &lt;em&gt;Philadelphus lewisii &lt;/em&gt;er en busk fra vestlige Nord-Amerika. Den er hardfør nok til å kunne reprodusere i Norge, men foreløpig dyrkes den nokså sjelden. Den har frøreproduksjon.&lt;/p&gt;</v>
          </cell>
          <cell r="DD1996" t="str">
            <v>&lt;p&gt;I norsk natur er arten bare dokumentert som trolig kommet opp fra utkast to steder, i VA Vennesla 2000 og Søgne 2004.&lt;/p&gt;</v>
          </cell>
          <cell r="DE1996" t="str">
            <v>&lt;em&gt;Philadelphus lewisii &lt;/em&gt;reproduserer foreløpig ikke i naturen i Norge så vidt vi vet, men vil nok kunne gjøre det i framtida ettersom den reproduserer i hager.</v>
          </cell>
          <cell r="DF1996" t="str">
            <v>Invasjonspotensialet er lite, med minste skår på både median levetid og ekspansjonshastighet.</v>
          </cell>
          <cell r="DG1996" t="str">
            <v>Det er ingen kjent negativ økologisk effekt knyttet til arten.</v>
          </cell>
          <cell r="DH1996" t="str">
            <v>&lt;p&gt;&lt;i&gt;Philadelphus lewisii &lt;/i&gt;vurderes til ingen økologisk risiko.&lt;br/&gt;&lt;/p&gt;</v>
          </cell>
          <cell r="DI1996">
            <v>0</v>
          </cell>
        </row>
        <row r="1997">
          <cell r="B1997" t="str">
            <v>Caragana frutex</v>
          </cell>
          <cell r="C1997" t="str">
            <v>(L.) K.Koch</v>
          </cell>
          <cell r="D1997" t="str">
            <v>kløverertebusk</v>
          </cell>
          <cell r="E1997">
            <v>61868</v>
          </cell>
          <cell r="F1997">
            <v>101908</v>
          </cell>
          <cell r="G1997" t="str">
            <v>ExpertGroups/Karplanter/N</v>
          </cell>
          <cell r="H1997" t="str">
            <v>Karplanter</v>
          </cell>
          <cell r="I1997" t="str">
            <v>Karplanter</v>
          </cell>
          <cell r="J1997" t="str">
            <v>AlienSpecie</v>
          </cell>
          <cell r="N1997">
            <v>1</v>
          </cell>
          <cell r="Q1997">
            <v>1</v>
          </cell>
          <cell r="T1997" t="str">
            <v>NK</v>
          </cell>
          <cell r="U1997">
            <v>1</v>
          </cell>
          <cell r="V1997" t="str">
            <v>1,1</v>
          </cell>
          <cell r="X1997">
            <v>1</v>
          </cell>
          <cell r="Y1997">
            <v>1</v>
          </cell>
          <cell r="Z1997">
            <v>1</v>
          </cell>
          <cell r="AA1997">
            <v>1992</v>
          </cell>
          <cell r="AB1997" t="str">
            <v>terrestrial</v>
          </cell>
          <cell r="AD1997" t="str">
            <v>unknown</v>
          </cell>
          <cell r="AE1997" t="str">
            <v>yes</v>
          </cell>
          <cell r="AF1997" t="str">
            <v>unknown</v>
          </cell>
          <cell r="AI1997">
            <v>10</v>
          </cell>
          <cell r="AJ1997" t="str">
            <v>V</v>
          </cell>
          <cell r="AL1997">
            <v>1</v>
          </cell>
          <cell r="AM1997" t="str">
            <v>importDirect</v>
          </cell>
          <cell r="AN1997">
            <v>2</v>
          </cell>
          <cell r="AO1997" t="str">
            <v>introductionEscaped</v>
          </cell>
          <cell r="AP1997" t="str">
            <v>Øs</v>
          </cell>
          <cell r="AQ1997">
            <v>4</v>
          </cell>
          <cell r="AR1997">
            <v>3</v>
          </cell>
          <cell r="AS1997">
            <v>12</v>
          </cell>
          <cell r="AT1997">
            <v>1</v>
          </cell>
          <cell r="AU1997">
            <v>36</v>
          </cell>
          <cell r="AV1997">
            <v>50</v>
          </cell>
          <cell r="AW1997" t="str">
            <v>Ingen kjent effekt</v>
          </cell>
          <cell r="AX1997" t="str">
            <v>Ingen kjent effekt</v>
          </cell>
          <cell r="BC1997" t="str">
            <v>Ingen kjent effekt</v>
          </cell>
          <cell r="BD1997" t="str">
            <v>Ingen kjent effekt</v>
          </cell>
          <cell r="BE1997" t="str">
            <v>no</v>
          </cell>
          <cell r="BF1997" t="str">
            <v>no</v>
          </cell>
          <cell r="BG1997" t="str">
            <v>V</v>
          </cell>
          <cell r="BK1997" t="str">
            <v>temperate_nemoral:Asia|temperate_dry:Asia</v>
          </cell>
          <cell r="BM1997" t="str">
            <v>temperate_nemoral:Europe,Asia|temperate_dry:Asia</v>
          </cell>
          <cell r="BO1997">
            <v>1</v>
          </cell>
          <cell r="BR1997" t="str">
            <v>RedListCategoryLevel</v>
          </cell>
          <cell r="BT1997">
            <v>1</v>
          </cell>
          <cell r="BW1997" t="str">
            <v>SpreadYearlyIncreaseCalculatedExpansionSpeed</v>
          </cell>
          <cell r="BX1997">
            <v>0</v>
          </cell>
          <cell r="BY1997">
            <v>1</v>
          </cell>
          <cell r="CB1997" t="str">
            <v>T1-C-3,T40</v>
          </cell>
          <cell r="CC1997">
            <v>1</v>
          </cell>
          <cell r="CH1997">
            <v>1</v>
          </cell>
          <cell r="CM1997">
            <v>1</v>
          </cell>
          <cell r="CQ1997">
            <v>1</v>
          </cell>
          <cell r="CU1997">
            <v>1</v>
          </cell>
          <cell r="CX1997">
            <v>0</v>
          </cell>
          <cell r="CY1997">
            <v>1</v>
          </cell>
          <cell r="DB1997">
            <v>0</v>
          </cell>
          <cell r="DC1997" t="str">
            <v>Kløverertebusk &lt;em&gt;Caragana frutex &lt;/em&gt;er en sjelden brukt hagebusk med frøformering. Den stammer fra Sør-Sibir og Sentral-Asia, er meget hardfør og setter frø i Norge. Den dyrkes litt som prydbusk.</v>
          </cell>
          <cell r="DD1997" t="str">
            <v>&lt;p&gt;Det første funnet ble gjort på Torvøya i Bu Røyken i 1992, i en bergsprekk godt vekk fra hager. Denne busken må ha spirt opp fra et frø transportert med fugl. Senere er den funnet nær Heierødegård i Øf Rakkestad i 2016, med flere busker ca 1 m høge over et areal på 2 x 3 m. I følge teksta på herbariearket har de bakgrunn i hageutkast ca. 1980, og stammer trolig fra en hage anlagt ca. 1930. Dette tyder ikke på noen rask ekspansjon.&lt;/p&gt;</v>
          </cell>
          <cell r="DE1997" t="str">
            <v>Arten er innført som hagebusk og er spredt ut fra hager med utkast (Øf Rakkestad) og frøspredning, kanskje med fugl (Bu Røyken). Ingen videre spredning er notert.</v>
          </cell>
          <cell r="DF1997" t="str">
            <v>Invasjonspotensialet er lite, med minste skår på både median levetid og ekspansjonshastighet.</v>
          </cell>
          <cell r="DG1997" t="str">
            <v>Ingen kjent negativ økologisk effekt er knyttet til arten. Den har trolig nitrogenfiksering i røttene, men forventes å opptre i så små mengder at den ikke vil ha noen økologisk virkning.</v>
          </cell>
          <cell r="DH1997" t="str">
            <v>&lt;p&gt;Kløverertebusk vurderes til ingen kjent økologisk risiko. Arten har foreløpig ikke etablert reproduserende bestander i norsk natur, men har frøreprodusert. Den forventes ikke å ekspandere i noen betydelig grad.&lt;/p&gt;&lt;p&gt; &lt;/p&gt;</v>
          </cell>
          <cell r="DI1997">
            <v>0</v>
          </cell>
        </row>
        <row r="1998">
          <cell r="B1998" t="str">
            <v>Chamaecyparis lawsoniana</v>
          </cell>
          <cell r="C1998" t="str">
            <v>(A.Murray bis) Parl.</v>
          </cell>
          <cell r="D1998" t="str">
            <v>lawsonsypress</v>
          </cell>
          <cell r="E1998">
            <v>63741</v>
          </cell>
          <cell r="F1998">
            <v>103781</v>
          </cell>
          <cell r="G1998" t="str">
            <v>ExpertGroups/Karplanter/N</v>
          </cell>
          <cell r="H1998" t="str">
            <v>Karplanter</v>
          </cell>
          <cell r="I1998" t="str">
            <v>Karplanter</v>
          </cell>
          <cell r="J1998" t="str">
            <v>AlienSpecie</v>
          </cell>
          <cell r="N1998">
            <v>2</v>
          </cell>
          <cell r="P1998" t="str">
            <v>V</v>
          </cell>
          <cell r="Q1998">
            <v>1</v>
          </cell>
          <cell r="T1998" t="str">
            <v>LO</v>
          </cell>
          <cell r="U1998">
            <v>2</v>
          </cell>
          <cell r="V1998" t="str">
            <v>2AB,1</v>
          </cell>
          <cell r="X1998">
            <v>2</v>
          </cell>
          <cell r="Y1998">
            <v>3</v>
          </cell>
          <cell r="Z1998">
            <v>1</v>
          </cell>
          <cell r="AA1998">
            <v>1942</v>
          </cell>
          <cell r="AB1998" t="str">
            <v>terrestrial</v>
          </cell>
          <cell r="AD1998" t="str">
            <v>unknown</v>
          </cell>
          <cell r="AE1998" t="str">
            <v>yes</v>
          </cell>
          <cell r="AF1998" t="str">
            <v>unknown</v>
          </cell>
          <cell r="AI1998">
            <v>30</v>
          </cell>
          <cell r="AJ1998" t="str">
            <v>V</v>
          </cell>
          <cell r="AL1998">
            <v>2</v>
          </cell>
          <cell r="AM1998" t="str">
            <v>importDirect</v>
          </cell>
          <cell r="AN1998">
            <v>2</v>
          </cell>
          <cell r="AO1998" t="str">
            <v>introductionEscaped</v>
          </cell>
          <cell r="AP1998" t="str">
            <v>OsA,Bu,Aa,Va,Ho,Sf,Mr,St</v>
          </cell>
          <cell r="AQ1998">
            <v>84</v>
          </cell>
          <cell r="AR1998">
            <v>5</v>
          </cell>
          <cell r="AS1998">
            <v>420</v>
          </cell>
          <cell r="AT1998">
            <v>130000</v>
          </cell>
          <cell r="AU1998">
            <v>840</v>
          </cell>
          <cell r="AV1998">
            <v>50</v>
          </cell>
          <cell r="AW1998" t="str">
            <v>Ingen kjent effekt</v>
          </cell>
          <cell r="AX1998" t="str">
            <v>Ingen kjent effekt</v>
          </cell>
          <cell r="BC1998" t="str">
            <v>Ingen kjent effekt</v>
          </cell>
          <cell r="BD1998" t="str">
            <v>Ingen kjent effekt</v>
          </cell>
          <cell r="BE1998" t="str">
            <v>no</v>
          </cell>
          <cell r="BF1998" t="str">
            <v>no</v>
          </cell>
          <cell r="BG1998" t="str">
            <v>V</v>
          </cell>
          <cell r="BK1998" t="str">
            <v>temperate_boreal:NorthAndCentralAmerica|temperate_nemoral:NorthAndCentralAmerica</v>
          </cell>
          <cell r="BM1998" t="str">
            <v>temperate_boreal:Europe,NorthAndCentralAmerica|temperate_nemoral:Europe,NorthAndCentralAmerica</v>
          </cell>
          <cell r="BO1998">
            <v>2</v>
          </cell>
          <cell r="BP1998" t="str">
            <v>X</v>
          </cell>
          <cell r="BR1998" t="str">
            <v>RedListCategoryLevel</v>
          </cell>
          <cell r="BT1998">
            <v>2</v>
          </cell>
          <cell r="BW1998" t="str">
            <v>SpreadYearlyIncreaseCalculatedExpansionSpeed</v>
          </cell>
          <cell r="BX1998">
            <v>121.04</v>
          </cell>
          <cell r="BY1998">
            <v>1</v>
          </cell>
          <cell r="CB1998" t="str">
            <v>T4,T1-C-4,T35</v>
          </cell>
          <cell r="CC1998">
            <v>1</v>
          </cell>
          <cell r="CH1998">
            <v>1</v>
          </cell>
          <cell r="CM1998">
            <v>1</v>
          </cell>
          <cell r="CQ1998">
            <v>1</v>
          </cell>
          <cell r="CU1998">
            <v>1</v>
          </cell>
          <cell r="CX1998">
            <v>0</v>
          </cell>
          <cell r="CY1998">
            <v>1</v>
          </cell>
          <cell r="DB1998">
            <v>0</v>
          </cell>
          <cell r="DC1998" t="str">
            <v>Lawsonsypress &lt;em&gt;Chamaecyparis lawsoniana &lt;/em&gt;kommer fra vestlige USA. Den blir et stort tre og reproduserer med frø. Frøene spres med vind over mellomlange distanser (opp til noen hundre meter, kanskje). Generasjonstiden er lang, trolig minst 30 år, og det er foreløpig ikke registrert mer enn første generasjon i norsk natur. Arten er omtrent bare dyrket som prydtre i Norge, men er også forsøksvis utplantet i skog, f.eks. i Bymarka i ST Trondheim der den er funnet forvillet. Den frøforviller seg, men har knapt noen etablert populasjon i norsk natur foreløpig. Ingen forekomst er registrert mer enn &amp;#233:n gang, men det sier lite: forvillete bartrær er sterkt underrepresentert i de botaniske innsamlingene (og delvis også i observasjoner), og funnfrekvensene gir knapt noe realistisk bilde av hvor mye vi har av dem. Arten er funnet i skog, på skrotemark og i berg.</v>
          </cell>
          <cell r="DD1998" t="str">
            <v>&lt;p&gt;De funnene som er gjort, er i Oslo, Bu Drammen og Hole, AA Risør og Grimstad, VA Kristiansand og Flekkefjord, Ho Os, Bergen og Kvinnherad, SF Lærdal, MR Ålesund og Rauma, og ST Trondheim, alle i perioden fra 1942, og nesten halvparten etter 2000. En stor del av funnene er trolig gjort i en kort periode før 1960 og referent hos Nedkvitne (1960). Trolig er det bare første generasjon som står ute i norsk natur foreløpig.&lt;/p&gt;</v>
          </cell>
          <cell r="DE1998" t="str">
            <v>Arten er innført hovedsakelig som prydtre og spredt med frø ut i naturen.</v>
          </cell>
          <cell r="DF1998" t="str">
            <v>Invasjonspotensialet er begrenset, med usikkerhet til moderat, som en kombinasjon av begrenset (til moderat) median levetid og begrenset ekspansjonshastighet. Potensialet kan øke når (eller dersom) forvillete planter kommer i reproduktiv alder.</v>
          </cell>
          <cell r="DG1998" t="str">
            <v>Ingen kjent negativ økologisk effekt er foreløpig knyttet til arten.</v>
          </cell>
          <cell r="DH1998" t="str">
            <v>&lt;p&gt;Lawsonsypress vurderes til låg økologisk risiko, og foreløpig bare på grunn av invasjonspotensialet. Arten er i ferd med å spre seg ut i norsk natur, der den trolig vil etablere seg med reproduserende bestander. Det er lite trolig at denne arten vil føre til noen store endringer i norsk natur de første 50 år.&lt;/p&gt;</v>
          </cell>
          <cell r="DI1998">
            <v>1</v>
          </cell>
        </row>
        <row r="1999">
          <cell r="B1999" t="str">
            <v>Cupressus nootkatensis</v>
          </cell>
          <cell r="C1999" t="str">
            <v>D.Don</v>
          </cell>
          <cell r="D1999" t="str">
            <v>nutkasypress</v>
          </cell>
          <cell r="E1999">
            <v>141526</v>
          </cell>
          <cell r="F1999">
            <v>170574</v>
          </cell>
          <cell r="G1999" t="str">
            <v>ExpertGroups/Karplanter/N</v>
          </cell>
          <cell r="H1999" t="str">
            <v>Karplanter</v>
          </cell>
          <cell r="I1999" t="str">
            <v>Karplanter</v>
          </cell>
          <cell r="J1999" t="str">
            <v>AlienSpecie</v>
          </cell>
          <cell r="N1999">
            <v>2</v>
          </cell>
          <cell r="P1999" t="str">
            <v>V</v>
          </cell>
          <cell r="Q1999">
            <v>1</v>
          </cell>
          <cell r="T1999" t="str">
            <v>LO</v>
          </cell>
          <cell r="U1999">
            <v>2</v>
          </cell>
          <cell r="V1999" t="str">
            <v>2AB,1</v>
          </cell>
          <cell r="X1999">
            <v>2</v>
          </cell>
          <cell r="Y1999">
            <v>3</v>
          </cell>
          <cell r="Z1999">
            <v>1</v>
          </cell>
          <cell r="AA1999">
            <v>1935</v>
          </cell>
          <cell r="AB1999" t="str">
            <v>terrestrial</v>
          </cell>
          <cell r="AD1999" t="str">
            <v>unknown</v>
          </cell>
          <cell r="AE1999" t="str">
            <v>yes</v>
          </cell>
          <cell r="AF1999" t="str">
            <v>unknown</v>
          </cell>
          <cell r="AI1999">
            <v>30</v>
          </cell>
          <cell r="AJ1999" t="str">
            <v>V</v>
          </cell>
          <cell r="AL1999">
            <v>2</v>
          </cell>
          <cell r="AM1999" t="str">
            <v>importDirect</v>
          </cell>
          <cell r="AN1999">
            <v>2</v>
          </cell>
          <cell r="AO1999" t="str">
            <v>introductionEscaped</v>
          </cell>
          <cell r="AP1999" t="str">
            <v>OsA,Bu,Va,Ho,Mr</v>
          </cell>
          <cell r="AQ1999">
            <v>32</v>
          </cell>
          <cell r="AR1999">
            <v>10</v>
          </cell>
          <cell r="AS1999">
            <v>320</v>
          </cell>
          <cell r="AT1999">
            <v>55000</v>
          </cell>
          <cell r="AU1999">
            <v>640</v>
          </cell>
          <cell r="AV1999">
            <v>50</v>
          </cell>
          <cell r="AW1999" t="str">
            <v>Ingen kjent effekt</v>
          </cell>
          <cell r="AX1999" t="str">
            <v>Ingen kjent effekt</v>
          </cell>
          <cell r="BC1999" t="str">
            <v>Ingen kjent effekt</v>
          </cell>
          <cell r="BD1999" t="str">
            <v>Ingen kjent effekt</v>
          </cell>
          <cell r="BE1999" t="str">
            <v>no</v>
          </cell>
          <cell r="BF1999" t="str">
            <v>no</v>
          </cell>
          <cell r="BG1999" t="str">
            <v>V</v>
          </cell>
          <cell r="BK1999" t="str">
            <v>temperate_boreal:NorthAndCentralAmerica|temperate_nemoral:NorthAndCentralAmerica</v>
          </cell>
          <cell r="BM1999" t="str">
            <v>temperate_boreal:Europe,NorthAndCentralAmerica|temperate_nemoral:Europe,Oceania,NorthAndCentralAmerica</v>
          </cell>
          <cell r="BO1999">
            <v>2</v>
          </cell>
          <cell r="BP1999" t="str">
            <v>X</v>
          </cell>
          <cell r="BR1999" t="str">
            <v>RedListCategoryLevel</v>
          </cell>
          <cell r="BT1999">
            <v>2</v>
          </cell>
          <cell r="BW1999" t="str">
            <v>SpreadYearlyIncreaseCalculatedExpansionSpeed</v>
          </cell>
          <cell r="BX1999">
            <v>126.91</v>
          </cell>
          <cell r="BY1999">
            <v>1</v>
          </cell>
          <cell r="CB1999" t="str">
            <v>T4,T1,T37</v>
          </cell>
          <cell r="CC1999">
            <v>1</v>
          </cell>
          <cell r="CH1999">
            <v>1</v>
          </cell>
          <cell r="CM1999">
            <v>1</v>
          </cell>
          <cell r="CQ1999">
            <v>1</v>
          </cell>
          <cell r="CU1999">
            <v>1</v>
          </cell>
          <cell r="CX1999">
            <v>0</v>
          </cell>
          <cell r="CY1999">
            <v>1</v>
          </cell>
          <cell r="DB1999">
            <v>0</v>
          </cell>
          <cell r="DC1999" t="str">
            <v>Nutkasypress &lt;i&gt;Cupressus nootkatensis &lt;/i&gt;(tidligere &lt;em&gt;Chamaecyparis nootkatensis&lt;/em&gt;, i framtida kanskje &lt;i&gt;Xanthocyparis nootkatensis&lt;/i&gt;&lt;em&gt;) &lt;/em&gt;stammer fra vestlige Nord-Amerika og er innført omtrent bare som prydtre. Den er et stort, langlevd tre som reproduserer med frø, også i Norge. For en forvillet, 50 cm høg ungplante på Grøa i MR Sunndal i 1936 opplyses det at foreldretrærne ble plantet i nærheten i 1870-1875, dvs. en generasjonslengde på over 50 år. Trolig er det bare første generasjons forvillete planter vi foreløpig finner i norsk natur. Frøene vindspres over middels distanser (noen hundre meter, kanskje).</v>
          </cell>
          <cell r="DD1999" t="str">
            <v>&lt;p&gt;Forvillete bartrær er sterkt underrepresentert i de botaniske innsamlingene, og funnfrekvensene gir knapt noe realistisk bilde av hvor mye vi har av dem. Det er bare dokumentert forvillete planter fra åtte steder: Ak Sørum: Rånåsfoss 2009, Bu Drammen: Kobbervikdalen 1996: Lier: Sørumlia 2015: VA Kristiansand: Frikstad 2011: Ho Bergen: Hop 1942 1958: Os: Berge 1935: og MR Sunndal: Grøa 1936. Det kan godt være mye mer av den allerede i norsk natur.&lt;/p&gt;</v>
          </cell>
          <cell r="DE1999" t="str">
            <v>Arten er innført som prydtre og sprer seg ut i naturen med frø.</v>
          </cell>
          <cell r="DF1999" t="str">
            <v>Invasjonspotensialet er begrenset, med usikkerhet opp til moderat, en kombinasjon av begrenset (til moderat lang) median levetid og begrenset ekspansjonshastighet. Arten er trolig bare i starten av etablering i norsk natur.</v>
          </cell>
          <cell r="DG1999" t="str">
            <v>Ingen kjent negativ økologisk effekt er knyttet til arten, foreløpig.</v>
          </cell>
          <cell r="DH1999" t="str">
            <v>&lt;p&gt;Nutkasypress vurderes til låg økologisk risiko, og bare på grunn av invasjonspotensialet. Arten er foreløpig ikke fullt etablert, bare kjent med ungplanter i norsk natur, og uten reproduserende bestand utafor plantninger. Det kan godt være mer av den i norsk natur enn det vi vet, og arten kan komme til å gjøre noe mer av seg i framtida. Det er uansett lite trolig at den vil ha noen negativ økologisk virkning i nær framtid: til det er generasjonstida for lang.&lt;/p&gt;</v>
          </cell>
          <cell r="DI1999">
            <v>0</v>
          </cell>
        </row>
        <row r="2000">
          <cell r="B2000" t="str">
            <v>Tripterygium wilfordii</v>
          </cell>
          <cell r="C2000" t="str">
            <v>Hook. f.</v>
          </cell>
          <cell r="D2000" t="str">
            <v>kardemommebusk</v>
          </cell>
          <cell r="E2000">
            <v>102673</v>
          </cell>
          <cell r="F2000">
            <v>143573</v>
          </cell>
          <cell r="G2000" t="str">
            <v>ExpertGroups/Karplanter/N</v>
          </cell>
          <cell r="H2000" t="str">
            <v>Karplanter</v>
          </cell>
          <cell r="I2000" t="str">
            <v>Karplanter</v>
          </cell>
          <cell r="J2000" t="str">
            <v>AlienSpecie</v>
          </cell>
          <cell r="N2000">
            <v>1</v>
          </cell>
          <cell r="Q2000">
            <v>1</v>
          </cell>
          <cell r="T2000" t="str">
            <v>NK</v>
          </cell>
          <cell r="U2000">
            <v>1</v>
          </cell>
          <cell r="V2000" t="str">
            <v>1,1</v>
          </cell>
          <cell r="X2000">
            <v>1</v>
          </cell>
          <cell r="Y2000">
            <v>1</v>
          </cell>
          <cell r="Z2000">
            <v>1</v>
          </cell>
          <cell r="AA2000">
            <v>1993</v>
          </cell>
          <cell r="AB2000" t="str">
            <v>terrestrial</v>
          </cell>
          <cell r="AD2000" t="str">
            <v>unknown</v>
          </cell>
          <cell r="AE2000" t="str">
            <v>yes</v>
          </cell>
          <cell r="AF2000" t="str">
            <v>unknown</v>
          </cell>
          <cell r="AI2000">
            <v>15</v>
          </cell>
          <cell r="AJ2000" t="str">
            <v>V</v>
          </cell>
          <cell r="AN2000">
            <v>1</v>
          </cell>
          <cell r="AO2000" t="str">
            <v>introductionReleased</v>
          </cell>
          <cell r="AP2000" t="str">
            <v>OsA</v>
          </cell>
          <cell r="AQ2000">
            <v>4</v>
          </cell>
          <cell r="AR2000">
            <v>1</v>
          </cell>
          <cell r="AS2000">
            <v>4</v>
          </cell>
          <cell r="AT2000">
            <v>1</v>
          </cell>
          <cell r="AU2000">
            <v>4</v>
          </cell>
          <cell r="AV2000">
            <v>0</v>
          </cell>
          <cell r="AW2000" t="str">
            <v>Ingen kjent effekt</v>
          </cell>
          <cell r="AX2000" t="str">
            <v>Ingen kjent effekt</v>
          </cell>
          <cell r="BC2000" t="str">
            <v>Ingen kjent effekt</v>
          </cell>
          <cell r="BD2000" t="str">
            <v>Ingen kjent effekt</v>
          </cell>
          <cell r="BE2000" t="str">
            <v>no</v>
          </cell>
          <cell r="BF2000" t="str">
            <v>no</v>
          </cell>
          <cell r="BG2000" t="str">
            <v>V</v>
          </cell>
          <cell r="BK2000" t="str">
            <v>temperate_nemoral:Asia|subtropic_humid:Asia</v>
          </cell>
          <cell r="BM2000" t="str">
            <v>temperate_nemoral:Europe,Asia|subtropic_humid:Asia</v>
          </cell>
          <cell r="BO2000">
            <v>1</v>
          </cell>
          <cell r="BR2000" t="str">
            <v>RedListCategoryLevel</v>
          </cell>
          <cell r="BT2000">
            <v>1</v>
          </cell>
          <cell r="BW2000" t="str">
            <v>SpreadYearlyIncreaseCalculatedExpansionSpeed</v>
          </cell>
          <cell r="BX2000">
            <v>0</v>
          </cell>
          <cell r="BY2000">
            <v>1</v>
          </cell>
          <cell r="CB2000" t="str">
            <v>T43,T43,T4-C-3</v>
          </cell>
          <cell r="CC2000">
            <v>1</v>
          </cell>
          <cell r="CH2000">
            <v>1</v>
          </cell>
          <cell r="CM2000">
            <v>1</v>
          </cell>
          <cell r="CQ2000">
            <v>1</v>
          </cell>
          <cell r="CU2000">
            <v>1</v>
          </cell>
          <cell r="CX2000">
            <v>0</v>
          </cell>
          <cell r="CY2000">
            <v>1</v>
          </cell>
          <cell r="DB2000">
            <v>0</v>
          </cell>
          <cell r="DC2000" t="str">
            <v>Kardemommebusk&lt;em&gt; Tripterygium wilfordii &lt;/em&gt;(tidligere &lt;i&gt;T. regelii&lt;/i&gt;, spolebuskfamilien Celastraceae) er en slyngende busk fra Øst-Asia. I plantninger setter arten rikelig med frø i Norge (O.B. Hansen, pers. obs.).</v>
          </cell>
          <cell r="DD2000" t="str">
            <v>&lt;p&gt;Arten er bare funnet i naturen i i Ak Asker: Sem fra 1993, satt eller sådd ut, trolig på 1960-tallet, som del av Stefan Muraks forsøk med honningplanter. I 2008 beskrives planten slik: "i plommehave, i overgang mot edelløvskog. Stor busk, gjenstående etter Stefan Muraks honningplantedyrkning".&lt;/p&gt;</v>
          </cell>
          <cell r="DE2000" t="str">
            <v>Arten er innført som trekkplante for bier. Den dyrkes også litt i hager. Arten har vingenøtt som sikrer en viss vindspredning, men trolig kun over begrensete distanser (titalls meter i beste fall).</v>
          </cell>
          <cell r="DF2000" t="str">
            <v>Artens invasjonspotensial er lite. Både median levetid og ekspansjonshastighet skårer på laveste nivå.</v>
          </cell>
          <cell r="DG2000" t="str">
            <v>Det er ingen kjente negative økologiske effekter knyttet til arten.</v>
          </cell>
          <cell r="DH2000" t="str">
            <v>&lt;p&gt;"Kardemommebusk" vurderes til ingen kjent risiko i norsk natur. Arten kan ha stabil forekomst i Norge (frøreproduksjon) og med lite (om noe) ekspansjonspotensial.&lt;br/&gt;&lt;/p&gt;</v>
          </cell>
          <cell r="DI2000">
            <v>0</v>
          </cell>
        </row>
        <row r="2001">
          <cell r="B2001" t="str">
            <v>Glyceria grandis</v>
          </cell>
          <cell r="C2001" t="str">
            <v>S.Watson</v>
          </cell>
          <cell r="D2001" t="str">
            <v>møllesøtgras</v>
          </cell>
          <cell r="E2001">
            <v>133508</v>
          </cell>
          <cell r="F2001">
            <v>100059</v>
          </cell>
          <cell r="G2001" t="str">
            <v>ExpertGroups/Karplanter/N</v>
          </cell>
          <cell r="H2001" t="str">
            <v>Karplanter</v>
          </cell>
          <cell r="I2001" t="str">
            <v>Karplanter</v>
          </cell>
          <cell r="J2001" t="str">
            <v>AlienSpecie</v>
          </cell>
          <cell r="N2001">
            <v>3</v>
          </cell>
          <cell r="Q2001">
            <v>2</v>
          </cell>
          <cell r="T2001" t="str">
            <v>LO</v>
          </cell>
          <cell r="U2001">
            <v>2</v>
          </cell>
          <cell r="V2001" t="str">
            <v>3A,2DE</v>
          </cell>
          <cell r="X2001">
            <v>4</v>
          </cell>
          <cell r="Y2001">
            <v>4</v>
          </cell>
          <cell r="Z2001">
            <v>2</v>
          </cell>
          <cell r="AA2001">
            <v>1918</v>
          </cell>
          <cell r="AB2001" t="str">
            <v>terrestrial</v>
          </cell>
          <cell r="AD2001" t="str">
            <v>origin,unknown</v>
          </cell>
          <cell r="AE2001" t="str">
            <v>yes</v>
          </cell>
          <cell r="AF2001" t="str">
            <v>unknown</v>
          </cell>
          <cell r="AG2001">
            <v>1918</v>
          </cell>
          <cell r="AH2001" t="str">
            <v>ST Skaun: Buvik, Pienes mølle</v>
          </cell>
          <cell r="AI2001">
            <v>5</v>
          </cell>
          <cell r="AJ2001" t="str">
            <v>V</v>
          </cell>
          <cell r="AL2001">
            <v>1</v>
          </cell>
          <cell r="AM2001" t="str">
            <v>importDirect</v>
          </cell>
          <cell r="AN2001">
            <v>3</v>
          </cell>
          <cell r="AO2001" t="str">
            <v>introductionReleased,introductionTransportpollution,spreadNaturalDispersal</v>
          </cell>
          <cell r="AP2001" t="str">
            <v>Øs,He,Op,Bu,Va,Sf,St,No</v>
          </cell>
          <cell r="AQ2001">
            <v>74</v>
          </cell>
          <cell r="AR2001">
            <v>5</v>
          </cell>
          <cell r="AS2001">
            <v>370</v>
          </cell>
          <cell r="AT2001">
            <v>180000</v>
          </cell>
          <cell r="AU2001">
            <v>700</v>
          </cell>
          <cell r="AV2001">
            <v>50</v>
          </cell>
          <cell r="AW2001" t="str">
            <v>Ingen kjent effekt</v>
          </cell>
          <cell r="AX2001" t="str">
            <v>Ingen kjent effekt</v>
          </cell>
          <cell r="BC2001" t="str">
            <v>Ingen kjent effekt</v>
          </cell>
          <cell r="BD2001" t="str">
            <v>Ingen kjent effekt</v>
          </cell>
          <cell r="BE2001" t="str">
            <v>no</v>
          </cell>
          <cell r="BF2001" t="str">
            <v>no</v>
          </cell>
          <cell r="BK2001" t="str">
            <v>temperate_boreal:NorthAndCentralAmerica|temperate_nemoral:NorthAndCentralAmerica</v>
          </cell>
          <cell r="BM2001" t="str">
            <v>temperate_boreal:Europe,NorthAndCentralAmerica|temperate_nemoral:Europe,NorthAndCentralAmerica</v>
          </cell>
          <cell r="BO2001">
            <v>3</v>
          </cell>
          <cell r="BR2001" t="str">
            <v>RedListCategoryLevel</v>
          </cell>
          <cell r="BT2001">
            <v>2</v>
          </cell>
          <cell r="BW2001" t="str">
            <v>SpreadYearlyIncreaseObservations</v>
          </cell>
          <cell r="BX2001">
            <v>98</v>
          </cell>
          <cell r="BY2001">
            <v>1</v>
          </cell>
          <cell r="CB2001" t="str">
            <v>V13-C-1,T18,T44,T41,T35,T45</v>
          </cell>
          <cell r="CC2001">
            <v>2</v>
          </cell>
          <cell r="CG2001" t="str">
            <v>T18</v>
          </cell>
          <cell r="CH2001">
            <v>2</v>
          </cell>
          <cell r="CL2001" t="str">
            <v>T18,T18</v>
          </cell>
          <cell r="CM2001">
            <v>1</v>
          </cell>
          <cell r="CQ2001">
            <v>1</v>
          </cell>
          <cell r="CU2001">
            <v>1</v>
          </cell>
          <cell r="CX2001">
            <v>0</v>
          </cell>
          <cell r="CY2001">
            <v>1</v>
          </cell>
          <cell r="DB2001">
            <v>0</v>
          </cell>
          <cell r="DC2001" t="str">
            <v>Møllesøtgras &lt;em&gt;Glyceria grandis &lt;/em&gt;er et langlevd flerårig gras, storvokst (opp til 1,5 m), med klondannelse ved jordstengler. Den frøreproduserer, og fruktene spres med vatn, trolig også med vadefugler. Arten stammer fra Nord-Amerika og er meget hardfør.</v>
          </cell>
          <cell r="DD2001" t="str">
            <v>&lt;p&gt;Møllesøtgras kom - som det norske navnet antyder - først inn som forurensning med korn ved møller. Det første funnstedet var ved Pienes mølle i ST Skaun i 1918, og her sto arten til 1953: det neste var ved Moss Aktiemøller ved Mosseelva i Øf Moss i 1958, og her står arten kanskje fortsatt. Fra 1973 øker antallet funnsteder med forekomster i kunsteng og på andre steder tilsådd med grasfrø, først i Sunnfjord (SF Jølster og Førde), senere spredt i deler av Sør- og Midt-Norge. Arten er opplagt kommet inn med amerikansk grasfrø og kanskje til og med som f&amp;#244:rgras. Økningen har fortsatt, om enn ikke svært raskt, og arten kan bli permanent der den etableres.&lt;/p&gt;</v>
          </cell>
          <cell r="DE2001" t="str">
            <v>Arten har kommet inn som forurensning med korn og såfrø, sikkert også innsådd som f&amp;#244:rgras, og er nå trolig så godt etablert enkelte steder at den sprer seg også på egenhånd.</v>
          </cell>
          <cell r="DF2001" t="str">
            <v>Arten har et moderat invasjonspotensial: den skårer moderat på median levetid og begrenset på ekspansjonshastighet.</v>
          </cell>
          <cell r="DG2001" t="str">
            <v>Møllesøtgras vurderes å ha en liten økologisk effekt ved fortrengning av andre (stedegne) planter på åpen flommark. Den etablerer seg i dyrket eng og i flommarkeng, foreløpig med de mest stabile bestandene i innlandet østpå, kanskje også i Trøndelag.</v>
          </cell>
          <cell r="DH2001" t="str">
            <v>&lt;p&gt;Møllesøtgras vurderes til låg økologisk risiko, som en kombinasjon av et moderat invasjonspotensial og en liten økologisk effekt. Dette er en nedgradering fra høg risiko ved vurderingen i 2012, som en følge av annen beregningsmåte for invasjonspotensialet.&lt;/p&gt;&lt;p&gt;&lt;br/&gt;&lt;/p&gt;</v>
          </cell>
          <cell r="DI2001">
            <v>0</v>
          </cell>
        </row>
        <row r="2002">
          <cell r="B2002" t="str">
            <v>Holodiscus discolor</v>
          </cell>
          <cell r="C2002" t="str">
            <v>(Pursh) Maxim.</v>
          </cell>
          <cell r="D2002" t="str">
            <v>toppspirea</v>
          </cell>
          <cell r="E2002">
            <v>63286</v>
          </cell>
          <cell r="F2002">
            <v>103326</v>
          </cell>
          <cell r="G2002" t="str">
            <v>ExpertGroups/Karplanter/N</v>
          </cell>
          <cell r="H2002" t="str">
            <v>Karplanter</v>
          </cell>
          <cell r="I2002" t="str">
            <v>Karplanter</v>
          </cell>
          <cell r="J2002" t="str">
            <v>AlienSpecie</v>
          </cell>
          <cell r="N2002">
            <v>2</v>
          </cell>
          <cell r="P2002" t="str">
            <v>V</v>
          </cell>
          <cell r="Q2002">
            <v>1</v>
          </cell>
          <cell r="T2002" t="str">
            <v>LO</v>
          </cell>
          <cell r="U2002">
            <v>2</v>
          </cell>
          <cell r="V2002" t="str">
            <v>2AB,1</v>
          </cell>
          <cell r="X2002">
            <v>2</v>
          </cell>
          <cell r="Y2002">
            <v>2</v>
          </cell>
          <cell r="Z2002">
            <v>1</v>
          </cell>
          <cell r="AA2002">
            <v>1982</v>
          </cell>
          <cell r="AB2002" t="str">
            <v>terrestrial</v>
          </cell>
          <cell r="AD2002" t="str">
            <v>unknown</v>
          </cell>
          <cell r="AE2002" t="str">
            <v>yes</v>
          </cell>
          <cell r="AF2002" t="str">
            <v>unknown</v>
          </cell>
          <cell r="AI2002">
            <v>10</v>
          </cell>
          <cell r="AJ2002" t="str">
            <v>V</v>
          </cell>
          <cell r="AL2002">
            <v>1</v>
          </cell>
          <cell r="AM2002" t="str">
            <v>importDirect</v>
          </cell>
          <cell r="AN2002">
            <v>1</v>
          </cell>
          <cell r="AO2002" t="str">
            <v>introductionEscaped</v>
          </cell>
          <cell r="AP2002" t="str">
            <v>OsA,Aa,Mr,No</v>
          </cell>
          <cell r="AQ2002">
            <v>20</v>
          </cell>
          <cell r="AR2002">
            <v>5</v>
          </cell>
          <cell r="AS2002">
            <v>100</v>
          </cell>
          <cell r="AT2002">
            <v>160000</v>
          </cell>
          <cell r="AU2002">
            <v>300</v>
          </cell>
          <cell r="AV2002">
            <v>60</v>
          </cell>
          <cell r="AW2002" t="str">
            <v>Ingen kjent effekt</v>
          </cell>
          <cell r="AX2002" t="str">
            <v>Ingen kjent effekt</v>
          </cell>
          <cell r="BC2002" t="str">
            <v>Ingen kjent effekt</v>
          </cell>
          <cell r="BD2002" t="str">
            <v>Ingen kjent effekt</v>
          </cell>
          <cell r="BE2002" t="str">
            <v>no</v>
          </cell>
          <cell r="BF2002" t="str">
            <v>no</v>
          </cell>
          <cell r="BK2002" t="str">
            <v>temperate_boreal:NorthAndCentralAmerica|temperate_nemoral:NorthAndCentralAmerica|subtropic_mediterranean:NorthAndCentralAmerica</v>
          </cell>
          <cell r="BM2002" t="str">
            <v>temperate_boreal:Europe,NorthAndCentralAmerica|temperate_nemoral:Europe,NorthAndCentralAmerica|subtropic_mediterranean:NorthAndCentralAmerica</v>
          </cell>
          <cell r="BO2002">
            <v>2</v>
          </cell>
          <cell r="BP2002" t="str">
            <v>X</v>
          </cell>
          <cell r="BR2002" t="str">
            <v>RedListCategoryLevel</v>
          </cell>
          <cell r="BT2002">
            <v>2</v>
          </cell>
          <cell r="BW2002" t="str">
            <v>SpreadYearlyIncreaseCalculatedExpansionSpeed</v>
          </cell>
          <cell r="BX2002">
            <v>65.239999999999995</v>
          </cell>
          <cell r="BY2002">
            <v>1</v>
          </cell>
          <cell r="CB2002" t="str">
            <v>T4,T35,T32,T40</v>
          </cell>
          <cell r="CC2002">
            <v>1</v>
          </cell>
          <cell r="CH2002">
            <v>1</v>
          </cell>
          <cell r="CM2002">
            <v>1</v>
          </cell>
          <cell r="CQ2002">
            <v>1</v>
          </cell>
          <cell r="CU2002">
            <v>1</v>
          </cell>
          <cell r="CX2002">
            <v>0</v>
          </cell>
          <cell r="CY2002">
            <v>1</v>
          </cell>
          <cell r="DB2002">
            <v>0</v>
          </cell>
          <cell r="DC2002" t="str">
            <v>Toppspirea &lt;i&gt;Holodiscus discolor&lt;/i&gt; er en hardfør hagebusk fra Stillehavskysten og -fjellene i Nord-Amerika og Mexico, med noe klonal vekst og med frøreproduksjon. Vi vet ikke om den frøreproduserer i norsk natur (foreløpig), men den er klimatisk godt tilpasset slik reproduksjon. Den er funnet på hageutkast og som gjenstående, på veikanter, i gjengroende kulturmark og i skog.</v>
          </cell>
          <cell r="DD2002" t="str">
            <v>&lt;p&gt;Toppspirea er nokså nylig kommet i utstrakt bruk i hager, og dette er trolig årsaken til at det ennå ikke er funnet mye av den. I tillegg til dokumenterte funn i Ak Bærum og VA Kristiansand er arten på 2000-tallet observert i AA Risør: Søndeled (skråning fra E18 ned mot fjorden, kanskje etablert), MR Molde og No Sørfold. Vi regner med at det som holder denne arten tilbake fra å begynne å spre seg i norsk natur er at den trolig er utkryssende, og at det bare er ett genetisk individ som dyrkes i hver hage og som eventuelt spes ut på hvert sted med hageutkast. Dersom flere genetiske individer kommer sammen på ett sted - i eller utafor hager - kan prosessen begynne.&lt;/p&gt;</v>
          </cell>
          <cell r="DE2002" t="str">
            <v>Arten er innført som hagebusk, foreløpig bare spredt ut i naturen ved dumping av hageavfall.</v>
          </cell>
          <cell r="DF2002" t="str">
            <v>Invasjonspotensialet er begrenset, med usikkerhet til moderat, som en kombinasjon av begrenset (til moderat) median levetid og begrenset ekspansjonshastighet. Dette kan endre seg dersom busken begynner å reprodusere effektivt (noe den genetisk og klimatisk er i stand til).</v>
          </cell>
          <cell r="DG2002" t="str">
            <v>Ingen kjent negativ økologisk effekt er knyttet til arten.</v>
          </cell>
          <cell r="DH2002" t="str">
            <v>&lt;p&gt;Toppspirea vurderes til låg økologisk risiko, og bare på grunn av invasjonspotensialet. er innført som hagebusk i ny tid og er kanskje i økende bruk i hager. Den har såvidt begynt å bli funnet utafor hager, men føres opp som potensiell stabil fremmedplante på grunn av sin klimatiske tilpasning og likheten mellom de naturtyper der den naturlig forekommer (i vestlige Nord-Amerika) og norske naturtyper. Vi forventer ikke at den vil få noen stor virkning i norsk natur.&lt;/p&gt;</v>
          </cell>
          <cell r="DI2002">
            <v>0</v>
          </cell>
        </row>
        <row r="2003">
          <cell r="B2003" t="str">
            <v>Salix purpurea</v>
          </cell>
          <cell r="C2003" t="str">
            <v>L.</v>
          </cell>
          <cell r="D2003" t="str">
            <v>rødpil</v>
          </cell>
          <cell r="E2003">
            <v>62655</v>
          </cell>
          <cell r="F2003">
            <v>102695</v>
          </cell>
          <cell r="G2003" t="str">
            <v>ExpertGroups/Karplanter/N</v>
          </cell>
          <cell r="H2003" t="str">
            <v>Karplanter</v>
          </cell>
          <cell r="I2003" t="str">
            <v>Karplanter</v>
          </cell>
          <cell r="J2003" t="str">
            <v>AlienSpecie</v>
          </cell>
          <cell r="N2003">
            <v>3</v>
          </cell>
          <cell r="O2003" t="str">
            <v>V</v>
          </cell>
          <cell r="Q2003">
            <v>1</v>
          </cell>
          <cell r="T2003" t="str">
            <v>LO</v>
          </cell>
          <cell r="U2003">
            <v>2</v>
          </cell>
          <cell r="V2003" t="str">
            <v>3A,1</v>
          </cell>
          <cell r="X2003">
            <v>2</v>
          </cell>
          <cell r="Y2003">
            <v>3</v>
          </cell>
          <cell r="Z2003">
            <v>1</v>
          </cell>
          <cell r="AA2003">
            <v>1829</v>
          </cell>
          <cell r="AB2003" t="str">
            <v>terrestrial</v>
          </cell>
          <cell r="AD2003" t="str">
            <v>origin,unknown</v>
          </cell>
          <cell r="AE2003" t="str">
            <v>yes</v>
          </cell>
          <cell r="AF2003" t="str">
            <v>unknown</v>
          </cell>
          <cell r="AG2003">
            <v>1862</v>
          </cell>
          <cell r="AH2003" t="str">
            <v>Oslo: "Præstebækken"</v>
          </cell>
          <cell r="AI2003">
            <v>15</v>
          </cell>
          <cell r="AJ2003" t="str">
            <v>V</v>
          </cell>
          <cell r="AL2003">
            <v>2</v>
          </cell>
          <cell r="AM2003" t="str">
            <v>importDirect</v>
          </cell>
          <cell r="AN2003">
            <v>3</v>
          </cell>
          <cell r="AO2003" t="str">
            <v>introductionEscaped</v>
          </cell>
          <cell r="AP2003" t="str">
            <v>Øs,OsA,He,Bu,Ve,Te,Aa,Va,Ro,Ho</v>
          </cell>
          <cell r="AQ2003">
            <v>112</v>
          </cell>
          <cell r="AR2003">
            <v>3</v>
          </cell>
          <cell r="AS2003">
            <v>336</v>
          </cell>
          <cell r="AT2003">
            <v>78300</v>
          </cell>
          <cell r="AU2003">
            <v>440</v>
          </cell>
          <cell r="AV2003">
            <v>50</v>
          </cell>
          <cell r="AW2003" t="str">
            <v>Ingen kjent effekt</v>
          </cell>
          <cell r="AX2003" t="str">
            <v>Ingen kjent effekt</v>
          </cell>
          <cell r="BC2003" t="str">
            <v>Ingen kjent effekt</v>
          </cell>
          <cell r="BD2003" t="str">
            <v>Ingen kjent effekt</v>
          </cell>
          <cell r="BE2003" t="str">
            <v>no</v>
          </cell>
          <cell r="BF2003" t="str">
            <v>no</v>
          </cell>
          <cell r="BG2003" t="str">
            <v>V</v>
          </cell>
          <cell r="BK2003" t="str">
            <v>temperate_nemoral:Europe,Asia|temperate_dry:Europe,Asia|subtropic_mediterranean:Europe,Asia,Africa</v>
          </cell>
          <cell r="BM2003" t="str">
            <v>temperate_nemoral:Europe,Asia,Oceania,NorthAndCentralAmerica|temperate_dry:Europe,Asia|subtropic_mediterranean:Europe,Asia,Africa,Oceania</v>
          </cell>
          <cell r="BO2003">
            <v>3</v>
          </cell>
          <cell r="BQ2003" t="str">
            <v>X</v>
          </cell>
          <cell r="BR2003" t="str">
            <v>RedListCategoryLevel</v>
          </cell>
          <cell r="BT2003">
            <v>2</v>
          </cell>
          <cell r="BW2003" t="str">
            <v>SpreadYearlyIncreaseObservations</v>
          </cell>
          <cell r="BX2003">
            <v>79</v>
          </cell>
          <cell r="BY2003">
            <v>1</v>
          </cell>
          <cell r="CB2003" t="str">
            <v>T18,T30,T35,V10</v>
          </cell>
          <cell r="CC2003">
            <v>1</v>
          </cell>
          <cell r="CH2003">
            <v>1</v>
          </cell>
          <cell r="CM2003">
            <v>1</v>
          </cell>
          <cell r="CQ2003">
            <v>1</v>
          </cell>
          <cell r="CU2003">
            <v>1</v>
          </cell>
          <cell r="CX2003">
            <v>0</v>
          </cell>
          <cell r="CY2003">
            <v>1</v>
          </cell>
          <cell r="DB2003">
            <v>0</v>
          </cell>
          <cell r="DC2003" t="str">
            <v>Rødpil &lt;i&gt;Saliux purpurea &lt;/i&gt;er en nokså langlevd, middelsstor busk på 2-3 (sj. opp til 5) m. Den har frøformering, men formeringen i Norge skjer trolig mest ved avbrukne eller avkuttete kvister som fraktes med vatn og rotslår. Buskene setter uvanlig tett med kvister, noe som gjør dem egnet til beskjæring (og fører til at mye kvistavfall kastet utafor hagene). Frøene har hår og er effektivt vindspredte, trolig over rimelig lange distanser (km). Arten kommer fra Mellom- og Sør-Europa, Nord-Afrika og deler av Asia og kom inn tidlig som prydbusk i store hager og parker. Se Elven &amp; Fremstad (under forb.).</v>
          </cell>
          <cell r="DD2003" t="str">
            <v>&lt;p&gt;Rødpil har vært plantet i Danmark siden 1500-tallet (Hartvig 2015). I Norge har den vært dyrket minst siden første halvdel av 1800-tallet (Blytt 1874) og er kjent forvillet siden 1862. Blytt nevner at det første funnet utafor hager, ved "Præstebækken" i Oslo, var av både hann- og hunnplanter, noe som er forutsetning for frøreprodusjon i denne særbu slekta. Arten har vært et jamt, sjeldent innslag i kystområdene fra Østfold og Oslo til Hordaland fra før 1900 fram til i dag, uten noen markert økning. Den økte funnfrekvensen etter 1980 skyldes trolig noe økt interesse for slekta.&lt;/p&gt;</v>
          </cell>
          <cell r="DE2003" t="str">
            <v>Arten dyrkes som hagebusk. Vindspredning av frø over midlere til store avstander (100 - 100+ meter eller mer). Bevisst utkasting og dessuten vannspredning av avskårne og avbrukne kvister som rotslår.</v>
          </cell>
          <cell r="DF2003" t="str">
            <v>Invasjonspotensialet er moderat (med usikkerhet til begrenset), som en kombinasjon av moderat (til begrenset) median levetid og begrenset ekspansjonshastighet.</v>
          </cell>
          <cell r="DG2003" t="str">
            <v>Det er ingen kjente økologiske effekter foreløpig. Arten etablerer seg i flommark og flommarkskog, men ikke så naturtype-spesifikt og i et slikt omfang at det fanges opp av kriteriene for fremmedartsprosjektet. Den kan hybridisere med minst fire andre norske arter (tre av dem hjemlige), men hybridene antas å være sterile og bidrar dermed ikke til noen introgresjon (se Elven &amp; Fremstad under forb.).</v>
          </cell>
          <cell r="DH2003" t="str">
            <v>&lt;p&gt;Rødpil vurderes til låg økologisk risiko på grunn av et moderat (til begrenset) invasjonspotensial. Arten har vært tilnærmet stabil siden 1900, med forvilling i flommark, på strandkanter og på andre fuktige til våte steder, men har ikke noe sted blitt ekspansiv.&lt;/p&gt;</v>
          </cell>
          <cell r="DI2003">
            <v>2</v>
          </cell>
        </row>
        <row r="2004">
          <cell r="B2004" t="str">
            <v>Juglans regia</v>
          </cell>
          <cell r="C2004" t="str">
            <v>L.</v>
          </cell>
          <cell r="D2004" t="str">
            <v>valnøtt</v>
          </cell>
          <cell r="E2004">
            <v>62121</v>
          </cell>
          <cell r="F2004">
            <v>102161</v>
          </cell>
          <cell r="G2004" t="str">
            <v>ExpertGroups/Karplanter/N</v>
          </cell>
          <cell r="H2004" t="str">
            <v>Karplanter</v>
          </cell>
          <cell r="I2004" t="str">
            <v>Karplanter</v>
          </cell>
          <cell r="J2004" t="str">
            <v>AlienSpecie</v>
          </cell>
          <cell r="N2004">
            <v>1</v>
          </cell>
          <cell r="Q2004">
            <v>1</v>
          </cell>
          <cell r="T2004" t="str">
            <v>NK</v>
          </cell>
          <cell r="U2004">
            <v>1</v>
          </cell>
          <cell r="V2004" t="str">
            <v>1,1</v>
          </cell>
          <cell r="X2004">
            <v>1</v>
          </cell>
          <cell r="Y2004">
            <v>1</v>
          </cell>
          <cell r="Z2004">
            <v>1</v>
          </cell>
          <cell r="AA2004">
            <v>1927</v>
          </cell>
          <cell r="AB2004" t="str">
            <v>terrestrial</v>
          </cell>
          <cell r="AD2004" t="str">
            <v>unknown</v>
          </cell>
          <cell r="AE2004" t="str">
            <v>yes</v>
          </cell>
          <cell r="AF2004" t="str">
            <v>unknown</v>
          </cell>
          <cell r="AI2004">
            <v>50</v>
          </cell>
          <cell r="AJ2004" t="str">
            <v>V</v>
          </cell>
          <cell r="AL2004">
            <v>2</v>
          </cell>
          <cell r="AM2004" t="str">
            <v>importDirect</v>
          </cell>
          <cell r="AN2004">
            <v>2</v>
          </cell>
          <cell r="AO2004" t="str">
            <v>introductionEscaped</v>
          </cell>
          <cell r="AP2004" t="str">
            <v>Ro</v>
          </cell>
          <cell r="AQ2004">
            <v>4</v>
          </cell>
          <cell r="AR2004">
            <v>5</v>
          </cell>
          <cell r="AS2004">
            <v>20</v>
          </cell>
          <cell r="AT2004">
            <v>1</v>
          </cell>
          <cell r="AU2004">
            <v>60</v>
          </cell>
          <cell r="AV2004">
            <v>100</v>
          </cell>
          <cell r="AW2004" t="str">
            <v>Ingen kjent effekt</v>
          </cell>
          <cell r="AX2004" t="str">
            <v>Ingen kjent effekt</v>
          </cell>
          <cell r="BC2004" t="str">
            <v>Ingen kjent effekt</v>
          </cell>
          <cell r="BD2004" t="str">
            <v>Ingen kjent effekt</v>
          </cell>
          <cell r="BE2004" t="str">
            <v>no</v>
          </cell>
          <cell r="BF2004" t="str">
            <v>yes</v>
          </cell>
          <cell r="BG2004" t="str">
            <v>V</v>
          </cell>
          <cell r="BK2004" t="str">
            <v>temperate_nemoral:Europe,Asia|subtropic_mediterranean:Europe,Asia</v>
          </cell>
          <cell r="BM2004" t="str">
            <v>temperate_nemoral:Europe,Asia,Oceania,NorthAndCentralAmerica|subtropic_mediterranean:Europe,Asia,Africa,Oceania,NorthAndCentralAmerica|subtropic_humid:Asia|subtropic_highlands:Asia</v>
          </cell>
          <cell r="BO2004">
            <v>1</v>
          </cell>
          <cell r="BR2004" t="str">
            <v>RedListCategoryLevel</v>
          </cell>
          <cell r="BT2004">
            <v>1</v>
          </cell>
          <cell r="BW2004" t="str">
            <v>SpreadYearlyIncreaseCalculatedExpansionSpeed</v>
          </cell>
          <cell r="BX2004">
            <v>0</v>
          </cell>
          <cell r="BY2004">
            <v>1</v>
          </cell>
          <cell r="CB2004" t="str">
            <v>T43</v>
          </cell>
          <cell r="CC2004">
            <v>1</v>
          </cell>
          <cell r="CH2004">
            <v>1</v>
          </cell>
          <cell r="CM2004">
            <v>1</v>
          </cell>
          <cell r="CQ2004">
            <v>1</v>
          </cell>
          <cell r="CU2004">
            <v>1</v>
          </cell>
          <cell r="CX2004">
            <v>0</v>
          </cell>
          <cell r="CY2004">
            <v>1</v>
          </cell>
          <cell r="DB2004">
            <v>0</v>
          </cell>
          <cell r="DC2004" t="str">
            <v>Valnøtt &lt;em&gt;Juglans regia &lt;/em&gt;er en gammel kulturplante, trolig opprinnelig fra Sørøst-Europa (Balkan) og Vest-Asia. Det er et stort, nokså seintvoksende tre. Arten setter moden frukt (valnøtter) som kan spres med pattedyr og fugl, men reell formering med bestandsdannelse er foreløpig ikke overbevisende dokumentert i norsk natur. Frøplanter er dokumentert funnet i naturen ett sted, men kan være oversett.</v>
          </cell>
          <cell r="DD2004" t="str">
            <v>&lt;p&gt;Det er uvisst om valnøtt skal regnes som del av norsk natur foreløpig. Den er innført som hage- og parktre. Det er spredte funn fra åtte kommuner i seks fylker (Oslo, Ak Asker og Frogn, Vf Tjøme, Te Kragerø og Tokke, AA Risør og Ro Sokndal) i perioden 1963-2016, pluss et tidlig funn i Kragerø i 1937, men arten er aldri gjenregistrert på noen av disse stedene. I og med at arten er et stort og meget langlevd tre, er dette ganske overraskende. Arten har tydeligvis gjort like lite inntrykk på norske botanikere som på norsk natur. Det kan tenkes at alle registreringene gjelder gjenstående enkelttre, med unntak for dokumentert frøformering i Ro Sokndal i 2011. Den kan imidlertid ha et (lite) potensial for etablering med litt temperaturøkning. Arten er på grensa til å begynne å reprodusere og danne bestand i norsk natur, trolig som resultat av mildere klima (særlig vintertemperaturer). Uten denne klima-effekten, ville arten neppe blitt vurdert som etablert, men som tilfeldig. &lt;/p&gt;</v>
          </cell>
          <cell r="DE2004" t="str">
            <v>Arten er innført som hageplante og spredt fra hager med frø, dvs. valnøtter som spres med pattedyr og fugl.</v>
          </cell>
          <cell r="DF2004" t="str">
            <v>Invasjonspotensialet er lite, med minste skår på median levetid og ingen notert ekspansjon. Arten vil også ha en svært langsom vekstrate på grunn av lang generasjonstid og kort spredningsavstand.</v>
          </cell>
          <cell r="DG2004" t="str">
            <v>Ingen kjent negativ økologisk effekt er knyttet til arten.</v>
          </cell>
          <cell r="DH2004" t="str">
            <v>&lt;p&gt;Valnøtt vurderes til ingen kjent økologisk risiko. Arten kan ha et (lite) potensial for etablering med litt temperaturøkning. Om den skulle få det, er det lite trolig at den vil bli noen økologisk trussel.&lt;/p&gt;</v>
          </cell>
          <cell r="DI2004">
            <v>0</v>
          </cell>
        </row>
        <row r="2005">
          <cell r="B2005" t="str">
            <v>Lobularia maritima</v>
          </cell>
          <cell r="C2005" t="str">
            <v>(L.) Desv.</v>
          </cell>
          <cell r="D2005" t="str">
            <v>silkedodre</v>
          </cell>
          <cell r="E2005">
            <v>134194</v>
          </cell>
          <cell r="F2005">
            <v>101260</v>
          </cell>
          <cell r="G2005" t="str">
            <v>ExpertGroups/Karplanter/N</v>
          </cell>
          <cell r="H2005" t="str">
            <v>Karplanter</v>
          </cell>
          <cell r="I2005" t="str">
            <v>Karplanter</v>
          </cell>
          <cell r="J2005" t="str">
            <v>AlienSpecie</v>
          </cell>
          <cell r="N2005">
            <v>2</v>
          </cell>
          <cell r="P2005" t="str">
            <v>V</v>
          </cell>
          <cell r="Q2005">
            <v>1</v>
          </cell>
          <cell r="T2005" t="str">
            <v>LO</v>
          </cell>
          <cell r="U2005">
            <v>2</v>
          </cell>
          <cell r="V2005" t="str">
            <v>2AB,1</v>
          </cell>
          <cell r="X2005">
            <v>1</v>
          </cell>
          <cell r="Y2005">
            <v>1</v>
          </cell>
          <cell r="Z2005">
            <v>1</v>
          </cell>
          <cell r="AA2005" t="str">
            <v>ca. 1882</v>
          </cell>
          <cell r="AB2005" t="str">
            <v>terrestrial</v>
          </cell>
          <cell r="AD2005" t="str">
            <v>unknown</v>
          </cell>
          <cell r="AE2005" t="str">
            <v>yes</v>
          </cell>
          <cell r="AF2005" t="str">
            <v>unknown</v>
          </cell>
          <cell r="AI2005">
            <v>5</v>
          </cell>
          <cell r="AJ2005" t="str">
            <v>V</v>
          </cell>
          <cell r="AL2005">
            <v>2</v>
          </cell>
          <cell r="AM2005" t="str">
            <v>importDirect</v>
          </cell>
          <cell r="AN2005">
            <v>2</v>
          </cell>
          <cell r="AO2005" t="str">
            <v>introductionEscaped</v>
          </cell>
          <cell r="AP2005" t="str">
            <v>OsA,Bu,Ve,Aa,Va,Ro,Ho,Sf,St</v>
          </cell>
          <cell r="AQ2005">
            <v>20</v>
          </cell>
          <cell r="AR2005">
            <v>4</v>
          </cell>
          <cell r="AS2005">
            <v>80</v>
          </cell>
          <cell r="AT2005">
            <v>115000</v>
          </cell>
          <cell r="AU2005">
            <v>80</v>
          </cell>
          <cell r="AV2005">
            <v>40</v>
          </cell>
          <cell r="AW2005" t="str">
            <v>Ingen kjent effekt</v>
          </cell>
          <cell r="AX2005" t="str">
            <v>Ingen kjent effekt</v>
          </cell>
          <cell r="BC2005" t="str">
            <v>Ingen kjent effekt</v>
          </cell>
          <cell r="BD2005" t="str">
            <v>Ingen kjent effekt</v>
          </cell>
          <cell r="BE2005" t="str">
            <v>no</v>
          </cell>
          <cell r="BF2005" t="str">
            <v>yes</v>
          </cell>
          <cell r="BG2005" t="str">
            <v>V</v>
          </cell>
          <cell r="BK2005" t="str">
            <v>subtropic_mediterranean:Europe,Asia,Africa</v>
          </cell>
          <cell r="BM2005" t="str">
            <v>temperate_nemoral:Europe,Oceania,NorthAndCentralAmerica,SouthAmerica|temperate_dry:NorthAndCentralAmerica|subtropic_mediterranean:Europe,Asia,Africa,Oceania,NorthAndCentralAmerica,SouthAmerica|subtropic_caperegion:Africa|subtropic_highlands:SouthAmerica</v>
          </cell>
          <cell r="BO2005">
            <v>2</v>
          </cell>
          <cell r="BP2005" t="str">
            <v>X</v>
          </cell>
          <cell r="BQ2005" t="str">
            <v>X</v>
          </cell>
          <cell r="BR2005" t="str">
            <v>RedListCategoryLevel</v>
          </cell>
          <cell r="BT2005">
            <v>2</v>
          </cell>
          <cell r="BW2005" t="str">
            <v>SpreadYearlyIncreaseObservations</v>
          </cell>
          <cell r="BX2005">
            <v>132</v>
          </cell>
          <cell r="BY2005">
            <v>1</v>
          </cell>
          <cell r="CB2005" t="str">
            <v>T1,T2,T32,T35,T40</v>
          </cell>
          <cell r="CC2005">
            <v>1</v>
          </cell>
          <cell r="CH2005">
            <v>1</v>
          </cell>
          <cell r="CM2005">
            <v>1</v>
          </cell>
          <cell r="CQ2005">
            <v>1</v>
          </cell>
          <cell r="CU2005">
            <v>1</v>
          </cell>
          <cell r="CX2005">
            <v>0</v>
          </cell>
          <cell r="CY2005">
            <v>1</v>
          </cell>
          <cell r="DB2005">
            <v>0</v>
          </cell>
          <cell r="DC2005" t="str">
            <v>Silkedodre &lt;em&gt;Lobularia maritima &lt;/em&gt;er en flerårig art med frøformering og med putevekst. Den stammer fra Middelhavsområdet. Arten dyrkes en del som hagestaude og har vært i bruk i hvert fall siden midten av 1800-tallet. Den setter modne frø og kan frøformere seg i Norge, men er ennå ikke dokumentert å ha etablert noen mer stabile bestander noe sted. Den er funnet oftest på søndre Østlandet og Sørlandet (Oslo til Vest-Agder), men heller ikke her årviss. Arten kan ha potensial for mer stabil etablering ved litt temperaturøkning.</v>
          </cell>
          <cell r="DD2005" t="str">
            <v>&lt;p&gt;Silkedodre ble først funnet i AA Grimstad: Søm, trolig på 1880-tallet (udatert belegg, men samleren, C. Traaen, var aktiv i Grimstad mellom 1881 og 1900). Senere er det svært få funn fram til 1960-tallet, med en viss økning siden, men med få indikasjoner på at arten har hatt noen langvarig etablering. Den er nå funnet spredt i kystfylkene hele veien fra Østfold til ST Trondheim.&lt;/p&gt;</v>
          </cell>
          <cell r="DE2005" t="str">
            <v>Arten er innført som hageplante og spredt ut fra hager ved utkast, med frø, og ved at fragmenter av tuene faller ned fra berg hvor arten ofte plantes. Det er ingen dokumentert viderespredning foreløpig.</v>
          </cell>
          <cell r="DF2005" t="str">
            <v>Invasjonspotensialet er begrenset, med usikkerhet til moderat, med begrenset median levetid (usikkerhet både til kort og moderat) og begrenset ekspansjonshastighet (mellom 120 og 140 m/år), noe som også er for høgt beregnet fordi bare en del av forekomstene som ligger til grunn, er etablerte. Vurderingen av invasjonspotensialet bygger på at den forventes å etablere seg bedre på grunn av pågående klimaendringer.</v>
          </cell>
          <cell r="DG2005" t="str">
            <v>Ingen kjent negativ økologisk effekt er knyttet til arten. Vi forventer ikke at arten blir så hyppig at den fortrenger noe som helst.</v>
          </cell>
          <cell r="DH2005" t="str">
            <v>&lt;p&gt;Silkedodre vurderes til låg økologisk risiko, og utelukkende på grunn av invasjonspotensialet. Arten har knapt stabil forekomst i Norge (gjentatt frøreproduksjon) i dag. Den utgjør neppe noen trussel mot noe som helst.&lt;/p&gt;</v>
          </cell>
          <cell r="DI2005">
            <v>0</v>
          </cell>
        </row>
        <row r="2006">
          <cell r="B2006" t="str">
            <v>Lotus subbiflorus</v>
          </cell>
          <cell r="C2006" t="str">
            <v>Lag.</v>
          </cell>
          <cell r="D2006" t="str">
            <v>hårtiriltunge</v>
          </cell>
          <cell r="E2006">
            <v>61935</v>
          </cell>
          <cell r="F2006">
            <v>101975</v>
          </cell>
          <cell r="G2006" t="str">
            <v>ExpertGroups/Karplanter/N</v>
          </cell>
          <cell r="H2006" t="str">
            <v>Karplanter</v>
          </cell>
          <cell r="I2006" t="str">
            <v>Karplanter</v>
          </cell>
          <cell r="J2006" t="str">
            <v>AlienSpecie</v>
          </cell>
          <cell r="N2006">
            <v>1</v>
          </cell>
          <cell r="Q2006">
            <v>1</v>
          </cell>
          <cell r="T2006" t="str">
            <v>NK</v>
          </cell>
          <cell r="U2006">
            <v>1</v>
          </cell>
          <cell r="V2006" t="str">
            <v>1,1</v>
          </cell>
          <cell r="X2006">
            <v>1</v>
          </cell>
          <cell r="Y2006">
            <v>1</v>
          </cell>
          <cell r="Z2006">
            <v>1</v>
          </cell>
          <cell r="AA2006">
            <v>2004</v>
          </cell>
          <cell r="AB2006" t="str">
            <v>terrestrial</v>
          </cell>
          <cell r="AD2006" t="str">
            <v>origin</v>
          </cell>
          <cell r="AE2006" t="str">
            <v>yes</v>
          </cell>
          <cell r="AF2006" t="str">
            <v>unknown</v>
          </cell>
          <cell r="AG2006">
            <v>2004</v>
          </cell>
          <cell r="AH2006" t="str">
            <v>Bu Hurum: Tofte</v>
          </cell>
          <cell r="AI2006">
            <v>1</v>
          </cell>
          <cell r="AJ2006" t="str">
            <v>V</v>
          </cell>
          <cell r="AN2006">
            <v>1</v>
          </cell>
          <cell r="AO2006" t="str">
            <v>introductionTransportpollution</v>
          </cell>
          <cell r="AQ2006">
            <v>4</v>
          </cell>
          <cell r="AR2006">
            <v>1</v>
          </cell>
          <cell r="AS2006">
            <v>4</v>
          </cell>
          <cell r="AT2006">
            <v>1</v>
          </cell>
          <cell r="AU2006">
            <v>4</v>
          </cell>
          <cell r="AV2006">
            <v>100</v>
          </cell>
          <cell r="AW2006" t="str">
            <v>Ingen kjent effekt</v>
          </cell>
          <cell r="AX2006" t="str">
            <v>Ingen kjent effekt</v>
          </cell>
          <cell r="BC2006" t="str">
            <v>Ingen kjent effekt</v>
          </cell>
          <cell r="BD2006" t="str">
            <v>Ingen kjent effekt</v>
          </cell>
          <cell r="BE2006" t="str">
            <v>no</v>
          </cell>
          <cell r="BF2006" t="str">
            <v>yes</v>
          </cell>
          <cell r="BG2006" t="str">
            <v>V</v>
          </cell>
          <cell r="BK2006" t="str">
            <v>temperate_nemoral:Europe|subtropic_mediterranean:Europe,Africa</v>
          </cell>
          <cell r="BM2006" t="str">
            <v>temperate_nemoral:Europe,Oceania|subtropic_mediterranean:Europe,Africa,Oceania|subtropic_caperegion:Africa|tropic:Oceania</v>
          </cell>
          <cell r="BO2006">
            <v>1</v>
          </cell>
          <cell r="BR2006" t="str">
            <v>RedListCategoryLevel</v>
          </cell>
          <cell r="BT2006">
            <v>1</v>
          </cell>
          <cell r="BW2006" t="str">
            <v>SpreadYearlyIncreaseCalculatedExpansionSpeed</v>
          </cell>
          <cell r="BX2006">
            <v>0</v>
          </cell>
          <cell r="BY2006">
            <v>1</v>
          </cell>
          <cell r="CB2006" t="str">
            <v>T37</v>
          </cell>
          <cell r="CC2006">
            <v>1</v>
          </cell>
          <cell r="CH2006">
            <v>1</v>
          </cell>
          <cell r="CM2006">
            <v>1</v>
          </cell>
          <cell r="CQ2006">
            <v>1</v>
          </cell>
          <cell r="CU2006">
            <v>1</v>
          </cell>
          <cell r="CX2006">
            <v>0</v>
          </cell>
          <cell r="CY2006">
            <v>1</v>
          </cell>
          <cell r="DB2006">
            <v>0</v>
          </cell>
          <cell r="DC2006" t="str">
            <v>&lt;p&gt;Hårtiriltunge &lt;em&gt;Lotus subbiflorus &lt;/em&gt;er en ettårig til kortlevd flerårig art fra Nordvest-Afrika og Sørvest- og Vest-Europa nord til De britiske øyer. Arten har frøreproduksjon, men frøene spres nokså passivt. Den er gjenfunnet i tre ulike år på flishaugene på Tofte i Bu Hurum, noe som tyder på reproduksjon, etter som arten er ettårig (i Norge). Den har neppe noe enkelt år forekommet med mer enn 10 planter.&lt;/p&gt;</v>
          </cell>
          <cell r="DD2006" t="str">
            <v>Hårtiriltunge (ettårig art) ble funnet for første gang i Norge på bark- og flisfyllingene ved Tofte cellulosefabrikk i Bu Hurum i 2004. Den ble gjenfunnet i 2005 og 2008, noe som tyder på reproduksjon eller gjentatt innførsel. Det første er mest sannsynlig.</v>
          </cell>
          <cell r="DE2006" t="str">
            <v>Arten er trolig kommet inn som forurensning med vesteuropeisk tømmer og spirt opp på bark- og flisfyllingen. Ingen videre spredning er registrert.</v>
          </cell>
          <cell r="DF2006" t="str">
            <v>Invasjonspotensialet er svært lite, med minste skår på median levetid og ingen ekspansjon. Gjenetablering av hårtiriltunge vil være påvirket av pågående klimaendringer. Uten disse er det tvilsomt om vi ville vurdere den som potensiell i Norge.</v>
          </cell>
          <cell r="DG2006" t="str">
            <v>Ingen kjent negativ økologisk effekt er knyttet til arten.</v>
          </cell>
          <cell r="DH2006" t="str">
            <v>&lt;p&gt;Hårtiriltunge vurderes til ingen kjent økologisk risiko. Arten har trolig frøreproduserer på ett sted i Norge, og gjør det kanskje fortsatt, men den utgjør ikke noen aktuell eller framtidig trussel mot noe som helst.&lt;/p&gt;</v>
          </cell>
          <cell r="DI2006">
            <v>0</v>
          </cell>
        </row>
        <row r="2007">
          <cell r="B2007" t="str">
            <v>Senecio inaequidens</v>
          </cell>
          <cell r="C2007" t="str">
            <v>DC.</v>
          </cell>
          <cell r="D2007" t="str">
            <v>boersvineblom</v>
          </cell>
          <cell r="E2007">
            <v>60756</v>
          </cell>
          <cell r="F2007">
            <v>100796</v>
          </cell>
          <cell r="G2007" t="str">
            <v>ExpertGroups/Karplanter/N</v>
          </cell>
          <cell r="H2007" t="str">
            <v>Karplanter</v>
          </cell>
          <cell r="I2007" t="str">
            <v>Karplanter</v>
          </cell>
          <cell r="J2007" t="str">
            <v>AlienSpecie</v>
          </cell>
          <cell r="N2007">
            <v>4</v>
          </cell>
          <cell r="Q2007">
            <v>3</v>
          </cell>
          <cell r="T2007" t="str">
            <v>SE</v>
          </cell>
          <cell r="U2007">
            <v>5</v>
          </cell>
          <cell r="V2007" t="str">
            <v>4B,3DF</v>
          </cell>
          <cell r="X2007">
            <v>4</v>
          </cell>
          <cell r="Y2007">
            <v>4</v>
          </cell>
          <cell r="Z2007">
            <v>2</v>
          </cell>
          <cell r="AA2007">
            <v>1995</v>
          </cell>
          <cell r="AB2007" t="str">
            <v>terrestrial</v>
          </cell>
          <cell r="AD2007" t="str">
            <v>unknown</v>
          </cell>
          <cell r="AE2007" t="str">
            <v>yes</v>
          </cell>
          <cell r="AF2007" t="str">
            <v>yes</v>
          </cell>
          <cell r="AG2007">
            <v>1995</v>
          </cell>
          <cell r="AH2007" t="str">
            <v>Oslo: Loenga st.</v>
          </cell>
          <cell r="AI2007">
            <v>5</v>
          </cell>
          <cell r="AJ2007" t="str">
            <v>V</v>
          </cell>
          <cell r="AN2007">
            <v>5</v>
          </cell>
          <cell r="AO2007" t="str">
            <v>introductionStowaway,spreadNaturalDispersal,spreadStowaway</v>
          </cell>
          <cell r="AP2007" t="str">
            <v>Øs,OsA,He,Bu,Ve,Va,Ro,Ho,Mr</v>
          </cell>
          <cell r="AQ2007">
            <v>132</v>
          </cell>
          <cell r="AR2007">
            <v>10</v>
          </cell>
          <cell r="AS2007">
            <v>1320</v>
          </cell>
          <cell r="AT2007">
            <v>114000</v>
          </cell>
          <cell r="AU2007">
            <v>5280</v>
          </cell>
          <cell r="AV2007">
            <v>80</v>
          </cell>
          <cell r="AW2007" t="str">
            <v>Ingen kjent effekt</v>
          </cell>
          <cell r="AX2007" t="str">
            <v>Ingen kjent effekt</v>
          </cell>
          <cell r="BC2007" t="str">
            <v>Ingen kjent effekt</v>
          </cell>
          <cell r="BD2007" t="str">
            <v>Ingen kjent effekt</v>
          </cell>
          <cell r="BE2007" t="str">
            <v>no</v>
          </cell>
          <cell r="BF2007" t="str">
            <v>no</v>
          </cell>
          <cell r="BG2007" t="str">
            <v>V</v>
          </cell>
          <cell r="BK2007" t="str">
            <v>subtropic_unspecified:Africa|subtropic_caperegion:Africa</v>
          </cell>
          <cell r="BM2007" t="str">
            <v>temperate_nemoral:Europe,NorthAndCentralAmerica|temperate_dry:Europe|subtropic_unspecified:Africa,NorthAndCentralAmerica,SouthAmerica|subtropic_mediterranean:Europe|subtropic_caperegion:Africa|tropic:NorthAndCentralAmerica,SouthAmerica</v>
          </cell>
          <cell r="BO2007">
            <v>3</v>
          </cell>
          <cell r="BR2007" t="str">
            <v>RedListCategoryLevel</v>
          </cell>
          <cell r="BT2007">
            <v>4</v>
          </cell>
          <cell r="BW2007" t="str">
            <v>SpreadYearlyIncreaseObservations</v>
          </cell>
          <cell r="BX2007">
            <v>998</v>
          </cell>
          <cell r="BY2007">
            <v>1</v>
          </cell>
          <cell r="CB2007" t="str">
            <v>T35,T37,T39,T32,T21,T21,T21</v>
          </cell>
          <cell r="CC2007">
            <v>3</v>
          </cell>
          <cell r="CG2007" t="str">
            <v>T21</v>
          </cell>
          <cell r="CH2007">
            <v>2</v>
          </cell>
          <cell r="CL2007" t="str">
            <v>T32,T21</v>
          </cell>
          <cell r="CM2007">
            <v>3</v>
          </cell>
          <cell r="CP2007" t="str">
            <v>Sørlig etablert sanddynemark</v>
          </cell>
          <cell r="CQ2007">
            <v>1</v>
          </cell>
          <cell r="CT2007" t="str">
            <v>T21</v>
          </cell>
          <cell r="CU2007">
            <v>1</v>
          </cell>
          <cell r="CX2007">
            <v>0</v>
          </cell>
          <cell r="CY2007">
            <v>1</v>
          </cell>
          <cell r="DB2007">
            <v>0</v>
          </cell>
          <cell r="DC2007" t="str">
            <v>Boersvineblom &lt;em&gt;Senecio inaequidens&lt;/em&gt; er en 10-100 cm høy, flerårig urt som formerer seg med frø og som har klonal vekst med krypende jordstengler. Den kommer fra Sør-Afrika.</v>
          </cell>
          <cell r="DD2007" t="str">
            <v>&lt;p&gt;Det er ukjent hvordan boersvineblom er kommet til Norge, men de mange funnene ved kaier, jernbaneområder og flisfyllinger indikerer at den følger med vareimport og transport med skip og jernbane og at ekspansjonen i Norge er del av en pågående ekspansjon i resten av Europa. Videre spredning kan skje med landtransport og masseforflytninger samt egen spredning med frukter. Det eldste daterte funnet er fra 1995 i Oslo: Loenga. Det finnes et udatert herbariebelegg fra Bu Modum: Vikersundbakken, men det er trolig yngre. Artens kjente historie i Norge er vel 20 år, men den er allerede kjent fra minimum 43 lokaliteter (en økning fra 24 da arten ble vurdert i 2012), med forekomst i kystfylker fra Østfold til Sunnhordland (Ho Bømlo) og Sunnmøre (MR Giske) og på Østlandet inn til Mjøsområdet. Den har opplagt et stort sprednings- og etableringspotensial og er i stand til å danne store bestander på få år. Den forventes å fortsette å ekspandere, raskt og langt.&lt;/p&gt;</v>
          </cell>
          <cell r="DE2007" t="str">
            <v>Det antas at arten er innført og spredt med ulike transportmidler. Lokalt er det også en dessuten til dels en sterk egenspredning.</v>
          </cell>
          <cell r="DF2007" t="str">
            <v>Invasjonspotensialet er stort med moderat median levetid og høg ekspansjonshastighet. Arten er spesielt ekspansiv i åpne eller halvåpne naturtyper. Arten er registrert i nærheten av etablert sanddynemark på Sørlandet (Lista), og vil trolig etter hvert etablere seg i denne naturtypen.</v>
          </cell>
          <cell r="DG2007" t="str">
            <v>Arten vurderes å ha middels økologisk effekt ved framtidig fortrengning av andre arter i sanddynemark og i semi-naturlig eng med sårbare/truete planter. Arten kan bli lokalt dominerende, med meget store bestander. Skadevirkninger vil kunne bli særlig store ved etablering på sårbar sanddynemark.</v>
          </cell>
          <cell r="DH2007" t="str">
            <v>&lt;p&gt;Boersvineblom vurderes til svært høg økologisk risiko på grunn av stort invasjonspotensial og middels økologisk effekt (fortrengning). Arten er hovedsakelig funnet på sterkt kulturpåvirket eller kulturbetinget mark, dvs. skrotemark av ulikt opphav: kaier og jernbaneområder, veikanter og -skråninger, avfallsplasser, men også på semi-naturlig eng og spesielt på etablerte sanddyner og andre tørre områder nær havstrand. Selv om arten foreløpig hovedsakelig er funnet på skrotemark, kan det forventes at den med tiden kan etablere seg i nærliggende, naturlig ustabile naturtyper, f.eks. strandkanter og særlig sanddyner (på Lista), der den kan ha betydelig fortrengningseffekt på stedegne og til dels sjeldne arter. For virkninger ellers i Europa, se NOBANIS med referanser. Ved forrige vurderingsrunde ble arten vurdert til høg risiko. Fortregningseffekten antas nå å være sterkere, delvis på grunn av mange nye funn.&lt;/p&gt;</v>
          </cell>
          <cell r="DI2007">
            <v>1</v>
          </cell>
        </row>
        <row r="2008">
          <cell r="B2008" t="str">
            <v>Solanum americanum</v>
          </cell>
          <cell r="C2008" t="str">
            <v>Mill.</v>
          </cell>
          <cell r="D2008" t="str">
            <v>adventivsøtvier</v>
          </cell>
          <cell r="E2008">
            <v>137836</v>
          </cell>
          <cell r="F2008">
            <v>103749</v>
          </cell>
          <cell r="G2008" t="str">
            <v>ExpertGroups/Karplanter/N</v>
          </cell>
          <cell r="H2008" t="str">
            <v>Karplanter</v>
          </cell>
          <cell r="I2008" t="str">
            <v>Karplanter</v>
          </cell>
          <cell r="J2008" t="str">
            <v>AlienSpecie</v>
          </cell>
          <cell r="N2008">
            <v>2</v>
          </cell>
          <cell r="Q2008">
            <v>1</v>
          </cell>
          <cell r="T2008" t="str">
            <v>LO</v>
          </cell>
          <cell r="U2008">
            <v>2</v>
          </cell>
          <cell r="V2008" t="str">
            <v>2AB,1</v>
          </cell>
          <cell r="X2008">
            <v>1</v>
          </cell>
          <cell r="Y2008">
            <v>1</v>
          </cell>
          <cell r="Z2008">
            <v>1</v>
          </cell>
          <cell r="AA2008">
            <v>1930</v>
          </cell>
          <cell r="AB2008" t="str">
            <v>terrestrial</v>
          </cell>
          <cell r="AD2008" t="str">
            <v>unknown</v>
          </cell>
          <cell r="AE2008" t="str">
            <v>yes</v>
          </cell>
          <cell r="AF2008" t="str">
            <v>unknown</v>
          </cell>
          <cell r="AG2008">
            <v>2002</v>
          </cell>
          <cell r="AH2008" t="str">
            <v>Vf Sandefjord: Østerøya, Eiane</v>
          </cell>
          <cell r="AI2008">
            <v>1</v>
          </cell>
          <cell r="AJ2008" t="str">
            <v>V</v>
          </cell>
          <cell r="AN2008">
            <v>5</v>
          </cell>
          <cell r="AO2008" t="str">
            <v>introductionTransportpollution,introductionStowaway</v>
          </cell>
          <cell r="AP2008" t="str">
            <v>Øs,Bu,Ve</v>
          </cell>
          <cell r="AQ2008">
            <v>20</v>
          </cell>
          <cell r="AR2008">
            <v>2</v>
          </cell>
          <cell r="AS2008">
            <v>40</v>
          </cell>
          <cell r="AT2008">
            <v>2200</v>
          </cell>
          <cell r="AU2008">
            <v>80</v>
          </cell>
          <cell r="AV2008">
            <v>100</v>
          </cell>
          <cell r="AW2008" t="str">
            <v>Ingen kjent effekt</v>
          </cell>
          <cell r="AX2008" t="str">
            <v>Ingen kjent effekt</v>
          </cell>
          <cell r="BC2008" t="str">
            <v>Ingen kjent effekt</v>
          </cell>
          <cell r="BD2008" t="str">
            <v>Ingen kjent effekt</v>
          </cell>
          <cell r="BE2008" t="str">
            <v>no</v>
          </cell>
          <cell r="BF2008" t="str">
            <v>no</v>
          </cell>
          <cell r="BG2008" t="str">
            <v>V</v>
          </cell>
          <cell r="BK2008" t="str">
            <v>subtropic_unspecified:Oceania,NorthAndCentralAmerica,SouthAmerica|tropic:Oceania,NorthAndCentralAmerica,SouthAmerica</v>
          </cell>
          <cell r="BM2008" t="str">
            <v>temperate_nemoral:Europe,Africa,Oceania,NorthAndCentralAmerica,SouthAmerica|subtropic_unspecified:Europe,Asia,Africa,Oceania,NorthAndCentralAmerica,SouthAmerica|subtropic_humid:NorthAndCentralAmerica|tropic:Asia,Africa,Oceania,NorthAndCentralAmerica,SouthAmerica</v>
          </cell>
          <cell r="BO2008">
            <v>2</v>
          </cell>
          <cell r="BQ2008" t="str">
            <v>X</v>
          </cell>
          <cell r="BR2008" t="str">
            <v>RedListCategoryLevel</v>
          </cell>
          <cell r="BT2008">
            <v>2</v>
          </cell>
          <cell r="BW2008" t="str">
            <v>SpreadYearlyIncreaseObservations</v>
          </cell>
          <cell r="BX2008">
            <v>92</v>
          </cell>
          <cell r="BY2008">
            <v>1</v>
          </cell>
          <cell r="CB2008" t="str">
            <v>T35,T44,T37-C-3,T37-C-2</v>
          </cell>
          <cell r="CC2008">
            <v>1</v>
          </cell>
          <cell r="CH2008">
            <v>1</v>
          </cell>
          <cell r="CM2008">
            <v>1</v>
          </cell>
          <cell r="CQ2008">
            <v>1</v>
          </cell>
          <cell r="CU2008">
            <v>1</v>
          </cell>
          <cell r="CX2008">
            <v>0</v>
          </cell>
          <cell r="CY2008">
            <v>1</v>
          </cell>
          <cell r="DB2008">
            <v>0</v>
          </cell>
          <cell r="DC2008" t="str">
            <v>&lt;p&gt;Adventivsøtvier &lt;em&gt;Solanum americanum&lt;/em&gt; (inkludert &lt;i&gt;S. adventitium&lt;/i&gt;) er en ettårig urt med frøreproduksjon. Fruktene er saftige bær som er tilpasset spredning med pattedyr og fugl. Arten stammer fra tropisk og subtropisk Amerika, Stillehavet og Ny Guinea og Australia. Arten er kjent som et vidt utbredt ugras i tropiske, subtropiske og varmtempererte områder i så stor grad at den blir sett på som en kosmopolitt.&lt;/p&gt;</v>
          </cell>
          <cell r="DD2008" t="str">
            <v>&lt;p&gt; Adventivsøtvier opptrer som et nokså tilfeldig ugras, men arten har opptrådt i en viss mengde et par steder: Vf Sandefjord 2002 ("aspargesåker, i mengde") og Øf Fredrikstad: Øra 2010 ("Dannet store bestander tildels i blanding med &lt;em&gt;S. nigrum&lt;/em&gt;"). Arten synes nå å ha ca. 5 semi-stabile forekomster (på industritomter og i åker) i Oslofjord-området.&lt;/p&gt;&lt;p&gt;Arten ble først funnet i 1930 Ak Nesodden: Langøyene. Etter den gang er den funnet følgende steder: Øf Moss: Aktiemøller, havna (1988), Fredrikstad Denofa fabrikker (1984, 1988, 2002), Øra avfallsplass (1981, 1988, 2010), Bu Hurum: Tofte cellulose (1999, 2008), Vf Sandefjord: aspargesåker (2008), Larvik havn/fabrikkområde (1977, 1998, 2000, 2016) og Hof: Gårdstun (2006).&lt;/p&gt;</v>
          </cell>
          <cell r="DE2008" t="str">
            <v>Adventivsøtvier kommer trolig inn i landet som forurensning med importert jordbruksfrø, soyabønner, korn, tømmer og annet. Vi kan ikke helt utelukke at arten danner spiredyktige frø i landet da arten har opptrådd i store mengder et par steder, men det er imidlertid ingen tegn til egenspredning.</v>
          </cell>
          <cell r="DF2008" t="str">
            <v>&lt;p&gt; Adventivsøtvier har et begrenset invasjonspotensial, en kombinasjon av begrenset (med usikkerhet ned til låg) median levetid og begrenset ekspansjonshastighet.&lt;/p&gt;</v>
          </cell>
          <cell r="DG2008" t="str">
            <v>Det er ingen kjente negative økologiske effekter knyttet til adventivsøtvier, ei heller dersom den skulle etablere seg med frøspredning i deler av landet.</v>
          </cell>
          <cell r="DH2008" t="str">
            <v>&lt;p&gt;Adventivsøtvier vurderes til en låg økologisk risiko, og dette er utelukkende knyttet til det begrensede invasjonspotensialet. &lt;br/&gt;&lt;/p&gt;</v>
          </cell>
          <cell r="DI2008">
            <v>3</v>
          </cell>
        </row>
        <row r="2009">
          <cell r="B2009" t="str">
            <v>Portulaca oleracea oleracea</v>
          </cell>
          <cell r="D2009" t="str">
            <v>ugrasportulakk</v>
          </cell>
          <cell r="E2009">
            <v>61606</v>
          </cell>
          <cell r="F2009">
            <v>101646</v>
          </cell>
          <cell r="G2009" t="str">
            <v>ExpertGroups/Karplanter/N</v>
          </cell>
          <cell r="H2009" t="str">
            <v>Karplanter</v>
          </cell>
          <cell r="I2009" t="str">
            <v>Karplanter</v>
          </cell>
          <cell r="J2009" t="str">
            <v>AlienSpecie</v>
          </cell>
          <cell r="N2009">
            <v>1</v>
          </cell>
          <cell r="Q2009">
            <v>1</v>
          </cell>
          <cell r="T2009" t="str">
            <v>NK</v>
          </cell>
          <cell r="U2009">
            <v>1</v>
          </cell>
          <cell r="V2009" t="str">
            <v>1,1</v>
          </cell>
          <cell r="X2009">
            <v>1</v>
          </cell>
          <cell r="Y2009">
            <v>1</v>
          </cell>
          <cell r="Z2009">
            <v>1</v>
          </cell>
          <cell r="AA2009">
            <v>1933</v>
          </cell>
          <cell r="AB2009" t="str">
            <v>terrestrial</v>
          </cell>
          <cell r="AD2009" t="str">
            <v>unknown</v>
          </cell>
          <cell r="AE2009" t="str">
            <v>yes</v>
          </cell>
          <cell r="AF2009" t="str">
            <v>unknown</v>
          </cell>
          <cell r="AG2009">
            <v>1948</v>
          </cell>
          <cell r="AH2009" t="str">
            <v>Ak Bærum: ved Høvik kirke</v>
          </cell>
          <cell r="AI2009">
            <v>1</v>
          </cell>
          <cell r="AJ2009" t="str">
            <v>V</v>
          </cell>
          <cell r="AN2009">
            <v>4</v>
          </cell>
          <cell r="AO2009" t="str">
            <v>introductionTransportpollution</v>
          </cell>
          <cell r="AP2009" t="str">
            <v>Ve</v>
          </cell>
          <cell r="AQ2009">
            <v>4</v>
          </cell>
          <cell r="AR2009">
            <v>5</v>
          </cell>
          <cell r="AS2009">
            <v>20</v>
          </cell>
          <cell r="AT2009">
            <v>1</v>
          </cell>
          <cell r="AU2009">
            <v>40</v>
          </cell>
          <cell r="AV2009">
            <v>100</v>
          </cell>
          <cell r="AW2009" t="str">
            <v>Ingen kjent effekt</v>
          </cell>
          <cell r="AX2009" t="str">
            <v>Ingen kjent effekt</v>
          </cell>
          <cell r="BC2009" t="str">
            <v>Ingen kjent effekt</v>
          </cell>
          <cell r="BD2009" t="str">
            <v>Ingen kjent effekt</v>
          </cell>
          <cell r="BE2009" t="str">
            <v>no</v>
          </cell>
          <cell r="BF2009" t="str">
            <v>yes</v>
          </cell>
          <cell r="BG2009" t="str">
            <v>V</v>
          </cell>
          <cell r="BK2009" t="str">
            <v>temperate_dry:Asia|subtropic_mediterranean:Asia|subtropic_dry:Asia</v>
          </cell>
          <cell r="BM2009" t="str">
            <v>temperate_nemoral:Europe,Asia,Africa,Oceania,NorthAndCentralAmerica,SouthAmerica|temperate_dry:Europe,Asia,NorthAndCentralAmerica,SouthAmerica|subtropic_mediterranean:Europe,Asia,Africa,Oceania,NorthAndCentralAmerica,SouthAmerica|subtropic_humid:Europe,Asia,Africa,Oceania,NorthAndCentralAmerica,SouthAmerica|subtropic_dry:Asia,Africa,Oceania,NorthAndCentralAmerica,SouthAmerica|subtropic_caperegion:Africa|subtropic_highlands:Asia,Africa,SouthAmerica|tropic:Asia,Africa,Oceania,NorthAndCentralAmerica,SouthAmerica</v>
          </cell>
          <cell r="BO2009">
            <v>1</v>
          </cell>
          <cell r="BR2009" t="str">
            <v>RedListCategoryLevel</v>
          </cell>
          <cell r="BT2009">
            <v>1</v>
          </cell>
          <cell r="BW2009" t="str">
            <v>SpreadYearlyIncreaseCalculatedExpansionSpeed</v>
          </cell>
          <cell r="BX2009">
            <v>0</v>
          </cell>
          <cell r="BY2009">
            <v>1</v>
          </cell>
          <cell r="CB2009" t="str">
            <v>T35,T37,T42</v>
          </cell>
          <cell r="CC2009">
            <v>1</v>
          </cell>
          <cell r="CH2009">
            <v>1</v>
          </cell>
          <cell r="CM2009">
            <v>1</v>
          </cell>
          <cell r="CQ2009">
            <v>1</v>
          </cell>
          <cell r="CU2009">
            <v>1</v>
          </cell>
          <cell r="CX2009">
            <v>0</v>
          </cell>
          <cell r="CY2009">
            <v>1</v>
          </cell>
          <cell r="DB2009">
            <v>0</v>
          </cell>
          <cell r="DC2009" t="str">
            <v>Ugrasportulakk &lt;em&gt;Portulaca oleracea &lt;/em&gt;subsp. &lt;em&gt;oleracea &lt;/em&gt;er en ettårig, varmekrevende ugrasplante som antas å ha sin opprinnelse i Vest- og Sentral-Asia, som en ugras-parallell til hageportulakk subsp. &lt;i&gt;sativa&lt;/i&gt;. Den er vanlig lengre sør i Europa. Ingen av de hittil kjente forekomstene har vært varige, men &amp;#233:n har vart i minst 10 år.</v>
          </cell>
          <cell r="DD2009" t="str">
            <v>&lt;p&gt;Ugrasportulakk er funnet ni ganger og steder i lander. For tre av disse funnene opplyses det at planten forekom i en viss mengde, noe som forutsetter reproduksjon: Ak Bærum: Solhaug villa nær Høvik kirke 1948 ("voldsomt ugras"), Oslo: Blindern 1997 (" rabatt og mellom brostein", flere planter), og Vf Larvik: Hagnes 1999 ("stor bestand i blomsterbed og på blottlagt jord. Har vært her i minst 10 år, tross forsøk på utryddelse"). For det første funnet,i Oslo: Tøyenhaven 1905 opplysesdet at den vokste på en tilsådd pren, for funn i Oslo: Torshov 1914 og i Skriverhagen i VA Mandal 1933 foreligger det ingen ytterligere informasjon, og heller ikke for et funn i Vf Larvik: Vestrum 1999. For det nest siste funnet, på Tofte i Bu Hurum 2003, dreide det seg om &amp;#233:n enkelt, stor plante på flis- og barkhauger ved S&amp;#246:dra Cells cellulosefabrikk, opplagt kommet med importert tømmer. Det ferskeste funnet, i Oslo: Kirkeristen i 2012, opplyses det at planten vokste i en blomsterpotte med en vissen vinranke.&lt;/p&gt;</v>
          </cell>
          <cell r="DE2009" t="str">
            <v>Ugrasportulakk er trolig kommet med hageplanter eller grønnsakfrø. Den kan opplagt reprodusere i Norge, men er foreløpig ikke stabil.</v>
          </cell>
          <cell r="DF2009" t="str">
            <v>Ugrasportulakk har ikke stabil forekomst i Norge (frøreproduksjon), men har hatt noen kortvarige perioder med formering. Inntil arten eventuelt er etablert er invasjonspotensialet lite. Delkategorien påvirkes i den forstand at det er forventete klimaendringer som gjør at den blir vurdert å ha en sjanse til å etablere seg mer effektivt de kommende 50 år.</v>
          </cell>
          <cell r="DG2009" t="str">
            <v>Det er ingen kjente negative økologiske effekter knyttet til arten.</v>
          </cell>
          <cell r="DH2009" t="str">
            <v>Ugrasportulakk vurderes til ingen kjent økologisk risiko.</v>
          </cell>
          <cell r="DI2009">
            <v>0</v>
          </cell>
        </row>
        <row r="2010">
          <cell r="B2010" t="str">
            <v>Orobanche lucorum</v>
          </cell>
          <cell r="C2010" t="str">
            <v>A.Braun</v>
          </cell>
          <cell r="D2010" t="str">
            <v>berberissnylterot</v>
          </cell>
          <cell r="E2010">
            <v>62410</v>
          </cell>
          <cell r="F2010">
            <v>102450</v>
          </cell>
          <cell r="G2010" t="str">
            <v>ExpertGroups/Karplanter/N</v>
          </cell>
          <cell r="H2010" t="str">
            <v>Karplanter</v>
          </cell>
          <cell r="I2010" t="str">
            <v>Karplanter</v>
          </cell>
          <cell r="J2010" t="str">
            <v>AlienSpecie</v>
          </cell>
          <cell r="N2010">
            <v>1</v>
          </cell>
          <cell r="Q2010">
            <v>1</v>
          </cell>
          <cell r="T2010" t="str">
            <v>NK</v>
          </cell>
          <cell r="U2010">
            <v>1</v>
          </cell>
          <cell r="V2010" t="str">
            <v>1,1</v>
          </cell>
          <cell r="X2010">
            <v>1</v>
          </cell>
          <cell r="Y2010">
            <v>1</v>
          </cell>
          <cell r="Z2010">
            <v>1</v>
          </cell>
          <cell r="AA2010">
            <v>1946</v>
          </cell>
          <cell r="AB2010" t="str">
            <v>terrestrial</v>
          </cell>
          <cell r="AD2010" t="str">
            <v>origin</v>
          </cell>
          <cell r="AE2010" t="str">
            <v>yes</v>
          </cell>
          <cell r="AF2010" t="str">
            <v>unknown</v>
          </cell>
          <cell r="AG2010">
            <v>1946</v>
          </cell>
          <cell r="AH2010" t="str">
            <v>Oslo: Tøyen, Botanisk hage</v>
          </cell>
          <cell r="AI2010">
            <v>10</v>
          </cell>
          <cell r="AJ2010" t="str">
            <v>V</v>
          </cell>
          <cell r="AN2010">
            <v>1</v>
          </cell>
          <cell r="AO2010" t="str">
            <v>introductionTransportpollution</v>
          </cell>
          <cell r="AP2010" t="str">
            <v>Ho</v>
          </cell>
          <cell r="AQ2010">
            <v>4</v>
          </cell>
          <cell r="AR2010">
            <v>2</v>
          </cell>
          <cell r="AS2010">
            <v>8</v>
          </cell>
          <cell r="AT2010">
            <v>1</v>
          </cell>
          <cell r="AU2010">
            <v>4</v>
          </cell>
          <cell r="AV2010">
            <v>100</v>
          </cell>
          <cell r="AW2010" t="str">
            <v>Ingen kjent effekt</v>
          </cell>
          <cell r="AX2010" t="str">
            <v>Ingen kjent effekt</v>
          </cell>
          <cell r="BC2010" t="str">
            <v>Ingen kjent effekt</v>
          </cell>
          <cell r="BD2010" t="str">
            <v>Ingen kjent effekt</v>
          </cell>
          <cell r="BE2010" t="str">
            <v>no</v>
          </cell>
          <cell r="BF2010" t="str">
            <v>no</v>
          </cell>
          <cell r="BG2010" t="str">
            <v>V</v>
          </cell>
          <cell r="BK2010" t="str">
            <v>temperate_nemoral:Europe</v>
          </cell>
          <cell r="BM2010" t="str">
            <v>temperate_nemoral:Europe</v>
          </cell>
          <cell r="BO2010">
            <v>1</v>
          </cell>
          <cell r="BP2010" t="str">
            <v>X</v>
          </cell>
          <cell r="BR2010" t="str">
            <v>RedListCategoryLevel</v>
          </cell>
          <cell r="BT2010">
            <v>1</v>
          </cell>
          <cell r="BW2010" t="str">
            <v>SpreadYearlyIncreaseCalculatedExpansionSpeed</v>
          </cell>
          <cell r="BX2010">
            <v>0</v>
          </cell>
          <cell r="BY2010">
            <v>1</v>
          </cell>
          <cell r="CB2010" t="str">
            <v>T42-C-1,T43</v>
          </cell>
          <cell r="CC2010">
            <v>1</v>
          </cell>
          <cell r="CH2010">
            <v>1</v>
          </cell>
          <cell r="CM2010">
            <v>1</v>
          </cell>
          <cell r="CQ2010">
            <v>1</v>
          </cell>
          <cell r="CU2010">
            <v>1</v>
          </cell>
          <cell r="CX2010">
            <v>0</v>
          </cell>
          <cell r="CY2010">
            <v>1</v>
          </cell>
          <cell r="DB2010">
            <v>0</v>
          </cell>
          <cell r="DC2010" t="str">
            <v>Berberissnylterot &lt;em&gt;Orobanche lucorum &lt;/em&gt;kommer fra Øst-Alpene. Arten er en flerårig urt med frøreproduksjon. Den mangler klorofyll og snylter næring fra andre planter. Den er en spesifikk parasitt på berberis &lt;em&gt;Berberis vulgaris&lt;/em&gt;.</v>
          </cell>
          <cell r="DD2010" t="str">
            <v>&lt;p&gt;Berberissnylterot ble først observert i Botanisk hage på Tøyen i Oslo i 1946 og var permanent i systematisk avdeling fram til slutten av 1970-tallet. Det er ingen opplysning om at den var "plantet". Den er eller har vært permanent i hagen rundt Bergens Museum i Ho Bergen, men dette funnet er ikke dokumentert. Arten er imidlertid dokumentert med et belegg fra &amp;#39:Klosteret&amp;#39: i Bergen fra 2012.&lt;/p&gt;</v>
          </cell>
          <cell r="DE2010" t="str">
            <v>Vi har ingen opplysningen om hvordan arten er importert til landet, men den kan ha kommet med import av berberis-planter.</v>
          </cell>
          <cell r="DF2010" t="str">
            <v>Invasjonspotensialet er lite: både median levetid og ekspansjonshastighet skårer på laveste nivå.</v>
          </cell>
          <cell r="DG2010" t="str">
            <v>Det er ingen kjent negativ økologisk effekt knyttet til arten.</v>
          </cell>
          <cell r="DH2010" t="str">
            <v>&lt;p&gt;Berberissnylterot vurderes til ingen kjent risiko i norsk natur (dessuten er vertsplanten en fremmed art, sjøl om den kom før 1800).&lt;/p&gt;</v>
          </cell>
          <cell r="DI2010">
            <v>0</v>
          </cell>
        </row>
        <row r="2011">
          <cell r="B2011" t="str">
            <v>Oxalis corniculata</v>
          </cell>
          <cell r="C2011" t="str">
            <v>L.</v>
          </cell>
          <cell r="D2011" t="str">
            <v>krypgjøkesyre</v>
          </cell>
          <cell r="E2011">
            <v>134922</v>
          </cell>
          <cell r="F2011">
            <v>102882</v>
          </cell>
          <cell r="G2011" t="str">
            <v>ExpertGroups/Karplanter/N</v>
          </cell>
          <cell r="H2011" t="str">
            <v>Karplanter</v>
          </cell>
          <cell r="I2011" t="str">
            <v>Karplanter</v>
          </cell>
          <cell r="J2011" t="str">
            <v>AlienSpecie</v>
          </cell>
          <cell r="N2011">
            <v>1</v>
          </cell>
          <cell r="Q2011">
            <v>1</v>
          </cell>
          <cell r="T2011" t="str">
            <v>NK</v>
          </cell>
          <cell r="U2011">
            <v>1</v>
          </cell>
          <cell r="V2011" t="str">
            <v>1,1</v>
          </cell>
          <cell r="X2011">
            <v>1</v>
          </cell>
          <cell r="Y2011">
            <v>1</v>
          </cell>
          <cell r="Z2011">
            <v>1</v>
          </cell>
          <cell r="AA2011">
            <v>1887</v>
          </cell>
          <cell r="AB2011" t="str">
            <v>terrestrial</v>
          </cell>
          <cell r="AD2011" t="str">
            <v>unknown</v>
          </cell>
          <cell r="AE2011" t="str">
            <v>yes</v>
          </cell>
          <cell r="AF2011" t="str">
            <v>unknown</v>
          </cell>
          <cell r="AG2011">
            <v>1930</v>
          </cell>
          <cell r="AH2011" t="str">
            <v>Ho Stord: Leirvik (lærerskolen)</v>
          </cell>
          <cell r="AI2011">
            <v>1</v>
          </cell>
          <cell r="AJ2011" t="str">
            <v>V</v>
          </cell>
          <cell r="AN2011">
            <v>5</v>
          </cell>
          <cell r="AO2011" t="str">
            <v>introductionTransportpollution,spreadTransportpollution,spreadNaturalDispersal</v>
          </cell>
          <cell r="AP2011" t="str">
            <v>Øs,OsA,Ve</v>
          </cell>
          <cell r="AQ2011">
            <v>12</v>
          </cell>
          <cell r="AR2011">
            <v>4</v>
          </cell>
          <cell r="AS2011">
            <v>48</v>
          </cell>
          <cell r="AT2011">
            <v>15000</v>
          </cell>
          <cell r="AU2011">
            <v>96</v>
          </cell>
          <cell r="AV2011">
            <v>100</v>
          </cell>
          <cell r="AW2011" t="str">
            <v>Ingen kjent effekt</v>
          </cell>
          <cell r="AX2011" t="str">
            <v>Ingen kjent effekt</v>
          </cell>
          <cell r="BC2011" t="str">
            <v>Ingen kjent effekt</v>
          </cell>
          <cell r="BD2011" t="str">
            <v>Ingen kjent effekt</v>
          </cell>
          <cell r="BE2011" t="str">
            <v>no</v>
          </cell>
          <cell r="BF2011" t="str">
            <v>no</v>
          </cell>
          <cell r="BG2011" t="str">
            <v>V</v>
          </cell>
          <cell r="BK2011" t="str">
            <v>tropic:Asia,Africa,Oceania,NorthAndCentralAmerica,SouthAmerica</v>
          </cell>
          <cell r="BM2011" t="str">
            <v>temperate_nemoral:Europe,Asia,Africa,Oceania,NorthAndCentralAmerica,SouthAmerica|subtropic_unspecified:Europe,Asia,Africa,Oceania,NorthAndCentralAmerica,SouthAmerica|subtropic_caperegion:Africa|subtropic_highlands:Asia,Africa,SouthAmerica|tropic:Asia,Africa,Oceania,NorthAndCentralAmerica,SouthAmerica</v>
          </cell>
          <cell r="BO2011">
            <v>2</v>
          </cell>
          <cell r="BQ2011" t="str">
            <v>X</v>
          </cell>
          <cell r="BR2011" t="str">
            <v>RedListCategoryLevel</v>
          </cell>
          <cell r="BT2011">
            <v>1</v>
          </cell>
          <cell r="BW2011" t="str">
            <v>SpreadYearlyIncreaseCalculatedExpansionSpeed</v>
          </cell>
          <cell r="BX2011">
            <v>0</v>
          </cell>
          <cell r="BY2011">
            <v>1</v>
          </cell>
          <cell r="CB2011" t="str">
            <v>T35,T43-C-1,T42-C-1,T37-C-3</v>
          </cell>
          <cell r="CC2011">
            <v>1</v>
          </cell>
          <cell r="CH2011">
            <v>1</v>
          </cell>
          <cell r="CM2011">
            <v>1</v>
          </cell>
          <cell r="CQ2011">
            <v>1</v>
          </cell>
          <cell r="CU2011">
            <v>1</v>
          </cell>
          <cell r="CX2011">
            <v>0</v>
          </cell>
          <cell r="CY2011">
            <v>1</v>
          </cell>
          <cell r="DB2011">
            <v>0</v>
          </cell>
          <cell r="DC2011" t="str">
            <v>&lt;p&gt;Krypgaukesyre &lt;em&gt;Oxalis corniculata &lt;/em&gt;har en vid utbredelse i alle tropiske og subtropiske områder, men er nå også vidt utbredt som ugras i varmtempererte områder. Arten er ettårig og reproduserer med frø i Norge, men bare på gunstige steder i gunstige år og trolig sjelden to eller flere år på rad. Arten produserer store mengder frø under gunstige betingelser, og frøene kan spres med fugl.&lt;/p&gt;</v>
          </cell>
          <cell r="DD2011" t="str">
            <v>&lt;p&gt; Arten har hatt en nokså jamt økende funnfrekvens siden første dokumenterte funn i Vf Larvik i 1887, med funn i kyststrøk til Hordaland og et enkeltfunn i gartneri i Trondheim. Nesten alle funn er gjort i blomsterbed, blomsterpotter og i nær tilknytning til hager og gartnerier. Arten er trolig under etablering lengst sør i Norge (Østfold, Oslo/Akershus, Vestfold, kanskje også Buskerud, Vest-Agder, Rogaland). &lt;/p&gt;</v>
          </cell>
          <cell r="DE2011" t="str">
            <v>Arten følger vanligvis med gartneriplanter og potteplanter, og den jevnt økende funnfrekvensen skyldes i hovedsak økt innførsel.</v>
          </cell>
          <cell r="DF2011" t="str">
            <v>Intet invasjonspotensial foreløpig. Krypgaukesyre har foreløpig ikke stabil forekomst i Norge (frøreproduksjon), men kan få det i løpet av de neste 50 år.</v>
          </cell>
          <cell r="DG2011" t="str">
            <v>Arten har ingen kjent økologisk effekt.</v>
          </cell>
          <cell r="DH2011" t="str">
            <v>&lt;p&gt;Krypgaukesyre utgjør derfor ingen økologisk risiko i dag, og neppe de kommende tiår heller.&lt;/p&gt;</v>
          </cell>
          <cell r="DI2011">
            <v>0</v>
          </cell>
        </row>
        <row r="2012">
          <cell r="B2012" t="str">
            <v>Neslia paniculata</v>
          </cell>
          <cell r="C2012" t="str">
            <v>(L.) Desv.</v>
          </cell>
          <cell r="D2012" t="str">
            <v>finkefrø</v>
          </cell>
          <cell r="E2012">
            <v>134778</v>
          </cell>
          <cell r="F2012">
            <v>101276</v>
          </cell>
          <cell r="G2012" t="str">
            <v>ExpertGroups/Karplanter/N</v>
          </cell>
          <cell r="H2012" t="str">
            <v>Karplanter</v>
          </cell>
          <cell r="I2012" t="str">
            <v>Karplanter</v>
          </cell>
          <cell r="J2012" t="str">
            <v>NotApplicable</v>
          </cell>
          <cell r="M2012" t="str">
            <v>canNotEstablishWithin50years</v>
          </cell>
          <cell r="X2012">
            <v>1</v>
          </cell>
          <cell r="Y2012">
            <v>1</v>
          </cell>
          <cell r="Z2012">
            <v>1</v>
          </cell>
          <cell r="AA2012">
            <v>1834</v>
          </cell>
          <cell r="AB2012" t="str">
            <v>terrestrial</v>
          </cell>
          <cell r="AD2012" t="str">
            <v>origin,unknown</v>
          </cell>
          <cell r="AE2012" t="str">
            <v>yes</v>
          </cell>
          <cell r="AF2012" t="str">
            <v>unknown</v>
          </cell>
          <cell r="AI2012">
            <v>1</v>
          </cell>
          <cell r="AJ2012" t="str">
            <v>V</v>
          </cell>
          <cell r="AW2012" t="str">
            <v>Ingen kjent effekt</v>
          </cell>
          <cell r="AX2012" t="str">
            <v>Ingen kjent effekt</v>
          </cell>
          <cell r="BC2012" t="str">
            <v>Ingen kjent effekt</v>
          </cell>
          <cell r="BD2012" t="str">
            <v>Ingen kjent effekt</v>
          </cell>
          <cell r="BK2012" t="str">
            <v>subtropic_mediterranean:Europe,Asia</v>
          </cell>
          <cell r="BM2012" t="str">
            <v>temperate_nemoral:Europe,Asia,Oceania,NorthAndCentralAmerica|temperate_dry:Europe,Asia|subtropic_mediterranean:Europe,Asia</v>
          </cell>
          <cell r="DI2012">
            <v>0</v>
          </cell>
        </row>
        <row r="2013">
          <cell r="B2013" t="str">
            <v>Medicago sativa</v>
          </cell>
          <cell r="C2013" t="str">
            <v>L.</v>
          </cell>
          <cell r="D2013" t="str">
            <v>blålusern</v>
          </cell>
          <cell r="E2013">
            <v>134424</v>
          </cell>
          <cell r="F2013">
            <v>101989</v>
          </cell>
          <cell r="G2013" t="str">
            <v>ExpertGroups/Karplanter/N</v>
          </cell>
          <cell r="H2013" t="str">
            <v>Karplanter</v>
          </cell>
          <cell r="I2013" t="str">
            <v>Karplanter</v>
          </cell>
          <cell r="J2013" t="str">
            <v>AlienSpecie</v>
          </cell>
          <cell r="N2013">
            <v>4</v>
          </cell>
          <cell r="O2013" t="str">
            <v>V</v>
          </cell>
          <cell r="Q2013">
            <v>1</v>
          </cell>
          <cell r="T2013" t="str">
            <v>PH</v>
          </cell>
          <cell r="U2013">
            <v>3</v>
          </cell>
          <cell r="V2013" t="str">
            <v>4A,1</v>
          </cell>
          <cell r="W2013" t="str">
            <v>LO</v>
          </cell>
          <cell r="X2013">
            <v>2</v>
          </cell>
          <cell r="Y2013">
            <v>3</v>
          </cell>
          <cell r="Z2013">
            <v>1</v>
          </cell>
          <cell r="AA2013">
            <v>1834</v>
          </cell>
          <cell r="AB2013" t="str">
            <v>terrestrial</v>
          </cell>
          <cell r="AD2013" t="str">
            <v>unknown</v>
          </cell>
          <cell r="AE2013" t="str">
            <v>yes</v>
          </cell>
          <cell r="AF2013" t="str">
            <v>unknown</v>
          </cell>
          <cell r="AG2013">
            <v>1857</v>
          </cell>
          <cell r="AH2013" t="str">
            <v>Oslo: Bygdøy</v>
          </cell>
          <cell r="AI2013">
            <v>3</v>
          </cell>
          <cell r="AJ2013" t="str">
            <v>V</v>
          </cell>
          <cell r="AL2013">
            <v>1</v>
          </cell>
          <cell r="AM2013" t="str">
            <v>importDirect</v>
          </cell>
          <cell r="AN2013">
            <v>4</v>
          </cell>
          <cell r="AO2013" t="str">
            <v>introductionEscaped,introductionTransportpollution,introductionStowaway,spreadNaturalDispersal</v>
          </cell>
          <cell r="AP2013" t="str">
            <v>Øs,OsA,He,Op,Bu,Ve,Te,Aa,Va,Ro,Ho,Sf,Mr,St,Nt</v>
          </cell>
          <cell r="AQ2013">
            <v>800</v>
          </cell>
          <cell r="AR2013">
            <v>5</v>
          </cell>
          <cell r="AS2013">
            <v>4000</v>
          </cell>
          <cell r="AT2013">
            <v>137000</v>
          </cell>
          <cell r="AU2013">
            <v>8000</v>
          </cell>
          <cell r="AV2013">
            <v>95</v>
          </cell>
          <cell r="AW2013" t="str">
            <v>Ingen kjent effekt</v>
          </cell>
          <cell r="AX2013" t="str">
            <v>En globalt meget viktig fôrplante (alf-alfa).</v>
          </cell>
          <cell r="BC2013" t="str">
            <v>Ingen kjent effekt</v>
          </cell>
          <cell r="BD2013" t="str">
            <v>Ingen kjent effekt</v>
          </cell>
          <cell r="BE2013" t="str">
            <v>no</v>
          </cell>
          <cell r="BF2013" t="str">
            <v>no</v>
          </cell>
          <cell r="BG2013" t="str">
            <v>V</v>
          </cell>
          <cell r="BK2013" t="str">
            <v>subtropic_mediterranean:Europe,Asia</v>
          </cell>
          <cell r="BM2013" t="str">
            <v>temperate_boreal:Europe,NorthAndCentralAmerica|temperate_nemoral:Europe,Asia,Oceania,NorthAndCentralAmerica,SouthAmerica|temperate_dry:Europe,Asia,NorthAndCentralAmerica|subtropic_unspecified:Oceania,NorthAndCentralAmerica,SouthAmerica|subtropic_mediterranean:Europe,Asia,Africa|subtropic_dry:Asia|subtropic_caperegion:Africa|subtropic_highlands:SouthAmerica</v>
          </cell>
          <cell r="BO2013">
            <v>4</v>
          </cell>
          <cell r="BR2013" t="str">
            <v>RedListCategoryLevel</v>
          </cell>
          <cell r="BT2013">
            <v>3</v>
          </cell>
          <cell r="BV2013" t="str">
            <v>X</v>
          </cell>
          <cell r="BW2013" t="str">
            <v>SpreadYearlyIncreaseObservations</v>
          </cell>
          <cell r="BX2013">
            <v>187</v>
          </cell>
          <cell r="BY2013">
            <v>1</v>
          </cell>
          <cell r="CB2013" t="str">
            <v>T44,T44,T40,T35,T37-C-3,T32</v>
          </cell>
          <cell r="CC2013">
            <v>1</v>
          </cell>
          <cell r="CH2013">
            <v>1</v>
          </cell>
          <cell r="CM2013">
            <v>1</v>
          </cell>
          <cell r="CQ2013">
            <v>1</v>
          </cell>
          <cell r="CU2013">
            <v>1</v>
          </cell>
          <cell r="CX2013">
            <v>0</v>
          </cell>
          <cell r="CY2013">
            <v>1</v>
          </cell>
          <cell r="DB2013">
            <v>0</v>
          </cell>
          <cell r="DC2013" t="str">
            <v>Blålusern &lt;em&gt;Medicago sativa &lt;/em&gt;(tidligere vurdert som &lt;i&gt;M. sativa &lt;/i&gt;subsp. &lt;em&gt;sativa&lt;/em&gt;)&lt;i&gt; &lt;/i&gt;er en kortlevd flerårig urt som trolig stammer fra det østlige Middelhavsområdet. Den reproduserer seksuelt med frø. Den er særlig funnet i eng- og åkerkanter, på veikanter, på annen skrotemark og ved industri, ballastplasser og møller, men en sjelden gang i semi-naturlig eng.</v>
          </cell>
          <cell r="DD2013" t="str">
            <v>&lt;p&gt;Blålusern kom trolig først inn med grasfrø (Blytt 1876: "udentvivl indført ved Græsfrø") og som f&amp;#244:rplante (alf-alfa). R.scriptet antyder en første etablering på begynnelsen av 1800-tallet (1808, med usikkerhet fra 1795 til 1822). Mot slutten av 1800-tallet og i begynnelsen av 1900-tallet var ballastjord en viktig innførselsmåte, og noe senere med korn til møller. Planten har vært og delvis er dyrket i forholdsvis stor utstrekning som f&amp;#244:rplante og har ofte stått lenge igjen i kanter o.l. etter dyrkning. Planten har vært i jamn økning helt siden 1850 og er rimelig godt etablert på Østlandet, sjøl om mange forekomster viser seg å bli kortvarige. Den er fortsatt i nokså langsom ekspansjon.&lt;/p&gt;</v>
          </cell>
          <cell r="DE2013" t="str">
            <v>Arten har kommet inn med grasfrø, ballastjord og med korn til møller. I tillegg har den vært dyrket som f&amp;#244:rplante. Den er etablert med reproduksjon i norsk natur.</v>
          </cell>
          <cell r="DF2013" t="str">
            <v>Arten skårer maksimum på median levetid og et knepp lavere på ekspansjonshastighet. Kombinert gir dette et stort invasjonspotensial (med usikkerhet ned til moderat).</v>
          </cell>
          <cell r="DG2013" t="str">
            <v>Arten okkuperer typisk ulike former for skrotemark rundt industritomter, møller o.l. Arten finnes også i veikanter, åkerkanter og langs jernbaner. Blålusern ser ut til i en viss, men begrenset, grad å gå inn i etablerte naturtyper som i enger. Det ser ikke ut til at arten har noen negativ økologisk effekt hos oss. Lenger sør i Europa er den angitt som et problem fordi den genetisk forurenser&lt;i&gt; Medicago falcata&lt;/i&gt; som der er hjemlig (Muller m.fl. 2003, Kaljund &amp; Leht 2013, Vysniauskiene m.fl. 2015). Den har også potensial til å føre til mer nitrogen i substratet (nitrogen-fiksering i røttene), men opptrer i så små mengder at dette neppe har noen effekt i Norge.</v>
          </cell>
          <cell r="DH2013" t="str">
            <v>&lt;p&gt;Blålusert vurderes å ha potensielt høy risiko (med usikkerhet ned til lav risiko) i norsk natur. Dette skyldes utelukkende et stort invasjonspotensial. Arten er ikke kjent å ha negative økologiske effekter hos oss: den går i all hovedsak inn i sterkt menneskepåvirkete naturtyper.&lt;/p&gt;</v>
          </cell>
          <cell r="DI2013">
            <v>3</v>
          </cell>
        </row>
        <row r="2014">
          <cell r="B2014" t="str">
            <v>Mentha canadensis</v>
          </cell>
          <cell r="C2014" t="str">
            <v>L.</v>
          </cell>
          <cell r="D2014" t="str">
            <v>kanadamynte</v>
          </cell>
          <cell r="E2014">
            <v>134472</v>
          </cell>
          <cell r="F2014">
            <v>102331</v>
          </cell>
          <cell r="G2014" t="str">
            <v>ExpertGroups/Karplanter/N</v>
          </cell>
          <cell r="H2014" t="str">
            <v>Karplanter</v>
          </cell>
          <cell r="I2014" t="str">
            <v>Karplanter</v>
          </cell>
          <cell r="J2014" t="str">
            <v>NotApplicable</v>
          </cell>
          <cell r="M2014" t="str">
            <v>canNotEstablishWithin50years</v>
          </cell>
          <cell r="X2014">
            <v>1</v>
          </cell>
          <cell r="Y2014">
            <v>1</v>
          </cell>
          <cell r="Z2014">
            <v>1</v>
          </cell>
          <cell r="AA2014" t="str">
            <v>1930-1940</v>
          </cell>
          <cell r="AB2014" t="str">
            <v>terrestrial</v>
          </cell>
          <cell r="AD2014" t="str">
            <v>origin</v>
          </cell>
          <cell r="AE2014" t="str">
            <v>yes</v>
          </cell>
          <cell r="AF2014" t="str">
            <v>unknown</v>
          </cell>
          <cell r="AI2014">
            <v>10</v>
          </cell>
          <cell r="AJ2014" t="str">
            <v>V</v>
          </cell>
          <cell r="AW2014" t="str">
            <v>Ingen kjent effekt</v>
          </cell>
          <cell r="AX2014" t="str">
            <v>Ingen kjent effekt</v>
          </cell>
          <cell r="BC2014" t="str">
            <v>Ingen kjent effekt</v>
          </cell>
          <cell r="BD2014" t="str">
            <v>Ingen kjent effekt</v>
          </cell>
          <cell r="BK2014" t="str">
            <v>temperate_boreal:Asia,NorthAndCentralAmerica|temperate_nemoral:Asia,NorthAndCentralAmerica|subtropic_unspecified:Asia,NorthAndCentralAmerica</v>
          </cell>
          <cell r="BM2014" t="str">
            <v>temperate_boreal:Asia,NorthAndCentralAmerica|temperate_nemoral:Asia,NorthAndCentralAmerica|subtropic_unspecified:Asia,NorthAndCentralAmerica</v>
          </cell>
          <cell r="DI2014">
            <v>0</v>
          </cell>
        </row>
        <row r="2015">
          <cell r="B2015" t="str">
            <v>Melilotus officinalis</v>
          </cell>
          <cell r="C2015" t="str">
            <v>(L.) Lam.</v>
          </cell>
          <cell r="D2015" t="str">
            <v>legesteinkløver</v>
          </cell>
          <cell r="E2015">
            <v>134441</v>
          </cell>
          <cell r="F2015">
            <v>102002</v>
          </cell>
          <cell r="G2015" t="str">
            <v>ExpertGroups/Karplanter/N</v>
          </cell>
          <cell r="H2015" t="str">
            <v>Karplanter</v>
          </cell>
          <cell r="I2015" t="str">
            <v>Karplanter</v>
          </cell>
          <cell r="J2015" t="str">
            <v>AlienSpecie</v>
          </cell>
          <cell r="N2015">
            <v>4</v>
          </cell>
          <cell r="Q2015">
            <v>3</v>
          </cell>
          <cell r="T2015" t="str">
            <v>SE</v>
          </cell>
          <cell r="U2015">
            <v>5</v>
          </cell>
          <cell r="V2015" t="str">
            <v>4A,3D</v>
          </cell>
          <cell r="X2015">
            <v>2</v>
          </cell>
          <cell r="Y2015">
            <v>3</v>
          </cell>
          <cell r="Z2015">
            <v>2</v>
          </cell>
          <cell r="AA2015">
            <v>1861</v>
          </cell>
          <cell r="AB2015" t="str">
            <v>terrestrial</v>
          </cell>
          <cell r="AD2015" t="str">
            <v>origin,unknown</v>
          </cell>
          <cell r="AE2015" t="str">
            <v>yes</v>
          </cell>
          <cell r="AF2015" t="str">
            <v>unknown</v>
          </cell>
          <cell r="AG2015">
            <v>1862</v>
          </cell>
          <cell r="AH2015" t="str">
            <v>Oslo: Frydenberg</v>
          </cell>
          <cell r="AI2015">
            <v>1</v>
          </cell>
          <cell r="AJ2015" t="str">
            <v>V</v>
          </cell>
          <cell r="AN2015">
            <v>6</v>
          </cell>
          <cell r="AO2015" t="str">
            <v>introductionStowaway,spreadNaturalDispersal,spreadStowaway,spreadTransportpollution,introductionTransportpollution</v>
          </cell>
          <cell r="AP2015" t="str">
            <v>Øs,OsA,He,Op,Bu,Ve,Te,Aa,Va,Ro,Sf,Mr,St,Nt</v>
          </cell>
          <cell r="AQ2015">
            <v>1200</v>
          </cell>
          <cell r="AR2015">
            <v>4</v>
          </cell>
          <cell r="AS2015">
            <v>4800</v>
          </cell>
          <cell r="AT2015">
            <v>120000</v>
          </cell>
          <cell r="AU2015">
            <v>9600</v>
          </cell>
          <cell r="AV2015">
            <v>90</v>
          </cell>
          <cell r="AW2015" t="str">
            <v>Ingen kjent effekt</v>
          </cell>
          <cell r="AX2015" t="str">
            <v>Ingen kjent effekt</v>
          </cell>
          <cell r="BC2015" t="str">
            <v>Ingen kjent effekt</v>
          </cell>
          <cell r="BD2015" t="str">
            <v>Ingen kjent effekt</v>
          </cell>
          <cell r="BE2015" t="str">
            <v>no</v>
          </cell>
          <cell r="BF2015" t="str">
            <v>no</v>
          </cell>
          <cell r="BG2015" t="str">
            <v>V</v>
          </cell>
          <cell r="BI2015" t="str">
            <v>V</v>
          </cell>
          <cell r="BK2015" t="str">
            <v>temperate_nemoral:Europe,Asia|temperate_dry:Europe,Asia|subtropic_mediterranean:Europe,Asia</v>
          </cell>
          <cell r="BM2015" t="str">
            <v>temperate_nemoral:Europe,Asia,NorthAndCentralAmerica|temperate_dry:Europe,Asia|subtropic_unspecified:NorthAndCentralAmerica|subtropic_mediterranean:Europe,Asia</v>
          </cell>
          <cell r="BO2015">
            <v>4</v>
          </cell>
          <cell r="BR2015" t="str">
            <v>RedListCategoryLevel</v>
          </cell>
          <cell r="BT2015">
            <v>3</v>
          </cell>
          <cell r="BW2015" t="str">
            <v>SpreadYearlyIncreaseObservations</v>
          </cell>
          <cell r="BX2015">
            <v>256</v>
          </cell>
          <cell r="BY2015">
            <v>1</v>
          </cell>
          <cell r="CB2015" t="str">
            <v>T24,T29,T32,T33,T35,T37,T39,T40,T42,T43,T45</v>
          </cell>
          <cell r="CC2015">
            <v>3</v>
          </cell>
          <cell r="CG2015" t="str">
            <v>T32</v>
          </cell>
          <cell r="CH2015">
            <v>1</v>
          </cell>
          <cell r="CL2015" t="str">
            <v>T32</v>
          </cell>
          <cell r="CM2015">
            <v>2</v>
          </cell>
          <cell r="CP2015" t="str">
            <v>Åpen grunnlendt kalkmark i boreonemoral sone</v>
          </cell>
          <cell r="CQ2015">
            <v>1</v>
          </cell>
          <cell r="CU2015">
            <v>1</v>
          </cell>
          <cell r="CX2015">
            <v>0</v>
          </cell>
          <cell r="CY2015">
            <v>1</v>
          </cell>
          <cell r="DB2015">
            <v>0</v>
          </cell>
          <cell r="DC2015" t="str">
            <v>Legesteinkløver &lt;em&gt;Melilotus officinalis&lt;/em&gt; stammer trolig fra Mellom- og Sør-Europa og Vest-Asia. Den er en toårig art med rikelig frøreproduksjon.</v>
          </cell>
          <cell r="DD2015" t="str">
            <v>&lt;p&gt;Legesteinkløver kom inn med ballast fra 1861 og ble raskt spredt og funnet over store deler av Sør-Norge, nord til Sør-Trøndelag, fram til 1900. I 1900 dekte de til da 57 kjente funnene omtrent samme utbredelsesområde som er kjent i dag, dvs. at "polygonet" var fylt. Økningen til de anslagsvis nesten 5000 km2 i forekomstareal i dag utgjør bare fortetning. Økningen var så rask og sterk at arten allerede i perioden 1901-1925 begynte å få strøfunn i områder utafor dens klimatisk potensielle areal (f.eks. Gol 1908, Haugastøl 1925, Kabelvåg 1912, Lavangen 1918). I dag fyller arten sitt klimatisk potensielle utbredelsesområde med stabil forekomst på Østlandet fra Agder nord til Mjøsområdet og med nokså regelmessig forekomst i Trondheimsområdet. Forekomstene på Vestlandet og i Trøndelag utafor Trondheim er mindre stabile, og de oppover i dalene og nord for Trondheimsfjorden er tilfeldige.&lt;/p&gt;</v>
          </cell>
          <cell r="DE2015" t="str">
            <v>Arten kom inn i utgangspunktet med ballastjord (fra 1861), men har trolig også kommet inn med korn, grasfrø, som f&amp;#244:r. Fruktene spres trolig litt med dyr, men hovedsakelig med transportmidler (tog, bil, landbruksmaskiner).</v>
          </cell>
          <cell r="DF2015" t="str">
            <v>Invasjonspotensialet er stort: arten skårer maksimum på median levetid og moderat på ekspansjonshastighet.</v>
          </cell>
          <cell r="DG2015" t="str">
            <v>Vi vurderer den økologiske effekten til moderat, men lokal, ved fortrengning av andre planter der legesteinkløver invaderer grunnlendt kalkmark i Oslofeltet (søndre Østlandet) og også ved eutrofiering av ellers nitrogenfattig mark ved fiksering av nitrogen i rotknoller.</v>
          </cell>
          <cell r="DH2015" t="str">
            <v>&lt;p&gt;Legesteinkløver vurderes til svært høg risiko ved en kombinasjon av et stort invasjonspotensial og en moderat økologisk effekt. Dette er en endring fra forrige vurderingsrunde, da den ble vurdert med låg risiko på grunn av lavere skår både på økologisk effekt (risikoen for fortrengning ble vurdert som mindre) og invasjonspotensial (endret beregning fra sprednings- til ekspansjonshastighet).&lt;/p&gt;</v>
          </cell>
          <cell r="DI2015">
            <v>1</v>
          </cell>
        </row>
        <row r="2016">
          <cell r="B2016" t="str">
            <v>Odontites vulgaris</v>
          </cell>
          <cell r="C2016" t="str">
            <v>Moench</v>
          </cell>
          <cell r="D2016" t="str">
            <v>engrødtopp</v>
          </cell>
          <cell r="E2016">
            <v>144658</v>
          </cell>
          <cell r="F2016">
            <v>143513</v>
          </cell>
          <cell r="G2016" t="str">
            <v>ExpertGroups/Karplanter/N</v>
          </cell>
          <cell r="H2016" t="str">
            <v>Karplanter</v>
          </cell>
          <cell r="I2016" t="str">
            <v>Karplanter</v>
          </cell>
          <cell r="J2016" t="str">
            <v>AlienSpecie</v>
          </cell>
          <cell r="N2016">
            <v>4</v>
          </cell>
          <cell r="Q2016">
            <v>4</v>
          </cell>
          <cell r="T2016" t="str">
            <v>SE</v>
          </cell>
          <cell r="U2016">
            <v>5</v>
          </cell>
          <cell r="V2016" t="str">
            <v>4A,4H</v>
          </cell>
          <cell r="X2016">
            <v>5</v>
          </cell>
          <cell r="Y2016">
            <v>3</v>
          </cell>
          <cell r="Z2016">
            <v>4</v>
          </cell>
          <cell r="AA2016">
            <v>1858</v>
          </cell>
          <cell r="AB2016" t="str">
            <v>terrestrial</v>
          </cell>
          <cell r="AD2016" t="str">
            <v>origin</v>
          </cell>
          <cell r="AE2016" t="str">
            <v>yes</v>
          </cell>
          <cell r="AF2016" t="str">
            <v>unknown</v>
          </cell>
          <cell r="AG2016">
            <v>1858</v>
          </cell>
          <cell r="AH2016" t="str">
            <v>Oslo: ormøya: Bu "Ringeriget"</v>
          </cell>
          <cell r="AI2016">
            <v>1</v>
          </cell>
          <cell r="AJ2016" t="str">
            <v>V</v>
          </cell>
          <cell r="AN2016">
            <v>4</v>
          </cell>
          <cell r="AO2016" t="str">
            <v>introductionTransportpollution,introductionStowaway,spreadNaturalDispersal,spreadStowaway</v>
          </cell>
          <cell r="AP2016" t="str">
            <v>Øs,OsA,He,Op,Bu,Ve,Te,Aa,Va,Ho,Sf,St</v>
          </cell>
          <cell r="AQ2016">
            <v>1000</v>
          </cell>
          <cell r="AR2016">
            <v>3</v>
          </cell>
          <cell r="AS2016">
            <v>3000</v>
          </cell>
          <cell r="AT2016">
            <v>124000</v>
          </cell>
          <cell r="AU2016">
            <v>4500</v>
          </cell>
          <cell r="AV2016">
            <v>80</v>
          </cell>
          <cell r="AW2016" t="str">
            <v>Ingen kjent effekt</v>
          </cell>
          <cell r="AX2016" t="str">
            <v>Ingen kjent effekt</v>
          </cell>
          <cell r="BC2016" t="str">
            <v>Ingen kjent effekt</v>
          </cell>
          <cell r="BD2016" t="str">
            <v>Ingen kjent effekt</v>
          </cell>
          <cell r="BE2016" t="str">
            <v>no</v>
          </cell>
          <cell r="BF2016" t="str">
            <v>no</v>
          </cell>
          <cell r="BG2016" t="str">
            <v>V</v>
          </cell>
          <cell r="BK2016" t="str">
            <v>temperate_nemoral:Europe|subtropic_mediterranean:Europe,Asia,Africa</v>
          </cell>
          <cell r="BM2016" t="str">
            <v>temperate_nemoral:Europe,NorthAndCentralAmerica|subtropic_mediterranean:Europe,Asia,Africa</v>
          </cell>
          <cell r="BO2016">
            <v>4</v>
          </cell>
          <cell r="BR2016" t="str">
            <v>RedListCategoryLevel</v>
          </cell>
          <cell r="BT2016">
            <v>3</v>
          </cell>
          <cell r="BW2016" t="str">
            <v>SpreadYearlyIncreaseObservations</v>
          </cell>
          <cell r="BX2016">
            <v>194</v>
          </cell>
          <cell r="BY2016">
            <v>1</v>
          </cell>
          <cell r="CB2016" t="str">
            <v>T12,T32,T33,T35,T37,T40,T41,T42,T43,T45</v>
          </cell>
          <cell r="CC2016">
            <v>1</v>
          </cell>
          <cell r="CH2016">
            <v>1</v>
          </cell>
          <cell r="CM2016">
            <v>1</v>
          </cell>
          <cell r="CQ2016">
            <v>1</v>
          </cell>
          <cell r="CU2016">
            <v>4</v>
          </cell>
          <cell r="CX2016">
            <v>2</v>
          </cell>
          <cell r="CY2016">
            <v>1</v>
          </cell>
          <cell r="DB2016">
            <v>0</v>
          </cell>
          <cell r="DC2016" t="str">
            <v>Engrødtopp &lt;i&gt;Odontites vulgaris&lt;/i&gt; (tidligere &lt;i&gt;O. vernus &lt;/i&gt;subsp. &lt;i&gt;serotinus&lt;/i&gt;) er en ettårig art med stor frøførmering. Frøene kan spres med dyr, folk og transportmidler. Den er i hovedsak knyttet til skrotemark (sterkt endret fastmark), særlig veikanter og industritomter, men går også i dyrket eng, semi-naturlig eng og i strandkanter.</v>
          </cell>
          <cell r="DD2016" t="str">
            <v>&lt;p&gt;Engrødtopp kom inn rundt 1850, mest trolig med mellomeuropeisk grasfrø fordi den dukket opp innen et nokså kort tidsrom i mange bygder. Den kom også noen få ganger med ballastjord. Den ble i løpet av noen få tiår funnet over større deler av Østlandet fra Mjøstraktene (Hedmark/Oppland) sør til Vestfold, og med strøfunn i Vest-Agder, Hordaland og Sogn og Fjordane. I 1911 ble den første gang funnet i Telemark (Skien) og i 1951 i Sør-Trøndelag (Trondheim), to områder der planten siden synes å ha holdt seg med stabil (om enn liten) populasjon. Hovedmønsteret for utbredelsen var dermed lagt før 1900, og detaljmønster omtrent ned til kommunenivå ca. 1950. Arten har siden ikke endret dette mønsteret, sjøl om det er en ettårig art som kommer og går. Den har inntatt sitt potensielle utbredelsesområde i Norge.&lt;/p&gt;</v>
          </cell>
          <cell r="DE2016" t="str">
            <v>Arten er innført med grasfrø og noen få ganger med ballastjord og korn. Den er spredt med transportmidler, kanskje også med folk og dyr.</v>
          </cell>
          <cell r="DF2016" t="str">
            <v>Invasjonspotensialet er stort: arten skårer maksimum på median levetid og i nest høgeste kategori på ekspansjonshastighet.</v>
          </cell>
          <cell r="DG2016" t="str">
            <v>Den gjør liten eller ingen skade i naturtyper, men er dokumentert å danne fertile hybrider med begge de andre norske rødtoppartene (Snogerup 1983), hvorav den ene er på rødliste: åkerrødtopp &lt;i&gt;O. vernus&lt;/i&gt; (CR) og strandrødtopp (NT). Arten skårer dermed maksimum på økologisk effekt. Arten finnes i blandet forekomst med begge disse, bl.a. på den eneste nå kjente norske lokaliteten for åkerrødtopp.</v>
          </cell>
          <cell r="DH2016" t="str">
            <v>&lt;p&gt;Engrødtopp vurderes å innebære svært høg risiko i norsk natur på grunn av stort invasjonspotensial og stor hybridiseringsrisiko med stedegne arter på rødliste.&lt;/p&gt;</v>
          </cell>
          <cell r="DI2016">
            <v>1</v>
          </cell>
        </row>
        <row r="2017">
          <cell r="B2017" t="str">
            <v>Papaver rhoeas</v>
          </cell>
          <cell r="C2017" t="str">
            <v>L.</v>
          </cell>
          <cell r="D2017" t="str">
            <v>kornvalmue</v>
          </cell>
          <cell r="E2017">
            <v>135120</v>
          </cell>
          <cell r="F2017">
            <v>103067</v>
          </cell>
          <cell r="G2017" t="str">
            <v>ExpertGroups/Karplanter/N</v>
          </cell>
          <cell r="H2017" t="str">
            <v>Karplanter</v>
          </cell>
          <cell r="I2017" t="str">
            <v>Karplanter</v>
          </cell>
          <cell r="J2017" t="str">
            <v>AlienSpecie</v>
          </cell>
          <cell r="N2017">
            <v>2</v>
          </cell>
          <cell r="Q2017">
            <v>1</v>
          </cell>
          <cell r="T2017" t="str">
            <v>LO</v>
          </cell>
          <cell r="U2017">
            <v>2</v>
          </cell>
          <cell r="V2017" t="str">
            <v>2B,1</v>
          </cell>
          <cell r="X2017">
            <v>2</v>
          </cell>
          <cell r="Y2017">
            <v>3</v>
          </cell>
          <cell r="Z2017">
            <v>1</v>
          </cell>
          <cell r="AA2017">
            <v>1863</v>
          </cell>
          <cell r="AB2017" t="str">
            <v>terrestrial</v>
          </cell>
          <cell r="AD2017" t="str">
            <v>origin,unknown</v>
          </cell>
          <cell r="AE2017" t="str">
            <v>yes</v>
          </cell>
          <cell r="AF2017" t="str">
            <v>unknown</v>
          </cell>
          <cell r="AI2017">
            <v>1</v>
          </cell>
          <cell r="AJ2017" t="str">
            <v>V</v>
          </cell>
          <cell r="AL2017">
            <v>1</v>
          </cell>
          <cell r="AM2017" t="str">
            <v>importDirect</v>
          </cell>
          <cell r="AN2017">
            <v>6</v>
          </cell>
          <cell r="AO2017" t="str">
            <v>introductionStowaway,introductionEscaped,introductionTransportpollution</v>
          </cell>
          <cell r="AQ2017">
            <v>12</v>
          </cell>
          <cell r="AR2017">
            <v>3</v>
          </cell>
          <cell r="AS2017">
            <v>36</v>
          </cell>
          <cell r="AU2017">
            <v>72</v>
          </cell>
          <cell r="AV2017">
            <v>50</v>
          </cell>
          <cell r="AW2017" t="str">
            <v>Ingen kjent effekt</v>
          </cell>
          <cell r="AX2017" t="str">
            <v>Ingen kjent effekt</v>
          </cell>
          <cell r="BC2017" t="str">
            <v>Ingen kjent effekt</v>
          </cell>
          <cell r="BD2017" t="str">
            <v>Ingen kjent effekt</v>
          </cell>
          <cell r="BE2017" t="str">
            <v>no</v>
          </cell>
          <cell r="BF2017" t="str">
            <v>yes</v>
          </cell>
          <cell r="BG2017" t="str">
            <v>V</v>
          </cell>
          <cell r="BK2017" t="str">
            <v>temperate_nemoral:Europe,Asia|subtropic_mediterranean:Europe,Asia,Africa</v>
          </cell>
          <cell r="BM2017" t="str">
            <v>temperate_nemoral:Europe,Asia,Oceania,NorthAndCentralAmerica|subtropic_mediterranean:Europe,Asia,Africa,Oceania,NorthAndCentralAmerica|subtropic_caperegion:Africa</v>
          </cell>
          <cell r="BO2017">
            <v>1</v>
          </cell>
          <cell r="BP2017" t="str">
            <v>X</v>
          </cell>
          <cell r="BR2017" t="str">
            <v>RedListCategoryLevel</v>
          </cell>
          <cell r="BT2017">
            <v>2</v>
          </cell>
          <cell r="BW2017" t="str">
            <v>SpreadYearlyIncreaseCalculatedExpansionSpeed</v>
          </cell>
          <cell r="BX2017">
            <v>95.34</v>
          </cell>
          <cell r="BY2017">
            <v>1</v>
          </cell>
          <cell r="CB2017" t="str">
            <v>T35,T37-C-3,T40,T44-C-1,T37,T41,T45,T29</v>
          </cell>
          <cell r="CC2017">
            <v>1</v>
          </cell>
          <cell r="CH2017">
            <v>1</v>
          </cell>
          <cell r="CM2017">
            <v>1</v>
          </cell>
          <cell r="CQ2017">
            <v>1</v>
          </cell>
          <cell r="CU2017">
            <v>1</v>
          </cell>
          <cell r="CX2017">
            <v>0</v>
          </cell>
          <cell r="CY2017">
            <v>1</v>
          </cell>
          <cell r="DB2017">
            <v>0</v>
          </cell>
          <cell r="DC2017" t="str">
            <v>&lt;p&gt;Kornvalmue &lt;em&gt;Papaver rhoeas &lt;/em&gt;stammer fra Middelhavsområdet. Arten er ettårig med frøreproduksjon, men det innes ingen dokumentasjon på at den reproduserer regelmessig i Norge ennå. Arten er et velkjent syn fra kornåkrer i Danmark og Sør-Sverige. Det har vært antatt at arten har vært stabil i åkrer også i Norge, men funnopplysningene tyder ikke på dette. Pågående klimaendringer er forutsetningen for at vi vurderer kornvalmue som en etablert eller etablerende art, og ikke bare som tilfeldig.&lt;/p&gt;</v>
          </cell>
          <cell r="DD2017" t="str">
            <v>&lt;p&gt;Gunnerus (1776) nevner kornvalmue, men det er uvisst om det dreier seg om en hageplante eller en "vill" plante, eller om det dreier seg om en norsk plante overhode. Arten fantes trolig i landet i første halvdel av 1800-tallet, men den første sikre dokumentasjonen i form av et herbariebelegg er fra 1866. Arten er funnet i alle landets fylker. Det er foreløpig ikke dokumentasjon for reproduksjon over flere år på samme sted, men arten har potensial for dette med bare en liten temperaturøkning. Særlig gjelder dette Vestfold der det er en dobling i funn fra 1961-1980 til 1981-2000 og en firedobling fra 1981-2000 til 2001-2016. Et slikt mønster tyder vanligvis på reproduksjon og egenspredning. Mønsteret i Vestfold gjenspeiles ikke i noe annet fylke ennå. &lt;/p&gt;</v>
          </cell>
          <cell r="DE2017" t="str">
            <v>&lt;p&gt;Kornvalmue er kommet inn på mange ulike vis, men nesten alle nyere forekomster skyldes forurensning i såfrø og forvilling fra hager. Arten synes derimot å ha kommet inn med ballastjord og grasfrø på 1800-tallet. Arten ble funnet ganske ofte i ballastperioden fram mot 1920. I perioden 1920-1970 gikk funnfrekvensen noe ned og arten ble i hovedsak funnet ved møller og på kornkaier. Etter 1970 økte funnfrekvensen da arten dukket opp på nysådde veikanter over nesten hele landet samtidig som arten ble tatt i bruk som hageplante. Arten går også inn i pynte-tørrbuketter med kapsler med frø, og inngår også i fuglefrøblandinger.&lt;/p&gt;</v>
          </cell>
          <cell r="DF2017" t="str">
            <v>Invasjonspotensialet er begrenset, med kort median levetid, med usikkerhet til begrenset, og en begrenset ekspansjonshastighet. Det er ingen kjent etablert forekomst i Norge og trolig bare svak økning (hovedsakelig på grunn av økning i antall innførsler).</v>
          </cell>
          <cell r="DG2017" t="str">
            <v>Arten har ingen kjent negativ økologisk effekt. Den har ikke etablert seg og representerer ingen trussel mot norsk natur, nå eller i framtida.</v>
          </cell>
          <cell r="DH2017" t="str">
            <v>&lt;p&gt;Kornvalmue vurderes til låg økologisk risiko på grunn av et begrenset invasjonspotensial og ingen kjente negative økologiske effekter.&lt;/p&gt;</v>
          </cell>
          <cell r="DI2017">
            <v>0</v>
          </cell>
        </row>
        <row r="2018">
          <cell r="B2018" t="str">
            <v>Populus laurifolia</v>
          </cell>
          <cell r="C2018" t="str">
            <v>Ledeb.</v>
          </cell>
          <cell r="D2018" t="str">
            <v>laurbærpoppel</v>
          </cell>
          <cell r="E2018">
            <v>62598</v>
          </cell>
          <cell r="F2018">
            <v>102638</v>
          </cell>
          <cell r="G2018" t="str">
            <v>ExpertGroups/Karplanter/N</v>
          </cell>
          <cell r="H2018" t="str">
            <v>Karplanter</v>
          </cell>
          <cell r="I2018" t="str">
            <v>Karplanter</v>
          </cell>
          <cell r="J2018" t="str">
            <v>AlienSpecie</v>
          </cell>
          <cell r="N2018">
            <v>3</v>
          </cell>
          <cell r="O2018" t="str">
            <v>V</v>
          </cell>
          <cell r="Q2018">
            <v>1</v>
          </cell>
          <cell r="T2018" t="str">
            <v>LO</v>
          </cell>
          <cell r="U2018">
            <v>2</v>
          </cell>
          <cell r="V2018" t="str">
            <v>3A,1</v>
          </cell>
          <cell r="X2018">
            <v>1</v>
          </cell>
          <cell r="Y2018">
            <v>1</v>
          </cell>
          <cell r="Z2018">
            <v>1</v>
          </cell>
          <cell r="AA2018">
            <v>1912</v>
          </cell>
          <cell r="AB2018" t="str">
            <v>terrestrial</v>
          </cell>
          <cell r="AD2018" t="str">
            <v>unknown</v>
          </cell>
          <cell r="AE2018" t="str">
            <v>yes</v>
          </cell>
          <cell r="AF2018" t="str">
            <v>unknown</v>
          </cell>
          <cell r="AG2018">
            <v>1997</v>
          </cell>
          <cell r="AH2018" t="str">
            <v>He Ringsaker: Kise</v>
          </cell>
          <cell r="AI2018">
            <v>20</v>
          </cell>
          <cell r="AJ2018" t="str">
            <v>V</v>
          </cell>
          <cell r="AL2018">
            <v>1</v>
          </cell>
          <cell r="AM2018" t="str">
            <v>importDirect</v>
          </cell>
          <cell r="AN2018">
            <v>3</v>
          </cell>
          <cell r="AO2018" t="str">
            <v>introductionEscaped</v>
          </cell>
          <cell r="AP2018" t="str">
            <v>OsA,He,Bu,Ve,Va,Ro,Ho</v>
          </cell>
          <cell r="AQ2018">
            <v>72</v>
          </cell>
          <cell r="AR2018">
            <v>5</v>
          </cell>
          <cell r="AS2018">
            <v>360</v>
          </cell>
          <cell r="AT2018">
            <v>58000</v>
          </cell>
          <cell r="AU2018">
            <v>720</v>
          </cell>
          <cell r="AV2018">
            <v>100</v>
          </cell>
          <cell r="AW2018" t="str">
            <v>Ingen kjent effekt</v>
          </cell>
          <cell r="AX2018" t="str">
            <v>Ingen kjent effekt</v>
          </cell>
          <cell r="BC2018" t="str">
            <v>Ingen kjent effekt</v>
          </cell>
          <cell r="BD2018" t="str">
            <v>Ingen kjent effekt</v>
          </cell>
          <cell r="BE2018" t="str">
            <v>no</v>
          </cell>
          <cell r="BF2018" t="str">
            <v>no</v>
          </cell>
          <cell r="BG2018" t="str">
            <v>V</v>
          </cell>
          <cell r="BK2018" t="str">
            <v>temperate_nemoral:Asia|temperate_dry:Asia</v>
          </cell>
          <cell r="BM2018" t="str">
            <v>temperate_boreal:Europe|temperate_nemoral:Europe,Asia|temperate_dry:Asia</v>
          </cell>
          <cell r="BO2018">
            <v>3</v>
          </cell>
          <cell r="BQ2018" t="str">
            <v>X</v>
          </cell>
          <cell r="BR2018" t="str">
            <v>RedListCategoryLevel</v>
          </cell>
          <cell r="BT2018">
            <v>2</v>
          </cell>
          <cell r="BW2018" t="str">
            <v>SpreadYearlyIncreaseObservations</v>
          </cell>
          <cell r="BX2018">
            <v>92</v>
          </cell>
          <cell r="BY2018">
            <v>1</v>
          </cell>
          <cell r="CB2018" t="str">
            <v>T37-C-3,T40,T40,T35</v>
          </cell>
          <cell r="CC2018">
            <v>1</v>
          </cell>
          <cell r="CH2018">
            <v>1</v>
          </cell>
          <cell r="CM2018">
            <v>1</v>
          </cell>
          <cell r="CQ2018">
            <v>1</v>
          </cell>
          <cell r="CU2018">
            <v>1</v>
          </cell>
          <cell r="CX2018">
            <v>0</v>
          </cell>
          <cell r="CY2018">
            <v>1</v>
          </cell>
          <cell r="DB2018">
            <v>0</v>
          </cell>
          <cell r="DC2018" t="str">
            <v>&lt;p&gt;Laurbærpoppel &lt;em&gt;Populus laurifolia &lt;/em&gt;er et hardført treslag som stammer fra Sør-Sibir og Sentral-Asia. Det har frøreproduksjon med vindspredte frø og danner også store kloner ved vegetativ vekst med rotskudd. Arten dyrkes lite i norske hager. Laurbærpoppel ble revidert i Osloherbariet i forbindelse med denne risikovurderingen: dette førte til betydelig flere forekomster av arten enn tidligere kjent (økning på 70 % i antall kjente funn).&lt;/p&gt;</v>
          </cell>
          <cell r="DD2018" t="str">
            <v>&lt;p&gt;Laurbærpoppel har vært mye oversett i Norge: hoveddelen av det materialet som vi vurderer her, er først blitt identifisert som denne arten ved revisjon av herbariemateriale for denne vurderingen i 2017. Arten er først dokumentert fra VA Kristiansand: Odderøya i 1912, så fra Ho Stord: Leirvik (med utgangspunkt i parkene rundt Lærarskulen og kirka) i 1948, og senere fra spredte funn i flere kystkommuner og inn til Mjøsområdet (He Ringsaker: Kise) og Te Drangedal.&lt;/p&gt;</v>
          </cell>
          <cell r="DE2018" t="str">
            <v>Laurbærpoppel burde ha potensial for frøspredning i landet, men det virker som den i hovedsak spres med hageutkast og oppvekst fra rotskudd.</v>
          </cell>
          <cell r="DF2018" t="str">
            <v>Arten har moderat invasjonspotensial (med usikkerhet til begrenset), på grunn av moderat (til begrenset) median levetid og en begrenset ekspansjonshastighet.</v>
          </cell>
          <cell r="DG2018" t="str">
            <v>Laubærpoppel har ingen kjent negativ økologisk effekt.</v>
          </cell>
          <cell r="DH2018" t="str">
            <v>&lt;p&gt;Laurbærpoppel vurderes til låg økologisk risiko, og utelukkende på grunn av invasjonspotensialet.&lt;/p&gt;</v>
          </cell>
          <cell r="DI2018">
            <v>0</v>
          </cell>
        </row>
        <row r="2019">
          <cell r="B2019" t="str">
            <v>Solanum decipiens</v>
          </cell>
          <cell r="C2019" t="str">
            <v>Opiz</v>
          </cell>
          <cell r="D2019" t="str">
            <v>kjertelsøtvier</v>
          </cell>
          <cell r="E2019">
            <v>137837</v>
          </cell>
          <cell r="F2019">
            <v>145758</v>
          </cell>
          <cell r="G2019" t="str">
            <v>ExpertGroups/Karplanter/N</v>
          </cell>
          <cell r="H2019" t="str">
            <v>Karplanter</v>
          </cell>
          <cell r="I2019" t="str">
            <v>Karplanter</v>
          </cell>
          <cell r="J2019" t="str">
            <v>AlienSpecie</v>
          </cell>
          <cell r="N2019">
            <v>3</v>
          </cell>
          <cell r="P2019" t="str">
            <v>V</v>
          </cell>
          <cell r="Q2019">
            <v>1</v>
          </cell>
          <cell r="T2019" t="str">
            <v>LO</v>
          </cell>
          <cell r="U2019">
            <v>2</v>
          </cell>
          <cell r="V2019" t="str">
            <v>3B,1</v>
          </cell>
          <cell r="W2019" t="str">
            <v>PH</v>
          </cell>
          <cell r="X2019">
            <v>2</v>
          </cell>
          <cell r="Y2019">
            <v>3</v>
          </cell>
          <cell r="Z2019">
            <v>1</v>
          </cell>
          <cell r="AA2019">
            <v>1932</v>
          </cell>
          <cell r="AB2019" t="str">
            <v>terrestrial</v>
          </cell>
          <cell r="AD2019" t="str">
            <v>origin,unknown</v>
          </cell>
          <cell r="AE2019" t="str">
            <v>yes</v>
          </cell>
          <cell r="AF2019" t="str">
            <v>unknown</v>
          </cell>
          <cell r="AG2019">
            <v>2000</v>
          </cell>
          <cell r="AH2019" t="str">
            <v>Vf Horten: Sollistrand</v>
          </cell>
          <cell r="AI2019">
            <v>1</v>
          </cell>
          <cell r="AJ2019" t="str">
            <v>V</v>
          </cell>
          <cell r="AN2019">
            <v>4</v>
          </cell>
          <cell r="AO2019" t="str">
            <v>spreadNaturalDispersal,introductionTransportpollution</v>
          </cell>
          <cell r="AP2019" t="str">
            <v>OsA,Ve,Te</v>
          </cell>
          <cell r="AQ2019">
            <v>52</v>
          </cell>
          <cell r="AR2019">
            <v>4</v>
          </cell>
          <cell r="AS2019">
            <v>208</v>
          </cell>
          <cell r="AT2019">
            <v>8020</v>
          </cell>
          <cell r="AU2019">
            <v>600</v>
          </cell>
          <cell r="AV2019">
            <v>100</v>
          </cell>
          <cell r="AW2019" t="str">
            <v>Ingen kjent effekt</v>
          </cell>
          <cell r="AX2019" t="str">
            <v>Ingen kjent effekt</v>
          </cell>
          <cell r="BC2019" t="str">
            <v>Ingen kjent effekt</v>
          </cell>
          <cell r="BD2019" t="str">
            <v>Ingen kjent effekt</v>
          </cell>
          <cell r="BE2019" t="str">
            <v>no</v>
          </cell>
          <cell r="BF2019" t="str">
            <v>no</v>
          </cell>
          <cell r="BG2019" t="str">
            <v>V</v>
          </cell>
          <cell r="BK2019" t="str">
            <v>temperate_nemoral:Europe|subtropic_mediterranean:Europe</v>
          </cell>
          <cell r="BM2019" t="str">
            <v>temperate_nemoral:Europe|subtropic_mediterranean:Europe</v>
          </cell>
          <cell r="BO2019">
            <v>2</v>
          </cell>
          <cell r="BP2019" t="str">
            <v>X</v>
          </cell>
          <cell r="BR2019" t="str">
            <v>RedListCategoryLevel</v>
          </cell>
          <cell r="BT2019">
            <v>3</v>
          </cell>
          <cell r="BU2019" t="str">
            <v>X</v>
          </cell>
          <cell r="BW2019" t="str">
            <v>SpreadYearlyIncreaseObservations</v>
          </cell>
          <cell r="BX2019">
            <v>437</v>
          </cell>
          <cell r="BY2019">
            <v>1</v>
          </cell>
          <cell r="CB2019" t="str">
            <v>T35,T37-C-3,T42-C-1,T43-C-1,T43-C-1,T42,T39</v>
          </cell>
          <cell r="CC2019">
            <v>1</v>
          </cell>
          <cell r="CH2019">
            <v>1</v>
          </cell>
          <cell r="CM2019">
            <v>1</v>
          </cell>
          <cell r="CQ2019">
            <v>1</v>
          </cell>
          <cell r="CU2019">
            <v>1</v>
          </cell>
          <cell r="CX2019">
            <v>0</v>
          </cell>
          <cell r="CY2019">
            <v>1</v>
          </cell>
          <cell r="DB2019">
            <v>0</v>
          </cell>
          <cell r="DC2019" t="str">
            <v>&lt;p&gt;Kjertelsøtvier &lt;em&gt;Solanum decipiens&lt;/em&gt;&lt;em&gt; &lt;/em&gt;(tidligere &lt;i&gt;S. nigrum&lt;/i&gt; subsp. &lt;i&gt;schultesii&lt;/i&gt;) er en ettårig urt med frøreproduksjon. Fruktene er saftige bær som er tilpasset spredning med pattedyr og fugl. Den stammer fra Mellom- og Sør-Europa.&lt;/p&gt;</v>
          </cell>
          <cell r="DD2019" t="str">
            <v>&lt;p&gt;Kjertelsøtvier ble funnet som et tilfeldig ugras noen få ganger før 2000: Oslo: Storo, gartneriugras 1932: ST Skaun: Buvik, Pienes mølle 1934 og 1937: Ho Odda: Odda 1950: og Bu Hurum: Tofte, bark- og flisfyllinger ved Tofte cellulosefabrikk 1999. Det er ikke registrert noen reproduksjon i denne perioden. Fra 2000 har planten etablert seg. Den er funnet minst seks steder i Oslo, med til dels store bestander og årviss opptreden, minst sju steder i Vf Horten, Tønsberg, Stokke og Larvik, også her med populasjoner, og i Te Seljord som hageugras, trolig etablert.&lt;/p&gt;</v>
          </cell>
          <cell r="DE2019" t="str">
            <v>Kjertelsøtvier er trolig kommet inn på flere måter. De viktigste er nok forurensing av jord og plantemateriale, dvs. innførsel med gartnerivarer.</v>
          </cell>
          <cell r="DF2019" t="str">
            <v>Moderat invasjonspotensial, med usikkerhet til høgt. Forventet median levetid er begrenset (til moderat), men ekspansjonshastigheten moderat (til høg). Kjertesøtvier ser ut til å ha en rimelig rask ekspansjonshastighet siden den etablerte seg, og populasjonene har potensial for en nokså lang levetid til tross for at arten er ettårig.</v>
          </cell>
          <cell r="DG2019" t="str">
            <v>Det er ingen kjente negative økologiske effekter knyttet til arten.</v>
          </cell>
          <cell r="DH2019" t="str">
            <v>&lt;p&gt;Kjertelsøtvier medfører en låg økologisk risiko, med usikkerhet til potensielt høg risiko på grunn av invasjonspotensialet.&lt;/p&gt;</v>
          </cell>
          <cell r="DI2019">
            <v>0</v>
          </cell>
        </row>
        <row r="2020">
          <cell r="B2020" t="str">
            <v>Orobanche caryophyllacea</v>
          </cell>
          <cell r="C2020" t="str">
            <v>Sm.</v>
          </cell>
          <cell r="D2020" t="str">
            <v>mauresnylterot</v>
          </cell>
          <cell r="E2020">
            <v>134903</v>
          </cell>
          <cell r="F2020">
            <v>102447</v>
          </cell>
          <cell r="G2020" t="str">
            <v>ExpertGroups/Karplanter/N</v>
          </cell>
          <cell r="H2020" t="str">
            <v>Karplanter</v>
          </cell>
          <cell r="I2020" t="str">
            <v>Karplanter</v>
          </cell>
          <cell r="J2020" t="str">
            <v>NotApplicable</v>
          </cell>
          <cell r="M2020" t="str">
            <v>canNotEstablishWithin50years</v>
          </cell>
          <cell r="X2020">
            <v>1</v>
          </cell>
          <cell r="Y2020">
            <v>1</v>
          </cell>
          <cell r="Z2020">
            <v>1</v>
          </cell>
          <cell r="AA2020">
            <v>1933</v>
          </cell>
          <cell r="AB2020" t="str">
            <v>terrestrial</v>
          </cell>
          <cell r="AD2020" t="str">
            <v>origin</v>
          </cell>
          <cell r="AE2020" t="str">
            <v>yes</v>
          </cell>
          <cell r="AF2020" t="str">
            <v>unknown</v>
          </cell>
          <cell r="AG2020">
            <v>1933</v>
          </cell>
          <cell r="AH2020" t="str">
            <v>ST Skaun: Buvik, Pienes mølle</v>
          </cell>
          <cell r="AI2020">
            <v>10</v>
          </cell>
          <cell r="AJ2020" t="str">
            <v>V</v>
          </cell>
          <cell r="AW2020" t="str">
            <v>Ingen kjent effekt</v>
          </cell>
          <cell r="AX2020" t="str">
            <v>Ingen kjent effekt</v>
          </cell>
          <cell r="BC2020" t="str">
            <v>Ingen kjent effekt</v>
          </cell>
          <cell r="BD2020" t="str">
            <v>Ingen kjent effekt</v>
          </cell>
          <cell r="BK2020" t="str">
            <v>temperate_nemoral:Europe|subtropic_mediterranean:Europe,Asia</v>
          </cell>
          <cell r="BM2020" t="str">
            <v>temperate_nemoral:Europe,Asia|subtropic_mediterranean:Europe,Asia</v>
          </cell>
          <cell r="DI2020">
            <v>0</v>
          </cell>
        </row>
        <row r="2021">
          <cell r="B2021" t="str">
            <v>Viola ×wittrockiana</v>
          </cell>
          <cell r="C2021" t="str">
            <v>Gams ex Kappert</v>
          </cell>
          <cell r="D2021" t="str">
            <v>hagestemorsblom</v>
          </cell>
          <cell r="E2021">
            <v>138772</v>
          </cell>
          <cell r="F2021">
            <v>102813</v>
          </cell>
          <cell r="G2021" t="str">
            <v>ExpertGroups/Karplanter/N</v>
          </cell>
          <cell r="H2021" t="str">
            <v>Karplanter</v>
          </cell>
          <cell r="I2021" t="str">
            <v>Karplanter</v>
          </cell>
          <cell r="J2021" t="str">
            <v>AlienSpecie</v>
          </cell>
          <cell r="N2021">
            <v>3</v>
          </cell>
          <cell r="Q2021">
            <v>2</v>
          </cell>
          <cell r="T2021" t="str">
            <v>LO</v>
          </cell>
          <cell r="U2021">
            <v>2</v>
          </cell>
          <cell r="V2021" t="str">
            <v>3AB,2H</v>
          </cell>
          <cell r="X2021">
            <v>4</v>
          </cell>
          <cell r="Y2021">
            <v>3</v>
          </cell>
          <cell r="Z2021">
            <v>3</v>
          </cell>
          <cell r="AA2021">
            <v>1900</v>
          </cell>
          <cell r="AB2021" t="str">
            <v>terrestrial</v>
          </cell>
          <cell r="AD2021" t="str">
            <v>unknown</v>
          </cell>
          <cell r="AE2021" t="str">
            <v>yes</v>
          </cell>
          <cell r="AF2021" t="str">
            <v>unknown</v>
          </cell>
          <cell r="AI2021">
            <v>3</v>
          </cell>
          <cell r="AJ2021" t="str">
            <v>V</v>
          </cell>
          <cell r="AL2021">
            <v>2</v>
          </cell>
          <cell r="AM2021" t="str">
            <v>importDirect</v>
          </cell>
          <cell r="AN2021">
            <v>3</v>
          </cell>
          <cell r="AO2021" t="str">
            <v>spreadEscaped,spreadNaturalDispersal</v>
          </cell>
          <cell r="AP2021" t="str">
            <v>Øs,OsA,He,Op,Bu,Ve,Te,Va,Ro,Ho,Sf,Mr,St,No,Tr,Fi</v>
          </cell>
          <cell r="AQ2021">
            <v>200</v>
          </cell>
          <cell r="AR2021">
            <v>5</v>
          </cell>
          <cell r="AS2021">
            <v>1000</v>
          </cell>
          <cell r="AT2021">
            <v>310000</v>
          </cell>
          <cell r="AU2021">
            <v>3000</v>
          </cell>
          <cell r="AV2021">
            <v>100</v>
          </cell>
          <cell r="BE2021" t="str">
            <v>no</v>
          </cell>
          <cell r="BF2021" t="str">
            <v>no</v>
          </cell>
          <cell r="BK2021" t="str">
            <v>unknown:Europe</v>
          </cell>
          <cell r="BM2021" t="str">
            <v>temperate_boreal:Europe|temperate_nemoral:Europe,Asia,NorthAndCentralAmerica|subtropic_mediterranean:Europe,Asia,Africa,Oceania,NorthAndCentralAmerica</v>
          </cell>
          <cell r="BO2021">
            <v>3</v>
          </cell>
          <cell r="BQ2021" t="str">
            <v>X</v>
          </cell>
          <cell r="BR2021" t="str">
            <v>RedListCategoryLevel</v>
          </cell>
          <cell r="BT2021">
            <v>3</v>
          </cell>
          <cell r="BW2021" t="str">
            <v>SpreadYearlyIncreaseCalculatedExpansionSpeed</v>
          </cell>
          <cell r="BX2021">
            <v>179.25</v>
          </cell>
          <cell r="BY2021">
            <v>1</v>
          </cell>
          <cell r="CB2021" t="str">
            <v>T24,T35,T37,T39,T40</v>
          </cell>
          <cell r="CC2021">
            <v>1</v>
          </cell>
          <cell r="CH2021">
            <v>1</v>
          </cell>
          <cell r="CM2021">
            <v>1</v>
          </cell>
          <cell r="CQ2021">
            <v>1</v>
          </cell>
          <cell r="CU2021">
            <v>2</v>
          </cell>
          <cell r="CX2021">
            <v>1</v>
          </cell>
          <cell r="CY2021">
            <v>1</v>
          </cell>
          <cell r="DB2021">
            <v>0</v>
          </cell>
          <cell r="DC2021" t="str">
            <v>Hagestemorsblom &lt;em&gt;Viola&lt;/em&gt; &amp;#215:&lt;em&gt;wittrockiana,&lt;/em&gt; en hybridart med komplisert foreldre-bakgrunn, er en kortlevd flerårig urt. Den overvintrer og setter frø i Norge, men er knapt observert med bestand over flere år på noe sted i norsk natur.</v>
          </cell>
          <cell r="DD2021" t="str">
            <v>&lt;p&gt;Hagestemorsblom hadde kun noen få og spredte funn de første 90 årene fra 1900 til 1990. De siste 25 årene har funnene derimot økt på nokså mye, og den finnes nå nord til Finnmark. De fleste funnene representerer enkeltforekomster som ikke ser ut til å være populasjoner. Det er mulig at hagestemorsblom i større grad er tatt i bruk som hageplante den senere tiden, og at økningen i forekomster gjenspeiler dette. Det er også mulig at denne arten ved et noe gunstigere klima kan greie å etablere seg i større grad enn den har gjort så langt.&lt;/p&gt;</v>
          </cell>
          <cell r="DE2021" t="str">
            <v>Hybriden er innført som hageplante. Den har frøreproduksjon, og frøene spres nokså passivt, over svært korte avstander.</v>
          </cell>
          <cell r="DF2021" t="str">
            <v>Hagestemorsblom har et moderat invasjonspotensial på grunn av en moderat (til begrenset) median levetid og en moderat ekspansjonshastighet. Hver enkelt forekomst har ikke lang forventet levetid, men arten som sådan forekommer i store mengder og spres ut i norsk natur i stort antall hvert år.</v>
          </cell>
          <cell r="DG2021" t="str">
            <v>Hagestemorsblom vurderes å ha en liten økologisk effekt. Den har ikke, og forventes heller ikke å få, noen effekt på naturtyper. Dens økologiske effekt er knyttet til hybridisering med stemorsblom &lt;i&gt;Viola tricolor&lt;/i&gt;. Slike hybrider er dokumentert i herbariene fra 31 separate forekomster (forekomstareal 124 km2) i 19 kommuner i 10 fylker (Øf, O/Ak, He, Op, Bu, Vf, Ro, Ho, No, Tr) gjennom perioden 1923-2016. Hybrider oppstår meget lett, setter godt med frø, og overvintrer og formerer seg bedre enn hagestemorsblom. I virkelighetens verden dannes hybrider overalt og alltid hvor og når hagestemorsblom dyrkes nær forekomster av stemorsblom, og det skjer svært ofte og over hele landet. Det er observert (R. Elven pers. obs.) at der hagestemorsblom er blitt spredt ut på steder med stemorsblom, erstattes hagestemorsblom av hybrider etter 1-3 år. Hybridene er ofte mer fertile, mer hardføre og tydelig mer langlevde enn hagestemorsblom. De blir derfor stående igjen etter at hagestemorsblom er dødd bort, og de kan fortsette å overføre gener til stedegen stemorsblom (introgresjon). Effekten vurderes likevel som liten fordi den absolutte hoveddel av norsk populasjon av stemorsblom ikke påvirkes (eller kan komme til å påvirkes) av hybridiseringen. Hybridene sprer seg knapt ut fra der de oppstår.</v>
          </cell>
          <cell r="DH2021" t="str">
            <v>&lt;p&gt; Hagestemorsblom vurderes å medføre låg økologisk risiko på grunn av kombinasjonen mellom et moderat invasjonspotensial og en liten økologisk effekt knyttet til hybridisering med stedegen stemorsblom &lt;i&gt;Viola tricolor&lt;/i&gt;. Hagestemorsblom er en av de aller mest populære og utbredte hageplanter i Norge, særlig dyrket som sommerblomst, men med potensial for å overvintre. Den dukker bare opp på skrotemark i vid betydning. Hagestemorsblom ble i 2012 vurdert til høy risiko. Endringen i vurdering skyldes muligheten vi har for å angi introgresjon i lokal skala.&lt;/p&gt;</v>
          </cell>
          <cell r="DI2021">
            <v>2</v>
          </cell>
        </row>
        <row r="2022">
          <cell r="B2022" t="str">
            <v>Solidago canadensis</v>
          </cell>
          <cell r="C2022" t="str">
            <v>L.</v>
          </cell>
          <cell r="D2022" t="str">
            <v>kanadagullris</v>
          </cell>
          <cell r="E2022">
            <v>60776</v>
          </cell>
          <cell r="F2022">
            <v>100816</v>
          </cell>
          <cell r="G2022" t="str">
            <v>ExpertGroups/Karplanter/N</v>
          </cell>
          <cell r="H2022" t="str">
            <v>Karplanter</v>
          </cell>
          <cell r="I2022" t="str">
            <v>Karplanter</v>
          </cell>
          <cell r="J2022" t="str">
            <v>AlienSpecie</v>
          </cell>
          <cell r="N2022">
            <v>4</v>
          </cell>
          <cell r="Q2022">
            <v>4</v>
          </cell>
          <cell r="T2022" t="str">
            <v>SE</v>
          </cell>
          <cell r="U2022">
            <v>5</v>
          </cell>
          <cell r="V2022" t="str">
            <v>4AB,4D</v>
          </cell>
          <cell r="X2022">
            <v>5</v>
          </cell>
          <cell r="Y2022">
            <v>4</v>
          </cell>
          <cell r="Z2022">
            <v>3</v>
          </cell>
          <cell r="AA2022">
            <v>1762</v>
          </cell>
          <cell r="AB2022" t="str">
            <v>terrestrial</v>
          </cell>
          <cell r="AD2022" t="str">
            <v>unknown</v>
          </cell>
          <cell r="AE2022" t="str">
            <v>yes</v>
          </cell>
          <cell r="AF2022" t="str">
            <v>unknown</v>
          </cell>
          <cell r="AG2022">
            <v>1883</v>
          </cell>
          <cell r="AH2022" t="str">
            <v>Ak Ås: Ås</v>
          </cell>
          <cell r="AI2022">
            <v>5</v>
          </cell>
          <cell r="AJ2022" t="str">
            <v>V</v>
          </cell>
          <cell r="AL2022">
            <v>2</v>
          </cell>
          <cell r="AM2022" t="str">
            <v>importDirect</v>
          </cell>
          <cell r="AN2022">
            <v>6</v>
          </cell>
          <cell r="AO2022" t="str">
            <v>introductionEscaped,spreadNaturalDispersal,spreadTransportpollution,spreadStowaway</v>
          </cell>
          <cell r="AP2022" t="str">
            <v>Øs,OsA,He,Op,Bu,Ve,Te,Aa,Va,Ro,Ho,Mr,St,Nt,No</v>
          </cell>
          <cell r="AQ2022">
            <v>5000</v>
          </cell>
          <cell r="AR2022">
            <v>3</v>
          </cell>
          <cell r="AS2022">
            <v>15000</v>
          </cell>
          <cell r="AT2022">
            <v>225000</v>
          </cell>
          <cell r="AU2022">
            <v>24000</v>
          </cell>
          <cell r="AV2022">
            <v>80</v>
          </cell>
          <cell r="AW2022" t="str">
            <v>Ingen kjent effekt</v>
          </cell>
          <cell r="AX2022" t="str">
            <v>Ingen kjent effekt</v>
          </cell>
          <cell r="BC2022" t="str">
            <v>Ingen kjent effekt</v>
          </cell>
          <cell r="BD2022" t="str">
            <v>Ingen kjent effekt</v>
          </cell>
          <cell r="BE2022" t="str">
            <v>no</v>
          </cell>
          <cell r="BF2022" t="str">
            <v>no</v>
          </cell>
          <cell r="BK2022" t="str">
            <v>temperate_boreal:NorthAndCentralAmerica|temperate_nemoral:NorthAndCentralAmerica|subtropic_unspecified:NorthAndCentralAmerica</v>
          </cell>
          <cell r="BM2022" t="str">
            <v>temperate_boreal:Europe,NorthAndCentralAmerica|temperate_nemoral:Europe,Asia,Oceania,NorthAndCentralAmerica|subtropic_unspecified:Asia,Oceania,NorthAndCentralAmerica|subtropic_mediterranean:Europe</v>
          </cell>
          <cell r="BO2022">
            <v>4</v>
          </cell>
          <cell r="BR2022" t="str">
            <v>RedListCategoryLevel</v>
          </cell>
          <cell r="BT2022">
            <v>4</v>
          </cell>
          <cell r="BV2022" t="str">
            <v>X</v>
          </cell>
          <cell r="BW2022" t="str">
            <v>SpreadYearlyIncreaseObservations</v>
          </cell>
          <cell r="BX2022">
            <v>567</v>
          </cell>
          <cell r="BY2022">
            <v>1</v>
          </cell>
          <cell r="CB2022" t="str">
            <v>T4,T32,T35,T37,T39,T40</v>
          </cell>
          <cell r="CC2022">
            <v>4</v>
          </cell>
          <cell r="CG2022" t="str">
            <v>T32</v>
          </cell>
          <cell r="CH2022">
            <v>3</v>
          </cell>
          <cell r="CL2022" t="str">
            <v>T32,T32</v>
          </cell>
          <cell r="CM2022">
            <v>2</v>
          </cell>
          <cell r="CP2022" t="str">
            <v>Slåtteeng,Åpen grunnlendt kalkmark i boreonemoral sone</v>
          </cell>
          <cell r="CQ2022">
            <v>1</v>
          </cell>
          <cell r="CT2022" t="str">
            <v>T32,T35,T39,T40</v>
          </cell>
          <cell r="CU2022">
            <v>2</v>
          </cell>
          <cell r="CX2022">
            <v>1</v>
          </cell>
          <cell r="CY2022">
            <v>1</v>
          </cell>
          <cell r="DB2022">
            <v>0</v>
          </cell>
          <cell r="DC2022" t="str">
            <v>Kanadagullris &lt;em&gt;Solidago canadensis&lt;/em&gt; er en 1,5 m høy flerårig urt (staude) som formerer seg med frø og som har sterk klonal vekst med krypende jordstengler. Fruktene har sveveapparat og er vindspredte. Arten kommer fra Nord-Amerika og ble tatt med til England i 1648 (Sunding 1989). Fra 1700-tallet er den blitt mye dyrket som prydplante i Europa, også i Norge. Arten er oftest registrert enten på ulike typer skrotemark (avfallsplasser, tomter og næringsarealer, tømmerlager, fortau- og gatekanter, vei- og jernbaneskråninger, åkerkanter, overgang innmark/skog osv.), eller i eng- og gressmark, fukteng o.l. I ett tilfelle er den belagt fra kalkrikt berg, men det er kjent mange slike forekomster (uten at de er belagt). Hvis den inngår i skog, er denne lysåpen.</v>
          </cell>
          <cell r="DD2022" t="str">
            <v>&lt;p&gt;Det finnes flere gamle belegg av kanadagullris &lt;em&gt;Solidago canadensis&lt;/em&gt;: 1762 No Flakstad (trolig Flakstad prestegård, Gunnerus-herbariet, TRH) og 1820-årene Bu Lier: Svangstrand, det første fra en hage, det andre vet vi ikke noe om (man har antatt dette som første funn i norsk natur). Det eldste daterte belegget som muligens er av forvillet plante, er fra 1883 Ak Ås, og fra samme sted rapporteres opplagt forvilling i 1893. Selv om det til enhver tid er et mørketall, ser spredning ut til å ha økt fra 1940-årene. Hovedutbredelsen er i lavland/kystområder fra Østfold til Agder. Arten synes være særlig dårlig belagt fra søndre deler av Hedmark og Oppland (Eli Fremstad pers. medd.). Den er funnet til søndre Nordland, men er sjelden i Midt-Norge og på Vestlandet. Formodentlig inngår kanadagullris i Hageselskapets Sortsliste (2005) under betegnelsen "hagegullris", med herdighet 7. Den kan forventes å bli vanligere innenfor det kjente utbredelsesområde og vil kunne utvide dette noe, men på store deler av Østlandet fyller den omtrent sitt potensielle utbredelsesområde både geografisk og økologisk. Det er en tidobling av funn de siste 20 årene. Den er nå en av de mest framtredende av alle fremmede plantearter langs veier og i overlatt kulturmark.&lt;/p&gt;</v>
          </cell>
          <cell r="DE2022" t="str">
            <v>Arten er innført som hageplante og spredt ut fra hager med frø, noen ganger kanskje med hageutkast: stengeldeler og blad kan også sette røtter (Ingebrigtsen 2016). Kanadagullris har trolig også fulgt med ballastjord, kornimport (forekomster ved møller) og annen handel. Stor egenspredning i norsk natur med vindbårne frø, særlig tydelig langs veier og jernbaner med hurtig trafikk.</v>
          </cell>
          <cell r="DF2022" t="str">
            <v>Kanadagullris har et stort invasjonspotensiale: den skårer maksimum på median levetid og har høg (med usikkerhet til moderat) ekspansjonshastighet. Arten invaderer alle åpne naturtyper med frisk til moderat tørr jord. Dette inkluderer også kultureng og semi-naturlig eng, både på sur og basisk grunn. Særlig effektivt invaderer arten overlatt kulturmark og veikanter. Den invaderer også skog, men er lyselskende og blir ikke på langt nær så ekspansiv der.</v>
          </cell>
          <cell r="DG2022" t="str">
            <v>Arten vurderes å ha stor negativ økologisk effekt. Arten fortrenger alle andre planter der den trår til, og den forhindrer også etablering av busker og trær. Fortrengningen skjer også i sårbare og sjeldne naturtyper, spesielt semi-naturlig eng på basisk berggrunn med mange truete arter.&lt;br/&gt;Kanadagullris kan trolig sette noe fertilt avkom ved hybridisering med den stedegne arten gullris &lt;i&gt;Solidago virgaurea&lt;/i&gt; (Nilsson 1976), og hybridene synes sette noe frukt, dvs. at det er risiko for introgresjon. Dette utgjør en liten økologisk effekt, fordi dette kun påvirker en liten del av norsk populasjon av gullris (såkalt "lokal skala").</v>
          </cell>
          <cell r="DH2022" t="str">
            <v>&lt;p&gt; &lt;/p&gt; &lt;p&gt;Kanadagullris vurderes til svært høy økologisk risiko, en kombinasjon mellom et stort invasjonspotensiale og store negative økologiske effekter. Arten forekommer i meget store mengder, spesielt på Østlandet. Danner omfattende bestander og inntar ulike åpne naturtyper, som brakklagt eng og annen gressmark med mange truete arter, og utkonkurrere der hjemlige arter.&lt;/p&gt;&lt;p&gt;Risikovurderingen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Strahlenkrone_x0019_ . Navnet behandles som et synonym for _x0019_ Crown of Rays_x0019_  i Royal Horticultural Society (se http://apps.rhs.org.uk/horticulturaldatabase/HortGenera.asp) som ikke knytter kultivaren til noen bestemt art. Kultivaren har trolig bakgrunn i en eller flere av de tallrike nordamerikanske artene av gullris-slekta. Vi velger å omtale den under kanadagullris for enkelhets skyld. Et nettsted (https://www.baumschule-horstmann.de/shop/exec/product/697/15189/Goldrute-Strahlenkrone.html) angir denne kultivaren som mindre aggressiv enn kanadagullris, og erfaringene fra NMBU tyder på at den ikke sprer seg noe særlig (Eva Vike, pers. obs.). Samme nettsted angir imidlertid at den setter frø og at den sprer seg med utløpere. Vi har ikke nok konkret informasjon til å gjøre en ytterligere vurdering av denne. Erfaringer fra NMBU tilsier at kultivaren _x0018_ Goldkind_x0019_  (som trolig hører til kanadagullris) sprer seg effektivt med frø på produksjonsarealer. _x0018_ Goldkind_x0019_  markedsføres også med to varemerkenavn, GOLDEN BABY og BABY GOLD (Hoffmann 2010) som i praksis ofte skrives som kultivarnavn. Vi har ikke undersøkt i hvilken grad denne og andre kultivarer av &lt;i&gt;Solidago &lt;/i&gt;har dokumenterte egenskaper som vil kunne påvirke invasjonspotensialet og/eller økologisk effekt slik at man kunne forvente en annen risiko enn den som gis i den generelle vurderingen av arten.&lt;/p&gt; &lt;p&gt; &lt;/p&gt;</v>
          </cell>
          <cell r="DI2022">
            <v>4</v>
          </cell>
        </row>
        <row r="2023">
          <cell r="B2023" t="str">
            <v>Fragaria ×ananassa</v>
          </cell>
          <cell r="C2023" t="str">
            <v>(Weston) Duchesne ex Rozier</v>
          </cell>
          <cell r="D2023" t="str">
            <v>hagejordbær</v>
          </cell>
          <cell r="E2023">
            <v>133285</v>
          </cell>
          <cell r="F2023">
            <v>103313</v>
          </cell>
          <cell r="G2023" t="str">
            <v>ExpertGroups/Karplanter/N</v>
          </cell>
          <cell r="H2023" t="str">
            <v>Karplanter</v>
          </cell>
          <cell r="I2023" t="str">
            <v>Karplanter</v>
          </cell>
          <cell r="J2023" t="str">
            <v>AlienSpecie</v>
          </cell>
          <cell r="N2023">
            <v>3</v>
          </cell>
          <cell r="Q2023">
            <v>1</v>
          </cell>
          <cell r="T2023" t="str">
            <v>LO</v>
          </cell>
          <cell r="U2023">
            <v>2</v>
          </cell>
          <cell r="V2023" t="str">
            <v>3A,1</v>
          </cell>
          <cell r="X2023">
            <v>1</v>
          </cell>
          <cell r="Y2023">
            <v>1</v>
          </cell>
          <cell r="Z2023">
            <v>1</v>
          </cell>
          <cell r="AA2023">
            <v>1867</v>
          </cell>
          <cell r="AB2023" t="str">
            <v>terrestrial</v>
          </cell>
          <cell r="AD2023" t="str">
            <v>unknown</v>
          </cell>
          <cell r="AE2023" t="str">
            <v>yes</v>
          </cell>
          <cell r="AF2023" t="str">
            <v>unknown</v>
          </cell>
          <cell r="AG2023">
            <v>1878</v>
          </cell>
          <cell r="AH2023" t="str">
            <v>Ho Askøy: Ask</v>
          </cell>
          <cell r="AI2023">
            <v>5</v>
          </cell>
          <cell r="AJ2023" t="str">
            <v>V</v>
          </cell>
          <cell r="AK2023" t="str">
            <v>V</v>
          </cell>
          <cell r="AL2023">
            <v>2</v>
          </cell>
          <cell r="AM2023" t="str">
            <v>importDirect</v>
          </cell>
          <cell r="AN2023">
            <v>3</v>
          </cell>
          <cell r="AO2023" t="str">
            <v>introductionEscaped</v>
          </cell>
          <cell r="AP2023" t="str">
            <v>Øs,OsA,He,Op,Bu,Ve,Te,Va,Ro,Ho,No,Tr</v>
          </cell>
          <cell r="AQ2023">
            <v>160</v>
          </cell>
          <cell r="AR2023">
            <v>5</v>
          </cell>
          <cell r="AS2023">
            <v>800</v>
          </cell>
          <cell r="AT2023">
            <v>250000</v>
          </cell>
          <cell r="AU2023">
            <v>1000</v>
          </cell>
          <cell r="AV2023">
            <v>90</v>
          </cell>
          <cell r="AW2023" t="str">
            <v>Ingen kjent effekt</v>
          </cell>
          <cell r="AX2023" t="str">
            <v>Den kommersielt viktigste av dyrkete jordbærarter og -hybrider.</v>
          </cell>
          <cell r="BC2023" t="str">
            <v>Ingen kjent effekt</v>
          </cell>
          <cell r="BD2023" t="str">
            <v>Ingen kjent effekt</v>
          </cell>
          <cell r="BE2023" t="str">
            <v>no</v>
          </cell>
          <cell r="BF2023" t="str">
            <v>no</v>
          </cell>
          <cell r="BK2023" t="str">
            <v>unknown:NorthAndCentralAmerica,SouthAmerica</v>
          </cell>
          <cell r="BM2023" t="str">
            <v>temperate_boreal:Europe|temperate_nemoral:Europe,Asia,Oceania,NorthAndCentralAmerica|subtropic_mediterranean:Europe,Asia,Africa,Oceania,NorthAndCentralAmerica,SouthAmerica|subtropic_highlands:SouthAmerica</v>
          </cell>
          <cell r="BO2023">
            <v>3</v>
          </cell>
          <cell r="BR2023" t="str">
            <v>RedListCategoryLevel</v>
          </cell>
          <cell r="BT2023">
            <v>2</v>
          </cell>
          <cell r="BW2023" t="str">
            <v>SpreadYearlyIncreaseObservations</v>
          </cell>
          <cell r="BX2023">
            <v>130</v>
          </cell>
          <cell r="BY2023">
            <v>1</v>
          </cell>
          <cell r="CB2023" t="str">
            <v>T35,T37,T40,T4</v>
          </cell>
          <cell r="CC2023">
            <v>1</v>
          </cell>
          <cell r="CH2023">
            <v>1</v>
          </cell>
          <cell r="CM2023">
            <v>1</v>
          </cell>
          <cell r="CQ2023">
            <v>1</v>
          </cell>
          <cell r="CU2023">
            <v>1</v>
          </cell>
          <cell r="CX2023">
            <v>0</v>
          </cell>
          <cell r="CY2023">
            <v>1</v>
          </cell>
          <cell r="DB2023">
            <v>0</v>
          </cell>
          <cell r="DC2023" t="str">
            <v>Hagejordbær &lt;em&gt;Fragaria &lt;/em&gt;x&lt;em&gt;ananassa&lt;/em&gt; er en hagehybrid-art oppstått fra to amerikanske arter: virginiajordbær &lt;i&gt;Fragaria virginiana&lt;/i&gt; fra Nord-Amerika og chilejordbær &lt;i&gt;F. chilo&amp;#235:nsis&lt;/i&gt; fra Nord- og Sør-Amerika. Den har tokjønnete blomster og regelmessig frøformering, og den har dessuten meget effektiv vegetativ formering med utløpere som rotslår og setter nye planter. Hagehybriden oppsto i Frankrike på 1700-tallet og har vært dyrket i Danmark (Hartvig 2015) og trolig også i Norge siden svært tidlig på 1800-tallet. Arten dyrkes i stort omfang (i praksis eneste jordbær som dyrkes kommersielt i Norge i dag) og dukker ofte opp nær åkrer, på fyllinger og ellers. Den synes imidlertid å bare holde seg noen få år utafor kulturer og etablerer neppe populasjoner.</v>
          </cell>
          <cell r="DD2023" t="str">
            <v>&lt;p&gt;Hagejordbær har hatt forvillete forekomster over det meste av landet fra siste halvdel av 1800-tallet, men de fleste er av kortvarig art, og det er derfor ikke godt å si hvor mye det er av arten i dag.&lt;/p&gt;</v>
          </cell>
          <cell r="DE2023" t="str">
            <v>Hagejordbær sprer seg fra dyrkning, trolig ofte vegetativt og gjennom utkast. Den synes bare å greie seg noen få år utenfor kultur og ser ikke ut til å etablere bestander.</v>
          </cell>
          <cell r="DF2023" t="str">
            <v>Invasjonspotensialet er moderat, en kombinasjon av moderat lang median levetid og begrenset ekspansjonshastighet. selv om den enkelte forekomst ofte har en kort varighet, har det den senere tiden blitt funnet tallrike slike forekomster.</v>
          </cell>
          <cell r="DG2023" t="str">
            <v>Det er ingen kjente negative økologiske effekter knyttet til arten.</v>
          </cell>
          <cell r="DH2023" t="str">
            <v>&lt;p&gt;Hagejordbær vurderes til lav økologisk risiko, og utelukkende på grunn av invasjonspotensialet.&lt;/p&gt;</v>
          </cell>
          <cell r="DI2023">
            <v>1</v>
          </cell>
        </row>
        <row r="2024">
          <cell r="B2024" t="str">
            <v>Hirschfeldia incana</v>
          </cell>
          <cell r="C2024" t="str">
            <v>Lagr.-Foss.</v>
          </cell>
          <cell r="D2024" t="str">
            <v>narresennep</v>
          </cell>
          <cell r="E2024">
            <v>133721</v>
          </cell>
          <cell r="F2024">
            <v>143659</v>
          </cell>
          <cell r="G2024" t="str">
            <v>ExpertGroups/Karplanter/N</v>
          </cell>
          <cell r="H2024" t="str">
            <v>Karplanter</v>
          </cell>
          <cell r="I2024" t="str">
            <v>Karplanter</v>
          </cell>
          <cell r="J2024" t="str">
            <v>AlienSpecie</v>
          </cell>
          <cell r="N2024">
            <v>1</v>
          </cell>
          <cell r="Q2024">
            <v>1</v>
          </cell>
          <cell r="T2024" t="str">
            <v>NK</v>
          </cell>
          <cell r="U2024">
            <v>1</v>
          </cell>
          <cell r="V2024" t="str">
            <v>1,1</v>
          </cell>
          <cell r="X2024">
            <v>1</v>
          </cell>
          <cell r="Y2024">
            <v>1</v>
          </cell>
          <cell r="Z2024">
            <v>1</v>
          </cell>
          <cell r="AA2024">
            <v>1924</v>
          </cell>
          <cell r="AB2024" t="str">
            <v>terrestrial</v>
          </cell>
          <cell r="AD2024" t="str">
            <v>origin</v>
          </cell>
          <cell r="AE2024" t="str">
            <v>yes</v>
          </cell>
          <cell r="AF2024" t="str">
            <v>unknown</v>
          </cell>
          <cell r="AG2024">
            <v>1924</v>
          </cell>
          <cell r="AH2024" t="str">
            <v>ST Skaun Pienes mølle (1924-1972)</v>
          </cell>
          <cell r="AI2024">
            <v>1</v>
          </cell>
          <cell r="AJ2024" t="str">
            <v>V</v>
          </cell>
          <cell r="AN2024">
            <v>2</v>
          </cell>
          <cell r="AO2024" t="str">
            <v>introductionTransportpollution</v>
          </cell>
          <cell r="AP2024" t="str">
            <v>Øs,Bu,Ro,St</v>
          </cell>
          <cell r="AQ2024">
            <v>16</v>
          </cell>
          <cell r="AR2024">
            <v>3</v>
          </cell>
          <cell r="AS2024">
            <v>48</v>
          </cell>
          <cell r="AT2024">
            <v>63000</v>
          </cell>
          <cell r="AU2024">
            <v>24</v>
          </cell>
          <cell r="AV2024">
            <v>100</v>
          </cell>
          <cell r="AW2024" t="str">
            <v>Ingen kjent effekt</v>
          </cell>
          <cell r="AX2024" t="str">
            <v>Ingen kjent effekt</v>
          </cell>
          <cell r="BC2024" t="str">
            <v>Ingen kjent effekt</v>
          </cell>
          <cell r="BD2024" t="str">
            <v>Ingen kjent effekt</v>
          </cell>
          <cell r="BE2024" t="str">
            <v>no</v>
          </cell>
          <cell r="BF2024" t="str">
            <v>no</v>
          </cell>
          <cell r="BG2024" t="str">
            <v>V</v>
          </cell>
          <cell r="BK2024" t="str">
            <v>subtropic_mediterranean:Europe,Asia,Africa</v>
          </cell>
          <cell r="BM2024" t="str">
            <v>temperate_nemoral:Europe,Oceania,SouthAmerica|temperate_dry:Europe,Asia|subtropic_mediterranean:Europe,Asia,Africa,Oceania,NorthAndCentralAmerica,SouthAmerica</v>
          </cell>
          <cell r="BO2024">
            <v>1</v>
          </cell>
          <cell r="BR2024" t="str">
            <v>RedListCategoryLevel</v>
          </cell>
          <cell r="BT2024">
            <v>1</v>
          </cell>
          <cell r="BW2024" t="str">
            <v>SpreadYearlyIncreaseCalculatedExpansionSpeed</v>
          </cell>
          <cell r="BX2024">
            <v>0</v>
          </cell>
          <cell r="BY2024">
            <v>1</v>
          </cell>
          <cell r="CB2024" t="str">
            <v>T35,T37,T39,T40</v>
          </cell>
          <cell r="CC2024">
            <v>1</v>
          </cell>
          <cell r="CH2024">
            <v>1</v>
          </cell>
          <cell r="CM2024">
            <v>1</v>
          </cell>
          <cell r="CQ2024">
            <v>1</v>
          </cell>
          <cell r="CU2024">
            <v>1</v>
          </cell>
          <cell r="CX2024">
            <v>0</v>
          </cell>
          <cell r="CY2024">
            <v>1</v>
          </cell>
          <cell r="DB2024">
            <v>0</v>
          </cell>
          <cell r="DC2024" t="str">
            <v>Narresennep&lt;em&gt; Hirschfeldia incana &lt;/em&gt;(tidligere &lt;em&gt;Brassica adpressa&lt;/em&gt;) er en ettårig middelhavsart som i Norge nesten utelukkende er kommet inn med korn ved møller og havnesiloer. Den har opplagt hatt frøreproduksjon i Norge, spesielt i perioden 1961-1980, men er lite stabil. Den har potensial for permanent etablering i Norge ved eventuell temperaturøkning, men er for tiden i tilbakegang. Den forekommer bare på sterkt forstyrret skrotemark.</v>
          </cell>
          <cell r="DD2024" t="str">
            <v>&lt;p&gt;Narresennep er nesten bare kommet inn ved møller (unntaket er innførsel med tømmer til Bu Hurum fra 1999). Tidligste funn er i ST Skaun: ved Pienes mølle, der den er funnet i tre perioder: 1924-1937, 1954, og 1971-1972. Resten av funnene er fra etter 1955 og stort sett etter 1960, og funnstedene omfatter praktisk talt alle større møller og siloer for importert korn i landet: Øf Moss: Moss aktiemøller fra 1966, Kambo mølle fra 1967: Oslo: kornsiloen på Vippetangen fra 1966, Bjølsen valsemølle fra 1967: Vf Larvik: Felleskjøpets silo i Kanalgata fra 1966, Treschow-Fritzøes møller fra 1966: Te Skien: Skiens aktiemølle i Ibsensgate fra 1966, siloen på Bøleveien fra 1988: VA Kristiansand: Silokaia på Odderøya fra 1959: Ro Stavanger: Nordkronen mølle og flere andre anlegg fra 1965, Strand: Tou mølle fra 1966: Ho Bergen: Hegrenes mølle fra 1965, Vaksdal: Vaksdal mølle fra 1962, og, som sagt, ST Skaun: Pienes mølle i 1971-1972. Det kronologiske mønsteret tyder på en endring i hovedeksportører av korn til Norge rundt 1960. Arten har hatt flerårige opptredener de siste 16 årene i Øf Moss (nær Kambo mølle), Bu Hurum (tømmerlager på Tofte), Ro Stavanger (nær fiskeutsalget, trolig spredt fra Nordkronen mølle), og ST Trondheim (Midtbyen, uviss bakgrunn).&lt;/p&gt;</v>
          </cell>
          <cell r="DE2024" t="str">
            <v>Arten er introdusert som forurensning i korn, og kanskje &amp;#233:n gang med tømmer. Den har knapt noen sporbar viderespredning.</v>
          </cell>
          <cell r="DF2024" t="str">
            <v>Invasjonspotensialet er lite, med minste skår på median levetid og ingen ekspansjon (negativ bestandsutvikling).</v>
          </cell>
          <cell r="DG2024" t="str">
            <v>Ingen kjent negativ økologisk effekt er knyttet til arten.</v>
          </cell>
          <cell r="DH2024" t="str">
            <v>&lt;p&gt;Narresennep vurderes til ingen kjent økologisk risiko.&lt;/p&gt;</v>
          </cell>
          <cell r="DI2024">
            <v>0</v>
          </cell>
        </row>
        <row r="2025">
          <cell r="B2025" t="str">
            <v>Jacobaea erucifolia</v>
          </cell>
          <cell r="C2025" t="str">
            <v>(L.) P.Gaertn., B.Mey. &amp; Scherb.</v>
          </cell>
          <cell r="D2025" t="str">
            <v>smalsvineblom</v>
          </cell>
          <cell r="E2025">
            <v>105632</v>
          </cell>
          <cell r="F2025">
            <v>145703</v>
          </cell>
          <cell r="G2025" t="str">
            <v>ExpertGroups/Karplanter/N</v>
          </cell>
          <cell r="H2025" t="str">
            <v>Karplanter</v>
          </cell>
          <cell r="I2025" t="str">
            <v>Karplanter</v>
          </cell>
          <cell r="J2025" t="str">
            <v>AlienSpecie</v>
          </cell>
          <cell r="N2025">
            <v>1</v>
          </cell>
          <cell r="Q2025">
            <v>1</v>
          </cell>
          <cell r="T2025" t="str">
            <v>NK</v>
          </cell>
          <cell r="U2025">
            <v>1</v>
          </cell>
          <cell r="V2025" t="str">
            <v>1,1</v>
          </cell>
          <cell r="X2025">
            <v>1</v>
          </cell>
          <cell r="Y2025">
            <v>1</v>
          </cell>
          <cell r="Z2025">
            <v>1</v>
          </cell>
          <cell r="AA2025">
            <v>1882</v>
          </cell>
          <cell r="AB2025" t="str">
            <v>terrestrial</v>
          </cell>
          <cell r="AD2025" t="str">
            <v>origin</v>
          </cell>
          <cell r="AE2025" t="str">
            <v>yes</v>
          </cell>
          <cell r="AF2025" t="str">
            <v>unknown</v>
          </cell>
          <cell r="AG2025">
            <v>1882</v>
          </cell>
          <cell r="AH2025" t="str">
            <v>Oslo: "Kristiania by", trolig ballastbrygga på Grønlia</v>
          </cell>
          <cell r="AI2025">
            <v>5</v>
          </cell>
          <cell r="AJ2025" t="str">
            <v>V</v>
          </cell>
          <cell r="AN2025">
            <v>2</v>
          </cell>
          <cell r="AO2025" t="str">
            <v>introductionStowaway,spreadNaturalDispersal</v>
          </cell>
          <cell r="AP2025" t="str">
            <v>Øs</v>
          </cell>
          <cell r="AQ2025">
            <v>4</v>
          </cell>
          <cell r="AR2025">
            <v>2</v>
          </cell>
          <cell r="AS2025">
            <v>8</v>
          </cell>
          <cell r="AT2025">
            <v>1</v>
          </cell>
          <cell r="AU2025">
            <v>4</v>
          </cell>
          <cell r="AV2025">
            <v>100</v>
          </cell>
          <cell r="AW2025" t="str">
            <v>Ingen kjent effekt</v>
          </cell>
          <cell r="AX2025" t="str">
            <v>Ingen kjent effekt</v>
          </cell>
          <cell r="BC2025" t="str">
            <v>Ingen kjent effekt</v>
          </cell>
          <cell r="BD2025" t="str">
            <v>Ingen kjent effekt</v>
          </cell>
          <cell r="BE2025" t="str">
            <v>no</v>
          </cell>
          <cell r="BF2025" t="str">
            <v>no</v>
          </cell>
          <cell r="BG2025" t="str">
            <v>V</v>
          </cell>
          <cell r="BK2025" t="str">
            <v>temperate_nemoral:Europe,Asia|temperate_dry:Asia|subtropic_mediterranean:Europe,Asia</v>
          </cell>
          <cell r="BM2025" t="str">
            <v>temperate_nemoral:Europe,Asia|temperate_dry:Asia|subtropic_mediterranean:Europe,Asia</v>
          </cell>
          <cell r="BO2025">
            <v>1</v>
          </cell>
          <cell r="BR2025" t="str">
            <v>RedListCategoryLevel</v>
          </cell>
          <cell r="BT2025">
            <v>1</v>
          </cell>
          <cell r="BW2025" t="str">
            <v>SpreadYearlyIncreaseCalculatedExpansionSpeed</v>
          </cell>
          <cell r="BX2025">
            <v>0</v>
          </cell>
          <cell r="BY2025">
            <v>1</v>
          </cell>
          <cell r="CB2025" t="str">
            <v>T35</v>
          </cell>
          <cell r="CC2025">
            <v>1</v>
          </cell>
          <cell r="CH2025">
            <v>1</v>
          </cell>
          <cell r="CM2025">
            <v>1</v>
          </cell>
          <cell r="CQ2025">
            <v>1</v>
          </cell>
          <cell r="CU2025">
            <v>1</v>
          </cell>
          <cell r="CX2025">
            <v>0</v>
          </cell>
          <cell r="CY2025">
            <v>1</v>
          </cell>
          <cell r="DB2025">
            <v>0</v>
          </cell>
          <cell r="DC2025" t="str">
            <v>Smalsvineblom &lt;i&gt;Jacobaea erucifolia&lt;/i&gt; (tidligere &lt;i&gt;Senecio erucifolius&lt;/i&gt;) er en flerårig urt med liten evne til vegetativ vekst (klondannelse). Den reproduserer med frø, og fruktene kan spres med vind og folk/dyr. Den stammer fra sommervarme strøk i Mellom- og Øst-Europa og Vest- og Sentral-Asia.</v>
          </cell>
          <cell r="DD2025" t="str">
            <v>&lt;p&gt;Smalsvineblom&lt;em&gt; &lt;/em&gt;kom inn med ballastjord og ble først funnet sent på 1800-tallet på ballastplasser i Oslo: Grønlien fra 1882 og Øf Fredrikstad: Øra fra 1891 og trolig like tidlig i Øf Fredrikstad: Rød på Kråkerøy fra 1901. Den er gjenfunnet en rekke år i Øf Fredrikstad: Rød og har vært etablert her til nå (sist sett i 2016). Den ser imidlertid ikke ut til å være i spredning, og ny innførsel har ikke skjedd og forventes ikke. Vi anser den derfor ikke for å ha et særlig potensial i Norge.&lt;/p&gt;</v>
          </cell>
          <cell r="DE2025" t="str">
            <v>Arten kom inn med ballastjord og har nesten ikke hatt noen videre spredning (et enkelt tilfelle kjent av spredning er kjent, inn i Fredrikstad by, til Isegran, i 1973).</v>
          </cell>
          <cell r="DF2025" t="str">
            <v>Invasjonspotensialet er lite, med minste skår på median levetid og ingen ekspansjon.</v>
          </cell>
          <cell r="DG2025" t="str">
            <v>Ingen kjent negativ økologisk effekt er knyttet til arten.</v>
          </cell>
          <cell r="DH2025" t="str">
            <v>&lt;p&gt;Smalsvineblom vurderes til ingen kjent økologisk risiko. Arten har (eller har i hvert fall inntil nylig hatt) &amp;#233:n stabil forekomst i Norge med frøreproduksjon.&lt;/p&gt;</v>
          </cell>
          <cell r="DI2025">
            <v>0</v>
          </cell>
        </row>
        <row r="2026">
          <cell r="B2026" t="str">
            <v>Jacobaea subalpina</v>
          </cell>
          <cell r="C2026" t="str">
            <v>(W.D.J.Koch) Pelser &amp; Veldkamp</v>
          </cell>
          <cell r="D2026" t="str">
            <v>hjertesvineblom</v>
          </cell>
          <cell r="E2026">
            <v>105634</v>
          </cell>
          <cell r="F2026">
            <v>145705</v>
          </cell>
          <cell r="G2026" t="str">
            <v>ExpertGroups/Karplanter/N</v>
          </cell>
          <cell r="H2026" t="str">
            <v>Karplanter</v>
          </cell>
          <cell r="I2026" t="str">
            <v>Karplanter</v>
          </cell>
          <cell r="J2026" t="str">
            <v>NotApplicable</v>
          </cell>
          <cell r="M2026" t="str">
            <v>taxonIsEvaluatedInHigherRank</v>
          </cell>
          <cell r="X2026">
            <v>1</v>
          </cell>
          <cell r="Y2026">
            <v>1</v>
          </cell>
          <cell r="Z2026">
            <v>1</v>
          </cell>
          <cell r="AB2026" t="str">
            <v>terrestrial</v>
          </cell>
          <cell r="AE2026" t="str">
            <v>yes</v>
          </cell>
          <cell r="AF2026" t="str">
            <v>unknown</v>
          </cell>
          <cell r="DI2026">
            <v>0</v>
          </cell>
        </row>
        <row r="2027">
          <cell r="B2027" t="str">
            <v>Mentha ×gentilis</v>
          </cell>
          <cell r="C2027" t="str">
            <v>L.</v>
          </cell>
          <cell r="D2027" t="str">
            <v>engmynte</v>
          </cell>
          <cell r="E2027">
            <v>134451</v>
          </cell>
          <cell r="F2027">
            <v>158423</v>
          </cell>
          <cell r="G2027" t="str">
            <v>ExpertGroups/Karplanter/N</v>
          </cell>
          <cell r="H2027" t="str">
            <v>Karplanter</v>
          </cell>
          <cell r="I2027" t="str">
            <v>Karplanter</v>
          </cell>
          <cell r="J2027" t="str">
            <v>AlienSpecie</v>
          </cell>
          <cell r="N2027">
            <v>1</v>
          </cell>
          <cell r="P2027" t="str">
            <v>V</v>
          </cell>
          <cell r="Q2027">
            <v>1</v>
          </cell>
          <cell r="T2027" t="str">
            <v>NK</v>
          </cell>
          <cell r="U2027">
            <v>1</v>
          </cell>
          <cell r="V2027" t="str">
            <v>1,1</v>
          </cell>
          <cell r="W2027" t="str">
            <v>LO</v>
          </cell>
          <cell r="X2027">
            <v>2</v>
          </cell>
          <cell r="Y2027">
            <v>3</v>
          </cell>
          <cell r="Z2027">
            <v>1</v>
          </cell>
          <cell r="AA2027">
            <v>1912</v>
          </cell>
          <cell r="AB2027" t="str">
            <v>terrestrial</v>
          </cell>
          <cell r="AD2027" t="str">
            <v>unknown</v>
          </cell>
          <cell r="AE2027" t="str">
            <v>yes</v>
          </cell>
          <cell r="AF2027" t="str">
            <v>unknown</v>
          </cell>
          <cell r="AG2027">
            <v>1996</v>
          </cell>
          <cell r="AH2027" t="str">
            <v>Ro Karmøy</v>
          </cell>
          <cell r="AI2027">
            <v>10</v>
          </cell>
          <cell r="AL2027">
            <v>1</v>
          </cell>
          <cell r="AM2027" t="str">
            <v>importDirect</v>
          </cell>
          <cell r="AN2027">
            <v>1</v>
          </cell>
          <cell r="AO2027" t="str">
            <v>introductionEscaped</v>
          </cell>
          <cell r="AP2027" t="str">
            <v>Ve,Aa,Ro</v>
          </cell>
          <cell r="AQ2027">
            <v>20</v>
          </cell>
          <cell r="AR2027">
            <v>4</v>
          </cell>
          <cell r="AS2027">
            <v>80</v>
          </cell>
          <cell r="AT2027">
            <v>8000</v>
          </cell>
          <cell r="AU2027">
            <v>120</v>
          </cell>
          <cell r="AV2027">
            <v>50</v>
          </cell>
          <cell r="AW2027" t="str">
            <v>Ingen kjent effekt</v>
          </cell>
          <cell r="AX2027" t="str">
            <v>Ingen kjent effekt</v>
          </cell>
          <cell r="BC2027" t="str">
            <v>Ingen kjent effekt</v>
          </cell>
          <cell r="BD2027" t="str">
            <v>Ingen kjent effekt</v>
          </cell>
          <cell r="BE2027" t="str">
            <v>no</v>
          </cell>
          <cell r="BF2027" t="str">
            <v>no</v>
          </cell>
          <cell r="BG2027" t="str">
            <v>V</v>
          </cell>
          <cell r="BK2027" t="str">
            <v>unknown:Europe</v>
          </cell>
          <cell r="BM2027" t="str">
            <v>temperate_nemoral:Europe,NorthAndCentralAmerica|subtropic_mediterranean:Europe</v>
          </cell>
          <cell r="BO2027">
            <v>2</v>
          </cell>
          <cell r="BP2027" t="str">
            <v>X</v>
          </cell>
          <cell r="BR2027" t="str">
            <v>RedListCategoryLevel</v>
          </cell>
          <cell r="BT2027">
            <v>1</v>
          </cell>
          <cell r="BW2027" t="str">
            <v>SpreadYearlyIncreaseCalculatedExpansionSpeed</v>
          </cell>
          <cell r="BX2027">
            <v>0</v>
          </cell>
          <cell r="BY2027">
            <v>1</v>
          </cell>
          <cell r="CB2027" t="str">
            <v>T35,T43</v>
          </cell>
          <cell r="CC2027">
            <v>1</v>
          </cell>
          <cell r="CH2027">
            <v>1</v>
          </cell>
          <cell r="CM2027">
            <v>1</v>
          </cell>
          <cell r="CQ2027">
            <v>1</v>
          </cell>
          <cell r="CU2027">
            <v>1</v>
          </cell>
          <cell r="CX2027">
            <v>0</v>
          </cell>
          <cell r="CY2027">
            <v>1</v>
          </cell>
          <cell r="DB2027">
            <v>0</v>
          </cell>
          <cell r="DC2027" t="str">
            <v>Engmynte &lt;em&gt;Mentha &lt;/em&gt;x &lt;i&gt;gentilis &lt;/i&gt;(tidligere &lt;i&gt;M. &lt;/i&gt;&lt;em&gt;gracilis&lt;/em&gt;) er en foredlet hybridart fra primærhybriden mellom åkermynte &lt;em&gt;M. arvensis &lt;/em&gt;og grønnmynte &lt;em&gt;M. spicata&lt;/em&gt;. Den er en gammel krydderplante i Norge og var dyrket i hvert fall først på 1800-tallet, trolig tidligere. Arten er en langlevd flerårig urt med klonal vekst. Den blomstrer rikelig, men er pollen- og frøsteril, og all formering skjer klonalt.&lt;br/&gt;Det har vært mye usikkerhet knyttet til bruken av navnene &lt;i&gt;Mentha&lt;/i&gt; x &lt;i&gt;gentilis&lt;/i&gt; og &lt;i&gt;M. &lt;/i&gt;x &lt;i&gt;gracilis&lt;/i&gt;. Det første navnet har vært brukt om den vidt utbredte og hjemlige hybriden mellom åkermynte &lt;i&gt;M. arvensis&lt;/i&gt; og vassmynte &lt;i&gt;M. aquatica&lt;/i&gt;, en hybrid som nå navnsettes som &lt;i&gt;M. &lt;/i&gt;x &lt;i&gt;verticillata&lt;/i&gt;. Nesten alle tidligere angivelser er derfor feilaktige. I den fila som er lastet inn i databasen, er bare forekomster som hører til hybridarten mellom &lt;i&gt;M. arvensis&lt;/i&gt; og &lt;i&gt;M. spicata&lt;/i&gt; akseptert, og det er bare disse som ligger til grunn for beregninger.&lt;br/&gt; &lt;br/&gt;</v>
          </cell>
          <cell r="DD2027" t="str">
            <v>Engmynte er funnet naturalisert i AA Bygland i 1912, Ro Karmøy i 1996 og 1998 og i Vf Sandefjord 2006.&lt;br/&gt;</v>
          </cell>
          <cell r="DE2027" t="str">
            <v>Engmynte er kommet inn i landet som krydderurt i hager. Den spres bare ved utkast fra hager og gartnerier og ved vegetativ vekst. Den kan danne store kloner, men er i realiteten bare gjenstående.</v>
          </cell>
          <cell r="DF2027" t="str">
            <v>Invasjonspotensialet er lågt, med usikkerhet oppover til begrenset, på grunn av kort (til begrenset) median levetid og ingen påvisbar ekspansjon..</v>
          </cell>
          <cell r="DG2027" t="str">
            <v>Engmynte har ingen kjent negativ økologisk effekt. Arten kan ha potensial for å etablere seg i eng og beiter på fuktig mark. På Karmøy er den funnet ved bekkeutløp og langs bekker (ikke mulig å plassere i NiN 2.0 ut i fra funninformasjon).</v>
          </cell>
          <cell r="DH2027" t="str">
            <v>&lt;p&gt;Engmynte vurderes til (med usikkerhet til låg) økologisk risiko, og utelukkende på grunn av invasjonspotensialet.&lt;/p&gt;</v>
          </cell>
          <cell r="DI2027">
            <v>0</v>
          </cell>
        </row>
        <row r="2028">
          <cell r="B2028" t="str">
            <v>Oenothera rubricauloides</v>
          </cell>
          <cell r="C2028" t="str">
            <v>Rostánski</v>
          </cell>
          <cell r="E2028">
            <v>84840</v>
          </cell>
          <cell r="F2028">
            <v>127977</v>
          </cell>
          <cell r="G2028" t="str">
            <v>ExpertGroups/Karplanter/N</v>
          </cell>
          <cell r="H2028" t="str">
            <v>Karplanter</v>
          </cell>
          <cell r="I2028" t="str">
            <v>Karplanter</v>
          </cell>
          <cell r="J2028" t="str">
            <v>NotApplicable</v>
          </cell>
          <cell r="M2028" t="str">
            <v>canNotEstablishWithin50years</v>
          </cell>
          <cell r="X2028">
            <v>1</v>
          </cell>
          <cell r="Y2028">
            <v>1</v>
          </cell>
          <cell r="Z2028">
            <v>1</v>
          </cell>
          <cell r="AA2028">
            <v>2000</v>
          </cell>
          <cell r="AB2028" t="str">
            <v>terrestrial</v>
          </cell>
          <cell r="AD2028" t="str">
            <v>unknown</v>
          </cell>
          <cell r="AE2028" t="str">
            <v>yes</v>
          </cell>
          <cell r="AF2028" t="str">
            <v>unknown</v>
          </cell>
          <cell r="AI2028">
            <v>2</v>
          </cell>
          <cell r="AJ2028" t="str">
            <v>V</v>
          </cell>
          <cell r="AW2028" t="str">
            <v>Ingen kjent effekt</v>
          </cell>
          <cell r="AX2028" t="str">
            <v>Ingen kjent effekt</v>
          </cell>
          <cell r="BC2028" t="str">
            <v>Ingen kjent effekt</v>
          </cell>
          <cell r="BD2028" t="str">
            <v>Ingen kjent effekt</v>
          </cell>
          <cell r="BK2028" t="str">
            <v>temperate_nemoral:Europe</v>
          </cell>
          <cell r="BM2028" t="str">
            <v>temperate_nemoral:Europe</v>
          </cell>
          <cell r="DI2028">
            <v>1</v>
          </cell>
        </row>
        <row r="2029">
          <cell r="B2029" t="str">
            <v>Oxybasis rubra</v>
          </cell>
          <cell r="C2029" t="str">
            <v>(L.) S.Fuentes, Uotila &amp; Borsch</v>
          </cell>
          <cell r="D2029" t="str">
            <v>rødmelde</v>
          </cell>
          <cell r="E2029">
            <v>134929</v>
          </cell>
          <cell r="F2029">
            <v>145722</v>
          </cell>
          <cell r="G2029" t="str">
            <v>ExpertGroups/Karplanter/N</v>
          </cell>
          <cell r="H2029" t="str">
            <v>Karplanter</v>
          </cell>
          <cell r="I2029" t="str">
            <v>Karplanter</v>
          </cell>
          <cell r="J2029" t="str">
            <v>AlienSpecie</v>
          </cell>
          <cell r="N2029">
            <v>1</v>
          </cell>
          <cell r="Q2029">
            <v>1</v>
          </cell>
          <cell r="T2029" t="str">
            <v>NK</v>
          </cell>
          <cell r="U2029">
            <v>1</v>
          </cell>
          <cell r="V2029" t="str">
            <v>1,1</v>
          </cell>
          <cell r="X2029">
            <v>1</v>
          </cell>
          <cell r="Y2029">
            <v>1</v>
          </cell>
          <cell r="Z2029">
            <v>1</v>
          </cell>
          <cell r="AA2029">
            <v>1861</v>
          </cell>
          <cell r="AB2029" t="str">
            <v>terrestrial</v>
          </cell>
          <cell r="AD2029" t="str">
            <v>origin</v>
          </cell>
          <cell r="AE2029" t="str">
            <v>yes</v>
          </cell>
          <cell r="AF2029" t="str">
            <v>unknown</v>
          </cell>
          <cell r="AG2029">
            <v>1861</v>
          </cell>
          <cell r="AH2029" t="str">
            <v>Oslo: Grønland, Kværner og Pipervika</v>
          </cell>
          <cell r="AI2029">
            <v>1</v>
          </cell>
          <cell r="AJ2029" t="str">
            <v>V</v>
          </cell>
          <cell r="AN2029">
            <v>2</v>
          </cell>
          <cell r="AO2029" t="str">
            <v>introductionTransportpollution,introductionStowaway</v>
          </cell>
          <cell r="AP2029" t="str">
            <v>Øs,OsA</v>
          </cell>
          <cell r="AQ2029">
            <v>16</v>
          </cell>
          <cell r="AR2029">
            <v>4</v>
          </cell>
          <cell r="AS2029">
            <v>64</v>
          </cell>
          <cell r="AT2029">
            <v>98924</v>
          </cell>
          <cell r="AU2029">
            <v>80</v>
          </cell>
          <cell r="AV2029">
            <v>100</v>
          </cell>
          <cell r="AW2029" t="str">
            <v>Ingen kjent effekt</v>
          </cell>
          <cell r="AX2029" t="str">
            <v>Ingen kjent effekt</v>
          </cell>
          <cell r="BC2029" t="str">
            <v>Ingen kjent effekt</v>
          </cell>
          <cell r="BD2029" t="str">
            <v>Ingen kjent effekt</v>
          </cell>
          <cell r="BE2029" t="str">
            <v>no</v>
          </cell>
          <cell r="BF2029" t="str">
            <v>no</v>
          </cell>
          <cell r="BG2029" t="str">
            <v>V</v>
          </cell>
          <cell r="BK2029" t="str">
            <v>temperate_nemoral:Europe,Asia|temperate_dry:Europe,Asia|subtropic_mediterranean:Europe</v>
          </cell>
          <cell r="BM2029" t="str">
            <v>temperate_nemoral:Europe,Asia|temperate_dry:Europe,Asia|subtropic_mediterranean:Europe</v>
          </cell>
          <cell r="BO2029">
            <v>2</v>
          </cell>
          <cell r="BR2029" t="str">
            <v>RedListCategoryLevel</v>
          </cell>
          <cell r="BT2029">
            <v>1</v>
          </cell>
          <cell r="BW2029" t="str">
            <v>SpreadYearlyIncreaseCalculatedExpansionSpeed</v>
          </cell>
          <cell r="BX2029">
            <v>0</v>
          </cell>
          <cell r="BY2029">
            <v>1</v>
          </cell>
          <cell r="CB2029" t="str">
            <v>T35,T36,T37,T39,T44,T12,T29</v>
          </cell>
          <cell r="CC2029">
            <v>1</v>
          </cell>
          <cell r="CH2029">
            <v>1</v>
          </cell>
          <cell r="CM2029">
            <v>1</v>
          </cell>
          <cell r="CQ2029">
            <v>1</v>
          </cell>
          <cell r="CU2029">
            <v>1</v>
          </cell>
          <cell r="CX2029">
            <v>0</v>
          </cell>
          <cell r="CY2029">
            <v>1</v>
          </cell>
          <cell r="DB2029">
            <v>0</v>
          </cell>
          <cell r="DC2029" t="str">
            <v>Rødmelde &lt;em&gt;Oxybasis rubra &lt;/em&gt;(tidligere &lt;i&gt;Chenopodium rubrum&lt;/i&gt;) er ettårig og reproduserer med frø. Den har stor frøproduksjon og trolig frøbank. Arten er vidt utbredt i Eurasia, hjemlig i hvert fall nord til Sør-Skandinavia, og med en vikarierende art eller rase i Nord-Amerika. Den vokser nesten bare på skrotemark, men kan en sjelden gang gå ned på havstrand. Den er salttolerant.</v>
          </cell>
          <cell r="DD2029" t="str">
            <v>&lt;p&gt;Rødmelde kan ha vært i landet før 1800 (Gunnerus 1766-1776, nr. 540: "Vokser på Byneset i Dalene [Gauldal osv.], hvor en vind nylig har utryddet den på sandstranden, men fra den nærliggende skog ble den funnet av meg fullstendig mettet av purpurrødt", i oversettelse hos Jørgensen et al. 2016). Det finnes ikke noe belegg i Gunnerusherbariet, og vi kan ikke være sikre på hvilken plante Gunnerus refererer til. Arten var uansett neppe etablert noe sted før rundt midten av 1800-tallet. Første stedfestete funn er i "Christiania", trolig før 1850, første tidfestete i 1861 på tre steder i havneområdet i Oslo (Pipervika, Grønland, Kværner), noe som tyder på innførsel med ballastjord. Arten er siden blitt funnet jamt med ca. 5 forekomster påvist pr. tiår. Arten synes å ha vært stabil over flere tiår i Oslo på 1800-tallet og delvis fram til i dag, og den har vært stabil fram til i dag på Øra-området i Øf Fredrikstad siden den første gang ble påvist der i 1900. Ellers har den vært semi-stabil flere steder rundt i landet, nord til Sør-Trøndelag. Arten viser ingen ekspansjon etter 1900.&lt;/p&gt;</v>
          </cell>
          <cell r="DE2029" t="str">
            <v>Arten er innført med ballastjord, kanskje så tidlig at ballastjorda ble dumpet i sjøen, og som forurensning med korn. Det har vært lite spredning fra plasser der den er blitt introdusert, med litt unntak for sentrale deler av Fredrikstad og Oslo.</v>
          </cell>
          <cell r="DF2029" t="str">
            <v>Invasjonspotensialet er lite, en kombinasjon av begrenset median levetid og negativ populasjonutvikling ("negativ" ekspansjon). Det er få noenlunde etablerte forekomster og knapt noen økning i forekomstareal for etablerte bestander på 100 år.</v>
          </cell>
          <cell r="DG2029" t="str">
            <v>Det er ingen kjente negative økologiske effekter knyttet til arten.</v>
          </cell>
          <cell r="DH2029" t="str">
            <v>&lt;p&gt;Rødmelde har &amp;#233:n eller noen svært få stabile forekomster i Norge (frøreproduksjon), men utgjør ingen økologisk risiko.&lt;/p&gt;</v>
          </cell>
          <cell r="DI2029">
            <v>2</v>
          </cell>
        </row>
        <row r="2030">
          <cell r="B2030" t="str">
            <v>Populus nigra</v>
          </cell>
          <cell r="C2030" t="str">
            <v>L.</v>
          </cell>
          <cell r="D2030" t="str">
            <v>svartpoppel</v>
          </cell>
          <cell r="E2030">
            <v>62599</v>
          </cell>
          <cell r="F2030">
            <v>102639</v>
          </cell>
          <cell r="G2030" t="str">
            <v>ExpertGroups/Karplanter/N</v>
          </cell>
          <cell r="H2030" t="str">
            <v>Karplanter</v>
          </cell>
          <cell r="I2030" t="str">
            <v>Karplanter</v>
          </cell>
          <cell r="J2030" t="str">
            <v>AlienSpecie</v>
          </cell>
          <cell r="N2030">
            <v>1</v>
          </cell>
          <cell r="Q2030">
            <v>1</v>
          </cell>
          <cell r="T2030" t="str">
            <v>NK</v>
          </cell>
          <cell r="U2030">
            <v>1</v>
          </cell>
          <cell r="V2030" t="str">
            <v>1,1</v>
          </cell>
          <cell r="X2030">
            <v>1</v>
          </cell>
          <cell r="Y2030">
            <v>1</v>
          </cell>
          <cell r="Z2030">
            <v>1</v>
          </cell>
          <cell r="AA2030">
            <v>1862</v>
          </cell>
          <cell r="AB2030" t="str">
            <v>terrestrial</v>
          </cell>
          <cell r="AD2030" t="str">
            <v>unknown</v>
          </cell>
          <cell r="AE2030" t="str">
            <v>yes</v>
          </cell>
          <cell r="AF2030" t="str">
            <v>yes</v>
          </cell>
          <cell r="AI2030">
            <v>20</v>
          </cell>
          <cell r="AJ2030" t="str">
            <v>V</v>
          </cell>
          <cell r="AL2030">
            <v>2</v>
          </cell>
          <cell r="AM2030" t="str">
            <v>importDirect</v>
          </cell>
          <cell r="AN2030">
            <v>4</v>
          </cell>
          <cell r="AO2030" t="str">
            <v>introductionEscaped,spreadTransportpollution</v>
          </cell>
          <cell r="AP2030" t="str">
            <v>Øs,OsA,Aa,Va</v>
          </cell>
          <cell r="AQ2030">
            <v>12</v>
          </cell>
          <cell r="AR2030">
            <v>5</v>
          </cell>
          <cell r="AS2030">
            <v>60</v>
          </cell>
          <cell r="AT2030">
            <v>10000</v>
          </cell>
          <cell r="AU2030">
            <v>90</v>
          </cell>
          <cell r="AV2030">
            <v>50</v>
          </cell>
          <cell r="AW2030" t="str">
            <v>Ingen kjent effekt</v>
          </cell>
          <cell r="AX2030" t="str">
            <v>Ingen kjent effekt</v>
          </cell>
          <cell r="BC2030" t="str">
            <v>Ingen kjent effekt</v>
          </cell>
          <cell r="BD2030" t="str">
            <v>Ingen kjent effekt</v>
          </cell>
          <cell r="BE2030" t="str">
            <v>no</v>
          </cell>
          <cell r="BF2030" t="str">
            <v>no</v>
          </cell>
          <cell r="BG2030" t="str">
            <v>V</v>
          </cell>
          <cell r="BK2030" t="str">
            <v>temperate_nemoral:Europe,Asia|temperate_dry:Asia|subtropic_mediterranean:Europe,Asia,Africa</v>
          </cell>
          <cell r="BM2030" t="str">
            <v>temperate_nemoral:Europe,Asia,Oceania,NorthAndCentralAmerica|temperate_dry:Asia|subtropic_unspecified:SouthAmerica|subtropic_mediterranean:Europe,Asia,Africa,Oceania|subtropic_caperegion:Africa</v>
          </cell>
          <cell r="BO2030">
            <v>2</v>
          </cell>
          <cell r="BR2030" t="str">
            <v>RedListCategoryLevel</v>
          </cell>
          <cell r="BT2030">
            <v>1</v>
          </cell>
          <cell r="BW2030" t="str">
            <v>SpreadYearlyIncreaseCalculatedExpansionSpeed</v>
          </cell>
          <cell r="BX2030">
            <v>0</v>
          </cell>
          <cell r="BY2030">
            <v>1</v>
          </cell>
          <cell r="CB2030" t="str">
            <v>T35,T40</v>
          </cell>
          <cell r="CC2030">
            <v>1</v>
          </cell>
          <cell r="CH2030">
            <v>1</v>
          </cell>
          <cell r="CM2030">
            <v>1</v>
          </cell>
          <cell r="CQ2030">
            <v>1</v>
          </cell>
          <cell r="CU2030">
            <v>1</v>
          </cell>
          <cell r="CX2030">
            <v>0</v>
          </cell>
          <cell r="CY2030">
            <v>1</v>
          </cell>
          <cell r="DB2030">
            <v>0</v>
          </cell>
          <cell r="DC2030" t="str">
            <v>Svartpoppel &lt;em&gt;Populus nigra &lt;/em&gt;er et viktig tre i flommarkskog i Mellom- og Sørøst-Europa, men hos oss dyrkes nesten bare en hardfør søylevariant (var. &lt;i&gt;italica&lt;/i&gt;). Den har frøformering med vindspredte frø, men frøformering er ikke kjent i Norge. Hos oss har arten klonal vekst med rotskudd.</v>
          </cell>
          <cell r="DD2030" t="str">
            <v>&lt;p&gt;Arten er en del dyrket, men det er kun tre dokumenterte forekomster i landet som trolig ikke er dyrket, fra Oslo: Ekeberg 1962, AA Arendal: Merdø 2000 og VA Kristiansand: Grimsbekken 1904.&lt;br/&gt;&lt;/p&gt;</v>
          </cell>
          <cell r="DE2030" t="str">
            <v>Den synes ikke å formere seg med frø, men setter rikelig med rotskudd. Den er bare funnet noen få ganger og synes bare spredt med utkast fra hager og ved forflytning av jordmasser. Ingen kloner er foreløpig store.</v>
          </cell>
          <cell r="DF2030" t="str">
            <v>Arten har et lite invasjonspotensial, som en kombinasjon av begrenset median levetid og ingen ekspansjon.</v>
          </cell>
          <cell r="DG2030" t="str">
            <v>Svartpoppel har ingen kjent negativ økologisk effekt i landet.</v>
          </cell>
          <cell r="DH2030" t="str">
            <v>Svatpoppel vurderes til ingen kjent økologisk risiko.</v>
          </cell>
          <cell r="DI2030">
            <v>1</v>
          </cell>
        </row>
        <row r="2031">
          <cell r="B2031" t="str">
            <v>Populus trichocarpa</v>
          </cell>
          <cell r="C2031" t="str">
            <v>Torr. &amp; A.Gray ex Hook.</v>
          </cell>
          <cell r="D2031" t="str">
            <v>kjempepoppel</v>
          </cell>
          <cell r="E2031">
            <v>62603</v>
          </cell>
          <cell r="F2031">
            <v>102643</v>
          </cell>
          <cell r="G2031" t="str">
            <v>ExpertGroups/Karplanter/N</v>
          </cell>
          <cell r="H2031" t="str">
            <v>Karplanter</v>
          </cell>
          <cell r="I2031" t="str">
            <v>Karplanter</v>
          </cell>
          <cell r="J2031" t="str">
            <v>AlienSpecie</v>
          </cell>
          <cell r="N2031">
            <v>2</v>
          </cell>
          <cell r="O2031" t="str">
            <v>V</v>
          </cell>
          <cell r="P2031" t="str">
            <v>V</v>
          </cell>
          <cell r="Q2031">
            <v>1</v>
          </cell>
          <cell r="T2031" t="str">
            <v>LO</v>
          </cell>
          <cell r="U2031">
            <v>2</v>
          </cell>
          <cell r="V2031" t="str">
            <v>2AB,1</v>
          </cell>
          <cell r="W2031" t="str">
            <v>NK</v>
          </cell>
          <cell r="X2031">
            <v>2</v>
          </cell>
          <cell r="Y2031">
            <v>3</v>
          </cell>
          <cell r="Z2031">
            <v>1</v>
          </cell>
          <cell r="AA2031">
            <v>1941</v>
          </cell>
          <cell r="AB2031" t="str">
            <v>terrestrial</v>
          </cell>
          <cell r="AD2031" t="str">
            <v>unknown</v>
          </cell>
          <cell r="AE2031" t="str">
            <v>yes</v>
          </cell>
          <cell r="AF2031" t="str">
            <v>unknown</v>
          </cell>
          <cell r="AG2031">
            <v>2000</v>
          </cell>
          <cell r="AH2031" t="str">
            <v>Øf Sarpsborg: Opsund</v>
          </cell>
          <cell r="AI2031">
            <v>20</v>
          </cell>
          <cell r="AJ2031" t="str">
            <v>V</v>
          </cell>
          <cell r="AL2031">
            <v>2</v>
          </cell>
          <cell r="AM2031" t="str">
            <v>importDirect</v>
          </cell>
          <cell r="AN2031">
            <v>4</v>
          </cell>
          <cell r="AO2031" t="str">
            <v>introductionEscaped,spreadTransportpollution</v>
          </cell>
          <cell r="AP2031" t="str">
            <v>Øs,OsA,Ve,Aa,Ro</v>
          </cell>
          <cell r="AQ2031">
            <v>52</v>
          </cell>
          <cell r="AR2031">
            <v>5</v>
          </cell>
          <cell r="AS2031">
            <v>260</v>
          </cell>
          <cell r="AT2031">
            <v>19100</v>
          </cell>
          <cell r="AU2031">
            <v>500</v>
          </cell>
          <cell r="AV2031">
            <v>100</v>
          </cell>
          <cell r="AW2031" t="str">
            <v>Ingen kjent effekt</v>
          </cell>
          <cell r="AX2031" t="str">
            <v>Ingen kjent effekt</v>
          </cell>
          <cell r="BC2031" t="str">
            <v>Ingen kjent effekt</v>
          </cell>
          <cell r="BD2031" t="str">
            <v>Ingen kjent effekt</v>
          </cell>
          <cell r="BE2031" t="str">
            <v>no</v>
          </cell>
          <cell r="BF2031" t="str">
            <v>no</v>
          </cell>
          <cell r="BG2031" t="str">
            <v>V</v>
          </cell>
          <cell r="BK2031" t="str">
            <v>temperate_boreal:NorthAndCentralAmerica|temperate_nemoral:NorthAndCentralAmerica</v>
          </cell>
          <cell r="BM2031" t="str">
            <v>temperate_boreal:NorthAndCentralAmerica|temperate_nemoral:Europe,NorthAndCentralAmerica</v>
          </cell>
          <cell r="BO2031">
            <v>2</v>
          </cell>
          <cell r="BP2031" t="str">
            <v>X</v>
          </cell>
          <cell r="BR2031" t="str">
            <v>RedListCategoryLevel</v>
          </cell>
          <cell r="BT2031">
            <v>2</v>
          </cell>
          <cell r="BV2031" t="str">
            <v>X</v>
          </cell>
          <cell r="BW2031" t="str">
            <v>SpreadYearlyIncreaseObservations</v>
          </cell>
          <cell r="BX2031">
            <v>57</v>
          </cell>
          <cell r="BY2031">
            <v>1</v>
          </cell>
          <cell r="CB2031" t="str">
            <v>T35,T37-C-3,T40</v>
          </cell>
          <cell r="CC2031">
            <v>1</v>
          </cell>
          <cell r="CH2031">
            <v>1</v>
          </cell>
          <cell r="CM2031">
            <v>1</v>
          </cell>
          <cell r="CQ2031">
            <v>1</v>
          </cell>
          <cell r="CU2031">
            <v>1</v>
          </cell>
          <cell r="CX2031">
            <v>0</v>
          </cell>
          <cell r="CY2031">
            <v>1</v>
          </cell>
          <cell r="DB2031">
            <v>0</v>
          </cell>
          <cell r="DC2031" t="str">
            <v>Kjempepoppel eller vestamerikansk balsampoppel &lt;em&gt;Populus trichocarpa&lt;/em&gt; er en vestlig nordamerikansk art i et langt belte langs Stillehavskysten fra Alaska sør til Mexico. Den reproduserer med frø som vindspres (og med rotskudd). En rekke kloner for hagebruksformål er beskrevet for ulike deler av landet (Vike 2006), og formering av disse skjer ved produksjon av stiklinger.&lt;br/&gt;En revisjon av herbariematerialet i Oslo (der det meste av dokumentasjonen trolig ligger) førte til sterk økning i kjente forekomster (75 %). Arten har vært neglisjert i norsk botanikk.</v>
          </cell>
          <cell r="DD2031" t="str">
            <v>&lt;p&gt;Vestamerikansk balsampoppel er funnet forvillet på flere steder fra første funn i Oslo: Bygdøy i 1941 til en spredt serie funn i kyststrøk fra Øf Sarpsborg og Moss til Ro Stavanger. Den kan tenkes å bli mer utbredt framover: den brukes en del i større anlegg, bl.a. i byene og langs veier.&lt;/p&gt;</v>
          </cell>
          <cell r="DE2031" t="str">
            <v>Arten er relativt ny i kultur i Norge. Introduksjonen foregikk trolig fra 1950-tallet av da den ble forsøkt som produksjonstreslag (tømmer) på Vestlandet, Nord-Norge og i indre strøk av Østlandet (Børset 1985). Det finnes også et feltforsøk i Akershus. Arten formerer seg mest vegetativt med rotskudd, men frøspredning er postulert bl.a. i Ak Ås (Often 2007). Viderespredning skjer ved forflytning av jordmasser. Arten har ikke nådd fram til mer enn &amp;#233:n generasjon med avkom i norsk natur. &lt;br/&gt;</v>
          </cell>
          <cell r="DF2031" t="str">
            <v>Arten har en begrenset (med usikkerhet til låg) ekspansjonshastighet og en begrenset (med usikkerhet til moderat) median levetid. Dette gir et begrenset (med usikkerhet til både lågt og moderat) invasjonspotensial for arten.</v>
          </cell>
          <cell r="DG2031" t="str">
            <v>Det er ingen kjent negativ økologisk effekt av arten.</v>
          </cell>
          <cell r="DH2031" t="str">
            <v>&lt;p&gt;Kunnskapen om kjempepoppel eller vestamerikansk balsampoppel i Norge er begrenset, men arten vuderes til låg økologisk risiko, med usikkerhet til ingen risiko. &lt;br/&gt;&lt;/p&gt;</v>
          </cell>
          <cell r="DI2031">
            <v>3</v>
          </cell>
        </row>
        <row r="2032">
          <cell r="B2032" t="str">
            <v>Psephellus dealbatus</v>
          </cell>
          <cell r="C2032" t="str">
            <v>(Willd.) K.Koch</v>
          </cell>
          <cell r="D2032" t="str">
            <v>filtknoppurt</v>
          </cell>
          <cell r="E2032">
            <v>105534</v>
          </cell>
          <cell r="F2032">
            <v>145757</v>
          </cell>
          <cell r="G2032" t="str">
            <v>ExpertGroups/Karplanter/N</v>
          </cell>
          <cell r="H2032" t="str">
            <v>Karplanter</v>
          </cell>
          <cell r="I2032" t="str">
            <v>Karplanter</v>
          </cell>
          <cell r="J2032" t="str">
            <v>AlienSpecie</v>
          </cell>
          <cell r="N2032">
            <v>2</v>
          </cell>
          <cell r="Q2032">
            <v>1</v>
          </cell>
          <cell r="T2032" t="str">
            <v>LO</v>
          </cell>
          <cell r="U2032">
            <v>2</v>
          </cell>
          <cell r="V2032" t="str">
            <v>2AB,1</v>
          </cell>
          <cell r="X2032">
            <v>1</v>
          </cell>
          <cell r="Y2032">
            <v>1</v>
          </cell>
          <cell r="Z2032">
            <v>1</v>
          </cell>
          <cell r="AA2032">
            <v>1987</v>
          </cell>
          <cell r="AB2032" t="str">
            <v>terrestrial</v>
          </cell>
          <cell r="AD2032" t="str">
            <v>unknown</v>
          </cell>
          <cell r="AE2032" t="str">
            <v>yes</v>
          </cell>
          <cell r="AF2032" t="str">
            <v>unknown</v>
          </cell>
          <cell r="AG2032">
            <v>1987</v>
          </cell>
          <cell r="AH2032" t="str">
            <v>ST Midtre Gauldal: Soknedal jbst. "nedlagt"</v>
          </cell>
          <cell r="AI2032">
            <v>8</v>
          </cell>
          <cell r="AJ2032" t="str">
            <v>V</v>
          </cell>
          <cell r="AL2032">
            <v>1</v>
          </cell>
          <cell r="AM2032" t="str">
            <v>importDirect</v>
          </cell>
          <cell r="AN2032">
            <v>2</v>
          </cell>
          <cell r="AO2032" t="str">
            <v>introductionEscaped</v>
          </cell>
          <cell r="AP2032" t="str">
            <v>OsA,Ve,Te,Ro,St,Nt</v>
          </cell>
          <cell r="AQ2032">
            <v>24</v>
          </cell>
          <cell r="AR2032">
            <v>2</v>
          </cell>
          <cell r="AS2032">
            <v>48</v>
          </cell>
          <cell r="AT2032">
            <v>71000</v>
          </cell>
          <cell r="AU2032">
            <v>96</v>
          </cell>
          <cell r="AV2032">
            <v>80</v>
          </cell>
          <cell r="AW2032" t="str">
            <v>Ingen kjent effekt</v>
          </cell>
          <cell r="AX2032" t="str">
            <v>Ingen kjent effekt</v>
          </cell>
          <cell r="BC2032" t="str">
            <v>Ingen kjent effekt</v>
          </cell>
          <cell r="BD2032" t="str">
            <v>Ingen kjent effekt</v>
          </cell>
          <cell r="BE2032" t="str">
            <v>no</v>
          </cell>
          <cell r="BF2032" t="str">
            <v>no</v>
          </cell>
          <cell r="BK2032" t="str">
            <v>temperate_nemoral:Europe,Asia</v>
          </cell>
          <cell r="BM2032" t="str">
            <v>temperate_boreal:Europe|temperate_nemoral:Europe,Asia</v>
          </cell>
          <cell r="BO2032">
            <v>2</v>
          </cell>
          <cell r="BR2032" t="str">
            <v>RedListCategoryLevel</v>
          </cell>
          <cell r="BT2032">
            <v>2</v>
          </cell>
          <cell r="BW2032" t="str">
            <v>SpreadYearlyIncreaseCalculatedExpansionSpeed</v>
          </cell>
          <cell r="BX2032">
            <v>82.27</v>
          </cell>
          <cell r="BY2032">
            <v>1</v>
          </cell>
          <cell r="CB2032" t="str">
            <v>T4-C-18,T40,T35</v>
          </cell>
          <cell r="CC2032">
            <v>1</v>
          </cell>
          <cell r="CH2032">
            <v>1</v>
          </cell>
          <cell r="CM2032">
            <v>1</v>
          </cell>
          <cell r="CQ2032">
            <v>1</v>
          </cell>
          <cell r="CU2032">
            <v>1</v>
          </cell>
          <cell r="CX2032">
            <v>0</v>
          </cell>
          <cell r="CY2032">
            <v>1</v>
          </cell>
          <cell r="DB2032">
            <v>0</v>
          </cell>
          <cell r="DC2032" t="str">
            <v>Filtknoppurt &lt;i&gt;Psephellus dealbatus &lt;/i&gt;(tidligere &lt;em&gt;Centaurea dealbata&lt;/em&gt;)&lt;em&gt; &lt;/em&gt;er en middels populær, flerårig urt fra Kaukasus. Den har klonal vekst og formerer seg med frø, men nyetablering ved frøspredning er ikke påvist i Norge. Norske forekomster skyldes utkast og utvoksning fra hager. Arten er funnet på skrotemark og ett sted i høgstaude-gråorskog (NT Stjørdal).</v>
          </cell>
          <cell r="DD2032" t="str">
            <v>&lt;p&gt;Filtknoppurt dyrkes og forvilles en sjelden gang, med seks spredte funn i perioden 1987-2013, fra Vestfold nord til Nord-Trøndelag, med første funn i ST Midtre Gauldal i 1987.&lt;/p&gt;</v>
          </cell>
          <cell r="DE2032" t="str">
            <v>Arten er innført som hageplante og spredt ut fra hager ved utkast og ved utvoksning.</v>
          </cell>
          <cell r="DF2032" t="str">
            <v>Invasjonspotensialet er begrenset, med begrenset median levetid og begrenset ekspansjonshastighet.</v>
          </cell>
          <cell r="DG2032" t="str">
            <v>Ingen kjent negativ økologisk effekt er knyttet til arten.</v>
          </cell>
          <cell r="DH2032" t="str">
            <v>&lt;p&gt;Filtknoppurt har kanskje stabil forekomst i Norge (i hvert fall som gjenstående) og vurderes til låg økologisk risiko.&lt;/p&gt;&lt;p&gt; &lt;/p&gt;</v>
          </cell>
          <cell r="DI2032">
            <v>0</v>
          </cell>
        </row>
        <row r="2033">
          <cell r="B2033" t="str">
            <v>Viola odorata</v>
          </cell>
          <cell r="C2033" t="str">
            <v>L.</v>
          </cell>
          <cell r="D2033" t="str">
            <v>marsfiol</v>
          </cell>
          <cell r="E2033">
            <v>62761</v>
          </cell>
          <cell r="F2033">
            <v>102801</v>
          </cell>
          <cell r="G2033" t="str">
            <v>ExpertGroups/Karplanter/N</v>
          </cell>
          <cell r="H2033" t="str">
            <v>Karplanter</v>
          </cell>
          <cell r="I2033" t="str">
            <v>Karplanter</v>
          </cell>
          <cell r="J2033" t="str">
            <v>NotApplicable</v>
          </cell>
          <cell r="M2033" t="str">
            <v>traditionalProductionSpecie</v>
          </cell>
          <cell r="X2033">
            <v>5</v>
          </cell>
          <cell r="Y2033">
            <v>4</v>
          </cell>
          <cell r="Z2033">
            <v>4</v>
          </cell>
          <cell r="AA2033">
            <v>-1700</v>
          </cell>
          <cell r="AB2033" t="str">
            <v>terrestrial</v>
          </cell>
          <cell r="AD2033" t="str">
            <v>other,unknown</v>
          </cell>
          <cell r="AE2033" t="str">
            <v>yes</v>
          </cell>
          <cell r="AF2033" t="str">
            <v>unknown</v>
          </cell>
          <cell r="AG2033">
            <v>1829</v>
          </cell>
          <cell r="AH2033" t="str">
            <v>Vf Larvik: Herregårdshaven</v>
          </cell>
          <cell r="AI2033">
            <v>5</v>
          </cell>
          <cell r="AJ2033" t="str">
            <v>V</v>
          </cell>
          <cell r="AK2033" t="str">
            <v>V</v>
          </cell>
          <cell r="AW2033" t="str">
            <v>Ingen kjent effekt</v>
          </cell>
          <cell r="AX2033" t="str">
            <v>Ingen kjent effekt</v>
          </cell>
          <cell r="BB2033" t="str">
            <v>velvære og estetiske verdier</v>
          </cell>
          <cell r="BC2033" t="str">
            <v>Ingen kjent effekt</v>
          </cell>
          <cell r="BD2033" t="str">
            <v>Ingen kjent effekt</v>
          </cell>
          <cell r="BK2033" t="str">
            <v>temperate_nemoral:Europe,Asia|subtropic_mediterranean:Europe,Asia,Africa</v>
          </cell>
          <cell r="BM2033" t="str">
            <v>temperate_nemoral:Europe,Asia,Oceania,NorthAndCentralAmerica|subtropic_mediterranean:Europe,Asia,Africa,Oceania,NorthAndCentralAmerica</v>
          </cell>
          <cell r="DI2033">
            <v>6</v>
          </cell>
        </row>
        <row r="2034">
          <cell r="B2034" t="str">
            <v>Festuca rubra commutata</v>
          </cell>
          <cell r="C2034" t="str">
            <v>Gaudin</v>
          </cell>
          <cell r="D2034" t="str">
            <v>veirødsvingel</v>
          </cell>
          <cell r="E2034">
            <v>145031</v>
          </cell>
          <cell r="F2034">
            <v>100049</v>
          </cell>
          <cell r="G2034" t="str">
            <v>ExpertGroups/Karplanter/N</v>
          </cell>
          <cell r="H2034" t="str">
            <v>Karplanter</v>
          </cell>
          <cell r="I2034" t="str">
            <v>Karplanter</v>
          </cell>
          <cell r="J2034" t="str">
            <v>AlienSpecie</v>
          </cell>
          <cell r="N2034">
            <v>4</v>
          </cell>
          <cell r="Q2034">
            <v>3</v>
          </cell>
          <cell r="T2034" t="str">
            <v>SE</v>
          </cell>
          <cell r="U2034">
            <v>5</v>
          </cell>
          <cell r="V2034" t="str">
            <v>4A,3H</v>
          </cell>
          <cell r="X2034">
            <v>5</v>
          </cell>
          <cell r="Y2034">
            <v>4</v>
          </cell>
          <cell r="Z2034">
            <v>3</v>
          </cell>
          <cell r="AA2034">
            <v>1933</v>
          </cell>
          <cell r="AB2034" t="str">
            <v>terrestrial</v>
          </cell>
          <cell r="AD2034" t="str">
            <v>unknown</v>
          </cell>
          <cell r="AE2034" t="str">
            <v>yes</v>
          </cell>
          <cell r="AF2034" t="str">
            <v>unknown</v>
          </cell>
          <cell r="AG2034">
            <v>1933</v>
          </cell>
          <cell r="AH2034" t="str">
            <v>AA Evje og Hornnes: Dåsnes</v>
          </cell>
          <cell r="AI2034">
            <v>5</v>
          </cell>
          <cell r="AJ2034" t="str">
            <v>V</v>
          </cell>
          <cell r="AL2034">
            <v>1</v>
          </cell>
          <cell r="AM2034" t="str">
            <v>importTransportpollution</v>
          </cell>
          <cell r="AN2034">
            <v>2</v>
          </cell>
          <cell r="AO2034" t="str">
            <v>spreadNaturalDispersal,introductionReleased</v>
          </cell>
          <cell r="AP2034" t="str">
            <v>Øs,OsA,He,Bu,Ve,Te,Aa,Ro,Sf,St</v>
          </cell>
          <cell r="AQ2034">
            <v>156</v>
          </cell>
          <cell r="AR2034">
            <v>30</v>
          </cell>
          <cell r="AS2034">
            <v>4680</v>
          </cell>
          <cell r="AT2034">
            <v>130000</v>
          </cell>
          <cell r="AU2034">
            <v>45000</v>
          </cell>
          <cell r="AV2034">
            <v>95</v>
          </cell>
          <cell r="AW2034" t="str">
            <v>Ingen kjent effekt</v>
          </cell>
          <cell r="AX2034" t="str">
            <v>Ingen kjent effekt</v>
          </cell>
          <cell r="BC2034" t="str">
            <v>Ingen kjent effekt</v>
          </cell>
          <cell r="BD2034" t="str">
            <v>Ingen kjent effekt</v>
          </cell>
          <cell r="BE2034" t="str">
            <v>no</v>
          </cell>
          <cell r="BF2034" t="str">
            <v>no</v>
          </cell>
          <cell r="BK2034" t="str">
            <v>temperate_nemoral:Europe</v>
          </cell>
          <cell r="BM2034" t="str">
            <v>temperate_boreal:Europe|temperate_nemoral:Europe,Oceania,NorthAndCentralAmerica</v>
          </cell>
          <cell r="BO2034">
            <v>4</v>
          </cell>
          <cell r="BR2034" t="str">
            <v>RedListCategoryLevel</v>
          </cell>
          <cell r="BT2034">
            <v>3</v>
          </cell>
          <cell r="BW2034" t="str">
            <v>SpreadYearlyIncreaseObservations</v>
          </cell>
          <cell r="BX2034">
            <v>374</v>
          </cell>
          <cell r="BY2034">
            <v>1</v>
          </cell>
          <cell r="CB2034" t="str">
            <v>T4,T35,T40,T37</v>
          </cell>
          <cell r="CC2034">
            <v>1</v>
          </cell>
          <cell r="CH2034">
            <v>1</v>
          </cell>
          <cell r="CM2034">
            <v>1</v>
          </cell>
          <cell r="CQ2034">
            <v>1</v>
          </cell>
          <cell r="CU2034">
            <v>3</v>
          </cell>
          <cell r="CX2034">
            <v>2</v>
          </cell>
          <cell r="CY2034">
            <v>1</v>
          </cell>
          <cell r="DB2034">
            <v>0</v>
          </cell>
          <cell r="DC2034" t="str">
            <v>Veirødsvingel &lt;i&gt;Festuca rubra &lt;/i&gt;subsp. &lt;i&gt;commutata &lt;/i&gt;stammer fra Europa og er et flerårig, tuedannende gras med frøreproduksjon. Fruktene har ingen spesielle spredningstilpasninger, men spres med trafikk og transporter.&lt;br/&gt;Rødsvingel &lt;em&gt;Festuca rubra &lt;/em&gt;med slektninger er en uhyre komplisert gruppe som praktisk talt ikke er studert i Norge. I Flora Europaea aksepterer Markgraf-Dannenberg (1980) 14 arter for gruppen i Europa og sju underarter for &lt;em&gt;F. rubra &lt;/em&gt;s. str. Soreng et al. (2003) aksepterer minst 11 underarter av&lt;em&gt; F. rubra &lt;/em&gt;for Nord-Amerika. Lid &amp; Lid (2005) forsøker å gruppere den norske variasjonen i fem hovedgrupper - som underarter - tre som hjemlige (dynesvingel subsp. &lt;em&gt;arenaria&lt;/em&gt;, fjellrødsvingel subsp. &lt;em&gt;richardsonii &lt;/em&gt;og markrødsvingel subsp. &lt;em&gt;rubra&lt;/em&gt;) og to som fremmede (veirødsvingel subsp. &lt;em&gt;commutata &lt;/em&gt;og engrødsvingel subsp. &lt;em&gt;megastachys&lt;/em&gt;). I tillegg kan enkelte typer av rødsvingel, spesielt veirødsvingel, være vanskelige å holde atskilt (i hvert fall overflatisk) fra stivsvingel &lt;em&gt;F. trachyphylla&lt;/em&gt;.</v>
          </cell>
          <cell r="DD2034" t="str">
            <v>&lt;p&gt;Tre av de første sikre angivelsene av planten er fra jernbanestasjoner: Te Bø: Bø stasjon 1956, AA Bygland: Byglandsfjord stasjon 1957 og ST Rennebu: Berkåk stasjon 1968. Planten er tydeligvis blitt sådd ut på jernbaneskråninger og i nyere tid med massiv bruk på veikanter og -skråninger, trolig helt nord til Finnmark. Den er dokumentert fra spredte fylker nord til Sør-Trøndelag, men det er nesten ingen som har brydd seg om å samle eller registrer den med materiale/fotos som kan brukes for sikker identifisering. Det er en serie angivelser (observasjoner) nord til No Hadsel og Tr Tromsø, men vi har ikke funnet overbevisende dokumentasjon for at det dreier seg om denne rasen. Vi estimerer et stort mørketall og antar at planten har etablerte forekomster i alle fylker i hvert fall nord til Nord-Trøndelag.&lt;/p&gt;</v>
          </cell>
          <cell r="DE2034" t="str">
            <v>Arten produserer frø. Fruktene har ingen spesielle spredningstilpasninger, men spres med trafikk og transporter. Storparten av senere angivelser er fra veikanter og annen tilsådd mark, og planten synes praktisk talt bare å ha kommet inn med såfrø.</v>
          </cell>
          <cell r="DF2034" t="str">
            <v>Arten har et stort invasjonspotensial med maksimum skår på forventet median levetid og nest høyeste skår på ekspansjonshastighet. Veirødsvingel holder seg lenge eller blir permanent etter etablering og er etter våre erfaringer i sterk økning, sjøl om dette ikke er godt dokumentert med herbariebelegg.</v>
          </cell>
          <cell r="DG2034" t="str">
            <v>Den økologiske effekten vurderes til middels. Arten er noe mer robust enn vanlig rødsvingel og tåler slitasje og tørke bedre. Den er dermed etablert først og fremst på skrotemark i vid betydning. Slik sett har den liten innflytelse på stedegne naturtyper, men den kan trolig hybridisere introgressivt med de hjemlige rasene av rødsvingel, noe som innebærer en massiv genetisk forurensning av &amp;#233:n eller flere hjemlige underarter. Veirødsvingel er blitt sådd langs veianlegg over hundrevis av mil hvert år, i direkte kontakt med andre raser av rødsvingel i omliggende naturtyper.</v>
          </cell>
          <cell r="DH2034" t="str">
            <v>&lt;p&gt;Veirødsvingel vurderes til svært høg økologisk risiko på grunn av invasjonspotensialet i kombinasjon med den økologiske effekten. &lt;/p&gt;</v>
          </cell>
          <cell r="DI2034">
            <v>3</v>
          </cell>
        </row>
        <row r="2035">
          <cell r="B2035" t="str">
            <v>Carduus nutans nutans</v>
          </cell>
          <cell r="D2035" t="str">
            <v>nikketistel</v>
          </cell>
          <cell r="E2035">
            <v>102450</v>
          </cell>
          <cell r="F2035">
            <v>143581</v>
          </cell>
          <cell r="G2035" t="str">
            <v>ExpertGroups/Karplanter/N</v>
          </cell>
          <cell r="H2035" t="str">
            <v>Karplanter</v>
          </cell>
          <cell r="I2035" t="str">
            <v>Karplanter</v>
          </cell>
          <cell r="J2035" t="str">
            <v>AlienSpecie</v>
          </cell>
          <cell r="N2035">
            <v>1</v>
          </cell>
          <cell r="Q2035">
            <v>2</v>
          </cell>
          <cell r="T2035" t="str">
            <v>LO</v>
          </cell>
          <cell r="U2035">
            <v>2</v>
          </cell>
          <cell r="V2035" t="str">
            <v>1,2H</v>
          </cell>
          <cell r="AA2035" t="str">
            <v>1820-1846</v>
          </cell>
          <cell r="AB2035" t="str">
            <v>terrestrial</v>
          </cell>
          <cell r="AD2035" t="str">
            <v>origin,unknown</v>
          </cell>
          <cell r="AE2035" t="str">
            <v>yes</v>
          </cell>
          <cell r="AF2035" t="str">
            <v>unknown</v>
          </cell>
          <cell r="AG2035">
            <v>1846</v>
          </cell>
          <cell r="AH2035" t="str">
            <v>Te Porsgrunn: Brevik</v>
          </cell>
          <cell r="AI2035">
            <v>2</v>
          </cell>
          <cell r="AJ2035" t="str">
            <v>V</v>
          </cell>
          <cell r="AN2035">
            <v>2</v>
          </cell>
          <cell r="AO2035" t="str">
            <v>introductionTransportpollution,introductionStowaway</v>
          </cell>
          <cell r="AQ2035">
            <v>4</v>
          </cell>
          <cell r="AR2035">
            <v>1</v>
          </cell>
          <cell r="AS2035">
            <v>4</v>
          </cell>
          <cell r="AT2035">
            <v>1</v>
          </cell>
          <cell r="AU2035">
            <v>4</v>
          </cell>
          <cell r="AV2035">
            <v>100</v>
          </cell>
          <cell r="AW2035" t="str">
            <v>Ingen kjent effekt</v>
          </cell>
          <cell r="AX2035" t="str">
            <v>Ingen kjent effekt</v>
          </cell>
          <cell r="BC2035" t="str">
            <v>Ingen kjent effekt</v>
          </cell>
          <cell r="BD2035" t="str">
            <v>Ingen kjent effekt</v>
          </cell>
          <cell r="BE2035" t="str">
            <v>no</v>
          </cell>
          <cell r="BF2035" t="str">
            <v>no</v>
          </cell>
          <cell r="BG2035" t="str">
            <v>V</v>
          </cell>
          <cell r="BK2035" t="str">
            <v>temperate_nemoral:Europe,Asia|temperate_dry:Europe,Asia|subtropic_mediterranean:Europe,Asia,Africa</v>
          </cell>
          <cell r="BM2035" t="str">
            <v>temperate_nemoral:Europe,Asia,Oceania,NorthAndCentralAmerica|temperate_dry:Europe,Asia,NorthAndCentralAmerica|subtropic_mediterranean:Europe,Asia,Africa,Oceania,SouthAmerica</v>
          </cell>
          <cell r="BO2035">
            <v>1</v>
          </cell>
          <cell r="BR2035" t="str">
            <v>RedListCategoryLevel</v>
          </cell>
          <cell r="BT2035">
            <v>1</v>
          </cell>
          <cell r="BW2035" t="str">
            <v>SpreadYearlyIncreaseCalculatedExpansionSpeed</v>
          </cell>
          <cell r="BX2035">
            <v>0</v>
          </cell>
          <cell r="BY2035">
            <v>1</v>
          </cell>
          <cell r="CB2035" t="str">
            <v>T35,T40</v>
          </cell>
          <cell r="CC2035">
            <v>1</v>
          </cell>
          <cell r="CH2035">
            <v>1</v>
          </cell>
          <cell r="CM2035">
            <v>1</v>
          </cell>
          <cell r="CQ2035">
            <v>1</v>
          </cell>
          <cell r="CU2035">
            <v>2</v>
          </cell>
          <cell r="CX2035">
            <v>1</v>
          </cell>
          <cell r="CY2035">
            <v>1</v>
          </cell>
          <cell r="DB2035">
            <v>0</v>
          </cell>
          <cell r="DC2035" t="str">
            <v>Nikketistel &lt;em&gt;Carduus nutans &lt;/em&gt;subsp. &lt;i&gt;nutans &lt;/i&gt;(tidligere &lt;i&gt;C. nutans&lt;/i&gt;) er en toårig plante som har sin naturlige utbredelse fra Middelhavsområdet nord til Sør-Skandinavia. Den formerer seg med frø, og fruktene spres med vind og med dyr.</v>
          </cell>
          <cell r="DD2035" t="str">
            <v>&lt;p&gt;Nikketistel har reprodusert med frø mange steder i Norge og har hatt rimelig stabile bestander over perioder på 20-75 år på minst åtte steder, men den synes likevel å ha gått ut som permanent art i norsk flora. Den kan ha et potensial ved marginalt bedre klima: den er stabil nord til Sør- og Øst-Sverige. Det første norske funnet ble trolig gjort i Oslo på 1820-tallet (sjøl om Gunnerus 1776 nevner arten fra Norge), men det første daterte funnet er fra Te Porsgrunn: Brevik i 1846, og her ble den stabil i nesten 60 år (og senere funnet i Stathelle i Te Bamble, rett over sundet, fra 1904 til 1923). Nesten alle de tidligere funnene har tilknytning til ballastplasser: Øf Halden: Sarpsborg: Sannesund, stabil i 55 år: Fredrikstad: Røds bruk på Kråkerøy, stabil i 20 år, Øra, stabil i 29 år: og Te Porsgrunn: Brevik og Bamble: Stathelle, trolig stabil i over 75 år. Senere funn, fra slutten av 1800-tallet og framover, er knyttet til møller. En rimelig etablert ugrasforekomst synes å ha eksistert på Skudenes i Ro Karmøy fra 1932 til 2000. Nikketistel er ikke funnet etter 2000 og er mest trolig utgått i Norge.&lt;/p&gt;</v>
          </cell>
          <cell r="DE2035" t="str">
            <v>Planten er kommet inn med ballast og noe senere som forurensning med korn.</v>
          </cell>
          <cell r="DF2035" t="str">
            <v>Invasjonspotensialet er lite, med minste skår på median levetid (muligens utdødd) og på ekspansjonshastighet (negativ populasjonsutvikling over lang tid).</v>
          </cell>
          <cell r="DG2035" t="str">
            <v>Planten vurderes å ha en liten negativ økologisk effekt knyttet til hybridisering med introgresjon. Hybrider med den hjemlige eller gamle fremmede (før 1800) arten krusetistel &lt;i&gt;C. crispus&lt;/i&gt; er kjent fra to av lokalitetene: Røds bruk i Øf Fredrikstad og Brevik i Te Porsgrunn, men bare fram til 1910. Hybridene er trolig delvis fertile og med muligheter for introgresjon med foreldrene (se kanadiske arbeider referert hos Stace et al. 2015), men virkningen er meget lokal og kan vare over en del tid ved flerårige hybrider, sjøl om det ene foreldrearten (nikketistel) er i ferd med å forsvinne eller er forsvunnet fra stedene.</v>
          </cell>
          <cell r="DH2035" t="str">
            <v>&lt;p&gt;Nikketistel vurderes til låg økologisk risiko, en kombinasjon mellom et lite invasjonspotensial og en liten negativ økologisk effekt knyttet til hybridisering med introgresjon. Arten har hatt stabil forekomst i Norge (frøreproduksjon), men permanent bestand var likevel avhengig av innførsler og ingen av forekomstene ble helt permanente. Den kan nå kanskje regnes som en utdødd fremmed art hos oss.&lt;/p&gt;</v>
          </cell>
          <cell r="DI2035">
            <v>2</v>
          </cell>
        </row>
        <row r="2036">
          <cell r="B2036" t="str">
            <v>Rheum rhabarbarum</v>
          </cell>
          <cell r="C2036" t="str">
            <v>L.</v>
          </cell>
          <cell r="D2036" t="str">
            <v>rabarbra</v>
          </cell>
          <cell r="E2036">
            <v>141653</v>
          </cell>
          <cell r="F2036">
            <v>160780</v>
          </cell>
          <cell r="G2036" t="str">
            <v>ExpertGroups/Karplanter/N</v>
          </cell>
          <cell r="H2036" t="str">
            <v>Karplanter</v>
          </cell>
          <cell r="I2036" t="str">
            <v>Karplanter</v>
          </cell>
          <cell r="J2036" t="str">
            <v>NotApplicable</v>
          </cell>
          <cell r="M2036" t="str">
            <v>traditionalProductionSpecie</v>
          </cell>
          <cell r="X2036">
            <v>3</v>
          </cell>
          <cell r="Y2036">
            <v>4</v>
          </cell>
          <cell r="Z2036">
            <v>1</v>
          </cell>
          <cell r="AA2036">
            <v>1931</v>
          </cell>
          <cell r="AB2036" t="str">
            <v>terrestrial</v>
          </cell>
          <cell r="AD2036" t="str">
            <v>unknown</v>
          </cell>
          <cell r="AE2036" t="str">
            <v>yes</v>
          </cell>
          <cell r="AF2036" t="str">
            <v>unknown</v>
          </cell>
          <cell r="AI2036">
            <v>10</v>
          </cell>
          <cell r="AJ2036" t="str">
            <v>V</v>
          </cell>
          <cell r="AW2036" t="str">
            <v>Ingen kjent effekt</v>
          </cell>
          <cell r="AX2036" t="str">
            <v>Ingen kjent effekt</v>
          </cell>
          <cell r="BC2036" t="str">
            <v>Ingen kjent effekt</v>
          </cell>
          <cell r="BD2036" t="str">
            <v>Ingen kjent effekt</v>
          </cell>
          <cell r="BK2036" t="str">
            <v>unknown:Asia</v>
          </cell>
          <cell r="BM2036" t="str">
            <v>temperate_boreal:Europe,NorthAndCentralAmerica|temperate_nemoral:Europe,NorthAndCentralAmerica</v>
          </cell>
          <cell r="DI2036">
            <v>0</v>
          </cell>
        </row>
        <row r="2037">
          <cell r="B2037" t="str">
            <v>Ribes aureum</v>
          </cell>
          <cell r="C2037" t="str">
            <v>Pursh</v>
          </cell>
          <cell r="D2037" t="str">
            <v>gullrips</v>
          </cell>
          <cell r="E2037">
            <v>141656</v>
          </cell>
          <cell r="F2037">
            <v>160831</v>
          </cell>
          <cell r="G2037" t="str">
            <v>ExpertGroups/Karplanter/N</v>
          </cell>
          <cell r="H2037" t="str">
            <v>Karplanter</v>
          </cell>
          <cell r="I2037" t="str">
            <v>Karplanter</v>
          </cell>
          <cell r="J2037" t="str">
            <v>AlienSpecie</v>
          </cell>
          <cell r="N2037">
            <v>2</v>
          </cell>
          <cell r="Q2037">
            <v>1</v>
          </cell>
          <cell r="T2037" t="str">
            <v>LO</v>
          </cell>
          <cell r="U2037">
            <v>2</v>
          </cell>
          <cell r="V2037" t="str">
            <v>2AB,1</v>
          </cell>
          <cell r="X2037">
            <v>2</v>
          </cell>
          <cell r="Y2037">
            <v>3</v>
          </cell>
          <cell r="Z2037">
            <v>1</v>
          </cell>
          <cell r="AA2037">
            <v>1901</v>
          </cell>
          <cell r="AB2037" t="str">
            <v>terrestrial</v>
          </cell>
          <cell r="AD2037" t="str">
            <v>unknown</v>
          </cell>
          <cell r="AE2037" t="str">
            <v>yes</v>
          </cell>
          <cell r="AF2037" t="str">
            <v>unknown</v>
          </cell>
          <cell r="AG2037">
            <v>1993</v>
          </cell>
          <cell r="AH2037" t="str">
            <v>Ak Nesodden: Søndre Skjærholmen</v>
          </cell>
          <cell r="AI2037">
            <v>10</v>
          </cell>
          <cell r="AJ2037" t="str">
            <v>V</v>
          </cell>
          <cell r="AL2037">
            <v>1</v>
          </cell>
          <cell r="AM2037" t="str">
            <v>importDirect</v>
          </cell>
          <cell r="AN2037">
            <v>3</v>
          </cell>
          <cell r="AO2037" t="str">
            <v>introductionEscaped</v>
          </cell>
          <cell r="AP2037" t="str">
            <v>Øs,OsA,He,Op,Ve,Te,Va,Sf</v>
          </cell>
          <cell r="AQ2037">
            <v>56</v>
          </cell>
          <cell r="AR2037">
            <v>5</v>
          </cell>
          <cell r="AS2037">
            <v>280</v>
          </cell>
          <cell r="AT2037">
            <v>55500</v>
          </cell>
          <cell r="AU2037">
            <v>560</v>
          </cell>
          <cell r="AV2037">
            <v>50</v>
          </cell>
          <cell r="AW2037" t="str">
            <v>Ingen kjent effekt</v>
          </cell>
          <cell r="AX2037" t="str">
            <v>Ingen kjent effekt</v>
          </cell>
          <cell r="BC2037" t="str">
            <v>Ingen kjent effekt</v>
          </cell>
          <cell r="BD2037" t="str">
            <v>Ingen kjent effekt</v>
          </cell>
          <cell r="BE2037" t="str">
            <v>no</v>
          </cell>
          <cell r="BF2037" t="str">
            <v>no</v>
          </cell>
          <cell r="BG2037" t="str">
            <v>V</v>
          </cell>
          <cell r="BK2037" t="str">
            <v>temperate_nemoral:NorthAndCentralAmerica|temperate_dry:NorthAndCentralAmerica|subtropic_mediterranean:NorthAndCentralAmerica</v>
          </cell>
          <cell r="BM2037" t="str">
            <v>temperate_nemoral:Europe,Asia,NorthAndCentralAmerica|temperate_dry:NorthAndCentralAmerica|subtropic_mediterranean:NorthAndCentralAmerica</v>
          </cell>
          <cell r="BO2037">
            <v>2</v>
          </cell>
          <cell r="BR2037" t="str">
            <v>RedListCategoryLevel</v>
          </cell>
          <cell r="BT2037">
            <v>2</v>
          </cell>
          <cell r="BW2037" t="str">
            <v>SpreadYearlyIncreaseObservations</v>
          </cell>
          <cell r="BX2037">
            <v>93</v>
          </cell>
          <cell r="BY2037">
            <v>1</v>
          </cell>
          <cell r="CB2037" t="str">
            <v>T40,T37-C-3,T4,T32</v>
          </cell>
          <cell r="CC2037">
            <v>1</v>
          </cell>
          <cell r="CH2037">
            <v>1</v>
          </cell>
          <cell r="CM2037">
            <v>1</v>
          </cell>
          <cell r="CP2037" t="str">
            <v>Åpen grunnlendt kalkmark i boreonemoral sone</v>
          </cell>
          <cell r="CQ2037">
            <v>1</v>
          </cell>
          <cell r="CU2037">
            <v>1</v>
          </cell>
          <cell r="CX2037">
            <v>0</v>
          </cell>
          <cell r="CY2037">
            <v>1</v>
          </cell>
          <cell r="DB2037">
            <v>0</v>
          </cell>
          <cell r="DC2037" t="str">
            <v>Gullrips &lt;em&gt;Ribes aureum &lt;/em&gt;(tidligere &lt;i&gt;R. &lt;/i&gt;&lt;em&gt;odoratum&lt;/em&gt;) er en langlevd busk fra sentrale Nord-Amerika. Den har frøformering, og de saftige bærene spres med fugl, potensielt over nokså lange distanser (km). Arten er innført som prydbusk og kan være i ferd med å etablere seg i Norge.</v>
          </cell>
          <cell r="DD2037" t="str">
            <v>&lt;p&gt;Gullrips er foreløpig ikke påvist med noen bestand med reproduksjon. Nesten alle forekomstene som er rapportert, synes å gjelde planter fra hageutkast eller fra frøspredning (med fugl) fra hager. Frøplanter er observert i SF Lærdal: Lærdalsøyri 1994, så arten kan reprodusere i naturen i Norge. De forekomstene som synes å være nærmest til etablering, er i Oslo: Bygdøy (1936) og Lille Herbern (2005 og 2014) og Ak Nesodden: Søndre Skjærholmen (1993 og 2001).&lt;/p&gt;</v>
          </cell>
          <cell r="DE2037" t="str">
            <v>Arten sprer seg fra dyrkning gjennom fuglespredning og trolig også gjennom hageutkast. Noen forekomster kan også være av gjenstående planter.</v>
          </cell>
          <cell r="DF2037" t="str">
            <v>Invasjonspotensialet er begrenset: dette skyldes en kombinasjon mellom en begrenset median levetid og en begrenset ekspansjonshastighet.</v>
          </cell>
          <cell r="DG2037" t="str">
            <v>Det er ingen kjente negative økologiske effekter knyttet til arten. Arten er på grensa til å etablere bestander i norsk natur, men den er nokså varmekrevende og lite ekspansiv. Det er lite trolig at den vil bli noe problem i norsk natur.</v>
          </cell>
          <cell r="DH2037" t="str">
            <v>&lt;p&gt;Gullrips vurderes til lav risiko i norsk natur. Dette skyldes en kombinasjon mellom et begrenset invasjonspotensial og ingen kjente negative økologiske effekter.&lt;/p&gt;</v>
          </cell>
          <cell r="DI2037">
            <v>0</v>
          </cell>
        </row>
        <row r="2038">
          <cell r="B2038" t="str">
            <v>Salix euxina</v>
          </cell>
          <cell r="C2038" t="str">
            <v>I.V.Belyaeva</v>
          </cell>
          <cell r="D2038" t="str">
            <v>skjørpil</v>
          </cell>
          <cell r="E2038">
            <v>145399</v>
          </cell>
          <cell r="F2038">
            <v>128903</v>
          </cell>
          <cell r="G2038" t="str">
            <v>ExpertGroups/Karplanter/N</v>
          </cell>
          <cell r="H2038" t="str">
            <v>Karplanter</v>
          </cell>
          <cell r="I2038" t="str">
            <v>Karplanter</v>
          </cell>
          <cell r="J2038" t="str">
            <v>AlienSpecie</v>
          </cell>
          <cell r="N2038">
            <v>3</v>
          </cell>
          <cell r="Q2038">
            <v>2</v>
          </cell>
          <cell r="R2038" t="str">
            <v>V</v>
          </cell>
          <cell r="T2038" t="str">
            <v>LO</v>
          </cell>
          <cell r="U2038">
            <v>2</v>
          </cell>
          <cell r="V2038" t="str">
            <v>3A,2H</v>
          </cell>
          <cell r="X2038">
            <v>5</v>
          </cell>
          <cell r="Y2038">
            <v>4</v>
          </cell>
          <cell r="Z2038">
            <v>3</v>
          </cell>
          <cell r="AA2038">
            <v>1919</v>
          </cell>
          <cell r="AB2038" t="str">
            <v>terrestrial</v>
          </cell>
          <cell r="AD2038" t="str">
            <v>unknown</v>
          </cell>
          <cell r="AE2038" t="str">
            <v>yes</v>
          </cell>
          <cell r="AF2038" t="str">
            <v>unknown</v>
          </cell>
          <cell r="AG2038">
            <v>1919</v>
          </cell>
          <cell r="AH2038" t="str">
            <v>Vf Tjøme: Kolebekkilen</v>
          </cell>
          <cell r="AI2038">
            <v>20</v>
          </cell>
          <cell r="AJ2038" t="str">
            <v>V</v>
          </cell>
          <cell r="AK2038" t="str">
            <v>V</v>
          </cell>
          <cell r="AL2038">
            <v>2</v>
          </cell>
          <cell r="AM2038" t="str">
            <v>importDirect</v>
          </cell>
          <cell r="AN2038">
            <v>3</v>
          </cell>
          <cell r="AO2038" t="str">
            <v>introductionEscaped,spreadNaturalDispersal</v>
          </cell>
          <cell r="AP2038" t="str">
            <v>Øs,OsA,Ve,Te</v>
          </cell>
          <cell r="AQ2038">
            <v>204</v>
          </cell>
          <cell r="AR2038">
            <v>4</v>
          </cell>
          <cell r="AS2038">
            <v>816</v>
          </cell>
          <cell r="AT2038">
            <v>4600</v>
          </cell>
          <cell r="AU2038">
            <v>816</v>
          </cell>
          <cell r="AV2038">
            <v>40</v>
          </cell>
          <cell r="AW2038" t="str">
            <v>Ingen kjent effekt</v>
          </cell>
          <cell r="AX2038" t="str">
            <v>Ingen kjent effekt</v>
          </cell>
          <cell r="BC2038" t="str">
            <v>Ingen kjent effekt</v>
          </cell>
          <cell r="BD2038" t="str">
            <v>Ingen kjent effekt</v>
          </cell>
          <cell r="BE2038" t="str">
            <v>no</v>
          </cell>
          <cell r="BF2038" t="str">
            <v>no</v>
          </cell>
          <cell r="BG2038" t="str">
            <v>V</v>
          </cell>
          <cell r="BK2038" t="str">
            <v>temperate_dry:Europe,Asia|subtropic_unspecified:Asia|subtropic_mediterranean:Europe|subtropic_humid:Europe</v>
          </cell>
          <cell r="BM2038" t="str">
            <v>temperate_nemoral:Europe|temperate_dry:Europe,Asia|subtropic_unspecified:Asia|subtropic_mediterranean:Europe|subtropic_humid:Europe</v>
          </cell>
          <cell r="BO2038">
            <v>3</v>
          </cell>
          <cell r="BR2038" t="str">
            <v>RedListCategoryLevel</v>
          </cell>
          <cell r="BT2038">
            <v>2</v>
          </cell>
          <cell r="BW2038" t="str">
            <v>SpreadYearlyIncreaseCalculatedExpansionSpeed</v>
          </cell>
          <cell r="BX2038">
            <v>79.17</v>
          </cell>
          <cell r="BY2038">
            <v>1</v>
          </cell>
          <cell r="CB2038" t="str">
            <v>T4-C-3,T12-C-2,T29-C-2,T30-C-2,T35,V8-C-3</v>
          </cell>
          <cell r="CC2038">
            <v>1</v>
          </cell>
          <cell r="CH2038">
            <v>1</v>
          </cell>
          <cell r="CM2038">
            <v>1</v>
          </cell>
          <cell r="CQ2038">
            <v>1</v>
          </cell>
          <cell r="CU2038">
            <v>2</v>
          </cell>
          <cell r="CW2038" t="str">
            <v>X</v>
          </cell>
          <cell r="CX2038">
            <v>1</v>
          </cell>
          <cell r="CY2038">
            <v>1</v>
          </cell>
          <cell r="DB2038">
            <v>0</v>
          </cell>
          <cell r="DC2038" t="str">
            <v>Vurderingen gjelder skjørpil unntatt kultivaren "Bullata". Dette påvirker risikovurderingen og gjør denne vurderingen markert forskjellig fra hvordan arten ble vurdert i 2012.&lt;br/&gt;Skjørpil &lt;em&gt;Salix euxina &lt;/em&gt;(tidligere kalt &lt;em&gt;S. fragilis&lt;/em&gt;) er et potensielt stort tre (10-20 m). Arten kommer fra områdene rundt Svartehavet og Det kaspiske hav. Den har i utgangspunktet seksuell frøformering og i tillegg vegetativ formering ved at kvister svært lett brekker av (det tidligere vitenskapelige navnet "fragilis" henspiller på dette), spres med vatn, rotslår, og gir opphav til nye planter. Frøene har hår og kan spres relativt langt med vind (trolig km). I Norge er det imidlertid bare (eller i alle fall nesten bare) kjent hunnplanter, og frøformering er ikke kjent. Hele den norske bestanden skyldes derfor trolig avbrukne kvister og greiner som har rotslått. Arten etablerer seg best i flommarkskog og strandnær skog, sump og indre strandeng, og inngår nå som en integrert del av vegetasjonen enkelte steder.</v>
          </cell>
          <cell r="DD2038" t="str">
            <v>&lt;p&gt;Skjørpil kan ha vært dyrket siden tidlig på 1800-tallet (eller kanskje allerede sent på 1700-tallet, se Wilse 1779), men den første forvillete planten er kjent fra 1919 i Vf Tjøme: Kolebekkilen, og arten var sjelden i norsk natur helt fram til 1980. De fleste tidlige rapportene gjaldt enkelttrær, trolig fra avbrukne greiner. Fra 1980 har antallet funn av arten økt meget sterkt, særlig i Østfold og Vestfold, men vi tror dette skyldes økt oppmerksomhet (særlig fra &amp;#233:n person, Tore Berg) og at stordelen av forvillingen har funnet sted mellom 1920 og 1970. Arten er fullt naturalisert, med den begrensningen at naturaliseringen begrenser seg til et resultat av vegetativ formering. Utbredelsen begrenser seg til de ytterste delene av Oslofjorden i Østfold og Vestfold, der den er nokså hyppig i kystkommunene, med bare enkelte funn nord til Drøbaksundet (i Ak Frogn) og vest til Telemark (i Te Bamble, Kragerø).&lt;/p&gt;&lt;p&gt;Skjørpil har vært mye forvekslet med grønnpil &lt;em&gt;S&lt;/em&gt;.&lt;em&gt; &lt;/em&gt;x&lt;i&gt;fragilis&lt;/i&gt; (tidligere&lt;em&gt; S. &lt;/em&gt;x&lt;em&gt;rubens&lt;/em&gt;, dvs. hybriden &lt;em&gt;S. alba &lt;/em&gt;x &lt;em&gt;euxina&lt;/em&gt;), og alle opplysninger som ikke er støttet av belegg, er suspekte eller sannsynligvis feil. Dette gjelder både tidlige litterære opplysninger hos f.eks. Blytt (1874) og rapporter i det moderne kartet i Artskart (2017). Karakterer som skiller de to, geografimønsteret og problemene med navn er oppsummert hos Elven &amp; Fremstad (under arbeid). Den vedlagte dokumentasjonsfila gir et inntrykk av omfanget av forkastete opplysninger (herbariebelegg og rapporter) og deres geografiske fordeling.&lt;/p&gt;</v>
          </cell>
          <cell r="DE2038" t="str">
            <v>Skjørpil er innført som hageplante. Videre spredning skjer bare med avbrukne kvister og greiner, over nokså korte avstander, men noe spredning i sjøvatn langs kysten.</v>
          </cell>
          <cell r="DF2038" t="str">
            <v>Invasjonspotensialet er moderat, en kombinasjon av lang median levetid, men begrenset ekspansjonshastighet. Arten har en veletablert populasjon på kanskje 200 forekomster. Ekspansjonshastigheten beregnet ut fra funndata (150-200 m/år), er trolig høgere enn den reelle, en effekt av at man sent ble oppmerksom på arten (som art) og begynte å samle og registrere den. Vi antar at den reelle ekspansjonshastigheten kanskje er under 100 m/år, og at arten nå ekspanderer lite.</v>
          </cell>
          <cell r="DG2038" t="str">
            <v>Skjørpil opptrer aldri i slike mengder at den fortrenger andre arter i noen målbar grad. Vi venter ikke at dette endrer seg i de kommende tiårene. Arten kan imidlertid hybridisere og utveksle gener med &amp;#233:n stedegen art, istervier &lt;i&gt;Salix pentandra &lt;/i&gt;(LC livskraftig). Dette gir en liten økologisk effekt. Skjørpil finnes imidlertid bare med hunnplanter i landet, og følgelig må pollen komme fra en istervier om det skal skje en hybridisering med skjørpil. Det er ikke kjent om disse hybridene produserer funksjonelle pollenkorn eller spiredyktige frø og om de kan tilbakekrysse mot istervier. Utbredelsen til skjørpil overlapper dessuten svært lite med isterviers utbredelse i Norge så sjansen for at hybridisering skal skje, er liten. Vi angir derfor usikkerhet ned til ingen økologisk effekt. Ideelt sett burde vi kunne satt ingen kjent økologiske effekt, med usikkerhet til en liten effekt, men metodikken gir ikke mulighet for dette.</v>
          </cell>
          <cell r="DH2038" t="str">
            <v>&lt;p&gt;Skjørpil (minus kultivaren &amp;#39:Bullata&amp;#39:) vurderes til låg økologisk risiko på grunn av et moderat invasjonspotensiale kombinert med faren for introgresjon med istervier (som det er knyttet usikkerhet til). Dette er en solid nedgradering fra vurderingen i 2012 da arten (kollektivt, inkludert &amp;#39:Bullata&amp;#39:) ble vurdert med svært høg risiko. Nedgraderingen er en effekt av at &amp;#39:stamarten&amp;#39: og &amp;#39:Bullata&amp;#39: vurderes separat, noe som er det biologisk riktige.&lt;/p&gt;</v>
          </cell>
          <cell r="DI2038">
            <v>3</v>
          </cell>
        </row>
        <row r="2039">
          <cell r="B2039" t="str">
            <v>Fragaria moschata</v>
          </cell>
          <cell r="C2039" t="str">
            <v>Weston</v>
          </cell>
          <cell r="D2039" t="str">
            <v>moskusjordbær</v>
          </cell>
          <cell r="E2039">
            <v>133287</v>
          </cell>
          <cell r="F2039">
            <v>103315</v>
          </cell>
          <cell r="G2039" t="str">
            <v>ExpertGroups/Karplanter/N</v>
          </cell>
          <cell r="H2039" t="str">
            <v>Karplanter</v>
          </cell>
          <cell r="I2039" t="str">
            <v>Karplanter</v>
          </cell>
          <cell r="J2039" t="str">
            <v>AlienSpecie</v>
          </cell>
          <cell r="N2039">
            <v>4</v>
          </cell>
          <cell r="Q2039">
            <v>2</v>
          </cell>
          <cell r="T2039" t="str">
            <v>HI</v>
          </cell>
          <cell r="U2039">
            <v>4</v>
          </cell>
          <cell r="V2039" t="str">
            <v>4A,2D</v>
          </cell>
          <cell r="X2039">
            <v>4</v>
          </cell>
          <cell r="Y2039">
            <v>4</v>
          </cell>
          <cell r="Z2039">
            <v>2</v>
          </cell>
          <cell r="AA2039">
            <v>1838</v>
          </cell>
          <cell r="AB2039" t="str">
            <v>terrestrial</v>
          </cell>
          <cell r="AD2039" t="str">
            <v>other</v>
          </cell>
          <cell r="AE2039" t="str">
            <v>yes</v>
          </cell>
          <cell r="AF2039" t="str">
            <v>unknown</v>
          </cell>
          <cell r="AG2039">
            <v>1838</v>
          </cell>
          <cell r="AH2039" t="str">
            <v>Te Porsgrunn</v>
          </cell>
          <cell r="AI2039">
            <v>5</v>
          </cell>
          <cell r="AJ2039" t="str">
            <v>V</v>
          </cell>
          <cell r="AK2039" t="str">
            <v>V</v>
          </cell>
          <cell r="AL2039">
            <v>3</v>
          </cell>
          <cell r="AM2039" t="str">
            <v>importDirect</v>
          </cell>
          <cell r="AN2039">
            <v>5</v>
          </cell>
          <cell r="AO2039" t="str">
            <v>introductionEscaped,spreadNaturalDispersal,spreadTransportpollution</v>
          </cell>
          <cell r="AP2039" t="str">
            <v>Øs,OsA,He,Op,Bu,Ve,Te,Aa,Va,Sf,Mr,St,Nt</v>
          </cell>
          <cell r="AQ2039">
            <v>800</v>
          </cell>
          <cell r="AR2039">
            <v>5</v>
          </cell>
          <cell r="AS2039">
            <v>4000</v>
          </cell>
          <cell r="AT2039">
            <v>175000</v>
          </cell>
          <cell r="AU2039">
            <v>6000</v>
          </cell>
          <cell r="AV2039">
            <v>50</v>
          </cell>
          <cell r="AW2039" t="str">
            <v>Ingen kjent effekt</v>
          </cell>
          <cell r="AX2039" t="str">
            <v>Ingen kjent effekt</v>
          </cell>
          <cell r="BC2039" t="str">
            <v>Ingen kjent effekt</v>
          </cell>
          <cell r="BD2039" t="str">
            <v>Ingen kjent effekt</v>
          </cell>
          <cell r="BE2039" t="str">
            <v>no</v>
          </cell>
          <cell r="BF2039" t="str">
            <v>no</v>
          </cell>
          <cell r="BK2039" t="str">
            <v>temperate_nemoral:Europe,Asia</v>
          </cell>
          <cell r="BM2039" t="str">
            <v>temperate_boreal:Europe|temperate_nemoral:Europe,Asia</v>
          </cell>
          <cell r="BO2039">
            <v>4</v>
          </cell>
          <cell r="BR2039" t="str">
            <v>RedListCategoryLevel</v>
          </cell>
          <cell r="BT2039">
            <v>3</v>
          </cell>
          <cell r="BW2039" t="str">
            <v>SpreadYearlyIncreaseObservations</v>
          </cell>
          <cell r="BX2039">
            <v>352</v>
          </cell>
          <cell r="BY2039">
            <v>1</v>
          </cell>
          <cell r="CB2039" t="str">
            <v>T4-C-3,T40,T42,T43,T4-C-4,T32,T4-C-4</v>
          </cell>
          <cell r="CC2039">
            <v>2</v>
          </cell>
          <cell r="CG2039" t="str">
            <v>T4-C-4</v>
          </cell>
          <cell r="CH2039">
            <v>1</v>
          </cell>
          <cell r="CL2039" t="str">
            <v>T4-C-3,T4-C-4,T32</v>
          </cell>
          <cell r="CM2039">
            <v>1</v>
          </cell>
          <cell r="CQ2039">
            <v>1</v>
          </cell>
          <cell r="CU2039">
            <v>1</v>
          </cell>
          <cell r="CX2039">
            <v>0</v>
          </cell>
          <cell r="CY2039">
            <v>1</v>
          </cell>
          <cell r="DB2039">
            <v>0</v>
          </cell>
          <cell r="DC2039" t="str">
            <v>Moskusjordbær &lt;em&gt;Fragaria moschata &lt;/em&gt;stammer fra Mellom-Europa og er en langlevd flerårig urt med sterk klonal vekst og reproduksjon med lange utløpere. Den reproduserer også med frø: de saftige fruktene spres av fugl og pattedyr, trolig over korte distanser. Den&lt;em&gt; &lt;/em&gt;var hovedarten av spisejordbær før hagehybriden &lt;em&gt;F. &lt;/em&gt;x &lt;em&gt;ananassa &lt;/em&gt;ble introdusert. Arten er særbu og krever derfor planter av begge kjønn på samme sted før seksuell formering kan skje. Vi vet ikke om seksuell reproduksjon er realisert i norsk natur, men de enkjønnete blomstene gjør at hunnplanter blir lettere pollinert fra andre, vanlige &lt;i&gt;Fragaria&lt;/i&gt;-arter enn fra egen art, noe som øker mulighetene for hybridisering. Arten formerer seg svært effektivt ved lange utløpere som setter bladrosetter, som raskt rotslår og etablerer nye, sjølstendige individer.</v>
          </cell>
          <cell r="DD2039" t="str">
            <v>&lt;p&gt;Arten var trolig dyrket i Norge på 1700-tallet, men første rapporter om forvilling og etablering er fra rett før 1840 i Oslo og Te Porsgrunn. I motsetning til hagejordbær og de andre innførte artene, etablerer moskusjordbær seg svært effektivt i skog og danner store bestander, ofte kloner, som i prinsippet er evig-levende. Arten dyrkes praktisk talt ikke lenger kommersielt (men noe som prydplante), men er i langsom ekspansjon ved egenspredning. Den er solid etablert på Østlandet, Sørlandet, i indre Sogn og i Trøndelag, med enkelte strøfunn i Nordland og Troms.&lt;/p&gt;</v>
          </cell>
          <cell r="DE2039" t="str">
            <v>Arten er spredt fra dyrkning med frø og kanskje også med hageutkast. Den dyrkes ikke særlig lengre, men er nå såpass godt etablert at den sprer seg videre på egen hånd. Moskusjordbær er altså kommet inn delvis som produksjonsart (gammel jordbærtype) og ble særlig brukt i parker ved storgårder. Den har etablert meget store bestander, særlig i tilknytning til gamle hovedgårder og herregårder, men også spredt ellers ut over store deler av landet. Den fyller omtrent det potensielle utbredelsesområdet, men med godt rom for fortetning.</v>
          </cell>
          <cell r="DF2039" t="str">
            <v>Moskusjordbær har et stort invasjonspotensial på grunn av maksimum skår på median levetid sammen med en moderat ekspansjonshastighet.</v>
          </cell>
          <cell r="DG2039" t="str">
            <v>Moskusjordbær vurderes å ha en liten økologisk effekt. Den inntar særlig gjengroende gammel kulturmark, beitemarker og lågurtskog, inkludert kalklågurtskog der den danner meget ekstensive, tette bestander og opplagt har en viss fortrengningseffekt som også omfatter sårbare planter.&lt;br/&gt;Arten hybridiserer med de stedegne artene markjordbær &lt;i&gt;Fragaria vesca&lt;/i&gt; (LC) og nakkebær &lt;i&gt;F. viridis &lt;/i&gt;(LC), men vi har ikke tillagt denne hybridiseirngen noen betydning. Både markjordbær og nakkebær er diploide arter (2n = 14) mens moskusjordbær hovedsakelig er heksaploid (2n = 42). Hybridene blir oftest tetraploide og er brukt i foredling av jordbær, men har mest sannsynlig ingen effekt tilbake på våre hjemlige diploide arter. Begge hybridene er påvist i Norge, på Bygdøy i Oslo, men kan være oversett. Se Kamneva et al. (2017) og andre arbeider referert der. Vi kjenner ikke til studier som viser effektiv introgresjon fra moskusjordbær inn i diploide jordbær-arter.</v>
          </cell>
          <cell r="DH2039" t="str">
            <v>&lt;p&gt;Moskusjordbær vurderes til høy risiko i norsk natur på grunn av kombinasjonen mellom et stort invasjonspotensial, fortrengning av sårbare arter (en liten effekt).&lt;/p&gt;</v>
          </cell>
          <cell r="DI2039">
            <v>1</v>
          </cell>
        </row>
        <row r="2040">
          <cell r="B2040" t="str">
            <v>Claytonia sibirica</v>
          </cell>
          <cell r="C2040" t="str">
            <v>L.</v>
          </cell>
          <cell r="D2040" t="str">
            <v>sibirportulakk</v>
          </cell>
          <cell r="E2040">
            <v>131871</v>
          </cell>
          <cell r="F2040">
            <v>101626</v>
          </cell>
          <cell r="G2040" t="str">
            <v>ExpertGroups/Karplanter/N</v>
          </cell>
          <cell r="H2040" t="str">
            <v>Karplanter</v>
          </cell>
          <cell r="I2040" t="str">
            <v>Karplanter</v>
          </cell>
          <cell r="J2040" t="str">
            <v>AlienSpecie</v>
          </cell>
          <cell r="N2040">
            <v>3</v>
          </cell>
          <cell r="Q2040">
            <v>3</v>
          </cell>
          <cell r="T2040" t="str">
            <v>HI</v>
          </cell>
          <cell r="U2040">
            <v>4</v>
          </cell>
          <cell r="V2040" t="str">
            <v>3AB,3D</v>
          </cell>
          <cell r="X2040">
            <v>3</v>
          </cell>
          <cell r="Y2040">
            <v>4</v>
          </cell>
          <cell r="Z2040">
            <v>1</v>
          </cell>
          <cell r="AA2040">
            <v>1950</v>
          </cell>
          <cell r="AB2040" t="str">
            <v>terrestrial</v>
          </cell>
          <cell r="AD2040" t="str">
            <v>unknown</v>
          </cell>
          <cell r="AE2040" t="str">
            <v>yes</v>
          </cell>
          <cell r="AF2040" t="str">
            <v>unknown</v>
          </cell>
          <cell r="AG2040">
            <v>1950</v>
          </cell>
          <cell r="AH2040" t="str">
            <v>Ho Os: Moldegård</v>
          </cell>
          <cell r="AI2040">
            <v>3</v>
          </cell>
          <cell r="AJ2040" t="str">
            <v>V</v>
          </cell>
          <cell r="AL2040">
            <v>1</v>
          </cell>
          <cell r="AM2040" t="str">
            <v>importDirect</v>
          </cell>
          <cell r="AN2040">
            <v>2</v>
          </cell>
          <cell r="AO2040" t="str">
            <v>introductionEscaped,spreadNaturalDispersal</v>
          </cell>
          <cell r="AP2040" t="str">
            <v>Ro,Ho,Sf,Mr</v>
          </cell>
          <cell r="AQ2040">
            <v>144</v>
          </cell>
          <cell r="AR2040">
            <v>5</v>
          </cell>
          <cell r="AS2040">
            <v>720</v>
          </cell>
          <cell r="AT2040">
            <v>37300</v>
          </cell>
          <cell r="AU2040">
            <v>1400</v>
          </cell>
          <cell r="AV2040">
            <v>40</v>
          </cell>
          <cell r="AW2040" t="str">
            <v>Ingen kjent effekt</v>
          </cell>
          <cell r="AX2040" t="str">
            <v>Ingen kjent effekt</v>
          </cell>
          <cell r="BC2040" t="str">
            <v>Ingen kjent effekt</v>
          </cell>
          <cell r="BD2040" t="str">
            <v>Ingen kjent effekt</v>
          </cell>
          <cell r="BE2040" t="str">
            <v>no</v>
          </cell>
          <cell r="BF2040" t="str">
            <v>no</v>
          </cell>
          <cell r="BG2040" t="str">
            <v>V</v>
          </cell>
          <cell r="BK2040" t="str">
            <v>temperate_boreal:NorthAndCentralAmerica|temperate_nemoral:NorthAndCentralAmerica</v>
          </cell>
          <cell r="BM2040" t="str">
            <v>temperate_boreal:Europe,NorthAndCentralAmerica|temperate_nemoral:Europe,Oceania,NorthAndCentralAmerica</v>
          </cell>
          <cell r="BO2040">
            <v>3</v>
          </cell>
          <cell r="BR2040" t="str">
            <v>RedListCategoryLevel</v>
          </cell>
          <cell r="BT2040">
            <v>3</v>
          </cell>
          <cell r="BW2040" t="str">
            <v>SpreadYearlyIncreaseObservations</v>
          </cell>
          <cell r="BX2040">
            <v>190</v>
          </cell>
          <cell r="BY2040">
            <v>1</v>
          </cell>
          <cell r="CB2040" t="str">
            <v>T4-C-3,T4-C-17,T4-C-18,T30,T40</v>
          </cell>
          <cell r="CC2040">
            <v>3</v>
          </cell>
          <cell r="CF2040" t="str">
            <v>Circaea lutetiana</v>
          </cell>
          <cell r="CG2040" t="str">
            <v>T4-C-3,T4-C-18,T4-C-17</v>
          </cell>
          <cell r="CH2040">
            <v>1</v>
          </cell>
          <cell r="CK2040" t="str">
            <v>Lysimachia nemorum</v>
          </cell>
          <cell r="CL2040" t="str">
            <v>T4-C-3,T4-C-18,T4-C-17</v>
          </cell>
          <cell r="CM2040">
            <v>2</v>
          </cell>
          <cell r="CP2040" t="str">
            <v>Varmekjær kildelauvskog</v>
          </cell>
          <cell r="CQ2040">
            <v>1</v>
          </cell>
          <cell r="CU2040">
            <v>1</v>
          </cell>
          <cell r="CX2040">
            <v>0</v>
          </cell>
          <cell r="CY2040">
            <v>1</v>
          </cell>
          <cell r="DB2040">
            <v>0</v>
          </cell>
          <cell r="DC2040" t="str">
            <v>Sibirportulakk &lt;em&gt;Claytonia sibirica &lt;/em&gt;stammer fra nordvestlige Nord-Amerika (ikke Sibir!). Arten er en kortlevd flerårig urt, men med noe klonal vekst og god frøreproduksjon. Frøene spres med maur, dvs. effektivt over korte distanser. Den er innført som hagestaude. Arten sprer seg i en rekke friske til fuktige, ikke for næringsfattige skogtyper og etablerer store bestander,</v>
          </cell>
          <cell r="DD2040" t="str">
            <v>&lt;p&gt;Sibirportulakk er i middels rask spredning, med utgangspunkt fra Ho Bergen og Os (første etablering vi kjenner til er i Ho Os: Moldegård 1950). Arten naturaliserer seg raskt og er mye hyppigere i skog og skogkanter enn f.eks. på skrotemark. Det er noe tvilsomt om forekomstene på Østlandet og Sørlandet vil bli stabile, men på Vestlandet er den kommet for å bli, med allerede etablerte bestander fra Ro Stavanger nord til MR Tingvoll og kanskje Kristiansund. Vi forventer en sterk ekspansjon de neste tiårene.&lt;/p&gt;</v>
          </cell>
          <cell r="DE2040" t="str">
            <v>Arten er innført hageplante. Egenspredning skjer med maur over korte avstander, og trolig noe ved utkast der bestandene i hager blir for store.</v>
          </cell>
          <cell r="DF2040" t="str">
            <v>Invasjonspotensialet beregnes til moderat, med moderat skår på både median levetid og ekspansjonshastighet. Vi anser egentlig arten som så etablert i norsk natur at den er uutryddelig, dvs. trygg, men velger å følge kriteriene.</v>
          </cell>
          <cell r="DG2040" t="str">
            <v>Arten vurderes å ha en middels økologisk effekt ved fortrengning av andre arter, både karplanter og moser, inkludert truete og sårbare arter, i de skogtypene den inntar. Dette er i hovedsak et problem på Vestlandet.</v>
          </cell>
          <cell r="DH2040" t="str">
            <v>&lt;p&gt;Sibirportulakk vurderes til høg økologisk risiko som en kombinasjon av moderat invasjonspotensial og middels økologisk effekt. Ved forrige vurdering (2012) ble arten vurdert til potensielt høg risiko, men beregningsmåten for invasjonspotensial har endret seg, og vi har også fått ny informasjon om artens fortrengningseffekter på Vestlandet.&lt;br/&gt;&lt;/p&gt;</v>
          </cell>
          <cell r="DI2040">
            <v>0</v>
          </cell>
        </row>
        <row r="2041">
          <cell r="B2041" t="str">
            <v>Cotoneaster divaricatus</v>
          </cell>
          <cell r="C2041" t="str">
            <v>Rehder &amp; E.H.Wilson</v>
          </cell>
          <cell r="D2041" t="str">
            <v>sprikemispel</v>
          </cell>
          <cell r="E2041">
            <v>132022</v>
          </cell>
          <cell r="F2041">
            <v>103273</v>
          </cell>
          <cell r="G2041" t="str">
            <v>ExpertGroups/Karplanter/N</v>
          </cell>
          <cell r="H2041" t="str">
            <v>Karplanter</v>
          </cell>
          <cell r="I2041" t="str">
            <v>Karplanter</v>
          </cell>
          <cell r="J2041" t="str">
            <v>AlienSpecie</v>
          </cell>
          <cell r="N2041">
            <v>4</v>
          </cell>
          <cell r="Q2041">
            <v>3</v>
          </cell>
          <cell r="T2041" t="str">
            <v>SE</v>
          </cell>
          <cell r="U2041">
            <v>5</v>
          </cell>
          <cell r="V2041" t="str">
            <v>4AB,3DF</v>
          </cell>
          <cell r="X2041">
            <v>5</v>
          </cell>
          <cell r="Y2041">
            <v>4</v>
          </cell>
          <cell r="Z2041">
            <v>3</v>
          </cell>
          <cell r="AA2041">
            <v>1929</v>
          </cell>
          <cell r="AB2041" t="str">
            <v>terrestrial</v>
          </cell>
          <cell r="AD2041" t="str">
            <v>unknown</v>
          </cell>
          <cell r="AE2041" t="str">
            <v>yes</v>
          </cell>
          <cell r="AF2041" t="str">
            <v>unknown</v>
          </cell>
          <cell r="AG2041">
            <v>1972</v>
          </cell>
          <cell r="AH2041" t="str">
            <v>MR Ørskog: Amdam</v>
          </cell>
          <cell r="AI2041">
            <v>15</v>
          </cell>
          <cell r="AK2041" t="str">
            <v>V</v>
          </cell>
          <cell r="AL2041">
            <v>1</v>
          </cell>
          <cell r="AM2041" t="str">
            <v>importDirect</v>
          </cell>
          <cell r="AN2041">
            <v>3</v>
          </cell>
          <cell r="AO2041" t="str">
            <v>introductionEscaped,spreadNaturalDispersal</v>
          </cell>
          <cell r="AP2041" t="str">
            <v>Øs,OsA,He,Bu,Ve,Te,Aa,Va,Ro,Ho,Sf,Mr,St,Nt</v>
          </cell>
          <cell r="AQ2041">
            <v>1332</v>
          </cell>
          <cell r="AR2041">
            <v>10</v>
          </cell>
          <cell r="AS2041">
            <v>13320</v>
          </cell>
          <cell r="AT2041">
            <v>173000</v>
          </cell>
          <cell r="AU2041">
            <v>39000</v>
          </cell>
          <cell r="AV2041">
            <v>20</v>
          </cell>
          <cell r="AW2041" t="str">
            <v>Ingen kjent effekt</v>
          </cell>
          <cell r="AX2041" t="str">
            <v>Ingen kjent effekt</v>
          </cell>
          <cell r="BC2041" t="str">
            <v>Øker næringsmengden tilgjengelig for fruktspisende fugler</v>
          </cell>
          <cell r="BD2041" t="str">
            <v>Ingen kjent effekt</v>
          </cell>
          <cell r="BE2041" t="str">
            <v>no</v>
          </cell>
          <cell r="BF2041" t="str">
            <v>no</v>
          </cell>
          <cell r="BG2041" t="str">
            <v>V</v>
          </cell>
          <cell r="BK2041" t="str">
            <v>temperate_nemoral:Asia|subtropic_highlands:Asia</v>
          </cell>
          <cell r="BM2041" t="str">
            <v>temperate_boreal:Europe|temperate_nemoral:Europe,Asia,NorthAndCentralAmerica|subtropic_highlands:Asia</v>
          </cell>
          <cell r="BO2041">
            <v>4</v>
          </cell>
          <cell r="BR2041" t="str">
            <v>RedListCategoryLevel</v>
          </cell>
          <cell r="BT2041">
            <v>4</v>
          </cell>
          <cell r="BW2041" t="str">
            <v>SpreadYearlyIncreaseObservations</v>
          </cell>
          <cell r="BX2041">
            <v>1048</v>
          </cell>
          <cell r="BY2041">
            <v>2</v>
          </cell>
          <cell r="CB2041" t="str">
            <v>T4-C-2,T4-C-3,T4-C-4,T4-C-7,T4-C-8,T32-C-3,T32-C-5,T32-C-7,T40</v>
          </cell>
          <cell r="CC2041">
            <v>3</v>
          </cell>
          <cell r="CG2041" t="str">
            <v>T4-C-4,T4-C-8,T32-C-5,T32-C-7</v>
          </cell>
          <cell r="CH2041">
            <v>1</v>
          </cell>
          <cell r="CL2041" t="str">
            <v>T4-C-2,T4-C-3,T4-C-4,T4-C-7,T4-C-8,T32-C-5,T32-C-7,T4-C-2,T4-C-3,T4-C-4,T4-C-7,T4-C-8,T32-C-3,T32-C-5,T32-C-7</v>
          </cell>
          <cell r="CM2041">
            <v>3</v>
          </cell>
          <cell r="CP2041" t="str">
            <v>Åpen grunnlendt kalkmark i boreonemoral sone</v>
          </cell>
          <cell r="CQ2041">
            <v>1</v>
          </cell>
          <cell r="CT2041" t="str">
            <v>T4-C-2,T4-C-3,T4-C-4,T4-C-7,T4-C-8,T32-C-3,T32-C-5,T32-C-7</v>
          </cell>
          <cell r="CU2041">
            <v>1</v>
          </cell>
          <cell r="CX2041">
            <v>0</v>
          </cell>
          <cell r="CY2041">
            <v>1</v>
          </cell>
          <cell r="DB2041">
            <v>0</v>
          </cell>
          <cell r="DC2041" t="str">
            <v>Sprikemispel &lt;em&gt;Cotoneaster divaricatus &lt;/em&gt;stammer fra Kina. Den er en langlevd flerårig busk på rundt 2 m. Den har rikelig frøformering. Fruktene er saftige bærepler som ettertraktes av fugl som sprer frøene.&lt;br/&gt;Noen &lt;em&gt;Cotoneaster&lt;/em&gt;-arter er diploide med seksuell frøformering. Disse er oftest krysspollinerte og krever minst to individer på et sted før reproduksjon kan begynne, noe som ikke er så vanlig hos fuglespredte fremmedarter. De fleste &lt;em&gt;Cotoneaster&lt;/em&gt;-arter er imidlertid tetraploide med aseksuell frøformering, og her kan ett enkelt individ raskt gi opphav til en hel bestand. Sprikemispel hører til den siste typen (Fryer &amp; Hylm&amp;#246: 2009), og &amp;#233:n enkelt forvillet busk kan nokså raskt gi opphav til en populasjon.</v>
          </cell>
          <cell r="DD2041" t="str">
            <v>&lt;p&gt;Sprikemispel er innført som hagebusk, kanskje tidlig på 1900-tallet. Første funn som forvillet er fra Ekeberg i Oslo i 1929, men identiteten på dette materialet er litt usikker. Det neste funnet er fra Øf Moss 1970, og nokså rett deretter nærmest eksploderte arten med forvillete forekomster, fra 4 mellom 1970 og 1980 til 97 mellom 1981 og 2000 og 263 mellom 2001 og 2016. Arten er trolig litt frostfølsom (kuldetolerant ned til -15 til -18 grader i følge Fryer &amp; Hylm&amp;#246: 2009) og ennå ikke funnet i innlandsfylket Oppland, men er ellers nå ganske hyppig fra Oslo til Nord-Trøndelag. Sprikemispel er den mest tallrike fremmede mispelen på øyene i indre Oslofjord (Kristina Bjureke pers. medd.).&lt;/p&gt;</v>
          </cell>
          <cell r="DE2041" t="str">
            <v>Arten er innført som hagebusk og spres ut fra hager av fugl som spiser bæreplene og skiter ut frøene. Den spres videre i naturen på samme vis.</v>
          </cell>
          <cell r="DF2041" t="str">
            <v>Invasjonspotensialet er stort, med lang median levetid og svært høg ekspansjonshastighet (800-1300 m/år). Arten har en stor og raskt økende populasjon og inntar allerede stordelen av sitt antatt potensielle utbredelsesområde (polygon), men med store muligheter for fortetning. Den er også dårlig eller ikke ettersøkt i flertallet av de kommuner der den trolig allerede finnes i bra mengde. Den er f.eks. ikke registrert fra Sogn og Fjordane etter år 2000, enda vi fant at den var ganske vanlig i Sogn på 1990-tallet.</v>
          </cell>
          <cell r="DG2041" t="str">
            <v>Arten vurderes å ha en middels økologisk effekt fordi arten fører til strukturendring ved at den danner et nytt busksjikt i skogtyper som ofte har lite eller ingen busker, bl.a. på grunnlendt kalkmark i boreonemoral sone (en prioritert naturtype). Den er mer storvokst enn de fleste hjemlige norske busker og produserer svært mye bærepler. Fruktene henger også på lenge utover vinteren og utgjør en matreserve på ei årstid med lite mat.&lt;br/&gt;&lt;p&gt;Fremmede arter med rik produksjon av saftige frukter kan konkurrere med hjemlige busker og trær om fugler som spredningsvektor. Flere studier internasjonalt har undersøkt dette (e.g., Vil&amp;#225: &amp; D&amp;#39:Antonio 1998: Drummond 2005: Spotswood et al. 2013), men de gir ingen entydig konklusjon (se f.eks. Aslan &amp; Rejm&amp;#225:nek 2012). Fuglene foretrekker neppe fremmede arter&lt;i&gt; per se&lt;/i&gt;: de går heller etter fruktmengde, -synlighet og næringsinnhold (se Mokotjomela et al. 2013), hvorav fruktmengde og -synlighet er egenskaper som ofte&lt;b&gt; &lt;/b&gt;har gjort de fremmede buskene og trærne populære i utgangspunktet. Vi har valgt å angi usikkerhet mot en lavere delkategori fordi vi har for lite dokumentasjon på i hvilken grad slike interaksjoner finner sted.&lt;/p&gt;</v>
          </cell>
          <cell r="DH2041" t="str">
            <v>&lt;p&gt;Sprikemispel vurgeres til svært høg økologisk risiko som en kombinasjon av stort invasjonspotensial og middels økologisk effekt. Arten er i meget rask ekspansjon. Den inntar en lang rekke skogtyper, skogkanter og kratt, og kratt nær kysten og på grunnlende, spesielt lågurtskoger og grunnlende på kalkrik grunn i boreonemoral sone (sjelden/truet naturtype). Den endrer sammensetningen av busksjiktet i krattvegetasjon, danner et nytt busksjikt i skogtyper som ikke har et naturlig slikt, og arten kan konkurrere med hjemlige busker og trær om fugler som spredningsvektor.&lt;br/&gt;&lt;/p&gt;</v>
          </cell>
          <cell r="DI2041">
            <v>6</v>
          </cell>
        </row>
        <row r="2042">
          <cell r="B2042" t="str">
            <v>Rumex pseudo-alpinus</v>
          </cell>
          <cell r="C2042" t="str">
            <v>Höfft</v>
          </cell>
          <cell r="D2042" t="str">
            <v>alpehøymol</v>
          </cell>
          <cell r="E2042">
            <v>145240</v>
          </cell>
          <cell r="F2042">
            <v>172651</v>
          </cell>
          <cell r="G2042" t="str">
            <v>ExpertGroups/Karplanter/N</v>
          </cell>
          <cell r="H2042" t="str">
            <v>Karplanter</v>
          </cell>
          <cell r="I2042" t="str">
            <v>Karplanter</v>
          </cell>
          <cell r="J2042" t="str">
            <v>AlienSpecie</v>
          </cell>
          <cell r="N2042">
            <v>3</v>
          </cell>
          <cell r="Q2042">
            <v>2</v>
          </cell>
          <cell r="T2042" t="str">
            <v>LO</v>
          </cell>
          <cell r="U2042">
            <v>2</v>
          </cell>
          <cell r="V2042" t="str">
            <v>3AB,2E</v>
          </cell>
          <cell r="X2042">
            <v>4</v>
          </cell>
          <cell r="Y2042">
            <v>4</v>
          </cell>
          <cell r="Z2042">
            <v>2</v>
          </cell>
          <cell r="AA2042">
            <v>1992</v>
          </cell>
          <cell r="AB2042" t="str">
            <v>terrestrial</v>
          </cell>
          <cell r="AD2042" t="str">
            <v>origin</v>
          </cell>
          <cell r="AE2042" t="str">
            <v>yes</v>
          </cell>
          <cell r="AF2042" t="str">
            <v>unknown</v>
          </cell>
          <cell r="AG2042">
            <v>1992</v>
          </cell>
          <cell r="AH2042" t="str">
            <v>Tr Tromsø: Tromsøya, Holt</v>
          </cell>
          <cell r="AI2042">
            <v>5</v>
          </cell>
          <cell r="AJ2042" t="str">
            <v>V</v>
          </cell>
          <cell r="AL2042">
            <v>1</v>
          </cell>
          <cell r="AM2042" t="str">
            <v>importDirect</v>
          </cell>
          <cell r="AN2042">
            <v>2</v>
          </cell>
          <cell r="AO2042" t="str">
            <v>introductionEscaped,spreadNaturalDispersal</v>
          </cell>
          <cell r="AP2042" t="str">
            <v>Tr</v>
          </cell>
          <cell r="AQ2042">
            <v>32</v>
          </cell>
          <cell r="AR2042">
            <v>3</v>
          </cell>
          <cell r="AS2042">
            <v>96</v>
          </cell>
          <cell r="AT2042">
            <v>67</v>
          </cell>
          <cell r="AU2042">
            <v>300</v>
          </cell>
          <cell r="AV2042">
            <v>20</v>
          </cell>
          <cell r="AW2042" t="str">
            <v>Ingen kjent effekt</v>
          </cell>
          <cell r="AX2042" t="str">
            <v>Ingen kjent effekt</v>
          </cell>
          <cell r="BC2042" t="str">
            <v>Ingen kjent effekt</v>
          </cell>
          <cell r="BD2042" t="str">
            <v>Ingen kjent effekt</v>
          </cell>
          <cell r="BE2042" t="str">
            <v>no</v>
          </cell>
          <cell r="BF2042" t="str">
            <v>no</v>
          </cell>
          <cell r="BG2042" t="str">
            <v>V</v>
          </cell>
          <cell r="BK2042" t="str">
            <v>temperate_nemoral:Europe,Asia</v>
          </cell>
          <cell r="BM2042" t="str">
            <v>temperate_boreal:Europe|temperate_nemoral:Europe,Asia</v>
          </cell>
          <cell r="BO2042">
            <v>3</v>
          </cell>
          <cell r="BR2042" t="str">
            <v>RedListCategoryLevel</v>
          </cell>
          <cell r="BT2042">
            <v>3</v>
          </cell>
          <cell r="BV2042" t="str">
            <v>X</v>
          </cell>
          <cell r="BW2042" t="str">
            <v>SpreadYearlyIncreaseCalculatedExpansionSpeed</v>
          </cell>
          <cell r="BX2042">
            <v>187.38</v>
          </cell>
          <cell r="BY2042">
            <v>1</v>
          </cell>
          <cell r="CB2042" t="str">
            <v>T35,T35-C-1,T43,T4,T4-C-18,T4-C-18,T32</v>
          </cell>
          <cell r="CC2042">
            <v>1</v>
          </cell>
          <cell r="CH2042">
            <v>2</v>
          </cell>
          <cell r="CL2042" t="str">
            <v>T4-C-18,T32</v>
          </cell>
          <cell r="CM2042">
            <v>1</v>
          </cell>
          <cell r="CQ2042">
            <v>1</v>
          </cell>
          <cell r="CU2042">
            <v>1</v>
          </cell>
          <cell r="CX2042">
            <v>0</v>
          </cell>
          <cell r="CY2042">
            <v>1</v>
          </cell>
          <cell r="DB2042">
            <v>0</v>
          </cell>
          <cell r="DC2042" t="str">
            <v>Alpehøymol &lt;em&gt;Rumex pseudoalpinus &lt;/em&gt;er en storvokst, langlevd flerårig urt, opptil 2 m høg og brei. Den har frøreproduksjon. Fruktene (nøttene) har fruktdekkblad som fungerer som vinge og kan spres med vind over kortere distanser, men over lengre distanser spres arten med ulike transporter. Arten stammer fra fjellstrøk i Mellom- og Sør-Europa.</v>
          </cell>
          <cell r="DD2042" t="str">
            <v>&lt;p&gt;Alpehøymol ble introdusert til en forsøksplanting på Holt forskningsstasjon på Tromsøya, Tr Tromsø, først på 1980-tallet. Plantingen var tenkt som en start på en botanisk hage i Tromsø, men ble nedlagt etter noen år. Arten hadde trolig begynt å spre seg ut i skogen allerede på 1980-tallet, ti år før den ble oppdaget som forvillet i 1992. Siden har den etablert seg flere steder i Tromsø: ved Åsgård, Holt, den nye botaniske hagen i Breivika på Tromsøya, og to steder på Kvaløya, på Eidkjosen bussterminal og ved Tromsdalselva. &lt;/p&gt;</v>
          </cell>
          <cell r="DE2042" t="str">
            <v>Arten har spredt seg fra en forsøksvis oppstart av botanisk hage i Tromsø, Holt. Den ser nå ut til å være etablert og sprer seg videre fra disse etableringene etter at den botaniske hagen ble nedlagt.</v>
          </cell>
          <cell r="DF2042" t="str">
            <v>Invasjonspotensialet er moderat, en følge av moderat median levetid og moderat (til begrenset) ekspansjonshastighet. Alpehøymol reproduserer utmerket og har et stort potensial i høgtliggende og nordlige deler av landet. Det er foreløpig begrenset med funn av arten, men det er mulig at den er i starten på en ekspansjon.</v>
          </cell>
          <cell r="DG2042" t="str">
            <v>Metodikken i prosjektet gjør det vanskelig for oss å kategorisere denne arten som en økologisk risiko (låg til middels), noe vi gjerne skulle sett at kunne gjøres. Arten er potensielt meget ekspansiv, særlig på godt gjødslet kulturmark (eng, beite, gårds- og setertun), men også i høgstaude-bjørkeskog, og kan ta over dominansen fullstendig og fortrenge delpopulasjoner av stedegne planter. Arten favoriseres spesielt sterkt av husdyrgjødsling. Alpehøymol har en negativ økologisk effekt med mulig fortrenging av andre arter som bare er lokal, dvs. bare gjelder i en liten andel av den aktuelle naturtypen (høgstaudeskog). &lt;br/&gt;Det er rapportert hybrider med den stedegne arten høymol &lt;em&gt;R. longifolius&lt;/em&gt;, men de er ikke bekreftet, og om de er riktig bestemt, er de trolig frøsterile. Vi regner ikke med at denne arten hybridiserer introgressivt med stedegne arter.</v>
          </cell>
          <cell r="DH2042" t="str">
            <v>&lt;p&gt; Alpehøymol vurderes til låg økologisk risiko, på grunn av et moderat invasjonspotensial kombinert med en liten økologisk effekt.&lt;/p&gt;</v>
          </cell>
          <cell r="DI2042">
            <v>0</v>
          </cell>
        </row>
        <row r="2043">
          <cell r="B2043" t="str">
            <v>Salix alaxensis</v>
          </cell>
          <cell r="C2043" t="str">
            <v>(Andersson) Coville</v>
          </cell>
          <cell r="D2043" t="str">
            <v>alaskavier</v>
          </cell>
          <cell r="E2043">
            <v>137241</v>
          </cell>
          <cell r="F2043">
            <v>128004</v>
          </cell>
          <cell r="G2043" t="str">
            <v>ExpertGroups/Karplanter/N</v>
          </cell>
          <cell r="H2043" t="str">
            <v>Karplanter</v>
          </cell>
          <cell r="I2043" t="str">
            <v>Karplanter</v>
          </cell>
          <cell r="J2043" t="str">
            <v>AlienSpecie</v>
          </cell>
          <cell r="N2043">
            <v>3</v>
          </cell>
          <cell r="O2043" t="str">
            <v>V</v>
          </cell>
          <cell r="Q2043">
            <v>1</v>
          </cell>
          <cell r="T2043" t="str">
            <v>LO</v>
          </cell>
          <cell r="U2043">
            <v>2</v>
          </cell>
          <cell r="V2043" t="str">
            <v>3B,1</v>
          </cell>
          <cell r="X2043">
            <v>2</v>
          </cell>
          <cell r="Y2043">
            <v>3</v>
          </cell>
          <cell r="Z2043">
            <v>1</v>
          </cell>
          <cell r="AA2043">
            <v>2002</v>
          </cell>
          <cell r="AB2043" t="str">
            <v>terrestrial</v>
          </cell>
          <cell r="AD2043" t="str">
            <v>unknown</v>
          </cell>
          <cell r="AE2043" t="str">
            <v>yes</v>
          </cell>
          <cell r="AF2043" t="str">
            <v>unknown</v>
          </cell>
          <cell r="AI2043">
            <v>15</v>
          </cell>
          <cell r="AJ2043" t="str">
            <v>V</v>
          </cell>
          <cell r="AL2043">
            <v>1</v>
          </cell>
          <cell r="AM2043" t="str">
            <v>importDirect</v>
          </cell>
          <cell r="AN2043">
            <v>4</v>
          </cell>
          <cell r="AO2043" t="str">
            <v>introductionReleased,spreadEscaped,introductionEscaped</v>
          </cell>
          <cell r="AP2043" t="str">
            <v>St,No,Tr,Fi</v>
          </cell>
          <cell r="AQ2043">
            <v>44</v>
          </cell>
          <cell r="AR2043">
            <v>5</v>
          </cell>
          <cell r="AS2043">
            <v>220</v>
          </cell>
          <cell r="AT2043">
            <v>90000</v>
          </cell>
          <cell r="AU2043">
            <v>440</v>
          </cell>
          <cell r="AV2043">
            <v>50</v>
          </cell>
          <cell r="AW2043" t="str">
            <v>Ingen kjent effekt</v>
          </cell>
          <cell r="AX2043" t="str">
            <v>Ingen kjent effekt</v>
          </cell>
          <cell r="BC2043" t="str">
            <v>Ingen kjent effekt</v>
          </cell>
          <cell r="BD2043" t="str">
            <v>Ingen kjent effekt</v>
          </cell>
          <cell r="BE2043" t="str">
            <v>no</v>
          </cell>
          <cell r="BF2043" t="str">
            <v>no</v>
          </cell>
          <cell r="BG2043" t="str">
            <v>V</v>
          </cell>
          <cell r="BK2043" t="str">
            <v>polar:Asia,NorthAndCentralAmerica|temperate_boreal:Asia,NorthAndCentralAmerica</v>
          </cell>
          <cell r="BM2043" t="str">
            <v>polar:Asia,NorthAndCentralAmerica|temperate_boreal:Europe,Asia,NorthAndCentralAmerica</v>
          </cell>
          <cell r="BO2043">
            <v>2</v>
          </cell>
          <cell r="BR2043" t="str">
            <v>RedListCategoryLevel</v>
          </cell>
          <cell r="BT2043">
            <v>3</v>
          </cell>
          <cell r="BV2043" t="str">
            <v>X</v>
          </cell>
          <cell r="BW2043" t="str">
            <v>SpreadYearlyIncreaseCalculatedExpansionSpeed</v>
          </cell>
          <cell r="BX2043">
            <v>433.3</v>
          </cell>
          <cell r="BY2043">
            <v>1</v>
          </cell>
          <cell r="CB2043" t="str">
            <v>T35,T40</v>
          </cell>
          <cell r="CC2043">
            <v>1</v>
          </cell>
          <cell r="CH2043">
            <v>1</v>
          </cell>
          <cell r="CM2043">
            <v>1</v>
          </cell>
          <cell r="CQ2043">
            <v>1</v>
          </cell>
          <cell r="CU2043">
            <v>1</v>
          </cell>
          <cell r="CX2043">
            <v>0</v>
          </cell>
          <cell r="CY2043">
            <v>1</v>
          </cell>
          <cell r="DB2043">
            <v>0</v>
          </cell>
          <cell r="DC2043" t="str">
            <v>Alaskavier &lt;em&gt;Salix alaxensis &lt;/em&gt;er en langlevd, nokså stor busk (opp til 2-3 m). Den er en meget hardfør, boreal til arktisk art fra nordvestlige Nord-Amerika og nordøstlige Asia (beringisk). Den plantes nå en god del som leskjerm og til pryd, særlig i Nord-Norge, men også i fjellstrøk i sør. Vier-artene er særbu med frøformering. Vi har bare sett hunnplanter i norsk natur: en hannplante står i botanisk hage på Ringve i Trondheim. Arten er ikke observert med kjønnet formering i Norge foreløpig, men formerer seg ved at avbrukne kvister rotslår. Se Elven &amp; Fremstad (under forb.).</v>
          </cell>
          <cell r="DD2043" t="str">
            <v>&lt;p&gt;Arten ble først påvist i naturen i 2007 og er til og med 2016 kjent fra ett sted i ST Trondheim og ti steder i de tre nordligste fylkene. Den vil trolig ekspandere raskt, særlig dersom den begynner å frø-reprodusere.&lt;/p&gt;</v>
          </cell>
          <cell r="DE2043" t="str">
            <v>Alaskavier er innført som hage- og anleggsplante. Foreløpig er den bare blitt spredt over korte distanser (eller med vassdrag) med avrevne skudd.</v>
          </cell>
          <cell r="DF2043" t="str">
            <v>Invasjonspotensialet er moderat, med usikkerhet til begrenset, i en kombinasjon av begrenset median levetid og moderat (til begrenset) ekspansjonshastighet. Artens invasjon i norsk natur er uansett av liten betydning så lenge som ikke begge kjønn forekommer der.</v>
          </cell>
          <cell r="DG2043" t="str">
            <v>Ingen kjent negativ økologisk effekt er knuttet til arten foreløpig. Arten er ikke kjent å hybridisere med noen norsk &lt;i&gt;Salix&lt;/i&gt;-art.</v>
          </cell>
          <cell r="DH2043" t="str">
            <v>&lt;p&gt;Alaskavier vurderes til låg økologisk risiko. Arten kan komme til å ekspandere raskt dersom den begynner å frø-reprodusere. Den kan trolig vokse i de aller fleste naturtyper som &lt;em&gt;Salix &lt;/em&gt;inntar i nordboreal sone, kanskje også i mellomboreal og i sørarktisk sone. Inntil frøreproduksjon blir påvist, kan vi ikke konkludere med at denne arten blir noen større risiko i norsk natur. Om den begynner å reprodusere vil trolig skadevirkningene bli begrenset. Den er ikke noen sterk konkurrent med for eksempel stedegne vierarter.&lt;/p&gt;</v>
          </cell>
          <cell r="DI2043">
            <v>1</v>
          </cell>
        </row>
        <row r="2044">
          <cell r="B2044" t="str">
            <v>Salix ×alopecuroides</v>
          </cell>
          <cell r="C2044" t="str">
            <v>Tausch</v>
          </cell>
          <cell r="D2044" t="str">
            <v>bronsepil</v>
          </cell>
          <cell r="E2044">
            <v>137203</v>
          </cell>
          <cell r="F2044">
            <v>102651</v>
          </cell>
          <cell r="G2044" t="str">
            <v>ExpertGroups/Karplanter/N</v>
          </cell>
          <cell r="H2044" t="str">
            <v>Karplanter</v>
          </cell>
          <cell r="I2044" t="str">
            <v>Karplanter</v>
          </cell>
          <cell r="J2044" t="str">
            <v>AlienSpecie</v>
          </cell>
          <cell r="N2044">
            <v>1</v>
          </cell>
          <cell r="Q2044">
            <v>1</v>
          </cell>
          <cell r="T2044" t="str">
            <v>NK</v>
          </cell>
          <cell r="U2044">
            <v>1</v>
          </cell>
          <cell r="V2044" t="str">
            <v>1,1</v>
          </cell>
          <cell r="X2044">
            <v>1</v>
          </cell>
          <cell r="Y2044">
            <v>1</v>
          </cell>
          <cell r="Z2044">
            <v>1</v>
          </cell>
          <cell r="AA2044">
            <v>1966</v>
          </cell>
          <cell r="AB2044" t="str">
            <v>terrestrial</v>
          </cell>
          <cell r="AD2044" t="str">
            <v>unknown</v>
          </cell>
          <cell r="AE2044" t="str">
            <v>yes</v>
          </cell>
          <cell r="AF2044" t="str">
            <v>unknown</v>
          </cell>
          <cell r="AG2044">
            <v>1966</v>
          </cell>
          <cell r="AH2044" t="str">
            <v>Ro Stavanger: Mosvatnet</v>
          </cell>
          <cell r="AI2044">
            <v>15</v>
          </cell>
          <cell r="AK2044" t="str">
            <v>V</v>
          </cell>
          <cell r="AL2044">
            <v>1</v>
          </cell>
          <cell r="AM2044" t="str">
            <v>importDirect</v>
          </cell>
          <cell r="AN2044">
            <v>1</v>
          </cell>
          <cell r="AO2044" t="str">
            <v>introductionEscaped</v>
          </cell>
          <cell r="AP2044" t="str">
            <v>Ro</v>
          </cell>
          <cell r="AQ2044">
            <v>12</v>
          </cell>
          <cell r="AR2044">
            <v>2</v>
          </cell>
          <cell r="AS2044">
            <v>24</v>
          </cell>
          <cell r="AT2044">
            <v>1300</v>
          </cell>
          <cell r="AU2044">
            <v>24</v>
          </cell>
          <cell r="AV2044">
            <v>0</v>
          </cell>
          <cell r="AW2044" t="str">
            <v>Ingen kjent effekt</v>
          </cell>
          <cell r="AX2044" t="str">
            <v>Ingen kjent effekt</v>
          </cell>
          <cell r="BC2044" t="str">
            <v>Ingen kjent effekt</v>
          </cell>
          <cell r="BD2044" t="str">
            <v>Ingen kjent effekt</v>
          </cell>
          <cell r="BE2044" t="str">
            <v>no</v>
          </cell>
          <cell r="BF2044" t="str">
            <v>no</v>
          </cell>
          <cell r="BG2044" t="str">
            <v>V</v>
          </cell>
          <cell r="BK2044" t="str">
            <v>unknown:Europe</v>
          </cell>
          <cell r="BM2044" t="str">
            <v>temperate_nemoral:Europe</v>
          </cell>
          <cell r="BO2044">
            <v>2</v>
          </cell>
          <cell r="BR2044" t="str">
            <v>RedListCategoryLevel</v>
          </cell>
          <cell r="BT2044">
            <v>1</v>
          </cell>
          <cell r="BW2044" t="str">
            <v>SpreadYearlyIncreaseCalculatedExpansionSpeed</v>
          </cell>
          <cell r="BX2044">
            <v>18.48</v>
          </cell>
          <cell r="BY2044">
            <v>1</v>
          </cell>
          <cell r="CB2044" t="str">
            <v>V8,V10</v>
          </cell>
          <cell r="CC2044">
            <v>1</v>
          </cell>
          <cell r="CH2044">
            <v>1</v>
          </cell>
          <cell r="CM2044">
            <v>1</v>
          </cell>
          <cell r="CQ2044">
            <v>1</v>
          </cell>
          <cell r="CU2044">
            <v>1</v>
          </cell>
          <cell r="CX2044">
            <v>0</v>
          </cell>
          <cell r="CY2044">
            <v>1</v>
          </cell>
          <cell r="DB2044">
            <v>0</v>
          </cell>
          <cell r="DC2044" t="str">
            <v>Bronsepil &lt;i&gt;Salix &lt;/i&gt;x &lt;i&gt;alopecuroides&lt;/i&gt; er en hagehybridart fra skjørpil &lt;i&gt;S. euxina&lt;/i&gt; og mandelpil &lt;i&gt;S. triandra &lt;/i&gt;(Stace et al. 2015 mener at også kvitpil &lt;i&gt;S. alba&lt;/i&gt; inngår, og at hybriden er mellom mandelpil og kvitpil/skjørpil-hybriden som heter grønnpil &lt;i&gt;S. &lt;/i&gt;x &lt;i&gt; fragilis&lt;/i&gt;). Den blir en storvokst busk eller tre, opp til 8-10 m, med potensielt lang levetid. Den er frøsteril, men fra skjørpil har den arvet egenskapen med sprø kvister som lett brekker av.</v>
          </cell>
          <cell r="DD2044" t="str">
            <v>&lt;p&gt;Bronsepil er bare funnet få steder i Norge, ved Mosvatnet i Ro Stavanger, der den har vært godt etablert siden den først ble funnet i 1966, to steder Hålangsvatnet i Ro Stavanger og Randaberg fra 2013, og ved Jarenvatnet i Op Gran, der den ble funnet 1993. De digitaliserte opplysningene er meget mangelfulle: se heller Elven &amp; Fremstad (under forb.). Bare hannplanter er kjent fra Norge (i hager og i naturen), noe som gjør seksuell reproduksjon umulig. Arten sprer seg med avbrukne kvister som rotslår og med rotskudd. Den har neppe noe stort framtidig potensial i norsk natur.&lt;/p&gt;</v>
          </cell>
          <cell r="DE2044" t="str">
            <v>Arten er innført som hagebusk, videre spredt med avbrukne eller avkuttete kvister. Den er særlig funnet i vasskanter og kanskje noe spredt i vatnet.</v>
          </cell>
          <cell r="DF2044" t="str">
            <v>Invasjonspotensialet er lite, en kombinasjon av begrenset median levetid og låg ekspansjonshastighet.</v>
          </cell>
          <cell r="DG2044" t="str">
            <v>Ingen kjent negativ økologisk effekt er knyttet til arten.</v>
          </cell>
          <cell r="DH2044" t="str">
            <v>&lt;p&gt;Bronsepil vurderes til ingen kjent økologisk risiko. Den har neppe noe stort framtidig potensial i norsk natur.&lt;/p&gt;</v>
          </cell>
          <cell r="DI2044">
            <v>2</v>
          </cell>
        </row>
        <row r="2045">
          <cell r="B2045" t="str">
            <v>Salix ×dasyclados</v>
          </cell>
          <cell r="C2045" t="str">
            <v>Wimm.</v>
          </cell>
          <cell r="D2045" t="str">
            <v>fløyelsvier</v>
          </cell>
          <cell r="E2045">
            <v>137211</v>
          </cell>
          <cell r="F2045">
            <v>102666</v>
          </cell>
          <cell r="G2045" t="str">
            <v>ExpertGroups/Karplanter/N</v>
          </cell>
          <cell r="H2045" t="str">
            <v>Karplanter</v>
          </cell>
          <cell r="I2045" t="str">
            <v>Karplanter</v>
          </cell>
          <cell r="J2045" t="str">
            <v>AlienSpecie</v>
          </cell>
          <cell r="N2045">
            <v>3</v>
          </cell>
          <cell r="Q2045">
            <v>1</v>
          </cell>
          <cell r="T2045" t="str">
            <v>LO</v>
          </cell>
          <cell r="U2045">
            <v>2</v>
          </cell>
          <cell r="V2045" t="str">
            <v>3A,1</v>
          </cell>
          <cell r="X2045">
            <v>3</v>
          </cell>
          <cell r="Y2045">
            <v>4</v>
          </cell>
          <cell r="Z2045">
            <v>1</v>
          </cell>
          <cell r="AA2045">
            <v>1912</v>
          </cell>
          <cell r="AB2045" t="str">
            <v>terrestrial</v>
          </cell>
          <cell r="AD2045" t="str">
            <v>unknown</v>
          </cell>
          <cell r="AE2045" t="str">
            <v>yes</v>
          </cell>
          <cell r="AF2045" t="str">
            <v>unknown</v>
          </cell>
          <cell r="AG2045">
            <v>1934</v>
          </cell>
          <cell r="AH2045" t="str">
            <v>Ro Stavanger: Store Stokkavatn</v>
          </cell>
          <cell r="AI2045">
            <v>15</v>
          </cell>
          <cell r="AK2045" t="str">
            <v>V</v>
          </cell>
          <cell r="AL2045">
            <v>1</v>
          </cell>
          <cell r="AM2045" t="str">
            <v>importDirect</v>
          </cell>
          <cell r="AN2045">
            <v>4</v>
          </cell>
          <cell r="AO2045" t="str">
            <v>introductionEscaped,spreadNaturalDispersal</v>
          </cell>
          <cell r="AP2045" t="str">
            <v>Øs,OsA,He,Bu,Ve,Va,Ro,Ho,Sf,St,Nt,No</v>
          </cell>
          <cell r="AQ2045">
            <v>160</v>
          </cell>
          <cell r="AR2045">
            <v>4</v>
          </cell>
          <cell r="AS2045">
            <v>640</v>
          </cell>
          <cell r="AT2045">
            <v>189000</v>
          </cell>
          <cell r="AU2045">
            <v>1280</v>
          </cell>
          <cell r="AV2045">
            <v>50</v>
          </cell>
          <cell r="AW2045" t="str">
            <v>Ingen kjent effekt</v>
          </cell>
          <cell r="AX2045" t="str">
            <v>Ingen kjent effekt</v>
          </cell>
          <cell r="BC2045" t="str">
            <v>Ingen kjent effekt</v>
          </cell>
          <cell r="BD2045" t="str">
            <v>Ingen kjent effekt</v>
          </cell>
          <cell r="BE2045" t="str">
            <v>no</v>
          </cell>
          <cell r="BF2045" t="str">
            <v>no</v>
          </cell>
          <cell r="BG2045" t="str">
            <v>V</v>
          </cell>
          <cell r="BK2045" t="str">
            <v>unknown:Europe</v>
          </cell>
          <cell r="BM2045" t="str">
            <v>temperate_boreal:Europe|temperate_nemoral:Europe</v>
          </cell>
          <cell r="BO2045">
            <v>3</v>
          </cell>
          <cell r="BR2045" t="str">
            <v>RedListCategoryLevel</v>
          </cell>
          <cell r="BT2045">
            <v>2</v>
          </cell>
          <cell r="BW2045" t="str">
            <v>SpreadYearlyIncreaseObservations</v>
          </cell>
          <cell r="BX2045">
            <v>87</v>
          </cell>
          <cell r="BY2045">
            <v>1</v>
          </cell>
          <cell r="CB2045" t="str">
            <v>T30,T35,T37,T40,V2,V8,V10,V13</v>
          </cell>
          <cell r="CC2045">
            <v>1</v>
          </cell>
          <cell r="CH2045">
            <v>1</v>
          </cell>
          <cell r="CM2045">
            <v>1</v>
          </cell>
          <cell r="CQ2045">
            <v>1</v>
          </cell>
          <cell r="CU2045">
            <v>1</v>
          </cell>
          <cell r="CX2045">
            <v>0</v>
          </cell>
          <cell r="CY2045">
            <v>1</v>
          </cell>
          <cell r="DB2045">
            <v>0</v>
          </cell>
          <cell r="DC2045" t="str">
            <v>Fløyelsvier &lt;em&gt;Salix &lt;/em&gt;x &lt;em&gt;dasyclados &lt;/em&gt;er en langlevd busk. Den er en hagehybrid-art av noe uklar opprinnelse, trolig oppstått i Polen (Larsson 2000). En hypotese er gråselje &lt;i&gt;S. cinerea &lt;/i&gt;x korgpil &lt;i&gt;S. viminalis&lt;/i&gt;: en annen er korgpil x (selje x gråselje). Både hann- og hunnplanter finnes. Den er trolig frøsteril, men rapporterte hybrider med enkelte andre arter antyder at den kan være pollenfertil. Hovedspredningen skjer opplagt med hageutkast og med avbrukne kvister som rotslår.</v>
          </cell>
          <cell r="DD2045" t="str">
            <v>&lt;p&gt;Fløyelsvier er en nokså ofte dyrket hagehybrid, først observert som forvillet på Jæren (Ro Sola) i 1920. Den har økt i frekvens de siste tiårene, trolig jamnere enn funnstatistikken tilsier. Økningen tyder på egen-reproduksjon (ved avbrukne kvister) og ikke bare økt omfang av hageutkast. Pr. idag er arten kjent fra ca. 45 forekomster i 11 kystfylker nord til søndre Nordland (Alstahaug) og på Østlandet inn til Mjøsområdet (He Ringsaker).&lt;/p&gt;</v>
          </cell>
          <cell r="DE2045" t="str">
            <v>Arten er innført som hagebusk og spredt ved at avbrukne eller avkuttete kvister blir kastet ut og rotslår. Videre spredning skjer med kvister, ofte langs vatn.</v>
          </cell>
          <cell r="DF2045" t="str">
            <v>Invasjonspotensialet er moderat, en kombinasjon av moderat median levetid, men begrenset ekspansjonshastighet.</v>
          </cell>
          <cell r="DG2045" t="str">
            <v>Ingen kjent negativ økologisk effekt er knyttet til arten. Bestandene blir sjelden av noen særlig størrelse, og arten fortrenger ikke. Heller ikke den eventuelle hybridiseringen synes å være noen trussel: hybridene synes å være sterile (Elven &amp; Fremstad under forb.).</v>
          </cell>
          <cell r="DH2045" t="str">
            <v>&lt;p&gt;Fløyelsvier vurderes til låg økologisk risiko, og bare på grunn av invasjonspotensialet. Arten inntar ofte fuktige naturtyper, flommark o.l., men blir ikke ekspansiv og har trolig ingen økologisk effekt.&lt;/p&gt;</v>
          </cell>
          <cell r="DI2045">
            <v>2</v>
          </cell>
        </row>
        <row r="2046">
          <cell r="B2046" t="str">
            <v>Salix ×rubra</v>
          </cell>
          <cell r="C2046" t="str">
            <v>Huds.</v>
          </cell>
          <cell r="D2046" t="str">
            <v>silkerødpil</v>
          </cell>
          <cell r="E2046">
            <v>137231</v>
          </cell>
          <cell r="F2046">
            <v>102703</v>
          </cell>
          <cell r="G2046" t="str">
            <v>ExpertGroups/Karplanter/N</v>
          </cell>
          <cell r="H2046" t="str">
            <v>Karplanter</v>
          </cell>
          <cell r="I2046" t="str">
            <v>Karplanter</v>
          </cell>
          <cell r="J2046" t="str">
            <v>AlienSpecie</v>
          </cell>
          <cell r="N2046">
            <v>1</v>
          </cell>
          <cell r="Q2046">
            <v>1</v>
          </cell>
          <cell r="T2046" t="str">
            <v>NK</v>
          </cell>
          <cell r="U2046">
            <v>1</v>
          </cell>
          <cell r="V2046" t="str">
            <v>1,1</v>
          </cell>
          <cell r="X2046">
            <v>1</v>
          </cell>
          <cell r="Y2046">
            <v>1</v>
          </cell>
          <cell r="Z2046">
            <v>1</v>
          </cell>
          <cell r="AA2046" t="str">
            <v>1821-1840</v>
          </cell>
          <cell r="AB2046" t="str">
            <v>terrestrial</v>
          </cell>
          <cell r="AD2046" t="str">
            <v>unknown</v>
          </cell>
          <cell r="AE2046" t="str">
            <v>yes</v>
          </cell>
          <cell r="AF2046" t="str">
            <v>unknown</v>
          </cell>
          <cell r="AG2046">
            <v>1949</v>
          </cell>
          <cell r="AH2046" t="str">
            <v>Ak Bærum: Lysaker (Tjernsmyr)</v>
          </cell>
          <cell r="AI2046">
            <v>15</v>
          </cell>
          <cell r="AK2046" t="str">
            <v>V</v>
          </cell>
          <cell r="AL2046">
            <v>2</v>
          </cell>
          <cell r="AM2046" t="str">
            <v>importDirect</v>
          </cell>
          <cell r="AN2046">
            <v>2</v>
          </cell>
          <cell r="AO2046" t="str">
            <v>introductionEscaped</v>
          </cell>
          <cell r="AP2046" t="str">
            <v>Ro</v>
          </cell>
          <cell r="AQ2046">
            <v>4</v>
          </cell>
          <cell r="AR2046">
            <v>6</v>
          </cell>
          <cell r="AS2046">
            <v>24</v>
          </cell>
          <cell r="AT2046">
            <v>1</v>
          </cell>
          <cell r="AU2046">
            <v>24</v>
          </cell>
          <cell r="AV2046">
            <v>20</v>
          </cell>
          <cell r="AW2046" t="str">
            <v>Ingen kjent effekt</v>
          </cell>
          <cell r="AX2046" t="str">
            <v>Ingen kjent effekt</v>
          </cell>
          <cell r="BC2046" t="str">
            <v>Ingen kjent effekt</v>
          </cell>
          <cell r="BD2046" t="str">
            <v>Ingen kjent effekt</v>
          </cell>
          <cell r="BE2046" t="str">
            <v>no</v>
          </cell>
          <cell r="BF2046" t="str">
            <v>no</v>
          </cell>
          <cell r="BG2046" t="str">
            <v>V</v>
          </cell>
          <cell r="BK2046" t="str">
            <v>unknown:Europe</v>
          </cell>
          <cell r="BM2046" t="str">
            <v>temperate_nemoral:Europe</v>
          </cell>
          <cell r="BO2046">
            <v>1</v>
          </cell>
          <cell r="BR2046" t="str">
            <v>RedListCategoryLevel</v>
          </cell>
          <cell r="BT2046">
            <v>1</v>
          </cell>
          <cell r="BW2046" t="str">
            <v>SpreadYearlyIncreaseCalculatedExpansionSpeed</v>
          </cell>
          <cell r="BX2046">
            <v>0</v>
          </cell>
          <cell r="BY2046">
            <v>1</v>
          </cell>
          <cell r="CB2046" t="str">
            <v>T30,V10</v>
          </cell>
          <cell r="CC2046">
            <v>1</v>
          </cell>
          <cell r="CH2046">
            <v>1</v>
          </cell>
          <cell r="CM2046">
            <v>1</v>
          </cell>
          <cell r="CQ2046">
            <v>1</v>
          </cell>
          <cell r="CU2046">
            <v>1</v>
          </cell>
          <cell r="CX2046">
            <v>0</v>
          </cell>
          <cell r="CY2046">
            <v>1</v>
          </cell>
          <cell r="DB2046">
            <v>0</v>
          </cell>
          <cell r="DC2046" t="str">
            <v>Silkerødpil &lt;i&gt;Salix&lt;/i&gt; x &lt;i&gt;rubra&lt;/i&gt; er en hybridart mellom de to europeiske artene rødpil &lt;i&gt;S. purpurea&lt;/i&gt; og korgpil &lt;i&gt;S. viminalis&lt;/i&gt;. Den er en middelstor busk, har ikke frøformering, men kvister kan brekke av (eller legges ned) og rotslå. Arten kan dermed danne nokså store kratt.</v>
          </cell>
          <cell r="DD2046" t="str">
            <v>&lt;p&gt;Silkerødpil har trolig vært plantet i landet siden begynnelsen av 1800-tallet (den eldste innsamlingen er fra M.N. Blytt fra "Christiania", på 1820-tallet da han skrev sine herbarieetiketter på latin). Det eldste sikkert forvillete materialet er også fra Oslo, i 1927, og i perioden 1949-1980 hadde arten nokså store kratt i Tjernsmyr-området der Lysaker-bebyggelsen i Ak Bærum er i dag. R. Elven &amp; E. Fremstad har ettersøkt arten her i 2017, uten hell (pers. obs.). Den eneste sikkert kjente forekomsten i dag er i nordenden av Frøylandsvatnet i Ro Klepp, funnet i 2017.&lt;/p&gt;</v>
          </cell>
          <cell r="DE2046" t="str">
            <v>Arten er innført hageplante (kanskje også til korgfletting). Den er forvillet ved utkast fra hager av avbrukne eller avkuttete greiner.</v>
          </cell>
          <cell r="DF2046" t="str">
            <v>Invasjonspotensialet er lite, med minste skår på både median levetid og ekspansjonshastighet.</v>
          </cell>
          <cell r="DG2046" t="str">
            <v>Ingen kjent negativ økologisk effekt er knyttet til arten.</v>
          </cell>
          <cell r="DH2046" t="str">
            <v>&lt;p&gt;Silkerødpil vurderes til ingen kjent økologisk risiko.&lt;/p&gt;</v>
          </cell>
          <cell r="DI2046">
            <v>0</v>
          </cell>
        </row>
        <row r="2047">
          <cell r="B2047" t="str">
            <v>Tiarella cordifolia</v>
          </cell>
          <cell r="C2047" t="str">
            <v>L.</v>
          </cell>
          <cell r="D2047" t="str">
            <v>klaseskumblom</v>
          </cell>
          <cell r="E2047">
            <v>63643</v>
          </cell>
          <cell r="F2047">
            <v>103683</v>
          </cell>
          <cell r="G2047" t="str">
            <v>ExpertGroups/Karplanter/N</v>
          </cell>
          <cell r="H2047" t="str">
            <v>Karplanter</v>
          </cell>
          <cell r="I2047" t="str">
            <v>Karplanter</v>
          </cell>
          <cell r="J2047" t="str">
            <v>AlienSpecie</v>
          </cell>
          <cell r="N2047">
            <v>1</v>
          </cell>
          <cell r="Q2047">
            <v>1</v>
          </cell>
          <cell r="T2047" t="str">
            <v>NK</v>
          </cell>
          <cell r="U2047">
            <v>1</v>
          </cell>
          <cell r="V2047" t="str">
            <v>1,1</v>
          </cell>
          <cell r="X2047">
            <v>1</v>
          </cell>
          <cell r="Y2047">
            <v>1</v>
          </cell>
          <cell r="Z2047">
            <v>1</v>
          </cell>
          <cell r="AA2047">
            <v>1937</v>
          </cell>
          <cell r="AB2047" t="str">
            <v>terrestrial</v>
          </cell>
          <cell r="AD2047" t="str">
            <v>unknown</v>
          </cell>
          <cell r="AE2047" t="str">
            <v>yes</v>
          </cell>
          <cell r="AF2047" t="str">
            <v>unknown</v>
          </cell>
          <cell r="AG2047">
            <v>1937</v>
          </cell>
          <cell r="AH2047" t="str">
            <v>Oslo: Doblougløkka ved Bislet, "i ganske stor mengde, forvillet"</v>
          </cell>
          <cell r="AI2047">
            <v>5</v>
          </cell>
          <cell r="AJ2047" t="str">
            <v>V</v>
          </cell>
          <cell r="AL2047">
            <v>1</v>
          </cell>
          <cell r="AM2047" t="str">
            <v>importDirect</v>
          </cell>
          <cell r="AN2047">
            <v>1</v>
          </cell>
          <cell r="AO2047" t="str">
            <v>introductionEscaped</v>
          </cell>
          <cell r="AP2047" t="str">
            <v>Mr</v>
          </cell>
          <cell r="AQ2047">
            <v>4</v>
          </cell>
          <cell r="AR2047">
            <v>3</v>
          </cell>
          <cell r="AS2047">
            <v>12</v>
          </cell>
          <cell r="AT2047">
            <v>1</v>
          </cell>
          <cell r="AU2047">
            <v>12</v>
          </cell>
          <cell r="AV2047">
            <v>0</v>
          </cell>
          <cell r="AW2047" t="str">
            <v>Ingen kjent effekt</v>
          </cell>
          <cell r="AX2047" t="str">
            <v>Ingen kjent effekt</v>
          </cell>
          <cell r="BC2047" t="str">
            <v>Ingen kjent effekt</v>
          </cell>
          <cell r="BD2047" t="str">
            <v>Ingen kjent effekt</v>
          </cell>
          <cell r="BE2047" t="str">
            <v>no</v>
          </cell>
          <cell r="BF2047" t="str">
            <v>no</v>
          </cell>
          <cell r="BG2047" t="str">
            <v>V</v>
          </cell>
          <cell r="BK2047" t="str">
            <v>temperate_nemoral:NorthAndCentralAmerica</v>
          </cell>
          <cell r="BM2047" t="str">
            <v>temperate_boreal:Europe|temperate_nemoral:Europe,NorthAndCentralAmerica</v>
          </cell>
          <cell r="BO2047">
            <v>1</v>
          </cell>
          <cell r="BR2047" t="str">
            <v>RedListCategoryLevel</v>
          </cell>
          <cell r="BT2047">
            <v>1</v>
          </cell>
          <cell r="BW2047" t="str">
            <v>SpreadYearlyIncreaseCalculatedExpansionSpeed</v>
          </cell>
          <cell r="BX2047">
            <v>0</v>
          </cell>
          <cell r="BY2047">
            <v>1</v>
          </cell>
          <cell r="CB2047" t="str">
            <v>T4-C-3</v>
          </cell>
          <cell r="CC2047">
            <v>1</v>
          </cell>
          <cell r="CH2047">
            <v>1</v>
          </cell>
          <cell r="CM2047">
            <v>1</v>
          </cell>
          <cell r="CQ2047">
            <v>1</v>
          </cell>
          <cell r="CU2047">
            <v>1</v>
          </cell>
          <cell r="CX2047">
            <v>0</v>
          </cell>
          <cell r="CY2047">
            <v>1</v>
          </cell>
          <cell r="DB2047">
            <v>0</v>
          </cell>
          <cell r="DC2047" t="str">
            <v>Klaseskumblom &lt;em&gt;Tiarella cordifolia &lt;/em&gt;er en flerårig urt med frøreproduksjon. Den stammer fra nordøstlige Nord-Amerika. Den plantes i lite omfang i hager, er hardfør, og kan opplagt reprodusere i Norge.</v>
          </cell>
          <cell r="DD2047" t="str">
            <v>&lt;p&gt;Arten ble i 1937 funnet etablert ett sted i Oslo: "Doblougløkken[?] ved Bislet, i ganske stor mengde, forvillet", men er ikke sett der senere. Den opplyses å være forvillet og etablert i Ho Bergen, men videre dokumentasjon mangler. Øystein Folden rapporterer den i 2018 som spredt her og der i rik lauvskog i/nær arboretet i Svinvik i MR Surnadal.&lt;/p&gt;</v>
          </cell>
          <cell r="DE2047" t="str">
            <v>Arten er innført som hageplante. Den har passiv frøsprening over korte avstander og noe klonal vekst.</v>
          </cell>
          <cell r="DF2047" t="str">
            <v>Invasjonspotensialet er lite, med minste skår på median levetid og ingen registrert ekspansjon i senere tid. Arten vokser i fuktig, noe skyggefull skog, men forventes ikke å være ekspansiv.</v>
          </cell>
          <cell r="DG2047" t="str">
            <v>Det er ingen kjente negative økologiske effekter knyttet til arten.</v>
          </cell>
          <cell r="DH2047" t="str">
            <v>&lt;p&gt;Klaseskumblom vurderes til ingen kjent risiko. Arten kan dukke opp her og der i norsk natur.&lt;/p&gt;</v>
          </cell>
          <cell r="DI2047">
            <v>0</v>
          </cell>
        </row>
        <row r="2048">
          <cell r="B2048" t="str">
            <v>Stachys arvensis</v>
          </cell>
          <cell r="C2048" t="str">
            <v>(L.) L.</v>
          </cell>
          <cell r="D2048" t="str">
            <v>småsvinerot</v>
          </cell>
          <cell r="E2048">
            <v>62330</v>
          </cell>
          <cell r="F2048">
            <v>102370</v>
          </cell>
          <cell r="G2048" t="str">
            <v>ExpertGroups/Karplanter/N</v>
          </cell>
          <cell r="H2048" t="str">
            <v>Karplanter</v>
          </cell>
          <cell r="I2048" t="str">
            <v>Karplanter</v>
          </cell>
          <cell r="J2048" t="str">
            <v>AlienSpecie</v>
          </cell>
          <cell r="N2048">
            <v>1</v>
          </cell>
          <cell r="Q2048">
            <v>1</v>
          </cell>
          <cell r="T2048" t="str">
            <v>NK</v>
          </cell>
          <cell r="U2048">
            <v>1</v>
          </cell>
          <cell r="V2048" t="str">
            <v>1,1</v>
          </cell>
          <cell r="X2048">
            <v>1</v>
          </cell>
          <cell r="Y2048">
            <v>1</v>
          </cell>
          <cell r="Z2048">
            <v>1</v>
          </cell>
          <cell r="AA2048">
            <v>1842</v>
          </cell>
          <cell r="AB2048" t="str">
            <v>terrestrial</v>
          </cell>
          <cell r="AD2048" t="str">
            <v>origin,unknown</v>
          </cell>
          <cell r="AE2048" t="str">
            <v>yes</v>
          </cell>
          <cell r="AF2048" t="str">
            <v>unknown</v>
          </cell>
          <cell r="AG2048">
            <v>1873</v>
          </cell>
          <cell r="AH2048" t="str">
            <v>Ak Bærum: Aspelund</v>
          </cell>
          <cell r="AI2048">
            <v>1</v>
          </cell>
          <cell r="AJ2048" t="str">
            <v>V</v>
          </cell>
          <cell r="AN2048">
            <v>2</v>
          </cell>
          <cell r="AO2048" t="str">
            <v>introductionTransportpollution,introductionStowaway</v>
          </cell>
          <cell r="AP2048" t="str">
            <v>Va</v>
          </cell>
          <cell r="AQ2048">
            <v>4</v>
          </cell>
          <cell r="AR2048">
            <v>2</v>
          </cell>
          <cell r="AS2048">
            <v>8</v>
          </cell>
          <cell r="AT2048">
            <v>1</v>
          </cell>
          <cell r="AU2048">
            <v>8</v>
          </cell>
          <cell r="AV2048">
            <v>100</v>
          </cell>
          <cell r="AW2048" t="str">
            <v>Ingen kjent effekt</v>
          </cell>
          <cell r="AX2048" t="str">
            <v>Ingen kjent effekt</v>
          </cell>
          <cell r="BC2048" t="str">
            <v>Ingen kjent effekt</v>
          </cell>
          <cell r="BD2048" t="str">
            <v>Ingen kjent effekt</v>
          </cell>
          <cell r="BE2048" t="str">
            <v>no</v>
          </cell>
          <cell r="BF2048" t="str">
            <v>no</v>
          </cell>
          <cell r="BG2048" t="str">
            <v>V</v>
          </cell>
          <cell r="BK2048" t="str">
            <v>subtropic_mediterranean:Europe,Africa</v>
          </cell>
          <cell r="BM2048" t="str">
            <v>temperate_nemoral:Europe,Oceania,SouthAmerica|temperate_dry:Europe|subtropic_mediterranean:Europe,Asia,Africa,Oceania,NorthAndCentralAmerica,SouthAmerica|subtropic_highlands:SouthAmerica</v>
          </cell>
          <cell r="BO2048">
            <v>1</v>
          </cell>
          <cell r="BR2048" t="str">
            <v>RedListCategoryLevel</v>
          </cell>
          <cell r="BT2048">
            <v>1</v>
          </cell>
          <cell r="BW2048" t="str">
            <v>SpreadYearlyIncreaseCalculatedExpansionSpeed</v>
          </cell>
          <cell r="BX2048">
            <v>0</v>
          </cell>
          <cell r="BY2048">
            <v>1</v>
          </cell>
          <cell r="CB2048" t="str">
            <v>T35,T44,T42</v>
          </cell>
          <cell r="CC2048">
            <v>1</v>
          </cell>
          <cell r="CH2048">
            <v>1</v>
          </cell>
          <cell r="CM2048">
            <v>1</v>
          </cell>
          <cell r="CQ2048">
            <v>1</v>
          </cell>
          <cell r="CU2048">
            <v>1</v>
          </cell>
          <cell r="CX2048">
            <v>0</v>
          </cell>
          <cell r="CY2048">
            <v>1</v>
          </cell>
          <cell r="DB2048">
            <v>0</v>
          </cell>
          <cell r="DC2048" t="str">
            <v>Småsvinerot &lt;i&gt;Stachys arvensis&lt;/i&gt; er en nokså småvokst, ettårig art med frøreproduksjon. Den er knyttet til ulike typer skrotemark og til åkrer og grønnsakhager med åpen jord. Det er uvisst om den er til stede i dag: siste funn i Norge er i 1995.</v>
          </cell>
          <cell r="DD2048" t="str">
            <v>&lt;p&gt;Småsvinerot synes å være på grensen til å reprodusere effektivt og danne permanent bestand i Norge. Den er stabil nord til Danmark og Sør-Sverige og vil kunne favoriseres sterkt av noe høgere temperatur eller lengre sesong. Arten er funnet mer eller mindre sporadisk de siste nesten 200 år og synes å ha en intrikat innførselshistorie. De første funnene, ofte udaterte, men før 1850, ble gjort på øyer nær større havnebyer, på Ildjernet i Ak Nesodden ved innseilinga til Oslo og på Vesterøya i Øf Hvaler ved innseilinga til Fredrikstad-Sarpsborg. Disse funnene er fra perioden da ballastjord ble dumpet i sjøen, før det ble påbudt å deponere den på land. Arten synes å ha vært semi-stabil på disse øyene, men er forlengst forsvunnet. Etter 1850 er nesten alle funn fram til 1916 gjort på eller nær ballastplasser på land, særlig i Agder. I VA Kristiansand og Farsund kan arten ha hatt bestand fra denne tida fram til henholdsvis 1984 og 1995. Arten har trolig frøbank og kan godt være borte mange år for så å dukke opp igjen. Fra 1941 til 1960 er mange av funnene (bortsett fra VA Kristiansand og Farsund) gjort i hager, åkrer og på skrotemark, noe som tyder på innførsel med såfrø og hageplanter. Etter 1960 er arten bare funnet i VA Kristiansand og Farsund, dvs. på steder med mulig historie tilbake til ballastperioden, men den ble så sent som i 1995 angitt som "ganske massivt ugras i et par mindre jordbæråkre" på Skarvøy i Farsund.&lt;/p&gt;</v>
          </cell>
          <cell r="DE2048" t="str">
            <v>Arten er innført med ballastjord og trolig med grasfrø og grønnsakfrø, kanskje med andre gartnerivarer.</v>
          </cell>
          <cell r="DF2048" t="str">
            <v>Invasjonspotensialet er lite: arten skårer minimum både på median levetid og ekspansjonshastighet.</v>
          </cell>
          <cell r="DG2048" t="str">
            <v>Det er ingen kjente negative økologiske effekter knyttet til arten.</v>
          </cell>
          <cell r="DH2048" t="str">
            <v>&lt;p&gt;Småsvinerot medfører ingen kjent økologisk risiko i Norge. Arten har periodevis hatt semi-stabil forekomst i Norge (frøreproduksjon), men er ikke kjent å ha det i dag (2016). Vi har likevel valgt å vurdere den som fremmed art i Norge.&lt;br/&gt;&lt;/p&gt;</v>
          </cell>
          <cell r="DI2048">
            <v>0</v>
          </cell>
        </row>
        <row r="2049">
          <cell r="B2049" t="str">
            <v>Quercus cerris</v>
          </cell>
          <cell r="C2049" t="str">
            <v>L.</v>
          </cell>
          <cell r="D2049" t="str">
            <v>frynseeik</v>
          </cell>
          <cell r="E2049">
            <v>85747</v>
          </cell>
          <cell r="F2049">
            <v>128858</v>
          </cell>
          <cell r="G2049" t="str">
            <v>ExpertGroups/Karplanter/N</v>
          </cell>
          <cell r="H2049" t="str">
            <v>Karplanter</v>
          </cell>
          <cell r="I2049" t="str">
            <v>Karplanter</v>
          </cell>
          <cell r="J2049" t="str">
            <v>AlienSpecie</v>
          </cell>
          <cell r="N2049">
            <v>1</v>
          </cell>
          <cell r="P2049" t="str">
            <v>V</v>
          </cell>
          <cell r="Q2049">
            <v>1</v>
          </cell>
          <cell r="S2049" t="str">
            <v>V</v>
          </cell>
          <cell r="T2049" t="str">
            <v>NK</v>
          </cell>
          <cell r="U2049">
            <v>1</v>
          </cell>
          <cell r="V2049" t="str">
            <v>1,1</v>
          </cell>
          <cell r="W2049" t="str">
            <v>LO</v>
          </cell>
          <cell r="X2049">
            <v>2</v>
          </cell>
          <cell r="Y2049">
            <v>1</v>
          </cell>
          <cell r="Z2049">
            <v>2</v>
          </cell>
          <cell r="AA2049" t="str">
            <v>2000-2009</v>
          </cell>
          <cell r="AB2049" t="str">
            <v>terrestrial</v>
          </cell>
          <cell r="AD2049" t="str">
            <v>unknown</v>
          </cell>
          <cell r="AE2049" t="str">
            <v>yes</v>
          </cell>
          <cell r="AF2049" t="str">
            <v>unknown</v>
          </cell>
          <cell r="AI2049">
            <v>50</v>
          </cell>
          <cell r="AJ2049" t="str">
            <v>V</v>
          </cell>
          <cell r="AL2049">
            <v>1</v>
          </cell>
          <cell r="AM2049" t="str">
            <v>importDirect</v>
          </cell>
          <cell r="AN2049">
            <v>2</v>
          </cell>
          <cell r="AO2049" t="str">
            <v>introductionEscaped</v>
          </cell>
          <cell r="AP2049" t="str">
            <v>OsA</v>
          </cell>
          <cell r="AQ2049">
            <v>4</v>
          </cell>
          <cell r="AR2049">
            <v>5</v>
          </cell>
          <cell r="AS2049">
            <v>20</v>
          </cell>
          <cell r="AT2049">
            <v>1</v>
          </cell>
          <cell r="AU2049">
            <v>60</v>
          </cell>
          <cell r="AV2049">
            <v>0</v>
          </cell>
          <cell r="AW2049" t="str">
            <v>Ingen kjent effekt</v>
          </cell>
          <cell r="AX2049" t="str">
            <v>Ingen kjent effekt</v>
          </cell>
          <cell r="BC2049" t="str">
            <v>Ingen kjent effekt</v>
          </cell>
          <cell r="BD2049" t="str">
            <v>Ingen kjent effekt</v>
          </cell>
          <cell r="BE2049" t="str">
            <v>no</v>
          </cell>
          <cell r="BF2049" t="str">
            <v>no</v>
          </cell>
          <cell r="BG2049" t="str">
            <v>V</v>
          </cell>
          <cell r="BI2049" t="str">
            <v>V</v>
          </cell>
          <cell r="BK2049" t="str">
            <v>temperate_nemoral:Europe|subtropic_mediterranean:Europe,Asia</v>
          </cell>
          <cell r="BM2049" t="str">
            <v>temperate_nemoral:Europe,Oceania,NorthAndCentralAmerica|subtropic_mediterranean:Europe,Asia</v>
          </cell>
          <cell r="BO2049">
            <v>2</v>
          </cell>
          <cell r="BP2049" t="str">
            <v>X</v>
          </cell>
          <cell r="BQ2049" t="str">
            <v>X</v>
          </cell>
          <cell r="BR2049" t="str">
            <v>RedListCategoryLevel</v>
          </cell>
          <cell r="BT2049">
            <v>1</v>
          </cell>
          <cell r="BW2049" t="str">
            <v>SpreadYearlyIncreaseCalculatedExpansionSpeed</v>
          </cell>
          <cell r="BX2049">
            <v>0</v>
          </cell>
          <cell r="BY2049">
            <v>1</v>
          </cell>
          <cell r="CB2049" t="str">
            <v>T4-C-2,T4-C-5,T4-C-6,T4</v>
          </cell>
          <cell r="CC2049">
            <v>1</v>
          </cell>
          <cell r="CH2049">
            <v>1</v>
          </cell>
          <cell r="CM2049">
            <v>1</v>
          </cell>
          <cell r="CQ2049">
            <v>1</v>
          </cell>
          <cell r="CU2049">
            <v>1</v>
          </cell>
          <cell r="CX2049">
            <v>0</v>
          </cell>
          <cell r="CY2049">
            <v>1</v>
          </cell>
          <cell r="CZ2049" t="str">
            <v>X</v>
          </cell>
          <cell r="DB2049">
            <v>1</v>
          </cell>
          <cell r="DC2049" t="str">
            <v>Eike-arten &lt;em&gt;Quercus cerris&lt;/em&gt; kommer&lt;em&gt; &lt;/em&gt;fra Sør-Europa og Tyrkia. Den er et langlevd tre med frøreproduksjon. Fruktene (nøttene) spres av fugl og pattedyr.</v>
          </cell>
          <cell r="DD2049" t="str">
            <v>&lt;p&gt;Frøplanter av &lt;em&gt;Quercus cerris &lt;/em&gt;er observert i Nordskogen ved NMBU i Ak Ås av Per Anker Pedersen for få år siden. Han angir at Tonjer også har observert en frøplante på samme sted, men at dette dreier seg neppe om samme plante. Det kan diskuteres om Nordskogen skal anses som produksjonsareal for denne arten. I så fall ville arten blitt vurdert som en dørstokkart, men med samme risikovurdering. Denne eikearten plantes i økende omfang i parkanlegg og har potensial i Norge, i alle fall i de sørlige delene av landet.&lt;/p&gt;</v>
          </cell>
          <cell r="DE2049" t="str">
            <v>Arten er ny og i økende bruk som parktre i Norge, bl.a. planlagt brukt ved større, nye parkanlegg i Oslo. Den har potensial i de varmere delene av boreonemoral sone. Arten er foreløpig kun observert med frøplanter i Ak Ås: Nordskogen. Det antas at den derfor er i stand til å forville seg fra beplantninger.</v>
          </cell>
          <cell r="DF2049" t="str">
            <v>Arten har et lite invasjonspotensial (med usikkerhet til begrenset): median levetid vurderes til begrenset, men med usikkerhet i begge retninger, og ekspansjonshastigheten ligger på laveste nivå.</v>
          </cell>
          <cell r="DG2049" t="str">
            <v>Arten vurderes å ha ingen kjent økologisk effekt, men vi har satt usikkerhet opp til en liten negativ økologisk effekt. Dersom arten etablerer seg, vil det trolig skje i tørre, varme skogtyper som våre stedegne eikeskoger. Arten er vektor for en galleveps som kan gjøre skade på våre stedegne eiker: fra Wikipedia: "The tree harbours the gall wasp &lt;i&gt;Andriscus quercuscalicis&lt;/i&gt; whose larvae seriously damage the acorns of native British oaks. In 1998, the Ministry of Defence ordered the felling of all Turkey Oaks on its UK bases." Den økologiske effekten av arten er dermed knyttet til at den kan ta med seg den fremmede gallevepsen &lt;i&gt;Andricus quercuscalicis&lt;/i&gt; som også trenger vår hjemlige &lt;i&gt;Quercus robur&lt;/i&gt; for å fullføre livssyklusen sin. Gallevepsen er foreløpig ikke påvist i Norge, men den og tre andre arter i samme slekt er påvist i Storbritannia (Sch&amp;#246:nrogge et al. 1998). Angrep fra denne gallevepsen reduserer fertiliteten til &lt;i&gt;Q. robur&lt;/i&gt; (NNSS: Turkey oak). Den økologiske effekten er altså kun knyttet til en mulig framtidig effekt som dermed også er usikker, og det skal også nevnes at det kun er nøttene som blir skadet - ikke treet som sådan (Jukes 2012). Eikearten omtales som invasiv i Polen (Danielewicz et al. 2014), men uten noen særlig overbevisende argumentasjon for økologisk skade.&lt;br/&gt;Den økologiske effekten til eike-arten følger parasittens økologiske effekt. Denne parasitt-gruppen blir imidlertid ikke risikovurdert i denne omgangen, og vi har derfor satt effekten til laveste nivå, men med usikkerhet oppover.</v>
          </cell>
          <cell r="DH2049" t="str">
            <v>&lt;p&gt;Eike-arten&lt;i&gt; Quercus cerris&lt;/i&gt; vurderes til ingen kjent økologisk risiko, men med usikkerhet til lav risiko. Risikoen er knyttet både til usikkerhet om invasjonspotensialet og til at arten er vert for en skadelig parasitt som kan gå over på hjemlige eiker. &lt;/p&gt;</v>
          </cell>
          <cell r="DI2049">
            <v>5</v>
          </cell>
        </row>
        <row r="2050">
          <cell r="B2050" t="str">
            <v>Berteroa incana</v>
          </cell>
          <cell r="C2050" t="str">
            <v>(L.) DC.</v>
          </cell>
          <cell r="D2050" t="str">
            <v>hvitdodre</v>
          </cell>
          <cell r="E2050">
            <v>138912</v>
          </cell>
          <cell r="F2050">
            <v>101107</v>
          </cell>
          <cell r="G2050" t="str">
            <v>ExpertGroups/Karplanter/N</v>
          </cell>
          <cell r="H2050" t="str">
            <v>Karplanter</v>
          </cell>
          <cell r="I2050" t="str">
            <v>Karplanter</v>
          </cell>
          <cell r="J2050" t="str">
            <v>AlienSpecie</v>
          </cell>
          <cell r="N2050">
            <v>4</v>
          </cell>
          <cell r="Q2050">
            <v>3</v>
          </cell>
          <cell r="T2050" t="str">
            <v>SE</v>
          </cell>
          <cell r="U2050">
            <v>5</v>
          </cell>
          <cell r="V2050" t="str">
            <v>4A,3DF</v>
          </cell>
          <cell r="X2050">
            <v>2</v>
          </cell>
          <cell r="Y2050">
            <v>3</v>
          </cell>
          <cell r="Z2050">
            <v>1</v>
          </cell>
          <cell r="AA2050">
            <v>1847</v>
          </cell>
          <cell r="AB2050" t="str">
            <v>terrestrial</v>
          </cell>
          <cell r="AD2050" t="str">
            <v>origin,unknown</v>
          </cell>
          <cell r="AE2050" t="str">
            <v>yes</v>
          </cell>
          <cell r="AF2050" t="str">
            <v>unknown</v>
          </cell>
          <cell r="AG2050">
            <v>1847</v>
          </cell>
          <cell r="AH2050" t="str">
            <v>Oslo: Økern</v>
          </cell>
          <cell r="AI2050">
            <v>5</v>
          </cell>
          <cell r="AJ2050" t="str">
            <v>V</v>
          </cell>
          <cell r="AN2050">
            <v>5</v>
          </cell>
          <cell r="AO2050" t="str">
            <v>introductionTransportpollution,introductionStowaway,spreadStowaway,spreadNaturalDispersal</v>
          </cell>
          <cell r="AP2050" t="str">
            <v>Øs,OsA,He,Op,Bu,Ve,Te,Aa,Va,Sf</v>
          </cell>
          <cell r="AQ2050">
            <v>2000</v>
          </cell>
          <cell r="AR2050">
            <v>2</v>
          </cell>
          <cell r="AS2050">
            <v>4000</v>
          </cell>
          <cell r="AT2050">
            <v>115000</v>
          </cell>
          <cell r="AU2050">
            <v>6000</v>
          </cell>
          <cell r="AV2050">
            <v>70</v>
          </cell>
          <cell r="AW2050" t="str">
            <v>Ingen kjent effekt</v>
          </cell>
          <cell r="AX2050" t="str">
            <v>Ingen kjent effekt</v>
          </cell>
          <cell r="BC2050" t="str">
            <v>Ingen kjent effekt</v>
          </cell>
          <cell r="BD2050" t="str">
            <v>Ingen kjent effekt</v>
          </cell>
          <cell r="BE2050" t="str">
            <v>no</v>
          </cell>
          <cell r="BF2050" t="str">
            <v>no</v>
          </cell>
          <cell r="BG2050" t="str">
            <v>V</v>
          </cell>
          <cell r="BK2050" t="str">
            <v>subtropic_mediterranean:Europe,Asia,Africa</v>
          </cell>
          <cell r="BM2050" t="str">
            <v>temperate_boreal:Europe,Asia,NorthAndCentralAmerica|temperate_nemoral:Europe,Asia,NorthAndCentralAmerica|subtropic_mediterranean:Europe,Asia,Africa</v>
          </cell>
          <cell r="BO2050">
            <v>4</v>
          </cell>
          <cell r="BR2050" t="str">
            <v>RedListCategoryLevel</v>
          </cell>
          <cell r="BT2050">
            <v>3</v>
          </cell>
          <cell r="BW2050" t="str">
            <v>SpreadYearlyIncreaseObservations</v>
          </cell>
          <cell r="BX2050">
            <v>274</v>
          </cell>
          <cell r="BY2050">
            <v>1</v>
          </cell>
          <cell r="CB2050" t="str">
            <v>T35,T37,T39,T40,T41,T42,T43,T32-C-5,T32-C-7,T32-C-15,T32-C-17</v>
          </cell>
          <cell r="CC2050">
            <v>3</v>
          </cell>
          <cell r="CG2050" t="str">
            <v>T32-C-7,T32-C-17</v>
          </cell>
          <cell r="CH2050">
            <v>2</v>
          </cell>
          <cell r="CL2050" t="str">
            <v>T32-C-7,T32-C-17,T32-C-5,T32-C-15</v>
          </cell>
          <cell r="CM2050">
            <v>3</v>
          </cell>
          <cell r="CP2050" t="str">
            <v>Åpen grunnlendt kalkmark i boreonemoral sone</v>
          </cell>
          <cell r="CQ2050">
            <v>1</v>
          </cell>
          <cell r="CT2050" t="str">
            <v>T32-C-5,T32-C-7,T32-C-15,T32-C-17</v>
          </cell>
          <cell r="CU2050">
            <v>1</v>
          </cell>
          <cell r="CX2050">
            <v>0</v>
          </cell>
          <cell r="CY2050">
            <v>1</v>
          </cell>
          <cell r="DB2050">
            <v>0</v>
          </cell>
          <cell r="DC2050" t="str">
            <v>Kvitdodre &lt;i&gt;Berteroa incana &lt;/i&gt;er en flerårig urt med noe mattedannende vekst og med med frøreproduksjon. Frøproduksjonen er stor, men avstanden for egenspredning er oftest liten. Arten er europeisk og vestasiatisk og kom inn til Norge fra lengre sør i Europa. Arten har naturalisert seg i tørre, noe baserike enger og på grunnlende, i tillegg til at den finnes i et breitt spekter av skrotemark.</v>
          </cell>
          <cell r="DD2050" t="str">
            <v>&lt;p&gt;Kvitdodre kom trolig inn tidlig på 1800-tallet, kanskje med ballastjord, men sikkert med såfrø (kløver og gras) og med transportmidler. For Danmark nevner Hartvig (2015) innførsel fra første halvdel av 1800-tallet og spesielt med kløver og annet såfrø. Arten spredte seg raskt, hovedsakelig langs transportårer og ved industrianlegg, og hadde allerede før 1900 det geografiske hovedmønsteret den har i dag. Etter 1900 har det hovedsakelig skjedd fortetning, i tillegg til mer tilfeldige spredninger til deler av landet der arten aldri ble stabil. Det stabile arealet omfatter søndre og midtre Østlandet til midtveis opp i hoveddalene, Sørlandet vest til VA Mandal, og indre Sogn (SF Lærdal, Årdal, Sogndal, Luster, Leikanger). Ellers er arten funnet i alle fylker og hadde langvarig opptreden i Hordaland og Sør-Trøndelag. I Hordaland er den observert fra 1877 til 1944 og hadde på det meste kanskje 20-25 forekomster (1921-1940). I Sør-Trøndelag har den hatt tre forekomster, på Ladehammeren i ST Trondheim 1901-1906 (med utgangspunkt i et hønseri), i Buvika i ST Skaun 1930-1957 (kornmølle) og Ilsvika i ST Trondheim 1973-1993 (kornsiloer). Arten er nå et veletablert og stabilisert (naturalisert) innslag i norske naturtyper.&lt;/p&gt;</v>
          </cell>
          <cell r="DE2050" t="str">
            <v>Arten er innført med såfrø, korn, transportmidler og kanskje ballastjord. Den er videre spredt med transportmidler og kanskje med folk og dyr.</v>
          </cell>
          <cell r="DF2050" t="str">
            <v>Arten har et stort invasjonspotensial, som kombinasjon av lang median levetid og moderat ekspansjonshastighet. Det potensielle utbredelsesområdet (polygonet) antas å være omtrent fylt, bare med rom for moderat fortetning, men ekspansjonshastigheten er fortsatt nokså høg.</v>
          </cell>
          <cell r="DG2050" t="str">
            <v>Arten vurderes til å ha middels økologiske effekter. Den invaderer grunnlendt kalkmark, spesielt i Oslofeltet, og fortrenger stedegne arter, flere av disse sårbare eller truete. Arten er påfallende invasiv på tørr mark, og med mest negative effekter på baserik grunn.</v>
          </cell>
          <cell r="DH2050" t="str">
            <v>&lt;p&gt;Kvitdodre vurderes til svært høg økologisk risiko. Arten har nå fått en stor og stabil utbredelse i Norge. Den går inn i en rekke naturtyper i store mengder, også typer med innslag av truete arter. Dette er en markert endring fra forrige vurderingsrunde, da den ble vurdert til låg risiko.&lt;/p&gt;</v>
          </cell>
          <cell r="DI2050">
            <v>1</v>
          </cell>
        </row>
        <row r="2051">
          <cell r="B2051" t="str">
            <v>Populus ×canadensis</v>
          </cell>
          <cell r="C2051" t="str">
            <v>Moench</v>
          </cell>
          <cell r="D2051" t="str">
            <v>kanadapoppel</v>
          </cell>
          <cell r="E2051">
            <v>135679</v>
          </cell>
          <cell r="F2051">
            <v>102636</v>
          </cell>
          <cell r="G2051" t="str">
            <v>ExpertGroups/Karplanter/N</v>
          </cell>
          <cell r="H2051" t="str">
            <v>Karplanter</v>
          </cell>
          <cell r="I2051" t="str">
            <v>Karplanter</v>
          </cell>
          <cell r="J2051" t="str">
            <v>AlienSpecie</v>
          </cell>
          <cell r="N2051">
            <v>3</v>
          </cell>
          <cell r="Q2051">
            <v>1</v>
          </cell>
          <cell r="T2051" t="str">
            <v>LO</v>
          </cell>
          <cell r="U2051">
            <v>2</v>
          </cell>
          <cell r="V2051" t="str">
            <v>3A,1</v>
          </cell>
          <cell r="X2051">
            <v>1</v>
          </cell>
          <cell r="Y2051">
            <v>1</v>
          </cell>
          <cell r="Z2051">
            <v>1</v>
          </cell>
          <cell r="AA2051">
            <v>1926</v>
          </cell>
          <cell r="AB2051" t="str">
            <v>terrestrial</v>
          </cell>
          <cell r="AD2051" t="str">
            <v>unknown</v>
          </cell>
          <cell r="AE2051" t="str">
            <v>yes</v>
          </cell>
          <cell r="AF2051" t="str">
            <v>unknown</v>
          </cell>
          <cell r="AG2051">
            <v>1991</v>
          </cell>
          <cell r="AH2051" t="str">
            <v>Øf Hvaler: Nordre Sandøy</v>
          </cell>
          <cell r="AI2051">
            <v>20</v>
          </cell>
          <cell r="AJ2051" t="str">
            <v>V</v>
          </cell>
          <cell r="AL2051">
            <v>1</v>
          </cell>
          <cell r="AM2051" t="str">
            <v>importDirect</v>
          </cell>
          <cell r="AN2051">
            <v>2</v>
          </cell>
          <cell r="AO2051" t="str">
            <v>introductionEscaped,spreadTransportpollution</v>
          </cell>
          <cell r="AP2051" t="str">
            <v>Øs,OsA,He,St</v>
          </cell>
          <cell r="AQ2051">
            <v>32</v>
          </cell>
          <cell r="AR2051">
            <v>10</v>
          </cell>
          <cell r="AS2051">
            <v>320</v>
          </cell>
          <cell r="AT2051">
            <v>9000</v>
          </cell>
          <cell r="AU2051">
            <v>960</v>
          </cell>
          <cell r="AV2051">
            <v>100</v>
          </cell>
          <cell r="AW2051" t="str">
            <v>Ingen kjent effekt</v>
          </cell>
          <cell r="AX2051" t="str">
            <v>Ingen kjent effekt</v>
          </cell>
          <cell r="BC2051" t="str">
            <v>Ingen kjent effekt</v>
          </cell>
          <cell r="BD2051" t="str">
            <v>Ingen kjent effekt</v>
          </cell>
          <cell r="BE2051" t="str">
            <v>no</v>
          </cell>
          <cell r="BF2051" t="str">
            <v>no</v>
          </cell>
          <cell r="BK2051" t="str">
            <v>unknown:Europe,Asia,NorthAndCentralAmerica</v>
          </cell>
          <cell r="BM2051" t="str">
            <v>temperate_nemoral:Europe,Oceania,NorthAndCentralAmerica</v>
          </cell>
          <cell r="BO2051">
            <v>3</v>
          </cell>
          <cell r="BR2051" t="str">
            <v>RedListCategoryLevel</v>
          </cell>
          <cell r="BT2051">
            <v>2</v>
          </cell>
          <cell r="BW2051" t="str">
            <v>SpreadYearlyIncreaseCalculatedExpansionSpeed</v>
          </cell>
          <cell r="BX2051">
            <v>158.88999999999999</v>
          </cell>
          <cell r="BY2051">
            <v>1</v>
          </cell>
          <cell r="CB2051" t="str">
            <v>T35,T40,T37-C-3,T30</v>
          </cell>
          <cell r="CC2051">
            <v>1</v>
          </cell>
          <cell r="CH2051">
            <v>1</v>
          </cell>
          <cell r="CM2051">
            <v>1</v>
          </cell>
          <cell r="CQ2051">
            <v>1</v>
          </cell>
          <cell r="CU2051">
            <v>1</v>
          </cell>
          <cell r="CX2051">
            <v>0</v>
          </cell>
          <cell r="CY2051">
            <v>1</v>
          </cell>
          <cell r="DB2051">
            <v>0</v>
          </cell>
          <cell r="DC2051" t="str">
            <v>Kanadapoppel &lt;em&gt;Populus &lt;/em&gt;x &lt;em&gt;canadensis &lt;/em&gt;er et middelsstort til store tre med frøformering og klonal vekst med rotskudd. Frøene har hår og spres med vind. Dette er en hagehybrid mellom &lt;em&gt;Populus deltoides &lt;/em&gt;fra østlige Nord-Amerika og svartpoppel &lt;em&gt;P. nigra &lt;/em&gt;fra Europa og Vest-Asia. Hybridarten oppsto trolig første gang ca 1750 i Frankrike, men er oppstått flere ganger med noe ulike kombinasjoner av raser og kultivarer av foreldreartene, og med en serie beskrevne kultivarer av kanadapoppel som resultat, bl.a. &amp;#39:Serotina&amp;#39:, &amp;#39:Marilandica&amp;#39:, &amp;#39:Regenerata&amp;#39:, &amp;#39:Eugenei&amp;#39: og &amp;#39:Robusta&amp;#39: (H&amp;#228:met-Ahti et al. 1992, Karhu 2000). Karhu (2000) opplyser at &amp;#39:Serotina&amp;#39: er nokså hyppig platet i Bergen, at både &amp;#39:Eugenei&amp;#39: og &amp;#39:Robusta&amp;#39: er plantet i Sør-Norge, og at &amp;#39:Eugenei&amp;#39: kan være den som er forvillet på Hvaler. Arten må være noe frøfertil fordi den opplyses å tilbakekrysse (og genetisk forurense) svartpoppel i Mellom-Europa.</v>
          </cell>
          <cell r="DD2051" t="str">
            <v>&lt;p&gt;Det kan være vanskelig å skille mellom plantete og forvillete trær, dvs. slike spredt med rotskudd og hageutkast. Vi har foreløpig bare ni rapporter som med noen sikkerhet kan gjelde forvillete trær, fra Øf Fredrikstad Øra 1974 og 1989, Hvaler: Nordre Sandøy 1991, Oslo: Sogn og i nærheten av Akerselva 1989, ST Trondheim: Lade 2000, He Stange: Heksvoll og Sanderud 2001 og 2002, og Hamar: Tjuvholmen 2006.&lt;/p&gt;</v>
          </cell>
          <cell r="DE2051" t="str">
            <v>&lt;p&gt;Denne hybriden spres med rotskudd og hageutkast, med videre spredning ved forflytning av jordmasser.&lt;/p&gt;</v>
          </cell>
          <cell r="DF2051" t="str">
            <v>Arten har moderat median levetid i landet, men ekspansjonshastighet er begrenset. Dette gir et moderat invasjonspotensial.</v>
          </cell>
          <cell r="DG2051" t="str">
            <v>Kanadapoppel har ingen kjent negativ økologisk effekt i landet.</v>
          </cell>
          <cell r="DH2051" t="str">
            <v>&lt;p&gt;Kanadapoppel vurderes til låg økologisk risiko, og bare på grunn av invasjonspotensialet.&lt;/p&gt;</v>
          </cell>
          <cell r="DI2051">
            <v>2</v>
          </cell>
        </row>
        <row r="2052">
          <cell r="B2052" t="str">
            <v>Populus ×canescens</v>
          </cell>
          <cell r="C2052" t="str">
            <v>(Aiton) Sm.</v>
          </cell>
          <cell r="D2052" t="str">
            <v>gråpoppel</v>
          </cell>
          <cell r="E2052">
            <v>135684</v>
          </cell>
          <cell r="F2052">
            <v>102637</v>
          </cell>
          <cell r="G2052" t="str">
            <v>ExpertGroups/Karplanter/N</v>
          </cell>
          <cell r="H2052" t="str">
            <v>Karplanter</v>
          </cell>
          <cell r="I2052" t="str">
            <v>Karplanter</v>
          </cell>
          <cell r="J2052" t="str">
            <v>AlienSpecie</v>
          </cell>
          <cell r="N2052">
            <v>3</v>
          </cell>
          <cell r="Q2052">
            <v>1</v>
          </cell>
          <cell r="T2052" t="str">
            <v>LO</v>
          </cell>
          <cell r="U2052">
            <v>2</v>
          </cell>
          <cell r="V2052" t="str">
            <v>3A,1</v>
          </cell>
          <cell r="X2052">
            <v>1</v>
          </cell>
          <cell r="Y2052">
            <v>1</v>
          </cell>
          <cell r="Z2052">
            <v>1</v>
          </cell>
          <cell r="AA2052">
            <v>1896</v>
          </cell>
          <cell r="AB2052" t="str">
            <v>terrestrial</v>
          </cell>
          <cell r="AD2052" t="str">
            <v>unknown</v>
          </cell>
          <cell r="AE2052" t="str">
            <v>yes</v>
          </cell>
          <cell r="AF2052" t="str">
            <v>unknown</v>
          </cell>
          <cell r="AG2052">
            <v>1991</v>
          </cell>
          <cell r="AH2052" t="str">
            <v>Bu Drammen: Drammenselva ved Øvre Eikervei</v>
          </cell>
          <cell r="AI2052">
            <v>20</v>
          </cell>
          <cell r="AJ2052" t="str">
            <v>V</v>
          </cell>
          <cell r="AL2052">
            <v>1</v>
          </cell>
          <cell r="AM2052" t="str">
            <v>importDirect</v>
          </cell>
          <cell r="AN2052">
            <v>2</v>
          </cell>
          <cell r="AO2052" t="str">
            <v>introductionEscaped,spreadTransportpollution</v>
          </cell>
          <cell r="AP2052" t="str">
            <v>Øs,OsA,Bu,Ro,Ho,Mr</v>
          </cell>
          <cell r="AQ2052">
            <v>32</v>
          </cell>
          <cell r="AR2052">
            <v>5</v>
          </cell>
          <cell r="AS2052">
            <v>160</v>
          </cell>
          <cell r="AT2052">
            <v>80800</v>
          </cell>
          <cell r="AU2052">
            <v>480</v>
          </cell>
          <cell r="AV2052">
            <v>95</v>
          </cell>
          <cell r="AW2052" t="str">
            <v>Ingen kjent effekt</v>
          </cell>
          <cell r="AX2052" t="str">
            <v>Ingen kjent effekt</v>
          </cell>
          <cell r="BC2052" t="str">
            <v>Ingen kjent effekt</v>
          </cell>
          <cell r="BD2052" t="str">
            <v>Ingen kjent effekt</v>
          </cell>
          <cell r="BE2052" t="str">
            <v>no</v>
          </cell>
          <cell r="BF2052" t="str">
            <v>no</v>
          </cell>
          <cell r="BG2052" t="str">
            <v>V</v>
          </cell>
          <cell r="BK2052" t="str">
            <v>unknown:Europe,Asia,Africa</v>
          </cell>
          <cell r="BM2052" t="str">
            <v>temperate_nemoral:Europe,Asia,Oceania,NorthAndCentralAmerica|subtropic_caperegion:Africa</v>
          </cell>
          <cell r="BO2052">
            <v>3</v>
          </cell>
          <cell r="BR2052" t="str">
            <v>RedListCategoryLevel</v>
          </cell>
          <cell r="BT2052">
            <v>2</v>
          </cell>
          <cell r="BW2052" t="str">
            <v>SpreadYearlyIncreaseCalculatedExpansionSpeed</v>
          </cell>
          <cell r="BX2052">
            <v>85.23</v>
          </cell>
          <cell r="BY2052">
            <v>1</v>
          </cell>
          <cell r="CB2052" t="str">
            <v>T35,T30,T43,T40</v>
          </cell>
          <cell r="CC2052">
            <v>1</v>
          </cell>
          <cell r="CH2052">
            <v>1</v>
          </cell>
          <cell r="CM2052">
            <v>1</v>
          </cell>
          <cell r="CQ2052">
            <v>1</v>
          </cell>
          <cell r="CU2052">
            <v>1</v>
          </cell>
          <cell r="CX2052">
            <v>0</v>
          </cell>
          <cell r="CY2052">
            <v>1</v>
          </cell>
          <cell r="DB2052">
            <v>0</v>
          </cell>
          <cell r="DC2052" t="str">
            <v>Gråpoppel &lt;em&gt;Populus&lt;/em&gt; x &lt;em&gt;canescens &lt;/em&gt;er et middels stort tre med frøformering og effektiv klonal vekst med rotskudd. Den er delvis frøfertil, og frøene spres lett med vind. Den er en hybridart mellom sølvpoppel &lt;em&gt;P. alba &lt;/em&gt;fra Europa, Nord-Afrika og Vest- og Sentral-Asia og osp &lt;em&gt;P. tremula &lt;/em&gt;fra Eurasia og Nordvest-Afrika. Den har tilsynelatende oppstått flere ganger i naturen, med tilbakekrysninger mot sølvpoppel (Rajora &amp; Dancik 1992), Tilbakekrysningene gjør at den morfologiske avgrensningen mot sølvpoppel ofte kan være uklar (flytende overgang).</v>
          </cell>
          <cell r="DD2052" t="str">
            <v>&lt;p&gt; Arten dyrkes i nokså lite omfang i Norge og er funnet forvillet et begrenset antall ganger: Øf Moss: Jeløya (1896), Fredrikstad: Bratli (1955), Halden: Idd (1991), Bu Drammen: Drammenselva ved Øvre Eikervei 16 (1991, minst to skuddgenerasjoner, sprer seg, 2013) og Pukerud ved Drammenselva (2014), Oslo: Rødtvet (1955), Ekely (1995) og Hoff (1995), Ro: Stavanger Forus (2008), Ho Bergen: Fana kirke (1912), og MR Ålesund: Myrdalsvegen (2016&lt;b&gt;)&lt;/b&gt;.&lt;/p&gt;</v>
          </cell>
          <cell r="DE2052" t="str">
            <v>Arten sprer seg med rotskudd, men danner bare lokale kloner noen få steder. Den kan også spres ved forflytning av jordmasser. Den har potensial for frøformering, men vi har ikke registrert effektiv frøreproduksjon i Norge.</v>
          </cell>
          <cell r="DF2052" t="str">
            <v>Gråpoppel har moderat median levetid, men begrenset ekspansjonshastighet. Dette gir et moderat invasjonspotensial.</v>
          </cell>
          <cell r="DG2052" t="str">
            <v>Arten har ingen kjente negative økologiske effekter. Delvis fertilitet kunne teoretisk føre til introgresjon med stedegen osp, men som Rajora &amp; Dancik (1992) påpeker, er tilbakekrysning bare aktuell med den andre forelderen, den fremmede arten sølvpoppel. Vi har derfor sett bort fra introgresjon som en mulig økologisk effekt.</v>
          </cell>
          <cell r="DH2052" t="str">
            <v>&lt;p&gt;Gråpoppel vurderes til låg økologisk risiko, og bare på grunn av invasjonspotensialet.&lt;/p&gt;</v>
          </cell>
          <cell r="DI2052">
            <v>1</v>
          </cell>
        </row>
        <row r="2053">
          <cell r="B2053" t="str">
            <v>Doronicum macrophyllum</v>
          </cell>
          <cell r="C2053" t="str">
            <v>Fisch. ex Hornem.</v>
          </cell>
          <cell r="D2053" t="str">
            <v>kjempegullkurv</v>
          </cell>
          <cell r="E2053">
            <v>132382</v>
          </cell>
          <cell r="F2053">
            <v>100550</v>
          </cell>
          <cell r="G2053" t="str">
            <v>ExpertGroups/Karplanter/N</v>
          </cell>
          <cell r="H2053" t="str">
            <v>Karplanter</v>
          </cell>
          <cell r="I2053" t="str">
            <v>Karplanter</v>
          </cell>
          <cell r="J2053" t="str">
            <v>AlienSpecie</v>
          </cell>
          <cell r="N2053">
            <v>3</v>
          </cell>
          <cell r="Q2053">
            <v>3</v>
          </cell>
          <cell r="T2053" t="str">
            <v>HI</v>
          </cell>
          <cell r="U2053">
            <v>4</v>
          </cell>
          <cell r="V2053" t="str">
            <v>3A,3E</v>
          </cell>
          <cell r="X2053">
            <v>4</v>
          </cell>
          <cell r="Y2053">
            <v>3</v>
          </cell>
          <cell r="Z2053">
            <v>3</v>
          </cell>
          <cell r="AA2053">
            <v>1980</v>
          </cell>
          <cell r="AB2053" t="str">
            <v>terrestrial</v>
          </cell>
          <cell r="AD2053" t="str">
            <v>other</v>
          </cell>
          <cell r="AE2053" t="str">
            <v>yes</v>
          </cell>
          <cell r="AF2053" t="str">
            <v>unknown</v>
          </cell>
          <cell r="AG2053">
            <v>1985</v>
          </cell>
          <cell r="AH2053" t="str">
            <v>ST Røros: Sjøvollsetra</v>
          </cell>
          <cell r="AI2053">
            <v>5</v>
          </cell>
          <cell r="AJ2053" t="str">
            <v>V</v>
          </cell>
          <cell r="AL2053">
            <v>1</v>
          </cell>
          <cell r="AM2053" t="str">
            <v>importDirect</v>
          </cell>
          <cell r="AN2053">
            <v>3</v>
          </cell>
          <cell r="AO2053" t="str">
            <v>introductionEscaped,introductionReleased,spreadNaturalDispersal</v>
          </cell>
          <cell r="AP2053" t="str">
            <v>St,Tr,Fi</v>
          </cell>
          <cell r="AQ2053">
            <v>36</v>
          </cell>
          <cell r="AR2053">
            <v>5</v>
          </cell>
          <cell r="AS2053">
            <v>180</v>
          </cell>
          <cell r="AT2053">
            <v>50000</v>
          </cell>
          <cell r="AU2053">
            <v>600</v>
          </cell>
          <cell r="AV2053">
            <v>50</v>
          </cell>
          <cell r="AW2053" t="str">
            <v>Gir sterk hudirritasjon og halsproblemer ved handtering (trolig reaksjon på hårene), R. Elven pers. observ.</v>
          </cell>
          <cell r="AX2053" t="str">
            <v>Ingen kjent effekt</v>
          </cell>
          <cell r="BC2053" t="str">
            <v>Ingen kjent effekt</v>
          </cell>
          <cell r="BD2053" t="str">
            <v>Ingen kjent effekt</v>
          </cell>
          <cell r="BE2053" t="str">
            <v>no</v>
          </cell>
          <cell r="BF2053" t="str">
            <v>no</v>
          </cell>
          <cell r="BK2053" t="str">
            <v>temperate_nemoral:Europe,Asia</v>
          </cell>
          <cell r="BM2053" t="str">
            <v>temperate_boreal:Europe|temperate_nemoral:Europe,Asia</v>
          </cell>
          <cell r="BO2053">
            <v>3</v>
          </cell>
          <cell r="BR2053" t="str">
            <v>RedListCategoryLevel</v>
          </cell>
          <cell r="BT2053">
            <v>2</v>
          </cell>
          <cell r="BW2053" t="str">
            <v>SpreadYearlyIncreaseCalculatedExpansionSpeed</v>
          </cell>
          <cell r="BX2053">
            <v>131.46</v>
          </cell>
          <cell r="BY2053">
            <v>1</v>
          </cell>
          <cell r="CB2053" t="str">
            <v>T32,T4,T4-C-18</v>
          </cell>
          <cell r="CC2053">
            <v>1</v>
          </cell>
          <cell r="CH2053">
            <v>3</v>
          </cell>
          <cell r="CL2053" t="str">
            <v>T32</v>
          </cell>
          <cell r="CM2053">
            <v>1</v>
          </cell>
          <cell r="CQ2053">
            <v>1</v>
          </cell>
          <cell r="CU2053">
            <v>1</v>
          </cell>
          <cell r="CX2053">
            <v>0</v>
          </cell>
          <cell r="CY2053">
            <v>1</v>
          </cell>
          <cell r="DB2053">
            <v>0</v>
          </cell>
          <cell r="DC2053" t="str">
            <v>Kjempegullkorg &lt;em&gt;Doronicum macrophyllum &lt;/em&gt;er en opptil 2 m høg, flerårig urt (høgstaude). Den har frøreproduksjon. Hvert individ produserer tusenvis av frukter hvert år. Fruktene spres med vind, potensielt over lange distanser (kanskje km). Arten kommer opprinnelig fra Kaukasus.</v>
          </cell>
          <cell r="DD2053" t="str">
            <v>&lt;p&gt;Kjempegullkorg ble tatt inn til Norge under et tidlig forsøk på å etablere botanisk hage i Tr Tromsø, med oppformering i skogkanten ved Holt forskningsstasjon på Tromsøya fra 1980. Etter hvert som forsøket måtte oppgis, ble plantemateriale distribuert til interesserte hageeiere. Noe landet på Sjøvollsetra i ST Røros, der planten umiddelbart begynte å spre seg ut i einerkratt og langs bekk, i tillegg til setervollen. Arten er senere blitt gitt videre til flere setrer og eiendommer i Nord-Østerdalen og Oppdal, og ytterligere funn kan nok forventes. Arten startet også å spre seg rundt Holt forskningsstasjon, men her ble den aldri samlet/dokumentert. Forekomstene som nå er kjent i Troms, stammer trolig fra prøveplantingen på Holt, mens bakgrunnen for funnene i Tr Harstad og i Fi Porsanger er ukjent. Arten har en enorm frøformering og har potensial for å bli en fremtidig problemart i norsk natur.&lt;/p&gt;</v>
          </cell>
          <cell r="DE2053" t="str">
            <v>Arten ble tatt inn til Norge fra Polar-alpin botanisk hage i Kirovsk på Kolahalvøya, Russland, under et tidlig forsøk på å etablere botanisk hage i Tr Tromsø, med oppformering i skogkanten ved Holt forskningsstasjon på Tromsøya. Etter hvert som forsøket måtte oppgis, ble plantemateriale distribuert til interesserte hageeiere. Arten har så spredt seg videre på egen hånd.</v>
          </cell>
          <cell r="DF2053" t="str">
            <v>Invasjonspotensialet til arten er moderat basert på en moderat median levetid og en begrenset (foreløpig) ekspansjonshastighet. Datamaterialet for å estimere invasjonspotensialet er noe sparsomt, og arten har utvilsomt anlegg for et større invasjonspotensial.</v>
          </cell>
          <cell r="DG2053" t="str">
            <v>Det er observert fortrengningseffekter av arten lokalt i ST Røros: Granåsen hvor den opptrer aggressivt (R. Elven, pers. medd.) Arten har en enorm frøformering og en stor potensiell framtid i norsk natur. Den forventes å ville fortrenge stedegne urter og gras overalt der den etablerer seg: den er større og mer ekspansiv enn de aller fleste stedegne norske høgstauder, og den er minst like motstandsdyktig mot beitedyr som vår egen tyrihjelm. Ingenting vokser under bestander av kjempegullkorg.</v>
          </cell>
          <cell r="DH2053" t="str">
            <v>&lt;p&gt;Kjempegullkorg vurderes å ha høy risiko i norsk natur på bakgrunn av et moderat invasjonspotensiale kombinert med observerte fortreningseffekter lokalt. Datagrunnlaget er imidlertid sparsomt, og det er ingen informasjon om utilbørlig adferd fra arten i andre land.&lt;/p&gt;</v>
          </cell>
          <cell r="DI2053">
            <v>0</v>
          </cell>
        </row>
        <row r="2054">
          <cell r="B2054" t="str">
            <v>Celastrus orbiculatus</v>
          </cell>
          <cell r="C2054" t="str">
            <v>Thunb.</v>
          </cell>
          <cell r="D2054" t="str">
            <v>japanfrøbusk</v>
          </cell>
          <cell r="E2054">
            <v>144222</v>
          </cell>
          <cell r="F2054">
            <v>128899</v>
          </cell>
          <cell r="G2054" t="str">
            <v>ExpertGroups/Karplanter/N</v>
          </cell>
          <cell r="H2054" t="str">
            <v>Karplanter</v>
          </cell>
          <cell r="I2054" t="str">
            <v>Karplanter</v>
          </cell>
          <cell r="J2054" t="str">
            <v>AlienSpecie</v>
          </cell>
          <cell r="N2054">
            <v>1</v>
          </cell>
          <cell r="P2054" t="str">
            <v>V</v>
          </cell>
          <cell r="Q2054">
            <v>2</v>
          </cell>
          <cell r="T2054" t="str">
            <v>LO</v>
          </cell>
          <cell r="U2054">
            <v>2</v>
          </cell>
          <cell r="V2054" t="str">
            <v>1,2E</v>
          </cell>
          <cell r="X2054">
            <v>4</v>
          </cell>
          <cell r="Y2054">
            <v>2</v>
          </cell>
          <cell r="Z2054">
            <v>3</v>
          </cell>
          <cell r="AA2054">
            <v>2001</v>
          </cell>
          <cell r="AB2054" t="str">
            <v>terrestrial</v>
          </cell>
          <cell r="AD2054" t="str">
            <v>unknown</v>
          </cell>
          <cell r="AE2054" t="str">
            <v>yes</v>
          </cell>
          <cell r="AF2054" t="str">
            <v>yes</v>
          </cell>
          <cell r="AI2054">
            <v>20</v>
          </cell>
          <cell r="AJ2054" t="str">
            <v>V</v>
          </cell>
          <cell r="AL2054">
            <v>1</v>
          </cell>
          <cell r="AM2054" t="str">
            <v>importDirect</v>
          </cell>
          <cell r="AN2054">
            <v>1</v>
          </cell>
          <cell r="AO2054" t="str">
            <v>introductionReleased</v>
          </cell>
          <cell r="AP2054" t="str">
            <v>OsA</v>
          </cell>
          <cell r="AQ2054">
            <v>4</v>
          </cell>
          <cell r="AR2054">
            <v>1</v>
          </cell>
          <cell r="AS2054">
            <v>4</v>
          </cell>
          <cell r="AT2054">
            <v>1</v>
          </cell>
          <cell r="AU2054">
            <v>12</v>
          </cell>
          <cell r="AV2054">
            <v>100</v>
          </cell>
          <cell r="AW2054" t="str">
            <v>Ingen kjent effekt</v>
          </cell>
          <cell r="AX2054" t="str">
            <v>Ingen kjent effekt</v>
          </cell>
          <cell r="BC2054" t="str">
            <v>Ingen kjent effekt</v>
          </cell>
          <cell r="BD2054" t="str">
            <v>Ingen kjent effekt</v>
          </cell>
          <cell r="BE2054" t="str">
            <v>no</v>
          </cell>
          <cell r="BF2054" t="str">
            <v>no</v>
          </cell>
          <cell r="BG2054" t="str">
            <v>V</v>
          </cell>
          <cell r="BK2054" t="str">
            <v>temperate_boreal:Asia|temperate_nemoral:Asia</v>
          </cell>
          <cell r="BM2054" t="str">
            <v>temperate_boreal:Asia|temperate_nemoral:Europe,Asia,Oceania,NorthAndCentralAmerica</v>
          </cell>
          <cell r="BO2054">
            <v>2</v>
          </cell>
          <cell r="BR2054" t="str">
            <v>RedListCategoryLevel</v>
          </cell>
          <cell r="BT2054">
            <v>1</v>
          </cell>
          <cell r="BU2054" t="str">
            <v>X</v>
          </cell>
          <cell r="BW2054" t="str">
            <v>SpreadYearlyIncreaseCalculatedExpansionSpeed</v>
          </cell>
          <cell r="BX2054">
            <v>0</v>
          </cell>
          <cell r="BY2054">
            <v>1</v>
          </cell>
          <cell r="CB2054" t="str">
            <v>T4</v>
          </cell>
          <cell r="CC2054">
            <v>1</v>
          </cell>
          <cell r="CH2054">
            <v>2</v>
          </cell>
          <cell r="CL2054" t="str">
            <v>T4</v>
          </cell>
          <cell r="CM2054">
            <v>1</v>
          </cell>
          <cell r="CQ2054">
            <v>1</v>
          </cell>
          <cell r="CU2054">
            <v>1</v>
          </cell>
          <cell r="CX2054">
            <v>0</v>
          </cell>
          <cell r="CY2054">
            <v>1</v>
          </cell>
          <cell r="DB2054">
            <v>0</v>
          </cell>
          <cell r="DC2054" t="str">
            <v>Japanfrøbusk &lt;i&gt;Celastrus orbiculatus&lt;/i&gt; er en hagebusk (slyngplante) fra Øst-Asia. Den har økende popularitet i norske hager. Den har frøformering og frøene er fargerike, henger ut av kapslene, og er tilpasset fuglespredning. Den sprer seg også med rotskudd.</v>
          </cell>
          <cell r="DD2054" t="str">
            <v>&lt;p&gt;Arten er bare observert &amp;#233:n eneste gang utafor hage, i Ak Asker: Sem, der den trolig ble sådd eller plantet ut av Stefan Murak i forbindelse med hans forsøk med honningplanter for bier, kanskje på 1960-tallet. Arten er potensielt aggressiv. Per Anker Pedersen (pers. medd.) opplyser at den har stor frøsetting og frøspiring på produksjonsareal ved NMBU i Ak Ås, og han har observert sporadiske frøplanter både på produksjonsareal på NMBU og i hage i Te Kragerø.&lt;/p&gt;</v>
          </cell>
          <cell r="DE2054" t="str">
            <v>Arten er innført hagebusk (og som trekkplante for bier) og har spredning med frø tilpasset fugl.</v>
          </cell>
          <cell r="DF2054" t="str">
            <v>Invasjonspotensialet er lite, med usikkerhet til begrenset, som en kombinasjon av begrenset median levetid (framtidig, antatt) og låg (til begrenset) ekspansjonshastighet (framtidig, antatt).</v>
          </cell>
          <cell r="DG2054" t="str">
            <v>Forventet økologisk effekt er liten, ved lokal fortrengning av andre planter. I USA er arten invasiv og advares mot fordi den er en klatreplante som danner meget tette kratt og fortrenger alt annet av planter, og fordi den sprer seg meget lett ved de fuglespredte frøene.</v>
          </cell>
          <cell r="DH2054" t="str">
            <v>&lt;p&gt;Japanfrøbusk vurderes til låg økologisk risiko ut fra lite (til begrenset) invasjonspotensial og en liten økologisk effekt. Både invasjonspotensial og effekt er forventet i framtida, ikke realisert i dag. Dette er en nedgradering fra vurderingen til høg risiko i 2012, noe som skyldes at kriteriene for økologisk effekt er endret (kvantifisert), og vi har foreløpig ikke grunnlag for å vurdere den strengere innen de nye kriteriene og det nye naturtypesystemet. Arten bør absolutt følges med fordi den har store økologiske konsekvenser i andre land, og en vurdering til høg risiko ville trolig vært det økologisk riktige. Arten har stor frøproduksjon, og frøene spres med fugl, en spredningsmåte som predisponerer for invasjon av kratt og skog. Den kan bli meget ekspansiv i kratt, skogkanter og skog og står på fareliste i en rekke land. I USA konkurrerer den med en stedegen art av samme slekt (noe den ikke kan gjøre i Norge), men i tillegg overvokser den, dynger ned og knekker busker og trær og tar helt over dominansen i vegetasjonen (se http://www.invasive.org/browse/subinfo.cfm?sub=3012). Den kan dermed føre til omfattende strukturendring i naturtyper, i tillegg til fortrengning. Utbredelsesmønstret som fremmed art i Nord-Amerika og Europa tyder imidlertid på at Norge muligens ligger litt for langt nord for den som aggressiv art. Arten føres til sin risikogruppe ut fra et føre-var-prinsipp.&lt;/p&gt;&lt;p&gt; &lt;/p&gt;&lt;p&gt; &lt;/p&gt;</v>
          </cell>
          <cell r="DI2054">
            <v>1</v>
          </cell>
        </row>
        <row r="2055">
          <cell r="B2055" t="str">
            <v>Populus alba</v>
          </cell>
          <cell r="C2055" t="str">
            <v>L.</v>
          </cell>
          <cell r="D2055" t="str">
            <v>sølvpoppel</v>
          </cell>
          <cell r="E2055">
            <v>62593</v>
          </cell>
          <cell r="F2055">
            <v>102633</v>
          </cell>
          <cell r="G2055" t="str">
            <v>ExpertGroups/Karplanter/N</v>
          </cell>
          <cell r="H2055" t="str">
            <v>Karplanter</v>
          </cell>
          <cell r="I2055" t="str">
            <v>Karplanter</v>
          </cell>
          <cell r="J2055" t="str">
            <v>AlienSpecie</v>
          </cell>
          <cell r="N2055">
            <v>3</v>
          </cell>
          <cell r="Q2055">
            <v>1</v>
          </cell>
          <cell r="T2055" t="str">
            <v>LO</v>
          </cell>
          <cell r="U2055">
            <v>2</v>
          </cell>
          <cell r="V2055" t="str">
            <v>3A,1</v>
          </cell>
          <cell r="X2055">
            <v>2</v>
          </cell>
          <cell r="Y2055">
            <v>3</v>
          </cell>
          <cell r="Z2055">
            <v>1</v>
          </cell>
          <cell r="AA2055">
            <v>1896</v>
          </cell>
          <cell r="AB2055" t="str">
            <v>terrestrial</v>
          </cell>
          <cell r="AD2055" t="str">
            <v>unknown</v>
          </cell>
          <cell r="AE2055" t="str">
            <v>yes</v>
          </cell>
          <cell r="AF2055" t="str">
            <v>unknown</v>
          </cell>
          <cell r="AG2055">
            <v>1994</v>
          </cell>
          <cell r="AH2055" t="str">
            <v>Vf Tjøme: Helgerød</v>
          </cell>
          <cell r="AI2055">
            <v>20</v>
          </cell>
          <cell r="AJ2055" t="str">
            <v>V</v>
          </cell>
          <cell r="AL2055">
            <v>2</v>
          </cell>
          <cell r="AM2055" t="str">
            <v>importDirect</v>
          </cell>
          <cell r="AN2055">
            <v>4</v>
          </cell>
          <cell r="AO2055" t="str">
            <v>introductionEscaped,spreadTransportpollution</v>
          </cell>
          <cell r="AP2055" t="str">
            <v>Øs,OsA,Ve,Te,Aa,Va,Ro,Ho,Mr</v>
          </cell>
          <cell r="AQ2055">
            <v>100</v>
          </cell>
          <cell r="AR2055">
            <v>3</v>
          </cell>
          <cell r="AS2055">
            <v>300</v>
          </cell>
          <cell r="AT2055">
            <v>97800</v>
          </cell>
          <cell r="AU2055">
            <v>450</v>
          </cell>
          <cell r="AV2055">
            <v>90</v>
          </cell>
          <cell r="AW2055" t="str">
            <v>Ingen kjent effekt</v>
          </cell>
          <cell r="AX2055" t="str">
            <v>Ingen kjent effekt</v>
          </cell>
          <cell r="BC2055" t="str">
            <v>Ingen kjent effekt</v>
          </cell>
          <cell r="BD2055" t="str">
            <v>Ingen kjent effekt</v>
          </cell>
          <cell r="BE2055" t="str">
            <v>no</v>
          </cell>
          <cell r="BF2055" t="str">
            <v>no</v>
          </cell>
          <cell r="BG2055" t="str">
            <v>V</v>
          </cell>
          <cell r="BK2055" t="str">
            <v>temperate_nemoral:Europe,Asia|temperate_dry:Asia|subtropic_mediterranean:Europe,Asia,Africa</v>
          </cell>
          <cell r="BM2055" t="str">
            <v>temperate_boreal:Europe|temperate_nemoral:Europe,Asia,Oceania,NorthAndCentralAmerica|temperate_dry:Asia|subtropic_unspecified:Oceania,NorthAndCentralAmerica|subtropic_mediterranean:Europe,Asia,Africa|subtropic_caperegion:Africa</v>
          </cell>
          <cell r="BO2055">
            <v>3</v>
          </cell>
          <cell r="BR2055" t="str">
            <v>RedListCategoryLevel</v>
          </cell>
          <cell r="BT2055">
            <v>2</v>
          </cell>
          <cell r="BW2055" t="str">
            <v>SpreadYearlyIncreaseObservations</v>
          </cell>
          <cell r="BX2055">
            <v>57</v>
          </cell>
          <cell r="BY2055">
            <v>1</v>
          </cell>
          <cell r="CB2055" t="str">
            <v>T4,T35,T40,T4</v>
          </cell>
          <cell r="CC2055">
            <v>1</v>
          </cell>
          <cell r="CH2055">
            <v>1</v>
          </cell>
          <cell r="CM2055">
            <v>1</v>
          </cell>
          <cell r="CQ2055">
            <v>1</v>
          </cell>
          <cell r="CU2055">
            <v>1</v>
          </cell>
          <cell r="CX2055">
            <v>0</v>
          </cell>
          <cell r="CY2055">
            <v>1</v>
          </cell>
          <cell r="DB2055">
            <v>0</v>
          </cell>
          <cell r="DC2055" t="str">
            <v>Sølvpoppel &lt;em&gt;Populus alba &lt;/em&gt;er et potensielt stort tre fra Mellom- og Sør-Europa, Nord-Afrika, og Vest- og Sentral-Asia. Det formerer seg med frø som har hår og spres med vind, og arten har sterk klonal vekst med rotskudd.</v>
          </cell>
          <cell r="DD2055" t="str">
            <v>&lt;p&gt;Arten har vært i landet minst siden slutten av 1800-tallet, og er i langsom spredning, med noen få funn på søndre Østlandet og i kyststrøk til MR Ørskog og Giske.&lt;/p&gt;</v>
          </cell>
          <cell r="DE2055" t="str">
            <v>Sølvpoppel er innført i Norge som prydtre og ble tidligere nokså ofte plantet i kyststrøk sørpå, særlig langs veier og i parker. Vi antar at arten kan formere seg med frø i Norge, men hele spredningen og den svake etableringen foreløpig tyder på opprinnelser fra hageutkast fulgt av klonal vekst med rotskudd. Planter som med sikkerhet er kommet opp fra frø, er ikke dokumentert fra Norge. Arten følger dessuten enkelte ganger med ved forflytning av jordmasser.</v>
          </cell>
          <cell r="DF2055" t="str">
            <v>Sølvpoppel har moderat median levetid, samt begrenset ekspansjonshastighet. Dette gir et moderat invasjonspotensial.</v>
          </cell>
          <cell r="DG2055" t="str">
            <v>Arten har ingen kjent negativ økologisk effekt.</v>
          </cell>
          <cell r="DH2055" t="str">
            <v>&lt;p&gt;Sølvpoppel vurderes til låg økologisk risiko, og bare på grunn av et moderat invasjonspotensial.&lt;/p&gt;</v>
          </cell>
          <cell r="DI2055">
            <v>0</v>
          </cell>
        </row>
        <row r="2056">
          <cell r="B2056" t="str">
            <v>Euphorbia epithymoides</v>
          </cell>
          <cell r="C2056" t="str">
            <v>L.</v>
          </cell>
          <cell r="D2056" t="str">
            <v>vårvortemelk</v>
          </cell>
          <cell r="E2056">
            <v>133103</v>
          </cell>
          <cell r="F2056">
            <v>102765</v>
          </cell>
          <cell r="G2056" t="str">
            <v>ExpertGroups/Karplanter/N</v>
          </cell>
          <cell r="H2056" t="str">
            <v>Karplanter</v>
          </cell>
          <cell r="I2056" t="str">
            <v>Karplanter</v>
          </cell>
          <cell r="J2056" t="str">
            <v>AlienSpecie</v>
          </cell>
          <cell r="N2056">
            <v>2</v>
          </cell>
          <cell r="Q2056">
            <v>1</v>
          </cell>
          <cell r="T2056" t="str">
            <v>LO</v>
          </cell>
          <cell r="U2056">
            <v>2</v>
          </cell>
          <cell r="V2056" t="str">
            <v>2AB,1</v>
          </cell>
          <cell r="X2056">
            <v>1</v>
          </cell>
          <cell r="Y2056">
            <v>1</v>
          </cell>
          <cell r="Z2056">
            <v>1</v>
          </cell>
          <cell r="AA2056">
            <v>1999</v>
          </cell>
          <cell r="AB2056" t="str">
            <v>terrestrial</v>
          </cell>
          <cell r="AD2056" t="str">
            <v>unknown</v>
          </cell>
          <cell r="AE2056" t="str">
            <v>yes</v>
          </cell>
          <cell r="AF2056" t="str">
            <v>unknown</v>
          </cell>
          <cell r="AI2056">
            <v>5</v>
          </cell>
          <cell r="AJ2056" t="str">
            <v>V</v>
          </cell>
          <cell r="AL2056">
            <v>1</v>
          </cell>
          <cell r="AM2056" t="str">
            <v>importDirect</v>
          </cell>
          <cell r="AN2056">
            <v>1</v>
          </cell>
          <cell r="AO2056" t="str">
            <v>introductionEscaped</v>
          </cell>
          <cell r="AP2056" t="str">
            <v>He,Bu,Ve,Nt</v>
          </cell>
          <cell r="AQ2056">
            <v>24</v>
          </cell>
          <cell r="AR2056">
            <v>5</v>
          </cell>
          <cell r="AS2056">
            <v>120</v>
          </cell>
          <cell r="AT2056">
            <v>8000</v>
          </cell>
          <cell r="AU2056">
            <v>240</v>
          </cell>
          <cell r="AV2056">
            <v>60</v>
          </cell>
          <cell r="AW2056" t="str">
            <v>Ingen kjent effekt</v>
          </cell>
          <cell r="AX2056" t="str">
            <v>Ingen kjent effekt</v>
          </cell>
          <cell r="BC2056" t="str">
            <v>Ingen kjent effekt</v>
          </cell>
          <cell r="BD2056" t="str">
            <v>Ingen kjent effekt</v>
          </cell>
          <cell r="BE2056" t="str">
            <v>no</v>
          </cell>
          <cell r="BF2056" t="str">
            <v>no</v>
          </cell>
          <cell r="BG2056" t="str">
            <v>V</v>
          </cell>
          <cell r="BK2056" t="str">
            <v>temperate_nemoral:Europe|subtropic_mediterranean:Europe</v>
          </cell>
          <cell r="BM2056" t="str">
            <v>temperate_nemoral:Europe|subtropic_mediterranean:Europe</v>
          </cell>
          <cell r="BO2056">
            <v>2</v>
          </cell>
          <cell r="BR2056" t="str">
            <v>RedListCategoryLevel</v>
          </cell>
          <cell r="BT2056">
            <v>2</v>
          </cell>
          <cell r="BW2056" t="str">
            <v>SpreadYearlyIncreaseCalculatedExpansionSpeed</v>
          </cell>
          <cell r="BX2056">
            <v>145.88</v>
          </cell>
          <cell r="BY2056">
            <v>1</v>
          </cell>
          <cell r="CB2056" t="str">
            <v>T6,T35,T40</v>
          </cell>
          <cell r="CC2056">
            <v>1</v>
          </cell>
          <cell r="CH2056">
            <v>1</v>
          </cell>
          <cell r="CM2056">
            <v>1</v>
          </cell>
          <cell r="CQ2056">
            <v>1</v>
          </cell>
          <cell r="CU2056">
            <v>1</v>
          </cell>
          <cell r="CX2056">
            <v>0</v>
          </cell>
          <cell r="CY2056">
            <v>1</v>
          </cell>
          <cell r="DB2056">
            <v>0</v>
          </cell>
          <cell r="DC2056" t="str">
            <v>Vårvortemjølk &lt;em&gt;Euphorbia epithymoides &lt;/em&gt;er en langlevd flerårig urt fra Mellom- og Sørøst-Europa. Den danner små kloner og har potensial for frøformering, men nye forekomster som resultat av frø er ikke observert ennå i Norge. Arten kastes ut fra hager, er funnet på strandberg, veikanter og i annen skrotemark, og danner små, langlevde kloner.</v>
          </cell>
          <cell r="DD2056" t="str">
            <v>&lt;p&gt;Vårvortemjølk er en meget populær hageplante som kan ha potensial til å formere seg og danne bestand i Norge. Foreløpig har den ikke spredt seg på egen hånd: den er bare observert seks steder, alle på trolig hageutkast: He Stange: Moestue nedre 2010: Bu Drammen: Konnerud, S for Lønnerud 1999, Lier: Hennummarka 2014 og Haslum-Stokke 2015: Vf Sandefjord: Årø, på tørreng, "en klon med mange stengler" 2008: og NT Stjørdal: Skatval Ø for Kleivan, veikant/strandberg 2004.&lt;/p&gt;</v>
          </cell>
          <cell r="DE2056" t="str">
            <v>Arten er innført som hageplante og kastet ut fra hager. Den er uten egenspredning foreløpig.</v>
          </cell>
          <cell r="DF2056" t="str">
            <v>Invasjonspotensialet er begrenset, en kombinasjon av begrenset median levetid og begrenset ekspansjonshastighet. Arten er kjent fra få forekomster, men med økning som følge av økt bruk i hager og økt hyppighet i utkast, derfor er ekspansjonshastigheten høgere (begrenset) enn skåret for median levetid.</v>
          </cell>
          <cell r="DG2056" t="str">
            <v>Ingen kjent negativ økologisk effekt er knyttet til arten.</v>
          </cell>
          <cell r="DH2056" t="str">
            <v>&lt;p&gt;Vårvortemjølk vurderes til låg økologisk risiko i Norge, men den reproduserer lite eller ikke, ekspanderer lite, og utgjør ingen trussel i norsk natur.&lt;/p&gt;</v>
          </cell>
          <cell r="DI2056">
            <v>0</v>
          </cell>
        </row>
        <row r="2057">
          <cell r="B2057" t="str">
            <v>Abies balsamea</v>
          </cell>
          <cell r="C2057" t="str">
            <v>(L.) Mill.</v>
          </cell>
          <cell r="D2057" t="str">
            <v>balsamedelgran</v>
          </cell>
          <cell r="E2057">
            <v>129967</v>
          </cell>
          <cell r="F2057">
            <v>103794</v>
          </cell>
          <cell r="G2057" t="str">
            <v>ExpertGroups/Karplanter/N</v>
          </cell>
          <cell r="H2057" t="str">
            <v>Karplanter</v>
          </cell>
          <cell r="I2057" t="str">
            <v>Karplanter</v>
          </cell>
          <cell r="J2057" t="str">
            <v>AlienSpecie</v>
          </cell>
          <cell r="N2057">
            <v>3</v>
          </cell>
          <cell r="Q2057">
            <v>1</v>
          </cell>
          <cell r="T2057" t="str">
            <v>LO</v>
          </cell>
          <cell r="U2057">
            <v>2</v>
          </cell>
          <cell r="V2057" t="str">
            <v>3AB,1</v>
          </cell>
          <cell r="X2057">
            <v>2</v>
          </cell>
          <cell r="Y2057">
            <v>2</v>
          </cell>
          <cell r="Z2057">
            <v>1</v>
          </cell>
          <cell r="AA2057">
            <v>1850</v>
          </cell>
          <cell r="AB2057" t="str">
            <v>terrestrial</v>
          </cell>
          <cell r="AD2057" t="str">
            <v>other</v>
          </cell>
          <cell r="AE2057" t="str">
            <v>yes</v>
          </cell>
          <cell r="AF2057" t="str">
            <v>unknown</v>
          </cell>
          <cell r="AG2057">
            <v>1960</v>
          </cell>
          <cell r="AH2057" t="str">
            <v>Ro Haugesund: Ho Os, Bergen, Voss: SF Førde</v>
          </cell>
          <cell r="AI2057">
            <v>50</v>
          </cell>
          <cell r="AJ2057" t="str">
            <v>V</v>
          </cell>
          <cell r="AL2057">
            <v>2</v>
          </cell>
          <cell r="AM2057" t="str">
            <v>importDirect</v>
          </cell>
          <cell r="AN2057">
            <v>3</v>
          </cell>
          <cell r="AO2057" t="str">
            <v>spreadNaturalDispersal,introductionEscaped</v>
          </cell>
          <cell r="AP2057" t="str">
            <v>OsA,He,Ve,Aa,Ro,Ho,Nt</v>
          </cell>
          <cell r="AQ2057">
            <v>64</v>
          </cell>
          <cell r="AR2057">
            <v>8</v>
          </cell>
          <cell r="AS2057">
            <v>512</v>
          </cell>
          <cell r="AT2057">
            <v>300000</v>
          </cell>
          <cell r="AU2057">
            <v>1000</v>
          </cell>
          <cell r="AV2057">
            <v>10</v>
          </cell>
          <cell r="AW2057" t="str">
            <v>Ingen kjent effekt</v>
          </cell>
          <cell r="AX2057" t="str">
            <v>Ingen kjent effekt</v>
          </cell>
          <cell r="BC2057" t="str">
            <v>Ingen kjent effekt</v>
          </cell>
          <cell r="BD2057" t="str">
            <v>Ingen kjent effekt</v>
          </cell>
          <cell r="BE2057" t="str">
            <v>no</v>
          </cell>
          <cell r="BF2057" t="str">
            <v>no</v>
          </cell>
          <cell r="BK2057" t="str">
            <v>temperate_boreal:NorthAndCentralAmerica|temperate_nemoral:NorthAndCentralAmerica</v>
          </cell>
          <cell r="BM2057" t="str">
            <v>temperate_boreal:Europe,NorthAndCentralAmerica|temperate_nemoral:Europe,NorthAndCentralAmerica</v>
          </cell>
          <cell r="BO2057">
            <v>3</v>
          </cell>
          <cell r="BR2057" t="str">
            <v>RedListCategoryLevel</v>
          </cell>
          <cell r="BT2057">
            <v>3</v>
          </cell>
          <cell r="BW2057" t="str">
            <v>SpreadYearlyIncreaseCalculatedExpansionSpeed</v>
          </cell>
          <cell r="BX2057">
            <v>251.74</v>
          </cell>
          <cell r="BY2057">
            <v>1</v>
          </cell>
          <cell r="CB2057" t="str">
            <v>T4</v>
          </cell>
          <cell r="CC2057">
            <v>1</v>
          </cell>
          <cell r="CH2057">
            <v>1</v>
          </cell>
          <cell r="CM2057">
            <v>1</v>
          </cell>
          <cell r="CQ2057">
            <v>1</v>
          </cell>
          <cell r="CU2057">
            <v>1</v>
          </cell>
          <cell r="CX2057">
            <v>0</v>
          </cell>
          <cell r="CY2057">
            <v>1</v>
          </cell>
          <cell r="DB2057">
            <v>0</v>
          </cell>
          <cell r="DC2057" t="str">
            <v>Balsamedelgran &lt;em&gt;Abies balsamea &lt;/em&gt;er et lite tre med stor naturlig utbredelse i USA og Canada fra New Foundland i øst til Alberta i vest (Nedkvitne 1964, H&amp;#228:met-Ahti et al. 1992). Hovedutbredelsen er i nemoral og søndre boreal sone. Balsamedelgran har lette frø tilpasset vindspredning. Treslaget blir ikke særlig gammelt (150 år) og er råteutsatt hos oss.</v>
          </cell>
          <cell r="DD2057" t="str">
            <v>&lt;p&gt;Dagens utbredelse av balsamedelgran er knyttet til aboreter, forstlige plantefelt og parktre. Eldre forekomster på Bogstad, Bymarka i Trondheim, Ringsaker prestegårdskog, Steinkjer, Evenstad og Dønnes (Myhrwold 1928). Produksjonsarealet er på knapt 0,5 km2, bruken er å betrakte som historisk. Treslaget er forsøkt brukt i juletreproduksjon men er lite brukt i dag. Dokumentasjonen omkring forvilling er svært mangelfull. Denne arten er knapt blitt sett etter og dokumentert av botanikere, og dokumentasjonen fra skogbruket er mange tiår gammel, med de beste opplysningene fra Nedkvitne (1960). Estimatet for hvor mye vi har i norsk natur er basert på en kombinasjon av skogbrukets data og data fra samlinger og artsdatabase, men mørketallet kan være mye høyere enn vi angir (8 som beste estimat).&lt;/p&gt;</v>
          </cell>
          <cell r="DE2057" t="str">
            <v>Arten er innført som skogstre og i mindre grad som prydtre. Den sprer seg villig fra parktrær, hager og skogplantefelt.</v>
          </cell>
          <cell r="DF2057" t="str">
            <v>Invasjonspotensialet er moderat, som en kombinasjon av moderat median levetid og moderat ekspansjonshastighet. Det kan tenkes at invasjonspotensialet er undervurdert. Foryngelse av balsamedelgran er kjent fra flere lokaliteter.</v>
          </cell>
          <cell r="DG2057" t="str">
            <v>Det er ingen kjente negative økologiske effekter knyttet til arten. Den kommer fra klimasoner som tilsvarer boreonemoral og sørboreal hos oss, dvs. bartresoner, og vil neppe føre til noen større strukturendring i skogen der den etablerer seg.</v>
          </cell>
          <cell r="DH2057" t="str">
            <v>&lt;p&gt;Balsamedelgran vurderes til låg økologisk risiko, og bare på grunn av invasjonspotensialet.&lt;/p&gt;</v>
          </cell>
          <cell r="DI2057">
            <v>6</v>
          </cell>
        </row>
        <row r="2058">
          <cell r="B2058" t="str">
            <v>Chenopodiastrum hybridum</v>
          </cell>
          <cell r="C2058" t="str">
            <v>(L.) S.Fuentes, Uotila &amp; Borsch</v>
          </cell>
          <cell r="D2058" t="str">
            <v>hjertemelde</v>
          </cell>
          <cell r="E2058">
            <v>146095</v>
          </cell>
          <cell r="F2058">
            <v>145678</v>
          </cell>
          <cell r="G2058" t="str">
            <v>ExpertGroups/Karplanter/N</v>
          </cell>
          <cell r="H2058" t="str">
            <v>Karplanter</v>
          </cell>
          <cell r="I2058" t="str">
            <v>Karplanter</v>
          </cell>
          <cell r="J2058" t="str">
            <v>AlienSpecie</v>
          </cell>
          <cell r="N2058">
            <v>1</v>
          </cell>
          <cell r="Q2058">
            <v>1</v>
          </cell>
          <cell r="T2058" t="str">
            <v>NK</v>
          </cell>
          <cell r="U2058">
            <v>1</v>
          </cell>
          <cell r="V2058" t="str">
            <v>1,1</v>
          </cell>
          <cell r="AA2058" t="str">
            <v>1830-1860</v>
          </cell>
          <cell r="AB2058" t="str">
            <v>terrestrial</v>
          </cell>
          <cell r="AD2058" t="str">
            <v>origin,unknown</v>
          </cell>
          <cell r="AE2058" t="str">
            <v>yes</v>
          </cell>
          <cell r="AF2058" t="str">
            <v>unknown</v>
          </cell>
          <cell r="AG2058">
            <v>1968</v>
          </cell>
          <cell r="AH2058" t="str">
            <v>Bu Ringerike: Norderhov</v>
          </cell>
          <cell r="AI2058">
            <v>1</v>
          </cell>
          <cell r="AJ2058" t="str">
            <v>V</v>
          </cell>
          <cell r="AN2058">
            <v>4</v>
          </cell>
          <cell r="AO2058" t="str">
            <v>introductionTransportpollution,introductionStowaway</v>
          </cell>
          <cell r="AP2058" t="str">
            <v>Bu</v>
          </cell>
          <cell r="AQ2058">
            <v>4</v>
          </cell>
          <cell r="AR2058">
            <v>5</v>
          </cell>
          <cell r="AS2058">
            <v>20</v>
          </cell>
          <cell r="AT2058">
            <v>1</v>
          </cell>
          <cell r="AU2058">
            <v>60</v>
          </cell>
          <cell r="AV2058">
            <v>100</v>
          </cell>
          <cell r="AW2058" t="str">
            <v>Ingen kjent effekt</v>
          </cell>
          <cell r="AX2058" t="str">
            <v>Ingen kjent effekt</v>
          </cell>
          <cell r="BC2058" t="str">
            <v>Ingen kjent effekt</v>
          </cell>
          <cell r="BD2058" t="str">
            <v>Ingen kjent effekt</v>
          </cell>
          <cell r="BE2058" t="str">
            <v>no</v>
          </cell>
          <cell r="BF2058" t="str">
            <v>no</v>
          </cell>
          <cell r="BG2058" t="str">
            <v>V</v>
          </cell>
          <cell r="BK2058" t="str">
            <v>temperate_nemoral:Europe,Asia|temperate_dry:Europe,Asia|subtropic_unspecified:Asia|subtropic_mediterranean:Europe,Asia</v>
          </cell>
          <cell r="BM2058" t="str">
            <v>temperate_nemoral:Europe,Asia,NorthAndCentralAmerica|temperate_dry:Europe,Asia|subtropic_unspecified:Asia|subtropic_mediterranean:Europe,Asia</v>
          </cell>
          <cell r="BO2058">
            <v>2</v>
          </cell>
          <cell r="BR2058" t="str">
            <v>RedListCategoryLevel</v>
          </cell>
          <cell r="BT2058">
            <v>1</v>
          </cell>
          <cell r="BW2058" t="str">
            <v>SpreadYearlyIncreaseCalculatedExpansionSpeed</v>
          </cell>
          <cell r="BX2058">
            <v>0</v>
          </cell>
          <cell r="BY2058">
            <v>1</v>
          </cell>
          <cell r="CB2058" t="str">
            <v>T35,T37,T40,T44</v>
          </cell>
          <cell r="CC2058">
            <v>1</v>
          </cell>
          <cell r="CH2058">
            <v>1</v>
          </cell>
          <cell r="CM2058">
            <v>1</v>
          </cell>
          <cell r="CQ2058">
            <v>1</v>
          </cell>
          <cell r="CU2058">
            <v>1</v>
          </cell>
          <cell r="CX2058">
            <v>0</v>
          </cell>
          <cell r="CY2058">
            <v>1</v>
          </cell>
          <cell r="DB2058">
            <v>0</v>
          </cell>
          <cell r="DC2058" t="str">
            <v>Hjertemelde &lt;em&gt;Chenopodiastrum hybridum &lt;/em&gt;(tidligere &lt;i&gt;Chenopodium hybridum&lt;/i&gt;) er vidt utbredt i Eurasia, men som spontan bare nord til Sør-Skandinavia. Den er en ettårig art som reproduserer med frø, men som også har en utmerket evne til å deponere frøbank og være mer permanent enn ettårige arter normalt er (se Hartvig 2015). Arten er nesten bare funnet som ugras i åker og på skrotemark (sterkt endret fastmark) av ulike typer.</v>
          </cell>
          <cell r="DD2058" t="str">
            <v>&lt;p&gt;Hjertemelde synes å ha vært et sjeldent ugras i Norge siden tidlig på 1800-tallet, kanskje siden 1700-tallet. Den er i gjennomsnitt blitt funnet &amp;#233:n gang hvert annet år gjennom hele perioden 1900-2011. Ved flere anledninger er det påpekt at den formerer seg med frø, men disse forekomstene er aldri blitt skikkelig stabile, med ett unntak. I Bu Ringerike: Norderhov, ved og nær Ringerike museum, har den nå hatt stabil forekomst fra 1968 (sist registrert i 2005).&lt;/p&gt;</v>
          </cell>
          <cell r="DE2058" t="str">
            <v>Innførselsmåtene er uklare, kanskje med grønnsakfrø, annet frø, og med transportmidler.</v>
          </cell>
          <cell r="DF2058" t="str">
            <v>Invasjonspotensialet er lite, med begrenset median levetid, men ingen ekspansjon foreløpig.</v>
          </cell>
          <cell r="DG2058" t="str">
            <v>Ingen kjent negativ økologisk effekt er knyttet til arten.</v>
          </cell>
          <cell r="DH2058" t="str">
            <v>&lt;p&gt;Hjertemelde vurderes til ingen kjent økologisk risiko. Arten har nå begynt å formere seg og danne reproduserende bestand i Norge. Om den begynner å reprodusere bedre, så vil den trolig ikke ha noen påvisbar effekt i norsk natur.&lt;/p&gt;</v>
          </cell>
          <cell r="DI2058">
            <v>1</v>
          </cell>
        </row>
        <row r="2059">
          <cell r="B2059" t="str">
            <v>Chenopodiastrum murale</v>
          </cell>
          <cell r="C2059" t="str">
            <v>(L.) S.Fuentes, Uotila &amp; Borsch</v>
          </cell>
          <cell r="D2059" t="str">
            <v>gatemelde</v>
          </cell>
          <cell r="E2059">
            <v>105598</v>
          </cell>
          <cell r="F2059">
            <v>145679</v>
          </cell>
          <cell r="G2059" t="str">
            <v>ExpertGroups/Karplanter/N</v>
          </cell>
          <cell r="H2059" t="str">
            <v>Karplanter</v>
          </cell>
          <cell r="I2059" t="str">
            <v>Karplanter</v>
          </cell>
          <cell r="J2059" t="str">
            <v>AlienSpecie</v>
          </cell>
          <cell r="N2059">
            <v>1</v>
          </cell>
          <cell r="Q2059">
            <v>1</v>
          </cell>
          <cell r="T2059" t="str">
            <v>NK</v>
          </cell>
          <cell r="U2059">
            <v>1</v>
          </cell>
          <cell r="V2059" t="str">
            <v>1,1</v>
          </cell>
          <cell r="X2059">
            <v>2</v>
          </cell>
          <cell r="Y2059">
            <v>2</v>
          </cell>
          <cell r="Z2059">
            <v>1</v>
          </cell>
          <cell r="AA2059">
            <v>1840</v>
          </cell>
          <cell r="AB2059" t="str">
            <v>terrestrial</v>
          </cell>
          <cell r="AD2059" t="str">
            <v>origin,unknown</v>
          </cell>
          <cell r="AE2059" t="str">
            <v>yes</v>
          </cell>
          <cell r="AF2059" t="str">
            <v>unknown</v>
          </cell>
          <cell r="AG2059">
            <v>1968</v>
          </cell>
          <cell r="AH2059" t="str">
            <v>Oslo: Frogner-Skarpsno</v>
          </cell>
          <cell r="AI2059">
            <v>1</v>
          </cell>
          <cell r="AJ2059" t="str">
            <v>V</v>
          </cell>
          <cell r="AN2059">
            <v>3</v>
          </cell>
          <cell r="AO2059" t="str">
            <v>introductionTransportpollution,introductionStowaway</v>
          </cell>
          <cell r="AP2059" t="str">
            <v>OsA</v>
          </cell>
          <cell r="AQ2059">
            <v>4</v>
          </cell>
          <cell r="AR2059">
            <v>2</v>
          </cell>
          <cell r="AS2059">
            <v>8</v>
          </cell>
          <cell r="AT2059">
            <v>1</v>
          </cell>
          <cell r="AU2059">
            <v>8</v>
          </cell>
          <cell r="AV2059">
            <v>100</v>
          </cell>
          <cell r="AW2059" t="str">
            <v>Ingen kjent effekt</v>
          </cell>
          <cell r="AX2059" t="str">
            <v>Ingen kjent effekt</v>
          </cell>
          <cell r="BC2059" t="str">
            <v>Ingen kjent effekt</v>
          </cell>
          <cell r="BD2059" t="str">
            <v>Ingen kjent effekt</v>
          </cell>
          <cell r="BE2059" t="str">
            <v>no</v>
          </cell>
          <cell r="BF2059" t="str">
            <v>no</v>
          </cell>
          <cell r="BG2059" t="str">
            <v>V</v>
          </cell>
          <cell r="BK2059" t="str">
            <v>temperate_nemoral:Europe,Asia|temperate_dry:Europe,Asia|subtropic_mediterranean:Europe,Asia,Africa|subtropic_dry:Asia</v>
          </cell>
          <cell r="BM2059" t="str">
            <v>temperate_nemoral:Europe,Asia,Africa,Oceania,NorthAndCentralAmerica,SouthAmerica|temperate_dry:Europe,Asia,NorthAndCentralAmerica,SouthAmerica|subtropic_unspecified:Africa,Oceania,NorthAndCentralAmerica,SouthAmerica|subtropic_mediterranean:Europe,Asia,Africa|subtropic_dry:Asia|subtropic_highlands:Africa,SouthAmerica|tropic:Asia,Africa,Oceania,NorthAndCentralAmerica,SouthAmerica</v>
          </cell>
          <cell r="BO2059">
            <v>2</v>
          </cell>
          <cell r="BR2059" t="str">
            <v>RedListCategoryLevel</v>
          </cell>
          <cell r="BT2059">
            <v>1</v>
          </cell>
          <cell r="BW2059" t="str">
            <v>SpreadYearlyIncreaseCalculatedExpansionSpeed</v>
          </cell>
          <cell r="BX2059">
            <v>0</v>
          </cell>
          <cell r="BY2059">
            <v>1</v>
          </cell>
          <cell r="CB2059" t="str">
            <v>T37</v>
          </cell>
          <cell r="CC2059">
            <v>1</v>
          </cell>
          <cell r="CH2059">
            <v>1</v>
          </cell>
          <cell r="CM2059">
            <v>1</v>
          </cell>
          <cell r="CQ2059">
            <v>1</v>
          </cell>
          <cell r="CU2059">
            <v>1</v>
          </cell>
          <cell r="CX2059">
            <v>0</v>
          </cell>
          <cell r="CY2059">
            <v>1</v>
          </cell>
          <cell r="DB2059">
            <v>0</v>
          </cell>
          <cell r="DC2059" t="str">
            <v>Gatemelde &lt;em&gt;Chenopodiastrum murale&lt;/em&gt; (tidligere &lt;i&gt;Chenopodium murale&lt;/i&gt;) er en ettårig art fra Sør-Europa, Nord-Afrika og store deler av temperert Asia. Den formerer seg med frø og har sikkert også frøbank. Den er funnet på mange ulike typer skrotemark, men har bare etablert seg på fortau og i blomster- og buskbed i indre by i Oslo.</v>
          </cell>
          <cell r="DD2059" t="str">
            <v>&lt;p&gt;Gatemelde har en komplisert innførselshistorie i Norge. Alle funn fram til 1910-tallet er knyttet til ballastjord eller antatt nærspredning fra ballastplasser: Øf Fredrikstad: Øra ballastplass 1891, byen 1895, Gressvik ballastplass 1919: Oslo: flere ballastplasser 1840-1894, kanskje til 1908: Vf Tønsberg 1894, Larvik 1889: AA Arendal 1895, Lillesand 1908: VA Mandal 1882-1892. Fra 1930-tallet og utover er nesten alle funn knyttet til kornmøller: Oslo 1932: Te Skien 1989-1990: Ro Stavanger 1988-1990, og ST Skaun 1950-1951: eller til korn på annen måte: SF Jølster attlegg i eng 1988 (trolig mølleavfall). Fire avvikende funn er fra Ak Ås 2010 (ugras i blomsterbed), Bu Lier 2003 (gartneriugras), Hurum 2005 (barkfylling fra importert tømmer), og Ho Kvam 1947 (hauger med krommalm fra Tyrkia). Fra 1970 har arten vært stabil som byugras i et ørlite område på Oslo vestkant, opplagt med reproduksjon, men helt uten spredning foreløpig. Forekomsten kan ha sammenheng tilbake til ballastforekomst(er) ved Frognerkilen registrert i 1908. Temperaturøkning kan gi denne arten mer stabil forekomst i Norge, men den blir neppe noen aggressiv fremmedplante (jfr. navnet "gatemelde", en typisk urban plante i Europas byer).&lt;/p&gt;</v>
          </cell>
          <cell r="DE2059" t="str">
            <v>I hovedsak ble arten innført med ballastjord, til dels også som forurensning med korn og med grønnsakfrø og gartnerivarer. Det har skjedd liten eller ingen videre spredning fra etableringsplasser, med unntak for i Oslo.</v>
          </cell>
          <cell r="DF2059" t="str">
            <v>Invasjonspotensialet er lite, med begrenset median levetid, men ingen ekspansjon. Det er ingen økning i forekomstareal etter første etablering for minst 45 (eller kanskje minst 98) år siden.</v>
          </cell>
          <cell r="DG2059" t="str">
            <v>Ingen kjent negativ økologisk effekt er knyttet til arten.</v>
          </cell>
          <cell r="DH2059" t="str">
            <v>&lt;p&gt;Gatemelde vurderes til ingen kjent økologisk risiko. Arten har &amp;#233:n stabil forekomst i Norge (frøreproduksjon), og denne - fra 1970 (eller kanskje 1908) - synes å være den første effektive etablering til tross for at arten har vært funnet her og der, nå og da, i landet i minst 170 år.&lt;/p&gt;</v>
          </cell>
          <cell r="DI2059">
            <v>0</v>
          </cell>
        </row>
        <row r="2060">
          <cell r="B2060" t="str">
            <v>Thuja plicata</v>
          </cell>
          <cell r="C2060" t="str">
            <v>Donn ex D.Don</v>
          </cell>
          <cell r="D2060" t="str">
            <v>kjempetuja</v>
          </cell>
          <cell r="E2060">
            <v>63750</v>
          </cell>
          <cell r="F2060">
            <v>103790</v>
          </cell>
          <cell r="G2060" t="str">
            <v>ExpertGroups/Karplanter/N</v>
          </cell>
          <cell r="H2060" t="str">
            <v>Karplanter</v>
          </cell>
          <cell r="I2060" t="str">
            <v>Karplanter</v>
          </cell>
          <cell r="J2060" t="str">
            <v>AlienSpecie</v>
          </cell>
          <cell r="N2060">
            <v>3</v>
          </cell>
          <cell r="P2060" t="str">
            <v>V</v>
          </cell>
          <cell r="Q2060">
            <v>1</v>
          </cell>
          <cell r="T2060" t="str">
            <v>LO</v>
          </cell>
          <cell r="U2060">
            <v>2</v>
          </cell>
          <cell r="V2060" t="str">
            <v>3AB,1</v>
          </cell>
          <cell r="W2060" t="str">
            <v>PH</v>
          </cell>
          <cell r="X2060">
            <v>2</v>
          </cell>
          <cell r="Y2060">
            <v>3</v>
          </cell>
          <cell r="Z2060">
            <v>1</v>
          </cell>
          <cell r="AA2060" t="str">
            <v>1870-1900</v>
          </cell>
          <cell r="AB2060" t="str">
            <v>terrestrial</v>
          </cell>
          <cell r="AD2060" t="str">
            <v>origin,unknown</v>
          </cell>
          <cell r="AE2060" t="str">
            <v>yes</v>
          </cell>
          <cell r="AF2060" t="str">
            <v>unknown</v>
          </cell>
          <cell r="AI2060">
            <v>30</v>
          </cell>
          <cell r="AJ2060" t="str">
            <v>V</v>
          </cell>
          <cell r="AL2060">
            <v>2</v>
          </cell>
          <cell r="AM2060" t="str">
            <v>importDirect</v>
          </cell>
          <cell r="AN2060">
            <v>2</v>
          </cell>
          <cell r="AO2060" t="str">
            <v>introductionEscaped</v>
          </cell>
          <cell r="AP2060" t="str">
            <v>Øs,OsA,Sf,Mr,St</v>
          </cell>
          <cell r="AQ2060">
            <v>60</v>
          </cell>
          <cell r="AR2060">
            <v>10</v>
          </cell>
          <cell r="AS2060">
            <v>600</v>
          </cell>
          <cell r="AT2060">
            <v>70400</v>
          </cell>
          <cell r="AU2060">
            <v>1800</v>
          </cell>
          <cell r="AV2060">
            <v>80</v>
          </cell>
          <cell r="AW2060" t="str">
            <v>Ingen kjent effekt</v>
          </cell>
          <cell r="AX2060" t="str">
            <v>Ingen kjent effekt</v>
          </cell>
          <cell r="BC2060" t="str">
            <v>Ingen kjent effekt</v>
          </cell>
          <cell r="BD2060" t="str">
            <v>Ingen kjent effekt</v>
          </cell>
          <cell r="BE2060" t="str">
            <v>no</v>
          </cell>
          <cell r="BF2060" t="str">
            <v>no</v>
          </cell>
          <cell r="BG2060" t="str">
            <v>V</v>
          </cell>
          <cell r="BK2060" t="str">
            <v>temperate_boreal:NorthAndCentralAmerica|temperate_nemoral:NorthAndCentralAmerica</v>
          </cell>
          <cell r="BM2060" t="str">
            <v>temperate_boreal:Europe,NorthAndCentralAmerica|temperate_nemoral:Europe,Oceania,NorthAndCentralAmerica</v>
          </cell>
          <cell r="BO2060">
            <v>3</v>
          </cell>
          <cell r="BR2060" t="str">
            <v>RedListCategoryLevel</v>
          </cell>
          <cell r="BT2060">
            <v>3</v>
          </cell>
          <cell r="BU2060" t="str">
            <v>X</v>
          </cell>
          <cell r="BW2060" t="str">
            <v>SpreadYearlyIncreaseObservations</v>
          </cell>
          <cell r="BX2060">
            <v>428</v>
          </cell>
          <cell r="BY2060">
            <v>1</v>
          </cell>
          <cell r="CB2060" t="str">
            <v>T4,T37</v>
          </cell>
          <cell r="CC2060">
            <v>1</v>
          </cell>
          <cell r="CH2060">
            <v>1</v>
          </cell>
          <cell r="CM2060">
            <v>1</v>
          </cell>
          <cell r="CQ2060">
            <v>1</v>
          </cell>
          <cell r="CU2060">
            <v>1</v>
          </cell>
          <cell r="CX2060">
            <v>0</v>
          </cell>
          <cell r="CY2060">
            <v>1</v>
          </cell>
          <cell r="DB2060">
            <v>0</v>
          </cell>
          <cell r="DC2060" t="str">
            <v>Kjempetuja &lt;em&gt;Thuja plicata&lt;/em&gt; er et nordamerikansk treslag som ble innført til Norge ca. 1870. Den ble forsøkt som produksjonstreslag (tømmer) fra ca. 1910 og dekker i dag et produksjonsareal på 0.5-1 km&lt;sup&gt;2&lt;/sup&gt;, spredt langs kysten fra Østfold til Lofoten. Kjempetuja finnes også i arboreter og enkelte parker, men er sjelden brukt som prydtre i hager. Den produserer frø fra ca. 20 års alder, men kan også formere seg ved senkere (Øyen 2009). På grunn av problemer med frostskader på foryngelsen, viltskader, høyt krav til sommervarme og angrep av en del soppsykdommer har den aldri blitt noen suksess for skogbruket her i landet (Øyen 2009), ei heller ellers i Nord-Europa (Børset 1985).</v>
          </cell>
          <cell r="DD2060" t="str">
            <v>&lt;p&gt;Forvillete bartrær er sterkt underrepresentert i de botaniske innsamlingene, og funnfrekvensene gir knapt noe realistisk bilde av hvor mye vi har av dem. I samlingene var det ved forrige vurdering av fremmedarter (2012) bare registrert to belegg av forvillet kjempetuja: SF Balestrand: Nessane 1994, frøforvillet fra prydtre i bebyggelsen, og MR Rauma: Måndalen 2003, frøforvillet fra forstlig plantning, kanskje over 50 år gammel. I ettertid er det kommet til 13 nye dokumenterte forvillinger, hovedsakelig i Sogn og Fjordane, Møre og Romsdal og Sør-Trøndelag, noe som tyder på økt spredning på Vestlandet og i Trøndelag etter hvert som plantete trær blir frømodne. Fremtidig spredning fra forstlige plantninger er begrenset på grunn av frostskader, viltskader og angrep av soppsykdommer. Dette gjør at kjempetuja i dag har stabil eller svakt negativ bestandsutvikling i skog. Økt sesonglengde og økt nedbør kan favorisere denne arten. &lt;/p&gt;</v>
          </cell>
          <cell r="DE2060" t="str">
            <v>Arten er innført som skogstre og som prydtre. Frøene er vindspredte og kan spres over betydelige avstander, ikke minst fra fullvoksne trær som blir meget høge og dermed har større rekkevidde i spredning.</v>
          </cell>
          <cell r="DF2060" t="str">
            <v>Invasjonspotensialet er moderat med usikkerhet til stort, som en kombinasjon av moderat median levetid og moderat (til høy) ekspansjonshastighet.</v>
          </cell>
          <cell r="DG2060" t="str">
            <v>Arten vurderes til ikke å ha noen kjent negativ økologisk effekt. Selv om kjempetuja er meget skyggetålende, danner den sjelden rene bestand (Børset 1985), noe som begrenser effekten på andre arter. Det forekommer sporadisk spredning fra eksisterende plantinger/ trær, men dette er neppe tilstrekkelig til å erstatte det som forsvinner ved hogst og naturlig avgang. Situasjonen kan bli en annen når forvillete enkelttrær og bestander når reproduktiv alder, noe de ennå ikke har gjort.</v>
          </cell>
          <cell r="DH2060" t="str">
            <v>&lt;p&gt;Kjempetuja vurderes til låg økologisk risiko med usikkerhet til potensielt høg risiko i norsk natur, og bare på grunn av invasjonspotensialet. Samlet er det liten grunn til å anta at kjempetuja representerer noen økologisk risiko gjennom de neste generasjonene.&lt;/p&gt;</v>
          </cell>
          <cell r="DI2060">
            <v>5</v>
          </cell>
        </row>
        <row r="2061">
          <cell r="B2061" t="str">
            <v>Pseudotsuga menziesii</v>
          </cell>
          <cell r="C2061" t="str">
            <v>(Mirb.) Franco</v>
          </cell>
          <cell r="D2061" t="str">
            <v>douglasgran</v>
          </cell>
          <cell r="E2061">
            <v>135965</v>
          </cell>
          <cell r="F2061">
            <v>103829</v>
          </cell>
          <cell r="G2061" t="str">
            <v>ExpertGroups/Karplanter/N</v>
          </cell>
          <cell r="H2061" t="str">
            <v>Karplanter</v>
          </cell>
          <cell r="I2061" t="str">
            <v>Karplanter</v>
          </cell>
          <cell r="J2061" t="str">
            <v>AlienSpecie</v>
          </cell>
          <cell r="N2061">
            <v>3</v>
          </cell>
          <cell r="Q2061">
            <v>1</v>
          </cell>
          <cell r="T2061" t="str">
            <v>LO</v>
          </cell>
          <cell r="U2061">
            <v>2</v>
          </cell>
          <cell r="V2061" t="str">
            <v>3AB,1</v>
          </cell>
          <cell r="X2061">
            <v>2</v>
          </cell>
          <cell r="Y2061">
            <v>3</v>
          </cell>
          <cell r="Z2061">
            <v>1</v>
          </cell>
          <cell r="AA2061" t="str">
            <v>1860 ca</v>
          </cell>
          <cell r="AB2061" t="str">
            <v>terrestrial</v>
          </cell>
          <cell r="AD2061" t="str">
            <v>origin,unknown</v>
          </cell>
          <cell r="AE2061" t="str">
            <v>yes</v>
          </cell>
          <cell r="AF2061" t="str">
            <v>unknown</v>
          </cell>
          <cell r="AG2061">
            <v>1960</v>
          </cell>
          <cell r="AH2061" t="str">
            <v>Ho Stord: Leirvik Akkerhaugen</v>
          </cell>
          <cell r="AI2061">
            <v>50</v>
          </cell>
          <cell r="AJ2061" t="str">
            <v>V</v>
          </cell>
          <cell r="AL2061">
            <v>3</v>
          </cell>
          <cell r="AM2061" t="str">
            <v>importDirect</v>
          </cell>
          <cell r="AN2061">
            <v>4</v>
          </cell>
          <cell r="AO2061" t="str">
            <v>introductionEscaped,spreadNaturalDispersal</v>
          </cell>
          <cell r="AP2061" t="str">
            <v>Øs,OsA,He,Bu,Te,Aa,Va,Ro,Ho,Sf,Mr,St,Nt,No</v>
          </cell>
          <cell r="AQ2061">
            <v>200</v>
          </cell>
          <cell r="AR2061">
            <v>8</v>
          </cell>
          <cell r="AS2061">
            <v>1600</v>
          </cell>
          <cell r="AT2061">
            <v>200000</v>
          </cell>
          <cell r="AU2061">
            <v>3200</v>
          </cell>
          <cell r="AV2061">
            <v>20</v>
          </cell>
          <cell r="AW2061" t="str">
            <v>Ingen kjent effekt</v>
          </cell>
          <cell r="AX2061" t="str">
            <v>Ingen kjent effekt</v>
          </cell>
          <cell r="BC2061" t="str">
            <v>Ingen kjent effekt</v>
          </cell>
          <cell r="BD2061" t="str">
            <v>Ingen kjent effekt</v>
          </cell>
          <cell r="BE2061" t="str">
            <v>no</v>
          </cell>
          <cell r="BF2061" t="str">
            <v>no</v>
          </cell>
          <cell r="BG2061" t="str">
            <v>V</v>
          </cell>
          <cell r="BK2061" t="str">
            <v>temperate_boreal:NorthAndCentralAmerica|temperate_nemoral:NorthAndCentralAmerica|temperate_dry:NorthAndCentralAmerica|subtropic_unspecified:NorthAndCentralAmerica</v>
          </cell>
          <cell r="BM2061" t="str">
            <v>temperate_boreal:Europe,NorthAndCentralAmerica|temperate_nemoral:Europe,Oceania,NorthAndCentralAmerica|temperate_dry:NorthAndCentralAmerica|subtropic_unspecified:NorthAndCentralAmerica|subtropic_mediterranean:Europe,Oceania</v>
          </cell>
          <cell r="BO2061">
            <v>3</v>
          </cell>
          <cell r="BR2061" t="str">
            <v>RedListCategoryLevel</v>
          </cell>
          <cell r="BT2061">
            <v>3</v>
          </cell>
          <cell r="BW2061" t="str">
            <v>SpreadYearlyIncreaseCalculatedExpansionSpeed</v>
          </cell>
          <cell r="BX2061">
            <v>226.74</v>
          </cell>
          <cell r="BY2061">
            <v>1</v>
          </cell>
          <cell r="CB2061" t="str">
            <v>T4,T40</v>
          </cell>
          <cell r="CC2061">
            <v>1</v>
          </cell>
          <cell r="CH2061">
            <v>1</v>
          </cell>
          <cell r="CM2061">
            <v>1</v>
          </cell>
          <cell r="CQ2061">
            <v>1</v>
          </cell>
          <cell r="CU2061">
            <v>1</v>
          </cell>
          <cell r="CX2061">
            <v>0</v>
          </cell>
          <cell r="CY2061">
            <v>1</v>
          </cell>
          <cell r="DB2061">
            <v>0</v>
          </cell>
          <cell r="DC2061" t="str">
            <v>Douglasgran &lt;em&gt;Pseudotsuga menziesii &lt;/em&gt;er et stort lyselskende tre som finnes i en grønn kystform og en blå innlandsform, og som anses for å være et av de mest verdifulle treslag i verden. Arten produserer frø fra 20-30 års-alderen tilpasset vindspredning, men spredning med fugl forekommer også.</v>
          </cell>
          <cell r="DD2061" t="str">
            <v>&lt;p&gt;Douglasgran kom til Norge rundt 1860 og naturlig foryngelse til norsk natur er kjent fra forstlige forsøksplantinger fra Leirvik på Stord fra rundt 1900 og i Rosendal fra 1958 (Nedkvitne 1960). Samlet produksjonsareal for douglasgran er på ca. 1.5 km&lt;sup&gt;2&lt;/sup&gt;, spredt langs kysten fra Østfold til Lofoten (Heiberg 1978). Selv om douglasgran lokalt har forynget seg villig på Vestlandet (Nedkvitne 1960), rapporterte Tonjer (2011) om svært begrenset spredning fra gamle plantete bestand i Ak Ås og at foryngelsen ble hardt beitet av hjortevilt (Tonjer 2011). Fra artskart finnes ca. 20 funn de siste 20 årene, men det er knyttet usikkerhet til enkelte av funnene, om de er på produksjonsareal.&lt;/p&gt;</v>
          </cell>
          <cell r="DE2061" t="str">
            <v>Arten er innført som skogstre og prydtre (se f.eks. Stabbetorp 2009). Videre spredning skjer med frø fra forsøksplantinger, arboreter og parktrær.</v>
          </cell>
          <cell r="DF2061" t="str">
            <v>Invasjonspotensialet er moderat, med moderat median levetid og moderat ekspansjonshastighet.</v>
          </cell>
          <cell r="DG2061" t="str">
            <v>Ingen kjent negativ økologisk effekt er knyttet til arten. Den opptrer såpass sparsomt og har så lang generasjonstid at det er lite sannsynlig at den vil endre norsk natur de kommende tiår..</v>
          </cell>
          <cell r="DH2061" t="str">
            <v>&lt;p&gt;Douglasgran vurderes til lav økologisk risiko, og bare på grunn av invasjonspotensialet.&lt;/p&gt;</v>
          </cell>
          <cell r="DI2061">
            <v>4</v>
          </cell>
        </row>
        <row r="2062">
          <cell r="B2062" t="str">
            <v>Ornithopus sativus</v>
          </cell>
          <cell r="C2062" t="str">
            <v>Brot.</v>
          </cell>
          <cell r="D2062" t="str">
            <v>fugleklo</v>
          </cell>
          <cell r="E2062">
            <v>61976</v>
          </cell>
          <cell r="F2062">
            <v>102016</v>
          </cell>
          <cell r="G2062" t="str">
            <v>ExpertGroups/Karplanter/N</v>
          </cell>
          <cell r="H2062" t="str">
            <v>Karplanter</v>
          </cell>
          <cell r="I2062" t="str">
            <v>Karplanter</v>
          </cell>
          <cell r="J2062" t="str">
            <v>DoorKnocker</v>
          </cell>
          <cell r="K2062" t="str">
            <v>doRiskAssessment</v>
          </cell>
          <cell r="N2062">
            <v>1</v>
          </cell>
          <cell r="Q2062">
            <v>1</v>
          </cell>
          <cell r="T2062" t="str">
            <v>NK</v>
          </cell>
          <cell r="U2062">
            <v>1</v>
          </cell>
          <cell r="V2062" t="str">
            <v>1,1</v>
          </cell>
          <cell r="X2062">
            <v>1</v>
          </cell>
          <cell r="Y2062">
            <v>1</v>
          </cell>
          <cell r="Z2062">
            <v>1</v>
          </cell>
          <cell r="AA2062">
            <v>1888</v>
          </cell>
          <cell r="AB2062" t="str">
            <v>terrestrial</v>
          </cell>
          <cell r="AD2062" t="str">
            <v>origin</v>
          </cell>
          <cell r="AE2062" t="str">
            <v>yes</v>
          </cell>
          <cell r="AF2062" t="str">
            <v>unknown</v>
          </cell>
          <cell r="AG2062">
            <v>1888</v>
          </cell>
          <cell r="AH2062" t="str">
            <v>Ho Bergen: Fantoft</v>
          </cell>
          <cell r="AI2062">
            <v>1</v>
          </cell>
          <cell r="AJ2062" t="str">
            <v>V</v>
          </cell>
          <cell r="AL2062">
            <v>1</v>
          </cell>
          <cell r="AM2062" t="str">
            <v>importDirect</v>
          </cell>
          <cell r="AN2062">
            <v>4</v>
          </cell>
          <cell r="AO2062" t="str">
            <v>introductionEscaped,introductionTransportpollution,introductionStowaway</v>
          </cell>
          <cell r="AQ2062">
            <v>0</v>
          </cell>
          <cell r="AS2062">
            <v>0</v>
          </cell>
          <cell r="AT2062">
            <v>0</v>
          </cell>
          <cell r="AU2062">
            <v>8</v>
          </cell>
          <cell r="AW2062" t="str">
            <v>Ingen kjent effekt</v>
          </cell>
          <cell r="AX2062" t="str">
            <v>Ingen kjent effekt</v>
          </cell>
          <cell r="BC2062" t="str">
            <v>Ingen kjent effekt</v>
          </cell>
          <cell r="BD2062" t="str">
            <v>Ingen kjent effekt</v>
          </cell>
          <cell r="BE2062" t="str">
            <v>no</v>
          </cell>
          <cell r="BF2062" t="str">
            <v>no</v>
          </cell>
          <cell r="BG2062" t="str">
            <v>V</v>
          </cell>
          <cell r="BK2062" t="str">
            <v>subtropic_mediterranean:Europe,Africa</v>
          </cell>
          <cell r="BM2062" t="str">
            <v>temperate_nemoral:Europe,Oceania|subtropic_mediterranean:Europe,Africa,Oceania|subtropic_caperegion:Africa</v>
          </cell>
          <cell r="BO2062">
            <v>1</v>
          </cell>
          <cell r="BR2062" t="str">
            <v>RedListCategoryLevel</v>
          </cell>
          <cell r="BT2062">
            <v>1</v>
          </cell>
          <cell r="BW2062" t="str">
            <v>SpreadYearlyLiteratureData</v>
          </cell>
          <cell r="BX2062">
            <v>32</v>
          </cell>
          <cell r="BY2062">
            <v>1</v>
          </cell>
          <cell r="CC2062">
            <v>1</v>
          </cell>
          <cell r="CH2062">
            <v>1</v>
          </cell>
          <cell r="CM2062">
            <v>1</v>
          </cell>
          <cell r="CQ2062">
            <v>1</v>
          </cell>
          <cell r="CU2062">
            <v>1</v>
          </cell>
          <cell r="CX2062">
            <v>0</v>
          </cell>
          <cell r="CY2062">
            <v>1</v>
          </cell>
          <cell r="DB2062">
            <v>0</v>
          </cell>
          <cell r="DC2062" t="str">
            <v>Fugleklo &lt;em&gt;Ornithopus sativus &lt;/em&gt;kommer fra det vestlige Middelhavsområdet. Arten er ettårig og reproduserer med frø. Den kan trolig reprodusere i landet, noe som er tydelig på den første forekomsten som eksisterte i hvert fall fra 1888 til 1894 (Ho Bergen: Fantoft). Arten har trolig potensial for å etablere bestand i Norge, men har ikke gjort det de siste 70 år. Arten vurderes derfor som en dørstokk-art.</v>
          </cell>
          <cell r="DD2062" t="str">
            <v>&lt;p&gt;Fugleklo kom inn som f&amp;#244:rplante, som forurensning i grasfrø og med korn (ved møller), og tidlig med ballastjord, med første funn på Fantoft i Ho Bergen fra 1888 og der trolig med reproduksjon. Det virker ikke som arten har greid å etablere noen varig populasjon, og etter 1940 er alle funn tilfeldige. Mest hyppig er arten funnet ved Pienes mølle i ST Skaun mellom 1934 og 1945.&lt;/p&gt;</v>
          </cell>
          <cell r="DE2062" t="str">
            <v>I Norge kom den inn som f&amp;#244:rplante, som forurensning i grasfrø, i korn (ved møller), og noen få ganger med ballastjord.</v>
          </cell>
          <cell r="DF2062" t="str">
            <v>Etter 1940 er alle funn tilfeldige. Arten har dermed et minimalt invasjonspotensial i Norge.</v>
          </cell>
          <cell r="DG2062" t="str">
            <v>Arten har ingen kjent økologisk effekt.</v>
          </cell>
          <cell r="DH2062" t="str">
            <v>&lt;p&gt;Fugleklo har ingen kjent økologisk risiko. Den kategoriseres som en dørstokkart.&lt;br/&gt;&lt;/p&gt;</v>
          </cell>
          <cell r="DI2062">
            <v>0</v>
          </cell>
        </row>
        <row r="2063">
          <cell r="B2063" t="str">
            <v>Pinus uncinata</v>
          </cell>
          <cell r="C2063" t="str">
            <v>Ramond ex DC.</v>
          </cell>
          <cell r="D2063" t="str">
            <v>bergfuru</v>
          </cell>
          <cell r="E2063">
            <v>105532</v>
          </cell>
          <cell r="F2063">
            <v>145754</v>
          </cell>
          <cell r="G2063" t="str">
            <v>ExpertGroups/Karplanter/N</v>
          </cell>
          <cell r="H2063" t="str">
            <v>Karplanter</v>
          </cell>
          <cell r="I2063" t="str">
            <v>Karplanter</v>
          </cell>
          <cell r="J2063" t="str">
            <v>AlienSpecie</v>
          </cell>
          <cell r="N2063">
            <v>4</v>
          </cell>
          <cell r="Q2063">
            <v>4</v>
          </cell>
          <cell r="T2063" t="str">
            <v>SE</v>
          </cell>
          <cell r="U2063">
            <v>5</v>
          </cell>
          <cell r="V2063" t="str">
            <v>4AB,4DF</v>
          </cell>
          <cell r="X2063">
            <v>2</v>
          </cell>
          <cell r="Y2063">
            <v>3</v>
          </cell>
          <cell r="Z2063">
            <v>1</v>
          </cell>
          <cell r="AA2063" t="str">
            <v>Ca 1860</v>
          </cell>
          <cell r="AB2063" t="str">
            <v>terrestrial</v>
          </cell>
          <cell r="AD2063" t="str">
            <v>origin</v>
          </cell>
          <cell r="AE2063" t="str">
            <v>yes</v>
          </cell>
          <cell r="AF2063" t="str">
            <v>unknown</v>
          </cell>
          <cell r="AG2063">
            <v>1915</v>
          </cell>
          <cell r="AH2063" t="str">
            <v>Øf Hvaler: Kirkeøy</v>
          </cell>
          <cell r="AI2063">
            <v>40</v>
          </cell>
          <cell r="AJ2063" t="str">
            <v>V</v>
          </cell>
          <cell r="AL2063">
            <v>3</v>
          </cell>
          <cell r="AM2063" t="str">
            <v>importDirect</v>
          </cell>
          <cell r="AN2063">
            <v>6</v>
          </cell>
          <cell r="AO2063" t="str">
            <v>introductionReleased,introductionEscaped,spreadNaturalDispersal</v>
          </cell>
          <cell r="AP2063" t="str">
            <v>Øs,OsA,He,Op,Bu,Ve,Te,Aa,Va,Ro,Ho,Sf,Mr,St,Nt,No,Tr,Fi</v>
          </cell>
          <cell r="AQ2063">
            <v>900</v>
          </cell>
          <cell r="AR2063">
            <v>10</v>
          </cell>
          <cell r="AS2063">
            <v>9000</v>
          </cell>
          <cell r="AT2063">
            <v>372000</v>
          </cell>
          <cell r="AU2063">
            <v>27000</v>
          </cell>
          <cell r="AV2063">
            <v>10</v>
          </cell>
          <cell r="AW2063" t="str">
            <v>Ingen kjent effekt</v>
          </cell>
          <cell r="AX2063" t="str">
            <v>Ingen kjent effekt</v>
          </cell>
          <cell r="BC2063" t="str">
            <v>Ingen kjent effekt</v>
          </cell>
          <cell r="BD2063" t="str">
            <v>Ingen kjent effekt</v>
          </cell>
          <cell r="BE2063" t="str">
            <v>no</v>
          </cell>
          <cell r="BF2063" t="str">
            <v>no</v>
          </cell>
          <cell r="BI2063" t="str">
            <v>V</v>
          </cell>
          <cell r="BK2063" t="str">
            <v>temperate_nemoral:Europe</v>
          </cell>
          <cell r="BM2063" t="str">
            <v>temperate_boreal:Europe|temperate_nemoral:Europe,Oceania,NorthAndCentralAmerica|subtropic_mediterranean:Europe</v>
          </cell>
          <cell r="BO2063">
            <v>4</v>
          </cell>
          <cell r="BR2063" t="str">
            <v>RedListCategoryLevel</v>
          </cell>
          <cell r="BT2063">
            <v>4</v>
          </cell>
          <cell r="BW2063" t="str">
            <v>SpreadYearlyIncreaseObservations</v>
          </cell>
          <cell r="BX2063">
            <v>646</v>
          </cell>
          <cell r="BY2063">
            <v>2</v>
          </cell>
          <cell r="CB2063" t="str">
            <v>T34,T4,T21-C-3,T35,V2,T31</v>
          </cell>
          <cell r="CC2063">
            <v>4</v>
          </cell>
          <cell r="CG2063" t="str">
            <v>T21-C-3</v>
          </cell>
          <cell r="CH2063">
            <v>2</v>
          </cell>
          <cell r="CL2063" t="str">
            <v>T34,T21-C-3,T31</v>
          </cell>
          <cell r="CM2063">
            <v>4</v>
          </cell>
          <cell r="CP2063" t="str">
            <v>Sanddynemark,Sørlig etablert sanddynemark,Kystlynghei</v>
          </cell>
          <cell r="CQ2063">
            <v>2</v>
          </cell>
          <cell r="CT2063" t="str">
            <v>T34,T21-C-3</v>
          </cell>
          <cell r="CU2063">
            <v>1</v>
          </cell>
          <cell r="CX2063">
            <v>0</v>
          </cell>
          <cell r="CY2063">
            <v>1</v>
          </cell>
          <cell r="DB2063">
            <v>0</v>
          </cell>
          <cell r="DC2063" t="str">
            <v>&lt;p&gt;Buskfuru i vid betydning &lt;i&gt;Pinus mugo &lt;/i&gt;s. lat. oppfattes nå oftest som to arter: alpefuru &lt;i&gt;P. mugo &lt;/i&gt;s. str. (tidligere &lt;i&gt;P. mugo &lt;/i&gt;subsp. &lt;i&gt;mugo&lt;/i&gt;) og bergfuru &lt;i&gt;P. uncinata &lt;/i&gt;(tidligere &lt;i&gt;P. mugo &lt;/i&gt;subsp. &lt;i&gt;uncinata&lt;/i&gt;). Hovedskillet ligger i vekstformen: den første er en flerstammet busk mens den andre oftest er et enstammet tre, men det er bare små forskjeller i kvister og bar. Dette gjør at det herbariematerialet som foreligger, knapt kan deles på de to, og observasjoner uten fotodokumentasjon er også problematisk å bruke for hver av dem. Vi må derfor vurdere de to samlet under navnet buskfuru, og samme vurdering legges inn under begge artene. Buskfuru kommer fra fjell i Mellom-Europa, fra Pyreneene til Karpatene: bergfuru er noe mer vestlig enn alpefuru, men de to har et stort felles areal i Alpene.&lt;/p&gt;&lt;p&gt; &lt;/p&gt;&lt;p&gt; &lt;/p&gt;&lt;p&gt;Alpefuru er en busk opp til 5 m, mens bergfuru kan bli et stort tre opp til 20-25 m i Sentral-Europa, trolig noe mindre i Norge. Frøene har vinge og spres effektivt med vind. Begge artene karakteriseres ved å stille små krav, både med hensyn til jordbunn og klima (Øyen et al. 2009). &lt;/p&gt;</v>
          </cell>
          <cell r="DD2063" t="str">
            <v>&lt;p&gt;Alpefuru ble innført til Norge direkte fra fjellområdene i Sør- og Mellom-Europa rundt 1860. Bergfuru ble innført direkte fra Sør- og Mellom-Europa til Norge ca. 1870. Allerede i 1860-1870 ble buskfuru brukt for å hindre sandflukt både på kysten (VA Lista, Ro Jæren) og i innlandet (ST Røros, randsonene rundt flygesandfeltet Kvitsanda, her både alpefuru og bergfuru). Buskfuru er nå etablert i alle landets fylker. Artene er funnet spredt over hele landet, men de fleste funn og observasjoner er fra kyststrøk. Det er overraskende lite registreringer av funn fra låglandet på Østlandet og i Trøndelag, der artene dyrkes i stort omfang. Buskfuru er nok bedre tilpasset noe åpne naturområder i kyststrøk og i høyereliggende strøk. Buskfuru (både alpefuru og bergfuru) ble i løpet av en undersøkelse i 1993-1994 (Fremstad &amp; Elven upubl.) registrert som forvillet på 25 % (8 av 32) undersøkte standardlokaliteter i ytre Sogn. I en undersøkelse av 73 kystheilokaliteter i NT Vikna i 2016 ble bergfuru funnet i 60 % av lokalitetene og var sammen med sitkagran (i 96 % av lokalitetene) den eneste fremmede arten som ble observert (Johansen et al. 2017). Bergfuru er nok geografisk mer begrenset enn alpefuru - hovedsakelig til kystområdene fra Vestlandet nordover til Troms (Børset 1985, Myking 2009). Alpefuru har mer spredning i sanddyneområder og åpne kystområder i sør, men også i fjellskogen og til dels opp i snaufjellet. Overraskende mange av de tidlige funnene er gjort på snaue koller og fjell (se dokumentasjonsfila), og arten er mange steder blitt funnet godt ute i fjellskogen og oppe på snaufjellet før den er blitt funnet forvillet nær plantninger.&lt;/p&gt;&lt;p&gt; &lt;/p&gt;&lt;p&gt; &lt;/p&gt;&lt;p&gt;Utbredelseshistorikken summerer funn angitt som buskfuru, alpefuru og bergfuru i dokumentasjonsfila, med de navnene som opplyserne har anvendt. Det er grunn til å tro at mange innsamlinger og observasjoner angitt som buskfuru/alpefuru gjelder bergfuru, men at observasjoner angitt som bergfuru i hovedsak er bergfuru.&lt;/p&gt;</v>
          </cell>
          <cell r="DE2063" t="str">
            <v>&lt;p&gt;Buskfuru er hovedsakelig blitt innført for leplantning, stabilisering av sanddyner for å hindre sandflukt, men også som prydbusk/tre, og noe som beplantninger for brenselbruk. Frøene har vinge og kan potensielt spres over midlere til lange distanser (km). Enkeltbusker er sett inne på fjellvidder over 10 km vekk fra nærmeste dyrkning. Frøformering skjer fra 5-10 års alder, og de planten setter kongler hyppig (Øyen et al. 2009). Det kan likevel gå flere år mellom hvert vellykket frøår, og spireevnen er variabel (Øyen 1999). Øystein Folden sier i en kommentar til innsynet: &amp;#171:Vi har høyrt av skogbruket at bergfuru ikkje frør seg. Min konklusjon er at skogbruket har gløymt å seie frå om dette til bergfurua. Når eg i kystlyngheia har sortert frå det eg reknar som alpefuru og eventuelt vrifuru, står eg ofte igjen med ganske mykje. Eg har kome til at mesteparten av resten får vi rekne som bergfuru. Dermed har vi litt igjen, som ligg mellom alpefuru og bergfuru ein stad, kva det no er.&amp;#187:&lt;/p&gt;</v>
          </cell>
          <cell r="DF2063" t="str">
            <v>Buskfuru har et stort invasjonspotensial med høyeste skår på både median levetid og ekspansjonshastighet. Forvillete bartrær er sterkt underrepresentert i de botaniske innsamlingene, og observasjoner gir knapt noe realistisk bilde av hvor mye vi har av dem (dvs. at vi har et stort mørketall). Dette gjelder også buskfuru, og spredningshistorikken er opplagt noe ufullstendig selv om spesiell oppmerksomhet om arten i kombinasjon med Artsobservasjoner har forbedret dette.</v>
          </cell>
          <cell r="DG2063" t="str">
            <v>&lt;p&gt;Buskfuru vurderes å ha stor negativ økologisk effekt. Evnen til å kolonisere skog er trolig beskjeden på grunn av høyt lyskrav. Spredningen og etableringen er mest effektiv i åpent kystlandskap og i alpine/nordlige deler av landet. I åpne områder som kystlynghei (referert hos Øyen 1999) og sanddyner (Austbø og Larsen uten år, O. Pedersen pers. medd.), er spredning lettere, men hastigheten i etablering nokså lav. Spredning i prioriterte naturtyper (kystlynghei og sanddyner på Jæren/Lista) utløser i henhold til kriteriesettet stor økologisk effekt av buskfuru, spesielt ved reduksjon av bestander av lyskrevende, sårbare og truete planter. Buskfuru forventes å spre seg ytterligere i åpne områder som kystlynghei, boreal hei og sanddyner de neste tiår.&lt;/p&gt; &lt;p&gt; &lt;/p&gt; &lt;p&gt;Buskfuru i vid forstand hybridiserer med furu, men det er usikkert om introgresjon forekommer (Wachowiaka et al. 2016). Vi velger derfor å se bort fra denne mulige effekten.&lt;/p&gt;</v>
          </cell>
          <cell r="DH2063" t="str">
            <v>&lt;p&gt;Buskfuru vurderes til svært høg økologisk risiko på grunn av et stort invasjonspotensial og store økologiske effekter.&lt;/p&gt;&lt;p&gt; &lt;/p&gt;&lt;p&gt; &lt;/p&gt;&lt;p&gt;Risikovurderingen gjelder artene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_x0019_ Varella_x0019_ , _x0019_ Mughus_x0019_ , _x0019_ Ophir_x0019_  og _x0019_ Pumilio_x0019_ . Navnene _x0019_ Varella_x0019_  og _x0019_ Ophir_x0019_  er akseptert av Royal Horticultural Society (se http://apps.rhs.org.uk/horticulturaldatabase/HortGenera.asp) som kultivarer, og de to andre behandles som varieteter: var. &lt;i&gt;mughus&lt;/i&gt; og var. &lt;i&gt;pumilio&lt;/i&gt;. De to varietetene er noe lavere av vekst, særlig var. &lt;i&gt;pumilio &lt;/i&gt;(Kr&amp;#252:ssmann 1983)&lt;i&gt;,&lt;/i&gt; og kan derfor ha mindre effektiv spredning enn arten. Erfaringer fra NMBU tilsier at disse i liten grad sprer seg i grøntanlegg og hager (Per Anker Pedersen, pers. obs.), men vi finner ellers ingen konkret informasjon om dette. Kultivarene _x0019_ Ophir_x0019_  og _x0019_ Varella_x0019_  vokser sakte og synes å blomstre dårlig (se Kr&amp;#252:ssmann (1983),&lt;i&gt; &lt;/i&gt;https://www.gardenia.net/plant/ Pinus-mugo-Ophir-Dwarf-Mountain-Pine og http://www.havlis.cz/ karta_en.php?kytkaid=1421). Det kan derfor være at disse varietetene, og spesielt kultivarene, har et lavere invasjonspotensial og dermed en lavere økologisk risiko enn arten slik den er vurdert. Vi har ikke undersøkt i hvilken grad andre kultivarer eller varieteter av &lt;i&gt;Pinus mugo &lt;/i&gt;s. lat. har dokumenterte egenskaper som vil kunne påvirke invasjonspotensialet og/eller økologisk effekt, slik at man kunne forvente en annen risiko enn den som gis i den generelle vurderingen av arten.&lt;/p&gt;</v>
          </cell>
          <cell r="DI2063">
            <v>8</v>
          </cell>
        </row>
        <row r="2064">
          <cell r="B2064" t="str">
            <v>Pinus cembra</v>
          </cell>
          <cell r="C2064" t="str">
            <v>L.</v>
          </cell>
          <cell r="D2064" t="str">
            <v>sembrafuru</v>
          </cell>
          <cell r="E2064">
            <v>145687</v>
          </cell>
          <cell r="F2064">
            <v>103816</v>
          </cell>
          <cell r="G2064" t="str">
            <v>ExpertGroups/Karplanter/N</v>
          </cell>
          <cell r="H2064" t="str">
            <v>Karplanter</v>
          </cell>
          <cell r="I2064" t="str">
            <v>Karplanter</v>
          </cell>
          <cell r="J2064" t="str">
            <v>AlienSpecie</v>
          </cell>
          <cell r="N2064">
            <v>4</v>
          </cell>
          <cell r="Q2064">
            <v>1</v>
          </cell>
          <cell r="T2064" t="str">
            <v>PH</v>
          </cell>
          <cell r="U2064">
            <v>3</v>
          </cell>
          <cell r="V2064" t="str">
            <v>4A,1</v>
          </cell>
          <cell r="X2064">
            <v>3</v>
          </cell>
          <cell r="Y2064">
            <v>4</v>
          </cell>
          <cell r="Z2064">
            <v>1</v>
          </cell>
          <cell r="AA2064">
            <v>1895</v>
          </cell>
          <cell r="AB2064" t="str">
            <v>terrestrial</v>
          </cell>
          <cell r="AD2064" t="str">
            <v>origin</v>
          </cell>
          <cell r="AE2064" t="str">
            <v>yes</v>
          </cell>
          <cell r="AF2064" t="str">
            <v>unknown</v>
          </cell>
          <cell r="AG2064">
            <v>1971</v>
          </cell>
          <cell r="AH2064" t="str">
            <v>ST Trondheim: Bymarka Helkanseter</v>
          </cell>
          <cell r="AI2064">
            <v>50</v>
          </cell>
          <cell r="AJ2064" t="str">
            <v>V</v>
          </cell>
          <cell r="AL2064">
            <v>2</v>
          </cell>
          <cell r="AM2064" t="str">
            <v>importDirect</v>
          </cell>
          <cell r="AN2064">
            <v>3</v>
          </cell>
          <cell r="AO2064" t="str">
            <v>introductionEscaped,spreadNaturalDispersal</v>
          </cell>
          <cell r="AP2064" t="str">
            <v>Øs,OsA,Op,Bu,Ve,Va,Mr,St,Nt,No,Tr,Fi</v>
          </cell>
          <cell r="AQ2064">
            <v>220</v>
          </cell>
          <cell r="AR2064">
            <v>10</v>
          </cell>
          <cell r="AS2064">
            <v>2200</v>
          </cell>
          <cell r="AT2064">
            <v>240000</v>
          </cell>
          <cell r="AU2064">
            <v>4400</v>
          </cell>
          <cell r="AV2064">
            <v>20</v>
          </cell>
          <cell r="AW2064" t="str">
            <v>Ingen kjent effekt</v>
          </cell>
          <cell r="AX2064" t="str">
            <v>Ingen kjent effekt</v>
          </cell>
          <cell r="BC2064" t="str">
            <v>Ingen kjent effekt</v>
          </cell>
          <cell r="BD2064" t="str">
            <v>Ingen kjent effekt</v>
          </cell>
          <cell r="BE2064" t="str">
            <v>no</v>
          </cell>
          <cell r="BF2064" t="str">
            <v>no</v>
          </cell>
          <cell r="BG2064" t="str">
            <v>V</v>
          </cell>
          <cell r="BK2064" t="str">
            <v>temperate_nemoral:Europe</v>
          </cell>
          <cell r="BM2064" t="str">
            <v>temperate_boreal:Europe|temperate_nemoral:Europe</v>
          </cell>
          <cell r="BO2064">
            <v>4</v>
          </cell>
          <cell r="BR2064" t="str">
            <v>RedListCategoryLevel</v>
          </cell>
          <cell r="BT2064">
            <v>3</v>
          </cell>
          <cell r="BW2064" t="str">
            <v>SpreadYearlyIncreaseObservations</v>
          </cell>
          <cell r="BX2064">
            <v>369</v>
          </cell>
          <cell r="BY2064">
            <v>1</v>
          </cell>
          <cell r="CB2064" t="str">
            <v>T4,T4,T35,T40,T32</v>
          </cell>
          <cell r="CC2064">
            <v>1</v>
          </cell>
          <cell r="CH2064">
            <v>1</v>
          </cell>
          <cell r="CL2064" t="str">
            <v>T4</v>
          </cell>
          <cell r="CM2064">
            <v>1</v>
          </cell>
          <cell r="CQ2064">
            <v>1</v>
          </cell>
          <cell r="CU2064">
            <v>1</v>
          </cell>
          <cell r="CX2064">
            <v>0</v>
          </cell>
          <cell r="CY2064">
            <v>1</v>
          </cell>
          <cell r="DB2064">
            <v>0</v>
          </cell>
          <cell r="DC2064" t="str">
            <v>&lt;p&gt;Vi vurderer sembrafuru &lt;i&gt;Pinus cembra &lt;/i&gt;og sibirfuru &lt;i&gt;P. sibirica&lt;/i&gt; samlet fordi så godt som alle opplysningene som ligger til grunn for vurderingen ikke kan føres til den ene eller andre av de to artene. Sembrafuru og sibirfuru er nært beslektet, regnes ofte som to underarter (subsp. &lt;i&gt;cembra&lt;/i&gt; og subsp. &lt;i&gt;sibirica&lt;/i&gt;), og er vanskelige å skille uten godt materiale. Både herbariematerialet og observasjoner er vanligvis ført til &lt;i&gt;P. cembra&lt;/i&gt; (s. lat.) uten at det er gjort noe forsøk på å skille mellom artene. Prestø et al. (2011) påpeker bl.a. at i deres undersøkelse i Trondheim, et av spredningssentrene for arten, gjelder opplysningene arten sensu lato. Vurderingen her gjentas derfor under begge artene. &lt;/p&gt;&lt;p&gt; &lt;/p&gt;&lt;p&gt; &lt;/p&gt;&lt;p&gt;Sembra/sibirfuru er store og meget langlevde trær med generasjonslengde på 50 år eller mer. Sembrafuru kommer fra fjellstrøk i sørlige Mellom-Europa, særlig Alpene der den er et dominerende treslag i de kontinentale indre dalene ("inneralpinen Trockent&amp;#228:ler"). Sibirfuru er utbredt fra Nordøst-Russland gjennom Sibir og til vestre deler av Russisk fjerne østen. Artene formerer seg med frø som er store og tjukke, uten vinge (et skille fra andre furuer). Frøene spres med fugl og pattedyr.&lt;/p&gt;</v>
          </cell>
          <cell r="DD2064" t="str">
            <v>&lt;p&gt;Både sembrafuru og sibirfuru har vært i landet nokså lenge. Sibirfuru ble innført på 1860-tallet fra Russland, den ble dyrket allerede på 1870-tallet i ST Trondheim (se Prestø et al. 2013) og i Røros (R. Elven pers. medd.). Sembrafuru ble kanskje innført til samme tid eller noe senere og trolig mest sør i landet. Artene har lang generasjonstid, og det innebærer at det tar lang tid før de formerer seg. De første forvillete plantene dukker opp på 1960-tallet i Sør-Varanger (og ryktene sier at de er spirt opp fra "russenøtter" som pomorene, russiske handlesmenn, brakte med seg i perioden før Oktoberrevolusjonen: i tilfelle er dette sibirfuru). De første forvillingene i Sør- og Midt-Norge dokumentert med herbariebelegg er fra 1970-tallet, og det er først etter 2000 at det blir mer opplysninger om artene. Antatt samlet produksjonsareal for skogbruk er marginalt. Utbredelsen er hovedsakelig i indre strøk i Sør-Norge og nordover til og med Finnmark og gjelder sibirfuru. Det er et typisk fjelltre som er forsøkt både for tømmerproduksjon, som prydtre og i lebelter. Det er observert en del spredning fra eldre plantefelt, men trolig ikke tilstrekkelig til at sibirfuru vil øke utbredelsen i nevneverdig grad, blant annet på grunn av et visst beitetrykk (hjortedyr) på ungplanter. Sembra/sibirfuru har nå kjente forekomster i alle fylker fra Møre og Romsdal til Finnmark og med mer spredte forekomster lengre sør i Østfold, Akershus, Oppland til Vestfold og Vest-Agder. De finnes trolig i de fleste fylker.&lt;/p&gt;&lt;p&gt; &lt;/p&gt;&lt;p&gt;Forvillete bartrær er sterkt underrepresentert i de botaniske innsamlingene, og funnfrekvensene gir knapt noe realistisk bilde av hvor mye vi har av dem. Artsobservasjoner har bidratt med økt antall funn de siste årene, men mørketallet vurderes fremdeles som høgt.&lt;/p&gt;&lt;p&gt; &lt;/p&gt;&lt;p&gt;I vårt naboland Finland er &lt;i&gt;P. sibirica&lt;/i&gt; angitt som dyrket og hardfør over nesten hele landet mens &lt;i&gt;P. cembra&lt;/i&gt; bare er tvilsomt angitt fra lengst sør i landet (H&amp;#228:met-Ahti et al. 1992, som to underarter). Det er trolig at vi har noe mer &lt;i&gt;P. cembra&lt;/i&gt; i Norge enn i Finland, men kanskje mest i sør, mens omtrent alt nordover kan være &lt;i&gt;P. sibirica&lt;/i&gt;. Fra Danmark angir ikke Hartvig (2015) noen av de to artene som forvillet. I dokumentasjonsfilen ligger opplysningene under de artsnavnene de er rapportert inn som.&lt;/p&gt;</v>
          </cell>
          <cell r="DE2064" t="str">
            <v>&lt;p&gt;Sembrafuru blir trolig hovedsakelig dyrket som prydtre, og den er fortsatt et populært prydtre. Sibirfuru er også forsøkt forstlig. Den er mer skyggetålende enn vanlig furu, meget hardfør og stormsterk, og setter små krav til jordbunn. Blant annet kan den vokse godt på myr i Ural og Sibir (Børset 1985). I motsetning til de fleste furuarter har sembra/sibirfuru store frø uten vinge, og disse spres med fugl (særlig nøtteskriker og nøttekråker) og pattedyr (særlig ekorn). Spredningen blir dermed noe mer kort-distanse enn hos de med vindspredte frø. I Trondheim har arten hatt en voldsom spredning på Ladehalvøya: dette ses i sammenheng med etablering av en sibirnøttekråkebestand i området (Prestø et al. 2013). &lt;/p&gt; &lt;p&gt; &lt;/p&gt; &lt;p&gt;Bartrær dyrket i hager vokser raskere og blir også raskere fertile. De har også en stor produksjon av frø: det er derfor grunn til å tro at disse kan utgjøre et stort potensial for spredning i landet. Dette er i overensstemmelse med at plantet sembra/sibirfuru i Ringve botaniske hage i Trondheim har produsert frø etter henholdsvis 14 og 19 år etter planting (Prestø et al. 2013), dvs. kanskje 25 år etter frøspiring (V. Vange i kommentar under innsynet). Denne undersøkelsen dokumenterte dessuten 1358 selvsådde planter innenfor et svært begrenset skogsområde på Lade. &lt;/p&gt;</v>
          </cell>
          <cell r="DF2064" t="str">
            <v>&lt;p&gt;Sembra/sibirfuru har et stort invasjonspotensial, i en kombinasjon av lang median levetid og moderat ekspansjonshastighet. Arten har potensial for stor spredning i norsk natur på grunn av frøspredningsstrategien (se ovenfor). Ingen av de forvillete forekomstene er foreløpig rapportert med mer enn &amp;#233:n generasjon, men det vil endre seg over tid. Vi forventer at denne arten fortsatt vil øke sitt forekomstareal, trolig i raskere takt enn foreløpig.&lt;/p&gt;</v>
          </cell>
          <cell r="DG2064" t="str">
            <v>&lt;p&gt;Sembra/sibirfuru er vurdert til ikke å ha noen kjent negativ økologisk effekt, i hvert fall ikke noen effekt som overskrider terskelverdiene i kriteriene. Når sembrafuru etablerer seg i lauvskoger vil dette kunne gi tilstandsendringer når det gjelder lysforhold og jordsmonn. Vi kan ikke se at det er potensial for kolonisering av mer enn 5 % av en fastmarkskogtypes forekomstareal i løpet av 50 år. Det er påvist forvillet sembra/sibirfuru i sørvendte berg og strandberg med norsk timian &lt;i&gt;Thymus praecox&lt;/i&gt; subsp. &lt;i&gt;britannicus&lt;/i&gt; på Ladehalvøya i ST Trondheim (Prestø et al. 2013). Selv om norsk timian er en truet art, kan vi ikke anføre en økologisk fortrengingseffekt av sembra/sibirfuru på ett enkelt sted der denne arten tilfeldigvis etablerer seg nær en forekomst av norsk timian. Kriteriene gir rom for at svært sjeldne eller usannsynlige effekter blir sett bort fra, noe vi velger å gjøre her.&lt;/p&gt;</v>
          </cell>
          <cell r="DH2064" t="str">
            <v>&lt;p&gt;Sembrafuru vurderes å medføre potensielt høg risiko, og bare på grunn av et høyt invasjonspotensial. Arten er i nokså markert økning, og det skal ikke mye økologisk effekt til før den blir klassifisert til høg risiko. Arten bør følges med.&lt;/p&gt;</v>
          </cell>
          <cell r="DI2064">
            <v>4</v>
          </cell>
        </row>
        <row r="2065">
          <cell r="B2065" t="str">
            <v>Populus simonii</v>
          </cell>
          <cell r="C2065" t="str">
            <v>Carrière</v>
          </cell>
          <cell r="D2065" t="str">
            <v>kinapoppel</v>
          </cell>
          <cell r="E2065">
            <v>62600</v>
          </cell>
          <cell r="F2065">
            <v>102640</v>
          </cell>
          <cell r="G2065" t="str">
            <v>ExpertGroups/Karplanter/N</v>
          </cell>
          <cell r="H2065" t="str">
            <v>Karplanter</v>
          </cell>
          <cell r="I2065" t="str">
            <v>Karplanter</v>
          </cell>
          <cell r="J2065" t="str">
            <v>AlienSpecie</v>
          </cell>
          <cell r="N2065">
            <v>1</v>
          </cell>
          <cell r="Q2065">
            <v>1</v>
          </cell>
          <cell r="T2065" t="str">
            <v>NK</v>
          </cell>
          <cell r="U2065">
            <v>1</v>
          </cell>
          <cell r="V2065" t="str">
            <v>1,1</v>
          </cell>
          <cell r="X2065">
            <v>1</v>
          </cell>
          <cell r="Y2065">
            <v>1</v>
          </cell>
          <cell r="Z2065">
            <v>1</v>
          </cell>
          <cell r="AA2065">
            <v>1979</v>
          </cell>
          <cell r="AB2065" t="str">
            <v>terrestrial</v>
          </cell>
          <cell r="AD2065" t="str">
            <v>unknown</v>
          </cell>
          <cell r="AE2065" t="str">
            <v>yes</v>
          </cell>
          <cell r="AF2065" t="str">
            <v>unknown</v>
          </cell>
          <cell r="AG2065">
            <v>1979</v>
          </cell>
          <cell r="AH2065" t="str">
            <v>Ro Finnøy: Halsnøy</v>
          </cell>
          <cell r="AI2065">
            <v>20</v>
          </cell>
          <cell r="AJ2065" t="str">
            <v>V</v>
          </cell>
          <cell r="AL2065">
            <v>1</v>
          </cell>
          <cell r="AM2065" t="str">
            <v>importDirect</v>
          </cell>
          <cell r="AN2065">
            <v>3</v>
          </cell>
          <cell r="AO2065" t="str">
            <v>introductionEscaped</v>
          </cell>
          <cell r="AP2065" t="str">
            <v>Ve,Ro</v>
          </cell>
          <cell r="AQ2065">
            <v>8</v>
          </cell>
          <cell r="AR2065">
            <v>5</v>
          </cell>
          <cell r="AS2065">
            <v>40</v>
          </cell>
          <cell r="AT2065">
            <v>1</v>
          </cell>
          <cell r="AU2065">
            <v>60</v>
          </cell>
          <cell r="AV2065">
            <v>100</v>
          </cell>
          <cell r="AW2065" t="str">
            <v>Ingen kjent effekt</v>
          </cell>
          <cell r="AX2065" t="str">
            <v>Ingen kjent effekt</v>
          </cell>
          <cell r="BC2065" t="str">
            <v>Ingen kjent effekt</v>
          </cell>
          <cell r="BD2065" t="str">
            <v>Ingen kjent effekt</v>
          </cell>
          <cell r="BE2065" t="str">
            <v>no</v>
          </cell>
          <cell r="BF2065" t="str">
            <v>no</v>
          </cell>
          <cell r="BG2065" t="str">
            <v>V</v>
          </cell>
          <cell r="BK2065" t="str">
            <v>temperate_nemoral:Asia</v>
          </cell>
          <cell r="BM2065" t="str">
            <v>temperate_nemoral:Europe,Asia,Oceania|subtropic_mediterranean:Europe</v>
          </cell>
          <cell r="BO2065">
            <v>2</v>
          </cell>
          <cell r="BR2065" t="str">
            <v>RedListCategoryLevel</v>
          </cell>
          <cell r="BT2065">
            <v>1</v>
          </cell>
          <cell r="BW2065" t="str">
            <v>SpreadYearlyIncreaseCalculatedExpansionSpeed</v>
          </cell>
          <cell r="BX2065">
            <v>0</v>
          </cell>
          <cell r="BY2065">
            <v>1</v>
          </cell>
          <cell r="CB2065" t="str">
            <v>T40</v>
          </cell>
          <cell r="CC2065">
            <v>1</v>
          </cell>
          <cell r="CH2065">
            <v>1</v>
          </cell>
          <cell r="CM2065">
            <v>1</v>
          </cell>
          <cell r="CQ2065">
            <v>1</v>
          </cell>
          <cell r="CU2065">
            <v>1</v>
          </cell>
          <cell r="CX2065">
            <v>0</v>
          </cell>
          <cell r="CY2065">
            <v>1</v>
          </cell>
          <cell r="DB2065">
            <v>0</v>
          </cell>
          <cell r="DC2065" t="str">
            <v>Kinapoppel &lt;em&gt;Populus simonii &lt;/em&gt;er et tre fra Nord-Kina og Korea. Det dyrkes nokså sjelden. Det har potensielt frøformering med vindspredte frø, men det er intet som tyder på frøreproduksjon i Norge. Arten har klonal vekst med rotskudd.</v>
          </cell>
          <cell r="DD2065" t="str">
            <v>&lt;p&gt;Kinapoppel er bare funnet forvillet to ganger: Ro Finnøy: Halsnøy 1979 og Vf Tønsberg: Kjelle i 1990 (usikkerhet knyttet til om arten er nyplantet eller frøspredt, det kan altså være kun &amp;#233:n kjent forekomst). Det er imidlertid trolig et visst mørketall.&lt;br/&gt;&lt;/p&gt;</v>
          </cell>
          <cell r="DE2065" t="str">
            <v>Arten setter i Norge trolig bare rotskudd, og kan derfor bare spres med hageutkast og eventuelt ved forflytning av jordmasser.</v>
          </cell>
          <cell r="DF2065" t="str">
            <v>Kinapoppel har et lite invasjonspotensial, en kombinasjon av begrenset median levetid og ingen ekspansjon.</v>
          </cell>
          <cell r="DG2065" t="str">
            <v>Arten har ingen kjent negativ økologisk effekt.</v>
          </cell>
          <cell r="DH2065" t="str">
            <v>&lt;p&gt;Kinapoppel vurderes til ingen kjent økologisk risiko.&lt;/p&gt;</v>
          </cell>
          <cell r="DI2065">
            <v>0</v>
          </cell>
        </row>
        <row r="2066">
          <cell r="B2066" t="str">
            <v>Rosa acicularis</v>
          </cell>
          <cell r="C2066" t="str">
            <v>Lindl.</v>
          </cell>
          <cell r="D2066" t="str">
            <v>finnrose</v>
          </cell>
          <cell r="E2066">
            <v>84864</v>
          </cell>
          <cell r="F2066">
            <v>128001</v>
          </cell>
          <cell r="G2066" t="str">
            <v>ExpertGroups/Karplanter/N</v>
          </cell>
          <cell r="H2066" t="str">
            <v>Karplanter</v>
          </cell>
          <cell r="I2066" t="str">
            <v>Karplanter</v>
          </cell>
          <cell r="J2066" t="str">
            <v>AlienSpecie</v>
          </cell>
          <cell r="N2066">
            <v>1</v>
          </cell>
          <cell r="P2066" t="str">
            <v>V</v>
          </cell>
          <cell r="Q2066">
            <v>1</v>
          </cell>
          <cell r="T2066" t="str">
            <v>NK</v>
          </cell>
          <cell r="U2066">
            <v>1</v>
          </cell>
          <cell r="V2066" t="str">
            <v>1,1</v>
          </cell>
          <cell r="W2066" t="str">
            <v>LO</v>
          </cell>
          <cell r="X2066">
            <v>2</v>
          </cell>
          <cell r="Y2066">
            <v>2</v>
          </cell>
          <cell r="Z2066">
            <v>2</v>
          </cell>
          <cell r="AA2066">
            <v>1995</v>
          </cell>
          <cell r="AB2066" t="str">
            <v>terrestrial</v>
          </cell>
          <cell r="AD2066" t="str">
            <v>unknown</v>
          </cell>
          <cell r="AE2066" t="str">
            <v>yes</v>
          </cell>
          <cell r="AF2066" t="str">
            <v>unknown</v>
          </cell>
          <cell r="AG2066">
            <v>1995</v>
          </cell>
          <cell r="AH2066" t="str">
            <v>Tr Tromsø: Kroken, nord av "Gjerdebekken"</v>
          </cell>
          <cell r="AI2066">
            <v>10</v>
          </cell>
          <cell r="AJ2066" t="str">
            <v>V</v>
          </cell>
          <cell r="AL2066">
            <v>1</v>
          </cell>
          <cell r="AM2066" t="str">
            <v>importDirect</v>
          </cell>
          <cell r="AN2066">
            <v>1</v>
          </cell>
          <cell r="AO2066" t="str">
            <v>introductionEscaped</v>
          </cell>
          <cell r="AP2066" t="str">
            <v>Tr</v>
          </cell>
          <cell r="AQ2066">
            <v>8</v>
          </cell>
          <cell r="AR2066">
            <v>5</v>
          </cell>
          <cell r="AS2066">
            <v>40</v>
          </cell>
          <cell r="AT2066">
            <v>1</v>
          </cell>
          <cell r="AU2066">
            <v>120</v>
          </cell>
          <cell r="AV2066">
            <v>50</v>
          </cell>
          <cell r="AW2066" t="str">
            <v>Ingen kjent effekt</v>
          </cell>
          <cell r="AX2066" t="str">
            <v>Ingen kjent effekt</v>
          </cell>
          <cell r="BC2066" t="str">
            <v>Ingen kjent effekt</v>
          </cell>
          <cell r="BD2066" t="str">
            <v>Ingen kjent effekt</v>
          </cell>
          <cell r="BE2066" t="str">
            <v>no</v>
          </cell>
          <cell r="BF2066" t="str">
            <v>no</v>
          </cell>
          <cell r="BG2066" t="str">
            <v>V</v>
          </cell>
          <cell r="BK2066" t="str">
            <v>temperate_boreal:Europe,Asia,NorthAndCentralAmerica</v>
          </cell>
          <cell r="BM2066" t="str">
            <v>temperate_boreal:Europe,Asia,NorthAndCentralAmerica</v>
          </cell>
          <cell r="BO2066">
            <v>2</v>
          </cell>
          <cell r="BP2066" t="str">
            <v>X</v>
          </cell>
          <cell r="BR2066" t="str">
            <v>RedListCategoryLevel</v>
          </cell>
          <cell r="BT2066">
            <v>1</v>
          </cell>
          <cell r="BW2066" t="str">
            <v>SpreadYearlyIncreaseCalculatedExpansionSpeed</v>
          </cell>
          <cell r="BX2066">
            <v>0</v>
          </cell>
          <cell r="BY2066">
            <v>1</v>
          </cell>
          <cell r="CB2066" t="str">
            <v>T40,T4</v>
          </cell>
          <cell r="CC2066">
            <v>1</v>
          </cell>
          <cell r="CH2066">
            <v>1</v>
          </cell>
          <cell r="CM2066">
            <v>1</v>
          </cell>
          <cell r="CQ2066">
            <v>1</v>
          </cell>
          <cell r="CU2066">
            <v>1</v>
          </cell>
          <cell r="CX2066">
            <v>0</v>
          </cell>
          <cell r="CY2066">
            <v>1</v>
          </cell>
          <cell r="DB2066">
            <v>0</v>
          </cell>
          <cell r="DC2066" t="str">
            <v>Finnrose &lt;em&gt;Rosa acicularis &lt;/em&gt;er en meget hardfør busk hjemlig tvers over Nord-Amerika, Nord-Asia og Nord-Russland vest til Nord-Finland og Nord-Sverige. Arten har frøreproduksjon - og de saftige nypene spres effektivt med fugl over rimelig lange distanser (km) - og den har dessuten meget effektiv klonal vekst med rotskudd.</v>
          </cell>
          <cell r="DD2066" t="str">
            <v>&lt;p&gt;Arten er nylig tatt inn i noen hager i Nord-Norge og har såvidt begynt å spre seg i Troms fra 1995, hvor den ble funnet to steder innenfor samme forekomstrute i Tromsø kommune med neste funn i Målselv i 2002. Den kan ha en stor potensiell framtid i norsk natur etter som den kan innta naturtyper der ingen hjemlige norske roser vokser, skrinne bar- og bjørkeskoger med lyng- og lavbunn.&lt;/p&gt;</v>
          </cell>
          <cell r="DE2066" t="str">
            <v>Arten dyrkes og spres fra dyrkning gjennom saftige fuglespredte nyper og klonal vekst med rotskudd.</v>
          </cell>
          <cell r="DF2066" t="str">
            <v>Invasjonspotensialet er lavt, med usikkerhet til begrenset, som en kombinasjon av begrenset (til moderat) median levetid, men foreløpig ingen ekspansjon som kan beregnes statistisk på grunn av tynt tallmateriale.</v>
          </cell>
          <cell r="DG2066" t="str">
            <v>Det er foreløpig ingen kjent negativ økologisk effekt av arten. Dersom den oppfører seg slik den gjør i sine hjemlige områder, vil den innta naturtyper som ellers ikke har roser, men uten de helt store virkningene. Den er et underordnet innslag i næringsfattige til noe næringsrike lyngskoger i Russland, Sibir og Nord-Amerika.</v>
          </cell>
          <cell r="DH2066" t="str">
            <v>&lt;p&gt;Arten vurderes (foreløpig) til ingen økologisk risiko, med usikkerhet til lav risiko.&lt;/p&gt;</v>
          </cell>
          <cell r="DI2066">
            <v>0</v>
          </cell>
        </row>
        <row r="2067">
          <cell r="B2067" t="str">
            <v>Cyanus triumfettii</v>
          </cell>
          <cell r="C2067" t="str">
            <v>(All.) Dostál ex Á.Löve &amp; D.Löve</v>
          </cell>
          <cell r="D2067" t="str">
            <v>fløyelsknoppurt</v>
          </cell>
          <cell r="E2067">
            <v>132108</v>
          </cell>
          <cell r="F2067">
            <v>145685</v>
          </cell>
          <cell r="G2067" t="str">
            <v>ExpertGroups/Karplanter/N</v>
          </cell>
          <cell r="H2067" t="str">
            <v>Karplanter</v>
          </cell>
          <cell r="I2067" t="str">
            <v>Karplanter</v>
          </cell>
          <cell r="J2067" t="str">
            <v>AlienSpecie</v>
          </cell>
          <cell r="N2067">
            <v>2</v>
          </cell>
          <cell r="Q2067">
            <v>1</v>
          </cell>
          <cell r="T2067" t="str">
            <v>LO</v>
          </cell>
          <cell r="U2067">
            <v>2</v>
          </cell>
          <cell r="V2067" t="str">
            <v>2AB,1</v>
          </cell>
          <cell r="X2067">
            <v>1</v>
          </cell>
          <cell r="Y2067">
            <v>1</v>
          </cell>
          <cell r="Z2067">
            <v>1</v>
          </cell>
          <cell r="AA2067">
            <v>1935</v>
          </cell>
          <cell r="AB2067" t="str">
            <v>terrestrial</v>
          </cell>
          <cell r="AD2067" t="str">
            <v>unknown</v>
          </cell>
          <cell r="AE2067" t="str">
            <v>yes</v>
          </cell>
          <cell r="AF2067" t="str">
            <v>unknown</v>
          </cell>
          <cell r="AG2067">
            <v>1935</v>
          </cell>
          <cell r="AH2067" t="str">
            <v>Ak Bærum: Lysaker</v>
          </cell>
          <cell r="AI2067">
            <v>5</v>
          </cell>
          <cell r="AJ2067" t="str">
            <v>V</v>
          </cell>
          <cell r="AL2067">
            <v>2</v>
          </cell>
          <cell r="AM2067" t="str">
            <v>importDirect</v>
          </cell>
          <cell r="AN2067">
            <v>2</v>
          </cell>
          <cell r="AO2067" t="str">
            <v>introductionEscaped</v>
          </cell>
          <cell r="AP2067" t="str">
            <v>Tr</v>
          </cell>
          <cell r="AQ2067">
            <v>8</v>
          </cell>
          <cell r="AR2067">
            <v>5</v>
          </cell>
          <cell r="AS2067">
            <v>40</v>
          </cell>
          <cell r="AT2067">
            <v>1</v>
          </cell>
          <cell r="AU2067">
            <v>80</v>
          </cell>
          <cell r="AV2067">
            <v>100</v>
          </cell>
          <cell r="AW2067" t="str">
            <v>Ingen kjent effekt</v>
          </cell>
          <cell r="AX2067" t="str">
            <v>Ingen kjent effekt</v>
          </cell>
          <cell r="BC2067" t="str">
            <v>Ingen kjent effekt</v>
          </cell>
          <cell r="BD2067" t="str">
            <v>Ingen kjent effekt</v>
          </cell>
          <cell r="BE2067" t="str">
            <v>no</v>
          </cell>
          <cell r="BF2067" t="str">
            <v>no</v>
          </cell>
          <cell r="BK2067" t="str">
            <v>temperate_nemoral:Europe,Asia|subtropic_mediterranean:Europe</v>
          </cell>
          <cell r="BM2067" t="str">
            <v>temperate_boreal:Europe|temperate_nemoral:Europe,Asia|subtropic_mediterranean:Europe</v>
          </cell>
          <cell r="BO2067">
            <v>2</v>
          </cell>
          <cell r="BR2067" t="str">
            <v>RedListCategoryLevel</v>
          </cell>
          <cell r="BT2067">
            <v>2</v>
          </cell>
          <cell r="BW2067" t="str">
            <v>SpreadYearlyIncreaseCalculatedExpansionSpeed</v>
          </cell>
          <cell r="BX2067">
            <v>113.27</v>
          </cell>
          <cell r="BY2067">
            <v>1</v>
          </cell>
          <cell r="CB2067" t="str">
            <v>T2-C-7,T35,T37,T40</v>
          </cell>
          <cell r="CC2067">
            <v>1</v>
          </cell>
          <cell r="CH2067">
            <v>1</v>
          </cell>
          <cell r="CM2067">
            <v>1</v>
          </cell>
          <cell r="CQ2067">
            <v>1</v>
          </cell>
          <cell r="CU2067">
            <v>1</v>
          </cell>
          <cell r="CX2067">
            <v>0</v>
          </cell>
          <cell r="CY2067">
            <v>1</v>
          </cell>
          <cell r="DB2067">
            <v>0</v>
          </cell>
          <cell r="DC2067" t="str">
            <v>Fløyelsknoppurt &lt;em&gt;Cyanus triumfettii &lt;/em&gt;(tidligere &lt;i&gt;Centaurea triumfettii&lt;/i&gt;) er en flerårig urt fra fjellstrøk i Mellom- og Sør-Europa og Kaukasus. Den har klonal vekst og frøformering. Fruktene spres med vind og dyr. Arten er dyrket som hagestaude, men er ikke svært vanlig.</v>
          </cell>
          <cell r="DD2067" t="str">
            <v>&lt;p&gt;Arten er funnet her og der som forvillet, med lokal etablering av små bestander, men den er ikke ekspansiv: Ak Bærum 1935 og Asker 1990 og 1992 (to steder, sett over en årrekke på det siste stedet, men nå ødelagt ved veianlegg), Op Vestre Toten 1964, ST Trondheim 1984, Tr Tromsø 1983-2001 (tre steder, fortsatt kanskje til stede på et par av dem), og MR Tingvoll 2008. Økningen i funn i senere tid kan være tilfeldig: halvparten skyldes målrettet samling og registrering av forvillete hageplanter i Tromsø.&lt;/p&gt;</v>
          </cell>
          <cell r="DE2067" t="str">
            <v>Arten er innført som hageplante og forvillet ved utkast og frøspredning.</v>
          </cell>
          <cell r="DF2067" t="str">
            <v>Invasjonspotensialet er begrenset, en kombinasjon av begrenset median levetid og begrenset ekspansjonshastighet. Arten har svært få kjente forekomster i dag.</v>
          </cell>
          <cell r="DG2067" t="str">
            <v>Ingen kjent negativ økologisk effekt er knyttet til arten.</v>
          </cell>
          <cell r="DH2067" t="str">
            <v>&lt;p&gt;Fløyelsknoppurt vurderes til låg økologisk risiko, og bare på grunn av invasjonspotensialet. Den kan være i begynnelsen til å få stabil forekomst i Norge (reproduksjon og som gjenstående), men den ekspanderer ikke raskt.&lt;/p&gt;&lt;p&gt; &lt;/p&gt;</v>
          </cell>
          <cell r="DI2067">
            <v>0</v>
          </cell>
        </row>
        <row r="2068">
          <cell r="B2068" t="str">
            <v>Petroselinum crispum</v>
          </cell>
          <cell r="C2068" t="str">
            <v>(Mill.) Fuss</v>
          </cell>
          <cell r="D2068" t="str">
            <v>persille</v>
          </cell>
          <cell r="E2068">
            <v>135260</v>
          </cell>
          <cell r="F2068">
            <v>100351</v>
          </cell>
          <cell r="G2068" t="str">
            <v>ExpertGroups/Karplanter/N</v>
          </cell>
          <cell r="H2068" t="str">
            <v>Karplanter</v>
          </cell>
          <cell r="I2068" t="str">
            <v>Karplanter</v>
          </cell>
          <cell r="J2068" t="str">
            <v>AlienSpecie</v>
          </cell>
          <cell r="N2068">
            <v>2</v>
          </cell>
          <cell r="O2068" t="str">
            <v>V</v>
          </cell>
          <cell r="Q2068">
            <v>1</v>
          </cell>
          <cell r="T2068" t="str">
            <v>LO</v>
          </cell>
          <cell r="U2068">
            <v>2</v>
          </cell>
          <cell r="V2068" t="str">
            <v>2B,1</v>
          </cell>
          <cell r="W2068" t="str">
            <v>NK</v>
          </cell>
          <cell r="X2068">
            <v>1</v>
          </cell>
          <cell r="Y2068">
            <v>1</v>
          </cell>
          <cell r="Z2068">
            <v>1</v>
          </cell>
          <cell r="AA2068">
            <v>1826</v>
          </cell>
          <cell r="AB2068" t="str">
            <v>terrestrial</v>
          </cell>
          <cell r="AD2068" t="str">
            <v>unknown</v>
          </cell>
          <cell r="AE2068" t="str">
            <v>yes</v>
          </cell>
          <cell r="AF2068" t="str">
            <v>unknown</v>
          </cell>
          <cell r="AI2068">
            <v>2</v>
          </cell>
          <cell r="AJ2068" t="str">
            <v>V</v>
          </cell>
          <cell r="AL2068">
            <v>2</v>
          </cell>
          <cell r="AM2068" t="str">
            <v>importDirect</v>
          </cell>
          <cell r="AN2068">
            <v>3</v>
          </cell>
          <cell r="AO2068" t="str">
            <v>introductionEscaped</v>
          </cell>
          <cell r="AP2068" t="str">
            <v>Op,Ve,Aa,Va,Ro</v>
          </cell>
          <cell r="AQ2068">
            <v>8</v>
          </cell>
          <cell r="AR2068">
            <v>4</v>
          </cell>
          <cell r="AS2068">
            <v>32</v>
          </cell>
          <cell r="AT2068">
            <v>1</v>
          </cell>
          <cell r="AU2068">
            <v>96</v>
          </cell>
          <cell r="AV2068">
            <v>100</v>
          </cell>
          <cell r="AW2068" t="str">
            <v>Ingen kjent effekt</v>
          </cell>
          <cell r="AX2068" t="str">
            <v>Ingen kjent effekt</v>
          </cell>
          <cell r="BC2068" t="str">
            <v>Ingen kjent effekt</v>
          </cell>
          <cell r="BD2068" t="str">
            <v>Ingen kjent effekt</v>
          </cell>
          <cell r="BE2068" t="str">
            <v>no</v>
          </cell>
          <cell r="BF2068" t="str">
            <v>no</v>
          </cell>
          <cell r="BG2068" t="str">
            <v>V</v>
          </cell>
          <cell r="BK2068" t="str">
            <v>temperate_nemoral:Europe,Asia|subtropic_mediterranean:Europe,Asia</v>
          </cell>
          <cell r="BM2068" t="str">
            <v>temperate_nemoral:Europe,Asia,Oceania,NorthAndCentralAmerica|temperate_dry:NorthAndCentralAmerica|subtropic_unspecified:NorthAndCentralAmerica,SouthAmerica|subtropic_mediterranean:Europe,Asia,Africa|subtropic_dry:Asia,Africa,Oceania|subtropic_highlands:SouthAmerica|tropic:NorthAndCentralAmerica,SouthAmerica</v>
          </cell>
          <cell r="BO2068">
            <v>1</v>
          </cell>
          <cell r="BR2068" t="str">
            <v>RedListCategoryLevel</v>
          </cell>
          <cell r="BT2068">
            <v>2</v>
          </cell>
          <cell r="BV2068" t="str">
            <v>X</v>
          </cell>
          <cell r="BW2068" t="str">
            <v>SpreadYearlyIncreaseObservations</v>
          </cell>
          <cell r="BX2068">
            <v>52</v>
          </cell>
          <cell r="BY2068">
            <v>1</v>
          </cell>
          <cell r="CB2068" t="str">
            <v>T35,T37-C-3,T42-C-1,T39-C-4,T40</v>
          </cell>
          <cell r="CC2068">
            <v>1</v>
          </cell>
          <cell r="CH2068">
            <v>1</v>
          </cell>
          <cell r="CM2068">
            <v>1</v>
          </cell>
          <cell r="CQ2068">
            <v>1</v>
          </cell>
          <cell r="CU2068">
            <v>1</v>
          </cell>
          <cell r="CX2068">
            <v>0</v>
          </cell>
          <cell r="CY2068">
            <v>1</v>
          </cell>
          <cell r="DB2068">
            <v>0</v>
          </cell>
          <cell r="DC2068" t="str">
            <v>&lt;p&gt;Persille &lt;em&gt;Petroselinum crispum &lt;/em&gt;er en gammel hageplante, trolig opprinnelig fra Vest-Asia og Sørøst-Europa (Balkan). Den er toårig og setter modne, spiredyktige frø i Norge. Den kan reprodusere og danne små bestander, men disse blir foreløpig ikke langvarige eller permanente. Man skal imidlertid ikke lengre sør enn til Bohusl&amp;#228:n før arten er stabil på visse lokaliteter. Arten har hatt en uvanlig jamn funnfrekvens i Norge, også noe som ikke tyder på stabil etablering foreløpig.&lt;/p&gt;</v>
          </cell>
          <cell r="DD2068" t="str">
            <v>&lt;p&gt;Arten er funnet med større og mindre mellomrom siden 1826 (VA Kristiansand), holder seg gjerne ett år eller noen svært få, men er ikke fullt ut etablert. Den er imidlertid stabil i Bohusl&amp;#228:n og kan godt bli det i kyststrøk i Sør-Norge. I Norge er det gjort funn nord til Sør-Trøndelag, men vi tror at sannsynlig vestgrense for etablering i Norge kan ligge i Vest-Agder (Mandal - Farsund).&lt;br/&gt;&lt;/p&gt;</v>
          </cell>
          <cell r="DE2068" t="str">
            <v>Persille importeres som frø, og selges videre som frø eller levende planter. Arten blir spredd via hageutkast o.l. Den dyrkes også i et visst omfang (persillerot, bladpersille og kruspersille) og forvilles fra kommersiell dyrkning.</v>
          </cell>
          <cell r="DF2068" t="str">
            <v>Invasjonspotensialet er begrenset med usikkerhet til lågt, på grunn av svært få antatt semi-stabile forekomster og en låg til moderat ekspansjonshastighet. Vi antar at ekspansjonshastigheten er overvurdert og at det realistiske potensialet er lågt.</v>
          </cell>
          <cell r="DG2068" t="str">
            <v>Arten har ingen kjent negativ økologisk effekt.</v>
          </cell>
          <cell r="DH2068" t="str">
            <v>&lt;p&gt;Persille har låg økologisk risiko, med usikkerhet til ingen risiko. I og med at vurderingen av låg risiko avhenger av beregningen av ekspansjonshastigheten, tror vi nok at ingen økologisk risiko er den mest riktige vurderingen.&lt;/p&gt;</v>
          </cell>
          <cell r="DI2068">
            <v>0</v>
          </cell>
        </row>
        <row r="2069">
          <cell r="B2069" t="str">
            <v>Pieris japonica</v>
          </cell>
          <cell r="C2069" t="str">
            <v>(Thunb.) D.Don ex G.Don</v>
          </cell>
          <cell r="D2069" t="str">
            <v>japanpieris</v>
          </cell>
          <cell r="E2069">
            <v>84854</v>
          </cell>
          <cell r="F2069">
            <v>127991</v>
          </cell>
          <cell r="G2069" t="str">
            <v>ExpertGroups/Karplanter/N</v>
          </cell>
          <cell r="H2069" t="str">
            <v>Karplanter</v>
          </cell>
          <cell r="I2069" t="str">
            <v>Karplanter</v>
          </cell>
          <cell r="J2069" t="str">
            <v>AlienSpecie</v>
          </cell>
          <cell r="N2069">
            <v>1</v>
          </cell>
          <cell r="Q2069">
            <v>1</v>
          </cell>
          <cell r="T2069" t="str">
            <v>NK</v>
          </cell>
          <cell r="U2069">
            <v>1</v>
          </cell>
          <cell r="V2069" t="str">
            <v>1,1</v>
          </cell>
          <cell r="X2069">
            <v>1</v>
          </cell>
          <cell r="Y2069">
            <v>1</v>
          </cell>
          <cell r="Z2069">
            <v>1</v>
          </cell>
          <cell r="AA2069">
            <v>1990</v>
          </cell>
          <cell r="AB2069" t="str">
            <v>terrestrial</v>
          </cell>
          <cell r="AD2069" t="str">
            <v>unknown</v>
          </cell>
          <cell r="AE2069" t="str">
            <v>yes</v>
          </cell>
          <cell r="AF2069" t="str">
            <v>unknown</v>
          </cell>
          <cell r="AI2069">
            <v>15</v>
          </cell>
          <cell r="AJ2069" t="str">
            <v>V</v>
          </cell>
          <cell r="AL2069">
            <v>1</v>
          </cell>
          <cell r="AM2069" t="str">
            <v>importDirect</v>
          </cell>
          <cell r="AN2069">
            <v>2</v>
          </cell>
          <cell r="AO2069" t="str">
            <v>introductionReleased,introductionEscaped</v>
          </cell>
          <cell r="AP2069" t="str">
            <v>OsA,Ho</v>
          </cell>
          <cell r="AQ2069">
            <v>8</v>
          </cell>
          <cell r="AR2069">
            <v>3</v>
          </cell>
          <cell r="AS2069">
            <v>24</v>
          </cell>
          <cell r="AT2069">
            <v>1</v>
          </cell>
          <cell r="AU2069">
            <v>24</v>
          </cell>
          <cell r="AV2069">
            <v>0</v>
          </cell>
          <cell r="AW2069" t="str">
            <v>Ingen kjent effekt</v>
          </cell>
          <cell r="AX2069" t="str">
            <v>Ingen kjent effekt</v>
          </cell>
          <cell r="BC2069" t="str">
            <v>Ingen kjent effekt</v>
          </cell>
          <cell r="BD2069" t="str">
            <v>Ingen kjent effekt</v>
          </cell>
          <cell r="BE2069" t="str">
            <v>no</v>
          </cell>
          <cell r="BF2069" t="str">
            <v>no</v>
          </cell>
          <cell r="BG2069" t="str">
            <v>V</v>
          </cell>
          <cell r="BK2069" t="str">
            <v>temperate_nemoral:Asia|subtropic_unspecified:Asia</v>
          </cell>
          <cell r="BM2069" t="str">
            <v>temperate_nemoral:Europe,Asia,Oceania,NorthAndCentralAmerica|subtropic_unspecified:Asia|subtropic_mediterranean:Europe|unknown:Asia</v>
          </cell>
          <cell r="BO2069">
            <v>1</v>
          </cell>
          <cell r="BP2069" t="str">
            <v>X</v>
          </cell>
          <cell r="BR2069" t="str">
            <v>RedListCategoryLevel</v>
          </cell>
          <cell r="BT2069">
            <v>1</v>
          </cell>
          <cell r="BW2069" t="str">
            <v>SpreadYearlyIncreaseCalculatedExpansionSpeed</v>
          </cell>
          <cell r="BX2069">
            <v>0</v>
          </cell>
          <cell r="BY2069">
            <v>1</v>
          </cell>
          <cell r="CB2069" t="str">
            <v>T4,T30</v>
          </cell>
          <cell r="CC2069">
            <v>1</v>
          </cell>
          <cell r="CH2069">
            <v>1</v>
          </cell>
          <cell r="CM2069">
            <v>1</v>
          </cell>
          <cell r="CQ2069">
            <v>1</v>
          </cell>
          <cell r="CU2069">
            <v>1</v>
          </cell>
          <cell r="CX2069">
            <v>0</v>
          </cell>
          <cell r="CY2069">
            <v>1</v>
          </cell>
          <cell r="DB2069">
            <v>0</v>
          </cell>
          <cell r="DC2069" t="str">
            <v>Japanpieris &lt;em&gt;Pieris japonica &lt;/em&gt;er en vakker, men nokså lite brukt hagebusk fra Øst-Asia. Den har frøformering. Den kan ha potensial for reproduksjon i Norge, spesielt på Vestlandet, men foreløpig er ingen frøplanter notert.</v>
          </cell>
          <cell r="DD2069" t="str">
            <v>&lt;p&gt;Arten er bare funnet to steder, ved Berlevatnet i Ho Bergen i 1990 og på Sem i Asker fra 2002. På Sem er den plantet eller utsådd som del av Stefan Muraks forsøk med honningplanter, trolig på 1960-tallet, og her er bare &amp;#233:n busk notert, trolig gjenstående.&lt;/p&gt;</v>
          </cell>
          <cell r="DE2069" t="str">
            <v>Arten dyrkes som hagebusk, men har foreløpig ikke frøreproduksjon i Norge. Trolig bare gjenstående eller resultat av utkast.</v>
          </cell>
          <cell r="DF2069" t="str">
            <v>Arten har et lite invasjonspotensial på grunn av en lav median levetid (med usikkerhet til begrenset) og en lav ekspansjonshastighet.</v>
          </cell>
          <cell r="DG2069" t="str">
            <v>Japanpieris vurderes til ingen kjent negativ økologisk effekt på tross av den er vektor for spredning av et patogen. Vi har valgt ikke å angi noen effekt i tilknytning til forvilling av arten fordi hovedkilden til spredning er innførsel og dyrkning av infisert materiale, ikke forvilling, og spesielt ikke forvilling med frø fordi frøene trolig ikke sprer patogenet. &lt;p&gt; &lt;/p&gt; All import av slekta &lt;i&gt;Pieris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Det er iverksatt tiltak for å hindre innførsel av &lt;i&gt;Phytophthora &lt;/i&gt;ved import av levende planter, men det er nok trolig ikke mulig å få satt en stopper for innførsel av &lt;i&gt;Phytophthora &lt;/i&gt;så lenge levende planter i jord importeres til landet.</v>
          </cell>
          <cell r="DH2069" t="str">
            <v>&lt;p&gt;Japanpieris vurderes til ingen kjent økologisk risiko. &lt;br/&gt;&lt;/p&gt;</v>
          </cell>
          <cell r="DI2069">
            <v>0</v>
          </cell>
        </row>
        <row r="2070">
          <cell r="B2070" t="str">
            <v>Lonicera morrowii</v>
          </cell>
          <cell r="C2070" t="str">
            <v>A.Gray</v>
          </cell>
          <cell r="E2070">
            <v>85626</v>
          </cell>
          <cell r="F2070">
            <v>128747</v>
          </cell>
          <cell r="G2070" t="str">
            <v>ExpertGroups/Karplanter/N</v>
          </cell>
          <cell r="H2070" t="str">
            <v>Karplanter</v>
          </cell>
          <cell r="I2070" t="str">
            <v>Karplanter</v>
          </cell>
          <cell r="J2070" t="str">
            <v>AlienSpecie</v>
          </cell>
          <cell r="N2070">
            <v>1</v>
          </cell>
          <cell r="Q2070">
            <v>1</v>
          </cell>
          <cell r="T2070" t="str">
            <v>NK</v>
          </cell>
          <cell r="U2070">
            <v>1</v>
          </cell>
          <cell r="V2070" t="str">
            <v>1,1</v>
          </cell>
          <cell r="X2070">
            <v>2</v>
          </cell>
          <cell r="Y2070">
            <v>2</v>
          </cell>
          <cell r="Z2070">
            <v>2</v>
          </cell>
          <cell r="AA2070">
            <v>2007</v>
          </cell>
          <cell r="AB2070" t="str">
            <v>terrestrial</v>
          </cell>
          <cell r="AD2070" t="str">
            <v>unknown</v>
          </cell>
          <cell r="AE2070" t="str">
            <v>yes</v>
          </cell>
          <cell r="AF2070" t="str">
            <v>unknown</v>
          </cell>
          <cell r="AI2070">
            <v>15</v>
          </cell>
          <cell r="AJ2070" t="str">
            <v>V</v>
          </cell>
          <cell r="AL2070">
            <v>1</v>
          </cell>
          <cell r="AM2070" t="str">
            <v>importDirect</v>
          </cell>
          <cell r="AN2070">
            <v>2</v>
          </cell>
          <cell r="AO2070" t="str">
            <v>introductionEscaped</v>
          </cell>
          <cell r="AP2070" t="str">
            <v>He,Ve</v>
          </cell>
          <cell r="AQ2070">
            <v>8</v>
          </cell>
          <cell r="AR2070">
            <v>3</v>
          </cell>
          <cell r="AS2070">
            <v>24</v>
          </cell>
          <cell r="AT2070">
            <v>1</v>
          </cell>
          <cell r="AU2070">
            <v>48</v>
          </cell>
          <cell r="AV2070">
            <v>100</v>
          </cell>
          <cell r="AW2070" t="str">
            <v>Ingen kjent effekt</v>
          </cell>
          <cell r="AX2070" t="str">
            <v>Ingen kjent effekt</v>
          </cell>
          <cell r="BC2070" t="str">
            <v>Ingen kjent effekt</v>
          </cell>
          <cell r="BD2070" t="str">
            <v>Ingen kjent effekt</v>
          </cell>
          <cell r="BE2070" t="str">
            <v>no</v>
          </cell>
          <cell r="BF2070" t="str">
            <v>no</v>
          </cell>
          <cell r="BG2070" t="str">
            <v>V</v>
          </cell>
          <cell r="BK2070" t="str">
            <v>temperate_nemoral:Asia</v>
          </cell>
          <cell r="BM2070" t="str">
            <v>temperate_nemoral:Europe,Asia,NorthAndCentralAmerica</v>
          </cell>
          <cell r="BO2070">
            <v>1</v>
          </cell>
          <cell r="BR2070" t="str">
            <v>RedListCategoryLevel</v>
          </cell>
          <cell r="BT2070">
            <v>1</v>
          </cell>
          <cell r="BW2070" t="str">
            <v>SpreadYearlyIncreaseCalculatedExpansionSpeed</v>
          </cell>
          <cell r="BX2070">
            <v>0</v>
          </cell>
          <cell r="BY2070">
            <v>1</v>
          </cell>
          <cell r="CB2070" t="str">
            <v>T37,T35</v>
          </cell>
          <cell r="CC2070">
            <v>1</v>
          </cell>
          <cell r="CH2070">
            <v>1</v>
          </cell>
          <cell r="CM2070">
            <v>1</v>
          </cell>
          <cell r="CQ2070">
            <v>1</v>
          </cell>
          <cell r="CU2070">
            <v>1</v>
          </cell>
          <cell r="CX2070">
            <v>0</v>
          </cell>
          <cell r="CY2070">
            <v>1</v>
          </cell>
          <cell r="DB2070">
            <v>0</v>
          </cell>
          <cell r="DC2070" t="str">
            <v>Leddved-arten &lt;i&gt;Lonicera morrowii&lt;/i&gt; kommer fra Japan og Korea. Den har frøreproduksjon, og de saftige bærfruktene kan spres med fugl.</v>
          </cell>
          <cell r="DD2070" t="str">
            <v>&lt;p&gt;Arten&lt;em&gt; &lt;/em&gt;er funnet to steder i landet: i Vf Holmestrand: Dulpen nord for Holmestrand stasjon i 2007, trolig resultat av hageutkast: "i strandkanten rett Ø for der veien krysser jernbanen. Også innsamlet i fjor. 1 busk i vannkanten på oppfylte jordhauger" og i He Stange: Fokhol 2007, nord for husene i ei steinrøys.&lt;/p&gt;</v>
          </cell>
          <cell r="DE2070" t="str">
            <v>Arten dyrkes trolig som hagebusk og bærfruktene spres med fugl.</v>
          </cell>
          <cell r="DF2070" t="str">
            <v>Invasjonspotensialet til arten er lite, med kort median levetid og ingen registrert ekspansjon. Arten dyrkes lite nå, men ble plantet en del på 50-80-tallet.</v>
          </cell>
          <cell r="DG2070" t="str">
            <v>Det er ingen kjente negative økologiske effekter knyttet til arten i norsk natur, ei heller indikasjoner på dette fra andre land i Europa. Arten omtales imidlertid som "invasive" i USA: "Morrow_x0019_ s honeysuckle readily invades open woodlands, old fields and other disturbed sites. It can spread rapidly due to birds and mammals dispersing the seeds and can form a dense understory thicket which can restrict native plant growth and tree seedling establishment" hvor det angis at den danner "a dense understory thicket which can restrict native plant growth and tree seedling establishment."</v>
          </cell>
          <cell r="DH2070" t="str">
            <v>&lt;p&gt;&lt;em&gt;Lonicera morrowii &lt;/em&gt;vurderes til å ha ingen kjent risiko i norsk natur i dag. Den har foreløpig et begrenset invasjonspotensial, men kan være i starten på spredning, og det er heller ingen kjente negative økologiske effekter knyttet til arten i Europa. Det er imidlertid grunn til å være oppmerksom på at arten vurderes som invasiv og problematisk i USA.&lt;br/&gt;&lt;/p&gt;</v>
          </cell>
          <cell r="DI2070">
            <v>1</v>
          </cell>
        </row>
        <row r="2071">
          <cell r="B2071" t="str">
            <v>Iberis umbellata</v>
          </cell>
          <cell r="C2071" t="str">
            <v>L.</v>
          </cell>
          <cell r="D2071" t="str">
            <v>skjermsløyfe</v>
          </cell>
          <cell r="E2071">
            <v>61202</v>
          </cell>
          <cell r="F2071">
            <v>101242</v>
          </cell>
          <cell r="G2071" t="str">
            <v>ExpertGroups/Karplanter/N</v>
          </cell>
          <cell r="H2071" t="str">
            <v>Karplanter</v>
          </cell>
          <cell r="I2071" t="str">
            <v>Karplanter</v>
          </cell>
          <cell r="J2071" t="str">
            <v>AlienSpecie</v>
          </cell>
          <cell r="N2071">
            <v>1</v>
          </cell>
          <cell r="Q2071">
            <v>1</v>
          </cell>
          <cell r="T2071" t="str">
            <v>NK</v>
          </cell>
          <cell r="U2071">
            <v>1</v>
          </cell>
          <cell r="V2071" t="str">
            <v>1,1</v>
          </cell>
          <cell r="X2071">
            <v>1</v>
          </cell>
          <cell r="Y2071">
            <v>1</v>
          </cell>
          <cell r="Z2071">
            <v>1</v>
          </cell>
          <cell r="AA2071">
            <v>1925</v>
          </cell>
          <cell r="AB2071" t="str">
            <v>terrestrial</v>
          </cell>
          <cell r="AD2071" t="str">
            <v>origin,unknown</v>
          </cell>
          <cell r="AE2071" t="str">
            <v>yes</v>
          </cell>
          <cell r="AF2071" t="str">
            <v>unknown</v>
          </cell>
          <cell r="AG2071">
            <v>2000</v>
          </cell>
          <cell r="AH2071" t="str">
            <v>Øf Fredrikstad: Øra</v>
          </cell>
          <cell r="AI2071">
            <v>1</v>
          </cell>
          <cell r="AJ2071" t="str">
            <v>V</v>
          </cell>
          <cell r="AL2071">
            <v>1</v>
          </cell>
          <cell r="AM2071" t="str">
            <v>importDirect</v>
          </cell>
          <cell r="AN2071">
            <v>4</v>
          </cell>
          <cell r="AO2071" t="str">
            <v>introductionEscaped,introductionTransportpollution,introductionStowaway</v>
          </cell>
          <cell r="AP2071" t="str">
            <v>Øs</v>
          </cell>
          <cell r="AQ2071">
            <v>8</v>
          </cell>
          <cell r="AR2071">
            <v>2</v>
          </cell>
          <cell r="AS2071">
            <v>16</v>
          </cell>
          <cell r="AT2071">
            <v>1</v>
          </cell>
          <cell r="AU2071">
            <v>20</v>
          </cell>
          <cell r="AV2071">
            <v>100</v>
          </cell>
          <cell r="AW2071" t="str">
            <v>Ingen kjent effekt</v>
          </cell>
          <cell r="AX2071" t="str">
            <v>Ingen kjent effekt</v>
          </cell>
          <cell r="BC2071" t="str">
            <v>Ingen kjent effekt</v>
          </cell>
          <cell r="BD2071" t="str">
            <v>Ingen kjent effekt</v>
          </cell>
          <cell r="BE2071" t="str">
            <v>no</v>
          </cell>
          <cell r="BF2071" t="str">
            <v>no</v>
          </cell>
          <cell r="BG2071" t="str">
            <v>V</v>
          </cell>
          <cell r="BK2071" t="str">
            <v>subtropic_mediterranean:Europe,Asia,Africa</v>
          </cell>
          <cell r="BM2071" t="str">
            <v>temperate_nemoral:Europe,Oceania,NorthAndCentralAmerica|subtropic_unspecified:Oceania|subtropic_mediterranean:Europe,Asia,Africa,NorthAndCentralAmerica</v>
          </cell>
          <cell r="BO2071">
            <v>1</v>
          </cell>
          <cell r="BR2071" t="str">
            <v>RedListCategoryLevel</v>
          </cell>
          <cell r="BT2071">
            <v>1</v>
          </cell>
          <cell r="BW2071" t="str">
            <v>SpreadYearlyIncreaseCalculatedExpansionSpeed</v>
          </cell>
          <cell r="BX2071">
            <v>0</v>
          </cell>
          <cell r="BY2071">
            <v>1</v>
          </cell>
          <cell r="CB2071" t="str">
            <v>T24,T29,T35,T37,T40,T42</v>
          </cell>
          <cell r="CC2071">
            <v>1</v>
          </cell>
          <cell r="CH2071">
            <v>1</v>
          </cell>
          <cell r="CM2071">
            <v>1</v>
          </cell>
          <cell r="CQ2071">
            <v>1</v>
          </cell>
          <cell r="CU2071">
            <v>1</v>
          </cell>
          <cell r="CX2071">
            <v>0</v>
          </cell>
          <cell r="CY2071">
            <v>1</v>
          </cell>
          <cell r="DB2071">
            <v>0</v>
          </cell>
          <cell r="DC2071" t="str">
            <v>Skjermsløyfe &lt;em&gt;Iberis umbellata &lt;/em&gt;er en ettårig art fra Middelhavsområdet. Den formerer seg med frø i Norge, men er ikke funnet med fullt ut stabile bestand utafor hager. Den er funnet på skrotemark og &amp;#233:n enkelt gang (Vf Tønsberg 1954) på havstrand.</v>
          </cell>
          <cell r="DD2071" t="str">
            <v>&lt;p&gt;Det første funnet av skjermsløyfe i Norge er på en mulig ballastplass på Bygdøy i Oslo i 1925 (noe etter ballastperioden), men praktisk talt alle senere funn kan føres tilbake til forvilling fra hager, eller i noen få tilfeller til tyske leirplasser fra andre verdenskrig. Arten har hatt en nokså jamn funnfrekvens på 5-10 funn per tiår i perioden etter 1960 og med funn nord til Sør-Trøndelag. Den kan være under etablering i Norge, men den er ennå ikke dokumentert å ha etablert noen fullt ut stabil bestand noe sted.&lt;/p&gt;</v>
          </cell>
          <cell r="DE2071" t="str">
            <v>Arten er kommet inn noen få ganger med ballastjord og kanskje med tysk hestef&amp;#244:r (under krigen), ellers spredt fra dyrkning som ettårig prydplante.</v>
          </cell>
          <cell r="DF2071" t="str">
            <v>Invasjonspotensialet er lite, med lågeste skår på både median levetid og ekspansjonshastighet.</v>
          </cell>
          <cell r="DG2071" t="str">
            <v>Ingen kjent negativ økologisk effekt er knyttet til arten.</v>
          </cell>
          <cell r="DH2071" t="str">
            <v>&lt;p&gt;Skjermsløyfe vurderes til ingen kjent økologisk risiko. Arten har neppe noen fullt stabil forekomst i Norge (frøreproduksjon) i dag. Sjøl om den blir funnet ofte, så forsvinner den igjen like ofte, men den kan komme til å etablere seg. Den vil neppe utgjøre noen trussel i norsk natur.&lt;/p&gt;</v>
          </cell>
          <cell r="DI2071">
            <v>0</v>
          </cell>
        </row>
        <row r="2072">
          <cell r="B2072" t="str">
            <v>Phacelia tanacetifolia</v>
          </cell>
          <cell r="C2072" t="str">
            <v>Benth.</v>
          </cell>
          <cell r="D2072" t="str">
            <v>honningurt</v>
          </cell>
          <cell r="E2072">
            <v>61007</v>
          </cell>
          <cell r="F2072">
            <v>101047</v>
          </cell>
          <cell r="G2072" t="str">
            <v>ExpertGroups/Karplanter/N</v>
          </cell>
          <cell r="H2072" t="str">
            <v>Karplanter</v>
          </cell>
          <cell r="I2072" t="str">
            <v>Karplanter</v>
          </cell>
          <cell r="J2072" t="str">
            <v>AlienSpecie</v>
          </cell>
          <cell r="N2072">
            <v>1</v>
          </cell>
          <cell r="Q2072">
            <v>1</v>
          </cell>
          <cell r="T2072" t="str">
            <v>NK</v>
          </cell>
          <cell r="U2072">
            <v>1</v>
          </cell>
          <cell r="V2072" t="str">
            <v>1,1</v>
          </cell>
          <cell r="X2072">
            <v>1</v>
          </cell>
          <cell r="Y2072">
            <v>1</v>
          </cell>
          <cell r="Z2072">
            <v>1</v>
          </cell>
          <cell r="AA2072">
            <v>1893</v>
          </cell>
          <cell r="AB2072" t="str">
            <v>terrestrial</v>
          </cell>
          <cell r="AD2072" t="str">
            <v>unknown</v>
          </cell>
          <cell r="AE2072" t="str">
            <v>yes</v>
          </cell>
          <cell r="AF2072" t="str">
            <v>unknown</v>
          </cell>
          <cell r="AI2072">
            <v>1</v>
          </cell>
          <cell r="AJ2072" t="str">
            <v>V</v>
          </cell>
          <cell r="AL2072">
            <v>2</v>
          </cell>
          <cell r="AM2072" t="str">
            <v>importDirect</v>
          </cell>
          <cell r="AN2072">
            <v>2</v>
          </cell>
          <cell r="AO2072" t="str">
            <v>introductionEscaped</v>
          </cell>
          <cell r="AQ2072">
            <v>8</v>
          </cell>
          <cell r="AR2072">
            <v>2</v>
          </cell>
          <cell r="AS2072">
            <v>16</v>
          </cell>
          <cell r="AT2072">
            <v>1</v>
          </cell>
          <cell r="AU2072">
            <v>40</v>
          </cell>
          <cell r="AV2072">
            <v>95</v>
          </cell>
          <cell r="AW2072" t="str">
            <v>Ingen kjent effekt</v>
          </cell>
          <cell r="AX2072" t="str">
            <v>Ingen kjent effekt</v>
          </cell>
          <cell r="BC2072" t="str">
            <v>Ingen kjent effekt</v>
          </cell>
          <cell r="BD2072" t="str">
            <v>Ingen kjent effekt</v>
          </cell>
          <cell r="BE2072" t="str">
            <v>no</v>
          </cell>
          <cell r="BF2072" t="str">
            <v>no</v>
          </cell>
          <cell r="BG2072" t="str">
            <v>V</v>
          </cell>
          <cell r="BK2072" t="str">
            <v>temperate_nemoral:NorthAndCentralAmerica|subtropic_mediterranean:NorthAndCentralAmerica</v>
          </cell>
          <cell r="BM2072" t="str">
            <v>temperate_nemoral:Europe,Oceania,NorthAndCentralAmerica|subtropic_mediterranean:Europe,Oceania,NorthAndCentralAmerica|unknown:Oceania</v>
          </cell>
          <cell r="BO2072">
            <v>1</v>
          </cell>
          <cell r="BR2072" t="str">
            <v>RedListCategoryLevel</v>
          </cell>
          <cell r="BT2072">
            <v>1</v>
          </cell>
          <cell r="BW2072" t="str">
            <v>SpreadYearlyIncreaseCalculatedExpansionSpeed</v>
          </cell>
          <cell r="BX2072">
            <v>0</v>
          </cell>
          <cell r="BY2072">
            <v>1</v>
          </cell>
          <cell r="CB2072" t="str">
            <v>T35,T37-C-3,T40-C-1,T43-C-1,T44-C-1,T42-C-1</v>
          </cell>
          <cell r="CC2072">
            <v>1</v>
          </cell>
          <cell r="CH2072">
            <v>1</v>
          </cell>
          <cell r="CM2072">
            <v>1</v>
          </cell>
          <cell r="CQ2072">
            <v>1</v>
          </cell>
          <cell r="CU2072">
            <v>1</v>
          </cell>
          <cell r="CX2072">
            <v>0</v>
          </cell>
          <cell r="CY2072">
            <v>1</v>
          </cell>
          <cell r="DB2072">
            <v>0</v>
          </cell>
          <cell r="DC2072" t="str">
            <v>&lt;p&gt;Honningurt &lt;em&gt;Phacelia tanacetifolia &lt;/em&gt;er en ettårig art fra California. Den dyrkes i nokså stort omfang i Norge som ettårig sommerblomst og som honningplante. Dyrkningen er sterkt økende, og det er også funnfrekvensen, særlig etter 1980. Arten opptrer i all hovedsak sporadisk, og dette tyder på at arten ikke er etablert med selvstendig reproduserende bestand i landet. Det finnes imidertid noen få tilfeller av at arten har dukket opp i nyopprotet jord e.l., og et par steder er den funnet tilsynelatende samme sted to eller tre år i løpet av noen få år. Arten kan derfor muligens reprodusere i Norge under gunstige betingelser og kan stå på spranget til å etablere mer permanent bestand, men vi kan ikke utelukke frøbankrester etter tidligere utsåinger. Arten er kjent for å selvså i hager i Storbritannia. &lt;/p&gt;</v>
          </cell>
          <cell r="DD2072" t="str">
            <v>&lt;p&gt;Honningurt har foreløpig ikke stabil forekomst i Norge med frøreproduksjon, men kan få det ved litt økte temperaturer. Arten er funnet i alle landets fylker med unntak for Finnmark. Den ble første gang funnet i ST Trondheim i 1893 (kommet med gartnerivarer fra Tyskland), og har siden hatt nokså hyppig forekomst fram til i dag. Dyrkningen har tatt seg opp det siste tiåret, og den blir årvisst sett som store enger (eller heller åkrer) beregnet som trekkområder for bier og som grønngjødsel.&lt;br/&gt;&lt;/p&gt;</v>
          </cell>
          <cell r="DE2072" t="str">
            <v>Honningurt spres med utkast fra hager og frø som havner der de ikke er tiltenkt, spesielt i kanten av åkrer/enger der den har vært dyrket året før.</v>
          </cell>
          <cell r="DF2072" t="str">
            <v>Arten har inntil videre et lite invasjonspotensial: både median levetid og ekspansjonshastighet skårer på laveste nivå.</v>
          </cell>
          <cell r="DG2072" t="str">
            <v>Arten har ingen kjent negativ økologisk effekt.</v>
          </cell>
          <cell r="DH2072" t="str">
            <v>&lt;p&gt;Honningurt vurderes å ha ingen kjent økologisk risiko.&lt;/p&gt;</v>
          </cell>
          <cell r="DI2072">
            <v>0</v>
          </cell>
        </row>
        <row r="2073">
          <cell r="B2073" t="str">
            <v>Viola suavis</v>
          </cell>
          <cell r="C2073" t="str">
            <v>M.Bieb.</v>
          </cell>
          <cell r="D2073" t="str">
            <v>fagerfiol</v>
          </cell>
          <cell r="E2073">
            <v>62769</v>
          </cell>
          <cell r="F2073">
            <v>102809</v>
          </cell>
          <cell r="G2073" t="str">
            <v>ExpertGroups/Karplanter/N</v>
          </cell>
          <cell r="H2073" t="str">
            <v>Karplanter</v>
          </cell>
          <cell r="I2073" t="str">
            <v>Karplanter</v>
          </cell>
          <cell r="J2073" t="str">
            <v>AlienSpecie</v>
          </cell>
          <cell r="N2073">
            <v>1</v>
          </cell>
          <cell r="P2073" t="str">
            <v>V</v>
          </cell>
          <cell r="Q2073">
            <v>1</v>
          </cell>
          <cell r="T2073" t="str">
            <v>NK</v>
          </cell>
          <cell r="U2073">
            <v>1</v>
          </cell>
          <cell r="V2073" t="str">
            <v>1,1</v>
          </cell>
          <cell r="W2073" t="str">
            <v>LO</v>
          </cell>
          <cell r="X2073">
            <v>2</v>
          </cell>
          <cell r="Y2073">
            <v>2</v>
          </cell>
          <cell r="Z2073">
            <v>1</v>
          </cell>
          <cell r="AA2073">
            <v>1890</v>
          </cell>
          <cell r="AB2073" t="str">
            <v>terrestrial</v>
          </cell>
          <cell r="AD2073" t="str">
            <v>origin</v>
          </cell>
          <cell r="AE2073" t="str">
            <v>yes</v>
          </cell>
          <cell r="AF2073" t="str">
            <v>unknown</v>
          </cell>
          <cell r="AG2073">
            <v>1890</v>
          </cell>
          <cell r="AH2073" t="str">
            <v>Te Kragerø: Valberg</v>
          </cell>
          <cell r="AI2073">
            <v>5</v>
          </cell>
          <cell r="AJ2073" t="str">
            <v>V</v>
          </cell>
          <cell r="AK2073" t="str">
            <v>V</v>
          </cell>
          <cell r="AL2073">
            <v>1</v>
          </cell>
          <cell r="AM2073" t="str">
            <v>importDirect</v>
          </cell>
          <cell r="AN2073">
            <v>2</v>
          </cell>
          <cell r="AO2073" t="str">
            <v>introductionEscaped,spreadNaturalDispersal</v>
          </cell>
          <cell r="AP2073" t="str">
            <v>Te</v>
          </cell>
          <cell r="AQ2073">
            <v>8</v>
          </cell>
          <cell r="AR2073">
            <v>1</v>
          </cell>
          <cell r="AS2073">
            <v>8</v>
          </cell>
          <cell r="AT2073">
            <v>1</v>
          </cell>
          <cell r="AU2073">
            <v>8</v>
          </cell>
          <cell r="AV2073">
            <v>50</v>
          </cell>
          <cell r="AW2073" t="str">
            <v>Ingen kjent effekt</v>
          </cell>
          <cell r="AX2073" t="str">
            <v>Ingen kjent effekt</v>
          </cell>
          <cell r="BC2073" t="str">
            <v>Ingen kjent effekt</v>
          </cell>
          <cell r="BD2073" t="str">
            <v>Ingen kjent effekt</v>
          </cell>
          <cell r="BE2073" t="str">
            <v>no</v>
          </cell>
          <cell r="BF2073" t="str">
            <v>no</v>
          </cell>
          <cell r="BG2073" t="str">
            <v>V</v>
          </cell>
          <cell r="BK2073" t="str">
            <v>temperate_nemoral:Europe,Asia|subtropic_mediterranean:Europe,Asia,Africa</v>
          </cell>
          <cell r="BM2073" t="str">
            <v>temperate_nemoral:Europe,Asia|subtropic_mediterranean:Europe,Asia,Africa</v>
          </cell>
          <cell r="BO2073">
            <v>2</v>
          </cell>
          <cell r="BP2073" t="str">
            <v>X</v>
          </cell>
          <cell r="BR2073" t="str">
            <v>RedListCategoryLevel</v>
          </cell>
          <cell r="BT2073">
            <v>1</v>
          </cell>
          <cell r="BW2073" t="str">
            <v>SpreadYearlyIncreaseCalculatedExpansionSpeed</v>
          </cell>
          <cell r="BX2073">
            <v>0</v>
          </cell>
          <cell r="BY2073">
            <v>1</v>
          </cell>
          <cell r="CB2073" t="str">
            <v>T40,T4-C-3</v>
          </cell>
          <cell r="CC2073">
            <v>1</v>
          </cell>
          <cell r="CH2073">
            <v>1</v>
          </cell>
          <cell r="CM2073">
            <v>1</v>
          </cell>
          <cell r="CQ2073">
            <v>1</v>
          </cell>
          <cell r="CU2073">
            <v>1</v>
          </cell>
          <cell r="CX2073">
            <v>0</v>
          </cell>
          <cell r="CY2073">
            <v>1</v>
          </cell>
          <cell r="DB2073">
            <v>0</v>
          </cell>
          <cell r="DC2073" t="str">
            <v>Fagerfiol &lt;i&gt;Viola suavis&lt;/i&gt; er en langlevd flerårig art med utløpere (vegetativ spredning), insektpollinering (utkryssing) og maurspredte frø. Arten kan danne tette bestander. Den stammer fra Vest-Europa og Middelhavsområdet.</v>
          </cell>
          <cell r="DD2073" t="str">
            <v>&lt;p&gt;Fagerfiol er kjent fra &amp;#233:n lokalitet i Norge og Norden: Te Kragerø: Valberg, der den vokser i hagen til og skogen omkring en gammel villa. Her ble arten først registrert i 1890 av A. Landmark (iflg. Marcussen &amp; Nordal 1998), men feilbestemt. Dermed ble den først rapportert ved et funn i 1967. Bakgrunnen for forekomsten er innførsel som hageplante på slutten av 1800-tallet, med Kaukasus som opprinnelsesområde for materialet. Arten er ellers ikke kjent som hageplante i Norden. Valberg var også ballastplass, men hverken fagerfiol eller parkfrytle er noen opplagte planter i ballastjord. Forekomsten i Kragerø er dermed den eneste kjente i Norden (Marcussen &amp; Karlsson 2010).&lt;/p&gt;</v>
          </cell>
          <cell r="DE2073" t="str">
            <v>Bakgrunnen for funnet i Te Kragerø kan være forvilling fra nærliggende krikegård eller innførsel med grasfrø. Arten øker lokalt ved utløpere, men dette skjer bare over svært korte avstander (maksimum på desimeter i året). Frøsettingen er god og frøene spres med maur, men dette er også over korte distanser (sjelden over noen titalls meter).</v>
          </cell>
          <cell r="DF2073" t="str">
            <v>Arten har et lite invasjonspotensial, med usikkerhet oppover til begrenset. Dette er en kombinasjon av en stor og langlevd enkeltpopulasjon som gir en begrenset median levetid (men med usikkerhet i begge retninger), og ingen ekspansjon. Populasjonen ved Valberg er stor og godt etablert (etter minst 125 år på stedet), men det er ingenting som tyder på at denne arten kommer til å spre seg ytterligere i norsk natur.</v>
          </cell>
          <cell r="DG2073" t="str">
            <v>Arten vurderes til ingen kjent økologisk effekt. Arten kan hybridisere med andre fiol-arter, bl.a. lodnefiol &lt;i&gt;Viola hirta&lt;/i&gt; (EN). Hybridisering er kjent fra den ene kjente blandingsbestanden av fagerfiol og lodnefiol, men Schmidt (1961) angir at hybriden har elendig pollenfertilitet og ingen frøsetting, noe som støttes av T. Marcussen (pers. komm.).</v>
          </cell>
          <cell r="DH2073" t="str">
            <v>&lt;p&gt;Fagerfiol vurderes å medføre ingen kjent økologisk risiko, men med usikkerhet til låg risiko, og utelukkende på grunn av et lite (til begrenset) invasjonspotensial.&lt;/p&gt;</v>
          </cell>
          <cell r="DI2073">
            <v>4</v>
          </cell>
        </row>
        <row r="2074">
          <cell r="B2074" t="str">
            <v>Rosa carolina</v>
          </cell>
          <cell r="C2074" t="str">
            <v>L.</v>
          </cell>
          <cell r="E2074">
            <v>85656</v>
          </cell>
          <cell r="F2074">
            <v>128777</v>
          </cell>
          <cell r="G2074" t="str">
            <v>ExpertGroups/Karplanter/N</v>
          </cell>
          <cell r="H2074" t="str">
            <v>Karplanter</v>
          </cell>
          <cell r="I2074" t="str">
            <v>Karplanter</v>
          </cell>
          <cell r="J2074" t="str">
            <v>AlienSpecie</v>
          </cell>
          <cell r="N2074">
            <v>1</v>
          </cell>
          <cell r="Q2074">
            <v>1</v>
          </cell>
          <cell r="T2074" t="str">
            <v>NK</v>
          </cell>
          <cell r="U2074">
            <v>1</v>
          </cell>
          <cell r="V2074" t="str">
            <v>1,1</v>
          </cell>
          <cell r="X2074">
            <v>1</v>
          </cell>
          <cell r="Y2074">
            <v>1</v>
          </cell>
          <cell r="Z2074">
            <v>1</v>
          </cell>
          <cell r="AA2074">
            <v>2005</v>
          </cell>
          <cell r="AB2074" t="str">
            <v>terrestrial</v>
          </cell>
          <cell r="AD2074" t="str">
            <v>unknown</v>
          </cell>
          <cell r="AE2074" t="str">
            <v>yes</v>
          </cell>
          <cell r="AF2074" t="str">
            <v>unknown</v>
          </cell>
          <cell r="AG2074">
            <v>2005</v>
          </cell>
          <cell r="AH2074" t="str">
            <v>VA Kristiansand: Flekkerøya</v>
          </cell>
          <cell r="AI2074">
            <v>10</v>
          </cell>
          <cell r="AJ2074" t="str">
            <v>V</v>
          </cell>
          <cell r="AL2074">
            <v>1</v>
          </cell>
          <cell r="AM2074" t="str">
            <v>importDirect</v>
          </cell>
          <cell r="AN2074">
            <v>1</v>
          </cell>
          <cell r="AO2074" t="str">
            <v>introductionEscaped</v>
          </cell>
          <cell r="AQ2074">
            <v>4</v>
          </cell>
          <cell r="AR2074">
            <v>2</v>
          </cell>
          <cell r="AS2074">
            <v>8</v>
          </cell>
          <cell r="AT2074">
            <v>1</v>
          </cell>
          <cell r="AU2074">
            <v>16</v>
          </cell>
          <cell r="AV2074">
            <v>0</v>
          </cell>
          <cell r="AW2074" t="str">
            <v>Ingen kjent effekt</v>
          </cell>
          <cell r="AX2074" t="str">
            <v>Ingen kjent effekt</v>
          </cell>
          <cell r="BC2074" t="str">
            <v>Ingen kjent effekt</v>
          </cell>
          <cell r="BD2074" t="str">
            <v>Ingen kjent effekt</v>
          </cell>
          <cell r="BE2074" t="str">
            <v>no</v>
          </cell>
          <cell r="BF2074" t="str">
            <v>no</v>
          </cell>
          <cell r="BG2074" t="str">
            <v>V</v>
          </cell>
          <cell r="BK2074" t="str">
            <v>temperate_nemoral:NorthAndCentralAmerica|subtropic_humid:NorthAndCentralAmerica</v>
          </cell>
          <cell r="BM2074" t="str">
            <v>temperate_nemoral:Europe,NorthAndCentralAmerica|subtropic_humid:NorthAndCentralAmerica</v>
          </cell>
          <cell r="BO2074">
            <v>1</v>
          </cell>
          <cell r="BR2074" t="str">
            <v>RedListCategoryLevel</v>
          </cell>
          <cell r="BT2074">
            <v>1</v>
          </cell>
          <cell r="BW2074" t="str">
            <v>SpreadYearlyIncreaseCalculatedExpansionSpeed</v>
          </cell>
          <cell r="BX2074">
            <v>0</v>
          </cell>
          <cell r="BY2074">
            <v>1</v>
          </cell>
          <cell r="CC2074">
            <v>1</v>
          </cell>
          <cell r="CH2074">
            <v>1</v>
          </cell>
          <cell r="CM2074">
            <v>1</v>
          </cell>
          <cell r="CQ2074">
            <v>1</v>
          </cell>
          <cell r="CU2074">
            <v>1</v>
          </cell>
          <cell r="CX2074">
            <v>0</v>
          </cell>
          <cell r="CY2074">
            <v>1</v>
          </cell>
          <cell r="DB2074">
            <v>0</v>
          </cell>
          <cell r="DC2074" t="str">
            <v>Rose-arten &lt;i&gt;Rosa carolina&lt;/i&gt; er en lågvokst busk fra østlige Nord-Amerika, trolig nokså hardfør i sørlige deler av Norge. Busken har frøformering, og de saftige nypene (med smånøttene) spises og spres av fugl.</v>
          </cell>
          <cell r="DD2074" t="str">
            <v>&lt;p&gt;Arten dyrkes trolig nokså sjelden, men er blitt funnet på &amp;#233:n lokalitet: VA Kristiansand: Flekkerøya, "innforbi Bestemorsmed. Ca. 5 x 5 m bestand/tett kratt i bakstrand." i 2005. En rapport fra Oslo: Østensjøvatn 2016 (Artsobservasjoner) kan ikke godtas uten dokumentasjon med belegg. Vi tror imidlertid at denne arten kan være oversett. Den kan allerede være etablert i Norge.&lt;/p&gt;</v>
          </cell>
          <cell r="DE2074" t="str">
            <v>Arten er innført som hagebusk og kan potensielt spres med utkast og med nyper.</v>
          </cell>
          <cell r="DF2074" t="str">
            <v>Invasjonspotensialet er foreløpig lavt: både median levetid og ekspansjonshastighet skårer på laveste nivå.</v>
          </cell>
          <cell r="DG2074" t="str">
            <v>Det er ingen kjente økologiske effekter knyttet til arten.</v>
          </cell>
          <cell r="DH2074" t="str">
            <v>&lt;p&gt;&lt;em&gt;Rosa carolina &lt;/em&gt;vurderes til ingen kjent økologisk risiko. Arten har ennå ikke etablert noen bestand i Norge og er bare kjent fra ett, kanskje gjenstående kratt som er blitt dokumentert (og rapportert) &amp;#233:n gang.&lt;/p&gt;</v>
          </cell>
          <cell r="DI2074">
            <v>0</v>
          </cell>
        </row>
        <row r="2075">
          <cell r="B2075" t="str">
            <v>Lilium candidum</v>
          </cell>
          <cell r="C2075" t="str">
            <v>L.</v>
          </cell>
          <cell r="D2075" t="str">
            <v>madonnalilje</v>
          </cell>
          <cell r="E2075">
            <v>85622</v>
          </cell>
          <cell r="F2075">
            <v>128743</v>
          </cell>
          <cell r="G2075" t="str">
            <v>ExpertGroups/Karplanter/N</v>
          </cell>
          <cell r="H2075" t="str">
            <v>Karplanter</v>
          </cell>
          <cell r="I2075" t="str">
            <v>Karplanter</v>
          </cell>
          <cell r="J2075" t="str">
            <v>DoorKnocker</v>
          </cell>
          <cell r="K2075" t="str">
            <v>doRiskAssessment</v>
          </cell>
          <cell r="N2075">
            <v>1</v>
          </cell>
          <cell r="Q2075">
            <v>1</v>
          </cell>
          <cell r="T2075" t="str">
            <v>NK</v>
          </cell>
          <cell r="U2075">
            <v>1</v>
          </cell>
          <cell r="V2075" t="str">
            <v>1,1</v>
          </cell>
          <cell r="X2075">
            <v>1</v>
          </cell>
          <cell r="Y2075">
            <v>1</v>
          </cell>
          <cell r="Z2075">
            <v>1</v>
          </cell>
          <cell r="AA2075">
            <v>2002</v>
          </cell>
          <cell r="AB2075" t="str">
            <v>terrestrial</v>
          </cell>
          <cell r="AD2075" t="str">
            <v>unknown</v>
          </cell>
          <cell r="AE2075" t="str">
            <v>yes</v>
          </cell>
          <cell r="AF2075" t="str">
            <v>unknown</v>
          </cell>
          <cell r="AI2075">
            <v>10</v>
          </cell>
          <cell r="AJ2075" t="str">
            <v>V</v>
          </cell>
          <cell r="AL2075">
            <v>1</v>
          </cell>
          <cell r="AM2075" t="str">
            <v>importDirect</v>
          </cell>
          <cell r="AN2075">
            <v>1</v>
          </cell>
          <cell r="AO2075" t="str">
            <v>introductionEscaped</v>
          </cell>
          <cell r="AQ2075">
            <v>0</v>
          </cell>
          <cell r="AS2075">
            <v>0</v>
          </cell>
          <cell r="AT2075">
            <v>0</v>
          </cell>
          <cell r="AU2075">
            <v>12</v>
          </cell>
          <cell r="AW2075" t="str">
            <v>Ingen kjent effekt</v>
          </cell>
          <cell r="AX2075" t="str">
            <v>Ingen kjent effekt</v>
          </cell>
          <cell r="BC2075" t="str">
            <v>Ingen kjent effekt</v>
          </cell>
          <cell r="BD2075" t="str">
            <v>Ingen kjent effekt</v>
          </cell>
          <cell r="BE2075" t="str">
            <v>no</v>
          </cell>
          <cell r="BF2075" t="str">
            <v>no</v>
          </cell>
          <cell r="BG2075" t="str">
            <v>V</v>
          </cell>
          <cell r="BK2075" t="str">
            <v>temperate_nemoral:Europe,Asia</v>
          </cell>
          <cell r="BM2075" t="str">
            <v>temperate_nemoral:Europe,Asia|subtropic_mediterranean:Europe,Asia,Africa</v>
          </cell>
          <cell r="BO2075">
            <v>1</v>
          </cell>
          <cell r="BR2075" t="str">
            <v>RedListCategoryLevel</v>
          </cell>
          <cell r="BT2075">
            <v>1</v>
          </cell>
          <cell r="BW2075" t="str">
            <v>SpreadYearlyLiteratureData</v>
          </cell>
          <cell r="BX2075">
            <v>39</v>
          </cell>
          <cell r="BY2075">
            <v>1</v>
          </cell>
          <cell r="CC2075">
            <v>1</v>
          </cell>
          <cell r="CH2075">
            <v>1</v>
          </cell>
          <cell r="CM2075">
            <v>1</v>
          </cell>
          <cell r="CQ2075">
            <v>1</v>
          </cell>
          <cell r="CU2075">
            <v>1</v>
          </cell>
          <cell r="CX2075">
            <v>0</v>
          </cell>
          <cell r="CY2075">
            <v>1</v>
          </cell>
          <cell r="DB2075">
            <v>0</v>
          </cell>
          <cell r="DC2075" t="str">
            <v>Madonnalilje &lt;i&gt;Lilium candidum&lt;/i&gt; er en høgvokst flerårig urt fra Sørøst-Europa og Vestasia. Den formerer seg med frø og danner også kloner ved at lauken deler seg. Arten er en nokså lite brukt hageplante i Norge.</v>
          </cell>
          <cell r="DD2075" t="str">
            <v>&lt;p&gt;Madonnalilje er en meget attraktiv og ganske gammel hagestaude i Norge. Den er funnet bare ett sted: AA Lillesand: Ulvøysund 2002, "gjenstående/forvillet i bed med moderne roser", dvs. i hage (produksjonsareal).&lt;/p&gt;</v>
          </cell>
          <cell r="DE2075" t="str">
            <v>Arten er innført som hageplante, men ikke kjent med spredning til norsk natur foreløpig.</v>
          </cell>
          <cell r="DF2075" t="str">
            <v>Invasjonspotensialet er lite, uten kjent norsk forekomst og ekspansjon, også ut fra anslått forekomstareal om 50 år. Arten er knapt registrert i våre naboland (ett funn i Danmark, Hartvig 2015).</v>
          </cell>
          <cell r="DG2075" t="str">
            <v>Ingen kjent negativ økologisk effekt er knyttet til arten.</v>
          </cell>
          <cell r="DH2075" t="str">
            <v>&lt;p&gt;Madonnalilje vurderes som dørstokkart og til ingen kjent økologisk risiko. Arten har knapt noen stabil forekomst i Norge (reproduksjon ved deling av lauk eller som gjenstående). Den er bare funnet med mulig (vegetativ) formering i hager der den trolig har vært dyrket.&lt;/p&gt;</v>
          </cell>
          <cell r="DI2075">
            <v>1</v>
          </cell>
        </row>
        <row r="2076">
          <cell r="B2076" t="str">
            <v>Malus asiatica</v>
          </cell>
          <cell r="C2076" t="str">
            <v>Nakai</v>
          </cell>
          <cell r="E2076">
            <v>85740</v>
          </cell>
          <cell r="F2076">
            <v>128851</v>
          </cell>
          <cell r="G2076" t="str">
            <v>ExpertGroups/Karplanter/N</v>
          </cell>
          <cell r="H2076" t="str">
            <v>Karplanter</v>
          </cell>
          <cell r="I2076" t="str">
            <v>Karplanter</v>
          </cell>
          <cell r="J2076" t="str">
            <v>DoorKnocker</v>
          </cell>
          <cell r="K2076" t="str">
            <v>doRiskAssessment</v>
          </cell>
          <cell r="N2076">
            <v>1</v>
          </cell>
          <cell r="Q2076">
            <v>1</v>
          </cell>
          <cell r="T2076" t="str">
            <v>NK</v>
          </cell>
          <cell r="U2076">
            <v>1</v>
          </cell>
          <cell r="V2076" t="str">
            <v>1,1</v>
          </cell>
          <cell r="X2076">
            <v>1</v>
          </cell>
          <cell r="Y2076">
            <v>1</v>
          </cell>
          <cell r="Z2076">
            <v>1</v>
          </cell>
          <cell r="AA2076">
            <v>2012</v>
          </cell>
          <cell r="AB2076" t="str">
            <v>terrestrial</v>
          </cell>
          <cell r="AD2076" t="str">
            <v>unknown</v>
          </cell>
          <cell r="AE2076" t="str">
            <v>yes</v>
          </cell>
          <cell r="AF2076" t="str">
            <v>unknown</v>
          </cell>
          <cell r="AI2076">
            <v>20</v>
          </cell>
          <cell r="AJ2076" t="str">
            <v>V</v>
          </cell>
          <cell r="AL2076">
            <v>2</v>
          </cell>
          <cell r="AM2076" t="str">
            <v>importDirect</v>
          </cell>
          <cell r="AN2076">
            <v>1</v>
          </cell>
          <cell r="AO2076" t="str">
            <v>introductionEscaped</v>
          </cell>
          <cell r="AQ2076">
            <v>0</v>
          </cell>
          <cell r="AS2076">
            <v>0</v>
          </cell>
          <cell r="AT2076">
            <v>0</v>
          </cell>
          <cell r="AU2076">
            <v>8</v>
          </cell>
          <cell r="AW2076" t="str">
            <v>Ingen kjent effekt</v>
          </cell>
          <cell r="AX2076" t="str">
            <v>Ingen kjent effekt</v>
          </cell>
          <cell r="BC2076" t="str">
            <v>Ingen kjent effekt</v>
          </cell>
          <cell r="BD2076" t="str">
            <v>Ingen kjent effekt</v>
          </cell>
          <cell r="BE2076" t="str">
            <v>no</v>
          </cell>
          <cell r="BF2076" t="str">
            <v>no</v>
          </cell>
          <cell r="BG2076" t="str">
            <v>V</v>
          </cell>
          <cell r="BK2076" t="str">
            <v>temperate_nemoral:Asia</v>
          </cell>
          <cell r="BM2076" t="str">
            <v>temperate_nemoral:Asia,NorthAndCentralAmerica</v>
          </cell>
          <cell r="BO2076">
            <v>1</v>
          </cell>
          <cell r="BR2076" t="str">
            <v>RedListCategoryLevel</v>
          </cell>
          <cell r="BT2076">
            <v>1</v>
          </cell>
          <cell r="BW2076" t="str">
            <v>SpreadYearlyLiteratureData</v>
          </cell>
          <cell r="BX2076">
            <v>32</v>
          </cell>
          <cell r="BY2076">
            <v>1</v>
          </cell>
          <cell r="CC2076">
            <v>1</v>
          </cell>
          <cell r="CH2076">
            <v>1</v>
          </cell>
          <cell r="CM2076">
            <v>1</v>
          </cell>
          <cell r="CQ2076">
            <v>1</v>
          </cell>
          <cell r="CU2076">
            <v>1</v>
          </cell>
          <cell r="CX2076">
            <v>0</v>
          </cell>
          <cell r="CY2076">
            <v>1</v>
          </cell>
          <cell r="DB2076">
            <v>0</v>
          </cell>
          <cell r="DC2076" t="str">
            <v>Eple-arten&lt;em&gt; Malus asiatica &lt;/em&gt;(eller &lt;em&gt;M.&lt;/em&gt; x &lt;em&gt;asiatica&lt;/em&gt;) er et lite tre dyrket som prydtre i hager. Den kommer opprinnelig fra NØ-Kina og muligens Korea. Det frøreproduserer, og fruktene (bærepler) kan potensielt spres med fugl ut i norsk natur.</v>
          </cell>
          <cell r="DD2076" t="str">
            <v>Arten er foreløpig ikke påvist i norsk natur: den er bare funnet i parken ved NMBU i Ak Ås, med frøplanter under plantete trær (P.A. Pedersen pers. komm.).</v>
          </cell>
          <cell r="DE2076" t="str">
            <v>Arten dyrkes noe som prydtre, og den kan potensielt spre seg ut i norsk natur ved hjelp av fugl som spiser bæreplene.</v>
          </cell>
          <cell r="DF2076" t="str">
            <v>Invasjonspotensialet er lite: arten er foreløpig ikke kjent i norsk natur, og den skårer på laveste nivå både på median levetid og ekspansjonshastighet.</v>
          </cell>
          <cell r="DG2076" t="str">
            <v>Arten kan forventes å dukke opp i skogkanter og kratt. Det er lite trolig at den vil bli problematisk i nær framtid. Det er ingen kjente negative økologiske effekter knyttet til arten.</v>
          </cell>
          <cell r="DH2076" t="str">
            <v>&lt;p&gt;Eple-arten&lt;i&gt; Malus asiatica&lt;/i&gt; vurderes å ha ingen kjent risiko i norsk natur. Den er foreløpig kun er observert med frøplanter på produksjonsareal, men som kan forventes å komme ut i norsk natur på sikt. Den er derfor vurdert som en dørstokkart.&lt;/p&gt;</v>
          </cell>
          <cell r="DI2076">
            <v>0</v>
          </cell>
        </row>
        <row r="2077">
          <cell r="B2077" t="str">
            <v>Salvia pratensis</v>
          </cell>
          <cell r="C2077" t="str">
            <v>L.</v>
          </cell>
          <cell r="D2077" t="str">
            <v>engsalvie</v>
          </cell>
          <cell r="E2077">
            <v>137377</v>
          </cell>
          <cell r="F2077">
            <v>102357</v>
          </cell>
          <cell r="G2077" t="str">
            <v>ExpertGroups/Karplanter/N</v>
          </cell>
          <cell r="H2077" t="str">
            <v>Karplanter</v>
          </cell>
          <cell r="I2077" t="str">
            <v>Karplanter</v>
          </cell>
          <cell r="J2077" t="str">
            <v>DoorKnocker</v>
          </cell>
          <cell r="K2077" t="str">
            <v>doRiskAssessment</v>
          </cell>
          <cell r="N2077">
            <v>1</v>
          </cell>
          <cell r="Q2077">
            <v>1</v>
          </cell>
          <cell r="T2077" t="str">
            <v>NK</v>
          </cell>
          <cell r="U2077">
            <v>1</v>
          </cell>
          <cell r="V2077" t="str">
            <v>1,1</v>
          </cell>
          <cell r="X2077">
            <v>1</v>
          </cell>
          <cell r="Y2077">
            <v>1</v>
          </cell>
          <cell r="Z2077">
            <v>1</v>
          </cell>
          <cell r="AA2077">
            <v>1893</v>
          </cell>
          <cell r="AB2077" t="str">
            <v>terrestrial</v>
          </cell>
          <cell r="AD2077" t="str">
            <v>origin,unknown</v>
          </cell>
          <cell r="AE2077" t="str">
            <v>yes</v>
          </cell>
          <cell r="AF2077" t="str">
            <v>unknown</v>
          </cell>
          <cell r="AI2077">
            <v>5</v>
          </cell>
          <cell r="AJ2077" t="str">
            <v>V</v>
          </cell>
          <cell r="AL2077">
            <v>1</v>
          </cell>
          <cell r="AM2077" t="str">
            <v>importDirect</v>
          </cell>
          <cell r="AN2077">
            <v>2</v>
          </cell>
          <cell r="AO2077" t="str">
            <v>introductionTransportpollution</v>
          </cell>
          <cell r="AQ2077">
            <v>0</v>
          </cell>
          <cell r="AS2077">
            <v>0</v>
          </cell>
          <cell r="AT2077">
            <v>0</v>
          </cell>
          <cell r="AU2077">
            <v>8</v>
          </cell>
          <cell r="AW2077" t="str">
            <v>Ingen kjent effekt</v>
          </cell>
          <cell r="AX2077" t="str">
            <v>Ingen kjent effekt</v>
          </cell>
          <cell r="BC2077" t="str">
            <v>Ingen kjent effekt</v>
          </cell>
          <cell r="BD2077" t="str">
            <v>Ingen kjent effekt</v>
          </cell>
          <cell r="BE2077" t="str">
            <v>no</v>
          </cell>
          <cell r="BF2077" t="str">
            <v>no</v>
          </cell>
          <cell r="BG2077" t="str">
            <v>V</v>
          </cell>
          <cell r="BK2077" t="str">
            <v>temperate_nemoral:Europe|temperate_dry:Europe|subtropic_mediterranean:Europe</v>
          </cell>
          <cell r="BM2077" t="str">
            <v>temperate_nemoral:Europe,NorthAndCentralAmerica|temperate_dry:Europe|subtropic_mediterranean:Europe</v>
          </cell>
          <cell r="BO2077">
            <v>1</v>
          </cell>
          <cell r="BR2077" t="str">
            <v>RedListCategoryLevel</v>
          </cell>
          <cell r="BT2077">
            <v>1</v>
          </cell>
          <cell r="BW2077" t="str">
            <v>SpreadYearlyLiteratureData</v>
          </cell>
          <cell r="BX2077">
            <v>32</v>
          </cell>
          <cell r="BY2077">
            <v>1</v>
          </cell>
          <cell r="CB2077" t="str">
            <v>T40,T41,T45</v>
          </cell>
          <cell r="CC2077">
            <v>1</v>
          </cell>
          <cell r="CH2077">
            <v>1</v>
          </cell>
          <cell r="CM2077">
            <v>1</v>
          </cell>
          <cell r="CQ2077">
            <v>1</v>
          </cell>
          <cell r="CU2077">
            <v>1</v>
          </cell>
          <cell r="CX2077">
            <v>0</v>
          </cell>
          <cell r="CY2077">
            <v>1</v>
          </cell>
          <cell r="DB2077">
            <v>0</v>
          </cell>
          <cell r="DC2077" t="str">
            <v>Engsalvie &lt;i&gt;Salvia pratensis&lt;/i&gt; er en middelshøg, flerårig urt med frøformering. Den stammer fra Mellom- og Sør-Europa.</v>
          </cell>
          <cell r="DD2077" t="str">
            <v>&lt;p&gt;Arten&lt;i&gt; &lt;/i&gt;er funnet fem ganger i Norge, på Børve i Ho Ullensvang i 1893, høyst trolig kommet inn med utenlandsk grasfrø, i Oslo, trolig i 1890-årene, i Øf Hvaler: Asmaløy i 1975 og på Opsund tømmerlagringsplass i Øf Sarpsborg i 2008, høyst trolig kommet inn med europeisk tømmer, og i He Ringsaker: Maurud på Helgøya som forvillet fra hage i 2003. Arten er en vanlig engplante nord til Mellom-Europa, også i mer høgtliggende deler, og det er underlig at den ikke er kommet oftere til Norge og har etablert seg.&lt;/p&gt;</v>
          </cell>
          <cell r="DE2077" t="str">
            <v>Engsalvie er innført med grasfrø, tømmer og som forvillet hageplante. Det har passiv frøspredning over små avstander. Spredning over lengre distanser kan skje med gras/høy eller med tråkk/kjøretøyer.</v>
          </cell>
          <cell r="DF2077" t="str">
            <v>Arten har lavt invasjonspotensial foreløpig, et resultat av laveste skår både på median levetid og ekspansjonshastighet. Den kan få et rimelig stort invasjonspotensial dersom den kommer til et sted med egnete forhold og den har potensial for å komme fordi den er så vanlig i områder vi har stort handelssamkvem med.</v>
          </cell>
          <cell r="DG2077" t="str">
            <v>Det er ingen negative økologiske effekter knyttet til arten.</v>
          </cell>
          <cell r="DH2077" t="str">
            <v>&lt;p&gt;Engsalvieutgjør vurderes til ingen kjent økologisk risiko. Den har ikke stabil forekomst (frøreproduksjon) i Norge i dag, men kan tenkes å få det i framtida. Den kategoriseres derfor som en dørstokk-art.&lt;br/&gt;&lt;/p&gt;</v>
          </cell>
          <cell r="DI2077">
            <v>0</v>
          </cell>
        </row>
        <row r="2078">
          <cell r="B2078" t="str">
            <v>Sanguisorba canadensis canadensis</v>
          </cell>
          <cell r="D2078" t="str">
            <v>kanadablodtopp</v>
          </cell>
          <cell r="E2078">
            <v>63427</v>
          </cell>
          <cell r="F2078">
            <v>103467</v>
          </cell>
          <cell r="G2078" t="str">
            <v>ExpertGroups/Karplanter/N</v>
          </cell>
          <cell r="H2078" t="str">
            <v>Karplanter</v>
          </cell>
          <cell r="I2078" t="str">
            <v>Karplanter</v>
          </cell>
          <cell r="J2078" t="str">
            <v>DoorKnocker</v>
          </cell>
          <cell r="K2078" t="str">
            <v>doRiskAssessment</v>
          </cell>
          <cell r="N2078">
            <v>1</v>
          </cell>
          <cell r="Q2078">
            <v>1</v>
          </cell>
          <cell r="T2078" t="str">
            <v>NK</v>
          </cell>
          <cell r="U2078">
            <v>1</v>
          </cell>
          <cell r="V2078" t="str">
            <v>1,1</v>
          </cell>
          <cell r="X2078">
            <v>1</v>
          </cell>
          <cell r="Y2078">
            <v>1</v>
          </cell>
          <cell r="Z2078">
            <v>1</v>
          </cell>
          <cell r="AA2078">
            <v>1976</v>
          </cell>
          <cell r="AB2078" t="str">
            <v>terrestrial</v>
          </cell>
          <cell r="AD2078" t="str">
            <v>unknown</v>
          </cell>
          <cell r="AE2078" t="str">
            <v>yes</v>
          </cell>
          <cell r="AF2078" t="str">
            <v>unknown</v>
          </cell>
          <cell r="AI2078">
            <v>5</v>
          </cell>
          <cell r="AJ2078" t="str">
            <v>V</v>
          </cell>
          <cell r="AL2078">
            <v>2</v>
          </cell>
          <cell r="AM2078" t="str">
            <v>importDirect</v>
          </cell>
          <cell r="AN2078">
            <v>1</v>
          </cell>
          <cell r="AO2078" t="str">
            <v>introductionEscaped</v>
          </cell>
          <cell r="AQ2078">
            <v>0</v>
          </cell>
          <cell r="AS2078">
            <v>0</v>
          </cell>
          <cell r="AT2078">
            <v>0</v>
          </cell>
          <cell r="AU2078">
            <v>8</v>
          </cell>
          <cell r="AW2078" t="str">
            <v>Ingen kjent effekt</v>
          </cell>
          <cell r="AX2078" t="str">
            <v>Ingen kjent effekt</v>
          </cell>
          <cell r="BC2078" t="str">
            <v>Ingen kjent effekt</v>
          </cell>
          <cell r="BD2078" t="str">
            <v>Ingen kjent effekt</v>
          </cell>
          <cell r="BE2078" t="str">
            <v>no</v>
          </cell>
          <cell r="BF2078" t="str">
            <v>no</v>
          </cell>
          <cell r="BK2078" t="str">
            <v>temperate_boreal:NorthAndCentralAmerica|temperate_nemoral:NorthAndCentralAmerica</v>
          </cell>
          <cell r="BM2078" t="str">
            <v>temperate_boreal:NorthAndCentralAmerica|temperate_nemoral:NorthAndCentralAmerica</v>
          </cell>
          <cell r="BO2078">
            <v>1</v>
          </cell>
          <cell r="BR2078" t="str">
            <v>RedListCategoryLevel</v>
          </cell>
          <cell r="BT2078">
            <v>1</v>
          </cell>
          <cell r="BW2078" t="str">
            <v>SpreadYearlyLiteratureData</v>
          </cell>
          <cell r="BX2078">
            <v>32</v>
          </cell>
          <cell r="BY2078">
            <v>1</v>
          </cell>
          <cell r="CB2078" t="str">
            <v>T35</v>
          </cell>
          <cell r="CC2078">
            <v>1</v>
          </cell>
          <cell r="CH2078">
            <v>1</v>
          </cell>
          <cell r="CM2078">
            <v>1</v>
          </cell>
          <cell r="CQ2078">
            <v>1</v>
          </cell>
          <cell r="CU2078">
            <v>1</v>
          </cell>
          <cell r="CX2078">
            <v>0</v>
          </cell>
          <cell r="CY2078">
            <v>1</v>
          </cell>
          <cell r="DB2078">
            <v>0</v>
          </cell>
          <cell r="DC2078" t="str">
            <v>Kanadablodtopp &lt;em&gt;Sanguisorba canadensis &lt;/em&gt;subsp. &lt;em&gt;canadensis &lt;/em&gt;er en flerårig, 1-1,5 m høg urt fra østlige Nord-Amerika. Den har frøreproduksjon, men er avhengig av krysspollinering. Fruktene spres kanskje med dyr. Planten er innført som hagestaude i nokså ny tid og dyrkes av og til. Planten vurderes som dørstokk-art selv om den er dokumentert med to forekomster fordi disse forekomstene neppe har noen framtid.</v>
          </cell>
          <cell r="DD2078" t="str">
            <v>&lt;p&gt;Kanadablodtopp er bare funnet to ganger, på Lillestrøm i Ak Skedsmo i 1976 og ved Sollielva i Trømsdalen i Tr Tromsø i 2016. Begge forekomstene kan være gjenstående eller skyldes utkast fra tidligere dyrkning, og disse forekomstene har trolig ingen framtid. Planten er hardfør over store deler av landet og kan forventes å forville seg og å etablere bestand ett eller flere steder dersom genetisk ulike individer lander på samme sted. &lt;/p&gt;</v>
          </cell>
          <cell r="DE2078" t="str">
            <v>Arten dyrkes noe. Fruktene spres trolig oftest med pattedyr, men foreløpig er den bare funnet et par ganger som gjenstående.</v>
          </cell>
          <cell r="DF2078" t="str">
            <v>Invasjonspotensialet er lite: både median levetid og ekspansjonshastighet skårer på laveste nivå.</v>
          </cell>
          <cell r="DG2078" t="str">
            <v>Det er ingen kjente negative økologiske effekter knyttet til kanadablodtopp.</v>
          </cell>
          <cell r="DH2078" t="str">
            <v>&lt;p&gt;Kanadablodtopp vurdereså medføre ingen kjent økologisk risiko i norsk natur. Planten har ennå ikke stabil forekomst i Norge (frøreproduksjon), og om den får det, vurderes virkningene å bli minimale.&lt;br/&gt;&lt;/p&gt;</v>
          </cell>
          <cell r="DI2078">
            <v>0</v>
          </cell>
        </row>
        <row r="2079">
          <cell r="B2079" t="str">
            <v>Papaver alpinum</v>
          </cell>
          <cell r="C2079" t="str">
            <v>L.</v>
          </cell>
          <cell r="D2079" t="str">
            <v>alpevalmue</v>
          </cell>
          <cell r="E2079">
            <v>85639</v>
          </cell>
          <cell r="F2079">
            <v>128760</v>
          </cell>
          <cell r="G2079" t="str">
            <v>ExpertGroups/Karplanter/N</v>
          </cell>
          <cell r="H2079" t="str">
            <v>Karplanter</v>
          </cell>
          <cell r="I2079" t="str">
            <v>Karplanter</v>
          </cell>
          <cell r="J2079" t="str">
            <v>DoorKnocker</v>
          </cell>
          <cell r="K2079" t="str">
            <v>doRiskAssessment</v>
          </cell>
          <cell r="N2079">
            <v>1</v>
          </cell>
          <cell r="Q2079">
            <v>1</v>
          </cell>
          <cell r="T2079" t="str">
            <v>NK</v>
          </cell>
          <cell r="U2079">
            <v>1</v>
          </cell>
          <cell r="V2079" t="str">
            <v>1,1</v>
          </cell>
          <cell r="X2079">
            <v>1</v>
          </cell>
          <cell r="Y2079">
            <v>1</v>
          </cell>
          <cell r="Z2079">
            <v>1</v>
          </cell>
          <cell r="AA2079">
            <v>2007</v>
          </cell>
          <cell r="AB2079" t="str">
            <v>terrestrial</v>
          </cell>
          <cell r="AD2079" t="str">
            <v>unknown</v>
          </cell>
          <cell r="AE2079" t="str">
            <v>yes</v>
          </cell>
          <cell r="AF2079" t="str">
            <v>unknown</v>
          </cell>
          <cell r="AI2079">
            <v>5</v>
          </cell>
          <cell r="AJ2079" t="str">
            <v>V</v>
          </cell>
          <cell r="AL2079">
            <v>2</v>
          </cell>
          <cell r="AM2079" t="str">
            <v>importDirect</v>
          </cell>
          <cell r="AN2079">
            <v>1</v>
          </cell>
          <cell r="AO2079" t="str">
            <v>introductionEscaped</v>
          </cell>
          <cell r="AQ2079">
            <v>0</v>
          </cell>
          <cell r="AS2079">
            <v>0</v>
          </cell>
          <cell r="AT2079">
            <v>0</v>
          </cell>
          <cell r="AU2079">
            <v>8</v>
          </cell>
          <cell r="AW2079" t="str">
            <v>Ingen kjent effekt</v>
          </cell>
          <cell r="AX2079" t="str">
            <v>Ingen kjent effekt</v>
          </cell>
          <cell r="BC2079" t="str">
            <v>Ingen kjent effekt</v>
          </cell>
          <cell r="BD2079" t="str">
            <v>Ingen kjent effekt</v>
          </cell>
          <cell r="BE2079" t="str">
            <v>no</v>
          </cell>
          <cell r="BF2079" t="str">
            <v>no</v>
          </cell>
          <cell r="BK2079" t="str">
            <v>temperate_nemoral:Europe|subtropic_mediterranean:Europe</v>
          </cell>
          <cell r="BM2079" t="str">
            <v>temperate_nemoral:Europe|subtropic_mediterranean:Europe</v>
          </cell>
          <cell r="BO2079">
            <v>1</v>
          </cell>
          <cell r="BR2079" t="str">
            <v>RedListCategoryLevel</v>
          </cell>
          <cell r="BT2079">
            <v>1</v>
          </cell>
          <cell r="BW2079" t="str">
            <v>SpreadYearlyLiteratureData</v>
          </cell>
          <cell r="BX2079">
            <v>32</v>
          </cell>
          <cell r="BY2079">
            <v>1</v>
          </cell>
          <cell r="CB2079" t="str">
            <v>T35-C-2</v>
          </cell>
          <cell r="CC2079">
            <v>1</v>
          </cell>
          <cell r="CH2079">
            <v>1</v>
          </cell>
          <cell r="CM2079">
            <v>1</v>
          </cell>
          <cell r="CQ2079">
            <v>1</v>
          </cell>
          <cell r="CU2079">
            <v>1</v>
          </cell>
          <cell r="CX2079">
            <v>0</v>
          </cell>
          <cell r="CY2079">
            <v>1</v>
          </cell>
          <cell r="DB2079">
            <v>0</v>
          </cell>
          <cell r="DC2079" t="str">
            <v>&lt;p&gt;Alpevalmue &lt;em&gt;Papaver alpinum &lt;/em&gt;stammer fra fjellstrøk i Mellom- og Sør-Europa, fra Sør-Spania, Italia og Balkan nord til Karpatene. Den er flerårig, hardfør, og reproduserer meget godt med frø i Norge. Den dyrkes litt som fjellbedplante og er tidvis et ugras i Botanisk hage på Tøyen, Oslo. Arten har stått som ugras i hagen i tiår uten å komme seg videre. Arten vurderes derfor som en dørstokkart.&lt;/p&gt;</v>
          </cell>
          <cell r="DD2079" t="str">
            <v>&lt;p&gt;Alpevalmue har til nå &amp;#233:n kjent og nokså stabil forekomst i Norge med frøreproduksjon i Botanisk hage på Tøyen i Oslo, men her dyrkes den og defineres dermed som om forekomsten er på produksjonsareal for arten.&lt;br/&gt;&lt;/p&gt;</v>
          </cell>
          <cell r="DE2079" t="str">
            <v>Arten er kommet inn i landet som frø bestilt fra en botanisk hage. Arten dyrkes i Botanisk hage i Oslo og har egenspredt seg videre i hagen, men har problemer med å spre seg videre i den tette byen.</v>
          </cell>
          <cell r="DF2079" t="str">
            <v>Den har et lite invasjonspotensiale: både median levetid og ekspansjonshastighet ligger på laveste nivå. Det kan være et tidsspørsmål før alpevalmue etablerer seg på flere steder.</v>
          </cell>
          <cell r="DG2079" t="str">
            <v>Arten har ingen kjent negativ økologisk effekt. Alpevalmue kan ikke krysse seg med noen av de stedegne valmuene i landet om de skulle greie å etablere seg i nærheten av hverandre.</v>
          </cell>
          <cell r="DH2079" t="str">
            <v>&lt;p&gt;Alpevalmue vurderes til ingen kjent økologisk risiko. Dette er samme risikokategori som i 2012, men da ble den ikke ansett som dørstokkart da funn utenfor dyrkningsområdene i Botanisk hage ble vurdert annerledes.&lt;/p&gt;</v>
          </cell>
          <cell r="DI2079">
            <v>0</v>
          </cell>
        </row>
        <row r="2080">
          <cell r="B2080" t="str">
            <v>Abies alba</v>
          </cell>
          <cell r="C2080" t="str">
            <v>Mill.</v>
          </cell>
          <cell r="D2080" t="str">
            <v>edelgran</v>
          </cell>
          <cell r="E2080">
            <v>129966</v>
          </cell>
          <cell r="F2080">
            <v>103793</v>
          </cell>
          <cell r="G2080" t="str">
            <v>ExpertGroups/Karplanter/N</v>
          </cell>
          <cell r="H2080" t="str">
            <v>Karplanter</v>
          </cell>
          <cell r="I2080" t="str">
            <v>Karplanter</v>
          </cell>
          <cell r="J2080" t="str">
            <v>NotApplicable</v>
          </cell>
          <cell r="M2080" t="str">
            <v>establishedBefore1800</v>
          </cell>
          <cell r="X2080">
            <v>4</v>
          </cell>
          <cell r="Y2080">
            <v>4</v>
          </cell>
          <cell r="Z2080">
            <v>2</v>
          </cell>
          <cell r="AA2080">
            <v>1745</v>
          </cell>
          <cell r="AB2080" t="str">
            <v>terrestrial</v>
          </cell>
          <cell r="AD2080" t="str">
            <v>origin,unknown</v>
          </cell>
          <cell r="AE2080" t="str">
            <v>yes</v>
          </cell>
          <cell r="AF2080" t="str">
            <v>unknown</v>
          </cell>
          <cell r="AG2080">
            <v>1800</v>
          </cell>
          <cell r="AH2080" t="str">
            <v>Bu Kongsberg: Meheia</v>
          </cell>
          <cell r="AI2080">
            <v>50</v>
          </cell>
          <cell r="AJ2080" t="str">
            <v>V</v>
          </cell>
          <cell r="AP2080" t="str">
            <v>Øs,OsA,He,Op,Bu,Ve,Te,Aa,Va,Ro,Ho,Sf,Mr,St,Nt,No,Tr</v>
          </cell>
          <cell r="AQ2080">
            <v>1440</v>
          </cell>
          <cell r="AR2080">
            <v>10</v>
          </cell>
          <cell r="AS2080">
            <v>14400</v>
          </cell>
          <cell r="AT2080">
            <v>300000</v>
          </cell>
          <cell r="AW2080" t="str">
            <v>Ingen kjent effekt</v>
          </cell>
          <cell r="AX2080" t="str">
            <v>Ingen kjent effekt</v>
          </cell>
          <cell r="BC2080" t="str">
            <v>Ingen kjent effekt</v>
          </cell>
          <cell r="BD2080" t="str">
            <v>Ingen kjent effekt</v>
          </cell>
          <cell r="BK2080" t="str">
            <v>temperate_nemoral:Europe|subtropic_mediterranean:Europe</v>
          </cell>
          <cell r="BM2080" t="str">
            <v>temperate_boreal:Europe|temperate_nemoral:Europe,Oceania|subtropic_mediterranean:Europe</v>
          </cell>
          <cell r="DI2080">
            <v>12</v>
          </cell>
        </row>
        <row r="2081">
          <cell r="B2081" t="str">
            <v>Cytisus scoparius</v>
          </cell>
          <cell r="C2081" t="str">
            <v>(L.) Link</v>
          </cell>
          <cell r="D2081" t="str">
            <v>gyvel</v>
          </cell>
          <cell r="E2081">
            <v>132142</v>
          </cell>
          <cell r="F2081">
            <v>101925</v>
          </cell>
          <cell r="G2081" t="str">
            <v>ExpertGroups/Karplanter/N</v>
          </cell>
          <cell r="H2081" t="str">
            <v>Karplanter</v>
          </cell>
          <cell r="I2081" t="str">
            <v>Karplanter</v>
          </cell>
          <cell r="J2081" t="str">
            <v>AlienSpecie</v>
          </cell>
          <cell r="N2081">
            <v>4</v>
          </cell>
          <cell r="Q2081">
            <v>4</v>
          </cell>
          <cell r="T2081" t="str">
            <v>SE</v>
          </cell>
          <cell r="U2081">
            <v>5</v>
          </cell>
          <cell r="V2081" t="str">
            <v>4A,4D</v>
          </cell>
          <cell r="AA2081">
            <v>1875</v>
          </cell>
          <cell r="AB2081" t="str">
            <v>terrestrial</v>
          </cell>
          <cell r="AD2081" t="str">
            <v>origin</v>
          </cell>
          <cell r="AE2081" t="str">
            <v>no</v>
          </cell>
          <cell r="AF2081" t="str">
            <v>unknown</v>
          </cell>
          <cell r="AG2081">
            <v>1875</v>
          </cell>
          <cell r="AH2081" t="str">
            <v>VA Kristiansand: Oddernes, kanskje "Koholmen"</v>
          </cell>
          <cell r="AI2081">
            <v>15</v>
          </cell>
          <cell r="AJ2081" t="str">
            <v>V</v>
          </cell>
          <cell r="AL2081">
            <v>2</v>
          </cell>
          <cell r="AM2081" t="str">
            <v>importDirect</v>
          </cell>
          <cell r="AN2081">
            <v>4</v>
          </cell>
          <cell r="AO2081" t="str">
            <v>introductionEscaped,spreadNaturalDispersal,spreadTransportpollution</v>
          </cell>
          <cell r="AP2081" t="str">
            <v>Øs,OsA,Bu,Ve,Te,Aa,Va,Ro,Ho,Sf,Mr,No</v>
          </cell>
          <cell r="AQ2081">
            <v>2000</v>
          </cell>
          <cell r="AR2081">
            <v>5</v>
          </cell>
          <cell r="AS2081">
            <v>10000</v>
          </cell>
          <cell r="AT2081">
            <v>130000</v>
          </cell>
          <cell r="AU2081">
            <v>30000</v>
          </cell>
          <cell r="AV2081">
            <v>50</v>
          </cell>
          <cell r="AW2081" t="str">
            <v>Ingen kjent effekt</v>
          </cell>
          <cell r="AX2081" t="str">
            <v>Ingen kjent effekt</v>
          </cell>
          <cell r="BC2081" t="str">
            <v>Ingen kjent effekt</v>
          </cell>
          <cell r="BD2081" t="str">
            <v>Ingen kjent effekt</v>
          </cell>
          <cell r="BE2081" t="str">
            <v>no</v>
          </cell>
          <cell r="BF2081" t="str">
            <v>no</v>
          </cell>
          <cell r="BG2081" t="str">
            <v>V</v>
          </cell>
          <cell r="BK2081" t="str">
            <v>temperate_nemoral:Europe|subtropic_mediterranean:Europe,Asia,Africa</v>
          </cell>
          <cell r="BM2081" t="str">
            <v>temperate_nemoral:Europe,Asia,Oceania,NorthAndCentralAmerica|subtropic_mediterranean:Europe,Asia,Africa,Oceania,NorthAndCentralAmerica,SouthAmerica|subtropic_caperegion:Africa</v>
          </cell>
          <cell r="BO2081">
            <v>4</v>
          </cell>
          <cell r="BR2081" t="str">
            <v>RedListCategoryLevel</v>
          </cell>
          <cell r="BT2081">
            <v>3</v>
          </cell>
          <cell r="BW2081" t="str">
            <v>SpreadYearlyIncreaseObservations</v>
          </cell>
          <cell r="BX2081">
            <v>339</v>
          </cell>
          <cell r="BY2081">
            <v>1</v>
          </cell>
          <cell r="CB2081" t="str">
            <v>T4,T21,T21,T34,T34,T32,T32,T35,T40</v>
          </cell>
          <cell r="CC2081">
            <v>4</v>
          </cell>
          <cell r="CG2081" t="str">
            <v>T21</v>
          </cell>
          <cell r="CH2081">
            <v>2</v>
          </cell>
          <cell r="CL2081" t="str">
            <v>T21,T34,T32</v>
          </cell>
          <cell r="CM2081">
            <v>3</v>
          </cell>
          <cell r="CP2081" t="str">
            <v>Sørlig etablert sanddynemark,Kystlynghei</v>
          </cell>
          <cell r="CQ2081">
            <v>1</v>
          </cell>
          <cell r="CT2081" t="str">
            <v>T21,T21,T34,T34,T32</v>
          </cell>
          <cell r="CU2081">
            <v>3</v>
          </cell>
          <cell r="CX2081">
            <v>1</v>
          </cell>
          <cell r="CY2081">
            <v>1</v>
          </cell>
          <cell r="DB2081">
            <v>0</v>
          </cell>
          <cell r="DC2081" t="str">
            <v>Gyvel &lt;i&gt;Cytisus scoparius&lt;/i&gt; er en middels langlevd busk med rikelig blomstring og frøformering. Frøene spres nokså passivt, over korte til middels distanser (kan spres noe mer med sterk vind og dyr). Den er utbredt i Vest-Europa nord til Danmark (Jylland) og i Middelhavsområdet.&lt;br/&gt;Arten kan være hjemlig i Norge. Første dokumenterte funn av arten er trolig fra VA Kristiansand: Oddernes, trolig i 1875 (funn fra Oddernes av Landmark, angitt i 1869, antas å være med feil årstall). Funnet i Oddernes beskrives i følgende sitat gjengitt fra finneren Fridtz hos Blytt (1876): "jeg har hidtil kun fundet et lidet Krat, bestaaende af en større Busk (omtrent 5&amp;#39: Fod høi, Stammens Gjennemsnit 3_x0013_ 4 Tommer med mange Rodskud), enkelt (3_x0013_ 4) lyngaktige Exemplarer i Træets umiddelbar Nærhed samt en udgaaet Stub nogle Skridt derfra. Findestedet en tør Lynghei, hvor intet andet gror end Lyng, Ener, Krækling, Melber o.s.v., omtrent 1/16 Mil fra Søen og et Par hundrede Fod over Havet". Blytt (1876) konkluderer som følger: "Efter dette er der ingen Grund til at betvivle, at Planten er vildtvoxende." Den antatt hjemlige opprinnelsen til dette funnet er senere dratt i tvil (Siri Fjellheim, pers.komm., Oddvar Pedersen, pers. komm., se også Lagerberg et al. 1955), og foreløpige DNA-resultater (Brandes, Furevik, Rosef og Fjellheim, under arbeid) viser at planter fra dette området har samme haplotype som sikkert innført og forvillet materiale. Det er mer sannsynlig at forekomster lengre vest, i grenseområdene mellom Vest-Agder og Rogaland (Åna-Sira), er hjemlige (Oddvar Pedersen, pers.komm.). Det er flere grunner til at vi velger å risikovurdere arten til tross for mulig hjemlig forekomst. Den biotypen som opplagt er innført og i spredning i Norge er også fremmed i våre naboland og påvirker også hjemlige forekomster i Danmark. Til tross for at arten kan forekomme i Norge som hjemlig i et lite område, velger vi å vurdere den som fremmed fordi så godt som alle kjente forekomster over størstedelen av utbredelsesområdet har sin opprinnelse i innført og forvillet materiale. Det hjemlige (hvis vi har det) og fremmede materialet korresponderer trolig også med to ulike infraspesifikke taksa selv om slike foreløpig ikke er beskrevet.</v>
          </cell>
          <cell r="DD2081" t="str">
            <v>&lt;p&gt;Fra et første funn i VA Kristiansand i 1875 ekspanderte arten de første 30 årene langsomt og nesten bare i Vest-Agder, med enkeltfunn i AA Grimstad i 1880 og Ro Stavanger i 1904. Første funn i Hordaland er i 1952 (som forvillet i Ho Kinsarvik: Rosendal, der den ble angitt i parken i 1936). Spredning østover til Telemark, Vestfold og Oslofjord-området daterer seg til 1960-tallet og senere, spredning nordover fra Hordaland til 1993 (MR Rauma) og 1994 (flere steder i Sogn) og med nordligste etablerte forekomster i dag på Nordmøre (med en isolert forekomst i No Bodø, dokumentert først i 2015, men der det angis at arten har vært i ca. 30 år).&lt;/p&gt;</v>
          </cell>
          <cell r="DE2081" t="str">
            <v>Arten er innført som hagebusk, kanskje også hjemlig noen få steder rundt grensa mellom Vest-Agder og Rogaland, og kanskje kommet spontant med havstrømmer fra Danmark (i tilfelle den typen av gyvel som også er fremmed i Danmark). Den har effektiv videre spredning med frø, både med noe vind- og kanskje fuglespredning og ved forflytning av jordmasser.</v>
          </cell>
          <cell r="DF2081" t="str">
            <v>Invasjonspotensialet er stort, med maksimum skår på median levetid og moderat spredningshastighet. Arten har hatt en markert økning i nye funn siden 2002, men dette skyldes trolig endret registreringsmåte (Artsobservasjoner etc., GPS-lagring av mye data).</v>
          </cell>
          <cell r="DG2081" t="str">
            <v>Arten vurderes å ha store negative økologiske effekter knyttet til fortrengning av stedegne arter, både vanlige og i enkelte naturtyper sjeldne/truete arter, den fører til tilstandsendring i naturtyper ved å innføre et nytt busksjikt og fordi den har nitrogenfiksering og eutrofierer substratet, og den kan genetisk "forurense" eventuelle hjemlige forekomster av gyvel.&lt;br/&gt;&lt;p&gt;Undersøkelser i Danmark (se Fjellheim 2016, Nielsen et al. 2016) viser at fremmed materiale av gyvel (visstnok importert fra Italia) forurenser de hjemlige danske populasjonene genetisk med pollen, og fører til at den hjemlige utgaven på denne måten står i fare for å forsvinne. Foreløpige undersøkelser gjort i Norge tyder på at mesteparten av materialet i Norge er innført, men peker på noen få populasjoner og individer med haplotyper som ligner på den hjemlige danske typen (Fjellheim pers. komm., Brandes, Furevik, Rosef og Fjellheim, under arbeid).&lt;/p&gt;&lt;p&gt;Det er ikke utenkelig at arten, i tillegg til at den kan ha hatt hjemlige forekomster i siste halvdel av 1800-tallet, også kan ha kommet hit spontant i nyere tid med havstrømmer fra Danmark. Siden Danmark har en blanding av hjemlig og fremmed materiale av denne arten, kan det norske materialet bli en mosaikk (eller rettere sagt et salig rot) av forvillet fremmed gyvel dyrket i Norge, spontant innkommet fremmed materiale fra Danmark, spontant innkommet hjemlig materiale fra Danmark, i tillegg til rester av det som trolig er hjemlig her i landet. Dyrket/fremmed gyvel og hjemlig gyvel gjenkjennes ikke per i dag som egne taksa selv om de er genetisk og morfologisk forskjellige (se Rosenmeier et al. 2013, Nielsen et al. 2016), og de kan derfor heller ikke vurderes separat på infraspesifikt nivå. Betydningen av gjenkjennelse av formelle taksonomiske enheter i gyvel, med tanke på forvaltning av fremmed vs. hjemlig materiale, understrekes av Rosenmeier et al. (2013) og gjentas hos Nielsen et al. (2016). Arten anses som et problem eksempelvis i Nord-Amerika og Australia (se Swearingen &amp; Bargeron 2016, Weed Management Guide 2008), men her er det fokus på fortrengning og nitrogenfiksering og ikke på introgresjon, siden gyvel ikke vokser som hjemlig her. I Global Invasive Species Database (2015) angis det at arten i Nord-Amerika fører til økt brannrisiko og at den har negativ påvirkning på dyrelivet. &lt;/p&gt;</v>
          </cell>
          <cell r="DH2081" t="str">
            <v>&lt;p&gt;Gyvel vurderes til svært høy risiko, som en kombinasjon av stort invasjonspotensial og store økologiske effekter. Ved forrige vurderingsrunde ble den ikke risikovurdert fordi den ble ansett som stedegen på grunn av mulige hjemlige forekomster.&lt;/p&gt;</v>
          </cell>
          <cell r="DI2081">
            <v>7</v>
          </cell>
        </row>
        <row r="2082">
          <cell r="B2082" t="str">
            <v>Populus ×berolinensis</v>
          </cell>
          <cell r="C2082" t="str">
            <v>K.Koch</v>
          </cell>
          <cell r="D2082" t="str">
            <v>berlinerpoppel</v>
          </cell>
          <cell r="E2082">
            <v>135677</v>
          </cell>
          <cell r="F2082">
            <v>102635</v>
          </cell>
          <cell r="G2082" t="str">
            <v>ExpertGroups/Karplanter/N</v>
          </cell>
          <cell r="H2082" t="str">
            <v>Karplanter</v>
          </cell>
          <cell r="I2082" t="str">
            <v>Karplanter</v>
          </cell>
          <cell r="J2082" t="str">
            <v>AlienSpecie</v>
          </cell>
          <cell r="N2082">
            <v>3</v>
          </cell>
          <cell r="P2082" t="str">
            <v>V</v>
          </cell>
          <cell r="Q2082">
            <v>2</v>
          </cell>
          <cell r="T2082" t="str">
            <v>LO</v>
          </cell>
          <cell r="U2082">
            <v>2</v>
          </cell>
          <cell r="V2082" t="str">
            <v>3AB,2E</v>
          </cell>
          <cell r="W2082" t="str">
            <v>HI</v>
          </cell>
          <cell r="X2082">
            <v>5</v>
          </cell>
          <cell r="Y2082">
            <v>4</v>
          </cell>
          <cell r="Z2082">
            <v>3</v>
          </cell>
          <cell r="AA2082">
            <v>1959</v>
          </cell>
          <cell r="AB2082" t="str">
            <v>terrestrial</v>
          </cell>
          <cell r="AD2082" t="str">
            <v>unknown</v>
          </cell>
          <cell r="AE2082" t="str">
            <v>yes</v>
          </cell>
          <cell r="AF2082" t="str">
            <v>unknown</v>
          </cell>
          <cell r="AG2082">
            <v>1989</v>
          </cell>
          <cell r="AH2082" t="str">
            <v>Bu Lier: Gilhusodden</v>
          </cell>
          <cell r="AI2082">
            <v>20</v>
          </cell>
          <cell r="AL2082">
            <v>1</v>
          </cell>
          <cell r="AM2082" t="str">
            <v>importDirect</v>
          </cell>
          <cell r="AN2082">
            <v>4</v>
          </cell>
          <cell r="AO2082" t="str">
            <v>introductionEscaped,spreadTransportpollution</v>
          </cell>
          <cell r="AP2082" t="str">
            <v>Øs,OsA,He,Bu,Ve,Te,Va,Ro,Sf,St</v>
          </cell>
          <cell r="AQ2082">
            <v>180</v>
          </cell>
          <cell r="AR2082">
            <v>5</v>
          </cell>
          <cell r="AS2082">
            <v>900</v>
          </cell>
          <cell r="AT2082">
            <v>110000</v>
          </cell>
          <cell r="AU2082">
            <v>2700</v>
          </cell>
          <cell r="AV2082">
            <v>50</v>
          </cell>
          <cell r="AW2082" t="str">
            <v>Ingen kjent effekt</v>
          </cell>
          <cell r="AX2082" t="str">
            <v>Ingen kjent effekt</v>
          </cell>
          <cell r="BC2082" t="str">
            <v>Ingen kjent effekt</v>
          </cell>
          <cell r="BD2082" t="str">
            <v>Ingen kjent effekt</v>
          </cell>
          <cell r="BE2082" t="str">
            <v>no</v>
          </cell>
          <cell r="BF2082" t="str">
            <v>no</v>
          </cell>
          <cell r="BK2082" t="str">
            <v>unknown:Europe,Asia</v>
          </cell>
          <cell r="BM2082" t="str">
            <v>temperate_nemoral:Europe</v>
          </cell>
          <cell r="BO2082">
            <v>3</v>
          </cell>
          <cell r="BP2082" t="str">
            <v>X</v>
          </cell>
          <cell r="BR2082" t="str">
            <v>RedListCategoryLevel</v>
          </cell>
          <cell r="BT2082">
            <v>3</v>
          </cell>
          <cell r="BW2082" t="str">
            <v>SpreadYearlyIncreaseObservations</v>
          </cell>
          <cell r="BX2082">
            <v>241</v>
          </cell>
          <cell r="BY2082">
            <v>1</v>
          </cell>
          <cell r="CB2082" t="str">
            <v>T4,T35,T37-C-3,T30,T35,T30,T40</v>
          </cell>
          <cell r="CC2082">
            <v>1</v>
          </cell>
          <cell r="CH2082">
            <v>2</v>
          </cell>
          <cell r="CL2082" t="str">
            <v>T30</v>
          </cell>
          <cell r="CM2082">
            <v>1</v>
          </cell>
          <cell r="CQ2082">
            <v>1</v>
          </cell>
          <cell r="CU2082">
            <v>1</v>
          </cell>
          <cell r="CX2082">
            <v>0</v>
          </cell>
          <cell r="CY2082">
            <v>1</v>
          </cell>
          <cell r="DB2082">
            <v>0</v>
          </cell>
          <cell r="DC2082" t="str">
            <v>&lt;p&gt;Berlinerpoppel &lt;em&gt;Populus &lt;/em&gt;&amp;#215:&lt;em&gt;berolinensis &lt;/em&gt;er en hagehybrid mellom sibirsk laurbærpoppel&lt;em&gt; Populus laurifolia &lt;/em&gt;og kultivaren søylepoppel (cv. &amp;#39:Italica&amp;#39:) av europeisk-vestsibirsk svartpoppel &lt;em&gt;P. nigra&lt;/em&gt;. Arten ble frambragt i den botaniske hagen i Berlin-Dahlem i 1865 med laurbærpoppel som mor (Karhu 2000). Den er et relativt langlevd tre. Den er frøsteril, men har effektiv klonal vekst med rotskudd. Den har i seinere år vært sterkt angrepet og svekket av en sykdom, trolig "bakterievisning" forårsaket av &lt;i&gt;Xanthomonas populi &lt;/i&gt;(Talgø et al. 2009), noe som har ført til omfattende greindød og fjerning av trær.&lt;/p&gt;&lt;p&gt;Berlinerpoppel har arvet noe av søyleformen fra svartpoppel cv, &amp;#39:Italica&amp;#39:, med oftest smal krone, men kan også bli et bredt, stort tre, f.eks. i flommarkskog ved Hamar.&lt;/p&gt;</v>
          </cell>
          <cell r="DD2082" t="str">
            <v>&lt;p&gt;Berlinerpoppel ble først dokumentert i samlingene fra Øf Sarpsborg: Øienkilen i 1959. Omtrent ti år senere (i 1970-1971) ble den dokumentert fra to steder i Oslo, i Ak Asker og Bu Hole og Ringerike, noe som tyder på at den var blitt så stor i hager at folk begynte å kaste den ut med hageavfall (eller kanskje også at botanikere ble oppmerksomme på den.). Arten er nå godt etablert noen steder i Akershus (spesielt Skedsmo), Mjøsstranda ved Hamar og Åkersvika og andre steder øst ved Mjøsa (He Stange, Hamar og Ringsaker) og i søndre Buskerud (Lier, Drammen), trolig også i Vf Tjøme. Den er også kjent fra andre fylker. Den forventes å ekspandere ytterligere.&lt;/p&gt;</v>
          </cell>
          <cell r="DE2082" t="str">
            <v>Berlinerpoppel er innført som prydtre. Den formerer seg trolig bare med rotskudd i landet, kanskje også ved at avbrukne kvister og greiner rotslår. Spredningen skjer ved oppgraving av rotskudd fra hager og parker med påfølgende dumping i naturen. Den spres også ved forflytning av jordmasser. Dette er nok til at arten øker i antall forekomster, til dels raskt. &lt;br/&gt;</v>
          </cell>
          <cell r="DF2082" t="str">
            <v>Arten har et moderat invasjonspotensial, med usikkerhet til stort, som en kombinasjon av moderat (til lang) median levetid og moderat ekspansjonshastighet.</v>
          </cell>
          <cell r="DG2082" t="str">
            <v>Arten vurderes til å ha en liten økologisk effekt. Arten er - til tross for manglende egenspredning - etablert mange steder, særlig i flommarkskog der den svært lokalt kan ta over dominansen i tresjiktet og etablere nytt og fremmed tresjikt i typer som ikke har det naturlig. Trærne blir meget store og overtopper den hjemlige vegetasjonen. Den fortrenger altså stedegne arter, men vi kjenner ikke til noen sårbare eller truete arter som er direkte rammet (foreløpig).</v>
          </cell>
          <cell r="DH2082" t="str">
            <v>&lt;p&gt;Berlinerpoppel vurderes til låg økologisk risiko, med usikkerhet til høg risiko, på grunn av invasjonspotensialet og en liten økologisk effekt. Ved forrige vurderingsrunde ble den kategorisert som svært høy økologisk risiko: den gangen ble både påvirkning på hjemlige arter og naturtyper vektet til nivå 3 på økologisk effekt, noe som det ikke er grunnlag for i de opplysningene vi har tilgjengelig.&lt;/p&gt;</v>
          </cell>
          <cell r="DI2082">
            <v>2</v>
          </cell>
        </row>
        <row r="2083">
          <cell r="B2083" t="str">
            <v>Larix decidua</v>
          </cell>
          <cell r="C2083" t="str">
            <v>Mill.</v>
          </cell>
          <cell r="D2083" t="str">
            <v>europalerk</v>
          </cell>
          <cell r="E2083">
            <v>134042</v>
          </cell>
          <cell r="F2083">
            <v>103802</v>
          </cell>
          <cell r="G2083" t="str">
            <v>ExpertGroups/Karplanter/N</v>
          </cell>
          <cell r="H2083" t="str">
            <v>Karplanter</v>
          </cell>
          <cell r="I2083" t="str">
            <v>Karplanter</v>
          </cell>
          <cell r="J2083" t="str">
            <v>NotApplicable</v>
          </cell>
          <cell r="M2083" t="str">
            <v>establishedBefore1800</v>
          </cell>
          <cell r="X2083">
            <v>5</v>
          </cell>
          <cell r="Y2083">
            <v>4</v>
          </cell>
          <cell r="Z2083">
            <v>3</v>
          </cell>
          <cell r="AA2083">
            <v>1740</v>
          </cell>
          <cell r="AB2083" t="str">
            <v>terrestrial</v>
          </cell>
          <cell r="AD2083" t="str">
            <v>other,origin</v>
          </cell>
          <cell r="AE2083" t="str">
            <v>yes</v>
          </cell>
          <cell r="AF2083" t="str">
            <v>unknown</v>
          </cell>
          <cell r="AG2083">
            <v>1785</v>
          </cell>
          <cell r="AH2083" t="str">
            <v>Bu Kongsberg: Meheia</v>
          </cell>
          <cell r="AI2083">
            <v>40</v>
          </cell>
          <cell r="AJ2083" t="str">
            <v>V</v>
          </cell>
          <cell r="AL2083">
            <v>3</v>
          </cell>
          <cell r="AM2083" t="str">
            <v>importDirect</v>
          </cell>
          <cell r="AN2083">
            <v>3</v>
          </cell>
          <cell r="AO2083" t="str">
            <v>introductionEscaped,spreadNaturalDispersal</v>
          </cell>
          <cell r="AP2083" t="str">
            <v>Øs,OsA,He,Op,Bu,Ve,Te,Aa,Va,Ro,Ho,Sf,Mr,St,Nt,No,Tr,Fi</v>
          </cell>
          <cell r="AQ2083">
            <v>2144</v>
          </cell>
          <cell r="AR2083">
            <v>10</v>
          </cell>
          <cell r="AS2083">
            <v>21440</v>
          </cell>
          <cell r="AT2083">
            <v>305000</v>
          </cell>
          <cell r="AU2083">
            <v>60000</v>
          </cell>
          <cell r="AV2083">
            <v>20</v>
          </cell>
          <cell r="AW2083" t="str">
            <v>Ingen kjent effekt</v>
          </cell>
          <cell r="AX2083" t="str">
            <v>Ingen kjent effekt</v>
          </cell>
          <cell r="BC2083" t="str">
            <v>Ingen kjent effekt</v>
          </cell>
          <cell r="BD2083" t="str">
            <v>Ingen kjent effekt</v>
          </cell>
          <cell r="BK2083" t="str">
            <v>temperate_nemoral:Europe</v>
          </cell>
          <cell r="BM2083" t="str">
            <v>temperate_boreal:Europe|temperate_nemoral:Europe,Oceania,NorthAndCentralAmerica</v>
          </cell>
          <cell r="DI2083">
            <v>12</v>
          </cell>
        </row>
        <row r="2084">
          <cell r="B2084" t="str">
            <v>Abies lasiocarpa</v>
          </cell>
          <cell r="C2084" t="str">
            <v>(Hook.) Nutt.</v>
          </cell>
          <cell r="D2084" t="str">
            <v>fjelledelgran</v>
          </cell>
          <cell r="E2084">
            <v>129968</v>
          </cell>
          <cell r="F2084">
            <v>103797</v>
          </cell>
          <cell r="G2084" t="str">
            <v>ExpertGroups/Karplanter/N</v>
          </cell>
          <cell r="H2084" t="str">
            <v>Karplanter</v>
          </cell>
          <cell r="I2084" t="str">
            <v>Karplanter</v>
          </cell>
          <cell r="J2084" t="str">
            <v>AlienSpecie</v>
          </cell>
          <cell r="N2084">
            <v>3</v>
          </cell>
          <cell r="Q2084">
            <v>2</v>
          </cell>
          <cell r="T2084" t="str">
            <v>LO</v>
          </cell>
          <cell r="U2084">
            <v>2</v>
          </cell>
          <cell r="V2084" t="str">
            <v>3AB,2E</v>
          </cell>
          <cell r="X2084">
            <v>2</v>
          </cell>
          <cell r="Y2084">
            <v>3</v>
          </cell>
          <cell r="Z2084">
            <v>1</v>
          </cell>
          <cell r="AA2084">
            <v>1890</v>
          </cell>
          <cell r="AB2084" t="str">
            <v>terrestrial</v>
          </cell>
          <cell r="AD2084" t="str">
            <v>origin,unknown</v>
          </cell>
          <cell r="AE2084" t="str">
            <v>yes</v>
          </cell>
          <cell r="AF2084" t="str">
            <v>unknown</v>
          </cell>
          <cell r="AG2084">
            <v>1999</v>
          </cell>
          <cell r="AH2084" t="str">
            <v>Op Ringebu: Hirkjølen forsøksområde</v>
          </cell>
          <cell r="AI2084">
            <v>50</v>
          </cell>
          <cell r="AJ2084" t="str">
            <v>V</v>
          </cell>
          <cell r="AK2084" t="str">
            <v>V</v>
          </cell>
          <cell r="AL2084">
            <v>4</v>
          </cell>
          <cell r="AM2084" t="str">
            <v>importDirect</v>
          </cell>
          <cell r="AN2084">
            <v>3</v>
          </cell>
          <cell r="AO2084" t="str">
            <v>spreadNaturalDispersal,introductionEscaped</v>
          </cell>
          <cell r="AP2084" t="str">
            <v>Øs,OsA,He,Op,Bu,Ve,Va,Ro,Mr,St,No</v>
          </cell>
          <cell r="AQ2084">
            <v>152</v>
          </cell>
          <cell r="AR2084">
            <v>8</v>
          </cell>
          <cell r="AS2084">
            <v>1216</v>
          </cell>
          <cell r="AT2084">
            <v>187000</v>
          </cell>
          <cell r="AU2084">
            <v>1800</v>
          </cell>
          <cell r="AV2084">
            <v>10</v>
          </cell>
          <cell r="AW2084" t="str">
            <v>Ingen kjent effekt</v>
          </cell>
          <cell r="AX2084" t="str">
            <v>Arten er brukt i juletre- og pyntegrøntplantasjer.</v>
          </cell>
          <cell r="BC2084" t="str">
            <v>Ingen kjent effekt</v>
          </cell>
          <cell r="BD2084" t="str">
            <v>Ingen kjent effekt</v>
          </cell>
          <cell r="BE2084" t="str">
            <v>no</v>
          </cell>
          <cell r="BF2084" t="str">
            <v>no</v>
          </cell>
          <cell r="BG2084" t="str">
            <v>V</v>
          </cell>
          <cell r="BH2084" t="str">
            <v>V</v>
          </cell>
          <cell r="BK2084" t="str">
            <v>temperate_boreal:NorthAndCentralAmerica|temperate_nemoral:NorthAndCentralAmerica</v>
          </cell>
          <cell r="BM2084" t="str">
            <v>temperate_boreal:Europe,NorthAndCentralAmerica|temperate_nemoral:Europe,NorthAndCentralAmerica</v>
          </cell>
          <cell r="BO2084">
            <v>3</v>
          </cell>
          <cell r="BR2084" t="str">
            <v>RedListCategoryLevel</v>
          </cell>
          <cell r="BT2084">
            <v>3</v>
          </cell>
          <cell r="BW2084" t="str">
            <v>SpreadYearlyIncreaseCalculatedExpansionSpeed</v>
          </cell>
          <cell r="BX2084">
            <v>260.51</v>
          </cell>
          <cell r="BY2084">
            <v>1</v>
          </cell>
          <cell r="CB2084" t="str">
            <v>T4</v>
          </cell>
          <cell r="CC2084">
            <v>1</v>
          </cell>
          <cell r="CH2084">
            <v>2</v>
          </cell>
          <cell r="CL2084" t="str">
            <v>T4</v>
          </cell>
          <cell r="CM2084">
            <v>1</v>
          </cell>
          <cell r="CQ2084">
            <v>1</v>
          </cell>
          <cell r="CT2084" t="str">
            <v>T4</v>
          </cell>
          <cell r="CU2084">
            <v>1</v>
          </cell>
          <cell r="CX2084">
            <v>0</v>
          </cell>
          <cell r="CY2084">
            <v>1</v>
          </cell>
          <cell r="DB2084">
            <v>0</v>
          </cell>
          <cell r="DC2084" t="str">
            <v>Fjelledelgran &lt;em&gt;Abies lasiocarpa &lt;/em&gt;er et vestamerikansk fjelltre med utbredelse fra New-Mexico i sør til Alaska i nord og hovedutbredelse i Rocky Mountain. Fjelledelgran setter frø fra 20-årsalderen og forynger seg villig: frøene er tilpasset vindspredning, men spres også med fugl.</v>
          </cell>
          <cell r="DD2084" t="str">
            <v>&lt;p&gt;Fjelledelgran kom til Norge rundt 1900 og er brukt i ca. 10 forstlige proveniensforsøk samt en lang rekke juletreforsøk. Fjelledelgran er plantet i alle fylker med unntak av Finnmark. Begrensning for spredning er viltskader på foryngelse og vårfrostskader i lavlandet. På arealer rundt skoggrensa forynger fjelledelgran seg villig. Oppfølging av tidligere spredning på Hirkjølen registrert av Østraat (1999), viser stor økning i løpet av de siste 15 årene, se bildedokumentasjon (Nygaard, P.H. 2015). Slik foryngelse er også dokumentert fra Prestestølen i Ho Voss (Nedkvitne 1960).&lt;/p&gt;&lt;p&gt;Samlings- og artsbankdata har dokumentasjon fra 21 forekomster i 11 fylker i alle landsdeler: Østlandet (Øf Ak He nord til Os, Op, Bu Vf), Sørlandet (VA), Vestlandet (To, MR), Trøndelag (ST) og Nord-Norge (No Bodø). Noen få av registreringene er gjort i fjellskogen. Det tidligste dokumenterte funnet er gjort i 1964 (VA Vennesla), den neste i He Ringsaker og Åmot i 1997, mens resten av funnene er gjort etter 2000. Det kan være funn fra på eller nær produksjonsarealer i dette materialet, men alle funn der det er sannsynlighetsovervekt for eller opplysninger om dyrking, er utelatt.&lt;/p&gt;</v>
          </cell>
          <cell r="DE2084" t="str">
            <v>Arten er innført som skogstre, til juletreproduksjon og som prydtre. Spredning skjer fra parktrær, arboreter, hager og forstlige plantinger.</v>
          </cell>
          <cell r="DF2084" t="str">
            <v>Invasjonspotensialet er moderat, som en kombinasjon av moderat median levetid og moderat ekspansjonshastighet. Ekspansjonshastigheten er beregnet på to vis, ved R-skript basert på funndata i samlinger og Artsdatabanken (gir moderat hastighet, med usikkerhet til høg) og ved mer subjektivt anslag over antall årlige foryngelser fra forstlige plantinger (gir moderat hastighet). Data fra den siste beregningsmåten er brukt.</v>
          </cell>
          <cell r="DG2084" t="str">
            <v>Arten vurderes til en liten økologisk effekt, men denne er framtidig. Den forekommer foreløpig i så små mengder at den neppe har noen effekt over kriterienes terskelverdier. Vi skal imidlertid se på mulige effekter 250 år framover (5 ganger generasjonstid på 50 år), og dette er en art som er best tilpasset fjellskogen og skogen nordpå, hvor den kan introdusere et bartre-element i lauvskoger (bjørk, rogn, selje, osp). Et slikt element vil være en strukturendring etter kriterienes retningslinjer dersom det har noe omfang, men det vil trolig først slå ut ved fortrengning av lokale bestander av andre planter. Ekspansjonshastigheten er i en størrelsesorden som må forventes å gi slike effekter i framtida. Arten har potensial for spredning fra mange kilder, også i fjellskogen.</v>
          </cell>
          <cell r="DH2084" t="str">
            <v>&lt;p&gt;Fjelledelgran vurderes til låg økologisk risiko som en kombinasjon av et moderat invasjonspotensial og en liten økologisk effekt. Denne artens posisjon i risikomatrisen gjør at kan nå opp i høg økologisk risiko ved små endringer i både økologisk effekt og i invasjonspotensial. Den bør følges med, noe som overhode ikke har skjedd inntil nå.&lt;/p&gt;</v>
          </cell>
          <cell r="DI2084">
            <v>5</v>
          </cell>
        </row>
        <row r="2085">
          <cell r="B2085" t="str">
            <v>Abies sibirica</v>
          </cell>
          <cell r="C2085" t="str">
            <v>Ledeb.</v>
          </cell>
          <cell r="D2085" t="str">
            <v>sibiredelgran</v>
          </cell>
          <cell r="E2085">
            <v>63760</v>
          </cell>
          <cell r="F2085">
            <v>103800</v>
          </cell>
          <cell r="G2085" t="str">
            <v>ExpertGroups/Karplanter/N</v>
          </cell>
          <cell r="H2085" t="str">
            <v>Karplanter</v>
          </cell>
          <cell r="I2085" t="str">
            <v>Karplanter</v>
          </cell>
          <cell r="J2085" t="str">
            <v>AlienSpecie</v>
          </cell>
          <cell r="N2085">
            <v>3</v>
          </cell>
          <cell r="Q2085">
            <v>2</v>
          </cell>
          <cell r="T2085" t="str">
            <v>LO</v>
          </cell>
          <cell r="U2085">
            <v>2</v>
          </cell>
          <cell r="V2085" t="str">
            <v>3AB,2E</v>
          </cell>
          <cell r="X2085">
            <v>3</v>
          </cell>
          <cell r="Y2085">
            <v>4</v>
          </cell>
          <cell r="Z2085">
            <v>1</v>
          </cell>
          <cell r="AA2085">
            <v>1860</v>
          </cell>
          <cell r="AB2085" t="str">
            <v>terrestrial</v>
          </cell>
          <cell r="AD2085" t="str">
            <v>other</v>
          </cell>
          <cell r="AE2085" t="str">
            <v>yes</v>
          </cell>
          <cell r="AF2085" t="str">
            <v>unknown</v>
          </cell>
          <cell r="AG2085">
            <v>1999</v>
          </cell>
          <cell r="AH2085" t="str">
            <v>No Saltdal: Storjord</v>
          </cell>
          <cell r="AI2085">
            <v>50</v>
          </cell>
          <cell r="AJ2085" t="str">
            <v>V</v>
          </cell>
          <cell r="AK2085" t="str">
            <v>V</v>
          </cell>
          <cell r="AL2085">
            <v>3</v>
          </cell>
          <cell r="AM2085" t="str">
            <v>importDirect</v>
          </cell>
          <cell r="AN2085">
            <v>4</v>
          </cell>
          <cell r="AO2085" t="str">
            <v>introductionEscaped,spreadNaturalDispersal</v>
          </cell>
          <cell r="AP2085" t="str">
            <v>Øs,OsA,He,Op,Bu,Ve,Te,Va,Ro,Ho,Mr,St,Nt,No,Tr,Fi</v>
          </cell>
          <cell r="AQ2085">
            <v>100</v>
          </cell>
          <cell r="AR2085">
            <v>8</v>
          </cell>
          <cell r="AS2085">
            <v>800</v>
          </cell>
          <cell r="AT2085">
            <v>160000</v>
          </cell>
          <cell r="AU2085">
            <v>1200</v>
          </cell>
          <cell r="AV2085">
            <v>10</v>
          </cell>
          <cell r="AW2085" t="str">
            <v>Ingen kjent effekt</v>
          </cell>
          <cell r="AX2085" t="str">
            <v>Arten er brukt i juletre- og pyntegrøntplantasjer.</v>
          </cell>
          <cell r="BC2085" t="str">
            <v>Ingen kjent effekt</v>
          </cell>
          <cell r="BD2085" t="str">
            <v>Ingen kjent effekt</v>
          </cell>
          <cell r="BE2085" t="str">
            <v>no</v>
          </cell>
          <cell r="BF2085" t="str">
            <v>no</v>
          </cell>
          <cell r="BG2085" t="str">
            <v>V</v>
          </cell>
          <cell r="BH2085" t="str">
            <v>V</v>
          </cell>
          <cell r="BK2085" t="str">
            <v>temperate_boreal:Europe,Asia|temperate_nemoral:Europe,Asia</v>
          </cell>
          <cell r="BM2085" t="str">
            <v>temperate_boreal:Europe,Asia|temperate_nemoral:Europe,Asia</v>
          </cell>
          <cell r="BO2085">
            <v>3</v>
          </cell>
          <cell r="BR2085" t="str">
            <v>RedListCategoryLevel</v>
          </cell>
          <cell r="BT2085">
            <v>3</v>
          </cell>
          <cell r="BV2085" t="str">
            <v>X</v>
          </cell>
          <cell r="BW2085" t="str">
            <v>SpreadYearlyIncreaseCalculatedExpansionSpeed</v>
          </cell>
          <cell r="BX2085">
            <v>160.33000000000001</v>
          </cell>
          <cell r="BY2085">
            <v>1</v>
          </cell>
          <cell r="CB2085" t="str">
            <v>T4,T40,T4-C-16</v>
          </cell>
          <cell r="CC2085">
            <v>1</v>
          </cell>
          <cell r="CH2085">
            <v>2</v>
          </cell>
          <cell r="CL2085" t="str">
            <v>T4-C-16,T4</v>
          </cell>
          <cell r="CM2085">
            <v>1</v>
          </cell>
          <cell r="CQ2085">
            <v>1</v>
          </cell>
          <cell r="CU2085">
            <v>1</v>
          </cell>
          <cell r="CX2085">
            <v>0</v>
          </cell>
          <cell r="CY2085">
            <v>1</v>
          </cell>
          <cell r="DB2085">
            <v>0</v>
          </cell>
          <cell r="DC2085" t="str">
            <v>Sibiredelgran &lt;em&gt;Abies sibirica &lt;/em&gt;er et stort tre med kjegleformet krone som har sitt naturlige utbredelsesområde i Russland (europeisk og asiatisk del). Det ble innført som prydtre i Norge ca. 1850. Det formerer seg hovedsakelig med frø hvor vindspredning og spredning med fugl er viktigste spredningsmåter. Treslaget har også evne til vegetativ formering ved dannelse av senkere.</v>
          </cell>
          <cell r="DD2085" t="str">
            <v>&lt;p&gt;Sibiredelgran ble innført som prydtre i Norge ca. 1850, men er senere brukt i forstlige forsøk i høyereliggende strøk og nordover til Finnmark. Treslaget er litt brukt i juletreproduksjon. Samlet produksjonsareal er neppe større enn 0,3 km&lt;sup&gt;2.&lt;/sup&gt; Det er en hardfør og kontinental art som er best tilpasset klimaet nordpå og i fjellskogbeltet (Børset 1985). Den kan produsere mye frø, og spredningsevnen kan på enkelte lokaliteter være meget god (Nygaard et al. 1999), men som for de andre &lt;em&gt;Abies&lt;/em&gt;-artene er rekrutteringen av nye frøbærende trær sterkt begrenset av hjorteviltskader, og edelgranlus har i enkelte tilfeller totalt ødelagt bestand av sibiredelgran (Børset 1985). Fra skogbruksområder antas det et forekomstareal for forvillete planter på 80 km2.&lt;/p&gt;&lt;p&gt;Det er lite informasjon å hente fra samlingsdata og Artsdatabanken. Arten er noenlunde pålitelig dokumentert med forekomstareal på 32 km2 i fem fylker (Østfold, Vest-Agder, Hordaland, Møre og Romsdal og Sør-Trøndelag), dvs. knapt fra de kjerneområdene der den er best tilpasset i østlige og nordlige deler. I Finland er dette den &lt;i&gt;Abies&lt;/i&gt;-arten som har videst utbredelse og er mest hardfør som dyrket, nord til grenseprovinsene mot Finnmark (H&amp;#228:met-Ahti et al. 1992).&lt;/p&gt;</v>
          </cell>
          <cell r="DE2085" t="str">
            <v>Arten er blitt innført som skogstre, for juletreproduksjon og som prydtre. Den har frøspredning med vind og fugl, men har også evne til vegetativ spredning ved dannelse av senkere. Slik vegetativ spredning er kjent fra blant annet Ho Os og Voss og Ak Nannestad: Tømte.</v>
          </cell>
          <cell r="DF2085" t="str">
            <v>Invasjonspotensialet er moderat, som følge av moderat median levetid og moderat (til begrenset) ekspansjonshastighet. Arten viser lokalt stor spredning av både vegetativ og generativ karakter.</v>
          </cell>
          <cell r="DG2085" t="str">
            <v>Arten vurderes å ha liten økologisk effekt, knyttet til mulig fortrengning av stedegne arter i skog. Den har bl.a. forekomster i verneområder, som i Skeilia i No Alstadhaug og trolig i Junkerdalsura i No Saltdal, begge stedene i kalk-lågurtskog. Dette er en av de innførte bartrærne som er tilpasset er kaldt borealt klima, og det har dermed mulighet for spredning i bjørkeskogsområder i fjellet og nordpå. Dersom arten etablerer seg i større omfang i slike områder, må større effekter forventes i framtida.</v>
          </cell>
          <cell r="DH2085" t="str">
            <v>&lt;p&gt;Sibiredelgran vurderes foreløpig til låg økologisk risiko, ut fra et moderat invasjonspotensial og en liten økologisk effekt. Vi anser den ikke foreløpig som noen stor risiko for norsk biologisk mangfold, men dette kan endre seg. Tallgrunnlaget for beregning av invasjonspotensial er begrenset, og potensialet kan være sterkt undervurdert, noe som i tilfelle kan flytte arten over i høg risiko. De økologiske effektene kan også bli større i kommende tidsrom (og vurderingsperioden er 5 generasjoner, dvs. 250 år fram i tid). Dette er en art som bør følges med.&lt;br/&gt;&lt;/p&gt;</v>
          </cell>
          <cell r="DI2085">
            <v>3</v>
          </cell>
        </row>
        <row r="2086">
          <cell r="B2086" t="str">
            <v>Abies procera</v>
          </cell>
          <cell r="C2086" t="str">
            <v>Rehder</v>
          </cell>
          <cell r="D2086" t="str">
            <v>nobelgran</v>
          </cell>
          <cell r="E2086">
            <v>129969</v>
          </cell>
          <cell r="F2086">
            <v>103799</v>
          </cell>
          <cell r="G2086" t="str">
            <v>ExpertGroups/Karplanter/N</v>
          </cell>
          <cell r="H2086" t="str">
            <v>Karplanter</v>
          </cell>
          <cell r="I2086" t="str">
            <v>Karplanter</v>
          </cell>
          <cell r="J2086" t="str">
            <v>AlienSpecie</v>
          </cell>
          <cell r="N2086">
            <v>3</v>
          </cell>
          <cell r="Q2086">
            <v>2</v>
          </cell>
          <cell r="T2086" t="str">
            <v>LO</v>
          </cell>
          <cell r="U2086">
            <v>2</v>
          </cell>
          <cell r="V2086" t="str">
            <v>3AB,2E</v>
          </cell>
          <cell r="X2086">
            <v>2</v>
          </cell>
          <cell r="Y2086">
            <v>3</v>
          </cell>
          <cell r="Z2086">
            <v>1</v>
          </cell>
          <cell r="AA2086">
            <v>1900</v>
          </cell>
          <cell r="AB2086" t="str">
            <v>terrestrial</v>
          </cell>
          <cell r="AD2086" t="str">
            <v>origin</v>
          </cell>
          <cell r="AE2086" t="str">
            <v>yes</v>
          </cell>
          <cell r="AF2086" t="str">
            <v>unknown</v>
          </cell>
          <cell r="AG2086">
            <v>1960</v>
          </cell>
          <cell r="AH2086" t="str">
            <v>Ho Voss: Preststølen</v>
          </cell>
          <cell r="AI2086">
            <v>50</v>
          </cell>
          <cell r="AJ2086" t="str">
            <v>V</v>
          </cell>
          <cell r="AL2086">
            <v>2</v>
          </cell>
          <cell r="AM2086" t="str">
            <v>importDirect</v>
          </cell>
          <cell r="AN2086">
            <v>4</v>
          </cell>
          <cell r="AO2086" t="str">
            <v>introductionEscaped,spreadNaturalDispersal</v>
          </cell>
          <cell r="AP2086" t="str">
            <v>Øs,OsA,Op,Aa,Va,Ro,Ho,Mr,St</v>
          </cell>
          <cell r="AQ2086">
            <v>96</v>
          </cell>
          <cell r="AR2086">
            <v>8</v>
          </cell>
          <cell r="AS2086">
            <v>768</v>
          </cell>
          <cell r="AT2086">
            <v>140000</v>
          </cell>
          <cell r="AU2086">
            <v>1200</v>
          </cell>
          <cell r="AV2086">
            <v>10</v>
          </cell>
          <cell r="AW2086" t="str">
            <v>Ingen kjent effekt</v>
          </cell>
          <cell r="AX2086" t="str">
            <v>Arten er brukt i juletre- og pyntegrøntplantasjer.</v>
          </cell>
          <cell r="BC2086" t="str">
            <v>Arten er brukt i juletre- og pyntegrøntplantasjer.</v>
          </cell>
          <cell r="BD2086" t="str">
            <v>Ingen kjent effekt</v>
          </cell>
          <cell r="BE2086" t="str">
            <v>no</v>
          </cell>
          <cell r="BF2086" t="str">
            <v>no</v>
          </cell>
          <cell r="BG2086" t="str">
            <v>V</v>
          </cell>
          <cell r="BH2086" t="str">
            <v>V</v>
          </cell>
          <cell r="BK2086" t="str">
            <v>temperate_nemoral:NorthAndCentralAmerica|temperate_dry:NorthAndCentralAmerica</v>
          </cell>
          <cell r="BM2086" t="str">
            <v>temperate_boreal:Europe|temperate_nemoral:Europe,Oceania,NorthAndCentralAmerica|temperate_dry:NorthAndCentralAmerica</v>
          </cell>
          <cell r="BO2086">
            <v>3</v>
          </cell>
          <cell r="BR2086" t="str">
            <v>RedListCategoryLevel</v>
          </cell>
          <cell r="BT2086">
            <v>3</v>
          </cell>
          <cell r="BW2086" t="str">
            <v>SpreadYearlyIncreaseCalculatedExpansionSpeed</v>
          </cell>
          <cell r="BX2086">
            <v>391.59</v>
          </cell>
          <cell r="BY2086">
            <v>1</v>
          </cell>
          <cell r="CB2086" t="str">
            <v>T4,T40,T32</v>
          </cell>
          <cell r="CC2086">
            <v>1</v>
          </cell>
          <cell r="CH2086">
            <v>2</v>
          </cell>
          <cell r="CL2086" t="str">
            <v>T4,T32</v>
          </cell>
          <cell r="CM2086">
            <v>1</v>
          </cell>
          <cell r="CQ2086">
            <v>1</v>
          </cell>
          <cell r="CU2086">
            <v>1</v>
          </cell>
          <cell r="CX2086">
            <v>0</v>
          </cell>
          <cell r="CY2086">
            <v>1</v>
          </cell>
          <cell r="DB2086">
            <v>0</v>
          </cell>
          <cell r="DC2086" t="str">
            <v>Nobelgran &lt;em&gt;Abies procera &lt;/em&gt;er et stort tre med kjegleformet krone som har hovedutbredelsen i vestlige Nord-Amerika fra grensen mellom British Columbia og Washington og sørover til nordlige California (Nedkvitne &amp; Wendelbo 1964). Den trives på dyp frisk jord og i kystklima. Treslaget er tilpasset vindspredning, men frøene er relativt tunge og spres trolig også med andre vektorer, eksempelvis fugl: grønnfink er observert å spise nobelgran-frø i Irland (Walsh et al. 1999). Det ble innført til Europa ca. 1830 (Nedkvitne &amp; Wendelbo 1964).</v>
          </cell>
          <cell r="DD2086" t="str">
            <v>&lt;p&gt;Nobelgran har vært dyrket langs kysten fra Vest-Agder og nordover til Vesterålen med hovedtyngde i Rogaland og Hordaland. Gamle forekomster er kjent fra Ho Kvam, Kvinnherad: Rosendal, Voss, og Ak Ås og Nannestad:Tømte. Forekomster dokumentert i samlinger og Artsdatabanken begrenser seg til perioden fra 2002 og omfatter 19 forekomster i 8 fylker til og med Sør-Trøndelag.&lt;/p&gt;</v>
          </cell>
          <cell r="DE2086" t="str">
            <v>Arten er innført som prydtre og til forstlig bruk og med påfølgende spredning fra planteskoler, arboreter og skogplantefelt.</v>
          </cell>
          <cell r="DF2086" t="str">
            <v>Nobeledelgran har et moderat invasjonspotensial, som en kombinasjon mellom moderat median levetid og moderat ekspansjonshastighet. Begge elementene kan være underestimert, noe som raskt ville føre arten over i en annen risikokategori. Ekspansjonshastigheten er beregnet både med R-skript og som årlig økning. Analyse med R-skript gir høg (til moderat) hastighet, årlig økning gir moderat hastighet: vi har valgt det siste.</v>
          </cell>
          <cell r="DG2086" t="str">
            <v xml:space="preserve">Arten vurderes å kunne ha en liten effekt i framtid, knyttet til fortrengning av andre arter. Dag Holtan har følgende innsynskommentar fra Sunnmøre: _x001C_ Jeg vil tro dette er en høyrisikoart, som iflg. min erfaring viser stor evne til spredning og kolonisering av både kulturlandskap og kystfuruskog, jf. mine egne funn bl.a. i Norddal (kalkfuruskog), Ørskog (kystfuruskog/kulturlandskkap) og Ålesund (kulturlandskap/skog) kommuner. Se Artskart. Flere generasjoner frøtrær er registrert bl.a. i Ørskog kommune, med samlet i alt flere hundre individer. Arten er på full fart inn, og vil slik jeg ser det overta hele landskapet der den spres, akkurat slik man ser for edelgran._x001D_ </v>
          </cell>
          <cell r="DH2086" t="str">
            <v>&lt;p&gt;Nobelgran vurderes foreløpig til låg økologisk risiko. Det skal bare mindre endringer til i invasjonspotensial og i økologisk effekt før denne arten blir å vurdere til høg risiko. Datagrunnlaget for beregningene av invasjonspotensialet er tynt, og mengde og hastighet kan være en god del undervurdert. I tillegg sprer arten seg allerede i naturtyper hvor den kan få økologiske effekter. Denne arten bør følges med.&lt;/p&gt;</v>
          </cell>
          <cell r="DI2086">
            <v>3</v>
          </cell>
        </row>
        <row r="2087">
          <cell r="B2087" t="str">
            <v>Picea engelmannii</v>
          </cell>
          <cell r="C2087" t="str">
            <v>Parry ex Engelm.</v>
          </cell>
          <cell r="D2087" t="str">
            <v>engelmannsgran</v>
          </cell>
          <cell r="E2087">
            <v>63770</v>
          </cell>
          <cell r="F2087">
            <v>103810</v>
          </cell>
          <cell r="G2087" t="str">
            <v>ExpertGroups/Karplanter/N</v>
          </cell>
          <cell r="H2087" t="str">
            <v>Karplanter</v>
          </cell>
          <cell r="I2087" t="str">
            <v>Karplanter</v>
          </cell>
          <cell r="J2087" t="str">
            <v>AlienSpecie</v>
          </cell>
          <cell r="N2087">
            <v>3</v>
          </cell>
          <cell r="Q2087">
            <v>2</v>
          </cell>
          <cell r="T2087" t="str">
            <v>LO</v>
          </cell>
          <cell r="U2087">
            <v>2</v>
          </cell>
          <cell r="V2087" t="str">
            <v>3AB,2E</v>
          </cell>
          <cell r="X2087">
            <v>2</v>
          </cell>
          <cell r="Y2087">
            <v>3</v>
          </cell>
          <cell r="Z2087">
            <v>2</v>
          </cell>
          <cell r="AA2087">
            <v>1880</v>
          </cell>
          <cell r="AB2087" t="str">
            <v>terrestrial</v>
          </cell>
          <cell r="AD2087" t="str">
            <v>origin,unknown</v>
          </cell>
          <cell r="AE2087" t="str">
            <v>yes</v>
          </cell>
          <cell r="AF2087" t="str">
            <v>unknown</v>
          </cell>
          <cell r="AG2087">
            <v>1960</v>
          </cell>
          <cell r="AH2087" t="str">
            <v>Ho Voss: Preststølen</v>
          </cell>
          <cell r="AI2087">
            <v>50</v>
          </cell>
          <cell r="AJ2087" t="str">
            <v>V</v>
          </cell>
          <cell r="AL2087">
            <v>2</v>
          </cell>
          <cell r="AM2087" t="str">
            <v>importDirect</v>
          </cell>
          <cell r="AN2087">
            <v>3</v>
          </cell>
          <cell r="AO2087" t="str">
            <v>spreadNaturalDispersal,introductionEscaped</v>
          </cell>
          <cell r="AP2087" t="str">
            <v>He,Op,Va,No</v>
          </cell>
          <cell r="AQ2087">
            <v>56</v>
          </cell>
          <cell r="AR2087">
            <v>10</v>
          </cell>
          <cell r="AS2087">
            <v>560</v>
          </cell>
          <cell r="AT2087">
            <v>200000</v>
          </cell>
          <cell r="AU2087">
            <v>840</v>
          </cell>
          <cell r="AV2087">
            <v>10</v>
          </cell>
          <cell r="AW2087" t="str">
            <v>Ingen kjent effekt</v>
          </cell>
          <cell r="AX2087" t="str">
            <v>Arten er brukt i juletre- og pyntegrøntplantasjer.</v>
          </cell>
          <cell r="BC2087" t="str">
            <v>Ingen kjent effekt</v>
          </cell>
          <cell r="BD2087" t="str">
            <v>Ingen kjent effekt</v>
          </cell>
          <cell r="BE2087" t="str">
            <v>no</v>
          </cell>
          <cell r="BF2087" t="str">
            <v>no</v>
          </cell>
          <cell r="BG2087" t="str">
            <v>V</v>
          </cell>
          <cell r="BK2087" t="str">
            <v>temperate_boreal:NorthAndCentralAmerica|temperate_nemoral:NorthAndCentralAmerica|subtropic_unspecified:NorthAndCentralAmerica</v>
          </cell>
          <cell r="BM2087" t="str">
            <v>temperate_boreal:Europe,NorthAndCentralAmerica|temperate_nemoral:Europe,Oceania,NorthAndCentralAmerica|subtropic_unspecified:NorthAndCentralAmerica</v>
          </cell>
          <cell r="BO2087">
            <v>3</v>
          </cell>
          <cell r="BQ2087" t="str">
            <v>X</v>
          </cell>
          <cell r="BR2087" t="str">
            <v>RedListCategoryLevel</v>
          </cell>
          <cell r="BT2087">
            <v>3</v>
          </cell>
          <cell r="BW2087" t="str">
            <v>SpreadYearlyIncreaseCalculatedExpansionSpeed</v>
          </cell>
          <cell r="BX2087">
            <v>240.5</v>
          </cell>
          <cell r="BY2087">
            <v>1</v>
          </cell>
          <cell r="CB2087" t="str">
            <v>T4,T4,T40,T31</v>
          </cell>
          <cell r="CC2087">
            <v>1</v>
          </cell>
          <cell r="CH2087">
            <v>2</v>
          </cell>
          <cell r="CL2087" t="str">
            <v>T4,T2</v>
          </cell>
          <cell r="CM2087">
            <v>1</v>
          </cell>
          <cell r="CQ2087">
            <v>1</v>
          </cell>
          <cell r="CU2087">
            <v>1</v>
          </cell>
          <cell r="CX2087">
            <v>0</v>
          </cell>
          <cell r="CY2087">
            <v>1</v>
          </cell>
          <cell r="DB2087">
            <v>0</v>
          </cell>
          <cell r="DC2087" t="str">
            <v>Engelmannsgran &lt;em&gt;Picea engelmannii&lt;/em&gt; er et nordamerikansk fjelltre med hovedutbredelse fra British Columbia i nord til Arizona og Mexico i sør. Det er en kontinental og hardfør art, knyttet til fjellskogsbeltet, gjerne på bedre voksesteder. Som andre &lt;i&gt;Picea&lt;/i&gt;-arter er frøene lette og tilpasset vindspredning.</v>
          </cell>
          <cell r="DD2087" t="str">
            <v>&lt;p&gt;Fra skogbruket opplyses det at den er kjent fra SF Luster, Ho Voss, Op Ringebu, Ho Eidfjord, No Leirfjord: Finnkona, og i fjellskogsområder fra Østlandet nord til Troms, men det er ikke klart hvor mye av dette som gjelder forvillinger eller om det også omfatter produksjonsareal. Som forvillet er den bare dokumentert i samlingene fra noen få forekomster fra 2001 og framover i He Ringsaker, VA Flekkefjord og Sirdal, og No Fauske, men Nedkvitne (1960) og Nedkvitne &amp; Wendelbo (1964) rapporterer den med egenspredning i Op Ringebu: Hirkjølen forsøksområde (observasjon), Ho Voss: Prestestølen og i Ho Odda, og Høitomt &amp; Tronrud (2011) med egenspredning i Op Dovre.&lt;/p&gt;</v>
          </cell>
          <cell r="DE2087" t="str">
            <v>Arten er innført som parktre og noe i skogplantefelter. Den spres fra plantninger med vindspredte frø.</v>
          </cell>
          <cell r="DF2087" t="str">
            <v>Engelmannsgran er vurdert til å ha et moderat invasjonspotensial, en kombinasjon av moderat (til begrenset) median levetid og moderat ekspansjonshastighet.</v>
          </cell>
          <cell r="DG2087" t="str">
            <v>Engelmannsgran har så langt ingen dokumentert økologisk effekt, men vi forventer at den i framtida kan få en liten økologisk effekt ved fortrengning dersom den blir mer ekspansiv i fjellskogen. Arten er dessuten kjent fra naturreservater, men hvor disse er opprettet etter introduksjonen slik som i Skarsetra naturreservat, Hirkjølen i Op Ringebu.&lt;br/&gt;</v>
          </cell>
          <cell r="DH2087" t="str">
            <v>&lt;p&gt;Engelmannsgran vurderes til lav økologisk risiko i norsk natur. Dette er et resultat av et moderat invasjonspotensial kombinert med en forventet, liten, økologisk effekt. Dens posisjon i invasjon/effekt-matrisen gjør at det skal nokså små endringer til før den kommer i kategorien høy risiko, enten ved en økning i invasjonspotensialet eller ved en noe større økologisk effekt. Dette er en art som bør følges med.&lt;/p&gt;</v>
          </cell>
          <cell r="DI2087">
            <v>6</v>
          </cell>
        </row>
        <row r="2088">
          <cell r="B2088" t="str">
            <v>Picea pungens</v>
          </cell>
          <cell r="C2088" t="str">
            <v>Engelm.</v>
          </cell>
          <cell r="D2088" t="str">
            <v>blågran</v>
          </cell>
          <cell r="E2088">
            <v>63773</v>
          </cell>
          <cell r="F2088">
            <v>103813</v>
          </cell>
          <cell r="G2088" t="str">
            <v>ExpertGroups/Karplanter/N</v>
          </cell>
          <cell r="H2088" t="str">
            <v>Karplanter</v>
          </cell>
          <cell r="I2088" t="str">
            <v>Karplanter</v>
          </cell>
          <cell r="J2088" t="str">
            <v>AlienSpecie</v>
          </cell>
          <cell r="N2088">
            <v>2</v>
          </cell>
          <cell r="Q2088">
            <v>1</v>
          </cell>
          <cell r="T2088" t="str">
            <v>LO</v>
          </cell>
          <cell r="U2088">
            <v>2</v>
          </cell>
          <cell r="V2088" t="str">
            <v>2AB,1</v>
          </cell>
          <cell r="X2088">
            <v>2</v>
          </cell>
          <cell r="Y2088">
            <v>2</v>
          </cell>
          <cell r="Z2088">
            <v>1</v>
          </cell>
          <cell r="AA2088" t="str">
            <v>Ca. 1890</v>
          </cell>
          <cell r="AB2088" t="str">
            <v>terrestrial</v>
          </cell>
          <cell r="AD2088" t="str">
            <v>unknown</v>
          </cell>
          <cell r="AE2088" t="str">
            <v>yes</v>
          </cell>
          <cell r="AF2088" t="str">
            <v>unknown</v>
          </cell>
          <cell r="AI2088">
            <v>40</v>
          </cell>
          <cell r="AJ2088" t="str">
            <v>V</v>
          </cell>
          <cell r="AL2088">
            <v>1</v>
          </cell>
          <cell r="AM2088" t="str">
            <v>importDirect</v>
          </cell>
          <cell r="AN2088">
            <v>1</v>
          </cell>
          <cell r="AO2088" t="str">
            <v>introductionEscaped</v>
          </cell>
          <cell r="AP2088" t="str">
            <v>OsA,Bu,Ve</v>
          </cell>
          <cell r="AQ2088">
            <v>12</v>
          </cell>
          <cell r="AR2088">
            <v>20</v>
          </cell>
          <cell r="AS2088">
            <v>240</v>
          </cell>
          <cell r="AT2088">
            <v>1160</v>
          </cell>
          <cell r="AU2088">
            <v>480</v>
          </cell>
          <cell r="AV2088">
            <v>30</v>
          </cell>
          <cell r="AW2088" t="str">
            <v>Ingen kjent effekt</v>
          </cell>
          <cell r="AX2088" t="str">
            <v>Arten er brukt i juletre- og pyntegrøntplantasjer.</v>
          </cell>
          <cell r="BC2088" t="str">
            <v>Ingen kjent effekt</v>
          </cell>
          <cell r="BD2088" t="str">
            <v>Ingen kjent effekt</v>
          </cell>
          <cell r="BE2088" t="str">
            <v>no</v>
          </cell>
          <cell r="BF2088" t="str">
            <v>no</v>
          </cell>
          <cell r="BK2088" t="str">
            <v>temperate_nemoral:NorthAndCentralAmerica|temperate_dry:NorthAndCentralAmerica</v>
          </cell>
          <cell r="BM2088" t="str">
            <v>temperate_boreal:Europe|temperate_nemoral:Europe,Oceania,NorthAndCentralAmerica|temperate_dry:NorthAndCentralAmerica|subtropic_mediterranean:Europe,Oceania</v>
          </cell>
          <cell r="BO2088">
            <v>2</v>
          </cell>
          <cell r="BR2088" t="str">
            <v>RedListCategoryLevel</v>
          </cell>
          <cell r="BT2088">
            <v>2</v>
          </cell>
          <cell r="BW2088" t="str">
            <v>SpreadYearlyIncreaseCalculatedExpansionSpeed</v>
          </cell>
          <cell r="BX2088">
            <v>91.49</v>
          </cell>
          <cell r="BY2088">
            <v>1</v>
          </cell>
          <cell r="CB2088" t="str">
            <v>T4,T40</v>
          </cell>
          <cell r="CC2088">
            <v>1</v>
          </cell>
          <cell r="CH2088">
            <v>1</v>
          </cell>
          <cell r="CM2088">
            <v>1</v>
          </cell>
          <cell r="CQ2088">
            <v>1</v>
          </cell>
          <cell r="CU2088">
            <v>1</v>
          </cell>
          <cell r="CX2088">
            <v>0</v>
          </cell>
          <cell r="CY2088">
            <v>1</v>
          </cell>
          <cell r="DB2088">
            <v>0</v>
          </cell>
          <cell r="DC2088" t="str">
            <v>Blågran &lt;em&gt;Picea pungens&lt;/em&gt; er et fjelltre naturlig utbredt i Nord-Amerika (i indre, kontinentale deler av Rocky Mountains). Arten ble innført til Norge ca. 1890 og er stort sett brukt som prydtre i hager og som juletre. Den er relativt lyskrevende, hardfør og klarer seg godt på fattige jordtyper (Børset 1985). Den har vindspredte frø.</v>
          </cell>
          <cell r="DD2088" t="str">
            <v>&lt;p&gt;Forvillete bartrær er sterkt underrepresentert i de botaniske innsamlingene, og funnfrekvensene gir knapt noe realistisk bilde av hvor mye vi har av dem. Vi har belegg i samlingene som antyder frøspredning fra Oslo: Bygdøy fra 2004 og 2006 (fra hage/park), Bu Drammen 2014 og Vf Larvik 2015. I tillegg finnes en del ikke digitalisert funninformasjon, bl.a. fra noen steder til i Drammen og Lier. Dette er et av de vanligste bartrær i hager, parker og anlegg, i en rekke kultivarer (se H&amp;#228:met-Ahti et al. 1992 for Finland) og spesielt på Østlandet, og det er overraskende at arten er funnet så få ganger i naturen. Overlevelsen er kanskje ikke svært effektiv: blant annet viser en hovedoppgave ved UMB (Tonjer 2011) bare ca. 1% gjenfunn i 2010 av et totalt utplantet antall på 1125 individer i 1929.&lt;/p&gt;</v>
          </cell>
          <cell r="DE2088" t="str">
            <v>Arten importeres til pryd og juletre og er kjent frøspredt ved noen få tilfeller.</v>
          </cell>
          <cell r="DF2088" t="str">
            <v>Blågran har et begrenset invasjonspotensial, som en kombinasjon av begrenset median levetid og begrenset ekspansjonshastighet.</v>
          </cell>
          <cell r="DG2088" t="str">
            <v>Det er ingen kjente negative økologiske effekter knyttet til arten.</v>
          </cell>
          <cell r="DH2088" t="str">
            <v>&lt;p&gt;Blågran vurderes til lav økologisk risiko, og bare på grunn av invasjonspotensialet.&lt;/p&gt;</v>
          </cell>
          <cell r="DI2088">
            <v>4</v>
          </cell>
        </row>
        <row r="2089">
          <cell r="B2089" t="str">
            <v>Larix ×marschlinsii</v>
          </cell>
          <cell r="C2089" t="str">
            <v>Coaz</v>
          </cell>
          <cell r="D2089" t="str">
            <v>hybridlerk</v>
          </cell>
          <cell r="E2089">
            <v>134038</v>
          </cell>
          <cell r="F2089">
            <v>103804</v>
          </cell>
          <cell r="G2089" t="str">
            <v>ExpertGroups/Karplanter/N</v>
          </cell>
          <cell r="H2089" t="str">
            <v>Karplanter</v>
          </cell>
          <cell r="I2089" t="str">
            <v>Karplanter</v>
          </cell>
          <cell r="J2089" t="str">
            <v>AlienSpecie</v>
          </cell>
          <cell r="N2089">
            <v>3</v>
          </cell>
          <cell r="P2089" t="str">
            <v>V</v>
          </cell>
          <cell r="Q2089">
            <v>3</v>
          </cell>
          <cell r="T2089" t="str">
            <v>HI</v>
          </cell>
          <cell r="U2089">
            <v>4</v>
          </cell>
          <cell r="V2089" t="str">
            <v>3AB,3F</v>
          </cell>
          <cell r="W2089" t="str">
            <v>SE</v>
          </cell>
          <cell r="X2089">
            <v>2</v>
          </cell>
          <cell r="Y2089">
            <v>3</v>
          </cell>
          <cell r="Z2089">
            <v>1</v>
          </cell>
          <cell r="AA2089">
            <v>1930</v>
          </cell>
          <cell r="AB2089" t="str">
            <v>terrestrial</v>
          </cell>
          <cell r="AD2089" t="str">
            <v>origin,unknown</v>
          </cell>
          <cell r="AE2089" t="str">
            <v>yes</v>
          </cell>
          <cell r="AF2089" t="str">
            <v>unknown</v>
          </cell>
          <cell r="AG2089">
            <v>2017</v>
          </cell>
          <cell r="AH2089" t="str">
            <v>Ro Hjelmeland: Storemo</v>
          </cell>
          <cell r="AI2089">
            <v>40</v>
          </cell>
          <cell r="AJ2089" t="str">
            <v>V</v>
          </cell>
          <cell r="AL2089">
            <v>1</v>
          </cell>
          <cell r="AM2089" t="str">
            <v>importDirect</v>
          </cell>
          <cell r="AN2089">
            <v>1</v>
          </cell>
          <cell r="AO2089" t="str">
            <v>introductionEscaped</v>
          </cell>
          <cell r="AP2089" t="str">
            <v>Øs,OsA,Ve,Va,Ro,Ho,Sf,Mr,St</v>
          </cell>
          <cell r="AQ2089">
            <v>112</v>
          </cell>
          <cell r="AR2089">
            <v>10</v>
          </cell>
          <cell r="AS2089">
            <v>1120</v>
          </cell>
          <cell r="AT2089">
            <v>128000</v>
          </cell>
          <cell r="AU2089">
            <v>2240</v>
          </cell>
          <cell r="AV2089">
            <v>10</v>
          </cell>
          <cell r="AW2089" t="str">
            <v>Ingen kjent effekt</v>
          </cell>
          <cell r="AX2089" t="str">
            <v>Ingen kjent effekt</v>
          </cell>
          <cell r="BC2089" t="str">
            <v>Ingen kjent effekt</v>
          </cell>
          <cell r="BD2089" t="str">
            <v>Ingen kjent effekt</v>
          </cell>
          <cell r="BE2089" t="str">
            <v>no</v>
          </cell>
          <cell r="BF2089" t="str">
            <v>no</v>
          </cell>
          <cell r="BG2089" t="str">
            <v>V</v>
          </cell>
          <cell r="BH2089" t="str">
            <v>V</v>
          </cell>
          <cell r="BI2089" t="str">
            <v>V</v>
          </cell>
          <cell r="BK2089" t="str">
            <v>unknown:Europe,Asia</v>
          </cell>
          <cell r="BM2089" t="str">
            <v>temperate_boreal:Europe|temperate_nemoral:Europe</v>
          </cell>
          <cell r="BO2089">
            <v>3</v>
          </cell>
          <cell r="BP2089" t="str">
            <v>X</v>
          </cell>
          <cell r="BR2089" t="str">
            <v>RedListCategoryLevel</v>
          </cell>
          <cell r="BT2089">
            <v>3</v>
          </cell>
          <cell r="BU2089" t="str">
            <v>X</v>
          </cell>
          <cell r="BW2089" t="str">
            <v>SpreadYearlyIncreaseObservations</v>
          </cell>
          <cell r="BX2089">
            <v>487</v>
          </cell>
          <cell r="BY2089">
            <v>1</v>
          </cell>
          <cell r="CB2089" t="str">
            <v>T4,T34,T40,T32,T35,V2,V1,V2,T34</v>
          </cell>
          <cell r="CC2089">
            <v>1</v>
          </cell>
          <cell r="CH2089">
            <v>2</v>
          </cell>
          <cell r="CL2089" t="str">
            <v>T32,T34,T4</v>
          </cell>
          <cell r="CM2089">
            <v>3</v>
          </cell>
          <cell r="CP2089" t="str">
            <v>Kystlynghei,Kystlynghei</v>
          </cell>
          <cell r="CQ2089">
            <v>1</v>
          </cell>
          <cell r="CT2089" t="str">
            <v>T34</v>
          </cell>
          <cell r="CU2089">
            <v>1</v>
          </cell>
          <cell r="CX2089">
            <v>0</v>
          </cell>
          <cell r="CY2089">
            <v>1</v>
          </cell>
          <cell r="DB2089">
            <v>0</v>
          </cell>
          <cell r="DC2089" t="str">
            <v>&lt;p&gt;Vi vurderer japanlerk &lt;i&gt;Larix kaempferi&lt;/i&gt; og hybridlerk &lt;i&gt;L. &lt;/i&gt;x &lt;i&gt;marschlinsii&lt;/i&gt; (europalerk &lt;i&gt;L. decidua &lt;/i&gt;x japanlerk) samlet. Disse er det knapt mulig å skille uten å ha kongler (ofte ikke da heller). Hartvig (2015) beskriver risikoen for feilidentifisering dersom man uten videre antar at forvillete planter hører til samme art som det som er plantet (og har kongler) i nærheten. Øystein Folden (i kommentar til innsynet) sier: _x001C_ I leplantingane på kysten i Møre og Romsdal blei det planta ut både hybridlerk og japanlerk. Det er ofte skilnad mellom det som står i planane og det som faktisk blei planta ut, sidan produksjonen av småplanter truleg ikkje samsvara med det som sto i planane. Leveransane av dei to artane blei som det blei, var det ikkje nok av den eine, så blei den andre levert. I nokre høve har det nok også vore planta av den eine arten og supplert med den andre. Ein del av trea som er planta ut kjem ut som heilt greie hybridlerk. Ein del tre har mange av karakterane til japanlerk, utan at ein kan slå fast at det er arten og ikkje hybriden. Det finst også ein del individ som ligg mellom hybridlerk og europalerk, utan at ein kan seie sikkert om det er hybriden eller arten. For desse tre artane er det heller ikkje så mykje hjelp i konglekarakterane, bortsett frå at nokre kongler ligg tett opp til japanlerk._x001D_  De to artene synes også ha mye av den samme utbredelsen og de samme økologiske effektene.&lt;/p&gt;&lt;p&gt; &lt;/p&gt;&lt;p&gt;Japanlerk &lt;em&gt;Larix kaempferi&lt;/em&gt; ble innført som produksjonstre til Vestlandet fra Japan ca. 1870 (Øyen 2006). Den er blitt plantet i kyststrøk fra Vestfold til Nordland (Alstahaug), med hovedvekt på Vest- og Sørlandet (Øyen 2008). Japanlerk setter frø og kan spre seg med vind. Japanlerk er resistent mot lerkekreft (Børset 1985).&lt;/p&gt;&lt;p&gt; &lt;/p&gt;&lt;p&gt; Hybridlerk &lt;i&gt;Larix &lt;/i&gt;x &lt;i&gt;marschlinsii &lt;/i&gt;er en krysning mellom europalerk &lt;i&gt;L. decidua &lt;/i&gt;og japanlerk &lt;i&gt;L. kaempferi&lt;/i&gt;. Den ble først ble funnet som spontant oppstått i Dunkeld i Skottland omkring 1900 (Nedkvitne &amp; Wendelbo 1970). Krysningen viser heterosis og har sterkere vekst enn foreldrene og har motstandskraft mot lerkekreft. Den er fullt frøfertil, blir tidlig frøbærende, har lette frø tilpasset vindspredning, og den forynger seg villig. Arten ble innført til Vestlandet ca. 1930 og har et plantet skogareal tilsvarende 8-10 km&lt;sup&gt;2&lt;/sup&gt;, vesentlig på Sørvestlandet. Det er særlig de siste 20-30 årene hybridlerk er blitt tatt i bruk, og etter hvert er hybridlerk blitt den mest plantete lerkearten i lavlandet i Sør-Norge (Øyen 2006). &lt;br/&gt;&lt;/p&gt;&lt;p&gt;&lt;/p&gt;&lt;p&gt;&lt;/p&gt;</v>
          </cell>
          <cell r="DD2089" t="str">
            <v>&lt;p&gt;Forvillete bartrær er sterkt underrepresentert i de botaniske innsamlingene, og funnfrekvensene gir knapt noe realistisk bilde av hvor mye vi har av dem. Japanlerk er først dokumentert i samlingene som forvillet i blandingsskog på Bogstad i Oslo 1968. Etter 2001 er det enkeltfunn fra en rekke fylker og spesielt mange rapporter fra Møre og Romsdal. Hybridlerk ble først dokumentert i samlingene som forvillet i Ro Strand i 1993 og sprer seg fra skogplantefelt og arboret og finnes i Vest-Agder, Rogaland og Hordaland. Noe tidlig spredning i parker er kjent fra Ho Kvinnherad: Rosendal og Ho Bergen: Åsane og Bergen by. For artene samlet er det en svær overvekt av dokumenterte forvillinger i Møre og Romsdal, med 64 % av alle funn. Vi har ingen grunn til å tro at det er spesielt mye mer av disse lerkene i dette fylket og antar at det bare viser hvor lite dokumentasjon det er ellers. Appelgren &amp; Torvik (2017) viser spredningen flere steder i Rogaland og i litt av Hordaland, og dette er fylker der samlingsdokumentasjonen bare viser henholdsvis tre og null lokaliteter.&lt;/p&gt; &lt;p&gt; &lt;/p&gt; Hartvig (2015) viser godt fordelingen av de tre artene europalerk, japanlerk og hybridlerk i Danmark ved kartlegging i 1300 standardruter fordelt over hele landet. Europalerk ble innført i Danmark i første halvdel av 1700-tallet, anvendt i skogbruket fra 1776, og forekommer i 5,0 til 5,5 % av alle ruter (det andre tallet en forholdsmessig oppjustering for ikke identifisert lerkemateriale). Japanlerk ble innført i 1889 og noe senere anvendt i skogbruket: den forekommer i 6,2 til 6,8 % av alle ruter. Hybridlerk er den som sist ble innført, i bruk i skogbruket fra ca. 1930, og forekommer i 27,3 til 30,2 % av alle ruter. Hybridlerk, som den sist innførte, er blitt den klart hyppigste som forvillet i naturen, med 5-6 ganger så mange forekomster som hver av de to andre. Til orientering forekommer forvillet lerk i over 42 % av alle undersøkte ruter og er ett av de fremmede treslagene som har fått størst utbredelse i Danmark. Forholdstallene mellom japanlerk og hybridlerk (dvs. med stor overvekt av den siste) kan nok være nokså like i Danmark og Norge.</v>
          </cell>
          <cell r="DE2089" t="str">
            <v xml:space="preserve">Artene er blitt innførte som skogstre, for leplantninger og som prydtre. Hybridlerk er den viktige av de to artene i skogproduksjon på produksjonsareal. Begge har stor og hyppig kongle- og frøproduksjon, og frøene spres effektiv med vind (Børset 1985), men viltskader er oppgitt å være begrensende for videre økning. Her bemerker imidlertid Øystein Folden (i kommentar til innsynet): _x001C_ Lerk blir litt beita av hjortedyr. Vi har sett få individ som døyr av beitinga. Det er mest tale om at det ikkje blir nokon sagtømmerstokk dei nedste to metrane. For skogbruket er hjortedyra ein plage når det gjeld lerk, men dei hindrar på ingen måte attgroing og frøspreiing._x001D_ </v>
          </cell>
          <cell r="DF2089" t="str">
            <v>&lt;p&gt;Invasjonspotensialet er moderat, med usikkerhet til stort, som en kombinasjon av moderat (til lang) median levetid og moderat (til høy) spredningshastighet. Det finnes lite data, og artene kan være vanskelige å skille også fra europalerk som småplanter. Nye undersøkelser fra Rogaland (Appelgren &amp; Torvik 2017) tyder på moderat til rask spredning.&lt;/p&gt;</v>
          </cell>
          <cell r="DG2089" t="str">
            <v>&lt;p&gt;Artene vurderes å ha middels økologisk effekt. Både japanlerk og hybridlerk er lyskrevende og har lokalt spredt seg på åpne arealer i nærheten av eksisterende bestand, men det er usikkert hvor mye av dette som bidrar til rekruttering av voksne trær, da den er utsatt for viltskader og snøbrekk. Japanlerk etablerer seg i åpen lauvskog og semi-naturlig eng i MR Stranda: Gjørva (John Bjarne Jordal, pers. komm). Begge artene rapporteres også fra kystlynghei og i flere andre naturtyper. Øystein Folden (innsynskommentar): _x001C_ Dei veks dårleg på våt myr, sturer, men veks på tørrare myr. Veks ganske godt i kystlynghei. På all rørt mark må ein rekne med at dei etablerer seg godt. På grøftekast i myr er veksten enorm. Står det ei lerk i nærleiken når tett skog blir hogd, så har ein lerk innimellom gran eller kva det skal vere, og lerka er stort sett den høgaste av dei. Eit trakk er nok til at treet kjem opp i kulturmark._x001D_  Vi forventer en moderat strukturendrings-effekt i kystlynghei, men mindre effekt i semi-naturlig eng. Artene etablerer seg i liten grad i sluttet skog.&lt;/p&gt;&lt;p&gt;Hybridlerk (og japanlerk) kan opplagt krysse seg introgressivt med europalerk &lt;i&gt;L. decidua&lt;/i&gt;, som formelt sett nå er å oppfatte som etablert før 1800 (omenn som fremmed). Vi burde strengt tatt inkludert dette som en økologisk risiko, dersom vi skulle fulgt kriteriene strengt. Vi velger å se bort fra denne effekten.&lt;br/&gt;&lt;/p&gt;&lt;p&gt;Felton et al. (2013) har sammenliknet økologiske effekter av fire ulike trær ved skifte fra gran til disse i svensk skogbruk: platanlønn &lt;i&gt;Acer pseudoplatanus&lt;/i&gt;, douglasgran &lt;i&gt;Pseudotsuga menziesii&lt;/i&gt;, hybridosp &lt;i&gt;Populus &lt;/i&gt;x &lt;i&gt;wettsteinii&lt;/i&gt; (hybriden mellom eurasiatisk osp &lt;i&gt;P. tremula&lt;/i&gt; og amerikansk osp &lt;i&gt;P. tremuloides&lt;/i&gt;, mye brukt i svensk skogbruk), og hybridlerk. De oppgir at hybridlerk er relativt lite invasiv ("invasiveness" som definert i artikkelen), men at den fører med seg relativt mye "pests and pathogens". Vi har ikke tatt med dette i vurderingen.&lt;/p&gt;</v>
          </cell>
          <cell r="DH2089" t="str">
            <v>&lt;p&gt; Japanlerk og hybridlerk vurderes til høg økologisk risiko (med usikkerhet til svært høg risiko), på grunn av et moderat (til stort) invasjonspotensial og middels økologisk effekt. Artene var vurdert til låg økologisk risiko i forrige risikovurdering i 2012. Ny informasjon om at artene nå er i rask ekspansjon (se også observasjoner av arten i Artsobservasjoner for de siste årene) og at de etablerer seg i bl.a. kystlynghei, gir arten noe høgere risiko enn ved forrige vurdering. &lt;/p&gt;</v>
          </cell>
          <cell r="DI2089">
            <v>6</v>
          </cell>
        </row>
        <row r="2090">
          <cell r="B2090" t="str">
            <v>Larix kaempferi</v>
          </cell>
          <cell r="C2090" t="str">
            <v>(Lamb.) Carrière</v>
          </cell>
          <cell r="D2090" t="str">
            <v>japanlerk</v>
          </cell>
          <cell r="E2090">
            <v>134043</v>
          </cell>
          <cell r="F2090">
            <v>103803</v>
          </cell>
          <cell r="G2090" t="str">
            <v>ExpertGroups/Karplanter/N</v>
          </cell>
          <cell r="H2090" t="str">
            <v>Karplanter</v>
          </cell>
          <cell r="I2090" t="str">
            <v>Karplanter</v>
          </cell>
          <cell r="J2090" t="str">
            <v>AlienSpecie</v>
          </cell>
          <cell r="N2090">
            <v>3</v>
          </cell>
          <cell r="P2090" t="str">
            <v>V</v>
          </cell>
          <cell r="Q2090">
            <v>3</v>
          </cell>
          <cell r="T2090" t="str">
            <v>HI</v>
          </cell>
          <cell r="U2090">
            <v>4</v>
          </cell>
          <cell r="V2090" t="str">
            <v>3AB,3F</v>
          </cell>
          <cell r="W2090" t="str">
            <v>SE</v>
          </cell>
          <cell r="X2090">
            <v>2</v>
          </cell>
          <cell r="Y2090">
            <v>3</v>
          </cell>
          <cell r="Z2090">
            <v>1</v>
          </cell>
          <cell r="AA2090">
            <v>1890</v>
          </cell>
          <cell r="AB2090" t="str">
            <v>terrestrial</v>
          </cell>
          <cell r="AD2090" t="str">
            <v>origin,unknown</v>
          </cell>
          <cell r="AE2090" t="str">
            <v>yes</v>
          </cell>
          <cell r="AF2090" t="str">
            <v>unknown</v>
          </cell>
          <cell r="AG2090">
            <v>2013</v>
          </cell>
          <cell r="AH2090" t="str">
            <v>MR Haram</v>
          </cell>
          <cell r="AI2090">
            <v>40</v>
          </cell>
          <cell r="AJ2090" t="str">
            <v>V</v>
          </cell>
          <cell r="AL2090">
            <v>2</v>
          </cell>
          <cell r="AM2090" t="str">
            <v>importDirect</v>
          </cell>
          <cell r="AN2090">
            <v>2</v>
          </cell>
          <cell r="AO2090" t="str">
            <v>introductionEscaped,introductionNaturalDispersal</v>
          </cell>
          <cell r="AP2090" t="str">
            <v>Øs,OsA,Ve,Va,Ro,Ho,Sf,Mr,St</v>
          </cell>
          <cell r="AQ2090">
            <v>112</v>
          </cell>
          <cell r="AR2090">
            <v>10</v>
          </cell>
          <cell r="AS2090">
            <v>1120</v>
          </cell>
          <cell r="AT2090">
            <v>128000</v>
          </cell>
          <cell r="AU2090">
            <v>2240</v>
          </cell>
          <cell r="AV2090">
            <v>10</v>
          </cell>
          <cell r="AW2090" t="str">
            <v>Ingen kjent effekt</v>
          </cell>
          <cell r="AX2090" t="str">
            <v>Ingen kjent effekt</v>
          </cell>
          <cell r="BC2090" t="str">
            <v>Ingen kjent effekt</v>
          </cell>
          <cell r="BD2090" t="str">
            <v>Ingen kjent effekt</v>
          </cell>
          <cell r="BE2090" t="str">
            <v>no</v>
          </cell>
          <cell r="BF2090" t="str">
            <v>no</v>
          </cell>
          <cell r="BG2090" t="str">
            <v>V</v>
          </cell>
          <cell r="BH2090" t="str">
            <v>V</v>
          </cell>
          <cell r="BI2090" t="str">
            <v>V</v>
          </cell>
          <cell r="BK2090" t="str">
            <v>temperate_nemoral:Asia</v>
          </cell>
          <cell r="BM2090" t="str">
            <v>temperate_boreal:Europe|temperate_nemoral:Europe,Asia,Oceania,NorthAndCentralAmerica</v>
          </cell>
          <cell r="BO2090">
            <v>3</v>
          </cell>
          <cell r="BP2090" t="str">
            <v>X</v>
          </cell>
          <cell r="BR2090" t="str">
            <v>RedListCategoryLevel</v>
          </cell>
          <cell r="BT2090">
            <v>3</v>
          </cell>
          <cell r="BU2090" t="str">
            <v>X</v>
          </cell>
          <cell r="BW2090" t="str">
            <v>SpreadYearlyIncreaseObservations</v>
          </cell>
          <cell r="BX2090">
            <v>487</v>
          </cell>
          <cell r="BY2090">
            <v>1</v>
          </cell>
          <cell r="CB2090" t="str">
            <v>T4,T32,T34,T35,T40,V2,T34,V1,V2</v>
          </cell>
          <cell r="CC2090">
            <v>1</v>
          </cell>
          <cell r="CH2090">
            <v>2</v>
          </cell>
          <cell r="CL2090" t="str">
            <v>T32,T34,T4</v>
          </cell>
          <cell r="CM2090">
            <v>3</v>
          </cell>
          <cell r="CP2090" t="str">
            <v>Kystlynghei,Kystlynghei</v>
          </cell>
          <cell r="CQ2090">
            <v>1</v>
          </cell>
          <cell r="CT2090" t="str">
            <v>T34</v>
          </cell>
          <cell r="CU2090">
            <v>1</v>
          </cell>
          <cell r="CX2090">
            <v>0</v>
          </cell>
          <cell r="CY2090">
            <v>1</v>
          </cell>
          <cell r="DB2090">
            <v>0</v>
          </cell>
          <cell r="DC2090" t="str">
            <v>&lt;p&gt;Vi vurderer japanlerk &lt;i&gt;Larix kaempferi&lt;/i&gt; og hybridlerk &lt;i&gt;L. &lt;/i&gt;x &lt;i&gt;marschlinsii&lt;/i&gt; (europalerk &lt;i&gt;L. decidua &lt;/i&gt;x japanlerk) samlet. Disse er det knapt mulig å skille uten å ha kongler (ofte ikke da heller). Hartvig (2015) beskriver risikoen for feilidentifisering dersom man uten videre antar at forvillete planter hører til samme art som det som er plantet (og har kongler) i nærheten. Øystein Folden (i kommentar til innsynet) sier: _x001C_ I leplantingane på kysten i Møre og Romsdal blei det planta ut både hybridlerk og japanlerk. Det er ofte skilnad mellom det som står i planane og det som faktisk blei planta ut, sidan produksjonen av småplanter truleg ikkje samsvara med det som sto i planane. Leveransane av dei to artane blei som det blei, var det ikkje nok av den eine, så blei den andre levert. I nokre høve har det nok også vore planta av den eine arten og supplert med den andre. Ein del av trea som er planta ut kjem ut som heilt greie hybridlerk. Ein del tre har mange av karakterane til japanlerk, utan at ein kan slå fast at det er arten og ikkje hybriden. Det finst også ein del individ som ligg mellom hybridlerk og europalerk, utan at ein kan seie sikkert om det er hybriden eller arten. For desse tre artane er det heller ikkje så mykje hjelp i konglekarakterane, bortsett frå at nokre kongler ligg tett opp til japanlerk._x001D_  De to artene synes også ha mye av den samme utbredelsen og de samme økologiske effektene.&lt;/p&gt;&lt;p&gt; &lt;/p&gt;&lt;p&gt;Japanlerk &lt;em&gt;Larix kaempferi&lt;/em&gt; ble innført som produksjonstre til Vestlandet fra Japan ca. 1870 (Øyen 2006). Den er blitt plantet i kyststrøk fra Vestfold til Nordland (Alstahaug), med hovedvekt på Vest- og Sørlandet (Øyen 2008). Japanlerk setter frø og kan spre seg med vind. Japanlerk er resistent mot lerkekreft (Børset 1985).&lt;/p&gt;&lt;p&gt; &lt;/p&gt;&lt;p&gt; Hybridlerk &lt;i&gt;Larix &lt;/i&gt;x &lt;i&gt;marschlinsii &lt;/i&gt;er en krysning mellom europalerk &lt;i&gt;L. decidua &lt;/i&gt;og japanlerk &lt;i&gt;L. kaempferi&lt;/i&gt;. Den ble først ble funnet som spontant oppstått i Dunkeld i Skottland omkring 1900 (Nedkvitne &amp; Wendelbo 1970). Krysningen viser heterosis og har sterkere vekst enn foreldrene og har motstandskraft mot lerkekreft. Den er fullt frøfertil, blir tidlig frøbærende, har lette frø tilpasset vindspredning, og den forynger seg villig. Arten ble innført til Vestlandet ca. 1930 og har et plantet skogareal tilsvarende 8-10 km&lt;sup&gt;2&lt;/sup&gt;, vesentlig på Sørvestlandet. Det er særlig de siste 20-30 årene hybridlerk er blitt tatt i bruk, og etter hvert er hybridlerk blitt den mest plantete lerkearten i lavlandet i Sør-Norge (Øyen 2006). &lt;br/&gt;&lt;/p&gt;</v>
          </cell>
          <cell r="DD2090" t="str">
            <v>&lt;p&gt;Forvillete bartrær er sterkt underrepresentert i de botaniske innsamlingene, og funnfrekvensene gir knapt noe realistisk bilde av hvor mye vi har av dem. Japanlerk er først dokumentert i samlingene som forvillet i blandingsskog på Bogstad i Oslo 1968. Etter 2001 er det enkeltfunn fra en rekke fylker og spesielt mange rapporter fra Møre og Romsdal. Hybridlerk ble først dokumentert i samlingene som forvillet i Ro Strand i 1993 og sprer seg fra skogplantefelt og arboret og finnes i Vest-Agder, Rogaland og Hordaland. Noe tidlig spredning i parker er kjent fra Ho Kvinnherad: Rosendal og Ho Bergen: Åsane og Bergen by. For artene samlet er det en svær overvekt av dokumenterte forvillinger i Møre og Romsdal, med 64 % av alle funn. Vi har ingen grunn til å tro at det er spesielt mye mer av disse lerkene i dette fylket og antar at det bare viser hvor lite dokumentasjon det er ellers. Appelgren &amp; Torvik (2017) viser spredningen flere steder i Rogaland og i litt av Hordaland, og dette er fylker der samlingsdokumentasjonen bare viser henholdsvis tre og null lokaliteter.&lt;/p&gt;&lt;p&gt; &lt;/p&gt;&lt;p&gt; Hartvig (2015) viser godt fordelingen av de tre artene europalerk, japanlerk og hybridlerk i Danmark ved kartlegging i 1300 standardruter fordelt over hele landet. Europalerk ble innført i Danmark i første halvdel av 1700-tallet, anvendt i skogbruket fra 1776, og forekommer i 5,0 til 5,5 % av alle ruter (det andre tallet en forholdsmessig oppjustering for ikke identifisert lerkemateriale). Japanlerk ble innført i 1889 og noe senere anvendt i skogbruket: den forekommer i 6,2 til 6,8 % av alle ruter. Hybridlerk er den som sist ble innført, i bruk i skogbruket fra ca. 1930, og forekommer i 27,3 til 30,2 % av alle ruter. Hybridlerk, som den sist innførte, er blitt den klart hyppigste som forvillet i naturen, med 5-6 ganger så mange forekomster som hver av de to andre. Til orientering forekommer forvillet lerk i over 42 % av alle undersøkte ruter og er ett av de fremmede treslagene som har fått størst utbredelse i Danmark. Forholdstallene mellom japanlerk og hybridlerk (dvs. med stor overvekt av den siste) kan nok være nokså like i Danmark og Norge.&lt;br/&gt;&lt;/p&gt;</v>
          </cell>
          <cell r="DE2090" t="str">
            <v xml:space="preserve">Artene er blitt innførte som skogstre, for leplantninger og som prydtre. Hybridlerk er den viktige av de to artene i skogproduksjon på produksjonsareal. Begge har stor og hyppig kongle- og frøproduksjon, og frøene spres effektiv med vind (Børset 1985), men viltskader er oppgitt å være begrensende for videre økning. Her bemerker imidlertid Øystein Folden (i kommentar til innsynet): _x001C_ Lerk blir litt beita av hjortedyr. Vi har sett få individ som døyr av beitinga. Det er mest tale om at det ikkje blir nokon sagtømmerstokk dei nedste to metrane. For skogbruket er hjortedyra ein plage når det gjeld lerk, men dei hindrar på ingen måte attgroing og frøspreiing._x001D_ </v>
          </cell>
          <cell r="DF2090" t="str">
            <v>&lt;p&gt;Invasjonspotensialet er moderat, med usikkerhet til stort, som en kombinasjon av moderat (til lang) median levetid og moderat (til høy) spredningshastighet. Det finnes lite data, og artene kan være vanskelige å skille også fra europalerk som småplanter. Nye undersøkelser fra Rogaland (Appelgren &amp; Torvik 2017) tyder på moderat til rask spredning.&lt;/p&gt;</v>
          </cell>
          <cell r="DG2090" t="str">
            <v>Artene vurderes å ha middels økologisk effekt. Både japanlerk og hybridlerk er lyskrevende og har lokalt spredt seg på åpne arealer i nærheten av eksisterende bestand, men det er usikkert hvor mye av dette som bidrar til rekruttering av voksne trær, da den er utsatt for viltskader og snøbrekk. Japanlerk etablerer seg i åpen lauvskog og semi-naturlig eng i MR Stranda: Gjørva (John Bjarne Jordal, pers. komm). Begge artene rapporteres også fra kystlynghei og i flere andre naturtyper. Øystein Folden (innsynskommentar): _x001C_ Dei veks dårleg på våt myr, sturer, men veks på tørrare myr. Veks ganske godt i kystlynghei. På all rørt mark må ein rekne med at dei etablerer seg godt. På grøftekast i myr er veksten enorm. Står det ei lerk i nærleiken når tett skog blir hogd, så har ein lerk innimellom gran eller kva det skal vere, og lerka er stort sett den høgaste av dei. Eit trakk er nok til at treet kjem opp i kulturmark._x001D_  Vi forventer en moderat strukturendrings-effekt i kystlynghei, men mindre effekt i semi-naturlig eng. Artene etablerer seg i liten grad i sluttet skog. &lt;br/&gt;Hybridlerk (og japanlerk) kan opplagt krysse seg introgressivt med europalerk &lt;i&gt;L. decidua&lt;/i&gt;, som formelt sett nå er å oppfatte som etablert før 1800 (omenn som fremmed). Vi burde strengt tatt inkludert dette som en økologisk risiko, dersom vi skulle fulgt kriteriene strengt. Vi velger å se bort fra denne effekten.&lt;br/&gt;&lt;p&gt;Felton et al. (2013) har sammenliknet økologiske effekter av fire ulike trær ved skifte fra gran til disse i svensk skogbruk: platanlønn &lt;i&gt;Acer pseudoplatanus&lt;/i&gt;, douglasgran &lt;i&gt;Pseudotsuga menziesii&lt;/i&gt;, hybridosp &lt;i&gt;Populus &lt;/i&gt;x &lt;i&gt;wettsteinii&lt;/i&gt; (hybriden mellom eurasiatisk osp &lt;i&gt;P. tremula&lt;/i&gt; og amerikansk osp &lt;i&gt;P. tremuloides&lt;/i&gt;, mye brukt i svensk skogbruk), og hybridlerk. De oppgir at hybridlerk er relativt lite invasiv ("invasiveness" som definert i artikkelen), men at den fører med seg relativt mye "pests and pathogens". Vi har ikke tatt med dette i vurderingen.&lt;/p&gt;</v>
          </cell>
          <cell r="DH2090" t="str">
            <v>&lt;p&gt; Japanlerk og hybridlerk vurderes til høg økologisk risiko (med usikkerhet til svært høg risiko), på grunn av et moderat (til stort) invasjonspotensial og middels økologisk effekt. Artene var vurdert til låg økologisk risiko i forrige risikovurdering i 2012. Ny informasjon om at artene nå er i rask ekspansjon (se også observasjoner av arten i Artsobservasjoner for de siste årene) og at de etablerer seg i bl.a. kystlynghei, gir arten noe høgere risiko enn ved forrige vurdering. &lt;/p&gt;</v>
          </cell>
          <cell r="DI2090">
            <v>6</v>
          </cell>
        </row>
        <row r="2091">
          <cell r="B2091" t="str">
            <v>Cyanus montanus</v>
          </cell>
          <cell r="C2091" t="str">
            <v>(L.) Hill</v>
          </cell>
          <cell r="D2091" t="str">
            <v>honningknoppurt</v>
          </cell>
          <cell r="E2091">
            <v>132106</v>
          </cell>
          <cell r="F2091">
            <v>145683</v>
          </cell>
          <cell r="G2091" t="str">
            <v>ExpertGroups/Karplanter/N</v>
          </cell>
          <cell r="H2091" t="str">
            <v>Karplanter</v>
          </cell>
          <cell r="I2091" t="str">
            <v>Karplanter</v>
          </cell>
          <cell r="J2091" t="str">
            <v>AlienSpecie</v>
          </cell>
          <cell r="N2091">
            <v>4</v>
          </cell>
          <cell r="Q2091">
            <v>2</v>
          </cell>
          <cell r="T2091" t="str">
            <v>HI</v>
          </cell>
          <cell r="U2091">
            <v>4</v>
          </cell>
          <cell r="V2091" t="str">
            <v>4A,2E</v>
          </cell>
          <cell r="X2091">
            <v>4</v>
          </cell>
          <cell r="Y2091">
            <v>4</v>
          </cell>
          <cell r="Z2091">
            <v>2</v>
          </cell>
          <cell r="AA2091">
            <v>1865</v>
          </cell>
          <cell r="AB2091" t="str">
            <v>terrestrial</v>
          </cell>
          <cell r="AD2091" t="str">
            <v>unknown</v>
          </cell>
          <cell r="AE2091" t="str">
            <v>yes</v>
          </cell>
          <cell r="AF2091" t="str">
            <v>unknown</v>
          </cell>
          <cell r="AG2091">
            <v>1865</v>
          </cell>
          <cell r="AH2091" t="str">
            <v>Ho Bergen: Sverresborg</v>
          </cell>
          <cell r="AI2091">
            <v>5</v>
          </cell>
          <cell r="AJ2091" t="str">
            <v>V</v>
          </cell>
          <cell r="AL2091">
            <v>2</v>
          </cell>
          <cell r="AM2091" t="str">
            <v>importDirect</v>
          </cell>
          <cell r="AN2091">
            <v>5</v>
          </cell>
          <cell r="AO2091" t="str">
            <v>introductionEscaped,spreadStowaway,spreadNaturalDispersal,spreadTransportpollution</v>
          </cell>
          <cell r="AP2091" t="str">
            <v>Øs,OsA,He,Op,Bu,Ve,Te,Aa,Va,Ro,Ho,Sf,Mr,St,Nt,No,Tr,Fi</v>
          </cell>
          <cell r="AQ2091">
            <v>1800</v>
          </cell>
          <cell r="AR2091">
            <v>5</v>
          </cell>
          <cell r="AS2091">
            <v>9000</v>
          </cell>
          <cell r="AT2091">
            <v>320000</v>
          </cell>
          <cell r="AU2091">
            <v>14000</v>
          </cell>
          <cell r="AV2091">
            <v>70</v>
          </cell>
          <cell r="AW2091" t="str">
            <v>Ingen kjent effekt</v>
          </cell>
          <cell r="AX2091" t="str">
            <v>Ingen kjent effekt</v>
          </cell>
          <cell r="BC2091" t="str">
            <v>Ingen kjent effekt</v>
          </cell>
          <cell r="BD2091" t="str">
            <v>Ingen kjent effekt</v>
          </cell>
          <cell r="BE2091" t="str">
            <v>no</v>
          </cell>
          <cell r="BF2091" t="str">
            <v>no</v>
          </cell>
          <cell r="BK2091" t="str">
            <v>temperate_nemoral:Europe,Asia</v>
          </cell>
          <cell r="BM2091" t="str">
            <v>temperate_boreal:Europe,NorthAndCentralAmerica|temperate_nemoral:Europe,Asia,NorthAndCentralAmerica</v>
          </cell>
          <cell r="BO2091">
            <v>4</v>
          </cell>
          <cell r="BR2091" t="str">
            <v>RedListCategoryLevel</v>
          </cell>
          <cell r="BT2091">
            <v>3</v>
          </cell>
          <cell r="BW2091" t="str">
            <v>SpreadYearlyIncreaseObservations</v>
          </cell>
          <cell r="BX2091">
            <v>425</v>
          </cell>
          <cell r="BY2091">
            <v>1</v>
          </cell>
          <cell r="CB2091" t="str">
            <v>T4-C-3,T4-C-4,T4-C-18,T32,T35,T40,T42,T43</v>
          </cell>
          <cell r="CC2091">
            <v>1</v>
          </cell>
          <cell r="CD2091" t="str">
            <v>X</v>
          </cell>
          <cell r="CH2091">
            <v>2</v>
          </cell>
          <cell r="CL2091" t="str">
            <v>T4-C-3,T4-C-4,T32</v>
          </cell>
          <cell r="CM2091">
            <v>1</v>
          </cell>
          <cell r="CQ2091">
            <v>1</v>
          </cell>
          <cell r="CU2091">
            <v>1</v>
          </cell>
          <cell r="CX2091">
            <v>0</v>
          </cell>
          <cell r="CY2091">
            <v>1</v>
          </cell>
          <cell r="DB2091">
            <v>0</v>
          </cell>
          <cell r="DC2091" t="str">
            <v>Honningknoppurt &lt;em&gt;Cyanus montanus &lt;/em&gt;(tidligere &lt;i&gt;Centaurea montana&lt;/i&gt;) er en langlevd, flerårig urt fra Mellom- og Sør-Europa. Arten har klonal vekst og effektiv frøreproduksjon. Fruktene spres med vind over korte til middels distanser, kanskje også med pattedyr. Arten er kommet inn som hagestaude, trolig på 1800-tallet. Den er en meget populær hagestaude.</v>
          </cell>
          <cell r="DD2091" t="str">
            <v>Arten begynte å spre seg rundt 1870, først på Sørlandet og Vestlandet med de første funn som forvillet i Ho Bergen 1865 og 1872 og Ro Stavanger 1875. Den hadde langsom ekspansjon fram til 1930: arten var en sjeldenhet som forvillet - og med lite naturalisering - fram til 1940-tallet. Den fikk raskere ekspansjon fram til ca. 1990, og meget rask etterpå. Vekstkurven følger ikke en normal modell og må skyldes mer utstrakt planting og forvilling (1930-1990) og mer oppmerksomhet (1990-2016). Arten hadde allerede i 1946-1950 nådd både Vest- og Øst-Finnmark, og senere utvikling har vært fortetning.</v>
          </cell>
          <cell r="DE2091" t="str">
            <v>Arten er innført som hagestaude og spredt ut fra hager med utkast og frøspredning. Videre spredning i naturen skjer med vind- og dyrespredte frukter, kanskje særlig langs veier og jernbaner, og ved forflytning av jordmasser.</v>
          </cell>
          <cell r="DF2091" t="str">
            <v>Invasjonspotensialet er stort, som en kombinasjon av maksimum skår på median levetid og moderat ekspansjonshastighet. Ekspansjonshastigheten er muligens i ferd med å avta på grunn av at mye av det potensielle arealet er flyt.</v>
          </cell>
          <cell r="DG2091" t="str">
            <v>Arten vurderes å ha en liten økologisk effekt. Den fortrenger andre planter i flere vegetasjonstyper, spesielt i lågurt- og høgstaudeskog, men også i enger, men kun i liten til moderat grad. Vi har lagt til en usikkerhet oppover (fra ingen effekt) når det gjelder truete/sårbare arter: arten er nokså aggressiv i lågurtskoger med stort innslag av slike.</v>
          </cell>
          <cell r="DH2091" t="str">
            <v>&lt;p&gt;Honningknoppurt vurderes til høg økologisk risiko. Arten inntar nå praktisk talt hele sitt potensielle utbredelsesområde nord til Finnmark og nord/opp til og med deler av nordboreal sone. Det er imidlertid stort rom for ytterligere fortetning. Arten koloniserer forlatte enger, vei- og jernbanekanter, og spesielt skogkanter med invasjon i skogen. Arten har en preferanse for middels til meget næringsrike, friske skogtyper og etablerer seg i en lang rekke slike, fra høgstaude-bjørkeskoger i nord til lågurt-, kalklågurt- og edellauvskoger i sør. Den opptrer i så store mengder, og i så tette bestand, at den til en viss grad fortrenger stedegne planter der den etableres.&lt;/p&gt;</v>
          </cell>
          <cell r="DI2091">
            <v>0</v>
          </cell>
        </row>
        <row r="2092">
          <cell r="B2092" t="str">
            <v>Larix sibirica</v>
          </cell>
          <cell r="C2092" t="str">
            <v>Ledeb.</v>
          </cell>
          <cell r="D2092" t="str">
            <v>sibirlerk</v>
          </cell>
          <cell r="E2092">
            <v>134052</v>
          </cell>
          <cell r="F2092">
            <v>103805</v>
          </cell>
          <cell r="G2092" t="str">
            <v>ExpertGroups/Karplanter/N</v>
          </cell>
          <cell r="H2092" t="str">
            <v>Karplanter</v>
          </cell>
          <cell r="I2092" t="str">
            <v>Karplanter</v>
          </cell>
          <cell r="J2092" t="str">
            <v>AlienSpecie</v>
          </cell>
          <cell r="N2092">
            <v>3</v>
          </cell>
          <cell r="Q2092">
            <v>1</v>
          </cell>
          <cell r="T2092" t="str">
            <v>LO</v>
          </cell>
          <cell r="U2092">
            <v>2</v>
          </cell>
          <cell r="V2092" t="str">
            <v>3AB,1</v>
          </cell>
          <cell r="X2092">
            <v>2</v>
          </cell>
          <cell r="Y2092">
            <v>3</v>
          </cell>
          <cell r="Z2092">
            <v>1</v>
          </cell>
          <cell r="AA2092">
            <v>1880</v>
          </cell>
          <cell r="AB2092" t="str">
            <v>terrestrial</v>
          </cell>
          <cell r="AD2092" t="str">
            <v>origin</v>
          </cell>
          <cell r="AE2092" t="str">
            <v>yes</v>
          </cell>
          <cell r="AF2092" t="str">
            <v>unknown</v>
          </cell>
          <cell r="AG2092">
            <v>1950</v>
          </cell>
          <cell r="AH2092" t="str">
            <v>No Salten</v>
          </cell>
          <cell r="AI2092">
            <v>40</v>
          </cell>
          <cell r="AJ2092" t="str">
            <v>V</v>
          </cell>
          <cell r="AL2092">
            <v>2</v>
          </cell>
          <cell r="AM2092" t="str">
            <v>importDirect</v>
          </cell>
          <cell r="AN2092">
            <v>3</v>
          </cell>
          <cell r="AO2092" t="str">
            <v>introductionEscaped,spreadNaturalDispersal</v>
          </cell>
          <cell r="AP2092" t="str">
            <v>He,Op,St,Nt,No,Tr</v>
          </cell>
          <cell r="AQ2092">
            <v>144</v>
          </cell>
          <cell r="AR2092">
            <v>10</v>
          </cell>
          <cell r="AS2092">
            <v>1440</v>
          </cell>
          <cell r="AT2092">
            <v>175000</v>
          </cell>
          <cell r="AU2092">
            <v>2160</v>
          </cell>
          <cell r="AV2092">
            <v>20</v>
          </cell>
          <cell r="AW2092" t="str">
            <v>Ingen kjent effekt</v>
          </cell>
          <cell r="AX2092" t="str">
            <v>Ingen kjent effekt</v>
          </cell>
          <cell r="BC2092" t="str">
            <v>Ingen kjent effekt</v>
          </cell>
          <cell r="BD2092" t="str">
            <v>Ingen kjent effekt</v>
          </cell>
          <cell r="BE2092" t="str">
            <v>no</v>
          </cell>
          <cell r="BF2092" t="str">
            <v>no</v>
          </cell>
          <cell r="BG2092" t="str">
            <v>V</v>
          </cell>
          <cell r="BK2092" t="str">
            <v>temperate_boreal:Europe,Asia|temperate_nemoral:Asia</v>
          </cell>
          <cell r="BM2092" t="str">
            <v>temperate_boreal:Europe,Asia|temperate_nemoral:Europe,Asia</v>
          </cell>
          <cell r="BO2092">
            <v>3</v>
          </cell>
          <cell r="BR2092" t="str">
            <v>RedListCategoryLevel</v>
          </cell>
          <cell r="BT2092">
            <v>3</v>
          </cell>
          <cell r="BW2092" t="str">
            <v>SpreadYearlyIncreaseCalculatedExpansionSpeed</v>
          </cell>
          <cell r="BX2092">
            <v>239.14</v>
          </cell>
          <cell r="BY2092">
            <v>1</v>
          </cell>
          <cell r="CB2092" t="str">
            <v>T4,T31,T40</v>
          </cell>
          <cell r="CC2092">
            <v>1</v>
          </cell>
          <cell r="CH2092">
            <v>1</v>
          </cell>
          <cell r="CM2092">
            <v>1</v>
          </cell>
          <cell r="CQ2092">
            <v>1</v>
          </cell>
          <cell r="CU2092">
            <v>1</v>
          </cell>
          <cell r="CX2092">
            <v>0</v>
          </cell>
          <cell r="CY2092">
            <v>1</v>
          </cell>
          <cell r="DB2092">
            <v>0</v>
          </cell>
          <cell r="DC2092" t="str">
            <v>Sibirlerk&lt;em&gt; Larix sibirica&lt;/em&gt; er et inntil 30 m høyt tre med smal pyramidal krone og og horisontale til oppbøyde greiner. Treslaget har sin naturlige utbredelse i nordøstlige Russland og Sibir (Nedkvitne &amp; Wendelbo 1970, H&amp;#228:met-Ahti et al. 1992). Frøene er lette og tilpasset vindspredning, men spres også med fug og ekornl. Arten har liten frøproduksjon og dårlig frøkvalitet, noe som kan forklare den begrensede spredningen.</v>
          </cell>
          <cell r="DD2092" t="str">
            <v>&lt;p&gt;Sibirlerk&lt;em&gt; &lt;/em&gt;har produksjonsareal som skogplantefelt eller parktre i alle fylker.&lt;em&gt; &lt;/em&gt;De eldste forekomstene finnes No Saltdal, ST Trondheim bymark, NT Verdal, He Ringsaker og Oslo: Tøyen (Øyen 2006). Den eldste angivelsen av forvillet plante vi kjenner til er fra J. Rekstad i 1889 fra "Røros", der forstmesterene Saxe og Thujord plantet inn mange fremmede treslag i 1870-åreme. Det er dokumentert totalt 35-40 forekomster i norsk natur, men mørketallet er nokså høyt. Dokumentasjonen er meget tynn, men dekker funn nord til Tr Tromsø.&lt;/p&gt;</v>
          </cell>
          <cell r="DE2092" t="str">
            <v>Arten er innført (tidligere) som skogstre og mye brukt som prydtre i fjellbygdene og nordpå. Egenspredning skjer fra små plantefelt og hager/gårder. Skulberg &amp; Skulberg (2018) har undersøkt tre plantninger fra 1948 i Øf Spydeberg, He Rendalen og MR Norddal og finner blandet grad av overlevelse (dårligst i Rendalen) og blandet grad av spredning: sterk i Norddal, ineffektiv og sparsom i Spydeberg og ingen i Rendalen. Dette er også erfaringen fra andre områder der sibirlerk har vært mye brukt som prydtre i over 100 år (Nord-Østerdalen, Rørosområdet, R. Elven pers. obs.): liten spredning, langt mindre enn for europalerk som er plantet i de samme områdene.</v>
          </cell>
          <cell r="DF2092" t="str">
            <v>Invasjonspotensialet er moderat, som en kombinasjon av moderat median levetid og moderat ekspansjonshastighet. Begge elementene er beheftet med nokså stor usikkerhet. Dette er en art som har vært lenge i norsk natur, uten av det er fanget opp av registreringer. Median levetid kan derfor være lengre enn angitt, men samtidig er ekspansjonshastigheten som er angitt, kanskje høyere enn den reelle. Ingen beregningsmåter fanger opp den antatt nokså låge hastigheten: kjøring med R-skriptet gir uforholdsmessig høye verdier fordi dokumenterte funn er konsentrert om en kort periode etter 2000, og antatt økning per år er beheftet med noe av de samme feilene.</v>
          </cell>
          <cell r="DG2092" t="str">
            <v>Det er ingen kjente negative økologiske effekter knyttet til arten.</v>
          </cell>
          <cell r="DH2092" t="str">
            <v>&lt;p&gt;Sibirlerk vurderes til lav økologisk risiko, som en kombinasjon av moderat invasjonspotensial og ingen kjent negativ økologisk effekt (foreløpig).&lt;/p&gt;</v>
          </cell>
          <cell r="DI2092">
            <v>6</v>
          </cell>
        </row>
        <row r="2093">
          <cell r="B2093" t="str">
            <v>Impatiens glandulifera</v>
          </cell>
          <cell r="C2093" t="str">
            <v>Royle</v>
          </cell>
          <cell r="D2093" t="str">
            <v>kjempespringfrø</v>
          </cell>
          <cell r="E2093">
            <v>133820</v>
          </cell>
          <cell r="F2093">
            <v>101761</v>
          </cell>
          <cell r="G2093" t="str">
            <v>ExpertGroups/Karplanter/N</v>
          </cell>
          <cell r="H2093" t="str">
            <v>Karplanter</v>
          </cell>
          <cell r="I2093" t="str">
            <v>Karplanter</v>
          </cell>
          <cell r="J2093" t="str">
            <v>AlienSpecie</v>
          </cell>
          <cell r="N2093">
            <v>4</v>
          </cell>
          <cell r="Q2093">
            <v>3</v>
          </cell>
          <cell r="T2093" t="str">
            <v>SE</v>
          </cell>
          <cell r="U2093">
            <v>5</v>
          </cell>
          <cell r="V2093" t="str">
            <v>4AB,3D</v>
          </cell>
          <cell r="X2093">
            <v>5</v>
          </cell>
          <cell r="Y2093">
            <v>4</v>
          </cell>
          <cell r="Z2093">
            <v>3</v>
          </cell>
          <cell r="AA2093">
            <v>1940</v>
          </cell>
          <cell r="AB2093" t="str">
            <v>terrestrial</v>
          </cell>
          <cell r="AD2093" t="str">
            <v>unknown</v>
          </cell>
          <cell r="AE2093" t="str">
            <v>yes</v>
          </cell>
          <cell r="AF2093" t="str">
            <v>yes</v>
          </cell>
          <cell r="AG2093">
            <v>1940</v>
          </cell>
          <cell r="AH2093" t="str">
            <v>Te Notodden: Våladalen</v>
          </cell>
          <cell r="AI2093">
            <v>1</v>
          </cell>
          <cell r="AJ2093" t="str">
            <v>V</v>
          </cell>
          <cell r="AL2093">
            <v>1</v>
          </cell>
          <cell r="AM2093" t="str">
            <v>importDirect</v>
          </cell>
          <cell r="AN2093">
            <v>4</v>
          </cell>
          <cell r="AO2093" t="str">
            <v>introductionEscaped,spreadNaturalDispersal,spreadTransportpollution</v>
          </cell>
          <cell r="AP2093" t="str">
            <v>Øs,OsA,He,Op,Bu,Ve,Te,Aa,Va,Ro,Ho,Sf,Mr,St,Nt,No,Tr</v>
          </cell>
          <cell r="AQ2093">
            <v>4968</v>
          </cell>
          <cell r="AR2093">
            <v>3</v>
          </cell>
          <cell r="AS2093">
            <v>14904</v>
          </cell>
          <cell r="AT2093">
            <v>290000</v>
          </cell>
          <cell r="AU2093">
            <v>20000</v>
          </cell>
          <cell r="AV2093">
            <v>60</v>
          </cell>
          <cell r="AW2093" t="str">
            <v>Ingen kjent effekt</v>
          </cell>
          <cell r="AX2093" t="str">
            <v>Ingen kjent effekt</v>
          </cell>
          <cell r="BC2093" t="str">
            <v>Ingen kjent effekt</v>
          </cell>
          <cell r="BD2093" t="str">
            <v>Ingen kjent effekt</v>
          </cell>
          <cell r="BE2093" t="str">
            <v>no</v>
          </cell>
          <cell r="BF2093" t="str">
            <v>no</v>
          </cell>
          <cell r="BK2093" t="str">
            <v>subtropic_highlands:Asia</v>
          </cell>
          <cell r="BM2093" t="str">
            <v>temperate_boreal:Europe|temperate_nemoral:Europe,Oceania,NorthAndCentralAmerica|subtropic_unspecified:Oceania|subtropic_mediterranean:Europe,NorthAndCentralAmerica|subtropic_highlands:Asia</v>
          </cell>
          <cell r="BO2093">
            <v>4</v>
          </cell>
          <cell r="BR2093" t="str">
            <v>RedListCategoryLevel</v>
          </cell>
          <cell r="BT2093">
            <v>4</v>
          </cell>
          <cell r="BW2093" t="str">
            <v>SpreadYearlyIncreaseObservations</v>
          </cell>
          <cell r="BX2093">
            <v>784</v>
          </cell>
          <cell r="BY2093">
            <v>2</v>
          </cell>
          <cell r="CB2093" t="str">
            <v>T32,T40,T37,T43,T35,T4-C-17,T4-C-18,V8,V4,V2,T4,T12,T18</v>
          </cell>
          <cell r="CC2093">
            <v>3</v>
          </cell>
          <cell r="CG2093" t="str">
            <v>T18,T12,T4-C-17,T4-C-18,V8,T4</v>
          </cell>
          <cell r="CH2093">
            <v>2</v>
          </cell>
          <cell r="CL2093" t="str">
            <v>T18,T12,T32,T4-C-17,T4-C-18,V8,V2,T4</v>
          </cell>
          <cell r="CM2093">
            <v>2</v>
          </cell>
          <cell r="CP2093" t="str">
            <v>Sørlig strandeng,Kulturmarkseng,Varmekjær kildelauvskog</v>
          </cell>
          <cell r="CQ2093">
            <v>1</v>
          </cell>
          <cell r="CT2093" t="str">
            <v>T4-C-17,T4-C-18,V8,V4,V2,T4,T12,T18</v>
          </cell>
          <cell r="CU2093">
            <v>1</v>
          </cell>
          <cell r="CX2093">
            <v>0</v>
          </cell>
          <cell r="CY2093">
            <v>1</v>
          </cell>
          <cell r="DB2093">
            <v>0</v>
          </cell>
          <cell r="DC2093" t="str">
            <v>Kjempespringfrø &lt;em&gt;Impatiens glandulifera &lt;/em&gt;er en ettårig, ca. 1,5 m høy urt som formerer seg seksuelt med frø. Den kommer fra vestlige deler av Himalaya hvor den vokser på høyder fra 1800 til 4000 moh. Arten er selv-kompatibel, men besøkes hyppig av pollinatorer (Vervoort et al. 2011). Kjempespringfrø vokser helst på relativt næringsrik, fuktig jord og kan finnes i bl.a. tangvoller, strandeng (øvre/indre deler), sumper og sumpkratt, elvebredder og bekkekanter og bekkedaler, flommarkskog inkludert strandskog, dessuten i halvskygge i fuktig skog (granskog, gråor-heggeskog) og på hugstflater. Den dukker også opp på gjengroende eng, langs grøfter og åkerkanter og andre kantsoner, og er flere steder sett i bratte, overrislete bergvegger (veiskjæringer). Den finnes også på skrotemark i vid betydning (veikanter, avfalls- og fyllplasser m.m.).</v>
          </cell>
          <cell r="DD2093" t="str">
            <v>&lt;p&gt;Arten har hatt en nærmest eksplosiv økning siden den først ble funnet i Våladalen i Te Notodden i 1940. Allerede innen 1950 var den i tillegg kjent fra Vestfold, Hordaland og Sør-Trøndelag, og innen 2000 var den kjent fra alle fylker den er kjent fra i dag, med første funn i Tr Tromsø i 2000, i Tr Skjervøy i 2005, i Tr Nordreisa i 2009, og i Tr Kvænangen i 2016.&lt;/p&gt;&lt;p&gt;Arten er regionalt vanlig på søndre Østlandet sørover fra midtre Oppland og søndre Hedmark, langs kysten til Rogaland, og noe mer spredt i kyst- og fjordstrøk nord til Tr Skjervøy og Kvænangen.&lt;/p&gt;</v>
          </cell>
          <cell r="DE2093" t="str">
            <v>&lt;p&gt;Arten ble tatt inn til England i 1839 som prydplante og inngikk i F.C. Sc&amp;#252:belers forsøksplantinger i Norge i 1870-80-årene (Sch&amp;#252:beler 1886-1889, 1891). De aller fleste av dagens forekomster stammer fra privathager eller fra frøforurensning av importert plantemateriale. Arten er også funnet ved flere møller og kan ha kommet inn med importert korn. Kjempespringfrø har vært brukt som trekkplante for bier og kan ha spedt seg videre fra slik bruk.&lt;/p&gt; &lt;p&gt;Frøene spres ved hjelp av vann og kan spres langt i bekker, elver og grøfter. Maurspredning er også kjent. Frø spres også gjennom transport av jordmasser eller hageavfall. Det er ikke kjent at arten har noen vedvarende frøbank i jorda: frøene overlever ikke lenger enn ca. ett år. &lt;/p&gt; &lt;p&gt;Nordhagen (1944) vurderte kjempespringfrø til å ha dårligere spredningsevne enn mongolspringfrø &lt;em&gt;Impatiens parviflora&lt;/em&gt;, men i dag er det kjempespringfrø som er i kraftig spredning. ikke minst fordi det er kjempespringfrø som blir dyrket som prydplante, noe den småblomstrete (og heller lite pene) mongolspringfrø aldri blir. &lt;br/&gt;&lt;/p&gt;</v>
          </cell>
          <cell r="DF2093" t="str">
            <v>&lt;p&gt;Invasjonspotensialet er maksimum, både når det gjelder median levetid og ekspansjonshastighet (med bruk av visse parametre over 2000 m/år). Arten er ettårig, men kan danne store, tette bestander. Bestandsstørrelsene varierer ofte svært mye fra år til år. Den kan ett år danne frodige belter mellom f.eks. innmark og skog og langs bekker, men bestanden kan være redusert til en brøkdel eller være nesten forsvunnet i løpet av et par år. Noen bestander kan imidlertid være langlevde. Alt i alt er den fremdeles i sterk spredning: den blir vanligere i distrikter der den allerede finnes, og den dukker opp på nye steder, i storparten av lavlandsområdene.&lt;/p&gt;</v>
          </cell>
          <cell r="DG2093" t="str">
            <v>&lt;p&gt;Arten vurderes til å ha middels økologisk effekt. Effekten av kjempespringfrø på hjemlige arter er svært variabel. Der bestandene blir mangeårige, fører kjempspringfrø til fortrengning av hjemlige arter, reduksjon av artsmangfold og endret struktur i naturtypen (se oppsummering hos Helmisaari 2010). Arten er invasiv i enkelte naturtyper med stort innslag av truete og sårbare arter, spesielt på flommark. Arten har rikelig med nektar og har ofte tette bestander, og dette kan føre til at pollinatorer i noen tilfeller foretrekker denne fremfor lokale planter.&lt;br/&gt;&lt;/p&gt;</v>
          </cell>
          <cell r="DH2093" t="str">
            <v>&lt;p&gt;Kjempespringfrø vurderes til svært høg økologisk risiko på grunn av stort invasjonspotensial og middels økologisk effekt på trua og andre stedegne arter.&lt;/p&gt;</v>
          </cell>
          <cell r="DI2093">
            <v>7</v>
          </cell>
        </row>
        <row r="2094">
          <cell r="B2094" t="str">
            <v>Impatiens parviflora</v>
          </cell>
          <cell r="C2094" t="str">
            <v>DC.</v>
          </cell>
          <cell r="D2094" t="str">
            <v>mongolspringfrø</v>
          </cell>
          <cell r="E2094">
            <v>61723</v>
          </cell>
          <cell r="F2094">
            <v>101763</v>
          </cell>
          <cell r="G2094" t="str">
            <v>ExpertGroups/Karplanter/N</v>
          </cell>
          <cell r="H2094" t="str">
            <v>Karplanter</v>
          </cell>
          <cell r="I2094" t="str">
            <v>Karplanter</v>
          </cell>
          <cell r="J2094" t="str">
            <v>AlienSpecie</v>
          </cell>
          <cell r="N2094">
            <v>4</v>
          </cell>
          <cell r="Q2094">
            <v>3</v>
          </cell>
          <cell r="T2094" t="str">
            <v>SE</v>
          </cell>
          <cell r="U2094">
            <v>5</v>
          </cell>
          <cell r="V2094" t="str">
            <v>4A,3D</v>
          </cell>
          <cell r="X2094">
            <v>5</v>
          </cell>
          <cell r="Y2094">
            <v>4</v>
          </cell>
          <cell r="Z2094">
            <v>3</v>
          </cell>
          <cell r="AA2094" t="str">
            <v>1870-1878</v>
          </cell>
          <cell r="AB2094" t="str">
            <v>terrestrial</v>
          </cell>
          <cell r="AD2094" t="str">
            <v>unknown</v>
          </cell>
          <cell r="AE2094" t="str">
            <v>yes</v>
          </cell>
          <cell r="AF2094" t="str">
            <v>unknown</v>
          </cell>
          <cell r="AG2094">
            <v>1932</v>
          </cell>
          <cell r="AH2094" t="str">
            <v>Ho Bergen: Landås</v>
          </cell>
          <cell r="AI2094">
            <v>1</v>
          </cell>
          <cell r="AJ2094" t="str">
            <v>V</v>
          </cell>
          <cell r="AL2094">
            <v>1</v>
          </cell>
          <cell r="AM2094" t="str">
            <v>importDirect</v>
          </cell>
          <cell r="AN2094">
            <v>5</v>
          </cell>
          <cell r="AO2094" t="str">
            <v>spreadNaturalDispersal,introductionEscaped,introductionTransportpollution,introductionStowaway,spreadTransportpollution</v>
          </cell>
          <cell r="AP2094" t="str">
            <v>Øs,OsA,He,Bu,Ve,Te,Aa,Va,Ro,Ho,Sf,Mr</v>
          </cell>
          <cell r="AQ2094">
            <v>400</v>
          </cell>
          <cell r="AR2094">
            <v>10</v>
          </cell>
          <cell r="AS2094">
            <v>4000</v>
          </cell>
          <cell r="AT2094">
            <v>120000</v>
          </cell>
          <cell r="AU2094">
            <v>12000</v>
          </cell>
          <cell r="AV2094">
            <v>60</v>
          </cell>
          <cell r="AW2094" t="str">
            <v>Ingen kjent effekt</v>
          </cell>
          <cell r="AX2094" t="str">
            <v>Ingen kjent effekt</v>
          </cell>
          <cell r="BC2094" t="str">
            <v>Ingen kjent effekt</v>
          </cell>
          <cell r="BD2094" t="str">
            <v>Ingen kjent effekt</v>
          </cell>
          <cell r="BE2094" t="str">
            <v>no</v>
          </cell>
          <cell r="BF2094" t="str">
            <v>no</v>
          </cell>
          <cell r="BG2094" t="str">
            <v>V</v>
          </cell>
          <cell r="BK2094" t="str">
            <v>temperate_nemoral:Asia|temperate_dry:Asia</v>
          </cell>
          <cell r="BM2094" t="str">
            <v>temperate_boreal:Europe|temperate_nemoral:Europe,Asia,NorthAndCentralAmerica|temperate_dry:Asia|subtropic_mediterranean:Europe</v>
          </cell>
          <cell r="BO2094">
            <v>4</v>
          </cell>
          <cell r="BR2094" t="str">
            <v>RedListCategoryLevel</v>
          </cell>
          <cell r="BT2094">
            <v>3</v>
          </cell>
          <cell r="BW2094" t="str">
            <v>SpreadYearlyIncreaseObservations</v>
          </cell>
          <cell r="BX2094">
            <v>342</v>
          </cell>
          <cell r="BY2094">
            <v>1</v>
          </cell>
          <cell r="CB2094" t="str">
            <v>T45,T43,T42,T41,T40,T37-C-3,T30,T18,V2</v>
          </cell>
          <cell r="CC2094">
            <v>3</v>
          </cell>
          <cell r="CG2094" t="str">
            <v>T30,T18,V2</v>
          </cell>
          <cell r="CH2094">
            <v>1</v>
          </cell>
          <cell r="CL2094" t="str">
            <v>T30,T18,V2</v>
          </cell>
          <cell r="CM2094">
            <v>1</v>
          </cell>
          <cell r="CQ2094">
            <v>1</v>
          </cell>
          <cell r="CT2094" t="str">
            <v>T30,T18,V2</v>
          </cell>
          <cell r="CU2094">
            <v>1</v>
          </cell>
          <cell r="CX2094">
            <v>0</v>
          </cell>
          <cell r="CY2094">
            <v>1</v>
          </cell>
          <cell r="DB2094">
            <v>0</v>
          </cell>
          <cell r="DC2094" t="str">
            <v>&lt;p&gt;Mongolspringfrø &lt;em&gt;Impatiens parviflora&lt;/em&gt;&lt;i&gt; &lt;/i&gt;er en vel 0,5 m høy urt som formerer seg med frø. Den kommer fra Sentral- og Øst-Asia. Mongolspringfrø er ettårig, og bestandene varierer i størrelse fra år til år. Mongolspringfrø kan selvpollinere og produserer store mengder frø, og har ingen problemer med innavl (Vervoort et al. 2011). Mongolspringfrø er kjent som en av de mest invaderende fremmede artene i europeiske tempererte skoger, se Vervoort et al. (2011) for en oppsummering om dette. Arten trives best i halvskygge eller skyggefullt på relativt næringsrik, fuktig jord, men kan også vokse på åpne, eksponerte steder, særlig ulike typer skrotemark (tømmerlagringsplasser, avfallsplasser og fyllinger), i sumper og på strandnære steder, spesielt i åpen flommark og flommarkskog, og den opptrer nå og da som ugras i rabatter, veikanter, privathager og frukthager. &lt;/p&gt;</v>
          </cell>
          <cell r="DD2094" t="str">
            <v>&lt;p&gt;Arten ble først funnet effektivt forvillet i Ho Bergen i 1938, og inntil 1945 var den bare kjent fra Bergen, men med mange forekomster. I 1947 ble den funnet i Ak Bærum: Fornebu, trolig kommet inn med flytrafikk, og spredte seg videre østover til Oslo (fra 1950) og vestover til Sollihøgda i Bu Hole 1957. Den kom også tidlig inn i VA Kristiansand (1951). Siden har den spredt seg over store deler av låglandsområdene fra Oslofjorden til SF Sognefjorden (Leikanger, Sogndal), med en enkelt forekomst i MR Kristiansund. Utenom Oslofjordområdet ser den ut til å være vanligst i Bergensområdet.&lt;/p&gt;</v>
          </cell>
          <cell r="DE2094" t="str">
            <v>I 1837 ble mongolspringfrø dyrket i botanisk hage i Oslo: Tøyen, og i 1870-80-årene ble den spredt for forsøksdyrking ved F.C. Sch&amp;#252:beler fra denne hagen til en rekke privathager rundt i landet, like til Finnmark (Sch&amp;#252:beler 1886-1889, 1891). Det eldste belegget av forvillet materiale er fra 1870-78 i Op Søndre Land: Krohnviken (materiale i BG, Nordhagen 1944). Materialet antas å ha kommet dit via Sch&amp;#252:beler og Tøyenhagen. &amp;#201:n forekomst (Oslo) kan skrive seg fra en tysk leir under andre verdenskrig. Flere nyere forekomster har opphav i lagringsplasser for importert tømmer. Arten har også fulgt med importert plantemateriale, og den første forekomsten i Ak Bærum synes å skyldes spredning med fly.</v>
          </cell>
          <cell r="DF2094" t="str">
            <v>&lt;p&gt;Arten har et stort invasjonspotensial med lang median levetid og moderat ekspansjonshastighet. Mongolspringfrø er trolig helt avhengig av folks aktivitet for å spres regionalt, men den har mange potensielle voksesteder i kyst- og fjordstrøk og nedre dalstrøk, i det minste i Sør-Norge. Den har hatt en nokså jevn ekspansjon de siste 50 år og har ennå ikke nådd sitt potensial.&lt;/p&gt; &lt;p&gt;&lt;/p&gt;</v>
          </cell>
          <cell r="DG2094" t="str">
            <v>Mongolspringfrø vurderes å ha middels økologisk effekt. Arten går inn i flomskog, flomfastmark og myr-og sumpskog. Den kan danne omfattende og tette rene bestander. Dette kan føre til fortrengning av stedegne arter, hvorav noen truete/sårbare, og til endringer i jordbunnsforhold. Arten er ettårig, slik at jorda blottlegges og blir mer utsatt for erosjon når planten visner ned på høsten. Arten er spesielt problematisk på Vestlandet.</v>
          </cell>
          <cell r="DH2094" t="str">
            <v>&lt;p&gt;Mongolspringfrø vurderes til svært høg økologisk risiko på grunn av et stort invasjonspotensial og en middels økologisk effekt. &lt;br/&gt;&lt;/p&gt;</v>
          </cell>
          <cell r="DI2094">
            <v>4</v>
          </cell>
        </row>
        <row r="2095">
          <cell r="B2095" t="str">
            <v>Myrrhis odorata</v>
          </cell>
          <cell r="C2095" t="str">
            <v>(L.) Scop.</v>
          </cell>
          <cell r="D2095" t="str">
            <v>spansk kjørvel</v>
          </cell>
          <cell r="E2095">
            <v>134757</v>
          </cell>
          <cell r="F2095">
            <v>100343</v>
          </cell>
          <cell r="G2095" t="str">
            <v>ExpertGroups/Karplanter/N</v>
          </cell>
          <cell r="H2095" t="str">
            <v>Karplanter</v>
          </cell>
          <cell r="I2095" t="str">
            <v>Karplanter</v>
          </cell>
          <cell r="J2095" t="str">
            <v>AlienSpecie</v>
          </cell>
          <cell r="N2095">
            <v>4</v>
          </cell>
          <cell r="Q2095">
            <v>3</v>
          </cell>
          <cell r="T2095" t="str">
            <v>SE</v>
          </cell>
          <cell r="U2095">
            <v>5</v>
          </cell>
          <cell r="V2095" t="str">
            <v>4A,3D</v>
          </cell>
          <cell r="X2095">
            <v>5</v>
          </cell>
          <cell r="Y2095">
            <v>4</v>
          </cell>
          <cell r="Z2095">
            <v>3</v>
          </cell>
          <cell r="AA2095">
            <v>1827</v>
          </cell>
          <cell r="AB2095" t="str">
            <v>terrestrial</v>
          </cell>
          <cell r="AD2095" t="str">
            <v>unknown</v>
          </cell>
          <cell r="AE2095" t="str">
            <v>yes</v>
          </cell>
          <cell r="AF2095" t="str">
            <v>unknown</v>
          </cell>
          <cell r="AG2095">
            <v>1827</v>
          </cell>
          <cell r="AH2095" t="str">
            <v>Ho Bergen: "Bergen in pratis" (i enger)</v>
          </cell>
          <cell r="AI2095">
            <v>10</v>
          </cell>
          <cell r="AJ2095" t="str">
            <v>V</v>
          </cell>
          <cell r="AL2095">
            <v>3</v>
          </cell>
          <cell r="AM2095" t="str">
            <v>importDirect</v>
          </cell>
          <cell r="AN2095">
            <v>5</v>
          </cell>
          <cell r="AO2095" t="str">
            <v>introductionEscaped,spreadNaturalDispersal,spreadStowaway,spreadTransportpollution</v>
          </cell>
          <cell r="AP2095" t="str">
            <v>Øs,OsA,He,Op,Bu,Ve,Te,Aa,Va,Ro,Ho,Sf,Mr,St,Nt,Tr</v>
          </cell>
          <cell r="AQ2095">
            <v>1000</v>
          </cell>
          <cell r="AR2095">
            <v>5</v>
          </cell>
          <cell r="AS2095">
            <v>5000</v>
          </cell>
          <cell r="AT2095">
            <v>305000</v>
          </cell>
          <cell r="AU2095">
            <v>10000</v>
          </cell>
          <cell r="AV2095">
            <v>60</v>
          </cell>
          <cell r="AW2095" t="str">
            <v>Brukt som medisinplante og krydderplante (se Hjelmstad, R. 2016: Urtekildens planteleksikon)</v>
          </cell>
          <cell r="AX2095" t="str">
            <v>Ingen kjent effekt</v>
          </cell>
          <cell r="BC2095" t="str">
            <v>Ingen kjent effekt</v>
          </cell>
          <cell r="BD2095" t="str">
            <v>Ingen kjent effekt</v>
          </cell>
          <cell r="BE2095" t="str">
            <v>no</v>
          </cell>
          <cell r="BF2095" t="str">
            <v>no</v>
          </cell>
          <cell r="BK2095" t="str">
            <v>temperate_nemoral:Europe|subtropic_mediterranean:Europe</v>
          </cell>
          <cell r="BM2095" t="str">
            <v>temperate_boreal:Europe|temperate_nemoral:Europe,NorthAndCentralAmerica|subtropic_mediterranean:Europe</v>
          </cell>
          <cell r="BO2095">
            <v>4</v>
          </cell>
          <cell r="BR2095" t="str">
            <v>RedListCategoryLevel</v>
          </cell>
          <cell r="BT2095">
            <v>3</v>
          </cell>
          <cell r="BW2095" t="str">
            <v>SpreadYearlyIncreaseObservations</v>
          </cell>
          <cell r="BX2095">
            <v>207</v>
          </cell>
          <cell r="BY2095">
            <v>1</v>
          </cell>
          <cell r="CB2095" t="str">
            <v>T4,T40,T43,T35,T32</v>
          </cell>
          <cell r="CC2095">
            <v>3</v>
          </cell>
          <cell r="CF2095" t="str">
            <v>Dactylorhiza sambucina</v>
          </cell>
          <cell r="CH2095">
            <v>2</v>
          </cell>
          <cell r="CI2095" t="str">
            <v>X</v>
          </cell>
          <cell r="CL2095" t="str">
            <v>T4,T32</v>
          </cell>
          <cell r="CM2095">
            <v>2</v>
          </cell>
          <cell r="CP2095" t="str">
            <v>Kulturmarkseng</v>
          </cell>
          <cell r="CQ2095">
            <v>1</v>
          </cell>
          <cell r="CU2095">
            <v>1</v>
          </cell>
          <cell r="CX2095">
            <v>0</v>
          </cell>
          <cell r="CY2095">
            <v>1</v>
          </cell>
          <cell r="DB2095">
            <v>0</v>
          </cell>
          <cell r="DC2095" t="str">
            <v>Spansk kjørvel &lt;em&gt;Myrrhis odorata &lt;/em&gt;er en flerårig, 1-1,5 m høy urt (staude) fra fjellstrøk i Mellom- og Sør-Europa. Arten var trolig dyrket i Norge før 1800 som krydderplante, men de første dokumenterte funnene som forvillet er fra herregårdsparker på 1820-tallet (Oslo: Bogstad, ST Trondheim: Rotvoll).</v>
          </cell>
          <cell r="DD2095" t="str">
            <v>&lt;p&gt;De tidligste dokumenterte funnene er fra Ho Bergen ("Bergen in pratis", dvs. i eng) i 1827, Oslo: Bogstad (herregård med park) 1829, og ST Trondheim: Rotvoll (herregård med park) 1820-tallet. Flere andre tidlige funn er også knyttet til storgårder, og arten synes å ha kommet inn og spredt fra herregårdskulturen rundt 1800. Arten kommer fra fuktige fjellstrøk i Mellom- og Sør-Europa og er mest aggressiv på Vestlandet og i litt fuktige dalfører. Ekspansjonen i Hordaland begynte allerede godt før 1900 og i Sogn og Fjordane kanskje mellom 1900 og 1920 (dårlige data). Dokumentert ekspansjon av betydning i Møre og Romsdal kom først etter 1960. I Trøndelag er spansk kjørvel i klar spredning. På Østlandet er arten stabil, men sjelden svært aggressiv, med ett unntak. I 1968 ble den for første gang notert i de fuktige dalførene i indre Telemark (Te Tokke), og her nærmest eksploderte den.&lt;/p&gt;</v>
          </cell>
          <cell r="DE2095" t="str">
            <v>Arten er trolig innført med såfrø til eller anlegg av diverse herregårdsparker tidlig på 1800-tallet (eller sent på 1700-tallet). Arten formerer seg med frø og har klonal vekst med jordstengler slik at den kan danne omfattende bestander. Fruktene spres passivt. Arten er både forvillet og kastet ut fra dyrkning.</v>
          </cell>
          <cell r="DF2095" t="str">
            <v>Spansk kjørvel har et stort invasjonspotensiale: den skårer maksimum på median levetid og et knepp lavere på ekspansjonshastighet. Arten har et stort, uforløst potensial i dalfører i Sør-Norge og kanskje i Nordland.</v>
          </cell>
          <cell r="DG2095" t="str">
            <v>Arten vurderes å ha middels økologiske effekter. Den utslagsgivende effekten er fortrengning av minst &amp;#233:n truet/sårbar art (søstermarihand &lt;i&gt;Dactylorhiza sambucina&lt;/i&gt;). Dette er rapportert fra Telemark (Dagny Mandt, pers. komm.), men fortrengning av andre sårbare arter er sannsynlig også i andre landsdeler. Den etablerer seg i vei- og skogkanter, på skrotemark, i ulike typer gressmark og gammel eng, men kan også gå inn i åpen skog på relativt dyp, næringsrik jord. Arten er ekspansiv og fortrenger omtrent alle andre urteaktige karplanter der den etablerer seg. Arten er en gjengroingsart i kulturmarkseng, en truet naturtype.&lt;br/&gt;</v>
          </cell>
          <cell r="DH2095" t="str">
            <v>&lt;p&gt;Spansk kjørvel vurderes å ha svært høy risiko. Dette skyldes et stort invasjonspotensial i kombinasjon med en middels økologisk effekt knyttet til fortrengning av minst &amp;#233:n sårbar/truet art.&lt;/p&gt;</v>
          </cell>
          <cell r="DI2095">
            <v>3</v>
          </cell>
        </row>
        <row r="2096">
          <cell r="B2096" t="str">
            <v>Phedimus hybridus</v>
          </cell>
          <cell r="C2096" t="str">
            <v>(L.) 't Hart</v>
          </cell>
          <cell r="D2096" t="str">
            <v>sibirbergknapp</v>
          </cell>
          <cell r="E2096">
            <v>135279</v>
          </cell>
          <cell r="F2096">
            <v>103588</v>
          </cell>
          <cell r="G2096" t="str">
            <v>ExpertGroups/Karplanter/N</v>
          </cell>
          <cell r="H2096" t="str">
            <v>Karplanter</v>
          </cell>
          <cell r="I2096" t="str">
            <v>Karplanter</v>
          </cell>
          <cell r="J2096" t="str">
            <v>AlienSpecie</v>
          </cell>
          <cell r="N2096">
            <v>4</v>
          </cell>
          <cell r="Q2096">
            <v>4</v>
          </cell>
          <cell r="T2096" t="str">
            <v>SE</v>
          </cell>
          <cell r="U2096">
            <v>5</v>
          </cell>
          <cell r="V2096" t="str">
            <v>4A,4D</v>
          </cell>
          <cell r="X2096">
            <v>5</v>
          </cell>
          <cell r="Y2096">
            <v>4</v>
          </cell>
          <cell r="Z2096">
            <v>3</v>
          </cell>
          <cell r="AA2096">
            <v>1854</v>
          </cell>
          <cell r="AB2096" t="str">
            <v>terrestrial</v>
          </cell>
          <cell r="AD2096" t="str">
            <v>unknown</v>
          </cell>
          <cell r="AE2096" t="str">
            <v>yes</v>
          </cell>
          <cell r="AF2096" t="str">
            <v>unknown</v>
          </cell>
          <cell r="AG2096">
            <v>1854</v>
          </cell>
          <cell r="AH2096" t="str">
            <v>Oslo: "På Slottsbakkene (Universitetsbakkene) utenfor Universitetsbiblioteket"</v>
          </cell>
          <cell r="AI2096">
            <v>10</v>
          </cell>
          <cell r="AJ2096" t="str">
            <v>V</v>
          </cell>
          <cell r="AK2096" t="str">
            <v>V</v>
          </cell>
          <cell r="AL2096">
            <v>2</v>
          </cell>
          <cell r="AM2096" t="str">
            <v>importDirect</v>
          </cell>
          <cell r="AN2096">
            <v>3</v>
          </cell>
          <cell r="AO2096" t="str">
            <v>introductionEscaped,spreadNaturalDispersal,spreadTransportpollution</v>
          </cell>
          <cell r="AP2096" t="str">
            <v>Øs,OsA,He,Op,Bu,Ve,Te,Aa,Va,Ro,Ho,Sf,Mr,St,Nt,No</v>
          </cell>
          <cell r="AQ2096">
            <v>400</v>
          </cell>
          <cell r="AR2096">
            <v>10</v>
          </cell>
          <cell r="AS2096">
            <v>4000</v>
          </cell>
          <cell r="AT2096">
            <v>250000</v>
          </cell>
          <cell r="AU2096">
            <v>8000</v>
          </cell>
          <cell r="AV2096">
            <v>40</v>
          </cell>
          <cell r="AW2096" t="str">
            <v>Ingen kjent effekt</v>
          </cell>
          <cell r="AX2096" t="str">
            <v>Ingen kjent effekt</v>
          </cell>
          <cell r="BC2096" t="str">
            <v>Ingen kjent effekt</v>
          </cell>
          <cell r="BD2096" t="str">
            <v>Ingen kjent effekt</v>
          </cell>
          <cell r="BE2096" t="str">
            <v>no</v>
          </cell>
          <cell r="BF2096" t="str">
            <v>no</v>
          </cell>
          <cell r="BI2096" t="str">
            <v>V</v>
          </cell>
          <cell r="BK2096" t="str">
            <v>temperate_boreal:Europe,Asia|temperate_nemoral:Europe,Asia</v>
          </cell>
          <cell r="BM2096" t="str">
            <v>temperate_boreal:Europe,Asia|temperate_nemoral:Europe,Asia</v>
          </cell>
          <cell r="BO2096">
            <v>4</v>
          </cell>
          <cell r="BR2096" t="str">
            <v>RedListCategoryLevel</v>
          </cell>
          <cell r="BT2096">
            <v>3</v>
          </cell>
          <cell r="BW2096" t="str">
            <v>SpreadYearlyIncreaseObservations</v>
          </cell>
          <cell r="BX2096">
            <v>192</v>
          </cell>
          <cell r="BY2096">
            <v>1</v>
          </cell>
          <cell r="CB2096" t="str">
            <v>T1,T6,T35,T32,T37-C-3</v>
          </cell>
          <cell r="CC2096">
            <v>4</v>
          </cell>
          <cell r="CF2096" t="str">
            <v>Dracocephalum ruyschiana,Phleum phleoides,Veronica spicata</v>
          </cell>
          <cell r="CH2096">
            <v>2</v>
          </cell>
          <cell r="CK2096" t="str">
            <v>Silene nutans</v>
          </cell>
          <cell r="CL2096" t="str">
            <v>T1,T32</v>
          </cell>
          <cell r="CM2096">
            <v>3</v>
          </cell>
          <cell r="CP2096" t="str">
            <v>Åpen grunnlendt kalkmark i boreonemoral sone,Åpen grunnlendt kalkmark i boreonemoral sone</v>
          </cell>
          <cell r="CQ2096">
            <v>1</v>
          </cell>
          <cell r="CU2096">
            <v>1</v>
          </cell>
          <cell r="CX2096">
            <v>0</v>
          </cell>
          <cell r="CY2096">
            <v>1</v>
          </cell>
          <cell r="DB2096">
            <v>0</v>
          </cell>
          <cell r="DC2096" t="str">
            <v>&lt;p&gt;Sibirbergknapp &lt;em&gt;Phedimus hybridus &lt;/em&gt;er en flerårig sukkulent art fra Ural. Den formerer seg seksuelt med frø og kan dessuten bli mattedannende med omfattende, horisontale sideskudd som rotslår. Arten er innført som hagestaude og er i likhet med gravbergknapp en typisk hagerømling fra hytter i strandsonen, enkelte hager i innlandet, og fra kirkegårder og grøntanlegg. Arten er, i likhet med andre sukkulenter, underrepresentert i våre herbarier, og mange har forvekslet den med gravbergknapp.&lt;/p&gt;</v>
          </cell>
          <cell r="DD2096" t="str">
            <v>&lt;p&gt;Arten ble først funnet naturalisert, i 1854 på "Slottsbakkene" der Slottsparken, Karl Johans gate og (gamle) Drammensveien nå er i Oslo. Nesten like gamle registreringer finnes fra Rodeløkka, Ekeberg og Grefsenåsen i Oslo. Frem til 1925 var den kun registrert på ulike lokaliteter i Oslo. Rundt 1950 nådde den omtrent det utbredelsesområdet den har i dag, nord til Sør-Trøndelag og med slengere i Nordland, men med fortetning lokalt.&lt;/p&gt;</v>
          </cell>
          <cell r="DE2096" t="str">
            <v>&lt;p&gt;Sibirbergknapp er innført som hagestaude. Den har vært plantet i hager i kystnære strøk, da den som sukkulent tåler mye salt og vind. Arten sprer seg i hovedsak ved vegetativ vekst og utkast fra hager, ut fra hyttetomter og ut over åpen grunnlendt mark både på kalkrik og kalkfattig grunn. Formeringen i norsk natur skjer i all hovedsak - kanskje enerådende - vegetativt, men frø av &lt;em&gt;Phedimus hybridus &lt;/em&gt;ble samlet inn 30.10.2011 fra Nakholmen i Oslo for spireforsøk ved NHM, da ingen data foreligger for seksuell formering i vårt land. Spireforsøket ble avsluttet 06.01.2012 og viste ca. 55 % spiring (Bjureke, upubl.). &lt;/p&gt;</v>
          </cell>
          <cell r="DF2096" t="str">
            <v>&lt;p&gt; Arten har et stort invasjonspotensial. Den skårer maksimum på median levetid og har en moderat ekspansjonshastighet. &lt;/p&gt;</v>
          </cell>
          <cell r="DG2096" t="str">
            <v>Sibirbergknapp kan danne heldekkende matter når den etablerer seg på åpne og solrike lokaliteter. Arten er observert i spredning i den prioriterte naturtypen "åpen grunnlendt kalkmark i boreonemoral sone", en naturtype som er nesten helt begrenset til Oslofeltet fra Mjøsa sør til Grenland, og med hovedtyngde ved indre Oslofjord. Spredningen i dette kjerneområdet har økt betraktelig de seneste 30 årene. I indre Oslofjord er den ikke et like alvorlig problem som slektningen gravbergknapp, men på noen øyer - spesielt Nakholmen (Oslo) - er den mye vanligere. Der okkuperer den store felter av åpen grunnlendt kalkmark og fortrenger truete stedegne arter som aksveronika &lt;em&gt;Veronica spicata&lt;/em&gt;, dragehode &lt;em&gt;Dracocephalum ruyschiana&lt;/em&gt;, smaltimotei &lt;em&gt;Phleum phleoides&lt;/em&gt; og nikkesmelle &lt;em&gt;Silene nutans &lt;/em&gt;(Bjureke pers. medd.).</v>
          </cell>
          <cell r="DH2096" t="str">
            <v>&lt;p&gt;Sibirbergknapp vurderes til svært høg økologisk risiko, et resultat av et høgt invasjonspotensiale og store økologiske effekter. Den bør sees på som en art i spredning på grunnlendt og åpen mark i kystnære strøk, og der kan den bli problematisk for opprinnelige arter. Det er imidlertid usikkert om arten er en trussel mot norsk biologisk mangfold utafor kalkområdene i Oslofeltet.&lt;/p&gt;&lt;p&gt;Risikovurderingen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Immergr&amp;#252:nchen_x0019_ . Navnet er akseptert av Royal Horticultural Society (se http://apps.rhs.org.uk/horticulturaldatabase/HortGenera.asp). Vi finner lite relevant informasjon om kultivaren. Det er ikke noe som skulle tilsi at denne kultivaren utgjør en annen risiko enn arten. Vi har ikke undersøkt i hvilken grad andre kultivarer av &lt;i&gt;Phedimus hybridus &lt;/i&gt;som har dokumenterte egenskaper som vil kunne påvirke invasjonspotensialet og/eller økologisk effekt slik at man kunne forvente en annen risiko enn den som gis i den generelle vurderingen av arten.&lt;/p&gt;</v>
          </cell>
          <cell r="DI2096">
            <v>0</v>
          </cell>
        </row>
        <row r="2097">
          <cell r="B2097" t="str">
            <v>Populus balsamifera</v>
          </cell>
          <cell r="C2097" t="str">
            <v>L.</v>
          </cell>
          <cell r="D2097" t="str">
            <v>balsampoppel</v>
          </cell>
          <cell r="E2097">
            <v>145392</v>
          </cell>
          <cell r="F2097">
            <v>102634</v>
          </cell>
          <cell r="G2097" t="str">
            <v>ExpertGroups/Karplanter/N</v>
          </cell>
          <cell r="H2097" t="str">
            <v>Karplanter</v>
          </cell>
          <cell r="I2097" t="str">
            <v>Karplanter</v>
          </cell>
          <cell r="J2097" t="str">
            <v>AlienSpecie</v>
          </cell>
          <cell r="N2097">
            <v>4</v>
          </cell>
          <cell r="Q2097">
            <v>3</v>
          </cell>
          <cell r="T2097" t="str">
            <v>SE</v>
          </cell>
          <cell r="U2097">
            <v>5</v>
          </cell>
          <cell r="V2097" t="str">
            <v>4A,3D</v>
          </cell>
          <cell r="X2097">
            <v>5</v>
          </cell>
          <cell r="Y2097">
            <v>4</v>
          </cell>
          <cell r="Z2097">
            <v>3</v>
          </cell>
          <cell r="AA2097">
            <v>1862</v>
          </cell>
          <cell r="AB2097" t="str">
            <v>terrestrial</v>
          </cell>
          <cell r="AD2097" t="str">
            <v>unknown</v>
          </cell>
          <cell r="AE2097" t="str">
            <v>yes</v>
          </cell>
          <cell r="AF2097" t="str">
            <v>unknown</v>
          </cell>
          <cell r="AG2097">
            <v>1951</v>
          </cell>
          <cell r="AH2097" t="str">
            <v>Op Vågå: Vågåmo</v>
          </cell>
          <cell r="AI2097">
            <v>20</v>
          </cell>
          <cell r="AJ2097" t="str">
            <v>V</v>
          </cell>
          <cell r="AL2097">
            <v>2</v>
          </cell>
          <cell r="AM2097" t="str">
            <v>importDirect</v>
          </cell>
          <cell r="AN2097">
            <v>4</v>
          </cell>
          <cell r="AO2097" t="str">
            <v>introductionEscaped,spreadTransportpollution</v>
          </cell>
          <cell r="AP2097" t="str">
            <v>Øs,OsA,He,Op,Bu,Ve,Te,Aa,Va,Ro,Ho,Sf,Mr,St,Nt,No,Tr,Fi</v>
          </cell>
          <cell r="AQ2097">
            <v>800</v>
          </cell>
          <cell r="AR2097">
            <v>10</v>
          </cell>
          <cell r="AS2097">
            <v>8000</v>
          </cell>
          <cell r="AT2097">
            <v>280000</v>
          </cell>
          <cell r="AU2097">
            <v>32000</v>
          </cell>
          <cell r="AV2097">
            <v>60</v>
          </cell>
          <cell r="AW2097" t="str">
            <v>Ingen kjent effekt</v>
          </cell>
          <cell r="AX2097" t="str">
            <v>Ingen kjent effekt</v>
          </cell>
          <cell r="BC2097" t="str">
            <v>Ingen kjent effekt</v>
          </cell>
          <cell r="BD2097" t="str">
            <v>Ingen kjent effekt</v>
          </cell>
          <cell r="BE2097" t="str">
            <v>no</v>
          </cell>
          <cell r="BF2097" t="str">
            <v>no</v>
          </cell>
          <cell r="BK2097" t="str">
            <v>polar:Asia,NorthAndCentralAmerica|temperate_boreal:NorthAndCentralAmerica|temperate_nemoral:NorthAndCentralAmerica|subtropic_mediterranean:NorthAndCentralAmerica</v>
          </cell>
          <cell r="BM2097" t="str">
            <v>polar:Asia,NorthAndCentralAmerica|temperate_boreal:Europe,NorthAndCentralAmerica|temperate_nemoral:Europe,Oceania,NorthAndCentralAmerica|subtropic_mediterranean:NorthAndCentralAmerica</v>
          </cell>
          <cell r="BO2097">
            <v>4</v>
          </cell>
          <cell r="BR2097" t="str">
            <v>RedListCategoryLevel</v>
          </cell>
          <cell r="BT2097">
            <v>3</v>
          </cell>
          <cell r="BW2097" t="str">
            <v>SpreadYearlyIncreaseObservations</v>
          </cell>
          <cell r="BX2097">
            <v>363</v>
          </cell>
          <cell r="BY2097">
            <v>1</v>
          </cell>
          <cell r="CB2097" t="str">
            <v>T4,T30,T32,T35,T40</v>
          </cell>
          <cell r="CC2097">
            <v>3</v>
          </cell>
          <cell r="CG2097" t="str">
            <v>T30</v>
          </cell>
          <cell r="CH2097">
            <v>2</v>
          </cell>
          <cell r="CL2097" t="str">
            <v>T30,T4,T30</v>
          </cell>
          <cell r="CM2097">
            <v>1</v>
          </cell>
          <cell r="CQ2097">
            <v>1</v>
          </cell>
          <cell r="CU2097">
            <v>1</v>
          </cell>
          <cell r="CX2097">
            <v>0</v>
          </cell>
          <cell r="CY2097">
            <v>1</v>
          </cell>
          <cell r="DB2097">
            <v>0</v>
          </cell>
          <cell r="DC2097" t="str">
            <v>&lt;p&gt;Balsampoppel &lt;em&gt;Populus balsamifera &lt;/em&gt;er et stort tre fra Nord-Amerika (med utbredelse tvers over kontinentet) og er nylig også påvist et par steder i Nordøst-Asia. Den har frøformering og frøene er effektivt vindspredte på grunn av hår. Den har dessuten en særdeles effektiv klonal vekst ved rotskudd.&lt;/p&gt;&lt;p&gt;Arten forekommer i Norge tre navngitte kultivarer - cv. &amp;#39:Hortensis&amp;#39: ekte balsampoppel, cv. &amp;#39:Elongata&amp;#39: trønderpoppel og cv. &amp;#39:Gileadensis&amp;#39: ontariopoppel - ingen av dem identisk med den amerikanske villplanten. Alle tre har ekstensiv klondannelse med rotskudd, men den mest alvorlige er kanskje cv. &amp;#39:Elongata&amp;#39: fordi den er den absolutt mest hardføre. Herbariematerialet er ikke revidert, og observasjoner kan ikke kontrolleres for identitet. Derfor vurderes arten samlet, det innebærer at alle varietetene får samme risiko som moderarten. Trolig ville alle kultivarene få tilnærmet samme risiko om de ble vurdert uavhengig også.&lt;br/&gt;&lt;/p&gt;</v>
          </cell>
          <cell r="DD2097" t="str">
            <v>&lt;p&gt;Balsampoppel er et gammelt tre i norske hager, men det er lite registrert som forvillet inntil de siste 50 årene. De eldste dokumenterte funnene er fra 1870- og 1880-årene fra Østlandet og Sørlandet. Siden 1960 har antallet funn økt radikalt, og arten er nå registrert i alle fylker nord til Finnmark. Den er hardfør nesten opp til skoggrensa og nord til grensa mot Arktis, med forvilling begge steder. All forvilling synes skje med utkast eller utvoksning fra hager og beplantninger: ingen frøreproduksjon er registrert i norsk natur det vi vet. Arten kan danne omfattende kloner som fortrenger og skygger ut nesten alle andre planter, og den er nesten umulig å utrydde der den har etablert seg. Fortsatt fortetning kan forventes.&lt;/p&gt;</v>
          </cell>
          <cell r="DE2097" t="str">
            <v>Balsampoppel er innført som prydtre. Arten har frøformering der det kommer fra, og frøformering er rapportert fra norsk natur, i Trøndelag (E. Fremstad, pers. observ.) og i Tromsø (U. R. Bjerke Gamst, artsobservasjoner). Karhu (i Flora Nordica 2000) konkluderer imidlertid med at frøsetting i Norden ikke er kjent. Arten har effektiv klonal vekst med rotskudd.</v>
          </cell>
          <cell r="DF2097" t="str">
            <v>Arten har en moderat ekspansjonshastighet og lang median levetid i landet. Dette gir sammenlagt et stort invasjonspotensial.</v>
          </cell>
          <cell r="DG2097" t="str">
            <v>Arten vurderes til middels økologisk effekt. Balsampoppel fortrenger andre planter når den etablerer seg i flommarkskog. Dette er en naturtype som er nokså rik på sårbare og truete karplanter, og vi antar at balsampoppel reduserer delpopulasjoner av enkelte av disse.</v>
          </cell>
          <cell r="DH2097" t="str">
            <v>&lt;p&gt;Balsampoppel vurderes til svært høg risiko på grunn av et stort invasjonspotensial og en middels økologisk effekt.&lt;/p&gt;</v>
          </cell>
          <cell r="DI2097">
            <v>1</v>
          </cell>
        </row>
        <row r="2098">
          <cell r="B2098" t="str">
            <v>Reynoutria japonica</v>
          </cell>
          <cell r="C2098" t="str">
            <v>Houtt.</v>
          </cell>
          <cell r="D2098" t="str">
            <v>parkslirekne</v>
          </cell>
          <cell r="E2098">
            <v>136760</v>
          </cell>
          <cell r="F2098">
            <v>129594</v>
          </cell>
          <cell r="G2098" t="str">
            <v>ExpertGroups/Karplanter/N</v>
          </cell>
          <cell r="H2098" t="str">
            <v>Karplanter</v>
          </cell>
          <cell r="I2098" t="str">
            <v>Karplanter</v>
          </cell>
          <cell r="J2098" t="str">
            <v>AlienSpecie</v>
          </cell>
          <cell r="N2098">
            <v>4</v>
          </cell>
          <cell r="Q2098">
            <v>4</v>
          </cell>
          <cell r="T2098" t="str">
            <v>SE</v>
          </cell>
          <cell r="U2098">
            <v>5</v>
          </cell>
          <cell r="V2098" t="str">
            <v>4A,4D</v>
          </cell>
          <cell r="X2098">
            <v>5</v>
          </cell>
          <cell r="Y2098">
            <v>4</v>
          </cell>
          <cell r="Z2098">
            <v>3</v>
          </cell>
          <cell r="AA2098">
            <v>1901</v>
          </cell>
          <cell r="AB2098" t="str">
            <v>terrestrial</v>
          </cell>
          <cell r="AD2098" t="str">
            <v>unknown</v>
          </cell>
          <cell r="AE2098" t="str">
            <v>yes</v>
          </cell>
          <cell r="AF2098" t="str">
            <v>yes</v>
          </cell>
          <cell r="AG2098">
            <v>1901</v>
          </cell>
          <cell r="AH2098" t="str">
            <v>Ho Granvin: Havås</v>
          </cell>
          <cell r="AI2098">
            <v>10</v>
          </cell>
          <cell r="AJ2098" t="str">
            <v>V</v>
          </cell>
          <cell r="AL2098">
            <v>2</v>
          </cell>
          <cell r="AM2098" t="str">
            <v>importDirect</v>
          </cell>
          <cell r="AN2098">
            <v>5</v>
          </cell>
          <cell r="AO2098" t="str">
            <v>introductionEscaped,spreadTransportpollution,spreadStowaway</v>
          </cell>
          <cell r="AP2098" t="str">
            <v>Øs,OsA,He,Op,Bu,Ve,Te,Aa,Va,Ro,Ho,Sf,Mr,St,Nt,No,Tr</v>
          </cell>
          <cell r="AQ2098">
            <v>2000</v>
          </cell>
          <cell r="AR2098">
            <v>10</v>
          </cell>
          <cell r="AS2098">
            <v>20000</v>
          </cell>
          <cell r="AT2098">
            <v>267000</v>
          </cell>
          <cell r="AU2098">
            <v>30000</v>
          </cell>
          <cell r="AV2098">
            <v>80</v>
          </cell>
          <cell r="AW2098" t="str">
            <v>Ingen kjent effekt</v>
          </cell>
          <cell r="AX2098" t="str">
            <v>Enorme økonomiske konsekvenser når det gjelder bygningsskader og erosjonskontroll internasjonalt. Store økonomiske konsekvenser når det gjelder bekjempelse.</v>
          </cell>
          <cell r="BC2098" t="str">
            <v>Ingen kjent effekt</v>
          </cell>
          <cell r="BD2098" t="str">
            <v>Ingen kjent effekt</v>
          </cell>
          <cell r="BE2098" t="str">
            <v>no</v>
          </cell>
          <cell r="BF2098" t="str">
            <v>no</v>
          </cell>
          <cell r="BK2098" t="str">
            <v>temperate_boreal:Asia|temperate_nemoral:Asia</v>
          </cell>
          <cell r="BM2098" t="str">
            <v>temperate_boreal:Europe,Asia,NorthAndCentralAmerica|temperate_nemoral:Europe,Asia,Oceania,NorthAndCentralAmerica|subtropic_mediterranean:Europe,Oceania,NorthAndCentralAmerica|subtropic_humid:NorthAndCentralAmerica</v>
          </cell>
          <cell r="BO2098">
            <v>4</v>
          </cell>
          <cell r="BR2098" t="str">
            <v>RedListCategoryLevel</v>
          </cell>
          <cell r="BT2098">
            <v>3</v>
          </cell>
          <cell r="BW2098" t="str">
            <v>SpreadYearlyIncreaseObservations</v>
          </cell>
          <cell r="BX2098">
            <v>328</v>
          </cell>
          <cell r="BY2098">
            <v>1</v>
          </cell>
          <cell r="CB2098" t="str">
            <v>T35,T35,T37-C-3,T42-C-1,T43-C-1,T30,T4,T32,T18,T40-C-1</v>
          </cell>
          <cell r="CC2098">
            <v>4</v>
          </cell>
          <cell r="CG2098" t="str">
            <v>T18,T18,T30,T30</v>
          </cell>
          <cell r="CH2098">
            <v>2</v>
          </cell>
          <cell r="CL2098" t="str">
            <v>T32,T32,T18,T18,T30,T30</v>
          </cell>
          <cell r="CM2098">
            <v>1</v>
          </cell>
          <cell r="CQ2098">
            <v>1</v>
          </cell>
          <cell r="CT2098" t="str">
            <v>T30,T4,T32,T18</v>
          </cell>
          <cell r="CU2098">
            <v>1</v>
          </cell>
          <cell r="CX2098">
            <v>0</v>
          </cell>
          <cell r="CY2098">
            <v>1</v>
          </cell>
          <cell r="DB2098">
            <v>0</v>
          </cell>
          <cell r="DC2098" t="str">
            <v>&lt;p&gt;Parkslirekne &lt;em&gt;Reynoutria japonica &lt;/em&gt;(tidligere &lt;em&gt;Fallopia japonica&lt;/em&gt;) er en 1-2,5 m høy, flerårig urt (staude) fra Øst-Asia, hovedsakelig Japan. Arten har potensielt frøformering, men for det første blomstrer den svært sent i Norge (ofte i september), for det andre synes bare en enkjønnet klon være innført til Europa. Arten har særdeles effektiv klonal vekst med jordstengler.&lt;/p&gt;&lt;p&gt;Kontroll av foto i Artsobservasjoner viser at 116 av 241 bilder er hybridslirekne, 13 av bildene er kjempeslirekne,1 av bildene var kjempespringfrø og 67 av bildene var ikke identifiserbar til slirekneart. Alle observasjoner av parkslirekne som ikke kan kontrolleres, er derfor eksludert fra vurderingen. Dette utgjør en overveiende del av den totale dokumentasjonen, men konklusjonene for arten er likevel klare, uten dette materialet.&lt;/p&gt;</v>
          </cell>
          <cell r="DD2098" t="str">
            <v>&lt;p&gt;Parkslirekne kom muligens til Norge i 1860-70-årene og ble blant annet spredt gjennom F.C. Sch&amp;#252:belers hageplanteforsøk til nordre Nordland (Sch&amp;#252:beler 1866-1889, 1891). Første funn av arten som forvillet er fra Ho Granvin 1901. Parkslirekne var på god vei til etablere seg i landet allerede på 1940-tallet. Arten finnes nå fra søndre deler av Østlandet i et bredt belte i kyst- og fjordstrøk til Tr Tromsø og Harstad (Fremstad &amp; Elven 1997b), og trolig også Finnmark. Arten er fremdeles sjelden i innlandet i Sør-, Midt- og Nord-Norge, men den vil trolig med tiden bli vanligere også i innlandsområder, særlig dersom klimaet endres i mer humid retning og med lengre vekstsesonger. Det er rimelig å anta en viss utvidelse av utbredelsesområdet og ytterligere etableringer i regioner der arten allerede finnes. &lt;br/&gt;&lt;/p&gt;</v>
          </cell>
          <cell r="DE2098" t="str">
            <v>Arten kom til Europa i 1825 da den ble importert som prydplante. Den er funksjonelt enkjønnet og er ikke er kjent å produsere modne frø i Norge. Grunnen til dette er at det kun er funnet funksjonelle hunner i Norge (se også Ti&amp;#233:br&amp;#233: et al. 2007). Arten blomstrer imidlertid seint i sesongen med kort periode til frømodning så den ville trolig ikke greid å produsere frø sjøl om både hanner og hunner var tilstede. Den viktigste spredningen skjer med fragmenter av jordstengler som spres med folks aktivitet og trolig med rennende vann og havstrømmer.</v>
          </cell>
          <cell r="DF2098" t="str">
            <v>Artens invasjonspotensial er stort med maksimum skår på median levetid og nest høyeste skår på ekspansjonshastighet.</v>
          </cell>
          <cell r="DG2098" t="str">
            <v>&lt;p&gt;Arten vurderes å ha en stor negativ økologisk effekt. Parkslirekne kan dukke opp på nesten all slags mark, men er vanligst på ulike typer skrotemark: vei- og jernbanekanter, industritomter, avfallsplasser o.l., men også i kanten av kratt og småskog, i ulike typer skog (blandingsløvskog, furu-bjørkeskog, gråor-heggeskog), i flommark langs bekker, elver og vatn, i gjengroende kulturmark (eng, beite, ulike former for gressmark), og ikke minst på sjøstrender, der helst like over flomålet. Parkslirekne kan etablere seg i mange naturtyper og på lokaliteter der det finnes truete og sårbare hjemlige arter. På få år kan den danne omfattende bestander som fortrenger alle hjemlige arter. Arten produserer et enormt strøfall som kveler alt annet og trenger ut undervegetasjonen som binder substratet. Den endrer struktur og næringssammensetning i jordsmonnet, og fører til at jordbunnen blir erosjonsutsatt, spesielt langs vassdrag. Arten har trolig allelopatiske effekter som påvirker andre planter negativt.&lt;/p&gt;</v>
          </cell>
          <cell r="DH2098" t="str">
            <v>&lt;p&gt;Parkslirekne vurderes til svært høg økologisk risiko på grunn av et stort invasjonspotensial kombinert med stor negativ økologisk effekt.&lt;/p&gt;</v>
          </cell>
          <cell r="DI2098">
            <v>6</v>
          </cell>
        </row>
        <row r="2099">
          <cell r="B2099" t="str">
            <v>Sorbus mougeotii</v>
          </cell>
          <cell r="C2099" t="str">
            <v>Soy.-Will. &amp; Godr.</v>
          </cell>
          <cell r="D2099" t="str">
            <v>alpeasal</v>
          </cell>
          <cell r="E2099">
            <v>63453</v>
          </cell>
          <cell r="F2099">
            <v>103493</v>
          </cell>
          <cell r="G2099" t="str">
            <v>ExpertGroups/Karplanter/N</v>
          </cell>
          <cell r="H2099" t="str">
            <v>Karplanter</v>
          </cell>
          <cell r="I2099" t="str">
            <v>Karplanter</v>
          </cell>
          <cell r="J2099" t="str">
            <v>AlienSpecie</v>
          </cell>
          <cell r="N2099">
            <v>4</v>
          </cell>
          <cell r="Q2099">
            <v>3</v>
          </cell>
          <cell r="T2099" t="str">
            <v>SE</v>
          </cell>
          <cell r="U2099">
            <v>5</v>
          </cell>
          <cell r="V2099" t="str">
            <v>4B,3DF</v>
          </cell>
          <cell r="X2099">
            <v>5</v>
          </cell>
          <cell r="Y2099">
            <v>4</v>
          </cell>
          <cell r="Z2099">
            <v>4</v>
          </cell>
          <cell r="AA2099">
            <v>1917</v>
          </cell>
          <cell r="AB2099" t="str">
            <v>terrestrial</v>
          </cell>
          <cell r="AD2099" t="str">
            <v>unknown</v>
          </cell>
          <cell r="AE2099" t="str">
            <v>yes</v>
          </cell>
          <cell r="AF2099" t="str">
            <v>unknown</v>
          </cell>
          <cell r="AG2099">
            <v>1992</v>
          </cell>
          <cell r="AH2099" t="str">
            <v>Bu Lier: Tranby, Ø for Høgda</v>
          </cell>
          <cell r="AI2099">
            <v>20</v>
          </cell>
          <cell r="AK2099" t="str">
            <v>V</v>
          </cell>
          <cell r="AL2099">
            <v>2</v>
          </cell>
          <cell r="AM2099" t="str">
            <v>importDirect</v>
          </cell>
          <cell r="AN2099">
            <v>4</v>
          </cell>
          <cell r="AO2099" t="str">
            <v>introductionEscaped,spreadNaturalDispersal</v>
          </cell>
          <cell r="AP2099" t="str">
            <v>Øs,OsA,He,Bu,Ve,Te,Aa,Va,Ro,Ho,Sf,Mr,St,Tr</v>
          </cell>
          <cell r="AQ2099">
            <v>240</v>
          </cell>
          <cell r="AR2099">
            <v>5</v>
          </cell>
          <cell r="AS2099">
            <v>1200</v>
          </cell>
          <cell r="AT2099">
            <v>280000</v>
          </cell>
          <cell r="AU2099">
            <v>6000</v>
          </cell>
          <cell r="AV2099">
            <v>10</v>
          </cell>
          <cell r="AW2099" t="str">
            <v>Ingen kjent effekt</v>
          </cell>
          <cell r="AX2099" t="str">
            <v>Ingen kjent effekt</v>
          </cell>
          <cell r="BC2099" t="str">
            <v>Ingen kjent effekt</v>
          </cell>
          <cell r="BD2099" t="str">
            <v>Ingen kjent effekt</v>
          </cell>
          <cell r="BE2099" t="str">
            <v>no</v>
          </cell>
          <cell r="BF2099" t="str">
            <v>no</v>
          </cell>
          <cell r="BI2099" t="str">
            <v>V</v>
          </cell>
          <cell r="BK2099" t="str">
            <v>temperate_nemoral:Europe</v>
          </cell>
          <cell r="BM2099" t="str">
            <v>temperate_boreal:Europe|temperate_nemoral:Europe</v>
          </cell>
          <cell r="BO2099">
            <v>3</v>
          </cell>
          <cell r="BP2099" t="str">
            <v>X</v>
          </cell>
          <cell r="BR2099" t="str">
            <v>RedListCategoryLevel</v>
          </cell>
          <cell r="BT2099">
            <v>4</v>
          </cell>
          <cell r="BW2099" t="str">
            <v>SpreadYearlyIncreaseObservations</v>
          </cell>
          <cell r="BX2099">
            <v>698</v>
          </cell>
          <cell r="BY2099">
            <v>1</v>
          </cell>
          <cell r="CB2099" t="str">
            <v>T35,T4-C-3,T21,T4-C-2,T4-C-4,T4-C-6,T4-C-7,T4-C-8,T4-C-3,T4-C-4</v>
          </cell>
          <cell r="CC2099">
            <v>3</v>
          </cell>
          <cell r="CG2099" t="str">
            <v>T4-C-4,T4-C-8</v>
          </cell>
          <cell r="CH2099">
            <v>2</v>
          </cell>
          <cell r="CK2099" t="str">
            <v>Sorbus aucuparia,Sorbus hybrida,Sorbus norvegica,Sorbus rupicola,Sorbus meinichii</v>
          </cell>
          <cell r="CL2099" t="str">
            <v>T4-C-3,T4-C-3,T4-C-4,T4-C-8</v>
          </cell>
          <cell r="CM2099">
            <v>3</v>
          </cell>
          <cell r="CP2099" t="str">
            <v>Åpen grunnlendt kalkmark i boreonemoral sone,Kystlynghei,Åpen grunnlendt kalkmark i boreonemoral sone</v>
          </cell>
          <cell r="CQ2099">
            <v>1</v>
          </cell>
          <cell r="CT2099" t="str">
            <v>T4-C-3,T21,T4-C-2,T4-C-4,T4-C-6,T4-C-7,T4-C-8,T4-C-3,T4-C-4</v>
          </cell>
          <cell r="CU2099">
            <v>1</v>
          </cell>
          <cell r="CX2099">
            <v>0</v>
          </cell>
          <cell r="CY2099">
            <v>1</v>
          </cell>
          <cell r="DB2099">
            <v>0</v>
          </cell>
          <cell r="DC2099" t="str">
            <v>Alpeasal &lt;em&gt;Sorbus mougeotii &lt;/em&gt;er en 5-8 meter høy busk eller tre, som formerer seg aseksuelt med frø (agamospermi, apomixis s. str.). Den kommer fra fjellområder i Sørvest- og Mellom-Europa. Arten er innført som prydtre nokså sent, trolig ikke før på 1960-tallet, men sporadiske plantninger av en annen form av arten er også dokumentert fra tidlig på 1900-tallet.</v>
          </cell>
          <cell r="DD2099" t="str">
            <v>&lt;p&gt;Alpeasal er først dokumentert fra Sjømannsskolen i Oslo i 1957. Dette treet kan ha vært plantet siden det skal gå over 30 år før neste dokumenterte belegg av arten. Første funn av forvillede planter er dokumentert fra ST Trondheim: Korsvika i 1990 og av bestand etablert i skog i Bu Lier i 1992, og de siste tiårene har funnfrekvensen økt mye. Det er også grunn til å tro at det på grunn av manglende oppmerksomhet rundt denne arten tidligere, ligger en del feilbestemt materiale i herbariene. Flere belegg er ombestemt til alpeasal fra sørlandsasal &lt;em&gt;S. subsimilis &lt;/em&gt;og delvis fra den nærstående arten østerriksk asal &lt;em&gt;S. austriaca &lt;/em&gt;(men det er også belegg som er ombestemt fra &lt;em&gt;S. mougeotii &lt;/em&gt;til &lt;em&gt;S. austriaca&lt;/em&gt;). Pr. i dag er den dokumentert fra 62 lokaliteter, i kystområder fra Oslo-Akershus til Sør-Trøndelag med et sprang til Tr Tromsø og Harstad. Den er også funnet i innlandet He Hamar. Den er handelsvare med herdighet 7, og anses særlig egnet i områder med mye vind, saltholdig luft og kjølige somrer. Arten synes å være i startfasen av sin spredning i Norge, og den har trolig gode muligheter for å etablere seg langs kysten og kanskje også i innlandet.&lt;/p&gt;</v>
          </cell>
          <cell r="DE2099" t="str">
            <v>Arten sprer seg fra plantinger med fuglespredte bærlignende frukter. Den er nå også etablert med selvstendig reproduserende populasjoner i norsk natur.</v>
          </cell>
          <cell r="DF2099" t="str">
            <v>Artens invasjonspotensial er stort: den har moderat (med usikkerhet til lang) median levetid og stor ekspansjonshastighet.</v>
          </cell>
          <cell r="DG2099" t="str">
            <v>Arten vurderes til å ha middels økologiske effekter. Den opptrer i såpass store mengder at den kan forventes å ha en viss fortrengningseffekt, og kanskje spesielt på grunnlendt kalkmark. Arten kan også føre til tilstandsendring i denne naturtypen ved at den fører til endret artssammensetning i tresjiktet. Vi kan ikke utelukke hybridisering med andre &lt;i&gt;Sorbus&lt;/i&gt;-arter, men vi har ikke dokumentasjon som tilsier at det er rimelig å ta inn denne effekten.&lt;br/&gt;Fremmede arter med rik produksjon av saftige frukter kan konkurrere med hjemlige busker og trær om fugler som spredningsvektor. Flere studier internasjonalt har undersøkt dette (e.g., Vil&amp;#225: og D&amp;#39:Antonio 1998: Drummond 2005: Spotswood, Meyer og Bartolome 2013), men de gir ingen entydig konklusjon (se f.eks. Aslan og Rejm&amp;#225:nek 2012). Fuglene foretrekker neppe fremmede arter&lt;i&gt; per se&lt;/i&gt;: de går heller etter fruktmengde, -synlighet og næringsinnhold (se Mokotjomela, Musli og Esler 2013), hvorav fruktmengde og -synlighet er egenskaper som ofte&lt;b&gt; &lt;/b&gt;har gjort de fremmede buskene og trærne populære i utgangspunktet. Denne effekten gir imidlertid ikke noe utslag på risikovurderingen fordi den er ansett som svak og kun i konkurranse med ikke truete/sårbare arter.</v>
          </cell>
          <cell r="DH2099" t="str">
            <v>Alpeasal vurderes å ha svært høy risiko på grunn av kombinasjonen av et stort invasjonspotensial og middels økologiske effekter knyttet til fortrengning og tilstandsendring i naturtypen grunnlendt kalkmark i boreonemoral sone.</v>
          </cell>
          <cell r="DI2099">
            <v>7</v>
          </cell>
        </row>
        <row r="2100">
          <cell r="B2100" t="str">
            <v>Spiraea ×billardii</v>
          </cell>
          <cell r="C2100" t="str">
            <v>Hérincq</v>
          </cell>
          <cell r="D2100" t="str">
            <v>klasespirea</v>
          </cell>
          <cell r="E2100">
            <v>137998</v>
          </cell>
          <cell r="F2100">
            <v>103505</v>
          </cell>
          <cell r="G2100" t="str">
            <v>ExpertGroups/Karplanter/N</v>
          </cell>
          <cell r="H2100" t="str">
            <v>Karplanter</v>
          </cell>
          <cell r="I2100" t="str">
            <v>Karplanter</v>
          </cell>
          <cell r="J2100" t="str">
            <v>AlienSpecie</v>
          </cell>
          <cell r="N2100">
            <v>4</v>
          </cell>
          <cell r="Q2100">
            <v>3</v>
          </cell>
          <cell r="T2100" t="str">
            <v>SE</v>
          </cell>
          <cell r="U2100">
            <v>5</v>
          </cell>
          <cell r="V2100" t="str">
            <v>4AB,3D</v>
          </cell>
          <cell r="X2100">
            <v>3</v>
          </cell>
          <cell r="Y2100">
            <v>4</v>
          </cell>
          <cell r="Z2100">
            <v>1</v>
          </cell>
          <cell r="AA2100">
            <v>1893</v>
          </cell>
          <cell r="AB2100" t="str">
            <v>terrestrial</v>
          </cell>
          <cell r="AD2100" t="str">
            <v>unknown</v>
          </cell>
          <cell r="AE2100" t="str">
            <v>yes</v>
          </cell>
          <cell r="AF2100" t="str">
            <v>unknown</v>
          </cell>
          <cell r="AG2100">
            <v>1893</v>
          </cell>
          <cell r="AH2100" t="str">
            <v>Op Lillehammer: Lysgård</v>
          </cell>
          <cell r="AI2100">
            <v>10</v>
          </cell>
          <cell r="AL2100">
            <v>2</v>
          </cell>
          <cell r="AM2100" t="str">
            <v>importDirect</v>
          </cell>
          <cell r="AN2100">
            <v>3</v>
          </cell>
          <cell r="AO2100" t="str">
            <v>introductionEscaped</v>
          </cell>
          <cell r="AP2100" t="str">
            <v>Øs,OsA,He,Op,Bu,Ve,Te,Aa,Va,Ro,Ho,Sf,Mr,St,Nt,No,Tr</v>
          </cell>
          <cell r="AQ2100">
            <v>1100</v>
          </cell>
          <cell r="AR2100">
            <v>5</v>
          </cell>
          <cell r="AS2100">
            <v>5500</v>
          </cell>
          <cell r="AT2100">
            <v>250000</v>
          </cell>
          <cell r="AU2100">
            <v>15000</v>
          </cell>
          <cell r="AV2100">
            <v>60</v>
          </cell>
          <cell r="AW2100" t="str">
            <v>Ingen kjent effekt</v>
          </cell>
          <cell r="AX2100" t="str">
            <v>Ingen kjent effekt</v>
          </cell>
          <cell r="BC2100" t="str">
            <v>Ingen kjent effekt</v>
          </cell>
          <cell r="BD2100" t="str">
            <v>Ingen kjent effekt</v>
          </cell>
          <cell r="BE2100" t="str">
            <v>no</v>
          </cell>
          <cell r="BF2100" t="str">
            <v>no</v>
          </cell>
          <cell r="BK2100" t="str">
            <v>unknown:NorthAndCentralAmerica</v>
          </cell>
          <cell r="BM2100" t="str">
            <v>temperate_boreal:Europe|temperate_nemoral:Europe,Oceania|unknown:NorthAndCentralAmerica</v>
          </cell>
          <cell r="BO2100">
            <v>4</v>
          </cell>
          <cell r="BR2100" t="str">
            <v>RedListCategoryLevel</v>
          </cell>
          <cell r="BT2100">
            <v>4</v>
          </cell>
          <cell r="BW2100" t="str">
            <v>SpreadYearlyIncreaseObservations</v>
          </cell>
          <cell r="BX2100">
            <v>638</v>
          </cell>
          <cell r="BY2100">
            <v>1</v>
          </cell>
          <cell r="CB2100" t="str">
            <v>T35,T37-C-3,T43-C-1,V2,V13-C-1,T30,T4,T32,T18</v>
          </cell>
          <cell r="CC2100">
            <v>3</v>
          </cell>
          <cell r="CG2100" t="str">
            <v>T18,T30</v>
          </cell>
          <cell r="CH2100">
            <v>2</v>
          </cell>
          <cell r="CL2100" t="str">
            <v>T18,T30,T30,T18</v>
          </cell>
          <cell r="CM2100">
            <v>1</v>
          </cell>
          <cell r="CQ2100">
            <v>1</v>
          </cell>
          <cell r="CT2100" t="str">
            <v>V2,T30,T18</v>
          </cell>
          <cell r="CU2100">
            <v>1</v>
          </cell>
          <cell r="CX2100">
            <v>0</v>
          </cell>
          <cell r="CY2100">
            <v>1</v>
          </cell>
          <cell r="DB2100">
            <v>0</v>
          </cell>
          <cell r="DC2100" t="str">
            <v>Klasespirea &lt;em&gt;Spiraea &lt;/em&gt;x&lt;em&gt;billardii&lt;/em&gt; er en 1,5-2 m høy prydbusk, en hagehybrid mellom den østamerikanske kvitspirea &lt;em&gt;S. alba&lt;/em&gt; og den vestamerikanske douglasspirea &lt;em&gt;S. douglasii&lt;/em&gt;. Den setter ikke frø, men har omfattende klonal vekst med rotskudd som danner store kratt.</v>
          </cell>
          <cell r="DD2100" t="str">
            <v>&lt;p&gt;Arten er nå utbredt nord til Troms. Etter det første funnet av forvillet plante i 1893 i Op Lillehammer fram til 1980 ble hybriden registrert omlag 20 ganger, dvs. mindre enn en gang pr. femte år. Fra 1980 til 2016 har funnfrekvensen økt sterkt, og arten er funnet i alle fylker nord til Troms. Dette gjenspeiler nok en kombinasjon av økt ekspansjonshastighet, men også at planten er blitt spesielt ettersøkt (i likhet med andre spirea-arter). Vi regner med et forholdsvis stort mørketall. &lt;/p&gt;</v>
          </cell>
          <cell r="DE2100" t="str">
            <v>Klasespirea har vært brukt som prydplante i Norge siden 1800-tallet. Spredningen skjer ved utvoksning eller utkast fra hager. Klasespirea er handelsvare med herdighet 8 og kan plantes med hell i store deler av landet. I fremtiden kan en forvente ytterligere spredning og etablering.</v>
          </cell>
          <cell r="DF2100" t="str">
            <v>Klasespirea har et stort invasjonspotensial: et resultat av maksimale skår både på median levetid og ekspansjonshastighet.</v>
          </cell>
          <cell r="DG2100" t="str">
            <v>Arten vurderes å ha en middels negativ økologisk effekt. Den er funnet oftest i skrotemark: veikant og veiskråning mot vann, avfallsplass, grøftekant, ved gravplasser, på gammel eng osv. Det er også en rekke angivelser fra fuktige voksesteder: elvekant, bekkekant, skogkant i sump og gress-urterik sump. Disse antyder at klasespirea har potensial for etablering på dårlig drenert mark, bl.a. i bekke-, elve- og vannkanter (åpen flommark og flomskogmark). I fremtiden kan en vente ytterligere spredning samt etablering, kanskje særlig i kanten av våtmark, der den har stort potensial for å fortrenge hjemlige arter, både trygge og sårbare/truete.</v>
          </cell>
          <cell r="DH2100" t="str">
            <v>&lt;p&gt;Klasespirea vurderes til svært høg økologisk risiko på grunn et stort invasjonspotensial og middels store negative økologiske effekter. Dette er en markert endring fra forrige vurderingsrunde i 2012, da arten ble vurdert til potensielt høg risiko. Endringen skyldes svært mange nye funn siden forrige vurdering og at vi har observert hvor ekspansiv arten begynner å bli på flommark.&lt;/p&gt;</v>
          </cell>
          <cell r="DI2100">
            <v>1</v>
          </cell>
        </row>
        <row r="2101">
          <cell r="B2101" t="str">
            <v>Spiraea ×rosalba</v>
          </cell>
          <cell r="C2101" t="str">
            <v>Dippel</v>
          </cell>
          <cell r="D2101" t="str">
            <v>purpurspirea</v>
          </cell>
          <cell r="E2101">
            <v>138009</v>
          </cell>
          <cell r="F2101">
            <v>103514</v>
          </cell>
          <cell r="G2101" t="str">
            <v>ExpertGroups/Karplanter/N</v>
          </cell>
          <cell r="H2101" t="str">
            <v>Karplanter</v>
          </cell>
          <cell r="I2101" t="str">
            <v>Karplanter</v>
          </cell>
          <cell r="J2101" t="str">
            <v>AlienSpecie</v>
          </cell>
          <cell r="N2101">
            <v>4</v>
          </cell>
          <cell r="Q2101">
            <v>3</v>
          </cell>
          <cell r="T2101" t="str">
            <v>SE</v>
          </cell>
          <cell r="U2101">
            <v>5</v>
          </cell>
          <cell r="V2101" t="str">
            <v>4A,3D</v>
          </cell>
          <cell r="X2101">
            <v>4</v>
          </cell>
          <cell r="Y2101">
            <v>4</v>
          </cell>
          <cell r="Z2101">
            <v>2</v>
          </cell>
          <cell r="AA2101">
            <v>1879</v>
          </cell>
          <cell r="AB2101" t="str">
            <v>terrestrial</v>
          </cell>
          <cell r="AD2101" t="str">
            <v>unknown</v>
          </cell>
          <cell r="AE2101" t="str">
            <v>yes</v>
          </cell>
          <cell r="AF2101" t="str">
            <v>unknown</v>
          </cell>
          <cell r="AG2101">
            <v>1884</v>
          </cell>
          <cell r="AH2101" t="str">
            <v>Oslo: Ellingsrud</v>
          </cell>
          <cell r="AI2101">
            <v>10</v>
          </cell>
          <cell r="AL2101">
            <v>2</v>
          </cell>
          <cell r="AM2101" t="str">
            <v>importDirect</v>
          </cell>
          <cell r="AN2101">
            <v>3</v>
          </cell>
          <cell r="AO2101" t="str">
            <v>introductionEscaped</v>
          </cell>
          <cell r="AP2101" t="str">
            <v>Øs,OsA,He,Op,Bu,Ve,Te,Aa,Va,Ro,Ho,Sf,St,Tr</v>
          </cell>
          <cell r="AQ2101">
            <v>700</v>
          </cell>
          <cell r="AR2101">
            <v>5</v>
          </cell>
          <cell r="AS2101">
            <v>3500</v>
          </cell>
          <cell r="AT2101">
            <v>300000</v>
          </cell>
          <cell r="AU2101">
            <v>10000</v>
          </cell>
          <cell r="AV2101">
            <v>60</v>
          </cell>
          <cell r="AW2101" t="str">
            <v>Ingen kjent effekt</v>
          </cell>
          <cell r="AX2101" t="str">
            <v>Ingen kjent effekt</v>
          </cell>
          <cell r="BC2101" t="str">
            <v>Ingen kjent effekt</v>
          </cell>
          <cell r="BD2101" t="str">
            <v>Ingen kjent effekt</v>
          </cell>
          <cell r="BE2101" t="str">
            <v>no</v>
          </cell>
          <cell r="BF2101" t="str">
            <v>no</v>
          </cell>
          <cell r="BK2101" t="str">
            <v>unknown:Europe,Asia,NorthAndCentralAmerica</v>
          </cell>
          <cell r="BM2101" t="str">
            <v>temperate_boreal:Europe|temperate_nemoral:Europe</v>
          </cell>
          <cell r="BO2101">
            <v>4</v>
          </cell>
          <cell r="BR2101" t="str">
            <v>RedListCategoryLevel</v>
          </cell>
          <cell r="BT2101">
            <v>3</v>
          </cell>
          <cell r="BW2101" t="str">
            <v>SpreadYearlyIncreaseObservations</v>
          </cell>
          <cell r="BX2101">
            <v>212</v>
          </cell>
          <cell r="BY2101">
            <v>1</v>
          </cell>
          <cell r="CB2101" t="str">
            <v>T4,T32,T35,T40,T37-C-3,T18,T30</v>
          </cell>
          <cell r="CC2101">
            <v>3</v>
          </cell>
          <cell r="CG2101" t="str">
            <v>T18,T30</v>
          </cell>
          <cell r="CH2101">
            <v>2</v>
          </cell>
          <cell r="CL2101" t="str">
            <v>T18,T30,T30,T18</v>
          </cell>
          <cell r="CM2101">
            <v>1</v>
          </cell>
          <cell r="CQ2101">
            <v>1</v>
          </cell>
          <cell r="CT2101" t="str">
            <v>T18,T30</v>
          </cell>
          <cell r="CU2101">
            <v>1</v>
          </cell>
          <cell r="CX2101">
            <v>0</v>
          </cell>
          <cell r="CY2101">
            <v>1</v>
          </cell>
          <cell r="DB2101">
            <v>0</v>
          </cell>
          <cell r="DC2101" t="str">
            <v>Purpurspirea &lt;em&gt;Spiraea&lt;/em&gt; &amp;#215: &lt;em&gt;rosalba &lt;/em&gt;er en 1-2 m høy busk&lt;em&gt;. &lt;/em&gt;Den er en steril hagehybrid (produserer ikke frø) med utgangspunkt i den nordamerikanske hvitspirea &lt;em&gt;S. alba&lt;/em&gt; og den eurasiatiske hekkspirea &lt;em&gt;S. salicifolia&lt;/em&gt;. Den har sterk klonal vekst med rotskudd, og kvister og deler av rotsystemet formerer planten.&lt;br/&gt;&lt;p&gt;Purpurspirea &lt;i&gt;Spiraea&lt;/i&gt; x &lt;i&gt;rosalba&lt;/i&gt; og bleikspirea &lt;i&gt;S. &lt;/i&gt;x &lt;i&gt;rubella&lt;/i&gt; har hver sin art/rase av kvitspirea-gruppen &lt;i&gt;S. alba&lt;/i&gt; s. lat. som den ene av foreldrene (og hekkspirea &lt;i&gt;S. salicifolia&lt;/i&gt; som den andre). De kan være vanskelige å skille. Materialet som ligger i databasene, er ikke godt revidert, og noen opplysninger ligger trolig på feil art. Det generelle bildet blir trolig likevel det samme.&lt;/p&gt;</v>
          </cell>
          <cell r="DD2101" t="str">
            <v>&lt;p&gt;Purpurspirea er kjent fra lavland/kystområder og litt innover på Østlandet fra Østfold til Sør-Trøndelag og på et par lokaliteter i Troms. Nordafjells er den nok oversett i noen grad (ikke samlet). Den kan trolig etablere seg i deler av Nord-Norge. Etter første funn av forvillet plante i 1879 i Oslo: Tveita og første dokumenterte etablering i Oslo: Ellingsrud i 1884, er i overkant av 10 % av funnene gjort før 1980, i underkant 40 % i perioden 1981-2000 og nesten 50 % fra og med 2001. Den markerte økningen i kjente lokaliteter fra 1980 er nok en kombinasjon av reell økning i etablering og målrettet ettersøking (som for andre spirea).&lt;/p&gt;</v>
          </cell>
          <cell r="DE2101" t="str">
            <v>Purpurspirea er kommet til Norge som prydplante på slutten av 1800-tallet. Den regnes som frøsteril og danner kloner ved hjelp av rotskudd, primært etter hageutkast.</v>
          </cell>
          <cell r="DF2101" t="str">
            <v>Purpurspirea har et stort invasjonspotensial, et resultat av lang median levetid i landet og moderat høg ekspansjonshastighet.</v>
          </cell>
          <cell r="DG2101" t="str">
            <v>Arten vurderes å ha en middels negativ økologisk effekt. Purpurspirea er funnet vesentlig i sterkt kulturpåvirket eller kulturbetinget mark: veikant, kanten av innmark og hugstflate, på avfallshauger og annen skrotemark, kastet ut eller gjenstående ved gårder, hus og gravplasser. Den er også angitt fra eng og gressbakke, i kanten av edelløvskog, i strandkratt, skråninger mot sjø og på berg og på flere typer flommark (åpen og flommarkskog).&lt;br/&gt;Purpurspirea kan danne store kratt og trenge ut hjemlige arter. Dens effekt på hjemlige arter og definerte naturtyper er dårlig dokumentert, men den forventes å fortrenge stedegne arter og å danne busksjikt i naturtyper som ikke naturlig har slikt. Særlig gjelder dette på flommark, og her fortrenger den både mer vanlige arter og sårbare/truete arter. &lt;br/&gt;</v>
          </cell>
          <cell r="DH2101" t="str">
            <v>&lt;p&gt;Purpurspirea vurderes til svært høg risiko på grunn av et stort invasjonspotensial og moderate negative økologiske effekter knyttet til fortrengning av sårbare arter på flommark. Arten ble vurdert til høy risiko i Fremmede arter i Norge - med svarteliste 2012 av samme grunn, med unntak av at den negative økologiske effekten ble vurdert å påvirke stedegne arter generelt og ikke sårbare arter.&lt;/p&gt;</v>
          </cell>
          <cell r="DI2101">
            <v>0</v>
          </cell>
        </row>
        <row r="2102">
          <cell r="B2102" t="str">
            <v>Spiraea ×rubella</v>
          </cell>
          <cell r="C2102" t="str">
            <v>Dippel</v>
          </cell>
          <cell r="D2102" t="str">
            <v>bleikspirea</v>
          </cell>
          <cell r="E2102">
            <v>138011</v>
          </cell>
          <cell r="F2102">
            <v>103515</v>
          </cell>
          <cell r="G2102" t="str">
            <v>ExpertGroups/Karplanter/N</v>
          </cell>
          <cell r="H2102" t="str">
            <v>Karplanter</v>
          </cell>
          <cell r="I2102" t="str">
            <v>Karplanter</v>
          </cell>
          <cell r="J2102" t="str">
            <v>AlienSpecie</v>
          </cell>
          <cell r="N2102">
            <v>4</v>
          </cell>
          <cell r="Q2102">
            <v>3</v>
          </cell>
          <cell r="T2102" t="str">
            <v>SE</v>
          </cell>
          <cell r="U2102">
            <v>5</v>
          </cell>
          <cell r="V2102" t="str">
            <v>4A,3D</v>
          </cell>
          <cell r="X2102">
            <v>4</v>
          </cell>
          <cell r="Y2102">
            <v>4</v>
          </cell>
          <cell r="Z2102">
            <v>2</v>
          </cell>
          <cell r="AA2102">
            <v>1873</v>
          </cell>
          <cell r="AB2102" t="str">
            <v>terrestrial</v>
          </cell>
          <cell r="AD2102" t="str">
            <v>unknown</v>
          </cell>
          <cell r="AE2102" t="str">
            <v>yes</v>
          </cell>
          <cell r="AF2102" t="str">
            <v>unknown</v>
          </cell>
          <cell r="AG2102">
            <v>1929</v>
          </cell>
          <cell r="AH2102" t="str">
            <v>Oslo: Østensjø</v>
          </cell>
          <cell r="AI2102">
            <v>10</v>
          </cell>
          <cell r="AL2102">
            <v>2</v>
          </cell>
          <cell r="AM2102" t="str">
            <v>importDirect</v>
          </cell>
          <cell r="AN2102">
            <v>3</v>
          </cell>
          <cell r="AO2102" t="str">
            <v>introductionEscaped</v>
          </cell>
          <cell r="AP2102" t="str">
            <v>Øs,OsA,He,Bu,Ve,Te,Aa,Va,Ro,Ho,Sf,Mr</v>
          </cell>
          <cell r="AQ2102">
            <v>500</v>
          </cell>
          <cell r="AR2102">
            <v>5</v>
          </cell>
          <cell r="AS2102">
            <v>2500</v>
          </cell>
          <cell r="AT2102">
            <v>150000</v>
          </cell>
          <cell r="AU2102">
            <v>7500</v>
          </cell>
          <cell r="AV2102">
            <v>60</v>
          </cell>
          <cell r="AW2102" t="str">
            <v>Ingen kjent effekt</v>
          </cell>
          <cell r="AX2102" t="str">
            <v>Ingen kjent effekt</v>
          </cell>
          <cell r="BC2102" t="str">
            <v>Ingen kjent effekt</v>
          </cell>
          <cell r="BD2102" t="str">
            <v>Ingen kjent effekt</v>
          </cell>
          <cell r="BE2102" t="str">
            <v>no</v>
          </cell>
          <cell r="BF2102" t="str">
            <v>no</v>
          </cell>
          <cell r="BG2102" t="str">
            <v>V</v>
          </cell>
          <cell r="BK2102" t="str">
            <v>unknown:Europe,Asia,NorthAndCentralAmerica</v>
          </cell>
          <cell r="BM2102" t="str">
            <v>temperate_boreal:Europe|temperate_nemoral:Europe|unknown:Europe,Asia</v>
          </cell>
          <cell r="BO2102">
            <v>4</v>
          </cell>
          <cell r="BR2102" t="str">
            <v>RedListCategoryLevel</v>
          </cell>
          <cell r="BT2102">
            <v>3</v>
          </cell>
          <cell r="BW2102" t="str">
            <v>SpreadYearlyIncreaseObservations</v>
          </cell>
          <cell r="BX2102">
            <v>315</v>
          </cell>
          <cell r="BY2102">
            <v>1</v>
          </cell>
          <cell r="CB2102" t="str">
            <v>T35,T30,V2,T32,T40,T37-C-3,T18</v>
          </cell>
          <cell r="CC2102">
            <v>3</v>
          </cell>
          <cell r="CG2102" t="str">
            <v>T30,T18</v>
          </cell>
          <cell r="CH2102">
            <v>2</v>
          </cell>
          <cell r="CL2102" t="str">
            <v>T30,T18,T30,T18</v>
          </cell>
          <cell r="CM2102">
            <v>1</v>
          </cell>
          <cell r="CP2102" t="str">
            <v>Kystlynghei,Åpen grunnlendt kalkmark i boreonemoral sone</v>
          </cell>
          <cell r="CQ2102">
            <v>1</v>
          </cell>
          <cell r="CU2102">
            <v>1</v>
          </cell>
          <cell r="CX2102">
            <v>0</v>
          </cell>
          <cell r="CY2102">
            <v>1</v>
          </cell>
          <cell r="DB2102">
            <v>0</v>
          </cell>
          <cell r="DC2102" t="str">
            <v>Bleikspirea &lt;em&gt;Spiraea&lt;/em&gt; &amp;#215:&lt;em&gt;rubella&lt;/em&gt; er en ca. 1,5 m høy busk. Det er en steril hagehybrid med utgangspunkt i nordamerikansk breispirea &lt;em&gt;S. latifolia&lt;/em&gt; og eurasiatisk hekkspirea &lt;em&gt;S. salicifolia&lt;/em&gt;.&lt;br/&gt;&lt;p&gt;Purpurspirea &lt;i&gt;Spiraea&lt;/i&gt; x &lt;i&gt;rosalba&lt;/i&gt; og bleikspirea &lt;i&gt;S. &lt;/i&gt;x &lt;i&gt;rubella&lt;/i&gt; har hver sin art/rase av kvitspirea-gruppen &lt;i&gt;S. alba&lt;/i&gt; s. lat. som den ene av foreldrene (og hekkspirea &lt;i&gt;S. salicifolia&lt;/i&gt; som den andre). De kan være vanskelige å skille. Materialet som ligger i databasene er ikke godt revidert, og noen opplysninger ligger trolig på feil art. Det generelle bildet blir trolig likevel det samme.&lt;/p&gt;</v>
          </cell>
          <cell r="DD2102" t="str">
            <v>&lt;p&gt;Siden første funn av forvillet plante i 1873 i VA Kristiansand ble det gjort få funn av den til 1980 (12 i løpet av ca. 100 år). Deretter har antallet kjente lokaliteter mangedoblet seg, og omlag halvparten av alle funn er gjort siden år 2000. Bleikspirea er nå kjent fra lavland/kystområder fra Østfold til Møre og Romsdal, men også fra innlandsområder på Østlandet (He Trysil), så den kan forventes å bli funnet også i vinterkaldere områder. &lt;/p&gt;</v>
          </cell>
          <cell r="DE2102" t="str">
            <v>Bleikspirea ble trolig tatt inn som prydplante i andre halvdel av 1800-tallet. Den er frøsteril og danner omfattende kloner med rotskudd, stort sett med utgangspunkt i hageutkast.</v>
          </cell>
          <cell r="DF2102" t="str">
            <v>Bleikspirea har et stort invasjonspotensial, et resultat av lang median levetid og moderat ekspansjonshastighet.</v>
          </cell>
          <cell r="DG2102" t="str">
            <v>Arten vurderes å ha en middels negativ økologisk effekt. Bleikspirea er funnet i tilknytning til sterkt kulturpåvirket og kulturbetinget mark: veikanter, kanten av innmark, på avfallsplasser, tømmerlager og annen skrotemark, men også i kanten av myr, kysthei, kratt ved strender og vassdrag (både åpen flommark og flommarkskog) og i sumpskog. Bleikspirea kan danne store kratt og fortrenge hjemlige arter og skape et nytt busksjikt i noen naturtyper som ikke naturlig har slikt. Dette gjelder spesielt på flommark der den kan fortrenge hjemlige, sårbare eller truete arter, f.eks. klåved på elveører.</v>
          </cell>
          <cell r="DH2102" t="str">
            <v>&lt;p&gt;Bleikspirea vurderes til svært høg risiko på grunn et stort invasjonspotensial og moderate negative økologiske effekter knyttet til fortrengning av sårbare arter på flommark. Arten ble vurdert til høy risiko i Fremmede arter i Norge - med svarteliste 2012 av samme grunn bortsett fra at det kun ble regnet med en effekt generelt på stedegne arter slik at effekten ble estimert som liten (ikke middels). &lt;/p&gt;&lt;p&gt; &lt;/p&gt;&lt;p&gt; &lt;/p&gt;</v>
          </cell>
          <cell r="DI2102">
            <v>0</v>
          </cell>
        </row>
        <row r="2103">
          <cell r="B2103" t="str">
            <v>Tsuga heterophylla</v>
          </cell>
          <cell r="C2103" t="str">
            <v>(Raf.) Sarg.</v>
          </cell>
          <cell r="D2103" t="str">
            <v>vestamerikansk hemlokk</v>
          </cell>
          <cell r="E2103">
            <v>63791</v>
          </cell>
          <cell r="F2103">
            <v>103831</v>
          </cell>
          <cell r="G2103" t="str">
            <v>ExpertGroups/Karplanter/N</v>
          </cell>
          <cell r="H2103" t="str">
            <v>Karplanter</v>
          </cell>
          <cell r="I2103" t="str">
            <v>Karplanter</v>
          </cell>
          <cell r="J2103" t="str">
            <v>AlienSpecie</v>
          </cell>
          <cell r="N2103">
            <v>4</v>
          </cell>
          <cell r="Q2103">
            <v>4</v>
          </cell>
          <cell r="T2103" t="str">
            <v>SE</v>
          </cell>
          <cell r="U2103">
            <v>5</v>
          </cell>
          <cell r="V2103" t="str">
            <v>4AB,4D</v>
          </cell>
          <cell r="X2103">
            <v>5</v>
          </cell>
          <cell r="Y2103">
            <v>4</v>
          </cell>
          <cell r="Z2103">
            <v>3</v>
          </cell>
          <cell r="AA2103">
            <v>1890</v>
          </cell>
          <cell r="AB2103" t="str">
            <v>terrestrial</v>
          </cell>
          <cell r="AD2103" t="str">
            <v>origin</v>
          </cell>
          <cell r="AE2103" t="str">
            <v>yes</v>
          </cell>
          <cell r="AF2103" t="str">
            <v>unknown</v>
          </cell>
          <cell r="AG2103" t="str">
            <v>1900-1949</v>
          </cell>
          <cell r="AH2103" t="str">
            <v>Usikkert</v>
          </cell>
          <cell r="AI2103">
            <v>40</v>
          </cell>
          <cell r="AJ2103" t="str">
            <v>V</v>
          </cell>
          <cell r="AL2103">
            <v>2</v>
          </cell>
          <cell r="AM2103" t="str">
            <v>importDirect</v>
          </cell>
          <cell r="AN2103">
            <v>4</v>
          </cell>
          <cell r="AO2103" t="str">
            <v>spreadNaturalDispersal,introductionEscaped</v>
          </cell>
          <cell r="AP2103" t="str">
            <v>Øs,OsA,Bu,Ve,Aa,Va,Ro,Ho,Sf,Mr,St,No</v>
          </cell>
          <cell r="AQ2103">
            <v>308</v>
          </cell>
          <cell r="AR2103">
            <v>10</v>
          </cell>
          <cell r="AS2103">
            <v>3080</v>
          </cell>
          <cell r="AT2103">
            <v>204000</v>
          </cell>
          <cell r="AU2103">
            <v>9000</v>
          </cell>
          <cell r="AV2103">
            <v>20</v>
          </cell>
          <cell r="AW2103" t="str">
            <v>Ingen kjent effekt</v>
          </cell>
          <cell r="AX2103" t="str">
            <v>Ingen kjent effekt</v>
          </cell>
          <cell r="BC2103" t="str">
            <v>Ingen kjent effekt</v>
          </cell>
          <cell r="BD2103" t="str">
            <v>Ingen kjent effekt</v>
          </cell>
          <cell r="BE2103" t="str">
            <v>no</v>
          </cell>
          <cell r="BF2103" t="str">
            <v>no</v>
          </cell>
          <cell r="BG2103" t="str">
            <v>V</v>
          </cell>
          <cell r="BK2103" t="str">
            <v>temperate_boreal:NorthAndCentralAmerica|temperate_nemoral:NorthAndCentralAmerica</v>
          </cell>
          <cell r="BM2103" t="str">
            <v>temperate_boreal:Europe,NorthAndCentralAmerica|temperate_nemoral:Europe,Oceania,NorthAndCentralAmerica</v>
          </cell>
          <cell r="BO2103">
            <v>4</v>
          </cell>
          <cell r="BR2103" t="str">
            <v>RedListCategoryLevel</v>
          </cell>
          <cell r="BT2103">
            <v>4</v>
          </cell>
          <cell r="BW2103" t="str">
            <v>SpreadYearlyIncreaseObservations</v>
          </cell>
          <cell r="BX2103">
            <v>928</v>
          </cell>
          <cell r="BY2103">
            <v>1</v>
          </cell>
          <cell r="CB2103" t="str">
            <v>T4,T35,T38,T40</v>
          </cell>
          <cell r="CC2103">
            <v>4</v>
          </cell>
          <cell r="CG2103" t="str">
            <v>T4</v>
          </cell>
          <cell r="CH2103">
            <v>3</v>
          </cell>
          <cell r="CL2103" t="str">
            <v>T4</v>
          </cell>
          <cell r="CM2103">
            <v>1</v>
          </cell>
          <cell r="CQ2103">
            <v>1</v>
          </cell>
          <cell r="CT2103" t="str">
            <v>T4</v>
          </cell>
          <cell r="CU2103">
            <v>1</v>
          </cell>
          <cell r="CX2103">
            <v>0</v>
          </cell>
          <cell r="CY2103">
            <v>1</v>
          </cell>
          <cell r="DB2103">
            <v>0</v>
          </cell>
          <cell r="DC2103" t="str">
            <v>Vestamerikansk hemlokk &lt;em&gt;Tsuga heterophylla &lt;/em&gt;er et storvokst bartre utbredt langs Stillehavskysten mellom California og Alaska, og østover til Montana og Alberta ("interior wet belt"), noe som reflekterer krav til høy luftfuktighet og jordfuktighet (Børset 1985). Det setter svært store mengder med frø når det har nådd reproduktiv alder.</v>
          </cell>
          <cell r="DD2103" t="str">
            <v>&lt;p&gt;Arten ble innført til Norge rundt 1890 og har en beskjeden samlet forekomst i plantefelt på ca. 1,5 km&lt;sup&gt;2&lt;/sup&gt;, hovedsakelig konsentrert til Sørvestlandet, men med spredte forekomster langs kysten nord til Lofoten og østover til Oslofjorden (Øyen 2009). Lokal spredning av vestamerikansk hemlokk forventes på grunn av god foryngelse og spredningsevne (se Øyen 2001). Spredning ble registrert allerede av Nedkvitne &amp; Wendelbo (1963). Begrensende for spredning er hjortedyrbeite på foryngelsen og på større skala fuktighet. Hemlokk trives ikke i tørre områder. Forvillete bartrær er sterkt underrepresentert i de botaniske innsamlingene, og funnfrekvensene gir knapt noe realistisk bilde av hvor mye vi har av dem. I samlingene er det dokumentert spredning av vestamerikansk hemlokk fra 1971 og i følgende fylker: Øf, Ak, Bu, Vf, AA, VA, Ro, Ho, SF, MR, ST og No. Mange plantninger av arten er trolig nylig kommet i reproduktiv alder, og det er trolig årsaken til den sterke økningen fra 1981-2000 (4 funn) til 2001-2016 (74 funn).&lt;/p&gt;</v>
          </cell>
          <cell r="DE2103" t="str">
            <v>Arten er innført som skogstre og dyrkes også noe som prydtre. Vestamerikansk hemlokk setter frø 30-40 år gammel, og deretter hvert 3.-4. år (Børset 1985, Øyen 2001). Frøene er vindspredt, potensielt over middels lange avstander (50-100 m eller mer).</v>
          </cell>
          <cell r="DF2103" t="str">
            <v>Invasjonspotensialet er stort på grunn av maksimum skår på både median levetid og ekspansjonshastighet. Ekspansjonshastigheten er trolig overestimert på grunn av at hoveddelen av de funnene som ligger til grunn for den, er gjort innen et kort tidsrom. Avstanden mellom beste estimat (928 m/år) og terskelverdien som ville gitt en lavere kategori for invasjonspotensial (159 m/år) er imidlertid så stor at vi anser resultatet som sikkert. Arten produserer enormt med frøplanter i nærheten av frøtrær (Bjørn Moe pers. med., Øyen 2001). I kombinasjon med vindspredning av frøene gir dette arten et svært stort invasjonspotensial. Arten invadererer skog med edellauvtrær, blandingsskog, med bartrær, og kanskje også med boreale treslag. Arten er lite spesifikk med hensyn på skogtype og kan etablere seg langs nesten hele næringsgradienten, men ikke i tørr til svært tørr skog.</v>
          </cell>
          <cell r="DG2103" t="str">
            <v>Arten vurderes å ha stor negativ økologisk effekt. Den er svært skyggetålende og som klimakstre danner den i hjemmeområdene ofte rene bestand av trær av omtrent samme alder (Børset 1985). Frøene spirer opp til ungplanter på noen cm eller dm, som kan stå og vente i flere tiår. Oppvekst av nye trær skjer bare etter f.eks. vindfall, brann eller hogst. Et eksempel er fra Burøya i Færder nasjonalpark i Vf Nøtterøy, der hemlokk var invasiv, og der man ved å fjerne mortrærne mente man hadde løst problemet. Fjerningen førte til rask vekst hos de tusener av ungplantene som bare ventet på mer lys (O. Pedersen &amp; R. Elven, pers. obs.). Det meste av bestandene her i landet ble plantet på 1960-tallet. Foryngelsen er utsatt for beiteskader (Østraat 1999), men kan likevel være svært rik. Spredningsevnen kan være betydelig (Nygaard et al. 1999, Øyen 2001), også i skog, og av utenlandske treslag introdusert på Vestlandet er vestamerikansk hemlokk trolig den arten med størst spredningspotensial (Øyen 2001). Den kan også etablere seg på tykk råhumus (Øyen 2001, Tonjer 2011). På grunn av skyggetoleransen, også i frøplantestadiet, har arten stort potensial for å etablere seg i lauvskog, der den ikke hemmes på samme vis som i skogbestander av hemlokk, og kan ha potensial for å overta dominansen og skygge ut de opprinnelige lauvtrærne.&lt;br/&gt;Sjøl om arten ennå ikke er svært vanlig i norsk skog, fortrenger den mye av den stedegne floraen der den etablerer seg med skogbestand og med en matte av frø- og ungplanter som kan dekke over annet feltsjikt. Den etablerer seg best i noe næringsrike skogtyper (lågurt- og høgstaudetyper) med betydelig innslag av truete og sårbare planter som med stor sannsynlighet allerede fortrenges. Det foreligger imidlertid ikke noen konkrete undersøkelser av hvordan arten påvirker andre arter og endrer naturtyper: det nærmeste er beskrivelsen hos Øyen (2001).</v>
          </cell>
          <cell r="DH2103" t="str">
            <v>&lt;p&gt;Vestamerikansk hemlokk vurderes til svært høy økologisk risiko. Som skyggetålende og bestandsdannende klimakstre vil vestamerikansk hemlokk kunne skygge ut andre arter lokalt (jf. Østraat 1999, Tonjer 2011), endre undervegetasjonen totalt, og vil over noen generasjoner også kunne spre seg effektivt til nye områder.&lt;/p&gt;</v>
          </cell>
          <cell r="DI2103">
            <v>9</v>
          </cell>
        </row>
        <row r="2104">
          <cell r="B2104" t="str">
            <v>Geum macrophyllum</v>
          </cell>
          <cell r="C2104" t="str">
            <v>Willd.</v>
          </cell>
          <cell r="D2104" t="str">
            <v>amerikahumleblom</v>
          </cell>
          <cell r="E2104">
            <v>63281</v>
          </cell>
          <cell r="F2104">
            <v>103321</v>
          </cell>
          <cell r="G2104" t="str">
            <v>ExpertGroups/Karplanter/N</v>
          </cell>
          <cell r="H2104" t="str">
            <v>Karplanter</v>
          </cell>
          <cell r="I2104" t="str">
            <v>Karplanter</v>
          </cell>
          <cell r="J2104" t="str">
            <v>AlienSpecie</v>
          </cell>
          <cell r="N2104">
            <v>4</v>
          </cell>
          <cell r="Q2104">
            <v>2</v>
          </cell>
          <cell r="T2104" t="str">
            <v>HI</v>
          </cell>
          <cell r="U2104">
            <v>4</v>
          </cell>
          <cell r="V2104" t="str">
            <v>4A,2EH</v>
          </cell>
          <cell r="X2104">
            <v>5</v>
          </cell>
          <cell r="Y2104">
            <v>4</v>
          </cell>
          <cell r="Z2104">
            <v>3</v>
          </cell>
          <cell r="AA2104">
            <v>1884</v>
          </cell>
          <cell r="AB2104" t="str">
            <v>terrestrial</v>
          </cell>
          <cell r="AD2104" t="str">
            <v>unknown</v>
          </cell>
          <cell r="AE2104" t="str">
            <v>yes</v>
          </cell>
          <cell r="AF2104" t="str">
            <v>unknown</v>
          </cell>
          <cell r="AG2104">
            <v>1884</v>
          </cell>
          <cell r="AH2104" t="str">
            <v>VA Mandal: Ormestad</v>
          </cell>
          <cell r="AI2104">
            <v>5</v>
          </cell>
          <cell r="AJ2104" t="str">
            <v>V</v>
          </cell>
          <cell r="AL2104">
            <v>1</v>
          </cell>
          <cell r="AM2104" t="str">
            <v>importDirect</v>
          </cell>
          <cell r="AN2104">
            <v>3</v>
          </cell>
          <cell r="AO2104" t="str">
            <v>introductionEscaped,spreadNaturalDispersal</v>
          </cell>
          <cell r="AP2104" t="str">
            <v>Øs,OsA,Bu,Te,Va,Ro,Ho,Sf,Mr,St,No</v>
          </cell>
          <cell r="AQ2104">
            <v>380</v>
          </cell>
          <cell r="AR2104">
            <v>5</v>
          </cell>
          <cell r="AS2104">
            <v>1900</v>
          </cell>
          <cell r="AT2104">
            <v>230000</v>
          </cell>
          <cell r="AU2104">
            <v>6000</v>
          </cell>
          <cell r="AV2104">
            <v>50</v>
          </cell>
          <cell r="AW2104" t="str">
            <v>Ingen kjent effekt</v>
          </cell>
          <cell r="AX2104" t="str">
            <v>Ingen kjent effekt</v>
          </cell>
          <cell r="BC2104" t="str">
            <v>Ingen kjent effekt</v>
          </cell>
          <cell r="BD2104" t="str">
            <v>Ingen kjent effekt</v>
          </cell>
          <cell r="BE2104" t="str">
            <v>no</v>
          </cell>
          <cell r="BF2104" t="str">
            <v>no</v>
          </cell>
          <cell r="BG2104" t="str">
            <v>V</v>
          </cell>
          <cell r="BK2104" t="str">
            <v>temperate_boreal:Asia,NorthAndCentralAmerica|temperate_nemoral:Asia,NorthAndCentralAmerica</v>
          </cell>
          <cell r="BM2104" t="str">
            <v>temperate_boreal:Europe,Asia,NorthAndCentralAmerica|temperate_nemoral:Europe,Asia,NorthAndCentralAmerica</v>
          </cell>
          <cell r="BO2104">
            <v>4</v>
          </cell>
          <cell r="BR2104" t="str">
            <v>RedListCategoryLevel</v>
          </cell>
          <cell r="BT2104">
            <v>3</v>
          </cell>
          <cell r="BW2104" t="str">
            <v>SpreadYearlyIncreaseObservations</v>
          </cell>
          <cell r="BX2104">
            <v>220</v>
          </cell>
          <cell r="BY2104">
            <v>1</v>
          </cell>
          <cell r="CB2104" t="str">
            <v>V13-C-1,T4-C-18,T4,T30,T43,T42,T40,T35,T32</v>
          </cell>
          <cell r="CC2104">
            <v>1</v>
          </cell>
          <cell r="CH2104">
            <v>2</v>
          </cell>
          <cell r="CL2104" t="str">
            <v>T4-C-18,T30,T32</v>
          </cell>
          <cell r="CM2104">
            <v>1</v>
          </cell>
          <cell r="CQ2104">
            <v>1</v>
          </cell>
          <cell r="CT2104" t="str">
            <v>T4-C-18,T30</v>
          </cell>
          <cell r="CU2104">
            <v>2</v>
          </cell>
          <cell r="CX2104">
            <v>2</v>
          </cell>
          <cell r="CY2104">
            <v>1</v>
          </cell>
          <cell r="DB2104">
            <v>0</v>
          </cell>
          <cell r="DC2104" t="str">
            <v>Amerikahumleblom &lt;em&gt;Geum macrophyllum &lt;/em&gt;er en langlevd flerårig urt fra nordre Stillehavsområdet (Nordøst-Asia og Nordvest-Amerika). Den har frøreproduksjon. Fruktene (smånøtter) har en krok og spres med dyr (inkludert fugl) og folk, potensielt over meget lange avstander.</v>
          </cell>
          <cell r="DD2104" t="str">
            <v>&lt;p&gt;Amerikahumleblom reproduserer godt og danner lett bestander i Norge. En hoveddel av dagens utbredelse er basert på tre innførselsområder eller kanskje steder: VA Mandal notert fra 1884, Oslo notert fra 1932 og med utspring i Botanisk hage på Tøyen, og Ho Bergen fra 1944. Den underarten som det norske materialet tilhører, subsp. &lt;em&gt;macrophyllum&lt;/em&gt;, er en kystrase rundt nordre Stillehavet. Etableringene i Oslo-området og på Sørlandet var nok suboptimale, men da planten kom til Bergen slo den til for alvor. Økningen i funn i Hordaland (Bergen med omlandskommuner) fra perioden 1961-1980 til perioden 1981-2000 var på over 1000%, men en god del av denne økningen skyldes nok at et par interesserte botanikere ble særlig oppmerksomme på arten. Likevel står Vestlandsfylkene for 80% av forekomstene etter 1980, og andelen er økende. Arten er meget ekspansiv på Vestlandet og har også stort potensial nordover til nordre Nordland (Lofoten), men kanskje ikke så stort østover på Sørlandet og Østlandet.&lt;/p&gt;</v>
          </cell>
          <cell r="DE2104" t="str">
            <v>Arten er trolig kommet inn bare som hagestaude. Den reproduserer godt og danner lett bestander i Norge.</v>
          </cell>
          <cell r="DF2104" t="str">
            <v>Arten har et stort invasjonspotensial, som en kombinasjon av lang median levetid, men moderat ekspansjonshastighet.</v>
          </cell>
          <cell r="DG2104" t="str">
            <v>Arten har en liten økologisk effekt (eller heller effekter). Arten hybridiserer, trolig introgressivt, med de hjemlige artene enghumleblom &lt;i&gt;Geum rivalie&lt;/i&gt; og kratthumleblom &lt;i&gt;G. urbanum&lt;/i&gt;. Disse er begge vanlige arter, og hybridiseringen skjer trolig bare lokalt, i en forholdsvis liten del av det totale utbredelsesområdet for disse artene. Denne effekten vurderes derfor etter kriteriene å være liten (kategori 2). Lokalt kan amerikahumleblom også fortrenge arter i rikere skogtyper, og dette vurderes å skje i høgstaude- og flommarksskog, og da fortrinnsvis på Vestlandet hvor den ser ut til å etablere og ekspandere mest. Denne effekten vurderes også å være liten (kategori 2).</v>
          </cell>
          <cell r="DH2104" t="str">
            <v>&lt;p&gt;Amerikahumleblom vurderes til høy risiko i norsk natur. Dette skyldes et stort invasjonspotensial kombinert med små økologiske effekter knyttet til hybridisering med mulig introgresjon og romlig fortrening av arter lokalt der den slår best til, foreløpig gjelder dette på Vestlandet. Dette er en nedgradering fra svært høy risiko ved vurderingen i 2012, som en følge av at både introgresjon og fortrengning nå kan nedgraderes ett trinn dersom effektene er lokale.&lt;/p&gt;</v>
          </cell>
          <cell r="DI2104">
            <v>0</v>
          </cell>
        </row>
        <row r="2105">
          <cell r="B2105" t="str">
            <v>Hesperis matronalis</v>
          </cell>
          <cell r="C2105" t="str">
            <v>L.</v>
          </cell>
          <cell r="D2105" t="str">
            <v>dagfiol</v>
          </cell>
          <cell r="E2105">
            <v>61191</v>
          </cell>
          <cell r="F2105">
            <v>101231</v>
          </cell>
          <cell r="G2105" t="str">
            <v>ExpertGroups/Karplanter/N</v>
          </cell>
          <cell r="H2105" t="str">
            <v>Karplanter</v>
          </cell>
          <cell r="I2105" t="str">
            <v>Karplanter</v>
          </cell>
          <cell r="J2105" t="str">
            <v>AlienSpecie</v>
          </cell>
          <cell r="N2105">
            <v>4</v>
          </cell>
          <cell r="Q2105">
            <v>2</v>
          </cell>
          <cell r="T2105" t="str">
            <v>HI</v>
          </cell>
          <cell r="U2105">
            <v>4</v>
          </cell>
          <cell r="V2105" t="str">
            <v>4A,2DE</v>
          </cell>
          <cell r="X2105">
            <v>2</v>
          </cell>
          <cell r="Y2105">
            <v>3</v>
          </cell>
          <cell r="Z2105">
            <v>2</v>
          </cell>
          <cell r="AA2105" t="str">
            <v>1820-1850</v>
          </cell>
          <cell r="AB2105" t="str">
            <v>terrestrial</v>
          </cell>
          <cell r="AD2105" t="str">
            <v>unknown</v>
          </cell>
          <cell r="AE2105" t="str">
            <v>yes</v>
          </cell>
          <cell r="AF2105" t="str">
            <v>unknown</v>
          </cell>
          <cell r="AG2105">
            <v>1855</v>
          </cell>
          <cell r="AH2105" t="str">
            <v>Oslo: Bygdøy</v>
          </cell>
          <cell r="AI2105">
            <v>5</v>
          </cell>
          <cell r="AJ2105" t="str">
            <v>V</v>
          </cell>
          <cell r="AL2105">
            <v>2</v>
          </cell>
          <cell r="AM2105" t="str">
            <v>importDirect</v>
          </cell>
          <cell r="AN2105">
            <v>5</v>
          </cell>
          <cell r="AO2105" t="str">
            <v>introductionEscaped,spreadNaturalDispersal,introductionTransportpollution,spreadTransportpollution,spreadStowaway</v>
          </cell>
          <cell r="AP2105" t="str">
            <v>Øs,OsA,He,Op,Bu,Ve,Te,Aa,Va,Ro,Ho,Sf,Mr,St,Nt,No,Tr</v>
          </cell>
          <cell r="AQ2105">
            <v>3000</v>
          </cell>
          <cell r="AR2105">
            <v>5</v>
          </cell>
          <cell r="AS2105">
            <v>15000</v>
          </cell>
          <cell r="AT2105">
            <v>350000</v>
          </cell>
          <cell r="AU2105">
            <v>25000</v>
          </cell>
          <cell r="AV2105">
            <v>70</v>
          </cell>
          <cell r="AW2105" t="str">
            <v>Ingen kjent effekt</v>
          </cell>
          <cell r="AX2105" t="str">
            <v>Ingen kjent effekt</v>
          </cell>
          <cell r="BC2105" t="str">
            <v>Ingen kjent effekt</v>
          </cell>
          <cell r="BD2105" t="str">
            <v>Ingen kjent effekt</v>
          </cell>
          <cell r="BE2105" t="str">
            <v>no</v>
          </cell>
          <cell r="BF2105" t="str">
            <v>no</v>
          </cell>
          <cell r="BK2105" t="str">
            <v>temperate_nemoral:Europe,Asia|subtropic_mediterranean:Europe,Asia</v>
          </cell>
          <cell r="BM2105" t="str">
            <v>temperate_boreal:Europe,NorthAndCentralAmerica|temperate_nemoral:Europe,Asia,Oceania,NorthAndCentralAmerica|subtropic_mediterranean:Europe,Asia</v>
          </cell>
          <cell r="BO2105">
            <v>4</v>
          </cell>
          <cell r="BR2105" t="str">
            <v>RedListCategoryLevel</v>
          </cell>
          <cell r="BT2105">
            <v>3</v>
          </cell>
          <cell r="BW2105" t="str">
            <v>SpreadYearlyIncreaseObservations</v>
          </cell>
          <cell r="BX2105">
            <v>342</v>
          </cell>
          <cell r="BY2105">
            <v>1</v>
          </cell>
          <cell r="CB2105" t="str">
            <v>T4,T32,T35,T37,T40,T41,T43</v>
          </cell>
          <cell r="CC2105">
            <v>2</v>
          </cell>
          <cell r="CG2105" t="str">
            <v>T32</v>
          </cell>
          <cell r="CH2105">
            <v>2</v>
          </cell>
          <cell r="CL2105" t="str">
            <v>T32,T32</v>
          </cell>
          <cell r="CM2105">
            <v>1</v>
          </cell>
          <cell r="CP2105" t="str">
            <v>Åpen grunnlendt kalkmark i boreonemoral sone</v>
          </cell>
          <cell r="CQ2105">
            <v>1</v>
          </cell>
          <cell r="CT2105" t="str">
            <v>T32</v>
          </cell>
          <cell r="CU2105">
            <v>1</v>
          </cell>
          <cell r="CX2105">
            <v>0</v>
          </cell>
          <cell r="CY2105">
            <v>1</v>
          </cell>
          <cell r="DB2105">
            <v>0</v>
          </cell>
          <cell r="DC2105" t="str">
            <v>Dagfiol &lt;em&gt;Hesperis matronalis &lt;/em&gt;stammer fra Sør- og Øst-Europa og Vest-Asia til Kaukasus. Den er en relativt kortlevd, storvokst urt (1-1,5 m) med rikelig frøformering. Frøene spretter ut av fruktene, men spretter bare svært korte distanser (dm), og sikrer lokal rekruttering. Spredning over større distanser skjer trolig med folk, transportmidler og ved forflytning av jordmasser. Arten opptrer i meget store mengder på veikanter, jernbanekanter, industritomter og annen skrotemark i vid betydning, og i gjengroende grasmark og eng, og den kan overta dominansen i forlatte enger og beitemark på noe baserik grunn. Den går også litt inn i næringsrik skog.</v>
          </cell>
          <cell r="DD2105" t="str">
            <v>&lt;p&gt;Dagfiol er mest trolig kommet inn som hagestaude før midten av 1800-tallet (analysen av ekspansjonshastighet antyder start på ekspansjonen rundt 1830, og M.N. Blytt samlet den, trolig mellom 1830 og 1840, flere steder i Oslo). Blytt (1874) anså den som en hageplante som fantes forvillet noen få steder. Flere udaterte herbariebelegg tyder altså på at den kan ha forekommet noen steder i Oslo før 1850, men den første effektive forvillingen (med reproduserende bestand) er dokumentert fra 1855 på Bygdøy i Oslo. Tidlig forvilling er også støttet av at arten hadde nådd et betydelig antall funnsteder før 1900 (38) og hele 12 fylker nord til og med Sør-Trøndelag. Etter den tid har arten økt med 20-50 % forekomster hvert tiår fram til i dag, og med utvidelse av utbredelsesområdet til Nord-Troms (Lyngen). Det skjer fortsatt fortetning, men fortetningsraten går trolig nedover.&lt;/p&gt;</v>
          </cell>
          <cell r="DE2105" t="str">
            <v>Arten er innført som hageplante. Den spres nokså passivt med frø ut fra hager og videre i naturen. Dessuten har den noe spredning ved forflytting av jordmasser og mye med jetstrømmen langs høghastighetsveier.</v>
          </cell>
          <cell r="DF2105" t="str">
            <v>Stort invasjonspotensial, som en kombinasjon av lang median levetid og moderat ekspansjonshastighet. Arten er blitt vanlig i store deler av landet og har fortsatt en nokså høg ekspansjonshastighet (300-400 m/år).</v>
          </cell>
          <cell r="DG2105" t="str">
            <v>Arten vurderes å ha en liten økologisk effekt, til tross for de store mengdene den opptrer i. I visse naturtyper opptrer dagfiol i så store mengder at den fortrenger andre arter. De fleste naturtyper der arten inngår, er sterkt endret fastmark, men arten invaderer også gjengroende slåtteeng og beitemark på baserik grunn. Der kan denne storvokste arten, som dessuten vokser seg stor tidlig i sesongen, fortrenge sårbare hjemlige planter i lokal skala.</v>
          </cell>
          <cell r="DH2105" t="str">
            <v>&lt;p&gt;Kombinasjonen av stort invasjonspotensial og en liten økologisk effekt gjør at dagfiol vurderes til høg økologisk risiko. Dette er en endring fra låg risiko i Fremmede arter i Norge - med norsk svarteliste 2012. Årsaken til endring i 2018 er at ekspansjonshastigheten er beregnet til å være vesentlig høgere (med ny beregningsmetode).&lt;br/&gt;&lt;/p&gt;</v>
          </cell>
          <cell r="DI2105">
            <v>1</v>
          </cell>
        </row>
        <row r="2106">
          <cell r="B2106" t="str">
            <v>Ulex europaeus</v>
          </cell>
          <cell r="C2106" t="str">
            <v>L.</v>
          </cell>
          <cell r="D2106" t="str">
            <v>gulltorn</v>
          </cell>
          <cell r="E2106">
            <v>62044</v>
          </cell>
          <cell r="F2106">
            <v>102084</v>
          </cell>
          <cell r="G2106" t="str">
            <v>ExpertGroups/Karplanter/N</v>
          </cell>
          <cell r="H2106" t="str">
            <v>Karplanter</v>
          </cell>
          <cell r="I2106" t="str">
            <v>Karplanter</v>
          </cell>
          <cell r="J2106" t="str">
            <v>DoorKnocker</v>
          </cell>
          <cell r="K2106" t="str">
            <v>doRiskAssessment</v>
          </cell>
          <cell r="N2106">
            <v>2</v>
          </cell>
          <cell r="Q2106">
            <v>3</v>
          </cell>
          <cell r="T2106" t="str">
            <v>HI</v>
          </cell>
          <cell r="U2106">
            <v>4</v>
          </cell>
          <cell r="V2106" t="str">
            <v>2AB,3DF</v>
          </cell>
          <cell r="X2106">
            <v>4</v>
          </cell>
          <cell r="Y2106">
            <v>3</v>
          </cell>
          <cell r="Z2106">
            <v>3</v>
          </cell>
          <cell r="AA2106">
            <v>1905</v>
          </cell>
          <cell r="AB2106" t="str">
            <v>terrestrial</v>
          </cell>
          <cell r="AD2106" t="str">
            <v>unknown</v>
          </cell>
          <cell r="AE2106" t="str">
            <v>yes</v>
          </cell>
          <cell r="AF2106" t="str">
            <v>unknown</v>
          </cell>
          <cell r="AG2106">
            <v>1905</v>
          </cell>
          <cell r="AH2106" t="str">
            <v>Te Kragerø: Valberg (ballast)</v>
          </cell>
          <cell r="AI2106">
            <v>10</v>
          </cell>
          <cell r="AJ2106" t="str">
            <v>V</v>
          </cell>
          <cell r="AN2106">
            <v>3</v>
          </cell>
          <cell r="AO2106" t="str">
            <v>spreadNaturalDispersal,introductionTransportpollution,introductionStowaway</v>
          </cell>
          <cell r="AQ2106">
            <v>0</v>
          </cell>
          <cell r="AS2106">
            <v>0</v>
          </cell>
          <cell r="AT2106">
            <v>0</v>
          </cell>
          <cell r="AU2106">
            <v>32</v>
          </cell>
          <cell r="AW2106" t="str">
            <v>Ingen kjent effekt</v>
          </cell>
          <cell r="AX2106" t="str">
            <v>Ingen kjent effekt</v>
          </cell>
          <cell r="BC2106" t="str">
            <v>Ingen kjent effekt</v>
          </cell>
          <cell r="BD2106" t="str">
            <v>Ingen kjent effekt</v>
          </cell>
          <cell r="BE2106" t="str">
            <v>yes</v>
          </cell>
          <cell r="BF2106" t="str">
            <v>yes</v>
          </cell>
          <cell r="BG2106" t="str">
            <v>V</v>
          </cell>
          <cell r="BH2106" t="str">
            <v>V</v>
          </cell>
          <cell r="BI2106" t="str">
            <v>V</v>
          </cell>
          <cell r="BK2106" t="str">
            <v>temperate_nemoral:Europe|subtropic_mediterranean:Europe,Africa</v>
          </cell>
          <cell r="BM2106" t="str">
            <v>temperate_nemoral:Europe,Oceania,NorthAndCentralAmerica|subtropic_unspecified:Asia,Oceania,NorthAndCentralAmerica,SouthAmerica|subtropic_mediterranean:Europe,Africa,SouthAmerica|subtropic_caperegion:Africa|tropic:Asia</v>
          </cell>
          <cell r="BO2106">
            <v>2</v>
          </cell>
          <cell r="BR2106" t="str">
            <v>RedListCategoryLevel</v>
          </cell>
          <cell r="BT2106">
            <v>2</v>
          </cell>
          <cell r="BW2106" t="str">
            <v>SpreadYearlyLiteratureData</v>
          </cell>
          <cell r="BX2106">
            <v>64</v>
          </cell>
          <cell r="BY2106">
            <v>1</v>
          </cell>
          <cell r="CB2106" t="str">
            <v>T21,T34</v>
          </cell>
          <cell r="CC2106">
            <v>3</v>
          </cell>
          <cell r="CG2106" t="str">
            <v>T21</v>
          </cell>
          <cell r="CH2106">
            <v>1</v>
          </cell>
          <cell r="CL2106" t="str">
            <v>T21,T34,T21</v>
          </cell>
          <cell r="CM2106">
            <v>3</v>
          </cell>
          <cell r="CP2106" t="str">
            <v>Kystlynghei,Slåtteeng</v>
          </cell>
          <cell r="CQ2106">
            <v>1</v>
          </cell>
          <cell r="CR2106" t="str">
            <v>X</v>
          </cell>
          <cell r="CU2106">
            <v>1</v>
          </cell>
          <cell r="CX2106">
            <v>0</v>
          </cell>
          <cell r="CY2106">
            <v>1</v>
          </cell>
          <cell r="DB2106">
            <v>0</v>
          </cell>
          <cell r="DC2106" t="str">
            <v>Gulltorn &lt;i&gt;Ulex europaeus&lt;/i&gt; er en lågvokst, meget tornete busk som kan danne tette kratt. Arten er hjemlig i Nordvest-Afrika og Vest-Europa nord til De britiske øyer. På De britiske øyer er den en strukturerende art i mange hei- og "grassland"-typer: arten er den velkjente arten "gorse" fra britiske naturskildringer. Arten er ekstremt tornete, mer enn nesten noen stedegne planter i Norge. På De britiske øyer gir den ly til fugler, kaniner og smågnagere som ellers er utsatt for predasjon. Tilsvarende planter har vi knapt naturlig i Norge. Den har frøreproduksjon og reproduserer mer eller mindre regelmessig i Norge. Busken er imidlertid frostfølsom og fryser ofte sterkt tilbake. Den har effektiv frøformering og kan raskt danne store bestander, som vist i Bu Hurum etter 1988. Arten vurderes her som dørstokkart.</v>
          </cell>
          <cell r="DD2106" t="str">
            <v>&lt;p&gt;Gulltorn er regnet som hjemlig til Nord-Danmark, men ingen norske forekomster er regnet som hjemlige. Den kan komme til å vandre inn til Norge spontant, dvs. som hjemlig art, men foreløpig er alle norske forekomster regnet som bygd på innførsler, og ingen er blitt permanente. Arten viser ingen tegn til ekspansjon akkurat nå. Arten kom med ballastjord og tre av de fire kjente norske forekomstene kan settes mer eller mindre direkte i sammenheng med ballast: Te Kragerø: Valberg 1905-1911, og VA Mandal: Risørbank 1906-1973 og med en sekundærforekomst på Hilløy, Hilletunga i 1958. Den ferskeste forekomsten skyldes innførsel med utenlandsk, trolig vesteuropeisk tømmer til Bu Hurum: Tofte, bark- og flisfyllinger ved S&amp;#246:dra Cells cellulosefabrikk. Her ble arten oppdaget i 1988 og ble meget vanlig (rask reproduksjon med frø) og dekket og dominerte betydelige arealer, men har gått sterkt tilbake i enkelte kalde vintre. Den ble sist observert i 2011, og er trolig gått ut.&lt;/p&gt;</v>
          </cell>
          <cell r="DE2106" t="str">
            <v>Arten ble innført med ballastjord og med tømmer. Den har passiv frøspredning, men frøsettingen er så stor at den raskt kan danne store bestander.</v>
          </cell>
          <cell r="DF2106" t="str">
            <v>Gulltorn har et begrenset invasjonspotensial på grunn av begrenset median levetid og en begrenset ekspansjonshastighet. Dette er en plante som kan være seriøst invasiv i alle åpne, rimelig stabile naturtyper av eng- og hei-karakter i vintermilde kyststrøk. I Norge vil den være mest alvorlig i sørvest og vest, ikke i sør og sørøst der den foreløpig er blitt innført.</v>
          </cell>
          <cell r="DG2106" t="str">
            <v>Gulltorn vurderes å ha en middels økologisk effekt dersom den etablerer seg. Ved etablering på Sørvestlandet og Vestlandet, der den vil favoriseres av mildere vintrer og økt nedbør og/eller sommertemperatur, kan den ekspandere inn i naturtyper hvor den kan endre de naturtyper den inntar, ikke minst ved at den med alle tornene gjør at heier og enger ikke lenger er egnet for beite. Dessuten har den nitrogenfiksering i røttene og kan endre omtrent alle leveforhold i naturlig nitrogenfattige naturtyper. Den kan påvirke arter, inkludert truete, i de naturtyper den etablerer seg i. Dette gjelder spesielt i sørlig sanddynemark. Gulltorn vil trolig kun påvirke en liten del av den totale populasjon til disse artene, og effekten blir derfor vurdert som "lokal".</v>
          </cell>
          <cell r="DH2106" t="str">
            <v>&lt;p&gt;Gulltorn vurderes til høg økologisk risiko på grunn av en kombinasjon mellom et begrenset invasjonspotensial og middels økologisk effekt. Den økologiske effekten er knyttet til en eventuell framtidig etablering. Ved forrige vurderingsrunde ble arten vurdert til samme risikokategori men på et litt annet grunnlag. Den ble da ansett som etablert (i Hurum hvor bestanden da ikke hadde frosset bort), mens den nå vurderes som en dørstokkart.&lt;/p&gt;</v>
          </cell>
          <cell r="DI2106">
            <v>0</v>
          </cell>
        </row>
        <row r="2107">
          <cell r="B2107" t="str">
            <v>Jacobaea alpina</v>
          </cell>
          <cell r="C2107" t="str">
            <v>(L.) Moench</v>
          </cell>
          <cell r="D2107" t="str">
            <v>fliksvineblom</v>
          </cell>
          <cell r="E2107">
            <v>105627</v>
          </cell>
          <cell r="F2107">
            <v>145701</v>
          </cell>
          <cell r="G2107" t="str">
            <v>ExpertGroups/Karplanter/N</v>
          </cell>
          <cell r="H2107" t="str">
            <v>Karplanter</v>
          </cell>
          <cell r="I2107" t="str">
            <v>Karplanter</v>
          </cell>
          <cell r="J2107" t="str">
            <v>AlienSpecie</v>
          </cell>
          <cell r="N2107">
            <v>3</v>
          </cell>
          <cell r="P2107" t="str">
            <v>V</v>
          </cell>
          <cell r="Q2107">
            <v>2</v>
          </cell>
          <cell r="T2107" t="str">
            <v>LO</v>
          </cell>
          <cell r="U2107">
            <v>2</v>
          </cell>
          <cell r="V2107" t="str">
            <v>3AB,2E</v>
          </cell>
          <cell r="W2107" t="str">
            <v>HI</v>
          </cell>
          <cell r="X2107">
            <v>3</v>
          </cell>
          <cell r="Y2107">
            <v>4</v>
          </cell>
          <cell r="Z2107">
            <v>1</v>
          </cell>
          <cell r="AA2107">
            <v>1992</v>
          </cell>
          <cell r="AB2107" t="str">
            <v>terrestrial</v>
          </cell>
          <cell r="AD2107" t="str">
            <v>unknown</v>
          </cell>
          <cell r="AE2107" t="str">
            <v>yes</v>
          </cell>
          <cell r="AF2107" t="str">
            <v>unknown</v>
          </cell>
          <cell r="AG2107">
            <v>1992</v>
          </cell>
          <cell r="AH2107" t="str">
            <v>Fi Alta: Langfjordbotn</v>
          </cell>
          <cell r="AI2107">
            <v>10</v>
          </cell>
          <cell r="AJ2107" t="str">
            <v>V</v>
          </cell>
          <cell r="AL2107">
            <v>1</v>
          </cell>
          <cell r="AM2107" t="str">
            <v>importDirect</v>
          </cell>
          <cell r="AN2107">
            <v>3</v>
          </cell>
          <cell r="AO2107" t="str">
            <v>introductionEscaped,spreadNaturalDispersal</v>
          </cell>
          <cell r="AP2107" t="str">
            <v>Tr</v>
          </cell>
          <cell r="AQ2107">
            <v>84</v>
          </cell>
          <cell r="AR2107">
            <v>5</v>
          </cell>
          <cell r="AS2107">
            <v>420</v>
          </cell>
          <cell r="AT2107">
            <v>4360</v>
          </cell>
          <cell r="AU2107">
            <v>1200</v>
          </cell>
          <cell r="AV2107">
            <v>60</v>
          </cell>
          <cell r="AW2107" t="str">
            <v>Ingen kjent effekt</v>
          </cell>
          <cell r="AX2107" t="str">
            <v>Ingen kjent effekt</v>
          </cell>
          <cell r="BC2107" t="str">
            <v>Ingen kjent effekt</v>
          </cell>
          <cell r="BD2107" t="str">
            <v>Ingen kjent effekt</v>
          </cell>
          <cell r="BE2107" t="str">
            <v>no</v>
          </cell>
          <cell r="BF2107" t="str">
            <v>no</v>
          </cell>
          <cell r="BG2107" t="str">
            <v>V</v>
          </cell>
          <cell r="BK2107" t="str">
            <v>temperate_nemoral:Europe</v>
          </cell>
          <cell r="BM2107" t="str">
            <v>temperate_boreal:Europe|temperate_nemoral:Europe</v>
          </cell>
          <cell r="BO2107">
            <v>3</v>
          </cell>
          <cell r="BP2107" t="str">
            <v>X</v>
          </cell>
          <cell r="BR2107" t="str">
            <v>RedListCategoryLevel</v>
          </cell>
          <cell r="BT2107">
            <v>3</v>
          </cell>
          <cell r="BW2107" t="str">
            <v>SpreadYearlyIncreaseObservations</v>
          </cell>
          <cell r="BX2107">
            <v>352</v>
          </cell>
          <cell r="BY2107">
            <v>1</v>
          </cell>
          <cell r="CB2107" t="str">
            <v>T4,T35,T39</v>
          </cell>
          <cell r="CC2107">
            <v>1</v>
          </cell>
          <cell r="CH2107">
            <v>2</v>
          </cell>
          <cell r="CL2107" t="str">
            <v>T4</v>
          </cell>
          <cell r="CM2107">
            <v>1</v>
          </cell>
          <cell r="CQ2107">
            <v>1</v>
          </cell>
          <cell r="CT2107" t="str">
            <v>T4</v>
          </cell>
          <cell r="CU2107">
            <v>1</v>
          </cell>
          <cell r="CX2107">
            <v>0</v>
          </cell>
          <cell r="CY2107">
            <v>1</v>
          </cell>
          <cell r="DB2107">
            <v>0</v>
          </cell>
          <cell r="DC2107" t="str">
            <v>Fliksvineblom &lt;i&gt;Jacobaea alpina &lt;/i&gt;(&lt;i&gt;Senecio cordatus&lt;/i&gt;)&lt;i&gt;, &lt;/i&gt;hjertesvineblom &lt;i&gt;J. subalpina&lt;/i&gt; (&lt;i&gt;Senecio subalpinus) &lt;/i&gt;og hybrider mellom dem er behandlet kollektivt under det første navnet. De to artene utgjør kanskje bare en vestlig og østlig del av samme art, utbredt i fjellstrøk i Vest-, Mellom- og Øst-Europa, og i Norge opptrer de sammen og med samme økologiske uttrykk. Planter identifisert som hybrider mellom dem, er hyppigere enn begge artene og fullt fertile. Artene er flerårige, ca. 0,7 m høge urter (høgstauder) som formerer seg med frø og som har klonal vekst med krypende jordstengler&lt;em&gt;.&lt;/em&gt; De er innført som prydplanter. Flertallet av de relativt få funnene er fra sterkt kulturpåvirket eller kulturbetinget mark, dvs. skrotemark: veiskråning, avfallsplass, myrkant, eng/gressmark, kantkratt o.l., men det er også flere funn fra noe kulturpåvirket skog der artene går inn som ekspansive høgstauder.</v>
          </cell>
          <cell r="DD2107" t="str">
            <v>&lt;p&gt;Fliksvineblom ble først oppdaget som forvillet i 1992 i Fi Alta: Langfjordbotn og ble åtte år senere påvist i Tr Tromsø: Tromsøya, Holt (der forvillet fra et første forsøk på å dyrke opp stauder til en framtidig botanisk hage i Tromsø). De siste 15 årene er den funnet på mange lokaliteter i ulike deler av Tromsø, dessuten i Tr Lenvik, Karlsøy, Lyngen og Nordreisa. Spredningen i løpet av få år har vært rask, trolig avhengig av at arten er tatt i bruk som prydplante i Nord-Norge. Den er åpenbart ganske hardfør og vil trolig komme til å etablere seg ut over de hittil kjente områdene.&lt;/p&gt;</v>
          </cell>
          <cell r="DE2107" t="str">
            <v>Arten(e) er innført som hageplante(r). De er delvis introdusert til norsk natur ved hageutkast, men de fleste forekomstene skyldes trolig spredning med frø.</v>
          </cell>
          <cell r="DF2107" t="str">
            <v>Invasjonspotensialet er moderat, med usikkerhet til stort, i en kombinasjon av moderat (til lang) median levetid og moderat ekspansjonshastighet. Arten har et stort potensial i noe næringsrike bjørkeskoger i nord. Den er allerede etter få år i landet solid etablert og med rimelig høg ekspansjonshastighet.</v>
          </cell>
          <cell r="DG2107" t="str">
            <v>Arten(e) vurderes å kunne få en liten økologisk effekt ved mulig fortrengning av delpopulasjoner stedegne arter i urterike nordlige bjørkeskoger, dvs. høgstaude-bjørkeskog. Arten(e) sprer seg raskt og blir meget storvokste.</v>
          </cell>
          <cell r="DH2107" t="str">
            <v>&lt;p&gt;Fliksvineblom vurderes til låg økologisk risiko, men med usikkerhet til høg risiko, på grunn av moderat (til stort) invasjonspotensial og en liten økologisk effekt. Spredningen av fliksvineblom har i løpet av få år vært rask. Plantene er åpenbart ganske hardføre, kan komme til å etablere seg ut over de hittil kjente områdene, og vil trolig ekspandere i næringsrik skog, skogkanter og høgstaudeenger. Arten kan ha potensial til å fortrenge andre arter, om enn bare i lokal skala de første tiårene. I 2012 ble artene vurdert til potensielt høg risiko (som &lt;i&gt;Senecio cordatus&lt;/i&gt;) og ingen kjent risiko (som &lt;i&gt;S. subalpinus&lt;/i&gt;), men de har ekspandert betydelig siden da.&lt;/p&gt;</v>
          </cell>
          <cell r="DI2107">
            <v>0</v>
          </cell>
        </row>
        <row r="2108">
          <cell r="B2108" t="str">
            <v>Picea glauca</v>
          </cell>
          <cell r="C2108" t="str">
            <v>(Moench) Voss</v>
          </cell>
          <cell r="D2108" t="str">
            <v>hvitgran</v>
          </cell>
          <cell r="E2108">
            <v>135378</v>
          </cell>
          <cell r="F2108">
            <v>103811</v>
          </cell>
          <cell r="G2108" t="str">
            <v>ExpertGroups/Karplanter/N</v>
          </cell>
          <cell r="H2108" t="str">
            <v>Karplanter</v>
          </cell>
          <cell r="I2108" t="str">
            <v>Karplanter</v>
          </cell>
          <cell r="J2108" t="str">
            <v>AlienSpecie</v>
          </cell>
          <cell r="N2108">
            <v>3</v>
          </cell>
          <cell r="Q2108">
            <v>2</v>
          </cell>
          <cell r="T2108" t="str">
            <v>LO</v>
          </cell>
          <cell r="U2108">
            <v>2</v>
          </cell>
          <cell r="V2108" t="str">
            <v>3AB,2F</v>
          </cell>
          <cell r="X2108">
            <v>4</v>
          </cell>
          <cell r="Y2108">
            <v>4</v>
          </cell>
          <cell r="Z2108">
            <v>2</v>
          </cell>
          <cell r="AA2108" t="str">
            <v>ca 1790</v>
          </cell>
          <cell r="AB2108" t="str">
            <v>terrestrial</v>
          </cell>
          <cell r="AD2108" t="str">
            <v>unknown</v>
          </cell>
          <cell r="AE2108" t="str">
            <v>yes</v>
          </cell>
          <cell r="AF2108" t="str">
            <v>unknown</v>
          </cell>
          <cell r="AG2108">
            <v>1996</v>
          </cell>
          <cell r="AH2108" t="str">
            <v>Te Kviteseid: Tveitgrendi</v>
          </cell>
          <cell r="AI2108">
            <v>40</v>
          </cell>
          <cell r="AJ2108" t="str">
            <v>V</v>
          </cell>
          <cell r="AL2108">
            <v>1</v>
          </cell>
          <cell r="AM2108" t="str">
            <v>importDirect</v>
          </cell>
          <cell r="AN2108">
            <v>3</v>
          </cell>
          <cell r="AO2108" t="str">
            <v>introductionEscaped,spreadNaturalDispersal,introductionReleased</v>
          </cell>
          <cell r="AP2108" t="str">
            <v>Øs,He,Bu,Te,Va,Sf,St</v>
          </cell>
          <cell r="AQ2108">
            <v>76</v>
          </cell>
          <cell r="AR2108">
            <v>10</v>
          </cell>
          <cell r="AS2108">
            <v>760</v>
          </cell>
          <cell r="AT2108">
            <v>270000</v>
          </cell>
          <cell r="AU2108">
            <v>1520</v>
          </cell>
          <cell r="AV2108">
            <v>10</v>
          </cell>
          <cell r="AW2108" t="str">
            <v>Ingen kjent effekt</v>
          </cell>
          <cell r="AX2108" t="str">
            <v>Ingen kjent effekt</v>
          </cell>
          <cell r="BC2108" t="str">
            <v>Ingen kjent effekt</v>
          </cell>
          <cell r="BD2108" t="str">
            <v>Ingen kjent effekt</v>
          </cell>
          <cell r="BE2108" t="str">
            <v>no</v>
          </cell>
          <cell r="BF2108" t="str">
            <v>no</v>
          </cell>
          <cell r="BG2108" t="str">
            <v>V</v>
          </cell>
          <cell r="BH2108" t="str">
            <v>V</v>
          </cell>
          <cell r="BK2108" t="str">
            <v>temperate_boreal:NorthAndCentralAmerica|temperate_nemoral:NorthAndCentralAmerica</v>
          </cell>
          <cell r="BM2108" t="str">
            <v>temperate_boreal:Europe,NorthAndCentralAmerica|temperate_nemoral:Europe,Oceania,NorthAndCentralAmerica</v>
          </cell>
          <cell r="BO2108">
            <v>3</v>
          </cell>
          <cell r="BR2108" t="str">
            <v>RedListCategoryLevel</v>
          </cell>
          <cell r="BT2108">
            <v>3</v>
          </cell>
          <cell r="BW2108" t="str">
            <v>SpreadYearlyIncreaseObservations</v>
          </cell>
          <cell r="BX2108">
            <v>206</v>
          </cell>
          <cell r="BY2108">
            <v>1</v>
          </cell>
          <cell r="CB2108" t="str">
            <v>T4,T34,T31</v>
          </cell>
          <cell r="CC2108">
            <v>1</v>
          </cell>
          <cell r="CH2108">
            <v>1</v>
          </cell>
          <cell r="CM2108">
            <v>2</v>
          </cell>
          <cell r="CP2108" t="str">
            <v>Kystlynghei</v>
          </cell>
          <cell r="CQ2108">
            <v>1</v>
          </cell>
          <cell r="CU2108">
            <v>1</v>
          </cell>
          <cell r="CX2108">
            <v>0</v>
          </cell>
          <cell r="CY2108">
            <v>1</v>
          </cell>
          <cell r="DB2108">
            <v>0</v>
          </cell>
          <cell r="DC2108" t="str">
            <v>Kvitgran &lt;em&gt;Picea glauca&lt;/em&gt; er naturlig hjemmehørende i Alaska, Canada og nordlige deler av resten av USA. Kvitgran er trolig ett av de fire mest hardføre og nøysomme bartrær på den nordlige halvkule (sammen med svartgran &lt;em&gt;Picea mariana &lt;/em&gt;og to lerkearter), og den danner polar skoggrense (sammen med svartgran &lt;em&gt;P. mariana&lt;/em&gt;) i hele Nord-Amerika. Kvitgran tåler godt både frost og tørke, og setter mindre krav til jordbunn enn vår egen gran (Børset 1985). Den kan derfor vokse i kalde og næringsfattige skog- og heityper der vår egen gran ikke har noen sjanse, og i tillegg i myr (kvitgran og svartgran er treslagene i amerikansk _x0019_ muskeg_x0019_ ). I skogbruket har den ikke vært noen suksess på grunn av dårlig vekst og problemer med rotråte (Dietrichson 1971, Børset 1985). Arten har vindspredte frø.</v>
          </cell>
          <cell r="DD2108" t="str">
            <v>&lt;p&gt;Arten er plantet i begrenset omfang i Norge, men antydet plantet i alle fylker. Forvillete bartrær er sterkt underrepresentert i de botaniske innsamlingene, dermed ligger det lite dokumentasjon i samlingene, også for kvitgran. Det foreligger heller ikke så mange funn av forvillet kvitgran i Artsobservasjoner. Det er derfor grunn til å tro at mørketallet er stort. Kvitgran er dokumentert fra 7 fylker nord til Sør-Trøndelag, og nesten hele dokumentasjonen er fra de siste 30 årene. Samlet produksjonsareal som skogstre er trolig under 1 km&lt;sup&gt;2&lt;/sup&gt;, fordelt over hele landet.&lt;/p&gt;</v>
          </cell>
          <cell r="DE2108" t="str">
            <v>Arten ble innført til Norge (Bogstad, Oslo) ca. 1790, både som et produksjons- (tømmer) og prydtre. I tillegg er den blitt brukt i lebelter, blant annet på Jæren. Lokalt er det observert rik foryngelse (Børset 1985). Det er påvist noe spredning fra gamle lebelter med kvitgran på Jæren, men god oversikt over lokalisering av lebeltene og spredning fra disse mangler.</v>
          </cell>
          <cell r="DF2108" t="str">
            <v>Kvitgran har et moderat invasjonspotensial, som kombinasjon av moderat median levetid og moderat ekspansjonshastighet.</v>
          </cell>
          <cell r="DG2108" t="str">
            <v>Kvitgran vurderes å kunne få en liten negativ økologisk effekt. Den har potensial for å etablere seg i naturtyper langt ut over de skogtypene der den er plantet, både i kystlynghei og i boreal hei og dessuten i nordlig og subalpin lauvskog (bjørkebeltet). Den kan dermed føre til fortrengning og strukturendring, men på lang sikt, og ingen slike effekter er dokumentert med det låge antallet forvillinger som er dokumentert foreløpig. Arten er funnet forvillet i kystlynghei flere ganger, og her kan den på sikt føre til tilstandsendringer.</v>
          </cell>
          <cell r="DH2108" t="str">
            <v>&lt;p&gt;Kvitgran vurderes foreløpig til låg økologisk risiko på grunn av et moderat invasjonspotensial og en liten økologisk effekt. Denne arten har en posisjon i invasjon/effekt-matrisen som gjør at relativt små endringer kan føre den over i høg risiko, enten ved et økt invasjonspotensial eller ved en økt effekt. Den bør følges med.&lt;/p&gt;</v>
          </cell>
          <cell r="DI2108">
            <v>3</v>
          </cell>
        </row>
        <row r="2109">
          <cell r="B2109" t="str">
            <v>Lythrum virgatum</v>
          </cell>
          <cell r="C2109" t="str">
            <v>L.</v>
          </cell>
          <cell r="D2109" t="str">
            <v>prydkattehale</v>
          </cell>
          <cell r="E2109">
            <v>62779</v>
          </cell>
          <cell r="F2109">
            <v>102819</v>
          </cell>
          <cell r="G2109" t="str">
            <v>ExpertGroups/Karplanter/N</v>
          </cell>
          <cell r="H2109" t="str">
            <v>Karplanter</v>
          </cell>
          <cell r="I2109" t="str">
            <v>Karplanter</v>
          </cell>
          <cell r="J2109" t="str">
            <v>DoorKnocker</v>
          </cell>
          <cell r="K2109" t="str">
            <v>doRiskAssessment</v>
          </cell>
          <cell r="N2109">
            <v>1</v>
          </cell>
          <cell r="Q2109">
            <v>1</v>
          </cell>
          <cell r="T2109" t="str">
            <v>NK</v>
          </cell>
          <cell r="U2109">
            <v>1</v>
          </cell>
          <cell r="V2109" t="str">
            <v>1,1</v>
          </cell>
          <cell r="X2109">
            <v>1</v>
          </cell>
          <cell r="Y2109">
            <v>1</v>
          </cell>
          <cell r="Z2109">
            <v>1</v>
          </cell>
          <cell r="AA2109">
            <v>1940</v>
          </cell>
          <cell r="AB2109" t="str">
            <v>terrestrial</v>
          </cell>
          <cell r="AD2109" t="str">
            <v>unknown</v>
          </cell>
          <cell r="AE2109" t="str">
            <v>yes</v>
          </cell>
          <cell r="AF2109" t="str">
            <v>unknown</v>
          </cell>
          <cell r="AI2109">
            <v>10</v>
          </cell>
          <cell r="AJ2109" t="str">
            <v>V</v>
          </cell>
          <cell r="AL2109">
            <v>1</v>
          </cell>
          <cell r="AM2109" t="str">
            <v>importDirect</v>
          </cell>
          <cell r="AN2109">
            <v>2</v>
          </cell>
          <cell r="AO2109" t="str">
            <v>introductionEscaped</v>
          </cell>
          <cell r="AQ2109">
            <v>0</v>
          </cell>
          <cell r="AS2109">
            <v>0</v>
          </cell>
          <cell r="AT2109">
            <v>0</v>
          </cell>
          <cell r="AU2109">
            <v>12</v>
          </cell>
          <cell r="AW2109" t="str">
            <v>Ingen kjent effekt</v>
          </cell>
          <cell r="AX2109" t="str">
            <v>Ingen kjent effekt</v>
          </cell>
          <cell r="BC2109" t="str">
            <v>Ingen kjent effekt</v>
          </cell>
          <cell r="BD2109" t="str">
            <v>Ingen kjent effekt</v>
          </cell>
          <cell r="BE2109" t="str">
            <v>no</v>
          </cell>
          <cell r="BF2109" t="str">
            <v>no</v>
          </cell>
          <cell r="BG2109" t="str">
            <v>V</v>
          </cell>
          <cell r="BK2109" t="str">
            <v>temperate_nemoral:Europe,Asia|subtropic_mediterranean:Europe</v>
          </cell>
          <cell r="BM2109" t="str">
            <v>temperate_nemoral:Europe,Asia|subtropic_mediterranean:Europe</v>
          </cell>
          <cell r="BO2109">
            <v>1</v>
          </cell>
          <cell r="BR2109" t="str">
            <v>RedListCategoryLevel</v>
          </cell>
          <cell r="BT2109">
            <v>1</v>
          </cell>
          <cell r="BW2109" t="str">
            <v>SpreadYearlyLiteratureData</v>
          </cell>
          <cell r="BX2109">
            <v>39</v>
          </cell>
          <cell r="BY2109">
            <v>1</v>
          </cell>
          <cell r="CB2109" t="str">
            <v>T35,T37</v>
          </cell>
          <cell r="CC2109">
            <v>1</v>
          </cell>
          <cell r="CH2109">
            <v>1</v>
          </cell>
          <cell r="CM2109">
            <v>1</v>
          </cell>
          <cell r="CQ2109">
            <v>1</v>
          </cell>
          <cell r="CU2109">
            <v>1</v>
          </cell>
          <cell r="CX2109">
            <v>0</v>
          </cell>
          <cell r="CY2109">
            <v>1</v>
          </cell>
          <cell r="DB2109">
            <v>0</v>
          </cell>
          <cell r="DC2109" t="str">
            <v>&lt;p&gt;Prydkattehale&lt;em&gt; Lythrum virgatum &lt;/em&gt;er en flerårig urt med frøformering og litt klondannelse med jordstengler. Den stammer fra Mellom- og Sør-Europa og Vest-Asia. Den dyrkes litt som hagestaude og er funnet på noen få avfallsplasser og annen skrotemark.&lt;/p&gt;</v>
          </cell>
          <cell r="DD2109" t="str">
            <v>&lt;p&gt;Prydkattehale&lt;em&gt; &lt;/em&gt;antas å kunne frøreprodusere i Norge, men ingen av forekomstene i norsk natur tyder foreløpig på effektiv reproduksjon med dannelse av bestand. Arten er bare observert fire steder og aldri over lengre tid på hvert sted: Oslo: Mærradalen 1940, Te Drangedal: Joklerød 1952, AA Tvedestrand: Lyngør 1965, og Vf Larvik: Risøya 2002.&lt;/p&gt;</v>
          </cell>
          <cell r="DE2109" t="str">
            <v>Arten er innført som hagestaude og har nå og da kommet ut med hageutkast, i bebyggelser, på avfallsplasser og annen skrotemark, men foreløpig uten etablering.</v>
          </cell>
          <cell r="DF2109" t="str">
            <v>Invasjonspotensialet er lite, uten kjent bestand og ekspansjon. Arten er ennå ikke kjent etablert med reproduserende bestand i Norge, men kan ha potensial for å etablere seg. Noen større spredning (ekspansjon) er ikke sannsynlig.</v>
          </cell>
          <cell r="DG2109" t="str">
            <v>Ingen kjent negativ økologisk effekt er knyttet til arten. Prydkattehale hybridiserer med vår stedegne kattehale &lt;i&gt;L. salicaria&lt;/i&gt;, og hybriden dyrkes separat som hageplante, men introgresjon er ikke antatt.</v>
          </cell>
          <cell r="DH2109" t="str">
            <v>&lt;p&gt;Vi behandler prydkattehale som en dørstokk-art og vurderer den til ingen kjent økologisk risiko. Den kan kanskje allerede ha semi-stabil forekomst i Norge (frøreproduksjon), men ingen er dokumentert.&lt;/p&gt;</v>
          </cell>
          <cell r="DI2109">
            <v>0</v>
          </cell>
        </row>
        <row r="2110">
          <cell r="B2110" t="str">
            <v>Alchemilla mollis</v>
          </cell>
          <cell r="C2110" t="str">
            <v>(Buser) Rothm.</v>
          </cell>
          <cell r="D2110" t="str">
            <v>praktmarikåpe</v>
          </cell>
          <cell r="E2110">
            <v>63193</v>
          </cell>
          <cell r="F2110">
            <v>103233</v>
          </cell>
          <cell r="G2110" t="str">
            <v>ExpertGroups/Karplanter/N</v>
          </cell>
          <cell r="H2110" t="str">
            <v>Karplanter</v>
          </cell>
          <cell r="I2110" t="str">
            <v>Karplanter</v>
          </cell>
          <cell r="J2110" t="str">
            <v>AlienSpecie</v>
          </cell>
          <cell r="N2110">
            <v>4</v>
          </cell>
          <cell r="Q2110">
            <v>3</v>
          </cell>
          <cell r="T2110" t="str">
            <v>SE</v>
          </cell>
          <cell r="U2110">
            <v>5</v>
          </cell>
          <cell r="V2110" t="str">
            <v>4AB,3D</v>
          </cell>
          <cell r="X2110">
            <v>4</v>
          </cell>
          <cell r="Y2110">
            <v>4</v>
          </cell>
          <cell r="Z2110">
            <v>2</v>
          </cell>
          <cell r="AA2110">
            <v>1938</v>
          </cell>
          <cell r="AB2110" t="str">
            <v>terrestrial</v>
          </cell>
          <cell r="AD2110" t="str">
            <v>unknown</v>
          </cell>
          <cell r="AE2110" t="str">
            <v>yes</v>
          </cell>
          <cell r="AF2110" t="str">
            <v>unknown</v>
          </cell>
          <cell r="AG2110">
            <v>1964</v>
          </cell>
          <cell r="AH2110" t="str">
            <v>VA Kristiansand: Gimlemoen</v>
          </cell>
          <cell r="AI2110">
            <v>5</v>
          </cell>
          <cell r="AK2110" t="str">
            <v>V</v>
          </cell>
          <cell r="AL2110">
            <v>1</v>
          </cell>
          <cell r="AM2110" t="str">
            <v>importDirect</v>
          </cell>
          <cell r="AN2110">
            <v>4</v>
          </cell>
          <cell r="AO2110" t="str">
            <v>introductionEscaped,spreadNaturalDispersal</v>
          </cell>
          <cell r="AP2110" t="str">
            <v>Øs,OsA,He,Bu,Ve,Aa,Va,Ro,Ho,Sf,Mr,St,Nt,No,Tr</v>
          </cell>
          <cell r="AQ2110">
            <v>300</v>
          </cell>
          <cell r="AR2110">
            <v>10</v>
          </cell>
          <cell r="AS2110">
            <v>3000</v>
          </cell>
          <cell r="AT2110">
            <v>280000</v>
          </cell>
          <cell r="AU2110">
            <v>9000</v>
          </cell>
          <cell r="AV2110">
            <v>70</v>
          </cell>
          <cell r="AW2110" t="str">
            <v>Ingen kjent effekt</v>
          </cell>
          <cell r="AX2110" t="str">
            <v>Ingen kjent effekt</v>
          </cell>
          <cell r="BC2110" t="str">
            <v>Ingen kjent effekt</v>
          </cell>
          <cell r="BD2110" t="str">
            <v>Ingen kjent effekt</v>
          </cell>
          <cell r="BE2110" t="str">
            <v>no</v>
          </cell>
          <cell r="BF2110" t="str">
            <v>no</v>
          </cell>
          <cell r="BK2110" t="str">
            <v>temperate_nemoral:Europe,Asia</v>
          </cell>
          <cell r="BM2110" t="str">
            <v>temperate_boreal:Europe|temperate_nemoral:Europe,Asia,Oceania,NorthAndCentralAmerica</v>
          </cell>
          <cell r="BO2110">
            <v>4</v>
          </cell>
          <cell r="BR2110" t="str">
            <v>RedListCategoryLevel</v>
          </cell>
          <cell r="BT2110">
            <v>4</v>
          </cell>
          <cell r="BV2110" t="str">
            <v>X</v>
          </cell>
          <cell r="BW2110" t="str">
            <v>SpreadYearlyIncreaseObservations</v>
          </cell>
          <cell r="BX2110">
            <v>594</v>
          </cell>
          <cell r="BY2110">
            <v>1</v>
          </cell>
          <cell r="CB2110" t="str">
            <v>T35,T40,T32,T32</v>
          </cell>
          <cell r="CC2110">
            <v>3</v>
          </cell>
          <cell r="CG2110" t="str">
            <v>T32</v>
          </cell>
          <cell r="CH2110">
            <v>2</v>
          </cell>
          <cell r="CL2110" t="str">
            <v>T32,T32</v>
          </cell>
          <cell r="CM2110">
            <v>2</v>
          </cell>
          <cell r="CP2110" t="str">
            <v>Kulturmarkseng</v>
          </cell>
          <cell r="CQ2110">
            <v>1</v>
          </cell>
          <cell r="CT2110" t="str">
            <v>T32,T32</v>
          </cell>
          <cell r="CU2110">
            <v>1</v>
          </cell>
          <cell r="CX2110">
            <v>0</v>
          </cell>
          <cell r="CY2110">
            <v>1</v>
          </cell>
          <cell r="DB2110">
            <v>0</v>
          </cell>
          <cell r="DC2110" t="str">
            <v>Praktmarikåpe &lt;em&gt;Alchemilla mollis&lt;/em&gt; er en flerårig, nokså grov, om lag halvmeterhøy urt med aseksuell frøformering. Arten kommer opprinnelig fra fjellområder i Øst-Karpatene, Kaukasus,Tyrkia og Nord-Iran. Frøformeringen er meget effektivt, og fruktene spres med vind (korte avstander), folk, dyr og transportmidler.</v>
          </cell>
          <cell r="DD2110" t="str">
            <v>&lt;p&gt;Praktmarikåpe ble først funnet forvillet i Oslo i 1938 på et jorde mellom Frognerdammen og Smestad. Det gikk hele 26 år til neste funn av arten i VA Kristiansand i 1964. Fra 1964 synes arten ha etablert reproduserende bestander (først registrert i VA Kristiansand: Gimlemoen) og er nå etablert (mer eller mindre) i alle fylker til og med Troms, med ekspansjon fra et utall spredningssteder fordi praktmarikåpe er blitt en av de aller mest brukte artene i offentlige parkanlegg.&lt;/p&gt;</v>
          </cell>
          <cell r="DE2110" t="str">
            <v>Praktmarikåpe er innført til landet som prydplante og har økt enormt i popularitet i hager, parker og offentlige anlegg de siste par tiårene, f.eks. med masseplantninger i Bjørvika i Oslo og rundt Oslo lufthavn Gardermoen. Fruktene kan spres med vind eller dyr og sprer seg derfor uten store problemer.</v>
          </cell>
          <cell r="DF2110" t="str">
            <v>Arten har et stort invasjonspotensial på grunn av maksimum skår på median levetid og høg (med usikkerhet til moderat) ekspansjonshastighet. Arten er i spredning over hele landet til nord i Finnmark og opp til grensa mot lågalpint belte. Hoveddelen av ekspansjonen er skjedd de siste 20 år i sammenheng med en mer omfattende bruk i hager og grøntanlegg. Arten har hatt en kraftig ekspansjon på Island mellom 2006 og 2010 (R. Elven og H. Solstad pers. observ.). Arten er også i spredning på Færøyene og er problematisk på grunn av at den fortrenger andre planter. Den ser dessuten ut til å være vanskelig å bekjempe.</v>
          </cell>
          <cell r="DG2110" t="str">
            <v>Vi anser at praktmarikåpe har middels store økologiske effekter. Arten har til nå i hovedsak forvillet seg til skrotemark og vegkanter. På Island og Færøyene har den etablert seg i semi-naturlig eng (og annen kulturmarkseng som er en truet naturtype), til dels med mye fortrengning av hjemlige arter, og det har den også potensial for å gjøre i Norge. Vi forventer stor spredning og større effekter i naturen av denne arten i kommende tiår.</v>
          </cell>
          <cell r="DH2110" t="str">
            <v>&lt;p&gt;Praktmarikåpe vurderes som en svært høg økologisk risiko fordi den har et stort invasjonspotensial i kombinasjon med at vi forventer at den vil få middels store økologiske effekter ved at den etablere seg og fortrenger andre arter, særlig i kulturmarkseng med sårbare/truete arter, men også i kystlynghei, boreal hei og beitemarker. Dette er en endring fra høg risiko i forrige vurderingsrunde. Årsak til endring er at påvirkning på truete arter er tillagt mer vekt denne gangen.&lt;/p&gt;Risikovurderingen gjelder arten generelt, dvs. inkludert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 _x0018_ Select_x0019_ . Navnet er ikke akseptert hverken av Royal Horticultural Society (se http://apps.rhs.org.uk/horticulturaldatabase/HortGenera.asp) eller i Svensk kulturv&amp;#228:xtdatabas (se https://www.slu.se/ centrumbildningar-och-projekt/skud/vaxtnamn), men vi finner treff på mange planteskoler som bruker dette navnet. Vi finner svært lite relevant informasjon om denne kultivaren. Det er ikke noe som tyder på at den har egenskaper som skulle tilsi en annen risikovurdering enn den som er gitt for arten generelt. Vi har ikke undersøkt i hvilken grad andre kultivarer av Alchemilla mollis har dokumenterte egenskaper som vil kunne påvirke invasjonspotensialet og/eller økologisk effekt slik at man kunne forvente en annen risiko enn den som gis i den generelle vurderingen av arten.</v>
          </cell>
          <cell r="DI2110">
            <v>1</v>
          </cell>
        </row>
        <row r="2111">
          <cell r="B2111" t="str">
            <v>Rhododendron brachycarpum</v>
          </cell>
          <cell r="C2111" t="str">
            <v>D.Don ex G.Don</v>
          </cell>
          <cell r="D2111" t="str">
            <v>fujirhododendron</v>
          </cell>
          <cell r="E2111">
            <v>61779</v>
          </cell>
          <cell r="F2111">
            <v>101819</v>
          </cell>
          <cell r="G2111" t="str">
            <v>ExpertGroups/Karplanter/N</v>
          </cell>
          <cell r="H2111" t="str">
            <v>Karplanter</v>
          </cell>
          <cell r="I2111" t="str">
            <v>Karplanter</v>
          </cell>
          <cell r="J2111" t="str">
            <v>AlienSpecie</v>
          </cell>
          <cell r="N2111">
            <v>2</v>
          </cell>
          <cell r="Q2111">
            <v>1</v>
          </cell>
          <cell r="T2111" t="str">
            <v>LO</v>
          </cell>
          <cell r="U2111">
            <v>2</v>
          </cell>
          <cell r="V2111" t="str">
            <v>2AB,1</v>
          </cell>
          <cell r="X2111">
            <v>1</v>
          </cell>
          <cell r="Y2111">
            <v>1</v>
          </cell>
          <cell r="Z2111">
            <v>1</v>
          </cell>
          <cell r="AA2111">
            <v>2010</v>
          </cell>
          <cell r="AB2111" t="str">
            <v>terrestrial</v>
          </cell>
          <cell r="AD2111" t="str">
            <v>unknown</v>
          </cell>
          <cell r="AE2111" t="str">
            <v>yes</v>
          </cell>
          <cell r="AF2111" t="str">
            <v>unknown</v>
          </cell>
          <cell r="AI2111">
            <v>10</v>
          </cell>
          <cell r="AJ2111" t="str">
            <v>V</v>
          </cell>
          <cell r="AL2111">
            <v>2</v>
          </cell>
          <cell r="AM2111" t="str">
            <v>importDirect</v>
          </cell>
          <cell r="AN2111">
            <v>1</v>
          </cell>
          <cell r="AO2111" t="str">
            <v>introductionEscaped</v>
          </cell>
          <cell r="AP2111" t="str">
            <v>Mr</v>
          </cell>
          <cell r="AQ2111">
            <v>12</v>
          </cell>
          <cell r="AR2111">
            <v>3</v>
          </cell>
          <cell r="AS2111">
            <v>36</v>
          </cell>
          <cell r="AT2111">
            <v>1</v>
          </cell>
          <cell r="AU2111">
            <v>24</v>
          </cell>
          <cell r="AV2111">
            <v>0</v>
          </cell>
          <cell r="AW2111" t="str">
            <v>Ingen kjent effekt</v>
          </cell>
          <cell r="AX2111" t="str">
            <v>Ingen kjent effekt</v>
          </cell>
          <cell r="BC2111" t="str">
            <v>Ingen kjent effekt</v>
          </cell>
          <cell r="BD2111" t="str">
            <v>Ingen kjent effekt</v>
          </cell>
          <cell r="BE2111" t="str">
            <v>no</v>
          </cell>
          <cell r="BF2111" t="str">
            <v>no</v>
          </cell>
          <cell r="BG2111" t="str">
            <v>V</v>
          </cell>
          <cell r="BK2111" t="str">
            <v>temperate_nemoral:Asia</v>
          </cell>
          <cell r="BM2111" t="str">
            <v>temperate_nemoral:Europe,Asia</v>
          </cell>
          <cell r="BO2111">
            <v>2</v>
          </cell>
          <cell r="BR2111" t="str">
            <v>RedListCategoryLevel</v>
          </cell>
          <cell r="BT2111">
            <v>2</v>
          </cell>
          <cell r="BW2111" t="str">
            <v>SpreadYearlyIncreaseCalculatedExpansionSpeed</v>
          </cell>
          <cell r="BX2111">
            <v>95.34</v>
          </cell>
          <cell r="BY2111">
            <v>1</v>
          </cell>
          <cell r="CB2111" t="str">
            <v>T4</v>
          </cell>
          <cell r="CC2111">
            <v>1</v>
          </cell>
          <cell r="CH2111">
            <v>1</v>
          </cell>
          <cell r="CM2111">
            <v>1</v>
          </cell>
          <cell r="CQ2111">
            <v>1</v>
          </cell>
          <cell r="CU2111">
            <v>1</v>
          </cell>
          <cell r="CX2111">
            <v>0</v>
          </cell>
          <cell r="CY2111">
            <v>1</v>
          </cell>
          <cell r="DB2111">
            <v>0</v>
          </cell>
          <cell r="DC2111" t="str">
            <v>Fujirhododendron &lt;em&gt;Rhododendron brachycarpum &lt;/em&gt;er en flerårig busk som opprinnelig kommer fra Japan og Korea. Den dyrkes som prydbusk. Den har frøformering, og frøene er ørsmå og spres med vind.</v>
          </cell>
          <cell r="DD2111" t="str">
            <v>&lt;p&gt;Arten&lt;em&gt; &lt;/em&gt;er rapportert frøforvillet fra hager i MR Surnadal: Kårvatn 2011, men er ikke dokumentert i samlingene. En tidligere rapport fra Ho Ulvik (se Lid &amp; Lid 2005) mangler enhver dokumentasjon. Rapporten(e) trenger etterprøving i felt.&lt;/p&gt;</v>
          </cell>
          <cell r="DE2111" t="str">
            <v>Arten er innført som hageplante, og er kanskje registrert frøforvillet 1-2 steder.</v>
          </cell>
          <cell r="DF2111" t="str">
            <v>Invasjonspotensialet er begrenset, en kombinasjon av begrenset median levetid og begrenset ekspansjonshastighet.</v>
          </cell>
          <cell r="DG2111" t="str">
            <v>Fujirhododendron vurderes til ingen kjent økologisk effekt på tross av at rhododendron generelt er en vektor for spredning av et patogen. Vi har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&lt;br/&gt;All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omfang.&lt;br/&gt; &lt;p&gt;&lt;br/&gt;&lt;/p&gt;</v>
          </cell>
          <cell r="DH2111" t="str">
            <v>&lt;p&gt;Fujirhododendron vurderes til låg økologisk risiko på grunn av kombinasjonen mellom et begrenset invasjonspotensial og ingen kjent negativ økologisk effekt.&lt;/p&gt;</v>
          </cell>
          <cell r="DI2111">
            <v>3</v>
          </cell>
        </row>
        <row r="2112">
          <cell r="B2112" t="str">
            <v>Pinus contorta</v>
          </cell>
          <cell r="C2112" t="str">
            <v>Douglas ex Loudon</v>
          </cell>
          <cell r="D2112" t="str">
            <v>vrifuru</v>
          </cell>
          <cell r="E2112">
            <v>144827</v>
          </cell>
          <cell r="F2112">
            <v>103817</v>
          </cell>
          <cell r="G2112" t="str">
            <v>ExpertGroups/Karplanter/N</v>
          </cell>
          <cell r="H2112" t="str">
            <v>Karplanter</v>
          </cell>
          <cell r="I2112" t="str">
            <v>Karplanter</v>
          </cell>
          <cell r="J2112" t="str">
            <v>AlienSpecie</v>
          </cell>
          <cell r="N2112">
            <v>4</v>
          </cell>
          <cell r="Q2112">
            <v>3</v>
          </cell>
          <cell r="T2112" t="str">
            <v>SE</v>
          </cell>
          <cell r="U2112">
            <v>5</v>
          </cell>
          <cell r="V2112" t="str">
            <v>4AB,3F</v>
          </cell>
          <cell r="X2112">
            <v>3</v>
          </cell>
          <cell r="Y2112">
            <v>4</v>
          </cell>
          <cell r="Z2112">
            <v>1</v>
          </cell>
          <cell r="AA2112">
            <v>1908</v>
          </cell>
          <cell r="AB2112" t="str">
            <v>terrestrial</v>
          </cell>
          <cell r="AD2112" t="str">
            <v>origin,unknown</v>
          </cell>
          <cell r="AE2112" t="str">
            <v>yes</v>
          </cell>
          <cell r="AF2112" t="str">
            <v>yes</v>
          </cell>
          <cell r="AG2112">
            <v>1940</v>
          </cell>
          <cell r="AH2112" t="str">
            <v>Ho Fitjar: Årbø</v>
          </cell>
          <cell r="AI2112">
            <v>50</v>
          </cell>
          <cell r="AJ2112" t="str">
            <v>V</v>
          </cell>
          <cell r="AL2112">
            <v>2</v>
          </cell>
          <cell r="AM2112" t="str">
            <v>importDirect</v>
          </cell>
          <cell r="AN2112">
            <v>4</v>
          </cell>
          <cell r="AO2112" t="str">
            <v>introductionEscaped,spreadNaturalDispersal</v>
          </cell>
          <cell r="AP2112" t="str">
            <v>Øs,He,Op,Bu,Ve,Te,Va,Mr,St,Nt,No</v>
          </cell>
          <cell r="AQ2112">
            <v>300</v>
          </cell>
          <cell r="AR2112">
            <v>8</v>
          </cell>
          <cell r="AS2112">
            <v>2400</v>
          </cell>
          <cell r="AT2112">
            <v>250000</v>
          </cell>
          <cell r="AU2112">
            <v>3600</v>
          </cell>
          <cell r="AV2112">
            <v>20</v>
          </cell>
          <cell r="AW2112" t="str">
            <v>Ingen kjent effekt</v>
          </cell>
          <cell r="AX2112" t="str">
            <v>Vrifuru er det økonomisk viktigste introduserte treslaget i Norden (Øyen et al. 2009).</v>
          </cell>
          <cell r="BC2112" t="str">
            <v>Ingen kjent effekt</v>
          </cell>
          <cell r="BD2112" t="str">
            <v>Ingen kjent effekt</v>
          </cell>
          <cell r="BE2112" t="str">
            <v>yes</v>
          </cell>
          <cell r="BF2112" t="str">
            <v>no</v>
          </cell>
          <cell r="BK2112" t="str">
            <v>temperate_boreal:NorthAndCentralAmerica|temperate_nemoral:NorthAndCentralAmerica</v>
          </cell>
          <cell r="BM2112" t="str">
            <v>temperate_boreal:Europe,NorthAndCentralAmerica|temperate_nemoral:Europe,Oceania,NorthAndCentralAmerica|subtropic_mediterranean:NorthAndCentralAmerica</v>
          </cell>
          <cell r="BO2112">
            <v>4</v>
          </cell>
          <cell r="BR2112" t="str">
            <v>RedListCategoryLevel</v>
          </cell>
          <cell r="BT2112">
            <v>4</v>
          </cell>
          <cell r="BW2112" t="str">
            <v>SpreadYearlyIncreaseObservations</v>
          </cell>
          <cell r="BX2112">
            <v>716</v>
          </cell>
          <cell r="BY2112">
            <v>1</v>
          </cell>
          <cell r="CB2112" t="str">
            <v>T4-C-5,T40,V2-C-1,T4,T34,T34</v>
          </cell>
          <cell r="CC2112">
            <v>1</v>
          </cell>
          <cell r="CH2112">
            <v>2</v>
          </cell>
          <cell r="CL2112" t="str">
            <v>T4-C-5,T34</v>
          </cell>
          <cell r="CM2112">
            <v>3</v>
          </cell>
          <cell r="CP2112" t="str">
            <v>Kystlynghei,Kystlynghei</v>
          </cell>
          <cell r="CQ2112">
            <v>1</v>
          </cell>
          <cell r="CT2112" t="str">
            <v>T4,T34,T34</v>
          </cell>
          <cell r="CU2112">
            <v>1</v>
          </cell>
          <cell r="CX2112">
            <v>0</v>
          </cell>
          <cell r="CY2112">
            <v>1</v>
          </cell>
          <cell r="DB2112">
            <v>0</v>
          </cell>
          <cell r="DC2112" t="str">
            <v>Vrifuru &lt;i&gt;Pinus contorta &lt;/i&gt;er et lyselskende treslag fra vestlige Nord-Amerika. Arten har flere raser, hvorav to dyrkes og forvilles i Norge: var. &lt;i&gt;contorta&lt;/i&gt; kommer fra kystfjella fra California til sørøstre Alaska mens var. &lt;i&gt;latifolia&lt;/i&gt; kommer fra fjellstrøk og indre dalfører fra California og Colorado nord til Alberta og Yukon Territory (Nedkvitne &amp; Wendelbo 1969, H&amp;#228:met-Ahti et al. 1992). Kystformen er ofte buskformet mens innlandsformen er et stort tre. Det er innlandsformen var. &lt;i&gt;latifolia &lt;/i&gt;som er mest brukt i Norge. Den er svært lyskrevende, setter frø fra ca. 15-20 års alder og har meget beskjedne krav til jordsmonnet. Kystformen var. &lt;i&gt;contorta&lt;/i&gt; er noe mindre brukt, men det er den som sprer seg i kystområder på Vestlandet. Vrifuru er motstandsdyktig mot soppsykdommen snøskytte &lt;i&gt;Phacidium infestans&lt;/i&gt;, men angripes noe av rotråte og er utsatt for viltskader (Børset 1985). Konglene er sylindriske og sittende og hovedandelen holder seg lukket i mange år. Den forynger seg villig etter brann ved at konglene sprekker opp som følge av høy temperatur (serotine kongler), men frøspredning skjer også uavhengig av brann. Frøene er eggformete, 4 mm lange, med ca. 1 cm lang vinge.</v>
          </cell>
          <cell r="DD2112" t="str">
            <v>&lt;p&gt; Tilplantet areal med vrifuru i Norge oppgis til ca. 60 km2, hvorav 40 km2 er på Østlandet med innlandsformen var. &lt;i&gt;latifolia&lt;/i&gt; (Nygaard et al. 2015). Vi antar det dette oppgitte arealet er litt større kulturfelt og at småfelt på noen titalls individer (noe som man ofte ser i gårdsskoger på øvre Østlandet og f.eks. i Rørosdistriktet) ikke fanges opp. Det oppgis å være ca. 70 kulturfelter på Vestlandet med hovedtyngde i midtre strøk i Rogaland, mye av dette trolig kystformen var. &lt;i&gt;contorta&lt;/i&gt;. Spredning er dokumentert fra 1940 fra Ho Stord og Ro Klepp hvor begge varietetene har spredd seg. Dokumentasjonen fra samlingsdatabaser og Artskart omfatter 62 forekomstruter fra 1971 framover. Første dokumentasjon for spredning i disse kildene kan være fra ST Trondheim: Gjervan i 1971 (med ny dokumentasjon av spredning fra samme område i 1993), men ellers gir disse kildene bare dokumentasjon om spredning fra 1993 og framover. Arten er nå dokumentert i disse kildene som forvillet i 11 fylker nord til No Hemnes, med flere til mange forekomster dokumentert i Hedmark (8), Møre og Romsdal (10), Sør-Trøndelag (24) og Nordland (5). &lt;/p&gt;</v>
          </cell>
          <cell r="DE2112" t="str">
            <v>Arten er importert hovedsakelig til skogbruk og er noe frøspredd fra skogplantefelter. Frøspredningen skjer med vind og kanskje i noe omfang med fugl.</v>
          </cell>
          <cell r="DF2112" t="str">
            <v>Invasjonspotensialet er stort, en kombinasjon av lang median levetid og stor ekspansjonshastighet. Ekspansjonshastigheten er angitt både ut fra R-skriptet kjørt på samlings/Artsbankdata, litteraturverdi fra en studie på kortdistansespredning (Olsen et al. 2016), og en beregning bygd på estimert antall nye forvillinger/etableringer per år. De to første gir maksimalt skår på ekspansjonshastighet, mens den siste gir moderat ekspansjonshastighet. Vi velger å bruke resultatet fra R-scriptet, men det resulterende invasjonspotensialet blir stort både med høy og moderat ekspansjonshastighet så lenge median levetid skårer maksimalt. &lt;br/&gt;Som for de fleste plantearter viser spredningsundersøkelser at mesteparten av foryngelsen skjer nær morbestand (Nygaard et al. 1999, 2015 og Olsen et al. 2016). Nygaard et al. (2015) viser begrenset spredning med mest foryngelse innenfor en avstand på 30 meter fra bestandskant, og med en del tilfeller på foryngelse lenger enn 100 meter fra kant. Olsen et al. (2016) viser at hoveddelen av spredningen skjer nær morbestand med en gjennomsnittlig spredningsavstand på 43 meter. De påpeker også betydningen av langdistansespredning for invasjonspotensialet og at flere lokaliteter hadde en &amp;#171:hale av selvsådde individer med større spredningsavstand, og både vrifuru og lutzgran spredte seg dobbelt så langt (i gjennomsnitt ca. 100 m) som den gjennomsnittlige spredningsavstanden&amp;#187: (Olsen et al. 2016, s. 45). Vrifuru regnes som invasiv i Chile og New Zealand (Langdon et al. 2010, Ledgard 2001), og i en risikoanalyse fra Sverige bedømmes spredningspotensialet til vrifuru som stort (Widenfalk 2015). &lt;br/&gt;</v>
          </cell>
          <cell r="DG2112" t="str">
            <v>&lt;p&gt;Arten vurderes å ha middels negative økologiske effekter, og da hovedsakelig knyttet til mulige framtidige endringer i høytliggende furuskog og i fjellbjørkeskog og nordlig bjørkeskog på Østlandet, i Trøndelag og i Nord-Norge (av var. &lt;i&gt;latifolia) &lt;/i&gt;og med etablering og mulig gjengroing i den rødlistede naturtypen kystlynghei på Vestlandet (hovedsakelig av var. &lt;i&gt;contorta&lt;/i&gt;). Modellering av framtidig utbredelse av vrifuru i Sverige viser at forventete klimaendringer gjør det sannsynlig at arten (her var, &lt;i&gt;latifolia&lt;/i&gt;) kan innta hjemlig furuskog både i nordlige og midtre deler av Sverige (Sykes 2001). Kullman (2003) skriver "...inte osannolikt att contortatallen på lång sikt kan komma att få betydligt &amp;#246:kad spridning inom vår inhemska talls hela utbredningsområde och kanske &amp;#228:ven något ovanf&amp;#246:r dess tr&amp;#228:dgr&amp;#228:ns." Vrifuru er mer rasktvoksende enn hjemlig gran og furu og kan derfor tenkes å undertrykke disse etter forstyrrelse (Despain 2001).&lt;br/&gt;&lt;/p&gt; &lt;p&gt; &lt;/p&gt; &lt;p&gt;Vrifuru plantes ofte i små, men mange felter i fjellbjørkeskogen og i bjørkeskogen nordpå, og den kan endre miljøforholdene sterkt ved at lauvtre erstattes av bartre. Den vil med stor sannsynlighet få store effekter ved strukturendring, når den begynner å etablere seg i større omfang enn den gjør i dag. Olsen et al. (2016) konkluderte med at hovedtyngden av den registrerte foryngelsen ikke kom i nærheten av rødlisteforekomster eller potensielle rødlisteforekomster, men at de viktigste effektene heller kan være knyttet til rødlistede naturtyper. Økologiske effekter er ikke spesifikt undersøkt av Olsen et al. (2016), og vi kan ikke dokumentere noen vesentlig økologisk effekt i norsk natur i dag. Vi skal imidlertid se 250 år fram i tid, og det er naturlig å tenke "føre var" her, ikke minst med bakgrunn i data fra utlandet, inkludert Sverige.&lt;/p&gt; &lt;p&gt; &lt;/p&gt; Det er gjort en del studier, spesielt i Sverige, som går på økologisk effekt av vrifuru (se Ågren &amp; Knecht 2001, Knight et al. 2001, Nilsson et al. 2008, Engelmark 2011, Widenfalk 2015, B&amp;#228:cklund et al. 2015, 2016), men disse er gjort i plantete bestand og er ikke direkte overførbare til effekter utenfor produksjonsareal hvor plantene nødvendigvis forekommer spredt. Noen studier peker på forskjeller i strølagets sammensetning og nedbrytning under bestand av vrifuru sammenlignet med hjemlige bartrær som furu &lt;i&gt;P. sylvestris.&lt;/i&gt; Engelmark (2011) viser til at bestand med vrifuru inneholder færre arter lav, karplanter og insekter enn vanlige furubestand, mens B&amp;#228:cklund et al. (2016) finner at forskjellen i epifyttisk lavdiversitet ligger mellom gran som har høyest diversitet og furuartene, og at det ikke er noen forskjell mellom hjemlig furu og vrifuru når det gjelder epifyttisk lavdiversitet. Widenmark (2015) sier at &amp;#171:Effekter utanf&amp;#246:r skogsmark i Sverige mycket os&amp;#228:kra, men stor negativ effekt påvisad i andre l&amp;#228:nder&amp;#187:. Dette gjelder eksempelvis gjengroing og fortrengning (se referanser i Widenfalk 2015), og risikoen for at vrifuru kan påvirke biologisk mangfold utenfor beplantninger vurderes i Sverige som stor, uten at det er nærmere konkretisert.</v>
          </cell>
          <cell r="DH2112" t="str">
            <v>&lt;p&gt; Vrifuru vurderes til svært høy økologisk risiko på grunn av stort invasjonspotensial og middels negativ økologisk effekt. Dette er en markert endring fra forrige gang hvor den ble vurdert til potensielt høy risiko: de økologiske effektene ble den gang vurdert som for små til å gi særlig utslag. Endret vurdering skyldes ikke minst at 79 % av alle registreringer av arten i databasene er gjort etter vurderingen i 2012, noe som påvirker vurderingen av mulige effekter. Denne gangen har vi dessuten inkludert studier fra utlandet (en del av nyere dato), inkludert Sverige, i vurderingen. Vurderingen hemmes av en omfattende kunnskapsmangel om hvor og hvor mye det allerede er av denne arten i norsk natur (skognæringen synes å se bort fra de tallrike småbestandene på noen titalls eller hundretalls trær som grunneiere har forsøkt seg med, og der hvert enkelt småfelt er en potensiell spredningskilde). Tilplantet areal i km2 er av mye mindre interesse enn antall felter (antall potensielle spredningskilder). Det er også stor usikkerhet knyttet til effektene i kystlandskap (hvor var. &lt;i&gt;contorta&lt;/i&gt; er den invaderende rasen) og innlandet (hvor var. &lt;i&gt;latifolia&lt;/i&gt;) er den invaderende rasen. Dette er en av de artene vi tror kan gi svært store endringer i norsk natur i kommende generasjoner, kanskje noe ulikt i kystområder og i innlandet, og hvor spredning og effekter burde overvåkes. &lt;/p&gt;</v>
          </cell>
          <cell r="DI2112">
            <v>24</v>
          </cell>
        </row>
        <row r="2113">
          <cell r="B2113" t="str">
            <v>Picea sitchensis</v>
          </cell>
          <cell r="C2113" t="str">
            <v>(Bong.) Carrière</v>
          </cell>
          <cell r="D2113" t="str">
            <v>sitkagran</v>
          </cell>
          <cell r="E2113">
            <v>135383</v>
          </cell>
          <cell r="F2113">
            <v>103814</v>
          </cell>
          <cell r="G2113" t="str">
            <v>ExpertGroups/Karplanter/N</v>
          </cell>
          <cell r="H2113" t="str">
            <v>Karplanter</v>
          </cell>
          <cell r="I2113" t="str">
            <v>Karplanter</v>
          </cell>
          <cell r="J2113" t="str">
            <v>AlienSpecie</v>
          </cell>
          <cell r="N2113">
            <v>4</v>
          </cell>
          <cell r="Q2113">
            <v>4</v>
          </cell>
          <cell r="R2113" t="str">
            <v>V</v>
          </cell>
          <cell r="T2113" t="str">
            <v>SE</v>
          </cell>
          <cell r="U2113">
            <v>5</v>
          </cell>
          <cell r="V2113" t="str">
            <v>4AB,4F</v>
          </cell>
          <cell r="X2113">
            <v>5</v>
          </cell>
          <cell r="Y2113">
            <v>4</v>
          </cell>
          <cell r="Z2113">
            <v>3</v>
          </cell>
          <cell r="AA2113">
            <v>1872</v>
          </cell>
          <cell r="AB2113" t="str">
            <v>terrestrial</v>
          </cell>
          <cell r="AD2113" t="str">
            <v>origin,unknown</v>
          </cell>
          <cell r="AE2113" t="str">
            <v>yes</v>
          </cell>
          <cell r="AF2113" t="str">
            <v>unknown</v>
          </cell>
          <cell r="AI2113">
            <v>50</v>
          </cell>
          <cell r="AJ2113" t="str">
            <v>V</v>
          </cell>
          <cell r="AL2113">
            <v>4</v>
          </cell>
          <cell r="AM2113" t="str">
            <v>importDirect</v>
          </cell>
          <cell r="AN2113">
            <v>4</v>
          </cell>
          <cell r="AO2113" t="str">
            <v>introductionEscaped,spreadNaturalDispersal,introductionReleased</v>
          </cell>
          <cell r="AP2113" t="str">
            <v>Øs,OsA,Ve,Te,Aa,Va,Ro,Ho,Sf,Mr,St,Nt,No,Tr</v>
          </cell>
          <cell r="AQ2113">
            <v>2400</v>
          </cell>
          <cell r="AR2113">
            <v>10</v>
          </cell>
          <cell r="AS2113">
            <v>24000</v>
          </cell>
          <cell r="AT2113">
            <v>356000</v>
          </cell>
          <cell r="AU2113">
            <v>48000</v>
          </cell>
          <cell r="AV2113">
            <v>20</v>
          </cell>
          <cell r="AW2113" t="str">
            <v>Ingen kjent effekt</v>
          </cell>
          <cell r="AX2113" t="str">
            <v>Viktig produksjonstreslag i Nordvest-Europa</v>
          </cell>
          <cell r="BC2113" t="str">
            <v>Ingen kjent effekt</v>
          </cell>
          <cell r="BD2113" t="str">
            <v>Ingen kjent effekt</v>
          </cell>
          <cell r="BE2113" t="str">
            <v>no</v>
          </cell>
          <cell r="BF2113" t="str">
            <v>no</v>
          </cell>
          <cell r="BG2113" t="str">
            <v>V</v>
          </cell>
          <cell r="BH2113" t="str">
            <v>V</v>
          </cell>
          <cell r="BI2113" t="str">
            <v>V</v>
          </cell>
          <cell r="BK2113" t="str">
            <v>temperate_boreal:NorthAndCentralAmerica|temperate_nemoral:NorthAndCentralAmerica</v>
          </cell>
          <cell r="BM2113" t="str">
            <v>temperate_boreal:Europe,NorthAndCentralAmerica|temperate_nemoral:Europe,Oceania,NorthAndCentralAmerica</v>
          </cell>
          <cell r="BO2113">
            <v>4</v>
          </cell>
          <cell r="BR2113" t="str">
            <v>RedListCategoryLevel</v>
          </cell>
          <cell r="BT2113">
            <v>4</v>
          </cell>
          <cell r="BW2113" t="str">
            <v>SpreadYearlyIncreaseObservations</v>
          </cell>
          <cell r="BX2113">
            <v>811</v>
          </cell>
          <cell r="BY2113">
            <v>2</v>
          </cell>
          <cell r="BZ2113" t="str">
            <v>X</v>
          </cell>
          <cell r="CB2113" t="str">
            <v>T34,T31,T4,T34,T31,T32,T32,V1,V1,V3,V3,T4</v>
          </cell>
          <cell r="CC2113">
            <v>1</v>
          </cell>
          <cell r="CH2113">
            <v>2</v>
          </cell>
          <cell r="CI2113" t="str">
            <v>X</v>
          </cell>
          <cell r="CL2113" t="str">
            <v>T34,T31,T32,V3,V1</v>
          </cell>
          <cell r="CM2113">
            <v>4</v>
          </cell>
          <cell r="CO2113" t="str">
            <v>X</v>
          </cell>
          <cell r="CP2113" t="str">
            <v>Kystlynghei,Kystlynghei,Kystnedbørsmyr,Kystnedbørsmyr,Temperert kystfuruskog,Temperert kystfuruskog</v>
          </cell>
          <cell r="CQ2113">
            <v>2</v>
          </cell>
          <cell r="CS2113" t="str">
            <v>X</v>
          </cell>
          <cell r="CT2113" t="str">
            <v>T34,T31,T34,T31,T32,T32,V1,V3,V3,T4</v>
          </cell>
          <cell r="CU2113">
            <v>1</v>
          </cell>
          <cell r="CX2113">
            <v>0</v>
          </cell>
          <cell r="CY2113">
            <v>1</v>
          </cell>
          <cell r="DB2113">
            <v>0</v>
          </cell>
          <cell r="DC2113" t="str">
            <v>&lt;p&gt;&lt;b&gt;Beskrivelse av artene&lt;/b&gt;&lt;/p&gt;&lt;p&gt;Sitkagran &lt;i&gt;Picea sitchensis&lt;/i&gt; og lutzgran &lt;i&gt;P. &lt;/i&gt;x &lt;i&gt;lutzii&lt;/i&gt; (hybriden mellom sitkagran og kvitgran &lt;i&gt;P. glauca&lt;/i&gt;) er store trær med frøreproduksjon. Frøene har vinge og spres hovedsakelig med vind.&lt;/p&gt;&lt;p&gt; &lt;/p&gt;&lt;p&gt;Sitkagran har sitt naturlige utbredelsesområde langs vestkysten av Nord-Amerika fra Kodiakøya i det sørvestlige Alaska til Mendocino i det nordlige California. Utbredelsen dekker et relativt smalt belte langs Stillehavskysten, i hovedsak innenfor et belte på ca. 50 km fra kysten, men med spredte forekomster opptil 200 km fra kysten (Thompson et al. 1999). Sitkagrana vokser fra havnivå og helt opp til tregrensa på ca. 1000 meter over havnivå i Alaska, men kun opp til ca. 400 meter over havnivå i California. Sitkagrana finnes typisk i et relativt kjølig og fuktig borealt klima, men det er likevel betydelig klimatisk variasjon innenfor utbredelsesområdet. Den finnes ofte på relativt veldrenert, surt jordsmonn, i rene bestand eller sammen med vestamerikansk hemlokk &lt;i&gt;Tsuga heterophylla&lt;/i&gt; (Harris 1990).&lt;/p&gt;&lt;p&gt; &lt;/p&gt;&lt;p&gt;Lutzgran ble først beskrevet i 1953 (Little 1953) og forekommer naturlig innen et snevert område der foreldreartene møtes i det nordvestlige Nord-Amerika, hovedsakelig i Sør-Alaska, sørlige Yukon Territory og nordlige British Columbia. Lutzgran har en noe mer nordlig og kontinental utbredelse enn sitkagran i det naturlige utbredelsesområdet. Lutzgran er fertil, og innen dens naturlige utbredelsesområde foregår det også tilbakekrysning med foreldreartene (Hamilton &amp; Aitken 2013). Taksonet (heretter kalt art, selv om det er en hybrid) må derfor sies å være uklart avgrenset (Stabbetorp &amp; Aarrestad 2012).&lt;/p&gt;&lt;p&gt;&lt;br/&gt;&lt;/p&gt;&lt;p&gt;Sitkagran &lt;i&gt;Picea sitchensis&lt;/i&gt; og lutzgran &lt;i&gt;Picea &lt;/i&gt;&amp;#215:&lt;i&gt; lutzii &lt;/i&gt;behandles samlet i risikovurderingene, med følgende begrunnelse.&lt;/p&gt;&lt;p&gt; &lt;/p&gt;&lt;p&gt;Det har tidligere vært en gjengs oppfatning at sitkagran stort sett har vært plantet på Vestlandet mens lutzgran hovedsakelig har vært plantet nordover i landet. Mer detaljerte undersøkelser og en større oppmerksomhet på problematikken i de senere årene har imidlertid avdekket en hel del forvirring og betydelig mer variasjon en vi tidligere har vært klar over.&lt;/p&gt;&lt;p&gt; &lt;/p&gt;&lt;p&gt;I Møre og Romsdal er mange plantefelt som er oppgitt plantet som sitkagran, i virkeligheten lutzgran (Øystein Folden, innsynskommentar). Det samme gjelder eller mistenkes flere andre steder. Årsaken kan være at det er hentet kongler/frø fra sitkagran i områder der det kan være pollinering fra hvitgran eller lutzgran. Dertil kommer at hybriden ikke ble beskrevet før i 1953 (Little 1953), og mange av proveniensene som er plantet i Norge, kommer fra områder der hybriden er vanlig. Det er for eksempel påvist at lutzgran ble plantet ved Gravdal i Lofoten allerede i 1935 (Kaasen et al. 1993). Siden man på det tidspunkt ikke kjente til hybriden, er det naturlig at det som ble plantet ut ble kalt en proveniens av sitkagran. Det finnes også mer nylige eksempel på at provinienser innkjøpt som sitka kan være av uklart taksonomisk opphav (1999). Det er dermed et åpent spørsmål hvor mye forvirring og feilmerking det eventuelt kan ha vært andre steder.&lt;/p&gt;&lt;p&gt; &lt;/p&gt;&lt;p&gt;Nøye gjennomgang av frøspredte individer viser også betydelig større variasjon enn det man forventet. Det er svært vanskelig å skille ungplanter av sitkagran og lutzgran fra hverandre morfologisk (innsynskommentarer fra Landbruksdirektoratet, Sortland kommune, SABIMA, og Naturvernforbundet i Vesterålen: Olsen et al. 2016), og nøyere undersøkelser tyder på glidende overganger, noe som kan tyde på mulig tilbakekrysning mellom artene i Norge (Øystein Folden, pers. komm.). Dette er kanskje ikke så rart, etter som hybriden er fertil og krysser seg med foreldreartene (se nedenfor).&lt;/p&gt;&lt;p&gt; &lt;/p&gt;&lt;p&gt;Slik tilbakekryssing er ikke usannsynlig i Norge, etter som plantefelt med sitkagran og lutzgran står nær hverandre i landskapet eller kan bestå av blandinger av de to artene (innsynskommentarer fra Sortland kommune og SABIMA: Olsen et al. 2016). Dermed kan det forekomme krysspollinering og introgresjon, noe som gjør bestemmelse av avkommet vanskelig.&lt;/p&gt;&lt;p&gt;&lt;br/&gt;&lt;/p&gt;&lt;p&gt;Videre kommer det at datainnsamlingen er av varierende kvalitet, noe som skaper problemer både i Artsobservasjoner og i fagrapporter (innsynskommentarer fra Skognæringen Kyst, Sortland kommune, SABIMA, Øystein Folden). Dels skyldes dette at det er vanskelig å skille unge planter av artene, dels at vi ikke har vært tilstrekkelig oppmerksomme på problematikken, slik at man på Vestlandet, for eksempel, automatisk ville gå ut fra at man hadde med sitkagran å gjøre, etter som man ikke har oppgitt utplantet lutzgran. Videre nøkler Lid_x0019_ s flora (Lid &amp; Lid 2005) til sitkagran mens lutzgran bare beskrives kort, noe som også kan bidra til at hybriden går under radaren.&lt;/p&gt;&lt;p&gt; &lt;/p&gt;&lt;p&gt;Generelt sett gir dette svært usikre data på frøkilder, og ikke minst på spredning og etablering av de to artene i norsk natur. Datamangel og usikkerhet påpekes da også i et flertall av høringssvarene, både på spesifikke problemstillinger som spredning av lutzgran (innsynskommentar fra Skognæringen Kyst) og datamangel mer generelt (innsynskommentar fra Landbruksdirektoratet).&lt;/p&gt;&lt;p&gt; &lt;/p&gt;&lt;p&gt;Det er også taksonomiske årsaker til å behandle sitkagran og lutzgran samlet. Hybriden lutzgran er fertil, og den naturlige hybridiseringen er preget av tilbakekryssing i en større hybridsone, der innslaget av gener fra sitkagran varierer fra 16 % i kontinentale strøk til over 90 % i de mer oseaniske (Hamilton &amp; Aitken 2013), og flere norske botanikere rapporterer da også om mellomformer det er vanskelig å plassere, både i plantefelt og spesielt av frøspredte individer i naturen (innsynskommentar fra Øystein Folden) Dermed er det usikkert om man kan trekke klare grenser mellom artene. Flere innsynskommentarer (bl.a fra Sortland kommune) uttrykker likevel tro på at det skal være mulig å skille artene morfologisk (se også Hanssen 2013), og ønske om at bedre data bør samles i fremtiden.&lt;/p&gt;&lt;p&gt; &lt;/p&gt;&lt;p&gt;Gitt usikkerhet i det frømaterialet som er blitt innført og utplantet under navnene sitkagran og lutzgran i Norge, og muligheten for videre (tilbake)krysning mellom nabobeplantninger av ulikt genetisk opphav, og dårlig kvalitet på data på både utplantninger og planter spredt til norsk natur, blir den totale usikkerheten simpelthen for stor, og vi vurderer derfor sitkagran og lutzgran samlet.&lt;/p&gt;&lt;p&gt;&lt;br/&gt;&lt;/p&gt;&lt;p&gt;Det er dessuten ikke angitt at sitkagran og lutzgran har ulike effekter der de spres i naturen, bortsett fra at lutzgran har en noe mer nordlig og mindre oseanisk tendens enn sitkagran. Alle undersøkelser av effekt gjelder (antatt) sitkagran, men det er bare fordi lutzgran er mye nyere i kultur og helt i begynnelsen av sin spredning. Det er ikke datagrunnlag i dag for å vurdere effekter av lutzgran, men vi har ingen grunn til å anta (eller hørt noen argumenter for) at lutzgran vil få noen effekter forskjellig fra sitkagran i framtida, og vurderingsperioden framover er 250 år. Dette er også en del av vår begrunnelse for å vurdere de to artene samlet. &lt;/p&gt;</v>
          </cell>
          <cell r="DD2113" t="str">
            <v>&lt;p&gt;&lt;b&gt;Utbredelse i Norge&lt;/b&gt;&lt;/p&gt;&lt;p&gt;&lt;b&gt; &lt;/b&gt;&lt;/p&gt;&lt;p&gt;Sitkagran er importert som produksjonsart til kystskogbruket, men er også brukt til leplantninger og noe som park- og hagetre. Første plantinger av sitkagran angis til ca. 1890 i Vest-Agder, Rogaland og Hordaland. Fra 1950 til 1980 ble den brukt i skogreisinga langs kysten fra Vest-Agder nord til Troms. I perioden 1960-75 var utplantingen av sitkagran på sitt høyeste, og det ble plantet ut nesten 25 000 dekar årlig. Tilplantet areal i dag anslås til 500 000 dekar (Øyen 2000, Øyen et al. 2009). I Norge finnes plantefelt med lutzgran først og fremst på Vestlandet og i Nordland, hvor arten ble plantet på grunn av dens høye vind- og salttoleranse (Stabbetorp &amp; Aarrestad 2012). Tilplantet areal utgjør 50 000 dekar (Øyen 2000). Både sitkagran og lutzgran er registrert med spredning i hele det området der de er plantet.&lt;/p&gt;&lt;p&gt; &lt;/p&gt;&lt;p&gt; &lt;/p&gt;&lt;p&gt;Potensielt utbredelsesområde for sitkagran/lutzgran omfatter alle kystfylker nord til Troms.&lt;/p&gt;</v>
          </cell>
          <cell r="DE2113" t="str">
            <v>&lt;p&gt;&lt;b&gt;Spredningsmåter&lt;/b&gt;&lt;/p&gt;&lt;p&gt;&lt;b&gt; &lt;/b&gt;&lt;/p&gt;&lt;p&gt;Sitkagran og lutzgran blir frøbærende i (15) 20-30 års alder, avhengig av fristilling, men frøspredte individer i åpen vegetasjon er blitt observert med kongler helt ned til 6 års alder (Thorvaldsen 2016, Saure 2012). Artene sprer seg med små, lette frø tilpasset vindspredning og sitkagran (og trolig også lutzgran) har større og hyppigere frøproduksjon enn vanlig gran.&lt;/p&gt;&lt;p&gt;&lt;br/&gt;&lt;/p&gt;&lt;p&gt;Etter som plantningene ble frøbærende har sitkagran og lutzgran spredt seg i kystområdene og er observert spredt over relativt lange avstander fra plantningene til en rekke naturtyper inkludert forstyrrede arealer, kystlynghei, eng, skogsmark, og beitemark og myr. I de siste årene er det blitt lagt ned en betydelig innsats i dokumentasjon og kvantifisering av spredningen, og vi har nå bedre oversikt enn tidligere.&lt;/p&gt;&lt;p&gt; &lt;/p&gt;&lt;p&gt;Vi har nå god dokumentasjon på at spredning av sitkagran/lutzgran fra beplantninger til norsk natur forekommer relativt hyppig, etter som i det minste noe spredning kan dokumenteres i de aller fleste tilfeller der det gjøres grundige undersøkelser (Nygaard et al. 2000, Haavik 2013, Saure et al. 2013, 2014, Skre 2014, Olsen et al. 2016, Thorvaldsen 2016, Johansen et al. 2017, Nygaard &amp; Øyen 2017, Vesterbukt 2017, dessuten flere kartlegginger blant annet i Vesterålen og Salten av Norsk Botanisk Forening, WWF, og Naturvernforbundet, og på forskjellige lokaliteter i Møre og Romsdal: data lagt inn i Artsobservasjoner). Disse undersøkelsene er også beskrevet i blant annet SABIMAs og Naturvernforbundet i Vesterålens innsynskommentar. Spredning til kystfuruskog rapporteres av Fylkesmannen i Hordaland i innsynskommentar.&lt;/p&gt;&lt;p&gt; &lt;/p&gt;&lt;p&gt;Den observerte tettheten og dekningen av individer av sitkagran/lutzgran spredt til norsk natur er svært variabel, fra svært høy til nesten fraværende, og varierer betydelig både med tetthet og kvalitet på frøkildene, med avstand til frøkilder, og mellom naturtyper. Generelt rapporteres det om relativt lav tetthet og korte spredningsavstander når spredningen måles og modelleres som en funksjon av avstand til et plantefelt (Nygaard &amp; Øyen 2017: se også innsynskommentarer fra Norges Skogeierforbund, Skognæringa Kyst og Salten Kommune) samtidig som det er dokumentert gjentagende langdistansespredning med avstander opp til &lt;2 km fra nærmeste plantefelt (Thorvaldsen 2016) og kolonisering av over 90 % av alle undersøkte polygoner av kystlynghei i Vikna (Johansen et al. 2017: se også kartleggingene omtalt i forrige punkt). Thorvaldsen (2016) fant i snitt 71 individer pr. km2 innenfor undersøkelsesområdene, og viktigste spredningsretning var nord og vest for plantefeltene, altså i fremherskende vindretning. Det rapporteres videre om spredning til langt flere naturtyper enn det var tatt høyde for i de foreløpig vurderingene.&lt;/p&gt;&lt;p&gt; &lt;/p&gt;&lt;p&gt; &lt;/p&gt;&lt;p&gt;Beplanting med sitkagran/lutzgran har blitt foretatt både som produksjonsareal og som leplantninger / enkeltstående tre. De sistnevnte er mer fristilt og vil dermed både sette mer frø og ha større effekt som frøspredere i landskapet (Thomson et al. 2011). Det er plantet et betydelig areal av de to artene til sammen (550 000 dekar: Øyen 2000), noe som gir svært mange frøkilder og et stort potensielt koloniseringsareal innenfor den observerte frøspredningsdistansen (&lt;200 m for kortdistansespredning, 200 - 2000 km for langdistansespredning: se Johansen et al. 2017, Nygaard &amp; Øyen 2017: se også innsynskommentar fra Naturvernforbundet i Vesterålen). Thorvaldsen (2016) påviser betydelig spredning av sitkagran til undersøkelsesområder &gt;200 m (median avstand 0.9-2.0 km) fra relativt små plantefelter på Stadlandet, og med økende forekomst over tid (1142 planter observert i 2015: alderssammensetningen tyder på at populasjonen dobler seg hvert 5. år). Disse frøplantene ble observert både på forstyrret mark, i seminaturlig eng og myr, kystlynghei og terrengdekkende myr.&lt;/p&gt;</v>
          </cell>
          <cell r="DF2113" t="str">
            <v>&lt;p&gt;&lt;b&gt;Invasjonspotensial&lt;/b&gt;&lt;/p&gt;&lt;p&gt; &lt;/p&gt;&lt;p&gt;Sitkagran/lutzgran har et stort invasjonspotensial, på grunn av lang median levetid og stor ekspansjonshastighet. Beregninger ved hjelp av scriptet kjørt på datasett fra herbariebelegg og observasjoner gir en ekspansjonshastighet på over 600 m/år, noe som tilsvarer høyeste kategori (og med betydelig nedjustering av antall forekomster og neglisjering av mørketall, derfor et absolutt minimumsestimat). Feltundersøkelser dokumenterer også betydelig langdistansespredning (Thorvaldsen 2016). Det er fortsatt rom for betydelig fortetning innen dette området, og vi anslår konservativt ca. 25% økning i forekomstareal de kommende 50 årene.&lt;/p&gt;&lt;p&gt; &lt;/p&gt;&lt;p&gt;I de siste årene er det blitt gjort et stort arbeid fra en rekke forskningsinstitusjoner, frivillige organisasjoner og privatpersoner som har kartlagt og dels modellert både nærspredning (0-200 m) og fjernspredning (&gt;200 m) og enkeltforekomster av sitkagran/lutzgran utenfor produksjonsarealer og andre beplantninger. Disse undersøkelsene dokumenterer at:&lt;/p&gt;&lt;p&gt; &lt;/p&gt;&lt;p&gt;(1) Sitkagran/lutzgran spres med frø, som er mange, små og lette og spres med vind.&lt;/p&gt;&lt;p&gt; &lt;/p&gt;&lt;p&gt;(2) Spredning av sitkagran/lutzgran fra beplantninger til norsk natur forekommer relativt hyppig (Haavik 2013 (presisert som lutzgran), Saure et al. 2013, 2014, Skre 2014, Olsen et al. 2016, Thorvaldsen 2016, Johansen et al. 2017, Nygaard &amp; Øyen 2017, Vesterbukt 2017, Kyrkjeeide et al. 2017 (presisert som lutzgran), Appelgren &amp; Torvik 2017, kartlegginger blant annet i Vesterålen, Salten og Møre og Romsdal, data i Artskart).&lt;/p&gt;&lt;p&gt; &lt;/p&gt;&lt;p&gt;(3) Tettheten og dekningen av sitkagran/lutzgran spredt til norsk natur er svært variabel, fra svært høy til nesten fraværende, både med hensyn til tetthet, kvalitet og avstand til frøkilder, og mellom naturtyper.&lt;/p&gt;&lt;p&gt; &lt;/p&gt;&lt;p&gt;(4) Beplanting med sitkagran/lutzgran er blitt foretatt både på produksjonsareal og som leplantninger/enkeltstående tre. De sistnevnte er mer fristilte og vil dermed både sette mer frø og ha større effekt som frøspredere i landskapet (Thomson et al. 2011). Det er plantet et betydelig areal for de to artene til sammen, (550 000 dekar: Øyen 2000, Øyen et al. 2009), noe som gir svært mange frøkilder og et stort potensielt koloniseringsareal.&lt;/p&gt;&lt;p&gt; &lt;/p&gt;&lt;p&gt;(5) Spredningen til norsk natur per i dag er, generelt sett, i en relativt tidlig fase, i og med at hoveddelen av utplantingene skjedde i perioden 1960-1975, og trærne sannsynligvis ikke var gjennomgående konglesettende før omtrent 20 år senere. De frøspredte individene reproduserer tidlig og ser ut til å greie seg godt.&lt;/p&gt;&lt;p&gt; &lt;/p&gt;&lt;p&gt; &lt;/p&gt;&lt;p&gt;Basert på disse betraktningene og informasjon gjennom publikasjoner, rapporter, og innrapporterte data til Artskart gjennom de siste års målrettede undersøkelser av Norsk Botanisk Forening, WWF og Naturvernforbundet, vurderer vi at det gjennomgående observeres i hvert fall noe naturlig spredning av frøplanter ut fra plantefelter og andre beplantninger over hele utbredelsesområdet. Dette tilsier at det er store nok forekomster utenfor beplantningene til at de forekomstarealer og det utbredelsesområdet vi har kommet fram til, basert på tilgjengelig informasjon og slik de defineres i metodikken til Fremmedartsprosjektet i 2018, er så nært reelle som det er realistisk å komme med de dataene vi har tilgjengelige.&lt;/p&gt;</v>
          </cell>
          <cell r="DG2113" t="str">
            <v>&lt;p&gt;&lt;b&gt;Økologisk effekt&lt;/b&gt;&lt;/p&gt;&lt;p&gt; &lt;/p&gt;&lt;p&gt;Sitkagran/lutzgran vurderes å ha stor økologisk effekt (med usikkerhet til middels effekt), basert på at de går inn i og har økologiske effekter i en rekke naturtyper, inkludert de rødlistete naturtypene kystlynghei og kystnedbørsmyr. Konkurranse og tilstandsendring er de viktigste mekanismene. Selv om sitkagran/lutzgran har stort invasjonspotensial, er den kvantitative dekningen av spredningen per i dag relativt lav, og de spredte individene er relativt unge. Undersøkelser av slike spredte individer av sitkagran i kystlynghei tyder imidlertid på en klar økologisk effekt der sitkagran fortrenger de lyskrevende karakteristiske lyngheiartene raskere enn det som skjer ved gjengroing med det naturlig forekommende bartreet furu (Saure et al. 2013, 2014). Det finnes ingen feltundersøkelser av effekter av lutzgran på norsk natur, men i tråd med &amp;#171:føre var&amp;#187:-prinsippet, anser vi at de to artene har relativt like effekter.&lt;/p&gt;&lt;p&gt; &lt;/p&gt;&lt;p&gt;De siste års rapporter og kartlegginger av sitkagran/lutzgran viser at disse treslagene koloniserer en rekke naturtyper. Best dokumentert er kolonisering av kystlynghei (se nedenfor), men det er også dokumentert spredning til skogsmark inkludert kystfuruskog, nordvendt mosedekt mark generelt (dette gjelder lutzgran), lysåpen kalkrik godt drenert mark (dette gjelder sitkagran), boreal hei, myr, inkludert nedbørsmyr (særlig lutzgran) og beitemark (Haavik 2013, Thorvaldsen 2016, Olsen et al. 2016, innsynskommentarer fra Naturvernforbundet i Vesterålen og Fylkesmannen i Hordaland, dokumentert i Artskart). Olsen et al. (2016) finner at sannsynligheten for etablering var størst langs vei og annen sterkt endret fastmark, men også betydelig i hei, skog og myr. Lutzgran ble ikke funnet i naturtypen strand, som også forekom på lokalitetene.&lt;/p&gt;&lt;p&gt; &lt;/p&gt;&lt;p&gt;Sitkagran/lutzgran har små frø, noe som kan minske sannsynlighet for etablering på grunn av konkurranse fra etablert vegetasjon eller tykt mose- eller strødekke (Vikane et al. 2013). I tillegg har undersøkelser fra annet land vist at lyngarter generelt, røsslyng inkludert, kan produsere kjemiske forsvarsstoffer som undertrykker frøspiring hos bartrær (allelopati: Jalal &amp; Read 1983a,1983b, Mallik 2003: dette påpekes også i innsynskommentar fra Landbruksdirektoratet). Vikane et al. (2013) testet disse hypotesene i kystlynghei i Hordaland, og fant ca. 5 % frøspireetablering i kystlynghei i pionerfase, noe som minsket til ca. 3 % i moden fase og til 1 % i degenererende fase. Eksperimentet ga ikke noen indikasjoner på at allelopatiske effekter bidro til å undertrykke frøspiringen. Ved lokal forstyrrelse derimot (i eksperimentelle vegetasjonssår på 25 x 25 cm), økte frøspringen til ca. 20 % i alle suksesjonsfaser, altså en økning på 4 til 20 ganger høyere enn i uforstyrret lynghei. Dette tyder på en klar konkurranseeffekt fra etablert vegetasjon, noe som henger godt sammen med at mange kilder rapporterer betydelig høyere spredning til forstyrret mark enn til uforstyrret natur (se for eksempel innsynskommentarer fra Bergen Skog og Træplantningsselskap og Naturvernforbundet i Vesterålen).&lt;/p&gt;&lt;p&gt; &lt;/p&gt;&lt;p&gt;I og med at de fleste beplantningene er ganske unge, og at både sitkagran og lutzgran i tette bestand bruker flere tiår, (15) 20-40 år, på å nå reproduktiv alder, er koloniseringen av norsk natur utenfor plantefeltene fremdeles i en svært tidlig fase. Vi har derfor ikke data på effekten på norsk natur av etablerte bestand av naturlig spredt, velvoksen sitkagran eller lutzgran. Vi er imidlertid pålagt å følge et _x001C_ føre var_x001D_ -prinsipp når det gjelder sannsynlige effekter.&lt;/p&gt;&lt;p&gt; &lt;/p&gt;&lt;p&gt;De best dokumenterte effektene av sitkagran på vegetasjon i Norge stammer fra undersøkelser i kystlynghei (Saure et al. 2013, 2014). Disse undersøkelsene dokumenterer klare effekter på vegetasjonsstruktur, artsmangfold, artssammensetning og funksjonell sammensetning i felt- og bunnsjikt. Vi har ikke undersøkelser av effekter i andre naturtyper, men vi kan anta at effekter på andre åpne naturtyper som koloniseres av sitkagran eller lutzgran (boreal hei, seminaturlig eng, og myr), vil være tilsvarende mens effektene av spredning til allerede tresatte arealer (fastmarksskogsmark) vil være noe svakere. Merk likevel at Saure et al. (2013, 2014) dokumenterte påtagelige forskjeller i effekten på bunnvegetasjonen mellom unge individer av sitkagran og furu, noe som skulle tilsi at arten vil ha effekter også på bunnvegetasjon i skog.&lt;/p&gt;&lt;p&gt; &lt;/p&gt;&lt;p&gt;Når det gjelder truede naturtyper har vi altså god dokumentasjon på at sitkagran/lutzgran koloniserer kystlynghei (rødlistekategori EN) (Saure et al 2013, 2014, Skre 2014, Vikane et al. 2014, Olsen et al. 2016, Thorvaldsen 2016, Johansen et al. 2017, Nygaard &amp; Øyen 2017, Vesterbukt 2017, dessuten flere kartlegginger blant annet i Vesterålen og Salten av Norsk Botanisk Forening, WWF, og Naturvernforbundet, og på forskjellige lokaliteter i Møre og Romsdal). Det rapporteres videre om spredning til kystnedbørsmyr (rødlistekategori VU) (Thorvaldsen 2016, Olsen et al. 2016, innsynskommentarer fra SABIMA og Naturvernforbundet i Vesterålen: dokumentert i Artskart), temperert kystfuruskog (rødlistekategori EN) (innsynskommentar fra Fylkesmannen i Hordaland), den sistnevnte uttrykker videre bekymring for spredning til og fremtidig tilstandsendring i fattige boreonemorale regnskogstyper mer generelt (inkludert kystgranskog, rødlistekategori EN).&lt;/p&gt;&lt;p&gt; &lt;/p&gt;&lt;p&gt; &lt;/p&gt;&lt;p&gt;Når det gjelder effekter har Saure et al. (2013, 2014) gjennomført detaljerte undersøkelser av den umiddelbare effekten av unge naturlig frøspredte sitkagranplanter (2-4 m høyde) på felt- og bunnvegetasjonen i kystlynghei, sammenlignet både med kontrollfelter i kystlynghei, og med arealer i tilsvarende tidlig suksesjon med et naturlig forekommende bartre (furu). Undersøkelsen er replisert (det vil si at alle behandlinger er gjentatt) på fire forskjellige lokaliteter langs kysten av Hordaland. I denne undersøkelsen fant man at sitkagran hadde en langt sterkere og funksjonelt forskjellig effekt sammenlignet med furu på felt- og bunnvegetasjonen. Lyskrevende planter og karakteristiske kystlyngheiarter ble raskere fortrengt, mens skyggetålende moser ble mer dominerende under sitkagran sammenlignet med furu. Selv om denne undersøkelsen gjelder den umiddelbare effekten av enkelttrær, og således ikke kan ekstrapoleres til å si noe om effekten av en etablert naturlig spredt sitkagranskog kontra en furuskog, er effekten likevel såpass markant at dette er en relativt sterk indikasjon på at gjengroing av kystlynghei med sitkagran vil ha sterkere effekt enn gjengroing med naturlig forekommende treslag.&lt;/p&gt;</v>
          </cell>
          <cell r="DH2113" t="str">
            <v>&lt;p&gt;&lt;b&gt;Konklusjon&lt;/b&gt;&lt;/p&gt;&lt;p&gt; &lt;/p&gt;&lt;p&gt;Sitkagran/lutzgran vurderes til å medføre svært høy økologisk risiko som følge av stort invasjonspotensial og stor (med usikkerhet til middels) økologisk effekt. Sitkagran viser tydelig spredning inn i kystlynghei som er en truet naturtype: den sprer seg også inn kystnedbørsmyr og kystfuruskog i tillegg til en rekke mer utbredte og mindre truete naturtyper med vid utbredelse i kystlandskapet. Tilstandsendringen i kystlynghei som spredningen av sitkagran medfører, kommer i tillegg til og er kvalitativt annerledes enn gjengroing med naturlig forekommende treslag. Lutzgran sprer med stor kraft inn i en rekke naturtyper og ser generelt ut til å foretrekke et kjøligere klima og noe fuktigere naturtyper enn sitkagran. Det finnes ikke feltundersøkelser av effekter av lutzgran på norsk natur, men vi anser at de to artene er såpass like i økologi og funksjon i forhold til andre funksjonelle grupper og arter at vi finner det sannsynlig at de også har lignende effekt. Det finnes heller ingen feltundersøkelser av effekter av sitkagran/lutzgran på andre naturtyper enn kystlynghei. Vi vurderer at effekter på andre åpne naturtyper som koloniseres av sitkagran eller lutzgran (boreal hei, seminaturlig eng, og myr), vil være tilsvarende effektene i kystlynghei mens effektene av spredning til allerede tresatte arealer (fastmarksskogsmark) vil være noe svakere. Disse vurderingen er i tråd med _x001C_ føre var_x001D_ -prinsippet vi er pålagt å følge når det gjelder sannsynlige effekter.&lt;/p&gt;&lt;p&gt; &lt;/p&gt;&lt;p&gt; &lt;/p&gt;&lt;p&gt;Risikovurderingen gjelder arten generelt, dvs. &lt;b&gt;&lt;i&gt;inkludert&lt;/i&gt;&lt;/b&gt; det som måtte foreligge av forvillede kultivarer (sorter). Datamaterialet som ligger til grunn for vurderingene, skiller nesten aldri mellom ulike kultivarer, og kultivarer kan derfor ikke vurderes separat med utgangspunkt i de data vi har tilgjengelig. Miljødirektoratet har bedt om en økologisk risikovurdering av kultivaren _x0018_ Silberzwerg_x0019_ . Navnet er (tentativt) akseptert av Royal Horticultural Society (se http://apps.rhs.org.uk/horticulturaldatabase/HortGenera.asp). Vi finner lite relevant informasjon om kultivaren. Dette er en heksekost-type (se https://plantlust.com/plants/39475/picea-sitchensis-silberzwerg/), dvs. en mutant som trolig har begrenset eller ingen spredningsevne. Denne kultivaren ville derfor trolig fått et lavere invasjonspotensial enn arten slik den er vurdert og med en tilhørende lavere risiko. Vi har ikke undersøkt i hvilken grad andre kultivarer av &lt;i&gt;P. sitchensis &lt;/i&gt;eller &lt;i&gt;P. &lt;/i&gt;x &lt;i&gt;lutzii &lt;/i&gt;har dokumenterte egenskaper som vil kunne påvirke invasjonspotensialet og/eller økologisk effekt slik at man kunne forvente en annen risikokategori enn den som gis i den generelle vurderingen av arten.&lt;/p&gt;</v>
          </cell>
          <cell r="DI2113">
            <v>31</v>
          </cell>
        </row>
        <row r="2114">
          <cell r="B2114" t="str">
            <v>Picea ×lutzii</v>
          </cell>
          <cell r="C2114" t="str">
            <v>Little</v>
          </cell>
          <cell r="D2114" t="str">
            <v>lutzgran</v>
          </cell>
          <cell r="E2114">
            <v>135366</v>
          </cell>
          <cell r="F2114">
            <v>103812</v>
          </cell>
          <cell r="G2114" t="str">
            <v>ExpertGroups/Karplanter/N</v>
          </cell>
          <cell r="H2114" t="str">
            <v>Karplanter</v>
          </cell>
          <cell r="I2114" t="str">
            <v>Karplanter</v>
          </cell>
          <cell r="J2114" t="str">
            <v>AlienSpecie</v>
          </cell>
          <cell r="N2114">
            <v>4</v>
          </cell>
          <cell r="Q2114">
            <v>4</v>
          </cell>
          <cell r="R2114" t="str">
            <v>V</v>
          </cell>
          <cell r="T2114" t="str">
            <v>SE</v>
          </cell>
          <cell r="U2114">
            <v>5</v>
          </cell>
          <cell r="V2114" t="str">
            <v>4AB,4F</v>
          </cell>
          <cell r="X2114">
            <v>2</v>
          </cell>
          <cell r="Y2114">
            <v>3</v>
          </cell>
          <cell r="Z2114">
            <v>2</v>
          </cell>
          <cell r="AA2114">
            <v>1934</v>
          </cell>
          <cell r="AB2114" t="str">
            <v>terrestrial</v>
          </cell>
          <cell r="AD2114" t="str">
            <v>origin,other</v>
          </cell>
          <cell r="AE2114" t="str">
            <v>yes</v>
          </cell>
          <cell r="AF2114" t="str">
            <v>no</v>
          </cell>
          <cell r="AI2114">
            <v>40</v>
          </cell>
          <cell r="AJ2114" t="str">
            <v>V</v>
          </cell>
          <cell r="AL2114">
            <v>1</v>
          </cell>
          <cell r="AM2114" t="str">
            <v>importDirect</v>
          </cell>
          <cell r="AN2114">
            <v>3</v>
          </cell>
          <cell r="AO2114" t="str">
            <v>spreadNaturalDispersal,introductionEscaped,introductionReleased</v>
          </cell>
          <cell r="AP2114" t="str">
            <v>Øs,OsA,Ve,Te,Aa,Va,Ro,Ho,Sf,Mr,St,Nt,No,Tr</v>
          </cell>
          <cell r="AQ2114">
            <v>2400</v>
          </cell>
          <cell r="AR2114">
            <v>10</v>
          </cell>
          <cell r="AS2114">
            <v>24000</v>
          </cell>
          <cell r="AT2114">
            <v>50000</v>
          </cell>
          <cell r="AU2114">
            <v>48000</v>
          </cell>
          <cell r="AV2114">
            <v>30</v>
          </cell>
          <cell r="AW2114" t="str">
            <v>Ingen kjent effekt</v>
          </cell>
          <cell r="AX2114" t="str">
            <v>Viktig produksjonstre, særlig høyt verdsatt nordpå i Norge.</v>
          </cell>
          <cell r="BC2114" t="str">
            <v>Ingen kjent effekt</v>
          </cell>
          <cell r="BD2114" t="str">
            <v>Ingen kjent effekt</v>
          </cell>
          <cell r="BE2114" t="str">
            <v>no</v>
          </cell>
          <cell r="BF2114" t="str">
            <v>no</v>
          </cell>
          <cell r="BG2114" t="str">
            <v>V</v>
          </cell>
          <cell r="BH2114" t="str">
            <v>V</v>
          </cell>
          <cell r="BI2114" t="str">
            <v>V</v>
          </cell>
          <cell r="BK2114" t="str">
            <v>temperate_boreal:NorthAndCentralAmerica</v>
          </cell>
          <cell r="BM2114" t="str">
            <v>temperate_boreal:Europe,NorthAndCentralAmerica</v>
          </cell>
          <cell r="BO2114">
            <v>4</v>
          </cell>
          <cell r="BR2114" t="str">
            <v>RedListCategoryLevel</v>
          </cell>
          <cell r="BT2114">
            <v>4</v>
          </cell>
          <cell r="BW2114" t="str">
            <v>SpreadYearlyIncreaseObservations</v>
          </cell>
          <cell r="BX2114">
            <v>811</v>
          </cell>
          <cell r="BY2114">
            <v>2</v>
          </cell>
          <cell r="BZ2114" t="str">
            <v>X</v>
          </cell>
          <cell r="CB2114" t="str">
            <v>T34,T34,T31,T4,T31,T32,T32,V1,V1,V3,V3,T4</v>
          </cell>
          <cell r="CC2114">
            <v>1</v>
          </cell>
          <cell r="CH2114">
            <v>2</v>
          </cell>
          <cell r="CI2114" t="str">
            <v>X</v>
          </cell>
          <cell r="CL2114" t="str">
            <v>T31,T34,T32,V3,V1</v>
          </cell>
          <cell r="CM2114">
            <v>4</v>
          </cell>
          <cell r="CO2114" t="str">
            <v>X</v>
          </cell>
          <cell r="CP2114" t="str">
            <v>Kystlynghei,Kystlynghei,Kystnedbørsmyr,Kystnedbørsmyr,Temperert kystfuruskog,Temperert kystfuruskog</v>
          </cell>
          <cell r="CQ2114">
            <v>2</v>
          </cell>
          <cell r="CS2114" t="str">
            <v>X</v>
          </cell>
          <cell r="CT2114" t="str">
            <v>T34,T34,T31,T31,T32,T32,V1,V3,V3,T4</v>
          </cell>
          <cell r="CU2114">
            <v>1</v>
          </cell>
          <cell r="CX2114">
            <v>0</v>
          </cell>
          <cell r="CY2114">
            <v>1</v>
          </cell>
          <cell r="DB2114">
            <v>0</v>
          </cell>
          <cell r="DC2114" t="str">
            <v>&lt;p&gt;&lt;b&gt;Beskrivelse av artene&lt;/b&gt;&lt;/p&gt;&lt;p&gt;Sitkagran &lt;i&gt;Picea sitchensis&lt;/i&gt; og lutzgran &lt;i&gt;P. &lt;/i&gt;x &lt;i&gt;lutzii&lt;/i&gt; (hybriden mellom sitkagran og kvitgran &lt;i&gt;P. glauca&lt;/i&gt;) er store trær med frøreproduksjon. Frøene har vinge og spres hovedsakelig med vind.&lt;/p&gt;&lt;p&gt;Sitkagran har sitt naturlige utbredelsesområde langs vestkysten av Nord-Amerika fra Kodiakøya i det sørvestlige Alaska til Mendocino i det nordlige California. Utbredelsen dekker et relativt smalt belte langs Stillehavskysten, i hovedsak innenfor et belte på ca. 50 km fra kysten, men med spredte forekomster opptil 200 km fra kysten (Thompson et al. 1999). Sitkagrana vokser fra havnivå og helt opp til tregrensa på ca. 1000 meter over havnivå i Alaska, men kun opp til ca. 400 meter over havnivå i California. Sitkagrana finnes typisk i et relativt kjølig og fuktig borealt klima, men det er likevel betydelig klimatisk variasjon innenfor utbredelsesområdet. Den finnes ofte på relativt veldrenert, surt jordsmonn, i rene bestand eller sammen med vestamerikansk hemlokk &lt;i&gt;Tsuga heterophylla&lt;/i&gt; (Harris 1990).&lt;/p&gt;&lt;p&gt;Lutzgran ble først beskrevet i 1953 (Little 1953) og forekommer naturlig innen et snevert område der foreldreartene møtes i det nordvestlige Nord-Amerika, hovedsakelig i Sør-Alaska, sørlige Yukon Territory og nordlige British Columbia. Lutzgran har en noe mer nordlig og kontinental utbredelse enn sitkagran i det naturlige utbredelsesområdet. Lutzgran er fertil, og innen dens naturlige utbredelsesområde foregår det også tilbakekrysning med foreldreartene (Hamilton &amp; Aitken 2013). Taksonet (heretter kalt art, selv om det er en hybrid) må derfor sies å være uklart avgrenset (Stabbetorp &amp; Aarrestad 2012).&lt;/p&gt;&lt;p&gt;Sitkagran &lt;i&gt;Picea sitchensis&lt;/i&gt; og lutzgran &lt;i&gt;Picea &lt;/i&gt;&amp;#215:&lt;i&gt; lutzii &lt;/i&gt;behandles samlet i risikovurderingene, med følgende begrunnelse.&lt;br/&gt;&lt;/p&gt;&lt;p&gt;Det har tidligere vært en gjengs oppfatning at sitkagran stort sett har vært plantet på Vestlandet mens lutzgran hovedsakelig har vært plantet nordover i landet. Mer detaljerte undersøkelser og en større oppmerksomhet på problematikken i de senere årene har imidlertid avdekket en hel del forvirring og betydelig mer variasjon en vi tidligere har vært klar over.&lt;/p&gt;&lt;p&gt;I Møre og Romsdal er mange plantefelt som er oppgitt plantet som sitkagran, i virkeligheten lutzgran (Øystein Folden, innsynskommentar). Det samme gjelder eller mistenkes flere andre steder. Årsaken kan være at det er hentet kongler/frø fra sitkagran i områder der det kan være pollinering fra hvitgran eller lutzgran. Dertil kommer at hybriden ikke ble beskrevet før i 1953 (Little 1953), og mange av proveniensene som er plantet i Norge, kommer fra områder der hybriden er vanlig. Det er for eksempel påvist at lutzgran ble plantet ved Gravdal i Lofoten allerede i 1935 (Kaasen et al. 1993). Siden man på det tidspunkt ikke kjente til hybriden, er det naturlig at det som ble plantet ut ble kalt en proveniens av sitkagran. Det finnes også mer nylige eksempel på at provinienser innkjøpt som sitka kan være av uklart taksonomisk opphav (1999). Det er dermed et åpent spørsmål hvor mye forvirring og feilmerking det eventuelt kan ha vært andre steder.&lt;/p&gt;&lt;p&gt;Nøye gjennomgang av frøspredte individer viser også betydelig større variasjon enn det man forventet. Det er svært vanskelig å skille ungplanter av sitkagran og lutzgran fra hverandre morfologisk (innsynskommentarer fra Landbruksdirektoratet, Sortland kommune, SABIMA, og Naturvernforbundet i Vesterålen: Olsen et al. 2016), og nøyere undersøkelser tyder på glidende overganger, noe som kan tyde på mulig tilbakekrysning mellom artene i Norge (Øystein Folden, pers. komm.). Dette er kanskje ikke så rart, etter som hybriden er fertil og krysser seg med foreldreartene (se nedenfor).&lt;/p&gt;&lt;p&gt;Slik tilbakekryssing er ikke usannsynlig i Norge, etter som plantefelt med sitkagran og lutzgran står nær hverandre i landskapet eller kan bestå av blandinger av de to artene (innsynskommentarer fra Sortland kommune og SABIMA: Olsen et al. 2016). Dermed kan det forekomme krysspollinering og introgresjon, noe som gjør bestemmelse av avkommet vanskelig.&lt;/p&gt;&lt;p&gt;Videre kommer det at datainnsamlingen er av varierende kvalitet, noe som skaper problemer både i Artsobservasjoner og i fagrapporter (innsynskommentarer fra Skognæringen Kyst, Sortland kommune, SABIMA, Øystein Folden). Dels skyldes dette at det er vanskelig å skille unge planter av artene, dels at vi ikke har vært tilstrekkelig oppmerksomme på problematikken, slik at man på Vestlandet, for eksempel, automatisk ville gå ut fra at man hadde med sitkagran å gjøre, etter som man ikke har oppgitt utplantet lutzgran. Videre nøkler Lid_x0019_ s flora (Lid &amp; Lid 2005) til sitkagran mens lutzgran bare beskrives kort, noe som også kan bidra til at hybriden går under radaren.&lt;/p&gt;&lt;p&gt;Generelt sett gir dette svært usikre data på frøkilder, og ikke minst på spredning og etablering av de to artene i norsk natur. Datamangel og usikkerhet påpekes da også i et flertall av høringssvarene, både på spesifikke problemstillinger som spredning av lutzgran (innsynskommentar fra Skognæringen Kyst) og datamangel mer generelt (innsynskommentar fra Landbruksdirektoratet).&lt;/p&gt;&lt;p&gt;Det er også taksonomiske årsaker til å behandle sitkagran og lutzgran samlet. Hybriden lutzgran er fertil, og den naturlige hybridiseringen er preget av tilbakekryssing i en større hybridsone, der innslaget av gener fra sitkagran varierer fra 16 % i kontinentale strøk til over 90 % i de mer oseaniske (Hamilton &amp; Aitken 2013), og flere norske botanikere rapporterer da også om mellomformer det er vanskelig å plassere, både i plantefelt og spesielt av frøspredte individer i naturen (innsynskommentar fra Øystein Folden) Dermed er det usikkert om man kan trekke klare grenser mellom artene. Flere innsynskommentarer (bl.a fra Sortland kommune) uttrykker likevel tro på at det skal være mulig å skille artene morfologisk (se også Hanssen 2013), og ønske om at bedre data bør samles i fremtiden.&lt;/p&gt;&lt;p&gt;&lt;/p&gt;&lt;p&gt;Gitt usikkerhet i det frømaterialet som er blitt innført og utplantet under navnene sitkagran og lutzgran i Norge, og muligheten for videre (tilbake)krysning mellom nabobeplantninger av ulikt genetisk opphav, og dårlig kvalitet på data på både utplantninger og planter spredt til norsk natur, blir den totale usikkerheten simpelthen for stor, og vi vurderer derfor sitkagran og lutzgran samlet.&lt;/p&gt;&lt;p&gt;Det er dessuten ikke angitt at sitkagran og lutzgran har ulike effekter der de spres i naturen, bortsett fra at lutzgran har en noe mer nordlig og mindre oseanisk tendens enn sitkagran. Alle undersøkelser av effekt gjelder (antatt) sitkagran, men det er bare fordi lutzgran er mye nyere i kultur og helt i begynnelsen av sin spredning. Det er ikke datagrunnlag i dag for å vurdere effekter av lutzgran, men vi har ingen grunn til å anta (eller hørt noen argumenter for) at lutzgran vil få noen effekter forskjellig fra sitkagran i framtida, og vurderingsperioden framover er 250 år. Dette er også en del av vår begrunnelse for å vurdere de to artene samlet. &lt;/p&gt;</v>
          </cell>
          <cell r="DD2114" t="str">
            <v>&lt;p&gt;&lt;b&gt;Utbredelse i Norge&lt;/b&gt;&lt;/p&gt;&lt;p&gt;Sitkagran er importert som produksjonsart til kystskogbruket, men er også brukt til leplantninger og noe som park- og hagetre. Første plantinger av sitkagran angis til ca. 1890 i Vest-Agder, Rogaland og Hordaland. Fra 1950 til 1980 ble den brukt i skogreisinga langs kysten fra Vest-Agder nord til Troms. I perioden 1960-75 var utplantingen av sitkagran på sitt høyeste, og det ble plantet ut nesten 25 000 dekar årlig. Tilplantet areal i dag anslås til 500 000 dekar (Øyen 2000, Øyen et al. 2009). I Norge finnes plantefelt med lutzgran først og fremst på Vestlandet og i Nordland, hvor arten ble plantet på grunn av dens høye vind- og salttoleranse (Stabbetorp &amp; Aarrestad 2012). Tilplantet areal utgjør 50 000 dekar (Øyen 2000). Både sitkagran og lutzgran er registrert med spredning i hele det området der de er dyrket.&lt;/p&gt;&lt;p&gt;&lt;/p&gt;&lt;p&gt;Potensielt utbredelsesområde for sitkagran/lutzgran omfatter alle kystfylker nord til Troms.&lt;/p&gt;</v>
          </cell>
          <cell r="DE2114" t="str">
            <v>&lt;p&gt;&lt;b&gt;Spredningsmåter&lt;/b&gt;&lt;/p&gt;&lt;p&gt;Sitkagran og lutzgran blir frøbærende i (15) 20-30 års alder, avhengig av fristilling, men frøspredte individer i åpen vegetasjon er blitt observert med kongler helt ned til 6 års alder (Thorvaldsen 2016, Saure 2012). Artene sprer seg med små, lette frø tilpasset vindspredning og sitkagran (og trolig også lutzgran) har større og hyppigere frøproduksjon enn vanlig gran.&lt;/p&gt;&lt;p&gt;Etter som plantningene ble frøbærende har sitkagran og lutzgran spredt seg i kystområdene og er observert spredt over relativt lange avstander fra plantningene til en rekke naturtyper inkludert forstyrrede arealer, kystlynghei, eng, skogsmark, og beitemark og myr. I de siste årene er det blitt lagt ned en betydelig innsats i dokumentasjon og kvantifisering av spredningen, og vi har nå bedre oversikt enn tidligere.&lt;/p&gt;&lt;p&gt;Vi har nå god dokumentasjon på at spredning av sitkagran/lutzgran fra beplantninger til norsk natur forekommer relativt hyppig, etter som i det minste noe spredning kan dokumenteres i de aller fleste tilfeller der det gjøres grundige undersøkelser (Nygaard et al. 2000, Haavik 2014, Saure et al. 2013, 2014, Skre 2014, Olsen et al. 2016, Thorvaldsen 2016, Johansen et al. 2017, Nygaard &amp; Øyen 2017, Vesterbukt 2017, dessuten flere kartlegginger blant annet i Vesterålen og Salten av Norsk Botanisk Forening, WWF, og Naturvernforbundet, og på forskjellige lokaliteter i Møre og Romsdal: data lagt inn i Artsobservasjoner). Disse undersøkelsene er også beskrevet i blant annet SABIMAs og Naturvernforbundet i Vesterålens innsynskommentar. Spredning til kystfuruskog rapporteres av Fylkesmannen i Hordaland i innsynskommentar.&lt;/p&gt;&lt;p&gt;Den observerte tettheten og dekningen av individer av sitkagran/lutzgran spredt til norsk natur er svært variabel, fra svært høy til nesten fraværende, og varierer betydelig både med tetthet og kvalitet på frøkildene, med avstand til frøkilder, og mellom naturtyper. Generelt rapporteres det om relativt lav tetthet og korte spredningsavstander når spredningen måles og modelleres som en funksjon av avstand til et plantefelt (Nygaard &amp; Øyen 2017: se også innsynskommentarer fra Norges Skogeierforbund, Skognæringa Kyst og Salten Kommune) samtidig som det er dokumentert gjentagende langdistansespredning med avstander opp til &lt;2 km fra nærmeste plantefelt (Thorvaldsen 2016) og kolonisering av over 90 % av alle undersøkte polygoner av kystlynghei i Vikna (Johansen et al. 2017: se også kartleggingene omtalt i forrige punkt). Thorvaldsen (2016) fant i snitt 71 individer pr. km2 innenfor undersøkelsesområdene, og viktigste spredningsretning var nord og vest for plantefeltene, altså i fremherskende vindretning. Det rapporteres videre om spredning til langt flere naturtyper enn det var tatt høyde for i de foreløpig vurderingene.&lt;/p&gt;&lt;p&gt;&lt;/p&gt;&lt;p&gt;Beplanting med sitkagran/lutzgran har blitt foretatt både som produksjonsareal og som leplantninger / enkeltstående tre. De sistnevnte er mer fristilt og vil dermed både sette mer frø og ha større effekt som frøspredere i landskapet (Thomson et al. 2011). Det er plantet et betydelig areal av de to artene til sammen (550 000 dekar: Øyen 2000), noe som gir svært mange frøkilder og et stort potensielt koloniseringsareal innenfor den observerte frøspredningsdistansen (&lt;200 m for kortdistansespredning, 200 - 2000 km for langdistansespredning: se Johansen et al. 2017, Nygaard &amp; Øyen 2017: se også innsynskommentar fra Naturvernforbundet i Vesterålen). Thorvaldsen (2016) påviser betydelig spredning av sitkagran til undersøkelsesområder &gt;200 m (median avstand 0.9-2.0 km) fra relativt små plantefelter på Stadlandet, og med økende forekomst over tid (1142 planter observert i 2015: alderssammensetningen tyder på at populasjonen dobler seg hvert 5. år). Disse frøplantene ble observert både på forstyrret mark, i seminaturlig eng og myr, kystlynghei og terrengdekkende myr.&lt;/p&gt;</v>
          </cell>
          <cell r="DF2114" t="str">
            <v>&lt;p&gt;&lt;b&gt;Invasjonspotensial&lt;/b&gt;&lt;/p&gt;&lt;p&gt;Sitkagran/lutzgran har et stort invasjonspotensial, på grunn av lang median levetid og stor ekspansjonshastighet. Beregninger ved hjelp av scriptet kjørt på datasett fra herbariebelegg og observasjoner gir en ekspansjonshastighet på over 600 m/år, noe som tilsvarer høyeste kategori (og med betydelig nedjustering av antall forekomster og neglisjering av mørketall, derfor et absolutt minimumsestimat). Feltundersøkelser dokumenterer også betydelig langdistansespredning (Thorvaldsen 2016). Det er fortsatt rom for betydelig fortetning innen dette området, og vi anslår konservativt ca. 25% økning i forekomstareal de kommende 50 årene.&lt;/p&gt;&lt;p&gt;I de siste årene er det blitt gjort et stort arbeid fra en rekke forskningsinstitusjoner, frivillige organisasjoner og privatpersoner som har kartlagt og dels modellert både nærspredning (0-200 m) og fjernspredning (&gt;200 m) og enkeltforekomster av sitkagran/lutzgran utenfor produksjonsarealer og andre beplantninger. Disse undersøkelsene dokumenterer at:&lt;/p&gt;&lt;p&gt;(1) Sitkagran/lutzgran spres med frø, som er mange, små og lette og spres med vind.&lt;/p&gt;&lt;p&gt;(2) Spredning av sitkagran/lutzgran fra beplantninger til norsk natur forekommer relativt hyppig ( Haavik 2013 (presisert som lutzgran), Skre 2014, Saure et al. 2013, 2014, Olsen et al. 2016, Thorvaldsen 2016, Johansen et al. 2017, Nygaard &amp; Øyen 2017, Vesterbukt 2017, Kyrkjeeide et al. 2017 (presisert som lutzgran), Appelgren &amp; Torvik 2017, kartlegginger blant annet i Vesterålen, Salten og Møre og Romsdal, data i Artskart).&lt;/p&gt;&lt;p&gt;(3) Tettheten og dekningen av sitkagran/lutzgran spredt til norsk natur er svært variabel, fra svært høy til nesten fraværende, både med hensyn til tetthet, kvalitet og avstand til frøkilder, og mellom naturtyper.&lt;/p&gt;&lt;p&gt;(4) Beplanting med sitkagran/lutzgran er blitt foretatt både på produksjonsareal og som leplantninger/enkeltstående tre. De sistnevnte er mer fristilte og vil dermed både sette mer frø og ha større effekt som frøspredere i landskapet (Thomson et al. 2011). Det er plantet et betydelig areal for de to artene til sammen, (550 000 dekar: Øyen 2000), noe som gir svært mange frøkilder og et stort potensielt koloniseringsareal.&lt;/p&gt;&lt;p&gt;(5) Spredningen til norsk natur per i dag er, generelt sett, i en relativt tidlig fase, i og med at hoveddelen av utplantingene skjedde i perioden 1960-1975, og trærne sannsynligvis ikke var gjennomgående konglesettende før omtrent 20 år senere. De frøspredte individene reproduserer tidlig og ser ut til å greie seg godt.&lt;/p&gt;&lt;p&gt;&lt;/p&gt;&lt;p&gt;Basert på disse betraktningene og informasjon gjennom publikasjoner, rapporter, og innrapporterte data til Artskart gjennom de siste års målrettede undersøkelser av Norsk Botanisk Forening, WWF og Naturvernforbundet, vurderer vi at det gjennomgående observeres i hvert fall noe naturlig spredning av frøplanter ut fra plantefelter og andre beplantninger over hele utbredelsesområdet. Dette tilsier at det er store nok forekomster utenfor beplantningene til at de forekomstarealer og det utbredelsesområdet vi har kommet fram til, basert på tilgjengelig informasjon og slik de defineres i metodikken til Fremmedartsprosjektet i 2018, er så nært reelle som det er realistisk å komme med de dataene vi har tilgjengelige.&lt;/p&gt;</v>
          </cell>
          <cell r="DG2114" t="str">
            <v>&lt;p&gt;&lt;b&gt;Økologisk effekt&lt;/b&gt;&lt;/p&gt;&lt;p&gt;Sitkagran/lutzgran vurderes å ha stor økologisk effekt (med usikkerhet til middels effekt), basert på at de går inn i og har økologiske effekter i en rekke naturtyper, inkludert de rødlistete naturtypene kystlynghei og kystnedbørsmyr. Konkurranse og tilstandsendring er de viktigste mekanismene. Selv om sitkagran/lutzgran har stort invasjonspotensial, er den kvantitative dekningen av spredningen per i dag relativt lav, og de spredte individene er relativt unge. Undersøkelser av slike spredte individer av sitkagran i kystlynghei tyder imidlertid på en klar økologisk effekt der sitkagran fortrenger de lyskrevende karakteristiske lyngheiartene raskere enn det som skjer ved gjengroing med det naturlig forekommende bartreet furu (Saure et al. 2013, 2014). Det finnes ingen feltundersøkelser av effekter av lutzgran på norsk natur, men i tråd med &amp;#171:føre var&amp;#187:-prinsippet, anser vi at de to artene har relativt like effekter.&lt;/p&gt;&lt;p&gt;De siste års rapporter og kartlegginger av sitkagran/lutzgran viser at disse treslagene koloniserer en rekke naturtyper. Best dokumentert er kolonisering av kystlynghei (se nedenfor), men det er også dokumentert spredning til skogsmark inkludert kystfuruskog, nordvendt mosedekt mark generelt (dette gjelder lutzgran), lysåpen kalkrik godt drenert mark (dette gjelder sitkagran), boreal hei, myr, inkludert nedbørsmyr (særlig lutzgran) og beitemark (Haavik 2013, Thorvaldsen 2016, Olsen et al. 2016, innsynskommentarer fra Naturvernforbundet i Vesterålen og Fylkesmannen i Hordaland, dokumentert i Artskart). Olsen et al. (2016) finner at sannsynligheten for etablering var størst langs vei og annen sterkt endret fastmark, men også betydelig i hei, skog og myr. Lutzgran ble ikke funnet i naturtypen strand, som også forekom på lokalitetene.&lt;/p&gt;&lt;p&gt;Sitkagran/lutzgran har små frø, noe som kan minske sannsynlighet for etablering på grunn av konkurranse fra etablert vegetasjon eller tykt mose- eller strødekke (Vikane et al. 2013). I tillegg har undersøkelser fra annet land vist at lyngarter generelt, røsslyng inkludert, kan produsere kjemiske forsvarsstoffer som undertrykker frøspiring hos bartrær (allelopati: Jalal &amp; Read 1983a,1983b, Mallik 2003: dette påpekes også i innsynskommentar fra Landbruksdirektoratet). Vikane et al. (2013) testet disse hypotesene i kystlynghei i Hordaland, og fant ca. 5 % frøspireetablering i kystlynghei i pionerfase, noe som minsket til ca. 3 % i moden fase og til 1 % i degenererende fase. Eksperimentet ga ikke noen indikasjoner på at allelopatiske effekter bidro til å undertrykke frøspiringen. Ved lokal forstyrrelse derimot (i eksperimentelle vegetasjonssår på 25 x 25 cm), økte frøspringen til ca. 20 % i alle suksesjonsfaser, altså en økning på 4 til 20 ganger høyere enn i uforstyrret lynghei. Dette tyder på en klar konkurranseeffekt fra etablert vegetasjon, noe som henger godt sammen med at mange kilder rapporterer betydelig høyere spredning til forstyrret mark enn til uforstyrret natur (se for eksempel innsynskommentarer fra Bergen Skog og Træplantningsselskap og Naturvernforbundet i Vesterålen).&lt;/p&gt;&lt;p&gt;I og med at de fleste beplantningene er ganske unge, og at både sitkagran og lutzgran i tette bestand bruker flere tiår, (15) 20-40 år, på å nå reproduktiv alder, er koloniseringen av norsk natur utenfor plantefeltene fremdeles i en svært tidlig fase. Vi har derfor ikke data på effekten på norsk natur av etablerte bestand av naturlig spredt, velvoksen sitkagran eller lutzgran. Vi er imidlertid pålagt å følge et _x001C_ føre var_x001D_ -prinsipp når det gjelder sannsynlige effekter.&lt;/p&gt;&lt;p&gt;De best dokumenterte effektene av sitkagran på vegetasjon i Norge stammer fra undersøkelser i kystlynghei (Saure et al. 2013, 2014). Disse undersøkelsene dokumenterer klare effekter på vegetasjonsstruktur, artsmangfold, artssammensetning og funksjonell sammensetning i felt- og bunnsjikt. Vi har ikke undersøkelser av effekter i andre naturtyper, men vi kan anta at effekter på andre åpne naturtyper som koloniseres av sitkagran eller lutzgran (boreal hei, seminaturlig eng, og myr), vil være tilsvarende mens effektene av spredning til allerede tresatte arealer (fastmarksskogsmark) vil være noe svakere. Merk likevel at Saure et al. (2013, 2014) dokumenterte påtagelige forskjeller i effekten på bunnvegetasjonen mellom unge individer av sitkagran og furu, noe som skulle tilsi at arten vil ha effekter også på bunnvegetasjon i skog.&lt;/p&gt;&lt;p&gt;Når det gjelder truede naturtyper har vi altså god dokumentasjon på at sitkagran/lutzgran koloniserer kystlynghei (rødlistekategori EN) (Saure et al 2013, 2014, Skre 2014, Vikane et al. 2014, Olsen et al. 2016, Thorvaldsen 2016, Johansen et al. 2017, Nygaard &amp; Øyen 2017, Vesterbukt 2017, dessuten flere kartlegginger blant annet i Vesterålen og Salten av Norsk Botanisk Forening, WWF, og Naturvernforbundet, og på forskjellige lokaliteter i Møre og Romsdal). Det rapporteres videre om spredning til kystnedbørsmyr (rødlistekategori VU) (Thorvaldsen 2016, Olsen et al. 2016, innsynskommentarer fra SABIMA og Naturvernforbundet i Vesterålen: dokumentert i Artskart), temperert kystfuruskog (rødlistekategori EN) (innsynskommentar fra Fylkesmannen i Hordaland), den sistnevnte uttrykker videre bekymring for spredning til og fremtidig tilstandsendring i fattige boreonemorale regnskogstyper mer generelt (inkludert kystgranskog, rødlistekategori EN).&lt;/p&gt;&lt;p&gt;&lt;/p&gt;&lt;p&gt;Når det gjelder effekter har Saure et al. (2013, 2014) gjennomført detaljerte undersøkelser av den umiddelbare effekten av unge naturlig frøspredte sitkagranplanter (2-4 m høyde) på felt- og bunnvegetasjonen i kystlynghei, sammenlignet både med kontrollfelter i kystlynghei, og med arealer i tilsvarende tidlig suksesjon med et naturlig forekommende bartre (furu). Undersøkelsen er replisert (det vil si at alle behandlinger er gjentatt) på fire forskjellige lokaliteter langs kysten av Hordaland. I denne undersøkelsen fant man at sitkagran hadde en langt sterkere og funksjonelt forskjellig effekt sammenlignet med furu på felt- og bunnvegetasjonen. Lyskrevende planter og karakteristiske kystlyngheiarter ble raskere fortrengt, mens skyggetålende moser ble mer dominerende under sitkagran sammenlignet med furu. Selv om denne undersøkelsen gjelder den umiddelbare effekten av enkelttrær, og således ikke kan ekstrapoleres til å si noe om effekten av en etablert naturlig spredt sitkagranskog kontra en furuskog, er effekten likevel såpass markant at dette er en relativt sterk indikasjon på at gjengroing av kystlynghei med sitkagran vil ha sterkere effekt enn gjengroing med naturlig forekommende treslag.&lt;/p&gt;</v>
          </cell>
          <cell r="DH2114" t="str">
            <v>&lt;p&gt;&lt;b&gt;Konklusjon&lt;/b&gt;&lt;/p&gt;&lt;p&gt;Sitkagran/lutzgran vurderes til å medføre svært høy økologisk risiko som følge av stort invasjonspotensial og stor (med usikkerhet til middels) økologisk effekt. Sitkagran viser tydelig spredning inn i kystlynghei som er en truet naturtype: den sprer seg også inn kystnedbørsmyr og kystfuruskog i tillegg til en rekke mer utbredte og mindre truete naturtyper med vid utbredelse i kystlandskapet. Tilstandsendringen i kystlynghei som spredningen av sitkagran medfører, kommer i tillegg til og er kvalitativt annerledes enn gjengroing med naturlig forekommende treslag. Lutzgran sprer med stor kraft inn i en rekke naturtyper og ser generelt ut til å foretrekke et kjøligere klima og noe fuktigere naturtyper enn sitkagran. Det finnes ikke feltundersøkelser av effekter av lutzgran på norsk natur, men vi anser at de to artene er såpass like i økologi og funksjon i forhold til andre funksjonelle grupper og arter at vi finner det sannsynlig at de også har lignende effekt. Det finnes heller ingen feltundersøkelser av effekter av sitkagran/lutzgran på andre naturtyper enn kystlynghei. Vi vurderer at effekter på andre åpne naturtyper som koloniseres av sitkagran eller lutzgran (boreal hei, seminaturlig eng, og myr), vil være tilsvarende effektene i kystlynghei mens effektene av spredning til allerede tresatte arealer (fastmarksskogsmark) vil være noe svakere. Disse vurderingen er i tråd med _x001C_ føre var_x001D_ -prinsippet vi er pålagt å følge når det gjelder sannsynlige effekter.&lt;/p&gt;&lt;p&gt;&lt;/p&gt;&lt;p&gt;Risikovurderingen gjelder arten generelt, dvs. &lt;b&gt;&lt;i&gt;inkludert&lt;/i&gt;&lt;/b&gt; det som måtte foreligge av forvillede kultivarer (sorter). Datamaterialet som ligger til grunn for vurderingene, skiller nesten aldri mellom ulike kultivarer, og kultivarer kan derfor ikke vurderes separat med utgangspunkt i de data vi har tilgjengelig. Miljødirektoratet har bedt om en økologisk risikovurdering av kultivaren _x0018_ Silberzwerg_x0019_ . Navnet er (tentativt) akseptert av Royal Horticultural Society (se http://apps.rhs.org.uk/horticulturaldatabase/HortGenera.asp). Vi finner lite relevant informasjon om kultivaren. Dette er en heksekost-type (se https://plantlust.com/plants/39475/picea-sitchensis-silberzwerg/), dvs. en mutant som trolig har begrenset eller ingen spredningsevne. Denne kultivaren ville derfor trolig fått et lavere invasjonspotensial enn arten slik den er vurdert og med en tilhørende lavere risiko. Vi har ikke undersøkt i hvilken grad andre kultivarer av &lt;i&gt;P. sitchensis &lt;/i&gt;eller &lt;i&gt;P. &lt;/i&gt;x &lt;i&gt;lutzii &lt;/i&gt;har dokumenterte egenskaper som vil kunne påvirke invasjonspotensialet og/eller økologisk effekt slik at man kunne forvente en annen risikokategori enn den som gis i den generelle vurderingen av arten.&lt;/p&gt;</v>
          </cell>
          <cell r="DI2114">
            <v>31</v>
          </cell>
        </row>
        <row r="2115">
          <cell r="B2115" t="str">
            <v>Rhododendron sutchuenense</v>
          </cell>
          <cell r="C2115" t="str">
            <v>Franch.</v>
          </cell>
          <cell r="D2115" t="str">
            <v>snørhododendron</v>
          </cell>
          <cell r="E2115">
            <v>61782</v>
          </cell>
          <cell r="F2115">
            <v>101822</v>
          </cell>
          <cell r="G2115" t="str">
            <v>ExpertGroups/Karplanter/N</v>
          </cell>
          <cell r="H2115" t="str">
            <v>Karplanter</v>
          </cell>
          <cell r="I2115" t="str">
            <v>Karplanter</v>
          </cell>
          <cell r="J2115" t="str">
            <v>AlienSpecie</v>
          </cell>
          <cell r="N2115">
            <v>1</v>
          </cell>
          <cell r="Q2115">
            <v>1</v>
          </cell>
          <cell r="T2115" t="str">
            <v>NK</v>
          </cell>
          <cell r="U2115">
            <v>1</v>
          </cell>
          <cell r="V2115" t="str">
            <v>1,1</v>
          </cell>
          <cell r="X2115">
            <v>1</v>
          </cell>
          <cell r="Y2115">
            <v>1</v>
          </cell>
          <cell r="Z2115">
            <v>1</v>
          </cell>
          <cell r="AA2115" t="str">
            <v>1990-2005</v>
          </cell>
          <cell r="AB2115" t="str">
            <v>terrestrial</v>
          </cell>
          <cell r="AD2115" t="str">
            <v>unknown</v>
          </cell>
          <cell r="AE2115" t="str">
            <v>yes</v>
          </cell>
          <cell r="AF2115" t="str">
            <v>unknown</v>
          </cell>
          <cell r="AI2115">
            <v>10</v>
          </cell>
          <cell r="AJ2115" t="str">
            <v>V</v>
          </cell>
          <cell r="AL2115">
            <v>2</v>
          </cell>
          <cell r="AM2115" t="str">
            <v>importDirect</v>
          </cell>
          <cell r="AN2115">
            <v>1</v>
          </cell>
          <cell r="AO2115" t="str">
            <v>introductionEscaped</v>
          </cell>
          <cell r="AP2115" t="str">
            <v>Ho</v>
          </cell>
          <cell r="AQ2115">
            <v>4</v>
          </cell>
          <cell r="AR2115">
            <v>3</v>
          </cell>
          <cell r="AS2115">
            <v>12</v>
          </cell>
          <cell r="AT2115">
            <v>1</v>
          </cell>
          <cell r="AU2115">
            <v>12</v>
          </cell>
          <cell r="AW2115" t="str">
            <v>Ingen kjent effekt</v>
          </cell>
          <cell r="AX2115" t="str">
            <v>Ingen kjent effekt</v>
          </cell>
          <cell r="BC2115" t="str">
            <v>Ingen kjent effekt</v>
          </cell>
          <cell r="BD2115" t="str">
            <v>Ingen kjent effekt</v>
          </cell>
          <cell r="BE2115" t="str">
            <v>no</v>
          </cell>
          <cell r="BF2115" t="str">
            <v>no</v>
          </cell>
          <cell r="BG2115" t="str">
            <v>V</v>
          </cell>
          <cell r="BK2115" t="str">
            <v>subtropic_highlands:Asia</v>
          </cell>
          <cell r="BM2115" t="str">
            <v>temperate_nemoral:Europe|subtropic_highlands:Asia</v>
          </cell>
          <cell r="BO2115">
            <v>1</v>
          </cell>
          <cell r="BR2115" t="str">
            <v>RedListCategoryLevel</v>
          </cell>
          <cell r="BT2115">
            <v>1</v>
          </cell>
          <cell r="BW2115" t="str">
            <v>SpreadYearlyIncreaseCalculatedExpansionSpeed</v>
          </cell>
          <cell r="BX2115">
            <v>0</v>
          </cell>
          <cell r="BY2115">
            <v>1</v>
          </cell>
          <cell r="CC2115">
            <v>1</v>
          </cell>
          <cell r="CH2115">
            <v>1</v>
          </cell>
          <cell r="CM2115">
            <v>1</v>
          </cell>
          <cell r="CQ2115">
            <v>1</v>
          </cell>
          <cell r="CU2115">
            <v>1</v>
          </cell>
          <cell r="CX2115">
            <v>0</v>
          </cell>
          <cell r="CY2115">
            <v>1</v>
          </cell>
          <cell r="DB2115">
            <v>0</v>
          </cell>
          <cell r="DC2115" t="str">
            <v>Snørhododendron &lt;em&gt;Rhododendron sutchuense &lt;/em&gt;er en seksuelt frøformerende busk fra høyereliggende områder i Kina. Den har frøformering, og frøene er støvfine og spres med vind.</v>
          </cell>
          <cell r="DD2115" t="str">
            <v>&lt;p&gt;Snørhododendron er rapportert frøforvillet i Ho Ulvik, men dette er ikke underbygd med belegg (se Lid &amp; Lid 2005). Rapporten, og også rapporten om frøsetting og -forvilling, trenger bekreftelse og mer dokumentasjon. Det er imidlertid forventet at rhododendron-arter begynner å reprodusere med frø og naturalisere seg i Vest-Norge.&lt;/p&gt;</v>
          </cell>
          <cell r="DE2115" t="str">
            <v>Arten dyrkes og er angitt å være frøforvillet i Ho Ulvik.</v>
          </cell>
          <cell r="DF2115" t="str">
            <v>Invasjonspotensialet er foreløpig lavt: vi har kun denne udokumenterte rapporten som både gir en liten median levetid og ingen ekspansjon.</v>
          </cell>
          <cell r="DG2115" t="str">
            <v>&lt;p&gt;Snørhododendron vurderes til ingen kjent negativ økologisk effekt på tross av at rhododendron generelt er en vektor for spredning av et patogen. Vi har valgt ikke å angi noen effekt i tilknytning til forvillet &lt;i&gt;Rhododendron&lt;/i&gt; fordi hovedkilden til spredning av den patogene arten er innførsel og dyrkning av infisert materiale, ikke forvilling av et fåtall &lt;i&gt;Rhododendron&lt;/i&gt;-arter, og spesielt ikke forvilling med frø fordi frøene trolig ikke sprer patogenet. &lt;/p&gt; &lt;p&gt; &lt;/p&gt; All import av slekta &lt;i&gt;Rhododendron &lt;/i&gt;til Norge medfører fare for import av greindreper &lt;i&gt;Phytophthora ramorum&lt;/i&gt; og trolig også andre &lt;i&gt;Phytophthora&lt;/i&gt;-arter. Både jord og plantedeler (trolig ikke frø) kan være infisert av &lt;i&gt;Phytophthora&lt;/i&gt;. Greindreper sprer seg naturlig ved hjelp av vann, dyr, luft og vind (Sundheim et al. 2009). Greindreper og en annen &lt;i&gt;Phytophthora&lt;/i&gt;-art angriper og tar livet av blåbær i England, og det er grunn til å tro at det kan være en fare for det samme i Norge, spesielt på Vestlandet (Herrero et al. 2010). &lt;i&gt;Phytophthora&lt;/i&gt;-arter kan også innføres ved import av andre forvedete arter fordi den har et stort spenn av vertsplanter, men det kan virke som om &lt;i&gt;Rhododendron&lt;/i&gt; er den mest aktuelle planteslekten (Sundheim et al. 2009). Det er iverksatt tiltak for å hindre innførsel av &lt;i&gt;Phytophthora &lt;/i&gt;ved import av levende planter, men det er nok trolig ikke mulig å få satt en stopper for innførsel av &lt;i&gt;Phytophthora &lt;/i&gt;så lenge levende planter i jord importeres til landet i et stort omfang.</v>
          </cell>
          <cell r="DH2115" t="str">
            <v>&lt;p&gt;Snørhododendron vurderes til ingen kjent økologisk risiko. Dette skyldes kombinasjonen mellom et lavt invasjonspotensial og ingen kjent negativ økologisk effekt.&lt;/p&gt;</v>
          </cell>
          <cell r="DI2115">
            <v>2</v>
          </cell>
        </row>
        <row r="2116">
          <cell r="B2116" t="str">
            <v>Acer pseudoplatanus</v>
          </cell>
          <cell r="C2116" t="str">
            <v>L.</v>
          </cell>
          <cell r="D2116" t="str">
            <v>platanlønn</v>
          </cell>
          <cell r="E2116">
            <v>63520</v>
          </cell>
          <cell r="F2116">
            <v>103560</v>
          </cell>
          <cell r="G2116" t="str">
            <v>ExpertGroups/Karplanter/N</v>
          </cell>
          <cell r="H2116" t="str">
            <v>Karplanter</v>
          </cell>
          <cell r="I2116" t="str">
            <v>Karplanter</v>
          </cell>
          <cell r="J2116" t="str">
            <v>AlienSpecie</v>
          </cell>
          <cell r="N2116">
            <v>4</v>
          </cell>
          <cell r="Q2116">
            <v>4</v>
          </cell>
          <cell r="T2116" t="str">
            <v>SE</v>
          </cell>
          <cell r="U2116">
            <v>5</v>
          </cell>
          <cell r="V2116" t="str">
            <v>4AB,4EF</v>
          </cell>
          <cell r="X2116">
            <v>5</v>
          </cell>
          <cell r="Y2116">
            <v>4</v>
          </cell>
          <cell r="Z2116">
            <v>3</v>
          </cell>
          <cell r="AA2116">
            <v>1765</v>
          </cell>
          <cell r="AB2116" t="str">
            <v>terrestrial</v>
          </cell>
          <cell r="AD2116" t="str">
            <v>origin,unknown</v>
          </cell>
          <cell r="AE2116" t="str">
            <v>yes</v>
          </cell>
          <cell r="AF2116" t="str">
            <v>unknown</v>
          </cell>
          <cell r="AG2116">
            <v>1894</v>
          </cell>
          <cell r="AH2116" t="str">
            <v>SF Søndfjord: Fjaler, Tysse</v>
          </cell>
          <cell r="AI2116">
            <v>30</v>
          </cell>
          <cell r="AJ2116" t="str">
            <v>V</v>
          </cell>
          <cell r="AL2116">
            <v>2</v>
          </cell>
          <cell r="AM2116" t="str">
            <v>importDirect</v>
          </cell>
          <cell r="AN2116">
            <v>3</v>
          </cell>
          <cell r="AO2116" t="str">
            <v>introductionEscaped,spreadNaturalDispersal</v>
          </cell>
          <cell r="AP2116" t="str">
            <v>Øs,OsA,He,Op,Bu,Ve,Te,Aa,Va,Ro,Ho,Sf,Mr,St,Nt,No,Tr</v>
          </cell>
          <cell r="AQ2116">
            <v>8000</v>
          </cell>
          <cell r="AR2116">
            <v>4</v>
          </cell>
          <cell r="AS2116">
            <v>32000</v>
          </cell>
          <cell r="AT2116">
            <v>260000</v>
          </cell>
          <cell r="AU2116">
            <v>50000</v>
          </cell>
          <cell r="AV2116">
            <v>30</v>
          </cell>
          <cell r="AW2116" t="str">
            <v>Ingen kjent effekt</v>
          </cell>
          <cell r="AX2116" t="str">
            <v>Ingen kjent effekt</v>
          </cell>
          <cell r="BC2116" t="str">
            <v>Rikbarkstreet platanlønn kan muligens spille en positiv rolle som erstatningssubstrat for arter som vokser på barken av alm og ask (Nordén m fl. 2015), arter som er i tilbakegang på grunn av sykdom.</v>
          </cell>
          <cell r="BD2116" t="str">
            <v>Ingen kjent effekt</v>
          </cell>
          <cell r="BE2116" t="str">
            <v>no</v>
          </cell>
          <cell r="BF2116" t="str">
            <v>no</v>
          </cell>
          <cell r="BK2116" t="str">
            <v>temperate_nemoral:Europe</v>
          </cell>
          <cell r="BM2116" t="str">
            <v>temperate_boreal:Europe,NorthAndCentralAmerica|temperate_nemoral:Europe,Oceania,NorthAndCentralAmerica|subtropic_mediterranean:Europe,Oceania</v>
          </cell>
          <cell r="BO2116">
            <v>4</v>
          </cell>
          <cell r="BR2116" t="str">
            <v>RedListCategoryLevel</v>
          </cell>
          <cell r="BT2116">
            <v>4</v>
          </cell>
          <cell r="BW2116" t="str">
            <v>SpreadYearlyIncreaseObservations</v>
          </cell>
          <cell r="BX2116">
            <v>604</v>
          </cell>
          <cell r="BY2116">
            <v>3</v>
          </cell>
          <cell r="CB2116" t="str">
            <v>T32,T34,T35,T40,T4-C-1,T4-C-3,T4-C-4,T4-C-5,T4-C-6,T4-C-8,T4-C-9,T4-C-10,T4-C-11,T4-C-12,T4-C-18,T4-C-2</v>
          </cell>
          <cell r="CC2116">
            <v>3</v>
          </cell>
          <cell r="CF2116" t="str">
            <v>Taxus baccata</v>
          </cell>
          <cell r="CH2116">
            <v>4</v>
          </cell>
          <cell r="CL2116" t="str">
            <v>T4-C-3,T4-C-4,T4-C-5,T4-C-6,T4-C-8,T4-C-9,T4-C-10,T4-C-11,T4-C-12,T4-C-18,T4-C-2,T34,T32</v>
          </cell>
          <cell r="CM2116">
            <v>4</v>
          </cell>
          <cell r="CP2116" t="str">
            <v>Kystlynghei,Kystgranskog,Lågurt-grankalkskog</v>
          </cell>
          <cell r="CQ2116">
            <v>2</v>
          </cell>
          <cell r="CT2116" t="str">
            <v>T32,T34,T4-C-1,T4-C-3,T4-C-4,T4-C-5,T4-C-6,T4-C-8,T4-C-10,T4-C-11,T4-C-12,T4-C-18,T4-C-2</v>
          </cell>
          <cell r="CU2116">
            <v>1</v>
          </cell>
          <cell r="CX2116">
            <v>0</v>
          </cell>
          <cell r="CY2116">
            <v>1</v>
          </cell>
          <cell r="DB2116">
            <v>0</v>
          </cell>
          <cell r="DC2116" t="str">
            <v>Platanlønn &lt;em&gt;Acer pseudoplatanus&lt;/em&gt; er et langlevt og stort tre med frøformering. Delfruktene har vinge og kan spre seg over noe distanse med vind. Arten har sin hjemlige utbredelse i Sør- og Mellom-Europa, trolig nord til Sør-Danmark (Hartvig 2015). I følge Jæger (1778) ble platanlønn sådd i en hage på Hop i Bergen i 1765. I 1778 var disse trærne &amp;#171:temmelig&amp;#187: store og hadde allerede hatt frøproduksjon i 3-års tid. En art regnes som etablert i Norge hvis det finnes levedyktig avkom. Det er langt fra sikkert at eventuelle planter overlevde utover frøplantestadiet, gitt den sterke utnyttelsen av arealene på den tiden. Det er derfor usikkert om arten per 1790 var etablert med en fast reproduserende bestand i Norge (se retningslinjer for økologisk risikovurdering), men det kan ikke utelukkes. Første sikre dokumentasjon (herbariefunn) av platanlønn er fra Ho Bergen i 1866, og første herbariebelegg som tyder på etablering av bestand i Norge av arten er fra SF Fjaler så sent som i 1894. Arten er heller ikke omtalt i Norges Flora av Blytt (1861). Dette kan altså tyde på at arten ikke hadde fast reproduserende bestand før 1800. Arten risikovurderes derfor under tvil som fremmed.</v>
          </cell>
          <cell r="DD2116" t="str">
            <v>&lt;p&gt;Platanlønn kan ha etablert seg i norsk natur sist på 1700-tallet eller rundt 1800, men den første dokumenterte etableringen er i Ho Bergen og omegn i 1860- og 1870-årene. I Vest-Agder dukket den opp i 1870- og 1880-årene, i Aust-Agder i 1890-årene, og i Oslo-området også i 1890-årene. Den er nå forvillet i alle fylker nord til Troms (rikelig i Harstad fra 2007, ett funn i Tromsø i 2013), går opp til 500 moh i Telemark. Se Fremstad &amp; Elven (1996) og Fremstad (2006) for en nå noe foreldet oversikt.&lt;/p&gt;</v>
          </cell>
          <cell r="DE2116" t="str">
            <v>&lt;p&gt;Platanlønn kom inn til landet som prydtre, trolig rundt 1765 (Jæger 1778), men se også Fremstad &amp; Elven (1996) og Fremstad (2006). Platanlønn spres ved hjelp av frø, og arten har ingen vegetative spredningsmåter. &lt;br/&gt;&lt;/p&gt;</v>
          </cell>
          <cell r="DF2116" t="str">
            <v>&lt;p&gt;Invasjonspotensialet er stort, med maksimum skår på både median levetid og ekspansjonshastighet. Haxthow (1998) refererer spredningshastigheter på 3,9 m/år i skog og 9 m/år i åpne områder, som i alle tilfeller er meget beskjedent. Det er imidlertid ikke gjennomsnitts-spredningen som fører til ekspansjon, det er ekstremspredningen. Med bruk av R-skriptet estimeres ekspansjonshastigheten til godt over 500 m/år.&lt;/p&gt;&lt;p&gt;Det er grunn til å tro at fortetningen av arten vil fortsette i et rimelig høyt tempo, og det er også grunn til å tro at arten vil greie å ekspandere ytterligere i Nord-Norge, hvor den rimelig nylig har fått fotfeste.&lt;/p&gt;</v>
          </cell>
          <cell r="DG2116" t="str">
            <v>&lt;p&gt;Arten har store negative økologiske effekter ved at den koloniserer betydelige arealer i både lauvskog og barskog, invaderer overlatt kulturmark (inkludert semi-naturlige enger og kystlynghei i forfall), og forekommer i så store mengder at den har fortrengningseffekt, bl.a. i konkurranse med enkelte sjeldne/sårbare planter (barlind &lt;i&gt;Taxus baccata&lt;/i&gt; er nevnt). Arten er skyggetålende, blir frøsettende ved låg alder (ca 15 år mange steder, se Haxthow 1998), har stor frøproduksjon, er selvpollinerende og sprer seg lett til områder som er preget av forstyrrelse (f.eks. veikanter, blottlagt mark) og ulike typer kulturmark der driften har opphørt (Fremstad &amp; Elven 1996, Haxthow 1998). I slike områder kan den over tid danne nærmest rene bestander. Vekstvilkårene har derfor vært optimale for denne arten i lang tid i dette landet med tanke på omfanget av kulturmark i forfall og gjengroing. I etablert skog er imidlertid spredning og etablering langt mindre, og de økologiske effektene generelt mer beskjedne på lengre sikt. Ifølge Haxthow (1998) vil platanlønn neppe kunne dominere i tresjiktet og heller ikke representere noen risiko for økosystemdiversiteten, men denne konklusjonen mostrides av Michaelsen &amp; Røsberg (2015) gjennom flere års studier på Vestlandet med fokus på Sunnmøre. De dokumenterer at platanlønn er vanlig og bestandsdannende flere steder og påpeker betydningen av hjortebeiting som viktig for å fasilitere etablering og spredning av platanlønn på bekosting av hjemlige løvtrær som alm, ask, osp og or, hvorav spesielt ask er utsatt for sykdom. &lt;/p&gt;&lt;p&gt;Platanlønn kan ha rik foryngelse i skog, men mortaliteten er svært høy i sluttet skog (Lundberg 2002, 2010). I en lokal undersøkelse konkluderte Tonjer (2011) tentativt med at spredning i Nordskogen (Ak Ås) foreløpig ikke hadde hatt negativ effekt på andre arter eller økosystemer. Konklusjonen fra disse norske studiene er i tråd med britiske studier (Leslie 2005, Morecroft et al. 2008). Det er observert at platanlønn kan opptre dominerende i naturtyper som er preget av naturlig forstyrrelse, som for eksempel i bekkekløfter (H.H. Blom, pers. medd.) og i gråorskog (E. Fremstad, pers. medd.). I enkelte regioner er det imidlertid mye som tyder på at platanlønn på lengre sikt kan bli et vesentlig innslag i skog på middels næringsrik og næringsrik mark. Den etablerer seg også i gran- og furuskog, spesielt i kyststrøk. Mulige effekter i skog skyldes stort individantall og stor biomasse, mengden med frø- og ungplanter, endret strøfall, og fortrengning av arter (f.eks. barlind og lind) som er verter for sårbare og rødlistete sopp. Virkninger av artens bladstrø på jordkjemi, lavere organismer og undervegetasjon er ikke dokumentert for norske forhold. Michalensen &amp; Røsberg (2015, 2018) argumenterer imidlertid for at biodiversiteten i skog dominert av platanlønn nødvendigvis må bli påvirket selv om de ikke spesifikt har undersøkt dette. Antatte endringer er knyttet til skogstruktur, frøsammensetning og lysforhold som vil påvirke både insekter og dyr. Den glatte barken hos platanlønn påvirker dessuten insektfaunaen og i sin tur fugleartene (Michaelsen &amp; Rødberg 2018). Kjerneveden hos platanlønn råtner ikke like tidlig som hos f.eks. osp og er dermed ikke foretrukket som habitat for hakkespetter. Tilgjengeligheten av passende sprekker/hulrom for treboende flaggermuser går dermed også ned (Michaelsen 2016 med referanser). &lt;br/&gt;&lt;/p&gt;Det påpekes også at platanlønn, som er et rikbarkstre, kan ha en positiv økologisk effekt gjennom å fungere som erstatningssubstrat for epifytter, typisk lavarter, ved en tilbakegang av ask og alm på grunn av sykdom (se Nord&amp;#233:n et al. 2015). Det henvises her til Ellis et al. (2012) som trekker fram den innførte platanlønna som viktig for en rekke lavarter under almesyken på 1970-tallet i Storbritannia. Ellis et al. (2012) påpeker at dette treslaget kan fungere som en tilsvarende "redningshavn" for lavarter ved en tilbakegang av askepopulasjoner. Nord&amp;#233:n et al. (2015) henviser også til en undersøkelse av Zoller et al. (1999), hvor platanlønn i Sveits trekkes fram som et viktig substrat for lungenever &lt;i&gt;Lobaria pulmonaria&lt;/i&gt;, en lavart som ifølge dem er ansett som truet i Europa. Platanlønn har neppe samme betydning for lungenever hos oss, og denne lavarten er dessuten vurdert som trygg (LC) i siste rødliste (Henriksen &amp; Hilmo 2015). Ifølge Einar Timdal (pers. medd., UiO, NHM, desember 2017) har ikke lungenever stor nytte av platanlønn i Norge, men han nevner tre rødlistete lavarter som ofte forekommer på platanlønn: smårosettlav &lt;i&gt;Hyperphyscia adglutinata&lt;/i&gt;, kystbrunlav &lt;i&gt;Melanohalea elegantula&lt;/i&gt; og grå punktlav &lt;i&gt;Punctelia subrudecta&lt;/i&gt;. Positive økologiske effekter inngår imidlertid ikke som en del av selve risikovurderingen og påvirker dermed ikke risikoklassifiseringen.&lt;br/&gt;</v>
          </cell>
          <cell r="DH2116" t="str">
            <v>&lt;p&gt; Platanlønn vurderes til svært høy økologisk risiko på grunn av kombinasjonen mellom et stort invasjonspotensial og store negative økologiske effekter.&lt;/p&gt;&lt;p&gt;Risikovurderingen gjelder arten generelt, dvs. &lt;b&gt;&lt;i&gt;inkludert&lt;/i&gt;&lt;/b&gt; det som måtte foreligge av forvillede kultivarer (sorter). Datamaterialet som ligger til grunn, skiller ikke mellom ulike kultivarer, og slike kan derfor ikke vurderes separat med utgangspunkt i de data vi har tilgjengelig. Miljødirektoratet har bedt om en økologisk risikovurdering av kultivarene _x0018_ Simon Louis-Freres_x0019_  og _x0018_ Brilliantissimum_x0019_ . Begge navnene er akseptert av Royal Horticultural Society (se http://apps.rhs.org.uk/horticulturaldatabase/HortGenera.asp), den førstnevnte under f. &lt;i&gt;variegatum&lt;/i&gt;. Vi finner lite relevant informasjon om disse kultivarene. Begge oppgis å være saktevoksende og _x0018_ Brilliantissimum_x0019_  også som kompakt (More &amp; White 2005). Kr&amp;#252:ssmann (1976) oppgir høyden på _x0018_ Brilliantissimum_x0019_  til bare 2_x0013_ 3 m og _x0018_ Simon Louis-Freres_x0019_  som svært svaktvoksende, ofte buskformet. Generelt er det slik at variegerte kultivarer vokser noe saktere og produserer færre frukter, men de er på den andre siden _x001D_ prone to reversion_x001D_ , hvilket vil si at de kan gå tilbake til sin opprinnelige vokseform (se: https://www.chewvalleytrees.co.uk/products/ detail/acer-pseudoplatanus-simon-louis-frere). Begge kultivarene, særlig _x0018_ Brilliantissimum_x0019_ , har trolig en lavere spredningsevne og ekspansjonshastighet og dermed et lavere invasjonspotensial enn arten generelt og utgjør sannsynligvis derfor også en noe mindre risiko. Vi har ikke undersøkt i hvilken grad andre kultivarer av &lt;i&gt;Acer pseudoplatanus&lt;/i&gt; har dokumenterte egenskaper som vil kunne påvirke invasjonspotensialet og/eller økologisk effekt, slik at man kunne forvente en annen risiko enn den som gis i den generelle vurderingen av arten.&lt;/p&gt;&lt;p&gt;&lt;/p&gt;</v>
          </cell>
          <cell r="DI2116">
            <v>21</v>
          </cell>
        </row>
        <row r="2117">
          <cell r="B2117" t="str">
            <v>Laburnum alpinum</v>
          </cell>
          <cell r="C2117" t="str">
            <v>(Mill.) J.Presl</v>
          </cell>
          <cell r="D2117" t="str">
            <v>alpegullregn</v>
          </cell>
          <cell r="E2117">
            <v>133989</v>
          </cell>
          <cell r="F2117">
            <v>101938</v>
          </cell>
          <cell r="G2117" t="str">
            <v>ExpertGroups/Karplanter/N</v>
          </cell>
          <cell r="H2117" t="str">
            <v>Karplanter</v>
          </cell>
          <cell r="I2117" t="str">
            <v>Karplanter</v>
          </cell>
          <cell r="J2117" t="str">
            <v>AlienSpecie</v>
          </cell>
          <cell r="N2117">
            <v>4</v>
          </cell>
          <cell r="Q2117">
            <v>3</v>
          </cell>
          <cell r="T2117" t="str">
            <v>SE</v>
          </cell>
          <cell r="U2117">
            <v>5</v>
          </cell>
          <cell r="V2117" t="str">
            <v>4AB,3D</v>
          </cell>
          <cell r="X2117">
            <v>5</v>
          </cell>
          <cell r="Y2117">
            <v>4</v>
          </cell>
          <cell r="Z2117">
            <v>3</v>
          </cell>
          <cell r="AA2117">
            <v>1899</v>
          </cell>
          <cell r="AB2117" t="str">
            <v>terrestrial</v>
          </cell>
          <cell r="AD2117" t="str">
            <v>unknown</v>
          </cell>
          <cell r="AE2117" t="str">
            <v>yes</v>
          </cell>
          <cell r="AF2117" t="str">
            <v>unknown</v>
          </cell>
          <cell r="AG2117">
            <v>1923</v>
          </cell>
          <cell r="AH2117" t="str">
            <v>Oslo: Bygdøy, Huk</v>
          </cell>
          <cell r="AI2117">
            <v>15</v>
          </cell>
          <cell r="AJ2117" t="str">
            <v>V</v>
          </cell>
          <cell r="AL2117">
            <v>2</v>
          </cell>
          <cell r="AM2117" t="str">
            <v>importDirect</v>
          </cell>
          <cell r="AN2117">
            <v>4</v>
          </cell>
          <cell r="AO2117" t="str">
            <v>introductionReleased,introductionEscaped,spreadNaturalDispersal</v>
          </cell>
          <cell r="AP2117" t="str">
            <v>Øs,OsA,He,Bu,Ve,Te,Aa,Va,Ro,Ho,Sf,Mr,St,Nt,No</v>
          </cell>
          <cell r="AQ2117">
            <v>448</v>
          </cell>
          <cell r="AR2117">
            <v>6</v>
          </cell>
          <cell r="AS2117">
            <v>2688</v>
          </cell>
          <cell r="AT2117">
            <v>234000</v>
          </cell>
          <cell r="AU2117">
            <v>7600</v>
          </cell>
          <cell r="AV2117">
            <v>30</v>
          </cell>
          <cell r="AW2117" t="str">
            <v>Giftig plante, noe mindre giftig enn gullregn Laburnum anagyroides, men likevel farlig.</v>
          </cell>
          <cell r="AX2117" t="str">
            <v>Ingen kjent effekt</v>
          </cell>
          <cell r="BC2117" t="str">
            <v>Ingen kjent effekt</v>
          </cell>
          <cell r="BD2117" t="str">
            <v>Ingen kjent effekt</v>
          </cell>
          <cell r="BE2117" t="str">
            <v>no</v>
          </cell>
          <cell r="BF2117" t="str">
            <v>no</v>
          </cell>
          <cell r="BG2117" t="str">
            <v>V</v>
          </cell>
          <cell r="BK2117" t="str">
            <v>temperate_nemoral:Europe|subtropic_mediterranean:Europe</v>
          </cell>
          <cell r="BM2117" t="str">
            <v>temperate_boreal:Europe|temperate_nemoral:Europe|subtropic_mediterranean:Europe</v>
          </cell>
          <cell r="BO2117">
            <v>4</v>
          </cell>
          <cell r="BR2117" t="str">
            <v>RedListCategoryLevel</v>
          </cell>
          <cell r="BT2117">
            <v>4</v>
          </cell>
          <cell r="BV2117" t="str">
            <v>X</v>
          </cell>
          <cell r="BW2117" t="str">
            <v>SpreadYearlyIncreaseObservations</v>
          </cell>
          <cell r="BX2117">
            <v>538</v>
          </cell>
          <cell r="BY2117">
            <v>2</v>
          </cell>
          <cell r="CA2117" t="str">
            <v>X</v>
          </cell>
          <cell r="CB2117" t="str">
            <v>T4-C-3,T4-C-4,T4-C-8,T4-C-19,T35,T40,T43</v>
          </cell>
          <cell r="CC2117">
            <v>3</v>
          </cell>
          <cell r="CG2117" t="str">
            <v>T4-C-4,T4-C-8</v>
          </cell>
          <cell r="CH2117">
            <v>1</v>
          </cell>
          <cell r="CL2117" t="str">
            <v>T4-C-4,T4-C-8,T4-C-3</v>
          </cell>
          <cell r="CM2117">
            <v>2</v>
          </cell>
          <cell r="CP2117" t="str">
            <v>Åpen grunnlendt kalkmark i boreonemoral sone</v>
          </cell>
          <cell r="CQ2117">
            <v>2</v>
          </cell>
          <cell r="CT2117" t="str">
            <v>T4-C-3,T4-C-4,T4-C-8,T4-C-19</v>
          </cell>
          <cell r="CU2117">
            <v>1</v>
          </cell>
          <cell r="CX2117">
            <v>0</v>
          </cell>
          <cell r="CY2117">
            <v>1</v>
          </cell>
          <cell r="DB2117">
            <v>0</v>
          </cell>
          <cell r="DC2117" t="str">
            <v>Alpegullregn &lt;em&gt;Laburnum alpinum &lt;/em&gt;er et 5-8 m høyt tre som formerer seg med frø. Frøene spres trolig hovedsakelig med vind (smale belger som lett flyr) og kanskje med fugl. Arten kommer fra fjellområder i Mellom- og Sør-Europa. Den er blitt plantet som prydtre siden 1700-tallet. Flertallet av angivelsene av alpegullregn er fra ulike typer skog: fra Sørøst-Norge angis edelløvskog, blandingsskog, kalkfuruskog o.l., dessuten åpne voksesteder som grasbakke, berg og skrenter samt veikanter og skrotemark. Nordafjells er arten regionalt vanlig i vei- og skogkanter og i kanten av innmark: dessuten er den funnet i gråorskog og -kratt, granskog og lyngrik furuskog, skogkanter, i bratte berg, skrenter og forbygninger. De nordligste forekomstene er på skrotemark. Både i Sørøst-Norge (bl.a. Oslo, Ak Oppegård, Ski, Bærum, Bu Lier, Drammen) og i Midt-Norge (bl.a. ST Trondheim: flere steder) er det observert renbestander, dvs. små skogholt der alpegullregn er blitt dominerende busk/tre.</v>
          </cell>
          <cell r="DD2117" t="str">
            <v>&lt;p&gt;Alpegullregn ble først funnet som forvillet i 1899 i Te Kragerø og som etablert med bestand i 1923 i Oslo: Bygdøy, men var en meget sjelden plante i norsk natur inntil 1980-tallet da den nærmest eksploderte (i funn) på søndre Østlandet og litt senere i Trøndelag, med hovedutgangspunkter i Oslo-området, Bu Drammen og ST Trondheim. Vi antar at arten har vært mye neglisjert før 1980, at den ujamne og bratte vekstkurven er en effekt av manglende interesse for fremmede planter før 1980, og at det har vært en bevisst kampanje for å erstatte den svært giftige gullregn &lt;i&gt;L. anagyroides&lt;/i&gt; med den mindre giftige alpegullregn (og hybridgullregn &lt;i&gt;L. &lt;/i&gt;x &lt;i&gt;watereri&lt;/i&gt;). Arten er hardfør (markedsføres med H6 innland, H7 kyst). Så langt er den funnet forvillet nord til No Bodø og Steigen. Arten er i rask spredning og etablering og kan forventes å bli vanligere i de områdene der den allerede finnes. Den vil trolig også kunne utvide arealet noe innover i landet og nordover (til Sør-Troms?).&lt;/p&gt;</v>
          </cell>
          <cell r="DE2117" t="str">
            <v>Arten er innført som hageplante. Den er dyrket i hager, parker og utsatt i naturen. Noe frøspredning skjer med vind, kanskje også noe med fugl.</v>
          </cell>
          <cell r="DF2117" t="str">
            <v>Invasjonspotensialet er stort, med lang median levetid og høg (med usikkerhet til moderat) ekspansjonshastighet. Arten har allerede trolig over 500 forekomster og kanskje titusener av individer. Den er i markert økning og spredning.</v>
          </cell>
          <cell r="DG2117" t="str">
            <v>Arten vurderes å ha en middels stor økologisk effekt. Arten inntar spesielt lågurtskog på rimelig næringsrikt til kalkrikt lende og kan danne rene bestander som fortrenger alle andre vedplanter. Den inntar naturtyper med sjeldne og sårbare arter og fortrenger også disse, men i begrenset omfang (foreløpig). Dessuten har arten nitrogenfiksering i røttene og endrer næringsinnholdet i jorda der den vokser, potensielt med endring i hele artssammensetningen av karplanter.</v>
          </cell>
          <cell r="DH2117" t="str">
            <v>&lt;p&gt;Alpegullregn vurderes til svært høg økologisk risiko ut fra en kombinasjon av stort invasjonspotensial og middels store økologiske effekter. Gjennom strøfall og nitrogenfikserende knoller på røttene har den potensial til å endre jordsmonnets kjemi og struktur og vegetasjonens artsammensetning der den etablerer seg. Både i skog og på grunnlendt mark vil den kunne fortrenge hjemlige arter, enkelte steder også truete og sårbare arter.&lt;/p&gt;&lt;p&gt;Risikovurderingen gjelder arten generelt, dvs. &lt;b&gt;&lt;i&gt;inkludert&lt;/i&gt;&lt;/b&gt; det som måtte foreligge av forvillede kultivarer (sorter). Datamaterialet som ligger til grunn for vurderingen, skiller ikke mellom ulike kultivarer, og kultivarer kan derfor ikke vurderes separat med utgangspunkt i de data vi har tilgjengelig. Miljødirektoratet har bedt om en økologisk risikovurdering av kultivaren _x0018_ Pendulum_x0019_ . Navnet er akseptert av Royal Horticultural Society (se http://apps.rhs.org.uk/horticulturaldatabase/HortGenera.asp). Vi finner svært lite relevant informasjon om denne kultivaren utover at den har sterkt hengende greiner (Kr&amp;#252:ssmann 1977) og at det er en _x001D_ robust_x001D_  plante (http://www.vestplant.no/plants/laburnum-alpinum-pendulum/). Det er ikke noe som skulle tilsi at denne utgjør en annen risiko enn arten. Vi har ikke undersøkt i hvilken grad andre kultivarer av &lt;i&gt;Laburnum alpinum &lt;/i&gt;har dokumenterte egenskaper som vil kunne påvirke invasjonspotensialet og/eller økologisk effekt slik at man kunne forvente en annen risiko enn den som gis i den generelle vurderingen av arten.&lt;/p&gt;</v>
          </cell>
          <cell r="DI2117">
            <v>1</v>
          </cell>
        </row>
        <row r="2118">
          <cell r="B2118" t="str">
            <v>Pinus mugo</v>
          </cell>
          <cell r="C2118" t="str">
            <v>Turra</v>
          </cell>
          <cell r="D2118" t="str">
            <v>alpefuru</v>
          </cell>
          <cell r="E2118">
            <v>135416</v>
          </cell>
          <cell r="F2118">
            <v>103818</v>
          </cell>
          <cell r="G2118" t="str">
            <v>ExpertGroups/Karplanter/N</v>
          </cell>
          <cell r="H2118" t="str">
            <v>Karplanter</v>
          </cell>
          <cell r="I2118" t="str">
            <v>Karplanter</v>
          </cell>
          <cell r="J2118" t="str">
            <v>AlienSpecie</v>
          </cell>
          <cell r="N2118">
            <v>4</v>
          </cell>
          <cell r="Q2118">
            <v>4</v>
          </cell>
          <cell r="T2118" t="str">
            <v>SE</v>
          </cell>
          <cell r="U2118">
            <v>5</v>
          </cell>
          <cell r="V2118" t="str">
            <v>4AB,4DF</v>
          </cell>
          <cell r="X2118">
            <v>5</v>
          </cell>
          <cell r="Y2118">
            <v>4</v>
          </cell>
          <cell r="Z2118">
            <v>3</v>
          </cell>
          <cell r="AA2118" t="str">
            <v>Ca 1860</v>
          </cell>
          <cell r="AB2118" t="str">
            <v>terrestrial</v>
          </cell>
          <cell r="AD2118" t="str">
            <v>origin,unknown</v>
          </cell>
          <cell r="AE2118" t="str">
            <v>yes</v>
          </cell>
          <cell r="AF2118" t="str">
            <v>unknown</v>
          </cell>
          <cell r="AG2118">
            <v>1915</v>
          </cell>
          <cell r="AH2118" t="str">
            <v>Øf Hvaler: Kirkøy</v>
          </cell>
          <cell r="AI2118">
            <v>20</v>
          </cell>
          <cell r="AJ2118" t="str">
            <v>V</v>
          </cell>
          <cell r="AL2118">
            <v>2</v>
          </cell>
          <cell r="AM2118" t="str">
            <v>importDirect</v>
          </cell>
          <cell r="AN2118">
            <v>4</v>
          </cell>
          <cell r="AO2118" t="str">
            <v>introductionReleased,introductionEscaped,spreadNaturalDispersal</v>
          </cell>
          <cell r="AP2118" t="str">
            <v>Øs,OsA,He,Op,Bu,Ve,Te,Aa,Va,Ro,Ho,Sf,Mr,St,Nt,No,Tr,Fi</v>
          </cell>
          <cell r="AQ2118">
            <v>900</v>
          </cell>
          <cell r="AR2118">
            <v>10</v>
          </cell>
          <cell r="AS2118">
            <v>9000</v>
          </cell>
          <cell r="AT2118">
            <v>372000</v>
          </cell>
          <cell r="AU2118">
            <v>27000</v>
          </cell>
          <cell r="AV2118">
            <v>10</v>
          </cell>
          <cell r="AW2118" t="str">
            <v>Ingen kjent effekt</v>
          </cell>
          <cell r="AX2118" t="str">
            <v>Ingen kjent effekt</v>
          </cell>
          <cell r="BC2118" t="str">
            <v>Ingen kjent effekt</v>
          </cell>
          <cell r="BD2118" t="str">
            <v>Ingen kjent effekt</v>
          </cell>
          <cell r="BE2118" t="str">
            <v>no</v>
          </cell>
          <cell r="BF2118" t="str">
            <v>no</v>
          </cell>
          <cell r="BI2118" t="str">
            <v>V</v>
          </cell>
          <cell r="BK2118" t="str">
            <v>temperate_nemoral:Europe</v>
          </cell>
          <cell r="BM2118" t="str">
            <v>temperate_boreal:Europe|temperate_nemoral:Europe,Oceania,NorthAndCentralAmerica</v>
          </cell>
          <cell r="BO2118">
            <v>4</v>
          </cell>
          <cell r="BR2118" t="str">
            <v>RedListCategoryLevel</v>
          </cell>
          <cell r="BT2118">
            <v>4</v>
          </cell>
          <cell r="BW2118" t="str">
            <v>SpreadYearlyIncreaseObservations</v>
          </cell>
          <cell r="BX2118">
            <v>646</v>
          </cell>
          <cell r="BY2118">
            <v>2</v>
          </cell>
          <cell r="CB2118" t="str">
            <v>T34,T4,T21-C-3,T35,V2,T31</v>
          </cell>
          <cell r="CC2118">
            <v>4</v>
          </cell>
          <cell r="CG2118" t="str">
            <v>T21-C-3</v>
          </cell>
          <cell r="CH2118">
            <v>2</v>
          </cell>
          <cell r="CL2118" t="str">
            <v>T34,T21-C-3,T31</v>
          </cell>
          <cell r="CM2118">
            <v>4</v>
          </cell>
          <cell r="CP2118" t="str">
            <v>Sanddynemark,Sørlig etablert sanddynemark,Kystlynghei</v>
          </cell>
          <cell r="CQ2118">
            <v>2</v>
          </cell>
          <cell r="CT2118" t="str">
            <v>T34,T21-C-3</v>
          </cell>
          <cell r="CU2118">
            <v>1</v>
          </cell>
          <cell r="CX2118">
            <v>0</v>
          </cell>
          <cell r="CY2118">
            <v>1</v>
          </cell>
          <cell r="DB2118">
            <v>0</v>
          </cell>
          <cell r="DC2118" t="str">
            <v>&lt;p&gt;Buskfuru i vid betydning &lt;i&gt;Pinus mugo &lt;/i&gt;s. lat. oppfattes nå oftest som to arter: alpefuru &lt;i&gt;P. mugo &lt;/i&gt;s. str. (tidligere &lt;i&gt;P. mugo &lt;/i&gt;subsp. &lt;i&gt;mugo&lt;/i&gt;) og bergfuru &lt;i&gt;P. uncinata &lt;/i&gt;(tidligere &lt;i&gt;P. mugo &lt;/i&gt;subsp. &lt;i&gt;uncinata&lt;/i&gt;). Hovedskillet ligger i vekstformen: den første er en flerstammet busk mens den andre oftest er et enstammet tre, men det er bare små forskjeller i kvister og bar. Dette gjør at det herbariematerialet som foreligger, knapt kan deles på de to, og observasjoner uten fotodokumentasjon er også problematisk å bruke for hver av dem. Vi må derfor vurdere de to samlet under navnet buskfuru, og samme vurdering legges inn under begge artene. Buskfuru kommer fra fjell i Mellom-Europa, fra Pyreneene til Karpatene: bergfuru er noe mer vestlig enn alpefuru, men de to har et stort felles areal i Alpene.&lt;/p&gt;&lt;p&gt; &lt;/p&gt;&lt;p&gt;Alpefuru er en busk opp til 5 m, mens bergfuru kan bli et stort tre opp til 20-25 m i Sentral-Europa, trolig noe mindre i Norge. Frøene har vinge og spres effektivt med vind. Begge artene karakteriseres ved å stille små krav, både med hensyn til jordbunn og klima (Øyen et al. 2009).&lt;/p&gt;</v>
          </cell>
          <cell r="DD2118" t="str">
            <v>&lt;p&gt;Alpefuru ble innført til Norge direkte fra fjellområdene i Sør- og Mellom-Europa rundt 1860. Bergfuru ble innført direkte fra Sør- og Mellom-Europa til Norge ca. 1870. Allerede i 1860-1870 ble buskfuru brukt for å hindre sandflukt både på kysten (VA Lista, Ro Jæren) og i innlandet (ST Røros, randsonene rundt flygesandfeltet Kvitsanda, her både alpefuru og bergfuru). Buskfuru er nå etablert i alle landets fylker. Artene er funnet spredt over hele landet, men de fleste funn og observasjoner er fra kyststrøk. Det er overraskende lite registreringer av funn fra låglandet på Østlandet og i Trøndelag, der artene dyrkes i stort omfang. Buskfuru er nok bedre tilpasset noe åpne naturområder i kyststrøk og i høyereliggende strøk. Buskfuru (både alpefuru og bergfuru) ble i løpet av en undersøkelse i 1993-1994 (Fremstad &amp; Elven upubl.) registrert som forvillet på 25 % (8 av 32) undersøkte standardlokaliteter i ytre Sogn. I en undersøkelse av 73 kystheilokaliteter i NT Vikna i 2016 ble bergfuru funnet i 60 % av lokalitetene og var sammen med sitkagran (i 96 % av lokalitetene) den eneste fremmede arten som ble observert (Johansen et al. 2017). Bergfuru er nok geografisk mer begrenset enn alpefuru - hovedsakelig til kystområdene fra Vestlandet nordover til Troms (Børset 1985, Myking 2009). Alpefuru har mer spredning i sanddyneområder og åpne kystområder i sør, men også i fjellskogen og til dels opp i snaufjellet. Overraskende mange av de tidlige funnene er gjort på snaue koller og fjell (se dokumentasjonsfila), og arten er mange steder blitt funnet godt ute i fjellskogen og oppe på snaufjellet før den er blitt funnet forvillet nær plantninger.&lt;/p&gt;&lt;p&gt; &lt;/p&gt;&lt;p&gt; &lt;/p&gt;&lt;p&gt;Utbredelseshistorikken summerer funn angitt som buskfuru, alpefuru og bergfuru i dokumentasjonsfila, med de navnene som opplyserne har anvendt. Det er grunn til å tro at mange innsamlinger og observasjoner angitt som buskfuru/alpefuru gjelder bergfuru, men at observasjoner angitt som bergfuru i hovedsak er bergfuru.&lt;/p&gt;</v>
          </cell>
          <cell r="DE2118" t="str">
            <v>&lt;p&gt;Buskfuru er hovedsakelig blitt innført for leplantning, stabilisering av sanddyner for å hindre sandflukt, men også som prydbusk/tre, og noe som beplantninger for brenselbruk. Frøene har vinge og kan potensielt spres over midlere til lange distanser (km). Enkeltbusker er sett inne på fjellvidder over 10 km vekk fra nærmeste dyrkning. Frøformering skjer fra 5-10 års alder, og de planten setter kongler hyppig (Øyen et al. 2009). Det kan likevel gå flere år mellom hvert vellykket frøår, og spireevnen er variabel (Øyen 1999). Øystein Folden sier i en kommentar til innsynet: &amp;#171:Vi har høyrt av skogbruket at bergfuru ikkje frør seg. Min konklusjon er at skogbruket har gløymt å seie frå om dette til bergfurua. Når eg i kystlyngheia har sortert frå det eg reknar som alpefuru og eventuelt vrifuru, står eg ofte igjen med ganske mykje. Eg har kome til at mesteparten av resten får vi rekne som bergfuru. Dermed har vi litt igjen, som ligg mellom alpefuru og bergfuru ein stad, kva det no er.&amp;#187:&lt;/p&gt;</v>
          </cell>
          <cell r="DF2118" t="str">
            <v>&lt;p&gt;Buskfuru har et stort invasjonspotensial med høyeste skår på både median levetid og ekspansjonshastighet. Forvillete bartrær er sterkt underrepresentert i de botaniske innsamlingene, og observasjoner gir knapt noe realistisk bilde av hvor mye vi har av dem (dvs. at vi har et stort mørketall). Dette gjelder også buskfuru, og spredningshistorikken er opplagt noe ufullstendig selv om spesiell oppmerksomhet om arten i kombinasjon med Artsobservasjoner har forbedret dette.&lt;/p&gt;</v>
          </cell>
          <cell r="DG2118" t="str">
            <v>&lt;p&gt;Buskfuru vurderes å ha stor negativ økologisk effekt. Evnen til å kolonisere skog er trolig beskjeden på grunn av høyt lyskrav. Spredningen og etableringen er mest effektiv i åpent kystlandskap og i alpine/nordlige deler av landet. I åpne områder som kystlynghei (referert hos Øyen 1999) og sanddyner (Austbø og Larsen uten år, O. Pedersen pers. medd.), er spredning lettere, men hastigheten i etablering nokså lav. Spredning i prioriterte naturtyper (kystlynghei og sanddyner på Jæren/Lista) utløser i henhold til kriteriesettet stor økologisk effekt av buskfuru, spesielt ved reduksjon av bestander av lyskrevende, sårbare og truete planter. Buskfuru forventes å spre seg ytterligere i åpne områder som kystlynghei, boreal hei og sanddyner de neste tiår.&lt;/p&gt;&lt;p&gt; &lt;/p&gt;&lt;p&gt; &lt;/p&gt;&lt;p&gt;Buskfuru i vid forstand hybridiserer med furu, men det er usikkert om introgresjon forekommer (Wachowiaka et al. 2016). Vi velger derfor å se bort fra denne mulige effekten.&lt;/p&gt;</v>
          </cell>
          <cell r="DH2118" t="str">
            <v>&lt;p&gt;Buskfuru vurderes til svært høg økologisk risiko på grunn av et stort invasjonspotensial og store økologiske effekter.&lt;/p&gt;&lt;p&gt; &lt;/p&gt;&lt;p&gt; &lt;/p&gt;&lt;p&gt;Risikovurderingen gjelder artene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_x0019_ Varella_x0019_ , _x0019_ Mughus_x0019_ , _x0019_ Ophir_x0019_  og _x0019_ Pumilio_x0019_ . Navnene _x0019_ Varella_x0019_  og _x0019_ Ophir_x0019_  er akseptert av Royal Horticultural Society (se http://apps.rhs.org.uk/horticulturaldatabase/HortGenera.asp) som kultivarer, og de to andre behandles som varieteter: var. &lt;i&gt;mughus&lt;/i&gt; og var. &lt;i&gt;pumilio&lt;/i&gt;. De to varietetene er noe lavere av vekst, særlig var. &lt;i&gt;pumilio &lt;/i&gt;(Kr&amp;#252:ssmann 1983)&lt;i&gt;,&lt;/i&gt; og kan derfor ha mindre effektiv spredning enn arten. Erfaringer fra NMBU tilsier at disse i liten grad sprer seg i grøntanlegg og hager (Per Anker Pedersen, pers. obs.), men vi finner ellers ingen konkret informasjon om dette. Kultivarene _x0019_ Ophir_x0019_  og _x0019_ Varella_x0019_  vokser sakte og synes å blomstre dårlig (se Kr&amp;#252:ssmann (1983),&lt;i&gt; &lt;/i&gt;https://www.gardenia.net/plant/ Pinus-mugo-Ophir-Dwarf-Mountain-Pine og http://www.havlis.cz/ karta_en.php?kytkaid=1421). Det kan derfor være at disse varietetene, og spesielt kultivarene, har et lavere invasjonspotensial og dermed en lavere økologisk risiko enn arten slik den er vurdert. Vi har ikke undersøkt i hvilken grad andre kultivarer eller varieteter av &lt;i&gt;Pinus mugo &lt;/i&gt;s. lat. har dokumenterte egenskaper som vil kunne påvirke invasjonspotensialet og/eller økologisk effekt, slik at man kunne forvente en annen risiko enn den som gis i den generelle vurderingen av arten.&lt;/p&gt;</v>
          </cell>
          <cell r="DI2118">
            <v>8</v>
          </cell>
        </row>
        <row r="2119">
          <cell r="B2119" t="str">
            <v>Robinia pseudoacacia</v>
          </cell>
          <cell r="C2119" t="str">
            <v>L.</v>
          </cell>
          <cell r="D2119" t="str">
            <v>robinia</v>
          </cell>
          <cell r="E2119">
            <v>88036</v>
          </cell>
          <cell r="F2119">
            <v>131417</v>
          </cell>
          <cell r="G2119" t="str">
            <v>ExpertGroups/Karplanter/N</v>
          </cell>
          <cell r="H2119" t="str">
            <v>Karplanter</v>
          </cell>
          <cell r="I2119" t="str">
            <v>Karplanter</v>
          </cell>
          <cell r="J2119" t="str">
            <v>AlienSpecie</v>
          </cell>
          <cell r="N2119">
            <v>3</v>
          </cell>
          <cell r="O2119" t="str">
            <v>V</v>
          </cell>
          <cell r="Q2119">
            <v>2</v>
          </cell>
          <cell r="S2119" t="str">
            <v>V</v>
          </cell>
          <cell r="T2119" t="str">
            <v>LO</v>
          </cell>
          <cell r="U2119">
            <v>2</v>
          </cell>
          <cell r="V2119" t="str">
            <v>3B,2DEF</v>
          </cell>
          <cell r="W2119" t="str">
            <v>HI</v>
          </cell>
          <cell r="X2119">
            <v>4</v>
          </cell>
          <cell r="Y2119">
            <v>3</v>
          </cell>
          <cell r="Z2119">
            <v>3</v>
          </cell>
          <cell r="AA2119">
            <v>1930</v>
          </cell>
          <cell r="AB2119" t="str">
            <v>terrestrial</v>
          </cell>
          <cell r="AD2119" t="str">
            <v>unknown</v>
          </cell>
          <cell r="AE2119" t="str">
            <v>yes</v>
          </cell>
          <cell r="AF2119" t="str">
            <v>yes</v>
          </cell>
          <cell r="AG2119">
            <v>2002</v>
          </cell>
          <cell r="AH2119" t="str">
            <v>Vf Horten: Møringa</v>
          </cell>
          <cell r="AI2119">
            <v>20</v>
          </cell>
          <cell r="AJ2119" t="str">
            <v>V</v>
          </cell>
          <cell r="AL2119">
            <v>1</v>
          </cell>
          <cell r="AM2119" t="str">
            <v>importDirect</v>
          </cell>
          <cell r="AN2119">
            <v>2</v>
          </cell>
          <cell r="AO2119" t="str">
            <v>introductionTransportpollution,introductionEscaped</v>
          </cell>
          <cell r="AP2119" t="str">
            <v>Øs,OsA,Bu,Ve,Te,Aa,Va</v>
          </cell>
          <cell r="AQ2119">
            <v>40</v>
          </cell>
          <cell r="AR2119">
            <v>5</v>
          </cell>
          <cell r="AS2119">
            <v>200</v>
          </cell>
          <cell r="AT2119">
            <v>8000</v>
          </cell>
          <cell r="AU2119">
            <v>600</v>
          </cell>
          <cell r="AV2119">
            <v>80</v>
          </cell>
          <cell r="AW2119" t="str">
            <v>Ingen kjent effekt</v>
          </cell>
          <cell r="AX2119" t="str">
            <v>Ingen kjent effekt</v>
          </cell>
          <cell r="BC2119" t="str">
            <v>Ingen kjent effekt</v>
          </cell>
          <cell r="BD2119" t="str">
            <v>Ingen kjent effekt</v>
          </cell>
          <cell r="BE2119" t="str">
            <v>yes</v>
          </cell>
          <cell r="BF2119" t="str">
            <v>yes</v>
          </cell>
          <cell r="BG2119" t="str">
            <v>V</v>
          </cell>
          <cell r="BK2119" t="str">
            <v>temperate_nemoral:NorthAndCentralAmerica|subtropic_humid:NorthAndCentralAmerica</v>
          </cell>
          <cell r="BM2119" t="str">
            <v>temperate_nemoral:Europe,Asia,Oceania,NorthAndCentralAmerica|temperate_dry:Asia|subtropic_unspecified:Asia|subtropic_mediterranean:Europe,Africa,Oceania,NorthAndCentralAmerica|subtropic_humid:NorthAndCentralAmerica|subtropic_caperegion:Africa</v>
          </cell>
          <cell r="BO2119">
            <v>2</v>
          </cell>
          <cell r="BR2119" t="str">
            <v>RedListCategoryLevel</v>
          </cell>
          <cell r="BT2119">
            <v>3</v>
          </cell>
          <cell r="BV2119" t="str">
            <v>X</v>
          </cell>
          <cell r="BW2119" t="str">
            <v>SpreadYearlyIncreaseObservations</v>
          </cell>
          <cell r="BX2119">
            <v>161</v>
          </cell>
          <cell r="BY2119">
            <v>1</v>
          </cell>
          <cell r="CB2119" t="str">
            <v>T37,T40,T40,T4</v>
          </cell>
          <cell r="CC2119">
            <v>2</v>
          </cell>
          <cell r="CD2119" t="str">
            <v>X</v>
          </cell>
          <cell r="CG2119" t="str">
            <v>T4</v>
          </cell>
          <cell r="CH2119">
            <v>2</v>
          </cell>
          <cell r="CI2119" t="str">
            <v>X</v>
          </cell>
          <cell r="CL2119" t="str">
            <v>T4,T4</v>
          </cell>
          <cell r="CM2119">
            <v>2</v>
          </cell>
          <cell r="CP2119" t="str">
            <v>Grankildeskog,Åpen låglandskildemyr,Kalkrik bøkeskog,Kalkrik bøkeskog,Kalklindeskog</v>
          </cell>
          <cell r="CQ2119">
            <v>1</v>
          </cell>
          <cell r="CT2119" t="str">
            <v>T4</v>
          </cell>
          <cell r="CU2119">
            <v>1</v>
          </cell>
          <cell r="CX2119">
            <v>0</v>
          </cell>
          <cell r="CY2119">
            <v>1</v>
          </cell>
          <cell r="DB2119">
            <v>0</v>
          </cell>
          <cell r="DC2119" t="str">
            <v>Robinia &lt;em&gt;Robinia pseudoacacia &lt;/em&gt;er et langlevd tre med frøreproduksjon og med effektiv klondannelse med rotskudd. Frøene spres nokså passivt, men kanskje til en begrenset grad med fugl. Arten kommer fra østlige Nord-Amerika og er innført som prydtre, dels i hager, men i større grad i parkanlegg og langs veier.</v>
          </cell>
          <cell r="DD2119" t="str">
            <v>&lt;p&gt;Robinia kan være i ekspansjon inn i Norge. Det tidligste funnet dokumentert i herbariene, er fra Vf Horten: Marinens sykehus, Karljohansvern i 1930. Dette er også det stedet der den første frøreproduksjonen ble antydet, i 1990. Første utilsiktete innførsel kom med tømmer, angivelig fra Skottland, til S&amp;#246:dra Cells cellulosefabrikk på Tofte i Bu Hurum. Her ble en småplante først observert i 1990. I 2002 var treet 7 m høyt og satte frukt. I tillegg satte det mengder med rotskudd. Tilsvarende utvikling er sett i Vf Horten: Møringa - Karljohansvern fra 2002 til 2009 og i Ak Asker: Drengsrudbekken fra 2007 til i dag, nå med tre &amp;#39:generasjoner&amp;#39: planter (mest trolig rotskudd-generasjoner), der den eldste frøs bort vinteren 2010/2011, men avkommet blomstret og satte mengder med moden frukt i 2011. Hoveddelen av forekomstene av robinia i Norge foreløpig skyldes spredning fra hager og videre klonal vekst med rotskudd, men frøimport med tømmer er dokumentert i Bu Hurum og også Bu Lier (1996). Arten har foreløpig ikke etablert noen større, sjølstendig reproduserende bestander i Norge (kanskje med unntak for Vf Horten: de tre generasjonene i Asker er basert på rotskudd), men det kan være et tidsspørsmål. Det skal trolig ikke store klimatiske endringen til før denne arten er effektivt frøreproduserende i Norge.&lt;/p&gt;</v>
          </cell>
          <cell r="DE2119" t="str">
            <v>Arten er innført som prydtre, og er i ferd med å formere seg med frø i Norge. Den er også kommet inn som forurensning med innført tømmer.</v>
          </cell>
          <cell r="DF2119" t="str">
            <v>Invasjonspotensialet er moderat med usikkerhet til begrenset: median levetid er moderat (med usikkerhet til begrenset) og ekspansjonshastigheten er moderat.</v>
          </cell>
          <cell r="DG2119" t="str">
            <v>&lt;p&gt;Arten vurderes til en liten økologisk effekt med usikkerhet til middels effekt. Dette er en av de fremmede plantene i Europa som har mest negativ påvirkning på det stedlige miljøet. Arten er i flere land i Europa ekstremt ekspansiv og danner tette kratt eller skoger ved hjelp av rotskudd. Røttene har nitrogenfikserende bakterier i rotknoller (se Basnou 2006) slik at den gjør jordsmonnet svært nitrogenrikt, dvs. overgjødslet. Dette fører først til at den stedegne undervegetasjonen forsvinner og erstattes av nitrogenelskende ugras, senere til at også det stedegne busk- og tresjiktet dør ut (se Branquart et al. 2007). Slike effekter er foreløpig ikke registrert i Norge, men dersom arten begynner å ekspandere hos oss, med frøreproduksjon på grunn av forventa klimaendring, vil vi kunne få tilsvarende effekter i norsk natur. Det er også angitt at arten har allelopatiske egenskaper og at den kan konkurrere med hjemlige arter om pollinatorer (se Wieseler 2005, Boer 2012). &lt;/p&gt;</v>
          </cell>
          <cell r="DH2119" t="str">
            <v>&lt;p&gt;Robinia vurderes til lav økologisk risiko (med usikkerhet til høy) på grunn av et moderat (til begrenset) invasjonspotensial kombinert med små til middels store negative økologiske effekter. Dette er en endring fra forrige vurderingsrunde, da den ble vurdert til høy risiko. Årsak til endringen er at vi i mindre grad antar at sjeldne og truete arter vil bli påvirket innen vurderingsperioden. Det er relativt få slike arter i de skogtypene som kan bli mest utsatt for invasjon.&lt;/p&gt;&lt;p&gt;&lt;br/&gt;&lt;/p&gt;&lt;p&gt;Risikovurderingen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kultivarene _x0018_ Twisty baby_x0019_  og _x0019_ Umbraculifera_x0019_ . Navnet _x0019_ Umbraculifera_x0019_  er akseptert av Royal Horticultural Society (se http://apps.rhs.org.uk/horticulturaldatabase/HortGenera.asp), men _x0019_ Twisty baby_x0019_  ligger som et synonym, trolig tilhørende _x0019_ Lace Lady_x0019_ . Begge angis å blomstre sjelden og dermed også sjelden sette frø (http://www.missouribotanicalgarden.org/PlantFinder/PlantFinderDetails.aspx?kempercode=c143). Krussmann (1978) oppgir at blomster ikke er observert på _x0018_ Umbraculifera_x0019_ , og at den er saktevoksende. Foreløpig er det imidlertid først og fremst gjennom rotskudd at robinia sprer seg i norsk natur, men redusert/manglende frøsetting vil i alle fall på sikt bidra til å redusere invasjonspotensialet og kan gi en tilhørende lavere risiko. Vi har ikke undersøkt i hvilken grad andre kultivarer av &lt;i&gt;Robinia pseudoacacia &lt;/i&gt;har dokumenterte egenskaper som vil kunne påvirke invasjonspotensialet og/eller økologisk effekt, slik at man kunne forvente en annen risiko enn den som gis i den generelle vurderingen av arten.&lt;/p&gt;</v>
          </cell>
          <cell r="DI2119">
            <v>8</v>
          </cell>
        </row>
        <row r="2120">
          <cell r="B2120" t="str">
            <v>Swida alba</v>
          </cell>
          <cell r="C2120" t="str">
            <v>(L.) Opiz</v>
          </cell>
          <cell r="D2120" t="str">
            <v>sibirkornell</v>
          </cell>
          <cell r="E2120">
            <v>138145</v>
          </cell>
          <cell r="F2120">
            <v>101670</v>
          </cell>
          <cell r="G2120" t="str">
            <v>ExpertGroups/Karplanter/N</v>
          </cell>
          <cell r="H2120" t="str">
            <v>Karplanter</v>
          </cell>
          <cell r="I2120" t="str">
            <v>Karplanter</v>
          </cell>
          <cell r="J2120" t="str">
            <v>AlienSpecie</v>
          </cell>
          <cell r="N2120">
            <v>4</v>
          </cell>
          <cell r="Q2120">
            <v>2</v>
          </cell>
          <cell r="T2120" t="str">
            <v>HI</v>
          </cell>
          <cell r="U2120">
            <v>4</v>
          </cell>
          <cell r="V2120" t="str">
            <v>4A,2DE</v>
          </cell>
          <cell r="X2120">
            <v>4</v>
          </cell>
          <cell r="Y2120">
            <v>4</v>
          </cell>
          <cell r="Z2120">
            <v>2</v>
          </cell>
          <cell r="AA2120">
            <v>1869</v>
          </cell>
          <cell r="AB2120" t="str">
            <v>terrestrial</v>
          </cell>
          <cell r="AD2120" t="str">
            <v>unknown</v>
          </cell>
          <cell r="AE2120" t="str">
            <v>yes</v>
          </cell>
          <cell r="AF2120" t="str">
            <v>unknown</v>
          </cell>
          <cell r="AG2120">
            <v>1872</v>
          </cell>
          <cell r="AH2120" t="str">
            <v>Ak Bærum: Fornebu</v>
          </cell>
          <cell r="AI2120">
            <v>15</v>
          </cell>
          <cell r="AJ2120" t="str">
            <v>V</v>
          </cell>
          <cell r="AL2120">
            <v>1</v>
          </cell>
          <cell r="AM2120" t="str">
            <v>importDirect</v>
          </cell>
          <cell r="AN2120">
            <v>4</v>
          </cell>
          <cell r="AO2120" t="str">
            <v>introductionEscaped,spreadNaturalDispersal</v>
          </cell>
          <cell r="AP2120" t="str">
            <v>Øs,OsA,He,Op,Bu,Ve,Te,Aa,Va,Ro,Nt</v>
          </cell>
          <cell r="AQ2120">
            <v>400</v>
          </cell>
          <cell r="AR2120">
            <v>8</v>
          </cell>
          <cell r="AS2120">
            <v>3200</v>
          </cell>
          <cell r="AT2120">
            <v>150000</v>
          </cell>
          <cell r="AU2120">
            <v>9600</v>
          </cell>
          <cell r="AV2120">
            <v>30</v>
          </cell>
          <cell r="AW2120" t="str">
            <v>Ingen kjent effekt</v>
          </cell>
          <cell r="AX2120" t="str">
            <v>Ingen kjent effekt</v>
          </cell>
          <cell r="BC2120" t="str">
            <v>Ingen kjent effekt</v>
          </cell>
          <cell r="BD2120" t="str">
            <v>Ingen kjent effekt</v>
          </cell>
          <cell r="BE2120" t="str">
            <v>no</v>
          </cell>
          <cell r="BF2120" t="str">
            <v>no</v>
          </cell>
          <cell r="BK2120" t="str">
            <v>temperate_boreal:Europe,Asia|temperate_nemoral:Europe,Asia</v>
          </cell>
          <cell r="BM2120" t="str">
            <v>temperate_boreal:Europe,Asia,NorthAndCentralAmerica|temperate_nemoral:Europe,Asia,NorthAndCentralAmerica</v>
          </cell>
          <cell r="BO2120">
            <v>4</v>
          </cell>
          <cell r="BR2120" t="str">
            <v>RedListCategoryLevel</v>
          </cell>
          <cell r="BT2120">
            <v>3</v>
          </cell>
          <cell r="BW2120" t="str">
            <v>SpreadYearlyIncreaseObservations</v>
          </cell>
          <cell r="BX2120">
            <v>217</v>
          </cell>
          <cell r="BY2120">
            <v>1</v>
          </cell>
          <cell r="CB2120" t="str">
            <v>T4,T30,T18,T37-C-3,T40,V2</v>
          </cell>
          <cell r="CC2120">
            <v>2</v>
          </cell>
          <cell r="CG2120" t="str">
            <v>T18,T30</v>
          </cell>
          <cell r="CH2120">
            <v>2</v>
          </cell>
          <cell r="CL2120" t="str">
            <v>T18,T30,T18,T30</v>
          </cell>
          <cell r="CM2120">
            <v>1</v>
          </cell>
          <cell r="CQ2120">
            <v>1</v>
          </cell>
          <cell r="CT2120" t="str">
            <v>T30,T18,V2</v>
          </cell>
          <cell r="CU2120">
            <v>1</v>
          </cell>
          <cell r="CX2120">
            <v>0</v>
          </cell>
          <cell r="CY2120">
            <v>1</v>
          </cell>
          <cell r="DB2120">
            <v>0</v>
          </cell>
          <cell r="DC2120" t="str">
            <v>Sibirkornell &lt;em&gt;Swida alba&lt;/em&gt; er en 3 m høy busk som formerer seg seksuelt med frø. Arten kommer fra Øst-Russland og Nord-Asia.&lt;br/&gt;Herbariematerialet av sibirkornell og alskakornell er revidert i Oslo i forbindelse med risikovurderingen: dette reviderte materialet utgjør godt og vel halvparten av funnene som ligger til grunn for ekspansjonshastigheten. Drøye 40 % er ombestemt fra alaskakornell til sibirkornell (39 av 86). Det betyr at det er en tendens til at folk tror de har funnet en alaskakornell om de finner en kornell. Det betyr også at man må regne med at en del av det materialet som er bestemt til alaskakornell, i større grad er sibirkornell, og at man bør ha et større mørketall for sibirkornell. Dette innebærer at antagelsen om at sibirkornell ikke er så tilbøyelig til spredning og etablering som alaskakornell kanskje ikke stemmer.&lt;br/&gt;</v>
          </cell>
          <cell r="DD2120" t="str">
            <v>&lt;p&gt;Sibirkornell ble svært sjelden funnet forvillet fra første funn i Te Porsgrunn i 1869 fram til 1970. Etter 1991 er den blitt registert årlig med nye lokaliteter pr. år. De fleste funn er gjort på Østlandet og sørover kysten, med spredte funn i andre regioner til Nord-Trøndelag. &lt;/p&gt;</v>
          </cell>
          <cell r="DE2120" t="str">
            <v>Arten er innført til Norge som prydplante, trolig i andre halvdel av 1800-tallet. Arten er handelsvare og markedsføres med herdighet 4 (kyst)- 7 (innland), dvs. at den kan brukes i store deler av landet og er særlig robust i de vinterkaldere delene av landet. Den er relativt ofte plantet i hager og anlegg (parker, veiskråninger m.m.). På grunn av sterke angrep av sopp er bruken sterkt redusert i de seinere år (P.A. Pedersen, pers. medd.) Fruktene er saftige og spres effektivt med fugl, potensielt over lange avstander (km). Den spres også gjennom hageutkast og er i tillegg så godt etablert at den sprer seg på egen hånd i norsk natur.</v>
          </cell>
          <cell r="DF2120" t="str">
            <v>Arten har et stort invasjonspotensial, et resultat av lang median levetid og en moderat ekspansjonshastighet.</v>
          </cell>
          <cell r="DG2120" t="str">
            <v>Arten vurderes å ha en liten negativ økologisk effekt. Arten er (som alaskakornell) rapportert fra elvekanter, flomløp og sump, men i mye mindre grad enn alaskakornell (og en skal ikke se bort fra at noe materiale er feilbestemt). Ellers er sibirkornell kjent fra skogkanter og kratt (løv- og blandingsskog), avfallsplasser, bl.a. fra flere tømmerlagre, veikanter og gressbakker. Arten danner kratt, og feltobservasjoner (R. Elven pers. medd.) tyder på at sibirkornell også spres vegetativt med rotslående grener (som alaskakornell). Disse artene kan derfor antas å ha nokså like negative effekter på hjemlige arter og naturtyper, men fordi sibirkornell er noe mindre ekspansiv enn alaskakornell, settes effekten av den førstnevnte noe lavere.</v>
          </cell>
          <cell r="DH2120" t="str">
            <v>&lt;p&gt;Sibirkornell vurderes til høg økologisk risiko på grunn av et stort invasjonspotensial og en liten økologisk effekt.&lt;/p&gt;&lt;p&gt;Risikovurderingen gjelder arten generelt, dvs. &lt;b&gt;&lt;i&gt;inkludert&lt;/i&gt;&lt;/b&gt; det som måtte foreligge av forvillede kultivarer (sorter). Datamaterialet som ligger til grunn for vurderingen, skiller ikke mellom ulike kultivarer, og slike kan derfor ikke vurderes separat med utgangspunkt i de data vi har tilgjengelig. Miljødirektoratet har bedt om en økologisk risikovurdering av kultivarene _x0018_ Elegantissima_x0019_  (syn. _x0018_ Argenteomarginata_x0019_  jfr Hoffmann (2016)), _x0019_ Sibirica_x0019_ , _x0019_ Ivory Halo_x0019_ , _x0019_ Sibirica Variegata_x0019_  og _x0019_ Aurea_x0019_ . Navnene er akseptert av Royal Horticultural Society (se http://apps.rhs.org.uk/horticulturaldatabase/HortGenera.asp), men vi finner lite relevant informasjon om disse kultivarene. Alle er ifølge nettstedet http://www.missouribotanicalgarden.org mindre aggressive enn arten, men de setter frø og kan, ut fra artens egenskaper, også spre seg lokalt ved rotslående greiner. På generelt grunnlag kan det imidlertid antas at variegerte kultivarer kan ha noe lavere invasjonspotensiale enn arten. Kultivaren &amp;#39:Sibirica&amp;#39: har imidlertid normale blad og skiller seg ut med en sterk rød barkfarge, men har ifølge Kr&amp;#252:ssmann (1976) også noe lavere voksekraft enn arten. En annen kultivar, _x0018_ Spaethii,_x0019_  som har vært en del brukt, beskrives som svaktvoksende av Kr&amp;#252:ssmann (1976) og må forventes å ha noe lavere invasjonspotensiale. Den gulbrokete &amp;#39:Gouchaultii&amp;#39: har også vært noe brukt og har ifølge samme forfatter god vekst. Vi har ikke undersøkt i hvilken grad andre kultivarer av &lt;i&gt;Swida &lt;/i&gt;har dokumenterte egenskaper som vil kunne påvirke invasjonspotensialet og/eller økologisk effekt slik at man kunne forvente en annen risiko enn den som gis i den generelle vurderingen av arten. &lt;/p&gt;</v>
          </cell>
          <cell r="DI2120">
            <v>2</v>
          </cell>
        </row>
        <row r="2121">
          <cell r="B2121" t="str">
            <v>Malus ×domestica</v>
          </cell>
          <cell r="C2121" t="str">
            <v>Borkh.</v>
          </cell>
          <cell r="D2121" t="str">
            <v>eple</v>
          </cell>
          <cell r="E2121">
            <v>134376</v>
          </cell>
          <cell r="F2121">
            <v>103329</v>
          </cell>
          <cell r="G2121" t="str">
            <v>ExpertGroups/Karplanter/S</v>
          </cell>
          <cell r="H2121" t="str">
            <v>Karplanter (Svalbard)</v>
          </cell>
          <cell r="I2121" t="str">
            <v>Karplanter (Svalbard)</v>
          </cell>
          <cell r="J2121" t="str">
            <v>NotApplicable</v>
          </cell>
          <cell r="M2121" t="str">
            <v>canNotEstablishWithin50years</v>
          </cell>
          <cell r="AA2121">
            <v>1930</v>
          </cell>
          <cell r="AB2121" t="str">
            <v>terrestrial</v>
          </cell>
          <cell r="AD2121" t="str">
            <v>unknown</v>
          </cell>
          <cell r="AE2121" t="str">
            <v>yes</v>
          </cell>
          <cell r="AF2121" t="str">
            <v>unknown</v>
          </cell>
          <cell r="AI2121">
            <v>30</v>
          </cell>
          <cell r="AJ2121" t="str">
            <v>V</v>
          </cell>
          <cell r="AW2121" t="str">
            <v>Ingen kjent effekt</v>
          </cell>
          <cell r="AX2121" t="str">
            <v>Ingen kjent effekt</v>
          </cell>
          <cell r="BC2121" t="str">
            <v>Ingen kjent effekt</v>
          </cell>
          <cell r="BD2121" t="str">
            <v>Ingen kjent effekt</v>
          </cell>
          <cell r="BK2121" t="str">
            <v>unknown:Asia</v>
          </cell>
          <cell r="BM2121" t="str">
            <v>temperate_boreal:Europe|temperate_nemoral:Europe,Asia,Oceania,NorthAndCentralAmerica,SouthAmerica|temperate_dry:Europe,Asia,NorthAndCentralAmerica|subtropic_unspecified:Europe,Asia,Africa,Oceania,NorthAndCentralAmerica,SouthAmerica|subtropic_caperegion:Africa|unknown:Europe,Asia</v>
          </cell>
          <cell r="DI2121">
            <v>2</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nne Evju" refreshedDate="44778.57620023148" createdVersion="7" refreshedVersion="7" minRefreshableVersion="3" recordCount="1154" xr:uid="{272A63A9-D683-4FE7-A609-3B163B78855B}">
  <cacheSource type="worksheet">
    <worksheetSource ref="A2:AH1048576" sheet="Rutedata"/>
  </cacheSource>
  <cacheFields count="34">
    <cacheField name="Lokalitet" numFmtId="0">
      <sharedItems containsBlank="1" count="29">
        <s v="Aslaksrud"/>
        <s v="Auren"/>
        <s v="Buss-stopp"/>
        <s v="Ekebergskråningen"/>
        <s v="Falang"/>
        <s v="Gjefsen"/>
        <s v="Gran sykehjem"/>
        <s v="Grindaker"/>
        <s v="Haugsbygd, vestvendt vegskråning"/>
        <s v="Heggholmen"/>
        <s v="Horgen"/>
        <s v="Hovedøya"/>
        <s v="Hovedøya V"/>
        <s v="Hurumåsen"/>
        <s v="Kalvøya"/>
        <s v="Lyngstad Vestre"/>
        <s v="Møllerenga"/>
        <s v="Nedre Røykenvik"/>
        <s v="Nordre Ultvet"/>
        <s v="Spireodden"/>
        <s v="Storøykilen"/>
        <s v="Svartorseter"/>
        <s v="Telenor"/>
        <s v="Ultvet SØ"/>
        <s v="Vendelenga"/>
        <s v="Viernbukta"/>
        <s v="Øvre Røykenvik"/>
        <s v="Åsaporten NØ"/>
        <m/>
      </sharedItems>
    </cacheField>
    <cacheField name="År" numFmtId="0">
      <sharedItems containsString="0" containsBlank="1" containsNumber="1" containsInteger="1" minValue="2017" maxValue="2022" count="7">
        <n v="2018"/>
        <n v="2019"/>
        <n v="2020"/>
        <n v="2021"/>
        <n v="2022"/>
        <n v="2017"/>
        <m/>
      </sharedItems>
    </cacheField>
    <cacheField name="Dato" numFmtId="0">
      <sharedItems containsNonDate="0" containsDate="1" containsString="0" containsBlank="1" minDate="2017-06-02T00:00:00" maxDate="2022-07-08T00:00:00"/>
    </cacheField>
    <cacheField name="RuteID" numFmtId="0">
      <sharedItems containsBlank="1"/>
    </cacheField>
    <cacheField name="Retn" numFmtId="0">
      <sharedItems containsBlank="1"/>
    </cacheField>
    <cacheField name="Avst" numFmtId="0">
      <sharedItems containsString="0" containsBlank="1" containsNumber="1" containsInteger="1" minValue="0" maxValue="278"/>
    </cacheField>
    <cacheField name="Ant.DR" numFmtId="0">
      <sharedItems containsBlank="1" containsMixedTypes="1" containsNumber="1" containsInteger="1" minValue="0" maxValue="146"/>
    </cacheField>
    <cacheField name="Småplanter" numFmtId="0">
      <sharedItems containsBlank="1" containsMixedTypes="1" containsNumber="1" containsInteger="1" minValue="0" maxValue="85"/>
    </cacheField>
    <cacheField name="Veg.planter" numFmtId="0">
      <sharedItems containsBlank="1" containsMixedTypes="1" containsNumber="1" containsInteger="1" minValue="0" maxValue="62"/>
    </cacheField>
    <cacheField name="Fert.planter" numFmtId="0">
      <sharedItems containsBlank="1" containsMixedTypes="1" containsNumber="1" containsInteger="1" minValue="0" maxValue="72"/>
    </cacheField>
    <cacheField name="Feltsjikt" numFmtId="0">
      <sharedItems containsBlank="1" containsMixedTypes="1" containsNumber="1" containsInteger="1" minValue="0" maxValue="100"/>
    </cacheField>
    <cacheField name="Bunnsjikt" numFmtId="0">
      <sharedItems containsBlank="1" containsMixedTypes="1" containsNumber="1" minValue="0" maxValue="98"/>
    </cacheField>
    <cacheField name="Vedplanter i feltsjikt" numFmtId="0">
      <sharedItems containsBlank="1" containsMixedTypes="1" containsNumber="1" minValue="0" maxValue="90"/>
    </cacheField>
    <cacheField name="Busksjikt" numFmtId="0">
      <sharedItems containsBlank="1" containsMixedTypes="1" containsNumber="1" minValue="0" maxValue="100"/>
    </cacheField>
    <cacheField name="Tresjikt" numFmtId="0">
      <sharedItems containsBlank="1" containsMixedTypes="1" containsNumber="1" minValue="0" maxValue="100"/>
    </cacheField>
    <cacheField name="Veg.høyde" numFmtId="0">
      <sharedItems containsBlank="1" containsMixedTypes="1" containsNumber="1" minValue="0" maxValue="171.25"/>
    </cacheField>
    <cacheField name="Vh1" numFmtId="0">
      <sharedItems containsBlank="1" containsMixedTypes="1" containsNumber="1" containsInteger="1" minValue="0" maxValue="220"/>
    </cacheField>
    <cacheField name="Vh2" numFmtId="0">
      <sharedItems containsBlank="1" containsMixedTypes="1" containsNumber="1" minValue="0" maxValue="250"/>
    </cacheField>
    <cacheField name="Vh3" numFmtId="0">
      <sharedItems containsBlank="1" containsMixedTypes="1" containsNumber="1" containsInteger="1" minValue="0" maxValue="300"/>
    </cacheField>
    <cacheField name="Vh4" numFmtId="0">
      <sharedItems containsBlank="1" containsMixedTypes="1" containsNumber="1" containsInteger="1" minValue="0" maxValue="300"/>
    </cacheField>
    <cacheField name="RL.ant" numFmtId="0">
      <sharedItems containsBlank="1" containsMixedTypes="1" containsNumber="1" containsInteger="1" minValue="0" maxValue="6"/>
    </cacheField>
    <cacheField name="RL.dekn" numFmtId="0">
      <sharedItems containsBlank="1" containsMixedTypes="1" containsNumber="1" minValue="0" maxValue="57"/>
    </cacheField>
    <cacheField name="Vedpl.ant" numFmtId="0">
      <sharedItems containsBlank="1" containsMixedTypes="1" containsNumber="1" containsInteger="1" minValue="0" maxValue="4"/>
    </cacheField>
    <cacheField name="Vedpl.dekn" numFmtId="0">
      <sharedItems containsBlank="1" containsMixedTypes="1" containsNumber="1" minValue="0" maxValue="90"/>
    </cacheField>
    <cacheField name="Gjengr.ant" numFmtId="0">
      <sharedItems containsBlank="1"/>
    </cacheField>
    <cacheField name="Gjengr.dekn" numFmtId="0">
      <sharedItems containsBlank="1"/>
    </cacheField>
    <cacheField name="FA.ant" numFmtId="0">
      <sharedItems containsBlank="1" containsMixedTypes="1" containsNumber="1" containsInteger="1" minValue="0" maxValue="2"/>
    </cacheField>
    <cacheField name="FA.dekn" numFmtId="0">
      <sharedItems containsBlank="1" containsMixedTypes="1" containsNumber="1" minValue="0" maxValue="76"/>
    </cacheField>
    <cacheField name="Skjøtsel_rute" numFmtId="0">
      <sharedItems containsBlank="1" containsMixedTypes="1" containsNumber="1" minValue="0" maxValue="15"/>
    </cacheField>
    <cacheField name="Tråkk_rute" numFmtId="0">
      <sharedItems containsString="0" containsBlank="1" containsNumber="1" containsInteger="1" minValue="0" maxValue="1"/>
    </cacheField>
    <cacheField name="Skjøtsel" numFmtId="0">
      <sharedItems containsBlank="1" containsMixedTypes="1" containsNumber="1" minValue="0" maxValue="100"/>
    </cacheField>
    <cacheField name="Skjøtsel.komm" numFmtId="0">
      <sharedItems containsBlank="1" containsMixedTypes="1" containsNumber="1" minValue="0" maxValue="100"/>
    </cacheField>
    <cacheField name="Kommentar" numFmtId="0">
      <sharedItems containsBlank="1" longText="1"/>
    </cacheField>
    <cacheField name="Alternativ telling av dragehode (skudd istedenfor individer) til bruk i korrigeringer (kun SLO)"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4">
  <r>
    <x v="0"/>
    <x v="0"/>
    <d v="2018-07-17T00:00:00"/>
    <s v="AS.NV3"/>
    <s v="NV"/>
    <n v="3"/>
    <n v="0"/>
    <n v="0"/>
    <n v="0"/>
    <n v="0"/>
    <n v="90"/>
    <n v="50"/>
    <s v="NA"/>
    <n v="0"/>
    <s v="NA"/>
    <n v="4.25"/>
    <n v="2"/>
    <n v="3"/>
    <n v="4"/>
    <n v="8"/>
    <m/>
    <m/>
    <m/>
    <m/>
    <m/>
    <m/>
    <m/>
    <m/>
    <n v="0"/>
    <n v="1"/>
    <m/>
    <s v="sti, trakk"/>
    <m/>
    <m/>
  </r>
  <r>
    <x v="0"/>
    <x v="0"/>
    <d v="2018-07-17T00:00:00"/>
    <s v="AS.NØ1"/>
    <s v="NØ"/>
    <n v="1"/>
    <n v="14"/>
    <n v="0"/>
    <n v="3"/>
    <n v="11"/>
    <n v="80"/>
    <n v="80"/>
    <s v="NA"/>
    <n v="0"/>
    <s v="NA"/>
    <n v="22.75"/>
    <n v="16"/>
    <n v="37"/>
    <n v="18"/>
    <n v="20"/>
    <m/>
    <m/>
    <m/>
    <m/>
    <m/>
    <m/>
    <m/>
    <m/>
    <n v="0"/>
    <n v="0"/>
    <m/>
    <n v="0"/>
    <m/>
    <m/>
  </r>
  <r>
    <x v="0"/>
    <x v="0"/>
    <d v="2018-07-17T00:00:00"/>
    <s v="AS.NØ5"/>
    <s v="NØ"/>
    <n v="5"/>
    <n v="3"/>
    <n v="0"/>
    <n v="1"/>
    <n v="2"/>
    <n v="70"/>
    <n v="60"/>
    <s v="NA"/>
    <n v="0"/>
    <s v="NA"/>
    <n v="2.75"/>
    <n v="0"/>
    <n v="3"/>
    <n v="4"/>
    <n v="4"/>
    <m/>
    <m/>
    <m/>
    <m/>
    <m/>
    <m/>
    <m/>
    <m/>
    <n v="0"/>
    <n v="0"/>
    <m/>
    <n v="0"/>
    <m/>
    <m/>
  </r>
  <r>
    <x v="0"/>
    <x v="0"/>
    <d v="2018-07-17T00:00:00"/>
    <s v="AS.V0"/>
    <s v="V"/>
    <n v="0"/>
    <n v="4"/>
    <n v="0"/>
    <n v="0"/>
    <n v="4"/>
    <n v="90"/>
    <n v="20"/>
    <s v="NA"/>
    <n v="0"/>
    <s v="NA"/>
    <n v="17.75"/>
    <n v="12"/>
    <n v="6"/>
    <n v="9"/>
    <n v="44"/>
    <m/>
    <m/>
    <m/>
    <m/>
    <m/>
    <m/>
    <m/>
    <m/>
    <n v="0"/>
    <n v="0"/>
    <m/>
    <n v="0"/>
    <m/>
    <m/>
  </r>
  <r>
    <x v="0"/>
    <x v="0"/>
    <d v="2018-07-17T00:00:00"/>
    <s v="AS.V1"/>
    <s v="V"/>
    <n v="1"/>
    <n v="7"/>
    <n v="0"/>
    <n v="4"/>
    <n v="3"/>
    <n v="90"/>
    <n v="50"/>
    <s v="NA"/>
    <n v="0"/>
    <s v="NA"/>
    <n v="9.25"/>
    <n v="0"/>
    <n v="4"/>
    <n v="9"/>
    <n v="24"/>
    <m/>
    <m/>
    <m/>
    <m/>
    <m/>
    <m/>
    <m/>
    <m/>
    <n v="0"/>
    <n v="0"/>
    <m/>
    <n v="0"/>
    <m/>
    <m/>
  </r>
  <r>
    <x v="0"/>
    <x v="0"/>
    <d v="2018-07-17T00:00:00"/>
    <s v="AS.V11"/>
    <s v="V"/>
    <n v="11"/>
    <n v="0"/>
    <n v="0"/>
    <n v="0"/>
    <n v="0"/>
    <n v="90"/>
    <n v="70"/>
    <s v="NA"/>
    <n v="70"/>
    <s v="NA"/>
    <n v="32.25"/>
    <n v="16"/>
    <n v="25"/>
    <n v="85"/>
    <n v="3"/>
    <m/>
    <m/>
    <m/>
    <m/>
    <m/>
    <m/>
    <m/>
    <m/>
    <n v="0"/>
    <n v="0"/>
    <m/>
    <n v="0"/>
    <m/>
    <m/>
  </r>
  <r>
    <x v="0"/>
    <x v="0"/>
    <d v="2018-07-17T00:00:00"/>
    <s v="AS.V3"/>
    <s v="V"/>
    <n v="3"/>
    <n v="0"/>
    <n v="0"/>
    <n v="0"/>
    <n v="0"/>
    <n v="50"/>
    <n v="40"/>
    <s v="NA"/>
    <n v="0"/>
    <s v="NA"/>
    <n v="5.5"/>
    <n v="1"/>
    <n v="1"/>
    <n v="18"/>
    <n v="2"/>
    <m/>
    <m/>
    <m/>
    <m/>
    <m/>
    <m/>
    <m/>
    <m/>
    <n v="0"/>
    <n v="1"/>
    <m/>
    <s v="sti, traakk"/>
    <m/>
    <m/>
  </r>
  <r>
    <x v="0"/>
    <x v="0"/>
    <d v="2018-07-17T00:00:00"/>
    <s v="AS.V6"/>
    <s v="V"/>
    <n v="6"/>
    <n v="0"/>
    <n v="0"/>
    <n v="0"/>
    <n v="0"/>
    <n v="60"/>
    <n v="60"/>
    <s v="NA"/>
    <n v="1"/>
    <s v="NA"/>
    <n v="13.25"/>
    <n v="29"/>
    <n v="7"/>
    <n v="7"/>
    <n v="10"/>
    <m/>
    <m/>
    <m/>
    <m/>
    <m/>
    <m/>
    <m/>
    <m/>
    <n v="0"/>
    <n v="1"/>
    <m/>
    <s v="sti, traakk"/>
    <m/>
    <m/>
  </r>
  <r>
    <x v="0"/>
    <x v="0"/>
    <d v="2018-07-17T00:00:00"/>
    <s v="AS.V9"/>
    <s v="V"/>
    <n v="9"/>
    <n v="0"/>
    <n v="0"/>
    <n v="0"/>
    <n v="0"/>
    <n v="95"/>
    <n v="80"/>
    <s v="NA"/>
    <n v="0"/>
    <s v="NA"/>
    <n v="21.5"/>
    <n v="27"/>
    <n v="6"/>
    <n v="38"/>
    <n v="15"/>
    <m/>
    <m/>
    <m/>
    <m/>
    <m/>
    <m/>
    <m/>
    <m/>
    <n v="0"/>
    <n v="0"/>
    <m/>
    <n v="0"/>
    <m/>
    <m/>
  </r>
  <r>
    <x v="0"/>
    <x v="0"/>
    <d v="2018-07-17T00:00:00"/>
    <s v="AS.Ø2"/>
    <s v="Ø"/>
    <n v="2"/>
    <n v="6"/>
    <n v="0"/>
    <n v="1"/>
    <n v="5"/>
    <n v="20"/>
    <n v="50"/>
    <s v="NA"/>
    <n v="30"/>
    <s v="NA"/>
    <n v="24.25"/>
    <n v="30"/>
    <n v="16"/>
    <n v="50"/>
    <n v="1"/>
    <m/>
    <m/>
    <m/>
    <m/>
    <m/>
    <m/>
    <m/>
    <m/>
    <n v="0"/>
    <n v="0"/>
    <m/>
    <s v="dumpet kvist"/>
    <m/>
    <m/>
  </r>
  <r>
    <x v="0"/>
    <x v="1"/>
    <d v="2019-07-01T00:00:00"/>
    <s v="AS.NV3"/>
    <s v="NV"/>
    <n v="3"/>
    <n v="0"/>
    <n v="0"/>
    <n v="0"/>
    <n v="0"/>
    <n v="60"/>
    <n v="60"/>
    <s v="NA"/>
    <n v="15"/>
    <s v="NA"/>
    <n v="60.5"/>
    <n v="33"/>
    <n v="99"/>
    <n v="25"/>
    <n v="85"/>
    <m/>
    <m/>
    <m/>
    <m/>
    <m/>
    <m/>
    <m/>
    <m/>
    <n v="0"/>
    <n v="1"/>
    <m/>
    <s v="Vegkant"/>
    <s v="Dragehode rett utafor NV-hjørnet"/>
    <m/>
  </r>
  <r>
    <x v="0"/>
    <x v="1"/>
    <d v="2019-07-01T00:00:00"/>
    <s v="AS.NØ1"/>
    <s v="NØ"/>
    <n v="1"/>
    <n v="8"/>
    <n v="0"/>
    <n v="0"/>
    <n v="8"/>
    <n v="90"/>
    <n v="50"/>
    <s v="NA"/>
    <n v="0"/>
    <s v="NA"/>
    <n v="51.5"/>
    <n v="46"/>
    <n v="69"/>
    <n v="56"/>
    <n v="35"/>
    <m/>
    <m/>
    <m/>
    <m/>
    <m/>
    <m/>
    <m/>
    <m/>
    <n v="0"/>
    <n v="1"/>
    <m/>
    <s v="Vegkant"/>
    <s v="Fant ingen hjørner. Høy vegetasjon og nedgravd gjerde"/>
    <m/>
  </r>
  <r>
    <x v="0"/>
    <x v="1"/>
    <d v="2019-07-01T00:00:00"/>
    <s v="AS.NØ5"/>
    <s v="NØ"/>
    <n v="5"/>
    <n v="1"/>
    <n v="0"/>
    <n v="0"/>
    <n v="1"/>
    <n v="60"/>
    <n v="30"/>
    <s v="NA"/>
    <n v="0"/>
    <s v="NA"/>
    <n v="32.25"/>
    <n v="80"/>
    <n v="43"/>
    <n v="4"/>
    <n v="2"/>
    <m/>
    <m/>
    <m/>
    <m/>
    <m/>
    <m/>
    <m/>
    <m/>
    <n v="0"/>
    <n v="1"/>
    <m/>
    <s v="Vegkant"/>
    <s v="gammel driftsvei hvor bestanden er knyttet til gammelt nedfalt gjerde. Gjør metalldetektor umulig/vanskelig"/>
    <m/>
  </r>
  <r>
    <x v="0"/>
    <x v="1"/>
    <d v="2019-07-01T00:00:00"/>
    <s v="AS.V0"/>
    <s v="V"/>
    <n v="0"/>
    <n v="5"/>
    <n v="0"/>
    <n v="0"/>
    <n v="5"/>
    <n v="100"/>
    <n v="20"/>
    <s v="NA"/>
    <n v="0"/>
    <s v="NA"/>
    <n v="88.75"/>
    <n v="130"/>
    <n v="60"/>
    <n v="120"/>
    <n v="45"/>
    <m/>
    <m/>
    <m/>
    <m/>
    <m/>
    <m/>
    <m/>
    <m/>
    <n v="0"/>
    <n v="1"/>
    <m/>
    <s v="Vei"/>
    <s v="nullpunktet var lett å finne"/>
    <m/>
  </r>
  <r>
    <x v="0"/>
    <x v="1"/>
    <d v="2019-07-01T00:00:00"/>
    <s v="AS.V1"/>
    <s v="V"/>
    <n v="1"/>
    <n v="2"/>
    <n v="0"/>
    <n v="0"/>
    <n v="2"/>
    <n v="90"/>
    <n v="50"/>
    <s v="NA"/>
    <n v="0"/>
    <s v="NA"/>
    <n v="37.75"/>
    <n v="16"/>
    <n v="2"/>
    <n v="13"/>
    <n v="120"/>
    <m/>
    <m/>
    <m/>
    <m/>
    <m/>
    <m/>
    <m/>
    <m/>
    <n v="0"/>
    <n v="1"/>
    <m/>
    <s v="Veg"/>
    <m/>
    <m/>
  </r>
  <r>
    <x v="0"/>
    <x v="1"/>
    <d v="2019-07-01T00:00:00"/>
    <s v="AS.V11"/>
    <s v="V"/>
    <n v="11"/>
    <n v="0"/>
    <n v="0"/>
    <n v="0"/>
    <n v="0"/>
    <n v="80"/>
    <n v="30"/>
    <s v="NA"/>
    <n v="40"/>
    <s v="NA"/>
    <n v="140"/>
    <n v="120"/>
    <n v="150"/>
    <n v="160"/>
    <n v="130"/>
    <m/>
    <m/>
    <m/>
    <m/>
    <m/>
    <m/>
    <m/>
    <m/>
    <n v="0"/>
    <n v="0"/>
    <m/>
    <s v="rydningsrøys like V f"/>
    <s v="11.4 - 12.4 fra båndet . Øverst på skjema står &quot;fant ikke disse&quot;?"/>
    <m/>
  </r>
  <r>
    <x v="0"/>
    <x v="1"/>
    <d v="2019-07-01T00:00:00"/>
    <s v="AS.V3"/>
    <s v="V"/>
    <n v="3"/>
    <n v="0"/>
    <n v="0"/>
    <n v="0"/>
    <n v="0"/>
    <n v="40"/>
    <n v="40"/>
    <s v="NA"/>
    <n v="0"/>
    <s v="NA"/>
    <n v="33.75"/>
    <n v="13"/>
    <n v="60"/>
    <n v="13"/>
    <n v="49"/>
    <m/>
    <m/>
    <m/>
    <m/>
    <m/>
    <m/>
    <m/>
    <m/>
    <n v="0"/>
    <n v="1"/>
    <m/>
    <s v="hjulspor diagonalt i ruta"/>
    <s v="båndet viser egentlig 3.5 m "/>
    <m/>
  </r>
  <r>
    <x v="0"/>
    <x v="1"/>
    <d v="2019-07-01T00:00:00"/>
    <s v="AS.V6"/>
    <s v="V"/>
    <n v="6"/>
    <n v="0"/>
    <n v="0"/>
    <n v="0"/>
    <n v="0"/>
    <n v="30"/>
    <n v="60"/>
    <s v="NA"/>
    <n v="0"/>
    <s v="NA"/>
    <n v="15.25"/>
    <n v="12"/>
    <n v="15"/>
    <n v="2"/>
    <n v="32"/>
    <m/>
    <m/>
    <m/>
    <m/>
    <m/>
    <m/>
    <m/>
    <m/>
    <n v="0"/>
    <n v="1"/>
    <m/>
    <s v="Veg"/>
    <s v="6,5-7.5 m på bånd"/>
    <m/>
  </r>
  <r>
    <x v="0"/>
    <x v="1"/>
    <d v="2019-07-01T00:00:00"/>
    <s v="AS.V9"/>
    <s v="V"/>
    <n v="9"/>
    <n v="0"/>
    <n v="0"/>
    <n v="0"/>
    <n v="0"/>
    <n v="80"/>
    <n v="30"/>
    <s v="NA"/>
    <n v="20"/>
    <s v="NA"/>
    <n v="127.5"/>
    <n v="130"/>
    <n v="120"/>
    <n v="120"/>
    <n v="140"/>
    <m/>
    <m/>
    <m/>
    <m/>
    <m/>
    <m/>
    <m/>
    <m/>
    <n v="0"/>
    <n v="0"/>
    <m/>
    <s v="gravd i N-kant"/>
    <s v="9.4 - 10.4 fra båndet . Øverst på skjema står &quot;fant ikke disse&quot;?"/>
    <m/>
  </r>
  <r>
    <x v="0"/>
    <x v="1"/>
    <d v="2019-07-01T00:00:00"/>
    <s v="AS.Ø2"/>
    <s v="Ø"/>
    <n v="2"/>
    <n v="1"/>
    <n v="0"/>
    <n v="0"/>
    <n v="1"/>
    <n v="80"/>
    <n v="40"/>
    <s v="NA"/>
    <n v="40"/>
    <s v="NA"/>
    <n v="23.5"/>
    <n v="34"/>
    <n v="24"/>
    <n v="35"/>
    <n v="1"/>
    <m/>
    <m/>
    <m/>
    <m/>
    <m/>
    <m/>
    <m/>
    <m/>
    <n v="0"/>
    <n v="1"/>
    <m/>
    <s v="Vegkant"/>
    <s v="Fant ett rør på 2.5 m La ruta til 3.5 m"/>
    <m/>
  </r>
  <r>
    <x v="0"/>
    <x v="2"/>
    <d v="2020-06-29T00:00:00"/>
    <s v="AS.NV3"/>
    <s v="NV"/>
    <n v="3"/>
    <n v="0"/>
    <n v="0"/>
    <n v="0"/>
    <n v="0"/>
    <n v="60"/>
    <n v="25"/>
    <s v="NA"/>
    <n v="5"/>
    <n v="0"/>
    <n v="41"/>
    <n v="58"/>
    <n v="10"/>
    <n v="31"/>
    <n v="65"/>
    <m/>
    <m/>
    <m/>
    <m/>
    <m/>
    <m/>
    <m/>
    <m/>
    <n v="0"/>
    <n v="1"/>
    <m/>
    <m/>
    <s v="Kant av gammel vei"/>
    <m/>
  </r>
  <r>
    <x v="0"/>
    <x v="2"/>
    <d v="2020-06-29T00:00:00"/>
    <s v="AS.V0"/>
    <s v="V"/>
    <n v="0"/>
    <n v="9"/>
    <n v="0"/>
    <n v="1"/>
    <n v="8"/>
    <n v="80"/>
    <n v="7"/>
    <s v="NA"/>
    <n v="0"/>
    <n v="0"/>
    <n v="42.25"/>
    <n v="19"/>
    <n v="60"/>
    <n v="45"/>
    <n v="45"/>
    <m/>
    <m/>
    <m/>
    <m/>
    <m/>
    <m/>
    <m/>
    <m/>
    <n v="0"/>
    <n v="0"/>
    <m/>
    <m/>
    <s v="Antydning til beite (elg?)"/>
    <m/>
  </r>
  <r>
    <x v="0"/>
    <x v="2"/>
    <d v="2020-06-29T00:00:00"/>
    <s v="AS.V1"/>
    <s v="V"/>
    <n v="1"/>
    <n v="5"/>
    <n v="0"/>
    <n v="0"/>
    <n v="5"/>
    <n v="90"/>
    <n v="20"/>
    <s v="NA"/>
    <n v="0"/>
    <n v="0"/>
    <n v="34"/>
    <n v="32"/>
    <n v="27"/>
    <n v="42"/>
    <n v="35"/>
    <m/>
    <m/>
    <m/>
    <m/>
    <m/>
    <m/>
    <m/>
    <m/>
    <n v="0"/>
    <n v="0"/>
    <m/>
    <m/>
    <m/>
    <m/>
  </r>
  <r>
    <x v="0"/>
    <x v="2"/>
    <d v="2020-06-29T00:00:00"/>
    <s v="AS.V11"/>
    <s v="V"/>
    <n v="11"/>
    <n v="0"/>
    <n v="0"/>
    <n v="0"/>
    <n v="0"/>
    <n v="90"/>
    <n v="25"/>
    <s v="NA"/>
    <n v="20"/>
    <n v="0"/>
    <n v="58.25"/>
    <n v="41"/>
    <n v="88"/>
    <n v="43"/>
    <n v="61"/>
    <m/>
    <m/>
    <m/>
    <m/>
    <m/>
    <m/>
    <m/>
    <m/>
    <n v="0"/>
    <n v="0"/>
    <m/>
    <m/>
    <s v="Satte to nye rør langs målebåndet. Egentlig ikke habitat. Steinur i NV hjørne"/>
    <m/>
  </r>
  <r>
    <x v="0"/>
    <x v="2"/>
    <d v="2020-06-29T00:00:00"/>
    <s v="AS.V3"/>
    <s v="V"/>
    <n v="3"/>
    <n v="0"/>
    <n v="0"/>
    <n v="0"/>
    <n v="0"/>
    <n v="50"/>
    <n v="30"/>
    <s v="NA"/>
    <n v="0"/>
    <n v="0"/>
    <n v="29.5"/>
    <n v="43"/>
    <n v="13"/>
    <n v="28"/>
    <n v="34"/>
    <m/>
    <m/>
    <m/>
    <m/>
    <m/>
    <m/>
    <m/>
    <m/>
    <n v="0"/>
    <n v="1"/>
    <m/>
    <m/>
    <s v="Slitt sti i gammel vei"/>
    <m/>
  </r>
  <r>
    <x v="0"/>
    <x v="2"/>
    <d v="2020-06-29T00:00:00"/>
    <s v="AS.V6"/>
    <s v="V"/>
    <n v="6"/>
    <n v="0"/>
    <n v="0"/>
    <n v="0"/>
    <n v="0"/>
    <n v="40"/>
    <n v="40"/>
    <s v="NA"/>
    <n v="0"/>
    <n v="0"/>
    <n v="11"/>
    <n v="17"/>
    <n v="6"/>
    <n v="9"/>
    <n v="12"/>
    <m/>
    <m/>
    <m/>
    <m/>
    <m/>
    <m/>
    <m/>
    <m/>
    <n v="0"/>
    <n v="1"/>
    <m/>
    <m/>
    <s v="Kant av gammel vei"/>
    <m/>
  </r>
  <r>
    <x v="0"/>
    <x v="2"/>
    <d v="2020-06-29T00:00:00"/>
    <s v="AS.V9"/>
    <s v="V"/>
    <n v="9"/>
    <n v="0"/>
    <n v="0"/>
    <n v="0"/>
    <n v="0"/>
    <n v="90"/>
    <n v="5"/>
    <s v="NA"/>
    <n v="5"/>
    <n v="0"/>
    <n v="50"/>
    <n v="72"/>
    <n v="21"/>
    <n v="91"/>
    <n v="16"/>
    <m/>
    <m/>
    <m/>
    <m/>
    <m/>
    <m/>
    <m/>
    <m/>
    <n v="0"/>
    <n v="0"/>
    <m/>
    <m/>
    <s v="Satt ned nye rør. Strengt tatt ikke habitat."/>
    <m/>
  </r>
  <r>
    <x v="0"/>
    <x v="2"/>
    <d v="2020-06-29T00:00:00"/>
    <s v="AS.Ø2"/>
    <s v="Ø"/>
    <n v="2"/>
    <n v="6"/>
    <n v="0"/>
    <n v="0"/>
    <n v="6"/>
    <n v="50"/>
    <n v="50"/>
    <s v="NA"/>
    <n v="30"/>
    <n v="0"/>
    <n v="65"/>
    <n v="24"/>
    <n v="57"/>
    <n v="54"/>
    <n v="125"/>
    <m/>
    <m/>
    <m/>
    <m/>
    <m/>
    <m/>
    <m/>
    <m/>
    <n v="0"/>
    <n v="0"/>
    <m/>
    <m/>
    <s v="Står SV2 i skjemaet. Fant ikke rørene, merket med gule pinner. "/>
    <m/>
  </r>
  <r>
    <x v="0"/>
    <x v="3"/>
    <d v="2021-06-30T00:00:00"/>
    <s v="AS.NV3"/>
    <s v="NV"/>
    <n v="3"/>
    <n v="0"/>
    <n v="0"/>
    <n v="0"/>
    <n v="0"/>
    <n v="85"/>
    <n v="5"/>
    <n v="0"/>
    <n v="3"/>
    <n v="0"/>
    <n v="27"/>
    <n v="4"/>
    <n v="28"/>
    <n v="26"/>
    <n v="50"/>
    <n v="0"/>
    <n v="0"/>
    <n v="0"/>
    <n v="0"/>
    <s v="NA"/>
    <s v="NA"/>
    <n v="1"/>
    <n v="1"/>
    <n v="0"/>
    <n v="1"/>
    <m/>
    <m/>
    <s v="Litt slitasje pga. stikant. Foto 15.36."/>
    <m/>
  </r>
  <r>
    <x v="0"/>
    <x v="3"/>
    <d v="2021-06-30T00:00:00"/>
    <s v="AS.NØ1"/>
    <s v="NØ"/>
    <n v="1"/>
    <n v="23"/>
    <n v="1"/>
    <n v="10"/>
    <n v="12"/>
    <n v="80"/>
    <n v="40"/>
    <n v="0"/>
    <n v="0"/>
    <n v="0"/>
    <n v="23.25"/>
    <n v="45"/>
    <n v="23"/>
    <n v="9"/>
    <n v="16"/>
    <n v="1"/>
    <n v="2"/>
    <n v="0"/>
    <n v="0"/>
    <s v="NA"/>
    <s v="NA"/>
    <n v="1"/>
    <n v="0.1"/>
    <n v="0"/>
    <n v="0"/>
    <m/>
    <m/>
    <s v="Foto 15.49"/>
    <m/>
  </r>
  <r>
    <x v="0"/>
    <x v="3"/>
    <d v="2021-06-30T00:00:00"/>
    <s v="AS.NØ5"/>
    <s v="NØ"/>
    <n v="5"/>
    <n v="7"/>
    <n v="0"/>
    <n v="2"/>
    <n v="5"/>
    <n v="85"/>
    <n v="10"/>
    <n v="0"/>
    <n v="0"/>
    <n v="0"/>
    <n v="16.25"/>
    <n v="13"/>
    <n v="6"/>
    <n v="22"/>
    <n v="24"/>
    <n v="1"/>
    <n v="1"/>
    <n v="0"/>
    <n v="0"/>
    <s v="NA"/>
    <s v="NA"/>
    <n v="1"/>
    <n v="0.1"/>
    <n v="0"/>
    <n v="0"/>
    <m/>
    <m/>
    <s v="Foto 15.34x2"/>
    <m/>
  </r>
  <r>
    <x v="0"/>
    <x v="3"/>
    <d v="2021-06-30T00:00:00"/>
    <s v="AS.V0"/>
    <s v="V"/>
    <n v="0"/>
    <n v="15"/>
    <n v="0"/>
    <n v="8"/>
    <n v="7"/>
    <n v="100"/>
    <n v="2"/>
    <n v="0"/>
    <n v="0"/>
    <n v="0"/>
    <n v="38.5"/>
    <n v="22"/>
    <n v="50"/>
    <n v="32"/>
    <n v="50"/>
    <n v="1"/>
    <n v="2"/>
    <n v="0"/>
    <n v="0"/>
    <s v="NA"/>
    <s v="NA"/>
    <n v="1"/>
    <n v="0.1"/>
    <n v="0"/>
    <n v="0"/>
    <m/>
    <m/>
    <s v="Mange dragehodeindivider helt i kanten av ruta -&gt; litt vanskelig å vite hvilke som er inni og utenfor. Foto 15.07. "/>
    <m/>
  </r>
  <r>
    <x v="0"/>
    <x v="3"/>
    <d v="2021-06-30T00:00:00"/>
    <s v="AS.V1"/>
    <s v="V"/>
    <n v="1"/>
    <n v="10"/>
    <n v="0"/>
    <n v="5"/>
    <n v="5"/>
    <n v="98"/>
    <n v="20"/>
    <n v="0"/>
    <n v="0"/>
    <n v="0"/>
    <n v="17.75"/>
    <n v="27"/>
    <n v="33"/>
    <n v="2"/>
    <n v="9"/>
    <n v="1"/>
    <n v="1"/>
    <n v="0"/>
    <n v="0"/>
    <s v="NA"/>
    <s v="NA"/>
    <n v="1"/>
    <n v="0.1"/>
    <n v="0"/>
    <n v="1"/>
    <m/>
    <m/>
    <s v="Ruta ligger delvis i stien - slitasje pga. tråkk. Foto 15.20."/>
    <m/>
  </r>
  <r>
    <x v="0"/>
    <x v="3"/>
    <d v="2021-06-30T00:00:00"/>
    <s v="AS.V11"/>
    <s v="V"/>
    <n v="11"/>
    <n v="0"/>
    <n v="0"/>
    <n v="0"/>
    <n v="0"/>
    <n v="80"/>
    <n v="5"/>
    <n v="10"/>
    <n v="15"/>
    <n v="15"/>
    <n v="48"/>
    <n v="47"/>
    <n v="52"/>
    <n v="34"/>
    <n v="59"/>
    <n v="1"/>
    <n v="2"/>
    <n v="1"/>
    <n v="10"/>
    <s v="NA"/>
    <s v="NA"/>
    <n v="1"/>
    <n v="0.1"/>
    <n v="0"/>
    <n v="0"/>
    <m/>
    <m/>
    <s v="Foto 15.16x2"/>
    <m/>
  </r>
  <r>
    <x v="0"/>
    <x v="3"/>
    <d v="2021-06-30T00:00:00"/>
    <s v="AS.V3"/>
    <s v="V"/>
    <n v="3"/>
    <n v="0"/>
    <n v="0"/>
    <n v="0"/>
    <n v="0"/>
    <n v="65"/>
    <n v="5"/>
    <n v="0"/>
    <n v="0"/>
    <n v="0"/>
    <n v="18"/>
    <n v="25"/>
    <n v="6"/>
    <n v="14"/>
    <n v="27"/>
    <n v="1"/>
    <n v="1"/>
    <n v="0"/>
    <n v="0"/>
    <s v="NA"/>
    <s v="NA"/>
    <n v="0"/>
    <n v="0"/>
    <n v="0"/>
    <n v="1"/>
    <m/>
    <m/>
    <s v="Slitasje (sti) ca. 30 %. Foto 15.21."/>
    <m/>
  </r>
  <r>
    <x v="0"/>
    <x v="3"/>
    <d v="2021-06-30T00:00:00"/>
    <s v="AS.V6"/>
    <s v="V"/>
    <n v="6"/>
    <n v="0"/>
    <n v="0"/>
    <n v="0"/>
    <n v="0"/>
    <n v="75"/>
    <n v="20"/>
    <n v="1"/>
    <n v="0"/>
    <n v="0"/>
    <n v="18"/>
    <n v="17"/>
    <n v="7"/>
    <n v="16"/>
    <n v="32"/>
    <n v="0"/>
    <n v="0"/>
    <n v="1"/>
    <n v="1"/>
    <s v="NA"/>
    <s v="NA"/>
    <n v="0"/>
    <n v="0"/>
    <n v="0"/>
    <n v="0"/>
    <m/>
    <m/>
    <s v="Foto 15.08x2"/>
    <m/>
  </r>
  <r>
    <x v="0"/>
    <x v="3"/>
    <d v="2021-06-30T00:00:00"/>
    <s v="AS.V9"/>
    <s v="V"/>
    <n v="9"/>
    <n v="0"/>
    <n v="0"/>
    <n v="0"/>
    <n v="0"/>
    <n v="100"/>
    <n v="0"/>
    <n v="3"/>
    <n v="0"/>
    <n v="10"/>
    <n v="60.25"/>
    <n v="57"/>
    <n v="82"/>
    <n v="54"/>
    <n v="48"/>
    <n v="1"/>
    <n v="2"/>
    <n v="1"/>
    <n v="3"/>
    <s v="NA"/>
    <s v="NA"/>
    <n v="0"/>
    <n v="0"/>
    <n v="0"/>
    <n v="0"/>
    <m/>
    <m/>
    <s v="Foto 15.14x2"/>
    <m/>
  </r>
  <r>
    <x v="0"/>
    <x v="3"/>
    <d v="2021-06-30T00:00:00"/>
    <s v="AS.Ø2"/>
    <s v="Ø"/>
    <n v="2"/>
    <n v="5"/>
    <n v="0"/>
    <n v="3"/>
    <n v="2"/>
    <n v="60"/>
    <n v="25"/>
    <n v="0"/>
    <n v="20"/>
    <n v="0"/>
    <n v="34.5"/>
    <n v="27"/>
    <n v="58"/>
    <n v="32"/>
    <n v="21"/>
    <n v="1"/>
    <n v="3"/>
    <n v="0"/>
    <n v="0"/>
    <s v="NA"/>
    <s v="NA"/>
    <n v="1"/>
    <n v="0.1"/>
    <n v="0"/>
    <n v="0"/>
    <m/>
    <m/>
    <s v="Står igjen gule pinner. Foto 15.49x1."/>
    <m/>
  </r>
  <r>
    <x v="0"/>
    <x v="4"/>
    <d v="2022-06-30T00:00:00"/>
    <s v="AS.NV3"/>
    <s v="NV"/>
    <n v="3"/>
    <n v="1"/>
    <n v="1"/>
    <n v="0"/>
    <n v="0"/>
    <n v="65"/>
    <n v="30"/>
    <n v="1"/>
    <n v="0"/>
    <n v="0"/>
    <n v="45"/>
    <n v="34"/>
    <n v="6"/>
    <n v="58"/>
    <n v="82"/>
    <n v="0"/>
    <n v="0"/>
    <n v="1"/>
    <n v="1"/>
    <s v="NA"/>
    <s v="NA"/>
    <n v="1"/>
    <n v="1"/>
    <n v="0"/>
    <n v="1"/>
    <m/>
    <m/>
    <s v="Ruta ligger i stien"/>
    <m/>
  </r>
  <r>
    <x v="0"/>
    <x v="4"/>
    <d v="2022-06-30T00:00:00"/>
    <s v="AS.NØ1"/>
    <s v="NØ"/>
    <n v="1"/>
    <n v="21"/>
    <n v="0"/>
    <n v="7"/>
    <n v="14"/>
    <n v="85"/>
    <n v="20"/>
    <n v="0"/>
    <n v="0"/>
    <n v="0"/>
    <n v="42.5"/>
    <n v="35"/>
    <n v="51"/>
    <n v="29"/>
    <n v="55"/>
    <n v="1"/>
    <n v="10"/>
    <n v="0"/>
    <n v="0"/>
    <s v="NA"/>
    <s v="NA"/>
    <n v="1"/>
    <n v="1"/>
    <n v="0"/>
    <n v="0"/>
    <m/>
    <m/>
    <s v="Mange dragehodeindivider helt i kanten av ruta -&gt; vanskelig å telle nøyaktig "/>
    <m/>
  </r>
  <r>
    <x v="0"/>
    <x v="4"/>
    <d v="2022-06-30T00:00:00"/>
    <s v="AS.NØ5"/>
    <s v="NØ"/>
    <n v="5"/>
    <n v="10"/>
    <n v="0"/>
    <n v="3"/>
    <n v="7"/>
    <n v="90"/>
    <n v="10"/>
    <n v="0"/>
    <n v="0"/>
    <n v="0"/>
    <n v="14.75"/>
    <n v="15"/>
    <n v="3"/>
    <n v="18"/>
    <n v="23"/>
    <n v="1"/>
    <n v="4"/>
    <n v="0"/>
    <n v="0"/>
    <s v="NA"/>
    <s v="NA"/>
    <n v="1"/>
    <n v="1"/>
    <n v="0"/>
    <n v="0"/>
    <m/>
    <m/>
    <s v="Mange dragehodeindivider helt i kanten av ruta -&gt; litt vanskelig å telle nøyaktig "/>
    <m/>
  </r>
  <r>
    <x v="0"/>
    <x v="4"/>
    <d v="2022-06-30T00:00:00"/>
    <s v="AS.V0"/>
    <s v="V"/>
    <n v="0"/>
    <n v="12"/>
    <n v="0"/>
    <n v="2"/>
    <n v="10"/>
    <n v="95"/>
    <n v="10"/>
    <n v="0"/>
    <n v="0"/>
    <n v="0"/>
    <n v="46.75"/>
    <n v="54"/>
    <n v="36"/>
    <n v="60"/>
    <n v="37"/>
    <n v="1"/>
    <n v="10"/>
    <n v="0"/>
    <n v="0"/>
    <s v="NA"/>
    <s v="NA"/>
    <n v="0"/>
    <n v="0"/>
    <n v="0"/>
    <n v="0"/>
    <m/>
    <m/>
    <m/>
    <m/>
  </r>
  <r>
    <x v="0"/>
    <x v="4"/>
    <d v="2022-06-30T00:00:00"/>
    <s v="AS.V1"/>
    <s v="V"/>
    <n v="1"/>
    <n v="10"/>
    <n v="0"/>
    <n v="4"/>
    <n v="6"/>
    <n v="90"/>
    <n v="10"/>
    <n v="0"/>
    <n v="0"/>
    <n v="0"/>
    <n v="19.25"/>
    <n v="31"/>
    <n v="20"/>
    <n v="3"/>
    <n v="23"/>
    <n v="1"/>
    <n v="6"/>
    <n v="0"/>
    <n v="0"/>
    <s v="NA"/>
    <s v="NA"/>
    <n v="1"/>
    <n v="1"/>
    <n v="0"/>
    <n v="0"/>
    <m/>
    <m/>
    <m/>
    <m/>
  </r>
  <r>
    <x v="0"/>
    <x v="4"/>
    <d v="2022-06-30T00:00:00"/>
    <s v="AS.V11"/>
    <s v="V"/>
    <n v="11"/>
    <n v="0"/>
    <n v="0"/>
    <n v="0"/>
    <n v="0"/>
    <n v="70"/>
    <n v="20"/>
    <n v="2"/>
    <n v="15"/>
    <n v="0"/>
    <n v="25.25"/>
    <n v="35"/>
    <n v="17"/>
    <n v="17"/>
    <n v="32"/>
    <n v="1"/>
    <n v="5"/>
    <n v="1"/>
    <n v="2"/>
    <s v="NA"/>
    <s v="NA"/>
    <n v="0"/>
    <n v="0"/>
    <n v="0"/>
    <n v="0"/>
    <m/>
    <m/>
    <m/>
    <m/>
  </r>
  <r>
    <x v="0"/>
    <x v="4"/>
    <d v="2022-06-30T00:00:00"/>
    <s v="AS.V3"/>
    <s v="V"/>
    <n v="3"/>
    <n v="0"/>
    <n v="0"/>
    <n v="0"/>
    <n v="0"/>
    <n v="55"/>
    <n v="2"/>
    <n v="0"/>
    <n v="0"/>
    <n v="0"/>
    <n v="18"/>
    <n v="12"/>
    <n v="10"/>
    <n v="7"/>
    <n v="43"/>
    <n v="0"/>
    <n v="0"/>
    <n v="0"/>
    <n v="0"/>
    <s v="NA"/>
    <s v="NA"/>
    <n v="0"/>
    <n v="0"/>
    <n v="0"/>
    <n v="1"/>
    <m/>
    <m/>
    <s v="Sti midt i ruta"/>
    <m/>
  </r>
  <r>
    <x v="0"/>
    <x v="4"/>
    <d v="2022-06-30T00:00:00"/>
    <s v="AS.V6"/>
    <s v="V"/>
    <n v="6"/>
    <n v="0"/>
    <n v="0"/>
    <n v="0"/>
    <n v="0"/>
    <n v="65"/>
    <n v="25"/>
    <n v="2"/>
    <n v="0"/>
    <n v="0"/>
    <n v="6.25"/>
    <n v="6"/>
    <n v="13"/>
    <n v="3"/>
    <n v="3"/>
    <n v="0"/>
    <n v="0"/>
    <n v="2"/>
    <n v="2"/>
    <s v="NA"/>
    <s v="NA"/>
    <n v="0"/>
    <n v="0"/>
    <n v="0"/>
    <n v="1"/>
    <m/>
    <m/>
    <s v="Store deler av ruta ligger i stien (ca. 80 %)"/>
    <m/>
  </r>
  <r>
    <x v="0"/>
    <x v="4"/>
    <d v="2022-06-30T00:00:00"/>
    <s v="AS.V9"/>
    <s v="V"/>
    <n v="9"/>
    <n v="0"/>
    <n v="0"/>
    <n v="0"/>
    <n v="0"/>
    <n v="95"/>
    <n v="1"/>
    <n v="0"/>
    <n v="0"/>
    <n v="15"/>
    <n v="58.5"/>
    <n v="45"/>
    <n v="62"/>
    <n v="73"/>
    <n v="54"/>
    <n v="0"/>
    <n v="0"/>
    <n v="0"/>
    <n v="0"/>
    <s v="NA"/>
    <s v="NA"/>
    <n v="1"/>
    <n v="0.1"/>
    <n v="0"/>
    <n v="0"/>
    <m/>
    <m/>
    <m/>
    <m/>
  </r>
  <r>
    <x v="0"/>
    <x v="4"/>
    <d v="2022-06-30T00:00:00"/>
    <s v="AS.Ø2"/>
    <s v="Ø"/>
    <n v="2"/>
    <n v="5"/>
    <n v="0"/>
    <n v="2"/>
    <n v="3"/>
    <n v="50"/>
    <n v="80"/>
    <n v="20"/>
    <n v="25"/>
    <n v="0"/>
    <n v="54"/>
    <n v="57"/>
    <n v="60"/>
    <n v="66"/>
    <n v="33"/>
    <n v="1"/>
    <n v="18"/>
    <n v="1"/>
    <n v="20"/>
    <s v="NA"/>
    <s v="NA"/>
    <n v="1"/>
    <n v="0.1"/>
    <n v="0"/>
    <n v="0"/>
    <m/>
    <m/>
    <s v="Usikker på om veg.høyde skal måles med eller uten busksjikt: uten busk 33 cm, med busk 115 cm"/>
    <m/>
  </r>
  <r>
    <x v="1"/>
    <x v="1"/>
    <d v="2019-06-11T00:00:00"/>
    <s v="AU.1"/>
    <s v="SV"/>
    <n v="0"/>
    <n v="1"/>
    <n v="0"/>
    <n v="0"/>
    <n v="1"/>
    <n v="60"/>
    <n v="1"/>
    <s v="NA"/>
    <n v="70"/>
    <s v="NA"/>
    <n v="13.75"/>
    <n v="6"/>
    <n v="11"/>
    <n v="10"/>
    <n v="28"/>
    <m/>
    <m/>
    <m/>
    <m/>
    <m/>
    <m/>
    <m/>
    <m/>
    <n v="0"/>
    <n v="0"/>
    <m/>
    <s v="beitemark, men ikke i år?"/>
    <m/>
    <m/>
  </r>
  <r>
    <x v="1"/>
    <x v="1"/>
    <d v="2019-06-11T00:00:00"/>
    <s v="AU.2"/>
    <s v="SV"/>
    <n v="4"/>
    <n v="2"/>
    <n v="0"/>
    <n v="1"/>
    <n v="1"/>
    <n v="80"/>
    <n v="2"/>
    <s v="NA"/>
    <n v="40"/>
    <s v="NA"/>
    <n v="28"/>
    <n v="43"/>
    <n v="5"/>
    <n v="31"/>
    <n v="33"/>
    <m/>
    <m/>
    <m/>
    <m/>
    <m/>
    <m/>
    <m/>
    <m/>
    <n v="0"/>
    <n v="0"/>
    <m/>
    <s v="beitemark, men utenfor gjerde i dag"/>
    <m/>
    <m/>
  </r>
  <r>
    <x v="1"/>
    <x v="1"/>
    <d v="2019-06-11T00:00:00"/>
    <s v="AU.3"/>
    <s v="SV"/>
    <n v="7"/>
    <n v="1"/>
    <n v="0"/>
    <n v="0"/>
    <n v="1"/>
    <n v="60"/>
    <n v="1"/>
    <s v="NA"/>
    <n v="10"/>
    <s v="NA"/>
    <n v="29.25"/>
    <n v="31"/>
    <n v="43"/>
    <n v="23"/>
    <n v="20"/>
    <m/>
    <m/>
    <m/>
    <m/>
    <m/>
    <m/>
    <m/>
    <m/>
    <n v="0"/>
    <n v="0"/>
    <m/>
    <s v="Vegkant"/>
    <m/>
    <m/>
  </r>
  <r>
    <x v="1"/>
    <x v="1"/>
    <d v="2019-06-11T00:00:00"/>
    <s v="AU.4"/>
    <s v="SV"/>
    <n v="2"/>
    <n v="0"/>
    <n v="0"/>
    <n v="0"/>
    <n v="0"/>
    <n v="60"/>
    <n v="3"/>
    <s v="NA"/>
    <n v="60"/>
    <s v="NA"/>
    <n v="9.75"/>
    <n v="0"/>
    <n v="10"/>
    <n v="9"/>
    <n v="20"/>
    <m/>
    <m/>
    <m/>
    <m/>
    <m/>
    <m/>
    <m/>
    <m/>
    <n v="0"/>
    <n v="0"/>
    <m/>
    <s v="beitemark"/>
    <m/>
    <m/>
  </r>
  <r>
    <x v="1"/>
    <x v="1"/>
    <d v="2019-06-11T00:00:00"/>
    <s v="AU.5"/>
    <s v="SV"/>
    <n v="6"/>
    <n v="0"/>
    <n v="0"/>
    <n v="0"/>
    <n v="0"/>
    <n v="80"/>
    <n v="1"/>
    <s v="NA"/>
    <n v="20"/>
    <s v="NA"/>
    <n v="28.5"/>
    <n v="23"/>
    <n v="35"/>
    <n v="30"/>
    <n v="26"/>
    <m/>
    <m/>
    <m/>
    <m/>
    <m/>
    <m/>
    <m/>
    <m/>
    <n v="0"/>
    <n v="0"/>
    <m/>
    <s v="Vegkant"/>
    <m/>
    <m/>
  </r>
  <r>
    <x v="1"/>
    <x v="1"/>
    <d v="2019-06-11T00:00:00"/>
    <s v="AU.6"/>
    <s v="SV"/>
    <n v="8"/>
    <n v="0"/>
    <n v="0"/>
    <n v="0"/>
    <n v="0"/>
    <n v="60"/>
    <n v="20"/>
    <s v="NA"/>
    <n v="30"/>
    <s v="NA"/>
    <n v="27.5"/>
    <n v="18"/>
    <n v="0"/>
    <n v="29"/>
    <n v="63"/>
    <m/>
    <m/>
    <m/>
    <m/>
    <m/>
    <m/>
    <m/>
    <m/>
    <n v="0"/>
    <n v="0"/>
    <m/>
    <s v="Vegkant"/>
    <m/>
    <m/>
  </r>
  <r>
    <x v="1"/>
    <x v="1"/>
    <d v="2019-06-11T00:00:00"/>
    <s v="AU.7"/>
    <s v="SV"/>
    <n v="11"/>
    <n v="0"/>
    <n v="0"/>
    <n v="0"/>
    <n v="0"/>
    <n v="20"/>
    <n v="0"/>
    <s v="NA"/>
    <n v="90"/>
    <s v="NA"/>
    <n v="90.5"/>
    <n v="140"/>
    <n v="150"/>
    <n v="32"/>
    <n v="40"/>
    <m/>
    <m/>
    <m/>
    <m/>
    <m/>
    <m/>
    <m/>
    <m/>
    <n v="0"/>
    <n v="0"/>
    <m/>
    <s v="Vegkant"/>
    <m/>
    <m/>
  </r>
  <r>
    <x v="1"/>
    <x v="1"/>
    <d v="2019-06-11T00:00:00"/>
    <s v="AU.8"/>
    <s v="SV"/>
    <n v="17"/>
    <n v="0"/>
    <n v="0"/>
    <n v="0"/>
    <n v="0"/>
    <n v="40"/>
    <n v="1"/>
    <s v="NA"/>
    <n v="50"/>
    <s v="NA"/>
    <n v="50.75"/>
    <n v="24"/>
    <n v="29"/>
    <n v="66"/>
    <n v="84"/>
    <m/>
    <m/>
    <m/>
    <m/>
    <m/>
    <m/>
    <m/>
    <m/>
    <n v="0"/>
    <n v="0"/>
    <m/>
    <s v="Vegkant, nesten grøft"/>
    <m/>
    <m/>
  </r>
  <r>
    <x v="1"/>
    <x v="2"/>
    <d v="2020-06-29T00:00:00"/>
    <s v="AU.1"/>
    <s v="SV"/>
    <n v="0"/>
    <n v="1"/>
    <n v="0"/>
    <n v="0"/>
    <n v="1"/>
    <n v="40"/>
    <n v="40"/>
    <s v="NA"/>
    <n v="1"/>
    <n v="0"/>
    <n v="35.5"/>
    <n v="30"/>
    <n v="40"/>
    <n v="33"/>
    <n v="39"/>
    <m/>
    <m/>
    <m/>
    <m/>
    <m/>
    <m/>
    <m/>
    <m/>
    <n v="0"/>
    <n v="0"/>
    <m/>
    <m/>
    <m/>
    <m/>
  </r>
  <r>
    <x v="1"/>
    <x v="2"/>
    <d v="2020-06-29T00:00:00"/>
    <s v="AU.2"/>
    <s v="SV"/>
    <n v="4"/>
    <n v="7"/>
    <n v="0"/>
    <n v="2"/>
    <n v="5"/>
    <n v="70"/>
    <n v="0"/>
    <s v="NA"/>
    <n v="0"/>
    <n v="0"/>
    <n v="24.25"/>
    <n v="25"/>
    <n v="32"/>
    <n v="13"/>
    <n v="27"/>
    <m/>
    <m/>
    <m/>
    <m/>
    <m/>
    <m/>
    <m/>
    <m/>
    <n v="0"/>
    <n v="0"/>
    <m/>
    <m/>
    <m/>
    <m/>
  </r>
  <r>
    <x v="1"/>
    <x v="2"/>
    <d v="2020-06-29T00:00:00"/>
    <s v="AU.3"/>
    <s v="SV"/>
    <n v="7"/>
    <n v="1"/>
    <n v="0"/>
    <n v="0"/>
    <n v="1"/>
    <n v="40"/>
    <n v="5"/>
    <s v="NA"/>
    <n v="3"/>
    <n v="0"/>
    <n v="27.75"/>
    <n v="38"/>
    <n v="26"/>
    <n v="24"/>
    <n v="23"/>
    <m/>
    <m/>
    <m/>
    <m/>
    <m/>
    <m/>
    <m/>
    <m/>
    <n v="0"/>
    <n v="0"/>
    <m/>
    <m/>
    <m/>
    <m/>
  </r>
  <r>
    <x v="1"/>
    <x v="2"/>
    <d v="2020-06-29T00:00:00"/>
    <s v="AU.4"/>
    <s v="SV"/>
    <n v="2"/>
    <n v="0"/>
    <n v="0"/>
    <n v="0"/>
    <n v="0"/>
    <n v="45"/>
    <n v="0"/>
    <s v="NA"/>
    <n v="7"/>
    <n v="0"/>
    <n v="31.5"/>
    <n v="22"/>
    <n v="21"/>
    <n v="43"/>
    <n v="40"/>
    <m/>
    <m/>
    <m/>
    <m/>
    <m/>
    <m/>
    <m/>
    <m/>
    <n v="0"/>
    <n v="0"/>
    <m/>
    <m/>
    <m/>
    <m/>
  </r>
  <r>
    <x v="1"/>
    <x v="2"/>
    <d v="2020-06-29T00:00:00"/>
    <s v="AU.5"/>
    <s v="SV"/>
    <n v="6"/>
    <n v="0"/>
    <n v="0"/>
    <n v="0"/>
    <n v="0"/>
    <n v="55"/>
    <n v="3"/>
    <s v="NA"/>
    <n v="0"/>
    <n v="0"/>
    <n v="33"/>
    <n v="36"/>
    <n v="29"/>
    <n v="24"/>
    <n v="43"/>
    <m/>
    <m/>
    <m/>
    <m/>
    <m/>
    <m/>
    <m/>
    <m/>
    <n v="0"/>
    <n v="0"/>
    <m/>
    <m/>
    <m/>
    <m/>
  </r>
  <r>
    <x v="1"/>
    <x v="2"/>
    <d v="2020-06-29T00:00:00"/>
    <s v="AU.6"/>
    <s v="SV"/>
    <n v="8"/>
    <n v="0"/>
    <n v="0"/>
    <n v="0"/>
    <n v="0"/>
    <n v="20"/>
    <n v="40"/>
    <s v="NA"/>
    <n v="2"/>
    <n v="0"/>
    <n v="29.25"/>
    <n v="29"/>
    <n v="31"/>
    <n v="44"/>
    <n v="13"/>
    <m/>
    <m/>
    <m/>
    <m/>
    <m/>
    <m/>
    <m/>
    <m/>
    <n v="0"/>
    <n v="0"/>
    <m/>
    <m/>
    <m/>
    <m/>
  </r>
  <r>
    <x v="1"/>
    <x v="2"/>
    <d v="2020-06-29T00:00:00"/>
    <s v="AU.7"/>
    <s v="SV"/>
    <n v="11"/>
    <n v="0"/>
    <n v="0"/>
    <n v="0"/>
    <n v="0"/>
    <s v="NA"/>
    <n v="0"/>
    <s v="NA"/>
    <n v="100"/>
    <n v="0"/>
    <n v="143.25"/>
    <n v="47"/>
    <n v="26"/>
    <n v="250"/>
    <n v="250"/>
    <m/>
    <m/>
    <m/>
    <m/>
    <m/>
    <m/>
    <m/>
    <m/>
    <n v="0"/>
    <n v="0"/>
    <m/>
    <m/>
    <m/>
    <m/>
  </r>
  <r>
    <x v="1"/>
    <x v="2"/>
    <d v="2020-06-29T00:00:00"/>
    <s v="AU.8"/>
    <s v="SV"/>
    <n v="17"/>
    <n v="0"/>
    <n v="0"/>
    <n v="0"/>
    <n v="0"/>
    <n v="25"/>
    <n v="2"/>
    <s v="NA"/>
    <n v="4"/>
    <n v="0"/>
    <n v="44.5"/>
    <n v="45"/>
    <n v="65"/>
    <n v="43"/>
    <n v="25"/>
    <m/>
    <m/>
    <m/>
    <m/>
    <m/>
    <m/>
    <m/>
    <m/>
    <n v="0"/>
    <n v="0"/>
    <m/>
    <m/>
    <m/>
    <m/>
  </r>
  <r>
    <x v="1"/>
    <x v="3"/>
    <d v="2021-06-18T00:00:00"/>
    <s v="AU.1"/>
    <s v="SV"/>
    <n v="0"/>
    <n v="1"/>
    <n v="0"/>
    <n v="0"/>
    <n v="1"/>
    <n v="55"/>
    <n v="1"/>
    <n v="2"/>
    <n v="2"/>
    <n v="80"/>
    <n v="20.75"/>
    <n v="24"/>
    <n v="14"/>
    <n v="21"/>
    <n v="24"/>
    <m/>
    <m/>
    <m/>
    <m/>
    <m/>
    <m/>
    <m/>
    <m/>
    <n v="0"/>
    <n v="0"/>
    <m/>
    <s v="Er inngjerdet, evt. beite, men ikke dyr nå"/>
    <m/>
    <m/>
  </r>
  <r>
    <x v="1"/>
    <x v="3"/>
    <d v="2021-06-18T00:00:00"/>
    <s v="AU.2"/>
    <s v="SV"/>
    <n v="4"/>
    <n v="9"/>
    <n v="0"/>
    <n v="3"/>
    <n v="6"/>
    <n v="60"/>
    <n v="1"/>
    <n v="1"/>
    <n v="0"/>
    <n v="70"/>
    <n v="20.25"/>
    <n v="13"/>
    <n v="17"/>
    <n v="25"/>
    <n v="26"/>
    <m/>
    <m/>
    <m/>
    <m/>
    <m/>
    <m/>
    <m/>
    <m/>
    <n v="0"/>
    <n v="0"/>
    <m/>
    <s v="Er inngjerdet, evt. beite, men ikke dyr nå"/>
    <m/>
    <m/>
  </r>
  <r>
    <x v="1"/>
    <x v="3"/>
    <d v="2021-06-18T00:00:00"/>
    <s v="AU.3"/>
    <s v="SV"/>
    <n v="7"/>
    <n v="1"/>
    <n v="0"/>
    <n v="0"/>
    <n v="1"/>
    <n v="50"/>
    <n v="7"/>
    <n v="20"/>
    <n v="0"/>
    <n v="0"/>
    <n v="30.5"/>
    <n v="23"/>
    <n v="26"/>
    <n v="63"/>
    <n v="10"/>
    <m/>
    <m/>
    <m/>
    <m/>
    <m/>
    <m/>
    <m/>
    <m/>
    <n v="0"/>
    <n v="0"/>
    <m/>
    <m/>
    <m/>
    <m/>
  </r>
  <r>
    <x v="1"/>
    <x v="3"/>
    <d v="2021-06-18T00:00:00"/>
    <s v="AU.4"/>
    <s v="SV"/>
    <n v="2"/>
    <n v="0"/>
    <n v="0"/>
    <n v="0"/>
    <n v="0"/>
    <n v="40"/>
    <n v="1"/>
    <n v="1"/>
    <n v="4"/>
    <n v="80"/>
    <n v="20.5"/>
    <n v="25"/>
    <n v="26"/>
    <n v="11"/>
    <n v="20"/>
    <m/>
    <m/>
    <m/>
    <m/>
    <m/>
    <m/>
    <m/>
    <m/>
    <n v="0"/>
    <n v="0"/>
    <m/>
    <s v="Er inngjerdet, evt. beite, men ikke dyr nå"/>
    <m/>
    <m/>
  </r>
  <r>
    <x v="1"/>
    <x v="3"/>
    <d v="2021-06-18T00:00:00"/>
    <s v="AU.5"/>
    <s v="SV"/>
    <n v="6"/>
    <n v="0"/>
    <n v="0"/>
    <n v="0"/>
    <n v="0"/>
    <n v="70"/>
    <n v="4"/>
    <n v="25"/>
    <n v="0"/>
    <n v="0"/>
    <n v="31.25"/>
    <n v="60"/>
    <n v="17"/>
    <n v="23"/>
    <n v="25"/>
    <m/>
    <m/>
    <m/>
    <m/>
    <m/>
    <m/>
    <m/>
    <m/>
    <n v="0"/>
    <n v="0"/>
    <m/>
    <m/>
    <m/>
    <m/>
  </r>
  <r>
    <x v="1"/>
    <x v="3"/>
    <d v="2021-06-18T00:00:00"/>
    <s v="AU.6"/>
    <s v="SV"/>
    <n v="8"/>
    <n v="0"/>
    <n v="0"/>
    <n v="0"/>
    <n v="0"/>
    <n v="25"/>
    <n v="15"/>
    <n v="10"/>
    <n v="0"/>
    <n v="0"/>
    <n v="27"/>
    <n v="0"/>
    <n v="38"/>
    <n v="27"/>
    <n v="43"/>
    <m/>
    <m/>
    <m/>
    <m/>
    <m/>
    <m/>
    <m/>
    <m/>
    <n v="0"/>
    <n v="0"/>
    <m/>
    <m/>
    <m/>
    <m/>
  </r>
  <r>
    <x v="1"/>
    <x v="3"/>
    <d v="2021-06-18T00:00:00"/>
    <s v="AU.7"/>
    <s v="SV"/>
    <n v="11"/>
    <n v="0"/>
    <n v="0"/>
    <n v="0"/>
    <n v="0"/>
    <n v="20"/>
    <n v="0"/>
    <s v="NA"/>
    <n v="25"/>
    <n v="0"/>
    <n v="79.75"/>
    <n v="21"/>
    <n v="40"/>
    <n v="112"/>
    <n v="146"/>
    <m/>
    <m/>
    <m/>
    <m/>
    <m/>
    <m/>
    <m/>
    <m/>
    <n v="0"/>
    <n v="0"/>
    <m/>
    <m/>
    <m/>
    <m/>
  </r>
  <r>
    <x v="1"/>
    <x v="3"/>
    <d v="2021-06-18T00:00:00"/>
    <s v="AU.8"/>
    <s v="SV"/>
    <n v="17"/>
    <n v="0"/>
    <n v="0"/>
    <n v="0"/>
    <n v="0"/>
    <n v="25"/>
    <n v="4"/>
    <n v="26"/>
    <n v="0"/>
    <n v="0"/>
    <n v="17.75"/>
    <n v="15"/>
    <n v="0"/>
    <n v="25"/>
    <n v="31"/>
    <m/>
    <m/>
    <m/>
    <m/>
    <m/>
    <m/>
    <m/>
    <m/>
    <n v="0"/>
    <n v="0"/>
    <m/>
    <m/>
    <m/>
    <m/>
  </r>
  <r>
    <x v="2"/>
    <x v="1"/>
    <d v="2019-07-11T00:00:00"/>
    <s v="BS.NØ8"/>
    <s v="NØ"/>
    <n v="8"/>
    <n v="1"/>
    <n v="0"/>
    <n v="0"/>
    <n v="1"/>
    <n v="50"/>
    <n v="10"/>
    <s v="NA"/>
    <n v="20"/>
    <s v="NA"/>
    <n v="22.25"/>
    <n v="36"/>
    <n v="20"/>
    <n v="19"/>
    <n v="14"/>
    <m/>
    <m/>
    <m/>
    <m/>
    <m/>
    <m/>
    <m/>
    <m/>
    <n v="0"/>
    <n v="0"/>
    <m/>
    <s v="Ingen"/>
    <m/>
    <m/>
  </r>
  <r>
    <x v="2"/>
    <x v="1"/>
    <d v="2019-07-11T00:00:00"/>
    <s v="BS.S14"/>
    <s v="S"/>
    <n v="14"/>
    <n v="2"/>
    <n v="0"/>
    <n v="1"/>
    <n v="1"/>
    <n v="80"/>
    <n v="60"/>
    <s v="NA"/>
    <n v="50"/>
    <s v="NA"/>
    <n v="71"/>
    <n v="48"/>
    <n v="64"/>
    <n v="100"/>
    <n v="72"/>
    <m/>
    <m/>
    <m/>
    <m/>
    <m/>
    <m/>
    <m/>
    <m/>
    <n v="0"/>
    <n v="0"/>
    <m/>
    <s v="Ingen"/>
    <m/>
    <m/>
  </r>
  <r>
    <x v="2"/>
    <x v="1"/>
    <d v="2019-07-11T00:00:00"/>
    <s v="BS.S20"/>
    <s v="S"/>
    <n v="20"/>
    <n v="1"/>
    <n v="0"/>
    <n v="1"/>
    <n v="0"/>
    <n v="60"/>
    <n v="5"/>
    <s v="NA"/>
    <n v="20"/>
    <s v="NA"/>
    <n v="45.5"/>
    <n v="38"/>
    <n v="44"/>
    <n v="38"/>
    <n v="62"/>
    <m/>
    <m/>
    <m/>
    <m/>
    <m/>
    <m/>
    <m/>
    <m/>
    <n v="0"/>
    <n v="0"/>
    <m/>
    <s v="Ingen"/>
    <m/>
    <m/>
  </r>
  <r>
    <x v="2"/>
    <x v="1"/>
    <d v="2019-07-11T00:00:00"/>
    <s v="BS.S22"/>
    <s v="S"/>
    <n v="22"/>
    <n v="0"/>
    <n v="0"/>
    <n v="0"/>
    <n v="0"/>
    <n v="40"/>
    <n v="40"/>
    <s v="NA"/>
    <n v="0"/>
    <s v="NA"/>
    <n v="41.75"/>
    <n v="1"/>
    <n v="58"/>
    <n v="58"/>
    <n v="50"/>
    <m/>
    <m/>
    <m/>
    <m/>
    <m/>
    <m/>
    <m/>
    <m/>
    <n v="0"/>
    <n v="0"/>
    <m/>
    <s v="Ingen"/>
    <m/>
    <m/>
  </r>
  <r>
    <x v="2"/>
    <x v="1"/>
    <d v="2019-07-11T00:00:00"/>
    <s v="BS.S24"/>
    <s v="S"/>
    <n v="24"/>
    <n v="9"/>
    <n v="0"/>
    <n v="3"/>
    <n v="6"/>
    <n v="70"/>
    <n v="40"/>
    <s v="NA"/>
    <n v="0"/>
    <s v="NA"/>
    <n v="38.5"/>
    <n v="34"/>
    <n v="44"/>
    <n v="27"/>
    <n v="49"/>
    <m/>
    <m/>
    <m/>
    <m/>
    <m/>
    <m/>
    <m/>
    <m/>
    <n v="0"/>
    <n v="0"/>
    <m/>
    <s v="Ingen"/>
    <m/>
    <m/>
  </r>
  <r>
    <x v="2"/>
    <x v="1"/>
    <d v="2019-07-11T00:00:00"/>
    <s v="BS.S25"/>
    <s v="S"/>
    <n v="25"/>
    <n v="14"/>
    <n v="1"/>
    <n v="4"/>
    <n v="9"/>
    <n v="50"/>
    <n v="90"/>
    <s v="NA"/>
    <n v="0"/>
    <s v="NA"/>
    <n v="38.75"/>
    <n v="42"/>
    <n v="46"/>
    <n v="24"/>
    <n v="43"/>
    <m/>
    <m/>
    <m/>
    <m/>
    <m/>
    <m/>
    <m/>
    <m/>
    <n v="0"/>
    <n v="0"/>
    <m/>
    <s v="Ingen, mye forstyrrelse rundt lok."/>
    <m/>
    <m/>
  </r>
  <r>
    <x v="2"/>
    <x v="1"/>
    <d v="2019-07-11T00:00:00"/>
    <s v="BS.SØ3"/>
    <s v="SØ"/>
    <n v="3"/>
    <n v="0"/>
    <n v="0"/>
    <n v="0"/>
    <n v="0"/>
    <n v="25"/>
    <n v="80"/>
    <s v="NA"/>
    <n v="0"/>
    <s v="NA"/>
    <n v="11.75"/>
    <n v="2"/>
    <n v="2"/>
    <n v="39"/>
    <n v="4"/>
    <m/>
    <m/>
    <m/>
    <m/>
    <m/>
    <m/>
    <m/>
    <m/>
    <n v="0"/>
    <n v="0"/>
    <m/>
    <s v="Ingen"/>
    <m/>
    <m/>
  </r>
  <r>
    <x v="2"/>
    <x v="1"/>
    <d v="2019-07-11T00:00:00"/>
    <s v="BS.SØ5"/>
    <s v="SØ"/>
    <n v="5"/>
    <n v="0"/>
    <n v="0"/>
    <n v="0"/>
    <n v="0"/>
    <n v="40"/>
    <n v="90"/>
    <s v="NA"/>
    <n v="30"/>
    <s v="NA"/>
    <n v="29.5"/>
    <n v="24"/>
    <n v="43"/>
    <n v="49"/>
    <n v="2"/>
    <m/>
    <m/>
    <m/>
    <m/>
    <m/>
    <m/>
    <m/>
    <m/>
    <n v="0"/>
    <n v="0"/>
    <m/>
    <s v="Ingen"/>
    <s v="gml. Nesten død geitved midt i ruta brukes som siktepunkt fopr transektet"/>
    <m/>
  </r>
  <r>
    <x v="2"/>
    <x v="1"/>
    <d v="2019-07-11T00:00:00"/>
    <s v="BS.V1"/>
    <s v="V"/>
    <n v="1"/>
    <n v="0"/>
    <n v="0"/>
    <n v="0"/>
    <n v="0"/>
    <n v="60"/>
    <n v="5"/>
    <s v="NA"/>
    <n v="20"/>
    <s v="NA"/>
    <n v="35.25"/>
    <n v="36"/>
    <n v="27"/>
    <n v="38"/>
    <n v="40"/>
    <m/>
    <m/>
    <m/>
    <m/>
    <m/>
    <m/>
    <m/>
    <m/>
    <n v="0"/>
    <n v="0"/>
    <m/>
    <s v="Ingen"/>
    <m/>
    <m/>
  </r>
  <r>
    <x v="2"/>
    <x v="2"/>
    <d v="2020-07-01T00:00:00"/>
    <s v="BS.N5"/>
    <s v="N"/>
    <n v="5"/>
    <n v="0"/>
    <n v="0"/>
    <n v="0"/>
    <n v="0"/>
    <n v="60"/>
    <n v="60"/>
    <s v="NA"/>
    <n v="4"/>
    <s v="NA"/>
    <n v="17.25"/>
    <n v="16"/>
    <n v="13"/>
    <n v="15"/>
    <n v="25"/>
    <m/>
    <m/>
    <m/>
    <m/>
    <m/>
    <m/>
    <m/>
    <m/>
    <n v="0"/>
    <n v="0"/>
    <s v="Nei"/>
    <m/>
    <s v="Ny rute lagt ut i 2020. "/>
    <m/>
  </r>
  <r>
    <x v="2"/>
    <x v="2"/>
    <d v="2020-07-01T00:00:00"/>
    <s v="BS.NØ8"/>
    <s v="NØ"/>
    <n v="8"/>
    <n v="1"/>
    <n v="1"/>
    <n v="0"/>
    <n v="0"/>
    <n v="65"/>
    <n v="10"/>
    <s v="NA"/>
    <n v="10"/>
    <s v="NA"/>
    <n v="18"/>
    <n v="31"/>
    <n v="13"/>
    <n v="10"/>
    <n v="18"/>
    <m/>
    <m/>
    <m/>
    <m/>
    <m/>
    <m/>
    <m/>
    <m/>
    <n v="0"/>
    <n v="0"/>
    <s v="Nei"/>
    <m/>
    <s v="Den &quot;gamle&quot; dragehodeplanta fra 2019 ble dømt ut. "/>
    <m/>
  </r>
  <r>
    <x v="2"/>
    <x v="2"/>
    <d v="2020-07-01T00:00:00"/>
    <s v="BS.S14"/>
    <s v="S"/>
    <n v="14"/>
    <n v="0"/>
    <n v="0"/>
    <n v="0"/>
    <n v="0"/>
    <n v="40"/>
    <n v="60"/>
    <s v="NA"/>
    <n v="25"/>
    <s v="NA"/>
    <n v="65.75"/>
    <n v="11"/>
    <n v="31"/>
    <n v="178"/>
    <n v="43"/>
    <m/>
    <m/>
    <m/>
    <m/>
    <m/>
    <m/>
    <m/>
    <m/>
    <n v="0"/>
    <n v="0"/>
    <s v="Nei"/>
    <m/>
    <m/>
    <m/>
  </r>
  <r>
    <x v="2"/>
    <x v="2"/>
    <d v="2020-07-01T00:00:00"/>
    <s v="BS.S20"/>
    <s v="S"/>
    <n v="20"/>
    <n v="1"/>
    <n v="0"/>
    <n v="0"/>
    <n v="1"/>
    <n v="12"/>
    <n v="15"/>
    <s v="NA"/>
    <n v="15"/>
    <s v="NA"/>
    <n v="41"/>
    <n v="39"/>
    <n v="41"/>
    <n v="35"/>
    <n v="49"/>
    <m/>
    <m/>
    <m/>
    <m/>
    <m/>
    <m/>
    <m/>
    <m/>
    <n v="0"/>
    <n v="0"/>
    <s v="Nei"/>
    <m/>
    <m/>
    <m/>
  </r>
  <r>
    <x v="2"/>
    <x v="2"/>
    <d v="2020-07-01T00:00:00"/>
    <s v="BS.S22"/>
    <s v="S"/>
    <n v="22"/>
    <n v="1"/>
    <n v="0"/>
    <n v="1"/>
    <n v="0"/>
    <n v="65"/>
    <n v="2"/>
    <s v="NA"/>
    <n v="2"/>
    <s v="NA"/>
    <n v="36.5"/>
    <n v="22"/>
    <n v="44"/>
    <n v="40"/>
    <n v="40"/>
    <m/>
    <m/>
    <m/>
    <m/>
    <m/>
    <m/>
    <m/>
    <m/>
    <n v="0"/>
    <n v="0"/>
    <s v="Nei"/>
    <m/>
    <m/>
    <m/>
  </r>
  <r>
    <x v="2"/>
    <x v="2"/>
    <d v="2020-07-01T00:00:00"/>
    <s v="BS.S24"/>
    <s v="S"/>
    <n v="24"/>
    <n v="7"/>
    <n v="0"/>
    <n v="4"/>
    <n v="3"/>
    <n v="60"/>
    <n v="30"/>
    <s v="NA"/>
    <n v="0"/>
    <s v="NA"/>
    <n v="16"/>
    <n v="17"/>
    <n v="19"/>
    <n v="14"/>
    <n v="14"/>
    <m/>
    <m/>
    <m/>
    <m/>
    <m/>
    <m/>
    <m/>
    <m/>
    <n v="1"/>
    <n v="0"/>
    <s v="Krattrydding?"/>
    <m/>
    <m/>
    <m/>
  </r>
  <r>
    <x v="2"/>
    <x v="2"/>
    <d v="2020-07-01T00:00:00"/>
    <s v="BS.S25"/>
    <s v="S"/>
    <n v="25"/>
    <n v="17"/>
    <n v="0"/>
    <n v="5"/>
    <n v="12"/>
    <n v="50"/>
    <n v="50"/>
    <s v="NA"/>
    <n v="0"/>
    <s v="NA"/>
    <n v="9.5"/>
    <n v="6"/>
    <n v="9"/>
    <n v="15"/>
    <n v="8"/>
    <m/>
    <m/>
    <m/>
    <m/>
    <m/>
    <m/>
    <m/>
    <m/>
    <n v="0"/>
    <n v="0"/>
    <s v="Nei"/>
    <m/>
    <m/>
    <m/>
  </r>
  <r>
    <x v="2"/>
    <x v="2"/>
    <d v="2020-07-01T00:00:00"/>
    <s v="BS.SØ3"/>
    <s v="SØ"/>
    <n v="3"/>
    <n v="0"/>
    <n v="0"/>
    <n v="0"/>
    <n v="0"/>
    <n v="15"/>
    <n v="80"/>
    <s v="NA"/>
    <n v="0"/>
    <s v="NA"/>
    <n v="2.75"/>
    <n v="4"/>
    <n v="0"/>
    <n v="0"/>
    <n v="7"/>
    <m/>
    <m/>
    <m/>
    <m/>
    <m/>
    <m/>
    <m/>
    <m/>
    <n v="1"/>
    <n v="0"/>
    <s v="Krattrydding"/>
    <m/>
    <m/>
    <m/>
  </r>
  <r>
    <x v="2"/>
    <x v="2"/>
    <d v="2020-07-01T00:00:00"/>
    <s v="BS.SØ5"/>
    <s v="SØ"/>
    <n v="5"/>
    <n v="0"/>
    <n v="0"/>
    <n v="0"/>
    <n v="0"/>
    <n v="25"/>
    <n v="90"/>
    <s v="NA"/>
    <n v="20"/>
    <s v="NA"/>
    <n v="15.5"/>
    <n v="19"/>
    <n v="14"/>
    <n v="22"/>
    <n v="7"/>
    <m/>
    <m/>
    <m/>
    <m/>
    <m/>
    <m/>
    <m/>
    <m/>
    <n v="1"/>
    <n v="0"/>
    <s v="Krattrydding"/>
    <m/>
    <m/>
    <m/>
  </r>
  <r>
    <x v="2"/>
    <x v="2"/>
    <d v="2020-07-01T00:00:00"/>
    <s v="BS.V1"/>
    <s v="V"/>
    <n v="1"/>
    <n v="0"/>
    <n v="0"/>
    <n v="0"/>
    <n v="0"/>
    <n v="60"/>
    <n v="5"/>
    <s v="NA"/>
    <n v="3"/>
    <s v="NA"/>
    <n v="22.5"/>
    <n v="34"/>
    <n v="17"/>
    <n v="19"/>
    <n v="20"/>
    <m/>
    <m/>
    <m/>
    <m/>
    <m/>
    <m/>
    <m/>
    <m/>
    <n v="0"/>
    <n v="0"/>
    <s v="Nei"/>
    <m/>
    <m/>
    <m/>
  </r>
  <r>
    <x v="2"/>
    <x v="3"/>
    <d v="2021-06-16T00:00:00"/>
    <s v="BS.N5"/>
    <s v="N"/>
    <n v="5"/>
    <n v="0"/>
    <n v="0"/>
    <n v="0"/>
    <n v="0"/>
    <n v="60"/>
    <n v="70"/>
    <n v="5"/>
    <n v="0"/>
    <n v="80"/>
    <n v="16.25"/>
    <n v="11"/>
    <n v="12"/>
    <n v="31"/>
    <n v="11"/>
    <m/>
    <m/>
    <m/>
    <m/>
    <m/>
    <m/>
    <m/>
    <m/>
    <n v="0"/>
    <n v="0"/>
    <s v="Nei"/>
    <m/>
    <s v="Ny rute lagt ut i 2020. "/>
    <m/>
  </r>
  <r>
    <x v="2"/>
    <x v="3"/>
    <d v="2021-06-16T00:00:00"/>
    <s v="BS.NØ8"/>
    <s v="NØ"/>
    <n v="8"/>
    <n v="0"/>
    <n v="0"/>
    <n v="0"/>
    <n v="0"/>
    <n v="65"/>
    <n v="5"/>
    <n v="7"/>
    <n v="0"/>
    <n v="30"/>
    <n v="16"/>
    <n v="13"/>
    <n v="14"/>
    <n v="25"/>
    <n v="12"/>
    <m/>
    <m/>
    <m/>
    <m/>
    <m/>
    <m/>
    <m/>
    <m/>
    <n v="0"/>
    <n v="0"/>
    <s v="Nei"/>
    <m/>
    <s v="Den &quot;gamle&quot; dragehodeplanta fra 2019 ble dømt ut. "/>
    <m/>
  </r>
  <r>
    <x v="2"/>
    <x v="3"/>
    <d v="2021-06-16T00:00:00"/>
    <s v="BS.S14"/>
    <s v="S"/>
    <n v="14"/>
    <n v="0"/>
    <n v="0"/>
    <n v="0"/>
    <n v="0"/>
    <n v="30"/>
    <n v="80"/>
    <n v="22"/>
    <n v="0"/>
    <n v="20"/>
    <n v="18.5"/>
    <n v="13"/>
    <n v="14"/>
    <n v="26"/>
    <n v="21"/>
    <m/>
    <m/>
    <m/>
    <m/>
    <m/>
    <m/>
    <m/>
    <m/>
    <n v="0"/>
    <n v="0"/>
    <s v="Nei"/>
    <m/>
    <m/>
    <m/>
  </r>
  <r>
    <x v="2"/>
    <x v="3"/>
    <d v="2021-06-16T00:00:00"/>
    <s v="BS.S20"/>
    <s v="S"/>
    <n v="20"/>
    <n v="2"/>
    <n v="0"/>
    <n v="1"/>
    <n v="1"/>
    <n v="50"/>
    <n v="1"/>
    <n v="40"/>
    <n v="1"/>
    <n v="100"/>
    <n v="32"/>
    <n v="40"/>
    <n v="26"/>
    <n v="29"/>
    <n v="33"/>
    <m/>
    <m/>
    <m/>
    <m/>
    <m/>
    <m/>
    <m/>
    <m/>
    <n v="0"/>
    <n v="0"/>
    <s v="Nei"/>
    <m/>
    <m/>
    <m/>
  </r>
  <r>
    <x v="2"/>
    <x v="3"/>
    <d v="2021-06-16T00:00:00"/>
    <s v="BS.S22"/>
    <s v="S"/>
    <n v="22"/>
    <n v="0"/>
    <n v="0"/>
    <n v="0"/>
    <n v="0"/>
    <n v="70"/>
    <n v="1"/>
    <n v="0"/>
    <n v="0"/>
    <n v="0"/>
    <n v="20.75"/>
    <n v="42"/>
    <n v="14"/>
    <n v="12"/>
    <n v="15"/>
    <m/>
    <m/>
    <m/>
    <m/>
    <m/>
    <m/>
    <m/>
    <m/>
    <n v="0"/>
    <n v="0"/>
    <s v="Nei"/>
    <m/>
    <m/>
    <m/>
  </r>
  <r>
    <x v="2"/>
    <x v="3"/>
    <d v="2021-06-16T00:00:00"/>
    <s v="BS.S24"/>
    <s v="S"/>
    <n v="24"/>
    <n v="8"/>
    <n v="0"/>
    <n v="1"/>
    <n v="7"/>
    <n v="55"/>
    <n v="40"/>
    <n v="0"/>
    <n v="0"/>
    <n v="0"/>
    <n v="20.5"/>
    <n v="20"/>
    <n v="22"/>
    <n v="17"/>
    <n v="23"/>
    <m/>
    <m/>
    <m/>
    <m/>
    <m/>
    <m/>
    <m/>
    <m/>
    <n v="1"/>
    <n v="0"/>
    <s v="Krattrydding?"/>
    <m/>
    <m/>
    <m/>
  </r>
  <r>
    <x v="2"/>
    <x v="3"/>
    <d v="2021-06-16T00:00:00"/>
    <s v="BS.S25"/>
    <s v="S"/>
    <n v="25"/>
    <n v="17"/>
    <n v="0"/>
    <n v="5"/>
    <n v="12"/>
    <n v="40"/>
    <n v="50"/>
    <n v="0"/>
    <n v="0"/>
    <n v="0"/>
    <n v="16"/>
    <n v="25"/>
    <n v="21"/>
    <n v="11"/>
    <n v="7"/>
    <m/>
    <m/>
    <m/>
    <m/>
    <m/>
    <m/>
    <m/>
    <m/>
    <n v="0"/>
    <n v="0"/>
    <s v="Nei"/>
    <m/>
    <m/>
    <m/>
  </r>
  <r>
    <x v="2"/>
    <x v="3"/>
    <d v="2021-06-16T00:00:00"/>
    <s v="BS.SØ3"/>
    <s v="SØ"/>
    <n v="3"/>
    <n v="0"/>
    <n v="0"/>
    <n v="0"/>
    <n v="0"/>
    <n v="20"/>
    <n v="90"/>
    <n v="4"/>
    <n v="0"/>
    <n v="0"/>
    <n v="17"/>
    <n v="21"/>
    <n v="14"/>
    <n v="22"/>
    <n v="11"/>
    <m/>
    <m/>
    <m/>
    <m/>
    <m/>
    <m/>
    <m/>
    <m/>
    <n v="1"/>
    <n v="0"/>
    <s v="Krattrydding"/>
    <m/>
    <m/>
    <m/>
  </r>
  <r>
    <x v="2"/>
    <x v="3"/>
    <d v="2021-06-16T00:00:00"/>
    <s v="BS.SØ5"/>
    <s v="SØ"/>
    <n v="5"/>
    <n v="0"/>
    <n v="0"/>
    <n v="0"/>
    <n v="0"/>
    <n v="40"/>
    <n v="90"/>
    <n v="4"/>
    <n v="25"/>
    <n v="0"/>
    <n v="31.5"/>
    <n v="62"/>
    <n v="15"/>
    <n v="29"/>
    <n v="20"/>
    <m/>
    <m/>
    <m/>
    <m/>
    <m/>
    <m/>
    <m/>
    <m/>
    <n v="1"/>
    <n v="0"/>
    <s v="Krattrydding"/>
    <m/>
    <m/>
    <m/>
  </r>
  <r>
    <x v="2"/>
    <x v="3"/>
    <d v="2021-06-16T00:00:00"/>
    <s v="BS.V1"/>
    <s v="V"/>
    <n v="1"/>
    <n v="0"/>
    <n v="0"/>
    <n v="0"/>
    <n v="0"/>
    <n v="50"/>
    <n v="1"/>
    <n v="4"/>
    <n v="0"/>
    <n v="100"/>
    <n v="22"/>
    <n v="20"/>
    <n v="17"/>
    <n v="25"/>
    <n v="26"/>
    <m/>
    <m/>
    <m/>
    <m/>
    <m/>
    <m/>
    <m/>
    <m/>
    <n v="0"/>
    <n v="0"/>
    <s v="Nei"/>
    <m/>
    <m/>
    <m/>
  </r>
  <r>
    <x v="3"/>
    <x v="5"/>
    <d v="2017-06-12T00:00:00"/>
    <s v="EK1"/>
    <s v="NV"/>
    <n v="21"/>
    <n v="0"/>
    <n v="0"/>
    <n v="0"/>
    <n v="0"/>
    <n v="50"/>
    <n v="75"/>
    <s v="NA"/>
    <n v="20"/>
    <n v="0"/>
    <n v="11.75"/>
    <n v="0"/>
    <n v="0"/>
    <n v="38"/>
    <n v="9"/>
    <m/>
    <m/>
    <m/>
    <m/>
    <m/>
    <m/>
    <m/>
    <m/>
    <n v="0"/>
    <n v="0"/>
    <n v="0"/>
    <s v="NA"/>
    <s v="Rett nedenfir bergknaus med enslig furu, ovenfor akeleie-eng. Åpen glenne, sti gjennom. Ryddet kratt rundt, men ikke i ruta. "/>
    <m/>
  </r>
  <r>
    <x v="3"/>
    <x v="5"/>
    <d v="2017-06-12T00:00:00"/>
    <s v="EK10"/>
    <s v="NV"/>
    <n v="278"/>
    <n v="48"/>
    <n v="17"/>
    <n v="7"/>
    <n v="24"/>
    <n v="80"/>
    <n v="5"/>
    <s v="NA"/>
    <n v="3"/>
    <n v="0"/>
    <n v="21.25"/>
    <n v="8"/>
    <n v="19"/>
    <n v="23"/>
    <n v="35"/>
    <m/>
    <m/>
    <m/>
    <m/>
    <m/>
    <m/>
    <m/>
    <m/>
    <n v="0"/>
    <n v="0"/>
    <n v="0"/>
    <s v="NA"/>
    <m/>
    <m/>
  </r>
  <r>
    <x v="3"/>
    <x v="5"/>
    <d v="2017-06-12T00:00:00"/>
    <s v="EK2"/>
    <s v="NV"/>
    <n v="63"/>
    <n v="0"/>
    <n v="0"/>
    <n v="0"/>
    <n v="0"/>
    <n v="30"/>
    <n v="1"/>
    <s v="NA"/>
    <n v="70"/>
    <n v="0"/>
    <n v="108.5"/>
    <n v="220"/>
    <n v="52"/>
    <n v="32"/>
    <n v="130"/>
    <m/>
    <m/>
    <m/>
    <m/>
    <m/>
    <m/>
    <m/>
    <m/>
    <n v="0"/>
    <n v="0"/>
    <n v="0"/>
    <s v="NA"/>
    <s v="Rett under krossved?? Stor busk, i rosekratt med slåpetorn. Har vært kuttet busker, men er kommet tilbake."/>
    <m/>
  </r>
  <r>
    <x v="3"/>
    <x v="5"/>
    <d v="2017-06-12T00:00:00"/>
    <s v="EK3"/>
    <s v="NV"/>
    <n v="78"/>
    <n v="5"/>
    <n v="1"/>
    <n v="0"/>
    <n v="4"/>
    <n v="60"/>
    <n v="50"/>
    <s v="NA"/>
    <n v="40"/>
    <n v="0"/>
    <n v="48.75"/>
    <n v="83"/>
    <n v="38"/>
    <n v="49"/>
    <n v="25"/>
    <m/>
    <m/>
    <m/>
    <m/>
    <m/>
    <m/>
    <m/>
    <m/>
    <n v="1"/>
    <n v="0"/>
    <n v="100"/>
    <s v="Krattrydding"/>
    <s v="Kuttet furu. "/>
    <m/>
  </r>
  <r>
    <x v="3"/>
    <x v="5"/>
    <d v="2017-06-12T00:00:00"/>
    <s v="EK4"/>
    <s v="NV"/>
    <n v="102"/>
    <n v="0"/>
    <n v="0"/>
    <n v="0"/>
    <n v="0"/>
    <n v="40"/>
    <n v="50"/>
    <s v="NA"/>
    <n v="0"/>
    <n v="0"/>
    <n v="10"/>
    <n v="15"/>
    <n v="0"/>
    <n v="22"/>
    <n v="3"/>
    <m/>
    <m/>
    <m/>
    <m/>
    <m/>
    <m/>
    <m/>
    <m/>
    <n v="0"/>
    <n v="0"/>
    <n v="0"/>
    <s v="NA"/>
    <s v="I bratt berg/bergskrent. Dragehode rundt. "/>
    <m/>
  </r>
  <r>
    <x v="3"/>
    <x v="5"/>
    <d v="2017-06-12T00:00:00"/>
    <s v="EK5"/>
    <s v="NV"/>
    <n v="156"/>
    <n v="0"/>
    <n v="0"/>
    <n v="0"/>
    <n v="0"/>
    <n v="60"/>
    <n v="80"/>
    <s v="NA"/>
    <n v="10"/>
    <n v="0"/>
    <n v="17.25"/>
    <n v="19"/>
    <n v="15"/>
    <n v="22"/>
    <n v="13"/>
    <m/>
    <m/>
    <m/>
    <m/>
    <m/>
    <m/>
    <m/>
    <m/>
    <n v="0"/>
    <n v="0"/>
    <n v="0"/>
    <s v="NA"/>
    <m/>
    <m/>
  </r>
  <r>
    <x v="3"/>
    <x v="5"/>
    <d v="2017-06-12T00:00:00"/>
    <s v="EK6"/>
    <s v="NV"/>
    <n v="224"/>
    <n v="0"/>
    <n v="0"/>
    <n v="0"/>
    <n v="0"/>
    <n v="30"/>
    <n v="20"/>
    <s v="NA"/>
    <n v="40"/>
    <n v="90"/>
    <n v="18.25"/>
    <n v="0"/>
    <n v="26"/>
    <n v="25"/>
    <n v="22"/>
    <m/>
    <m/>
    <m/>
    <m/>
    <m/>
    <m/>
    <m/>
    <m/>
    <n v="0"/>
    <n v="0"/>
    <n v="0"/>
    <s v="NA"/>
    <s v="Under stor furu"/>
    <m/>
  </r>
  <r>
    <x v="3"/>
    <x v="5"/>
    <d v="2017-06-12T00:00:00"/>
    <s v="EK7"/>
    <s v="NV"/>
    <n v="232"/>
    <n v="21"/>
    <n v="7"/>
    <n v="3"/>
    <n v="11"/>
    <n v="70"/>
    <n v="65"/>
    <s v="NA"/>
    <n v="30"/>
    <n v="0"/>
    <n v="16.75"/>
    <n v="6"/>
    <n v="5"/>
    <n v="31"/>
    <n v="25"/>
    <m/>
    <m/>
    <m/>
    <m/>
    <m/>
    <m/>
    <m/>
    <m/>
    <n v="0"/>
    <n v="0"/>
    <n v="0"/>
    <s v="NA"/>
    <s v="I nedkant av ospekratt. Merket med 3 rør/spikere"/>
    <m/>
  </r>
  <r>
    <x v="3"/>
    <x v="5"/>
    <d v="2017-06-12T00:00:00"/>
    <s v="EK8"/>
    <s v="NV"/>
    <n v="242"/>
    <n v="0"/>
    <n v="0"/>
    <n v="0"/>
    <n v="0"/>
    <n v="30"/>
    <n v="90"/>
    <s v="NA"/>
    <n v="10"/>
    <n v="0"/>
    <n v="20.5"/>
    <n v="25"/>
    <n v="24"/>
    <n v="21"/>
    <n v="12"/>
    <m/>
    <m/>
    <m/>
    <m/>
    <m/>
    <m/>
    <m/>
    <m/>
    <n v="0"/>
    <n v="0"/>
    <n v="0"/>
    <s v="NA"/>
    <s v="Rett nedenfor osp, over brattkant. Kappet busk et par m unna. "/>
    <m/>
  </r>
  <r>
    <x v="3"/>
    <x v="5"/>
    <d v="2017-06-12T00:00:00"/>
    <s v="EK9"/>
    <s v="NV"/>
    <n v="265"/>
    <n v="0"/>
    <n v="0"/>
    <n v="0"/>
    <n v="0"/>
    <n v="3"/>
    <n v="25"/>
    <s v="NA"/>
    <n v="100"/>
    <n v="0"/>
    <s v="NA"/>
    <s v="NA"/>
    <s v="NA"/>
    <s v="NA"/>
    <s v="NA"/>
    <m/>
    <m/>
    <m/>
    <m/>
    <m/>
    <m/>
    <m/>
    <m/>
    <n v="0"/>
    <n v="0"/>
    <n v="0"/>
    <s v="NA"/>
    <m/>
    <m/>
  </r>
  <r>
    <x v="3"/>
    <x v="0"/>
    <d v="2018-06-21T00:00:00"/>
    <s v="EK1"/>
    <s v="NV"/>
    <n v="21"/>
    <n v="0"/>
    <n v="0"/>
    <n v="0"/>
    <n v="0"/>
    <n v="40"/>
    <n v="60"/>
    <s v="NA"/>
    <n v="10"/>
    <s v="NA"/>
    <n v="15.5"/>
    <n v="1"/>
    <n v="5"/>
    <n v="13"/>
    <n v="43"/>
    <m/>
    <m/>
    <m/>
    <m/>
    <m/>
    <m/>
    <m/>
    <m/>
    <n v="0"/>
    <n v="1"/>
    <m/>
    <m/>
    <s v="Vissent. Tråkk, sti i kant av ruta."/>
    <m/>
  </r>
  <r>
    <x v="3"/>
    <x v="0"/>
    <d v="2018-06-21T00:00:00"/>
    <s v="EK10"/>
    <s v="NV"/>
    <n v="278"/>
    <n v="30"/>
    <n v="2"/>
    <n v="21"/>
    <n v="7"/>
    <n v="70"/>
    <n v="15"/>
    <s v="NA"/>
    <n v="2"/>
    <s v="NA"/>
    <n v="11.25"/>
    <n v="1"/>
    <n v="6"/>
    <n v="18"/>
    <n v="20"/>
    <m/>
    <m/>
    <m/>
    <m/>
    <m/>
    <m/>
    <m/>
    <m/>
    <n v="0"/>
    <n v="0"/>
    <m/>
    <m/>
    <s v="Mange visne. "/>
    <m/>
  </r>
  <r>
    <x v="3"/>
    <x v="0"/>
    <d v="2018-06-21T00:00:00"/>
    <s v="EK2"/>
    <s v="NV"/>
    <n v="63"/>
    <n v="0"/>
    <n v="0"/>
    <n v="0"/>
    <n v="0"/>
    <n v="30"/>
    <n v="0"/>
    <s v="NA"/>
    <n v="40"/>
    <s v="NA"/>
    <n v="59.5"/>
    <n v="0"/>
    <n v="0"/>
    <n v="98"/>
    <n v="140"/>
    <m/>
    <m/>
    <m/>
    <m/>
    <m/>
    <m/>
    <m/>
    <m/>
    <n v="1"/>
    <n v="1"/>
    <m/>
    <s v="Krattrydding"/>
    <s v="Sti i kant"/>
    <m/>
  </r>
  <r>
    <x v="3"/>
    <x v="0"/>
    <d v="2018-06-21T00:00:00"/>
    <s v="EK3"/>
    <s v="NV"/>
    <n v="78"/>
    <n v="4"/>
    <n v="0"/>
    <n v="1"/>
    <n v="3"/>
    <n v="50"/>
    <n v="30"/>
    <s v="NA"/>
    <n v="30"/>
    <s v="NA"/>
    <n v="34.75"/>
    <n v="2"/>
    <n v="35"/>
    <n v="43"/>
    <n v="59"/>
    <m/>
    <m/>
    <m/>
    <m/>
    <m/>
    <m/>
    <m/>
    <m/>
    <n v="1"/>
    <n v="1"/>
    <m/>
    <s v="Krattrydding"/>
    <s v="Tråkk (sti)"/>
    <m/>
  </r>
  <r>
    <x v="3"/>
    <x v="0"/>
    <d v="2018-06-21T00:00:00"/>
    <s v="EK4"/>
    <s v="NV"/>
    <n v="104"/>
    <n v="0"/>
    <n v="0"/>
    <n v="0"/>
    <n v="0"/>
    <n v="20"/>
    <n v="30"/>
    <s v="NA"/>
    <n v="0"/>
    <s v="NA"/>
    <n v="3.75"/>
    <n v="0"/>
    <n v="0"/>
    <n v="4"/>
    <n v="11"/>
    <m/>
    <m/>
    <m/>
    <m/>
    <m/>
    <m/>
    <m/>
    <m/>
    <n v="0"/>
    <n v="1"/>
    <m/>
    <m/>
    <s v="Tråkk (sti)"/>
    <m/>
  </r>
  <r>
    <x v="3"/>
    <x v="0"/>
    <d v="2018-06-21T00:00:00"/>
    <s v="EK5"/>
    <s v="NV"/>
    <n v="156"/>
    <n v="0"/>
    <n v="0"/>
    <n v="0"/>
    <n v="0"/>
    <n v="40"/>
    <n v="60"/>
    <s v="NA"/>
    <n v="10"/>
    <s v="NA"/>
    <n v="5.75"/>
    <n v="1"/>
    <n v="4"/>
    <n v="4"/>
    <n v="14"/>
    <m/>
    <m/>
    <m/>
    <m/>
    <m/>
    <m/>
    <m/>
    <m/>
    <n v="0"/>
    <n v="0"/>
    <m/>
    <s v="Noe krattrydding like ved"/>
    <m/>
    <m/>
  </r>
  <r>
    <x v="3"/>
    <x v="0"/>
    <d v="2018-06-21T00:00:00"/>
    <s v="EK6"/>
    <s v="NV"/>
    <n v="224"/>
    <n v="0"/>
    <n v="0"/>
    <n v="0"/>
    <n v="0"/>
    <n v="10"/>
    <n v="20"/>
    <s v="NA"/>
    <n v="90"/>
    <s v="NA"/>
    <n v="123.75"/>
    <n v="15"/>
    <n v="75"/>
    <n v="105"/>
    <n v="300"/>
    <m/>
    <m/>
    <m/>
    <m/>
    <m/>
    <m/>
    <m/>
    <m/>
    <n v="0"/>
    <n v="0"/>
    <m/>
    <m/>
    <s v="Mye strø"/>
    <m/>
  </r>
  <r>
    <x v="3"/>
    <x v="0"/>
    <d v="2018-06-21T00:00:00"/>
    <s v="EK7"/>
    <s v="NV"/>
    <n v="232"/>
    <n v="8"/>
    <n v="0"/>
    <n v="5"/>
    <n v="3"/>
    <n v="50"/>
    <n v="80"/>
    <s v="NA"/>
    <n v="15"/>
    <s v="NA"/>
    <n v="5"/>
    <n v="1"/>
    <n v="1"/>
    <n v="3"/>
    <n v="15"/>
    <m/>
    <m/>
    <m/>
    <m/>
    <m/>
    <m/>
    <m/>
    <m/>
    <n v="0"/>
    <n v="1"/>
    <m/>
    <m/>
    <s v="Visne. Tråkk i kant."/>
    <m/>
  </r>
  <r>
    <x v="3"/>
    <x v="0"/>
    <d v="2018-06-21T00:00:00"/>
    <s v="EK8"/>
    <s v="NV"/>
    <n v="242"/>
    <n v="0"/>
    <n v="0"/>
    <n v="0"/>
    <n v="0"/>
    <n v="20"/>
    <n v="80"/>
    <s v="NA"/>
    <n v="5"/>
    <s v="NA"/>
    <n v="16.5"/>
    <n v="1"/>
    <n v="10"/>
    <n v="12"/>
    <n v="43"/>
    <m/>
    <m/>
    <m/>
    <m/>
    <m/>
    <m/>
    <m/>
    <m/>
    <n v="0"/>
    <n v="0"/>
    <m/>
    <m/>
    <m/>
    <m/>
  </r>
  <r>
    <x v="3"/>
    <x v="0"/>
    <d v="2018-06-21T00:00:00"/>
    <s v="EK9"/>
    <s v="NV"/>
    <n v="265"/>
    <n v="0"/>
    <n v="0"/>
    <n v="0"/>
    <n v="0"/>
    <n v="5"/>
    <n v="30"/>
    <s v="NA"/>
    <n v="90"/>
    <s v="NA"/>
    <n v="35.25"/>
    <n v="1"/>
    <n v="25"/>
    <n v="50"/>
    <n v="65"/>
    <m/>
    <m/>
    <m/>
    <m/>
    <m/>
    <m/>
    <m/>
    <m/>
    <n v="0"/>
    <n v="0"/>
    <m/>
    <m/>
    <m/>
    <m/>
  </r>
  <r>
    <x v="3"/>
    <x v="1"/>
    <d v="2019-06-20T00:00:00"/>
    <s v="EK1"/>
    <s v="NV"/>
    <n v="21"/>
    <n v="0"/>
    <n v="0"/>
    <n v="0"/>
    <n v="0"/>
    <n v="20"/>
    <n v="60"/>
    <s v="NA"/>
    <n v="0"/>
    <s v="NA"/>
    <n v="19.5"/>
    <n v="32"/>
    <n v="0"/>
    <n v="32"/>
    <n v="14"/>
    <m/>
    <m/>
    <m/>
    <m/>
    <m/>
    <m/>
    <m/>
    <m/>
    <m/>
    <m/>
    <m/>
    <m/>
    <m/>
    <m/>
  </r>
  <r>
    <x v="3"/>
    <x v="1"/>
    <d v="2019-06-20T00:00:00"/>
    <s v="EK10"/>
    <s v="NV"/>
    <n v="278"/>
    <n v="56"/>
    <n v="45"/>
    <n v="5"/>
    <n v="6"/>
    <n v="50"/>
    <n v="70"/>
    <s v="NA"/>
    <n v="0"/>
    <s v="NA"/>
    <n v="16.75"/>
    <n v="0"/>
    <n v="0"/>
    <n v="45"/>
    <n v="22"/>
    <m/>
    <m/>
    <m/>
    <m/>
    <m/>
    <m/>
    <m/>
    <m/>
    <m/>
    <m/>
    <m/>
    <m/>
    <m/>
    <m/>
  </r>
  <r>
    <x v="3"/>
    <x v="1"/>
    <d v="2019-06-20T00:00:00"/>
    <s v="EK2"/>
    <s v="NV"/>
    <n v="63"/>
    <n v="0"/>
    <n v="0"/>
    <n v="0"/>
    <n v="0"/>
    <n v="30"/>
    <n v="2"/>
    <s v="NA"/>
    <n v="30"/>
    <s v="NA"/>
    <n v="40.5"/>
    <n v="32"/>
    <n v="0"/>
    <n v="110"/>
    <n v="20"/>
    <m/>
    <m/>
    <m/>
    <m/>
    <m/>
    <m/>
    <m/>
    <m/>
    <m/>
    <m/>
    <m/>
    <m/>
    <m/>
    <m/>
  </r>
  <r>
    <x v="3"/>
    <x v="1"/>
    <d v="2019-06-20T00:00:00"/>
    <s v="EK3"/>
    <s v="NV"/>
    <n v="78"/>
    <n v="7"/>
    <n v="0"/>
    <n v="4"/>
    <n v="3"/>
    <n v="40"/>
    <n v="30"/>
    <s v="NA"/>
    <n v="8"/>
    <s v="NA"/>
    <n v="23.25"/>
    <n v="10"/>
    <n v="62"/>
    <n v="21"/>
    <n v="0"/>
    <m/>
    <m/>
    <m/>
    <m/>
    <m/>
    <m/>
    <m/>
    <m/>
    <m/>
    <m/>
    <m/>
    <m/>
    <m/>
    <m/>
  </r>
  <r>
    <x v="3"/>
    <x v="1"/>
    <d v="2019-06-20T00:00:00"/>
    <s v="EK4"/>
    <s v="NV"/>
    <n v="104"/>
    <n v="0"/>
    <n v="0"/>
    <n v="0"/>
    <n v="0"/>
    <n v="10"/>
    <n v="15"/>
    <s v="NA"/>
    <n v="0"/>
    <s v="NA"/>
    <n v="6.75"/>
    <n v="0"/>
    <n v="3"/>
    <n v="10"/>
    <n v="14"/>
    <m/>
    <m/>
    <m/>
    <m/>
    <m/>
    <m/>
    <m/>
    <m/>
    <m/>
    <m/>
    <m/>
    <m/>
    <m/>
    <m/>
  </r>
  <r>
    <x v="3"/>
    <x v="1"/>
    <d v="2019-06-20T00:00:00"/>
    <s v="EK5"/>
    <s v="NV"/>
    <n v="156"/>
    <n v="0"/>
    <n v="0"/>
    <n v="0"/>
    <n v="0"/>
    <n v="50"/>
    <n v="60"/>
    <s v="NA"/>
    <n v="2"/>
    <s v="NA"/>
    <n v="18.75"/>
    <n v="16"/>
    <n v="24"/>
    <n v="4"/>
    <n v="31"/>
    <m/>
    <m/>
    <m/>
    <m/>
    <m/>
    <m/>
    <m/>
    <m/>
    <m/>
    <m/>
    <m/>
    <m/>
    <m/>
    <m/>
  </r>
  <r>
    <x v="3"/>
    <x v="1"/>
    <d v="2019-06-20T00:00:00"/>
    <s v="EK6"/>
    <s v="NV"/>
    <n v="224"/>
    <n v="0"/>
    <n v="0"/>
    <n v="0"/>
    <n v="0"/>
    <n v="20"/>
    <n v="70"/>
    <s v="NA"/>
    <n v="80"/>
    <s v="NA"/>
    <n v="83.5"/>
    <n v="14"/>
    <n v="140"/>
    <n v="90"/>
    <n v="90"/>
    <m/>
    <m/>
    <m/>
    <m/>
    <m/>
    <m/>
    <m/>
    <m/>
    <m/>
    <m/>
    <m/>
    <m/>
    <m/>
    <m/>
  </r>
  <r>
    <x v="3"/>
    <x v="1"/>
    <d v="2019-06-20T00:00:00"/>
    <s v="EK7"/>
    <s v="NV"/>
    <n v="232"/>
    <n v="19"/>
    <n v="11"/>
    <n v="4"/>
    <n v="4"/>
    <n v="50"/>
    <n v="80"/>
    <s v="NA"/>
    <n v="5"/>
    <s v="NA"/>
    <n v="16.5"/>
    <n v="0"/>
    <n v="1"/>
    <n v="19"/>
    <n v="46"/>
    <m/>
    <m/>
    <m/>
    <m/>
    <m/>
    <m/>
    <m/>
    <m/>
    <m/>
    <m/>
    <m/>
    <m/>
    <m/>
    <m/>
  </r>
  <r>
    <x v="3"/>
    <x v="1"/>
    <d v="2019-06-20T00:00:00"/>
    <s v="EK8"/>
    <s v="NV"/>
    <n v="242"/>
    <n v="0"/>
    <n v="0"/>
    <n v="0"/>
    <n v="0"/>
    <n v="40"/>
    <n v="80"/>
    <s v="NA"/>
    <n v="5"/>
    <s v="NA"/>
    <n v="21.5"/>
    <n v="31"/>
    <n v="0"/>
    <n v="8"/>
    <n v="47"/>
    <m/>
    <m/>
    <m/>
    <m/>
    <m/>
    <m/>
    <m/>
    <m/>
    <m/>
    <m/>
    <m/>
    <m/>
    <m/>
    <m/>
  </r>
  <r>
    <x v="3"/>
    <x v="1"/>
    <d v="2019-06-20T00:00:00"/>
    <s v="EK9"/>
    <s v="NV"/>
    <n v="265"/>
    <n v="0"/>
    <n v="0"/>
    <n v="0"/>
    <n v="0"/>
    <n v="90"/>
    <n v="10"/>
    <s v="NA"/>
    <n v="15"/>
    <s v="NA"/>
    <n v="42.5"/>
    <n v="20"/>
    <n v="5"/>
    <n v="75"/>
    <n v="70"/>
    <m/>
    <m/>
    <m/>
    <m/>
    <m/>
    <m/>
    <m/>
    <m/>
    <m/>
    <m/>
    <m/>
    <m/>
    <m/>
    <m/>
  </r>
  <r>
    <x v="3"/>
    <x v="2"/>
    <d v="2020-06-17T00:00:00"/>
    <s v="EK1"/>
    <s v="NV"/>
    <n v="21"/>
    <n v="0"/>
    <n v="0"/>
    <n v="0"/>
    <n v="0"/>
    <n v="20"/>
    <n v="40"/>
    <s v="NA"/>
    <n v="10"/>
    <s v=" "/>
    <n v="12.25"/>
    <n v="0"/>
    <n v="3"/>
    <n v="17"/>
    <n v="29"/>
    <m/>
    <m/>
    <m/>
    <m/>
    <m/>
    <m/>
    <m/>
    <m/>
    <n v="0"/>
    <n v="0"/>
    <m/>
    <s v="små stubber 2m NV for ruta"/>
    <m/>
    <m/>
  </r>
  <r>
    <x v="3"/>
    <x v="2"/>
    <d v="2020-06-17T00:00:00"/>
    <s v="EK10"/>
    <s v="NV"/>
    <n v="278"/>
    <n v="39"/>
    <n v="18"/>
    <n v="9"/>
    <n v="12"/>
    <n v="50"/>
    <n v="70"/>
    <s v="NA"/>
    <n v="0"/>
    <m/>
    <n v="12.5"/>
    <n v="2"/>
    <n v="0"/>
    <n v="29"/>
    <n v="19"/>
    <m/>
    <m/>
    <m/>
    <m/>
    <m/>
    <m/>
    <m/>
    <m/>
    <n v="0"/>
    <n v="0"/>
    <m/>
    <m/>
    <m/>
    <m/>
  </r>
  <r>
    <x v="3"/>
    <x v="2"/>
    <d v="2020-06-17T00:00:00"/>
    <s v="EK2"/>
    <s v="NV"/>
    <n v="63"/>
    <n v="0"/>
    <n v="0"/>
    <n v="0"/>
    <n v="0"/>
    <n v="30"/>
    <n v="0"/>
    <s v="NA"/>
    <n v="20"/>
    <s v=" "/>
    <n v="32.25"/>
    <n v="19"/>
    <n v="66"/>
    <n v="44"/>
    <n v="0"/>
    <m/>
    <m/>
    <m/>
    <m/>
    <m/>
    <m/>
    <m/>
    <m/>
    <n v="0"/>
    <n v="1"/>
    <m/>
    <s v="Tråkk/sti"/>
    <m/>
    <m/>
  </r>
  <r>
    <x v="3"/>
    <x v="2"/>
    <d v="2020-06-17T00:00:00"/>
    <s v="EK3"/>
    <s v="NV"/>
    <n v="78"/>
    <n v="3"/>
    <n v="0"/>
    <n v="0"/>
    <n v="3"/>
    <n v="50"/>
    <n v="25"/>
    <s v="NA"/>
    <n v="3"/>
    <s v=" "/>
    <n v="14"/>
    <n v="28"/>
    <n v="5"/>
    <n v="23"/>
    <n v="0"/>
    <m/>
    <m/>
    <m/>
    <m/>
    <m/>
    <m/>
    <m/>
    <m/>
    <n v="0"/>
    <n v="0"/>
    <m/>
    <m/>
    <m/>
    <m/>
  </r>
  <r>
    <x v="3"/>
    <x v="2"/>
    <d v="2020-06-17T00:00:00"/>
    <s v="EK4"/>
    <s v="NV"/>
    <n v="102"/>
    <n v="0"/>
    <n v="0"/>
    <n v="0"/>
    <n v="0"/>
    <n v="15"/>
    <n v="20"/>
    <s v="NA"/>
    <n v="1"/>
    <s v=" "/>
    <n v="7"/>
    <n v="15"/>
    <n v="5"/>
    <n v="0"/>
    <n v="8"/>
    <m/>
    <m/>
    <m/>
    <m/>
    <m/>
    <m/>
    <m/>
    <m/>
    <n v="0"/>
    <n v="0"/>
    <m/>
    <m/>
    <m/>
    <m/>
  </r>
  <r>
    <x v="3"/>
    <x v="2"/>
    <d v="2020-06-17T00:00:00"/>
    <s v="EK5"/>
    <s v="NV"/>
    <n v="156"/>
    <n v="0"/>
    <n v="0"/>
    <n v="0"/>
    <n v="0"/>
    <n v="40"/>
    <n v="50"/>
    <s v="NA"/>
    <n v="10"/>
    <s v=" "/>
    <n v="19"/>
    <n v="42"/>
    <n v="17"/>
    <n v="17"/>
    <n v="0"/>
    <m/>
    <m/>
    <m/>
    <m/>
    <m/>
    <m/>
    <m/>
    <m/>
    <n v="0"/>
    <n v="0"/>
    <m/>
    <s v="einer beskåret 2m V for ruta"/>
    <m/>
    <m/>
  </r>
  <r>
    <x v="3"/>
    <x v="2"/>
    <d v="2020-06-17T00:00:00"/>
    <s v="EK6"/>
    <s v="NV"/>
    <n v="224"/>
    <n v="0"/>
    <n v="0"/>
    <n v="0"/>
    <n v="0"/>
    <n v="30"/>
    <n v="20"/>
    <s v="NA"/>
    <n v="90"/>
    <s v=" "/>
    <n v="106.25"/>
    <n v="35"/>
    <n v="140"/>
    <n v="140"/>
    <n v="110"/>
    <m/>
    <m/>
    <m/>
    <m/>
    <m/>
    <m/>
    <m/>
    <m/>
    <n v="0"/>
    <n v="0"/>
    <m/>
    <m/>
    <m/>
    <m/>
  </r>
  <r>
    <x v="3"/>
    <x v="2"/>
    <d v="2020-06-17T00:00:00"/>
    <s v="EK7"/>
    <s v="NV"/>
    <n v="232"/>
    <n v="10"/>
    <n v="2"/>
    <n v="0"/>
    <n v="8"/>
    <n v="70"/>
    <n v="70"/>
    <s v="NA"/>
    <n v="10"/>
    <s v=" "/>
    <n v="14.25"/>
    <n v="15"/>
    <n v="25"/>
    <n v="17"/>
    <n v="0"/>
    <m/>
    <m/>
    <m/>
    <m/>
    <m/>
    <m/>
    <m/>
    <m/>
    <n v="0"/>
    <n v="0"/>
    <m/>
    <m/>
    <s v="død osp"/>
    <m/>
  </r>
  <r>
    <x v="3"/>
    <x v="2"/>
    <d v="2020-06-17T00:00:00"/>
    <s v="EK8"/>
    <s v="NV"/>
    <n v="242"/>
    <n v="0"/>
    <n v="0"/>
    <n v="0"/>
    <n v="0"/>
    <n v="60"/>
    <n v="80"/>
    <s v="NA"/>
    <n v="20"/>
    <m/>
    <n v="29.5"/>
    <n v="0"/>
    <n v="55"/>
    <n v="53"/>
    <n v="10"/>
    <m/>
    <m/>
    <m/>
    <m/>
    <m/>
    <m/>
    <m/>
    <m/>
    <n v="0"/>
    <n v="0"/>
    <m/>
    <m/>
    <m/>
    <m/>
  </r>
  <r>
    <x v="3"/>
    <x v="2"/>
    <d v="2020-06-17T00:00:00"/>
    <s v="EK9"/>
    <s v="NV"/>
    <n v="265"/>
    <n v="0"/>
    <n v="0"/>
    <n v="0"/>
    <n v="0"/>
    <n v="5"/>
    <n v="30"/>
    <s v="NA"/>
    <n v="80"/>
    <m/>
    <n v="107.5"/>
    <n v="130"/>
    <n v="110"/>
    <n v="140"/>
    <n v="50"/>
    <m/>
    <m/>
    <m/>
    <m/>
    <m/>
    <m/>
    <m/>
    <m/>
    <m/>
    <m/>
    <m/>
    <m/>
    <m/>
    <m/>
  </r>
  <r>
    <x v="3"/>
    <x v="3"/>
    <d v="2021-06-16T00:00:00"/>
    <s v="EK1"/>
    <s v="NV"/>
    <n v="21"/>
    <n v="0"/>
    <n v="0"/>
    <n v="0"/>
    <n v="0"/>
    <n v="20"/>
    <n v="40"/>
    <s v="NA"/>
    <n v="0"/>
    <s v=" "/>
    <n v="15.5"/>
    <n v="0"/>
    <n v="5"/>
    <n v="17"/>
    <n v="40"/>
    <m/>
    <m/>
    <m/>
    <m/>
    <m/>
    <m/>
    <m/>
    <m/>
    <n v="0"/>
    <n v="0"/>
    <m/>
    <m/>
    <m/>
    <m/>
  </r>
  <r>
    <x v="3"/>
    <x v="3"/>
    <d v="2021-06-16T00:00:00"/>
    <s v="EK10"/>
    <s v="NV"/>
    <n v="278"/>
    <n v="39"/>
    <n v="18"/>
    <n v="9"/>
    <n v="12"/>
    <n v="50"/>
    <n v="30"/>
    <s v="NA"/>
    <n v="0"/>
    <m/>
    <n v="29.5"/>
    <n v="60"/>
    <n v="26"/>
    <n v="12"/>
    <n v="20"/>
    <m/>
    <m/>
    <m/>
    <m/>
    <m/>
    <m/>
    <m/>
    <m/>
    <n v="0"/>
    <n v="0"/>
    <m/>
    <m/>
    <m/>
    <m/>
  </r>
  <r>
    <x v="3"/>
    <x v="3"/>
    <d v="2021-06-16T00:00:00"/>
    <s v="EK2"/>
    <s v="NV"/>
    <n v="63"/>
    <n v="0"/>
    <n v="0"/>
    <n v="0"/>
    <n v="0"/>
    <n v="40"/>
    <n v="0"/>
    <s v="NA"/>
    <n v="20"/>
    <s v=" "/>
    <n v="31.25"/>
    <n v="43"/>
    <n v="0"/>
    <n v="32"/>
    <n v="50"/>
    <m/>
    <m/>
    <m/>
    <m/>
    <m/>
    <m/>
    <m/>
    <m/>
    <n v="0"/>
    <n v="1"/>
    <m/>
    <m/>
    <m/>
    <m/>
  </r>
  <r>
    <x v="3"/>
    <x v="3"/>
    <d v="2021-06-16T00:00:00"/>
    <s v="EK3"/>
    <s v="NV"/>
    <n v="78"/>
    <n v="3"/>
    <n v="0"/>
    <n v="0"/>
    <n v="3"/>
    <n v="40"/>
    <n v="70"/>
    <s v="NA"/>
    <n v="0"/>
    <s v=" "/>
    <n v="33"/>
    <n v="34"/>
    <n v="34"/>
    <n v="44"/>
    <n v="20"/>
    <m/>
    <m/>
    <m/>
    <m/>
    <m/>
    <m/>
    <m/>
    <m/>
    <n v="0"/>
    <n v="0"/>
    <m/>
    <s v="Sti"/>
    <s v="Død furu"/>
    <m/>
  </r>
  <r>
    <x v="3"/>
    <x v="3"/>
    <d v="2021-06-16T00:00:00"/>
    <s v="EK4"/>
    <s v="NV"/>
    <n v="102"/>
    <n v="0"/>
    <n v="0"/>
    <n v="0"/>
    <n v="0"/>
    <n v="7"/>
    <n v="10"/>
    <s v="NA"/>
    <n v="0"/>
    <s v=" "/>
    <n v="7.25"/>
    <n v="0"/>
    <n v="5"/>
    <n v="7"/>
    <n v="17"/>
    <m/>
    <m/>
    <m/>
    <m/>
    <m/>
    <m/>
    <m/>
    <m/>
    <n v="0"/>
    <n v="0"/>
    <m/>
    <m/>
    <m/>
    <m/>
  </r>
  <r>
    <x v="3"/>
    <x v="3"/>
    <d v="2021-06-16T00:00:00"/>
    <s v="EK5"/>
    <s v="NV"/>
    <n v="156"/>
    <n v="0"/>
    <n v="0"/>
    <n v="0"/>
    <n v="0"/>
    <n v="40"/>
    <n v="50"/>
    <s v="NA"/>
    <n v="10"/>
    <s v=" "/>
    <n v="17"/>
    <n v="32"/>
    <n v="26"/>
    <n v="10"/>
    <n v="0"/>
    <m/>
    <m/>
    <m/>
    <m/>
    <m/>
    <m/>
    <m/>
    <m/>
    <n v="0"/>
    <n v="0"/>
    <m/>
    <m/>
    <m/>
    <m/>
  </r>
  <r>
    <x v="3"/>
    <x v="3"/>
    <d v="2021-06-16T00:00:00"/>
    <s v="EK6"/>
    <s v="NV"/>
    <n v="224"/>
    <n v="0"/>
    <n v="0"/>
    <n v="0"/>
    <n v="0"/>
    <n v="40"/>
    <n v="80"/>
    <s v="NA"/>
    <n v="90"/>
    <s v=" "/>
    <n v="76.25"/>
    <n v="45"/>
    <n v="50"/>
    <n v="100"/>
    <n v="110"/>
    <m/>
    <m/>
    <m/>
    <m/>
    <m/>
    <m/>
    <m/>
    <m/>
    <n v="0"/>
    <n v="0"/>
    <m/>
    <m/>
    <s v="Vh3 og Vh4 målt på furu, bart under"/>
    <m/>
  </r>
  <r>
    <x v="3"/>
    <x v="3"/>
    <d v="2021-06-16T00:00:00"/>
    <s v="EK7"/>
    <s v="NV"/>
    <n v="232"/>
    <n v="19"/>
    <n v="3"/>
    <n v="9"/>
    <n v="7"/>
    <n v="50"/>
    <n v="60"/>
    <s v="NA"/>
    <n v="0"/>
    <s v=" "/>
    <n v="14.75"/>
    <n v="0"/>
    <n v="8"/>
    <n v="31"/>
    <n v="20"/>
    <m/>
    <m/>
    <m/>
    <m/>
    <m/>
    <m/>
    <m/>
    <m/>
    <n v="0"/>
    <n v="0"/>
    <m/>
    <m/>
    <m/>
    <m/>
  </r>
  <r>
    <x v="3"/>
    <x v="3"/>
    <d v="2021-06-16T00:00:00"/>
    <s v="EK8"/>
    <s v="NV"/>
    <n v="242"/>
    <n v="0"/>
    <n v="0"/>
    <n v="0"/>
    <n v="0"/>
    <n v="60"/>
    <n v="90"/>
    <s v="NA"/>
    <n v="25"/>
    <m/>
    <n v="32.75"/>
    <n v="44"/>
    <n v="18"/>
    <n v="60"/>
    <n v="9"/>
    <m/>
    <m/>
    <m/>
    <m/>
    <m/>
    <m/>
    <m/>
    <m/>
    <n v="0"/>
    <n v="0"/>
    <m/>
    <m/>
    <m/>
    <m/>
  </r>
  <r>
    <x v="3"/>
    <x v="3"/>
    <d v="2021-06-16T00:00:00"/>
    <s v="EK9"/>
    <s v="NV"/>
    <n v="265"/>
    <n v="0"/>
    <n v="0"/>
    <n v="0"/>
    <n v="0"/>
    <n v="80"/>
    <n v="70"/>
    <s v="NA"/>
    <n v="20"/>
    <m/>
    <n v="29.5"/>
    <n v="60"/>
    <n v="26"/>
    <n v="12"/>
    <n v="20"/>
    <m/>
    <m/>
    <m/>
    <m/>
    <m/>
    <m/>
    <m/>
    <m/>
    <n v="0"/>
    <n v="0"/>
    <m/>
    <m/>
    <m/>
    <m/>
  </r>
  <r>
    <x v="4"/>
    <x v="0"/>
    <d v="2018-07-16T00:00:00"/>
    <s v="FA.N0"/>
    <s v="N"/>
    <n v="0"/>
    <n v="2"/>
    <n v="0"/>
    <n v="0"/>
    <n v="2"/>
    <n v="97"/>
    <n v="50"/>
    <s v="NA"/>
    <n v="40"/>
    <s v="NA"/>
    <n v="15"/>
    <n v="2"/>
    <n v="34"/>
    <n v="19"/>
    <n v="5"/>
    <m/>
    <m/>
    <m/>
    <m/>
    <m/>
    <m/>
    <m/>
    <m/>
    <n v="0"/>
    <n v="0"/>
    <m/>
    <n v="0"/>
    <m/>
    <m/>
  </r>
  <r>
    <x v="4"/>
    <x v="0"/>
    <d v="2018-07-16T00:00:00"/>
    <s v="FA.N1"/>
    <s v="N"/>
    <n v="1"/>
    <n v="1"/>
    <n v="0"/>
    <n v="0"/>
    <n v="1"/>
    <n v="97"/>
    <n v="30"/>
    <s v="NA"/>
    <n v="70"/>
    <s v="NA"/>
    <n v="82"/>
    <n v="100"/>
    <n v="160"/>
    <n v="20"/>
    <n v="48"/>
    <m/>
    <m/>
    <m/>
    <m/>
    <m/>
    <m/>
    <m/>
    <m/>
    <n v="0"/>
    <n v="0"/>
    <m/>
    <n v="0"/>
    <m/>
    <m/>
  </r>
  <r>
    <x v="4"/>
    <x v="0"/>
    <d v="2018-07-16T00:00:00"/>
    <s v="FA.N5"/>
    <s v="N"/>
    <n v="5"/>
    <n v="0"/>
    <n v="0"/>
    <n v="0"/>
    <n v="0"/>
    <n v="97"/>
    <n v="60"/>
    <s v="NA"/>
    <n v="20"/>
    <s v="NA"/>
    <n v="19.25"/>
    <n v="22"/>
    <n v="18"/>
    <n v="23"/>
    <n v="14"/>
    <m/>
    <m/>
    <m/>
    <m/>
    <m/>
    <m/>
    <m/>
    <m/>
    <n v="0"/>
    <n v="0"/>
    <m/>
    <n v="0"/>
    <m/>
    <m/>
  </r>
  <r>
    <x v="4"/>
    <x v="0"/>
    <d v="2018-07-16T00:00:00"/>
    <s v="FA.NV4"/>
    <s v="NV"/>
    <n v="4"/>
    <n v="0"/>
    <n v="0"/>
    <n v="0"/>
    <n v="0"/>
    <n v="95"/>
    <n v="60"/>
    <s v="NA"/>
    <n v="60"/>
    <s v="NA"/>
    <n v="48"/>
    <n v="120"/>
    <n v="17"/>
    <n v="22"/>
    <n v="33"/>
    <m/>
    <m/>
    <m/>
    <m/>
    <m/>
    <m/>
    <m/>
    <m/>
    <n v="0"/>
    <n v="0"/>
    <m/>
    <n v="0"/>
    <m/>
    <m/>
  </r>
  <r>
    <x v="4"/>
    <x v="0"/>
    <d v="2018-07-16T00:00:00"/>
    <s v="FA.S0"/>
    <s v="S"/>
    <n v="0"/>
    <n v="1"/>
    <n v="0"/>
    <n v="0"/>
    <n v="1"/>
    <n v="95"/>
    <n v="50"/>
    <s v="NA"/>
    <n v="20"/>
    <s v="NA"/>
    <n v="7.25"/>
    <n v="2"/>
    <n v="1"/>
    <n v="6"/>
    <n v="20"/>
    <m/>
    <m/>
    <m/>
    <m/>
    <m/>
    <m/>
    <m/>
    <m/>
    <n v="0"/>
    <n v="0"/>
    <m/>
    <n v="0"/>
    <m/>
    <m/>
  </r>
  <r>
    <x v="4"/>
    <x v="0"/>
    <d v="2018-07-16T00:00:00"/>
    <s v="FA.S1"/>
    <s v="S"/>
    <n v="1"/>
    <n v="8"/>
    <n v="1"/>
    <n v="7"/>
    <n v="0"/>
    <n v="80"/>
    <n v="70"/>
    <s v="NA"/>
    <n v="0"/>
    <s v="NA"/>
    <n v="18"/>
    <n v="2"/>
    <n v="23"/>
    <n v="29"/>
    <n v="18"/>
    <m/>
    <m/>
    <m/>
    <m/>
    <m/>
    <m/>
    <m/>
    <m/>
    <n v="0"/>
    <n v="0"/>
    <m/>
    <n v="0"/>
    <m/>
    <m/>
  </r>
  <r>
    <x v="4"/>
    <x v="0"/>
    <d v="2018-07-16T00:00:00"/>
    <s v="FA.SV1"/>
    <s v="SV"/>
    <n v="1"/>
    <n v="5"/>
    <n v="0"/>
    <n v="2"/>
    <n v="3"/>
    <n v="97"/>
    <n v="30"/>
    <s v="NA"/>
    <n v="0"/>
    <s v="NA"/>
    <n v="34.5"/>
    <n v="14"/>
    <n v="23"/>
    <n v="88"/>
    <n v="13"/>
    <m/>
    <m/>
    <m/>
    <m/>
    <m/>
    <m/>
    <m/>
    <m/>
    <n v="0"/>
    <n v="0"/>
    <m/>
    <n v="0"/>
    <m/>
    <m/>
  </r>
  <r>
    <x v="4"/>
    <x v="0"/>
    <d v="2018-07-16T00:00:00"/>
    <s v="FA.SØ2"/>
    <s v="SØ"/>
    <n v="2"/>
    <n v="0"/>
    <n v="0"/>
    <n v="0"/>
    <n v="0"/>
    <n v="80"/>
    <n v="90"/>
    <s v="NA"/>
    <n v="10"/>
    <s v="NA"/>
    <n v="17.5"/>
    <n v="15"/>
    <n v="18"/>
    <n v="15"/>
    <n v="22"/>
    <m/>
    <m/>
    <m/>
    <m/>
    <m/>
    <m/>
    <m/>
    <m/>
    <n v="0"/>
    <n v="0"/>
    <m/>
    <n v="0"/>
    <m/>
    <m/>
  </r>
  <r>
    <x v="4"/>
    <x v="0"/>
    <d v="2018-07-16T00:00:00"/>
    <s v="FA.V0"/>
    <s v="V"/>
    <n v="0"/>
    <n v="0"/>
    <n v="0"/>
    <n v="0"/>
    <n v="0"/>
    <n v="97"/>
    <n v="30"/>
    <s v="NA"/>
    <n v="0"/>
    <s v="NA"/>
    <n v="9.75"/>
    <n v="2"/>
    <n v="1"/>
    <n v="13"/>
    <n v="23"/>
    <m/>
    <m/>
    <m/>
    <m/>
    <m/>
    <m/>
    <m/>
    <m/>
    <n v="0"/>
    <n v="0"/>
    <m/>
    <n v="0"/>
    <m/>
    <m/>
  </r>
  <r>
    <x v="4"/>
    <x v="0"/>
    <d v="2018-07-16T00:00:00"/>
    <s v="FA.V1"/>
    <s v="V"/>
    <n v="1"/>
    <n v="0"/>
    <n v="0"/>
    <n v="0"/>
    <n v="0"/>
    <n v="97"/>
    <n v="20"/>
    <s v="NA"/>
    <n v="20"/>
    <s v="NA"/>
    <n v="17"/>
    <n v="16"/>
    <n v="22"/>
    <n v="17"/>
    <n v="13"/>
    <m/>
    <m/>
    <m/>
    <m/>
    <m/>
    <m/>
    <m/>
    <m/>
    <n v="0"/>
    <n v="0"/>
    <m/>
    <n v="0"/>
    <m/>
    <m/>
  </r>
  <r>
    <x v="4"/>
    <x v="2"/>
    <d v="2020-09-09T00:00:00"/>
    <s v="FA.N1"/>
    <s v="N"/>
    <n v="1"/>
    <n v="0"/>
    <n v="0"/>
    <n v="0"/>
    <n v="0"/>
    <n v="90"/>
    <n v="50"/>
    <s v="NA"/>
    <n v="0"/>
    <n v="0"/>
    <n v="28"/>
    <n v="38"/>
    <n v="31"/>
    <n v="20"/>
    <n v="23"/>
    <m/>
    <m/>
    <m/>
    <m/>
    <m/>
    <m/>
    <m/>
    <m/>
    <n v="0"/>
    <n v="0"/>
    <m/>
    <s v="Ingen"/>
    <s v="merket med spiker i alle 4 hj"/>
    <m/>
  </r>
  <r>
    <x v="4"/>
    <x v="2"/>
    <d v="2020-09-09T00:00:00"/>
    <s v="FA.N4"/>
    <s v="N"/>
    <n v="4"/>
    <n v="0"/>
    <n v="0"/>
    <n v="0"/>
    <n v="0"/>
    <n v="95"/>
    <n v="0"/>
    <s v="NA"/>
    <n v="0"/>
    <n v="0"/>
    <n v="55"/>
    <n v="69"/>
    <n v="51"/>
    <n v="35"/>
    <n v="65"/>
    <m/>
    <m/>
    <m/>
    <m/>
    <m/>
    <m/>
    <m/>
    <m/>
    <n v="0"/>
    <n v="0"/>
    <m/>
    <s v="Ingen"/>
    <s v="3 spiere, på 4 m langs båndet og 2 på andre siden"/>
    <m/>
  </r>
  <r>
    <x v="4"/>
    <x v="2"/>
    <d v="2020-09-09T00:00:00"/>
    <s v="FA.NØ3"/>
    <s v="NØ"/>
    <n v="3"/>
    <n v="3"/>
    <n v="0"/>
    <n v="1"/>
    <n v="2"/>
    <n v="80"/>
    <n v="40"/>
    <s v="NA"/>
    <n v="20"/>
    <n v="0"/>
    <n v="98.25"/>
    <n v="25"/>
    <n v="34"/>
    <n v="300"/>
    <n v="34"/>
    <m/>
    <m/>
    <m/>
    <m/>
    <m/>
    <m/>
    <m/>
    <m/>
    <n v="0"/>
    <n v="0"/>
    <m/>
    <s v="Ingen"/>
    <s v="merket med spiker i alle 4 hj"/>
    <m/>
  </r>
  <r>
    <x v="4"/>
    <x v="2"/>
    <d v="2020-09-09T00:00:00"/>
    <s v="FA.S10"/>
    <s v="S"/>
    <n v="10"/>
    <n v="1"/>
    <n v="0"/>
    <n v="1"/>
    <n v="0"/>
    <n v="95"/>
    <n v="20"/>
    <s v="NA"/>
    <n v="0"/>
    <n v="100"/>
    <n v="46.5"/>
    <n v="35"/>
    <n v="79"/>
    <n v="52"/>
    <n v="20"/>
    <m/>
    <m/>
    <m/>
    <m/>
    <m/>
    <m/>
    <m/>
    <m/>
    <n v="0"/>
    <n v="0"/>
    <m/>
    <s v="Ingen"/>
    <s v="Rør langs båndet, spiker på andre siden"/>
    <m/>
  </r>
  <r>
    <x v="4"/>
    <x v="2"/>
    <d v="2020-09-09T00:00:00"/>
    <s v="FA.S11"/>
    <s v="S"/>
    <n v="11"/>
    <n v="0"/>
    <n v="0"/>
    <n v="0"/>
    <n v="0"/>
    <n v="100"/>
    <n v="0"/>
    <s v="NA"/>
    <n v="1"/>
    <n v="100"/>
    <n v="40.5"/>
    <n v="33"/>
    <n v="80"/>
    <n v="37"/>
    <n v="12"/>
    <m/>
    <m/>
    <m/>
    <m/>
    <m/>
    <m/>
    <m/>
    <m/>
    <n v="0"/>
    <n v="0"/>
    <m/>
    <s v="Ingen"/>
    <s v="Rør langs båndet, spiker på andre siden"/>
    <m/>
  </r>
  <r>
    <x v="4"/>
    <x v="2"/>
    <d v="2020-09-09T00:00:00"/>
    <s v="FA.S3"/>
    <s v="S"/>
    <n v="3"/>
    <n v="10"/>
    <n v="0"/>
    <n v="3"/>
    <n v="7"/>
    <n v="70"/>
    <n v="40"/>
    <s v="NA"/>
    <n v="0"/>
    <n v="0"/>
    <n v="22.25"/>
    <n v="32"/>
    <n v="5"/>
    <n v="24"/>
    <n v="28"/>
    <m/>
    <m/>
    <m/>
    <m/>
    <m/>
    <m/>
    <m/>
    <m/>
    <n v="0"/>
    <n v="0"/>
    <m/>
    <s v="Ingen"/>
    <m/>
    <m/>
  </r>
  <r>
    <x v="4"/>
    <x v="2"/>
    <d v="2020-09-09T00:00:00"/>
    <s v="FA.SV1"/>
    <s v="SV"/>
    <n v="1"/>
    <n v="10"/>
    <n v="0"/>
    <n v="4"/>
    <n v="6"/>
    <n v="35"/>
    <n v="75"/>
    <s v="NA"/>
    <n v="0"/>
    <n v="100"/>
    <n v="16.75"/>
    <n v="29"/>
    <n v="9"/>
    <n v="15"/>
    <n v="14"/>
    <m/>
    <m/>
    <m/>
    <m/>
    <m/>
    <m/>
    <m/>
    <m/>
    <n v="0"/>
    <n v="0"/>
    <m/>
    <s v="Ingen"/>
    <s v="merket med spiker. En stor kladeis med dragehode som er vanskelig å telle individer av. "/>
    <m/>
  </r>
  <r>
    <x v="4"/>
    <x v="2"/>
    <d v="2020-09-09T00:00:00"/>
    <s v="FA.SV2"/>
    <s v="SV"/>
    <n v="2"/>
    <n v="5"/>
    <n v="0"/>
    <n v="2"/>
    <n v="3"/>
    <n v="80"/>
    <n v="6"/>
    <s v="NA"/>
    <n v="25"/>
    <n v="100"/>
    <n v="45.5"/>
    <n v="42"/>
    <n v="20"/>
    <n v="53"/>
    <n v="67"/>
    <m/>
    <m/>
    <m/>
    <m/>
    <m/>
    <m/>
    <m/>
    <m/>
    <n v="0"/>
    <n v="0"/>
    <m/>
    <s v="Ingen"/>
    <m/>
    <m/>
  </r>
  <r>
    <x v="4"/>
    <x v="2"/>
    <d v="2020-09-09T00:00:00"/>
    <s v="FA.SØ2"/>
    <s v="SØ"/>
    <n v="2"/>
    <n v="0"/>
    <n v="0"/>
    <n v="0"/>
    <n v="0"/>
    <n v="95"/>
    <n v="0"/>
    <s v="NA"/>
    <n v="30"/>
    <n v="0"/>
    <n v="57.5"/>
    <n v="83"/>
    <n v="60"/>
    <n v="47"/>
    <n v="40"/>
    <m/>
    <m/>
    <m/>
    <m/>
    <m/>
    <m/>
    <m/>
    <m/>
    <n v="0"/>
    <n v="0"/>
    <m/>
    <s v="Ingen"/>
    <m/>
    <m/>
  </r>
  <r>
    <x v="4"/>
    <x v="2"/>
    <d v="2020-09-09T00:00:00"/>
    <s v="FA.SØ4"/>
    <s v="SØ"/>
    <n v="4"/>
    <n v="0"/>
    <n v="0"/>
    <n v="0"/>
    <n v="0"/>
    <n v="80"/>
    <n v="40"/>
    <s v="NA"/>
    <n v="0"/>
    <n v="0"/>
    <n v="55"/>
    <n v="56"/>
    <n v="64"/>
    <n v="51"/>
    <n v="49"/>
    <m/>
    <m/>
    <m/>
    <m/>
    <m/>
    <m/>
    <m/>
    <m/>
    <n v="0"/>
    <n v="0"/>
    <m/>
    <s v="Ingen"/>
    <s v="merket med spiker i alle 4 hj"/>
    <m/>
  </r>
  <r>
    <x v="4"/>
    <x v="3"/>
    <d v="2021-06-15T00:00:00"/>
    <s v="FA.N1"/>
    <s v="N"/>
    <n v="1"/>
    <n v="0"/>
    <n v="0"/>
    <n v="0"/>
    <n v="0"/>
    <n v="45"/>
    <n v="30"/>
    <n v="5"/>
    <n v="0"/>
    <n v="60"/>
    <n v="15.25"/>
    <n v="11"/>
    <n v="21"/>
    <n v="13"/>
    <n v="16"/>
    <m/>
    <m/>
    <m/>
    <m/>
    <m/>
    <m/>
    <m/>
    <m/>
    <n v="1"/>
    <n v="0"/>
    <m/>
    <s v="Krattrydding, slått"/>
    <s v="merket med spiker i alle 4 hj"/>
    <m/>
  </r>
  <r>
    <x v="4"/>
    <x v="3"/>
    <d v="2021-06-15T00:00:00"/>
    <s v="FA.N4"/>
    <s v="N"/>
    <n v="4"/>
    <n v="0"/>
    <n v="0"/>
    <n v="0"/>
    <n v="0"/>
    <n v="80"/>
    <n v="20"/>
    <n v="1"/>
    <n v="0"/>
    <n v="0"/>
    <n v="28"/>
    <n v="27"/>
    <n v="33"/>
    <n v="32"/>
    <n v="20"/>
    <m/>
    <m/>
    <m/>
    <m/>
    <m/>
    <m/>
    <m/>
    <m/>
    <n v="1"/>
    <n v="0"/>
    <m/>
    <s v="Krattrydding, slått"/>
    <s v="3 spiere, på 4 m langs båndet og 2 på andre siden"/>
    <m/>
  </r>
  <r>
    <x v="4"/>
    <x v="3"/>
    <d v="2021-06-15T00:00:00"/>
    <s v="FA.NØ3"/>
    <s v="NØ"/>
    <n v="3"/>
    <n v="5"/>
    <n v="0"/>
    <n v="3"/>
    <n v="2"/>
    <n v="80"/>
    <n v="50"/>
    <n v="4"/>
    <n v="6"/>
    <n v="0"/>
    <n v="23.5"/>
    <n v="10"/>
    <n v="22"/>
    <n v="26"/>
    <n v="36"/>
    <m/>
    <m/>
    <m/>
    <m/>
    <m/>
    <m/>
    <m/>
    <m/>
    <n v="1"/>
    <n v="0"/>
    <m/>
    <s v="Krattrydding, slått"/>
    <s v="merket med spiker i alle 4 hj"/>
    <m/>
  </r>
  <r>
    <x v="4"/>
    <x v="3"/>
    <d v="2021-06-15T00:00:00"/>
    <s v="FA.S10"/>
    <s v="S"/>
    <n v="10"/>
    <n v="1"/>
    <n v="0"/>
    <n v="1"/>
    <n v="0"/>
    <n v="90"/>
    <n v="25"/>
    <n v="4"/>
    <n v="0"/>
    <n v="100"/>
    <n v="27.25"/>
    <n v="21"/>
    <n v="35"/>
    <n v="28"/>
    <n v="25"/>
    <m/>
    <m/>
    <m/>
    <m/>
    <m/>
    <m/>
    <m/>
    <m/>
    <n v="1"/>
    <n v="0"/>
    <m/>
    <s v="Krattrydding, slått"/>
    <s v="Rør langs båndet, spiker på andre siden"/>
    <m/>
  </r>
  <r>
    <x v="4"/>
    <x v="3"/>
    <d v="2021-06-15T00:00:00"/>
    <s v="FA.S11"/>
    <s v="S"/>
    <n v="11"/>
    <n v="0"/>
    <n v="0"/>
    <n v="0"/>
    <n v="0"/>
    <n v="95"/>
    <n v="5"/>
    <n v="3"/>
    <n v="0"/>
    <n v="100"/>
    <n v="34.25"/>
    <n v="27"/>
    <n v="38"/>
    <n v="31"/>
    <n v="41"/>
    <m/>
    <m/>
    <m/>
    <m/>
    <m/>
    <m/>
    <m/>
    <m/>
    <n v="1"/>
    <n v="0"/>
    <m/>
    <s v="Krattrydding, slått"/>
    <s v="Rør langs båndet, spiker på andre siden"/>
    <m/>
  </r>
  <r>
    <x v="4"/>
    <x v="3"/>
    <d v="2021-06-15T00:00:00"/>
    <s v="FA.S3"/>
    <s v="S"/>
    <n v="3"/>
    <n v="14"/>
    <n v="1"/>
    <n v="2"/>
    <n v="11"/>
    <n v="45"/>
    <n v="10"/>
    <n v="5"/>
    <n v="0"/>
    <n v="90"/>
    <n v="21.25"/>
    <n v="3"/>
    <n v="35"/>
    <n v="26"/>
    <n v="21"/>
    <m/>
    <m/>
    <m/>
    <m/>
    <m/>
    <m/>
    <m/>
    <m/>
    <n v="1"/>
    <n v="0"/>
    <m/>
    <s v="Krattrydding, slått"/>
    <m/>
    <m/>
  </r>
  <r>
    <x v="4"/>
    <x v="3"/>
    <d v="2021-06-15T00:00:00"/>
    <s v="FA.SV1"/>
    <s v="SV"/>
    <n v="1"/>
    <n v="7"/>
    <n v="0"/>
    <n v="3"/>
    <n v="4"/>
    <n v="45"/>
    <n v="55"/>
    <n v="10"/>
    <n v="0"/>
    <n v="100"/>
    <n v="22.75"/>
    <n v="13"/>
    <n v="6"/>
    <n v="10"/>
    <n v="62"/>
    <m/>
    <m/>
    <m/>
    <m/>
    <m/>
    <m/>
    <m/>
    <m/>
    <n v="1"/>
    <n v="0"/>
    <m/>
    <s v="Krattrydding, slått"/>
    <s v="merket med spiker. En stor kladeis med dragehode som er vanskelig å telle individer av. "/>
    <m/>
  </r>
  <r>
    <x v="4"/>
    <x v="3"/>
    <d v="2021-06-15T00:00:00"/>
    <s v="FA.SV2"/>
    <s v="SV"/>
    <n v="2"/>
    <n v="3"/>
    <n v="1"/>
    <n v="0"/>
    <n v="2"/>
    <n v="75"/>
    <n v="6"/>
    <n v="6"/>
    <n v="12"/>
    <n v="100"/>
    <n v="40"/>
    <n v="18"/>
    <n v="51"/>
    <n v="21"/>
    <n v="70"/>
    <m/>
    <m/>
    <m/>
    <m/>
    <m/>
    <m/>
    <m/>
    <m/>
    <n v="1"/>
    <n v="0"/>
    <m/>
    <s v="Krattrydding, slått"/>
    <m/>
    <m/>
  </r>
  <r>
    <x v="4"/>
    <x v="3"/>
    <d v="2021-06-15T00:00:00"/>
    <s v="FA.SØ2"/>
    <s v="SØ"/>
    <n v="2"/>
    <n v="0"/>
    <n v="0"/>
    <n v="0"/>
    <n v="0"/>
    <n v="50"/>
    <n v="80"/>
    <n v="45"/>
    <n v="0"/>
    <n v="0"/>
    <n v="48.25"/>
    <n v="35"/>
    <n v="60"/>
    <n v="55"/>
    <n v="43"/>
    <m/>
    <m/>
    <m/>
    <m/>
    <m/>
    <m/>
    <m/>
    <m/>
    <n v="1"/>
    <n v="0"/>
    <m/>
    <s v="Krattrydding, slått"/>
    <s v="Satt ned nye spikere"/>
    <m/>
  </r>
  <r>
    <x v="4"/>
    <x v="3"/>
    <d v="2021-06-15T00:00:00"/>
    <s v="FA.SØ4"/>
    <s v="SØ"/>
    <n v="4"/>
    <n v="0"/>
    <n v="0"/>
    <n v="0"/>
    <n v="0"/>
    <n v="85"/>
    <n v="85"/>
    <n v="17"/>
    <n v="0"/>
    <n v="0"/>
    <n v="35.75"/>
    <n v="39"/>
    <n v="14"/>
    <n v="56"/>
    <n v="34"/>
    <m/>
    <m/>
    <m/>
    <m/>
    <m/>
    <m/>
    <m/>
    <m/>
    <n v="1"/>
    <n v="0"/>
    <m/>
    <s v="Krattrydding, slått"/>
    <s v="Satt ned nye spikere"/>
    <m/>
  </r>
  <r>
    <x v="5"/>
    <x v="0"/>
    <d v="2018-07-12T00:00:00"/>
    <s v="GJ.N2"/>
    <s v="N"/>
    <n v="2"/>
    <n v="0"/>
    <n v="0"/>
    <n v="0"/>
    <n v="0"/>
    <n v="95"/>
    <n v="5"/>
    <s v="NA"/>
    <n v="20"/>
    <s v="NA"/>
    <n v="28.5"/>
    <n v="20"/>
    <n v="47"/>
    <n v="29"/>
    <n v="18"/>
    <m/>
    <m/>
    <m/>
    <m/>
    <m/>
    <m/>
    <m/>
    <m/>
    <n v="0"/>
    <n v="0"/>
    <m/>
    <n v="0"/>
    <m/>
    <m/>
  </r>
  <r>
    <x v="5"/>
    <x v="0"/>
    <d v="2018-07-12T00:00:00"/>
    <s v="GJ.NV0"/>
    <s v="NV"/>
    <n v="0"/>
    <n v="0"/>
    <n v="0"/>
    <n v="0"/>
    <n v="0"/>
    <n v="60"/>
    <n v="10"/>
    <s v="NA"/>
    <n v="15"/>
    <s v="NA"/>
    <n v="12"/>
    <n v="4"/>
    <n v="12"/>
    <n v="12"/>
    <n v="20"/>
    <m/>
    <m/>
    <m/>
    <m/>
    <m/>
    <m/>
    <m/>
    <m/>
    <n v="0"/>
    <n v="0"/>
    <m/>
    <n v="0"/>
    <m/>
    <m/>
  </r>
  <r>
    <x v="5"/>
    <x v="0"/>
    <d v="2018-07-12T00:00:00"/>
    <s v="GJ.NØ2"/>
    <s v="NØ"/>
    <n v="2"/>
    <n v="0"/>
    <n v="0"/>
    <n v="0"/>
    <n v="0"/>
    <n v="80"/>
    <n v="3"/>
    <s v="NA"/>
    <n v="60"/>
    <s v="NA"/>
    <n v="27"/>
    <n v="42"/>
    <n v="23"/>
    <n v="15"/>
    <n v="28"/>
    <m/>
    <m/>
    <m/>
    <m/>
    <m/>
    <m/>
    <m/>
    <m/>
    <n v="0"/>
    <n v="0"/>
    <m/>
    <n v="0"/>
    <m/>
    <m/>
  </r>
  <r>
    <x v="5"/>
    <x v="0"/>
    <d v="2018-07-12T00:00:00"/>
    <s v="GJ.S2"/>
    <s v="S"/>
    <n v="2"/>
    <n v="4"/>
    <n v="0"/>
    <n v="3"/>
    <n v="1"/>
    <n v="70"/>
    <n v="5"/>
    <s v="NA"/>
    <n v="20"/>
    <s v="NA"/>
    <n v="22.25"/>
    <n v="10"/>
    <n v="14"/>
    <n v="44"/>
    <n v="21"/>
    <m/>
    <m/>
    <m/>
    <m/>
    <m/>
    <m/>
    <m/>
    <m/>
    <n v="0"/>
    <n v="0"/>
    <m/>
    <n v="0"/>
    <m/>
    <m/>
  </r>
  <r>
    <x v="5"/>
    <x v="0"/>
    <d v="2018-07-12T00:00:00"/>
    <s v="GJ.S3"/>
    <s v="S"/>
    <n v="3"/>
    <n v="2"/>
    <n v="0"/>
    <n v="1"/>
    <n v="1"/>
    <n v="80"/>
    <n v="10"/>
    <s v="NA"/>
    <n v="10"/>
    <s v="NA"/>
    <n v="12.75"/>
    <n v="1"/>
    <n v="20"/>
    <n v="1"/>
    <n v="29"/>
    <m/>
    <m/>
    <m/>
    <m/>
    <m/>
    <m/>
    <m/>
    <m/>
    <n v="0"/>
    <n v="0"/>
    <m/>
    <n v="0"/>
    <m/>
    <m/>
  </r>
  <r>
    <x v="5"/>
    <x v="0"/>
    <d v="2018-07-12T00:00:00"/>
    <s v="GJ.SØ1"/>
    <s v="SØ"/>
    <n v="1"/>
    <n v="5"/>
    <n v="0"/>
    <n v="5"/>
    <n v="0"/>
    <n v="80"/>
    <n v="3"/>
    <s v="NA"/>
    <n v="8"/>
    <s v="NA"/>
    <n v="15.5"/>
    <n v="17"/>
    <n v="19"/>
    <n v="14"/>
    <n v="12"/>
    <m/>
    <m/>
    <m/>
    <m/>
    <m/>
    <m/>
    <m/>
    <m/>
    <n v="0"/>
    <n v="0"/>
    <m/>
    <n v="0"/>
    <m/>
    <m/>
  </r>
  <r>
    <x v="5"/>
    <x v="0"/>
    <d v="2018-07-12T00:00:00"/>
    <s v="GJ.SØ4"/>
    <s v="SØ"/>
    <n v="4"/>
    <n v="7"/>
    <n v="0"/>
    <n v="0"/>
    <n v="7"/>
    <n v="80"/>
    <n v="10"/>
    <s v="NA"/>
    <n v="5"/>
    <s v="NA"/>
    <n v="10.5"/>
    <n v="15"/>
    <n v="1"/>
    <n v="13"/>
    <n v="13"/>
    <m/>
    <m/>
    <m/>
    <m/>
    <m/>
    <m/>
    <m/>
    <m/>
    <n v="0"/>
    <n v="0"/>
    <m/>
    <n v="0"/>
    <m/>
    <m/>
  </r>
  <r>
    <x v="5"/>
    <x v="0"/>
    <d v="2018-07-12T00:00:00"/>
    <s v="GJ.SØ5"/>
    <s v="SØ"/>
    <n v="5"/>
    <n v="0"/>
    <n v="0"/>
    <n v="0"/>
    <n v="0"/>
    <n v="60"/>
    <n v="5"/>
    <s v="NA"/>
    <n v="3"/>
    <s v="NA"/>
    <n v="11.25"/>
    <n v="11"/>
    <n v="15"/>
    <n v="8"/>
    <n v="11"/>
    <m/>
    <m/>
    <m/>
    <m/>
    <m/>
    <m/>
    <m/>
    <m/>
    <n v="0"/>
    <n v="0"/>
    <m/>
    <n v="0"/>
    <m/>
    <m/>
  </r>
  <r>
    <x v="5"/>
    <x v="0"/>
    <d v="2018-07-12T00:00:00"/>
    <s v="GJ.V7"/>
    <s v="V"/>
    <n v="7"/>
    <n v="0"/>
    <n v="0"/>
    <n v="0"/>
    <n v="0"/>
    <n v="90"/>
    <n v="70"/>
    <s v="NA"/>
    <s v="NA"/>
    <s v="NA"/>
    <n v="31.75"/>
    <n v="32"/>
    <n v="40"/>
    <n v="20"/>
    <n v="35"/>
    <m/>
    <m/>
    <m/>
    <m/>
    <m/>
    <m/>
    <m/>
    <m/>
    <n v="0"/>
    <n v="0"/>
    <m/>
    <n v="0"/>
    <m/>
    <m/>
  </r>
  <r>
    <x v="5"/>
    <x v="0"/>
    <d v="2018-07-12T00:00:00"/>
    <s v="GJ.Ø0"/>
    <s v="Ø"/>
    <n v="0"/>
    <n v="2"/>
    <n v="0"/>
    <n v="2"/>
    <n v="0"/>
    <n v="70"/>
    <n v="5"/>
    <s v="NA"/>
    <n v="15"/>
    <s v="NA"/>
    <n v="12.25"/>
    <n v="14"/>
    <n v="27"/>
    <n v="3"/>
    <n v="5"/>
    <m/>
    <m/>
    <m/>
    <m/>
    <m/>
    <m/>
    <m/>
    <m/>
    <n v="0"/>
    <n v="0"/>
    <m/>
    <n v="0"/>
    <m/>
    <m/>
  </r>
  <r>
    <x v="5"/>
    <x v="1"/>
    <d v="2019-07-03T00:00:00"/>
    <s v="GJ.N2"/>
    <s v="N"/>
    <n v="2"/>
    <n v="0"/>
    <n v="0"/>
    <n v="0"/>
    <n v="0"/>
    <n v="90"/>
    <n v="5"/>
    <s v="NA"/>
    <n v="30"/>
    <s v="NA"/>
    <n v="72.5"/>
    <n v="50"/>
    <n v="110"/>
    <n v="60"/>
    <n v="70"/>
    <m/>
    <m/>
    <m/>
    <m/>
    <m/>
    <m/>
    <m/>
    <m/>
    <n v="0"/>
    <n v="0"/>
    <m/>
    <s v="Ingen"/>
    <m/>
    <m/>
  </r>
  <r>
    <x v="5"/>
    <x v="1"/>
    <d v="2019-07-03T00:00:00"/>
    <s v="GJ.NV0"/>
    <s v="NV"/>
    <n v="0"/>
    <n v="0"/>
    <n v="0"/>
    <n v="0"/>
    <n v="0"/>
    <n v="90"/>
    <n v="5"/>
    <s v="NA"/>
    <n v="30"/>
    <s v="NA"/>
    <n v="70"/>
    <n v="55"/>
    <n v="65"/>
    <n v="110"/>
    <n v="50"/>
    <m/>
    <m/>
    <m/>
    <m/>
    <m/>
    <m/>
    <m/>
    <m/>
    <n v="0"/>
    <n v="0"/>
    <m/>
    <s v="Ingen"/>
    <m/>
    <m/>
  </r>
  <r>
    <x v="5"/>
    <x v="1"/>
    <d v="2019-07-03T00:00:00"/>
    <s v="GJ.NØ2"/>
    <s v="NØ"/>
    <n v="2"/>
    <n v="0"/>
    <n v="0"/>
    <n v="0"/>
    <n v="0"/>
    <n v="100"/>
    <n v="5"/>
    <s v="NA"/>
    <n v="1"/>
    <s v="NA"/>
    <n v="102.5"/>
    <n v="150"/>
    <n v="80"/>
    <n v="90"/>
    <n v="90"/>
    <m/>
    <m/>
    <m/>
    <m/>
    <m/>
    <m/>
    <m/>
    <m/>
    <n v="0"/>
    <n v="0"/>
    <m/>
    <s v="Ingen"/>
    <m/>
    <m/>
  </r>
  <r>
    <x v="5"/>
    <x v="1"/>
    <d v="2019-07-03T00:00:00"/>
    <s v="GJ.S2"/>
    <s v="S"/>
    <n v="2"/>
    <n v="1"/>
    <n v="0"/>
    <n v="0"/>
    <n v="1"/>
    <n v="90"/>
    <n v="10"/>
    <s v="NA"/>
    <n v="2"/>
    <s v="NA"/>
    <n v="40.75"/>
    <n v="29"/>
    <n v="44"/>
    <n v="49"/>
    <n v="41"/>
    <m/>
    <m/>
    <m/>
    <m/>
    <m/>
    <m/>
    <m/>
    <m/>
    <n v="0"/>
    <n v="0"/>
    <m/>
    <s v="Ingen"/>
    <s v="så rådyr noen m unna"/>
    <m/>
  </r>
  <r>
    <x v="5"/>
    <x v="1"/>
    <d v="2019-07-03T00:00:00"/>
    <s v="GJ.S3"/>
    <s v="S"/>
    <n v="3"/>
    <n v="3"/>
    <n v="0"/>
    <n v="0"/>
    <n v="3"/>
    <n v="40"/>
    <n v="5"/>
    <s v="NA"/>
    <n v="10"/>
    <s v="NA"/>
    <n v="37"/>
    <n v="59"/>
    <n v="47"/>
    <n v="22"/>
    <n v="20"/>
    <m/>
    <m/>
    <m/>
    <m/>
    <m/>
    <m/>
    <m/>
    <m/>
    <n v="0"/>
    <n v="0"/>
    <m/>
    <s v="Ingen"/>
    <m/>
    <m/>
  </r>
  <r>
    <x v="5"/>
    <x v="1"/>
    <d v="2019-07-03T00:00:00"/>
    <s v="GJ.SØ1"/>
    <s v="SØ"/>
    <n v="1"/>
    <n v="0"/>
    <n v="0"/>
    <n v="0"/>
    <n v="0"/>
    <n v="90"/>
    <n v="10"/>
    <s v="NA"/>
    <n v="25"/>
    <s v="NA"/>
    <n v="41.25"/>
    <n v="43"/>
    <n v="38"/>
    <n v="40"/>
    <n v="44"/>
    <m/>
    <m/>
    <m/>
    <m/>
    <m/>
    <m/>
    <m/>
    <m/>
    <n v="0"/>
    <n v="0"/>
    <m/>
    <s v="Ingen"/>
    <m/>
    <m/>
  </r>
  <r>
    <x v="5"/>
    <x v="1"/>
    <d v="2019-07-03T00:00:00"/>
    <s v="GJ.SØ4"/>
    <s v="SØ"/>
    <n v="4"/>
    <n v="2"/>
    <n v="0"/>
    <n v="0"/>
    <n v="2"/>
    <n v="60"/>
    <n v="20"/>
    <s v="NA"/>
    <n v="0"/>
    <s v="NA"/>
    <n v="45.5"/>
    <n v="65"/>
    <n v="26"/>
    <n v="56"/>
    <n v="35"/>
    <m/>
    <m/>
    <m/>
    <m/>
    <m/>
    <m/>
    <m/>
    <m/>
    <n v="0"/>
    <n v="0"/>
    <m/>
    <s v="Ingen (brent?)"/>
    <s v="nesten vegkant"/>
    <m/>
  </r>
  <r>
    <x v="5"/>
    <x v="1"/>
    <d v="2019-07-03T00:00:00"/>
    <s v="GJ.SØ5"/>
    <s v="SØ"/>
    <n v="5"/>
    <n v="0"/>
    <n v="0"/>
    <n v="0"/>
    <n v="0"/>
    <n v="50"/>
    <n v="10"/>
    <s v="NA"/>
    <n v="0"/>
    <s v="NA"/>
    <n v="20"/>
    <n v="30"/>
    <n v="31"/>
    <n v="5"/>
    <n v="14"/>
    <m/>
    <m/>
    <m/>
    <m/>
    <m/>
    <m/>
    <m/>
    <m/>
    <n v="0"/>
    <n v="0"/>
    <m/>
    <s v="Ingen"/>
    <s v="mot kant av grusvei"/>
    <m/>
  </r>
  <r>
    <x v="5"/>
    <x v="1"/>
    <d v="2019-07-03T00:00:00"/>
    <s v="GJ.V7"/>
    <s v="V"/>
    <n v="7"/>
    <n v="0"/>
    <n v="0"/>
    <n v="0"/>
    <n v="0"/>
    <n v="100"/>
    <n v="5"/>
    <s v="NA"/>
    <n v="0"/>
    <s v="NA"/>
    <n v="75.75"/>
    <n v="60"/>
    <n v="63"/>
    <n v="50"/>
    <n v="130"/>
    <m/>
    <m/>
    <m/>
    <m/>
    <m/>
    <m/>
    <m/>
    <m/>
    <n v="0"/>
    <n v="0"/>
    <m/>
    <s v="Ingen"/>
    <m/>
    <m/>
  </r>
  <r>
    <x v="5"/>
    <x v="1"/>
    <d v="2019-07-03T00:00:00"/>
    <s v="GJ.Ø0"/>
    <s v="Ø"/>
    <n v="0"/>
    <n v="2"/>
    <n v="0"/>
    <n v="0"/>
    <n v="2"/>
    <n v="90"/>
    <n v="5"/>
    <s v="NA"/>
    <n v="10"/>
    <s v="NA"/>
    <n v="33.5"/>
    <n v="30"/>
    <n v="15"/>
    <n v="55"/>
    <n v="34"/>
    <m/>
    <m/>
    <m/>
    <m/>
    <m/>
    <m/>
    <m/>
    <m/>
    <n v="0"/>
    <n v="0"/>
    <m/>
    <s v="Ingen (brent?)"/>
    <s v="fant gul pinne som var delvis brent"/>
    <m/>
  </r>
  <r>
    <x v="5"/>
    <x v="2"/>
    <d v="2020-06-19T00:00:00"/>
    <s v="GJ.N2"/>
    <s v="N"/>
    <n v="2"/>
    <n v="0"/>
    <n v="0"/>
    <n v="0"/>
    <n v="0"/>
    <n v="100"/>
    <n v="0"/>
    <s v="NA"/>
    <n v="0"/>
    <n v="0"/>
    <n v="43"/>
    <n v="36"/>
    <n v="33"/>
    <n v="63"/>
    <n v="40"/>
    <m/>
    <m/>
    <m/>
    <m/>
    <m/>
    <m/>
    <m/>
    <m/>
    <n v="0"/>
    <n v="0"/>
    <m/>
    <m/>
    <m/>
    <m/>
  </r>
  <r>
    <x v="5"/>
    <x v="2"/>
    <d v="2020-06-19T00:00:00"/>
    <s v="GJ.NV0"/>
    <s v="NV"/>
    <n v="0"/>
    <n v="0"/>
    <n v="0"/>
    <n v="0"/>
    <n v="0"/>
    <n v="90"/>
    <n v="15"/>
    <s v="NA"/>
    <n v="0"/>
    <n v="0"/>
    <n v="30.5"/>
    <n v="27"/>
    <n v="35"/>
    <n v="39"/>
    <n v="21"/>
    <m/>
    <m/>
    <m/>
    <m/>
    <m/>
    <m/>
    <m/>
    <m/>
    <n v="0"/>
    <n v="0"/>
    <m/>
    <m/>
    <m/>
    <m/>
  </r>
  <r>
    <x v="5"/>
    <x v="2"/>
    <d v="2020-06-19T00:00:00"/>
    <s v="GJ.NØ2"/>
    <s v="NØ"/>
    <n v="2"/>
    <n v="0"/>
    <n v="0"/>
    <n v="0"/>
    <n v="0"/>
    <n v="90"/>
    <s v="NA"/>
    <s v="NA"/>
    <s v="NA"/>
    <s v="NA"/>
    <n v="65"/>
    <n v="54"/>
    <n v="80"/>
    <n v="96"/>
    <n v="30"/>
    <m/>
    <m/>
    <m/>
    <m/>
    <m/>
    <m/>
    <m/>
    <m/>
    <n v="0"/>
    <n v="0"/>
    <m/>
    <m/>
    <m/>
    <m/>
  </r>
  <r>
    <x v="5"/>
    <x v="2"/>
    <d v="2020-06-19T00:00:00"/>
    <s v="GJ.S2"/>
    <s v="S"/>
    <n v="2"/>
    <n v="7"/>
    <n v="0"/>
    <n v="0"/>
    <n v="7"/>
    <n v="80"/>
    <n v="1"/>
    <s v="NA"/>
    <n v="0"/>
    <n v="0"/>
    <n v="26.5"/>
    <n v="17"/>
    <n v="23"/>
    <n v="10"/>
    <n v="56"/>
    <m/>
    <m/>
    <m/>
    <m/>
    <m/>
    <m/>
    <m/>
    <m/>
    <n v="0"/>
    <n v="0"/>
    <m/>
    <m/>
    <m/>
    <m/>
  </r>
  <r>
    <x v="5"/>
    <x v="2"/>
    <d v="2020-06-19T00:00:00"/>
    <s v="GJ.S3"/>
    <s v="S"/>
    <n v="3"/>
    <n v="3"/>
    <n v="0"/>
    <n v="0"/>
    <n v="3"/>
    <n v="60"/>
    <n v="15"/>
    <s v="NA"/>
    <n v="0"/>
    <n v="0"/>
    <n v="18.75"/>
    <n v="18"/>
    <n v="20"/>
    <n v="13"/>
    <n v="24"/>
    <m/>
    <m/>
    <m/>
    <m/>
    <m/>
    <m/>
    <m/>
    <m/>
    <n v="0"/>
    <n v="0"/>
    <m/>
    <m/>
    <m/>
    <m/>
  </r>
  <r>
    <x v="5"/>
    <x v="2"/>
    <d v="2020-06-19T00:00:00"/>
    <s v="GJ.SØ1"/>
    <s v="SØ"/>
    <n v="1"/>
    <n v="8"/>
    <n v="0"/>
    <n v="0"/>
    <n v="8"/>
    <n v="70"/>
    <n v="10"/>
    <s v="NA"/>
    <n v="0"/>
    <n v="0"/>
    <n v="22"/>
    <n v="24"/>
    <n v="23"/>
    <n v="19"/>
    <n v="22"/>
    <m/>
    <m/>
    <m/>
    <m/>
    <m/>
    <m/>
    <m/>
    <m/>
    <n v="0"/>
    <n v="0"/>
    <m/>
    <m/>
    <m/>
    <m/>
  </r>
  <r>
    <x v="5"/>
    <x v="2"/>
    <d v="2020-06-19T00:00:00"/>
    <s v="GJ.SØ4"/>
    <s v="SØ"/>
    <n v="4"/>
    <n v="9"/>
    <n v="2"/>
    <n v="0"/>
    <n v="7"/>
    <n v="60"/>
    <n v="30"/>
    <s v="NA"/>
    <n v="0"/>
    <n v="0"/>
    <n v="19.75"/>
    <n v="26"/>
    <n v="12"/>
    <n v="32"/>
    <n v="9"/>
    <m/>
    <m/>
    <m/>
    <m/>
    <m/>
    <m/>
    <m/>
    <m/>
    <n v="0"/>
    <n v="0"/>
    <m/>
    <m/>
    <m/>
    <m/>
  </r>
  <r>
    <x v="5"/>
    <x v="2"/>
    <d v="2020-06-19T00:00:00"/>
    <s v="GJ.SØ5"/>
    <s v="SØ"/>
    <n v="5"/>
    <n v="0"/>
    <n v="0"/>
    <n v="0"/>
    <n v="0"/>
    <n v="30"/>
    <n v="16"/>
    <s v="NA"/>
    <n v="0"/>
    <n v="0"/>
    <n v="15.5"/>
    <n v="22"/>
    <n v="9"/>
    <s v="NA"/>
    <s v="NA"/>
    <m/>
    <m/>
    <m/>
    <m/>
    <m/>
    <m/>
    <m/>
    <m/>
    <n v="0"/>
    <n v="0"/>
    <m/>
    <m/>
    <m/>
    <m/>
  </r>
  <r>
    <x v="5"/>
    <x v="2"/>
    <d v="2020-06-19T00:00:00"/>
    <s v="GJ.V7"/>
    <s v="V"/>
    <n v="7"/>
    <n v="0"/>
    <n v="0"/>
    <n v="0"/>
    <n v="0"/>
    <n v="90"/>
    <n v="0"/>
    <s v="NA"/>
    <n v="0"/>
    <n v="0"/>
    <n v="65.5"/>
    <n v="91"/>
    <n v="61"/>
    <n v="69"/>
    <n v="41"/>
    <m/>
    <m/>
    <m/>
    <m/>
    <m/>
    <m/>
    <m/>
    <m/>
    <n v="0"/>
    <n v="0"/>
    <m/>
    <m/>
    <m/>
    <m/>
  </r>
  <r>
    <x v="5"/>
    <x v="2"/>
    <d v="2020-06-19T00:00:00"/>
    <s v="GJ.Ø0"/>
    <s v="Ø"/>
    <n v="0"/>
    <n v="7"/>
    <n v="0"/>
    <n v="2"/>
    <n v="5"/>
    <n v="70"/>
    <n v="20"/>
    <s v="NA"/>
    <n v="0"/>
    <n v="0"/>
    <n v="30"/>
    <n v="38"/>
    <n v="27"/>
    <n v="19"/>
    <n v="36"/>
    <m/>
    <m/>
    <m/>
    <m/>
    <m/>
    <m/>
    <m/>
    <m/>
    <n v="0"/>
    <n v="0"/>
    <m/>
    <m/>
    <m/>
    <m/>
  </r>
  <r>
    <x v="5"/>
    <x v="3"/>
    <d v="2021-08-26T00:00:00"/>
    <s v="GJ.N2"/>
    <s v="N"/>
    <n v="2"/>
    <n v="0"/>
    <n v="0"/>
    <n v="0"/>
    <n v="0"/>
    <n v="90"/>
    <n v="0"/>
    <n v="13"/>
    <n v="0"/>
    <n v="0"/>
    <n v="36.5"/>
    <n v="40"/>
    <n v="47"/>
    <n v="28"/>
    <n v="31"/>
    <m/>
    <m/>
    <m/>
    <m/>
    <m/>
    <m/>
    <m/>
    <m/>
    <n v="1"/>
    <n v="0"/>
    <n v="100"/>
    <s v="Tidlig slått, rydding"/>
    <m/>
    <m/>
  </r>
  <r>
    <x v="5"/>
    <x v="3"/>
    <d v="2021-08-26T00:00:00"/>
    <s v="GJ.NV0"/>
    <s v="NV"/>
    <n v="0"/>
    <n v="0"/>
    <n v="0"/>
    <n v="0"/>
    <n v="0"/>
    <n v="90"/>
    <n v="10"/>
    <n v="17"/>
    <n v="0"/>
    <n v="0"/>
    <n v="34"/>
    <n v="22"/>
    <n v="45"/>
    <n v="33"/>
    <n v="36"/>
    <m/>
    <m/>
    <m/>
    <m/>
    <m/>
    <m/>
    <m/>
    <m/>
    <n v="1"/>
    <n v="0"/>
    <n v="100"/>
    <s v="Tidlig slått, rydding"/>
    <m/>
    <m/>
  </r>
  <r>
    <x v="5"/>
    <x v="3"/>
    <d v="2021-08-26T00:00:00"/>
    <s v="GJ.NØ2"/>
    <s v="NØ"/>
    <n v="2"/>
    <n v="0"/>
    <n v="0"/>
    <n v="0"/>
    <n v="0"/>
    <n v="90"/>
    <n v="0"/>
    <n v="27"/>
    <n v="0"/>
    <n v="0"/>
    <n v="40.75"/>
    <n v="34"/>
    <n v="39"/>
    <n v="30"/>
    <n v="60"/>
    <m/>
    <m/>
    <m/>
    <m/>
    <m/>
    <m/>
    <m/>
    <m/>
    <n v="1"/>
    <n v="0"/>
    <n v="100"/>
    <s v="Tidlig slått, rydding"/>
    <m/>
    <m/>
  </r>
  <r>
    <x v="5"/>
    <x v="3"/>
    <d v="2021-08-26T00:00:00"/>
    <s v="GJ.S2"/>
    <s v="S"/>
    <n v="2"/>
    <n v="38"/>
    <n v="8"/>
    <n v="28"/>
    <n v="2"/>
    <n v="80"/>
    <n v="1"/>
    <n v="7"/>
    <n v="0"/>
    <n v="0"/>
    <n v="18.75"/>
    <n v="21"/>
    <n v="17"/>
    <n v="19"/>
    <n v="18"/>
    <m/>
    <m/>
    <m/>
    <m/>
    <m/>
    <m/>
    <m/>
    <m/>
    <n v="1"/>
    <n v="0"/>
    <n v="100"/>
    <s v="Brent"/>
    <m/>
    <m/>
  </r>
  <r>
    <x v="5"/>
    <x v="3"/>
    <d v="2021-08-26T00:00:00"/>
    <s v="GJ.S3"/>
    <s v="S"/>
    <n v="3"/>
    <n v="16"/>
    <n v="0"/>
    <n v="13"/>
    <n v="3"/>
    <n v="60"/>
    <n v="10"/>
    <n v="5"/>
    <n v="0"/>
    <n v="0"/>
    <n v="22"/>
    <n v="19"/>
    <n v="18"/>
    <n v="23"/>
    <n v="28"/>
    <m/>
    <m/>
    <m/>
    <m/>
    <m/>
    <m/>
    <m/>
    <m/>
    <n v="1"/>
    <n v="0"/>
    <n v="100"/>
    <s v="Brent "/>
    <m/>
    <m/>
  </r>
  <r>
    <x v="5"/>
    <x v="3"/>
    <d v="2021-08-26T00:00:00"/>
    <s v="GJ.SØ1"/>
    <s v="SØ"/>
    <n v="1"/>
    <n v="10"/>
    <n v="0"/>
    <n v="6"/>
    <n v="4"/>
    <n v="80"/>
    <n v="0"/>
    <n v="22"/>
    <n v="0"/>
    <n v="0"/>
    <n v="18.25"/>
    <n v="15"/>
    <n v="21"/>
    <n v="24"/>
    <n v="13"/>
    <m/>
    <m/>
    <m/>
    <m/>
    <m/>
    <m/>
    <m/>
    <m/>
    <n v="1"/>
    <n v="0"/>
    <n v="100"/>
    <s v="Brent. Tidlig slått, rydding?"/>
    <m/>
    <m/>
  </r>
  <r>
    <x v="5"/>
    <x v="3"/>
    <d v="2021-08-26T00:00:00"/>
    <s v="GJ.SØ4"/>
    <s v="SØ"/>
    <n v="4"/>
    <n v="34"/>
    <n v="12"/>
    <n v="20"/>
    <n v="2"/>
    <n v="75"/>
    <n v="3"/>
    <n v="7"/>
    <n v="0"/>
    <n v="0"/>
    <n v="17"/>
    <n v="21"/>
    <n v="3"/>
    <n v="28"/>
    <n v="16"/>
    <m/>
    <m/>
    <m/>
    <m/>
    <m/>
    <m/>
    <m/>
    <m/>
    <n v="1"/>
    <n v="0"/>
    <n v="100"/>
    <s v="Brent"/>
    <m/>
    <m/>
  </r>
  <r>
    <x v="5"/>
    <x v="3"/>
    <d v="2021-08-26T00:00:00"/>
    <s v="GJ.SØ5"/>
    <s v="SØ"/>
    <n v="5"/>
    <n v="3"/>
    <n v="1"/>
    <n v="2"/>
    <n v="0"/>
    <n v="60"/>
    <n v="10"/>
    <n v="3"/>
    <n v="0"/>
    <n v="0"/>
    <s v="NA"/>
    <s v="NA"/>
    <s v="NA"/>
    <s v="NA"/>
    <s v="NA"/>
    <m/>
    <m/>
    <m/>
    <m/>
    <m/>
    <m/>
    <m/>
    <m/>
    <n v="1"/>
    <n v="0"/>
    <n v="100"/>
    <s v="Brent + 75 % kantslått"/>
    <s v="Mot veien"/>
    <m/>
  </r>
  <r>
    <x v="5"/>
    <x v="3"/>
    <d v="2021-08-26T00:00:00"/>
    <s v="GJ.V7"/>
    <s v="V"/>
    <n v="7"/>
    <n v="0"/>
    <n v="0"/>
    <n v="0"/>
    <n v="0"/>
    <n v="90"/>
    <n v="0.1"/>
    <n v="0"/>
    <n v="0"/>
    <n v="0"/>
    <n v="24.75"/>
    <n v="35"/>
    <n v="25"/>
    <n v="23"/>
    <n v="16"/>
    <m/>
    <m/>
    <m/>
    <m/>
    <m/>
    <m/>
    <m/>
    <m/>
    <n v="1"/>
    <n v="0"/>
    <n v="100"/>
    <s v="Usikker brent. Noe rydding"/>
    <m/>
    <m/>
  </r>
  <r>
    <x v="5"/>
    <x v="3"/>
    <d v="2021-08-26T00:00:00"/>
    <s v="GJ.Ø0"/>
    <s v="Ø"/>
    <n v="0"/>
    <n v="12"/>
    <n v="5"/>
    <n v="6"/>
    <n v="1"/>
    <n v="75"/>
    <n v="1"/>
    <n v="8"/>
    <n v="0"/>
    <n v="0"/>
    <n v="26.25"/>
    <n v="20"/>
    <n v="22"/>
    <n v="24"/>
    <n v="39"/>
    <m/>
    <m/>
    <m/>
    <m/>
    <m/>
    <m/>
    <m/>
    <m/>
    <n v="1"/>
    <n v="0"/>
    <n v="100"/>
    <s v="Brent"/>
    <m/>
    <m/>
  </r>
  <r>
    <x v="5"/>
    <x v="4"/>
    <d v="2022-06-30T00:00:00"/>
    <s v="GJ.N2"/>
    <s v="N"/>
    <n v="2"/>
    <n v="0"/>
    <n v="0"/>
    <n v="0"/>
    <n v="0"/>
    <n v="98"/>
    <n v="0.1"/>
    <n v="10"/>
    <n v="0"/>
    <n v="0"/>
    <n v="36.75"/>
    <n v="34"/>
    <n v="48"/>
    <n v="34"/>
    <n v="31"/>
    <n v="1"/>
    <n v="1"/>
    <n v="2"/>
    <n v="10"/>
    <s v="NA"/>
    <s v="NA"/>
    <n v="0"/>
    <n v="0"/>
    <s v="?"/>
    <n v="0"/>
    <s v="?"/>
    <s v="Usikker på skjøtselsregimet"/>
    <s v="Her er det både nakkebær og markjordbær i ruta --&gt; kan ha feilestimert dekning av nakkebær"/>
    <m/>
  </r>
  <r>
    <x v="5"/>
    <x v="4"/>
    <d v="2022-06-30T00:00:00"/>
    <s v="GJ.NV0"/>
    <s v="NV"/>
    <n v="0"/>
    <n v="0"/>
    <n v="0"/>
    <n v="0"/>
    <n v="0"/>
    <n v="78"/>
    <n v="0.1"/>
    <n v="32"/>
    <n v="0"/>
    <n v="0"/>
    <n v="43.75"/>
    <n v="34"/>
    <n v="38"/>
    <n v="50"/>
    <n v="53"/>
    <n v="3"/>
    <n v="11"/>
    <n v="2"/>
    <n v="32"/>
    <s v="NA"/>
    <s v="NA"/>
    <n v="0"/>
    <n v="0"/>
    <s v="?"/>
    <n v="0"/>
    <s v="?"/>
    <s v="Usikker på skjøtselsregimet"/>
    <m/>
    <m/>
  </r>
  <r>
    <x v="5"/>
    <x v="4"/>
    <d v="2022-06-30T00:00:00"/>
    <s v="GJ.NØ2"/>
    <s v="NØ"/>
    <n v="2"/>
    <n v="0"/>
    <n v="0"/>
    <n v="0"/>
    <n v="0"/>
    <n v="90"/>
    <n v="0"/>
    <n v="90"/>
    <n v="0"/>
    <n v="0"/>
    <n v="43.25"/>
    <n v="37"/>
    <n v="58"/>
    <n v="30"/>
    <n v="48"/>
    <n v="0"/>
    <n v="0"/>
    <n v="2"/>
    <n v="90"/>
    <s v="NA"/>
    <s v="NA"/>
    <n v="1"/>
    <n v="15"/>
    <n v="1"/>
    <n v="0"/>
    <s v="?"/>
    <s v="Slått med beitepusser?"/>
    <m/>
    <m/>
  </r>
  <r>
    <x v="5"/>
    <x v="4"/>
    <d v="2022-06-30T00:00:00"/>
    <s v="GJ.S2"/>
    <s v="S"/>
    <n v="2"/>
    <n v="72"/>
    <n v="62"/>
    <n v="7"/>
    <n v="3"/>
    <n v="80"/>
    <n v="3"/>
    <n v="10"/>
    <n v="0"/>
    <n v="0"/>
    <n v="10.75"/>
    <n v="5"/>
    <n v="12"/>
    <n v="10"/>
    <n v="16"/>
    <n v="3"/>
    <n v="18"/>
    <n v="1"/>
    <n v="10"/>
    <s v="NA"/>
    <s v="NA"/>
    <n v="0"/>
    <n v="0"/>
    <s v="?"/>
    <n v="0"/>
    <m/>
    <s v="Usikker på skjøtselsregimet"/>
    <m/>
    <m/>
  </r>
  <r>
    <x v="5"/>
    <x v="4"/>
    <d v="2022-06-30T00:00:00"/>
    <s v="GJ.S3"/>
    <s v="S"/>
    <n v="3"/>
    <n v="29"/>
    <n v="13"/>
    <n v="10"/>
    <n v="6"/>
    <n v="40"/>
    <n v="25"/>
    <n v="15"/>
    <n v="0"/>
    <n v="0"/>
    <n v="19"/>
    <n v="12"/>
    <n v="25"/>
    <n v="15"/>
    <n v="24"/>
    <n v="3"/>
    <n v="23"/>
    <n v="1"/>
    <n v="15"/>
    <s v="NA"/>
    <s v="NA"/>
    <n v="0"/>
    <n v="0"/>
    <s v="?"/>
    <n v="0"/>
    <s v="?"/>
    <s v="Usikker på skjøtselsregimet"/>
    <m/>
    <m/>
  </r>
  <r>
    <x v="5"/>
    <x v="4"/>
    <d v="2022-06-30T00:00:00"/>
    <s v="GJ.SØ1"/>
    <s v="SØ"/>
    <n v="1"/>
    <n v="29"/>
    <n v="20"/>
    <n v="4"/>
    <n v="5"/>
    <n v="80"/>
    <n v="1"/>
    <n v="6"/>
    <n v="0"/>
    <n v="0"/>
    <n v="18"/>
    <n v="23"/>
    <n v="17"/>
    <n v="14"/>
    <n v="18"/>
    <n v="2"/>
    <n v="7"/>
    <n v="1"/>
    <n v="6"/>
    <s v="NA"/>
    <s v="NA"/>
    <n v="0"/>
    <n v="0"/>
    <s v="?"/>
    <n v="0"/>
    <s v="?"/>
    <s v="Usikker på skjøtselsregimet"/>
    <m/>
    <m/>
  </r>
  <r>
    <x v="5"/>
    <x v="4"/>
    <d v="2022-06-30T00:00:00"/>
    <s v="GJ.SØ4"/>
    <s v="SØ"/>
    <n v="4"/>
    <n v="41"/>
    <n v="24"/>
    <n v="9"/>
    <n v="8"/>
    <n v="72"/>
    <n v="4"/>
    <n v="0"/>
    <n v="0"/>
    <n v="0"/>
    <n v="13"/>
    <n v="6"/>
    <n v="14"/>
    <n v="12"/>
    <n v="20"/>
    <n v="3"/>
    <n v="20"/>
    <n v="1"/>
    <n v="15"/>
    <s v="NA"/>
    <s v="NA"/>
    <n v="0"/>
    <n v="0"/>
    <s v="?"/>
    <n v="0"/>
    <s v="?"/>
    <s v="Usikker på skjøtselsregimet"/>
    <m/>
    <m/>
  </r>
  <r>
    <x v="5"/>
    <x v="4"/>
    <d v="2022-06-30T00:00:00"/>
    <s v="GJ.SØ5"/>
    <s v="SØ"/>
    <n v="5"/>
    <n v="2"/>
    <n v="0"/>
    <n v="2"/>
    <n v="0"/>
    <n v="35"/>
    <n v="2"/>
    <n v="8"/>
    <n v="0"/>
    <n v="0"/>
    <n v="18"/>
    <n v="27"/>
    <n v="30"/>
    <n v="8"/>
    <n v="7"/>
    <n v="3"/>
    <n v="19"/>
    <n v="1"/>
    <n v="8"/>
    <s v="NA"/>
    <s v="NA"/>
    <n v="0"/>
    <n v="0"/>
    <s v="?"/>
    <n v="0"/>
    <s v="?"/>
    <s v="Usikker på skjøtselsregimet"/>
    <m/>
    <m/>
  </r>
  <r>
    <x v="5"/>
    <x v="4"/>
    <d v="2022-06-30T00:00:00"/>
    <s v="GJ.V7"/>
    <s v="V"/>
    <n v="7"/>
    <n v="0"/>
    <n v="0"/>
    <n v="0"/>
    <n v="0"/>
    <n v="90"/>
    <n v="3"/>
    <n v="1"/>
    <n v="0"/>
    <n v="0"/>
    <n v="23.25"/>
    <n v="12"/>
    <n v="17"/>
    <n v="34"/>
    <n v="30"/>
    <n v="2"/>
    <n v="4"/>
    <n v="1"/>
    <n v="1"/>
    <s v="NA"/>
    <s v="NA"/>
    <n v="0"/>
    <n v="0"/>
    <n v="1"/>
    <n v="0"/>
    <n v="60"/>
    <s v="Slått"/>
    <m/>
    <m/>
  </r>
  <r>
    <x v="5"/>
    <x v="4"/>
    <d v="2022-06-30T00:00:00"/>
    <s v="GJ.Ø0"/>
    <s v="Ø"/>
    <n v="0"/>
    <n v="7"/>
    <n v="3"/>
    <n v="3"/>
    <n v="1"/>
    <n v="80"/>
    <n v="1"/>
    <n v="8"/>
    <n v="0"/>
    <n v="0"/>
    <n v="11"/>
    <n v="0"/>
    <n v="17"/>
    <n v="15"/>
    <n v="12"/>
    <n v="3"/>
    <n v="6"/>
    <n v="1"/>
    <n v="8"/>
    <s v="NA"/>
    <s v="NA"/>
    <n v="0"/>
    <n v="0"/>
    <s v="?"/>
    <n v="0"/>
    <s v="?"/>
    <s v="Usikker på skjøtselsregimet"/>
    <m/>
    <m/>
  </r>
  <r>
    <x v="6"/>
    <x v="0"/>
    <d v="2018-07-10T00:00:00"/>
    <s v="GS.N2"/>
    <s v="N"/>
    <n v="2"/>
    <n v="2"/>
    <n v="0"/>
    <n v="1"/>
    <n v="1"/>
    <n v="60"/>
    <n v="80"/>
    <s v="NA"/>
    <n v="1"/>
    <s v="NA"/>
    <n v="9"/>
    <n v="15"/>
    <n v="4"/>
    <n v="7"/>
    <n v="10"/>
    <m/>
    <m/>
    <m/>
    <m/>
    <m/>
    <m/>
    <m/>
    <m/>
    <n v="1"/>
    <m/>
    <m/>
    <s v="mulig slått"/>
    <m/>
    <m/>
  </r>
  <r>
    <x v="6"/>
    <x v="0"/>
    <d v="2018-07-10T00:00:00"/>
    <s v="GS.NØ0"/>
    <s v="NØ"/>
    <n v="0"/>
    <n v="7"/>
    <n v="0"/>
    <n v="5"/>
    <n v="2"/>
    <n v="60"/>
    <n v="80"/>
    <s v="NA"/>
    <n v="10"/>
    <s v="NA"/>
    <n v="16"/>
    <n v="2"/>
    <n v="16"/>
    <n v="5"/>
    <n v="41"/>
    <m/>
    <m/>
    <m/>
    <m/>
    <m/>
    <m/>
    <m/>
    <m/>
    <n v="1"/>
    <m/>
    <m/>
    <s v="mulig slått"/>
    <m/>
    <m/>
  </r>
  <r>
    <x v="6"/>
    <x v="0"/>
    <d v="2018-07-10T00:00:00"/>
    <s v="GS.NØ1"/>
    <s v="NØ"/>
    <n v="1"/>
    <n v="7"/>
    <n v="0"/>
    <n v="1"/>
    <n v="6"/>
    <n v="90"/>
    <n v="80"/>
    <s v="NA"/>
    <n v="10"/>
    <s v="NA"/>
    <n v="17.5"/>
    <n v="17"/>
    <n v="26"/>
    <n v="23"/>
    <n v="4"/>
    <m/>
    <m/>
    <m/>
    <m/>
    <m/>
    <m/>
    <m/>
    <m/>
    <n v="1"/>
    <m/>
    <m/>
    <s v="mulig slått"/>
    <m/>
    <m/>
  </r>
  <r>
    <x v="6"/>
    <x v="0"/>
    <d v="2018-07-10T00:00:00"/>
    <s v="GS.NØ2"/>
    <s v="NØ"/>
    <n v="2"/>
    <n v="0"/>
    <n v="0"/>
    <n v="0"/>
    <n v="0"/>
    <n v="90"/>
    <n v="70"/>
    <s v="NA"/>
    <n v="5"/>
    <s v="NA"/>
    <n v="19.75"/>
    <n v="42"/>
    <n v="7"/>
    <n v="10"/>
    <n v="20"/>
    <m/>
    <m/>
    <m/>
    <m/>
    <m/>
    <m/>
    <m/>
    <m/>
    <n v="1"/>
    <m/>
    <m/>
    <s v="mulig slått"/>
    <m/>
    <m/>
  </r>
  <r>
    <x v="6"/>
    <x v="0"/>
    <d v="2018-07-10T00:00:00"/>
    <s v="GS.SV3"/>
    <s v="SV"/>
    <n v="3"/>
    <n v="0"/>
    <n v="0"/>
    <n v="0"/>
    <n v="0"/>
    <n v="80"/>
    <n v="70"/>
    <s v="NA"/>
    <n v="0"/>
    <s v="NA"/>
    <n v="29.75"/>
    <n v="59"/>
    <n v="14"/>
    <n v="10"/>
    <n v="36"/>
    <m/>
    <m/>
    <m/>
    <m/>
    <m/>
    <m/>
    <m/>
    <m/>
    <n v="1"/>
    <m/>
    <m/>
    <s v="mulig slått"/>
    <m/>
    <m/>
  </r>
  <r>
    <x v="6"/>
    <x v="0"/>
    <d v="2018-07-10T00:00:00"/>
    <s v="GS.SØ13"/>
    <s v="SØ"/>
    <n v="13"/>
    <n v="0"/>
    <n v="0"/>
    <n v="0"/>
    <n v="0"/>
    <n v="80"/>
    <n v="80"/>
    <s v="NA"/>
    <n v="0"/>
    <s v="NA"/>
    <n v="36.25"/>
    <n v="25"/>
    <n v="43"/>
    <n v="57"/>
    <n v="20"/>
    <m/>
    <m/>
    <m/>
    <m/>
    <m/>
    <m/>
    <m/>
    <m/>
    <n v="1"/>
    <m/>
    <m/>
    <s v="mulig slått"/>
    <m/>
    <m/>
  </r>
  <r>
    <x v="6"/>
    <x v="0"/>
    <d v="2018-07-10T00:00:00"/>
    <s v="GS.SØ5"/>
    <s v="SØ"/>
    <n v="5"/>
    <n v="2"/>
    <n v="0"/>
    <n v="2"/>
    <n v="0"/>
    <n v="60"/>
    <n v="80"/>
    <s v="NA"/>
    <n v="0"/>
    <s v="NA"/>
    <n v="21"/>
    <n v="32"/>
    <n v="10"/>
    <n v="12"/>
    <n v="30"/>
    <m/>
    <m/>
    <m/>
    <m/>
    <m/>
    <m/>
    <m/>
    <m/>
    <n v="1"/>
    <m/>
    <m/>
    <s v="mulig slått"/>
    <m/>
    <m/>
  </r>
  <r>
    <x v="6"/>
    <x v="0"/>
    <d v="2018-07-10T00:00:00"/>
    <s v="GS.V2"/>
    <s v="V"/>
    <n v="2"/>
    <n v="0"/>
    <n v="0"/>
    <n v="0"/>
    <n v="0"/>
    <n v="40"/>
    <n v="90"/>
    <s v="NA"/>
    <n v="1"/>
    <s v="NA"/>
    <n v="14.5"/>
    <n v="8"/>
    <n v="13"/>
    <n v="30"/>
    <n v="7"/>
    <m/>
    <m/>
    <m/>
    <m/>
    <m/>
    <m/>
    <m/>
    <m/>
    <n v="1"/>
    <m/>
    <m/>
    <s v="mulig slått"/>
    <m/>
    <m/>
  </r>
  <r>
    <x v="6"/>
    <x v="0"/>
    <d v="2018-07-10T00:00:00"/>
    <s v="GS.V5"/>
    <s v="V"/>
    <n v="5"/>
    <n v="0"/>
    <n v="0"/>
    <n v="0"/>
    <n v="0"/>
    <n v="95"/>
    <n v="40"/>
    <s v="NA"/>
    <n v="0"/>
    <s v="NA"/>
    <n v="31.25"/>
    <n v="12"/>
    <n v="36"/>
    <n v="16"/>
    <n v="61"/>
    <m/>
    <m/>
    <m/>
    <m/>
    <m/>
    <m/>
    <m/>
    <m/>
    <n v="1"/>
    <m/>
    <m/>
    <s v="mulig slått"/>
    <m/>
    <m/>
  </r>
  <r>
    <x v="6"/>
    <x v="0"/>
    <d v="2018-07-10T00:00:00"/>
    <s v="GS.Ø3"/>
    <s v="Ø"/>
    <n v="3"/>
    <n v="7"/>
    <n v="0"/>
    <n v="4"/>
    <n v="3"/>
    <n v="95"/>
    <n v="50"/>
    <s v="NA"/>
    <n v="20"/>
    <s v="NA"/>
    <n v="8.75"/>
    <n v="20"/>
    <n v="6"/>
    <n v="7"/>
    <n v="2"/>
    <m/>
    <m/>
    <m/>
    <m/>
    <m/>
    <m/>
    <m/>
    <m/>
    <n v="1"/>
    <m/>
    <m/>
    <s v="mulig slått"/>
    <m/>
    <m/>
  </r>
  <r>
    <x v="6"/>
    <x v="1"/>
    <d v="2019-06-13T00:00:00"/>
    <s v="GS.N2"/>
    <s v="N"/>
    <n v="2"/>
    <n v="1"/>
    <n v="0"/>
    <n v="1"/>
    <n v="0"/>
    <n v="60"/>
    <n v="50"/>
    <s v="NA"/>
    <n v="0"/>
    <s v="NA"/>
    <n v="22.5"/>
    <n v="8"/>
    <n v="16"/>
    <n v="18"/>
    <n v="48"/>
    <m/>
    <m/>
    <m/>
    <m/>
    <m/>
    <m/>
    <m/>
    <m/>
    <m/>
    <m/>
    <m/>
    <s v="Slått (park, vet ikke når slåtten gjøres, sannsynligvis i kommunal regi)"/>
    <m/>
    <m/>
  </r>
  <r>
    <x v="6"/>
    <x v="1"/>
    <d v="2019-06-13T00:00:00"/>
    <s v="GS.NØ0"/>
    <s v="NØ"/>
    <n v="0"/>
    <n v="9"/>
    <n v="3"/>
    <n v="5"/>
    <n v="1"/>
    <n v="70"/>
    <n v="40"/>
    <s v="NA"/>
    <n v="10"/>
    <s v="NA"/>
    <n v="10.75"/>
    <n v="0"/>
    <n v="6"/>
    <n v="22"/>
    <n v="15"/>
    <m/>
    <m/>
    <m/>
    <m/>
    <m/>
    <m/>
    <m/>
    <m/>
    <m/>
    <m/>
    <m/>
    <s v="Slått (park, vet ikke når slåtten gjøres, sannsynligvis i kommunal regi)"/>
    <m/>
    <m/>
  </r>
  <r>
    <x v="6"/>
    <x v="1"/>
    <d v="2019-06-13T00:00:00"/>
    <s v="GS.NØ1"/>
    <s v="NØ"/>
    <n v="1"/>
    <n v="6"/>
    <n v="1"/>
    <n v="0"/>
    <n v="5"/>
    <n v="80"/>
    <n v="30"/>
    <s v="NA"/>
    <n v="20"/>
    <s v="NA"/>
    <n v="19.5"/>
    <n v="14"/>
    <n v="5"/>
    <n v="39"/>
    <n v="20"/>
    <m/>
    <m/>
    <m/>
    <m/>
    <m/>
    <m/>
    <m/>
    <m/>
    <m/>
    <m/>
    <m/>
    <s v="Slått (park, vet ikke når slåtten gjøres, sannsynligvis i kommunal regi)"/>
    <m/>
    <m/>
  </r>
  <r>
    <x v="6"/>
    <x v="1"/>
    <d v="2019-06-13T00:00:00"/>
    <s v="GS.NØ2"/>
    <s v="NØ"/>
    <n v="2"/>
    <n v="0"/>
    <n v="0"/>
    <n v="0"/>
    <n v="0"/>
    <n v="90"/>
    <n v="15"/>
    <s v="NA"/>
    <n v="1"/>
    <s v="NA"/>
    <n v="11"/>
    <n v="8"/>
    <n v="12"/>
    <n v="18"/>
    <n v="6"/>
    <m/>
    <m/>
    <m/>
    <m/>
    <m/>
    <m/>
    <m/>
    <m/>
    <m/>
    <m/>
    <m/>
    <s v="Slått (park, vet ikke når slåtten gjøres, sannsynligvis i kommunal regi)"/>
    <m/>
    <m/>
  </r>
  <r>
    <x v="6"/>
    <x v="1"/>
    <d v="2019-06-13T00:00:00"/>
    <s v="GS.SV3"/>
    <s v="SV"/>
    <n v="3"/>
    <n v="0"/>
    <n v="0"/>
    <n v="0"/>
    <n v="0"/>
    <n v="80"/>
    <n v="30"/>
    <s v="NA"/>
    <n v="20"/>
    <s v="NA"/>
    <n v="21.25"/>
    <n v="18"/>
    <n v="40"/>
    <n v="11"/>
    <n v="16"/>
    <m/>
    <m/>
    <m/>
    <m/>
    <m/>
    <m/>
    <m/>
    <m/>
    <m/>
    <m/>
    <m/>
    <s v="Slått (park, vet ikke når slåtten gjøres, sannsynligvis i kommunal regi)"/>
    <m/>
    <m/>
  </r>
  <r>
    <x v="6"/>
    <x v="1"/>
    <d v="2019-06-13T00:00:00"/>
    <s v="GS.SØ13"/>
    <s v="SØ"/>
    <n v="13"/>
    <n v="0"/>
    <n v="0"/>
    <n v="0"/>
    <n v="0"/>
    <n v="90"/>
    <n v="10"/>
    <s v="NA"/>
    <n v="2"/>
    <s v="NA"/>
    <n v="6.75"/>
    <n v="6"/>
    <n v="3"/>
    <n v="11"/>
    <n v="7"/>
    <m/>
    <m/>
    <m/>
    <m/>
    <m/>
    <m/>
    <m/>
    <m/>
    <m/>
    <m/>
    <m/>
    <s v="Slått (park, vet ikke når slåtten gjøres, sannsynligvis i kommunal regi)"/>
    <m/>
    <m/>
  </r>
  <r>
    <x v="6"/>
    <x v="1"/>
    <d v="2019-06-13T00:00:00"/>
    <s v="GS.SØ5"/>
    <s v="SØ"/>
    <n v="5"/>
    <n v="2"/>
    <n v="0"/>
    <n v="2"/>
    <n v="0"/>
    <n v="40"/>
    <n v="80"/>
    <s v="NA"/>
    <n v="3"/>
    <s v="NA"/>
    <n v="8.75"/>
    <n v="15"/>
    <n v="7"/>
    <n v="0"/>
    <n v="13"/>
    <m/>
    <m/>
    <m/>
    <m/>
    <m/>
    <m/>
    <m/>
    <m/>
    <m/>
    <m/>
    <m/>
    <s v="Slått (park, vet ikke når slåtten gjøres, sannsynligvis i kommunal regi)"/>
    <m/>
    <m/>
  </r>
  <r>
    <x v="6"/>
    <x v="1"/>
    <d v="2019-06-13T00:00:00"/>
    <s v="GS.V2"/>
    <s v="V"/>
    <n v="2"/>
    <n v="0"/>
    <n v="0"/>
    <n v="0"/>
    <n v="0"/>
    <n v="70"/>
    <n v="40"/>
    <s v="NA"/>
    <n v="5"/>
    <s v="NA"/>
    <n v="15.25"/>
    <n v="6"/>
    <n v="24"/>
    <n v="20"/>
    <n v="11"/>
    <m/>
    <m/>
    <m/>
    <m/>
    <m/>
    <m/>
    <m/>
    <m/>
    <m/>
    <m/>
    <m/>
    <s v="Slått (park, vet ikke når slåtten gjøres, sannsynligvis i kommunal regi)"/>
    <m/>
    <m/>
  </r>
  <r>
    <x v="6"/>
    <x v="1"/>
    <d v="2019-06-13T00:00:00"/>
    <s v="GS.V5"/>
    <s v="V"/>
    <n v="5"/>
    <n v="0"/>
    <n v="0"/>
    <n v="0"/>
    <n v="0"/>
    <n v="90"/>
    <n v="10"/>
    <s v="NA"/>
    <n v="0"/>
    <s v="NA"/>
    <n v="59.75"/>
    <n v="36"/>
    <n v="62"/>
    <n v="77"/>
    <n v="64"/>
    <m/>
    <m/>
    <m/>
    <m/>
    <m/>
    <m/>
    <m/>
    <m/>
    <m/>
    <m/>
    <m/>
    <s v="Slått (park, vet ikke når slåtten gjøres, sannsynligvis i kommunal regi)"/>
    <m/>
    <m/>
  </r>
  <r>
    <x v="6"/>
    <x v="1"/>
    <d v="2019-06-13T00:00:00"/>
    <s v="GS.Ø3"/>
    <s v="Ø"/>
    <n v="3"/>
    <n v="9"/>
    <n v="1"/>
    <n v="3"/>
    <n v="5"/>
    <n v="80"/>
    <n v="20"/>
    <s v="NA"/>
    <n v="30"/>
    <s v="NA"/>
    <n v="10.5"/>
    <n v="13"/>
    <n v="0"/>
    <n v="12"/>
    <n v="17"/>
    <m/>
    <m/>
    <m/>
    <m/>
    <m/>
    <m/>
    <m/>
    <m/>
    <m/>
    <m/>
    <m/>
    <s v="Slått (park, vet ikke når slåtten gjøres, sannsynligvis i kommunal regi)"/>
    <m/>
    <m/>
  </r>
  <r>
    <x v="6"/>
    <x v="2"/>
    <d v="2020-06-19T00:00:00"/>
    <s v="GS.N2"/>
    <s v="N"/>
    <n v="2"/>
    <n v="0"/>
    <n v="0"/>
    <n v="0"/>
    <n v="0"/>
    <n v="50"/>
    <n v="60"/>
    <s v="NA"/>
    <n v="0"/>
    <n v="0"/>
    <n v="31.25"/>
    <n v="8"/>
    <n v="9"/>
    <n v="51"/>
    <n v="57"/>
    <m/>
    <m/>
    <m/>
    <m/>
    <m/>
    <m/>
    <m/>
    <m/>
    <m/>
    <m/>
    <m/>
    <s v="slås seint"/>
    <m/>
    <m/>
  </r>
  <r>
    <x v="6"/>
    <x v="2"/>
    <d v="2020-06-19T00:00:00"/>
    <s v="GS.NØ0"/>
    <s v="NØ"/>
    <n v="0"/>
    <n v="2"/>
    <n v="1"/>
    <n v="0"/>
    <n v="1"/>
    <n v="70"/>
    <n v="90"/>
    <s v="NA"/>
    <n v="0"/>
    <n v="0"/>
    <n v="18.5"/>
    <n v="10"/>
    <n v="17"/>
    <n v="20"/>
    <n v="27"/>
    <m/>
    <m/>
    <m/>
    <m/>
    <m/>
    <m/>
    <m/>
    <m/>
    <m/>
    <m/>
    <m/>
    <s v="slås seint"/>
    <m/>
    <m/>
  </r>
  <r>
    <x v="6"/>
    <x v="2"/>
    <d v="2020-06-19T00:00:00"/>
    <s v="GS.NØ1"/>
    <s v="NØ"/>
    <n v="1"/>
    <n v="9"/>
    <n v="0"/>
    <n v="1"/>
    <n v="8"/>
    <n v="70"/>
    <n v="80"/>
    <s v="NA"/>
    <n v="0"/>
    <n v="0"/>
    <n v="21.25"/>
    <n v="14"/>
    <n v="42"/>
    <n v="15"/>
    <n v="14"/>
    <m/>
    <m/>
    <m/>
    <m/>
    <m/>
    <m/>
    <m/>
    <m/>
    <m/>
    <m/>
    <m/>
    <s v="slås seint"/>
    <m/>
    <m/>
  </r>
  <r>
    <x v="6"/>
    <x v="2"/>
    <d v="2020-06-19T00:00:00"/>
    <s v="GS.NØ2"/>
    <s v="NØ"/>
    <n v="2"/>
    <n v="0"/>
    <n v="0"/>
    <n v="0"/>
    <n v="0"/>
    <n v="65"/>
    <n v="40"/>
    <s v="NA"/>
    <n v="0"/>
    <n v="0"/>
    <n v="26.75"/>
    <n v="42"/>
    <n v="29"/>
    <n v="17"/>
    <n v="19"/>
    <m/>
    <m/>
    <m/>
    <m/>
    <m/>
    <m/>
    <m/>
    <m/>
    <m/>
    <m/>
    <m/>
    <s v="slås seint"/>
    <m/>
    <m/>
  </r>
  <r>
    <x v="6"/>
    <x v="2"/>
    <d v="2020-06-19T00:00:00"/>
    <s v="GS.SV3"/>
    <s v="SV"/>
    <n v="3"/>
    <n v="0"/>
    <s v="NA"/>
    <s v="NA"/>
    <s v="NA"/>
    <s v="NA"/>
    <s v="NA"/>
    <s v="NA"/>
    <s v="NA"/>
    <s v="NA"/>
    <s v="NA"/>
    <s v="NA"/>
    <s v="NA"/>
    <s v="NA"/>
    <s v="NA"/>
    <m/>
    <m/>
    <m/>
    <m/>
    <m/>
    <m/>
    <m/>
    <m/>
    <m/>
    <m/>
    <m/>
    <s v="slås seint"/>
    <m/>
    <m/>
  </r>
  <r>
    <x v="6"/>
    <x v="2"/>
    <d v="2020-06-19T00:00:00"/>
    <s v="GS.SØ13"/>
    <s v="SØ"/>
    <n v="13"/>
    <n v="0"/>
    <n v="0"/>
    <n v="0"/>
    <n v="0"/>
    <n v="80"/>
    <n v="50"/>
    <s v="NA"/>
    <n v="0"/>
    <n v="10"/>
    <n v="38.5"/>
    <n v="40"/>
    <n v="32"/>
    <n v="37"/>
    <n v="45"/>
    <m/>
    <m/>
    <m/>
    <m/>
    <m/>
    <m/>
    <m/>
    <m/>
    <m/>
    <m/>
    <m/>
    <s v="slås seint"/>
    <m/>
    <m/>
  </r>
  <r>
    <x v="6"/>
    <x v="2"/>
    <d v="2020-06-19T00:00:00"/>
    <s v="GS.SØ5"/>
    <s v="SØ"/>
    <n v="5"/>
    <n v="3"/>
    <n v="0"/>
    <n v="2"/>
    <n v="1"/>
    <n v="60"/>
    <n v="70"/>
    <s v="NA"/>
    <n v="0"/>
    <n v="0"/>
    <n v="34.5"/>
    <n v="15"/>
    <n v="18"/>
    <n v="46"/>
    <n v="59"/>
    <m/>
    <m/>
    <m/>
    <m/>
    <m/>
    <m/>
    <m/>
    <m/>
    <m/>
    <m/>
    <m/>
    <s v="slås seint"/>
    <m/>
    <m/>
  </r>
  <r>
    <x v="6"/>
    <x v="2"/>
    <d v="2020-06-19T00:00:00"/>
    <s v="GS.V2"/>
    <s v="V"/>
    <n v="2"/>
    <n v="0"/>
    <n v="0"/>
    <n v="0"/>
    <n v="0"/>
    <n v="50"/>
    <n v="70"/>
    <s v="NA"/>
    <n v="0"/>
    <n v="0"/>
    <n v="12.25"/>
    <n v="14"/>
    <n v="16"/>
    <n v="9"/>
    <n v="10"/>
    <m/>
    <m/>
    <m/>
    <m/>
    <m/>
    <m/>
    <m/>
    <m/>
    <m/>
    <m/>
    <m/>
    <s v="slås seint"/>
    <m/>
    <m/>
  </r>
  <r>
    <x v="6"/>
    <x v="2"/>
    <d v="2020-06-19T00:00:00"/>
    <s v="GS.V5"/>
    <s v="V"/>
    <n v="5"/>
    <n v="0"/>
    <n v="0"/>
    <n v="0"/>
    <n v="0"/>
    <n v="90"/>
    <n v="40"/>
    <s v="NA"/>
    <n v="0"/>
    <n v="0"/>
    <n v="22.5"/>
    <n v="21"/>
    <n v="18"/>
    <n v="29"/>
    <n v="22"/>
    <m/>
    <m/>
    <m/>
    <m/>
    <m/>
    <m/>
    <m/>
    <m/>
    <m/>
    <m/>
    <m/>
    <s v="slås seint"/>
    <m/>
    <m/>
  </r>
  <r>
    <x v="6"/>
    <x v="2"/>
    <d v="2020-06-19T00:00:00"/>
    <s v="GS.Ø3"/>
    <s v="Ø"/>
    <n v="3"/>
    <n v="10"/>
    <n v="0"/>
    <n v="6"/>
    <n v="4"/>
    <n v="80"/>
    <n v="35"/>
    <s v="NA"/>
    <n v="0"/>
    <n v="0"/>
    <n v="37"/>
    <n v="16"/>
    <n v="15"/>
    <n v="50"/>
    <n v="67"/>
    <m/>
    <m/>
    <m/>
    <m/>
    <m/>
    <m/>
    <m/>
    <m/>
    <m/>
    <m/>
    <m/>
    <s v="slås seint"/>
    <m/>
    <m/>
  </r>
  <r>
    <x v="6"/>
    <x v="3"/>
    <d v="2021-06-18T00:00:00"/>
    <s v="GS.N2"/>
    <s v="N"/>
    <n v="2"/>
    <n v="0"/>
    <n v="0"/>
    <n v="0"/>
    <n v="0"/>
    <n v="45"/>
    <n v="60"/>
    <n v="0"/>
    <n v="0"/>
    <n v="0"/>
    <n v="13.25"/>
    <n v="14"/>
    <n v="22"/>
    <n v="9"/>
    <n v="8"/>
    <m/>
    <m/>
    <m/>
    <m/>
    <m/>
    <m/>
    <m/>
    <m/>
    <n v="1"/>
    <n v="0"/>
    <n v="100"/>
    <s v="Slått"/>
    <m/>
    <m/>
  </r>
  <r>
    <x v="6"/>
    <x v="3"/>
    <d v="2021-06-18T00:00:00"/>
    <s v="GS.NØ0"/>
    <s v="NØ"/>
    <n v="0"/>
    <n v="2"/>
    <n v="0"/>
    <n v="0"/>
    <n v="2"/>
    <n v="60"/>
    <n v="60"/>
    <n v="4"/>
    <n v="0"/>
    <n v="0"/>
    <n v="15.75"/>
    <n v="4"/>
    <n v="21"/>
    <n v="15"/>
    <n v="23"/>
    <m/>
    <m/>
    <m/>
    <m/>
    <m/>
    <m/>
    <m/>
    <m/>
    <n v="1"/>
    <n v="0"/>
    <n v="100"/>
    <s v="Slått"/>
    <m/>
    <m/>
  </r>
  <r>
    <x v="6"/>
    <x v="3"/>
    <d v="2021-06-18T00:00:00"/>
    <s v="GS.NØ1"/>
    <s v="NØ"/>
    <n v="1"/>
    <n v="11"/>
    <n v="0"/>
    <n v="1"/>
    <n v="10"/>
    <n v="50"/>
    <n v="60"/>
    <n v="5"/>
    <n v="0"/>
    <n v="0"/>
    <n v="19.75"/>
    <n v="10"/>
    <n v="15"/>
    <n v="20"/>
    <n v="34"/>
    <m/>
    <m/>
    <m/>
    <m/>
    <m/>
    <m/>
    <m/>
    <m/>
    <n v="1"/>
    <n v="0"/>
    <n v="100"/>
    <s v="Slått"/>
    <m/>
    <m/>
  </r>
  <r>
    <x v="6"/>
    <x v="3"/>
    <d v="2021-06-18T00:00:00"/>
    <s v="GS.NØ2"/>
    <s v="NØ"/>
    <n v="2"/>
    <n v="0"/>
    <n v="0"/>
    <n v="0"/>
    <n v="0"/>
    <n v="65"/>
    <n v="60"/>
    <n v="1"/>
    <n v="0"/>
    <n v="0"/>
    <n v="23.25"/>
    <n v="29"/>
    <n v="15"/>
    <n v="21"/>
    <n v="28"/>
    <m/>
    <m/>
    <m/>
    <m/>
    <m/>
    <m/>
    <m/>
    <m/>
    <n v="1"/>
    <n v="0"/>
    <n v="100"/>
    <s v="Slått"/>
    <m/>
    <m/>
  </r>
  <r>
    <x v="6"/>
    <x v="3"/>
    <d v="2021-06-18T00:00:00"/>
    <s v="GS.SV3"/>
    <s v="SV"/>
    <n v="3"/>
    <n v="0"/>
    <n v="0"/>
    <n v="0"/>
    <n v="0"/>
    <n v="50"/>
    <n v="40"/>
    <n v="1"/>
    <n v="0"/>
    <n v="0"/>
    <n v="26.25"/>
    <n v="17"/>
    <n v="17"/>
    <n v="60"/>
    <n v="11"/>
    <m/>
    <m/>
    <m/>
    <m/>
    <m/>
    <m/>
    <m/>
    <m/>
    <n v="1"/>
    <n v="0"/>
    <n v="100"/>
    <s v="Slått"/>
    <m/>
    <m/>
  </r>
  <r>
    <x v="6"/>
    <x v="3"/>
    <d v="2021-06-18T00:00:00"/>
    <s v="GS.SØ13"/>
    <s v="SØ"/>
    <n v="13"/>
    <n v="0"/>
    <n v="0"/>
    <n v="0"/>
    <n v="0"/>
    <n v="90"/>
    <n v="40"/>
    <n v="0"/>
    <n v="0"/>
    <n v="10"/>
    <n v="22"/>
    <n v="29"/>
    <n v="16"/>
    <n v="28"/>
    <n v="15"/>
    <m/>
    <m/>
    <m/>
    <m/>
    <m/>
    <m/>
    <m/>
    <m/>
    <n v="1"/>
    <n v="0"/>
    <n v="100"/>
    <s v="Slått"/>
    <m/>
    <m/>
  </r>
  <r>
    <x v="6"/>
    <x v="3"/>
    <d v="2021-06-18T00:00:00"/>
    <s v="GS.SØ5"/>
    <s v="SØ"/>
    <n v="5"/>
    <n v="2"/>
    <n v="0"/>
    <n v="1"/>
    <n v="1"/>
    <n v="50"/>
    <n v="50"/>
    <n v="0"/>
    <n v="0"/>
    <n v="0"/>
    <n v="21.25"/>
    <n v="15"/>
    <n v="28"/>
    <n v="17"/>
    <n v="25"/>
    <m/>
    <m/>
    <m/>
    <m/>
    <m/>
    <m/>
    <m/>
    <m/>
    <n v="1"/>
    <n v="0"/>
    <n v="100"/>
    <s v="Slått"/>
    <m/>
    <m/>
  </r>
  <r>
    <x v="6"/>
    <x v="3"/>
    <d v="2021-08-26T00:00:00"/>
    <s v="GS.V2"/>
    <s v="V"/>
    <n v="2"/>
    <n v="0"/>
    <n v="0"/>
    <n v="0"/>
    <n v="0"/>
    <n v="70"/>
    <n v="50"/>
    <n v="2"/>
    <n v="0"/>
    <n v="0"/>
    <n v="4"/>
    <n v="3"/>
    <n v="7"/>
    <n v="4"/>
    <n v="2"/>
    <m/>
    <m/>
    <m/>
    <m/>
    <m/>
    <m/>
    <m/>
    <m/>
    <n v="1"/>
    <n v="0"/>
    <n v="100"/>
    <s v="Slått"/>
    <s v="Nyslått!!"/>
    <m/>
  </r>
  <r>
    <x v="6"/>
    <x v="3"/>
    <d v="2021-08-26T00:00:00"/>
    <s v="GS.V5"/>
    <s v="V"/>
    <n v="5"/>
    <n v="0"/>
    <n v="0"/>
    <n v="0"/>
    <n v="0"/>
    <n v="90"/>
    <n v="50"/>
    <n v="0"/>
    <n v="0"/>
    <n v="0"/>
    <n v="7.5"/>
    <n v="6"/>
    <n v="9"/>
    <n v="6"/>
    <n v="9"/>
    <m/>
    <m/>
    <m/>
    <m/>
    <m/>
    <m/>
    <m/>
    <m/>
    <n v="1"/>
    <n v="0"/>
    <n v="100"/>
    <s v="Slått"/>
    <s v="Nyslått!!"/>
    <m/>
  </r>
  <r>
    <x v="6"/>
    <x v="3"/>
    <d v="2021-06-18T00:00:00"/>
    <s v="GS.Ø3"/>
    <s v="Ø"/>
    <n v="3"/>
    <n v="15"/>
    <n v="1"/>
    <n v="4"/>
    <n v="10"/>
    <n v="60"/>
    <n v="20"/>
    <n v="10"/>
    <n v="0"/>
    <n v="0"/>
    <n v="16.5"/>
    <n v="18"/>
    <n v="10"/>
    <n v="20"/>
    <n v="18"/>
    <m/>
    <m/>
    <m/>
    <m/>
    <m/>
    <m/>
    <m/>
    <m/>
    <n v="1"/>
    <n v="0"/>
    <n v="100"/>
    <s v="Slått"/>
    <m/>
    <m/>
  </r>
  <r>
    <x v="6"/>
    <x v="4"/>
    <d v="2022-06-30T00:00:00"/>
    <s v="GS.N2"/>
    <s v="N"/>
    <n v="2"/>
    <n v="1"/>
    <n v="0"/>
    <n v="1"/>
    <n v="0"/>
    <n v="70"/>
    <n v="50"/>
    <n v="0"/>
    <n v="0"/>
    <n v="0"/>
    <n v="9.5"/>
    <n v="10"/>
    <n v="2"/>
    <n v="12"/>
    <n v="14"/>
    <n v="2"/>
    <n v="18"/>
    <n v="1"/>
    <n v="1"/>
    <s v="NA"/>
    <s v="NA"/>
    <n v="0"/>
    <n v="0"/>
    <n v="1"/>
    <n v="0"/>
    <n v="100"/>
    <s v="Slått"/>
    <m/>
    <m/>
  </r>
  <r>
    <x v="6"/>
    <x v="4"/>
    <d v="2022-06-30T00:00:00"/>
    <s v="GS.NØ0"/>
    <s v="NØ"/>
    <n v="0"/>
    <n v="10"/>
    <n v="1"/>
    <n v="2"/>
    <n v="7"/>
    <n v="80"/>
    <n v="90"/>
    <n v="20"/>
    <n v="0"/>
    <n v="0"/>
    <n v="17"/>
    <n v="23"/>
    <n v="0"/>
    <n v="21"/>
    <n v="24"/>
    <n v="2"/>
    <n v="30"/>
    <n v="1"/>
    <n v="20"/>
    <s v="NA"/>
    <s v="NA"/>
    <n v="1"/>
    <n v="0.1"/>
    <n v="1"/>
    <n v="0"/>
    <n v="100"/>
    <s v="Slått"/>
    <m/>
    <m/>
  </r>
  <r>
    <x v="6"/>
    <x v="4"/>
    <d v="2022-06-30T00:00:00"/>
    <s v="GS.NØ1"/>
    <s v="NØ"/>
    <n v="1"/>
    <n v="9"/>
    <n v="0"/>
    <n v="1"/>
    <n v="8"/>
    <n v="80"/>
    <n v="35"/>
    <n v="10"/>
    <n v="0"/>
    <n v="0"/>
    <n v="10.25"/>
    <n v="6"/>
    <n v="10"/>
    <n v="14"/>
    <n v="11"/>
    <n v="3"/>
    <n v="35"/>
    <n v="1"/>
    <n v="10"/>
    <s v="NA"/>
    <s v="NA"/>
    <n v="1"/>
    <n v="0.1"/>
    <n v="1"/>
    <n v="0"/>
    <n v="100"/>
    <s v="Slått"/>
    <m/>
    <m/>
  </r>
  <r>
    <x v="6"/>
    <x v="4"/>
    <d v="2022-06-30T00:00:00"/>
    <s v="GS.NØ2"/>
    <s v="NØ"/>
    <n v="2"/>
    <n v="0"/>
    <n v="0"/>
    <n v="0"/>
    <n v="0"/>
    <n v="95"/>
    <n v="70"/>
    <n v="15"/>
    <n v="0"/>
    <n v="0"/>
    <n v="19.25"/>
    <n v="14"/>
    <n v="24"/>
    <n v="32"/>
    <n v="7"/>
    <n v="2"/>
    <n v="55"/>
    <n v="2"/>
    <n v="15"/>
    <s v="NA"/>
    <s v="NA"/>
    <n v="0"/>
    <n v="0"/>
    <n v="1"/>
    <n v="0"/>
    <n v="100"/>
    <s v="Slått"/>
    <s v="Teller teiebær som vedplante? Den er inkludert nå. "/>
    <m/>
  </r>
  <r>
    <x v="6"/>
    <x v="4"/>
    <d v="2022-06-30T00:00:00"/>
    <s v="GS.SV3"/>
    <s v="SV"/>
    <n v="3"/>
    <n v="0"/>
    <n v="0"/>
    <n v="0"/>
    <n v="0"/>
    <n v="80"/>
    <n v="20"/>
    <n v="3"/>
    <n v="0"/>
    <n v="0"/>
    <n v="15.5"/>
    <n v="18"/>
    <n v="22"/>
    <n v="10"/>
    <n v="12"/>
    <n v="2"/>
    <n v="25"/>
    <n v="1"/>
    <n v="3"/>
    <s v="NA"/>
    <s v="NA"/>
    <n v="0"/>
    <n v="0"/>
    <n v="1"/>
    <n v="0"/>
    <n v="100"/>
    <s v="Slått"/>
    <m/>
    <m/>
  </r>
  <r>
    <x v="6"/>
    <x v="4"/>
    <d v="2022-06-30T00:00:00"/>
    <s v="GS.SØ13"/>
    <s v="SØ"/>
    <n v="13"/>
    <n v="0"/>
    <n v="0"/>
    <n v="0"/>
    <n v="0"/>
    <n v="98"/>
    <n v="85"/>
    <n v="1"/>
    <n v="0.1"/>
    <n v="2"/>
    <n v="22.25"/>
    <n v="32"/>
    <n v="21"/>
    <n v="7"/>
    <n v="29"/>
    <n v="3"/>
    <n v="17"/>
    <n v="1"/>
    <n v="1"/>
    <s v="NA"/>
    <s v="NA"/>
    <n v="0"/>
    <n v="0"/>
    <n v="1"/>
    <n v="0"/>
    <n v="100"/>
    <s v="Slått"/>
    <s v="Teller teiebær som vedplante? Den er inkludert nå. "/>
    <m/>
  </r>
  <r>
    <x v="6"/>
    <x v="4"/>
    <d v="2022-06-30T00:00:00"/>
    <s v="GS.SØ5"/>
    <s v="SØ"/>
    <n v="5"/>
    <n v="2"/>
    <n v="0"/>
    <n v="1"/>
    <n v="1"/>
    <n v="60"/>
    <n v="30"/>
    <n v="0"/>
    <n v="0"/>
    <n v="0"/>
    <n v="19"/>
    <n v="23"/>
    <n v="25"/>
    <n v="15"/>
    <n v="13"/>
    <n v="2"/>
    <n v="24"/>
    <n v="0"/>
    <n v="0"/>
    <s v="NA"/>
    <s v="NA"/>
    <n v="1"/>
    <n v="2"/>
    <n v="1"/>
    <n v="0"/>
    <n v="100"/>
    <s v="Slått"/>
    <m/>
    <m/>
  </r>
  <r>
    <x v="6"/>
    <x v="4"/>
    <d v="2022-06-30T00:00:00"/>
    <s v="GS.V2"/>
    <s v="V"/>
    <n v="2"/>
    <n v="0"/>
    <n v="0"/>
    <n v="0"/>
    <n v="0"/>
    <n v="70"/>
    <n v="85"/>
    <n v="0.1"/>
    <n v="0"/>
    <n v="0"/>
    <n v="20"/>
    <n v="13"/>
    <n v="14"/>
    <n v="40"/>
    <n v="13"/>
    <n v="2"/>
    <n v="9"/>
    <n v="1"/>
    <n v="0.1"/>
    <s v="NA"/>
    <s v="NA"/>
    <n v="0"/>
    <n v="0"/>
    <n v="1"/>
    <n v="0"/>
    <n v="100"/>
    <s v="Slått"/>
    <m/>
    <m/>
  </r>
  <r>
    <x v="6"/>
    <x v="4"/>
    <d v="2022-06-30T00:00:00"/>
    <s v="GS.V5"/>
    <s v="V"/>
    <n v="5"/>
    <n v="0"/>
    <n v="0"/>
    <n v="0"/>
    <n v="0"/>
    <n v="92"/>
    <n v="20"/>
    <n v="0"/>
    <n v="0"/>
    <n v="0"/>
    <n v="40.5"/>
    <n v="59"/>
    <n v="49"/>
    <n v="26"/>
    <n v="28"/>
    <n v="2"/>
    <n v="10"/>
    <n v="1"/>
    <n v="0.1"/>
    <s v="NA"/>
    <s v="NA"/>
    <n v="1"/>
    <n v="0.1"/>
    <n v="1"/>
    <n v="0"/>
    <n v="100"/>
    <s v="Slått"/>
    <m/>
    <m/>
  </r>
  <r>
    <x v="6"/>
    <x v="4"/>
    <d v="2022-06-30T00:00:00"/>
    <s v="GS.Ø3"/>
    <s v="Ø"/>
    <n v="3"/>
    <n v="23"/>
    <n v="0"/>
    <n v="6"/>
    <n v="17"/>
    <n v="80"/>
    <n v="70"/>
    <n v="8"/>
    <n v="0"/>
    <n v="0"/>
    <n v="15.75"/>
    <n v="14"/>
    <n v="23"/>
    <n v="16"/>
    <n v="10"/>
    <n v="2"/>
    <n v="20"/>
    <n v="1"/>
    <n v="8"/>
    <s v="NA"/>
    <s v="NA"/>
    <n v="1"/>
    <n v="0.1"/>
    <n v="1"/>
    <n v="0"/>
    <n v="100"/>
    <s v="Slått"/>
    <m/>
    <m/>
  </r>
  <r>
    <x v="7"/>
    <x v="0"/>
    <d v="2018-07-20T00:00:00"/>
    <s v="GR.N0"/>
    <s v="N"/>
    <n v="0"/>
    <n v="1"/>
    <n v="0"/>
    <n v="1"/>
    <n v="0"/>
    <n v="70"/>
    <n v="10"/>
    <s v="NA"/>
    <n v="10"/>
    <s v="NA"/>
    <n v="23"/>
    <n v="2"/>
    <n v="57"/>
    <n v="13"/>
    <n v="20"/>
    <m/>
    <m/>
    <m/>
    <m/>
    <m/>
    <m/>
    <m/>
    <m/>
    <n v="1"/>
    <n v="0"/>
    <m/>
    <s v="brent"/>
    <m/>
    <m/>
  </r>
  <r>
    <x v="7"/>
    <x v="0"/>
    <d v="2018-07-20T00:00:00"/>
    <s v="GR.N3"/>
    <s v="N"/>
    <n v="3"/>
    <n v="0"/>
    <n v="0"/>
    <n v="0"/>
    <n v="0"/>
    <n v="90"/>
    <n v="10"/>
    <s v="NA"/>
    <n v="20"/>
    <s v="NA"/>
    <n v="21.75"/>
    <n v="16"/>
    <n v="12"/>
    <n v="27"/>
    <n v="32"/>
    <m/>
    <m/>
    <m/>
    <m/>
    <m/>
    <m/>
    <m/>
    <m/>
    <n v="1"/>
    <n v="0"/>
    <m/>
    <s v="brent"/>
    <m/>
    <m/>
  </r>
  <r>
    <x v="7"/>
    <x v="0"/>
    <d v="2018-07-20T00:00:00"/>
    <s v="GR.N7"/>
    <s v="N"/>
    <n v="7"/>
    <n v="0"/>
    <n v="0"/>
    <n v="0"/>
    <n v="0"/>
    <n v="80"/>
    <n v="5"/>
    <s v="NA"/>
    <n v="5"/>
    <s v="NA"/>
    <n v="24.25"/>
    <n v="20"/>
    <n v="23"/>
    <n v="27"/>
    <n v="27"/>
    <m/>
    <m/>
    <m/>
    <m/>
    <m/>
    <m/>
    <m/>
    <m/>
    <n v="1"/>
    <n v="0"/>
    <m/>
    <s v="brent"/>
    <m/>
    <m/>
  </r>
  <r>
    <x v="7"/>
    <x v="0"/>
    <d v="2018-07-20T00:00:00"/>
    <s v="GR.NØ3"/>
    <s v="NØ"/>
    <n v="3"/>
    <n v="0"/>
    <n v="0"/>
    <n v="0"/>
    <n v="0"/>
    <n v="90"/>
    <n v="20"/>
    <s v="NA"/>
    <n v="30"/>
    <s v="NA"/>
    <n v="30.75"/>
    <n v="55"/>
    <n v="2"/>
    <n v="59"/>
    <n v="7"/>
    <m/>
    <m/>
    <m/>
    <m/>
    <m/>
    <m/>
    <m/>
    <m/>
    <n v="1"/>
    <n v="0"/>
    <m/>
    <s v="brent"/>
    <m/>
    <m/>
  </r>
  <r>
    <x v="7"/>
    <x v="0"/>
    <d v="2018-07-20T00:00:00"/>
    <s v="GR.S1"/>
    <s v="S"/>
    <n v="1"/>
    <n v="1"/>
    <n v="0"/>
    <n v="1"/>
    <n v="0"/>
    <n v="50"/>
    <n v="5"/>
    <s v="NA"/>
    <n v="2"/>
    <s v="NA"/>
    <n v="9.75"/>
    <n v="1"/>
    <n v="19"/>
    <n v="5"/>
    <n v="14"/>
    <m/>
    <m/>
    <m/>
    <m/>
    <m/>
    <m/>
    <m/>
    <m/>
    <n v="1"/>
    <n v="0"/>
    <m/>
    <s v="brent"/>
    <m/>
    <m/>
  </r>
  <r>
    <x v="7"/>
    <x v="0"/>
    <d v="2018-07-20T00:00:00"/>
    <s v="GR.S9"/>
    <s v="S"/>
    <n v="9"/>
    <n v="0"/>
    <n v="0"/>
    <n v="0"/>
    <n v="0"/>
    <n v="50"/>
    <n v="5"/>
    <s v="NA"/>
    <n v="0"/>
    <s v="NA"/>
    <n v="22.5"/>
    <n v="24"/>
    <n v="17"/>
    <n v="27"/>
    <n v="22"/>
    <m/>
    <m/>
    <m/>
    <m/>
    <m/>
    <m/>
    <m/>
    <m/>
    <n v="1"/>
    <n v="0"/>
    <m/>
    <s v="brent"/>
    <m/>
    <m/>
  </r>
  <r>
    <x v="7"/>
    <x v="0"/>
    <d v="2018-07-20T00:00:00"/>
    <s v="GR.SV1"/>
    <s v="SV"/>
    <n v="1"/>
    <n v="2"/>
    <n v="0"/>
    <n v="2"/>
    <n v="0"/>
    <n v="50"/>
    <n v="5"/>
    <s v="NA"/>
    <n v="3"/>
    <s v="NA"/>
    <n v="9.75"/>
    <n v="4"/>
    <n v="9"/>
    <n v="22"/>
    <n v="4"/>
    <m/>
    <m/>
    <m/>
    <m/>
    <m/>
    <m/>
    <m/>
    <m/>
    <n v="1"/>
    <n v="0"/>
    <m/>
    <s v="brent"/>
    <m/>
    <m/>
  </r>
  <r>
    <x v="7"/>
    <x v="0"/>
    <d v="2018-07-20T00:00:00"/>
    <s v="GR.SØ1"/>
    <s v="SØ"/>
    <n v="1"/>
    <n v="2"/>
    <n v="0"/>
    <n v="2"/>
    <n v="0"/>
    <n v="70"/>
    <n v="5"/>
    <s v="NA"/>
    <n v="20"/>
    <s v="NA"/>
    <n v="26.75"/>
    <n v="19"/>
    <n v="54"/>
    <n v="5"/>
    <n v="29"/>
    <m/>
    <m/>
    <m/>
    <m/>
    <m/>
    <m/>
    <m/>
    <m/>
    <n v="1"/>
    <n v="0"/>
    <m/>
    <s v="brent"/>
    <m/>
    <m/>
  </r>
  <r>
    <x v="7"/>
    <x v="0"/>
    <d v="2018-07-20T00:00:00"/>
    <s v="GR.V0"/>
    <s v="V"/>
    <n v="0"/>
    <n v="1"/>
    <n v="0"/>
    <n v="1"/>
    <n v="0"/>
    <n v="80"/>
    <n v="5"/>
    <s v="NA"/>
    <n v="20"/>
    <s v="NA"/>
    <n v="61.75"/>
    <n v="5"/>
    <n v="12"/>
    <n v="137"/>
    <n v="93"/>
    <m/>
    <m/>
    <m/>
    <m/>
    <m/>
    <m/>
    <m/>
    <m/>
    <n v="1"/>
    <n v="0"/>
    <m/>
    <s v="brent"/>
    <m/>
    <m/>
  </r>
  <r>
    <x v="7"/>
    <x v="0"/>
    <d v="2018-07-20T00:00:00"/>
    <s v="GR.V2"/>
    <s v="V"/>
    <n v="2"/>
    <n v="0"/>
    <n v="0"/>
    <n v="0"/>
    <n v="0"/>
    <n v="90"/>
    <n v="5"/>
    <s v="NA"/>
    <n v="30"/>
    <s v="NA"/>
    <n v="143.25"/>
    <n v="13"/>
    <n v="187"/>
    <n v="153"/>
    <n v="220"/>
    <m/>
    <m/>
    <m/>
    <m/>
    <m/>
    <m/>
    <m/>
    <m/>
    <n v="1"/>
    <n v="0"/>
    <m/>
    <s v="brent"/>
    <m/>
    <m/>
  </r>
  <r>
    <x v="7"/>
    <x v="1"/>
    <d v="2019-07-03T00:00:00"/>
    <s v="GR.N0"/>
    <s v="N"/>
    <n v="0"/>
    <n v="2"/>
    <n v="0"/>
    <n v="0"/>
    <n v="2"/>
    <n v="100"/>
    <n v="5"/>
    <s v="NA"/>
    <n v="20"/>
    <s v="NA"/>
    <n v="49.75"/>
    <n v="67"/>
    <n v="57"/>
    <n v="50"/>
    <n v="25"/>
    <m/>
    <m/>
    <m/>
    <m/>
    <m/>
    <m/>
    <m/>
    <m/>
    <n v="0"/>
    <n v="0"/>
    <m/>
    <s v="Ingen, mye forstyrrelse rundt lok."/>
    <s v="satte ned gule pinner i østkant, fant ikke rør her. Midtpunktet er ca. 1.5 m SØ for blåhegg"/>
    <m/>
  </r>
  <r>
    <x v="7"/>
    <x v="1"/>
    <d v="2019-07-03T00:00:00"/>
    <s v="GR.N3"/>
    <s v="N"/>
    <n v="3"/>
    <n v="0"/>
    <n v="0"/>
    <n v="0"/>
    <n v="0"/>
    <n v="90"/>
    <n v="5"/>
    <s v="NA"/>
    <n v="0"/>
    <s v="NA"/>
    <n v="51"/>
    <n v="30"/>
    <n v="49"/>
    <n v="55"/>
    <n v="70"/>
    <m/>
    <m/>
    <m/>
    <m/>
    <m/>
    <m/>
    <m/>
    <m/>
    <n v="0"/>
    <n v="0"/>
    <m/>
    <s v="Ingen, mye forstyrrelse rundt lok."/>
    <m/>
    <m/>
  </r>
  <r>
    <x v="7"/>
    <x v="1"/>
    <d v="2019-07-03T00:00:00"/>
    <s v="GR.N7"/>
    <s v="N"/>
    <n v="7"/>
    <n v="0"/>
    <n v="0"/>
    <n v="0"/>
    <n v="0"/>
    <n v="90"/>
    <n v="10"/>
    <s v="NA"/>
    <n v="5"/>
    <s v="NA"/>
    <n v="36.5"/>
    <n v="33"/>
    <n v="45"/>
    <n v="25"/>
    <n v="43"/>
    <m/>
    <m/>
    <m/>
    <m/>
    <m/>
    <m/>
    <m/>
    <m/>
    <n v="0"/>
    <n v="0"/>
    <m/>
    <s v="Ingen, mye forstyrrelse rundt lok."/>
    <m/>
    <m/>
  </r>
  <r>
    <x v="7"/>
    <x v="1"/>
    <d v="2019-07-03T00:00:00"/>
    <s v="GR.NØ3"/>
    <s v="NØ"/>
    <n v="3"/>
    <n v="0"/>
    <n v="0"/>
    <n v="0"/>
    <n v="0"/>
    <n v="90"/>
    <n v="10"/>
    <s v="NA"/>
    <n v="10"/>
    <s v="NA"/>
    <n v="43"/>
    <n v="25"/>
    <n v="60"/>
    <n v="45"/>
    <n v="42"/>
    <m/>
    <m/>
    <m/>
    <m/>
    <m/>
    <m/>
    <m/>
    <m/>
    <n v="0"/>
    <n v="0"/>
    <m/>
    <s v="Ingen, men brannspor. Mye forstyrrelse rundt lok."/>
    <s v="fant ingen hjørner, tok den på øyemål"/>
    <m/>
  </r>
  <r>
    <x v="7"/>
    <x v="1"/>
    <d v="2019-07-03T00:00:00"/>
    <s v="GR.S1"/>
    <s v="S"/>
    <n v="1"/>
    <n v="1"/>
    <n v="0"/>
    <n v="0"/>
    <n v="1"/>
    <n v="90"/>
    <n v="10"/>
    <s v="NA"/>
    <n v="0"/>
    <s v="NA"/>
    <n v="67.75"/>
    <n v="81"/>
    <n v="90"/>
    <n v="50"/>
    <n v="50"/>
    <m/>
    <m/>
    <m/>
    <m/>
    <m/>
    <m/>
    <m/>
    <m/>
    <n v="0"/>
    <n v="0"/>
    <m/>
    <s v="Ingen, mye forstyrrelse rundt lok."/>
    <m/>
    <m/>
  </r>
  <r>
    <x v="7"/>
    <x v="1"/>
    <d v="2019-07-03T00:00:00"/>
    <s v="GR.S9"/>
    <s v="S"/>
    <n v="9"/>
    <n v="0"/>
    <n v="0"/>
    <n v="0"/>
    <n v="0"/>
    <n v="50"/>
    <n v="2"/>
    <s v="NA"/>
    <n v="0"/>
    <s v="NA"/>
    <n v="48.25"/>
    <n v="40"/>
    <n v="60"/>
    <n v="33"/>
    <n v="60"/>
    <m/>
    <m/>
    <m/>
    <m/>
    <m/>
    <m/>
    <m/>
    <m/>
    <n v="0"/>
    <n v="0"/>
    <m/>
    <s v="Ingen, mye forstyrrelse rundt lok."/>
    <s v="fant ikke ruta, merka ny med 2 gule pinner: 9m på båndet og diag."/>
    <m/>
  </r>
  <r>
    <x v="7"/>
    <x v="1"/>
    <d v="2019-07-03T00:00:00"/>
    <s v="GR.SV1"/>
    <s v="SV"/>
    <n v="1"/>
    <n v="1"/>
    <n v="0"/>
    <n v="0"/>
    <n v="1"/>
    <n v="90"/>
    <n v="10"/>
    <s v="NA"/>
    <n v="0"/>
    <s v="NA"/>
    <n v="81.25"/>
    <n v="120"/>
    <n v="45"/>
    <n v="40"/>
    <n v="120"/>
    <m/>
    <m/>
    <m/>
    <m/>
    <m/>
    <m/>
    <m/>
    <m/>
    <n v="0"/>
    <n v="0"/>
    <m/>
    <s v="Ingen, mye forstyrrelse rundt lok."/>
    <m/>
    <m/>
  </r>
  <r>
    <x v="7"/>
    <x v="1"/>
    <d v="2019-07-03T00:00:00"/>
    <s v="GR.SØ1"/>
    <s v="SØ"/>
    <n v="1"/>
    <n v="2"/>
    <n v="0"/>
    <n v="0"/>
    <n v="2"/>
    <n v="90"/>
    <n v="5"/>
    <s v="NA"/>
    <n v="2"/>
    <s v="NA"/>
    <n v="42"/>
    <n v="30"/>
    <n v="30"/>
    <n v="56"/>
    <n v="52"/>
    <m/>
    <m/>
    <m/>
    <m/>
    <m/>
    <m/>
    <m/>
    <m/>
    <n v="0"/>
    <n v="0"/>
    <m/>
    <s v="Ingen, mye forstyrrelse rundt lok."/>
    <s v="bare 90 cm fra øst-vest"/>
    <m/>
  </r>
  <r>
    <x v="7"/>
    <x v="1"/>
    <d v="2019-07-03T00:00:00"/>
    <s v="GR.V0"/>
    <s v="V"/>
    <n v="0"/>
    <n v="0"/>
    <n v="0"/>
    <n v="0"/>
    <n v="0"/>
    <n v="5"/>
    <n v="0"/>
    <s v="NA"/>
    <n v="0"/>
    <s v="NA"/>
    <n v="43"/>
    <n v="59"/>
    <n v="35"/>
    <n v="28"/>
    <n v="50"/>
    <m/>
    <m/>
    <m/>
    <m/>
    <m/>
    <m/>
    <m/>
    <m/>
    <n v="0"/>
    <n v="0"/>
    <m/>
    <s v="Ingen, mye forstyrrelse rundt lok."/>
    <s v="satte ned liten gul pinne merket Midt i origo"/>
    <m/>
  </r>
  <r>
    <x v="7"/>
    <x v="1"/>
    <d v="2019-07-03T00:00:00"/>
    <s v="GR.V2"/>
    <s v="V"/>
    <n v="2"/>
    <n v="1"/>
    <n v="0"/>
    <n v="0"/>
    <n v="1"/>
    <n v="100"/>
    <n v="5"/>
    <s v="NA"/>
    <n v="50"/>
    <s v="NA"/>
    <n v="56"/>
    <n v="63"/>
    <n v="56"/>
    <n v="50"/>
    <n v="55"/>
    <m/>
    <m/>
    <m/>
    <m/>
    <m/>
    <m/>
    <m/>
    <m/>
    <n v="0"/>
    <n v="0"/>
    <m/>
    <s v="Ingen, mye forstyrrelse rundt lok."/>
    <s v="fant rør i 3m og diagonalen for denne"/>
    <m/>
  </r>
  <r>
    <x v="7"/>
    <x v="2"/>
    <d v="2020-09-09T00:00:00"/>
    <s v="GR.N0"/>
    <s v="N"/>
    <n v="0"/>
    <n v="21"/>
    <n v="4"/>
    <n v="16"/>
    <n v="1"/>
    <n v="70"/>
    <n v="5"/>
    <s v="NA"/>
    <n v="0"/>
    <n v="0"/>
    <n v="38.75"/>
    <n v="67"/>
    <n v="27"/>
    <n v="39"/>
    <n v="22"/>
    <m/>
    <m/>
    <m/>
    <m/>
    <m/>
    <m/>
    <m/>
    <m/>
    <n v="0"/>
    <n v="0"/>
    <m/>
    <s v="ingen"/>
    <m/>
    <m/>
  </r>
  <r>
    <x v="7"/>
    <x v="2"/>
    <d v="2020-09-09T00:00:00"/>
    <s v="GR.N3"/>
    <s v="N"/>
    <n v="3"/>
    <n v="0"/>
    <n v="0"/>
    <n v="0"/>
    <n v="0"/>
    <n v="85"/>
    <n v="0"/>
    <s v="NA"/>
    <n v="0"/>
    <n v="0"/>
    <n v="28.75"/>
    <n v="25"/>
    <n v="15"/>
    <n v="32"/>
    <n v="43"/>
    <m/>
    <m/>
    <m/>
    <m/>
    <m/>
    <m/>
    <m/>
    <m/>
    <n v="0"/>
    <n v="0"/>
    <m/>
    <s v="ingen"/>
    <m/>
    <m/>
  </r>
  <r>
    <x v="7"/>
    <x v="2"/>
    <d v="2020-09-09T00:00:00"/>
    <s v="GR.N7"/>
    <s v="N"/>
    <n v="7"/>
    <n v="0"/>
    <n v="0"/>
    <n v="0"/>
    <n v="0"/>
    <n v="70"/>
    <n v="1"/>
    <s v="NA"/>
    <n v="0"/>
    <n v="0"/>
    <n v="41"/>
    <n v="22"/>
    <n v="34"/>
    <n v="36"/>
    <n v="72"/>
    <m/>
    <m/>
    <m/>
    <m/>
    <m/>
    <m/>
    <m/>
    <m/>
    <n v="0"/>
    <n v="0"/>
    <m/>
    <s v="ingen"/>
    <m/>
    <m/>
  </r>
  <r>
    <x v="7"/>
    <x v="2"/>
    <d v="2020-09-09T00:00:00"/>
    <s v="GR.NØ3"/>
    <s v="NØ"/>
    <n v="3"/>
    <n v="1"/>
    <n v="0"/>
    <n v="0"/>
    <n v="1"/>
    <n v="75"/>
    <n v="5"/>
    <s v="NA"/>
    <n v="0"/>
    <n v="0"/>
    <n v="40.25"/>
    <n v="31"/>
    <n v="57"/>
    <n v="45"/>
    <n v="28"/>
    <m/>
    <m/>
    <m/>
    <m/>
    <m/>
    <m/>
    <m/>
    <m/>
    <n v="0"/>
    <n v="0"/>
    <m/>
    <s v="Ingen"/>
    <s v="Vi satte ned nye spikre plassert på basis av foto"/>
    <m/>
  </r>
  <r>
    <x v="7"/>
    <x v="2"/>
    <d v="2020-09-09T00:00:00"/>
    <s v="GR.S1"/>
    <s v="S"/>
    <n v="1"/>
    <n v="8"/>
    <n v="1"/>
    <n v="5"/>
    <n v="2"/>
    <n v="60"/>
    <n v="5"/>
    <s v="NA"/>
    <n v="0"/>
    <n v="0"/>
    <n v="16.5"/>
    <n v="10"/>
    <n v="23"/>
    <n v="21"/>
    <n v="12"/>
    <m/>
    <m/>
    <m/>
    <m/>
    <m/>
    <m/>
    <m/>
    <m/>
    <n v="0"/>
    <n v="0"/>
    <m/>
    <s v="ingen"/>
    <m/>
    <m/>
  </r>
  <r>
    <x v="7"/>
    <x v="2"/>
    <d v="2020-09-09T00:00:00"/>
    <s v="GR.S9"/>
    <s v="S"/>
    <n v="9"/>
    <n v="0"/>
    <n v="0"/>
    <n v="0"/>
    <n v="0"/>
    <n v="50"/>
    <n v="20"/>
    <s v="NA"/>
    <n v="0"/>
    <n v="0"/>
    <n v="16.75"/>
    <n v="3"/>
    <n v="9"/>
    <n v="34"/>
    <n v="21"/>
    <m/>
    <m/>
    <m/>
    <m/>
    <m/>
    <m/>
    <m/>
    <m/>
    <n v="0"/>
    <n v="0"/>
    <m/>
    <s v="ingen"/>
    <s v="Satte ned nye rør, definert på basis av bilde"/>
    <m/>
  </r>
  <r>
    <x v="7"/>
    <x v="2"/>
    <d v="2020-09-09T00:00:00"/>
    <s v="GR.SV1"/>
    <s v="SV"/>
    <n v="1"/>
    <n v="5"/>
    <n v="0"/>
    <n v="2"/>
    <n v="3"/>
    <n v="65"/>
    <n v="2"/>
    <s v="NA"/>
    <n v="0"/>
    <n v="0"/>
    <n v="45"/>
    <n v="62"/>
    <n v="63"/>
    <n v="29"/>
    <n v="26"/>
    <m/>
    <m/>
    <m/>
    <m/>
    <m/>
    <m/>
    <m/>
    <m/>
    <n v="0"/>
    <n v="0"/>
    <m/>
    <s v="ingen"/>
    <m/>
    <m/>
  </r>
  <r>
    <x v="7"/>
    <x v="2"/>
    <d v="2020-09-09T00:00:00"/>
    <s v="GR.SØ1"/>
    <s v="SØ"/>
    <n v="1"/>
    <n v="8"/>
    <n v="1"/>
    <n v="3"/>
    <n v="4"/>
    <n v="60"/>
    <n v="10"/>
    <s v="NA"/>
    <n v="0"/>
    <n v="0"/>
    <n v="35"/>
    <n v="41"/>
    <n v="47"/>
    <n v="36"/>
    <n v="16"/>
    <m/>
    <m/>
    <m/>
    <m/>
    <m/>
    <m/>
    <m/>
    <m/>
    <n v="0"/>
    <n v="0"/>
    <m/>
    <s v="ingen"/>
    <s v="vi satte ned spikre i de to hjørnene bort fra målebånd"/>
    <m/>
  </r>
  <r>
    <x v="7"/>
    <x v="2"/>
    <d v="2020-09-09T00:00:00"/>
    <s v="GR.V0"/>
    <s v="V"/>
    <n v="0"/>
    <n v="3"/>
    <n v="0"/>
    <n v="0"/>
    <n v="3"/>
    <n v="90"/>
    <n v="1"/>
    <s v="NA"/>
    <n v="0"/>
    <n v="0"/>
    <n v="28"/>
    <n v="39"/>
    <n v="22"/>
    <n v="19"/>
    <n v="32"/>
    <m/>
    <m/>
    <m/>
    <m/>
    <m/>
    <m/>
    <m/>
    <m/>
    <n v="0"/>
    <n v="0"/>
    <m/>
    <s v="ingen"/>
    <m/>
    <m/>
  </r>
  <r>
    <x v="7"/>
    <x v="2"/>
    <d v="2020-09-09T00:00:00"/>
    <s v="GR.V2"/>
    <s v="V"/>
    <n v="2"/>
    <n v="2"/>
    <n v="0"/>
    <n v="1"/>
    <n v="1"/>
    <n v="50"/>
    <n v="1"/>
    <s v="NA"/>
    <n v="25"/>
    <n v="0"/>
    <n v="71.25"/>
    <n v="20"/>
    <n v="50"/>
    <n v="210"/>
    <n v="5"/>
    <m/>
    <m/>
    <m/>
    <m/>
    <m/>
    <m/>
    <m/>
    <m/>
    <n v="0"/>
    <n v="0"/>
    <m/>
    <s v="ingen"/>
    <m/>
    <m/>
  </r>
  <r>
    <x v="7"/>
    <x v="3"/>
    <d v="2021-08-26T00:00:00"/>
    <s v="GR.N0"/>
    <s v="N"/>
    <n v="0"/>
    <n v="23"/>
    <n v="5"/>
    <n v="12"/>
    <n v="6"/>
    <n v="90"/>
    <n v="1"/>
    <n v="1"/>
    <n v="0"/>
    <n v="0"/>
    <n v="25.25"/>
    <n v="21"/>
    <n v="21"/>
    <n v="30"/>
    <n v="29"/>
    <m/>
    <m/>
    <m/>
    <m/>
    <m/>
    <m/>
    <m/>
    <m/>
    <n v="0"/>
    <n v="0"/>
    <n v="0"/>
    <m/>
    <m/>
    <m/>
  </r>
  <r>
    <x v="7"/>
    <x v="3"/>
    <d v="2021-08-26T00:00:00"/>
    <s v="GR.N3"/>
    <s v="N"/>
    <n v="3"/>
    <n v="0"/>
    <n v="0"/>
    <n v="0"/>
    <n v="0"/>
    <n v="90"/>
    <n v="0.1"/>
    <n v="0"/>
    <n v="0"/>
    <n v="0"/>
    <n v="40"/>
    <n v="37"/>
    <n v="34"/>
    <n v="44"/>
    <n v="45"/>
    <m/>
    <m/>
    <m/>
    <m/>
    <m/>
    <m/>
    <m/>
    <m/>
    <n v="0"/>
    <n v="0"/>
    <n v="0"/>
    <m/>
    <m/>
    <m/>
  </r>
  <r>
    <x v="7"/>
    <x v="3"/>
    <d v="2021-08-26T00:00:00"/>
    <s v="GR.N7"/>
    <s v="N"/>
    <n v="7"/>
    <n v="0"/>
    <n v="0"/>
    <n v="0"/>
    <n v="0"/>
    <n v="90"/>
    <n v="1"/>
    <n v="0"/>
    <n v="0"/>
    <n v="10"/>
    <n v="39.75"/>
    <n v="47"/>
    <n v="48"/>
    <n v="37"/>
    <n v="27"/>
    <m/>
    <m/>
    <m/>
    <m/>
    <m/>
    <m/>
    <m/>
    <m/>
    <n v="0"/>
    <n v="0"/>
    <n v="0"/>
    <m/>
    <m/>
    <m/>
  </r>
  <r>
    <x v="7"/>
    <x v="3"/>
    <d v="2021-08-26T00:00:00"/>
    <s v="GR.NØ3"/>
    <s v="NØ"/>
    <n v="3"/>
    <n v="2"/>
    <n v="0"/>
    <n v="1"/>
    <n v="1"/>
    <n v="80"/>
    <n v="25"/>
    <n v="8"/>
    <n v="0"/>
    <n v="0"/>
    <n v="36.5"/>
    <n v="40"/>
    <n v="55"/>
    <n v="27"/>
    <n v="24"/>
    <m/>
    <m/>
    <m/>
    <m/>
    <m/>
    <m/>
    <m/>
    <m/>
    <n v="0"/>
    <n v="0"/>
    <n v="0"/>
    <m/>
    <m/>
    <m/>
  </r>
  <r>
    <x v="7"/>
    <x v="3"/>
    <d v="2021-08-26T00:00:00"/>
    <s v="GR.S1"/>
    <s v="S"/>
    <n v="1"/>
    <n v="7"/>
    <n v="0"/>
    <n v="1"/>
    <n v="6"/>
    <n v="60"/>
    <n v="20"/>
    <n v="5"/>
    <n v="0"/>
    <n v="0"/>
    <n v="21"/>
    <n v="22"/>
    <n v="8"/>
    <n v="26"/>
    <n v="28"/>
    <m/>
    <m/>
    <m/>
    <m/>
    <m/>
    <m/>
    <m/>
    <m/>
    <n v="0"/>
    <n v="0"/>
    <n v="0"/>
    <m/>
    <s v="Rådyrbeite?"/>
    <m/>
  </r>
  <r>
    <x v="7"/>
    <x v="3"/>
    <d v="2021-08-26T00:00:00"/>
    <s v="GR.S9"/>
    <s v="S"/>
    <n v="9"/>
    <n v="0"/>
    <n v="0"/>
    <n v="0"/>
    <n v="0"/>
    <n v="30"/>
    <n v="20"/>
    <n v="0"/>
    <n v="0"/>
    <n v="0"/>
    <n v="14"/>
    <n v="11"/>
    <n v="15"/>
    <n v="3"/>
    <n v="27"/>
    <m/>
    <m/>
    <m/>
    <m/>
    <m/>
    <m/>
    <m/>
    <m/>
    <n v="0"/>
    <n v="0"/>
    <n v="0"/>
    <m/>
    <m/>
    <m/>
  </r>
  <r>
    <x v="7"/>
    <x v="3"/>
    <d v="2021-08-26T00:00:00"/>
    <s v="GR.SV1"/>
    <s v="SV"/>
    <n v="1"/>
    <n v="4"/>
    <n v="0"/>
    <n v="2"/>
    <n v="2"/>
    <n v="90"/>
    <n v="3"/>
    <n v="3"/>
    <n v="0"/>
    <n v="0"/>
    <n v="17.5"/>
    <n v="20"/>
    <n v="9"/>
    <n v="16"/>
    <n v="25"/>
    <m/>
    <m/>
    <m/>
    <m/>
    <m/>
    <m/>
    <m/>
    <m/>
    <n v="0"/>
    <n v="0"/>
    <n v="0"/>
    <m/>
    <m/>
    <m/>
  </r>
  <r>
    <x v="7"/>
    <x v="3"/>
    <d v="2021-08-26T00:00:00"/>
    <s v="GR.SØ1"/>
    <s v="SØ"/>
    <n v="1"/>
    <n v="7"/>
    <n v="0"/>
    <n v="1"/>
    <n v="6"/>
    <n v="90"/>
    <n v="20"/>
    <n v="15"/>
    <n v="0"/>
    <n v="0"/>
    <n v="32.5"/>
    <n v="15"/>
    <n v="25"/>
    <n v="54"/>
    <n v="36"/>
    <m/>
    <m/>
    <m/>
    <m/>
    <m/>
    <m/>
    <m/>
    <m/>
    <n v="0"/>
    <n v="0"/>
    <n v="0"/>
    <m/>
    <m/>
    <m/>
  </r>
  <r>
    <x v="7"/>
    <x v="3"/>
    <d v="2021-08-26T00:00:00"/>
    <s v="GR.V0"/>
    <s v="V"/>
    <n v="0"/>
    <n v="1"/>
    <n v="0"/>
    <n v="0"/>
    <n v="1"/>
    <n v="85"/>
    <n v="1"/>
    <n v="3"/>
    <n v="0"/>
    <n v="0"/>
    <n v="19"/>
    <n v="30"/>
    <n v="11"/>
    <n v="25"/>
    <n v="10"/>
    <m/>
    <m/>
    <m/>
    <m/>
    <m/>
    <m/>
    <m/>
    <m/>
    <n v="0"/>
    <n v="0"/>
    <n v="0"/>
    <m/>
    <m/>
    <m/>
  </r>
  <r>
    <x v="7"/>
    <x v="3"/>
    <d v="2021-08-26T00:00:00"/>
    <s v="GR.V2"/>
    <s v="V"/>
    <n v="2"/>
    <n v="2"/>
    <n v="0"/>
    <n v="1"/>
    <n v="1"/>
    <n v="60"/>
    <n v="1"/>
    <n v="0"/>
    <n v="25"/>
    <n v="0"/>
    <n v="26.5"/>
    <n v="34"/>
    <n v="34"/>
    <n v="32"/>
    <n v="6"/>
    <m/>
    <m/>
    <m/>
    <m/>
    <m/>
    <m/>
    <m/>
    <m/>
    <n v="0"/>
    <n v="0"/>
    <n v="0"/>
    <m/>
    <m/>
    <m/>
  </r>
  <r>
    <x v="8"/>
    <x v="0"/>
    <d v="2018-07-27T00:00:00"/>
    <s v="VV.N10"/>
    <s v="N"/>
    <n v="10"/>
    <n v="0"/>
    <n v="0"/>
    <n v="0"/>
    <n v="0"/>
    <n v="70"/>
    <n v="70"/>
    <s v="NA"/>
    <n v="10"/>
    <s v="NA"/>
    <n v="26.75"/>
    <n v="13"/>
    <n v="39"/>
    <n v="26"/>
    <n v="29"/>
    <m/>
    <m/>
    <m/>
    <m/>
    <m/>
    <m/>
    <m/>
    <m/>
    <n v="1"/>
    <n v="0"/>
    <m/>
    <s v="slått ifølge eier"/>
    <m/>
    <m/>
  </r>
  <r>
    <x v="8"/>
    <x v="0"/>
    <d v="2018-07-27T00:00:00"/>
    <s v="VV.NV4"/>
    <s v="NV"/>
    <n v="4"/>
    <n v="0"/>
    <n v="0"/>
    <n v="0"/>
    <n v="0"/>
    <n v="50"/>
    <n v="90"/>
    <s v="NA"/>
    <n v="10"/>
    <s v="NA"/>
    <n v="12.25"/>
    <n v="2"/>
    <n v="21"/>
    <n v="12"/>
    <n v="14"/>
    <m/>
    <m/>
    <m/>
    <m/>
    <m/>
    <m/>
    <m/>
    <m/>
    <n v="1"/>
    <n v="0"/>
    <m/>
    <s v="slått ifølge eier"/>
    <m/>
    <m/>
  </r>
  <r>
    <x v="8"/>
    <x v="0"/>
    <d v="2018-07-27T00:00:00"/>
    <s v="VV.NV8"/>
    <s v="NV"/>
    <n v="8"/>
    <n v="0"/>
    <n v="0"/>
    <n v="0"/>
    <n v="0"/>
    <n v="95"/>
    <n v="50"/>
    <s v="NA"/>
    <n v="10"/>
    <s v="NA"/>
    <n v="19.5"/>
    <n v="5"/>
    <n v="22"/>
    <n v="22"/>
    <n v="29"/>
    <m/>
    <m/>
    <m/>
    <m/>
    <m/>
    <m/>
    <m/>
    <m/>
    <n v="1"/>
    <n v="0"/>
    <m/>
    <s v="slått ifølge eier"/>
    <m/>
    <m/>
  </r>
  <r>
    <x v="8"/>
    <x v="0"/>
    <d v="2018-07-27T00:00:00"/>
    <s v="VV.S0"/>
    <s v="S"/>
    <n v="0"/>
    <n v="1"/>
    <n v="0"/>
    <n v="0"/>
    <n v="1"/>
    <n v="95"/>
    <n v="60"/>
    <s v="NA"/>
    <n v="20"/>
    <s v="NA"/>
    <n v="8"/>
    <n v="3"/>
    <n v="2"/>
    <n v="10"/>
    <n v="17"/>
    <m/>
    <m/>
    <m/>
    <m/>
    <m/>
    <m/>
    <m/>
    <m/>
    <n v="1"/>
    <n v="0"/>
    <m/>
    <s v="slått ifølge eier"/>
    <m/>
    <m/>
  </r>
  <r>
    <x v="8"/>
    <x v="0"/>
    <d v="2018-07-27T00:00:00"/>
    <s v="VV.S2"/>
    <s v="S"/>
    <n v="2"/>
    <n v="0"/>
    <n v="0"/>
    <n v="0"/>
    <n v="0"/>
    <n v="80"/>
    <n v="70"/>
    <s v="NA"/>
    <n v="10"/>
    <s v="NA"/>
    <n v="15"/>
    <n v="4"/>
    <n v="4"/>
    <n v="28"/>
    <n v="24"/>
    <m/>
    <m/>
    <m/>
    <m/>
    <m/>
    <m/>
    <m/>
    <m/>
    <n v="1"/>
    <n v="0"/>
    <m/>
    <s v="slått ifølge eier"/>
    <m/>
    <m/>
  </r>
  <r>
    <x v="8"/>
    <x v="0"/>
    <d v="2018-07-27T00:00:00"/>
    <s v="VV.S5"/>
    <s v="S"/>
    <n v="5"/>
    <n v="0"/>
    <n v="0"/>
    <n v="0"/>
    <n v="0"/>
    <n v="50"/>
    <n v="40"/>
    <s v="NA"/>
    <n v="5"/>
    <s v="NA"/>
    <n v="1.5"/>
    <n v="1"/>
    <n v="0"/>
    <n v="4"/>
    <n v="1"/>
    <m/>
    <m/>
    <m/>
    <m/>
    <m/>
    <m/>
    <m/>
    <m/>
    <n v="1"/>
    <n v="0"/>
    <m/>
    <s v="slått ifølge eier"/>
    <m/>
    <m/>
  </r>
  <r>
    <x v="8"/>
    <x v="0"/>
    <d v="2018-07-27T00:00:00"/>
    <s v="VV.SV2"/>
    <s v="SV"/>
    <n v="2"/>
    <n v="6"/>
    <n v="0"/>
    <n v="4"/>
    <n v="2"/>
    <n v="95"/>
    <n v="60"/>
    <s v="NA"/>
    <n v="10"/>
    <s v="NA"/>
    <n v="15"/>
    <n v="13"/>
    <n v="3"/>
    <n v="5"/>
    <n v="39"/>
    <m/>
    <m/>
    <m/>
    <m/>
    <m/>
    <m/>
    <m/>
    <m/>
    <n v="1"/>
    <n v="0"/>
    <m/>
    <s v="slått ifølge eier"/>
    <m/>
    <m/>
  </r>
  <r>
    <x v="8"/>
    <x v="0"/>
    <d v="2018-07-27T00:00:00"/>
    <s v="VV.SV4"/>
    <s v="SV"/>
    <n v="4"/>
    <n v="1"/>
    <n v="0"/>
    <n v="0"/>
    <n v="1"/>
    <n v="20"/>
    <n v="40"/>
    <s v="NA"/>
    <n v="0"/>
    <s v="NA"/>
    <n v="1"/>
    <n v="0"/>
    <n v="0"/>
    <n v="1"/>
    <n v="3"/>
    <m/>
    <m/>
    <m/>
    <m/>
    <m/>
    <m/>
    <m/>
    <m/>
    <n v="1"/>
    <n v="0"/>
    <m/>
    <s v="slått ifølge eier"/>
    <m/>
    <m/>
  </r>
  <r>
    <x v="8"/>
    <x v="0"/>
    <d v="2018-07-27T00:00:00"/>
    <s v="VV.V1"/>
    <s v="V"/>
    <n v="1"/>
    <n v="2"/>
    <n v="0"/>
    <n v="1"/>
    <n v="1"/>
    <n v="95"/>
    <n v="80"/>
    <s v="NA"/>
    <n v="10"/>
    <s v="NA"/>
    <n v="5.75"/>
    <n v="3"/>
    <n v="2"/>
    <n v="9"/>
    <n v="9"/>
    <m/>
    <m/>
    <m/>
    <m/>
    <m/>
    <m/>
    <m/>
    <m/>
    <n v="1"/>
    <n v="0"/>
    <m/>
    <s v="slått ifølge eier"/>
    <m/>
    <m/>
  </r>
  <r>
    <x v="8"/>
    <x v="0"/>
    <d v="2018-07-27T00:00:00"/>
    <s v="VV.V4"/>
    <s v="V"/>
    <n v="4"/>
    <n v="7"/>
    <n v="0"/>
    <n v="3"/>
    <n v="4"/>
    <n v="70"/>
    <n v="60"/>
    <s v="NA"/>
    <n v="15"/>
    <s v="NA"/>
    <n v="4.75"/>
    <n v="2"/>
    <n v="6"/>
    <n v="8"/>
    <n v="3"/>
    <m/>
    <m/>
    <m/>
    <m/>
    <m/>
    <m/>
    <m/>
    <m/>
    <n v="1"/>
    <n v="0"/>
    <m/>
    <s v="slått ifølge eier"/>
    <m/>
    <m/>
  </r>
  <r>
    <x v="8"/>
    <x v="1"/>
    <d v="2019-07-10T00:00:00"/>
    <s v="VV.N10"/>
    <s v="N"/>
    <n v="10"/>
    <n v="0"/>
    <n v="0"/>
    <n v="0"/>
    <n v="0"/>
    <n v="100"/>
    <n v="10"/>
    <s v="NA"/>
    <n v="20"/>
    <s v="NA"/>
    <n v="77.75"/>
    <n v="70"/>
    <n v="91"/>
    <n v="95"/>
    <n v="55"/>
    <m/>
    <m/>
    <m/>
    <m/>
    <m/>
    <m/>
    <m/>
    <m/>
    <n v="1"/>
    <n v="0"/>
    <m/>
    <s v="Eier slår området tidlig om våren og seint på høsten hvert år, obs på dragehode"/>
    <m/>
    <m/>
  </r>
  <r>
    <x v="8"/>
    <x v="1"/>
    <d v="2019-07-10T00:00:00"/>
    <s v="VV.NV4"/>
    <s v="NV"/>
    <n v="4"/>
    <n v="0"/>
    <n v="0"/>
    <n v="0"/>
    <n v="0"/>
    <n v="50"/>
    <n v="60"/>
    <s v="NA"/>
    <n v="15"/>
    <s v="NA"/>
    <n v="39"/>
    <n v="65"/>
    <n v="50"/>
    <n v="17"/>
    <n v="24"/>
    <m/>
    <m/>
    <m/>
    <m/>
    <m/>
    <m/>
    <m/>
    <m/>
    <n v="1"/>
    <n v="0"/>
    <m/>
    <s v="Eier slår området tidlig om våren og seint på høsten hvert år, obs på dragehode"/>
    <m/>
    <m/>
  </r>
  <r>
    <x v="8"/>
    <x v="1"/>
    <d v="2019-07-10T00:00:00"/>
    <s v="VV.NV8"/>
    <s v="NV"/>
    <n v="8"/>
    <n v="0"/>
    <n v="0"/>
    <n v="0"/>
    <n v="0"/>
    <n v="80"/>
    <n v="20"/>
    <s v="NA"/>
    <n v="5"/>
    <s v="NA"/>
    <n v="38"/>
    <n v="50"/>
    <n v="38"/>
    <n v="24"/>
    <n v="40"/>
    <m/>
    <m/>
    <m/>
    <m/>
    <m/>
    <m/>
    <m/>
    <m/>
    <n v="1"/>
    <n v="0"/>
    <m/>
    <s v="Eier slår området tidlig om våren og seint på høsten hvert år, obs på dragehode"/>
    <m/>
    <m/>
  </r>
  <r>
    <x v="8"/>
    <x v="1"/>
    <d v="2019-07-10T00:00:00"/>
    <s v="VV.S0"/>
    <s v="S"/>
    <n v="0"/>
    <n v="3"/>
    <n v="0"/>
    <n v="2"/>
    <n v="1"/>
    <n v="80"/>
    <n v="5"/>
    <s v="NA"/>
    <n v="10"/>
    <s v="NA"/>
    <n v="20.25"/>
    <n v="16"/>
    <n v="18"/>
    <n v="25"/>
    <n v="22"/>
    <m/>
    <m/>
    <m/>
    <m/>
    <m/>
    <m/>
    <m/>
    <m/>
    <n v="1"/>
    <n v="0"/>
    <m/>
    <s v="Eier slår området tidlig om våren og seint på høsten hvert år, obs på dragehode"/>
    <m/>
    <m/>
  </r>
  <r>
    <x v="8"/>
    <x v="1"/>
    <d v="2019-07-10T00:00:00"/>
    <s v="VV.S2"/>
    <s v="S"/>
    <n v="2"/>
    <n v="0"/>
    <n v="0"/>
    <n v="0"/>
    <n v="0"/>
    <n v="60"/>
    <n v="5"/>
    <s v="NA"/>
    <n v="5"/>
    <s v="NA"/>
    <n v="15.25"/>
    <n v="8"/>
    <n v="10"/>
    <n v="29"/>
    <n v="14"/>
    <m/>
    <m/>
    <m/>
    <m/>
    <m/>
    <m/>
    <m/>
    <m/>
    <n v="1"/>
    <n v="0"/>
    <m/>
    <s v="Eier slår området tidlig om våren og seint på høsten hvert år, obs på dragehode"/>
    <m/>
    <m/>
  </r>
  <r>
    <x v="8"/>
    <x v="1"/>
    <d v="2019-07-10T00:00:00"/>
    <s v="VV.S5"/>
    <s v="S"/>
    <n v="5"/>
    <n v="0"/>
    <n v="0"/>
    <n v="0"/>
    <n v="0"/>
    <n v="20"/>
    <n v="2"/>
    <s v="NA"/>
    <n v="1"/>
    <s v="NA"/>
    <n v="4.75"/>
    <n v="8"/>
    <n v="10"/>
    <n v="1"/>
    <n v="0"/>
    <m/>
    <m/>
    <m/>
    <m/>
    <m/>
    <m/>
    <m/>
    <m/>
    <n v="1"/>
    <n v="0"/>
    <m/>
    <s v="Eier slår området tidlig om våren og seint på høsten hvert år, obs på dragehode. Helt ute i veien, klipt i fjor"/>
    <s v="1. hjørne er i grusveg, mangler spiker. Eier slår området tidlig om våren og seint på høsten hvert år, obs på dragehode"/>
    <m/>
  </r>
  <r>
    <x v="8"/>
    <x v="1"/>
    <d v="2019-07-10T00:00:00"/>
    <s v="VV.SV2"/>
    <s v="SV"/>
    <n v="2"/>
    <n v="6"/>
    <n v="0"/>
    <n v="5"/>
    <n v="1"/>
    <n v="60"/>
    <n v="2"/>
    <s v="NA"/>
    <n v="10"/>
    <s v="NA"/>
    <n v="15"/>
    <n v="12"/>
    <n v="12"/>
    <n v="26"/>
    <n v="10"/>
    <m/>
    <m/>
    <m/>
    <m/>
    <m/>
    <m/>
    <m/>
    <m/>
    <n v="1"/>
    <n v="0"/>
    <m/>
    <s v="Eier slår området tidlig om våren og seint på høsten hvert år, obs på dragehode"/>
    <m/>
    <m/>
  </r>
  <r>
    <x v="8"/>
    <x v="1"/>
    <d v="2019-07-10T00:00:00"/>
    <s v="VV.SV4"/>
    <s v="SV"/>
    <n v="4"/>
    <n v="1"/>
    <n v="0"/>
    <n v="0"/>
    <n v="1"/>
    <n v="20"/>
    <n v="20"/>
    <s v="NA"/>
    <n v="0"/>
    <s v="NA"/>
    <n v="0.25"/>
    <n v="0"/>
    <n v="0"/>
    <n v="0"/>
    <n v="1"/>
    <m/>
    <m/>
    <m/>
    <m/>
    <m/>
    <m/>
    <m/>
    <m/>
    <n v="1"/>
    <n v="0"/>
    <m/>
    <s v="Eier slår området tidlig om våren og seint på høsten hvert år, obs på dragehode"/>
    <s v="stort sett naken grus"/>
    <m/>
  </r>
  <r>
    <x v="8"/>
    <x v="1"/>
    <d v="2019-07-10T00:00:00"/>
    <s v="VV.V1"/>
    <s v="V"/>
    <n v="1"/>
    <n v="5"/>
    <n v="0"/>
    <n v="3"/>
    <n v="2"/>
    <n v="80"/>
    <n v="10"/>
    <s v="NA"/>
    <n v="5"/>
    <s v="NA"/>
    <n v="25.25"/>
    <n v="15"/>
    <n v="50"/>
    <n v="8"/>
    <n v="28"/>
    <m/>
    <m/>
    <m/>
    <m/>
    <m/>
    <m/>
    <m/>
    <m/>
    <n v="1"/>
    <n v="0"/>
    <m/>
    <s v="Eier slår området tidlig om våren og seint på høsten hvert år, obs på dragehode"/>
    <m/>
    <m/>
  </r>
  <r>
    <x v="8"/>
    <x v="1"/>
    <d v="2019-07-10T00:00:00"/>
    <s v="VV.V4"/>
    <s v="V"/>
    <n v="4"/>
    <n v="6"/>
    <n v="2"/>
    <n v="0"/>
    <n v="4"/>
    <n v="70"/>
    <n v="5"/>
    <s v="NA"/>
    <n v="5"/>
    <s v="NA"/>
    <n v="15"/>
    <n v="18"/>
    <n v="6"/>
    <n v="20"/>
    <n v="16"/>
    <m/>
    <m/>
    <m/>
    <m/>
    <m/>
    <m/>
    <m/>
    <m/>
    <n v="1"/>
    <n v="0"/>
    <m/>
    <s v="Eier slår området tidlig om våren og seint på høsten hvert år, obs på dragehode"/>
    <s v="Rett foran sittebenk. småplantene virker ikke unge"/>
    <m/>
  </r>
  <r>
    <x v="8"/>
    <x v="2"/>
    <d v="2020-06-29T00:00:00"/>
    <s v="VV.N10"/>
    <s v="N"/>
    <n v="10"/>
    <n v="0"/>
    <n v="0"/>
    <n v="0"/>
    <n v="0"/>
    <n v="80"/>
    <n v="50"/>
    <s v="NA"/>
    <n v="0"/>
    <n v="0"/>
    <n v="47.75"/>
    <n v="42"/>
    <n v="76"/>
    <n v="44"/>
    <n v="29"/>
    <m/>
    <m/>
    <m/>
    <m/>
    <m/>
    <m/>
    <m/>
    <m/>
    <n v="1"/>
    <n v="0"/>
    <m/>
    <s v="Kantrute, usikker på i hvor stor grad den slås"/>
    <m/>
    <m/>
  </r>
  <r>
    <x v="8"/>
    <x v="2"/>
    <d v="2020-06-29T00:00:00"/>
    <s v="VV.NV4"/>
    <s v="NV"/>
    <n v="4"/>
    <n v="0"/>
    <n v="0"/>
    <n v="0"/>
    <n v="0"/>
    <n v="70"/>
    <n v="40"/>
    <s v="NA"/>
    <n v="4"/>
    <n v="0"/>
    <n v="26"/>
    <n v="31"/>
    <n v="28"/>
    <n v="29"/>
    <n v="16"/>
    <m/>
    <m/>
    <m/>
    <m/>
    <m/>
    <m/>
    <m/>
    <m/>
    <n v="0"/>
    <n v="0"/>
    <m/>
    <m/>
    <m/>
    <m/>
  </r>
  <r>
    <x v="8"/>
    <x v="2"/>
    <d v="2020-06-29T00:00:00"/>
    <s v="VV.NV8"/>
    <s v="NV"/>
    <n v="8"/>
    <n v="0"/>
    <n v="0"/>
    <n v="0"/>
    <n v="0"/>
    <n v="95"/>
    <n v="3"/>
    <s v="NA"/>
    <n v="1"/>
    <n v="0"/>
    <n v="36.5"/>
    <n v="36"/>
    <n v="21"/>
    <n v="67"/>
    <n v="22"/>
    <m/>
    <m/>
    <m/>
    <m/>
    <m/>
    <m/>
    <m/>
    <m/>
    <n v="0"/>
    <n v="0"/>
    <m/>
    <m/>
    <m/>
    <m/>
  </r>
  <r>
    <x v="8"/>
    <x v="2"/>
    <d v="2020-06-29T00:00:00"/>
    <s v="VV.S0"/>
    <s v="S"/>
    <n v="0"/>
    <n v="8"/>
    <n v="0"/>
    <n v="4"/>
    <n v="4"/>
    <n v="80"/>
    <n v="0"/>
    <s v="NA"/>
    <n v="0"/>
    <s v="under bjørk"/>
    <n v="23.75"/>
    <n v="23"/>
    <n v="19"/>
    <n v="24"/>
    <n v="29"/>
    <m/>
    <m/>
    <m/>
    <m/>
    <m/>
    <m/>
    <m/>
    <m/>
    <n v="0"/>
    <n v="0"/>
    <m/>
    <m/>
    <m/>
    <m/>
  </r>
  <r>
    <x v="8"/>
    <x v="2"/>
    <d v="2020-06-29T00:00:00"/>
    <s v="VV.S2"/>
    <s v="S"/>
    <n v="2"/>
    <n v="0"/>
    <n v="0"/>
    <n v="0"/>
    <n v="0"/>
    <n v="70"/>
    <n v="5"/>
    <s v="NA"/>
    <n v="0"/>
    <s v="under bjørk"/>
    <n v="30"/>
    <n v="35"/>
    <n v="34"/>
    <n v="40"/>
    <n v="11"/>
    <m/>
    <m/>
    <m/>
    <m/>
    <m/>
    <m/>
    <m/>
    <m/>
    <n v="1"/>
    <n v="0"/>
    <m/>
    <s v="Slås"/>
    <m/>
    <m/>
  </r>
  <r>
    <x v="8"/>
    <x v="2"/>
    <d v="2020-06-29T00:00:00"/>
    <s v="VV.S5"/>
    <s v="S"/>
    <n v="5"/>
    <n v="0"/>
    <n v="0"/>
    <n v="0"/>
    <n v="0"/>
    <n v="35"/>
    <n v="2"/>
    <s v="NA"/>
    <n v="0"/>
    <n v="0"/>
    <n v="13.75"/>
    <n v="0"/>
    <n v="16"/>
    <n v="20"/>
    <n v="19"/>
    <m/>
    <m/>
    <m/>
    <m/>
    <m/>
    <m/>
    <m/>
    <m/>
    <n v="1"/>
    <n v="0"/>
    <m/>
    <s v="Veikant, slås"/>
    <m/>
    <m/>
  </r>
  <r>
    <x v="8"/>
    <x v="2"/>
    <d v="2020-06-29T00:00:00"/>
    <s v="VV.SV2"/>
    <s v="SV"/>
    <n v="2"/>
    <n v="39"/>
    <n v="14"/>
    <n v="19"/>
    <n v="6"/>
    <n v="90"/>
    <n v="2"/>
    <s v="NA"/>
    <n v="0"/>
    <s v="under bjørk"/>
    <n v="19.25"/>
    <n v="12"/>
    <n v="22"/>
    <n v="22"/>
    <n v="21"/>
    <m/>
    <m/>
    <m/>
    <m/>
    <m/>
    <m/>
    <m/>
    <m/>
    <n v="0"/>
    <n v="0"/>
    <m/>
    <m/>
    <m/>
    <m/>
  </r>
  <r>
    <x v="8"/>
    <x v="2"/>
    <d v="2020-06-29T00:00:00"/>
    <s v="VV.SV4"/>
    <s v="SV"/>
    <n v="4"/>
    <n v="1"/>
    <n v="0"/>
    <n v="1"/>
    <n v="0"/>
    <n v="10"/>
    <n v="25"/>
    <s v="NA"/>
    <n v="0"/>
    <n v="0"/>
    <n v="3.75"/>
    <n v="0"/>
    <n v="1"/>
    <n v="4"/>
    <n v="10"/>
    <m/>
    <m/>
    <m/>
    <m/>
    <m/>
    <m/>
    <m/>
    <m/>
    <n v="0"/>
    <n v="0"/>
    <m/>
    <m/>
    <m/>
    <m/>
  </r>
  <r>
    <x v="8"/>
    <x v="2"/>
    <d v="2020-06-29T00:00:00"/>
    <s v="VV.V1"/>
    <s v="V"/>
    <n v="1"/>
    <n v="14"/>
    <n v="0"/>
    <n v="6"/>
    <n v="8"/>
    <n v="90"/>
    <n v="1"/>
    <s v="NA"/>
    <n v="0"/>
    <s v="under bjørk"/>
    <n v="27.75"/>
    <n v="23"/>
    <n v="48"/>
    <n v="15"/>
    <n v="25"/>
    <m/>
    <m/>
    <m/>
    <m/>
    <m/>
    <m/>
    <m/>
    <m/>
    <n v="1"/>
    <n v="0"/>
    <m/>
    <s v="Slås"/>
    <m/>
    <m/>
  </r>
  <r>
    <x v="8"/>
    <x v="2"/>
    <d v="2020-06-29T00:00:00"/>
    <s v="VV.V4"/>
    <s v="V"/>
    <n v="4"/>
    <n v="22"/>
    <n v="0"/>
    <n v="13"/>
    <n v="9"/>
    <n v="75"/>
    <n v="7"/>
    <s v="NA"/>
    <n v="10"/>
    <n v="0"/>
    <n v="12.25"/>
    <n v="3"/>
    <n v="17"/>
    <n v="17"/>
    <n v="12"/>
    <m/>
    <m/>
    <m/>
    <m/>
    <m/>
    <m/>
    <m/>
    <m/>
    <n v="0"/>
    <n v="0"/>
    <m/>
    <m/>
    <m/>
    <m/>
  </r>
  <r>
    <x v="8"/>
    <x v="3"/>
    <d v="2021-06-18T00:00:00"/>
    <s v="VV.N10"/>
    <s v="N"/>
    <n v="10"/>
    <n v="0"/>
    <n v="0"/>
    <n v="0"/>
    <n v="0"/>
    <n v="95"/>
    <n v="30"/>
    <n v="0"/>
    <n v="1"/>
    <n v="0"/>
    <n v="26.75"/>
    <n v="29"/>
    <n v="27"/>
    <n v="20"/>
    <n v="31"/>
    <m/>
    <m/>
    <m/>
    <m/>
    <m/>
    <m/>
    <m/>
    <m/>
    <n v="0"/>
    <n v="0"/>
    <m/>
    <m/>
    <m/>
    <m/>
  </r>
  <r>
    <x v="8"/>
    <x v="3"/>
    <d v="2021-06-18T00:00:00"/>
    <s v="VV.NV4"/>
    <s v="NV"/>
    <n v="4"/>
    <n v="0"/>
    <n v="0"/>
    <n v="0"/>
    <n v="0"/>
    <n v="50"/>
    <n v="50"/>
    <n v="5"/>
    <n v="0"/>
    <n v="90"/>
    <n v="10.25"/>
    <n v="14"/>
    <n v="7"/>
    <n v="7"/>
    <n v="13"/>
    <m/>
    <m/>
    <m/>
    <m/>
    <m/>
    <m/>
    <m/>
    <m/>
    <n v="1"/>
    <n v="0"/>
    <m/>
    <s v="Slått?"/>
    <m/>
    <m/>
  </r>
  <r>
    <x v="8"/>
    <x v="3"/>
    <d v="2021-06-18T00:00:00"/>
    <s v="VV.NV8"/>
    <s v="NV"/>
    <n v="8"/>
    <n v="0"/>
    <n v="0"/>
    <n v="0"/>
    <n v="0"/>
    <n v="80"/>
    <n v="8"/>
    <n v="1"/>
    <n v="0"/>
    <n v="80"/>
    <n v="30.75"/>
    <n v="30"/>
    <n v="18"/>
    <n v="34"/>
    <n v="41"/>
    <m/>
    <m/>
    <m/>
    <m/>
    <m/>
    <m/>
    <m/>
    <m/>
    <n v="1"/>
    <n v="0"/>
    <m/>
    <s v="Slått?"/>
    <m/>
    <m/>
  </r>
  <r>
    <x v="8"/>
    <x v="3"/>
    <d v="2021-06-18T00:00:00"/>
    <s v="VV.S0"/>
    <s v="S"/>
    <n v="0"/>
    <n v="6"/>
    <n v="0"/>
    <n v="2"/>
    <n v="4"/>
    <n v="80"/>
    <n v="0"/>
    <n v="1"/>
    <n v="0"/>
    <n v="100"/>
    <n v="15"/>
    <n v="19"/>
    <n v="14"/>
    <n v="13"/>
    <n v="14"/>
    <m/>
    <m/>
    <m/>
    <m/>
    <m/>
    <m/>
    <m/>
    <m/>
    <n v="0"/>
    <n v="0"/>
    <m/>
    <s v="Slått?"/>
    <m/>
    <m/>
  </r>
  <r>
    <x v="8"/>
    <x v="3"/>
    <d v="2021-06-18T00:00:00"/>
    <s v="VV.S2"/>
    <s v="S"/>
    <n v="2"/>
    <n v="0"/>
    <n v="0"/>
    <n v="0"/>
    <n v="0"/>
    <n v="70"/>
    <n v="5"/>
    <n v="2"/>
    <n v="0"/>
    <n v="100"/>
    <n v="10.5"/>
    <n v="7"/>
    <n v="22"/>
    <n v="5"/>
    <n v="8"/>
    <m/>
    <m/>
    <m/>
    <m/>
    <m/>
    <m/>
    <m/>
    <m/>
    <n v="1"/>
    <n v="0"/>
    <m/>
    <s v="Slått?"/>
    <m/>
    <m/>
  </r>
  <r>
    <x v="8"/>
    <x v="3"/>
    <d v="2021-06-18T00:00:00"/>
    <s v="VV.S5"/>
    <s v="S"/>
    <n v="5"/>
    <n v="0"/>
    <n v="0"/>
    <n v="0"/>
    <n v="0"/>
    <n v="22"/>
    <n v="5"/>
    <n v="0"/>
    <n v="0"/>
    <n v="40"/>
    <n v="4.5"/>
    <n v="6"/>
    <n v="0"/>
    <n v="8"/>
    <n v="4"/>
    <m/>
    <m/>
    <m/>
    <m/>
    <m/>
    <m/>
    <m/>
    <m/>
    <n v="1"/>
    <n v="0"/>
    <m/>
    <s v="Slått?"/>
    <m/>
    <m/>
  </r>
  <r>
    <x v="8"/>
    <x v="3"/>
    <d v="2021-06-18T00:00:00"/>
    <s v="VV.SV2"/>
    <s v="SV"/>
    <n v="2"/>
    <n v="31"/>
    <n v="7"/>
    <n v="20"/>
    <n v="4"/>
    <n v="80"/>
    <n v="5"/>
    <n v="4"/>
    <n v="0"/>
    <n v="40"/>
    <n v="12.75"/>
    <n v="10"/>
    <n v="14"/>
    <n v="11"/>
    <n v="16"/>
    <m/>
    <m/>
    <m/>
    <m/>
    <m/>
    <m/>
    <m/>
    <m/>
    <n v="1"/>
    <n v="0"/>
    <m/>
    <s v="Slått?"/>
    <m/>
    <m/>
  </r>
  <r>
    <x v="8"/>
    <x v="3"/>
    <d v="2021-06-18T00:00:00"/>
    <s v="VV.SV4"/>
    <s v="SV"/>
    <n v="4"/>
    <n v="1"/>
    <n v="0"/>
    <n v="1"/>
    <n v="0"/>
    <n v="10"/>
    <n v="20"/>
    <n v="0"/>
    <n v="0"/>
    <n v="0"/>
    <n v="4.75"/>
    <n v="0"/>
    <n v="2"/>
    <n v="10"/>
    <n v="7"/>
    <m/>
    <m/>
    <m/>
    <m/>
    <m/>
    <m/>
    <m/>
    <m/>
    <n v="1"/>
    <n v="0"/>
    <m/>
    <s v="Slått?"/>
    <m/>
    <m/>
  </r>
  <r>
    <x v="8"/>
    <x v="3"/>
    <d v="2021-06-18T00:00:00"/>
    <s v="VV.V1"/>
    <s v="V"/>
    <n v="1"/>
    <n v="6"/>
    <n v="0"/>
    <n v="1"/>
    <n v="5"/>
    <n v="90"/>
    <n v="5"/>
    <n v="0"/>
    <n v="0"/>
    <n v="100"/>
    <n v="8.25"/>
    <n v="8"/>
    <n v="7"/>
    <n v="10"/>
    <n v="8"/>
    <m/>
    <m/>
    <m/>
    <m/>
    <m/>
    <m/>
    <m/>
    <m/>
    <n v="1"/>
    <n v="0"/>
    <m/>
    <s v="Slått?"/>
    <m/>
    <m/>
  </r>
  <r>
    <x v="8"/>
    <x v="3"/>
    <d v="2021-06-18T00:00:00"/>
    <s v="VV.V4"/>
    <s v="V"/>
    <n v="4"/>
    <n v="18"/>
    <n v="0"/>
    <n v="9"/>
    <n v="9"/>
    <n v="75"/>
    <n v="3"/>
    <n v="6"/>
    <n v="0"/>
    <n v="10"/>
    <n v="10.5"/>
    <n v="17"/>
    <n v="6"/>
    <n v="12"/>
    <n v="7"/>
    <m/>
    <m/>
    <m/>
    <m/>
    <m/>
    <m/>
    <m/>
    <m/>
    <n v="1"/>
    <n v="0"/>
    <m/>
    <s v="Slått?"/>
    <m/>
    <m/>
  </r>
  <r>
    <x v="9"/>
    <x v="2"/>
    <d v="2020-07-09T00:00:00"/>
    <s v="HE1"/>
    <s v="N"/>
    <n v="5"/>
    <n v="11"/>
    <n v="4"/>
    <n v="2"/>
    <n v="5"/>
    <n v="65"/>
    <n v="1"/>
    <s v="NA"/>
    <n v="0"/>
    <s v="NA"/>
    <n v="14.25"/>
    <n v="20"/>
    <n v="9"/>
    <n v="13"/>
    <n v="15"/>
    <m/>
    <m/>
    <m/>
    <m/>
    <m/>
    <m/>
    <m/>
    <m/>
    <n v="0"/>
    <n v="0"/>
    <m/>
    <s v="Nei"/>
    <m/>
    <m/>
  </r>
  <r>
    <x v="9"/>
    <x v="2"/>
    <d v="2020-07-09T00:00:00"/>
    <s v="HE10"/>
    <s v="SV"/>
    <n v="1"/>
    <n v="11"/>
    <n v="1"/>
    <n v="8"/>
    <n v="2"/>
    <n v="75"/>
    <n v="1"/>
    <s v="NA"/>
    <n v="0"/>
    <s v="NA"/>
    <n v="5.25"/>
    <n v="0"/>
    <n v="7"/>
    <n v="6"/>
    <n v="8"/>
    <m/>
    <m/>
    <m/>
    <m/>
    <m/>
    <m/>
    <m/>
    <m/>
    <n v="0"/>
    <n v="0"/>
    <m/>
    <s v="Nei"/>
    <s v="Rør i 3 hjørner, spiker i 1 hjørne. Mye spor etter jordrotter. "/>
    <m/>
  </r>
  <r>
    <x v="9"/>
    <x v="2"/>
    <d v="2020-07-09T00:00:00"/>
    <s v="HE2"/>
    <s v="NØ"/>
    <n v="1"/>
    <n v="10"/>
    <n v="2"/>
    <n v="5"/>
    <n v="3"/>
    <n v="85"/>
    <n v="1"/>
    <s v="NA"/>
    <n v="5"/>
    <s v="NA"/>
    <n v="16"/>
    <n v="17"/>
    <n v="11"/>
    <n v="11"/>
    <n v="25"/>
    <m/>
    <m/>
    <m/>
    <m/>
    <m/>
    <m/>
    <m/>
    <m/>
    <n v="0"/>
    <n v="0"/>
    <m/>
    <s v="Nei"/>
    <s v="Dragehode rett utenfor ruta på flere sider"/>
    <m/>
  </r>
  <r>
    <x v="9"/>
    <x v="2"/>
    <d v="2020-07-09T00:00:00"/>
    <s v="HE3"/>
    <s v="NØ"/>
    <n v="5"/>
    <n v="12"/>
    <n v="0"/>
    <n v="8"/>
    <n v="4"/>
    <n v="80"/>
    <n v="1"/>
    <s v="NA"/>
    <n v="10"/>
    <s v="NA"/>
    <n v="14.75"/>
    <n v="20"/>
    <n v="18"/>
    <n v="11"/>
    <n v="10"/>
    <m/>
    <m/>
    <m/>
    <m/>
    <m/>
    <m/>
    <m/>
    <m/>
    <n v="0"/>
    <n v="0"/>
    <m/>
    <s v="Nei"/>
    <s v="Ruta ligger til venstre for nesten død berberis"/>
    <m/>
  </r>
  <r>
    <x v="9"/>
    <x v="2"/>
    <d v="2020-07-09T00:00:00"/>
    <s v="HE4"/>
    <s v="NØ"/>
    <n v="16"/>
    <n v="0"/>
    <n v="0"/>
    <n v="0"/>
    <n v="0"/>
    <n v="90"/>
    <n v="0.1"/>
    <s v="NA"/>
    <n v="0"/>
    <s v="NA"/>
    <n v="17.75"/>
    <n v="14"/>
    <n v="12"/>
    <n v="20"/>
    <n v="25"/>
    <m/>
    <m/>
    <m/>
    <m/>
    <m/>
    <m/>
    <m/>
    <m/>
    <n v="0"/>
    <n v="1"/>
    <m/>
    <s v="Nei"/>
    <s v="Ruta ligger over stien. Dekning av feltsjikt er inkludert vegetasjonen i stien"/>
    <m/>
  </r>
  <r>
    <x v="9"/>
    <x v="2"/>
    <d v="2020-07-09T00:00:00"/>
    <s v="HE5"/>
    <s v="NØ"/>
    <n v="22"/>
    <n v="0"/>
    <n v="0"/>
    <n v="0"/>
    <n v="0"/>
    <n v="80"/>
    <n v="1"/>
    <s v="NA"/>
    <n v="15"/>
    <s v="NA"/>
    <n v="10.25"/>
    <n v="21"/>
    <n v="5"/>
    <n v="5"/>
    <n v="10"/>
    <m/>
    <m/>
    <m/>
    <m/>
    <m/>
    <m/>
    <m/>
    <m/>
    <n v="0"/>
    <n v="0"/>
    <m/>
    <s v="Nei"/>
    <s v="Ruta ligger i gravbergknapp-matte ved furu"/>
    <m/>
  </r>
  <r>
    <x v="9"/>
    <x v="2"/>
    <d v="2020-07-09T00:00:00"/>
    <s v="HE6"/>
    <s v="NØ"/>
    <n v="27"/>
    <n v="0"/>
    <n v="0"/>
    <n v="0"/>
    <n v="0"/>
    <n v="75"/>
    <n v="70"/>
    <s v="NA"/>
    <n v="0"/>
    <s v="NA"/>
    <n v="19.75"/>
    <n v="20"/>
    <n v="32"/>
    <n v="19"/>
    <n v="8"/>
    <m/>
    <m/>
    <m/>
    <m/>
    <m/>
    <m/>
    <m/>
    <m/>
    <n v="0"/>
    <n v="0"/>
    <m/>
    <s v="Nei"/>
    <s v="Ruta ligger til venstre for stien"/>
    <m/>
  </r>
  <r>
    <x v="9"/>
    <x v="2"/>
    <d v="2020-07-09T00:00:00"/>
    <s v="HE7"/>
    <s v="SØ"/>
    <n v="5"/>
    <n v="0"/>
    <n v="0"/>
    <n v="0"/>
    <n v="0"/>
    <n v="30"/>
    <n v="2"/>
    <s v="NA"/>
    <n v="3"/>
    <s v="NA"/>
    <n v="17"/>
    <n v="16"/>
    <n v="20"/>
    <n v="20"/>
    <n v="12"/>
    <m/>
    <m/>
    <m/>
    <m/>
    <m/>
    <m/>
    <m/>
    <m/>
    <n v="0"/>
    <n v="0"/>
    <m/>
    <s v="Nei"/>
    <s v="Mye strø og bar jord"/>
    <m/>
  </r>
  <r>
    <x v="9"/>
    <x v="2"/>
    <d v="2020-07-09T00:00:00"/>
    <s v="HE8"/>
    <s v="S"/>
    <n v="3"/>
    <n v="12"/>
    <n v="4"/>
    <n v="6"/>
    <n v="2"/>
    <n v="60"/>
    <n v="15"/>
    <s v="NA"/>
    <n v="5"/>
    <s v="NA"/>
    <n v="9.25"/>
    <n v="10"/>
    <n v="15"/>
    <n v="7"/>
    <n v="5"/>
    <m/>
    <m/>
    <m/>
    <m/>
    <m/>
    <m/>
    <m/>
    <m/>
    <n v="0"/>
    <n v="0"/>
    <m/>
    <s v="Nei"/>
    <s v="En del bar jord"/>
    <m/>
  </r>
  <r>
    <x v="9"/>
    <x v="2"/>
    <d v="2020-07-09T00:00:00"/>
    <s v="HE9"/>
    <s v="S"/>
    <n v="22"/>
    <n v="0"/>
    <n v="0"/>
    <n v="0"/>
    <n v="0"/>
    <n v="40"/>
    <n v="1"/>
    <s v="NA"/>
    <n v="2"/>
    <s v="NA"/>
    <n v="5.25"/>
    <n v="0"/>
    <n v="0"/>
    <n v="10"/>
    <n v="11"/>
    <m/>
    <m/>
    <m/>
    <m/>
    <m/>
    <m/>
    <m/>
    <m/>
    <n v="0"/>
    <n v="0"/>
    <m/>
    <s v="Nei"/>
    <s v="Rør i 2 hjørner, spiker i 2 hjørner. Mye bar grus/berg."/>
    <m/>
  </r>
  <r>
    <x v="9"/>
    <x v="3"/>
    <d v="2021-06-22T00:00:00"/>
    <s v="HE1"/>
    <s v="N"/>
    <n v="5"/>
    <n v="27"/>
    <n v="11"/>
    <n v="5"/>
    <n v="11"/>
    <n v="60"/>
    <n v="1"/>
    <n v="0"/>
    <n v="0"/>
    <n v="0"/>
    <n v="11.25"/>
    <n v="10"/>
    <n v="16"/>
    <n v="8"/>
    <n v="11"/>
    <n v="1"/>
    <n v="1"/>
    <n v="0"/>
    <n v="0"/>
    <s v="NA"/>
    <s v="NA"/>
    <n v="1"/>
    <n v="2"/>
    <n v="0"/>
    <n v="0"/>
    <m/>
    <m/>
    <m/>
    <s v="13 småplanter, 29 vegetative, 23 fertile"/>
  </r>
  <r>
    <x v="9"/>
    <x v="3"/>
    <d v="2021-06-22T00:00:00"/>
    <s v="HE10"/>
    <s v="SV"/>
    <n v="1"/>
    <n v="15"/>
    <n v="4"/>
    <n v="7"/>
    <n v="4"/>
    <n v="75"/>
    <n v="1"/>
    <n v="1"/>
    <n v="0"/>
    <n v="0"/>
    <n v="11.25"/>
    <n v="12"/>
    <n v="7"/>
    <n v="10"/>
    <n v="16"/>
    <n v="3"/>
    <n v="4"/>
    <n v="2"/>
    <n v="1"/>
    <s v="NA"/>
    <s v="NA"/>
    <n v="1"/>
    <n v="1"/>
    <n v="0"/>
    <n v="0"/>
    <m/>
    <m/>
    <m/>
    <s v="4 småplanter, 28 vegetative, 7 fertile"/>
  </r>
  <r>
    <x v="9"/>
    <x v="3"/>
    <d v="2021-06-22T00:00:00"/>
    <s v="HE2"/>
    <s v="NØ"/>
    <n v="1"/>
    <n v="15"/>
    <n v="8"/>
    <n v="6"/>
    <n v="1"/>
    <n v="40"/>
    <n v="20"/>
    <n v="5"/>
    <n v="0"/>
    <n v="0"/>
    <n v="6.75"/>
    <n v="4"/>
    <n v="8"/>
    <n v="4"/>
    <n v="11"/>
    <n v="2"/>
    <n v="3"/>
    <n v="2"/>
    <n v="5"/>
    <s v="NA"/>
    <s v="NA"/>
    <n v="1"/>
    <n v="2"/>
    <n v="0"/>
    <n v="0"/>
    <m/>
    <m/>
    <m/>
    <m/>
  </r>
  <r>
    <x v="9"/>
    <x v="3"/>
    <d v="2021-06-22T00:00:00"/>
    <s v="HE3"/>
    <s v="NØ"/>
    <n v="5"/>
    <n v="22"/>
    <n v="7"/>
    <n v="8"/>
    <n v="7"/>
    <n v="80"/>
    <n v="1"/>
    <n v="4"/>
    <n v="0"/>
    <n v="0"/>
    <n v="16"/>
    <n v="12"/>
    <n v="23"/>
    <n v="15"/>
    <n v="14"/>
    <n v="1"/>
    <n v="1"/>
    <n v="3"/>
    <n v="4"/>
    <s v="NA"/>
    <s v="NA"/>
    <n v="1"/>
    <n v="2"/>
    <n v="0"/>
    <n v="0"/>
    <m/>
    <m/>
    <m/>
    <s v="7 småplanter, 30 vegetative, 15 fertile"/>
  </r>
  <r>
    <x v="9"/>
    <x v="3"/>
    <d v="2021-06-22T00:00:00"/>
    <s v="HE4"/>
    <s v="NØ"/>
    <n v="16"/>
    <n v="0"/>
    <n v="0"/>
    <n v="0"/>
    <n v="0"/>
    <n v="85"/>
    <n v="1"/>
    <n v="0"/>
    <n v="0"/>
    <n v="1"/>
    <n v="14.5"/>
    <n v="12"/>
    <n v="7"/>
    <n v="10"/>
    <n v="29"/>
    <n v="0"/>
    <n v="0"/>
    <n v="0"/>
    <n v="0"/>
    <s v="NA"/>
    <s v="NA"/>
    <n v="1"/>
    <n v="5"/>
    <n v="0"/>
    <n v="1"/>
    <m/>
    <m/>
    <s v="Ruta ligger i stien"/>
    <n v="0"/>
  </r>
  <r>
    <x v="9"/>
    <x v="3"/>
    <d v="2021-06-22T00:00:00"/>
    <s v="HE5"/>
    <s v="NØ"/>
    <n v="22"/>
    <n v="0"/>
    <n v="0"/>
    <n v="0"/>
    <n v="0"/>
    <n v="85"/>
    <n v="2"/>
    <n v="0"/>
    <n v="0"/>
    <n v="35"/>
    <n v="9.25"/>
    <n v="7"/>
    <n v="20"/>
    <n v="4"/>
    <n v="6"/>
    <n v="1"/>
    <n v="3"/>
    <n v="0"/>
    <n v="0"/>
    <s v="NA"/>
    <s v="NA"/>
    <n v="2"/>
    <n v="70"/>
    <n v="0"/>
    <n v="0"/>
    <m/>
    <m/>
    <m/>
    <n v="0"/>
  </r>
  <r>
    <x v="9"/>
    <x v="3"/>
    <d v="2021-06-22T00:00:00"/>
    <s v="HE6"/>
    <s v="NØ"/>
    <n v="27"/>
    <n v="0"/>
    <n v="0"/>
    <n v="0"/>
    <n v="0"/>
    <n v="65"/>
    <n v="60"/>
    <n v="0"/>
    <n v="0"/>
    <n v="0"/>
    <n v="14.25"/>
    <n v="14"/>
    <n v="17"/>
    <n v="10"/>
    <n v="16"/>
    <n v="1"/>
    <n v="2"/>
    <n v="0"/>
    <n v="0"/>
    <s v="NA"/>
    <s v="NA"/>
    <n v="1"/>
    <n v="1"/>
    <n v="0"/>
    <n v="0"/>
    <m/>
    <m/>
    <m/>
    <n v="0"/>
  </r>
  <r>
    <x v="9"/>
    <x v="3"/>
    <d v="2021-06-22T00:00:00"/>
    <s v="HE7"/>
    <s v="SØ"/>
    <n v="5"/>
    <n v="0"/>
    <n v="0"/>
    <n v="0"/>
    <n v="0"/>
    <n v="50"/>
    <n v="8"/>
    <n v="20"/>
    <n v="0"/>
    <n v="0"/>
    <n v="8.5"/>
    <n v="5"/>
    <n v="15"/>
    <n v="8"/>
    <n v="6"/>
    <n v="0"/>
    <n v="0"/>
    <n v="1"/>
    <n v="20"/>
    <s v="NA"/>
    <s v="NA"/>
    <n v="1"/>
    <n v="10"/>
    <n v="0"/>
    <n v="0"/>
    <m/>
    <m/>
    <m/>
    <n v="0"/>
  </r>
  <r>
    <x v="9"/>
    <x v="3"/>
    <d v="2021-06-22T00:00:00"/>
    <s v="HE8"/>
    <s v="S"/>
    <n v="3"/>
    <n v="14"/>
    <n v="6"/>
    <n v="6"/>
    <n v="2"/>
    <n v="50"/>
    <n v="15"/>
    <n v="18"/>
    <n v="0"/>
    <n v="0"/>
    <n v="8.5"/>
    <n v="7"/>
    <n v="15"/>
    <n v="9"/>
    <n v="3"/>
    <n v="1"/>
    <n v="1"/>
    <n v="1"/>
    <n v="18"/>
    <s v="NA"/>
    <s v="NA"/>
    <n v="1"/>
    <n v="3"/>
    <n v="15"/>
    <n v="0"/>
    <m/>
    <s v="Krattrydding"/>
    <m/>
    <s v="7 småplanter, 28 vegetative, 3 fertile"/>
  </r>
  <r>
    <x v="9"/>
    <x v="3"/>
    <d v="2021-06-22T00:00:00"/>
    <s v="HE9"/>
    <s v="S"/>
    <n v="22"/>
    <n v="0"/>
    <n v="0"/>
    <n v="0"/>
    <n v="0"/>
    <n v="20"/>
    <n v="1"/>
    <n v="10"/>
    <n v="0"/>
    <n v="0"/>
    <n v="3.5"/>
    <n v="0"/>
    <n v="0"/>
    <n v="2"/>
    <n v="12"/>
    <n v="0"/>
    <n v="0"/>
    <n v="1"/>
    <n v="10"/>
    <s v="NA"/>
    <s v="NA"/>
    <n v="1"/>
    <n v="3"/>
    <n v="0"/>
    <n v="0"/>
    <m/>
    <m/>
    <m/>
    <n v="0"/>
  </r>
  <r>
    <x v="9"/>
    <x v="4"/>
    <d v="2022-06-23T00:00:00"/>
    <s v="HE1"/>
    <s v="N"/>
    <n v="5"/>
    <n v="39"/>
    <n v="19"/>
    <n v="15"/>
    <n v="5"/>
    <n v="75"/>
    <n v="0.1"/>
    <n v="0"/>
    <n v="0"/>
    <n v="0"/>
    <n v="13.75"/>
    <n v="12"/>
    <n v="8"/>
    <n v="10"/>
    <n v="25"/>
    <n v="5"/>
    <n v="3"/>
    <n v="0"/>
    <n v="0"/>
    <s v="NA"/>
    <s v="NA"/>
    <n v="1"/>
    <n v="3"/>
    <n v="0"/>
    <n v="0"/>
    <m/>
    <m/>
    <m/>
    <m/>
  </r>
  <r>
    <x v="9"/>
    <x v="4"/>
    <d v="2022-06-23T00:00:00"/>
    <s v="HE10"/>
    <s v="SV"/>
    <n v="1"/>
    <n v="17"/>
    <n v="5"/>
    <n v="11"/>
    <n v="1"/>
    <n v="75"/>
    <n v="0.1"/>
    <n v="1"/>
    <n v="0"/>
    <n v="0"/>
    <n v="6"/>
    <n v="7"/>
    <n v="5"/>
    <n v="4"/>
    <n v="8"/>
    <n v="3"/>
    <n v="8"/>
    <n v="3"/>
    <n v="1"/>
    <s v="NA"/>
    <s v="NA"/>
    <n v="1"/>
    <n v="0.1"/>
    <n v="0"/>
    <n v="0"/>
    <m/>
    <s v="Gåsebeite 2 %"/>
    <m/>
    <m/>
  </r>
  <r>
    <x v="9"/>
    <x v="4"/>
    <d v="2022-06-23T00:00:00"/>
    <s v="HE2"/>
    <s v="NØ"/>
    <n v="1"/>
    <n v="9"/>
    <n v="8"/>
    <n v="1"/>
    <n v="0"/>
    <n v="65"/>
    <n v="12"/>
    <n v="15"/>
    <n v="0"/>
    <n v="0"/>
    <n v="12.5"/>
    <n v="11"/>
    <n v="8"/>
    <n v="10"/>
    <n v="21"/>
    <n v="3"/>
    <n v="20"/>
    <n v="1"/>
    <n v="15"/>
    <s v="NA"/>
    <s v="NA"/>
    <n v="1"/>
    <n v="5"/>
    <n v="0"/>
    <n v="0"/>
    <m/>
    <s v="Gåsebeite 0,1 %"/>
    <m/>
    <m/>
  </r>
  <r>
    <x v="9"/>
    <x v="4"/>
    <d v="2022-06-23T00:00:00"/>
    <s v="HE3"/>
    <s v="NØ"/>
    <n v="5"/>
    <n v="16"/>
    <n v="10"/>
    <n v="6"/>
    <n v="0"/>
    <n v="75"/>
    <n v="1"/>
    <n v="3"/>
    <n v="0"/>
    <n v="0"/>
    <n v="11.5"/>
    <n v="6"/>
    <n v="14"/>
    <n v="4"/>
    <n v="22"/>
    <n v="3"/>
    <n v="17"/>
    <n v="2"/>
    <n v="3"/>
    <s v="NA"/>
    <s v="NA"/>
    <n v="1"/>
    <n v="3"/>
    <n v="0"/>
    <n v="0"/>
    <m/>
    <s v="Gåsebeite 0,1 %"/>
    <m/>
    <m/>
  </r>
  <r>
    <x v="9"/>
    <x v="4"/>
    <d v="2022-06-23T00:00:00"/>
    <s v="HE4"/>
    <s v="NØ"/>
    <n v="16"/>
    <n v="0"/>
    <n v="0"/>
    <n v="0"/>
    <n v="0"/>
    <n v="75"/>
    <n v="0.1"/>
    <n v="0"/>
    <n v="1"/>
    <n v="0"/>
    <n v="11"/>
    <n v="17"/>
    <n v="4"/>
    <n v="3"/>
    <n v="20"/>
    <n v="1"/>
    <n v="18"/>
    <n v="0"/>
    <n v="0"/>
    <s v="NA"/>
    <s v="NA"/>
    <n v="2"/>
    <n v="5"/>
    <n v="0"/>
    <n v="1"/>
    <m/>
    <s v="Sti går gjennom ruta. Gåsebeite ca. 20 %"/>
    <m/>
    <m/>
  </r>
  <r>
    <x v="9"/>
    <x v="4"/>
    <d v="2022-06-23T00:00:00"/>
    <s v="HE5"/>
    <s v="NØ"/>
    <n v="22"/>
    <n v="0"/>
    <n v="0"/>
    <n v="0"/>
    <n v="0"/>
    <n v="85"/>
    <n v="0"/>
    <n v="0"/>
    <n v="0"/>
    <n v="0"/>
    <n v="13.5"/>
    <n v="16"/>
    <n v="20"/>
    <n v="13"/>
    <n v="5"/>
    <n v="3"/>
    <n v="8"/>
    <n v="0"/>
    <n v="0"/>
    <s v="NA"/>
    <s v="NA"/>
    <n v="2"/>
    <n v="76"/>
    <n v="1"/>
    <n v="0"/>
    <n v="35"/>
    <s v="Tre hogd. "/>
    <m/>
    <m/>
  </r>
  <r>
    <x v="9"/>
    <x v="4"/>
    <d v="2022-06-23T00:00:00"/>
    <s v="HE6"/>
    <s v="NØ"/>
    <n v="27"/>
    <n v="95"/>
    <n v="0"/>
    <n v="0"/>
    <n v="0"/>
    <n v="75"/>
    <n v="20"/>
    <n v="0"/>
    <n v="0"/>
    <n v="0"/>
    <n v="16.75"/>
    <n v="20"/>
    <n v="19"/>
    <n v="11"/>
    <n v="17"/>
    <n v="1"/>
    <n v="1"/>
    <n v="0"/>
    <n v="0"/>
    <s v="NA"/>
    <s v="NA"/>
    <n v="1"/>
    <n v="2"/>
    <n v="0"/>
    <n v="0"/>
    <m/>
    <m/>
    <m/>
    <m/>
  </r>
  <r>
    <x v="9"/>
    <x v="4"/>
    <d v="2022-06-23T00:00:00"/>
    <s v="HE7"/>
    <s v="SØ"/>
    <n v="5"/>
    <n v="0"/>
    <n v="0"/>
    <n v="0"/>
    <n v="0"/>
    <n v="40"/>
    <n v="1"/>
    <n v="15"/>
    <n v="0"/>
    <n v="0"/>
    <n v="11.25"/>
    <n v="15"/>
    <n v="12"/>
    <n v="9"/>
    <n v="9"/>
    <n v="1"/>
    <n v="0.1"/>
    <n v="1"/>
    <n v="15"/>
    <s v="NA"/>
    <s v="NA"/>
    <n v="2"/>
    <n v="12"/>
    <n v="0"/>
    <n v="0"/>
    <m/>
    <m/>
    <m/>
    <m/>
  </r>
  <r>
    <x v="9"/>
    <x v="4"/>
    <d v="2022-06-23T00:00:00"/>
    <s v="HE8"/>
    <s v="S"/>
    <n v="3"/>
    <n v="8"/>
    <n v="4"/>
    <n v="4"/>
    <n v="0"/>
    <n v="70"/>
    <n v="4"/>
    <n v="12"/>
    <n v="0"/>
    <n v="0"/>
    <n v="10"/>
    <n v="8"/>
    <n v="10"/>
    <n v="8"/>
    <n v="14"/>
    <n v="2"/>
    <n v="12"/>
    <n v="1"/>
    <n v="12"/>
    <s v="NA"/>
    <s v="NA"/>
    <n v="1"/>
    <n v="4"/>
    <n v="0"/>
    <n v="0"/>
    <m/>
    <m/>
    <m/>
    <m/>
  </r>
  <r>
    <x v="9"/>
    <x v="4"/>
    <d v="2022-06-23T00:00:00"/>
    <s v="HE9"/>
    <s v="S"/>
    <n v="22"/>
    <n v="0"/>
    <n v="0"/>
    <n v="0"/>
    <n v="0"/>
    <n v="35"/>
    <n v="0.1"/>
    <n v="10"/>
    <n v="0"/>
    <n v="0"/>
    <n v="4.5"/>
    <n v="6"/>
    <n v="4"/>
    <n v="0"/>
    <n v="8"/>
    <n v="3"/>
    <n v="5"/>
    <n v="1"/>
    <n v="10"/>
    <s v="NA"/>
    <s v="NA"/>
    <n v="1"/>
    <n v="10"/>
    <n v="0"/>
    <n v="0"/>
    <m/>
    <m/>
    <m/>
    <m/>
  </r>
  <r>
    <x v="10"/>
    <x v="5"/>
    <d v="2017-06-16T00:00:00"/>
    <s v="HO1"/>
    <s v="SØ"/>
    <n v="6"/>
    <n v="26"/>
    <n v="9"/>
    <n v="1"/>
    <n v="16"/>
    <n v="95"/>
    <n v="5"/>
    <s v="NA"/>
    <n v="10"/>
    <n v="0"/>
    <n v="27.25"/>
    <n v="27"/>
    <n v="29"/>
    <n v="20"/>
    <n v="33"/>
    <m/>
    <m/>
    <m/>
    <m/>
    <m/>
    <m/>
    <m/>
    <m/>
    <n v="0"/>
    <n v="0"/>
    <n v="0"/>
    <s v="NA"/>
    <s v="Tett, vanskelig å telle fertile"/>
    <m/>
  </r>
  <r>
    <x v="10"/>
    <x v="5"/>
    <d v="2017-06-16T00:00:00"/>
    <s v="HO10"/>
    <s v="Ø"/>
    <n v="5"/>
    <n v="0"/>
    <n v="0"/>
    <n v="0"/>
    <n v="0"/>
    <n v="90"/>
    <n v="10"/>
    <s v="NA"/>
    <n v="5"/>
    <n v="0"/>
    <n v="27.25"/>
    <n v="11"/>
    <n v="40"/>
    <n v="36"/>
    <n v="22"/>
    <m/>
    <m/>
    <m/>
    <m/>
    <m/>
    <m/>
    <m/>
    <m/>
    <n v="0"/>
    <n v="0"/>
    <n v="0"/>
    <s v="NA"/>
    <m/>
    <m/>
  </r>
  <r>
    <x v="10"/>
    <x v="5"/>
    <d v="2017-06-16T00:00:00"/>
    <s v="HO2"/>
    <s v="Ø"/>
    <n v="7"/>
    <n v="5"/>
    <n v="1"/>
    <n v="0"/>
    <n v="4"/>
    <n v="70"/>
    <n v="30"/>
    <s v="NA"/>
    <n v="5"/>
    <n v="0"/>
    <n v="21.5"/>
    <n v="15"/>
    <n v="29"/>
    <n v="19"/>
    <n v="23"/>
    <m/>
    <m/>
    <m/>
    <m/>
    <m/>
    <m/>
    <m/>
    <m/>
    <n v="0"/>
    <n v="0"/>
    <n v="0"/>
    <s v="NA"/>
    <m/>
    <m/>
  </r>
  <r>
    <x v="10"/>
    <x v="5"/>
    <d v="2017-06-16T00:00:00"/>
    <s v="HO3"/>
    <s v="NØ"/>
    <n v="9"/>
    <n v="0"/>
    <n v="0"/>
    <n v="0"/>
    <n v="0"/>
    <n v="80"/>
    <n v="15"/>
    <s v="NA"/>
    <n v="25"/>
    <n v="0"/>
    <n v="15.25"/>
    <n v="14"/>
    <n v="17"/>
    <n v="15"/>
    <n v="15"/>
    <m/>
    <m/>
    <m/>
    <m/>
    <m/>
    <m/>
    <m/>
    <m/>
    <n v="0"/>
    <n v="0"/>
    <n v="0"/>
    <s v="NA"/>
    <m/>
    <m/>
  </r>
  <r>
    <x v="10"/>
    <x v="5"/>
    <d v="2017-06-16T00:00:00"/>
    <s v="HO4"/>
    <s v="SØ"/>
    <n v="3"/>
    <n v="0"/>
    <n v="0"/>
    <n v="0"/>
    <n v="0"/>
    <n v="75"/>
    <n v="25"/>
    <s v="NA"/>
    <n v="15"/>
    <n v="0"/>
    <n v="29.75"/>
    <n v="28"/>
    <n v="33"/>
    <n v="1"/>
    <n v="57"/>
    <m/>
    <m/>
    <m/>
    <m/>
    <m/>
    <m/>
    <m/>
    <m/>
    <n v="0"/>
    <n v="0"/>
    <n v="0"/>
    <s v="NA"/>
    <m/>
    <m/>
  </r>
  <r>
    <x v="10"/>
    <x v="5"/>
    <d v="2017-06-16T00:00:00"/>
    <s v="HO5"/>
    <s v="NV"/>
    <n v="13"/>
    <n v="0"/>
    <n v="0"/>
    <n v="0"/>
    <n v="0"/>
    <n v="70"/>
    <n v="1"/>
    <s v="NA"/>
    <n v="5"/>
    <n v="50"/>
    <n v="30.25"/>
    <n v="22"/>
    <n v="37"/>
    <n v="30"/>
    <n v="32"/>
    <m/>
    <m/>
    <m/>
    <m/>
    <m/>
    <m/>
    <m/>
    <m/>
    <n v="0"/>
    <n v="0"/>
    <n v="0"/>
    <s v="NA"/>
    <m/>
    <m/>
  </r>
  <r>
    <x v="10"/>
    <x v="5"/>
    <d v="2017-06-16T00:00:00"/>
    <s v="HO6"/>
    <s v="V"/>
    <n v="6"/>
    <n v="0"/>
    <n v="0"/>
    <n v="0"/>
    <n v="0"/>
    <n v="85"/>
    <n v="10"/>
    <s v="NA"/>
    <n v="50"/>
    <n v="0"/>
    <n v="36"/>
    <n v="52"/>
    <n v="28"/>
    <n v="40"/>
    <n v="24"/>
    <m/>
    <m/>
    <m/>
    <m/>
    <m/>
    <m/>
    <m/>
    <m/>
    <n v="0"/>
    <n v="0"/>
    <n v="0"/>
    <s v="NA"/>
    <m/>
    <m/>
  </r>
  <r>
    <x v="10"/>
    <x v="5"/>
    <d v="2017-06-16T00:00:00"/>
    <s v="HO7"/>
    <s v="S"/>
    <n v="31"/>
    <n v="0"/>
    <n v="0"/>
    <n v="0"/>
    <n v="0"/>
    <n v="85"/>
    <n v="1"/>
    <s v="NA"/>
    <n v="30"/>
    <n v="0"/>
    <n v="38.25"/>
    <n v="18"/>
    <n v="9"/>
    <n v="28"/>
    <n v="98"/>
    <m/>
    <m/>
    <m/>
    <m/>
    <m/>
    <m/>
    <m/>
    <m/>
    <n v="0"/>
    <n v="0"/>
    <n v="0"/>
    <s v="NA"/>
    <m/>
    <m/>
  </r>
  <r>
    <x v="10"/>
    <x v="5"/>
    <d v="2017-06-16T00:00:00"/>
    <s v="HO8"/>
    <s v="N"/>
    <n v="14"/>
    <n v="0"/>
    <n v="0"/>
    <n v="0"/>
    <n v="0"/>
    <n v="90"/>
    <n v="15"/>
    <s v="NA"/>
    <n v="20"/>
    <n v="0"/>
    <n v="40"/>
    <n v="38"/>
    <n v="42"/>
    <n v="35"/>
    <n v="45"/>
    <m/>
    <m/>
    <m/>
    <m/>
    <m/>
    <m/>
    <m/>
    <m/>
    <n v="0"/>
    <n v="0"/>
    <n v="0"/>
    <s v="NA"/>
    <m/>
    <m/>
  </r>
  <r>
    <x v="10"/>
    <x v="5"/>
    <d v="2017-06-16T00:00:00"/>
    <s v="HO9"/>
    <s v="SV"/>
    <n v="8"/>
    <n v="0"/>
    <n v="0"/>
    <n v="0"/>
    <n v="0"/>
    <n v="90"/>
    <n v="5"/>
    <s v="NA"/>
    <n v="2"/>
    <n v="0"/>
    <n v="22.5"/>
    <n v="15"/>
    <n v="13"/>
    <n v="27"/>
    <n v="35"/>
    <m/>
    <m/>
    <m/>
    <m/>
    <m/>
    <m/>
    <m/>
    <m/>
    <n v="0"/>
    <n v="0"/>
    <n v="0"/>
    <s v="NA"/>
    <m/>
    <m/>
  </r>
  <r>
    <x v="10"/>
    <x v="0"/>
    <d v="2018-06-14T00:00:00"/>
    <s v="HO1"/>
    <s v="SØ"/>
    <n v="6"/>
    <n v="13"/>
    <n v="0"/>
    <n v="9"/>
    <n v="4"/>
    <n v="80"/>
    <n v="25"/>
    <s v="NA"/>
    <n v="2"/>
    <s v="NA"/>
    <n v="16"/>
    <n v="12"/>
    <n v="17"/>
    <n v="19"/>
    <n v="16"/>
    <m/>
    <m/>
    <m/>
    <m/>
    <m/>
    <m/>
    <m/>
    <m/>
    <n v="0"/>
    <n v="0"/>
    <m/>
    <s v="Nei"/>
    <m/>
    <m/>
  </r>
  <r>
    <x v="10"/>
    <x v="0"/>
    <d v="2018-06-14T00:00:00"/>
    <s v="HO10"/>
    <s v="Ø"/>
    <n v="5"/>
    <n v="0"/>
    <n v="0"/>
    <n v="0"/>
    <n v="0"/>
    <n v="80"/>
    <n v="20"/>
    <s v="NA"/>
    <n v="1"/>
    <s v="NA"/>
    <n v="13.25"/>
    <n v="4"/>
    <n v="21"/>
    <n v="9"/>
    <n v="19"/>
    <m/>
    <m/>
    <m/>
    <m/>
    <m/>
    <m/>
    <m/>
    <m/>
    <n v="0"/>
    <n v="0"/>
    <m/>
    <s v="Nei"/>
    <m/>
    <m/>
  </r>
  <r>
    <x v="10"/>
    <x v="0"/>
    <d v="2018-06-14T00:00:00"/>
    <s v="HO2"/>
    <s v="Ø"/>
    <n v="7"/>
    <n v="5"/>
    <n v="0"/>
    <n v="0"/>
    <n v="5"/>
    <n v="85"/>
    <n v="30"/>
    <s v="NA"/>
    <n v="1"/>
    <s v="NA"/>
    <n v="7"/>
    <n v="6"/>
    <n v="10"/>
    <n v="8"/>
    <n v="4"/>
    <m/>
    <m/>
    <m/>
    <m/>
    <m/>
    <m/>
    <m/>
    <m/>
    <n v="0"/>
    <n v="0"/>
    <m/>
    <s v="Nei"/>
    <s v="Alle dragehodeplanter tørket helt ut. Bringebær også tørket ut og kanskje døde? "/>
    <m/>
  </r>
  <r>
    <x v="10"/>
    <x v="0"/>
    <d v="2018-06-14T00:00:00"/>
    <s v="HO3"/>
    <s v="NØ"/>
    <n v="9"/>
    <n v="0"/>
    <n v="0"/>
    <n v="0"/>
    <n v="0"/>
    <n v="85"/>
    <n v="20"/>
    <s v="NA"/>
    <n v="20"/>
    <s v="NA"/>
    <n v="7.25"/>
    <n v="11"/>
    <n v="7"/>
    <n v="4"/>
    <n v="7"/>
    <m/>
    <m/>
    <m/>
    <m/>
    <m/>
    <m/>
    <m/>
    <m/>
    <n v="0"/>
    <n v="0"/>
    <m/>
    <s v="Nei"/>
    <m/>
    <m/>
  </r>
  <r>
    <x v="10"/>
    <x v="0"/>
    <d v="2018-06-14T00:00:00"/>
    <s v="HO4"/>
    <s v="SØ"/>
    <n v="3"/>
    <n v="0"/>
    <n v="0"/>
    <n v="0"/>
    <n v="0"/>
    <n v="80"/>
    <n v="25"/>
    <s v="NA"/>
    <n v="10"/>
    <s v="NA"/>
    <n v="13.25"/>
    <n v="10"/>
    <n v="6"/>
    <n v="19"/>
    <n v="18"/>
    <m/>
    <m/>
    <m/>
    <m/>
    <m/>
    <m/>
    <m/>
    <m/>
    <n v="0"/>
    <n v="0"/>
    <m/>
    <s v="Nei"/>
    <m/>
    <m/>
  </r>
  <r>
    <x v="10"/>
    <x v="0"/>
    <d v="2018-06-14T00:00:00"/>
    <s v="HO5"/>
    <s v="NV"/>
    <n v="13"/>
    <n v="0"/>
    <n v="0"/>
    <n v="0"/>
    <n v="0"/>
    <n v="80"/>
    <n v="5"/>
    <s v="NA"/>
    <n v="2"/>
    <s v="NA"/>
    <n v="17.5"/>
    <n v="16"/>
    <n v="21"/>
    <n v="20"/>
    <n v="13"/>
    <m/>
    <m/>
    <m/>
    <m/>
    <m/>
    <m/>
    <m/>
    <m/>
    <n v="0"/>
    <n v="0"/>
    <m/>
    <s v="Nei"/>
    <m/>
    <m/>
  </r>
  <r>
    <x v="10"/>
    <x v="0"/>
    <d v="2018-06-14T00:00:00"/>
    <s v="HO6"/>
    <s v="V"/>
    <n v="6"/>
    <n v="0"/>
    <n v="0"/>
    <n v="0"/>
    <n v="0"/>
    <n v="75"/>
    <n v="10"/>
    <s v="NA"/>
    <n v="35"/>
    <s v="NA"/>
    <n v="15.75"/>
    <n v="17"/>
    <n v="25"/>
    <n v="8"/>
    <n v="13"/>
    <m/>
    <m/>
    <m/>
    <m/>
    <m/>
    <m/>
    <m/>
    <m/>
    <n v="0"/>
    <n v="0"/>
    <m/>
    <s v="Nei"/>
    <m/>
    <m/>
  </r>
  <r>
    <x v="10"/>
    <x v="0"/>
    <d v="2018-06-14T00:00:00"/>
    <s v="HO7"/>
    <s v="S"/>
    <n v="31"/>
    <n v="0"/>
    <n v="0"/>
    <n v="0"/>
    <n v="0"/>
    <n v="85"/>
    <n v="5"/>
    <s v="NA"/>
    <n v="25"/>
    <s v="NA"/>
    <n v="9.25"/>
    <n v="8"/>
    <n v="12"/>
    <n v="5"/>
    <n v="12"/>
    <m/>
    <m/>
    <m/>
    <m/>
    <m/>
    <m/>
    <m/>
    <m/>
    <n v="0"/>
    <n v="0"/>
    <m/>
    <s v="Nei"/>
    <m/>
    <m/>
  </r>
  <r>
    <x v="10"/>
    <x v="0"/>
    <d v="2018-06-14T00:00:00"/>
    <s v="HO8"/>
    <s v="N"/>
    <n v="14"/>
    <n v="0"/>
    <n v="0"/>
    <n v="0"/>
    <n v="0"/>
    <n v="80"/>
    <n v="20"/>
    <s v="NA"/>
    <n v="10"/>
    <s v="NA"/>
    <n v="15.25"/>
    <n v="12"/>
    <n v="21"/>
    <n v="18"/>
    <n v="10"/>
    <m/>
    <m/>
    <m/>
    <m/>
    <m/>
    <m/>
    <m/>
    <m/>
    <n v="0"/>
    <n v="0"/>
    <m/>
    <s v="Nei"/>
    <m/>
    <m/>
  </r>
  <r>
    <x v="10"/>
    <x v="0"/>
    <d v="2018-06-14T00:00:00"/>
    <s v="HO9"/>
    <s v="SV"/>
    <n v="8"/>
    <n v="0"/>
    <n v="0"/>
    <n v="0"/>
    <n v="0"/>
    <n v="85"/>
    <n v="10"/>
    <s v="NA"/>
    <n v="1"/>
    <s v="NA"/>
    <n v="13"/>
    <n v="10"/>
    <n v="11"/>
    <n v="19"/>
    <n v="12"/>
    <m/>
    <m/>
    <m/>
    <m/>
    <m/>
    <m/>
    <m/>
    <m/>
    <n v="0"/>
    <n v="0"/>
    <m/>
    <s v="Nei"/>
    <m/>
    <m/>
  </r>
  <r>
    <x v="10"/>
    <x v="1"/>
    <d v="2019-06-03T00:00:00"/>
    <s v="HO1"/>
    <s v="SØ"/>
    <n v="6"/>
    <n v="53"/>
    <n v="8"/>
    <n v="21"/>
    <n v="24"/>
    <n v="85"/>
    <n v="10"/>
    <s v="NA"/>
    <n v="0"/>
    <s v="NA"/>
    <n v="17"/>
    <n v="9"/>
    <n v="25"/>
    <n v="21"/>
    <n v="13"/>
    <m/>
    <m/>
    <m/>
    <m/>
    <m/>
    <m/>
    <m/>
    <m/>
    <n v="0"/>
    <n v="0"/>
    <m/>
    <s v="Nei"/>
    <s v="Fant 3 av 4 rør"/>
    <m/>
  </r>
  <r>
    <x v="10"/>
    <x v="1"/>
    <d v="2019-06-03T00:00:00"/>
    <s v="HO10"/>
    <s v="Ø"/>
    <n v="5"/>
    <n v="0"/>
    <n v="0"/>
    <n v="0"/>
    <n v="0"/>
    <n v="35"/>
    <n v="10"/>
    <s v="NA"/>
    <n v="0"/>
    <s v="NA"/>
    <n v="11.25"/>
    <n v="16"/>
    <n v="9"/>
    <n v="9"/>
    <n v="11"/>
    <m/>
    <m/>
    <m/>
    <m/>
    <m/>
    <m/>
    <m/>
    <m/>
    <n v="0"/>
    <n v="0"/>
    <m/>
    <s v="Nei"/>
    <s v="Fant bare de 2 rørene lengst til høyre. Mye strø."/>
    <m/>
  </r>
  <r>
    <x v="10"/>
    <x v="1"/>
    <d v="2019-06-03T00:00:00"/>
    <s v="HO2"/>
    <s v="Ø"/>
    <n v="7"/>
    <n v="8"/>
    <n v="2"/>
    <n v="0"/>
    <n v="6"/>
    <n v="30"/>
    <n v="35"/>
    <s v="NA"/>
    <n v="0"/>
    <s v="NA"/>
    <n v="8.75"/>
    <n v="8"/>
    <n v="14"/>
    <n v="7"/>
    <n v="6"/>
    <m/>
    <m/>
    <m/>
    <m/>
    <m/>
    <m/>
    <m/>
    <m/>
    <n v="0"/>
    <n v="0"/>
    <m/>
    <s v="Nei"/>
    <s v="Mye strø"/>
    <m/>
  </r>
  <r>
    <x v="10"/>
    <x v="1"/>
    <d v="2019-06-03T00:00:00"/>
    <s v="HO3"/>
    <s v="NØ"/>
    <n v="9"/>
    <n v="0"/>
    <n v="0"/>
    <n v="0"/>
    <n v="0"/>
    <n v="75"/>
    <n v="8"/>
    <s v="NA"/>
    <n v="5"/>
    <s v="NA"/>
    <n v="10.75"/>
    <n v="10"/>
    <n v="11"/>
    <n v="13"/>
    <n v="9"/>
    <m/>
    <m/>
    <m/>
    <m/>
    <m/>
    <m/>
    <m/>
    <m/>
    <n v="0"/>
    <n v="0"/>
    <m/>
    <s v="Nei"/>
    <s v="Fant 3 av 4 rør"/>
    <m/>
  </r>
  <r>
    <x v="10"/>
    <x v="1"/>
    <d v="2019-06-03T00:00:00"/>
    <s v="HO4"/>
    <s v="SØ"/>
    <n v="3"/>
    <n v="0"/>
    <n v="0"/>
    <n v="0"/>
    <n v="0"/>
    <n v="35"/>
    <n v="20"/>
    <s v="NA"/>
    <n v="2"/>
    <s v="NA"/>
    <n v="9.5"/>
    <n v="4"/>
    <n v="15"/>
    <n v="11"/>
    <n v="8"/>
    <m/>
    <m/>
    <m/>
    <m/>
    <m/>
    <m/>
    <m/>
    <m/>
    <n v="0"/>
    <n v="0"/>
    <m/>
    <s v="Nei"/>
    <s v="Fant bare de 2 nedre rørene. Mye strø"/>
    <m/>
  </r>
  <r>
    <x v="10"/>
    <x v="1"/>
    <d v="2019-06-03T00:00:00"/>
    <s v="HO5"/>
    <s v="NV"/>
    <n v="13"/>
    <n v="0"/>
    <n v="0"/>
    <n v="0"/>
    <n v="0"/>
    <n v="90"/>
    <n v="1"/>
    <s v="NA"/>
    <n v="1"/>
    <s v="NA"/>
    <n v="31.75"/>
    <n v="28"/>
    <n v="21"/>
    <n v="50"/>
    <n v="28"/>
    <m/>
    <m/>
    <m/>
    <m/>
    <m/>
    <m/>
    <m/>
    <m/>
    <n v="0"/>
    <n v="0"/>
    <m/>
    <s v="Nei"/>
    <m/>
    <m/>
  </r>
  <r>
    <x v="10"/>
    <x v="1"/>
    <d v="2019-06-03T00:00:00"/>
    <s v="HO6"/>
    <s v="V"/>
    <n v="6"/>
    <n v="0"/>
    <n v="0"/>
    <n v="0"/>
    <n v="0"/>
    <n v="75"/>
    <n v="2"/>
    <s v="NA"/>
    <n v="10"/>
    <s v="NA"/>
    <n v="11.75"/>
    <n v="8"/>
    <n v="14"/>
    <n v="15"/>
    <n v="10"/>
    <m/>
    <m/>
    <m/>
    <m/>
    <m/>
    <m/>
    <m/>
    <m/>
    <n v="0"/>
    <n v="0"/>
    <m/>
    <s v="Nei"/>
    <m/>
    <m/>
  </r>
  <r>
    <x v="10"/>
    <x v="1"/>
    <d v="2019-06-03T00:00:00"/>
    <s v="HO7"/>
    <s v="S"/>
    <n v="31"/>
    <n v="0"/>
    <n v="0"/>
    <n v="0"/>
    <n v="0"/>
    <n v="45"/>
    <n v="5"/>
    <s v="NA"/>
    <n v="10"/>
    <s v="NA"/>
    <n v="16.25"/>
    <n v="12"/>
    <n v="16"/>
    <n v="20"/>
    <n v="17"/>
    <m/>
    <m/>
    <m/>
    <m/>
    <m/>
    <m/>
    <m/>
    <m/>
    <n v="0"/>
    <n v="0"/>
    <m/>
    <s v="Nei"/>
    <s v="Mye døde blader på eika --&gt; dekker lite"/>
    <m/>
  </r>
  <r>
    <x v="10"/>
    <x v="1"/>
    <d v="2019-06-03T00:00:00"/>
    <s v="HO8"/>
    <s v="N"/>
    <n v="14"/>
    <n v="0"/>
    <n v="0"/>
    <n v="0"/>
    <n v="0"/>
    <n v="60"/>
    <n v="25"/>
    <s v="NA"/>
    <n v="10"/>
    <s v="NA"/>
    <n v="12.75"/>
    <n v="9"/>
    <n v="18"/>
    <n v="8"/>
    <n v="16"/>
    <m/>
    <m/>
    <m/>
    <m/>
    <m/>
    <m/>
    <m/>
    <m/>
    <n v="0"/>
    <n v="0"/>
    <m/>
    <s v="Nei"/>
    <s v="Fant bare de 2 øverste rørene; de andre ligger for dypt. "/>
    <m/>
  </r>
  <r>
    <x v="10"/>
    <x v="1"/>
    <d v="2019-06-03T00:00:00"/>
    <s v="HO9"/>
    <s v="SV"/>
    <n v="8"/>
    <n v="0"/>
    <n v="0"/>
    <n v="0"/>
    <n v="0"/>
    <n v="45"/>
    <n v="10"/>
    <s v="NA"/>
    <n v="1"/>
    <s v="NA"/>
    <n v="13.75"/>
    <n v="14"/>
    <n v="12"/>
    <n v="10"/>
    <n v="19"/>
    <m/>
    <m/>
    <m/>
    <m/>
    <m/>
    <m/>
    <m/>
    <m/>
    <n v="0"/>
    <n v="0"/>
    <m/>
    <s v="Nei"/>
    <s v="Mye strø"/>
    <m/>
  </r>
  <r>
    <x v="10"/>
    <x v="2"/>
    <d v="2020-06-23T00:00:00"/>
    <s v="HO1"/>
    <s v="SØ"/>
    <n v="6"/>
    <n v="30"/>
    <n v="0"/>
    <n v="15"/>
    <n v="15"/>
    <n v="75"/>
    <n v="5"/>
    <s v="NA"/>
    <n v="0"/>
    <s v="NA"/>
    <n v="27.25"/>
    <n v="27"/>
    <n v="28"/>
    <n v="16"/>
    <n v="38"/>
    <m/>
    <m/>
    <m/>
    <m/>
    <m/>
    <m/>
    <m/>
    <m/>
    <n v="0"/>
    <n v="0"/>
    <m/>
    <s v="Nei"/>
    <s v="Mye strø."/>
    <m/>
  </r>
  <r>
    <x v="10"/>
    <x v="2"/>
    <d v="2020-06-23T00:00:00"/>
    <s v="HO10"/>
    <s v="Ø"/>
    <n v="5"/>
    <n v="0"/>
    <n v="0"/>
    <n v="0"/>
    <n v="0"/>
    <n v="50"/>
    <n v="10"/>
    <s v="NA"/>
    <n v="0"/>
    <s v="NA"/>
    <n v="29.75"/>
    <n v="18"/>
    <n v="45"/>
    <n v="46"/>
    <n v="10"/>
    <m/>
    <m/>
    <m/>
    <m/>
    <m/>
    <m/>
    <m/>
    <m/>
    <n v="0"/>
    <n v="0"/>
    <m/>
    <s v="Nei"/>
    <s v="Mye strø."/>
    <m/>
  </r>
  <r>
    <x v="10"/>
    <x v="2"/>
    <d v="2020-06-23T00:00:00"/>
    <s v="HO2"/>
    <s v="Ø"/>
    <n v="7"/>
    <n v="7"/>
    <n v="0"/>
    <n v="0"/>
    <n v="7"/>
    <n v="75"/>
    <n v="5"/>
    <s v="NA"/>
    <n v="0"/>
    <s v="NA"/>
    <n v="27.25"/>
    <n v="27"/>
    <n v="28"/>
    <n v="16"/>
    <n v="38"/>
    <m/>
    <m/>
    <m/>
    <m/>
    <m/>
    <m/>
    <m/>
    <m/>
    <n v="0"/>
    <n v="0"/>
    <m/>
    <s v="Nei"/>
    <s v="En god del strø."/>
    <m/>
  </r>
  <r>
    <x v="10"/>
    <x v="2"/>
    <d v="2020-06-23T00:00:00"/>
    <s v="HO3"/>
    <s v="NØ"/>
    <n v="9"/>
    <n v="0"/>
    <n v="0"/>
    <n v="0"/>
    <n v="0"/>
    <n v="85"/>
    <n v="1"/>
    <s v="NA"/>
    <n v="10"/>
    <s v="NA"/>
    <n v="26.25"/>
    <n v="38"/>
    <n v="22"/>
    <n v="30"/>
    <n v="15"/>
    <m/>
    <m/>
    <m/>
    <m/>
    <m/>
    <m/>
    <m/>
    <m/>
    <n v="0"/>
    <n v="0"/>
    <m/>
    <s v="Nei"/>
    <m/>
    <m/>
  </r>
  <r>
    <x v="10"/>
    <x v="2"/>
    <d v="2020-06-23T00:00:00"/>
    <s v="HO4"/>
    <s v="SØ"/>
    <n v="3"/>
    <n v="0"/>
    <n v="0"/>
    <n v="0"/>
    <n v="0"/>
    <n v="40"/>
    <n v="25"/>
    <s v="NA"/>
    <n v="0"/>
    <s v="NA"/>
    <n v="28.75"/>
    <n v="12"/>
    <n v="31"/>
    <n v="17"/>
    <n v="55"/>
    <m/>
    <m/>
    <m/>
    <m/>
    <m/>
    <m/>
    <m/>
    <m/>
    <n v="0"/>
    <n v="0"/>
    <m/>
    <s v="Nei"/>
    <s v="MYE strø."/>
    <m/>
  </r>
  <r>
    <x v="10"/>
    <x v="2"/>
    <d v="2020-06-23T00:00:00"/>
    <s v="HO5"/>
    <s v="NV"/>
    <n v="13"/>
    <n v="0"/>
    <n v="0"/>
    <n v="0"/>
    <n v="0"/>
    <n v="80"/>
    <n v="2"/>
    <s v="NA"/>
    <n v="0"/>
    <s v="NA"/>
    <n v="29"/>
    <n v="17"/>
    <n v="20"/>
    <n v="31"/>
    <n v="48"/>
    <m/>
    <m/>
    <m/>
    <m/>
    <m/>
    <m/>
    <m/>
    <m/>
    <n v="0"/>
    <n v="0"/>
    <m/>
    <s v="Nei"/>
    <m/>
    <m/>
  </r>
  <r>
    <x v="10"/>
    <x v="2"/>
    <d v="2020-06-23T00:00:00"/>
    <s v="HO6"/>
    <s v="V"/>
    <n v="6"/>
    <n v="0"/>
    <n v="0"/>
    <n v="0"/>
    <n v="0"/>
    <n v="70"/>
    <n v="1"/>
    <s v="NA"/>
    <n v="15"/>
    <s v="NA"/>
    <n v="36"/>
    <n v="30"/>
    <n v="45"/>
    <n v="31"/>
    <n v="38"/>
    <m/>
    <m/>
    <m/>
    <m/>
    <m/>
    <m/>
    <m/>
    <m/>
    <n v="0"/>
    <n v="0"/>
    <m/>
    <s v="Nei"/>
    <m/>
    <m/>
  </r>
  <r>
    <x v="10"/>
    <x v="2"/>
    <d v="2020-06-23T00:00:00"/>
    <s v="HO7"/>
    <s v="S"/>
    <n v="31"/>
    <n v="0"/>
    <n v="0"/>
    <n v="0"/>
    <n v="0"/>
    <n v="70"/>
    <n v="5"/>
    <s v="NA"/>
    <n v="25"/>
    <s v="NA"/>
    <n v="25.75"/>
    <n v="21"/>
    <n v="37"/>
    <n v="18"/>
    <n v="27"/>
    <m/>
    <m/>
    <m/>
    <m/>
    <m/>
    <m/>
    <m/>
    <m/>
    <n v="0"/>
    <n v="0"/>
    <m/>
    <s v="Nei"/>
    <s v="En del bar jord. "/>
    <m/>
  </r>
  <r>
    <x v="10"/>
    <x v="2"/>
    <d v="2020-06-23T00:00:00"/>
    <s v="HO8"/>
    <s v="N"/>
    <n v="14"/>
    <n v="0"/>
    <n v="0"/>
    <n v="0"/>
    <n v="0"/>
    <n v="70"/>
    <n v="15"/>
    <s v="NA"/>
    <n v="25"/>
    <s v="NA"/>
    <n v="25.75"/>
    <n v="10"/>
    <n v="20"/>
    <n v="40"/>
    <n v="33"/>
    <m/>
    <m/>
    <m/>
    <m/>
    <m/>
    <m/>
    <m/>
    <m/>
    <n v="0"/>
    <n v="0"/>
    <m/>
    <s v="Nei"/>
    <m/>
    <m/>
  </r>
  <r>
    <x v="10"/>
    <x v="2"/>
    <d v="2020-06-23T00:00:00"/>
    <s v="HO9"/>
    <s v="SV"/>
    <n v="8"/>
    <n v="0"/>
    <n v="0"/>
    <n v="0"/>
    <n v="0"/>
    <n v="50"/>
    <n v="20"/>
    <s v="NA"/>
    <n v="5"/>
    <s v="NA"/>
    <n v="17"/>
    <n v="19"/>
    <n v="19"/>
    <n v="10"/>
    <n v="20"/>
    <m/>
    <m/>
    <m/>
    <m/>
    <m/>
    <m/>
    <m/>
    <m/>
    <n v="0"/>
    <n v="0"/>
    <m/>
    <s v="Nei"/>
    <m/>
    <m/>
  </r>
  <r>
    <x v="10"/>
    <x v="3"/>
    <d v="2021-06-18T00:00:00"/>
    <s v="HO1"/>
    <s v="SØ"/>
    <n v="6"/>
    <n v="11"/>
    <n v="4"/>
    <n v="0"/>
    <n v="7"/>
    <n v="75"/>
    <n v="1"/>
    <n v="2"/>
    <n v="2"/>
    <n v="0"/>
    <n v="32.75"/>
    <n v="20"/>
    <n v="37"/>
    <n v="29"/>
    <n v="45"/>
    <n v="0"/>
    <n v="0"/>
    <n v="1"/>
    <n v="2"/>
    <s v="NA"/>
    <s v="NA"/>
    <n v="0"/>
    <n v="0"/>
    <n v="0"/>
    <n v="0"/>
    <m/>
    <s v="Nei"/>
    <s v="Mye strø"/>
    <s v="8 småplanter, 12 vegetative, 16 fertile"/>
  </r>
  <r>
    <x v="10"/>
    <x v="3"/>
    <d v="2021-06-19T00:00:00"/>
    <s v="HO10"/>
    <s v="Ø"/>
    <n v="5"/>
    <n v="0"/>
    <n v="0"/>
    <n v="0"/>
    <n v="0"/>
    <n v="65"/>
    <n v="5"/>
    <n v="0"/>
    <n v="0"/>
    <n v="0"/>
    <n v="22.75"/>
    <n v="13"/>
    <n v="19"/>
    <n v="40"/>
    <n v="19"/>
    <n v="0"/>
    <n v="0"/>
    <n v="0"/>
    <n v="0"/>
    <s v="NA"/>
    <s v="NA"/>
    <n v="0"/>
    <n v="0"/>
    <n v="0"/>
    <n v="0"/>
    <m/>
    <s v="Nei"/>
    <m/>
    <n v="0"/>
  </r>
  <r>
    <x v="10"/>
    <x v="3"/>
    <d v="2021-06-20T00:00:00"/>
    <s v="HO2"/>
    <s v="Ø"/>
    <n v="7"/>
    <n v="3"/>
    <n v="0"/>
    <n v="0"/>
    <n v="3"/>
    <n v="60"/>
    <n v="15"/>
    <n v="0"/>
    <n v="0"/>
    <n v="0"/>
    <n v="17.75"/>
    <n v="15"/>
    <n v="14"/>
    <n v="24"/>
    <n v="18"/>
    <n v="0"/>
    <n v="0"/>
    <n v="0"/>
    <n v="0"/>
    <s v="NA"/>
    <s v="NA"/>
    <n v="0"/>
    <n v="0"/>
    <n v="0"/>
    <n v="0"/>
    <m/>
    <s v="Nei"/>
    <m/>
    <s v="0 småplanter, 0 vegetative, 5 fertile"/>
  </r>
  <r>
    <x v="10"/>
    <x v="3"/>
    <d v="2021-06-21T00:00:00"/>
    <s v="HO3"/>
    <s v="NØ"/>
    <n v="9"/>
    <n v="0"/>
    <n v="0"/>
    <n v="0"/>
    <n v="0"/>
    <n v="80"/>
    <n v="3"/>
    <n v="22"/>
    <n v="0"/>
    <n v="50"/>
    <n v="23.75"/>
    <n v="28"/>
    <n v="28"/>
    <n v="19"/>
    <n v="20"/>
    <n v="0"/>
    <n v="0"/>
    <n v="1"/>
    <n v="22"/>
    <s v="NA"/>
    <s v="NA"/>
    <n v="0"/>
    <n v="0"/>
    <n v="0"/>
    <n v="0"/>
    <m/>
    <s v="Nei"/>
    <m/>
    <n v="0"/>
  </r>
  <r>
    <x v="10"/>
    <x v="3"/>
    <d v="2021-06-22T00:00:00"/>
    <s v="HO4"/>
    <s v="SØ"/>
    <n v="3"/>
    <n v="0"/>
    <n v="0"/>
    <n v="0"/>
    <n v="0"/>
    <n v="70"/>
    <n v="25"/>
    <n v="2"/>
    <n v="0"/>
    <n v="0"/>
    <n v="29.75"/>
    <n v="28"/>
    <n v="27"/>
    <n v="13"/>
    <n v="51"/>
    <n v="0"/>
    <n v="0"/>
    <n v="0"/>
    <n v="0"/>
    <s v="NA"/>
    <s v="NA"/>
    <n v="0"/>
    <n v="0"/>
    <n v="0"/>
    <n v="0"/>
    <m/>
    <s v="Nei"/>
    <m/>
    <n v="0"/>
  </r>
  <r>
    <x v="10"/>
    <x v="3"/>
    <d v="2021-06-23T00:00:00"/>
    <s v="HO5"/>
    <s v="NV"/>
    <n v="13"/>
    <n v="0"/>
    <n v="0"/>
    <n v="0"/>
    <n v="0"/>
    <n v="85"/>
    <n v="0"/>
    <n v="1"/>
    <n v="0"/>
    <n v="75"/>
    <n v="32.75"/>
    <n v="23"/>
    <n v="49"/>
    <n v="35"/>
    <n v="24"/>
    <n v="0"/>
    <n v="0"/>
    <n v="1"/>
    <n v="1"/>
    <s v="NA"/>
    <s v="NA"/>
    <n v="0"/>
    <n v="0"/>
    <n v="0"/>
    <n v="0"/>
    <m/>
    <s v="Nei"/>
    <m/>
    <n v="0"/>
  </r>
  <r>
    <x v="10"/>
    <x v="3"/>
    <d v="2021-06-24T00:00:00"/>
    <s v="HO6"/>
    <s v="V"/>
    <n v="6"/>
    <n v="0"/>
    <n v="0"/>
    <n v="0"/>
    <n v="0"/>
    <n v="70"/>
    <n v="5"/>
    <n v="20"/>
    <n v="0"/>
    <n v="0"/>
    <n v="29.75"/>
    <n v="33"/>
    <n v="21"/>
    <n v="30"/>
    <n v="35"/>
    <n v="0"/>
    <n v="0"/>
    <n v="2"/>
    <n v="20"/>
    <s v="NA"/>
    <s v="NA"/>
    <n v="0"/>
    <n v="0"/>
    <n v="0"/>
    <n v="0"/>
    <m/>
    <s v="Nei"/>
    <m/>
    <n v="0"/>
  </r>
  <r>
    <x v="10"/>
    <x v="3"/>
    <d v="2021-06-25T00:00:00"/>
    <s v="HO7"/>
    <s v="S"/>
    <n v="31"/>
    <n v="0"/>
    <n v="0"/>
    <n v="0"/>
    <n v="0"/>
    <n v="55"/>
    <n v="3"/>
    <n v="2"/>
    <n v="6"/>
    <n v="20"/>
    <n v="23.5"/>
    <n v="23"/>
    <n v="20"/>
    <n v="21"/>
    <n v="30"/>
    <n v="0"/>
    <n v="0"/>
    <n v="1"/>
    <n v="2"/>
    <s v="NA"/>
    <s v="NA"/>
    <n v="0"/>
    <n v="0"/>
    <n v="0"/>
    <n v="0"/>
    <m/>
    <s v="Nei"/>
    <m/>
    <n v="0"/>
  </r>
  <r>
    <x v="10"/>
    <x v="3"/>
    <d v="2021-06-26T00:00:00"/>
    <s v="HO8"/>
    <s v="N"/>
    <n v="14"/>
    <n v="17"/>
    <n v="2"/>
    <n v="3"/>
    <n v="12"/>
    <n v="90"/>
    <n v="30"/>
    <n v="8"/>
    <n v="0"/>
    <n v="0"/>
    <n v="38.25"/>
    <n v="31"/>
    <n v="27"/>
    <n v="59"/>
    <n v="36"/>
    <n v="0"/>
    <n v="0"/>
    <n v="1"/>
    <n v="15"/>
    <s v="NA"/>
    <s v="NA"/>
    <n v="0"/>
    <n v="0"/>
    <n v="0"/>
    <n v="0"/>
    <m/>
    <s v="Nei"/>
    <m/>
    <n v="0"/>
  </r>
  <r>
    <x v="10"/>
    <x v="3"/>
    <d v="2021-06-27T00:00:00"/>
    <s v="HO9"/>
    <s v="SV"/>
    <n v="8"/>
    <n v="4"/>
    <n v="0"/>
    <n v="1"/>
    <n v="3"/>
    <n v="85"/>
    <n v="20"/>
    <n v="8"/>
    <n v="0"/>
    <n v="0"/>
    <n v="16.75"/>
    <n v="3"/>
    <n v="35"/>
    <n v="26"/>
    <n v="3"/>
    <n v="0"/>
    <n v="0"/>
    <n v="1"/>
    <n v="8"/>
    <s v="NA"/>
    <s v="NA"/>
    <n v="0"/>
    <n v="0"/>
    <n v="0"/>
    <n v="0"/>
    <m/>
    <s v="Nei"/>
    <m/>
    <n v="0"/>
  </r>
  <r>
    <x v="10"/>
    <x v="4"/>
    <d v="2022-06-24T00:00:00"/>
    <s v="HO1"/>
    <s v="SØ"/>
    <n v="6"/>
    <n v="8"/>
    <n v="2"/>
    <n v="0"/>
    <n v="6"/>
    <n v="85"/>
    <n v="5"/>
    <n v="2"/>
    <n v="0"/>
    <n v="0"/>
    <n v="25.5"/>
    <n v="16"/>
    <n v="25"/>
    <n v="17"/>
    <n v="44"/>
    <n v="0"/>
    <n v="0"/>
    <n v="2"/>
    <n v="2"/>
    <s v="NA"/>
    <s v="NA"/>
    <n v="0"/>
    <n v="0"/>
    <n v="0"/>
    <n v="0"/>
    <m/>
    <m/>
    <s v="Mye strø. Småplanter ser syke ut. "/>
    <m/>
  </r>
  <r>
    <x v="10"/>
    <x v="4"/>
    <d v="2022-06-24T00:00:00"/>
    <s v="HO10"/>
    <s v="Ø"/>
    <n v="5"/>
    <n v="0"/>
    <n v="0"/>
    <n v="0"/>
    <n v="0"/>
    <n v="50"/>
    <n v="20"/>
    <n v="0"/>
    <n v="0"/>
    <n v="0"/>
    <n v="20.5"/>
    <n v="18"/>
    <n v="31"/>
    <n v="18"/>
    <n v="15"/>
    <n v="0"/>
    <n v="0"/>
    <n v="0"/>
    <n v="0"/>
    <s v="NA"/>
    <s v="NA"/>
    <n v="0"/>
    <n v="0"/>
    <n v="0"/>
    <n v="0"/>
    <m/>
    <m/>
    <s v="Mye strø"/>
    <m/>
  </r>
  <r>
    <x v="10"/>
    <x v="4"/>
    <d v="2022-06-24T00:00:00"/>
    <s v="HO2"/>
    <s v="Ø"/>
    <n v="7"/>
    <n v="3"/>
    <n v="0"/>
    <n v="0"/>
    <n v="3"/>
    <n v="60"/>
    <n v="15"/>
    <n v="0"/>
    <n v="0"/>
    <n v="0"/>
    <n v="23.5"/>
    <n v="35"/>
    <n v="22"/>
    <n v="26"/>
    <n v="11"/>
    <n v="0"/>
    <n v="0"/>
    <n v="0"/>
    <n v="0"/>
    <s v="NA"/>
    <s v="NA"/>
    <n v="0"/>
    <n v="0"/>
    <n v="0"/>
    <n v="0"/>
    <m/>
    <m/>
    <s v="Mye strø"/>
    <m/>
  </r>
  <r>
    <x v="10"/>
    <x v="4"/>
    <d v="2022-06-24T00:00:00"/>
    <s v="HO3"/>
    <s v="NØ"/>
    <n v="9"/>
    <n v="0"/>
    <n v="0"/>
    <n v="0"/>
    <n v="0"/>
    <n v="85"/>
    <n v="1"/>
    <n v="15"/>
    <n v="0"/>
    <n v="70"/>
    <n v="18"/>
    <n v="17"/>
    <n v="25"/>
    <n v="20"/>
    <n v="10"/>
    <n v="0"/>
    <n v="0"/>
    <n v="1"/>
    <n v="15"/>
    <s v="NA"/>
    <s v="NA"/>
    <n v="0"/>
    <n v="0"/>
    <n v="0"/>
    <n v="0"/>
    <m/>
    <m/>
    <m/>
    <m/>
  </r>
  <r>
    <x v="10"/>
    <x v="4"/>
    <d v="2022-06-24T00:00:00"/>
    <s v="HO4"/>
    <s v="SØ"/>
    <n v="3"/>
    <n v="0"/>
    <n v="0"/>
    <n v="0"/>
    <n v="0"/>
    <n v="70"/>
    <n v="20"/>
    <n v="5"/>
    <n v="0"/>
    <n v="0"/>
    <n v="35.75"/>
    <n v="30"/>
    <n v="27"/>
    <n v="55"/>
    <n v="31"/>
    <n v="0"/>
    <n v="0"/>
    <n v="1"/>
    <n v="5"/>
    <s v="NA"/>
    <s v="NA"/>
    <n v="0"/>
    <n v="0"/>
    <n v="0"/>
    <n v="0"/>
    <m/>
    <m/>
    <s v="Mye strø"/>
    <m/>
  </r>
  <r>
    <x v="10"/>
    <x v="4"/>
    <d v="2022-06-24T00:00:00"/>
    <s v="HO5"/>
    <s v="NV"/>
    <n v="13"/>
    <n v="0"/>
    <n v="0"/>
    <n v="0"/>
    <n v="0"/>
    <n v="85"/>
    <n v="1"/>
    <n v="1"/>
    <n v="0"/>
    <n v="80"/>
    <n v="32.5"/>
    <n v="20"/>
    <n v="35"/>
    <n v="50"/>
    <n v="25"/>
    <n v="0"/>
    <n v="0"/>
    <n v="1"/>
    <n v="1"/>
    <s v="NA"/>
    <s v="NA"/>
    <n v="0"/>
    <n v="0"/>
    <n v="0"/>
    <n v="0"/>
    <m/>
    <m/>
    <s v="Mye strø"/>
    <m/>
  </r>
  <r>
    <x v="10"/>
    <x v="4"/>
    <d v="2022-06-24T00:00:00"/>
    <s v="HO6"/>
    <s v="V"/>
    <n v="6"/>
    <n v="0"/>
    <n v="0"/>
    <n v="0"/>
    <n v="0"/>
    <n v="80"/>
    <n v="5"/>
    <n v="25"/>
    <n v="0"/>
    <n v="0"/>
    <n v="18.5"/>
    <n v="27"/>
    <n v="19"/>
    <n v="18"/>
    <n v="10"/>
    <n v="0"/>
    <n v="0"/>
    <n v="2"/>
    <n v="25"/>
    <s v="NA"/>
    <s v="NA"/>
    <n v="0"/>
    <n v="0"/>
    <n v="0"/>
    <n v="0"/>
    <m/>
    <m/>
    <m/>
    <m/>
  </r>
  <r>
    <x v="10"/>
    <x v="4"/>
    <d v="2022-06-24T00:00:00"/>
    <s v="HO7"/>
    <s v="S"/>
    <n v="31"/>
    <n v="0"/>
    <n v="0"/>
    <n v="0"/>
    <n v="0"/>
    <n v="70"/>
    <n v="1"/>
    <n v="10"/>
    <n v="5"/>
    <n v="40"/>
    <n v="30.5"/>
    <n v="38"/>
    <n v="31"/>
    <n v="33"/>
    <n v="20"/>
    <n v="0"/>
    <n v="0"/>
    <n v="1"/>
    <n v="10"/>
    <s v="NA"/>
    <s v="NA"/>
    <n v="0"/>
    <n v="0"/>
    <n v="0"/>
    <n v="0"/>
    <m/>
    <m/>
    <s v="Ruta ligger rundt liten eik"/>
    <m/>
  </r>
  <r>
    <x v="10"/>
    <x v="4"/>
    <d v="2022-06-24T00:00:00"/>
    <s v="HO8"/>
    <s v="N"/>
    <n v="14"/>
    <n v="0"/>
    <n v="0"/>
    <n v="0"/>
    <n v="0"/>
    <n v="95"/>
    <n v="5"/>
    <n v="25"/>
    <n v="0"/>
    <n v="0"/>
    <n v="30.75"/>
    <n v="23"/>
    <n v="37"/>
    <n v="25"/>
    <n v="38"/>
    <n v="0"/>
    <n v="0"/>
    <n v="1"/>
    <n v="25"/>
    <s v="NA"/>
    <s v="NA"/>
    <n v="0"/>
    <n v="0"/>
    <n v="0"/>
    <n v="0"/>
    <m/>
    <m/>
    <m/>
    <m/>
  </r>
  <r>
    <x v="10"/>
    <x v="4"/>
    <d v="2022-06-24T00:00:00"/>
    <s v="HO9"/>
    <s v="SV"/>
    <n v="8"/>
    <n v="0"/>
    <n v="0"/>
    <n v="0"/>
    <n v="0"/>
    <n v="75"/>
    <n v="3"/>
    <n v="10"/>
    <n v="0"/>
    <n v="0"/>
    <n v="19.25"/>
    <n v="19"/>
    <n v="20"/>
    <n v="15"/>
    <n v="23"/>
    <n v="0"/>
    <n v="0"/>
    <n v="1"/>
    <n v="10"/>
    <s v="NA"/>
    <s v="NA"/>
    <n v="0"/>
    <n v="0"/>
    <n v="0"/>
    <n v="0"/>
    <m/>
    <m/>
    <m/>
    <m/>
  </r>
  <r>
    <x v="11"/>
    <x v="0"/>
    <d v="2018-06-07T00:00:00"/>
    <s v="H1"/>
    <s v="NV"/>
    <n v="18"/>
    <n v="3"/>
    <n v="0"/>
    <n v="0"/>
    <n v="3"/>
    <n v="40"/>
    <n v="30"/>
    <s v="NA"/>
    <n v="1"/>
    <s v="NA"/>
    <n v="13.75"/>
    <n v="19"/>
    <n v="7"/>
    <n v="18"/>
    <n v="11"/>
    <m/>
    <m/>
    <m/>
    <m/>
    <m/>
    <m/>
    <m/>
    <m/>
    <m/>
    <n v="1"/>
    <m/>
    <m/>
    <s v="Tråkk, sti gjennom ruta."/>
    <m/>
  </r>
  <r>
    <x v="11"/>
    <x v="0"/>
    <d v="2018-06-07T00:00:00"/>
    <s v="H10"/>
    <s v="SØ"/>
    <n v="16"/>
    <n v="0"/>
    <n v="0"/>
    <n v="0"/>
    <n v="0"/>
    <n v="40"/>
    <n v="10"/>
    <s v="NA"/>
    <n v="2"/>
    <s v="NA"/>
    <n v="20"/>
    <n v="16"/>
    <n v="33"/>
    <n v="14"/>
    <n v="17"/>
    <m/>
    <m/>
    <m/>
    <m/>
    <m/>
    <m/>
    <m/>
    <m/>
    <m/>
    <n v="1"/>
    <m/>
    <m/>
    <s v="Sti i hjørnet av ruta."/>
    <m/>
  </r>
  <r>
    <x v="11"/>
    <x v="0"/>
    <d v="2018-06-07T00:00:00"/>
    <s v="H11"/>
    <s v="Ø"/>
    <n v="0"/>
    <n v="0"/>
    <n v="0"/>
    <n v="0"/>
    <n v="0"/>
    <n v="40"/>
    <n v="70"/>
    <s v="NA"/>
    <n v="25"/>
    <s v="NA"/>
    <n v="23.25"/>
    <n v="0"/>
    <n v="0"/>
    <n v="24"/>
    <n v="69"/>
    <m/>
    <m/>
    <m/>
    <m/>
    <m/>
    <m/>
    <m/>
    <m/>
    <m/>
    <n v="1"/>
    <m/>
    <m/>
    <s v="Sti gjennom halve ruten."/>
    <m/>
  </r>
  <r>
    <x v="11"/>
    <x v="0"/>
    <d v="2018-06-07T00:00:00"/>
    <s v="H2"/>
    <s v="V"/>
    <n v="30"/>
    <n v="0"/>
    <n v="0"/>
    <n v="0"/>
    <n v="0"/>
    <n v="50"/>
    <n v="70"/>
    <s v="NA"/>
    <n v="50"/>
    <s v="NA"/>
    <n v="18.25"/>
    <n v="9"/>
    <n v="15"/>
    <n v="23"/>
    <n v="26"/>
    <m/>
    <m/>
    <m/>
    <m/>
    <m/>
    <m/>
    <m/>
    <m/>
    <m/>
    <n v="1"/>
    <m/>
    <m/>
    <s v="Sti gjennom"/>
    <m/>
  </r>
  <r>
    <x v="11"/>
    <x v="0"/>
    <d v="2018-06-07T00:00:00"/>
    <s v="H3"/>
    <s v="V"/>
    <n v="28"/>
    <n v="1"/>
    <n v="0"/>
    <n v="1"/>
    <n v="0"/>
    <n v="60"/>
    <n v="70"/>
    <s v="NA"/>
    <n v="0"/>
    <s v="NA"/>
    <n v="8.25"/>
    <n v="19"/>
    <n v="0"/>
    <n v="9"/>
    <n v="5"/>
    <m/>
    <m/>
    <m/>
    <m/>
    <m/>
    <m/>
    <m/>
    <m/>
    <m/>
    <n v="1"/>
    <m/>
    <m/>
    <s v="Sti"/>
    <m/>
  </r>
  <r>
    <x v="11"/>
    <x v="0"/>
    <d v="2018-06-07T00:00:00"/>
    <s v="H4"/>
    <s v="V"/>
    <n v="27"/>
    <n v="0"/>
    <n v="0"/>
    <n v="0"/>
    <n v="0"/>
    <n v="40"/>
    <n v="50"/>
    <s v="NA"/>
    <n v="0"/>
    <s v="NA"/>
    <n v="4"/>
    <n v="0"/>
    <n v="0"/>
    <n v="2"/>
    <n v="14"/>
    <m/>
    <m/>
    <m/>
    <m/>
    <m/>
    <m/>
    <m/>
    <m/>
    <m/>
    <n v="1"/>
    <m/>
    <m/>
    <s v="Sti"/>
    <m/>
  </r>
  <r>
    <x v="11"/>
    <x v="0"/>
    <d v="2018-06-07T00:00:00"/>
    <s v="H5"/>
    <s v="V"/>
    <n v="26"/>
    <n v="2"/>
    <n v="0"/>
    <n v="1"/>
    <n v="1"/>
    <n v="70"/>
    <n v="30"/>
    <s v="NA"/>
    <n v="0"/>
    <s v="NA"/>
    <n v="12.75"/>
    <n v="0"/>
    <n v="2"/>
    <n v="25"/>
    <n v="24"/>
    <m/>
    <m/>
    <m/>
    <m/>
    <m/>
    <m/>
    <m/>
    <m/>
    <m/>
    <n v="1"/>
    <m/>
    <m/>
    <s v="Sti"/>
    <m/>
  </r>
  <r>
    <x v="11"/>
    <x v="0"/>
    <d v="2018-06-07T00:00:00"/>
    <s v="H6"/>
    <s v="NV"/>
    <n v="17"/>
    <n v="7"/>
    <n v="0"/>
    <n v="4"/>
    <n v="3"/>
    <n v="50"/>
    <n v="60"/>
    <s v="NA"/>
    <n v="0"/>
    <s v="NA"/>
    <n v="12.75"/>
    <n v="21"/>
    <n v="0"/>
    <n v="15"/>
    <n v="15"/>
    <m/>
    <m/>
    <m/>
    <m/>
    <m/>
    <m/>
    <m/>
    <m/>
    <m/>
    <n v="1"/>
    <m/>
    <m/>
    <s v="Sti"/>
    <m/>
  </r>
  <r>
    <x v="11"/>
    <x v="0"/>
    <d v="2018-06-07T00:00:00"/>
    <s v="H7"/>
    <s v="NV"/>
    <n v="16"/>
    <n v="5"/>
    <n v="0"/>
    <n v="3"/>
    <n v="2"/>
    <n v="60"/>
    <n v="30"/>
    <s v="NA"/>
    <n v="2"/>
    <s v="NA"/>
    <n v="6"/>
    <n v="0"/>
    <n v="1"/>
    <n v="6"/>
    <n v="17"/>
    <m/>
    <m/>
    <m/>
    <m/>
    <m/>
    <m/>
    <m/>
    <m/>
    <m/>
    <n v="1"/>
    <m/>
    <m/>
    <s v="Sti gjennom"/>
    <m/>
  </r>
  <r>
    <x v="11"/>
    <x v="0"/>
    <d v="2018-06-07T00:00:00"/>
    <s v="H8"/>
    <s v="N"/>
    <n v="29"/>
    <n v="0"/>
    <n v="0"/>
    <n v="0"/>
    <n v="0"/>
    <n v="75"/>
    <n v="20"/>
    <s v="NA"/>
    <n v="0"/>
    <s v="NA"/>
    <n v="1.75"/>
    <n v="4"/>
    <n v="2"/>
    <n v="1"/>
    <n v="0"/>
    <m/>
    <m/>
    <m/>
    <m/>
    <m/>
    <m/>
    <m/>
    <m/>
    <m/>
    <n v="1"/>
    <m/>
    <m/>
    <s v="I stikryss. Markert med spiker"/>
    <m/>
  </r>
  <r>
    <x v="11"/>
    <x v="0"/>
    <d v="2018-06-07T00:00:00"/>
    <s v="H9"/>
    <s v="S"/>
    <n v="44"/>
    <n v="0"/>
    <n v="0"/>
    <n v="0"/>
    <n v="0"/>
    <n v="65"/>
    <n v="1"/>
    <s v="NA"/>
    <n v="70"/>
    <s v="NA"/>
    <n v="100"/>
    <n v="107"/>
    <n v="140"/>
    <n v="118"/>
    <n v="35"/>
    <m/>
    <m/>
    <m/>
    <m/>
    <m/>
    <m/>
    <m/>
    <m/>
    <m/>
    <n v="0"/>
    <m/>
    <m/>
    <s v="Høyden er målt på busker"/>
    <m/>
  </r>
  <r>
    <x v="11"/>
    <x v="1"/>
    <d v="2019-06-19T00:00:00"/>
    <s v="H1"/>
    <s v="NV"/>
    <n v="18"/>
    <n v="14"/>
    <n v="11"/>
    <n v="3"/>
    <n v="0"/>
    <n v="70"/>
    <n v="50"/>
    <s v="NA"/>
    <n v="3"/>
    <s v="NA"/>
    <n v="9.75"/>
    <n v="5"/>
    <n v="24"/>
    <n v="4"/>
    <n v="6"/>
    <m/>
    <m/>
    <m/>
    <m/>
    <m/>
    <m/>
    <m/>
    <m/>
    <m/>
    <n v="1"/>
    <m/>
    <m/>
    <s v="Tråkk, sti gjennom ruta."/>
    <m/>
  </r>
  <r>
    <x v="11"/>
    <x v="1"/>
    <d v="2019-06-19T00:00:00"/>
    <s v="H10"/>
    <s v="SØ"/>
    <n v="16"/>
    <n v="0"/>
    <n v="0"/>
    <n v="0"/>
    <n v="0"/>
    <n v="85"/>
    <n v="50"/>
    <s v="NA"/>
    <n v="2"/>
    <s v="NA"/>
    <n v="31.5"/>
    <n v="16"/>
    <n v="29"/>
    <n v="15"/>
    <n v="66"/>
    <m/>
    <m/>
    <m/>
    <m/>
    <m/>
    <m/>
    <m/>
    <m/>
    <m/>
    <n v="1"/>
    <m/>
    <m/>
    <s v="Sti i hjørnet av ruta."/>
    <m/>
  </r>
  <r>
    <x v="11"/>
    <x v="1"/>
    <d v="2019-06-19T00:00:00"/>
    <s v="H11"/>
    <s v="Ø"/>
    <n v="0"/>
    <n v="0"/>
    <n v="0"/>
    <n v="0"/>
    <n v="0"/>
    <n v="30"/>
    <n v="70"/>
    <s v="NA"/>
    <n v="20"/>
    <s v="NA"/>
    <n v="19"/>
    <n v="0"/>
    <n v="0"/>
    <n v="61"/>
    <n v="15"/>
    <m/>
    <m/>
    <m/>
    <m/>
    <m/>
    <m/>
    <m/>
    <m/>
    <m/>
    <n v="1"/>
    <m/>
    <m/>
    <s v="Sti gjennom halve ruten."/>
    <m/>
  </r>
  <r>
    <x v="11"/>
    <x v="1"/>
    <d v="2019-06-19T00:00:00"/>
    <s v="H2"/>
    <s v="V"/>
    <n v="30"/>
    <n v="0"/>
    <n v="0"/>
    <n v="0"/>
    <n v="0"/>
    <n v="80"/>
    <n v="80"/>
    <s v="NA"/>
    <n v="70"/>
    <s v="NA"/>
    <n v="26.25"/>
    <n v="28"/>
    <n v="3"/>
    <n v="43"/>
    <n v="31"/>
    <m/>
    <m/>
    <m/>
    <m/>
    <m/>
    <m/>
    <m/>
    <m/>
    <m/>
    <n v="1"/>
    <m/>
    <m/>
    <s v="Sti gjennom"/>
    <m/>
  </r>
  <r>
    <x v="11"/>
    <x v="1"/>
    <d v="2019-06-19T00:00:00"/>
    <s v="H3"/>
    <s v="V"/>
    <n v="28"/>
    <n v="1"/>
    <n v="1"/>
    <n v="0"/>
    <n v="0"/>
    <n v="90"/>
    <n v="80"/>
    <s v="NA"/>
    <n v="20"/>
    <s v="NA"/>
    <n v="33"/>
    <n v="10"/>
    <n v="23"/>
    <n v="68"/>
    <n v="31"/>
    <m/>
    <m/>
    <m/>
    <m/>
    <m/>
    <m/>
    <m/>
    <m/>
    <m/>
    <n v="1"/>
    <m/>
    <m/>
    <s v="Sti"/>
    <m/>
  </r>
  <r>
    <x v="11"/>
    <x v="1"/>
    <d v="2019-06-19T00:00:00"/>
    <s v="H4"/>
    <s v="V"/>
    <n v="27"/>
    <n v="0"/>
    <n v="0"/>
    <n v="0"/>
    <n v="0"/>
    <n v="90"/>
    <n v="60"/>
    <s v="NA"/>
    <n v="50"/>
    <s v="NA"/>
    <n v="18.5"/>
    <n v="10"/>
    <n v="15"/>
    <n v="26"/>
    <n v="23"/>
    <m/>
    <m/>
    <m/>
    <m/>
    <m/>
    <m/>
    <m/>
    <m/>
    <m/>
    <n v="1"/>
    <m/>
    <m/>
    <s v="Sti"/>
    <m/>
  </r>
  <r>
    <x v="11"/>
    <x v="1"/>
    <d v="2019-06-19T00:00:00"/>
    <s v="H5"/>
    <s v="V"/>
    <n v="26"/>
    <n v="0"/>
    <n v="0"/>
    <n v="0"/>
    <n v="0"/>
    <n v="70"/>
    <n v="40"/>
    <s v="NA"/>
    <n v="60"/>
    <s v="NA"/>
    <n v="20"/>
    <n v="15"/>
    <n v="15"/>
    <n v="26"/>
    <n v="24"/>
    <m/>
    <m/>
    <m/>
    <m/>
    <m/>
    <m/>
    <m/>
    <m/>
    <m/>
    <n v="1"/>
    <m/>
    <m/>
    <s v="Sti"/>
    <m/>
  </r>
  <r>
    <x v="11"/>
    <x v="1"/>
    <d v="2019-06-19T00:00:00"/>
    <s v="H6"/>
    <s v="NV"/>
    <n v="17"/>
    <n v="7"/>
    <n v="4"/>
    <n v="2"/>
    <n v="1"/>
    <n v="40"/>
    <n v="70"/>
    <s v="NA"/>
    <n v="1"/>
    <s v="NA"/>
    <n v="17"/>
    <n v="47"/>
    <n v="3"/>
    <n v="6"/>
    <n v="12"/>
    <m/>
    <m/>
    <m/>
    <m/>
    <m/>
    <m/>
    <m/>
    <m/>
    <m/>
    <n v="1"/>
    <m/>
    <m/>
    <s v="Sti"/>
    <m/>
  </r>
  <r>
    <x v="11"/>
    <x v="1"/>
    <d v="2019-06-19T00:00:00"/>
    <s v="H7"/>
    <s v="NV"/>
    <n v="16"/>
    <n v="1"/>
    <n v="0"/>
    <n v="1"/>
    <n v="0"/>
    <n v="40"/>
    <n v="80"/>
    <s v="NA"/>
    <n v="0"/>
    <s v="NA"/>
    <n v="7.25"/>
    <n v="7"/>
    <n v="3"/>
    <n v="8"/>
    <n v="11"/>
    <m/>
    <m/>
    <m/>
    <m/>
    <m/>
    <m/>
    <m/>
    <m/>
    <m/>
    <n v="1"/>
    <m/>
    <m/>
    <s v="Sti gjennom"/>
    <m/>
  </r>
  <r>
    <x v="11"/>
    <x v="1"/>
    <d v="2019-06-19T00:00:00"/>
    <s v="H8"/>
    <s v="N"/>
    <n v="29"/>
    <n v="0"/>
    <n v="0"/>
    <n v="0"/>
    <n v="0"/>
    <n v="80"/>
    <n v="90"/>
    <s v="NA"/>
    <n v="0"/>
    <s v="NA"/>
    <n v="7"/>
    <n v="0"/>
    <n v="11"/>
    <n v="5"/>
    <n v="12"/>
    <m/>
    <m/>
    <m/>
    <m/>
    <m/>
    <m/>
    <m/>
    <m/>
    <m/>
    <n v="1"/>
    <m/>
    <m/>
    <s v="I stikryss. Markert med spiker"/>
    <m/>
  </r>
  <r>
    <x v="11"/>
    <x v="1"/>
    <d v="2019-06-19T00:00:00"/>
    <s v="H9"/>
    <s v="S"/>
    <n v="44"/>
    <n v="0"/>
    <n v="0"/>
    <n v="0"/>
    <n v="0"/>
    <n v="90"/>
    <n v="10"/>
    <s v="NA"/>
    <n v="80"/>
    <s v="NA"/>
    <n v="81.5"/>
    <n v="120"/>
    <n v="130"/>
    <n v="25"/>
    <n v="51"/>
    <m/>
    <m/>
    <m/>
    <m/>
    <m/>
    <m/>
    <m/>
    <m/>
    <m/>
    <n v="0"/>
    <m/>
    <m/>
    <s v="Høyden er målt på busker"/>
    <m/>
  </r>
  <r>
    <x v="11"/>
    <x v="2"/>
    <d v="2020-06-17T00:00:00"/>
    <s v="H1"/>
    <s v="NV"/>
    <n v="18"/>
    <n v="13"/>
    <n v="5"/>
    <n v="5"/>
    <n v="3"/>
    <n v="80"/>
    <n v="60"/>
    <s v="NA"/>
    <n v="3"/>
    <s v="NA"/>
    <n v="24.25"/>
    <n v="22"/>
    <n v="34"/>
    <n v="20"/>
    <n v="21"/>
    <s v=" "/>
    <s v=" "/>
    <s v=" "/>
    <s v=" "/>
    <s v=" "/>
    <s v=" "/>
    <s v=" "/>
    <s v=" "/>
    <n v="0"/>
    <n v="0"/>
    <m/>
    <s v=" "/>
    <s v=" "/>
    <m/>
  </r>
  <r>
    <x v="11"/>
    <x v="2"/>
    <d v="2020-06-17T00:00:00"/>
    <s v="H10"/>
    <s v="SØ"/>
    <n v="16"/>
    <n v="0"/>
    <n v="0"/>
    <n v="0"/>
    <n v="0"/>
    <n v="70"/>
    <n v="60"/>
    <s v="NA"/>
    <n v="3"/>
    <s v="NA"/>
    <n v="24"/>
    <n v="16"/>
    <n v="18"/>
    <n v="21"/>
    <n v="41"/>
    <s v=" "/>
    <s v=" "/>
    <s v=" "/>
    <s v=" "/>
    <s v=" "/>
    <s v=" "/>
    <s v=" "/>
    <s v=" "/>
    <n v="0"/>
    <n v="0"/>
    <m/>
    <s v=" "/>
    <s v="Fant plassering i fht stein på foto, ingen merker"/>
    <m/>
  </r>
  <r>
    <x v="11"/>
    <x v="2"/>
    <d v="2020-06-17T00:00:00"/>
    <s v="H11"/>
    <s v="Ø"/>
    <n v="0"/>
    <n v="0"/>
    <n v="0"/>
    <n v="0"/>
    <n v="0"/>
    <n v="50"/>
    <n v="70"/>
    <s v="NA"/>
    <n v="25"/>
    <s v="NA"/>
    <n v="25.75"/>
    <n v="0"/>
    <n v="4"/>
    <n v="29"/>
    <n v="70"/>
    <s v=" "/>
    <s v=" "/>
    <s v=" "/>
    <s v=" "/>
    <s v=" "/>
    <s v=" "/>
    <s v=" "/>
    <s v=" "/>
    <n v="0"/>
    <n v="0"/>
    <m/>
    <s v=" "/>
    <s v=" "/>
    <m/>
  </r>
  <r>
    <x v="11"/>
    <x v="2"/>
    <d v="2020-06-17T00:00:00"/>
    <s v="H2"/>
    <s v="V"/>
    <n v="30"/>
    <n v="0"/>
    <n v="0"/>
    <n v="0"/>
    <n v="0"/>
    <n v="60"/>
    <n v="70"/>
    <s v="NA"/>
    <n v="40"/>
    <s v="NA"/>
    <n v="20"/>
    <n v="10"/>
    <n v="37"/>
    <n v="15"/>
    <n v="18"/>
    <s v=" "/>
    <s v=" "/>
    <s v=" "/>
    <s v=" "/>
    <s v=" "/>
    <s v=" "/>
    <s v=" "/>
    <s v=" "/>
    <n v="0"/>
    <n v="0"/>
    <m/>
    <s v=" "/>
    <s v="Trær/busker over ruta, ca 2m høye"/>
    <m/>
  </r>
  <r>
    <x v="11"/>
    <x v="2"/>
    <d v="2020-06-17T00:00:00"/>
    <s v="H3"/>
    <s v="V"/>
    <n v="28"/>
    <n v="0"/>
    <n v="0"/>
    <n v="0"/>
    <n v="0"/>
    <n v="80"/>
    <n v="50"/>
    <s v="NA"/>
    <n v="30"/>
    <s v="NA"/>
    <n v="18"/>
    <n v="8"/>
    <n v="8"/>
    <n v="20"/>
    <n v="36"/>
    <s v=" "/>
    <s v=" "/>
    <s v=" "/>
    <s v=" "/>
    <s v=" "/>
    <s v=" "/>
    <s v=" "/>
    <s v=" "/>
    <n v="0"/>
    <n v="0"/>
    <m/>
    <s v=" "/>
    <s v=" "/>
    <m/>
  </r>
  <r>
    <x v="11"/>
    <x v="2"/>
    <d v="2020-06-17T00:00:00"/>
    <s v="H4"/>
    <s v="V"/>
    <n v="27"/>
    <n v="0"/>
    <n v="0"/>
    <n v="0"/>
    <n v="0"/>
    <n v="80"/>
    <n v="40"/>
    <s v="NA"/>
    <n v="70"/>
    <s v="NA"/>
    <n v="20.25"/>
    <n v="7"/>
    <n v="17"/>
    <n v="33"/>
    <n v="24"/>
    <s v=" "/>
    <s v=" "/>
    <s v=" "/>
    <s v=" "/>
    <s v=" "/>
    <s v=" "/>
    <s v=" "/>
    <s v=" "/>
    <n v="0"/>
    <n v="1"/>
    <m/>
    <s v="Tråkk (sti)"/>
    <s v=" "/>
    <m/>
  </r>
  <r>
    <x v="11"/>
    <x v="2"/>
    <d v="2020-06-17T00:00:00"/>
    <s v="H5"/>
    <s v="V"/>
    <n v="26"/>
    <n v="0"/>
    <n v="0"/>
    <n v="0"/>
    <n v="0"/>
    <n v="70"/>
    <n v="20"/>
    <s v="NA"/>
    <n v="60"/>
    <s v="NA"/>
    <n v="33.5"/>
    <n v="19"/>
    <n v="35"/>
    <n v="60"/>
    <n v="20"/>
    <s v=" "/>
    <s v=" "/>
    <s v=" "/>
    <s v=" "/>
    <s v=" "/>
    <s v=" "/>
    <s v=" "/>
    <s v=" "/>
    <n v="0"/>
    <n v="0"/>
    <m/>
    <s v=" "/>
    <s v=" "/>
    <m/>
  </r>
  <r>
    <x v="11"/>
    <x v="2"/>
    <d v="2020-06-17T00:00:00"/>
    <s v="H6"/>
    <s v="NV"/>
    <n v="17"/>
    <n v="10"/>
    <n v="5"/>
    <n v="2"/>
    <n v="3"/>
    <n v="70"/>
    <n v="40"/>
    <s v="NA"/>
    <n v="0"/>
    <s v="NA"/>
    <n v="28.5"/>
    <n v="12"/>
    <n v="47"/>
    <n v="17"/>
    <n v="38"/>
    <s v=" "/>
    <s v=" "/>
    <s v=" "/>
    <s v=" "/>
    <s v=" "/>
    <s v=" "/>
    <s v=" "/>
    <s v=" "/>
    <n v="0"/>
    <n v="0"/>
    <m/>
    <s v=" "/>
    <s v=" "/>
    <m/>
  </r>
  <r>
    <x v="11"/>
    <x v="2"/>
    <d v="2020-06-17T00:00:00"/>
    <s v="H7"/>
    <s v="NV"/>
    <n v="16"/>
    <n v="1"/>
    <n v="0"/>
    <n v="0"/>
    <n v="1"/>
    <n v="70"/>
    <n v="70"/>
    <s v="NA"/>
    <n v="0"/>
    <s v="NA"/>
    <n v="27.25"/>
    <n v="10"/>
    <n v="30"/>
    <n v="25"/>
    <n v="44"/>
    <s v=" "/>
    <s v=" "/>
    <s v=" "/>
    <s v=" "/>
    <s v=" "/>
    <s v=" "/>
    <s v=" "/>
    <s v=" "/>
    <n v="0"/>
    <n v="0"/>
    <m/>
    <s v=" "/>
    <s v=" "/>
    <m/>
  </r>
  <r>
    <x v="11"/>
    <x v="2"/>
    <d v="2020-06-17T00:00:00"/>
    <s v="H8"/>
    <s v="N"/>
    <n v="29"/>
    <n v="0"/>
    <n v="0"/>
    <n v="0"/>
    <n v="0"/>
    <n v="90"/>
    <n v="40"/>
    <s v="NA"/>
    <n v="0"/>
    <s v="NA"/>
    <n v="45.75"/>
    <n v="37"/>
    <n v="32"/>
    <n v="60"/>
    <n v="54"/>
    <s v=" "/>
    <s v=" "/>
    <s v=" "/>
    <s v=" "/>
    <s v=" "/>
    <s v=" "/>
    <s v=" "/>
    <s v=" "/>
    <n v="0"/>
    <n v="0"/>
    <m/>
    <s v="Einer felt 3m N for ruta"/>
    <m/>
    <m/>
  </r>
  <r>
    <x v="11"/>
    <x v="2"/>
    <d v="2020-06-17T00:00:00"/>
    <s v="H9"/>
    <s v="S"/>
    <n v="44"/>
    <n v="0"/>
    <n v="0"/>
    <n v="0"/>
    <n v="0"/>
    <n v="90"/>
    <n v="0"/>
    <s v="NA"/>
    <n v="80"/>
    <s v="NA"/>
    <n v="97.5"/>
    <n v="45"/>
    <n v="55"/>
    <n v="150"/>
    <n v="140"/>
    <s v=" "/>
    <s v=" "/>
    <s v=" "/>
    <s v=" "/>
    <s v=" "/>
    <s v=" "/>
    <s v=" "/>
    <s v=" "/>
    <n v="0"/>
    <n v="0"/>
    <m/>
    <s v=" "/>
    <s v=" "/>
    <m/>
  </r>
  <r>
    <x v="11"/>
    <x v="3"/>
    <d v="2021-06-24T00:00:00"/>
    <s v="H1"/>
    <s v="NV"/>
    <n v="18"/>
    <n v="42"/>
    <n v="0"/>
    <n v="36"/>
    <n v="6"/>
    <n v="30"/>
    <n v="70"/>
    <s v="NA"/>
    <n v="7"/>
    <s v="NA"/>
    <n v="12.75"/>
    <n v="10"/>
    <n v="4"/>
    <n v="15"/>
    <n v="22"/>
    <s v=" "/>
    <s v=" "/>
    <s v=" "/>
    <s v=" "/>
    <s v=" "/>
    <s v=" "/>
    <s v=" "/>
    <s v=" "/>
    <n v="0"/>
    <n v="0"/>
    <m/>
    <s v="Beite opphørt, lite tråkk"/>
    <s v=" "/>
    <m/>
  </r>
  <r>
    <x v="11"/>
    <x v="3"/>
    <d v="2021-06-24T00:00:00"/>
    <s v="H10"/>
    <s v="SØ"/>
    <n v="16"/>
    <n v="0"/>
    <n v="0"/>
    <n v="0"/>
    <n v="0"/>
    <n v="60"/>
    <n v="30"/>
    <s v="NA"/>
    <n v="0"/>
    <s v="NA"/>
    <n v="23.25"/>
    <n v="15"/>
    <n v="23"/>
    <n v="33"/>
    <n v="22"/>
    <s v=" "/>
    <s v=" "/>
    <s v=" "/>
    <s v=" "/>
    <s v=" "/>
    <s v=" "/>
    <s v=" "/>
    <s v=" "/>
    <n v="1"/>
    <n v="0"/>
    <m/>
    <s v="Krattrydding. Ask v. hjørne av ruta klippet"/>
    <m/>
    <m/>
  </r>
  <r>
    <x v="11"/>
    <x v="3"/>
    <d v="2021-06-24T00:00:00"/>
    <s v="H11"/>
    <s v="Ø"/>
    <n v="0"/>
    <n v="0"/>
    <n v="0"/>
    <n v="0"/>
    <n v="0"/>
    <n v="40"/>
    <n v="70"/>
    <s v="NA"/>
    <n v="10"/>
    <s v="NA"/>
    <n v="12.5"/>
    <n v="0"/>
    <n v="0"/>
    <n v="28"/>
    <n v="22"/>
    <s v=" "/>
    <s v=" "/>
    <s v=" "/>
    <s v=" "/>
    <s v=" "/>
    <s v=" "/>
    <s v=" "/>
    <s v=" "/>
    <n v="1"/>
    <n v="0"/>
    <m/>
    <s v="Krattrydding rundt. Lønn midtpunkt klippet"/>
    <s v=" "/>
    <m/>
  </r>
  <r>
    <x v="11"/>
    <x v="3"/>
    <d v="2021-06-24T00:00:00"/>
    <s v="H2"/>
    <s v="V"/>
    <n v="30"/>
    <n v="0"/>
    <n v="0"/>
    <n v="0"/>
    <n v="0"/>
    <n v="50"/>
    <n v="50"/>
    <s v="NA"/>
    <n v="60"/>
    <s v="NA"/>
    <n v="22.75"/>
    <n v="20"/>
    <n v="5"/>
    <n v="16"/>
    <n v="50"/>
    <s v=" "/>
    <s v=" "/>
    <s v=" "/>
    <s v=" "/>
    <s v=" "/>
    <s v=" "/>
    <s v=" "/>
    <s v=" "/>
    <n v="0"/>
    <n v="0"/>
    <m/>
    <s v="Beite opphørt, lite tråkk"/>
    <m/>
    <m/>
  </r>
  <r>
    <x v="11"/>
    <x v="3"/>
    <d v="2021-06-24T00:00:00"/>
    <s v="H3"/>
    <s v="V"/>
    <n v="28"/>
    <n v="0"/>
    <n v="0"/>
    <n v="0"/>
    <n v="0"/>
    <n v="60"/>
    <n v="40"/>
    <s v="NA"/>
    <n v="20"/>
    <s v="NA"/>
    <n v="30.25"/>
    <n v="25"/>
    <n v="6"/>
    <n v="50"/>
    <n v="40"/>
    <s v=" "/>
    <s v=" "/>
    <s v=" "/>
    <s v=" "/>
    <s v=" "/>
    <s v=" "/>
    <s v=" "/>
    <s v=" "/>
    <n v="0"/>
    <n v="0"/>
    <m/>
    <s v="Beite opphørt, lite tråkk"/>
    <s v=" "/>
    <m/>
  </r>
  <r>
    <x v="11"/>
    <x v="3"/>
    <d v="2021-06-24T00:00:00"/>
    <s v="H4"/>
    <s v="V"/>
    <n v="27"/>
    <n v="0"/>
    <n v="0"/>
    <n v="0"/>
    <n v="0"/>
    <n v="30"/>
    <n v="60"/>
    <s v="NA"/>
    <n v="60"/>
    <s v="NA"/>
    <n v="17.25"/>
    <n v="21"/>
    <n v="17"/>
    <n v="25"/>
    <n v="6"/>
    <s v=" "/>
    <s v=" "/>
    <s v=" "/>
    <s v=" "/>
    <s v=" "/>
    <s v=" "/>
    <s v=" "/>
    <s v=" "/>
    <n v="0"/>
    <n v="0"/>
    <m/>
    <s v="Beite opphørt, lite tråkk"/>
    <s v=" "/>
    <m/>
  </r>
  <r>
    <x v="11"/>
    <x v="3"/>
    <d v="2021-06-24T00:00:00"/>
    <s v="H5"/>
    <s v="V"/>
    <n v="26"/>
    <n v="0"/>
    <n v="0"/>
    <n v="0"/>
    <n v="0"/>
    <n v="40"/>
    <n v="30"/>
    <s v="NA"/>
    <n v="40"/>
    <s v="NA"/>
    <n v="17.5"/>
    <n v="25"/>
    <n v="17"/>
    <n v="20"/>
    <n v="8"/>
    <s v=" "/>
    <s v=" "/>
    <s v=" "/>
    <s v=" "/>
    <s v=" "/>
    <s v=" "/>
    <s v=" "/>
    <s v=" "/>
    <n v="0"/>
    <n v="0"/>
    <m/>
    <s v="Beite opphørt, lite tråkk"/>
    <s v=" "/>
    <m/>
  </r>
  <r>
    <x v="11"/>
    <x v="3"/>
    <d v="2021-06-24T00:00:00"/>
    <s v="H6"/>
    <s v="NV"/>
    <n v="17"/>
    <n v="26"/>
    <n v="2"/>
    <n v="18"/>
    <n v="6"/>
    <n v="30"/>
    <n v="70"/>
    <s v="NA"/>
    <n v="1"/>
    <s v="NA"/>
    <n v="13.75"/>
    <n v="19"/>
    <n v="3"/>
    <n v="29"/>
    <n v="4"/>
    <s v=" "/>
    <s v=" "/>
    <s v=" "/>
    <s v=" "/>
    <s v=" "/>
    <s v=" "/>
    <s v=" "/>
    <s v=" "/>
    <n v="0"/>
    <n v="0"/>
    <m/>
    <s v="Beite opphørt, lite tråkk"/>
    <s v=" "/>
    <m/>
  </r>
  <r>
    <x v="11"/>
    <x v="3"/>
    <d v="2021-06-24T00:00:00"/>
    <s v="H7"/>
    <s v="NV"/>
    <n v="16"/>
    <n v="3"/>
    <n v="0"/>
    <n v="2"/>
    <n v="1"/>
    <n v="50"/>
    <n v="40"/>
    <s v="NA"/>
    <n v="0"/>
    <s v="NA"/>
    <n v="15.75"/>
    <n v="20"/>
    <n v="4"/>
    <n v="4"/>
    <n v="35"/>
    <s v=" "/>
    <s v=" "/>
    <s v=" "/>
    <s v=" "/>
    <s v=" "/>
    <s v=" "/>
    <s v=" "/>
    <s v=" "/>
    <n v="0"/>
    <n v="0"/>
    <m/>
    <s v="Beite opphørt, lite tråkk"/>
    <s v=" "/>
    <m/>
  </r>
  <r>
    <x v="11"/>
    <x v="3"/>
    <d v="2021-06-24T00:00:00"/>
    <s v="H8"/>
    <s v="N"/>
    <n v="29"/>
    <n v="0"/>
    <n v="0"/>
    <n v="0"/>
    <n v="0"/>
    <n v="70"/>
    <n v="40"/>
    <s v="NA"/>
    <n v="0"/>
    <s v="NA"/>
    <n v="15.75"/>
    <n v="10"/>
    <n v="22"/>
    <n v="4"/>
    <n v="27"/>
    <s v=" "/>
    <s v=" "/>
    <s v=" "/>
    <s v=" "/>
    <s v=" "/>
    <s v=" "/>
    <s v=" "/>
    <s v=" "/>
    <n v="0"/>
    <n v="0"/>
    <m/>
    <s v="Beite opphørt, lite tråkk"/>
    <m/>
    <m/>
  </r>
  <r>
    <x v="11"/>
    <x v="3"/>
    <d v="2021-06-24T00:00:00"/>
    <s v="H9"/>
    <s v="S"/>
    <n v="44"/>
    <n v="0"/>
    <n v="0"/>
    <n v="0"/>
    <n v="0"/>
    <n v="70"/>
    <n v="10"/>
    <s v="NA"/>
    <n v="30"/>
    <s v="NA"/>
    <n v="25.75"/>
    <n v="16"/>
    <n v="30"/>
    <n v="40"/>
    <n v="17"/>
    <s v=" "/>
    <s v=" "/>
    <s v=" "/>
    <s v=" "/>
    <s v=" "/>
    <s v=" "/>
    <s v=" "/>
    <s v=" "/>
    <n v="1"/>
    <n v="0"/>
    <m/>
    <s v="Kraftig krattrydding"/>
    <s v=" "/>
    <m/>
  </r>
  <r>
    <x v="12"/>
    <x v="2"/>
    <d v="2020-06-18T00:00:00"/>
    <s v="HV1"/>
    <s v="NØ"/>
    <n v="5"/>
    <n v="0"/>
    <n v="0"/>
    <n v="0"/>
    <n v="0"/>
    <n v="80"/>
    <n v="40"/>
    <s v="NA"/>
    <n v="10"/>
    <s v=" "/>
    <n v="27.25"/>
    <n v="85"/>
    <n v="9"/>
    <n v="2"/>
    <n v="13"/>
    <s v=" "/>
    <s v=" "/>
    <s v=" "/>
    <s v=" "/>
    <s v=" "/>
    <s v=" "/>
    <s v=" "/>
    <s v=" "/>
    <n v="0"/>
    <n v="0"/>
    <m/>
    <s v=" "/>
    <s v=" "/>
    <m/>
  </r>
  <r>
    <x v="12"/>
    <x v="2"/>
    <d v="2020-06-18T00:00:00"/>
    <s v="HV2"/>
    <s v="Ø"/>
    <n v="3"/>
    <n v="3"/>
    <n v="0"/>
    <n v="1"/>
    <n v="2"/>
    <n v="70"/>
    <n v="60"/>
    <s v="NA"/>
    <n v="0"/>
    <s v=" "/>
    <n v="10.5"/>
    <n v="6"/>
    <n v="3"/>
    <n v="18"/>
    <n v="15"/>
    <s v=" "/>
    <s v=" "/>
    <s v=" "/>
    <s v=" "/>
    <s v=" "/>
    <s v=" "/>
    <s v=" "/>
    <s v=" "/>
    <n v="0"/>
    <n v="1"/>
    <m/>
    <s v="tråkk, sti krysser hjørnet"/>
    <m/>
    <m/>
  </r>
  <r>
    <x v="12"/>
    <x v="2"/>
    <d v="2020-06-18T00:00:00"/>
    <s v="HV3"/>
    <s v="Ø"/>
    <n v="5"/>
    <n v="2"/>
    <n v="0"/>
    <n v="1"/>
    <n v="1"/>
    <n v="80"/>
    <n v="80"/>
    <s v="NA"/>
    <n v="10"/>
    <s v=" "/>
    <n v="9.75"/>
    <n v="1"/>
    <n v="3"/>
    <n v="3"/>
    <n v="32"/>
    <s v=" "/>
    <s v=" "/>
    <s v=" "/>
    <s v=" "/>
    <s v=" "/>
    <s v=" "/>
    <s v=" "/>
    <s v=" "/>
    <n v="0"/>
    <n v="0"/>
    <m/>
    <s v=" "/>
    <s v=" "/>
    <m/>
  </r>
  <r>
    <x v="12"/>
    <x v="2"/>
    <d v="2020-06-18T00:00:00"/>
    <s v="HV4"/>
    <s v="Ø"/>
    <n v="12"/>
    <n v="0"/>
    <n v="0"/>
    <n v="0"/>
    <n v="0"/>
    <n v="70"/>
    <n v="70"/>
    <s v="NA"/>
    <n v="60"/>
    <s v=" "/>
    <n v="25.25"/>
    <n v="15"/>
    <n v="27"/>
    <n v="19"/>
    <n v="40"/>
    <s v=" "/>
    <s v=" "/>
    <s v=" "/>
    <s v=" "/>
    <s v=" "/>
    <s v=" "/>
    <s v=" "/>
    <s v=" "/>
    <n v="0"/>
    <n v="0"/>
    <m/>
    <s v=" "/>
    <s v=" "/>
    <m/>
  </r>
  <r>
    <x v="12"/>
    <x v="2"/>
    <d v="2020-06-18T00:00:00"/>
    <s v="HV5"/>
    <s v="Ø"/>
    <n v="15"/>
    <n v="0"/>
    <n v="0"/>
    <n v="0"/>
    <n v="0"/>
    <n v="10"/>
    <n v="70"/>
    <s v="NA"/>
    <n v="40"/>
    <s v=" "/>
    <n v="18.75"/>
    <n v="35"/>
    <n v="0"/>
    <n v="0"/>
    <n v="40"/>
    <s v=" "/>
    <s v=" "/>
    <s v=" "/>
    <s v=" "/>
    <s v=" "/>
    <s v=" "/>
    <s v=" "/>
    <s v=" "/>
    <n v="0"/>
    <n v="0"/>
    <m/>
    <s v=" "/>
    <s v=" "/>
    <m/>
  </r>
  <r>
    <x v="12"/>
    <x v="2"/>
    <d v="2020-06-18T00:00:00"/>
    <s v="HV6"/>
    <s v="SØ"/>
    <n v="5"/>
    <n v="0"/>
    <n v="0"/>
    <n v="0"/>
    <n v="0"/>
    <n v="70"/>
    <n v="90"/>
    <s v="NA"/>
    <n v="40"/>
    <s v=" "/>
    <n v="50.75"/>
    <n v="28"/>
    <n v="40"/>
    <n v="60"/>
    <n v="75"/>
    <s v=" "/>
    <s v=" "/>
    <s v=" "/>
    <s v=" "/>
    <s v=" "/>
    <s v=" "/>
    <s v=" "/>
    <s v=" "/>
    <n v="0"/>
    <n v="0"/>
    <m/>
    <s v=" "/>
    <s v=" "/>
    <m/>
  </r>
  <r>
    <x v="12"/>
    <x v="2"/>
    <d v="2020-06-18T00:00:00"/>
    <s v="HV7"/>
    <s v="S"/>
    <n v="16"/>
    <n v="1"/>
    <n v="0"/>
    <n v="0"/>
    <n v="1"/>
    <n v="50"/>
    <n v="90"/>
    <s v="NA"/>
    <n v="50"/>
    <s v=" "/>
    <n v="67.5"/>
    <n v="8"/>
    <n v="12"/>
    <n v="120"/>
    <n v="130"/>
    <s v=" "/>
    <s v=" "/>
    <s v=" "/>
    <s v=" "/>
    <s v=" "/>
    <s v=" "/>
    <s v=" "/>
    <s v=" "/>
    <n v="1"/>
    <n v="0"/>
    <m/>
    <s v="Dumpet hageavfall?"/>
    <m/>
    <m/>
  </r>
  <r>
    <x v="12"/>
    <x v="2"/>
    <d v="2020-06-18T00:00:00"/>
    <s v="HV8"/>
    <s v="S"/>
    <n v="17"/>
    <n v="3"/>
    <n v="0"/>
    <n v="0"/>
    <n v="3"/>
    <n v="60"/>
    <n v="30"/>
    <s v="NA"/>
    <n v="30"/>
    <s v=" "/>
    <n v="77"/>
    <n v="8"/>
    <n v="20"/>
    <n v="130"/>
    <n v="150"/>
    <s v=" "/>
    <s v=" "/>
    <s v=" "/>
    <s v=" "/>
    <s v=" "/>
    <s v=" "/>
    <s v=" "/>
    <s v=" "/>
    <n v="0"/>
    <n v="0"/>
    <m/>
    <s v=" "/>
    <s v=" "/>
    <m/>
  </r>
  <r>
    <x v="12"/>
    <x v="2"/>
    <d v="2020-06-18T00:00:00"/>
    <s v="HV9"/>
    <s v="SV"/>
    <n v="2"/>
    <n v="0"/>
    <n v="0"/>
    <n v="0"/>
    <n v="0"/>
    <n v="40"/>
    <n v="30"/>
    <s v="NA"/>
    <n v="20"/>
    <s v=" "/>
    <n v="6.5"/>
    <n v="5"/>
    <n v="2"/>
    <n v="9"/>
    <n v="10"/>
    <s v=" "/>
    <s v=" "/>
    <s v=" "/>
    <s v=" "/>
    <s v=" "/>
    <s v=" "/>
    <s v=" "/>
    <s v=" "/>
    <n v="1"/>
    <n v="0"/>
    <m/>
    <s v="Gammel liten stubbe"/>
    <m/>
    <m/>
  </r>
  <r>
    <x v="12"/>
    <x v="3"/>
    <d v="2021-06-17T00:00:00"/>
    <s v="HV1"/>
    <s v="NØ"/>
    <n v="5"/>
    <n v="0"/>
    <n v="0"/>
    <n v="0"/>
    <n v="0"/>
    <n v="80"/>
    <n v="90"/>
    <s v="NA"/>
    <n v="0"/>
    <s v=" "/>
    <n v="22.75"/>
    <n v="26"/>
    <n v="35"/>
    <n v="27"/>
    <n v="3"/>
    <s v=" "/>
    <s v=" "/>
    <s v=" "/>
    <s v=" "/>
    <s v=" "/>
    <s v=" "/>
    <s v=" "/>
    <s v=" "/>
    <n v="0"/>
    <n v="0"/>
    <m/>
    <s v=" "/>
    <s v=" "/>
    <m/>
  </r>
  <r>
    <x v="12"/>
    <x v="3"/>
    <d v="2021-06-17T00:00:00"/>
    <s v="HV2"/>
    <s v="Ø"/>
    <n v="3"/>
    <n v="4"/>
    <n v="1"/>
    <n v="1"/>
    <n v="2"/>
    <n v="70"/>
    <n v="80"/>
    <s v="NA"/>
    <n v="0"/>
    <s v=" "/>
    <n v="16.75"/>
    <n v="18"/>
    <n v="12"/>
    <n v="20"/>
    <n v="17"/>
    <s v=" "/>
    <s v=" "/>
    <s v=" "/>
    <s v=" "/>
    <s v=" "/>
    <s v=" "/>
    <s v=" "/>
    <s v=" "/>
    <n v="0"/>
    <n v="0"/>
    <m/>
    <m/>
    <m/>
    <m/>
  </r>
  <r>
    <x v="12"/>
    <x v="3"/>
    <d v="2021-06-17T00:00:00"/>
    <s v="HV3"/>
    <s v="Ø"/>
    <n v="5"/>
    <n v="2"/>
    <n v="0"/>
    <n v="1"/>
    <n v="1"/>
    <n v="80"/>
    <n v="80"/>
    <s v="NA"/>
    <n v="5"/>
    <s v=" "/>
    <n v="15.25"/>
    <n v="10"/>
    <n v="6"/>
    <n v="12"/>
    <n v="33"/>
    <s v=" "/>
    <s v=" "/>
    <s v=" "/>
    <s v=" "/>
    <s v=" "/>
    <s v=" "/>
    <s v=" "/>
    <s v=" "/>
    <n v="0"/>
    <n v="0"/>
    <m/>
    <s v=" "/>
    <s v=" "/>
    <m/>
  </r>
  <r>
    <x v="12"/>
    <x v="3"/>
    <d v="2021-06-17T00:00:00"/>
    <s v="HV4"/>
    <s v="Ø"/>
    <n v="12"/>
    <n v="0"/>
    <n v="0"/>
    <n v="0"/>
    <n v="0"/>
    <n v="60"/>
    <n v="80"/>
    <s v="NA"/>
    <n v="70"/>
    <s v=" "/>
    <n v="22.75"/>
    <n v="3"/>
    <n v="27"/>
    <n v="21"/>
    <n v="40"/>
    <s v=" "/>
    <s v=" "/>
    <s v=" "/>
    <s v=" "/>
    <s v=" "/>
    <s v=" "/>
    <s v=" "/>
    <s v=" "/>
    <n v="0"/>
    <n v="0"/>
    <m/>
    <s v=" "/>
    <s v=" "/>
    <m/>
  </r>
  <r>
    <x v="12"/>
    <x v="3"/>
    <d v="2021-06-17T00:00:00"/>
    <s v="HV5"/>
    <s v="Ø"/>
    <n v="15"/>
    <n v="0"/>
    <n v="0"/>
    <n v="0"/>
    <n v="0"/>
    <n v="15"/>
    <n v="80"/>
    <s v="NA"/>
    <n v="50"/>
    <s v=" "/>
    <n v="22.25"/>
    <n v="25"/>
    <n v="34"/>
    <n v="30"/>
    <n v="0"/>
    <s v=" "/>
    <s v=" "/>
    <s v=" "/>
    <s v=" "/>
    <s v=" "/>
    <s v=" "/>
    <s v=" "/>
    <s v=" "/>
    <n v="0"/>
    <n v="0"/>
    <m/>
    <s v=" "/>
    <s v=" "/>
    <m/>
  </r>
  <r>
    <x v="12"/>
    <x v="3"/>
    <d v="2021-06-17T00:00:00"/>
    <s v="HV6"/>
    <s v="SØ"/>
    <n v="5"/>
    <n v="0"/>
    <n v="0"/>
    <n v="0"/>
    <n v="0"/>
    <n v="60"/>
    <n v="90"/>
    <s v="NA"/>
    <n v="40"/>
    <s v=" "/>
    <n v="41.25"/>
    <n v="50"/>
    <n v="35"/>
    <n v="20"/>
    <n v="60"/>
    <s v=" "/>
    <s v=" "/>
    <s v=" "/>
    <s v=" "/>
    <s v=" "/>
    <s v=" "/>
    <s v=" "/>
    <s v=" "/>
    <n v="0"/>
    <n v="0"/>
    <m/>
    <s v=" "/>
    <s v=" "/>
    <m/>
  </r>
  <r>
    <x v="12"/>
    <x v="3"/>
    <d v="2021-06-17T00:00:00"/>
    <s v="HV7"/>
    <s v="S"/>
    <n v="16"/>
    <n v="1"/>
    <n v="0"/>
    <n v="0"/>
    <n v="1"/>
    <n v="30"/>
    <n v="80"/>
    <s v="NA"/>
    <n v="60"/>
    <s v=" "/>
    <n v="24.75"/>
    <n v="33"/>
    <n v="10"/>
    <n v="50"/>
    <n v="6"/>
    <s v=" "/>
    <s v=" "/>
    <s v=" "/>
    <s v=" "/>
    <s v=" "/>
    <s v=" "/>
    <s v=" "/>
    <s v=" "/>
    <n v="0"/>
    <n v="0"/>
    <m/>
    <m/>
    <s v="Busker høyere"/>
    <m/>
  </r>
  <r>
    <x v="12"/>
    <x v="3"/>
    <d v="2021-06-17T00:00:00"/>
    <s v="HV8"/>
    <s v="S"/>
    <n v="17"/>
    <n v="1"/>
    <n v="0"/>
    <n v="0"/>
    <n v="1"/>
    <n v="40"/>
    <n v="40"/>
    <s v="NA"/>
    <n v="70"/>
    <s v=" "/>
    <n v="29.25"/>
    <n v="10"/>
    <n v="7"/>
    <n v="60"/>
    <n v="40"/>
    <s v=" "/>
    <s v=" "/>
    <s v=" "/>
    <s v=" "/>
    <s v=" "/>
    <s v=" "/>
    <s v=" "/>
    <s v=" "/>
    <n v="0"/>
    <n v="0"/>
    <m/>
    <s v=" "/>
    <s v="Busker høyere"/>
    <m/>
  </r>
  <r>
    <x v="12"/>
    <x v="3"/>
    <d v="2021-06-17T00:00:00"/>
    <s v="HV9"/>
    <s v="SV"/>
    <n v="2"/>
    <n v="0"/>
    <n v="0"/>
    <n v="0"/>
    <n v="0"/>
    <n v="20"/>
    <n v="50"/>
    <s v="NA"/>
    <n v="7"/>
    <s v=" "/>
    <n v="9"/>
    <n v="0"/>
    <n v="0"/>
    <n v="16"/>
    <n v="20"/>
    <s v=" "/>
    <s v=" "/>
    <s v=" "/>
    <s v=" "/>
    <s v=" "/>
    <s v=" "/>
    <s v=" "/>
    <s v=" "/>
    <n v="0"/>
    <n v="0"/>
    <m/>
    <m/>
    <m/>
    <m/>
  </r>
  <r>
    <x v="13"/>
    <x v="0"/>
    <d v="2018-07-07T00:00:00"/>
    <s v="HU.N4"/>
    <s v="N"/>
    <n v="4"/>
    <n v="1"/>
    <n v="0"/>
    <n v="1"/>
    <n v="0"/>
    <n v="60"/>
    <n v="95"/>
    <s v="NA"/>
    <n v="0"/>
    <s v="NA"/>
    <n v="6"/>
    <n v="9"/>
    <n v="5"/>
    <n v="5"/>
    <n v="5"/>
    <m/>
    <m/>
    <m/>
    <m/>
    <m/>
    <m/>
    <m/>
    <m/>
    <n v="0"/>
    <n v="0"/>
    <m/>
    <s v="NA"/>
    <m/>
    <m/>
  </r>
  <r>
    <x v="13"/>
    <x v="0"/>
    <d v="2018-07-07T00:00:00"/>
    <s v="HU.N5"/>
    <s v="N"/>
    <n v="5"/>
    <n v="1"/>
    <n v="0"/>
    <n v="0"/>
    <n v="1"/>
    <n v="30"/>
    <n v="95"/>
    <s v="NA"/>
    <n v="0"/>
    <s v="NA"/>
    <n v="4.25"/>
    <n v="5"/>
    <n v="5"/>
    <n v="4"/>
    <n v="3"/>
    <m/>
    <m/>
    <m/>
    <m/>
    <m/>
    <m/>
    <m/>
    <m/>
    <n v="0"/>
    <n v="0"/>
    <m/>
    <s v="NA"/>
    <m/>
    <m/>
  </r>
  <r>
    <x v="13"/>
    <x v="0"/>
    <d v="2018-07-07T00:00:00"/>
    <s v="HU.NV11"/>
    <s v="NV"/>
    <n v="11"/>
    <n v="0"/>
    <n v="0"/>
    <n v="0"/>
    <n v="0"/>
    <n v="20"/>
    <n v="40"/>
    <s v="NA"/>
    <n v="0"/>
    <s v="NA"/>
    <n v="3.25"/>
    <n v="8"/>
    <n v="1"/>
    <n v="2"/>
    <n v="2"/>
    <m/>
    <m/>
    <m/>
    <m/>
    <m/>
    <m/>
    <m/>
    <m/>
    <n v="0.5"/>
    <n v="0"/>
    <m/>
    <s v="stor einer hogd 50"/>
    <m/>
    <m/>
  </r>
  <r>
    <x v="13"/>
    <x v="0"/>
    <d v="2018-07-07T00:00:00"/>
    <s v="HU.NV12"/>
    <s v="NV"/>
    <n v="12"/>
    <n v="0"/>
    <n v="0"/>
    <n v="0"/>
    <n v="0"/>
    <n v="40"/>
    <n v="20"/>
    <s v="NA"/>
    <n v="0"/>
    <s v="NA"/>
    <n v="5.5"/>
    <n v="10"/>
    <n v="7"/>
    <n v="2"/>
    <n v="3"/>
    <m/>
    <m/>
    <m/>
    <m/>
    <m/>
    <m/>
    <m/>
    <m/>
    <n v="0"/>
    <n v="0"/>
    <m/>
    <s v="NA"/>
    <m/>
    <m/>
  </r>
  <r>
    <x v="13"/>
    <x v="0"/>
    <d v="2018-07-07T00:00:00"/>
    <s v="HU.NV3"/>
    <s v="NV"/>
    <n v="3"/>
    <n v="7"/>
    <n v="0"/>
    <n v="1"/>
    <n v="6"/>
    <n v="50"/>
    <n v="95"/>
    <s v="NA"/>
    <n v="0"/>
    <s v="NA"/>
    <n v="11.75"/>
    <n v="6"/>
    <n v="3"/>
    <n v="30"/>
    <n v="8"/>
    <m/>
    <m/>
    <m/>
    <m/>
    <m/>
    <m/>
    <m/>
    <m/>
    <n v="0"/>
    <n v="0"/>
    <m/>
    <s v="NA"/>
    <m/>
    <m/>
  </r>
  <r>
    <x v="13"/>
    <x v="0"/>
    <d v="2018-07-07T00:00:00"/>
    <s v="HU.SV1"/>
    <s v="SV"/>
    <n v="1"/>
    <n v="0"/>
    <n v="0"/>
    <n v="0"/>
    <n v="0"/>
    <n v="90"/>
    <n v="50"/>
    <s v="NA"/>
    <n v="0"/>
    <s v="NA"/>
    <n v="14.5"/>
    <n v="4"/>
    <n v="20"/>
    <n v="25"/>
    <n v="9"/>
    <m/>
    <m/>
    <m/>
    <m/>
    <m/>
    <m/>
    <m/>
    <m/>
    <n v="0"/>
    <n v="0"/>
    <m/>
    <s v="NA"/>
    <m/>
    <m/>
  </r>
  <r>
    <x v="13"/>
    <x v="0"/>
    <d v="2018-07-07T00:00:00"/>
    <s v="HU.SV9"/>
    <s v="SV"/>
    <n v="9"/>
    <n v="0"/>
    <n v="0"/>
    <n v="0"/>
    <n v="0"/>
    <n v="80"/>
    <n v="90"/>
    <s v="NA"/>
    <n v="0"/>
    <s v="NA"/>
    <n v="3.75"/>
    <n v="6"/>
    <n v="3"/>
    <n v="2"/>
    <n v="4"/>
    <m/>
    <m/>
    <m/>
    <m/>
    <m/>
    <m/>
    <m/>
    <m/>
    <n v="0"/>
    <n v="0"/>
    <m/>
    <s v="NA"/>
    <m/>
    <m/>
  </r>
  <r>
    <x v="13"/>
    <x v="0"/>
    <d v="2018-07-07T00:00:00"/>
    <s v="HU.V2"/>
    <s v="V"/>
    <n v="2"/>
    <n v="5"/>
    <n v="0"/>
    <n v="3"/>
    <n v="2"/>
    <n v="70"/>
    <n v="70"/>
    <s v="NA"/>
    <n v="0"/>
    <s v="NA"/>
    <n v="6.75"/>
    <n v="7"/>
    <n v="14"/>
    <n v="4"/>
    <n v="2"/>
    <m/>
    <m/>
    <m/>
    <m/>
    <m/>
    <m/>
    <m/>
    <m/>
    <n v="0"/>
    <n v="0"/>
    <m/>
    <s v="NA"/>
    <m/>
    <m/>
  </r>
  <r>
    <x v="13"/>
    <x v="0"/>
    <d v="2018-07-07T00:00:00"/>
    <s v="HU.V3"/>
    <s v="V"/>
    <n v="3"/>
    <n v="1"/>
    <n v="0"/>
    <n v="0"/>
    <n v="1"/>
    <n v="60"/>
    <n v="0"/>
    <s v="NA"/>
    <n v="0"/>
    <s v="NA"/>
    <n v="5.5"/>
    <n v="8"/>
    <n v="9"/>
    <n v="3"/>
    <n v="2"/>
    <m/>
    <m/>
    <m/>
    <m/>
    <m/>
    <m/>
    <m/>
    <m/>
    <n v="0.1"/>
    <n v="0"/>
    <m/>
    <s v="hogd einer like ved 10"/>
    <m/>
    <m/>
  </r>
  <r>
    <x v="13"/>
    <x v="0"/>
    <d v="2018-07-07T00:00:00"/>
    <s v="HU.Ø4"/>
    <s v="Ø"/>
    <n v="4"/>
    <n v="0"/>
    <n v="0"/>
    <n v="0"/>
    <n v="0"/>
    <n v="15"/>
    <n v="20"/>
    <s v="NA"/>
    <n v="1"/>
    <s v="NA"/>
    <n v="18.5"/>
    <n v="11"/>
    <n v="3"/>
    <n v="55"/>
    <n v="5"/>
    <m/>
    <m/>
    <m/>
    <m/>
    <m/>
    <m/>
    <m/>
    <m/>
    <n v="1"/>
    <n v="0"/>
    <m/>
    <s v="100% hogd einer"/>
    <m/>
    <m/>
  </r>
  <r>
    <x v="13"/>
    <x v="1"/>
    <d v="2019-06-12T00:00:00"/>
    <s v="HU.N4"/>
    <s v="N"/>
    <n v="4"/>
    <n v="0"/>
    <n v="0"/>
    <n v="0"/>
    <n v="0"/>
    <n v="40"/>
    <n v="80"/>
    <s v="NA"/>
    <n v="0"/>
    <s v="NA"/>
    <n v="12.5"/>
    <n v="20"/>
    <n v="12"/>
    <n v="5"/>
    <n v="13"/>
    <m/>
    <m/>
    <m/>
    <m/>
    <m/>
    <m/>
    <m/>
    <m/>
    <n v="0"/>
    <n v="0"/>
    <m/>
    <m/>
    <m/>
    <m/>
  </r>
  <r>
    <x v="13"/>
    <x v="1"/>
    <d v="2019-06-12T00:00:00"/>
    <s v="HU.N5"/>
    <s v="N"/>
    <n v="5"/>
    <n v="1"/>
    <n v="0"/>
    <n v="0"/>
    <n v="1"/>
    <n v="70"/>
    <n v="80"/>
    <s v="NA"/>
    <n v="0"/>
    <s v="NA"/>
    <n v="9.75"/>
    <n v="15"/>
    <n v="12"/>
    <n v="11"/>
    <n v="1"/>
    <m/>
    <m/>
    <m/>
    <m/>
    <m/>
    <m/>
    <m/>
    <m/>
    <n v="0"/>
    <n v="0"/>
    <m/>
    <m/>
    <m/>
    <m/>
  </r>
  <r>
    <x v="13"/>
    <x v="1"/>
    <d v="2019-06-12T00:00:00"/>
    <s v="HU.NV11"/>
    <s v="NV"/>
    <n v="11"/>
    <n v="0"/>
    <n v="0"/>
    <n v="0"/>
    <n v="0"/>
    <n v="60"/>
    <n v="15"/>
    <s v="NA"/>
    <n v="0"/>
    <s v="NA"/>
    <n v="23.75"/>
    <n v="20"/>
    <n v="5"/>
    <n v="47"/>
    <n v="23"/>
    <m/>
    <m/>
    <m/>
    <m/>
    <m/>
    <m/>
    <m/>
    <m/>
    <n v="0"/>
    <n v="0"/>
    <m/>
    <m/>
    <m/>
    <m/>
  </r>
  <r>
    <x v="13"/>
    <x v="1"/>
    <d v="2019-06-12T00:00:00"/>
    <s v="HU.NV12"/>
    <s v="NV"/>
    <n v="12"/>
    <n v="0"/>
    <n v="0"/>
    <n v="0"/>
    <n v="0"/>
    <n v="90"/>
    <n v="20"/>
    <s v="NA"/>
    <n v="0"/>
    <s v="NA"/>
    <n v="11.25"/>
    <n v="2"/>
    <n v="2"/>
    <n v="7"/>
    <n v="34"/>
    <m/>
    <m/>
    <m/>
    <m/>
    <m/>
    <m/>
    <m/>
    <m/>
    <n v="0"/>
    <n v="0"/>
    <m/>
    <m/>
    <s v="2 hveteplanter i ruta :)"/>
    <m/>
  </r>
  <r>
    <x v="13"/>
    <x v="1"/>
    <d v="2019-06-12T00:00:00"/>
    <s v="HU.NV3"/>
    <s v="NV"/>
    <n v="3"/>
    <n v="7"/>
    <n v="1"/>
    <n v="2"/>
    <n v="4"/>
    <n v="60"/>
    <n v="80"/>
    <s v="NA"/>
    <n v="0"/>
    <s v="NA"/>
    <n v="24.5"/>
    <n v="13"/>
    <n v="7"/>
    <n v="32"/>
    <n v="46"/>
    <m/>
    <m/>
    <m/>
    <m/>
    <m/>
    <m/>
    <m/>
    <m/>
    <n v="0"/>
    <n v="0"/>
    <m/>
    <m/>
    <m/>
    <m/>
  </r>
  <r>
    <x v="13"/>
    <x v="1"/>
    <d v="2019-06-12T00:00:00"/>
    <s v="HU.SV1"/>
    <s v="SV"/>
    <n v="1"/>
    <n v="0"/>
    <n v="0"/>
    <n v="0"/>
    <n v="0"/>
    <n v="60"/>
    <n v="30"/>
    <s v="NA"/>
    <n v="0"/>
    <s v="NA"/>
    <n v="7.5"/>
    <n v="10"/>
    <n v="7"/>
    <n v="8"/>
    <n v="5"/>
    <m/>
    <m/>
    <m/>
    <m/>
    <m/>
    <m/>
    <m/>
    <m/>
    <n v="0"/>
    <n v="0"/>
    <m/>
    <m/>
    <s v="det står SV1 i 2018"/>
    <m/>
  </r>
  <r>
    <x v="13"/>
    <x v="1"/>
    <d v="2019-06-12T00:00:00"/>
    <s v="HU.SV9"/>
    <s v="SV"/>
    <n v="9"/>
    <n v="0"/>
    <n v="0"/>
    <n v="0"/>
    <n v="0"/>
    <n v="40"/>
    <n v="40"/>
    <s v="NA"/>
    <n v="0"/>
    <s v="NA"/>
    <n v="7.25"/>
    <n v="12"/>
    <n v="4"/>
    <n v="6"/>
    <n v="7"/>
    <m/>
    <m/>
    <m/>
    <m/>
    <m/>
    <m/>
    <m/>
    <m/>
    <n v="0"/>
    <n v="0"/>
    <m/>
    <m/>
    <m/>
    <m/>
  </r>
  <r>
    <x v="13"/>
    <x v="1"/>
    <d v="2019-06-12T00:00:00"/>
    <s v="HU.V2"/>
    <s v="V"/>
    <n v="2"/>
    <n v="3"/>
    <n v="0"/>
    <n v="0"/>
    <n v="3"/>
    <n v="50"/>
    <n v="60"/>
    <s v="NA"/>
    <n v="0"/>
    <s v="NA"/>
    <n v="12.5"/>
    <n v="7"/>
    <n v="8"/>
    <n v="8"/>
    <n v="27"/>
    <m/>
    <m/>
    <m/>
    <m/>
    <m/>
    <m/>
    <m/>
    <m/>
    <n v="0"/>
    <n v="0"/>
    <m/>
    <m/>
    <m/>
    <m/>
  </r>
  <r>
    <x v="13"/>
    <x v="1"/>
    <d v="2019-06-12T00:00:00"/>
    <s v="HU.V3"/>
    <s v="V"/>
    <n v="3"/>
    <n v="0"/>
    <n v="0"/>
    <n v="0"/>
    <n v="0"/>
    <n v="60"/>
    <n v="30"/>
    <s v="NA"/>
    <n v="0"/>
    <s v="NA"/>
    <n v="48.5"/>
    <n v="5"/>
    <n v="78"/>
    <n v="37"/>
    <n v="74"/>
    <m/>
    <m/>
    <m/>
    <m/>
    <m/>
    <m/>
    <m/>
    <m/>
    <n v="0"/>
    <n v="0"/>
    <m/>
    <m/>
    <m/>
    <m/>
  </r>
  <r>
    <x v="13"/>
    <x v="1"/>
    <d v="2019-06-12T00:00:00"/>
    <s v="HU.Ø4"/>
    <s v="Ø"/>
    <n v="4"/>
    <n v="0"/>
    <n v="0"/>
    <n v="0"/>
    <n v="0"/>
    <n v="20"/>
    <n v="25"/>
    <s v="NA"/>
    <n v="10"/>
    <s v="NA"/>
    <n v="15.75"/>
    <n v="2"/>
    <n v="10"/>
    <n v="40"/>
    <n v="11"/>
    <m/>
    <m/>
    <m/>
    <m/>
    <m/>
    <m/>
    <m/>
    <m/>
    <n v="0"/>
    <n v="0"/>
    <m/>
    <m/>
    <m/>
    <m/>
  </r>
  <r>
    <x v="13"/>
    <x v="2"/>
    <d v="2020-07-01T00:00:00"/>
    <s v="HU.N4"/>
    <s v="N"/>
    <n v="4"/>
    <n v="2"/>
    <n v="1"/>
    <n v="0"/>
    <n v="1"/>
    <n v="30"/>
    <n v="50"/>
    <s v="NA"/>
    <n v="0"/>
    <s v="NA"/>
    <n v="22.75"/>
    <n v="23"/>
    <n v="26"/>
    <n v="28"/>
    <n v="14"/>
    <m/>
    <m/>
    <m/>
    <m/>
    <m/>
    <m/>
    <m/>
    <m/>
    <n v="0"/>
    <n v="0"/>
    <s v="Nei"/>
    <m/>
    <m/>
    <m/>
  </r>
  <r>
    <x v="13"/>
    <x v="2"/>
    <d v="2020-07-01T00:00:00"/>
    <s v="HU.N5"/>
    <s v="N"/>
    <n v="5"/>
    <n v="1"/>
    <n v="0"/>
    <n v="0"/>
    <n v="1"/>
    <n v="30"/>
    <n v="80"/>
    <s v="NA"/>
    <n v="0"/>
    <s v="NA"/>
    <n v="19.25"/>
    <n v="20"/>
    <n v="16"/>
    <n v="17"/>
    <n v="24"/>
    <m/>
    <m/>
    <m/>
    <m/>
    <m/>
    <m/>
    <m/>
    <m/>
    <n v="0"/>
    <n v="0"/>
    <s v="Nei"/>
    <m/>
    <m/>
    <m/>
  </r>
  <r>
    <x v="13"/>
    <x v="2"/>
    <d v="2020-07-01T00:00:00"/>
    <s v="HU.NV11"/>
    <s v="NV"/>
    <n v="11"/>
    <n v="0"/>
    <n v="0"/>
    <n v="0"/>
    <n v="0"/>
    <n v="60"/>
    <n v="30"/>
    <s v="NA"/>
    <n v="0"/>
    <s v="NA"/>
    <n v="12.25"/>
    <n v="18"/>
    <n v="9"/>
    <n v="11"/>
    <n v="11"/>
    <m/>
    <m/>
    <m/>
    <m/>
    <m/>
    <m/>
    <m/>
    <m/>
    <n v="0"/>
    <n v="0"/>
    <s v="Nei"/>
    <m/>
    <m/>
    <m/>
  </r>
  <r>
    <x v="13"/>
    <x v="2"/>
    <d v="2020-07-01T00:00:00"/>
    <s v="HU.NV12"/>
    <s v="NV"/>
    <n v="12"/>
    <n v="0"/>
    <n v="0"/>
    <n v="0"/>
    <n v="0"/>
    <n v="60"/>
    <n v="10"/>
    <s v="NA"/>
    <n v="0"/>
    <s v="NA"/>
    <n v="20"/>
    <n v="9"/>
    <n v="18"/>
    <n v="32"/>
    <n v="21"/>
    <m/>
    <m/>
    <m/>
    <m/>
    <m/>
    <m/>
    <m/>
    <m/>
    <n v="0"/>
    <n v="0"/>
    <s v="Nei"/>
    <m/>
    <m/>
    <m/>
  </r>
  <r>
    <x v="13"/>
    <x v="2"/>
    <d v="2020-07-01T00:00:00"/>
    <s v="HU.NV3"/>
    <s v="NV"/>
    <n v="3"/>
    <n v="12"/>
    <n v="2"/>
    <n v="4"/>
    <n v="6"/>
    <n v="60"/>
    <n v="40"/>
    <s v="NA"/>
    <n v="0"/>
    <s v="NA"/>
    <n v="31.5"/>
    <n v="43"/>
    <n v="45"/>
    <n v="11"/>
    <n v="27"/>
    <m/>
    <m/>
    <m/>
    <m/>
    <m/>
    <m/>
    <m/>
    <m/>
    <n v="0"/>
    <n v="0"/>
    <s v="Nei"/>
    <m/>
    <m/>
    <m/>
  </r>
  <r>
    <x v="13"/>
    <x v="2"/>
    <d v="2020-07-01T00:00:00"/>
    <s v="HU.SV9"/>
    <s v="SV"/>
    <n v="9"/>
    <n v="0"/>
    <n v="0"/>
    <n v="0"/>
    <n v="0"/>
    <n v="40"/>
    <n v="45"/>
    <s v="NA"/>
    <n v="0"/>
    <s v="NA"/>
    <n v="23.5"/>
    <n v="21"/>
    <n v="13"/>
    <n v="41"/>
    <n v="19"/>
    <m/>
    <m/>
    <m/>
    <m/>
    <m/>
    <m/>
    <m/>
    <m/>
    <n v="0"/>
    <n v="0"/>
    <s v="Nei"/>
    <m/>
    <m/>
    <m/>
  </r>
  <r>
    <x v="13"/>
    <x v="2"/>
    <d v="2020-07-01T00:00:00"/>
    <s v="HU.SØ1"/>
    <s v="SØ"/>
    <n v="1"/>
    <n v="0"/>
    <n v="0"/>
    <n v="0"/>
    <n v="0"/>
    <n v="45"/>
    <n v="70"/>
    <s v="NA"/>
    <n v="0"/>
    <s v="NA"/>
    <n v="31"/>
    <n v="25"/>
    <n v="6"/>
    <n v="29"/>
    <n v="64"/>
    <m/>
    <m/>
    <m/>
    <m/>
    <m/>
    <m/>
    <m/>
    <m/>
    <n v="0"/>
    <n v="0"/>
    <s v="Nei"/>
    <m/>
    <s v="NB! Himmelretning rettet opp. "/>
    <m/>
  </r>
  <r>
    <x v="13"/>
    <x v="2"/>
    <d v="2020-07-01T00:00:00"/>
    <s v="HU.V2"/>
    <s v="V"/>
    <n v="2"/>
    <n v="28"/>
    <n v="15"/>
    <n v="8"/>
    <n v="5"/>
    <n v="45"/>
    <n v="70"/>
    <s v="NA"/>
    <n v="0"/>
    <s v="NA"/>
    <n v="14.25"/>
    <n v="23"/>
    <n v="9"/>
    <n v="8"/>
    <n v="17"/>
    <m/>
    <m/>
    <m/>
    <m/>
    <m/>
    <m/>
    <m/>
    <m/>
    <n v="0"/>
    <n v="0"/>
    <s v="Nei"/>
    <m/>
    <m/>
    <m/>
  </r>
  <r>
    <x v="13"/>
    <x v="2"/>
    <d v="2020-07-01T00:00:00"/>
    <s v="HU.V3"/>
    <s v="V"/>
    <n v="3"/>
    <n v="4"/>
    <n v="0"/>
    <n v="4"/>
    <n v="0"/>
    <n v="35"/>
    <n v="25"/>
    <s v="NA"/>
    <n v="0"/>
    <s v="NA"/>
    <n v="24.5"/>
    <n v="5"/>
    <n v="21"/>
    <n v="48"/>
    <n v="24"/>
    <m/>
    <m/>
    <m/>
    <m/>
    <m/>
    <m/>
    <m/>
    <m/>
    <n v="1"/>
    <n v="0"/>
    <s v="Krattrydding"/>
    <m/>
    <m/>
    <m/>
  </r>
  <r>
    <x v="13"/>
    <x v="2"/>
    <d v="2020-07-01T00:00:00"/>
    <s v="HU.Ø4"/>
    <s v="Ø"/>
    <n v="4"/>
    <n v="0"/>
    <n v="0"/>
    <n v="0"/>
    <n v="0"/>
    <n v="30"/>
    <n v="10"/>
    <s v="NA"/>
    <n v="0"/>
    <s v="NA"/>
    <n v="29"/>
    <n v="17"/>
    <n v="52"/>
    <n v="25"/>
    <n v="22"/>
    <m/>
    <m/>
    <m/>
    <m/>
    <m/>
    <m/>
    <m/>
    <m/>
    <n v="0"/>
    <n v="0"/>
    <s v="Nei"/>
    <m/>
    <m/>
    <m/>
  </r>
  <r>
    <x v="13"/>
    <x v="3"/>
    <d v="2021-06-16T00:00:00"/>
    <s v="HU.N4"/>
    <s v="N"/>
    <n v="4"/>
    <n v="3"/>
    <n v="0"/>
    <n v="2"/>
    <n v="1"/>
    <n v="25"/>
    <n v="80"/>
    <n v="0"/>
    <n v="0"/>
    <n v="0"/>
    <n v="12.5"/>
    <n v="13"/>
    <n v="22"/>
    <n v="10"/>
    <n v="5"/>
    <m/>
    <m/>
    <m/>
    <m/>
    <m/>
    <m/>
    <m/>
    <m/>
    <n v="0"/>
    <n v="0"/>
    <s v="Nei"/>
    <m/>
    <m/>
    <m/>
  </r>
  <r>
    <x v="13"/>
    <x v="3"/>
    <d v="2021-06-16T00:00:00"/>
    <s v="HU.N5"/>
    <s v="N"/>
    <n v="5"/>
    <n v="1"/>
    <n v="0"/>
    <n v="0"/>
    <n v="1"/>
    <n v="30"/>
    <n v="75"/>
    <n v="0"/>
    <n v="0"/>
    <n v="0"/>
    <n v="15.75"/>
    <n v="3"/>
    <n v="10"/>
    <n v="23"/>
    <n v="27"/>
    <m/>
    <m/>
    <m/>
    <m/>
    <m/>
    <m/>
    <m/>
    <m/>
    <n v="0"/>
    <n v="0"/>
    <s v="Nei"/>
    <m/>
    <m/>
    <m/>
  </r>
  <r>
    <x v="13"/>
    <x v="3"/>
    <d v="2021-06-16T00:00:00"/>
    <s v="HU.NV11"/>
    <s v="NV"/>
    <n v="11"/>
    <n v="0"/>
    <n v="0"/>
    <n v="0"/>
    <n v="0"/>
    <n v="40"/>
    <n v="15"/>
    <n v="0"/>
    <n v="0"/>
    <n v="0"/>
    <n v="25.5"/>
    <n v="37"/>
    <n v="12"/>
    <n v="15"/>
    <n v="38"/>
    <m/>
    <m/>
    <m/>
    <m/>
    <m/>
    <m/>
    <m/>
    <m/>
    <n v="0"/>
    <n v="0"/>
    <s v="Nei"/>
    <m/>
    <m/>
    <m/>
  </r>
  <r>
    <x v="13"/>
    <x v="3"/>
    <d v="2021-06-16T00:00:00"/>
    <s v="HU.NV12"/>
    <s v="NV"/>
    <n v="12"/>
    <n v="0"/>
    <n v="0"/>
    <n v="0"/>
    <n v="0"/>
    <n v="40"/>
    <n v="10"/>
    <n v="0"/>
    <n v="0"/>
    <n v="0"/>
    <n v="16"/>
    <n v="3"/>
    <n v="19"/>
    <n v="11"/>
    <n v="31"/>
    <m/>
    <m/>
    <m/>
    <m/>
    <m/>
    <m/>
    <m/>
    <m/>
    <n v="0"/>
    <n v="0"/>
    <s v="Nei"/>
    <m/>
    <m/>
    <m/>
  </r>
  <r>
    <x v="13"/>
    <x v="3"/>
    <d v="2021-06-16T00:00:00"/>
    <s v="HU.NV3"/>
    <s v="NV"/>
    <n v="3"/>
    <n v="18"/>
    <n v="1"/>
    <n v="6"/>
    <n v="11"/>
    <n v="40"/>
    <n v="60"/>
    <n v="0"/>
    <n v="0"/>
    <n v="0"/>
    <n v="14.5"/>
    <n v="9"/>
    <n v="20"/>
    <n v="21"/>
    <n v="8"/>
    <m/>
    <m/>
    <m/>
    <m/>
    <m/>
    <m/>
    <m/>
    <m/>
    <n v="0"/>
    <n v="0"/>
    <s v="Nei"/>
    <m/>
    <m/>
    <m/>
  </r>
  <r>
    <x v="13"/>
    <x v="3"/>
    <d v="2021-06-16T00:00:00"/>
    <s v="HU.SV9"/>
    <s v="SV"/>
    <n v="9"/>
    <n v="0"/>
    <n v="0"/>
    <n v="0"/>
    <n v="0"/>
    <n v="18"/>
    <n v="10"/>
    <n v="0"/>
    <n v="0"/>
    <n v="0"/>
    <n v="5.25"/>
    <n v="12"/>
    <n v="3"/>
    <n v="4"/>
    <n v="2"/>
    <m/>
    <m/>
    <m/>
    <m/>
    <m/>
    <m/>
    <m/>
    <m/>
    <n v="0"/>
    <n v="0"/>
    <s v="Nei"/>
    <m/>
    <m/>
    <m/>
  </r>
  <r>
    <x v="13"/>
    <x v="3"/>
    <d v="2021-06-16T00:00:00"/>
    <s v="HU.SØ1"/>
    <s v="SØ"/>
    <n v="1"/>
    <n v="0"/>
    <n v="0"/>
    <n v="0"/>
    <n v="0"/>
    <n v="60"/>
    <n v="50"/>
    <n v="0"/>
    <n v="0"/>
    <n v="0"/>
    <n v="21.25"/>
    <n v="2"/>
    <n v="10"/>
    <n v="47"/>
    <n v="26"/>
    <m/>
    <m/>
    <m/>
    <m/>
    <m/>
    <m/>
    <m/>
    <m/>
    <n v="0"/>
    <n v="0"/>
    <s v="Nei"/>
    <m/>
    <s v="NB! Himmelretning rettet opp. "/>
    <m/>
  </r>
  <r>
    <x v="13"/>
    <x v="3"/>
    <d v="2021-06-16T00:00:00"/>
    <s v="HU.V2"/>
    <s v="V"/>
    <n v="2"/>
    <n v="34"/>
    <n v="6"/>
    <n v="14"/>
    <n v="14"/>
    <n v="50"/>
    <n v="90"/>
    <n v="0"/>
    <n v="0"/>
    <n v="0"/>
    <n v="20"/>
    <n v="15"/>
    <n v="41"/>
    <n v="16"/>
    <n v="8"/>
    <m/>
    <m/>
    <m/>
    <m/>
    <m/>
    <m/>
    <m/>
    <m/>
    <n v="0"/>
    <n v="0"/>
    <s v="Nei"/>
    <m/>
    <m/>
    <m/>
  </r>
  <r>
    <x v="13"/>
    <x v="3"/>
    <d v="2021-06-16T00:00:00"/>
    <s v="HU.V3"/>
    <s v="V"/>
    <n v="3"/>
    <n v="4"/>
    <n v="1"/>
    <n v="2"/>
    <n v="1"/>
    <n v="55"/>
    <n v="30"/>
    <n v="0"/>
    <n v="0"/>
    <n v="0"/>
    <n v="16.5"/>
    <n v="4"/>
    <n v="19"/>
    <n v="23"/>
    <n v="20"/>
    <m/>
    <m/>
    <m/>
    <m/>
    <m/>
    <m/>
    <m/>
    <m/>
    <n v="1"/>
    <n v="0"/>
    <s v="Krattrydding"/>
    <m/>
    <m/>
    <m/>
  </r>
  <r>
    <x v="13"/>
    <x v="3"/>
    <d v="2021-06-16T00:00:00"/>
    <s v="HU.Ø4"/>
    <s v="Ø"/>
    <n v="4"/>
    <n v="0"/>
    <n v="0"/>
    <n v="0"/>
    <n v="0"/>
    <n v="30"/>
    <n v="25"/>
    <n v="6"/>
    <n v="0"/>
    <n v="0"/>
    <n v="34.25"/>
    <n v="50"/>
    <n v="14"/>
    <n v="38"/>
    <n v="35"/>
    <m/>
    <m/>
    <m/>
    <m/>
    <m/>
    <m/>
    <m/>
    <m/>
    <n v="0"/>
    <n v="0"/>
    <s v="Nei"/>
    <m/>
    <m/>
    <m/>
  </r>
  <r>
    <x v="14"/>
    <x v="0"/>
    <d v="2018-06-18T00:00:00"/>
    <s v="KA1"/>
    <s v="N"/>
    <n v="0"/>
    <n v="13"/>
    <n v="4"/>
    <n v="5"/>
    <n v="4"/>
    <n v="70"/>
    <n v="85"/>
    <s v="NA"/>
    <n v="0"/>
    <s v="NA"/>
    <n v="7.5"/>
    <n v="10"/>
    <n v="7"/>
    <n v="0"/>
    <n v="13"/>
    <m/>
    <m/>
    <m/>
    <m/>
    <m/>
    <m/>
    <m/>
    <m/>
    <n v="0"/>
    <n v="0"/>
    <m/>
    <s v="Nei"/>
    <m/>
    <m/>
  </r>
  <r>
    <x v="14"/>
    <x v="0"/>
    <d v="2018-06-18T00:00:00"/>
    <s v="KA10"/>
    <s v="V"/>
    <n v="5"/>
    <n v="2"/>
    <n v="0"/>
    <n v="0"/>
    <n v="2"/>
    <n v="60"/>
    <n v="30"/>
    <s v="NA"/>
    <n v="60"/>
    <s v="NA"/>
    <n v="26"/>
    <n v="1"/>
    <n v="80"/>
    <n v="23"/>
    <n v="0"/>
    <m/>
    <m/>
    <m/>
    <m/>
    <m/>
    <m/>
    <m/>
    <m/>
    <n v="1"/>
    <n v="0"/>
    <m/>
    <s v="Gammel krattrydding"/>
    <m/>
    <m/>
  </r>
  <r>
    <x v="14"/>
    <x v="0"/>
    <d v="2018-06-18T00:00:00"/>
    <s v="KA2"/>
    <s v="N"/>
    <n v="5"/>
    <n v="0"/>
    <n v="0"/>
    <n v="0"/>
    <n v="0"/>
    <n v="30"/>
    <n v="25"/>
    <s v="NA"/>
    <n v="0"/>
    <s v="NA"/>
    <n v="0.5"/>
    <n v="0"/>
    <n v="0"/>
    <n v="1"/>
    <n v="1"/>
    <m/>
    <m/>
    <m/>
    <m/>
    <m/>
    <m/>
    <m/>
    <m/>
    <n v="0"/>
    <n v="1"/>
    <m/>
    <s v="Nei"/>
    <s v="Slitasje, tråkk. Alurør og spiker på 6 m, ingen merking på 5 m"/>
    <m/>
  </r>
  <r>
    <x v="14"/>
    <x v="0"/>
    <d v="2018-06-18T00:00:00"/>
    <s v="KA3"/>
    <s v="NØ"/>
    <n v="6"/>
    <n v="0"/>
    <n v="0"/>
    <n v="0"/>
    <n v="0"/>
    <n v="60"/>
    <n v="10"/>
    <s v="NA"/>
    <n v="0"/>
    <s v="NA"/>
    <n v="0.5"/>
    <n v="1"/>
    <n v="1"/>
    <n v="0"/>
    <n v="0"/>
    <m/>
    <m/>
    <m/>
    <m/>
    <m/>
    <m/>
    <m/>
    <m/>
    <n v="0"/>
    <n v="1"/>
    <m/>
    <s v="Nei"/>
    <s v="Slitasje. Rør langs båndet, ikke på andre siden."/>
    <m/>
  </r>
  <r>
    <x v="14"/>
    <x v="0"/>
    <d v="2018-06-18T00:00:00"/>
    <s v="KA4"/>
    <s v="Ø"/>
    <n v="1"/>
    <n v="14"/>
    <n v="4"/>
    <n v="1"/>
    <n v="9"/>
    <n v="95"/>
    <n v="50"/>
    <s v="NA"/>
    <n v="15"/>
    <s v="NA"/>
    <n v="13.5"/>
    <n v="10"/>
    <n v="1"/>
    <n v="22"/>
    <n v="21"/>
    <m/>
    <m/>
    <m/>
    <m/>
    <m/>
    <m/>
    <m/>
    <m/>
    <n v="0"/>
    <n v="1"/>
    <m/>
    <s v="Nei"/>
    <s v="Sti i overkant"/>
    <m/>
  </r>
  <r>
    <x v="14"/>
    <x v="0"/>
    <d v="2018-06-18T00:00:00"/>
    <s v="KA5"/>
    <s v="SV"/>
    <n v="8"/>
    <n v="0"/>
    <n v="0"/>
    <n v="0"/>
    <n v="0"/>
    <n v="70"/>
    <n v="30"/>
    <s v="NA"/>
    <n v="3"/>
    <s v="NA"/>
    <n v="11.5"/>
    <n v="1"/>
    <n v="29"/>
    <n v="10"/>
    <n v="6"/>
    <m/>
    <m/>
    <m/>
    <m/>
    <m/>
    <m/>
    <m/>
    <m/>
    <n v="0"/>
    <n v="1"/>
    <m/>
    <s v="Nei"/>
    <s v="Slitasje, ligger i kant av sti. Usikker på bilde."/>
    <m/>
  </r>
  <r>
    <x v="14"/>
    <x v="0"/>
    <d v="2018-06-18T00:00:00"/>
    <s v="KA6"/>
    <s v="NV"/>
    <n v="1"/>
    <n v="16"/>
    <n v="1"/>
    <n v="7"/>
    <n v="8"/>
    <n v="90"/>
    <n v="80"/>
    <s v="NA"/>
    <n v="0"/>
    <s v="NA"/>
    <n v="4.75"/>
    <n v="3"/>
    <n v="13"/>
    <n v="0"/>
    <n v="3"/>
    <m/>
    <m/>
    <m/>
    <m/>
    <m/>
    <m/>
    <m/>
    <m/>
    <n v="0"/>
    <n v="0"/>
    <m/>
    <s v="Nei"/>
    <m/>
    <m/>
  </r>
  <r>
    <x v="14"/>
    <x v="0"/>
    <d v="2018-06-18T00:00:00"/>
    <s v="KA7"/>
    <s v="SV"/>
    <n v="2"/>
    <n v="16"/>
    <n v="0"/>
    <n v="6"/>
    <n v="10"/>
    <n v="80"/>
    <n v="90"/>
    <s v="NA"/>
    <n v="10"/>
    <s v="NA"/>
    <n v="28"/>
    <n v="37"/>
    <n v="17"/>
    <n v="35"/>
    <n v="23"/>
    <m/>
    <m/>
    <m/>
    <m/>
    <m/>
    <m/>
    <m/>
    <m/>
    <n v="1"/>
    <n v="0"/>
    <m/>
    <s v="Ryddet trær rett utenfor ruten"/>
    <m/>
    <m/>
  </r>
  <r>
    <x v="14"/>
    <x v="0"/>
    <d v="2018-06-18T00:00:00"/>
    <s v="KA8"/>
    <s v="Ø"/>
    <n v="5"/>
    <n v="0"/>
    <n v="0"/>
    <n v="0"/>
    <n v="0"/>
    <n v="50"/>
    <n v="60"/>
    <s v="NA"/>
    <n v="0"/>
    <s v="NA"/>
    <n v="2.75"/>
    <n v="1"/>
    <n v="1"/>
    <n v="1"/>
    <n v="8"/>
    <m/>
    <m/>
    <m/>
    <m/>
    <m/>
    <m/>
    <m/>
    <m/>
    <n v="0"/>
    <n v="1"/>
    <m/>
    <s v="Nei"/>
    <s v="Slitasje"/>
    <m/>
  </r>
  <r>
    <x v="14"/>
    <x v="0"/>
    <d v="2018-06-18T00:00:00"/>
    <s v="KA9"/>
    <s v="S"/>
    <n v="6"/>
    <n v="0"/>
    <n v="0"/>
    <n v="0"/>
    <n v="0"/>
    <n v="2"/>
    <n v="5"/>
    <s v="NA"/>
    <n v="50"/>
    <s v="NA"/>
    <n v="0.25"/>
    <n v="0"/>
    <n v="1"/>
    <n v="0"/>
    <n v="0"/>
    <m/>
    <m/>
    <m/>
    <m/>
    <m/>
    <m/>
    <m/>
    <m/>
    <n v="0"/>
    <n v="0"/>
    <m/>
    <s v="Nei"/>
    <s v="Nakent berg, furu høyt oppe"/>
    <m/>
  </r>
  <r>
    <x v="14"/>
    <x v="1"/>
    <d v="2019-06-20T00:00:00"/>
    <s v="KA1"/>
    <s v="N"/>
    <n v="0"/>
    <n v="16"/>
    <n v="4"/>
    <n v="5"/>
    <n v="7"/>
    <n v="40"/>
    <n v="50"/>
    <s v="NA"/>
    <n v="0"/>
    <s v="NA"/>
    <n v="11.5"/>
    <n v="10"/>
    <n v="5"/>
    <n v="31"/>
    <n v="0"/>
    <m/>
    <m/>
    <m/>
    <m/>
    <m/>
    <m/>
    <m/>
    <m/>
    <n v="0"/>
    <n v="0"/>
    <m/>
    <s v="Nei"/>
    <m/>
    <m/>
  </r>
  <r>
    <x v="14"/>
    <x v="1"/>
    <d v="2019-06-20T00:00:00"/>
    <s v="KA10"/>
    <s v="V"/>
    <n v="5"/>
    <n v="2"/>
    <n v="0"/>
    <n v="0"/>
    <n v="2"/>
    <n v="40"/>
    <n v="10"/>
    <s v="NA"/>
    <n v="50"/>
    <s v="NA"/>
    <n v="92.5"/>
    <n v="25"/>
    <n v="15"/>
    <n v="250"/>
    <n v="80"/>
    <m/>
    <m/>
    <m/>
    <m/>
    <m/>
    <m/>
    <m/>
    <m/>
    <n v="0"/>
    <n v="0"/>
    <m/>
    <s v="Nei"/>
    <m/>
    <m/>
  </r>
  <r>
    <x v="14"/>
    <x v="1"/>
    <d v="2019-06-20T00:00:00"/>
    <s v="KA2"/>
    <s v="N"/>
    <n v="5"/>
    <n v="0"/>
    <n v="0"/>
    <n v="0"/>
    <n v="0"/>
    <n v="30"/>
    <n v="30"/>
    <s v="NA"/>
    <n v="0"/>
    <s v="NA"/>
    <n v="1.75"/>
    <n v="0"/>
    <n v="0"/>
    <n v="4"/>
    <n v="3"/>
    <m/>
    <m/>
    <m/>
    <m/>
    <m/>
    <m/>
    <m/>
    <m/>
    <n v="0"/>
    <n v="0"/>
    <m/>
    <s v="Nei"/>
    <m/>
    <m/>
  </r>
  <r>
    <x v="14"/>
    <x v="1"/>
    <d v="2019-06-20T00:00:00"/>
    <s v="KA3"/>
    <s v="NØ"/>
    <n v="6"/>
    <n v="0"/>
    <n v="0"/>
    <n v="0"/>
    <n v="0"/>
    <n v="50"/>
    <n v="10"/>
    <s v="NA"/>
    <n v="0"/>
    <s v="NA"/>
    <n v="2"/>
    <n v="0"/>
    <n v="0"/>
    <n v="3"/>
    <n v="5"/>
    <m/>
    <m/>
    <m/>
    <m/>
    <m/>
    <m/>
    <m/>
    <m/>
    <n v="0"/>
    <n v="1"/>
    <m/>
    <s v="Nei"/>
    <s v="Tråkkslitasje"/>
    <m/>
  </r>
  <r>
    <x v="14"/>
    <x v="1"/>
    <d v="2019-06-20T00:00:00"/>
    <s v="KA4"/>
    <s v="Ø"/>
    <n v="1"/>
    <n v="9"/>
    <n v="0"/>
    <n v="3"/>
    <n v="6"/>
    <n v="70"/>
    <n v="10"/>
    <s v="NA"/>
    <n v="0"/>
    <s v="NA"/>
    <n v="16.25"/>
    <n v="2"/>
    <n v="24"/>
    <n v="12"/>
    <n v="27"/>
    <m/>
    <m/>
    <m/>
    <m/>
    <m/>
    <m/>
    <m/>
    <m/>
    <n v="0"/>
    <n v="0"/>
    <m/>
    <s v="Nei"/>
    <s v="Furu er borte"/>
    <m/>
  </r>
  <r>
    <x v="14"/>
    <x v="1"/>
    <d v="2019-06-20T00:00:00"/>
    <s v="KA5"/>
    <s v="SV"/>
    <n v="8"/>
    <n v="0"/>
    <n v="0"/>
    <n v="0"/>
    <n v="0"/>
    <n v="40"/>
    <n v="10"/>
    <s v="NA"/>
    <n v="0"/>
    <s v="NA"/>
    <n v="15"/>
    <n v="14"/>
    <n v="4"/>
    <n v="23"/>
    <n v="19"/>
    <m/>
    <m/>
    <m/>
    <m/>
    <m/>
    <m/>
    <m/>
    <m/>
    <n v="0"/>
    <n v="1"/>
    <m/>
    <s v="Nei"/>
    <s v="Utkant av sti, slitasje"/>
    <m/>
  </r>
  <r>
    <x v="14"/>
    <x v="1"/>
    <d v="2019-06-20T00:00:00"/>
    <s v="KA6"/>
    <s v="NV"/>
    <n v="1"/>
    <n v="12"/>
    <n v="5"/>
    <n v="3"/>
    <n v="4"/>
    <n v="70"/>
    <n v="25"/>
    <s v="NA"/>
    <n v="0"/>
    <s v="NA"/>
    <n v="30.5"/>
    <n v="12"/>
    <n v="3"/>
    <n v="25"/>
    <n v="82"/>
    <m/>
    <m/>
    <m/>
    <m/>
    <m/>
    <m/>
    <m/>
    <m/>
    <n v="0"/>
    <n v="0"/>
    <m/>
    <s v="Nei"/>
    <m/>
    <m/>
  </r>
  <r>
    <x v="14"/>
    <x v="1"/>
    <d v="2019-06-20T00:00:00"/>
    <s v="KA7"/>
    <s v="SV"/>
    <n v="2"/>
    <n v="18"/>
    <n v="0"/>
    <n v="2"/>
    <n v="16"/>
    <n v="90"/>
    <n v="25"/>
    <s v="NA"/>
    <n v="0"/>
    <s v="NA"/>
    <n v="39"/>
    <n v="36"/>
    <n v="45"/>
    <n v="46"/>
    <n v="29"/>
    <m/>
    <m/>
    <m/>
    <m/>
    <m/>
    <m/>
    <m/>
    <m/>
    <n v="0"/>
    <n v="0"/>
    <m/>
    <s v="Nei"/>
    <m/>
    <m/>
  </r>
  <r>
    <x v="14"/>
    <x v="1"/>
    <d v="2019-06-20T00:00:00"/>
    <s v="KA8"/>
    <s v="Ø"/>
    <n v="5"/>
    <n v="0"/>
    <n v="0"/>
    <n v="0"/>
    <n v="0"/>
    <n v="25"/>
    <n v="30"/>
    <s v="NA"/>
    <n v="0"/>
    <s v="NA"/>
    <n v="5"/>
    <n v="1"/>
    <n v="0"/>
    <n v="14"/>
    <n v="5"/>
    <m/>
    <m/>
    <m/>
    <m/>
    <m/>
    <m/>
    <m/>
    <m/>
    <n v="0"/>
    <n v="1"/>
    <m/>
    <s v="Nei"/>
    <s v="Slitasje"/>
    <m/>
  </r>
  <r>
    <x v="14"/>
    <x v="1"/>
    <d v="2019-06-20T00:00:00"/>
    <s v="KA9"/>
    <s v="S"/>
    <n v="6"/>
    <n v="0"/>
    <n v="0"/>
    <n v="0"/>
    <n v="0"/>
    <n v="3"/>
    <n v="5"/>
    <s v="NA"/>
    <n v="100"/>
    <s v="NA"/>
    <n v="0.5"/>
    <n v="0"/>
    <n v="0"/>
    <n v="0"/>
    <n v="2"/>
    <m/>
    <m/>
    <m/>
    <m/>
    <m/>
    <m/>
    <m/>
    <m/>
    <n v="0"/>
    <n v="0"/>
    <m/>
    <s v="Nei"/>
    <m/>
    <m/>
  </r>
  <r>
    <x v="14"/>
    <x v="2"/>
    <d v="2020-06-17T00:00:00"/>
    <s v="KA1"/>
    <s v="N"/>
    <n v="0"/>
    <n v="14"/>
    <n v="1"/>
    <n v="10"/>
    <n v="3"/>
    <n v="25"/>
    <n v="50"/>
    <s v="NA"/>
    <n v="0"/>
    <n v="0"/>
    <n v="11"/>
    <n v="14"/>
    <n v="0"/>
    <n v="23"/>
    <n v="7"/>
    <m/>
    <m/>
    <m/>
    <m/>
    <m/>
    <m/>
    <m/>
    <m/>
    <n v="0"/>
    <n v="0"/>
    <m/>
    <m/>
    <m/>
    <m/>
  </r>
  <r>
    <x v="14"/>
    <x v="2"/>
    <d v="2020-06-17T00:00:00"/>
    <s v="KA10"/>
    <s v="V"/>
    <n v="5"/>
    <n v="3"/>
    <n v="0"/>
    <n v="2"/>
    <n v="1"/>
    <n v="25"/>
    <n v="5"/>
    <s v="NA"/>
    <n v="80"/>
    <n v="0"/>
    <n v="95"/>
    <n v="220"/>
    <n v="20"/>
    <n v="60"/>
    <n v="80"/>
    <m/>
    <m/>
    <m/>
    <m/>
    <m/>
    <m/>
    <m/>
    <m/>
    <n v="0"/>
    <n v="0"/>
    <m/>
    <m/>
    <m/>
    <m/>
  </r>
  <r>
    <x v="14"/>
    <x v="2"/>
    <d v="2020-06-17T00:00:00"/>
    <s v="KA2"/>
    <s v="N"/>
    <n v="5"/>
    <n v="0"/>
    <n v="0"/>
    <n v="0"/>
    <n v="0"/>
    <n v="10"/>
    <n v="10"/>
    <s v="NA"/>
    <n v="0"/>
    <n v="0"/>
    <n v="1.75"/>
    <n v="0"/>
    <n v="0"/>
    <n v="1"/>
    <n v="6"/>
    <m/>
    <m/>
    <m/>
    <m/>
    <m/>
    <m/>
    <m/>
    <m/>
    <n v="0"/>
    <n v="0"/>
    <m/>
    <m/>
    <m/>
    <m/>
  </r>
  <r>
    <x v="14"/>
    <x v="2"/>
    <d v="2020-06-17T00:00:00"/>
    <s v="KA3"/>
    <s v="NØ"/>
    <n v="6"/>
    <n v="0"/>
    <n v="0"/>
    <n v="0"/>
    <n v="0"/>
    <n v="70"/>
    <n v="5"/>
    <s v="NA"/>
    <n v="0"/>
    <n v="0"/>
    <n v="1"/>
    <n v="3"/>
    <n v="1"/>
    <n v="0"/>
    <n v="0"/>
    <m/>
    <m/>
    <m/>
    <m/>
    <m/>
    <m/>
    <m/>
    <m/>
    <n v="0"/>
    <n v="1"/>
    <m/>
    <m/>
    <s v="Tråkk, plenaktig"/>
    <m/>
  </r>
  <r>
    <x v="14"/>
    <x v="2"/>
    <d v="2020-06-17T00:00:00"/>
    <s v="KA4"/>
    <s v="Ø"/>
    <n v="1"/>
    <n v="16"/>
    <n v="0"/>
    <n v="6"/>
    <n v="10"/>
    <n v="85"/>
    <n v="2"/>
    <s v="NA"/>
    <n v="0"/>
    <n v="0"/>
    <n v="23.75"/>
    <n v="29"/>
    <n v="28"/>
    <n v="2"/>
    <n v="36"/>
    <m/>
    <m/>
    <m/>
    <m/>
    <m/>
    <m/>
    <m/>
    <m/>
    <n v="0"/>
    <n v="0"/>
    <m/>
    <m/>
    <s v="Fant rør med detektor. Bilde er feil"/>
    <m/>
  </r>
  <r>
    <x v="14"/>
    <x v="2"/>
    <d v="2020-06-17T00:00:00"/>
    <s v="KA5"/>
    <s v="SV"/>
    <n v="8"/>
    <n v="0"/>
    <n v="0"/>
    <n v="0"/>
    <n v="0"/>
    <n v="30"/>
    <n v="30"/>
    <s v="NA"/>
    <n v="0"/>
    <n v="0"/>
    <n v="18"/>
    <n v="0"/>
    <n v="22"/>
    <n v="27"/>
    <n v="23"/>
    <m/>
    <m/>
    <m/>
    <m/>
    <m/>
    <m/>
    <m/>
    <m/>
    <n v="0"/>
    <n v="0"/>
    <m/>
    <m/>
    <m/>
    <m/>
  </r>
  <r>
    <x v="14"/>
    <x v="2"/>
    <d v="2020-06-17T00:00:00"/>
    <s v="KA6"/>
    <s v="NV"/>
    <n v="1"/>
    <n v="7"/>
    <n v="1"/>
    <n v="3"/>
    <n v="3"/>
    <n v="55"/>
    <n v="30"/>
    <s v="NA"/>
    <n v="3"/>
    <n v="0"/>
    <n v="9.5"/>
    <n v="12"/>
    <n v="10"/>
    <n v="8"/>
    <n v="8"/>
    <m/>
    <m/>
    <m/>
    <m/>
    <m/>
    <m/>
    <m/>
    <m/>
    <n v="0"/>
    <n v="0"/>
    <m/>
    <m/>
    <s v="Satt ned spiker i tre hjørner"/>
    <m/>
  </r>
  <r>
    <x v="14"/>
    <x v="2"/>
    <d v="2020-06-17T00:00:00"/>
    <s v="KA7"/>
    <s v="SV"/>
    <n v="2"/>
    <n v="15"/>
    <n v="0"/>
    <n v="4"/>
    <n v="11"/>
    <n v="85"/>
    <n v="60"/>
    <s v="NA"/>
    <n v="8"/>
    <n v="0"/>
    <n v="35.5"/>
    <n v="22"/>
    <n v="44"/>
    <n v="41"/>
    <n v="35"/>
    <m/>
    <m/>
    <m/>
    <m/>
    <m/>
    <m/>
    <m/>
    <m/>
    <n v="0"/>
    <n v="0"/>
    <m/>
    <m/>
    <m/>
    <m/>
  </r>
  <r>
    <x v="14"/>
    <x v="2"/>
    <d v="2020-06-17T00:00:00"/>
    <s v="KA8"/>
    <s v="Ø"/>
    <n v="5"/>
    <n v="0"/>
    <n v="0"/>
    <n v="0"/>
    <n v="0"/>
    <n v="25"/>
    <n v="25"/>
    <s v="NA"/>
    <n v="0"/>
    <n v="0"/>
    <n v="10"/>
    <n v="7"/>
    <n v="23"/>
    <n v="0"/>
    <n v="10"/>
    <m/>
    <m/>
    <m/>
    <m/>
    <m/>
    <m/>
    <m/>
    <m/>
    <n v="0"/>
    <n v="0"/>
    <m/>
    <m/>
    <m/>
    <m/>
  </r>
  <r>
    <x v="14"/>
    <x v="2"/>
    <d v="2020-06-17T00:00:00"/>
    <s v="KA9"/>
    <s v="S"/>
    <n v="6"/>
    <n v="0"/>
    <n v="0"/>
    <n v="0"/>
    <n v="0"/>
    <n v="1"/>
    <n v="1"/>
    <s v="NA"/>
    <n v="0"/>
    <s v="under furu"/>
    <n v="0"/>
    <n v="0"/>
    <n v="0"/>
    <n v="0"/>
    <n v="0"/>
    <m/>
    <m/>
    <m/>
    <m/>
    <m/>
    <m/>
    <m/>
    <m/>
    <n v="0"/>
    <n v="0"/>
    <m/>
    <m/>
    <m/>
    <m/>
  </r>
  <r>
    <x v="14"/>
    <x v="3"/>
    <d v="2021-06-14T00:00:00"/>
    <s v="KA1"/>
    <s v="N"/>
    <n v="0"/>
    <n v="10"/>
    <n v="2"/>
    <n v="2"/>
    <n v="6"/>
    <n v="30"/>
    <n v="30"/>
    <n v="0"/>
    <n v="0"/>
    <n v="0"/>
    <n v="20.75"/>
    <n v="27"/>
    <n v="27"/>
    <n v="4"/>
    <n v="25"/>
    <m/>
    <m/>
    <m/>
    <m/>
    <m/>
    <m/>
    <m/>
    <m/>
    <n v="0"/>
    <n v="0"/>
    <m/>
    <m/>
    <m/>
    <m/>
  </r>
  <r>
    <x v="14"/>
    <x v="3"/>
    <d v="2021-06-14T00:00:00"/>
    <s v="KA10"/>
    <s v="V"/>
    <n v="5"/>
    <n v="0"/>
    <n v="0"/>
    <n v="0"/>
    <n v="0"/>
    <n v="60"/>
    <s v="NA"/>
    <n v="11"/>
    <n v="90"/>
    <n v="50"/>
    <n v="33"/>
    <n v="25"/>
    <n v="52"/>
    <n v="29"/>
    <n v="26"/>
    <m/>
    <m/>
    <m/>
    <m/>
    <m/>
    <m/>
    <m/>
    <m/>
    <n v="0"/>
    <n v="0"/>
    <m/>
    <m/>
    <s v="Målt i feltsjikt"/>
    <m/>
  </r>
  <r>
    <x v="14"/>
    <x v="3"/>
    <d v="2021-06-14T00:00:00"/>
    <s v="KA2"/>
    <s v="N"/>
    <n v="5"/>
    <n v="0"/>
    <n v="0"/>
    <n v="0"/>
    <n v="0"/>
    <n v="15"/>
    <n v="5"/>
    <n v="0"/>
    <n v="0"/>
    <n v="0"/>
    <n v="1.75"/>
    <n v="0"/>
    <n v="0"/>
    <n v="7"/>
    <n v="0"/>
    <m/>
    <m/>
    <m/>
    <m/>
    <m/>
    <m/>
    <m/>
    <m/>
    <n v="0"/>
    <n v="0"/>
    <m/>
    <m/>
    <m/>
    <m/>
  </r>
  <r>
    <x v="14"/>
    <x v="3"/>
    <d v="2021-06-14T00:00:00"/>
    <s v="KA3"/>
    <s v="NØ"/>
    <n v="6"/>
    <n v="0"/>
    <n v="0"/>
    <n v="0"/>
    <n v="0"/>
    <n v="55"/>
    <n v="1"/>
    <n v="0"/>
    <n v="0"/>
    <n v="0"/>
    <n v="0.5"/>
    <n v="1"/>
    <n v="1"/>
    <n v="0"/>
    <n v="0"/>
    <m/>
    <m/>
    <m/>
    <m/>
    <m/>
    <m/>
    <m/>
    <m/>
    <n v="0"/>
    <n v="1"/>
    <m/>
    <m/>
    <s v="Tråkk, plenaktig"/>
    <m/>
  </r>
  <r>
    <x v="14"/>
    <x v="3"/>
    <d v="2021-06-14T00:00:00"/>
    <s v="KA4"/>
    <s v="Ø"/>
    <n v="1"/>
    <n v="7"/>
    <n v="0"/>
    <n v="2"/>
    <n v="5"/>
    <n v="50"/>
    <n v="5"/>
    <n v="3"/>
    <n v="0"/>
    <n v="10"/>
    <n v="14"/>
    <n v="0"/>
    <n v="6"/>
    <n v="20"/>
    <n v="30"/>
    <m/>
    <m/>
    <m/>
    <m/>
    <m/>
    <m/>
    <m/>
    <m/>
    <n v="0"/>
    <n v="0"/>
    <m/>
    <m/>
    <s v="Fant rør med detektor. Bilde er feil"/>
    <m/>
  </r>
  <r>
    <x v="14"/>
    <x v="3"/>
    <d v="2021-06-14T00:00:00"/>
    <s v="KA5"/>
    <s v="SV"/>
    <n v="8"/>
    <n v="0"/>
    <n v="0"/>
    <n v="0"/>
    <n v="0"/>
    <n v="40"/>
    <n v="5"/>
    <n v="3"/>
    <n v="0"/>
    <n v="0"/>
    <n v="14.5"/>
    <n v="0"/>
    <n v="12"/>
    <n v="22"/>
    <n v="24"/>
    <m/>
    <m/>
    <m/>
    <m/>
    <m/>
    <m/>
    <m/>
    <m/>
    <n v="0"/>
    <n v="0"/>
    <m/>
    <m/>
    <m/>
    <m/>
  </r>
  <r>
    <x v="14"/>
    <x v="3"/>
    <d v="2021-06-14T00:00:00"/>
    <s v="KA6"/>
    <s v="NV"/>
    <n v="1"/>
    <n v="2"/>
    <n v="1"/>
    <n v="0"/>
    <n v="1"/>
    <n v="80"/>
    <n v="10"/>
    <n v="10"/>
    <n v="0"/>
    <n v="0"/>
    <n v="16"/>
    <n v="5"/>
    <n v="16"/>
    <n v="37"/>
    <n v="6"/>
    <m/>
    <m/>
    <m/>
    <m/>
    <m/>
    <m/>
    <m/>
    <m/>
    <n v="0"/>
    <n v="0"/>
    <m/>
    <m/>
    <s v="Satt ned spiker i tre hjørner"/>
    <m/>
  </r>
  <r>
    <x v="14"/>
    <x v="3"/>
    <d v="2021-06-14T00:00:00"/>
    <s v="KA7"/>
    <s v="SV"/>
    <n v="2"/>
    <n v="13"/>
    <n v="0"/>
    <n v="5"/>
    <n v="8"/>
    <n v="75"/>
    <n v="60"/>
    <n v="20"/>
    <n v="0"/>
    <n v="0"/>
    <n v="33.5"/>
    <n v="41"/>
    <n v="43"/>
    <n v="26"/>
    <n v="24"/>
    <m/>
    <m/>
    <m/>
    <m/>
    <m/>
    <m/>
    <m/>
    <m/>
    <n v="0"/>
    <n v="0"/>
    <m/>
    <m/>
    <m/>
    <m/>
  </r>
  <r>
    <x v="14"/>
    <x v="3"/>
    <d v="2021-06-14T00:00:00"/>
    <s v="KA8"/>
    <s v="Ø"/>
    <n v="5"/>
    <n v="0"/>
    <n v="0"/>
    <n v="0"/>
    <n v="0"/>
    <n v="35"/>
    <n v="5"/>
    <n v="0"/>
    <n v="0"/>
    <n v="10"/>
    <n v="12.75"/>
    <n v="9"/>
    <n v="18"/>
    <n v="14"/>
    <n v="10"/>
    <m/>
    <m/>
    <m/>
    <m/>
    <m/>
    <m/>
    <m/>
    <m/>
    <n v="0"/>
    <n v="0"/>
    <m/>
    <m/>
    <m/>
    <m/>
  </r>
  <r>
    <x v="14"/>
    <x v="3"/>
    <d v="2021-06-14T00:00:00"/>
    <s v="KA9"/>
    <s v="S"/>
    <n v="6"/>
    <n v="0"/>
    <n v="0"/>
    <n v="0"/>
    <n v="0"/>
    <n v="1"/>
    <n v="1"/>
    <n v="0"/>
    <n v="0"/>
    <n v="75"/>
    <n v="0"/>
    <n v="0"/>
    <n v="0"/>
    <n v="0"/>
    <n v="0"/>
    <m/>
    <m/>
    <m/>
    <m/>
    <m/>
    <m/>
    <m/>
    <m/>
    <n v="0"/>
    <n v="0"/>
    <m/>
    <m/>
    <m/>
    <m/>
  </r>
  <r>
    <x v="15"/>
    <x v="3"/>
    <d v="2021-05-15T00:00:00"/>
    <s v="LY.N10"/>
    <s v="N"/>
    <n v="10"/>
    <n v="2"/>
    <n v="0"/>
    <n v="0"/>
    <n v="2"/>
    <n v="45"/>
    <n v="10"/>
    <n v="0"/>
    <n v="0"/>
    <n v="0"/>
    <n v="33.5"/>
    <n v="25"/>
    <n v="23"/>
    <n v="50"/>
    <n v="36"/>
    <m/>
    <m/>
    <m/>
    <m/>
    <m/>
    <m/>
    <m/>
    <m/>
    <n v="0"/>
    <n v="0"/>
    <m/>
    <m/>
    <m/>
    <m/>
  </r>
  <r>
    <x v="15"/>
    <x v="3"/>
    <d v="2021-05-15T00:00:00"/>
    <s v="LY.NV18"/>
    <s v="NV"/>
    <n v="18"/>
    <n v="0"/>
    <n v="0"/>
    <n v="0"/>
    <n v="0"/>
    <n v="30"/>
    <n v="75"/>
    <n v="6"/>
    <n v="0"/>
    <n v="0"/>
    <n v="27.75"/>
    <n v="23"/>
    <n v="30"/>
    <n v="40"/>
    <n v="18"/>
    <m/>
    <m/>
    <m/>
    <m/>
    <m/>
    <m/>
    <m/>
    <m/>
    <n v="0"/>
    <n v="0"/>
    <m/>
    <m/>
    <m/>
    <m/>
  </r>
  <r>
    <x v="15"/>
    <x v="3"/>
    <d v="2021-05-15T00:00:00"/>
    <s v="LY.NV20"/>
    <s v="NV"/>
    <n v="20"/>
    <n v="0"/>
    <n v="0"/>
    <n v="0"/>
    <n v="0"/>
    <n v="35"/>
    <n v="70"/>
    <n v="0"/>
    <n v="0"/>
    <n v="0"/>
    <n v="22.5"/>
    <n v="17"/>
    <n v="9"/>
    <n v="44"/>
    <n v="20"/>
    <m/>
    <m/>
    <m/>
    <m/>
    <m/>
    <m/>
    <m/>
    <m/>
    <n v="0"/>
    <n v="0"/>
    <m/>
    <m/>
    <m/>
    <m/>
  </r>
  <r>
    <x v="15"/>
    <x v="3"/>
    <d v="2021-05-15T00:00:00"/>
    <s v="LY.NV7"/>
    <s v="NV"/>
    <n v="7"/>
    <n v="0"/>
    <n v="0"/>
    <n v="0"/>
    <n v="0"/>
    <n v="45"/>
    <n v="60"/>
    <n v="1"/>
    <n v="0"/>
    <n v="0"/>
    <n v="24.25"/>
    <n v="30"/>
    <n v="20"/>
    <n v="22"/>
    <n v="25"/>
    <m/>
    <m/>
    <m/>
    <m/>
    <m/>
    <m/>
    <m/>
    <m/>
    <n v="0"/>
    <n v="0"/>
    <m/>
    <m/>
    <m/>
    <m/>
  </r>
  <r>
    <x v="15"/>
    <x v="3"/>
    <d v="2021-05-15T00:00:00"/>
    <s v="LY.NØ1"/>
    <s v="NØ"/>
    <n v="1"/>
    <n v="8"/>
    <n v="4"/>
    <n v="3"/>
    <n v="1"/>
    <n v="60"/>
    <n v="25"/>
    <n v="0"/>
    <n v="0"/>
    <n v="0"/>
    <n v="32"/>
    <n v="20"/>
    <n v="55"/>
    <n v="24"/>
    <n v="29"/>
    <m/>
    <m/>
    <m/>
    <m/>
    <m/>
    <m/>
    <m/>
    <m/>
    <n v="0"/>
    <n v="0"/>
    <m/>
    <m/>
    <m/>
    <m/>
  </r>
  <r>
    <x v="15"/>
    <x v="3"/>
    <d v="2021-05-15T00:00:00"/>
    <s v="LY.S7"/>
    <s v="S"/>
    <n v="7"/>
    <n v="0"/>
    <n v="0"/>
    <n v="0"/>
    <n v="0"/>
    <n v="45"/>
    <n v="20"/>
    <n v="0"/>
    <n v="0"/>
    <n v="0"/>
    <n v="38.5"/>
    <n v="33"/>
    <n v="50"/>
    <n v="40"/>
    <n v="31"/>
    <m/>
    <m/>
    <m/>
    <m/>
    <m/>
    <m/>
    <m/>
    <m/>
    <n v="0"/>
    <n v="0"/>
    <m/>
    <m/>
    <m/>
    <m/>
  </r>
  <r>
    <x v="15"/>
    <x v="3"/>
    <d v="2021-05-15T00:00:00"/>
    <s v="LY.V7"/>
    <s v="V"/>
    <n v="7"/>
    <n v="0"/>
    <n v="0"/>
    <n v="0"/>
    <n v="0"/>
    <n v="75"/>
    <n v="60"/>
    <n v="0"/>
    <n v="0"/>
    <n v="0"/>
    <n v="26.5"/>
    <n v="15"/>
    <n v="36"/>
    <n v="45"/>
    <n v="10"/>
    <m/>
    <m/>
    <m/>
    <m/>
    <m/>
    <m/>
    <m/>
    <m/>
    <n v="0"/>
    <n v="0"/>
    <m/>
    <m/>
    <m/>
    <m/>
  </r>
  <r>
    <x v="15"/>
    <x v="3"/>
    <d v="2021-05-15T00:00:00"/>
    <s v="LY.Ø1"/>
    <s v="Ø"/>
    <n v="1"/>
    <n v="17"/>
    <n v="3"/>
    <n v="10"/>
    <n v="4"/>
    <n v="60"/>
    <n v="50"/>
    <n v="0"/>
    <n v="0"/>
    <n v="0"/>
    <n v="30.75"/>
    <n v="30"/>
    <n v="29"/>
    <n v="26"/>
    <n v="38"/>
    <m/>
    <m/>
    <m/>
    <m/>
    <m/>
    <m/>
    <m/>
    <m/>
    <n v="0"/>
    <n v="0"/>
    <m/>
    <m/>
    <m/>
    <m/>
  </r>
  <r>
    <x v="15"/>
    <x v="3"/>
    <d v="2021-05-15T00:00:00"/>
    <s v="LY.Ø3"/>
    <s v="Ø"/>
    <n v="3"/>
    <n v="9"/>
    <n v="0"/>
    <n v="2"/>
    <n v="7"/>
    <n v="30"/>
    <n v="40"/>
    <n v="0"/>
    <n v="0"/>
    <n v="0"/>
    <n v="23"/>
    <n v="12"/>
    <n v="32"/>
    <n v="21"/>
    <n v="27"/>
    <m/>
    <m/>
    <m/>
    <m/>
    <m/>
    <m/>
    <m/>
    <m/>
    <n v="0"/>
    <n v="0"/>
    <m/>
    <m/>
    <m/>
    <m/>
  </r>
  <r>
    <x v="15"/>
    <x v="3"/>
    <d v="2021-05-15T00:00:00"/>
    <s v="LY.Ø4"/>
    <s v="Ø"/>
    <n v="4"/>
    <n v="12"/>
    <n v="3"/>
    <n v="4"/>
    <n v="5"/>
    <n v="60"/>
    <n v="10"/>
    <n v="0"/>
    <n v="0"/>
    <n v="0"/>
    <n v="29.75"/>
    <n v="32"/>
    <n v="25"/>
    <n v="37"/>
    <n v="25"/>
    <m/>
    <m/>
    <m/>
    <m/>
    <m/>
    <m/>
    <m/>
    <m/>
    <n v="0"/>
    <n v="0"/>
    <m/>
    <m/>
    <m/>
    <m/>
  </r>
  <r>
    <x v="16"/>
    <x v="0"/>
    <d v="2018-06-12T00:00:00"/>
    <s v="MØ1"/>
    <s v="NV"/>
    <n v="1"/>
    <n v="4"/>
    <n v="0"/>
    <n v="1"/>
    <n v="3"/>
    <n v="60"/>
    <n v="70"/>
    <s v="NA"/>
    <n v="1"/>
    <s v="NA"/>
    <n v="12"/>
    <n v="10"/>
    <n v="8"/>
    <n v="20"/>
    <n v="10"/>
    <m/>
    <m/>
    <m/>
    <m/>
    <m/>
    <m/>
    <m/>
    <m/>
    <n v="0"/>
    <n v="0"/>
    <m/>
    <m/>
    <s v="Spiker i to hjørner"/>
    <m/>
  </r>
  <r>
    <x v="16"/>
    <x v="0"/>
    <d v="2018-06-12T00:00:00"/>
    <s v="MØ10"/>
    <s v="V"/>
    <n v="7"/>
    <n v="19"/>
    <n v="3"/>
    <n v="7"/>
    <n v="9"/>
    <n v="80"/>
    <n v="40"/>
    <s v="NA"/>
    <n v="0"/>
    <s v="NA"/>
    <n v="19"/>
    <n v="28"/>
    <n v="24"/>
    <n v="13"/>
    <n v="11"/>
    <m/>
    <m/>
    <m/>
    <m/>
    <m/>
    <m/>
    <m/>
    <m/>
    <n v="1"/>
    <n v="0"/>
    <m/>
    <s v="Kraftig krattrydding"/>
    <m/>
    <m/>
  </r>
  <r>
    <x v="16"/>
    <x v="0"/>
    <d v="2018-06-12T00:00:00"/>
    <s v="MØ2"/>
    <s v="Ø"/>
    <n v="3"/>
    <n v="1"/>
    <n v="0"/>
    <n v="0"/>
    <n v="1"/>
    <n v="75"/>
    <n v="60"/>
    <s v="NA"/>
    <n v="1"/>
    <s v="NA"/>
    <n v="14.5"/>
    <n v="15"/>
    <n v="11"/>
    <n v="19"/>
    <n v="13"/>
    <m/>
    <m/>
    <m/>
    <m/>
    <m/>
    <m/>
    <m/>
    <m/>
    <n v="0"/>
    <n v="0"/>
    <m/>
    <m/>
    <s v="Busk-/tresjikt utgjøres av slåpetorn som henger inn i ruta"/>
    <m/>
  </r>
  <r>
    <x v="16"/>
    <x v="0"/>
    <d v="2018-06-12T00:00:00"/>
    <s v="MØ3"/>
    <s v="Ø"/>
    <n v="6"/>
    <n v="0"/>
    <n v="0"/>
    <n v="0"/>
    <n v="0"/>
    <n v="80"/>
    <n v="40"/>
    <s v="NA"/>
    <n v="5"/>
    <s v="NA"/>
    <n v="22.75"/>
    <n v="33"/>
    <n v="12"/>
    <n v="16"/>
    <n v="30"/>
    <m/>
    <m/>
    <m/>
    <m/>
    <m/>
    <m/>
    <m/>
    <m/>
    <n v="0"/>
    <n v="0"/>
    <m/>
    <m/>
    <s v="Rose sp. henger inn"/>
    <m/>
  </r>
  <r>
    <x v="16"/>
    <x v="0"/>
    <d v="2018-06-12T00:00:00"/>
    <s v="MØ4"/>
    <s v="Ø"/>
    <n v="15"/>
    <n v="0"/>
    <n v="0"/>
    <n v="0"/>
    <n v="0"/>
    <n v="70"/>
    <n v="15"/>
    <s v="NA"/>
    <n v="10"/>
    <s v="NA"/>
    <n v="34.25"/>
    <n v="15"/>
    <n v="46"/>
    <n v="43"/>
    <n v="33"/>
    <m/>
    <m/>
    <m/>
    <m/>
    <m/>
    <m/>
    <m/>
    <m/>
    <n v="1"/>
    <n v="0"/>
    <m/>
    <s v="Kraftig krattrydding"/>
    <m/>
    <m/>
  </r>
  <r>
    <x v="16"/>
    <x v="0"/>
    <d v="2018-06-12T00:00:00"/>
    <s v="MØ5"/>
    <s v="SV"/>
    <n v="18"/>
    <n v="0"/>
    <n v="0"/>
    <n v="0"/>
    <n v="0"/>
    <n v="80"/>
    <n v="20"/>
    <s v="NA"/>
    <n v="0"/>
    <s v="NA"/>
    <n v="2.5"/>
    <n v="2"/>
    <n v="3"/>
    <n v="2"/>
    <n v="3"/>
    <m/>
    <m/>
    <m/>
    <m/>
    <m/>
    <m/>
    <m/>
    <m/>
    <n v="0"/>
    <n v="1"/>
    <m/>
    <s v="I sti, helt nedtråkket"/>
    <m/>
    <m/>
  </r>
  <r>
    <x v="16"/>
    <x v="0"/>
    <d v="2018-06-12T00:00:00"/>
    <s v="MØ6"/>
    <s v="S"/>
    <n v="5"/>
    <n v="1"/>
    <n v="0"/>
    <n v="1"/>
    <n v="0"/>
    <n v="65"/>
    <n v="70"/>
    <s v="NA"/>
    <n v="0"/>
    <s v="NA"/>
    <n v="17.25"/>
    <n v="19"/>
    <n v="23"/>
    <n v="20"/>
    <n v="7"/>
    <m/>
    <m/>
    <m/>
    <m/>
    <m/>
    <m/>
    <m/>
    <m/>
    <n v="0"/>
    <n v="0"/>
    <m/>
    <m/>
    <m/>
    <m/>
  </r>
  <r>
    <x v="16"/>
    <x v="0"/>
    <d v="2018-06-12T00:00:00"/>
    <s v="MØ7"/>
    <s v="S"/>
    <n v="12"/>
    <n v="0"/>
    <n v="0"/>
    <n v="0"/>
    <n v="0"/>
    <n v="55"/>
    <n v="80"/>
    <s v="NA"/>
    <n v="5"/>
    <s v="NA"/>
    <n v="17.25"/>
    <n v="9"/>
    <n v="18"/>
    <n v="16"/>
    <n v="26"/>
    <m/>
    <m/>
    <m/>
    <m/>
    <m/>
    <m/>
    <m/>
    <m/>
    <n v="0"/>
    <n v="0"/>
    <m/>
    <m/>
    <m/>
    <m/>
  </r>
  <r>
    <x v="16"/>
    <x v="0"/>
    <d v="2018-06-12T00:00:00"/>
    <s v="MØ8"/>
    <s v="NØ"/>
    <n v="2"/>
    <n v="1"/>
    <n v="0"/>
    <n v="1"/>
    <n v="0"/>
    <n v="60"/>
    <n v="15"/>
    <s v="NA"/>
    <n v="0"/>
    <s v="NA"/>
    <n v="1"/>
    <n v="1"/>
    <n v="0"/>
    <n v="1"/>
    <n v="2"/>
    <m/>
    <m/>
    <m/>
    <m/>
    <m/>
    <m/>
    <m/>
    <m/>
    <n v="0"/>
    <n v="1"/>
    <m/>
    <s v="I sti, helt nedtråkket"/>
    <m/>
    <m/>
  </r>
  <r>
    <x v="16"/>
    <x v="0"/>
    <d v="2018-06-12T00:00:00"/>
    <s v="MØ9"/>
    <s v="NØ"/>
    <n v="0"/>
    <n v="0"/>
    <n v="0"/>
    <n v="0"/>
    <n v="0"/>
    <n v="55"/>
    <n v="15"/>
    <s v="NA"/>
    <n v="0"/>
    <s v="NA"/>
    <n v="6.5"/>
    <n v="20"/>
    <n v="2"/>
    <n v="2"/>
    <n v="2"/>
    <m/>
    <m/>
    <m/>
    <m/>
    <m/>
    <m/>
    <m/>
    <m/>
    <n v="0"/>
    <n v="1"/>
    <m/>
    <s v="I sti, helt nedtråkket"/>
    <m/>
    <m/>
  </r>
  <r>
    <x v="16"/>
    <x v="1"/>
    <d v="2019-06-05T00:00:00"/>
    <s v="MØ1"/>
    <s v="NV"/>
    <n v="1"/>
    <n v="33"/>
    <n v="1"/>
    <n v="14"/>
    <n v="18"/>
    <n v="45"/>
    <n v="75"/>
    <s v="NA"/>
    <n v="0"/>
    <s v="NA"/>
    <n v="9.75"/>
    <n v="12"/>
    <n v="12"/>
    <n v="12"/>
    <n v="3"/>
    <m/>
    <m/>
    <m/>
    <m/>
    <m/>
    <m/>
    <m/>
    <m/>
    <n v="0"/>
    <n v="0"/>
    <m/>
    <m/>
    <s v="Fant bare de 2 rørene lengst unna midtpunktet. "/>
    <m/>
  </r>
  <r>
    <x v="16"/>
    <x v="1"/>
    <d v="2019-06-05T00:00:00"/>
    <s v="MØ10"/>
    <s v="V"/>
    <n v="7"/>
    <n v="120"/>
    <n v="10"/>
    <n v="38"/>
    <n v="72"/>
    <n v="50"/>
    <n v="50"/>
    <s v="NA"/>
    <n v="0"/>
    <s v="NA"/>
    <n v="8.25"/>
    <n v="8"/>
    <n v="6"/>
    <n v="9"/>
    <n v="10"/>
    <m/>
    <m/>
    <m/>
    <m/>
    <m/>
    <m/>
    <m/>
    <m/>
    <n v="0"/>
    <n v="0"/>
    <m/>
    <m/>
    <m/>
    <m/>
  </r>
  <r>
    <x v="16"/>
    <x v="1"/>
    <d v="2019-06-05T00:00:00"/>
    <s v="MØ2"/>
    <s v="Ø"/>
    <n v="3"/>
    <n v="12"/>
    <n v="1"/>
    <n v="0"/>
    <n v="11"/>
    <n v="75"/>
    <n v="50"/>
    <s v="NA"/>
    <n v="5"/>
    <s v="NA"/>
    <n v="9.75"/>
    <n v="10"/>
    <n v="9"/>
    <n v="10"/>
    <n v="10"/>
    <m/>
    <m/>
    <m/>
    <m/>
    <m/>
    <m/>
    <m/>
    <m/>
    <n v="0"/>
    <n v="0"/>
    <m/>
    <m/>
    <s v="Busksjikt utgjøres av slåpetorn som henger inn i ruta. "/>
    <m/>
  </r>
  <r>
    <x v="16"/>
    <x v="1"/>
    <d v="2019-06-05T00:00:00"/>
    <s v="MØ3"/>
    <s v="Ø"/>
    <n v="6"/>
    <n v="0"/>
    <n v="0"/>
    <n v="0"/>
    <n v="0"/>
    <n v="85"/>
    <n v="50"/>
    <s v="NA"/>
    <n v="15"/>
    <s v="NA"/>
    <n v="13"/>
    <n v="13"/>
    <n v="12"/>
    <n v="13"/>
    <n v="14"/>
    <m/>
    <m/>
    <m/>
    <m/>
    <m/>
    <m/>
    <m/>
    <m/>
    <n v="0"/>
    <n v="0"/>
    <m/>
    <m/>
    <m/>
    <m/>
  </r>
  <r>
    <x v="16"/>
    <x v="1"/>
    <d v="2019-06-05T00:00:00"/>
    <s v="MØ4"/>
    <s v="Ø"/>
    <n v="15"/>
    <n v="0"/>
    <n v="0"/>
    <n v="0"/>
    <n v="0"/>
    <n v="98"/>
    <n v="2"/>
    <s v="NA"/>
    <n v="25"/>
    <s v="NA"/>
    <n v="24.75"/>
    <n v="18"/>
    <n v="28"/>
    <n v="33"/>
    <n v="20"/>
    <m/>
    <m/>
    <m/>
    <m/>
    <m/>
    <m/>
    <m/>
    <m/>
    <n v="0"/>
    <n v="0"/>
    <m/>
    <m/>
    <m/>
    <m/>
  </r>
  <r>
    <x v="16"/>
    <x v="1"/>
    <d v="2019-06-05T00:00:00"/>
    <s v="MØ5"/>
    <s v="SV"/>
    <n v="18"/>
    <n v="0"/>
    <n v="0"/>
    <n v="0"/>
    <n v="0"/>
    <n v="55"/>
    <n v="30"/>
    <s v="NA"/>
    <n v="0"/>
    <s v="NA"/>
    <n v="2.75"/>
    <n v="2"/>
    <n v="4"/>
    <n v="4"/>
    <n v="1"/>
    <m/>
    <m/>
    <m/>
    <m/>
    <m/>
    <m/>
    <m/>
    <m/>
    <n v="0"/>
    <n v="1"/>
    <m/>
    <s v="I sti, holdes åpent"/>
    <s v="Fant 3 av 4 spiker"/>
    <m/>
  </r>
  <r>
    <x v="16"/>
    <x v="1"/>
    <d v="2019-06-05T00:00:00"/>
    <s v="MØ6"/>
    <s v="S"/>
    <n v="5"/>
    <n v="0"/>
    <n v="0"/>
    <n v="0"/>
    <n v="0"/>
    <n v="60"/>
    <n v="30"/>
    <s v="NA"/>
    <n v="0"/>
    <s v="NA"/>
    <n v="10"/>
    <n v="6"/>
    <n v="14"/>
    <n v="8"/>
    <n v="12"/>
    <m/>
    <m/>
    <m/>
    <m/>
    <m/>
    <m/>
    <m/>
    <m/>
    <n v="0"/>
    <n v="0"/>
    <m/>
    <m/>
    <s v="Fant de 2 rørene lengst unna midtpunktet"/>
    <m/>
  </r>
  <r>
    <x v="16"/>
    <x v="1"/>
    <d v="2019-06-05T00:00:00"/>
    <s v="MØ7"/>
    <s v="S"/>
    <n v="12"/>
    <n v="0"/>
    <n v="0"/>
    <n v="0"/>
    <n v="0"/>
    <n v="45"/>
    <n v="70"/>
    <s v="NA"/>
    <n v="5"/>
    <s v="NA"/>
    <n v="19.25"/>
    <n v="44"/>
    <n v="19"/>
    <n v="8"/>
    <n v="6"/>
    <m/>
    <m/>
    <m/>
    <m/>
    <m/>
    <m/>
    <m/>
    <m/>
    <n v="0"/>
    <n v="0"/>
    <m/>
    <m/>
    <s v="Fant alle rørene!"/>
    <m/>
  </r>
  <r>
    <x v="16"/>
    <x v="1"/>
    <d v="2019-06-05T00:00:00"/>
    <s v="MØ8"/>
    <s v="NØ"/>
    <n v="2"/>
    <n v="0"/>
    <n v="0"/>
    <n v="0"/>
    <n v="0"/>
    <n v="50"/>
    <n v="25"/>
    <s v="NA"/>
    <n v="0"/>
    <s v="NA"/>
    <n v="1.5"/>
    <n v="2"/>
    <n v="1"/>
    <n v="2"/>
    <n v="1"/>
    <m/>
    <m/>
    <m/>
    <m/>
    <m/>
    <m/>
    <m/>
    <m/>
    <n v="0"/>
    <n v="1"/>
    <m/>
    <s v="I sti, holdes åpent"/>
    <s v="Fant de 2 spikerne nærmest midtpunktet"/>
    <m/>
  </r>
  <r>
    <x v="16"/>
    <x v="1"/>
    <d v="2019-06-05T00:00:00"/>
    <s v="MØ9"/>
    <s v="NØ"/>
    <n v="0"/>
    <n v="0"/>
    <n v="0"/>
    <n v="0"/>
    <n v="0"/>
    <n v="35"/>
    <n v="20"/>
    <s v="NA"/>
    <n v="0"/>
    <s v="NA"/>
    <n v="2.5"/>
    <n v="2"/>
    <n v="6"/>
    <n v="1"/>
    <n v="1"/>
    <m/>
    <m/>
    <m/>
    <m/>
    <m/>
    <m/>
    <m/>
    <m/>
    <n v="0"/>
    <n v="1"/>
    <m/>
    <s v="I sti, holdes åpent"/>
    <s v="Fant de 2 spikerne nærmest transektet"/>
    <m/>
  </r>
  <r>
    <x v="16"/>
    <x v="2"/>
    <d v="2020-06-25T00:00:00"/>
    <s v="MØ1"/>
    <s v="NV"/>
    <n v="1"/>
    <n v="28"/>
    <n v="9"/>
    <n v="18"/>
    <n v="1"/>
    <n v="35"/>
    <n v="80"/>
    <s v="NA"/>
    <n v="0"/>
    <s v="NA"/>
    <n v="13"/>
    <n v="20"/>
    <n v="11"/>
    <n v="12"/>
    <n v="9"/>
    <m/>
    <m/>
    <m/>
    <m/>
    <m/>
    <m/>
    <m/>
    <m/>
    <n v="0"/>
    <n v="0"/>
    <m/>
    <s v="Nei"/>
    <s v="Fant 2 rør. Deler av ruta er forstyrret. "/>
    <s v="2 småplanter, 14 vegetative, 8 fertile"/>
  </r>
  <r>
    <x v="16"/>
    <x v="2"/>
    <d v="2020-06-25T00:00:00"/>
    <s v="MØ10"/>
    <s v="V"/>
    <n v="7"/>
    <n v="84"/>
    <n v="16"/>
    <n v="44"/>
    <n v="24"/>
    <n v="35"/>
    <n v="80"/>
    <s v="NA"/>
    <n v="0"/>
    <s v="NA"/>
    <n v="10.75"/>
    <n v="11"/>
    <n v="8"/>
    <n v="9"/>
    <n v="15"/>
    <m/>
    <m/>
    <m/>
    <m/>
    <m/>
    <m/>
    <m/>
    <m/>
    <n v="0"/>
    <n v="0"/>
    <m/>
    <s v="Nei"/>
    <s v="Fant 3 rør."/>
    <s v="1 småplanter, 33 vegetative, 40 fertile"/>
  </r>
  <r>
    <x v="16"/>
    <x v="2"/>
    <d v="2020-06-25T00:00:00"/>
    <s v="MØ2"/>
    <s v="Ø"/>
    <n v="3"/>
    <n v="4"/>
    <n v="1"/>
    <n v="0"/>
    <n v="3"/>
    <n v="60"/>
    <n v="70"/>
    <s v="NA"/>
    <n v="5"/>
    <s v="NA"/>
    <n v="19.75"/>
    <n v="18"/>
    <n v="15"/>
    <n v="19"/>
    <n v="27"/>
    <m/>
    <m/>
    <m/>
    <m/>
    <m/>
    <m/>
    <m/>
    <m/>
    <n v="0"/>
    <n v="0"/>
    <m/>
    <s v="Nei"/>
    <s v="Fant 1 rør. Busksjikt utgjøres av slåpetorn som henger inn i ruta. "/>
    <s v="0 småplanter, 3 vegetative, 2 fertile"/>
  </r>
  <r>
    <x v="16"/>
    <x v="2"/>
    <d v="2020-06-25T00:00:00"/>
    <s v="MØ3"/>
    <s v="Ø"/>
    <n v="6"/>
    <n v="0"/>
    <n v="0"/>
    <n v="0"/>
    <n v="0"/>
    <n v="75"/>
    <n v="50"/>
    <s v="NA"/>
    <n v="10"/>
    <s v="NA"/>
    <n v="27.75"/>
    <n v="36"/>
    <n v="31"/>
    <n v="20"/>
    <n v="24"/>
    <m/>
    <m/>
    <m/>
    <m/>
    <m/>
    <m/>
    <m/>
    <m/>
    <n v="0"/>
    <n v="0"/>
    <m/>
    <s v="Nei"/>
    <s v="Fant 4 rør."/>
    <n v="0"/>
  </r>
  <r>
    <x v="16"/>
    <x v="2"/>
    <d v="2020-06-25T00:00:00"/>
    <s v="MØ4"/>
    <s v="Ø"/>
    <n v="15"/>
    <n v="0"/>
    <n v="0"/>
    <n v="0"/>
    <n v="0"/>
    <n v="85"/>
    <n v="1"/>
    <s v="NA"/>
    <n v="35"/>
    <s v="NA"/>
    <n v="28.5"/>
    <n v="26"/>
    <n v="35"/>
    <n v="10"/>
    <n v="43"/>
    <m/>
    <m/>
    <m/>
    <m/>
    <m/>
    <m/>
    <m/>
    <m/>
    <n v="0"/>
    <n v="0"/>
    <m/>
    <s v="Nei"/>
    <s v="Holder på å gro igjen. Vanskelig å finne. "/>
    <n v="0"/>
  </r>
  <r>
    <x v="16"/>
    <x v="2"/>
    <d v="2020-06-25T00:00:00"/>
    <s v="MØ5"/>
    <s v="SV"/>
    <n v="18"/>
    <n v="0"/>
    <n v="0"/>
    <n v="0"/>
    <n v="0"/>
    <n v="75"/>
    <n v="25"/>
    <s v="NA"/>
    <n v="0"/>
    <s v="NA"/>
    <n v="7"/>
    <n v="8"/>
    <n v="5"/>
    <n v="14"/>
    <n v="1"/>
    <m/>
    <m/>
    <m/>
    <m/>
    <m/>
    <m/>
    <m/>
    <m/>
    <n v="0"/>
    <n v="1"/>
    <m/>
    <s v="I sti, men virker i ferd med å gro til."/>
    <m/>
    <n v="0"/>
  </r>
  <r>
    <x v="16"/>
    <x v="2"/>
    <d v="2020-06-25T00:00:00"/>
    <s v="MØ6"/>
    <s v="S"/>
    <n v="5"/>
    <n v="2"/>
    <n v="1"/>
    <n v="1"/>
    <n v="0"/>
    <n v="55"/>
    <n v="75"/>
    <s v="NA"/>
    <n v="0"/>
    <s v="NA"/>
    <n v="16"/>
    <n v="14"/>
    <n v="20"/>
    <n v="14"/>
    <n v="16"/>
    <m/>
    <m/>
    <m/>
    <m/>
    <m/>
    <m/>
    <m/>
    <m/>
    <n v="0"/>
    <n v="0"/>
    <m/>
    <s v="Nei"/>
    <s v="Fant 1 rør. Busksjikt utgjøres av slåpetorn som henger inn i ruta. "/>
    <s v="0 småplanter, 0 vegetative, 1 fertile"/>
  </r>
  <r>
    <x v="16"/>
    <x v="2"/>
    <d v="2020-06-25T00:00:00"/>
    <s v="MØ7"/>
    <s v="S"/>
    <n v="12"/>
    <n v="0"/>
    <n v="0"/>
    <n v="0"/>
    <n v="0"/>
    <n v="40"/>
    <n v="75"/>
    <s v="NA"/>
    <n v="6"/>
    <s v="NA"/>
    <n v="21.25"/>
    <n v="48"/>
    <n v="18"/>
    <n v="5"/>
    <n v="14"/>
    <m/>
    <m/>
    <m/>
    <m/>
    <m/>
    <m/>
    <m/>
    <m/>
    <n v="0"/>
    <n v="0"/>
    <m/>
    <s v="Nei"/>
    <s v="Fant 3 rør."/>
    <n v="0"/>
  </r>
  <r>
    <x v="16"/>
    <x v="2"/>
    <d v="2020-06-25T00:00:00"/>
    <s v="MØ8"/>
    <s v="NØ"/>
    <n v="2"/>
    <n v="1"/>
    <n v="0"/>
    <n v="1"/>
    <n v="0"/>
    <n v="65"/>
    <n v="20"/>
    <s v="NA"/>
    <n v="0"/>
    <s v="NA"/>
    <n v="1.875"/>
    <n v="1"/>
    <n v="0.5"/>
    <n v="2"/>
    <n v="4"/>
    <m/>
    <m/>
    <m/>
    <m/>
    <m/>
    <m/>
    <m/>
    <m/>
    <n v="0"/>
    <n v="1"/>
    <m/>
    <s v="I sti, men virker i ferd med å gro til."/>
    <m/>
    <n v="0"/>
  </r>
  <r>
    <x v="16"/>
    <x v="2"/>
    <d v="2020-06-25T00:00:00"/>
    <s v="MØ9"/>
    <s v="NØ"/>
    <n v="0"/>
    <n v="0"/>
    <n v="0"/>
    <n v="0"/>
    <n v="0"/>
    <n v="55"/>
    <n v="12"/>
    <s v="NA"/>
    <n v="0"/>
    <s v="NA"/>
    <n v="4.5"/>
    <n v="2"/>
    <n v="4"/>
    <n v="2"/>
    <n v="10"/>
    <m/>
    <m/>
    <m/>
    <m/>
    <m/>
    <m/>
    <m/>
    <m/>
    <n v="0"/>
    <n v="1"/>
    <m/>
    <s v="I sti, men virker i ferd med å gro til."/>
    <m/>
    <n v="0"/>
  </r>
  <r>
    <x v="16"/>
    <x v="3"/>
    <d v="2021-06-21T00:00:00"/>
    <s v="MØ1"/>
    <s v="NV"/>
    <n v="1"/>
    <n v="10"/>
    <n v="2"/>
    <n v="3"/>
    <n v="5"/>
    <n v="50"/>
    <n v="50"/>
    <n v="0"/>
    <n v="0"/>
    <n v="0"/>
    <n v="17"/>
    <n v="25"/>
    <n v="23"/>
    <n v="12"/>
    <n v="8"/>
    <n v="2"/>
    <n v="6"/>
    <n v="0"/>
    <n v="0"/>
    <s v="NA"/>
    <s v="NA"/>
    <n v="1"/>
    <n v="0.1"/>
    <n v="0"/>
    <n v="0"/>
    <m/>
    <m/>
    <m/>
    <m/>
  </r>
  <r>
    <x v="16"/>
    <x v="3"/>
    <d v="2021-06-21T00:00:00"/>
    <s v="MØ10"/>
    <s v="V"/>
    <n v="7"/>
    <n v="32"/>
    <n v="1"/>
    <n v="10"/>
    <n v="21"/>
    <n v="40"/>
    <n v="70"/>
    <n v="0"/>
    <n v="0"/>
    <n v="0"/>
    <n v="20.5"/>
    <n v="30"/>
    <n v="21"/>
    <n v="15"/>
    <n v="16"/>
    <n v="2"/>
    <n v="3"/>
    <n v="0"/>
    <n v="0"/>
    <s v="NA"/>
    <s v="NA"/>
    <n v="0"/>
    <n v="0"/>
    <n v="0"/>
    <n v="0"/>
    <m/>
    <m/>
    <m/>
    <m/>
  </r>
  <r>
    <x v="16"/>
    <x v="3"/>
    <d v="2021-06-21T00:00:00"/>
    <s v="MØ2"/>
    <s v="Ø"/>
    <n v="3"/>
    <n v="3"/>
    <n v="0"/>
    <n v="2"/>
    <n v="1"/>
    <n v="65"/>
    <n v="80"/>
    <n v="8"/>
    <n v="0"/>
    <n v="0"/>
    <n v="23"/>
    <n v="14"/>
    <n v="38"/>
    <n v="23"/>
    <n v="17"/>
    <n v="2"/>
    <n v="3"/>
    <n v="2"/>
    <n v="8"/>
    <s v="NA"/>
    <s v="NA"/>
    <n v="1"/>
    <n v="1"/>
    <n v="0"/>
    <n v="0"/>
    <m/>
    <m/>
    <m/>
    <m/>
  </r>
  <r>
    <x v="16"/>
    <x v="3"/>
    <d v="2021-06-21T00:00:00"/>
    <s v="MØ3"/>
    <s v="Ø"/>
    <n v="6"/>
    <n v="0"/>
    <n v="0"/>
    <n v="0"/>
    <n v="0"/>
    <n v="70"/>
    <n v="60"/>
    <n v="12"/>
    <n v="0"/>
    <n v="0"/>
    <n v="32.5"/>
    <n v="20"/>
    <n v="22"/>
    <n v="59"/>
    <n v="29"/>
    <n v="2"/>
    <n v="3"/>
    <n v="4"/>
    <n v="12"/>
    <s v="NA"/>
    <s v="NA"/>
    <n v="1"/>
    <n v="2"/>
    <n v="0"/>
    <n v="0"/>
    <m/>
    <m/>
    <m/>
    <m/>
  </r>
  <r>
    <x v="16"/>
    <x v="3"/>
    <d v="2021-06-21T00:00:00"/>
    <s v="MØ4"/>
    <s v="Ø"/>
    <n v="15"/>
    <n v="0"/>
    <n v="0"/>
    <n v="0"/>
    <n v="0"/>
    <n v="70"/>
    <n v="25"/>
    <n v="0"/>
    <n v="35"/>
    <n v="0"/>
    <n v="171.25"/>
    <n v="180"/>
    <n v="155"/>
    <n v="180"/>
    <n v="170"/>
    <n v="0"/>
    <n v="0"/>
    <n v="0"/>
    <n v="0"/>
    <s v="NA"/>
    <s v="NA"/>
    <n v="0"/>
    <n v="0"/>
    <n v="0"/>
    <n v="0"/>
    <m/>
    <m/>
    <s v="Denne ruta ligger nå inne i et tett slåpetornkratt som er nesten umulig å komme inn i, langt mindre få lagt ned en rute. Dekningsdataene vil derfor være unøyaktige. Det er heller ikke tatt noe nytt bilde av ruta; bruk fjorårets. Vi bør vurdere å kutte ut denne. "/>
    <m/>
  </r>
  <r>
    <x v="16"/>
    <x v="3"/>
    <d v="2021-06-21T00:00:00"/>
    <s v="MØ5"/>
    <s v="SV"/>
    <n v="18"/>
    <n v="0"/>
    <n v="0"/>
    <n v="0"/>
    <n v="0"/>
    <n v="95"/>
    <n v="1"/>
    <n v="0"/>
    <n v="0"/>
    <n v="0"/>
    <n v="5.75"/>
    <n v="5"/>
    <n v="4"/>
    <n v="10"/>
    <n v="4"/>
    <n v="1"/>
    <n v="1"/>
    <n v="0"/>
    <n v="0"/>
    <s v="NA"/>
    <s v="NA"/>
    <n v="0"/>
    <n v="0"/>
    <n v="0"/>
    <n v="1"/>
    <m/>
    <m/>
    <s v="Ruta ligger i stien, helt nedtråkket"/>
    <m/>
  </r>
  <r>
    <x v="16"/>
    <x v="3"/>
    <d v="2021-06-21T00:00:00"/>
    <s v="MØ6"/>
    <s v="S"/>
    <n v="5"/>
    <n v="1"/>
    <n v="0"/>
    <n v="0"/>
    <n v="1"/>
    <n v="45"/>
    <n v="45"/>
    <n v="0"/>
    <n v="0"/>
    <n v="0"/>
    <n v="18.5"/>
    <n v="17"/>
    <n v="18"/>
    <n v="17"/>
    <n v="22"/>
    <n v="1"/>
    <n v="2"/>
    <n v="0"/>
    <n v="0"/>
    <s v="NA"/>
    <s v="NA"/>
    <n v="0"/>
    <n v="0"/>
    <n v="0"/>
    <n v="0"/>
    <m/>
    <m/>
    <m/>
    <m/>
  </r>
  <r>
    <x v="16"/>
    <x v="3"/>
    <d v="2021-06-21T00:00:00"/>
    <s v="MØ7"/>
    <s v="S"/>
    <n v="12"/>
    <n v="0"/>
    <n v="0"/>
    <n v="0"/>
    <n v="0"/>
    <n v="40"/>
    <n v="75"/>
    <n v="0"/>
    <n v="15"/>
    <n v="0"/>
    <n v="19"/>
    <n v="20"/>
    <n v="30"/>
    <n v="13"/>
    <n v="13"/>
    <n v="2"/>
    <n v="3"/>
    <n v="0"/>
    <n v="0"/>
    <s v="NA"/>
    <s v="NA"/>
    <n v="0"/>
    <n v="0"/>
    <n v="0"/>
    <n v="0"/>
    <m/>
    <m/>
    <m/>
    <m/>
  </r>
  <r>
    <x v="16"/>
    <x v="3"/>
    <d v="2021-06-21T00:00:00"/>
    <s v="MØ8"/>
    <s v="NØ"/>
    <n v="2"/>
    <n v="0"/>
    <n v="0"/>
    <n v="0"/>
    <n v="0"/>
    <n v="50"/>
    <n v="25"/>
    <n v="0"/>
    <n v="0"/>
    <n v="0"/>
    <n v="1.75"/>
    <n v="1"/>
    <n v="1"/>
    <n v="3"/>
    <n v="2"/>
    <n v="0"/>
    <n v="0"/>
    <n v="0"/>
    <n v="0"/>
    <s v="NA"/>
    <s v="NA"/>
    <n v="0"/>
    <n v="0"/>
    <n v="0"/>
    <n v="1"/>
    <m/>
    <m/>
    <s v="Ruta ligger i stien, helt nedtråkket"/>
    <m/>
  </r>
  <r>
    <x v="16"/>
    <x v="3"/>
    <d v="2021-06-21T00:00:00"/>
    <s v="MØ9"/>
    <s v="NØ"/>
    <n v="0"/>
    <n v="0"/>
    <n v="0"/>
    <n v="0"/>
    <n v="0"/>
    <n v="55"/>
    <n v="3"/>
    <n v="0"/>
    <n v="0"/>
    <n v="0"/>
    <n v="1.75"/>
    <n v="3"/>
    <n v="2"/>
    <n v="1"/>
    <n v="1"/>
    <n v="1"/>
    <n v="0.1"/>
    <n v="0"/>
    <n v="0"/>
    <s v="NA"/>
    <s v="NA"/>
    <n v="0"/>
    <n v="0"/>
    <n v="0"/>
    <n v="1"/>
    <m/>
    <m/>
    <s v="Ruta ligger i stien, helt nedtråkket"/>
    <m/>
  </r>
  <r>
    <x v="16"/>
    <x v="4"/>
    <d v="2022-07-07T00:00:00"/>
    <s v="MØ1"/>
    <s v="NV"/>
    <n v="1"/>
    <n v="8"/>
    <n v="3"/>
    <n v="4"/>
    <n v="1"/>
    <n v="50"/>
    <n v="75"/>
    <n v="0"/>
    <n v="0"/>
    <n v="0"/>
    <n v="14.75"/>
    <n v="21"/>
    <n v="16"/>
    <n v="13"/>
    <n v="9"/>
    <n v="4"/>
    <n v="10"/>
    <n v="0"/>
    <n v="0"/>
    <s v="NA"/>
    <s v="NA"/>
    <n v="0"/>
    <n v="0"/>
    <n v="0"/>
    <n v="0"/>
    <m/>
    <m/>
    <m/>
    <m/>
  </r>
  <r>
    <x v="16"/>
    <x v="4"/>
    <d v="2022-07-07T00:00:00"/>
    <s v="MØ10"/>
    <s v="V"/>
    <n v="7"/>
    <n v="28"/>
    <n v="6"/>
    <n v="15"/>
    <n v="7"/>
    <n v="30"/>
    <n v="75"/>
    <n v="0"/>
    <n v="0"/>
    <n v="0"/>
    <n v="14.75"/>
    <n v="14"/>
    <n v="16"/>
    <n v="15"/>
    <n v="14"/>
    <n v="4"/>
    <n v="12"/>
    <n v="0"/>
    <n v="0"/>
    <s v="NA"/>
    <s v="NA"/>
    <n v="0"/>
    <n v="0"/>
    <n v="0"/>
    <n v="0"/>
    <m/>
    <m/>
    <m/>
    <m/>
  </r>
  <r>
    <x v="16"/>
    <x v="4"/>
    <d v="2022-07-07T00:00:00"/>
    <s v="MØ2"/>
    <s v="Ø"/>
    <n v="3"/>
    <n v="3"/>
    <n v="2"/>
    <n v="1"/>
    <n v="0"/>
    <n v="80"/>
    <n v="40"/>
    <n v="6"/>
    <n v="0"/>
    <n v="0"/>
    <n v="16.5"/>
    <n v="15"/>
    <n v="31"/>
    <n v="18"/>
    <n v="2"/>
    <n v="4"/>
    <n v="25"/>
    <n v="1"/>
    <n v="6"/>
    <s v="NA"/>
    <s v="NA"/>
    <n v="1"/>
    <n v="0.1"/>
    <n v="0"/>
    <n v="0"/>
    <m/>
    <m/>
    <m/>
    <m/>
  </r>
  <r>
    <x v="16"/>
    <x v="4"/>
    <d v="2022-07-07T00:00:00"/>
    <s v="MØ3"/>
    <s v="Ø"/>
    <n v="6"/>
    <n v="1"/>
    <n v="0"/>
    <n v="1"/>
    <n v="0"/>
    <s v="NA"/>
    <s v="NA"/>
    <n v="19"/>
    <n v="0"/>
    <n v="0"/>
    <n v="44"/>
    <n v="44"/>
    <n v="38"/>
    <n v="57"/>
    <n v="37"/>
    <n v="6"/>
    <n v="55"/>
    <n v="3"/>
    <n v="19"/>
    <s v="NA"/>
    <s v="NA"/>
    <n v="1"/>
    <n v="4"/>
    <n v="0"/>
    <n v="0"/>
    <m/>
    <m/>
    <m/>
    <m/>
  </r>
  <r>
    <x v="16"/>
    <x v="4"/>
    <d v="2022-07-07T00:00:00"/>
    <s v="MØ4"/>
    <s v="Ø"/>
    <n v="15"/>
    <n v="0"/>
    <n v="0"/>
    <n v="0"/>
    <n v="0"/>
    <n v="50"/>
    <n v="70"/>
    <n v="0"/>
    <n v="40"/>
    <n v="50"/>
    <n v="13.25"/>
    <n v="20"/>
    <n v="7"/>
    <n v="7"/>
    <n v="19"/>
    <n v="0"/>
    <n v="0"/>
    <n v="0"/>
    <n v="0"/>
    <s v="NA"/>
    <s v="NA"/>
    <n v="0"/>
    <n v="0"/>
    <n v="0"/>
    <n v="0"/>
    <m/>
    <m/>
    <s v="Denne ruta ligger nå inne i et tett slåpetornkratt som er nesten umulig å komme inn i, langt mindre få lagt ned en rute. Dekningsdataene vil derfor være unøyaktige. Det er heller ikke tatt noe nytt bilde av ruta; bruk bilde fra tidligere år. Vi bør vurdere å kutte ut denne. "/>
    <m/>
  </r>
  <r>
    <x v="16"/>
    <x v="4"/>
    <d v="2022-07-07T00:00:00"/>
    <s v="MØ5"/>
    <s v="SV"/>
    <n v="18"/>
    <n v="0"/>
    <n v="0"/>
    <n v="0"/>
    <n v="0"/>
    <n v="85"/>
    <n v="1"/>
    <n v="0"/>
    <n v="0"/>
    <n v="0"/>
    <n v="10.75"/>
    <n v="5"/>
    <n v="5"/>
    <n v="25"/>
    <n v="8"/>
    <n v="3"/>
    <n v="10"/>
    <n v="0"/>
    <n v="0"/>
    <s v="NA"/>
    <s v="NA"/>
    <n v="0"/>
    <n v="0"/>
    <n v="0"/>
    <n v="1"/>
    <m/>
    <s v="Hele ruta ligger i stien og er nedtråkket"/>
    <m/>
    <m/>
  </r>
  <r>
    <x v="16"/>
    <x v="4"/>
    <d v="2022-07-07T00:00:00"/>
    <s v="MØ6"/>
    <s v="S"/>
    <n v="5"/>
    <n v="1"/>
    <n v="0"/>
    <n v="1"/>
    <n v="0"/>
    <n v="50"/>
    <n v="40"/>
    <n v="0"/>
    <n v="0"/>
    <n v="0"/>
    <n v="17"/>
    <n v="13"/>
    <n v="27"/>
    <n v="16"/>
    <n v="12"/>
    <n v="4"/>
    <n v="15"/>
    <n v="0"/>
    <n v="0"/>
    <s v="NA"/>
    <s v="NA"/>
    <n v="0"/>
    <n v="0"/>
    <n v="0"/>
    <n v="0"/>
    <m/>
    <m/>
    <m/>
    <m/>
  </r>
  <r>
    <x v="16"/>
    <x v="4"/>
    <d v="2022-07-07T00:00:00"/>
    <s v="MØ7"/>
    <s v="S"/>
    <n v="12"/>
    <n v="0"/>
    <n v="0"/>
    <n v="0"/>
    <n v="0"/>
    <n v="60"/>
    <n v="90"/>
    <n v="0"/>
    <n v="10"/>
    <n v="0"/>
    <n v="28.5"/>
    <n v="28"/>
    <n v="29"/>
    <n v="17"/>
    <n v="40"/>
    <n v="3"/>
    <s v="NA"/>
    <n v="0"/>
    <n v="0"/>
    <s v="NA"/>
    <s v="NA"/>
    <n v="0"/>
    <n v="0"/>
    <n v="0"/>
    <n v="0"/>
    <m/>
    <m/>
    <m/>
    <m/>
  </r>
  <r>
    <x v="16"/>
    <x v="4"/>
    <d v="2022-07-07T00:00:00"/>
    <s v="MØ8"/>
    <s v="NØ"/>
    <n v="2"/>
    <n v="1"/>
    <n v="0"/>
    <n v="1"/>
    <n v="0"/>
    <n v="60"/>
    <n v="30"/>
    <n v="0"/>
    <n v="0"/>
    <n v="0"/>
    <n v="5"/>
    <n v="0"/>
    <n v="4"/>
    <n v="15"/>
    <n v="1"/>
    <n v="1"/>
    <n v="2"/>
    <n v="0"/>
    <n v="0"/>
    <s v="NA"/>
    <s v="NA"/>
    <n v="0"/>
    <n v="0"/>
    <n v="0"/>
    <n v="1"/>
    <m/>
    <s v="Hele ruta ligger i stien og er nedtråkket"/>
    <m/>
    <m/>
  </r>
  <r>
    <x v="16"/>
    <x v="4"/>
    <d v="2022-07-07T00:00:00"/>
    <s v="MØ9"/>
    <s v="NØ"/>
    <n v="0"/>
    <n v="0"/>
    <n v="0"/>
    <n v="0"/>
    <n v="0"/>
    <n v="55"/>
    <n v="5"/>
    <n v="0"/>
    <n v="0"/>
    <n v="0"/>
    <n v="5"/>
    <n v="13"/>
    <n v="2"/>
    <n v="1"/>
    <n v="4"/>
    <n v="2"/>
    <n v="1"/>
    <n v="0"/>
    <n v="0"/>
    <s v="NA"/>
    <s v="NA"/>
    <n v="0"/>
    <n v="0"/>
    <n v="0"/>
    <n v="1"/>
    <m/>
    <s v="Hele ruta ligger i stien og er nedtråkket"/>
    <m/>
    <m/>
  </r>
  <r>
    <x v="17"/>
    <x v="0"/>
    <d v="2018-07-18T00:00:00"/>
    <s v="NR.NV1"/>
    <s v="NV"/>
    <n v="1"/>
    <n v="1"/>
    <n v="0"/>
    <n v="0"/>
    <n v="1"/>
    <n v="60"/>
    <n v="10"/>
    <s v="NA"/>
    <n v="0"/>
    <s v="NA"/>
    <n v="22.25"/>
    <n v="18"/>
    <n v="42"/>
    <n v="12"/>
    <n v="17"/>
    <m/>
    <m/>
    <m/>
    <m/>
    <m/>
    <m/>
    <m/>
    <m/>
    <m/>
    <m/>
    <m/>
    <m/>
    <m/>
    <m/>
  </r>
  <r>
    <x v="17"/>
    <x v="0"/>
    <d v="2018-07-18T00:00:00"/>
    <s v="NR.NV7"/>
    <s v="NV"/>
    <n v="7"/>
    <n v="1"/>
    <n v="0"/>
    <n v="0"/>
    <n v="1"/>
    <n v="80"/>
    <n v="5"/>
    <s v="NA"/>
    <n v="0"/>
    <s v="NA"/>
    <n v="47.5"/>
    <n v="50"/>
    <n v="40"/>
    <n v="40"/>
    <n v="60"/>
    <m/>
    <m/>
    <m/>
    <m/>
    <m/>
    <m/>
    <m/>
    <m/>
    <m/>
    <m/>
    <m/>
    <m/>
    <m/>
    <m/>
  </r>
  <r>
    <x v="17"/>
    <x v="0"/>
    <d v="2018-07-18T00:00:00"/>
    <s v="NR.S0"/>
    <s v="S"/>
    <n v="0"/>
    <n v="0"/>
    <n v="0"/>
    <n v="0"/>
    <n v="0"/>
    <n v="90"/>
    <n v="5"/>
    <s v="NA"/>
    <n v="5"/>
    <s v="NA"/>
    <n v="17"/>
    <n v="17"/>
    <n v="3"/>
    <n v="15"/>
    <n v="33"/>
    <m/>
    <m/>
    <m/>
    <m/>
    <m/>
    <m/>
    <m/>
    <m/>
    <m/>
    <m/>
    <m/>
    <m/>
    <m/>
    <m/>
  </r>
  <r>
    <x v="17"/>
    <x v="0"/>
    <d v="2018-07-18T00:00:00"/>
    <s v="NR.S1"/>
    <s v="S"/>
    <n v="1"/>
    <n v="1"/>
    <n v="0"/>
    <n v="0"/>
    <n v="1"/>
    <n v="95"/>
    <n v="5"/>
    <s v="NA"/>
    <n v="10"/>
    <s v="NA"/>
    <n v="27.5"/>
    <n v="38"/>
    <n v="19"/>
    <n v="36"/>
    <n v="17"/>
    <m/>
    <m/>
    <m/>
    <m/>
    <m/>
    <m/>
    <m/>
    <m/>
    <m/>
    <m/>
    <m/>
    <m/>
    <m/>
    <m/>
  </r>
  <r>
    <x v="17"/>
    <x v="0"/>
    <d v="2018-07-18T00:00:00"/>
    <s v="NR.SV0"/>
    <s v="SV"/>
    <n v="0"/>
    <n v="0"/>
    <n v="0"/>
    <n v="0"/>
    <n v="0"/>
    <n v="90"/>
    <n v="5"/>
    <s v="NA"/>
    <n v="0"/>
    <s v="NA"/>
    <n v="19.25"/>
    <n v="4"/>
    <n v="33"/>
    <n v="24"/>
    <n v="16"/>
    <m/>
    <m/>
    <m/>
    <m/>
    <m/>
    <m/>
    <m/>
    <m/>
    <m/>
    <m/>
    <m/>
    <m/>
    <m/>
    <m/>
  </r>
  <r>
    <x v="17"/>
    <x v="0"/>
    <d v="2018-07-18T00:00:00"/>
    <s v="NR.SØ2"/>
    <s v="SØ"/>
    <n v="2"/>
    <n v="0"/>
    <n v="0"/>
    <n v="0"/>
    <n v="0"/>
    <n v="60"/>
    <n v="5"/>
    <s v="NA"/>
    <n v="0"/>
    <s v="NA"/>
    <n v="27.75"/>
    <n v="26"/>
    <n v="31"/>
    <n v="32"/>
    <n v="22"/>
    <m/>
    <m/>
    <m/>
    <m/>
    <m/>
    <m/>
    <m/>
    <m/>
    <m/>
    <m/>
    <m/>
    <m/>
    <s v="Mye jordrotter:foto:1900"/>
    <m/>
  </r>
  <r>
    <x v="17"/>
    <x v="0"/>
    <d v="2018-07-18T00:00:00"/>
    <s v="NR.V1"/>
    <s v="V"/>
    <n v="1"/>
    <n v="0"/>
    <n v="0"/>
    <n v="0"/>
    <n v="0"/>
    <n v="70"/>
    <n v="5"/>
    <s v="NA"/>
    <n v="1"/>
    <s v="NA"/>
    <n v="35.75"/>
    <n v="55"/>
    <n v="41"/>
    <n v="33"/>
    <n v="14"/>
    <m/>
    <m/>
    <m/>
    <m/>
    <m/>
    <m/>
    <m/>
    <m/>
    <m/>
    <m/>
    <m/>
    <m/>
    <m/>
    <m/>
  </r>
  <r>
    <x v="17"/>
    <x v="0"/>
    <d v="2018-07-18T00:00:00"/>
    <s v="NR.Ø5"/>
    <s v="Ø"/>
    <n v="5"/>
    <n v="0"/>
    <n v="0"/>
    <n v="0"/>
    <n v="0"/>
    <n v="80"/>
    <n v="5"/>
    <s v="NA"/>
    <n v="0"/>
    <s v="NA"/>
    <n v="26.25"/>
    <n v="5"/>
    <n v="50"/>
    <n v="9"/>
    <n v="41"/>
    <m/>
    <m/>
    <m/>
    <m/>
    <m/>
    <m/>
    <m/>
    <m/>
    <m/>
    <m/>
    <m/>
    <m/>
    <m/>
    <m/>
  </r>
  <r>
    <x v="18"/>
    <x v="1"/>
    <d v="2019-06-11T00:00:00"/>
    <s v="NU.NØ7"/>
    <s v="NØ"/>
    <n v="7"/>
    <n v="6"/>
    <n v="0"/>
    <n v="0"/>
    <n v="6"/>
    <n v="80"/>
    <n v="50"/>
    <s v="NA"/>
    <n v="10"/>
    <s v="NA"/>
    <n v="30.75"/>
    <n v="21"/>
    <n v="53"/>
    <n v="44"/>
    <n v="5"/>
    <m/>
    <m/>
    <m/>
    <m/>
    <m/>
    <m/>
    <m/>
    <m/>
    <n v="0"/>
    <n v="0"/>
    <m/>
    <s v="Tidligere beite, nå i tidlig gjengroing"/>
    <m/>
    <m/>
  </r>
  <r>
    <x v="18"/>
    <x v="1"/>
    <d v="2019-06-11T00:00:00"/>
    <s v="NU.NØ8"/>
    <s v="NØ"/>
    <n v="8"/>
    <n v="2"/>
    <n v="1"/>
    <n v="0"/>
    <n v="1"/>
    <n v="70"/>
    <n v="20"/>
    <s v="NA"/>
    <n v="40"/>
    <s v="NA"/>
    <n v="44.75"/>
    <n v="45"/>
    <n v="72"/>
    <n v="25"/>
    <n v="37"/>
    <m/>
    <m/>
    <m/>
    <m/>
    <m/>
    <m/>
    <m/>
    <m/>
    <n v="0"/>
    <n v="0"/>
    <m/>
    <s v="Tidligere beite, nå i tidlig gjengroing"/>
    <m/>
    <m/>
  </r>
  <r>
    <x v="18"/>
    <x v="1"/>
    <d v="2019-06-11T00:00:00"/>
    <s v="NU.S9"/>
    <s v="S"/>
    <n v="9"/>
    <n v="12"/>
    <n v="10"/>
    <n v="0"/>
    <n v="2"/>
    <n v="30"/>
    <n v="50"/>
    <s v="NA"/>
    <n v="0"/>
    <s v="NA"/>
    <n v="5.25"/>
    <n v="11"/>
    <n v="2"/>
    <n v="4"/>
    <n v="4"/>
    <m/>
    <m/>
    <m/>
    <m/>
    <m/>
    <m/>
    <m/>
    <m/>
    <n v="0"/>
    <n v="0"/>
    <m/>
    <s v="Tidligere beite, nå i tidlig gjengroing"/>
    <m/>
    <m/>
  </r>
  <r>
    <x v="18"/>
    <x v="1"/>
    <d v="2019-06-11T00:00:00"/>
    <s v="NU.SV10"/>
    <s v="SV"/>
    <n v="10"/>
    <n v="0"/>
    <n v="0"/>
    <n v="0"/>
    <n v="0"/>
    <n v="75"/>
    <n v="30"/>
    <s v="NA"/>
    <n v="60"/>
    <s v="NA"/>
    <n v="40.5"/>
    <n v="50"/>
    <n v="90"/>
    <n v="6"/>
    <n v="16"/>
    <m/>
    <m/>
    <m/>
    <m/>
    <m/>
    <m/>
    <m/>
    <m/>
    <n v="0"/>
    <n v="0"/>
    <m/>
    <s v="Tidligere beite, nå i tidlig gjengroing"/>
    <m/>
    <m/>
  </r>
  <r>
    <x v="18"/>
    <x v="1"/>
    <d v="2019-06-11T00:00:00"/>
    <s v="NU.SV18"/>
    <s v="SV"/>
    <n v="18"/>
    <n v="0"/>
    <n v="0"/>
    <n v="0"/>
    <n v="0"/>
    <n v="60"/>
    <n v="5"/>
    <s v="NA"/>
    <n v="2"/>
    <s v="NA"/>
    <n v="36"/>
    <n v="30"/>
    <n v="28"/>
    <n v="39"/>
    <n v="47"/>
    <m/>
    <m/>
    <m/>
    <m/>
    <m/>
    <m/>
    <m/>
    <m/>
    <n v="0"/>
    <n v="0"/>
    <m/>
    <s v="Tidligere beite, nå i tidlig gjengroing"/>
    <m/>
    <m/>
  </r>
  <r>
    <x v="18"/>
    <x v="1"/>
    <d v="2019-06-11T00:00:00"/>
    <s v="NU.SV8"/>
    <s v="SV"/>
    <n v="8"/>
    <n v="3"/>
    <n v="0"/>
    <n v="0"/>
    <n v="3"/>
    <n v="80"/>
    <n v="5"/>
    <s v="NA"/>
    <n v="0"/>
    <s v="NA"/>
    <n v="41.75"/>
    <n v="40"/>
    <n v="53"/>
    <n v="59"/>
    <n v="15"/>
    <m/>
    <m/>
    <m/>
    <m/>
    <m/>
    <m/>
    <m/>
    <m/>
    <n v="0"/>
    <n v="0"/>
    <m/>
    <s v="Tidligere beite, nå i tidlig gjengroing"/>
    <m/>
    <m/>
  </r>
  <r>
    <x v="18"/>
    <x v="1"/>
    <d v="2019-06-11T00:00:00"/>
    <s v="NU.SV9"/>
    <s v="SV"/>
    <n v="9"/>
    <n v="3"/>
    <n v="0"/>
    <n v="0"/>
    <n v="3"/>
    <n v="70"/>
    <n v="30"/>
    <s v="NA"/>
    <n v="15"/>
    <s v="NA"/>
    <n v="45.25"/>
    <n v="55"/>
    <n v="42"/>
    <n v="48"/>
    <n v="36"/>
    <m/>
    <m/>
    <m/>
    <m/>
    <m/>
    <m/>
    <m/>
    <m/>
    <n v="0"/>
    <n v="0"/>
    <m/>
    <s v="Tidligere beite, nå i tidlig gjengroing"/>
    <m/>
    <m/>
  </r>
  <r>
    <x v="18"/>
    <x v="1"/>
    <d v="2019-06-11T00:00:00"/>
    <s v="NU.SØ4"/>
    <s v="SØ"/>
    <n v="4"/>
    <n v="0"/>
    <n v="0"/>
    <n v="0"/>
    <n v="0"/>
    <n v="60"/>
    <n v="60"/>
    <s v="NA"/>
    <n v="60"/>
    <s v="NA"/>
    <n v="76.25"/>
    <n v="40"/>
    <n v="15"/>
    <n v="30"/>
    <n v="220"/>
    <m/>
    <m/>
    <m/>
    <m/>
    <m/>
    <m/>
    <m/>
    <m/>
    <n v="0"/>
    <n v="0"/>
    <m/>
    <s v="Tidligere beite, nå i tidlig gjengroing"/>
    <s v="Litt av berberisbusken går inn i NØ-hjørnet av ruta"/>
    <m/>
  </r>
  <r>
    <x v="18"/>
    <x v="1"/>
    <d v="2019-06-11T00:00:00"/>
    <s v="NU.V3"/>
    <s v="V"/>
    <n v="3"/>
    <n v="0"/>
    <n v="0"/>
    <n v="0"/>
    <n v="0"/>
    <n v="50"/>
    <n v="30"/>
    <s v="NA"/>
    <n v="30"/>
    <s v="NA"/>
    <n v="34.5"/>
    <n v="14"/>
    <n v="12"/>
    <n v="44"/>
    <n v="68"/>
    <m/>
    <m/>
    <m/>
    <m/>
    <m/>
    <m/>
    <m/>
    <m/>
    <n v="0"/>
    <n v="0"/>
    <m/>
    <s v="Tidligere beite, nå i tidlig gjengroing"/>
    <s v="kvisthaug ved siden av"/>
    <m/>
  </r>
  <r>
    <x v="18"/>
    <x v="1"/>
    <d v="2019-06-11T00:00:00"/>
    <s v="NU.Ø1"/>
    <s v="Ø"/>
    <n v="1"/>
    <n v="0"/>
    <n v="0"/>
    <n v="0"/>
    <n v="0"/>
    <n v="30"/>
    <n v="50"/>
    <s v="NA"/>
    <n v="5"/>
    <s v="NA"/>
    <n v="6.75"/>
    <n v="0"/>
    <n v="18"/>
    <n v="4"/>
    <n v="5"/>
    <m/>
    <m/>
    <m/>
    <m/>
    <m/>
    <m/>
    <m/>
    <m/>
    <n v="0"/>
    <n v="0"/>
    <m/>
    <s v="Tidligere beite, nå i tidlig gjengroing"/>
    <m/>
    <m/>
  </r>
  <r>
    <x v="18"/>
    <x v="2"/>
    <d v="2020-07-08T00:00:00"/>
    <s v="NU.NØ7"/>
    <s v="NØ"/>
    <n v="7"/>
    <n v="22"/>
    <n v="3"/>
    <n v="9"/>
    <n v="10"/>
    <n v="65"/>
    <n v="3"/>
    <s v="NA"/>
    <n v="35"/>
    <s v="NA"/>
    <n v="47.75"/>
    <n v="48"/>
    <n v="32"/>
    <n v="51"/>
    <n v="60"/>
    <m/>
    <m/>
    <m/>
    <m/>
    <m/>
    <m/>
    <m/>
    <m/>
    <n v="0"/>
    <n v="0"/>
    <m/>
    <s v="Nei"/>
    <m/>
    <m/>
  </r>
  <r>
    <x v="18"/>
    <x v="2"/>
    <d v="2020-07-08T00:00:00"/>
    <s v="NU.NØ8"/>
    <s v="NØ"/>
    <n v="8"/>
    <n v="7"/>
    <n v="1"/>
    <n v="2"/>
    <n v="4"/>
    <n v="80"/>
    <n v="5"/>
    <s v="NA"/>
    <n v="40"/>
    <s v="NA"/>
    <n v="55"/>
    <n v="39"/>
    <n v="66"/>
    <n v="66"/>
    <n v="49"/>
    <m/>
    <m/>
    <m/>
    <m/>
    <m/>
    <m/>
    <m/>
    <m/>
    <n v="0"/>
    <n v="0"/>
    <m/>
    <s v="Nei"/>
    <m/>
    <m/>
  </r>
  <r>
    <x v="18"/>
    <x v="2"/>
    <d v="2020-07-08T00:00:00"/>
    <s v="NU.S9"/>
    <s v="S"/>
    <n v="9"/>
    <n v="20"/>
    <n v="13"/>
    <n v="5"/>
    <n v="2"/>
    <n v="45"/>
    <n v="20"/>
    <s v="NA"/>
    <n v="0"/>
    <s v="NA"/>
    <n v="27.75"/>
    <n v="27"/>
    <n v="16"/>
    <n v="46"/>
    <n v="22"/>
    <m/>
    <m/>
    <m/>
    <m/>
    <m/>
    <m/>
    <m/>
    <m/>
    <n v="0"/>
    <n v="0"/>
    <m/>
    <s v="Nei"/>
    <m/>
    <m/>
  </r>
  <r>
    <x v="18"/>
    <x v="2"/>
    <d v="2020-07-08T00:00:00"/>
    <s v="NU.SV10"/>
    <s v="SV"/>
    <n v="10"/>
    <n v="1"/>
    <n v="0"/>
    <n v="1"/>
    <n v="0"/>
    <n v="70"/>
    <n v="60"/>
    <s v="NA"/>
    <n v="25"/>
    <s v="NA"/>
    <n v="27.5"/>
    <n v="10"/>
    <n v="34"/>
    <n v="40"/>
    <n v="26"/>
    <m/>
    <m/>
    <m/>
    <m/>
    <m/>
    <m/>
    <m/>
    <m/>
    <n v="0"/>
    <n v="0"/>
    <m/>
    <s v="Nei"/>
    <m/>
    <m/>
  </r>
  <r>
    <x v="18"/>
    <x v="2"/>
    <d v="2020-07-08T00:00:00"/>
    <s v="NU.SV18"/>
    <s v="SV"/>
    <n v="18"/>
    <n v="0"/>
    <n v="0"/>
    <n v="0"/>
    <n v="0"/>
    <n v="90"/>
    <n v="5"/>
    <s v="NA"/>
    <n v="15"/>
    <s v="NA"/>
    <n v="26.5"/>
    <n v="16"/>
    <n v="22"/>
    <n v="18"/>
    <n v="50"/>
    <m/>
    <m/>
    <m/>
    <m/>
    <m/>
    <m/>
    <m/>
    <m/>
    <n v="0"/>
    <n v="0"/>
    <m/>
    <s v="Nei"/>
    <m/>
    <m/>
  </r>
  <r>
    <x v="18"/>
    <x v="2"/>
    <d v="2020-07-08T00:00:00"/>
    <s v="NU.SV8"/>
    <s v="SV"/>
    <n v="8"/>
    <n v="18"/>
    <n v="6"/>
    <n v="6"/>
    <n v="6"/>
    <n v="80"/>
    <n v="25"/>
    <s v="NA"/>
    <n v="0"/>
    <s v="NA"/>
    <n v="28"/>
    <n v="34"/>
    <n v="33"/>
    <n v="10"/>
    <n v="35"/>
    <m/>
    <m/>
    <m/>
    <m/>
    <m/>
    <m/>
    <m/>
    <m/>
    <n v="0"/>
    <n v="0"/>
    <m/>
    <s v="Nei"/>
    <m/>
    <m/>
  </r>
  <r>
    <x v="18"/>
    <x v="2"/>
    <d v="2020-07-08T00:00:00"/>
    <s v="NU.SV9"/>
    <s v="SV"/>
    <n v="9"/>
    <n v="6"/>
    <n v="0"/>
    <n v="1"/>
    <n v="5"/>
    <n v="70"/>
    <n v="60"/>
    <s v="NA"/>
    <n v="4"/>
    <s v="NA"/>
    <n v="58"/>
    <n v="53"/>
    <n v="51"/>
    <n v="61"/>
    <n v="67"/>
    <m/>
    <m/>
    <m/>
    <m/>
    <m/>
    <m/>
    <m/>
    <m/>
    <n v="0"/>
    <n v="0"/>
    <m/>
    <s v="Nei"/>
    <m/>
    <m/>
  </r>
  <r>
    <x v="18"/>
    <x v="2"/>
    <d v="2020-07-08T00:00:00"/>
    <s v="NU.SØ4"/>
    <s v="SØ"/>
    <n v="4"/>
    <n v="0"/>
    <n v="0"/>
    <n v="0"/>
    <n v="0"/>
    <n v="40"/>
    <n v="60"/>
    <s v="NA"/>
    <n v="40"/>
    <s v="NA"/>
    <n v="83.25"/>
    <n v="43"/>
    <n v="13"/>
    <n v="27"/>
    <n v="250"/>
    <m/>
    <m/>
    <m/>
    <m/>
    <m/>
    <m/>
    <m/>
    <m/>
    <n v="0"/>
    <n v="0"/>
    <m/>
    <s v="Nei"/>
    <s v="Berberis fyller det ene hjørnet av ruta"/>
    <m/>
  </r>
  <r>
    <x v="18"/>
    <x v="2"/>
    <d v="2020-07-08T00:00:00"/>
    <s v="NU.V3"/>
    <s v="V"/>
    <n v="3"/>
    <n v="0"/>
    <n v="0"/>
    <n v="0"/>
    <n v="0"/>
    <n v="60"/>
    <n v="10"/>
    <s v="NA"/>
    <n v="0"/>
    <s v="NA"/>
    <n v="19.5"/>
    <n v="14"/>
    <n v="31"/>
    <n v="29"/>
    <n v="4"/>
    <m/>
    <m/>
    <m/>
    <m/>
    <m/>
    <m/>
    <m/>
    <m/>
    <n v="0"/>
    <n v="0"/>
    <m/>
    <s v="Nei"/>
    <m/>
    <m/>
  </r>
  <r>
    <x v="18"/>
    <x v="2"/>
    <d v="2020-07-08T00:00:00"/>
    <s v="NU.Ø1"/>
    <s v="Ø"/>
    <n v="1"/>
    <n v="0"/>
    <n v="0"/>
    <n v="0"/>
    <n v="0"/>
    <n v="30"/>
    <n v="2"/>
    <s v="NA"/>
    <n v="4"/>
    <s v="NA"/>
    <n v="32.75"/>
    <n v="29"/>
    <n v="37"/>
    <n v="61"/>
    <n v="4"/>
    <m/>
    <m/>
    <m/>
    <m/>
    <m/>
    <m/>
    <m/>
    <m/>
    <n v="0"/>
    <n v="0"/>
    <m/>
    <s v="Nei"/>
    <m/>
    <m/>
  </r>
  <r>
    <x v="18"/>
    <x v="3"/>
    <d v="2021-06-30T00:00:00"/>
    <s v="NU.NØ7"/>
    <s v="NØ"/>
    <n v="7"/>
    <n v="42"/>
    <n v="1"/>
    <n v="16"/>
    <n v="25"/>
    <n v="80"/>
    <n v="15"/>
    <n v="10"/>
    <n v="35"/>
    <n v="0"/>
    <n v="33.5"/>
    <n v="21"/>
    <n v="43"/>
    <n v="35"/>
    <n v="35"/>
    <n v="1"/>
    <n v="2"/>
    <n v="1"/>
    <n v="10"/>
    <s v="NA"/>
    <s v="NA"/>
    <n v="0"/>
    <n v="0"/>
    <n v="0"/>
    <n v="0"/>
    <m/>
    <m/>
    <s v="Mye dragehode i kanten av ruta --&gt; vanskelig å si hvilke som er inni og utenfor. Foto 9.50 (de to første)"/>
    <m/>
  </r>
  <r>
    <x v="18"/>
    <x v="3"/>
    <d v="2021-06-30T00:00:00"/>
    <s v="NU.NØ8"/>
    <s v="NØ"/>
    <n v="8"/>
    <n v="5"/>
    <n v="0"/>
    <n v="1"/>
    <n v="4"/>
    <n v="85"/>
    <n v="10"/>
    <n v="60"/>
    <n v="0"/>
    <n v="0"/>
    <n v="43.75"/>
    <n v="49"/>
    <n v="52"/>
    <n v="47"/>
    <n v="27"/>
    <n v="1"/>
    <n v="3"/>
    <n v="2"/>
    <n v="60"/>
    <s v="NA"/>
    <s v="NA"/>
    <n v="0"/>
    <n v="0"/>
    <n v="0"/>
    <n v="0"/>
    <m/>
    <m/>
    <s v="Foto 9.51x2"/>
    <m/>
  </r>
  <r>
    <x v="18"/>
    <x v="3"/>
    <d v="2021-06-30T00:00:00"/>
    <s v="NU.S9"/>
    <s v="S"/>
    <n v="9"/>
    <n v="34"/>
    <n v="9"/>
    <n v="18"/>
    <n v="7"/>
    <n v="45"/>
    <n v="25"/>
    <n v="0"/>
    <n v="0"/>
    <n v="0"/>
    <n v="10.25"/>
    <n v="8"/>
    <n v="13"/>
    <n v="13"/>
    <n v="7"/>
    <n v="1"/>
    <n v="1"/>
    <n v="0"/>
    <n v="0"/>
    <s v="NA"/>
    <s v="NA"/>
    <n v="0"/>
    <n v="0"/>
    <n v="0"/>
    <n v="0"/>
    <m/>
    <m/>
    <s v="Foto 10.59"/>
    <m/>
  </r>
  <r>
    <x v="18"/>
    <x v="3"/>
    <d v="2021-06-30T00:00:00"/>
    <s v="NU.SV10"/>
    <s v="SV"/>
    <n v="10"/>
    <n v="2"/>
    <n v="0"/>
    <n v="2"/>
    <n v="0"/>
    <n v="50"/>
    <n v="70"/>
    <n v="2"/>
    <n v="20"/>
    <n v="0"/>
    <n v="25"/>
    <n v="3"/>
    <n v="32"/>
    <n v="38"/>
    <n v="27"/>
    <n v="1"/>
    <n v="1"/>
    <n v="1"/>
    <n v="2"/>
    <s v="NA"/>
    <s v="NA"/>
    <n v="0"/>
    <n v="0"/>
    <n v="0"/>
    <n v="0"/>
    <m/>
    <m/>
    <s v="Foto 10.31"/>
    <m/>
  </r>
  <r>
    <x v="18"/>
    <x v="3"/>
    <d v="2021-06-30T00:00:00"/>
    <s v="NU.SV18"/>
    <s v="SV"/>
    <n v="18"/>
    <n v="0"/>
    <n v="0"/>
    <n v="0"/>
    <n v="0"/>
    <n v="65"/>
    <n v="10"/>
    <n v="0"/>
    <n v="25"/>
    <n v="25"/>
    <n v="24.25"/>
    <n v="18"/>
    <n v="22"/>
    <n v="21"/>
    <n v="36"/>
    <n v="0"/>
    <n v="0"/>
    <n v="0"/>
    <n v="0"/>
    <s v="NA"/>
    <s v="NA"/>
    <n v="0"/>
    <n v="0"/>
    <n v="0"/>
    <n v="0"/>
    <m/>
    <m/>
    <s v="Foto 10.40x2"/>
    <m/>
  </r>
  <r>
    <x v="18"/>
    <x v="3"/>
    <d v="2021-06-30T00:00:00"/>
    <s v="NU.SV8"/>
    <s v="SV"/>
    <n v="8"/>
    <n v="21"/>
    <n v="2"/>
    <n v="11"/>
    <n v="8"/>
    <n v="70"/>
    <n v="25"/>
    <n v="0"/>
    <n v="0"/>
    <n v="0"/>
    <n v="17"/>
    <n v="20"/>
    <n v="7"/>
    <n v="21"/>
    <n v="20"/>
    <n v="1"/>
    <n v="2"/>
    <n v="0"/>
    <n v="0"/>
    <s v="NA"/>
    <s v="NA"/>
    <n v="0"/>
    <n v="0"/>
    <n v="0"/>
    <n v="0"/>
    <m/>
    <m/>
    <s v="Foto 10.18"/>
    <m/>
  </r>
  <r>
    <x v="18"/>
    <x v="3"/>
    <d v="2021-06-30T00:00:00"/>
    <s v="NU.SV9"/>
    <s v="SV"/>
    <n v="9"/>
    <n v="5"/>
    <n v="0"/>
    <n v="2"/>
    <n v="3"/>
    <n v="60"/>
    <n v="80"/>
    <n v="10"/>
    <n v="10"/>
    <n v="6"/>
    <n v="24.5"/>
    <n v="26"/>
    <n v="23"/>
    <n v="14"/>
    <n v="35"/>
    <n v="1"/>
    <n v="1"/>
    <n v="1"/>
    <n v="10"/>
    <s v="NA"/>
    <s v="NA"/>
    <n v="0"/>
    <n v="0"/>
    <n v="0"/>
    <n v="0"/>
    <m/>
    <m/>
    <s v="Foto 10.19"/>
    <m/>
  </r>
  <r>
    <x v="18"/>
    <x v="3"/>
    <d v="2021-06-30T00:00:00"/>
    <s v="NU.SØ4"/>
    <s v="SØ"/>
    <n v="4"/>
    <n v="0"/>
    <n v="0"/>
    <n v="0"/>
    <n v="0"/>
    <n v="60"/>
    <n v="25"/>
    <n v="10"/>
    <n v="50"/>
    <n v="0"/>
    <n v="30"/>
    <n v="20"/>
    <n v="36"/>
    <n v="29"/>
    <n v="35"/>
    <n v="1"/>
    <n v="5"/>
    <n v="1"/>
    <n v="10"/>
    <s v="NA"/>
    <s v="NA"/>
    <n v="0"/>
    <n v="0"/>
    <n v="0"/>
    <n v="0"/>
    <m/>
    <m/>
    <s v="Foto 11.14  3"/>
    <m/>
  </r>
  <r>
    <x v="18"/>
    <x v="3"/>
    <d v="2021-06-30T00:00:00"/>
    <s v="NU.V3"/>
    <s v="V"/>
    <n v="3"/>
    <n v="0"/>
    <n v="0"/>
    <n v="0"/>
    <n v="0"/>
    <n v="50"/>
    <n v="10"/>
    <n v="5"/>
    <n v="0"/>
    <n v="5"/>
    <n v="7.25"/>
    <n v="11"/>
    <n v="8"/>
    <n v="10"/>
    <n v="0"/>
    <n v="0"/>
    <n v="0"/>
    <n v="2"/>
    <n v="5"/>
    <s v="NA"/>
    <s v="NA"/>
    <n v="0"/>
    <n v="0"/>
    <n v="0"/>
    <n v="0"/>
    <m/>
    <m/>
    <s v="Spor av brann (søppel). Foto 11.22x2"/>
    <m/>
  </r>
  <r>
    <x v="18"/>
    <x v="3"/>
    <d v="2021-06-30T00:00:00"/>
    <s v="NU.Ø1"/>
    <s v="Ø"/>
    <n v="1"/>
    <n v="0"/>
    <n v="0"/>
    <n v="0"/>
    <n v="0"/>
    <n v="30"/>
    <n v="2"/>
    <n v="10"/>
    <n v="10"/>
    <n v="100"/>
    <n v="27.25"/>
    <n v="31"/>
    <n v="27"/>
    <n v="17"/>
    <n v="34"/>
    <n v="0"/>
    <n v="0"/>
    <n v="1"/>
    <n v="10"/>
    <s v="NA"/>
    <s v="NA"/>
    <n v="0"/>
    <n v="0"/>
    <n v="0"/>
    <n v="0"/>
    <m/>
    <m/>
    <s v="Høy tresjiktsdekning, men solfylt. Foto 10.52x2. "/>
    <m/>
  </r>
  <r>
    <x v="18"/>
    <x v="4"/>
    <d v="2022-07-01T00:00:00"/>
    <s v="NU.NØ7"/>
    <s v="NØ"/>
    <n v="7"/>
    <n v="45"/>
    <n v="0"/>
    <n v="15"/>
    <n v="30"/>
    <n v="90"/>
    <n v="10"/>
    <n v="10"/>
    <n v="5"/>
    <n v="0"/>
    <n v="37.75"/>
    <n v="52"/>
    <n v="37"/>
    <n v="26"/>
    <n v="36"/>
    <n v="1"/>
    <n v="1"/>
    <n v="1"/>
    <n v="10"/>
    <s v="NA"/>
    <s v="NA"/>
    <n v="0"/>
    <n v="0"/>
    <n v="0"/>
    <n v="0"/>
    <m/>
    <m/>
    <s v="Her skulle det trolig vært registrert nakkebær istedenfor markjordbær --&gt; dobbeltsjekk neste år! "/>
    <m/>
  </r>
  <r>
    <x v="18"/>
    <x v="4"/>
    <d v="2022-07-01T00:00:00"/>
    <s v="NU.NØ8"/>
    <s v="NØ"/>
    <n v="8"/>
    <n v="3"/>
    <n v="0"/>
    <n v="0"/>
    <n v="3"/>
    <n v="75"/>
    <n v="15"/>
    <n v="56"/>
    <n v="1"/>
    <n v="0"/>
    <n v="46"/>
    <n v="47"/>
    <n v="53"/>
    <n v="58"/>
    <n v="26"/>
    <n v="1"/>
    <n v="11"/>
    <n v="2"/>
    <n v="56"/>
    <s v="NA"/>
    <s v="NA"/>
    <n v="0"/>
    <n v="0"/>
    <n v="0"/>
    <n v="0"/>
    <m/>
    <m/>
    <s v="Her skulle det trolig vært registrert nakkebær istedenfor markjordbær --&gt; dobbeltsjekk neste år! "/>
    <m/>
  </r>
  <r>
    <x v="18"/>
    <x v="4"/>
    <d v="2022-07-01T00:00:00"/>
    <s v="NU.S9"/>
    <s v="S"/>
    <n v="9"/>
    <n v="34"/>
    <n v="7"/>
    <n v="17"/>
    <n v="10"/>
    <n v="50"/>
    <n v="45"/>
    <n v="0"/>
    <n v="0"/>
    <n v="0"/>
    <n v="15.25"/>
    <n v="13"/>
    <n v="20"/>
    <n v="10"/>
    <n v="18"/>
    <n v="2"/>
    <n v="6"/>
    <n v="0"/>
    <n v="0"/>
    <s v="NA"/>
    <s v="NA"/>
    <n v="0"/>
    <n v="0"/>
    <n v="0"/>
    <n v="0"/>
    <m/>
    <m/>
    <m/>
    <m/>
  </r>
  <r>
    <x v="18"/>
    <x v="4"/>
    <d v="2022-07-01T00:00:00"/>
    <s v="NU.SV10"/>
    <s v="SV"/>
    <n v="10"/>
    <n v="3"/>
    <n v="0"/>
    <n v="2"/>
    <n v="1"/>
    <n v="70"/>
    <n v="30"/>
    <n v="40"/>
    <n v="10"/>
    <n v="2"/>
    <n v="36"/>
    <n v="32"/>
    <n v="48"/>
    <n v="18"/>
    <n v="46"/>
    <n v="1"/>
    <n v="3"/>
    <n v="1"/>
    <n v="40"/>
    <s v="NA"/>
    <s v="NA"/>
    <n v="0"/>
    <n v="0"/>
    <n v="0"/>
    <n v="0"/>
    <m/>
    <m/>
    <s v="Dobbeltsjekk for nakkebær neste år"/>
    <m/>
  </r>
  <r>
    <x v="18"/>
    <x v="4"/>
    <d v="2022-07-01T00:00:00"/>
    <s v="NU.SV18"/>
    <s v="SV"/>
    <n v="18"/>
    <n v="0"/>
    <n v="0"/>
    <n v="0"/>
    <n v="0"/>
    <n v="85"/>
    <n v="5"/>
    <n v="0"/>
    <n v="5"/>
    <n v="25"/>
    <n v="20"/>
    <n v="33"/>
    <n v="20"/>
    <n v="17"/>
    <n v="10"/>
    <n v="1"/>
    <n v="1"/>
    <n v="0"/>
    <n v="0"/>
    <s v="NA"/>
    <s v="NA"/>
    <n v="0"/>
    <n v="0"/>
    <n v="0"/>
    <n v="0"/>
    <m/>
    <m/>
    <m/>
    <m/>
  </r>
  <r>
    <x v="18"/>
    <x v="4"/>
    <d v="2022-07-01T00:00:00"/>
    <s v="NU.SV8"/>
    <s v="SV"/>
    <n v="8"/>
    <n v="17"/>
    <n v="2"/>
    <n v="10"/>
    <n v="5"/>
    <n v="70"/>
    <n v="40"/>
    <n v="0"/>
    <n v="0"/>
    <n v="0"/>
    <n v="33.25"/>
    <n v="51"/>
    <n v="14"/>
    <n v="15"/>
    <n v="53"/>
    <n v="1"/>
    <n v="5"/>
    <n v="0"/>
    <n v="0"/>
    <s v="NA"/>
    <s v="NA"/>
    <n v="0"/>
    <n v="0"/>
    <n v="0"/>
    <n v="0"/>
    <m/>
    <m/>
    <s v="Dobbeltsjekk for nakkebær neste år"/>
    <m/>
  </r>
  <r>
    <x v="18"/>
    <x v="4"/>
    <d v="2022-07-01T00:00:00"/>
    <s v="NU.SV9"/>
    <s v="SV"/>
    <n v="9"/>
    <n v="8"/>
    <n v="0"/>
    <n v="2"/>
    <n v="6"/>
    <n v="85"/>
    <n v="15"/>
    <n v="3"/>
    <n v="1"/>
    <n v="0"/>
    <n v="30.25"/>
    <n v="19"/>
    <n v="22"/>
    <n v="50"/>
    <n v="30"/>
    <n v="1"/>
    <n v="1"/>
    <n v="1"/>
    <n v="3"/>
    <s v="NA"/>
    <s v="NA"/>
    <n v="0"/>
    <n v="0"/>
    <n v="0"/>
    <n v="0"/>
    <m/>
    <m/>
    <s v="Dobbeltsjekk for nakkebær neste år"/>
    <m/>
  </r>
  <r>
    <x v="18"/>
    <x v="4"/>
    <d v="2022-07-01T00:00:00"/>
    <s v="NU.SØ4"/>
    <s v="SØ"/>
    <n v="4"/>
    <n v="0"/>
    <n v="0"/>
    <n v="0"/>
    <n v="0"/>
    <n v="65"/>
    <n v="90"/>
    <n v="25"/>
    <n v="80"/>
    <n v="0"/>
    <n v="24.75"/>
    <n v="34"/>
    <n v="18"/>
    <n v="32"/>
    <n v="15"/>
    <n v="2"/>
    <n v="25"/>
    <n v="1"/>
    <n v="25"/>
    <s v="NA"/>
    <s v="NA"/>
    <n v="0"/>
    <n v="0"/>
    <n v="0"/>
    <n v="0"/>
    <m/>
    <m/>
    <m/>
    <m/>
  </r>
  <r>
    <x v="18"/>
    <x v="4"/>
    <d v="2022-07-01T00:00:00"/>
    <s v="NU.V3"/>
    <s v="V"/>
    <n v="3"/>
    <n v="0"/>
    <n v="0"/>
    <n v="0"/>
    <n v="0"/>
    <n v="30"/>
    <n v="35"/>
    <n v="1"/>
    <n v="0"/>
    <n v="0"/>
    <n v="10.5"/>
    <n v="12"/>
    <n v="9"/>
    <n v="10"/>
    <n v="11"/>
    <n v="1"/>
    <n v="1"/>
    <n v="1"/>
    <n v="1"/>
    <s v="NA"/>
    <s v="NA"/>
    <n v="0"/>
    <n v="0"/>
    <s v="?"/>
    <n v="0"/>
    <m/>
    <s v="Brent / søppel og kvister"/>
    <m/>
    <m/>
  </r>
  <r>
    <x v="18"/>
    <x v="4"/>
    <d v="2022-07-01T00:00:00"/>
    <s v="NU.Ø1"/>
    <s v="Ø"/>
    <n v="1"/>
    <n v="0"/>
    <n v="0"/>
    <n v="0"/>
    <n v="0"/>
    <n v="35"/>
    <n v="5"/>
    <n v="4"/>
    <n v="0"/>
    <n v="50"/>
    <n v="20.75"/>
    <n v="28"/>
    <n v="36"/>
    <n v="15"/>
    <n v="4"/>
    <n v="0"/>
    <n v="0"/>
    <n v="1"/>
    <n v="4"/>
    <s v="NA"/>
    <s v="NA"/>
    <n v="0"/>
    <n v="0"/>
    <n v="0"/>
    <n v="0"/>
    <m/>
    <m/>
    <s v="Dobbeltsjekk for nakkebær neste år"/>
    <m/>
  </r>
  <r>
    <x v="19"/>
    <x v="5"/>
    <d v="2017-06-02T00:00:00"/>
    <s v="SP1"/>
    <s v="S"/>
    <n v="22"/>
    <n v="0"/>
    <n v="0"/>
    <n v="0"/>
    <n v="0"/>
    <n v="50"/>
    <n v="15"/>
    <s v="NA"/>
    <n v="15"/>
    <n v="0"/>
    <n v="12.5"/>
    <n v="13"/>
    <n v="18"/>
    <n v="7"/>
    <n v="12"/>
    <m/>
    <m/>
    <m/>
    <m/>
    <m/>
    <m/>
    <m/>
    <m/>
    <n v="1"/>
    <n v="0"/>
    <n v="100"/>
    <s v="Krattrydding"/>
    <m/>
    <m/>
  </r>
  <r>
    <x v="19"/>
    <x v="5"/>
    <d v="2017-06-02T00:00:00"/>
    <s v="SP10"/>
    <s v="SØ"/>
    <n v="7"/>
    <n v="16"/>
    <n v="12"/>
    <n v="1"/>
    <n v="3"/>
    <n v="80"/>
    <n v="5"/>
    <s v="NA"/>
    <n v="10"/>
    <n v="40"/>
    <n v="15.75"/>
    <n v="25"/>
    <n v="14"/>
    <n v="10"/>
    <n v="14"/>
    <m/>
    <m/>
    <m/>
    <m/>
    <m/>
    <m/>
    <m/>
    <m/>
    <n v="1"/>
    <n v="0"/>
    <n v="100"/>
    <s v="Krattrydding"/>
    <s v="Midt mellom furu og furu til venstre for to store furuer og høyre for steiner. "/>
    <m/>
  </r>
  <r>
    <x v="19"/>
    <x v="5"/>
    <d v="2017-08-25T00:00:00"/>
    <s v="SP11"/>
    <s v="SØ"/>
    <n v="21"/>
    <n v="13"/>
    <n v="13"/>
    <n v="0"/>
    <n v="0"/>
    <n v="95"/>
    <n v="25"/>
    <s v="NA"/>
    <n v="0"/>
    <n v="0"/>
    <n v="12"/>
    <n v="13"/>
    <n v="2"/>
    <n v="15"/>
    <n v="18"/>
    <m/>
    <m/>
    <m/>
    <m/>
    <m/>
    <m/>
    <m/>
    <m/>
    <n v="1"/>
    <n v="0"/>
    <n v="100"/>
    <s v="Krattrydding"/>
    <s v="Krattrydding 1 m S for ruta - påvirker lysforhold"/>
    <m/>
  </r>
  <r>
    <x v="19"/>
    <x v="5"/>
    <d v="2017-08-25T00:00:00"/>
    <s v="SP12"/>
    <s v="SØ"/>
    <n v="23"/>
    <n v="18"/>
    <n v="10"/>
    <n v="6"/>
    <n v="2"/>
    <n v="75"/>
    <n v="25"/>
    <s v="NA"/>
    <n v="0"/>
    <n v="0"/>
    <n v="12"/>
    <n v="5"/>
    <n v="22"/>
    <n v="15"/>
    <n v="6"/>
    <m/>
    <m/>
    <m/>
    <m/>
    <m/>
    <m/>
    <m/>
    <m/>
    <n v="1"/>
    <n v="0"/>
    <n v="100"/>
    <s v="Krattrydding"/>
    <m/>
    <m/>
  </r>
  <r>
    <x v="19"/>
    <x v="5"/>
    <d v="2017-08-25T00:00:00"/>
    <s v="SP13"/>
    <s v="SV"/>
    <n v="23"/>
    <n v="10"/>
    <n v="8"/>
    <n v="2"/>
    <n v="0"/>
    <n v="80"/>
    <n v="50"/>
    <s v="NA"/>
    <n v="0"/>
    <n v="0"/>
    <n v="20.75"/>
    <n v="19"/>
    <n v="20"/>
    <n v="25"/>
    <n v="19"/>
    <m/>
    <m/>
    <m/>
    <m/>
    <m/>
    <m/>
    <m/>
    <m/>
    <n v="1"/>
    <n v="0"/>
    <n v="100"/>
    <s v="Krattrydding, sporadisk slått"/>
    <m/>
    <m/>
  </r>
  <r>
    <x v="19"/>
    <x v="5"/>
    <d v="2017-08-25T00:00:00"/>
    <s v="SP14"/>
    <s v="NØ"/>
    <n v="35"/>
    <n v="2"/>
    <n v="1"/>
    <n v="1"/>
    <n v="0"/>
    <n v="75"/>
    <n v="90"/>
    <s v="NA"/>
    <n v="0"/>
    <n v="0"/>
    <n v="16.75"/>
    <n v="13"/>
    <n v="18"/>
    <n v="20"/>
    <n v="16"/>
    <m/>
    <m/>
    <m/>
    <m/>
    <m/>
    <m/>
    <m/>
    <m/>
    <n v="1"/>
    <n v="0"/>
    <n v="100"/>
    <s v="Sporadisk krattrydding - sprøyting?"/>
    <m/>
    <m/>
  </r>
  <r>
    <x v="19"/>
    <x v="5"/>
    <d v="2017-08-25T00:00:00"/>
    <s v="SP15"/>
    <s v="NØ"/>
    <n v="37"/>
    <n v="23"/>
    <n v="12"/>
    <n v="11"/>
    <n v="0"/>
    <n v="80"/>
    <n v="80"/>
    <s v="NA"/>
    <n v="5"/>
    <n v="0"/>
    <n v="40.25"/>
    <n v="12"/>
    <n v="115"/>
    <n v="20"/>
    <n v="14"/>
    <m/>
    <m/>
    <m/>
    <m/>
    <m/>
    <m/>
    <m/>
    <m/>
    <n v="1"/>
    <n v="0"/>
    <n v="100"/>
    <s v="Sporadisk krattrydding - sprøyting?"/>
    <s v="Einer i ene enden av ruta -&gt; høy vegetasjon"/>
    <m/>
  </r>
  <r>
    <x v="19"/>
    <x v="5"/>
    <d v="2017-08-25T00:00:00"/>
    <s v="SP16"/>
    <s v="NØ"/>
    <n v="29"/>
    <n v="21"/>
    <n v="17"/>
    <n v="2"/>
    <n v="2"/>
    <n v="95"/>
    <n v="60"/>
    <s v="NA"/>
    <n v="5"/>
    <n v="0"/>
    <n v="47.25"/>
    <n v="42"/>
    <n v="29"/>
    <n v="55"/>
    <n v="63"/>
    <m/>
    <m/>
    <m/>
    <m/>
    <m/>
    <m/>
    <m/>
    <m/>
    <n v="1"/>
    <n v="0"/>
    <n v="100"/>
    <s v="Sporadisk krattrydding. "/>
    <s v="Osp og einer -&gt; høy vegetasjon"/>
    <m/>
  </r>
  <r>
    <x v="19"/>
    <x v="5"/>
    <d v="2017-08-25T00:00:00"/>
    <s v="SP17"/>
    <s v="Ø"/>
    <n v="27"/>
    <n v="1"/>
    <n v="1"/>
    <n v="0"/>
    <n v="0"/>
    <n v="80"/>
    <n v="25"/>
    <s v="NA"/>
    <n v="5"/>
    <n v="0"/>
    <n v="18.5"/>
    <n v="31"/>
    <n v="5"/>
    <n v="13"/>
    <n v="25"/>
    <m/>
    <m/>
    <m/>
    <m/>
    <m/>
    <m/>
    <m/>
    <m/>
    <n v="1"/>
    <n v="0"/>
    <n v="100"/>
    <s v="Sporadisk krattrydding - sprøyting av syrin?"/>
    <m/>
    <m/>
  </r>
  <r>
    <x v="19"/>
    <x v="5"/>
    <d v="2017-08-25T00:00:00"/>
    <s v="SP18"/>
    <s v="SV"/>
    <n v="24"/>
    <n v="10"/>
    <n v="8"/>
    <n v="2"/>
    <n v="0"/>
    <n v="70"/>
    <n v="70"/>
    <s v="NA"/>
    <n v="0"/>
    <n v="0"/>
    <n v="23"/>
    <n v="33"/>
    <n v="12"/>
    <n v="24"/>
    <n v="23"/>
    <m/>
    <m/>
    <m/>
    <m/>
    <m/>
    <m/>
    <m/>
    <m/>
    <n v="1"/>
    <n v="0"/>
    <n v="100"/>
    <s v="Sporadisk slått/rydding"/>
    <m/>
    <m/>
  </r>
  <r>
    <x v="19"/>
    <x v="5"/>
    <d v="2017-08-25T00:00:00"/>
    <s v="SP19"/>
    <s v="NØ"/>
    <n v="38"/>
    <n v="12"/>
    <n v="9"/>
    <n v="3"/>
    <n v="0"/>
    <n v="85"/>
    <n v="80"/>
    <s v="NA"/>
    <n v="25"/>
    <n v="0"/>
    <n v="59.25"/>
    <n v="20"/>
    <n v="95"/>
    <n v="96"/>
    <n v="26"/>
    <m/>
    <m/>
    <m/>
    <m/>
    <m/>
    <m/>
    <m/>
    <m/>
    <n v="1"/>
    <n v="0"/>
    <n v="100"/>
    <s v="Krattrydding"/>
    <s v="En del beite på dragehode - brunsnegler?"/>
    <m/>
  </r>
  <r>
    <x v="19"/>
    <x v="5"/>
    <d v="2017-06-02T00:00:00"/>
    <s v="SP2"/>
    <s v="S"/>
    <n v="51"/>
    <n v="0"/>
    <n v="0"/>
    <n v="0"/>
    <n v="0"/>
    <n v="40"/>
    <n v="25"/>
    <s v="NA"/>
    <n v="0"/>
    <n v="0"/>
    <n v="4.25"/>
    <n v="4"/>
    <n v="5"/>
    <n v="3"/>
    <n v="5"/>
    <m/>
    <m/>
    <m/>
    <m/>
    <m/>
    <m/>
    <m/>
    <m/>
    <n v="0"/>
    <n v="0"/>
    <n v="0"/>
    <s v="NA"/>
    <s v="1 rør, 3 spikre"/>
    <m/>
  </r>
  <r>
    <x v="19"/>
    <x v="5"/>
    <d v="2017-08-25T00:00:00"/>
    <s v="SP20"/>
    <s v="Ø"/>
    <n v="38"/>
    <n v="24"/>
    <n v="18"/>
    <n v="2"/>
    <n v="4"/>
    <n v="50"/>
    <n v="30"/>
    <s v="NA"/>
    <n v="0"/>
    <n v="0"/>
    <n v="16.25"/>
    <n v="36"/>
    <n v="22"/>
    <n v="7"/>
    <n v="0"/>
    <m/>
    <m/>
    <m/>
    <m/>
    <m/>
    <m/>
    <m/>
    <m/>
    <n v="1"/>
    <n v="0"/>
    <n v="100"/>
    <s v="Sprøyting av syrin? Ved siden av ruta"/>
    <m/>
    <m/>
  </r>
  <r>
    <x v="19"/>
    <x v="5"/>
    <d v="2017-06-02T00:00:00"/>
    <s v="SP3"/>
    <s v="S"/>
    <n v="57"/>
    <n v="2"/>
    <n v="2"/>
    <n v="0"/>
    <n v="0"/>
    <n v="30"/>
    <n v="20"/>
    <s v="NA"/>
    <n v="30"/>
    <n v="0"/>
    <n v="21.25"/>
    <n v="0"/>
    <n v="56"/>
    <n v="26"/>
    <n v="3"/>
    <m/>
    <m/>
    <m/>
    <m/>
    <m/>
    <m/>
    <m/>
    <m/>
    <n v="0"/>
    <n v="1"/>
    <n v="0"/>
    <s v="NA"/>
    <s v="Knaus, SV for skilt. I kant av stien, klipt einer."/>
    <m/>
  </r>
  <r>
    <x v="19"/>
    <x v="5"/>
    <d v="2017-06-02T00:00:00"/>
    <s v="SP4"/>
    <s v="V"/>
    <n v="4"/>
    <n v="0"/>
    <n v="0"/>
    <n v="0"/>
    <n v="0"/>
    <n v="85"/>
    <n v="0"/>
    <s v="NA"/>
    <n v="40"/>
    <n v="80"/>
    <n v="22"/>
    <n v="22"/>
    <n v="16"/>
    <n v="23"/>
    <n v="27"/>
    <m/>
    <m/>
    <m/>
    <m/>
    <m/>
    <m/>
    <m/>
    <m/>
    <n v="1"/>
    <n v="0"/>
    <n v="100"/>
    <s v="Krattrydding"/>
    <s v="Høyt furutre"/>
    <m/>
  </r>
  <r>
    <x v="19"/>
    <x v="5"/>
    <d v="2017-06-02T00:00:00"/>
    <s v="SP5"/>
    <s v="SV"/>
    <n v="1"/>
    <n v="0"/>
    <n v="0"/>
    <n v="0"/>
    <n v="0"/>
    <n v="95"/>
    <n v="5"/>
    <s v="NA"/>
    <n v="3"/>
    <n v="80"/>
    <n v="10.5"/>
    <n v="8"/>
    <n v="17"/>
    <n v="12"/>
    <n v="5"/>
    <m/>
    <m/>
    <m/>
    <m/>
    <m/>
    <m/>
    <m/>
    <m/>
    <n v="1"/>
    <n v="0"/>
    <n v="100"/>
    <s v="Krattrydding"/>
    <s v="Høyt furutre. Feilbestemt hvitmaure, ikke dragehode i ruta. "/>
    <m/>
  </r>
  <r>
    <x v="19"/>
    <x v="5"/>
    <d v="2017-06-02T00:00:00"/>
    <s v="SP6"/>
    <s v="NØ"/>
    <n v="7"/>
    <n v="0"/>
    <n v="0"/>
    <n v="0"/>
    <n v="0"/>
    <n v="60"/>
    <n v="1"/>
    <s v="NA"/>
    <n v="80"/>
    <n v="0"/>
    <n v="21.75"/>
    <n v="20"/>
    <n v="29"/>
    <n v="21"/>
    <n v="17"/>
    <m/>
    <m/>
    <m/>
    <m/>
    <m/>
    <m/>
    <m/>
    <m/>
    <n v="0"/>
    <n v="0"/>
    <n v="0"/>
    <s v="NA"/>
    <s v="Utenfor ryddet område. Mye strø. Ask henger inn. "/>
    <m/>
  </r>
  <r>
    <x v="19"/>
    <x v="5"/>
    <d v="2017-06-02T00:00:00"/>
    <s v="SP7"/>
    <s v="NV"/>
    <n v="30"/>
    <n v="0"/>
    <n v="0"/>
    <n v="0"/>
    <n v="0"/>
    <n v="80"/>
    <n v="0"/>
    <s v="NA"/>
    <n v="3"/>
    <n v="90"/>
    <n v="16.75"/>
    <n v="18"/>
    <n v="20"/>
    <n v="8"/>
    <n v="21"/>
    <m/>
    <m/>
    <m/>
    <m/>
    <m/>
    <m/>
    <m/>
    <m/>
    <n v="0"/>
    <n v="1"/>
    <n v="0"/>
    <s v="NA"/>
    <s v="Ved stien mot brygge/uteplass. Mye strø"/>
    <m/>
  </r>
  <r>
    <x v="19"/>
    <x v="5"/>
    <d v="2017-06-02T00:00:00"/>
    <s v="SP8"/>
    <s v="Ø"/>
    <n v="31"/>
    <n v="10"/>
    <n v="8"/>
    <n v="2"/>
    <n v="0"/>
    <n v="95"/>
    <n v="8"/>
    <s v="NA"/>
    <n v="0"/>
    <n v="0"/>
    <n v="17"/>
    <n v="23"/>
    <n v="14"/>
    <n v="6"/>
    <n v="25"/>
    <m/>
    <m/>
    <m/>
    <m/>
    <m/>
    <m/>
    <m/>
    <m/>
    <n v="1"/>
    <n v="1"/>
    <n v="100"/>
    <s v="Krattrydding"/>
    <s v="Ved stien. Ser ut til at syrin er bekjempet - død syrin i ruta. "/>
    <m/>
  </r>
  <r>
    <x v="19"/>
    <x v="5"/>
    <d v="2017-06-02T00:00:00"/>
    <s v="SP9"/>
    <s v="SØ"/>
    <n v="19"/>
    <n v="4"/>
    <n v="4"/>
    <n v="0"/>
    <n v="0"/>
    <n v="60"/>
    <n v="5"/>
    <s v="NA"/>
    <n v="95"/>
    <n v="60"/>
    <n v="21.25"/>
    <n v="25"/>
    <n v="30"/>
    <n v="13"/>
    <n v="17"/>
    <m/>
    <m/>
    <m/>
    <m/>
    <m/>
    <m/>
    <m/>
    <m/>
    <n v="0"/>
    <n v="0"/>
    <n v="0"/>
    <s v="NA"/>
    <s v="Einer midt i ruta, ca. 160 cm høy. Målt høyden på feltsjikt. Kappet grener pp furu. FANT 1 SMÅPLANTE 23/8 - SÅ BEHOLDER 4 I DATASETTET"/>
    <m/>
  </r>
  <r>
    <x v="19"/>
    <x v="0"/>
    <d v="2018-06-20T00:00:00"/>
    <s v="SP1"/>
    <s v="S"/>
    <n v="22"/>
    <n v="0"/>
    <n v="0"/>
    <n v="0"/>
    <n v="0"/>
    <n v="50"/>
    <n v="40"/>
    <s v="NA"/>
    <n v="10"/>
    <s v="NA"/>
    <n v="13.75"/>
    <n v="17"/>
    <n v="16"/>
    <n v="7"/>
    <n v="15"/>
    <m/>
    <m/>
    <m/>
    <m/>
    <m/>
    <m/>
    <m/>
    <m/>
    <n v="1"/>
    <n v="0"/>
    <m/>
    <s v="Slått"/>
    <m/>
    <m/>
  </r>
  <r>
    <x v="19"/>
    <x v="0"/>
    <d v="2018-06-20T00:00:00"/>
    <s v="SP10"/>
    <s v="SØ"/>
    <n v="7"/>
    <n v="4"/>
    <n v="0"/>
    <n v="3"/>
    <n v="1"/>
    <n v="90"/>
    <n v="20"/>
    <s v="NA"/>
    <n v="3"/>
    <s v="NA"/>
    <n v="21.75"/>
    <n v="12"/>
    <n v="16"/>
    <n v="32"/>
    <n v="27"/>
    <m/>
    <m/>
    <m/>
    <m/>
    <m/>
    <m/>
    <m/>
    <m/>
    <n v="0"/>
    <n v="1"/>
    <m/>
    <m/>
    <s v="Ny sti gjennom ruta. "/>
    <m/>
  </r>
  <r>
    <x v="19"/>
    <x v="0"/>
    <d v="2018-06-20T00:00:00"/>
    <s v="SP11"/>
    <s v="SØ"/>
    <n v="21"/>
    <n v="8"/>
    <n v="3"/>
    <n v="4"/>
    <n v="1"/>
    <n v="35"/>
    <n v="50"/>
    <s v="NA"/>
    <n v="0"/>
    <s v="NA"/>
    <n v="8.25"/>
    <n v="7"/>
    <n v="3"/>
    <n v="8"/>
    <n v="15"/>
    <m/>
    <m/>
    <m/>
    <m/>
    <m/>
    <m/>
    <m/>
    <m/>
    <n v="0"/>
    <n v="0"/>
    <m/>
    <m/>
    <m/>
    <m/>
  </r>
  <r>
    <x v="19"/>
    <x v="0"/>
    <d v="2018-06-20T00:00:00"/>
    <s v="SP12"/>
    <s v="SØ"/>
    <n v="23"/>
    <n v="15"/>
    <n v="2"/>
    <n v="10"/>
    <n v="3"/>
    <n v="60"/>
    <n v="50"/>
    <s v="NA"/>
    <n v="1"/>
    <s v="NA"/>
    <n v="7"/>
    <n v="10"/>
    <n v="3"/>
    <n v="13"/>
    <n v="2"/>
    <m/>
    <m/>
    <m/>
    <m/>
    <m/>
    <m/>
    <m/>
    <m/>
    <n v="0"/>
    <n v="0"/>
    <m/>
    <m/>
    <m/>
    <m/>
  </r>
  <r>
    <x v="19"/>
    <x v="0"/>
    <d v="2018-06-20T00:00:00"/>
    <s v="SP13"/>
    <s v="SV"/>
    <n v="23"/>
    <n v="8"/>
    <n v="0"/>
    <n v="4"/>
    <n v="4"/>
    <n v="80"/>
    <n v="40"/>
    <s v="NA"/>
    <n v="0"/>
    <s v="NA"/>
    <n v="13.25"/>
    <n v="18"/>
    <n v="8"/>
    <n v="15"/>
    <n v="12"/>
    <m/>
    <m/>
    <m/>
    <m/>
    <m/>
    <m/>
    <m/>
    <m/>
    <n v="1"/>
    <n v="0"/>
    <m/>
    <s v="Slått"/>
    <m/>
    <m/>
  </r>
  <r>
    <x v="19"/>
    <x v="0"/>
    <d v="2018-06-20T00:00:00"/>
    <s v="SP14"/>
    <s v="NØ"/>
    <n v="35"/>
    <n v="1"/>
    <n v="0"/>
    <n v="1"/>
    <n v="0"/>
    <n v="50"/>
    <n v="70"/>
    <s v="NA"/>
    <n v="0"/>
    <s v="NA"/>
    <n v="9.25"/>
    <n v="13"/>
    <n v="15"/>
    <n v="4"/>
    <n v="5"/>
    <m/>
    <m/>
    <m/>
    <m/>
    <m/>
    <m/>
    <m/>
    <m/>
    <n v="0"/>
    <n v="1"/>
    <m/>
    <m/>
    <s v="Sti gjennom"/>
    <m/>
  </r>
  <r>
    <x v="19"/>
    <x v="0"/>
    <d v="2018-06-20T00:00:00"/>
    <s v="SP15"/>
    <s v="NØ"/>
    <n v="37"/>
    <n v="20"/>
    <n v="2"/>
    <n v="13"/>
    <n v="5"/>
    <n v="80"/>
    <n v="70"/>
    <s v="NA"/>
    <n v="0"/>
    <s v="NA"/>
    <n v="13.75"/>
    <n v="14"/>
    <n v="14"/>
    <n v="17"/>
    <n v="10"/>
    <m/>
    <m/>
    <m/>
    <m/>
    <m/>
    <m/>
    <m/>
    <m/>
    <n v="1"/>
    <n v="0"/>
    <m/>
    <s v="Noe ryddet?"/>
    <s v="Flere beitede/slåtte planter. En stor klump (se bilde) tatt skjønnsmessig til 2 ind."/>
    <m/>
  </r>
  <r>
    <x v="19"/>
    <x v="0"/>
    <d v="2018-06-20T00:00:00"/>
    <s v="SP16"/>
    <s v="NØ"/>
    <n v="29"/>
    <n v="19"/>
    <n v="5"/>
    <n v="14"/>
    <n v="0"/>
    <n v="60"/>
    <n v="75"/>
    <s v="NA"/>
    <n v="10"/>
    <s v="NA"/>
    <n v="30.5"/>
    <n v="35"/>
    <n v="18"/>
    <n v="52"/>
    <n v="17"/>
    <m/>
    <m/>
    <m/>
    <m/>
    <m/>
    <m/>
    <m/>
    <m/>
    <n v="0"/>
    <n v="1"/>
    <m/>
    <m/>
    <s v="Sti gjennom"/>
    <m/>
  </r>
  <r>
    <x v="19"/>
    <x v="0"/>
    <d v="2018-06-20T00:00:00"/>
    <s v="SP17"/>
    <s v="Ø"/>
    <n v="27"/>
    <n v="1"/>
    <n v="0"/>
    <n v="1"/>
    <n v="0"/>
    <n v="50"/>
    <n v="50"/>
    <s v="NA"/>
    <n v="5"/>
    <s v="NA"/>
    <n v="12.75"/>
    <n v="19"/>
    <n v="3"/>
    <n v="19"/>
    <n v="10"/>
    <m/>
    <m/>
    <m/>
    <m/>
    <m/>
    <m/>
    <m/>
    <m/>
    <n v="0"/>
    <n v="0"/>
    <m/>
    <m/>
    <m/>
    <m/>
  </r>
  <r>
    <x v="19"/>
    <x v="0"/>
    <d v="2018-06-20T00:00:00"/>
    <s v="SP18"/>
    <s v="SV"/>
    <n v="24"/>
    <n v="10"/>
    <n v="4"/>
    <n v="4"/>
    <n v="2"/>
    <n v="70"/>
    <n v="50"/>
    <s v="NA"/>
    <n v="0"/>
    <s v="NA"/>
    <n v="17"/>
    <n v="17"/>
    <n v="12"/>
    <n v="13"/>
    <n v="26"/>
    <m/>
    <m/>
    <m/>
    <m/>
    <m/>
    <m/>
    <m/>
    <m/>
    <n v="1"/>
    <n v="0"/>
    <m/>
    <s v="Slått"/>
    <m/>
    <m/>
  </r>
  <r>
    <x v="19"/>
    <x v="0"/>
    <d v="2018-06-20T00:00:00"/>
    <s v="SP19"/>
    <s v="NØ"/>
    <n v="38"/>
    <n v="17"/>
    <n v="1"/>
    <n v="16"/>
    <n v="0"/>
    <n v="75"/>
    <n v="75"/>
    <s v="NA"/>
    <n v="10"/>
    <s v="NA"/>
    <n v="45"/>
    <n v="27"/>
    <n v="24"/>
    <n v="110"/>
    <n v="19"/>
    <m/>
    <m/>
    <m/>
    <m/>
    <m/>
    <m/>
    <m/>
    <m/>
    <n v="0"/>
    <n v="0"/>
    <m/>
    <m/>
    <m/>
    <m/>
  </r>
  <r>
    <x v="19"/>
    <x v="0"/>
    <d v="2018-06-20T00:00:00"/>
    <s v="SP2"/>
    <s v="S"/>
    <n v="51"/>
    <n v="0"/>
    <n v="0"/>
    <n v="0"/>
    <n v="0"/>
    <n v="25"/>
    <n v="25"/>
    <s v="NA"/>
    <n v="5"/>
    <s v="NA"/>
    <n v="6"/>
    <n v="6"/>
    <n v="13"/>
    <n v="4"/>
    <n v="1"/>
    <m/>
    <m/>
    <m/>
    <m/>
    <m/>
    <m/>
    <m/>
    <m/>
    <n v="0"/>
    <n v="0"/>
    <m/>
    <m/>
    <m/>
    <m/>
  </r>
  <r>
    <x v="19"/>
    <x v="0"/>
    <d v="2018-06-20T00:00:00"/>
    <s v="SP20"/>
    <s v="Ø"/>
    <n v="38"/>
    <n v="4"/>
    <n v="2"/>
    <n v="1"/>
    <n v="1"/>
    <n v="40"/>
    <n v="30"/>
    <s v="NA"/>
    <n v="0"/>
    <s v="NA"/>
    <n v="7.75"/>
    <n v="11"/>
    <n v="1"/>
    <n v="0"/>
    <n v="19"/>
    <m/>
    <m/>
    <m/>
    <m/>
    <m/>
    <m/>
    <m/>
    <m/>
    <n v="0"/>
    <n v="0"/>
    <m/>
    <m/>
    <s v="Død dvergmispel"/>
    <m/>
  </r>
  <r>
    <x v="19"/>
    <x v="0"/>
    <d v="2018-06-20T00:00:00"/>
    <s v="SP3"/>
    <s v="S"/>
    <n v="57"/>
    <n v="0"/>
    <n v="0"/>
    <n v="0"/>
    <n v="0"/>
    <n v="25"/>
    <n v="40"/>
    <s v="NA"/>
    <n v="75"/>
    <s v="NA"/>
    <n v="16"/>
    <n v="19"/>
    <n v="32"/>
    <n v="0"/>
    <n v="13"/>
    <m/>
    <m/>
    <m/>
    <m/>
    <m/>
    <m/>
    <m/>
    <m/>
    <n v="0"/>
    <n v="0"/>
    <m/>
    <m/>
    <m/>
    <m/>
  </r>
  <r>
    <x v="19"/>
    <x v="0"/>
    <d v="2018-06-20T00:00:00"/>
    <s v="SP4"/>
    <s v="V"/>
    <n v="4"/>
    <n v="0"/>
    <n v="0"/>
    <n v="0"/>
    <n v="0"/>
    <n v="95"/>
    <n v="10"/>
    <s v="NA"/>
    <n v="3"/>
    <s v="NA"/>
    <n v="14"/>
    <n v="13"/>
    <n v="20"/>
    <n v="10"/>
    <n v="13"/>
    <m/>
    <m/>
    <m/>
    <m/>
    <m/>
    <m/>
    <m/>
    <m/>
    <n v="1"/>
    <n v="0"/>
    <m/>
    <s v="Slått"/>
    <m/>
    <m/>
  </r>
  <r>
    <x v="19"/>
    <x v="0"/>
    <d v="2018-06-20T00:00:00"/>
    <s v="SP5"/>
    <s v="SV"/>
    <n v="1"/>
    <n v="0"/>
    <n v="0"/>
    <n v="0"/>
    <n v="0"/>
    <n v="70"/>
    <n v="10"/>
    <s v="NA"/>
    <n v="15"/>
    <n v="100"/>
    <n v="15.5"/>
    <n v="10"/>
    <n v="23"/>
    <n v="8"/>
    <n v="21"/>
    <m/>
    <m/>
    <m/>
    <m/>
    <m/>
    <m/>
    <m/>
    <m/>
    <n v="0"/>
    <n v="0"/>
    <m/>
    <m/>
    <s v="Under tre, buskdekning 15"/>
    <m/>
  </r>
  <r>
    <x v="19"/>
    <x v="0"/>
    <d v="2018-06-20T00:00:00"/>
    <s v="SP6"/>
    <s v="NØ"/>
    <n v="7"/>
    <n v="0"/>
    <n v="0"/>
    <n v="0"/>
    <n v="0"/>
    <n v="80"/>
    <n v="5"/>
    <s v="NA"/>
    <n v="75"/>
    <s v="NA"/>
    <n v="101.25"/>
    <n v="95"/>
    <n v="120"/>
    <n v="80"/>
    <n v="110"/>
    <m/>
    <m/>
    <m/>
    <m/>
    <m/>
    <m/>
    <m/>
    <m/>
    <n v="0"/>
    <n v="0"/>
    <m/>
    <m/>
    <m/>
    <m/>
  </r>
  <r>
    <x v="19"/>
    <x v="0"/>
    <d v="2018-06-20T00:00:00"/>
    <s v="SP7"/>
    <s v="NV"/>
    <n v="30"/>
    <n v="0"/>
    <n v="0"/>
    <n v="0"/>
    <n v="0"/>
    <n v="85"/>
    <n v="5"/>
    <s v="NA"/>
    <n v="3"/>
    <s v="NA"/>
    <n v="26.5"/>
    <n v="20"/>
    <n v="20"/>
    <n v="37"/>
    <n v="29"/>
    <m/>
    <m/>
    <m/>
    <m/>
    <m/>
    <m/>
    <m/>
    <m/>
    <n v="1"/>
    <n v="0"/>
    <m/>
    <s v="Slått, i utkant av plen"/>
    <m/>
    <m/>
  </r>
  <r>
    <x v="19"/>
    <x v="0"/>
    <d v="2018-06-20T00:00:00"/>
    <s v="SP8"/>
    <s v="Ø"/>
    <n v="31"/>
    <n v="0"/>
    <n v="0"/>
    <n v="0"/>
    <n v="0"/>
    <n v="80"/>
    <n v="20"/>
    <s v="NA"/>
    <n v="10"/>
    <s v="NA"/>
    <n v="14.75"/>
    <n v="18"/>
    <n v="17"/>
    <n v="6"/>
    <n v="18"/>
    <m/>
    <m/>
    <m/>
    <m/>
    <m/>
    <m/>
    <m/>
    <m/>
    <n v="1"/>
    <n v="0"/>
    <m/>
    <s v="Krattrydding"/>
    <s v="Død, sprøytet berberis"/>
    <m/>
  </r>
  <r>
    <x v="19"/>
    <x v="0"/>
    <d v="2018-06-20T00:00:00"/>
    <s v="SP9"/>
    <s v="SØ"/>
    <n v="19"/>
    <n v="0"/>
    <n v="0"/>
    <n v="0"/>
    <n v="0"/>
    <n v="40"/>
    <n v="10"/>
    <s v="NA"/>
    <n v="100"/>
    <s v="NA"/>
    <n v="85.75"/>
    <n v="92"/>
    <n v="39"/>
    <n v="102"/>
    <n v="110"/>
    <m/>
    <m/>
    <m/>
    <m/>
    <m/>
    <m/>
    <m/>
    <m/>
    <n v="1"/>
    <n v="0"/>
    <m/>
    <s v="Krattrydding"/>
    <m/>
    <m/>
  </r>
  <r>
    <x v="19"/>
    <x v="1"/>
    <d v="2019-06-18T00:00:00"/>
    <s v="SP1"/>
    <s v="S"/>
    <n v="22"/>
    <n v="0"/>
    <n v="0"/>
    <n v="0"/>
    <n v="0"/>
    <n v="50"/>
    <n v="15"/>
    <s v="NA"/>
    <n v="50"/>
    <s v="NA"/>
    <n v="18.25"/>
    <n v="9"/>
    <n v="25"/>
    <n v="27"/>
    <n v="12"/>
    <m/>
    <m/>
    <m/>
    <m/>
    <m/>
    <m/>
    <m/>
    <m/>
    <n v="1"/>
    <n v="0"/>
    <m/>
    <s v="Slått"/>
    <m/>
    <m/>
  </r>
  <r>
    <x v="19"/>
    <x v="1"/>
    <d v="2019-06-18T00:00:00"/>
    <s v="SP10"/>
    <s v="SØ"/>
    <n v="7"/>
    <n v="2"/>
    <n v="0"/>
    <n v="1"/>
    <n v="1"/>
    <n v="40"/>
    <n v="30"/>
    <s v="NA"/>
    <n v="50"/>
    <s v="NA"/>
    <n v="17.75"/>
    <n v="21"/>
    <n v="8"/>
    <n v="11"/>
    <n v="31"/>
    <m/>
    <m/>
    <m/>
    <m/>
    <m/>
    <m/>
    <m/>
    <m/>
    <n v="1"/>
    <n v="0"/>
    <m/>
    <s v="Slått"/>
    <s v="Dragehodeplantene var beitet på."/>
    <m/>
  </r>
  <r>
    <x v="19"/>
    <x v="1"/>
    <d v="2019-06-18T00:00:00"/>
    <s v="SP11"/>
    <s v="SØ"/>
    <n v="21"/>
    <n v="2"/>
    <n v="2"/>
    <n v="0"/>
    <n v="0"/>
    <n v="50"/>
    <n v="40"/>
    <s v="NA"/>
    <n v="0"/>
    <s v="NA"/>
    <n v="9.75"/>
    <n v="7"/>
    <n v="4"/>
    <n v="12"/>
    <n v="16"/>
    <m/>
    <m/>
    <m/>
    <m/>
    <m/>
    <m/>
    <m/>
    <m/>
    <n v="1"/>
    <n v="0"/>
    <m/>
    <s v="Krattrydding"/>
    <m/>
    <m/>
  </r>
  <r>
    <x v="19"/>
    <x v="1"/>
    <d v="2019-06-18T00:00:00"/>
    <s v="SP12"/>
    <s v="SØ"/>
    <n v="23"/>
    <n v="20"/>
    <n v="4"/>
    <n v="14"/>
    <n v="2"/>
    <n v="50"/>
    <n v="30"/>
    <s v="NA"/>
    <n v="0"/>
    <s v="NA"/>
    <n v="7.25"/>
    <n v="7"/>
    <n v="0"/>
    <n v="8"/>
    <n v="14"/>
    <m/>
    <m/>
    <m/>
    <m/>
    <m/>
    <m/>
    <m/>
    <m/>
    <n v="0"/>
    <n v="0"/>
    <m/>
    <s v="Nei"/>
    <s v="Krattrydding, men lenge siden"/>
    <m/>
  </r>
  <r>
    <x v="19"/>
    <x v="1"/>
    <d v="2019-06-18T00:00:00"/>
    <s v="SP13"/>
    <s v="SV"/>
    <n v="23"/>
    <n v="0"/>
    <n v="0"/>
    <n v="0"/>
    <n v="0"/>
    <n v="50"/>
    <n v="20"/>
    <s v="NA"/>
    <n v="0"/>
    <s v="NA"/>
    <n v="15.75"/>
    <n v="18"/>
    <n v="9"/>
    <n v="13"/>
    <n v="23"/>
    <m/>
    <m/>
    <m/>
    <m/>
    <m/>
    <m/>
    <m/>
    <m/>
    <n v="1"/>
    <n v="0"/>
    <m/>
    <s v="Slått "/>
    <m/>
    <m/>
  </r>
  <r>
    <x v="19"/>
    <x v="1"/>
    <d v="2019-06-18T00:00:00"/>
    <s v="SP14"/>
    <s v="NØ"/>
    <n v="35"/>
    <n v="6"/>
    <n v="5"/>
    <n v="0"/>
    <n v="1"/>
    <n v="40"/>
    <n v="80"/>
    <s v="NA"/>
    <n v="0"/>
    <s v="NA"/>
    <n v="9"/>
    <n v="5"/>
    <n v="5"/>
    <n v="21"/>
    <n v="5"/>
    <m/>
    <m/>
    <m/>
    <m/>
    <m/>
    <m/>
    <m/>
    <m/>
    <n v="1"/>
    <n v="1"/>
    <m/>
    <s v="Krattrydding"/>
    <s v="Sti gjennom ruta"/>
    <m/>
  </r>
  <r>
    <x v="19"/>
    <x v="1"/>
    <d v="2019-06-18T00:00:00"/>
    <s v="SP15"/>
    <s v="NØ"/>
    <n v="37"/>
    <n v="33"/>
    <n v="14"/>
    <n v="12"/>
    <n v="7"/>
    <n v="50"/>
    <n v="40"/>
    <s v="NA"/>
    <n v="0"/>
    <s v="NA"/>
    <n v="15.25"/>
    <n v="5"/>
    <n v="18"/>
    <n v="24"/>
    <n v="14"/>
    <m/>
    <m/>
    <m/>
    <m/>
    <m/>
    <m/>
    <m/>
    <m/>
    <n v="1"/>
    <n v="0"/>
    <m/>
    <s v="Krattrydding"/>
    <m/>
    <m/>
  </r>
  <r>
    <x v="19"/>
    <x v="1"/>
    <d v="2019-06-18T00:00:00"/>
    <s v="SP16"/>
    <s v="NØ"/>
    <n v="29"/>
    <n v="18"/>
    <n v="0"/>
    <n v="17"/>
    <n v="1"/>
    <n v="80"/>
    <n v="50"/>
    <s v="NA"/>
    <n v="5"/>
    <s v="NA"/>
    <n v="32.5"/>
    <n v="25"/>
    <n v="26"/>
    <n v="31"/>
    <n v="48"/>
    <m/>
    <m/>
    <m/>
    <m/>
    <m/>
    <m/>
    <m/>
    <m/>
    <n v="1"/>
    <n v="0"/>
    <m/>
    <s v="Krattrydding"/>
    <m/>
    <m/>
  </r>
  <r>
    <x v="19"/>
    <x v="1"/>
    <d v="2019-06-18T00:00:00"/>
    <s v="SP17"/>
    <s v="Ø"/>
    <n v="27"/>
    <n v="2"/>
    <n v="1"/>
    <n v="1"/>
    <n v="0"/>
    <n v="40"/>
    <n v="30"/>
    <s v="NA"/>
    <n v="2"/>
    <s v="NA"/>
    <n v="14.75"/>
    <n v="12"/>
    <n v="16"/>
    <n v="7"/>
    <n v="24"/>
    <m/>
    <m/>
    <m/>
    <m/>
    <m/>
    <m/>
    <m/>
    <m/>
    <n v="0"/>
    <n v="0"/>
    <m/>
    <s v="Nei"/>
    <m/>
    <m/>
  </r>
  <r>
    <x v="19"/>
    <x v="1"/>
    <d v="2019-06-18T00:00:00"/>
    <s v="SP18"/>
    <s v="SV"/>
    <n v="24"/>
    <n v="0"/>
    <n v="0"/>
    <n v="0"/>
    <n v="0"/>
    <n v="50"/>
    <n v="25"/>
    <s v="NA"/>
    <n v="0"/>
    <s v="NA"/>
    <n v="18"/>
    <n v="10"/>
    <n v="20"/>
    <n v="27"/>
    <n v="15"/>
    <m/>
    <m/>
    <m/>
    <m/>
    <m/>
    <m/>
    <m/>
    <m/>
    <n v="1"/>
    <n v="0"/>
    <m/>
    <s v="Slått"/>
    <m/>
    <m/>
  </r>
  <r>
    <x v="19"/>
    <x v="1"/>
    <d v="2019-06-18T00:00:00"/>
    <s v="SP19"/>
    <s v="NØ"/>
    <n v="38"/>
    <n v="19"/>
    <n v="7"/>
    <n v="7"/>
    <n v="5"/>
    <n v="65"/>
    <n v="40"/>
    <s v="NA"/>
    <n v="15"/>
    <s v="NA"/>
    <n v="24.75"/>
    <n v="15"/>
    <n v="14"/>
    <n v="40"/>
    <n v="30"/>
    <m/>
    <m/>
    <m/>
    <m/>
    <m/>
    <m/>
    <m/>
    <m/>
    <n v="1"/>
    <n v="0"/>
    <m/>
    <s v="Krattrydding"/>
    <s v="Død einer"/>
    <m/>
  </r>
  <r>
    <x v="19"/>
    <x v="1"/>
    <d v="2019-06-18T00:00:00"/>
    <s v="SP2"/>
    <s v="S"/>
    <n v="51"/>
    <n v="0"/>
    <n v="0"/>
    <n v="0"/>
    <n v="0"/>
    <n v="25"/>
    <n v="25"/>
    <s v="NA"/>
    <n v="0"/>
    <s v="NA"/>
    <n v="7.5"/>
    <n v="7"/>
    <n v="15"/>
    <n v="8"/>
    <n v="0"/>
    <m/>
    <m/>
    <m/>
    <m/>
    <m/>
    <m/>
    <m/>
    <m/>
    <n v="0"/>
    <n v="0"/>
    <m/>
    <s v="Nei"/>
    <m/>
    <m/>
  </r>
  <r>
    <x v="19"/>
    <x v="1"/>
    <d v="2019-06-18T00:00:00"/>
    <s v="SP20"/>
    <s v="Ø"/>
    <n v="38"/>
    <n v="5"/>
    <n v="4"/>
    <n v="1"/>
    <n v="0"/>
    <n v="30"/>
    <n v="25"/>
    <s v="NA"/>
    <n v="0"/>
    <s v="NA"/>
    <n v="3.25"/>
    <n v="0"/>
    <n v="5"/>
    <n v="0"/>
    <n v="8"/>
    <m/>
    <m/>
    <m/>
    <m/>
    <m/>
    <m/>
    <m/>
    <m/>
    <n v="0"/>
    <n v="0"/>
    <m/>
    <s v="Nei"/>
    <s v="Fant ikke rør, la etter bilde"/>
    <m/>
  </r>
  <r>
    <x v="19"/>
    <x v="1"/>
    <d v="2019-06-18T00:00:00"/>
    <s v="SP3"/>
    <s v="S"/>
    <n v="57"/>
    <n v="0"/>
    <n v="0"/>
    <n v="0"/>
    <n v="0"/>
    <n v="30"/>
    <n v="30"/>
    <s v="NA"/>
    <n v="60"/>
    <s v="NA"/>
    <n v="16.25"/>
    <n v="2"/>
    <n v="0"/>
    <n v="14"/>
    <n v="49"/>
    <m/>
    <m/>
    <m/>
    <m/>
    <m/>
    <m/>
    <m/>
    <m/>
    <n v="0"/>
    <n v="0"/>
    <m/>
    <s v="Nei"/>
    <m/>
    <m/>
  </r>
  <r>
    <x v="19"/>
    <x v="1"/>
    <d v="2019-06-18T00:00:00"/>
    <s v="SP4"/>
    <s v="V"/>
    <n v="4"/>
    <n v="0"/>
    <n v="0"/>
    <n v="0"/>
    <n v="0"/>
    <n v="70"/>
    <n v="5"/>
    <s v="NA"/>
    <n v="30"/>
    <s v="NA"/>
    <n v="17.75"/>
    <n v="15"/>
    <n v="25"/>
    <n v="13"/>
    <n v="18"/>
    <m/>
    <m/>
    <m/>
    <m/>
    <m/>
    <m/>
    <m/>
    <m/>
    <n v="1"/>
    <n v="0"/>
    <m/>
    <s v="Slått"/>
    <m/>
    <m/>
  </r>
  <r>
    <x v="19"/>
    <x v="1"/>
    <d v="2019-06-18T00:00:00"/>
    <s v="SP5"/>
    <s v="SV"/>
    <n v="1"/>
    <n v="0"/>
    <n v="0"/>
    <n v="0"/>
    <n v="0"/>
    <n v="40"/>
    <n v="5"/>
    <s v="NA"/>
    <n v="90"/>
    <s v="NA"/>
    <n v="20.5"/>
    <n v="22"/>
    <n v="40"/>
    <n v="11"/>
    <n v="9"/>
    <m/>
    <m/>
    <m/>
    <m/>
    <m/>
    <m/>
    <m/>
    <m/>
    <n v="1"/>
    <n v="0"/>
    <m/>
    <s v="Slått?"/>
    <s v="30 % av buskdekningen er rot i selve ruta"/>
    <m/>
  </r>
  <r>
    <x v="19"/>
    <x v="1"/>
    <d v="2019-06-18T00:00:00"/>
    <s v="SP6"/>
    <s v="NØ"/>
    <n v="7"/>
    <n v="0"/>
    <n v="0"/>
    <n v="0"/>
    <n v="0"/>
    <n v="90"/>
    <n v="5"/>
    <s v="NA"/>
    <n v="80"/>
    <s v="NA"/>
    <n v="105"/>
    <n v="66"/>
    <n v="54"/>
    <n v="150"/>
    <n v="150"/>
    <m/>
    <m/>
    <m/>
    <m/>
    <m/>
    <m/>
    <m/>
    <m/>
    <n v="0"/>
    <n v="0"/>
    <m/>
    <s v="Nei"/>
    <m/>
    <m/>
  </r>
  <r>
    <x v="19"/>
    <x v="1"/>
    <d v="2019-06-18T00:00:00"/>
    <s v="SP7"/>
    <s v="NV"/>
    <n v="30"/>
    <n v="0"/>
    <n v="0"/>
    <n v="0"/>
    <n v="0"/>
    <n v="80"/>
    <s v="NA"/>
    <s v="NA"/>
    <n v="60"/>
    <s v="NA"/>
    <n v="22"/>
    <n v="15"/>
    <n v="25"/>
    <n v="16"/>
    <n v="32"/>
    <m/>
    <m/>
    <m/>
    <m/>
    <m/>
    <m/>
    <m/>
    <m/>
    <n v="1"/>
    <n v="0"/>
    <m/>
    <s v="Slått"/>
    <s v="Fant bare ett rør"/>
    <m/>
  </r>
  <r>
    <x v="19"/>
    <x v="1"/>
    <d v="2019-06-18T00:00:00"/>
    <s v="SP8"/>
    <s v="Ø"/>
    <n v="31"/>
    <n v="0"/>
    <n v="0"/>
    <n v="0"/>
    <n v="0"/>
    <n v="35"/>
    <n v="40"/>
    <s v="NA"/>
    <n v="0"/>
    <s v="NA"/>
    <n v="13.25"/>
    <n v="12"/>
    <n v="12"/>
    <n v="8"/>
    <n v="21"/>
    <m/>
    <m/>
    <m/>
    <m/>
    <m/>
    <m/>
    <m/>
    <m/>
    <n v="0"/>
    <n v="0"/>
    <m/>
    <s v="Nei"/>
    <s v="To nye skudd av syrin"/>
    <m/>
  </r>
  <r>
    <x v="19"/>
    <x v="1"/>
    <d v="2019-06-18T00:00:00"/>
    <s v="SP9"/>
    <s v="SØ"/>
    <n v="19"/>
    <n v="0"/>
    <n v="0"/>
    <n v="0"/>
    <n v="0"/>
    <n v="40"/>
    <n v="0"/>
    <s v="NA"/>
    <n v="100"/>
    <s v="NA"/>
    <n v="127"/>
    <n v="160"/>
    <n v="88"/>
    <n v="170"/>
    <n v="90"/>
    <m/>
    <m/>
    <m/>
    <m/>
    <m/>
    <m/>
    <m/>
    <m/>
    <n v="0"/>
    <n v="0"/>
    <m/>
    <s v="Nei"/>
    <m/>
    <m/>
  </r>
  <r>
    <x v="19"/>
    <x v="2"/>
    <d v="2020-06-25T00:00:00"/>
    <s v="SP1"/>
    <s v="S"/>
    <n v="22"/>
    <n v="0"/>
    <n v="0"/>
    <n v="0"/>
    <n v="0"/>
    <n v="45"/>
    <n v="5"/>
    <s v="NA"/>
    <n v="0"/>
    <s v="under furu"/>
    <n v="25.75"/>
    <n v="17"/>
    <n v="26"/>
    <n v="29"/>
    <n v="31"/>
    <m/>
    <m/>
    <m/>
    <m/>
    <m/>
    <m/>
    <m/>
    <m/>
    <n v="1"/>
    <n v="0"/>
    <m/>
    <m/>
    <m/>
    <m/>
  </r>
  <r>
    <x v="19"/>
    <x v="2"/>
    <d v="2020-06-25T00:00:00"/>
    <s v="SP10"/>
    <s v="SØ"/>
    <n v="7"/>
    <n v="3"/>
    <n v="0"/>
    <n v="0"/>
    <n v="3"/>
    <n v="35"/>
    <n v="10"/>
    <s v="NA"/>
    <n v="0"/>
    <s v="under furu"/>
    <n v="15.75"/>
    <n v="21"/>
    <n v="6"/>
    <n v="19"/>
    <n v="17"/>
    <m/>
    <m/>
    <m/>
    <m/>
    <m/>
    <m/>
    <m/>
    <m/>
    <n v="1"/>
    <n v="0"/>
    <m/>
    <m/>
    <m/>
    <m/>
  </r>
  <r>
    <x v="19"/>
    <x v="2"/>
    <d v="2020-06-25T00:00:00"/>
    <s v="SP11"/>
    <s v="SØ"/>
    <n v="21"/>
    <n v="1"/>
    <n v="0"/>
    <n v="1"/>
    <n v="0"/>
    <n v="50"/>
    <n v="40"/>
    <s v="NA"/>
    <n v="0"/>
    <n v="0"/>
    <n v="14.75"/>
    <n v="10"/>
    <n v="21"/>
    <n v="12"/>
    <n v="16"/>
    <m/>
    <m/>
    <m/>
    <m/>
    <m/>
    <m/>
    <m/>
    <m/>
    <n v="1"/>
    <n v="0"/>
    <m/>
    <m/>
    <m/>
    <m/>
  </r>
  <r>
    <x v="19"/>
    <x v="2"/>
    <d v="2020-06-25T00:00:00"/>
    <s v="SP13"/>
    <s v="SV"/>
    <n v="23"/>
    <n v="0"/>
    <n v="0"/>
    <n v="0"/>
    <n v="0"/>
    <n v="60"/>
    <n v="70"/>
    <s v="NA"/>
    <n v="0"/>
    <n v="0"/>
    <n v="17.25"/>
    <n v="14"/>
    <n v="21"/>
    <n v="16"/>
    <n v="18"/>
    <m/>
    <m/>
    <m/>
    <m/>
    <m/>
    <m/>
    <m/>
    <m/>
    <n v="1"/>
    <n v="0"/>
    <m/>
    <m/>
    <m/>
    <m/>
  </r>
  <r>
    <x v="19"/>
    <x v="2"/>
    <d v="2020-06-25T00:00:00"/>
    <s v="SP14"/>
    <s v="NØ"/>
    <n v="35"/>
    <n v="9"/>
    <n v="6"/>
    <n v="3"/>
    <n v="0"/>
    <n v="60"/>
    <n v="80"/>
    <s v="NA"/>
    <n v="0"/>
    <n v="0"/>
    <n v="12"/>
    <n v="7"/>
    <n v="21"/>
    <n v="17"/>
    <n v="3"/>
    <m/>
    <m/>
    <m/>
    <m/>
    <m/>
    <m/>
    <m/>
    <m/>
    <n v="1"/>
    <n v="0"/>
    <m/>
    <m/>
    <m/>
    <m/>
  </r>
  <r>
    <x v="19"/>
    <x v="2"/>
    <d v="2020-06-25T00:00:00"/>
    <s v="SP15"/>
    <s v="NØ"/>
    <n v="37"/>
    <n v="14"/>
    <n v="1"/>
    <n v="5"/>
    <n v="8"/>
    <n v="90"/>
    <n v="75"/>
    <s v="NA"/>
    <n v="5"/>
    <n v="0"/>
    <n v="24"/>
    <n v="11"/>
    <n v="15"/>
    <n v="38"/>
    <n v="32"/>
    <m/>
    <m/>
    <m/>
    <m/>
    <m/>
    <m/>
    <m/>
    <m/>
    <n v="1"/>
    <n v="0"/>
    <m/>
    <m/>
    <m/>
    <m/>
  </r>
  <r>
    <x v="19"/>
    <x v="2"/>
    <d v="2020-06-25T00:00:00"/>
    <s v="SP16"/>
    <s v="NØ"/>
    <n v="29"/>
    <n v="18"/>
    <n v="1"/>
    <n v="12"/>
    <n v="5"/>
    <n v="80"/>
    <n v="50"/>
    <s v="NA"/>
    <n v="10"/>
    <n v="0"/>
    <n v="28.75"/>
    <n v="31"/>
    <n v="20"/>
    <n v="36"/>
    <n v="28"/>
    <m/>
    <m/>
    <m/>
    <m/>
    <m/>
    <m/>
    <m/>
    <m/>
    <n v="1"/>
    <n v="0"/>
    <m/>
    <m/>
    <m/>
    <m/>
  </r>
  <r>
    <x v="19"/>
    <x v="2"/>
    <d v="2020-06-25T00:00:00"/>
    <s v="SP4"/>
    <s v="V"/>
    <n v="4"/>
    <n v="0"/>
    <n v="0"/>
    <n v="0"/>
    <n v="0"/>
    <n v="80"/>
    <n v="3"/>
    <s v="NA"/>
    <n v="0"/>
    <s v="under furu"/>
    <n v="21.25"/>
    <n v="16"/>
    <n v="15"/>
    <n v="27"/>
    <n v="27"/>
    <m/>
    <m/>
    <m/>
    <m/>
    <m/>
    <m/>
    <m/>
    <m/>
    <n v="1"/>
    <n v="0"/>
    <m/>
    <m/>
    <m/>
    <m/>
  </r>
  <r>
    <x v="19"/>
    <x v="2"/>
    <d v="2020-06-25T00:00:00"/>
    <s v="SP6"/>
    <s v="NØ"/>
    <n v="7"/>
    <n v="0"/>
    <n v="0"/>
    <n v="0"/>
    <n v="0"/>
    <n v="90"/>
    <n v="1"/>
    <s v="NA"/>
    <n v="70"/>
    <n v="0"/>
    <n v="42.75"/>
    <n v="29"/>
    <n v="15"/>
    <n v="20"/>
    <n v="107"/>
    <m/>
    <m/>
    <m/>
    <m/>
    <m/>
    <m/>
    <m/>
    <m/>
    <n v="0"/>
    <n v="0"/>
    <m/>
    <m/>
    <m/>
    <m/>
  </r>
  <r>
    <x v="19"/>
    <x v="2"/>
    <d v="2020-06-25T00:00:00"/>
    <s v="SP9"/>
    <s v="SØ"/>
    <n v="19"/>
    <n v="0"/>
    <n v="0"/>
    <n v="0"/>
    <n v="0"/>
    <n v="25"/>
    <n v="5"/>
    <s v="NA"/>
    <n v="100"/>
    <n v="0"/>
    <n v="125.75"/>
    <n v="60"/>
    <n v="93"/>
    <n v="170"/>
    <n v="180"/>
    <m/>
    <m/>
    <m/>
    <m/>
    <m/>
    <m/>
    <m/>
    <m/>
    <n v="0"/>
    <n v="0"/>
    <m/>
    <m/>
    <m/>
    <m/>
  </r>
  <r>
    <x v="19"/>
    <x v="3"/>
    <d v="2021-06-14T00:00:00"/>
    <s v="SP1"/>
    <s v="S"/>
    <n v="22"/>
    <n v="0"/>
    <n v="0"/>
    <n v="0"/>
    <n v="0"/>
    <n v="55"/>
    <n v="3"/>
    <n v="4"/>
    <n v="0"/>
    <n v="50"/>
    <n v="26"/>
    <n v="12"/>
    <n v="27"/>
    <n v="38"/>
    <n v="27"/>
    <m/>
    <m/>
    <m/>
    <m/>
    <m/>
    <m/>
    <m/>
    <m/>
    <n v="1"/>
    <n v="0"/>
    <m/>
    <m/>
    <m/>
    <s v="ingen"/>
  </r>
  <r>
    <x v="19"/>
    <x v="3"/>
    <d v="2021-06-14T00:00:00"/>
    <s v="SP10"/>
    <s v="SØ"/>
    <n v="7"/>
    <n v="4"/>
    <n v="1"/>
    <n v="2"/>
    <n v="1"/>
    <n v="40"/>
    <n v="10"/>
    <n v="6"/>
    <n v="0"/>
    <n v="50"/>
    <n v="16.5"/>
    <n v="14"/>
    <n v="20"/>
    <n v="12"/>
    <n v="20"/>
    <m/>
    <m/>
    <m/>
    <m/>
    <m/>
    <m/>
    <m/>
    <m/>
    <n v="1"/>
    <n v="0"/>
    <m/>
    <m/>
    <m/>
    <s v="ingen"/>
  </r>
  <r>
    <x v="19"/>
    <x v="3"/>
    <d v="2021-06-14T00:00:00"/>
    <s v="SP11"/>
    <s v="SØ"/>
    <n v="21"/>
    <n v="3"/>
    <n v="2"/>
    <n v="1"/>
    <n v="0"/>
    <n v="70"/>
    <n v="25"/>
    <n v="0"/>
    <n v="0"/>
    <n v="0"/>
    <n v="16.75"/>
    <n v="8"/>
    <n v="20"/>
    <n v="31"/>
    <n v="8"/>
    <m/>
    <m/>
    <m/>
    <m/>
    <m/>
    <m/>
    <m/>
    <m/>
    <n v="1"/>
    <n v="0"/>
    <m/>
    <m/>
    <m/>
    <s v="9 småplanter, 10 vegetative, 14 fertile"/>
  </r>
  <r>
    <x v="19"/>
    <x v="3"/>
    <d v="2021-06-14T00:00:00"/>
    <s v="SP13"/>
    <s v="SV"/>
    <n v="23"/>
    <n v="2"/>
    <n v="1"/>
    <n v="1"/>
    <n v="0"/>
    <n v="75"/>
    <n v="30"/>
    <n v="0"/>
    <n v="0"/>
    <n v="0"/>
    <n v="22.75"/>
    <n v="24"/>
    <n v="11"/>
    <n v="24"/>
    <n v="32"/>
    <m/>
    <m/>
    <m/>
    <m/>
    <m/>
    <m/>
    <m/>
    <m/>
    <n v="1"/>
    <n v="0"/>
    <m/>
    <m/>
    <m/>
    <s v="84 småplanter, 112 vegetative, 25 fertile"/>
  </r>
  <r>
    <x v="19"/>
    <x v="3"/>
    <d v="2021-06-14T00:00:00"/>
    <s v="SP14"/>
    <s v="NØ"/>
    <n v="35"/>
    <n v="9"/>
    <n v="4"/>
    <n v="5"/>
    <n v="0"/>
    <n v="75"/>
    <n v="60"/>
    <n v="0"/>
    <n v="0"/>
    <n v="0"/>
    <n v="19.75"/>
    <n v="20"/>
    <n v="17"/>
    <n v="22"/>
    <n v="20"/>
    <m/>
    <m/>
    <m/>
    <m/>
    <m/>
    <m/>
    <m/>
    <m/>
    <n v="1"/>
    <n v="0"/>
    <m/>
    <m/>
    <m/>
    <s v="86 småplanter, 59 vegetative, 20 fertile"/>
  </r>
  <r>
    <x v="19"/>
    <x v="3"/>
    <d v="2021-06-14T00:00:00"/>
    <s v="SP15"/>
    <s v="NØ"/>
    <n v="37"/>
    <n v="17"/>
    <n v="0"/>
    <n v="6"/>
    <n v="11"/>
    <n v="95"/>
    <n v="80"/>
    <n v="1"/>
    <n v="0"/>
    <n v="0"/>
    <n v="25.5"/>
    <n v="21"/>
    <n v="20"/>
    <n v="30"/>
    <n v="31"/>
    <m/>
    <m/>
    <m/>
    <m/>
    <m/>
    <m/>
    <m/>
    <m/>
    <n v="1"/>
    <n v="0"/>
    <m/>
    <m/>
    <m/>
    <s v="30 småplanter, 37 vegetative, 12 fertile"/>
  </r>
  <r>
    <x v="19"/>
    <x v="3"/>
    <d v="2021-06-14T00:00:00"/>
    <s v="SP16"/>
    <s v="NØ"/>
    <n v="29"/>
    <n v="12"/>
    <n v="1"/>
    <n v="9"/>
    <n v="2"/>
    <n v="75"/>
    <n v="50"/>
    <n v="1"/>
    <n v="1"/>
    <n v="0"/>
    <n v="31"/>
    <n v="41"/>
    <n v="13"/>
    <n v="34"/>
    <n v="36"/>
    <m/>
    <m/>
    <m/>
    <m/>
    <m/>
    <m/>
    <m/>
    <m/>
    <n v="1"/>
    <n v="0"/>
    <m/>
    <m/>
    <m/>
    <s v="ingen"/>
  </r>
  <r>
    <x v="19"/>
    <x v="3"/>
    <d v="2021-06-14T00:00:00"/>
    <s v="SP4"/>
    <s v="V"/>
    <n v="4"/>
    <n v="0"/>
    <n v="0"/>
    <n v="0"/>
    <n v="0"/>
    <n v="80"/>
    <n v="5"/>
    <n v="1"/>
    <n v="0"/>
    <n v="50"/>
    <n v="19.25"/>
    <n v="21"/>
    <n v="16"/>
    <n v="20"/>
    <n v="20"/>
    <m/>
    <m/>
    <m/>
    <m/>
    <m/>
    <m/>
    <m/>
    <m/>
    <n v="1"/>
    <n v="0"/>
    <m/>
    <m/>
    <m/>
    <s v="ingen"/>
  </r>
  <r>
    <x v="19"/>
    <x v="3"/>
    <d v="2021-06-14T00:00:00"/>
    <s v="SP6"/>
    <s v="NØ"/>
    <n v="7"/>
    <n v="0"/>
    <n v="0"/>
    <n v="0"/>
    <n v="0"/>
    <n v="80"/>
    <n v="1"/>
    <n v="32"/>
    <n v="100"/>
    <n v="0"/>
    <n v="47.5"/>
    <n v="65"/>
    <n v="45"/>
    <n v="45"/>
    <n v="35"/>
    <m/>
    <m/>
    <m/>
    <m/>
    <m/>
    <m/>
    <m/>
    <m/>
    <n v="0"/>
    <n v="0"/>
    <m/>
    <m/>
    <m/>
    <s v="ingen"/>
  </r>
  <r>
    <x v="19"/>
    <x v="3"/>
    <d v="2021-06-14T00:00:00"/>
    <s v="SP9"/>
    <s v="SØ"/>
    <n v="19"/>
    <n v="0"/>
    <n v="0"/>
    <n v="0"/>
    <n v="0"/>
    <n v="25"/>
    <n v="1"/>
    <n v="15"/>
    <n v="100"/>
    <n v="50"/>
    <n v="21.5"/>
    <n v="17"/>
    <n v="19"/>
    <n v="24"/>
    <n v="26"/>
    <m/>
    <m/>
    <m/>
    <m/>
    <m/>
    <m/>
    <m/>
    <m/>
    <n v="0"/>
    <n v="0"/>
    <m/>
    <m/>
    <s v="Målt høyde i feltsjikt"/>
    <s v="5 småplanter, 5 vegetative, 3 fertile"/>
  </r>
  <r>
    <x v="20"/>
    <x v="2"/>
    <d v="2020-06-30T00:00:00"/>
    <s v="ST1"/>
    <s v="NØ"/>
    <n v="1"/>
    <n v="0"/>
    <n v="0"/>
    <n v="0"/>
    <n v="0"/>
    <n v="50"/>
    <n v="40"/>
    <s v="NA"/>
    <n v="0"/>
    <n v="0"/>
    <n v="4.25"/>
    <n v="4"/>
    <n v="4"/>
    <n v="4"/>
    <n v="5"/>
    <m/>
    <m/>
    <m/>
    <m/>
    <m/>
    <m/>
    <m/>
    <m/>
    <n v="0"/>
    <n v="1"/>
    <m/>
    <s v="slitasje fra ferdsel"/>
    <m/>
    <m/>
  </r>
  <r>
    <x v="20"/>
    <x v="2"/>
    <d v="2020-06-30T00:00:00"/>
    <s v="ST10"/>
    <s v="N"/>
    <n v="32"/>
    <n v="0"/>
    <n v="0"/>
    <n v="0"/>
    <n v="0"/>
    <n v="60"/>
    <n v="1"/>
    <s v="NA"/>
    <n v="0"/>
    <n v="0"/>
    <n v="16"/>
    <n v="14"/>
    <n v="4"/>
    <n v="26"/>
    <n v="20"/>
    <m/>
    <m/>
    <m/>
    <m/>
    <m/>
    <m/>
    <m/>
    <m/>
    <n v="0"/>
    <n v="1"/>
    <m/>
    <s v="sti gjennom ruta"/>
    <s v="to spiker i stikant"/>
    <m/>
  </r>
  <r>
    <x v="20"/>
    <x v="2"/>
    <d v="2020-06-30T00:00:00"/>
    <s v="ST2"/>
    <s v="S"/>
    <n v="2"/>
    <n v="0"/>
    <n v="0"/>
    <n v="0"/>
    <n v="0"/>
    <n v="60"/>
    <n v="75"/>
    <s v="NA"/>
    <n v="0"/>
    <n v="0"/>
    <n v="7.5"/>
    <n v="4"/>
    <n v="9"/>
    <n v="9"/>
    <n v="8"/>
    <m/>
    <m/>
    <m/>
    <m/>
    <m/>
    <m/>
    <m/>
    <m/>
    <n v="0"/>
    <n v="1"/>
    <m/>
    <s v="slitasje fra ferdsel"/>
    <m/>
    <m/>
  </r>
  <r>
    <x v="20"/>
    <x v="2"/>
    <d v="2020-06-30T00:00:00"/>
    <s v="ST3"/>
    <s v="S"/>
    <n v="7"/>
    <n v="0"/>
    <n v="0"/>
    <n v="0"/>
    <n v="0"/>
    <n v="70"/>
    <n v="20"/>
    <s v="NA"/>
    <n v="0"/>
    <n v="0"/>
    <n v="19.25"/>
    <n v="16"/>
    <n v="19"/>
    <n v="16"/>
    <n v="26"/>
    <m/>
    <m/>
    <m/>
    <m/>
    <m/>
    <m/>
    <m/>
    <m/>
    <n v="0"/>
    <n v="0"/>
    <m/>
    <m/>
    <m/>
    <m/>
  </r>
  <r>
    <x v="20"/>
    <x v="2"/>
    <d v="2020-06-30T00:00:00"/>
    <s v="ST4"/>
    <s v="SV"/>
    <n v="1"/>
    <n v="7"/>
    <n v="4"/>
    <n v="3"/>
    <n v="0"/>
    <n v="50"/>
    <n v="70"/>
    <s v="NA"/>
    <n v="0"/>
    <n v="0"/>
    <n v="8.5"/>
    <n v="11"/>
    <n v="5"/>
    <n v="9"/>
    <n v="9"/>
    <m/>
    <m/>
    <m/>
    <m/>
    <m/>
    <m/>
    <m/>
    <m/>
    <n v="0"/>
    <n v="1"/>
    <m/>
    <s v="noe slitasje fra ferdsel"/>
    <m/>
    <m/>
  </r>
  <r>
    <x v="20"/>
    <x v="2"/>
    <d v="2020-06-30T00:00:00"/>
    <s v="ST5"/>
    <s v="SV"/>
    <n v="10"/>
    <n v="9"/>
    <n v="5"/>
    <n v="2"/>
    <n v="2"/>
    <n v="50"/>
    <n v="40"/>
    <s v="NA"/>
    <n v="0"/>
    <n v="0"/>
    <n v="5.75"/>
    <n v="8"/>
    <n v="9"/>
    <n v="3"/>
    <n v="3"/>
    <m/>
    <m/>
    <m/>
    <m/>
    <m/>
    <m/>
    <m/>
    <m/>
    <n v="0"/>
    <n v="1"/>
    <m/>
    <s v="noe slitasje fra ferdsel"/>
    <s v="spiker i 2 hjørner"/>
    <m/>
  </r>
  <r>
    <x v="20"/>
    <x v="2"/>
    <d v="2020-06-30T00:00:00"/>
    <s v="ST6"/>
    <s v="SV"/>
    <n v="11"/>
    <n v="95"/>
    <n v="69"/>
    <n v="24"/>
    <n v="2"/>
    <n v="45"/>
    <n v="25"/>
    <s v="NA"/>
    <n v="0"/>
    <n v="0"/>
    <n v="6.25"/>
    <n v="9"/>
    <n v="4"/>
    <n v="5"/>
    <n v="7"/>
    <m/>
    <m/>
    <m/>
    <m/>
    <m/>
    <m/>
    <m/>
    <m/>
    <n v="0"/>
    <n v="1"/>
    <m/>
    <s v="noe slitasje fra ferdsel"/>
    <s v="spiker i 2 hjørner"/>
    <m/>
  </r>
  <r>
    <x v="20"/>
    <x v="2"/>
    <d v="2020-06-30T00:00:00"/>
    <s v="ST7"/>
    <s v="V"/>
    <n v="10"/>
    <n v="84"/>
    <n v="57"/>
    <n v="24"/>
    <n v="3"/>
    <n v="40"/>
    <n v="75"/>
    <s v="NA"/>
    <n v="0"/>
    <n v="0"/>
    <n v="12.25"/>
    <n v="13"/>
    <n v="12"/>
    <n v="8"/>
    <n v="16"/>
    <m/>
    <m/>
    <m/>
    <m/>
    <m/>
    <m/>
    <m/>
    <m/>
    <n v="0"/>
    <n v="0"/>
    <m/>
    <m/>
    <m/>
    <m/>
  </r>
  <r>
    <x v="20"/>
    <x v="2"/>
    <d v="2020-06-30T00:00:00"/>
    <s v="ST8"/>
    <s v="V"/>
    <n v="12"/>
    <n v="33"/>
    <n v="18"/>
    <n v="14"/>
    <n v="1"/>
    <n v="40"/>
    <n v="80"/>
    <s v="NA"/>
    <n v="0"/>
    <n v="0"/>
    <n v="18.75"/>
    <n v="15"/>
    <n v="17"/>
    <n v="20"/>
    <n v="23"/>
    <m/>
    <m/>
    <m/>
    <m/>
    <m/>
    <m/>
    <m/>
    <m/>
    <n v="0"/>
    <n v="0"/>
    <m/>
    <m/>
    <s v="lavmark, mye lav i bunn"/>
    <m/>
  </r>
  <r>
    <x v="20"/>
    <x v="2"/>
    <d v="2020-06-30T00:00:00"/>
    <s v="ST9"/>
    <s v="SØ"/>
    <n v="4"/>
    <n v="0"/>
    <n v="0"/>
    <n v="0"/>
    <n v="0"/>
    <n v="75"/>
    <n v="30"/>
    <s v="NA"/>
    <n v="0"/>
    <n v="0"/>
    <n v="15.75"/>
    <n v="12"/>
    <n v="8"/>
    <n v="22"/>
    <n v="21"/>
    <m/>
    <m/>
    <m/>
    <m/>
    <m/>
    <m/>
    <m/>
    <m/>
    <n v="0"/>
    <n v="0"/>
    <m/>
    <m/>
    <m/>
    <m/>
  </r>
  <r>
    <x v="20"/>
    <x v="3"/>
    <d v="2021-07-01T00:00:00"/>
    <s v="ST1"/>
    <s v="NØ"/>
    <n v="1"/>
    <n v="0"/>
    <n v="0"/>
    <n v="0"/>
    <n v="0"/>
    <n v="50"/>
    <n v="20"/>
    <n v="0"/>
    <n v="0"/>
    <n v="0"/>
    <n v="5"/>
    <n v="7"/>
    <n v="5"/>
    <n v="4"/>
    <n v="4"/>
    <n v="1"/>
    <n v="0.1"/>
    <n v="0"/>
    <n v="0"/>
    <s v="NA"/>
    <s v="NA"/>
    <n v="0"/>
    <n v="0"/>
    <n v="0"/>
    <n v="1"/>
    <m/>
    <m/>
    <s v="Mye tråkk i hele ruta"/>
    <m/>
  </r>
  <r>
    <x v="20"/>
    <x v="3"/>
    <d v="2021-07-01T00:00:00"/>
    <s v="ST10"/>
    <s v="N"/>
    <n v="32"/>
    <n v="0"/>
    <n v="0"/>
    <n v="0"/>
    <n v="0"/>
    <n v="70"/>
    <n v="5"/>
    <n v="0"/>
    <n v="0"/>
    <n v="0"/>
    <n v="9.5"/>
    <n v="19"/>
    <n v="8"/>
    <n v="3"/>
    <n v="8"/>
    <n v="2"/>
    <n v="1"/>
    <n v="0"/>
    <n v="0"/>
    <s v="NA"/>
    <s v="NA"/>
    <n v="0"/>
    <n v="0"/>
    <n v="0"/>
    <n v="1"/>
    <m/>
    <m/>
    <s v="I stien"/>
    <m/>
  </r>
  <r>
    <x v="20"/>
    <x v="3"/>
    <d v="2021-07-01T00:00:00"/>
    <s v="ST2"/>
    <s v="S"/>
    <n v="2"/>
    <n v="0"/>
    <n v="0"/>
    <n v="0"/>
    <n v="0"/>
    <n v="60"/>
    <n v="30"/>
    <n v="0"/>
    <n v="0"/>
    <n v="0"/>
    <n v="5.25"/>
    <n v="7"/>
    <n v="3"/>
    <n v="3"/>
    <n v="8"/>
    <n v="3"/>
    <n v="1"/>
    <n v="0"/>
    <n v="0"/>
    <s v="NA"/>
    <s v="NA"/>
    <n v="0"/>
    <n v="0"/>
    <n v="0"/>
    <n v="1"/>
    <m/>
    <m/>
    <s v="Mye tråkk"/>
    <m/>
  </r>
  <r>
    <x v="20"/>
    <x v="3"/>
    <d v="2021-07-01T00:00:00"/>
    <s v="ST3"/>
    <s v="S"/>
    <n v="7"/>
    <n v="0"/>
    <n v="0"/>
    <n v="0"/>
    <n v="0"/>
    <n v="80"/>
    <n v="5"/>
    <n v="0"/>
    <n v="0"/>
    <n v="0"/>
    <n v="21.5"/>
    <n v="20"/>
    <n v="20"/>
    <n v="25"/>
    <n v="21"/>
    <n v="3"/>
    <n v="5"/>
    <n v="0"/>
    <n v="0"/>
    <s v="NA"/>
    <s v="NA"/>
    <n v="0"/>
    <n v="0"/>
    <n v="0"/>
    <n v="0"/>
    <m/>
    <m/>
    <m/>
    <m/>
  </r>
  <r>
    <x v="20"/>
    <x v="3"/>
    <d v="2021-07-01T00:00:00"/>
    <s v="ST4"/>
    <s v="SV"/>
    <n v="1"/>
    <n v="9"/>
    <n v="5"/>
    <n v="2"/>
    <n v="2"/>
    <n v="70"/>
    <n v="55"/>
    <n v="0"/>
    <n v="0"/>
    <n v="0"/>
    <n v="10.25"/>
    <n v="9"/>
    <n v="9"/>
    <n v="8"/>
    <n v="15"/>
    <n v="2"/>
    <n v="1"/>
    <n v="0"/>
    <n v="0"/>
    <s v="NA"/>
    <s v="NA"/>
    <n v="0"/>
    <n v="0"/>
    <n v="0"/>
    <n v="1"/>
    <m/>
    <m/>
    <s v="En del tråkk"/>
    <m/>
  </r>
  <r>
    <x v="20"/>
    <x v="3"/>
    <d v="2021-07-01T00:00:00"/>
    <s v="ST5"/>
    <s v="SV"/>
    <n v="10"/>
    <n v="14"/>
    <n v="9"/>
    <n v="3"/>
    <n v="2"/>
    <n v="45"/>
    <n v="20"/>
    <n v="0"/>
    <n v="0"/>
    <n v="0"/>
    <n v="9"/>
    <n v="4"/>
    <n v="6"/>
    <n v="19"/>
    <n v="7"/>
    <n v="1"/>
    <n v="1"/>
    <n v="0"/>
    <n v="0"/>
    <s v="NA"/>
    <s v="NA"/>
    <n v="0"/>
    <n v="0"/>
    <n v="0"/>
    <n v="1"/>
    <m/>
    <m/>
    <s v="Noe tråkk"/>
    <m/>
  </r>
  <r>
    <x v="20"/>
    <x v="3"/>
    <d v="2021-07-01T00:00:00"/>
    <s v="ST6"/>
    <s v="SV"/>
    <n v="11"/>
    <n v="146"/>
    <n v="77"/>
    <n v="61"/>
    <n v="8"/>
    <n v="60"/>
    <n v="20"/>
    <n v="0"/>
    <n v="0"/>
    <n v="0"/>
    <n v="7.5"/>
    <n v="2"/>
    <n v="4"/>
    <n v="14"/>
    <n v="10"/>
    <n v="3"/>
    <n v="1"/>
    <n v="0"/>
    <n v="0"/>
    <s v="NA"/>
    <s v="NA"/>
    <n v="0"/>
    <n v="0"/>
    <n v="0"/>
    <n v="0"/>
    <m/>
    <m/>
    <m/>
    <m/>
  </r>
  <r>
    <x v="20"/>
    <x v="3"/>
    <d v="2021-07-01T00:00:00"/>
    <s v="ST7"/>
    <s v="V"/>
    <n v="10"/>
    <n v="134"/>
    <n v="85"/>
    <n v="35"/>
    <n v="14"/>
    <n v="60"/>
    <n v="50"/>
    <n v="0"/>
    <n v="0"/>
    <n v="0"/>
    <n v="14.25"/>
    <n v="11"/>
    <n v="11"/>
    <n v="20"/>
    <n v="15"/>
    <n v="3"/>
    <n v="1"/>
    <n v="0"/>
    <n v="0"/>
    <s v="NA"/>
    <s v="NA"/>
    <n v="1"/>
    <n v="0.1"/>
    <n v="0"/>
    <n v="0"/>
    <m/>
    <m/>
    <m/>
    <m/>
  </r>
  <r>
    <x v="20"/>
    <x v="3"/>
    <d v="2021-07-01T00:00:00"/>
    <s v="ST8"/>
    <s v="V"/>
    <n v="12"/>
    <n v="54"/>
    <n v="30"/>
    <n v="13"/>
    <n v="11"/>
    <n v="45"/>
    <n v="40"/>
    <n v="0"/>
    <n v="0"/>
    <n v="0"/>
    <n v="14.25"/>
    <n v="13"/>
    <n v="14"/>
    <n v="7"/>
    <n v="23"/>
    <n v="1"/>
    <n v="0.1"/>
    <n v="0"/>
    <n v="0"/>
    <s v="NA"/>
    <s v="NA"/>
    <n v="0"/>
    <n v="0"/>
    <n v="0"/>
    <n v="0"/>
    <m/>
    <m/>
    <m/>
    <m/>
  </r>
  <r>
    <x v="20"/>
    <x v="3"/>
    <d v="2021-07-01T00:00:00"/>
    <s v="ST9"/>
    <s v="SØ"/>
    <n v="4"/>
    <n v="0"/>
    <n v="0"/>
    <n v="0"/>
    <n v="0"/>
    <n v="80"/>
    <n v="15"/>
    <n v="0"/>
    <n v="0"/>
    <n v="0"/>
    <n v="18.25"/>
    <n v="20"/>
    <n v="30"/>
    <n v="2"/>
    <n v="21"/>
    <n v="3"/>
    <n v="2"/>
    <n v="0"/>
    <n v="0"/>
    <s v="NA"/>
    <s v="NA"/>
    <n v="0"/>
    <n v="0"/>
    <n v="0"/>
    <n v="1"/>
    <m/>
    <m/>
    <s v="Noe tråkk"/>
    <m/>
  </r>
  <r>
    <x v="21"/>
    <x v="5"/>
    <d v="2017-06-26T00:00:00"/>
    <s v="SV1"/>
    <s v="N"/>
    <n v="10"/>
    <n v="0"/>
    <n v="0"/>
    <n v="0"/>
    <n v="0"/>
    <n v="100"/>
    <n v="15"/>
    <s v="NA"/>
    <n v="0"/>
    <n v="0"/>
    <n v="24.75"/>
    <n v="22"/>
    <n v="29"/>
    <n v="26"/>
    <n v="22"/>
    <m/>
    <m/>
    <m/>
    <m/>
    <m/>
    <m/>
    <m/>
    <m/>
    <n v="1"/>
    <n v="0"/>
    <n v="100"/>
    <s v="Slått"/>
    <m/>
    <m/>
  </r>
  <r>
    <x v="21"/>
    <x v="5"/>
    <d v="2017-06-26T00:00:00"/>
    <s v="SV10"/>
    <s v="NØ"/>
    <n v="3"/>
    <n v="0"/>
    <n v="0"/>
    <n v="0"/>
    <n v="0"/>
    <n v="50"/>
    <n v="40"/>
    <s v="NA"/>
    <n v="20"/>
    <n v="90"/>
    <n v="18.25"/>
    <n v="3"/>
    <n v="14"/>
    <n v="16"/>
    <n v="40"/>
    <m/>
    <m/>
    <m/>
    <m/>
    <m/>
    <m/>
    <m/>
    <m/>
    <n v="1"/>
    <n v="0"/>
    <n v="100"/>
    <s v="Slått"/>
    <s v="MANGLER KOORDINATFESTING"/>
    <m/>
  </r>
  <r>
    <x v="21"/>
    <x v="5"/>
    <d v="2017-06-26T00:00:00"/>
    <s v="SV11"/>
    <s v="V"/>
    <n v="10"/>
    <n v="3"/>
    <n v="0"/>
    <n v="3"/>
    <n v="0"/>
    <n v="40"/>
    <n v="30"/>
    <s v="NA"/>
    <n v="10"/>
    <n v="0"/>
    <n v="15.25"/>
    <n v="6"/>
    <n v="21"/>
    <n v="26"/>
    <n v="8"/>
    <m/>
    <m/>
    <m/>
    <m/>
    <m/>
    <m/>
    <m/>
    <m/>
    <n v="1"/>
    <n v="0"/>
    <n v="100"/>
    <s v="Slått"/>
    <s v="Utplanting av dragehoder vår 2016, spirt inne vinter 2015/16. Mangler foto."/>
    <m/>
  </r>
  <r>
    <x v="21"/>
    <x v="5"/>
    <d v="2017-06-26T00:00:00"/>
    <s v="SV12"/>
    <s v="S"/>
    <n v="8"/>
    <n v="24"/>
    <n v="11"/>
    <n v="11"/>
    <n v="2"/>
    <n v="95"/>
    <n v="20"/>
    <s v="NA"/>
    <n v="3"/>
    <n v="0"/>
    <n v="14.5"/>
    <n v="17"/>
    <n v="20"/>
    <n v="11"/>
    <n v="10"/>
    <m/>
    <m/>
    <m/>
    <m/>
    <m/>
    <m/>
    <m/>
    <m/>
    <n v="1"/>
    <n v="0"/>
    <n v="100"/>
    <s v="Slått"/>
    <m/>
    <m/>
  </r>
  <r>
    <x v="21"/>
    <x v="5"/>
    <d v="2017-06-26T00:00:00"/>
    <s v="SV13"/>
    <s v="S"/>
    <n v="7"/>
    <n v="10"/>
    <n v="5"/>
    <n v="4"/>
    <n v="1"/>
    <n v="85"/>
    <n v="20"/>
    <s v="NA"/>
    <n v="5"/>
    <n v="0"/>
    <n v="22.25"/>
    <n v="17"/>
    <n v="30"/>
    <n v="20"/>
    <n v="22"/>
    <m/>
    <m/>
    <m/>
    <m/>
    <m/>
    <m/>
    <m/>
    <m/>
    <n v="1"/>
    <n v="0"/>
    <n v="100"/>
    <s v="Slått"/>
    <m/>
    <m/>
  </r>
  <r>
    <x v="21"/>
    <x v="5"/>
    <d v="2017-06-26T00:00:00"/>
    <s v="SV14"/>
    <s v="S"/>
    <n v="9"/>
    <n v="83"/>
    <n v="23"/>
    <n v="50"/>
    <n v="10"/>
    <n v="75"/>
    <n v="30"/>
    <s v="NA"/>
    <n v="12"/>
    <n v="0"/>
    <n v="16.25"/>
    <n v="18"/>
    <n v="15"/>
    <n v="15"/>
    <n v="17"/>
    <m/>
    <m/>
    <m/>
    <m/>
    <m/>
    <m/>
    <m/>
    <m/>
    <n v="1"/>
    <n v="0"/>
    <n v="100"/>
    <s v="Slått"/>
    <s v="Vanskelig å telle nøyaktig"/>
    <m/>
  </r>
  <r>
    <x v="21"/>
    <x v="5"/>
    <d v="2017-06-26T00:00:00"/>
    <s v="SV2"/>
    <s v="Ø"/>
    <n v="8"/>
    <n v="0"/>
    <n v="0"/>
    <n v="0"/>
    <n v="0"/>
    <n v="95"/>
    <n v="10"/>
    <s v="NA"/>
    <n v="0"/>
    <n v="0"/>
    <n v="34.5"/>
    <n v="31"/>
    <n v="30"/>
    <n v="32"/>
    <n v="45"/>
    <m/>
    <m/>
    <m/>
    <m/>
    <m/>
    <m/>
    <m/>
    <m/>
    <n v="1"/>
    <n v="0"/>
    <n v="100"/>
    <s v="Slått"/>
    <m/>
    <m/>
  </r>
  <r>
    <x v="21"/>
    <x v="5"/>
    <d v="2017-06-26T00:00:00"/>
    <s v="SV3"/>
    <s v="S"/>
    <n v="6"/>
    <n v="0"/>
    <n v="0"/>
    <n v="0"/>
    <n v="0"/>
    <n v="30"/>
    <n v="35"/>
    <s v="NA"/>
    <n v="15"/>
    <n v="0"/>
    <n v="13"/>
    <n v="18"/>
    <n v="18"/>
    <n v="9"/>
    <n v="7"/>
    <m/>
    <m/>
    <m/>
    <m/>
    <m/>
    <m/>
    <m/>
    <m/>
    <n v="1"/>
    <n v="0"/>
    <n v="100"/>
    <s v="Slått"/>
    <m/>
    <m/>
  </r>
  <r>
    <x v="21"/>
    <x v="5"/>
    <d v="2017-06-26T00:00:00"/>
    <s v="SV4"/>
    <s v="S"/>
    <n v="17"/>
    <n v="0"/>
    <n v="0"/>
    <n v="0"/>
    <n v="0"/>
    <n v="60"/>
    <n v="70"/>
    <s v="NA"/>
    <n v="0"/>
    <n v="0"/>
    <n v="14"/>
    <n v="21"/>
    <n v="9"/>
    <n v="17"/>
    <n v="9"/>
    <m/>
    <m/>
    <m/>
    <m/>
    <m/>
    <m/>
    <m/>
    <m/>
    <n v="1"/>
    <n v="0"/>
    <n v="100"/>
    <s v="Slått"/>
    <m/>
    <m/>
  </r>
  <r>
    <x v="21"/>
    <x v="5"/>
    <d v="2017-06-26T00:00:00"/>
    <s v="SV5"/>
    <s v="V"/>
    <n v="7"/>
    <n v="0"/>
    <n v="0"/>
    <n v="0"/>
    <n v="0"/>
    <n v="40"/>
    <n v="25"/>
    <s v="NA"/>
    <n v="25"/>
    <n v="0"/>
    <n v="19.5"/>
    <n v="32"/>
    <n v="8"/>
    <n v="28"/>
    <n v="10"/>
    <m/>
    <m/>
    <m/>
    <m/>
    <m/>
    <m/>
    <m/>
    <m/>
    <n v="1"/>
    <n v="0"/>
    <n v="100"/>
    <s v="Slått"/>
    <m/>
    <m/>
  </r>
  <r>
    <x v="21"/>
    <x v="5"/>
    <d v="2017-06-26T00:00:00"/>
    <s v="SV6"/>
    <s v="SV"/>
    <n v="7"/>
    <n v="1"/>
    <n v="1"/>
    <n v="0"/>
    <n v="0"/>
    <n v="35"/>
    <n v="45"/>
    <s v="NA"/>
    <n v="0"/>
    <n v="0"/>
    <n v="16.5"/>
    <n v="11"/>
    <n v="19"/>
    <n v="11"/>
    <n v="25"/>
    <m/>
    <m/>
    <m/>
    <m/>
    <m/>
    <m/>
    <m/>
    <m/>
    <n v="1"/>
    <n v="0"/>
    <n v="100"/>
    <s v="Slått"/>
    <s v="Frøplante. På berg i dagen. Dragehode rett utenfor."/>
    <m/>
  </r>
  <r>
    <x v="21"/>
    <x v="5"/>
    <d v="2017-06-26T00:00:00"/>
    <s v="SV7"/>
    <s v="SV"/>
    <n v="10"/>
    <n v="0"/>
    <n v="0"/>
    <n v="0"/>
    <n v="0"/>
    <n v="80"/>
    <n v="25"/>
    <s v="NA"/>
    <n v="0"/>
    <n v="0"/>
    <n v="15.75"/>
    <n v="15"/>
    <n v="16"/>
    <n v="11"/>
    <n v="21"/>
    <m/>
    <m/>
    <m/>
    <m/>
    <m/>
    <m/>
    <m/>
    <m/>
    <n v="1"/>
    <n v="0"/>
    <n v="100"/>
    <s v="Slått"/>
    <m/>
    <m/>
  </r>
  <r>
    <x v="21"/>
    <x v="5"/>
    <d v="2017-06-26T00:00:00"/>
    <s v="SV8"/>
    <s v="SØ"/>
    <n v="0"/>
    <n v="0"/>
    <n v="0"/>
    <n v="0"/>
    <n v="0"/>
    <n v="80"/>
    <n v="20"/>
    <s v="NA"/>
    <n v="5"/>
    <n v="90"/>
    <n v="19.5"/>
    <n v="22"/>
    <n v="17"/>
    <n v="12"/>
    <n v="27"/>
    <m/>
    <m/>
    <m/>
    <m/>
    <m/>
    <m/>
    <m/>
    <m/>
    <n v="1"/>
    <n v="0"/>
    <n v="100"/>
    <s v="Slått"/>
    <s v="Ved midtpunkt. Kartet litt misvisende"/>
    <m/>
  </r>
  <r>
    <x v="21"/>
    <x v="5"/>
    <d v="2017-06-26T00:00:00"/>
    <s v="SV9"/>
    <s v="NV"/>
    <n v="1"/>
    <n v="0"/>
    <n v="0"/>
    <n v="0"/>
    <n v="0"/>
    <n v="96"/>
    <n v="15"/>
    <s v="NA"/>
    <n v="0"/>
    <n v="50"/>
    <n v="22.5"/>
    <n v="22"/>
    <n v="19"/>
    <n v="30"/>
    <n v="19"/>
    <m/>
    <m/>
    <m/>
    <m/>
    <m/>
    <m/>
    <m/>
    <m/>
    <s v="NA"/>
    <n v="0"/>
    <n v="100"/>
    <s v="Slått"/>
    <s v="1 m fra midtpunkt. Kartet litt misvisende"/>
    <m/>
  </r>
  <r>
    <x v="21"/>
    <x v="0"/>
    <d v="2018-06-21T00:00:00"/>
    <s v="SV1"/>
    <s v="N"/>
    <n v="10"/>
    <n v="0"/>
    <n v="0"/>
    <n v="0"/>
    <n v="0"/>
    <n v="100"/>
    <n v="50"/>
    <s v="NA"/>
    <n v="0"/>
    <s v="NA"/>
    <n v="17.25"/>
    <n v="8"/>
    <n v="21"/>
    <n v="21"/>
    <n v="19"/>
    <m/>
    <m/>
    <m/>
    <m/>
    <m/>
    <m/>
    <m/>
    <m/>
    <n v="1"/>
    <n v="0"/>
    <m/>
    <s v="Slått"/>
    <m/>
    <m/>
  </r>
  <r>
    <x v="21"/>
    <x v="0"/>
    <d v="2018-06-21T00:00:00"/>
    <s v="SV10"/>
    <s v="NØ"/>
    <n v="3"/>
    <n v="0"/>
    <n v="0"/>
    <n v="0"/>
    <n v="0"/>
    <n v="95"/>
    <n v="70"/>
    <s v="NA"/>
    <n v="0"/>
    <s v="NA"/>
    <n v="22.25"/>
    <n v="8"/>
    <n v="24"/>
    <n v="17"/>
    <n v="40"/>
    <m/>
    <m/>
    <m/>
    <m/>
    <m/>
    <m/>
    <m/>
    <m/>
    <n v="1"/>
    <n v="0"/>
    <m/>
    <s v="Slått"/>
    <m/>
    <m/>
  </r>
  <r>
    <x v="21"/>
    <x v="0"/>
    <d v="2018-06-21T00:00:00"/>
    <s v="SV11"/>
    <s v="NV"/>
    <n v="4"/>
    <n v="3"/>
    <n v="2"/>
    <n v="1"/>
    <n v="0"/>
    <n v="65"/>
    <n v="40"/>
    <s v="NA"/>
    <n v="3"/>
    <s v="NA"/>
    <n v="11.5"/>
    <n v="3"/>
    <n v="8"/>
    <n v="17"/>
    <n v="18"/>
    <m/>
    <m/>
    <m/>
    <m/>
    <m/>
    <m/>
    <m/>
    <m/>
    <n v="1"/>
    <n v="0"/>
    <m/>
    <s v="Slått"/>
    <s v="Fertile rett utenfor. I såfeltet til R. Svartor"/>
    <m/>
  </r>
  <r>
    <x v="21"/>
    <x v="0"/>
    <d v="2018-06-21T00:00:00"/>
    <s v="SV12"/>
    <s v="S"/>
    <n v="8"/>
    <n v="26"/>
    <n v="13"/>
    <n v="11"/>
    <n v="2"/>
    <n v="65"/>
    <n v="60"/>
    <s v="NA"/>
    <n v="0"/>
    <s v="NA"/>
    <n v="15"/>
    <n v="8"/>
    <n v="4"/>
    <n v="39"/>
    <n v="9"/>
    <m/>
    <m/>
    <m/>
    <m/>
    <m/>
    <m/>
    <m/>
    <m/>
    <n v="1"/>
    <n v="0"/>
    <m/>
    <s v="Slått"/>
    <m/>
    <m/>
  </r>
  <r>
    <x v="21"/>
    <x v="0"/>
    <d v="2018-06-21T00:00:00"/>
    <s v="SV13"/>
    <s v="S"/>
    <n v="7"/>
    <n v="14"/>
    <n v="3"/>
    <n v="11"/>
    <n v="0"/>
    <n v="65"/>
    <n v="50"/>
    <s v="NA"/>
    <n v="3"/>
    <s v="NA"/>
    <n v="22.25"/>
    <n v="24"/>
    <n v="9"/>
    <n v="11"/>
    <n v="45"/>
    <m/>
    <m/>
    <m/>
    <m/>
    <m/>
    <m/>
    <m/>
    <m/>
    <n v="1"/>
    <n v="0"/>
    <m/>
    <s v="Slått"/>
    <s v="Sjekk krattsoleie fra 2017 - er det denne ruta?"/>
    <m/>
  </r>
  <r>
    <x v="21"/>
    <x v="0"/>
    <d v="2018-06-21T00:00:00"/>
    <s v="SV14"/>
    <s v="S"/>
    <n v="9"/>
    <n v="90"/>
    <n v="26"/>
    <n v="62"/>
    <n v="2"/>
    <n v="50"/>
    <n v="60"/>
    <s v="NA"/>
    <n v="0"/>
    <s v="NA"/>
    <n v="8"/>
    <n v="9"/>
    <n v="8"/>
    <n v="11"/>
    <n v="4"/>
    <m/>
    <m/>
    <m/>
    <m/>
    <m/>
    <m/>
    <m/>
    <m/>
    <n v="1"/>
    <n v="0"/>
    <m/>
    <s v="Slått"/>
    <m/>
    <m/>
  </r>
  <r>
    <x v="21"/>
    <x v="0"/>
    <d v="2018-06-21T00:00:00"/>
    <s v="SV2"/>
    <s v="Ø"/>
    <n v="8"/>
    <n v="0"/>
    <n v="0"/>
    <n v="0"/>
    <n v="0"/>
    <n v="85"/>
    <n v="40"/>
    <s v="NA"/>
    <n v="0"/>
    <s v="NA"/>
    <n v="50"/>
    <n v="41"/>
    <n v="43"/>
    <n v="50"/>
    <n v="66"/>
    <m/>
    <m/>
    <m/>
    <m/>
    <m/>
    <m/>
    <m/>
    <m/>
    <n v="1"/>
    <n v="0"/>
    <m/>
    <s v="Slått"/>
    <m/>
    <m/>
  </r>
  <r>
    <x v="21"/>
    <x v="0"/>
    <d v="2018-06-21T00:00:00"/>
    <s v="SV3"/>
    <s v="S"/>
    <n v="6"/>
    <n v="0"/>
    <n v="0"/>
    <n v="0"/>
    <n v="0"/>
    <n v="30"/>
    <n v="50"/>
    <s v="NA"/>
    <n v="5"/>
    <s v="NA"/>
    <n v="13.5"/>
    <n v="3"/>
    <n v="43"/>
    <n v="3"/>
    <n v="5"/>
    <m/>
    <m/>
    <m/>
    <m/>
    <m/>
    <m/>
    <m/>
    <m/>
    <n v="1"/>
    <n v="0"/>
    <m/>
    <s v="Slått"/>
    <m/>
    <m/>
  </r>
  <r>
    <x v="21"/>
    <x v="0"/>
    <d v="2018-06-21T00:00:00"/>
    <s v="SV4"/>
    <s v="S"/>
    <n v="17"/>
    <n v="0"/>
    <n v="0"/>
    <n v="0"/>
    <n v="0"/>
    <n v="70"/>
    <n v="70"/>
    <s v="NA"/>
    <n v="0"/>
    <s v="NA"/>
    <n v="12.5"/>
    <n v="6"/>
    <n v="4"/>
    <n v="17"/>
    <n v="23"/>
    <m/>
    <m/>
    <m/>
    <m/>
    <m/>
    <m/>
    <m/>
    <m/>
    <n v="1"/>
    <n v="0"/>
    <m/>
    <s v="Slått"/>
    <m/>
    <m/>
  </r>
  <r>
    <x v="21"/>
    <x v="0"/>
    <d v="2018-06-21T00:00:00"/>
    <s v="SV5"/>
    <s v="V"/>
    <n v="7"/>
    <n v="0"/>
    <n v="0"/>
    <n v="0"/>
    <n v="0"/>
    <n v="50"/>
    <n v="50"/>
    <s v="NA"/>
    <n v="25"/>
    <s v="NA"/>
    <n v="15.25"/>
    <n v="29"/>
    <n v="15"/>
    <n v="2"/>
    <n v="15"/>
    <m/>
    <m/>
    <m/>
    <m/>
    <m/>
    <m/>
    <m/>
    <m/>
    <n v="1"/>
    <n v="0"/>
    <m/>
    <s v="Slått"/>
    <m/>
    <m/>
  </r>
  <r>
    <x v="21"/>
    <x v="0"/>
    <d v="2018-06-21T00:00:00"/>
    <s v="SV6"/>
    <s v="SV"/>
    <n v="7"/>
    <n v="0"/>
    <n v="0"/>
    <n v="0"/>
    <n v="0"/>
    <n v="40"/>
    <n v="60"/>
    <s v="NA"/>
    <n v="0"/>
    <s v="NA"/>
    <n v="10.5"/>
    <n v="8"/>
    <n v="6"/>
    <n v="15"/>
    <n v="13"/>
    <m/>
    <m/>
    <m/>
    <m/>
    <m/>
    <m/>
    <m/>
    <m/>
    <n v="1"/>
    <n v="0"/>
    <m/>
    <s v="Slått"/>
    <m/>
    <m/>
  </r>
  <r>
    <x v="21"/>
    <x v="0"/>
    <d v="2018-06-21T00:00:00"/>
    <s v="SV7"/>
    <s v="SV"/>
    <n v="10"/>
    <n v="0"/>
    <n v="0"/>
    <n v="0"/>
    <n v="0"/>
    <n v="60"/>
    <n v="60"/>
    <s v="NA"/>
    <n v="0"/>
    <s v="NA"/>
    <n v="7"/>
    <n v="13"/>
    <n v="9"/>
    <n v="3"/>
    <n v="3"/>
    <m/>
    <m/>
    <m/>
    <m/>
    <m/>
    <m/>
    <m/>
    <m/>
    <n v="1"/>
    <n v="0"/>
    <m/>
    <s v="Slått"/>
    <m/>
    <m/>
  </r>
  <r>
    <x v="21"/>
    <x v="0"/>
    <d v="2018-06-21T00:00:00"/>
    <s v="SV8"/>
    <s v="SØ"/>
    <n v="0"/>
    <n v="0"/>
    <n v="0"/>
    <n v="0"/>
    <n v="0"/>
    <n v="55"/>
    <n v="50"/>
    <s v="NA"/>
    <n v="100"/>
    <s v="NA"/>
    <n v="15.25"/>
    <n v="21"/>
    <n v="15"/>
    <n v="8"/>
    <n v="17"/>
    <m/>
    <m/>
    <m/>
    <m/>
    <m/>
    <m/>
    <m/>
    <m/>
    <n v="1"/>
    <n v="0"/>
    <m/>
    <s v="Slått"/>
    <m/>
    <m/>
  </r>
  <r>
    <x v="21"/>
    <x v="0"/>
    <d v="2018-06-21T00:00:00"/>
    <s v="SV9"/>
    <s v="NV"/>
    <n v="1"/>
    <n v="0"/>
    <n v="0"/>
    <n v="0"/>
    <n v="0"/>
    <n v="100"/>
    <n v="10"/>
    <s v="NA"/>
    <n v="100"/>
    <s v="NA"/>
    <n v="23"/>
    <n v="29"/>
    <n v="17"/>
    <n v="27"/>
    <n v="19"/>
    <m/>
    <m/>
    <m/>
    <m/>
    <m/>
    <m/>
    <m/>
    <m/>
    <n v="1"/>
    <n v="0"/>
    <m/>
    <s v="Slått"/>
    <m/>
    <m/>
  </r>
  <r>
    <x v="21"/>
    <x v="1"/>
    <d v="2019-06-19T00:00:00"/>
    <s v="SV1"/>
    <s v="N"/>
    <n v="10"/>
    <n v="0"/>
    <n v="0"/>
    <n v="0"/>
    <n v="0"/>
    <n v="95"/>
    <n v="30"/>
    <s v="NA"/>
    <n v="0"/>
    <s v="NA"/>
    <n v="19.5"/>
    <n v="12"/>
    <n v="26"/>
    <n v="17"/>
    <n v="23"/>
    <m/>
    <m/>
    <m/>
    <m/>
    <m/>
    <m/>
    <m/>
    <m/>
    <n v="1"/>
    <n v="0"/>
    <m/>
    <s v="Slått"/>
    <s v="Ballblom og primula"/>
    <m/>
  </r>
  <r>
    <x v="21"/>
    <x v="1"/>
    <d v="2019-06-19T00:00:00"/>
    <s v="SV10"/>
    <s v="NØ"/>
    <n v="3"/>
    <n v="0"/>
    <n v="0"/>
    <n v="0"/>
    <n v="0"/>
    <n v="80"/>
    <n v="50"/>
    <s v="NA"/>
    <n v="0"/>
    <s v="NA"/>
    <n v="26.75"/>
    <n v="25"/>
    <n v="15"/>
    <n v="36"/>
    <n v="31"/>
    <m/>
    <m/>
    <m/>
    <m/>
    <m/>
    <m/>
    <m/>
    <m/>
    <n v="1"/>
    <n v="0"/>
    <m/>
    <s v="Slått"/>
    <s v="Primula"/>
    <m/>
  </r>
  <r>
    <x v="21"/>
    <x v="1"/>
    <d v="2019-06-19T00:00:00"/>
    <s v="SV11"/>
    <s v="NV"/>
    <n v="4"/>
    <n v="6"/>
    <n v="0"/>
    <n v="1"/>
    <n v="5"/>
    <n v="60"/>
    <n v="30"/>
    <s v="NA"/>
    <n v="0"/>
    <s v="NA"/>
    <n v="21"/>
    <n v="6"/>
    <n v="13"/>
    <n v="36"/>
    <n v="29"/>
    <m/>
    <m/>
    <m/>
    <m/>
    <m/>
    <m/>
    <m/>
    <m/>
    <n v="1"/>
    <n v="0"/>
    <m/>
    <s v="Slått"/>
    <m/>
    <m/>
  </r>
  <r>
    <x v="21"/>
    <x v="1"/>
    <d v="2019-06-19T00:00:00"/>
    <s v="SV12"/>
    <s v="S"/>
    <n v="8"/>
    <n v="42"/>
    <n v="6"/>
    <n v="26"/>
    <n v="10"/>
    <n v="65"/>
    <n v="50"/>
    <s v="NA"/>
    <n v="0"/>
    <s v="NA"/>
    <n v="16.25"/>
    <n v="8"/>
    <n v="11"/>
    <n v="18"/>
    <n v="28"/>
    <m/>
    <m/>
    <m/>
    <m/>
    <m/>
    <m/>
    <m/>
    <m/>
    <n v="1"/>
    <n v="0"/>
    <m/>
    <s v="Slått"/>
    <s v="Vanskelig å telle nøyaktig"/>
    <m/>
  </r>
  <r>
    <x v="21"/>
    <x v="1"/>
    <d v="2019-06-19T00:00:00"/>
    <s v="SV13"/>
    <s v="S"/>
    <n v="7"/>
    <n v="13"/>
    <n v="0"/>
    <n v="9"/>
    <n v="4"/>
    <n v="70"/>
    <n v="40"/>
    <s v="NA"/>
    <n v="0"/>
    <s v="NA"/>
    <n v="24.5"/>
    <n v="15"/>
    <n v="48"/>
    <n v="4"/>
    <n v="31"/>
    <m/>
    <m/>
    <m/>
    <m/>
    <m/>
    <m/>
    <m/>
    <m/>
    <n v="1"/>
    <n v="0"/>
    <m/>
    <s v="Slått"/>
    <s v="Vanskelig å skille individer"/>
    <m/>
  </r>
  <r>
    <x v="21"/>
    <x v="1"/>
    <d v="2019-06-19T00:00:00"/>
    <s v="SV14"/>
    <s v="S"/>
    <n v="9"/>
    <n v="86"/>
    <n v="8"/>
    <n v="58"/>
    <n v="20"/>
    <n v="55"/>
    <n v="70"/>
    <s v="NA"/>
    <n v="0"/>
    <s v="NA"/>
    <n v="13.25"/>
    <n v="7"/>
    <n v="19"/>
    <n v="21"/>
    <n v="6"/>
    <m/>
    <m/>
    <m/>
    <m/>
    <m/>
    <m/>
    <m/>
    <m/>
    <n v="1"/>
    <n v="0"/>
    <m/>
    <s v="Slått"/>
    <s v="Vanskelig å telle nøyaktig"/>
    <m/>
  </r>
  <r>
    <x v="21"/>
    <x v="1"/>
    <d v="2019-06-19T00:00:00"/>
    <s v="SV2"/>
    <s v="Ø"/>
    <n v="8"/>
    <n v="0"/>
    <n v="0"/>
    <n v="0"/>
    <n v="0"/>
    <n v="80"/>
    <n v="20"/>
    <s v="NA"/>
    <n v="0"/>
    <s v="NA"/>
    <n v="39.5"/>
    <n v="18"/>
    <n v="57"/>
    <n v="48"/>
    <n v="35"/>
    <m/>
    <m/>
    <m/>
    <m/>
    <m/>
    <m/>
    <m/>
    <m/>
    <n v="1"/>
    <n v="0"/>
    <m/>
    <s v="Slått? (utkant av enga)"/>
    <m/>
    <m/>
  </r>
  <r>
    <x v="21"/>
    <x v="1"/>
    <d v="2019-06-19T00:00:00"/>
    <s v="SV3"/>
    <s v="S"/>
    <n v="6"/>
    <n v="0"/>
    <n v="0"/>
    <n v="0"/>
    <n v="0"/>
    <n v="25"/>
    <n v="40"/>
    <s v="NA"/>
    <n v="0"/>
    <s v="NA"/>
    <n v="9.75"/>
    <n v="4"/>
    <n v="20"/>
    <n v="0"/>
    <n v="15"/>
    <m/>
    <m/>
    <m/>
    <m/>
    <m/>
    <m/>
    <m/>
    <m/>
    <n v="1"/>
    <n v="0"/>
    <m/>
    <s v="Slått"/>
    <m/>
    <m/>
  </r>
  <r>
    <x v="21"/>
    <x v="1"/>
    <d v="2019-06-19T00:00:00"/>
    <s v="SV4"/>
    <s v="S"/>
    <n v="17"/>
    <n v="0"/>
    <n v="0"/>
    <n v="0"/>
    <n v="0"/>
    <n v="40"/>
    <n v="80"/>
    <s v="NA"/>
    <n v="0"/>
    <s v="NA"/>
    <n v="8.25"/>
    <n v="7"/>
    <n v="5"/>
    <n v="12"/>
    <n v="9"/>
    <m/>
    <m/>
    <m/>
    <m/>
    <m/>
    <m/>
    <m/>
    <m/>
    <n v="1"/>
    <n v="0"/>
    <m/>
    <s v="Slått"/>
    <m/>
    <m/>
  </r>
  <r>
    <x v="21"/>
    <x v="1"/>
    <d v="2019-06-19T00:00:00"/>
    <s v="SV5"/>
    <s v="V"/>
    <n v="7"/>
    <n v="0"/>
    <n v="0"/>
    <n v="0"/>
    <n v="0"/>
    <n v="50"/>
    <n v="30"/>
    <s v="NA"/>
    <n v="0"/>
    <s v="NA"/>
    <n v="14.75"/>
    <n v="12"/>
    <n v="12"/>
    <n v="24"/>
    <n v="11"/>
    <m/>
    <m/>
    <m/>
    <m/>
    <m/>
    <m/>
    <m/>
    <m/>
    <n v="1"/>
    <n v="0"/>
    <m/>
    <s v="Slått"/>
    <m/>
    <m/>
  </r>
  <r>
    <x v="21"/>
    <x v="1"/>
    <d v="2019-06-19T00:00:00"/>
    <s v="SV6"/>
    <s v="SV"/>
    <n v="7"/>
    <n v="0"/>
    <n v="0"/>
    <n v="0"/>
    <n v="0"/>
    <n v="70"/>
    <n v="70"/>
    <s v="NA"/>
    <n v="0"/>
    <s v="NA"/>
    <n v="11"/>
    <n v="20"/>
    <n v="11"/>
    <n v="8"/>
    <n v="5"/>
    <m/>
    <m/>
    <m/>
    <m/>
    <m/>
    <m/>
    <m/>
    <m/>
    <n v="1"/>
    <n v="0"/>
    <m/>
    <s v="Slått"/>
    <m/>
    <m/>
  </r>
  <r>
    <x v="21"/>
    <x v="1"/>
    <d v="2019-06-19T00:00:00"/>
    <s v="SV7"/>
    <s v="SV"/>
    <n v="10"/>
    <n v="0"/>
    <n v="0"/>
    <n v="0"/>
    <n v="0"/>
    <n v="60"/>
    <n v="80"/>
    <s v="NA"/>
    <n v="0"/>
    <s v="NA"/>
    <n v="17"/>
    <n v="43"/>
    <n v="12"/>
    <n v="8"/>
    <n v="5"/>
    <m/>
    <m/>
    <m/>
    <m/>
    <m/>
    <m/>
    <m/>
    <m/>
    <n v="1"/>
    <n v="0"/>
    <m/>
    <s v="Slått"/>
    <m/>
    <m/>
  </r>
  <r>
    <x v="21"/>
    <x v="1"/>
    <d v="2019-06-19T00:00:00"/>
    <s v="SV8"/>
    <s v="SØ"/>
    <n v="0"/>
    <n v="0"/>
    <n v="0"/>
    <n v="0"/>
    <n v="0"/>
    <n v="40"/>
    <n v="30"/>
    <s v="NA"/>
    <n v="80"/>
    <s v="NA"/>
    <n v="24"/>
    <n v="21"/>
    <n v="29"/>
    <n v="0"/>
    <n v="46"/>
    <m/>
    <m/>
    <m/>
    <m/>
    <m/>
    <m/>
    <m/>
    <m/>
    <n v="1"/>
    <n v="0"/>
    <m/>
    <s v="Slått "/>
    <m/>
    <m/>
  </r>
  <r>
    <x v="21"/>
    <x v="1"/>
    <d v="2019-06-19T00:00:00"/>
    <s v="SV9"/>
    <s v="NV"/>
    <n v="1"/>
    <s v="NA"/>
    <s v="NA"/>
    <s v="NA"/>
    <s v="NA"/>
    <s v="NA"/>
    <s v="NA"/>
    <s v="NA"/>
    <s v="NA"/>
    <s v="NA"/>
    <s v="NA"/>
    <s v="NA"/>
    <s v="NA"/>
    <s v="NA"/>
    <s v="NA"/>
    <m/>
    <m/>
    <m/>
    <m/>
    <m/>
    <m/>
    <m/>
    <m/>
    <n v="1"/>
    <n v="0"/>
    <m/>
    <s v="NA"/>
    <s v="Ikke målt. Se kommentar på transektskjema"/>
    <m/>
  </r>
  <r>
    <x v="21"/>
    <x v="2"/>
    <d v="2020-06-16T00:00:00"/>
    <s v="SV1"/>
    <s v="N"/>
    <n v="10"/>
    <n v="0"/>
    <n v="0"/>
    <n v="0"/>
    <n v="0"/>
    <n v="100"/>
    <n v="0"/>
    <s v="NA"/>
    <n v="0"/>
    <s v="Bjørk 50"/>
    <n v="19.25"/>
    <n v="18"/>
    <n v="21"/>
    <n v="24"/>
    <n v="14"/>
    <m/>
    <m/>
    <m/>
    <m/>
    <m/>
    <m/>
    <m/>
    <m/>
    <n v="1"/>
    <n v="0"/>
    <m/>
    <n v="100"/>
    <m/>
    <m/>
  </r>
  <r>
    <x v="21"/>
    <x v="2"/>
    <d v="2020-06-16T00:00:00"/>
    <s v="SV10"/>
    <s v="NØ"/>
    <n v="3"/>
    <n v="0"/>
    <n v="0"/>
    <n v="0"/>
    <n v="0"/>
    <n v="100"/>
    <n v="20"/>
    <s v="NA"/>
    <n v="0"/>
    <s v="Rogn 50"/>
    <n v="30.75"/>
    <n v="24"/>
    <n v="41"/>
    <n v="25"/>
    <n v="33"/>
    <m/>
    <m/>
    <m/>
    <m/>
    <m/>
    <m/>
    <m/>
    <m/>
    <n v="1"/>
    <n v="0"/>
    <m/>
    <n v="100"/>
    <m/>
    <m/>
  </r>
  <r>
    <x v="21"/>
    <x v="2"/>
    <d v="2020-06-16T00:00:00"/>
    <s v="SV11"/>
    <s v="NV"/>
    <n v="4"/>
    <n v="5"/>
    <n v="0"/>
    <n v="1"/>
    <n v="4"/>
    <n v="50"/>
    <n v="50"/>
    <s v="NA"/>
    <n v="8"/>
    <n v="0"/>
    <n v="13"/>
    <n v="3"/>
    <n v="6"/>
    <n v="28"/>
    <n v="15"/>
    <m/>
    <m/>
    <m/>
    <m/>
    <m/>
    <m/>
    <m/>
    <m/>
    <n v="1"/>
    <n v="0"/>
    <m/>
    <n v="100"/>
    <m/>
    <m/>
  </r>
  <r>
    <x v="21"/>
    <x v="2"/>
    <d v="2020-06-16T00:00:00"/>
    <s v="SV12"/>
    <s v="S"/>
    <n v="8"/>
    <n v="25"/>
    <n v="1"/>
    <n v="14"/>
    <n v="10"/>
    <n v="80"/>
    <n v="60"/>
    <s v="NA"/>
    <n v="2"/>
    <n v="0"/>
    <n v="24"/>
    <n v="17"/>
    <n v="14"/>
    <n v="23"/>
    <n v="42"/>
    <m/>
    <m/>
    <m/>
    <m/>
    <m/>
    <m/>
    <m/>
    <m/>
    <n v="1"/>
    <n v="0"/>
    <m/>
    <n v="100"/>
    <m/>
    <m/>
  </r>
  <r>
    <x v="21"/>
    <x v="2"/>
    <d v="2020-06-16T00:00:00"/>
    <s v="SV13"/>
    <s v="S"/>
    <n v="7"/>
    <n v="8"/>
    <n v="0"/>
    <n v="2"/>
    <n v="6"/>
    <n v="70"/>
    <n v="45"/>
    <s v="NA"/>
    <n v="10"/>
    <n v="0"/>
    <n v="35.75"/>
    <n v="19"/>
    <n v="21"/>
    <n v="55"/>
    <n v="48"/>
    <m/>
    <m/>
    <m/>
    <m/>
    <m/>
    <m/>
    <m/>
    <m/>
    <n v="1"/>
    <n v="0"/>
    <m/>
    <n v="100"/>
    <m/>
    <m/>
  </r>
  <r>
    <x v="21"/>
    <x v="2"/>
    <d v="2020-06-16T00:00:00"/>
    <s v="SV14"/>
    <s v="S"/>
    <n v="9"/>
    <n v="76"/>
    <n v="4"/>
    <n v="32"/>
    <n v="40"/>
    <n v="65"/>
    <n v="40"/>
    <s v="NA"/>
    <n v="2"/>
    <n v="0"/>
    <n v="16.25"/>
    <n v="8"/>
    <n v="24"/>
    <n v="25"/>
    <n v="8"/>
    <m/>
    <m/>
    <m/>
    <m/>
    <m/>
    <m/>
    <m/>
    <m/>
    <n v="1"/>
    <n v="0"/>
    <m/>
    <n v="100"/>
    <m/>
    <m/>
  </r>
  <r>
    <x v="21"/>
    <x v="2"/>
    <d v="2020-06-16T00:00:00"/>
    <s v="SV2"/>
    <s v="Ø"/>
    <n v="8"/>
    <n v="0"/>
    <n v="0"/>
    <n v="0"/>
    <n v="0"/>
    <n v="50"/>
    <n v="10"/>
    <s v="NA"/>
    <n v="0"/>
    <s v="under selje"/>
    <n v="29.75"/>
    <n v="29"/>
    <n v="13"/>
    <n v="16"/>
    <n v="61"/>
    <m/>
    <m/>
    <m/>
    <m/>
    <m/>
    <m/>
    <m/>
    <m/>
    <n v="1"/>
    <n v="0"/>
    <m/>
    <s v="Usikker på om slås"/>
    <s v="Rotet opp, stor tørr flekk. "/>
    <m/>
  </r>
  <r>
    <x v="21"/>
    <x v="2"/>
    <d v="2020-06-16T00:00:00"/>
    <s v="SV3"/>
    <s v="S"/>
    <n v="6"/>
    <n v="0"/>
    <n v="0"/>
    <n v="0"/>
    <n v="0"/>
    <n v="15"/>
    <n v="50"/>
    <s v="NA"/>
    <n v="7"/>
    <n v="0"/>
    <n v="23"/>
    <n v="45"/>
    <n v="2"/>
    <n v="5"/>
    <n v="40"/>
    <m/>
    <m/>
    <m/>
    <m/>
    <m/>
    <m/>
    <m/>
    <m/>
    <n v="1"/>
    <n v="0"/>
    <m/>
    <n v="50"/>
    <m/>
    <m/>
  </r>
  <r>
    <x v="21"/>
    <x v="2"/>
    <d v="2020-06-16T00:00:00"/>
    <s v="SV4"/>
    <s v="S"/>
    <n v="17"/>
    <n v="0"/>
    <n v="0"/>
    <n v="0"/>
    <n v="0"/>
    <n v="30"/>
    <n v="75"/>
    <s v="NA"/>
    <n v="0"/>
    <n v="0"/>
    <n v="9"/>
    <n v="6"/>
    <n v="7"/>
    <n v="13"/>
    <n v="10"/>
    <m/>
    <m/>
    <m/>
    <m/>
    <m/>
    <m/>
    <m/>
    <m/>
    <n v="1"/>
    <n v="0"/>
    <m/>
    <n v="100"/>
    <m/>
    <m/>
  </r>
  <r>
    <x v="21"/>
    <x v="2"/>
    <d v="2020-06-16T00:00:00"/>
    <s v="SV5"/>
    <s v="V"/>
    <n v="7"/>
    <n v="0"/>
    <n v="0"/>
    <n v="0"/>
    <n v="0"/>
    <n v="40"/>
    <n v="30"/>
    <s v="NA"/>
    <n v="9"/>
    <n v="0"/>
    <n v="19"/>
    <n v="27"/>
    <n v="19"/>
    <n v="20"/>
    <n v="10"/>
    <m/>
    <m/>
    <m/>
    <m/>
    <m/>
    <m/>
    <m/>
    <m/>
    <n v="1"/>
    <n v="0"/>
    <m/>
    <n v="50"/>
    <m/>
    <m/>
  </r>
  <r>
    <x v="21"/>
    <x v="2"/>
    <d v="2020-06-16T00:00:00"/>
    <s v="SV6"/>
    <s v="SV"/>
    <n v="7"/>
    <n v="0"/>
    <n v="0"/>
    <n v="0"/>
    <n v="0"/>
    <n v="30"/>
    <n v="50"/>
    <s v="NA"/>
    <n v="0"/>
    <n v="0"/>
    <n v="11.25"/>
    <n v="6"/>
    <n v="10"/>
    <n v="17"/>
    <n v="12"/>
    <m/>
    <m/>
    <m/>
    <m/>
    <m/>
    <m/>
    <m/>
    <m/>
    <n v="1"/>
    <n v="0"/>
    <m/>
    <n v="100"/>
    <m/>
    <m/>
  </r>
  <r>
    <x v="21"/>
    <x v="2"/>
    <d v="2020-06-16T00:00:00"/>
    <s v="SV7"/>
    <s v="SV"/>
    <n v="10"/>
    <n v="0"/>
    <n v="0"/>
    <n v="0"/>
    <n v="0"/>
    <n v="75"/>
    <n v="25"/>
    <s v="NA"/>
    <n v="0"/>
    <n v="0"/>
    <n v="14"/>
    <n v="17"/>
    <n v="10"/>
    <n v="8"/>
    <n v="21"/>
    <m/>
    <m/>
    <m/>
    <m/>
    <m/>
    <m/>
    <m/>
    <m/>
    <n v="1"/>
    <n v="0"/>
    <m/>
    <n v="100"/>
    <m/>
    <m/>
  </r>
  <r>
    <x v="21"/>
    <x v="2"/>
    <d v="2020-06-16T00:00:00"/>
    <s v="SV8"/>
    <s v="SØ"/>
    <n v="0"/>
    <n v="0"/>
    <n v="0"/>
    <n v="0"/>
    <n v="0"/>
    <n v="50"/>
    <n v="20"/>
    <s v="NA"/>
    <n v="30"/>
    <s v="Rogn 60"/>
    <n v="30"/>
    <n v="24"/>
    <n v="26"/>
    <n v="9"/>
    <n v="61"/>
    <m/>
    <m/>
    <m/>
    <m/>
    <m/>
    <m/>
    <m/>
    <m/>
    <n v="1"/>
    <n v="0"/>
    <m/>
    <s v="usikker på om slås"/>
    <m/>
    <m/>
  </r>
  <r>
    <x v="21"/>
    <x v="3"/>
    <d v="2021-06-24T00:00:00"/>
    <s v="SV1"/>
    <s v="N"/>
    <n v="10"/>
    <n v="0"/>
    <n v="0"/>
    <n v="0"/>
    <n v="0"/>
    <n v="100"/>
    <n v="5"/>
    <n v="0"/>
    <n v="0"/>
    <n v="100"/>
    <n v="40.25"/>
    <n v="50"/>
    <n v="32"/>
    <n v="42"/>
    <n v="37"/>
    <m/>
    <m/>
    <m/>
    <m/>
    <m/>
    <m/>
    <m/>
    <m/>
    <n v="1"/>
    <n v="0"/>
    <m/>
    <n v="100"/>
    <m/>
    <m/>
  </r>
  <r>
    <x v="21"/>
    <x v="3"/>
    <d v="2021-06-24T00:00:00"/>
    <s v="SV10"/>
    <s v="NØ"/>
    <n v="3"/>
    <n v="0"/>
    <n v="0"/>
    <n v="0"/>
    <n v="0"/>
    <n v="90"/>
    <n v="50"/>
    <n v="0"/>
    <n v="0"/>
    <n v="100"/>
    <n v="37.75"/>
    <n v="36"/>
    <n v="48"/>
    <n v="18"/>
    <n v="49"/>
    <m/>
    <m/>
    <m/>
    <m/>
    <m/>
    <m/>
    <m/>
    <m/>
    <n v="1"/>
    <n v="0"/>
    <m/>
    <n v="100"/>
    <m/>
    <m/>
  </r>
  <r>
    <x v="21"/>
    <x v="3"/>
    <d v="2021-06-24T00:00:00"/>
    <s v="SV11"/>
    <s v="NV"/>
    <n v="4"/>
    <n v="5"/>
    <n v="0"/>
    <n v="0"/>
    <n v="5"/>
    <n v="75"/>
    <n v="50"/>
    <n v="7"/>
    <n v="0"/>
    <n v="10"/>
    <n v="19.25"/>
    <n v="5"/>
    <n v="23"/>
    <n v="23"/>
    <n v="26"/>
    <m/>
    <m/>
    <m/>
    <m/>
    <m/>
    <m/>
    <m/>
    <m/>
    <n v="1"/>
    <n v="0"/>
    <m/>
    <n v="100"/>
    <m/>
    <m/>
  </r>
  <r>
    <x v="21"/>
    <x v="3"/>
    <d v="2021-06-24T00:00:00"/>
    <s v="SV12"/>
    <s v="S"/>
    <n v="8"/>
    <n v="32"/>
    <n v="9"/>
    <n v="7"/>
    <n v="16"/>
    <n v="90"/>
    <n v="40"/>
    <n v="0"/>
    <n v="0"/>
    <n v="0"/>
    <n v="30"/>
    <n v="12"/>
    <n v="20"/>
    <n v="28"/>
    <n v="60"/>
    <m/>
    <m/>
    <m/>
    <m/>
    <m/>
    <m/>
    <m/>
    <m/>
    <n v="1"/>
    <n v="0"/>
    <m/>
    <n v="100"/>
    <m/>
    <m/>
  </r>
  <r>
    <x v="21"/>
    <x v="3"/>
    <d v="2021-06-24T00:00:00"/>
    <s v="SV13"/>
    <s v="S"/>
    <n v="7"/>
    <n v="6"/>
    <n v="1"/>
    <n v="2"/>
    <n v="3"/>
    <n v="75"/>
    <n v="20"/>
    <n v="8"/>
    <n v="0"/>
    <n v="0"/>
    <n v="36.75"/>
    <n v="60"/>
    <n v="42"/>
    <n v="22"/>
    <n v="23"/>
    <m/>
    <m/>
    <m/>
    <m/>
    <m/>
    <m/>
    <m/>
    <m/>
    <n v="1"/>
    <n v="0"/>
    <m/>
    <n v="100"/>
    <s v="Ett kjempestort individ"/>
    <m/>
  </r>
  <r>
    <x v="21"/>
    <x v="3"/>
    <d v="2021-06-24T00:00:00"/>
    <s v="SV14"/>
    <s v="S"/>
    <n v="9"/>
    <n v="91"/>
    <n v="12"/>
    <n v="57"/>
    <n v="22"/>
    <n v="70"/>
    <n v="15"/>
    <n v="0"/>
    <n v="0"/>
    <n v="0"/>
    <n v="24"/>
    <n v="19"/>
    <n v="30"/>
    <n v="15"/>
    <n v="32"/>
    <m/>
    <m/>
    <m/>
    <m/>
    <m/>
    <m/>
    <m/>
    <m/>
    <n v="1"/>
    <n v="0"/>
    <m/>
    <n v="100"/>
    <m/>
    <m/>
  </r>
  <r>
    <x v="21"/>
    <x v="3"/>
    <d v="2021-06-24T00:00:00"/>
    <s v="SV2"/>
    <s v="Ø"/>
    <n v="8"/>
    <n v="0"/>
    <n v="0"/>
    <n v="0"/>
    <n v="0"/>
    <n v="45"/>
    <n v="5"/>
    <n v="0"/>
    <n v="0"/>
    <n v="50"/>
    <n v="40.5"/>
    <n v="18"/>
    <n v="27"/>
    <n v="65"/>
    <n v="52"/>
    <m/>
    <m/>
    <m/>
    <m/>
    <m/>
    <m/>
    <m/>
    <m/>
    <n v="1"/>
    <n v="0"/>
    <m/>
    <s v="Usikker på om slås"/>
    <m/>
    <m/>
  </r>
  <r>
    <x v="21"/>
    <x v="3"/>
    <d v="2021-06-24T00:00:00"/>
    <s v="SV3"/>
    <s v="S"/>
    <n v="6"/>
    <n v="0"/>
    <n v="0"/>
    <n v="0"/>
    <n v="0"/>
    <n v="25"/>
    <n v="50"/>
    <n v="10"/>
    <n v="0"/>
    <n v="0"/>
    <n v="17"/>
    <n v="3"/>
    <n v="35"/>
    <n v="14"/>
    <n v="16"/>
    <m/>
    <m/>
    <m/>
    <m/>
    <m/>
    <m/>
    <m/>
    <m/>
    <n v="1"/>
    <n v="0"/>
    <m/>
    <n v="50"/>
    <m/>
    <m/>
  </r>
  <r>
    <x v="21"/>
    <x v="3"/>
    <d v="2021-06-24T00:00:00"/>
    <s v="SV4"/>
    <s v="S"/>
    <n v="17"/>
    <n v="0"/>
    <n v="0"/>
    <n v="0"/>
    <n v="0"/>
    <n v="60"/>
    <n v="40"/>
    <n v="0"/>
    <n v="0"/>
    <n v="0"/>
    <n v="26"/>
    <n v="12"/>
    <n v="7"/>
    <n v="27"/>
    <n v="58"/>
    <m/>
    <m/>
    <m/>
    <m/>
    <m/>
    <m/>
    <m/>
    <m/>
    <n v="1"/>
    <n v="0"/>
    <m/>
    <n v="100"/>
    <m/>
    <m/>
  </r>
  <r>
    <x v="21"/>
    <x v="3"/>
    <d v="2021-06-24T00:00:00"/>
    <s v="SV5"/>
    <s v="V"/>
    <n v="7"/>
    <n v="0"/>
    <n v="0"/>
    <n v="0"/>
    <n v="0"/>
    <n v="60"/>
    <n v="50"/>
    <n v="27"/>
    <n v="0"/>
    <n v="0"/>
    <n v="21.25"/>
    <n v="22"/>
    <n v="23"/>
    <n v="20"/>
    <n v="20"/>
    <m/>
    <m/>
    <m/>
    <m/>
    <m/>
    <m/>
    <m/>
    <m/>
    <n v="1"/>
    <n v="0"/>
    <m/>
    <n v="50"/>
    <m/>
    <m/>
  </r>
  <r>
    <x v="21"/>
    <x v="3"/>
    <d v="2021-06-24T00:00:00"/>
    <s v="SV6"/>
    <s v="SV"/>
    <n v="7"/>
    <n v="0"/>
    <n v="0"/>
    <n v="0"/>
    <n v="0"/>
    <n v="40"/>
    <n v="50"/>
    <n v="0"/>
    <n v="0"/>
    <n v="0"/>
    <n v="18.5"/>
    <n v="8"/>
    <n v="10"/>
    <n v="54"/>
    <n v="2"/>
    <m/>
    <m/>
    <m/>
    <m/>
    <m/>
    <m/>
    <m/>
    <m/>
    <n v="1"/>
    <n v="0"/>
    <m/>
    <n v="100"/>
    <m/>
    <m/>
  </r>
  <r>
    <x v="21"/>
    <x v="3"/>
    <d v="2021-06-24T00:00:00"/>
    <s v="SV7"/>
    <s v="SV"/>
    <n v="10"/>
    <n v="2"/>
    <n v="1"/>
    <n v="0"/>
    <n v="1"/>
    <n v="70"/>
    <n v="25"/>
    <n v="0"/>
    <n v="0"/>
    <n v="0"/>
    <n v="16"/>
    <n v="29"/>
    <n v="11"/>
    <n v="8"/>
    <n v="16"/>
    <m/>
    <m/>
    <m/>
    <m/>
    <m/>
    <m/>
    <m/>
    <m/>
    <n v="1"/>
    <n v="0"/>
    <m/>
    <n v="100"/>
    <m/>
    <m/>
  </r>
  <r>
    <x v="22"/>
    <x v="2"/>
    <d v="2020-06-30T00:00:00"/>
    <s v="TE1"/>
    <s v="N"/>
    <n v="5"/>
    <n v="1"/>
    <n v="1"/>
    <n v="0"/>
    <n v="0"/>
    <n v="80"/>
    <n v="0.1"/>
    <s v="NA"/>
    <n v="0"/>
    <n v="0"/>
    <n v="18.75"/>
    <n v="13"/>
    <n v="13"/>
    <n v="24"/>
    <n v="25"/>
    <m/>
    <m/>
    <m/>
    <m/>
    <m/>
    <m/>
    <m/>
    <m/>
    <n v="1"/>
    <n v="0"/>
    <m/>
    <s v="Furu midt i ruta hogget ned"/>
    <m/>
    <n v="0"/>
  </r>
  <r>
    <x v="22"/>
    <x v="2"/>
    <d v="2020-06-30T00:00:00"/>
    <s v="TE10"/>
    <s v="NV"/>
    <n v="13"/>
    <n v="0"/>
    <n v="0"/>
    <n v="0"/>
    <n v="0"/>
    <n v="90"/>
    <n v="60"/>
    <s v="NA"/>
    <n v="0"/>
    <n v="0"/>
    <n v="29.5"/>
    <n v="18"/>
    <n v="42"/>
    <n v="31"/>
    <n v="27"/>
    <m/>
    <m/>
    <m/>
    <m/>
    <m/>
    <m/>
    <m/>
    <m/>
    <n v="0"/>
    <n v="0"/>
    <m/>
    <m/>
    <m/>
    <n v="0"/>
  </r>
  <r>
    <x v="22"/>
    <x v="2"/>
    <d v="2020-06-30T00:00:00"/>
    <s v="TE2"/>
    <s v="NØ"/>
    <n v="1"/>
    <n v="0"/>
    <n v="0"/>
    <n v="0"/>
    <n v="0"/>
    <n v="40"/>
    <n v="65"/>
    <s v="NA"/>
    <n v="0"/>
    <n v="0"/>
    <n v="16.75"/>
    <n v="19"/>
    <n v="12"/>
    <n v="11"/>
    <n v="25"/>
    <m/>
    <m/>
    <m/>
    <m/>
    <m/>
    <m/>
    <m/>
    <m/>
    <n v="0"/>
    <n v="0"/>
    <m/>
    <m/>
    <m/>
    <s v="2 småplanter, 0 vegetative, 0 fertile"/>
  </r>
  <r>
    <x v="22"/>
    <x v="2"/>
    <d v="2020-06-30T00:00:00"/>
    <s v="TE3"/>
    <s v="NØ"/>
    <n v="2"/>
    <n v="6"/>
    <n v="3"/>
    <n v="2"/>
    <n v="1"/>
    <n v="40"/>
    <n v="55"/>
    <s v="NA"/>
    <n v="0"/>
    <n v="0"/>
    <n v="10"/>
    <n v="7"/>
    <n v="5"/>
    <n v="8"/>
    <n v="20"/>
    <m/>
    <m/>
    <m/>
    <m/>
    <m/>
    <m/>
    <m/>
    <m/>
    <n v="0"/>
    <n v="0"/>
    <m/>
    <m/>
    <m/>
    <s v="3 småplanter, 1 vegetativ, 4 fertile"/>
  </r>
  <r>
    <x v="22"/>
    <x v="2"/>
    <d v="2020-06-30T00:00:00"/>
    <s v="TE4"/>
    <s v="NØ"/>
    <n v="5"/>
    <n v="7"/>
    <n v="2"/>
    <n v="4"/>
    <n v="1"/>
    <n v="50"/>
    <n v="85"/>
    <s v="NA"/>
    <n v="0"/>
    <n v="0"/>
    <n v="9.25"/>
    <n v="11"/>
    <n v="2"/>
    <n v="14"/>
    <n v="10"/>
    <m/>
    <m/>
    <m/>
    <m/>
    <m/>
    <m/>
    <m/>
    <m/>
    <n v="0"/>
    <n v="0"/>
    <m/>
    <m/>
    <m/>
    <s v="1 småplanter, 4 vegetative, 9 fertile"/>
  </r>
  <r>
    <x v="22"/>
    <x v="2"/>
    <d v="2020-06-30T00:00:00"/>
    <s v="TE5"/>
    <s v="NØ"/>
    <n v="6"/>
    <n v="5"/>
    <n v="4"/>
    <n v="0"/>
    <n v="1"/>
    <n v="60"/>
    <n v="50"/>
    <s v="NA"/>
    <n v="0"/>
    <n v="0"/>
    <n v="16.75"/>
    <n v="17"/>
    <n v="9"/>
    <n v="17"/>
    <n v="24"/>
    <m/>
    <m/>
    <m/>
    <m/>
    <m/>
    <m/>
    <m/>
    <m/>
    <n v="0"/>
    <n v="0"/>
    <m/>
    <m/>
    <m/>
    <s v="6 småplanter, 5 vegetative, 1 fertile"/>
  </r>
  <r>
    <x v="22"/>
    <x v="2"/>
    <d v="2020-06-30T00:00:00"/>
    <s v="TE6"/>
    <s v="S"/>
    <n v="4"/>
    <n v="13"/>
    <n v="3"/>
    <n v="9"/>
    <n v="1"/>
    <n v="85"/>
    <n v="5"/>
    <s v="NA"/>
    <n v="0"/>
    <n v="0"/>
    <n v="21.25"/>
    <n v="22"/>
    <n v="24"/>
    <n v="14"/>
    <n v="25"/>
    <m/>
    <m/>
    <m/>
    <m/>
    <m/>
    <m/>
    <m/>
    <m/>
    <n v="0"/>
    <n v="0"/>
    <m/>
    <m/>
    <m/>
    <s v="2 småplanter, 16 vegetative, 11 fertile"/>
  </r>
  <r>
    <x v="22"/>
    <x v="2"/>
    <d v="2020-06-30T00:00:00"/>
    <s v="TE7"/>
    <s v="S"/>
    <n v="12"/>
    <n v="0"/>
    <n v="0"/>
    <n v="0"/>
    <n v="0"/>
    <n v="85"/>
    <n v="20"/>
    <s v="NA"/>
    <n v="0"/>
    <n v="0"/>
    <n v="16.5"/>
    <n v="17"/>
    <n v="6"/>
    <n v="13"/>
    <n v="30"/>
    <m/>
    <m/>
    <m/>
    <m/>
    <m/>
    <m/>
    <m/>
    <m/>
    <n v="0"/>
    <n v="0"/>
    <m/>
    <m/>
    <m/>
    <n v="0"/>
  </r>
  <r>
    <x v="22"/>
    <x v="2"/>
    <d v="2020-06-30T00:00:00"/>
    <s v="TE8"/>
    <s v="S"/>
    <n v="20"/>
    <n v="0"/>
    <n v="0"/>
    <n v="0"/>
    <n v="0"/>
    <n v="70"/>
    <n v="8"/>
    <s v="NA"/>
    <n v="0"/>
    <n v="0"/>
    <n v="19"/>
    <n v="13"/>
    <n v="20"/>
    <n v="20"/>
    <n v="23"/>
    <m/>
    <m/>
    <m/>
    <m/>
    <m/>
    <m/>
    <m/>
    <m/>
    <n v="0"/>
    <n v="0"/>
    <m/>
    <m/>
    <m/>
    <n v="0"/>
  </r>
  <r>
    <x v="22"/>
    <x v="2"/>
    <d v="2020-06-30T00:00:00"/>
    <s v="TE9"/>
    <s v="NV"/>
    <n v="9"/>
    <n v="0"/>
    <n v="0"/>
    <n v="0"/>
    <n v="0"/>
    <n v="80"/>
    <n v="25"/>
    <s v="NA"/>
    <n v="0"/>
    <n v="0"/>
    <n v="37"/>
    <n v="22"/>
    <n v="22"/>
    <n v="48"/>
    <n v="56"/>
    <m/>
    <m/>
    <m/>
    <m/>
    <m/>
    <m/>
    <m/>
    <m/>
    <n v="0"/>
    <n v="0"/>
    <m/>
    <s v="Gammel hogst (stubbe på 8.8 m)"/>
    <m/>
    <n v="0"/>
  </r>
  <r>
    <x v="22"/>
    <x v="3"/>
    <d v="2021-06-25T00:00:00"/>
    <s v="TE1"/>
    <s v="N"/>
    <n v="5"/>
    <n v="0"/>
    <n v="0"/>
    <n v="0"/>
    <n v="0"/>
    <n v="75"/>
    <n v="0.1"/>
    <n v="6"/>
    <n v="0"/>
    <n v="0"/>
    <n v="24.5"/>
    <n v="20"/>
    <n v="20"/>
    <n v="32"/>
    <n v="26"/>
    <n v="4"/>
    <n v="7"/>
    <n v="3"/>
    <n v="6"/>
    <s v="NA"/>
    <s v="NA"/>
    <n v="1"/>
    <n v="1"/>
    <n v="0"/>
    <n v="0"/>
    <m/>
    <m/>
    <s v="Har vært ryddet kratt, men det er lenge siden"/>
    <m/>
  </r>
  <r>
    <x v="22"/>
    <x v="3"/>
    <d v="2021-06-25T00:00:00"/>
    <s v="TE10"/>
    <s v="NV"/>
    <n v="13"/>
    <n v="0"/>
    <n v="0"/>
    <n v="0"/>
    <n v="0"/>
    <n v="95"/>
    <n v="2"/>
    <n v="0"/>
    <n v="0"/>
    <n v="0"/>
    <n v="22"/>
    <n v="17"/>
    <n v="26"/>
    <n v="23"/>
    <n v="24"/>
    <n v="2"/>
    <n v="1"/>
    <n v="0"/>
    <n v="0"/>
    <s v="NA"/>
    <s v="NA"/>
    <n v="0"/>
    <n v="0"/>
    <n v="0"/>
    <n v="0"/>
    <m/>
    <m/>
    <m/>
    <m/>
  </r>
  <r>
    <x v="22"/>
    <x v="3"/>
    <d v="2021-06-25T00:00:00"/>
    <s v="TE2"/>
    <s v="NØ"/>
    <n v="1"/>
    <n v="2"/>
    <n v="2"/>
    <n v="0"/>
    <n v="0"/>
    <n v="55"/>
    <n v="40"/>
    <n v="0"/>
    <n v="0"/>
    <n v="0"/>
    <n v="22.666666666666668"/>
    <n v="22"/>
    <n v="25"/>
    <n v="21"/>
    <n v="17"/>
    <n v="2"/>
    <n v="6"/>
    <n v="0"/>
    <n v="0"/>
    <s v="NA"/>
    <s v="NA"/>
    <n v="1"/>
    <n v="1"/>
    <n v="0"/>
    <n v="0"/>
    <m/>
    <m/>
    <m/>
    <m/>
  </r>
  <r>
    <x v="22"/>
    <x v="3"/>
    <d v="2021-06-25T00:00:00"/>
    <s v="TE3"/>
    <s v="NØ"/>
    <n v="2"/>
    <n v="6"/>
    <n v="3"/>
    <n v="1"/>
    <n v="2"/>
    <n v="50"/>
    <n v="70"/>
    <n v="0"/>
    <n v="0"/>
    <n v="0"/>
    <n v="14.333333333333334"/>
    <n v="21"/>
    <n v="8"/>
    <n v="14"/>
    <n v="20"/>
    <n v="3"/>
    <n v="4"/>
    <n v="0"/>
    <n v="0"/>
    <s v="NA"/>
    <s v="NA"/>
    <n v="1"/>
    <n v="1"/>
    <n v="0"/>
    <n v="0"/>
    <m/>
    <m/>
    <m/>
    <m/>
  </r>
  <r>
    <x v="22"/>
    <x v="3"/>
    <d v="2021-06-25T00:00:00"/>
    <s v="TE4"/>
    <s v="NØ"/>
    <n v="5"/>
    <n v="6"/>
    <n v="1"/>
    <n v="0"/>
    <n v="5"/>
    <n v="50"/>
    <n v="65"/>
    <n v="0"/>
    <n v="0"/>
    <n v="0"/>
    <n v="9.3333333333333339"/>
    <n v="2"/>
    <n v="7"/>
    <n v="19"/>
    <n v="12"/>
    <n v="3"/>
    <n v="3"/>
    <n v="0"/>
    <n v="0"/>
    <s v="NA"/>
    <s v="NA"/>
    <n v="1"/>
    <n v="1"/>
    <n v="0"/>
    <n v="0"/>
    <m/>
    <m/>
    <m/>
    <m/>
  </r>
  <r>
    <x v="22"/>
    <x v="3"/>
    <d v="2021-06-25T00:00:00"/>
    <s v="TE5"/>
    <s v="NØ"/>
    <n v="6"/>
    <n v="7"/>
    <n v="6"/>
    <n v="0"/>
    <n v="1"/>
    <n v="55"/>
    <n v="45"/>
    <n v="0"/>
    <n v="0"/>
    <n v="0"/>
    <n v="17"/>
    <n v="11"/>
    <n v="13"/>
    <n v="27"/>
    <n v="7"/>
    <n v="3"/>
    <n v="3"/>
    <n v="0"/>
    <n v="0"/>
    <s v="NA"/>
    <s v="NA"/>
    <n v="1"/>
    <n v="0.1"/>
    <n v="0"/>
    <n v="0"/>
    <m/>
    <m/>
    <m/>
    <m/>
  </r>
  <r>
    <x v="22"/>
    <x v="3"/>
    <d v="2021-06-25T00:00:00"/>
    <s v="TE6"/>
    <s v="S"/>
    <n v="4"/>
    <n v="13"/>
    <n v="1"/>
    <n v="5"/>
    <n v="7"/>
    <n v="80"/>
    <n v="5"/>
    <n v="0"/>
    <n v="0"/>
    <n v="0"/>
    <n v="25"/>
    <n v="24"/>
    <n v="24"/>
    <n v="27"/>
    <n v="21"/>
    <n v="4"/>
    <n v="1"/>
    <n v="0"/>
    <n v="0"/>
    <s v="NA"/>
    <s v="NA"/>
    <n v="1"/>
    <n v="0.1"/>
    <n v="0"/>
    <n v="0"/>
    <m/>
    <m/>
    <s v="Dragehode står helt i kanten av ruta - vanskelig å vite hvilke som er innenfor og utenfor"/>
    <m/>
  </r>
  <r>
    <x v="22"/>
    <x v="3"/>
    <d v="2021-06-25T00:00:00"/>
    <s v="TE7"/>
    <s v="S"/>
    <n v="12"/>
    <n v="0"/>
    <n v="0"/>
    <n v="0"/>
    <n v="0"/>
    <n v="80"/>
    <n v="15"/>
    <n v="0"/>
    <n v="0"/>
    <n v="0"/>
    <n v="9"/>
    <n v="11"/>
    <n v="4"/>
    <n v="12"/>
    <n v="34"/>
    <n v="3"/>
    <n v="3"/>
    <n v="0"/>
    <n v="0"/>
    <s v="NA"/>
    <s v="NA"/>
    <n v="2"/>
    <n v="5"/>
    <n v="0"/>
    <n v="1"/>
    <m/>
    <m/>
    <s v="Mye tråkk i ruta - vanskelig å anslå dekning"/>
    <m/>
  </r>
  <r>
    <x v="22"/>
    <x v="3"/>
    <d v="2021-06-25T00:00:00"/>
    <s v="TE8"/>
    <s v="S"/>
    <n v="20"/>
    <n v="0"/>
    <n v="0"/>
    <n v="0"/>
    <n v="0"/>
    <n v="75"/>
    <n v="2"/>
    <n v="0"/>
    <n v="0"/>
    <n v="0"/>
    <n v="26"/>
    <n v="30"/>
    <n v="24"/>
    <n v="24"/>
    <n v="19"/>
    <n v="2"/>
    <n v="3"/>
    <n v="0"/>
    <n v="0"/>
    <s v="NA"/>
    <s v="NA"/>
    <n v="1"/>
    <n v="1"/>
    <n v="0"/>
    <n v="0"/>
    <m/>
    <m/>
    <m/>
    <m/>
  </r>
  <r>
    <x v="22"/>
    <x v="3"/>
    <d v="2021-06-25T00:00:00"/>
    <s v="TE9"/>
    <s v="NV"/>
    <n v="9"/>
    <n v="0"/>
    <n v="0"/>
    <n v="0"/>
    <n v="0"/>
    <n v="90"/>
    <n v="3"/>
    <n v="1"/>
    <n v="0"/>
    <n v="0"/>
    <n v="15.333333333333334"/>
    <n v="14"/>
    <n v="13"/>
    <n v="19"/>
    <n v="9"/>
    <n v="3"/>
    <n v="3"/>
    <n v="1"/>
    <n v="1"/>
    <s v="NA"/>
    <s v="NA"/>
    <n v="0"/>
    <n v="0"/>
    <n v="0"/>
    <n v="1"/>
    <m/>
    <m/>
    <s v="En del tråkk i ruta"/>
    <m/>
  </r>
  <r>
    <x v="22"/>
    <x v="4"/>
    <d v="2022-07-07T00:00:00"/>
    <s v="TE8"/>
    <s v="S"/>
    <n v="20"/>
    <n v="0"/>
    <n v="0"/>
    <n v="0"/>
    <n v="0"/>
    <n v="75"/>
    <n v="20"/>
    <n v="0"/>
    <n v="0"/>
    <n v="0"/>
    <n v="28.333333333333332"/>
    <n v="30"/>
    <n v="28"/>
    <n v="27"/>
    <n v="42"/>
    <n v="3"/>
    <n v="20"/>
    <n v="0"/>
    <n v="0"/>
    <s v="NA"/>
    <s v="NA"/>
    <n v="1"/>
    <n v="1"/>
    <n v="1"/>
    <n v="0"/>
    <n v="100"/>
    <s v="Slått"/>
    <m/>
    <m/>
  </r>
  <r>
    <x v="23"/>
    <x v="1"/>
    <d v="2019-06-07T00:00:00"/>
    <s v="SU.NV0"/>
    <s v="NV"/>
    <n v="0"/>
    <n v="1"/>
    <n v="0"/>
    <n v="1"/>
    <n v="0"/>
    <n v="80"/>
    <n v="30"/>
    <s v="NA"/>
    <n v="50"/>
    <s v="NA"/>
    <n v="34.25"/>
    <n v="38"/>
    <n v="32"/>
    <n v="51"/>
    <n v="16"/>
    <m/>
    <m/>
    <m/>
    <m/>
    <m/>
    <m/>
    <m/>
    <m/>
    <n v="0"/>
    <n v="0"/>
    <m/>
    <s v="Tidligere beite, nå i tidlig gjengroing"/>
    <m/>
    <m/>
  </r>
  <r>
    <x v="23"/>
    <x v="1"/>
    <d v="2019-06-07T00:00:00"/>
    <s v="SU.NV19"/>
    <s v="NV"/>
    <n v="19"/>
    <n v="0"/>
    <n v="0"/>
    <n v="0"/>
    <n v="0"/>
    <n v="20"/>
    <n v="90"/>
    <s v="NA"/>
    <n v="5"/>
    <s v="NA"/>
    <n v="16.25"/>
    <n v="20"/>
    <n v="11"/>
    <n v="18"/>
    <n v="16"/>
    <m/>
    <m/>
    <m/>
    <m/>
    <m/>
    <m/>
    <m/>
    <m/>
    <n v="0"/>
    <n v="0"/>
    <m/>
    <s v="Tidligere beite, nå i tidlig gjengroing"/>
    <s v="andre siden av veien, like S f rosebusk, ca 5 m fra sprøytet åker"/>
    <m/>
  </r>
  <r>
    <x v="23"/>
    <x v="1"/>
    <d v="2019-06-07T00:00:00"/>
    <s v="SU.NV7"/>
    <s v="NV"/>
    <n v="7"/>
    <n v="0"/>
    <n v="0"/>
    <n v="0"/>
    <n v="0"/>
    <n v="20"/>
    <n v="90"/>
    <s v="NA"/>
    <n v="0"/>
    <s v="NA"/>
    <n v="5.25"/>
    <n v="6"/>
    <n v="7"/>
    <n v="3"/>
    <n v="5"/>
    <m/>
    <m/>
    <m/>
    <m/>
    <m/>
    <m/>
    <m/>
    <m/>
    <n v="0"/>
    <n v="0"/>
    <m/>
    <s v="Tidligere beite, nå i tidlig gjengroing"/>
    <m/>
    <m/>
  </r>
  <r>
    <x v="23"/>
    <x v="1"/>
    <d v="2019-06-07T00:00:00"/>
    <s v="SU.NØ2"/>
    <s v="NØ"/>
    <n v="2"/>
    <n v="1"/>
    <n v="0"/>
    <n v="0"/>
    <n v="1"/>
    <n v="80"/>
    <n v="30"/>
    <s v="NA"/>
    <n v="0"/>
    <s v="NA"/>
    <n v="21.75"/>
    <n v="13"/>
    <n v="5"/>
    <n v="42"/>
    <n v="27"/>
    <m/>
    <m/>
    <m/>
    <m/>
    <m/>
    <m/>
    <m/>
    <m/>
    <n v="0"/>
    <n v="0"/>
    <m/>
    <s v="Tidligere beite, nå i tidlig gjengroing"/>
    <m/>
    <m/>
  </r>
  <r>
    <x v="23"/>
    <x v="1"/>
    <d v="2019-06-07T00:00:00"/>
    <s v="SU.SV20"/>
    <s v="SV"/>
    <n v="20"/>
    <n v="0"/>
    <n v="0"/>
    <n v="0"/>
    <n v="0"/>
    <n v="95"/>
    <n v="10"/>
    <s v="NA"/>
    <n v="10"/>
    <s v="NA"/>
    <n v="51"/>
    <n v="18"/>
    <n v="20"/>
    <n v="66"/>
    <n v="100"/>
    <m/>
    <m/>
    <m/>
    <m/>
    <m/>
    <m/>
    <m/>
    <m/>
    <n v="0"/>
    <n v="0"/>
    <m/>
    <s v="Tidligere beite, nå i tidlig gjengroing"/>
    <m/>
    <m/>
  </r>
  <r>
    <x v="23"/>
    <x v="1"/>
    <d v="2019-06-07T00:00:00"/>
    <s v="SU.SØ0"/>
    <s v="SØ"/>
    <n v="0"/>
    <n v="5"/>
    <n v="0"/>
    <n v="0"/>
    <n v="5"/>
    <n v="60"/>
    <n v="10"/>
    <s v="NA"/>
    <n v="50"/>
    <s v="NA"/>
    <n v="17.75"/>
    <n v="21"/>
    <n v="28"/>
    <n v="17"/>
    <n v="5"/>
    <m/>
    <m/>
    <m/>
    <m/>
    <m/>
    <m/>
    <m/>
    <m/>
    <n v="0"/>
    <n v="0"/>
    <m/>
    <s v="Tidligere beite, nå i tidlig gjengroing"/>
    <m/>
    <m/>
  </r>
  <r>
    <x v="23"/>
    <x v="1"/>
    <d v="2019-06-07T00:00:00"/>
    <s v="SU.SØ5"/>
    <s v="SØ"/>
    <n v="5"/>
    <n v="7"/>
    <n v="0"/>
    <n v="2"/>
    <n v="5"/>
    <n v="80"/>
    <n v="40"/>
    <s v="NA"/>
    <n v="0"/>
    <s v="NA"/>
    <n v="25.5"/>
    <n v="28"/>
    <n v="11"/>
    <n v="41"/>
    <n v="22"/>
    <m/>
    <m/>
    <m/>
    <m/>
    <m/>
    <m/>
    <m/>
    <m/>
    <n v="0"/>
    <n v="0"/>
    <m/>
    <s v="Tidligere beite, nå i tidlig gjengroing"/>
    <m/>
    <m/>
  </r>
  <r>
    <x v="23"/>
    <x v="1"/>
    <d v="2019-06-07T00:00:00"/>
    <s v="SU.V1"/>
    <s v="V"/>
    <n v="1"/>
    <n v="2"/>
    <n v="1"/>
    <n v="0"/>
    <n v="1"/>
    <n v="70"/>
    <n v="40"/>
    <s v="NA"/>
    <n v="20"/>
    <s v="NA"/>
    <n v="26.5"/>
    <n v="4"/>
    <n v="27"/>
    <n v="5"/>
    <n v="70"/>
    <m/>
    <m/>
    <m/>
    <m/>
    <m/>
    <m/>
    <m/>
    <m/>
    <n v="0"/>
    <n v="0"/>
    <m/>
    <s v="Tidligere beite, nå i tidlig gjengroing"/>
    <s v="Ask henger inn"/>
    <m/>
  </r>
  <r>
    <x v="23"/>
    <x v="1"/>
    <d v="2019-06-07T00:00:00"/>
    <s v="SU.V7"/>
    <s v="V"/>
    <n v="7"/>
    <n v="0"/>
    <n v="0"/>
    <n v="0"/>
    <n v="0"/>
    <n v="70"/>
    <n v="50"/>
    <s v="NA"/>
    <n v="0"/>
    <s v="NA"/>
    <n v="32"/>
    <n v="12"/>
    <n v="21"/>
    <n v="24"/>
    <n v="71"/>
    <m/>
    <m/>
    <m/>
    <m/>
    <m/>
    <m/>
    <m/>
    <m/>
    <s v="NA"/>
    <n v="0"/>
    <m/>
    <s v="Tidligere beite, nå i tidlig gjengroing"/>
    <m/>
    <m/>
  </r>
  <r>
    <x v="23"/>
    <x v="1"/>
    <d v="2019-06-07T00:00:00"/>
    <s v="SU.Ø7"/>
    <s v="Ø"/>
    <n v="7"/>
    <n v="0"/>
    <n v="0"/>
    <n v="0"/>
    <n v="0"/>
    <n v="90"/>
    <n v="5"/>
    <s v="NA"/>
    <n v="0"/>
    <s v="NA"/>
    <n v="50.5"/>
    <n v="44"/>
    <n v="28"/>
    <n v="58"/>
    <n v="72"/>
    <m/>
    <m/>
    <m/>
    <m/>
    <m/>
    <m/>
    <m/>
    <m/>
    <n v="0"/>
    <n v="0"/>
    <m/>
    <s v="Tidligere beite, nå i tidlig gjengroing"/>
    <m/>
    <m/>
  </r>
  <r>
    <x v="23"/>
    <x v="2"/>
    <d v="2020-07-08T00:00:00"/>
    <s v="SU.NV0"/>
    <s v="NV"/>
    <n v="0"/>
    <n v="1"/>
    <n v="0"/>
    <n v="0"/>
    <n v="1"/>
    <n v="80"/>
    <n v="50"/>
    <s v="NA"/>
    <n v="80"/>
    <s v="NA"/>
    <n v="32.25"/>
    <n v="21"/>
    <n v="25"/>
    <n v="38"/>
    <n v="45"/>
    <m/>
    <m/>
    <m/>
    <m/>
    <m/>
    <m/>
    <m/>
    <m/>
    <n v="0"/>
    <n v="0"/>
    <m/>
    <s v="Nei"/>
    <m/>
    <m/>
  </r>
  <r>
    <x v="23"/>
    <x v="2"/>
    <d v="2020-07-08T00:00:00"/>
    <s v="SU.NV19"/>
    <s v="NV"/>
    <n v="19"/>
    <n v="0"/>
    <n v="0"/>
    <n v="0"/>
    <n v="0"/>
    <n v="35"/>
    <n v="80"/>
    <s v="NA"/>
    <n v="2"/>
    <s v="NA"/>
    <n v="14.75"/>
    <n v="7"/>
    <n v="15"/>
    <n v="6"/>
    <n v="31"/>
    <m/>
    <m/>
    <m/>
    <m/>
    <m/>
    <m/>
    <m/>
    <m/>
    <n v="0"/>
    <n v="0"/>
    <m/>
    <s v="Nei"/>
    <m/>
    <m/>
  </r>
  <r>
    <x v="23"/>
    <x v="2"/>
    <d v="2020-07-08T00:00:00"/>
    <s v="SU.NV7"/>
    <s v="NV"/>
    <n v="7"/>
    <n v="0"/>
    <n v="0"/>
    <n v="0"/>
    <n v="0"/>
    <n v="15"/>
    <n v="95"/>
    <s v="NA"/>
    <n v="0"/>
    <s v="NA"/>
    <n v="6.25"/>
    <n v="6"/>
    <n v="12"/>
    <n v="4"/>
    <n v="3"/>
    <m/>
    <m/>
    <m/>
    <m/>
    <m/>
    <m/>
    <m/>
    <m/>
    <n v="0"/>
    <n v="0"/>
    <m/>
    <s v="Nei"/>
    <m/>
    <m/>
  </r>
  <r>
    <x v="23"/>
    <x v="2"/>
    <d v="2020-07-08T00:00:00"/>
    <s v="SU.NØ2"/>
    <s v="NØ"/>
    <n v="2"/>
    <n v="5"/>
    <n v="2"/>
    <n v="2"/>
    <n v="1"/>
    <n v="70"/>
    <n v="30"/>
    <s v="NA"/>
    <n v="0"/>
    <s v="NA"/>
    <n v="42.5"/>
    <n v="33"/>
    <n v="35"/>
    <n v="45"/>
    <n v="57"/>
    <m/>
    <m/>
    <m/>
    <m/>
    <m/>
    <m/>
    <m/>
    <m/>
    <n v="0"/>
    <n v="0"/>
    <m/>
    <s v="Nei"/>
    <m/>
    <m/>
  </r>
  <r>
    <x v="23"/>
    <x v="2"/>
    <d v="2020-07-08T00:00:00"/>
    <s v="SU.SV20"/>
    <s v="SV"/>
    <n v="20"/>
    <n v="0"/>
    <n v="0"/>
    <n v="0"/>
    <n v="0"/>
    <n v="60"/>
    <n v="60"/>
    <s v="NA"/>
    <n v="15"/>
    <s v="NA"/>
    <n v="41.5"/>
    <n v="26"/>
    <n v="19"/>
    <n v="80"/>
    <n v="41"/>
    <m/>
    <m/>
    <m/>
    <m/>
    <m/>
    <m/>
    <m/>
    <m/>
    <n v="0"/>
    <n v="0"/>
    <m/>
    <s v="Nei"/>
    <m/>
    <m/>
  </r>
  <r>
    <x v="23"/>
    <x v="2"/>
    <d v="2020-07-08T00:00:00"/>
    <s v="SU.SØ0"/>
    <s v="SØ"/>
    <n v="0"/>
    <n v="7"/>
    <n v="0"/>
    <n v="0"/>
    <n v="7"/>
    <n v="90"/>
    <n v="1"/>
    <s v="NA"/>
    <n v="0"/>
    <s v="NA"/>
    <n v="43.75"/>
    <n v="53"/>
    <n v="55"/>
    <n v="36"/>
    <n v="31"/>
    <m/>
    <m/>
    <m/>
    <m/>
    <m/>
    <m/>
    <m/>
    <m/>
    <n v="0"/>
    <n v="0"/>
    <m/>
    <s v="Nei"/>
    <m/>
    <m/>
  </r>
  <r>
    <x v="23"/>
    <x v="2"/>
    <d v="2020-07-08T00:00:00"/>
    <s v="SU.SØ5"/>
    <s v="SØ"/>
    <n v="5"/>
    <n v="8"/>
    <n v="2"/>
    <n v="1"/>
    <n v="5"/>
    <n v="80"/>
    <n v="25"/>
    <s v="NA"/>
    <n v="0"/>
    <s v="NA"/>
    <n v="33.25"/>
    <n v="52"/>
    <n v="35"/>
    <n v="17"/>
    <n v="29"/>
    <m/>
    <m/>
    <m/>
    <m/>
    <m/>
    <m/>
    <m/>
    <m/>
    <n v="0"/>
    <n v="0"/>
    <m/>
    <s v="Nei"/>
    <m/>
    <m/>
  </r>
  <r>
    <x v="23"/>
    <x v="2"/>
    <d v="2020-07-08T00:00:00"/>
    <s v="SU.V1"/>
    <s v="V"/>
    <n v="1"/>
    <n v="2"/>
    <n v="0"/>
    <n v="0"/>
    <n v="2"/>
    <n v="80"/>
    <n v="40"/>
    <s v="NA"/>
    <n v="1"/>
    <s v="NA"/>
    <n v="26.75"/>
    <n v="14"/>
    <n v="25"/>
    <n v="27"/>
    <n v="41"/>
    <m/>
    <m/>
    <m/>
    <m/>
    <m/>
    <m/>
    <m/>
    <m/>
    <n v="0"/>
    <n v="0"/>
    <m/>
    <s v="Nei"/>
    <m/>
    <m/>
  </r>
  <r>
    <x v="23"/>
    <x v="2"/>
    <d v="2020-07-08T00:00:00"/>
    <s v="SU.V7"/>
    <s v="V"/>
    <n v="7"/>
    <s v="NA"/>
    <s v="NA"/>
    <s v="NA"/>
    <s v="NA"/>
    <s v="NA"/>
    <s v="NA"/>
    <s v="NA"/>
    <s v="NA"/>
    <s v="NA"/>
    <s v="NA"/>
    <s v="NA"/>
    <s v="NA"/>
    <s v="NA"/>
    <s v="NA"/>
    <m/>
    <m/>
    <m/>
    <m/>
    <m/>
    <m/>
    <m/>
    <m/>
    <n v="0"/>
    <n v="0"/>
    <m/>
    <s v="NA"/>
    <s v="Klarte ikke å finne denne!"/>
    <m/>
  </r>
  <r>
    <x v="23"/>
    <x v="2"/>
    <d v="2020-07-08T00:00:00"/>
    <s v="SU.Ø7"/>
    <s v="Ø"/>
    <n v="7"/>
    <n v="0"/>
    <n v="0"/>
    <n v="0"/>
    <n v="0"/>
    <n v="90"/>
    <n v="0"/>
    <s v="NA"/>
    <n v="0"/>
    <s v="NA"/>
    <n v="45"/>
    <n v="35"/>
    <n v="73"/>
    <n v="44"/>
    <n v="28"/>
    <m/>
    <m/>
    <m/>
    <m/>
    <m/>
    <m/>
    <m/>
    <m/>
    <n v="0"/>
    <n v="0"/>
    <m/>
    <s v="Nei"/>
    <m/>
    <m/>
  </r>
  <r>
    <x v="23"/>
    <x v="3"/>
    <d v="2021-06-30T00:00:00"/>
    <s v="SU.NV0"/>
    <s v="NV"/>
    <n v="0"/>
    <n v="2"/>
    <n v="0"/>
    <n v="1"/>
    <n v="1"/>
    <n v="75"/>
    <n v="30"/>
    <n v="5"/>
    <n v="0"/>
    <n v="90"/>
    <n v="23"/>
    <n v="30"/>
    <n v="18"/>
    <n v="36"/>
    <n v="8"/>
    <n v="0"/>
    <n v="0"/>
    <n v="1"/>
    <n v="5"/>
    <s v="NA"/>
    <s v="NA"/>
    <n v="0"/>
    <n v="0"/>
    <n v="0"/>
    <n v="0"/>
    <m/>
    <m/>
    <s v="Foto 12.25x2"/>
    <m/>
  </r>
  <r>
    <x v="23"/>
    <x v="3"/>
    <d v="2021-06-30T00:00:00"/>
    <s v="SU.NV19"/>
    <s v="NV"/>
    <n v="19"/>
    <n v="0"/>
    <n v="0"/>
    <n v="0"/>
    <n v="0"/>
    <n v="50"/>
    <n v="50"/>
    <n v="2"/>
    <n v="1"/>
    <n v="0"/>
    <n v="22.75"/>
    <n v="20"/>
    <n v="22"/>
    <n v="24"/>
    <n v="25"/>
    <n v="0"/>
    <n v="0"/>
    <n v="1"/>
    <n v="2"/>
    <s v="NA"/>
    <s v="NA"/>
    <n v="0"/>
    <n v="0"/>
    <n v="0"/>
    <n v="0"/>
    <m/>
    <m/>
    <s v="Foto 12.37x2"/>
    <m/>
  </r>
  <r>
    <x v="23"/>
    <x v="3"/>
    <d v="2021-06-30T00:00:00"/>
    <s v="SU.NV7"/>
    <s v="NV"/>
    <n v="7"/>
    <n v="0"/>
    <n v="0"/>
    <n v="0"/>
    <n v="0"/>
    <n v="10"/>
    <n v="95"/>
    <n v="0"/>
    <n v="0"/>
    <n v="0"/>
    <n v="4.75"/>
    <n v="0"/>
    <n v="4"/>
    <n v="3"/>
    <n v="12"/>
    <n v="0"/>
    <n v="0"/>
    <n v="0"/>
    <n v="0"/>
    <s v="NA"/>
    <s v="NA"/>
    <n v="0"/>
    <n v="0"/>
    <n v="0"/>
    <n v="0"/>
    <m/>
    <m/>
    <s v="Foto 12.33x2"/>
    <m/>
  </r>
  <r>
    <x v="23"/>
    <x v="3"/>
    <d v="2021-06-30T00:00:00"/>
    <s v="SU.NØ2"/>
    <s v="NØ"/>
    <n v="2"/>
    <n v="17"/>
    <n v="8"/>
    <n v="6"/>
    <n v="3"/>
    <n v="65"/>
    <n v="25"/>
    <n v="0"/>
    <n v="0"/>
    <n v="0"/>
    <n v="34"/>
    <n v="61"/>
    <n v="18"/>
    <n v="30"/>
    <n v="27"/>
    <n v="0"/>
    <n v="0"/>
    <n v="0"/>
    <n v="0"/>
    <s v="NA"/>
    <s v="NA"/>
    <n v="0"/>
    <n v="0"/>
    <n v="0"/>
    <n v="0"/>
    <m/>
    <m/>
    <s v="Foto 13.07x2"/>
    <m/>
  </r>
  <r>
    <x v="23"/>
    <x v="3"/>
    <d v="2021-06-30T00:00:00"/>
    <s v="SU.SV20"/>
    <s v="SV"/>
    <n v="20"/>
    <n v="0"/>
    <n v="0"/>
    <n v="0"/>
    <n v="0"/>
    <n v="75"/>
    <n v="35"/>
    <n v="15"/>
    <n v="0"/>
    <n v="0"/>
    <n v="25.75"/>
    <n v="11"/>
    <n v="34"/>
    <n v="13"/>
    <n v="45"/>
    <n v="1"/>
    <n v="7"/>
    <n v="2"/>
    <n v="15"/>
    <s v="NA"/>
    <s v="NA"/>
    <n v="0"/>
    <n v="0"/>
    <n v="0"/>
    <n v="0"/>
    <m/>
    <m/>
    <s v="Foto 13.03"/>
    <m/>
  </r>
  <r>
    <x v="23"/>
    <x v="3"/>
    <d v="2021-06-30T00:00:00"/>
    <s v="SU.SØ0"/>
    <s v="SØ"/>
    <n v="0"/>
    <n v="32"/>
    <n v="11"/>
    <n v="11"/>
    <n v="10"/>
    <n v="70"/>
    <n v="5"/>
    <n v="0"/>
    <n v="0"/>
    <n v="70"/>
    <n v="21.75"/>
    <n v="20"/>
    <n v="16"/>
    <n v="26"/>
    <n v="25"/>
    <n v="0"/>
    <n v="0"/>
    <n v="0"/>
    <n v="0"/>
    <s v="NA"/>
    <s v="NA"/>
    <n v="0"/>
    <n v="0"/>
    <n v="0"/>
    <n v="0"/>
    <m/>
    <m/>
    <s v="Foto 12.24"/>
    <m/>
  </r>
  <r>
    <x v="23"/>
    <x v="3"/>
    <d v="2021-06-30T00:00:00"/>
    <s v="SU.SØ5"/>
    <s v="SØ"/>
    <n v="5"/>
    <n v="29"/>
    <n v="10"/>
    <n v="7"/>
    <n v="12"/>
    <n v="70"/>
    <n v="70"/>
    <n v="0"/>
    <n v="0"/>
    <n v="0"/>
    <n v="14.25"/>
    <n v="22"/>
    <n v="17"/>
    <n v="8"/>
    <n v="10"/>
    <n v="0"/>
    <n v="0"/>
    <n v="0"/>
    <n v="0"/>
    <s v="NA"/>
    <s v="NA"/>
    <n v="0"/>
    <n v="0"/>
    <n v="0"/>
    <n v="0"/>
    <m/>
    <m/>
    <s v="Foto 12.43"/>
    <m/>
  </r>
  <r>
    <x v="23"/>
    <x v="3"/>
    <d v="2021-06-30T00:00:00"/>
    <s v="SU.V1"/>
    <s v="V"/>
    <n v="1"/>
    <n v="14"/>
    <n v="5"/>
    <n v="2"/>
    <n v="7"/>
    <n v="60"/>
    <n v="40"/>
    <n v="0"/>
    <n v="0"/>
    <n v="25"/>
    <n v="16.25"/>
    <n v="16"/>
    <n v="21"/>
    <n v="11"/>
    <n v="17"/>
    <n v="0"/>
    <n v="0"/>
    <n v="0"/>
    <n v="0"/>
    <s v="NA"/>
    <s v="NA"/>
    <n v="0"/>
    <n v="0"/>
    <n v="0"/>
    <n v="0"/>
    <m/>
    <m/>
    <s v="Foto 13.23"/>
    <m/>
  </r>
  <r>
    <x v="23"/>
    <x v="3"/>
    <d v="2021-06-30T00:00:00"/>
    <s v="SU.V7"/>
    <s v="V"/>
    <n v="7"/>
    <n v="0"/>
    <n v="0"/>
    <n v="0"/>
    <n v="0"/>
    <n v="65"/>
    <n v="30"/>
    <n v="0"/>
    <n v="0"/>
    <n v="0"/>
    <n v="19.75"/>
    <n v="24"/>
    <n v="55"/>
    <n v="0"/>
    <n v="0"/>
    <n v="0"/>
    <n v="0"/>
    <n v="0"/>
    <n v="0"/>
    <s v="NA"/>
    <s v="NA"/>
    <n v="0"/>
    <n v="0"/>
    <n v="0"/>
    <n v="0"/>
    <m/>
    <m/>
    <s v="NB! Lagt ut nye rør; fant ikke i 2020. Foto 13.32."/>
    <m/>
  </r>
  <r>
    <x v="23"/>
    <x v="3"/>
    <d v="2021-06-30T00:00:00"/>
    <s v="SU.Ø7"/>
    <s v="Ø"/>
    <n v="7"/>
    <n v="0"/>
    <n v="0"/>
    <n v="0"/>
    <n v="0"/>
    <n v="80"/>
    <n v="5"/>
    <n v="0"/>
    <n v="0"/>
    <n v="5"/>
    <n v="28.25"/>
    <n v="24"/>
    <n v="20"/>
    <n v="40"/>
    <n v="29"/>
    <n v="0"/>
    <n v="0"/>
    <n v="0"/>
    <n v="0"/>
    <s v="NA"/>
    <s v="NA"/>
    <n v="0"/>
    <n v="0"/>
    <n v="0"/>
    <n v="0"/>
    <m/>
    <m/>
    <s v="Foto 13.40"/>
    <m/>
  </r>
  <r>
    <x v="23"/>
    <x v="4"/>
    <d v="2022-07-01T00:00:00"/>
    <s v="SU.NV0"/>
    <s v="NV"/>
    <n v="0"/>
    <n v="3"/>
    <n v="0"/>
    <n v="0"/>
    <n v="3"/>
    <n v="75"/>
    <n v="85"/>
    <n v="8"/>
    <n v="0"/>
    <n v="85"/>
    <n v="19.5"/>
    <n v="25"/>
    <n v="20"/>
    <n v="18"/>
    <n v="15"/>
    <n v="1"/>
    <n v="30"/>
    <n v="1"/>
    <n v="8"/>
    <s v="NA"/>
    <s v="NA"/>
    <n v="0"/>
    <n v="0"/>
    <n v="0"/>
    <n v="0"/>
    <m/>
    <m/>
    <m/>
    <m/>
  </r>
  <r>
    <x v="23"/>
    <x v="4"/>
    <d v="2022-07-01T00:00:00"/>
    <s v="SU.NV19"/>
    <s v="NV"/>
    <n v="19"/>
    <n v="0"/>
    <n v="0"/>
    <n v="0"/>
    <n v="0"/>
    <n v="35"/>
    <n v="80"/>
    <n v="1"/>
    <n v="0.1"/>
    <n v="0"/>
    <n v="16"/>
    <n v="3"/>
    <n v="26"/>
    <n v="15"/>
    <n v="20"/>
    <n v="2"/>
    <n v="12"/>
    <n v="1"/>
    <n v="1"/>
    <s v="NA"/>
    <s v="NA"/>
    <n v="0"/>
    <n v="0"/>
    <n v="0"/>
    <n v="0"/>
    <m/>
    <m/>
    <m/>
    <m/>
  </r>
  <r>
    <x v="23"/>
    <x v="4"/>
    <d v="2022-07-01T00:00:00"/>
    <s v="SU.NV7"/>
    <s v="NV"/>
    <n v="7"/>
    <n v="0"/>
    <n v="0"/>
    <n v="0"/>
    <n v="0"/>
    <n v="20"/>
    <n v="98"/>
    <n v="0"/>
    <n v="0"/>
    <n v="0"/>
    <n v="11.25"/>
    <n v="6"/>
    <n v="5"/>
    <n v="14"/>
    <n v="20"/>
    <n v="1"/>
    <n v="4"/>
    <n v="0"/>
    <n v="0"/>
    <s v="NA"/>
    <s v="NA"/>
    <n v="0"/>
    <n v="0"/>
    <n v="0"/>
    <n v="0"/>
    <m/>
    <m/>
    <m/>
    <m/>
  </r>
  <r>
    <x v="23"/>
    <x v="4"/>
    <d v="2022-07-01T00:00:00"/>
    <s v="SU.NØ2"/>
    <s v="NØ"/>
    <n v="2"/>
    <n v="19"/>
    <n v="4"/>
    <n v="14"/>
    <n v="1"/>
    <n v="75"/>
    <n v="60"/>
    <n v="0"/>
    <n v="0"/>
    <n v="0"/>
    <n v="26.75"/>
    <n v="25"/>
    <n v="46"/>
    <n v="23"/>
    <n v="13"/>
    <n v="1"/>
    <n v="10"/>
    <n v="0"/>
    <n v="0"/>
    <s v="NA"/>
    <s v="NA"/>
    <n v="0"/>
    <n v="0"/>
    <n v="0"/>
    <n v="0"/>
    <m/>
    <m/>
    <m/>
    <m/>
  </r>
  <r>
    <x v="23"/>
    <x v="4"/>
    <d v="2022-07-01T00:00:00"/>
    <s v="SU.SV20"/>
    <s v="SV"/>
    <n v="20"/>
    <n v="0"/>
    <n v="0"/>
    <n v="0"/>
    <n v="0"/>
    <n v="78"/>
    <n v="40"/>
    <n v="25"/>
    <n v="0"/>
    <n v="0"/>
    <n v="66.25"/>
    <n v="29"/>
    <n v="80"/>
    <n v="87"/>
    <n v="69"/>
    <n v="2"/>
    <s v="NA"/>
    <n v="3"/>
    <n v="25"/>
    <s v="NA"/>
    <s v="NA"/>
    <n v="0"/>
    <n v="0"/>
    <s v="?"/>
    <n v="0"/>
    <s v="?"/>
    <s v="Kanskje kantslått?"/>
    <s v="Estimater for dekning av rødlistearter mangler"/>
    <m/>
  </r>
  <r>
    <x v="23"/>
    <x v="4"/>
    <d v="2022-07-01T00:00:00"/>
    <s v="SU.SØ0"/>
    <s v="SØ"/>
    <n v="0"/>
    <n v="37"/>
    <n v="6"/>
    <n v="22"/>
    <n v="9"/>
    <n v="85"/>
    <n v="15"/>
    <n v="0"/>
    <n v="0"/>
    <n v="25"/>
    <n v="21"/>
    <n v="11"/>
    <n v="15"/>
    <n v="30"/>
    <n v="28"/>
    <n v="1"/>
    <n v="40"/>
    <n v="0"/>
    <n v="0"/>
    <s v="NA"/>
    <s v="NA"/>
    <n v="0"/>
    <n v="0"/>
    <n v="0"/>
    <n v="0"/>
    <m/>
    <m/>
    <m/>
    <m/>
  </r>
  <r>
    <x v="23"/>
    <x v="4"/>
    <d v="2022-07-01T00:00:00"/>
    <s v="SU.SØ5"/>
    <s v="SØ"/>
    <n v="5"/>
    <n v="29"/>
    <n v="10"/>
    <n v="8"/>
    <n v="11"/>
    <n v="80"/>
    <n v="95"/>
    <n v="0"/>
    <n v="0"/>
    <n v="2"/>
    <n v="37"/>
    <n v="37"/>
    <n v="26"/>
    <n v="60"/>
    <n v="25"/>
    <n v="2"/>
    <n v="57"/>
    <n v="0"/>
    <n v="0"/>
    <s v="NA"/>
    <s v="NA"/>
    <n v="0"/>
    <n v="0"/>
    <n v="0"/>
    <n v="0"/>
    <m/>
    <m/>
    <m/>
    <m/>
  </r>
  <r>
    <x v="23"/>
    <x v="4"/>
    <d v="2022-07-01T00:00:00"/>
    <s v="SU.V1"/>
    <s v="V"/>
    <n v="1"/>
    <n v="13"/>
    <n v="2"/>
    <n v="8"/>
    <n v="3"/>
    <n v="82"/>
    <n v="38"/>
    <n v="0"/>
    <n v="0"/>
    <n v="5"/>
    <n v="25.25"/>
    <n v="21"/>
    <n v="18"/>
    <n v="28"/>
    <n v="34"/>
    <n v="2"/>
    <n v="34"/>
    <n v="0"/>
    <n v="0"/>
    <s v="NA"/>
    <s v="NA"/>
    <n v="0"/>
    <n v="0"/>
    <n v="0"/>
    <n v="0"/>
    <m/>
    <m/>
    <s v="NB, plotter var litt ødelagt pga. tråkk"/>
    <m/>
  </r>
  <r>
    <x v="23"/>
    <x v="4"/>
    <d v="2022-07-01T00:00:00"/>
    <s v="SU.V7"/>
    <s v="V"/>
    <n v="7"/>
    <n v="0"/>
    <n v="0"/>
    <n v="0"/>
    <n v="0"/>
    <n v="70"/>
    <n v="60"/>
    <n v="0"/>
    <n v="0"/>
    <n v="0"/>
    <n v="10.5"/>
    <n v="21"/>
    <n v="5"/>
    <n v="15"/>
    <n v="1"/>
    <n v="1"/>
    <n v="15"/>
    <n v="0"/>
    <n v="0"/>
    <s v="NA"/>
    <s v="NA"/>
    <n v="0"/>
    <n v="0"/>
    <n v="0"/>
    <n v="0"/>
    <m/>
    <m/>
    <m/>
    <m/>
  </r>
  <r>
    <x v="23"/>
    <x v="4"/>
    <d v="2022-07-01T00:00:00"/>
    <s v="SU.Ø7"/>
    <s v="Ø"/>
    <n v="7"/>
    <n v="0"/>
    <n v="0"/>
    <n v="0"/>
    <n v="0"/>
    <n v="100"/>
    <n v="15"/>
    <n v="0"/>
    <n v="0"/>
    <n v="45"/>
    <n v="64.25"/>
    <n v="48"/>
    <n v="78"/>
    <n v="43"/>
    <n v="88"/>
    <n v="1"/>
    <n v="14"/>
    <n v="0"/>
    <n v="0"/>
    <s v="NA"/>
    <s v="NA"/>
    <n v="0"/>
    <n v="0"/>
    <n v="0"/>
    <n v="0"/>
    <m/>
    <m/>
    <m/>
    <m/>
  </r>
  <r>
    <x v="24"/>
    <x v="2"/>
    <d v="2020-06-23T00:00:00"/>
    <s v="VE1"/>
    <s v="N"/>
    <n v="1"/>
    <n v="31"/>
    <n v="3"/>
    <n v="14"/>
    <n v="14"/>
    <n v="45"/>
    <n v="85"/>
    <s v="NA"/>
    <n v="0"/>
    <n v="0"/>
    <n v="12.25"/>
    <n v="12"/>
    <n v="3"/>
    <n v="17"/>
    <n v="17"/>
    <m/>
    <m/>
    <m/>
    <m/>
    <m/>
    <m/>
    <m/>
    <m/>
    <n v="1"/>
    <n v="0"/>
    <m/>
    <m/>
    <m/>
    <m/>
  </r>
  <r>
    <x v="24"/>
    <x v="2"/>
    <d v="2020-06-23T00:00:00"/>
    <s v="VE10"/>
    <s v="SV"/>
    <n v="13"/>
    <n v="0"/>
    <n v="0"/>
    <n v="0"/>
    <n v="0"/>
    <n v="10"/>
    <s v="NA"/>
    <s v="NA"/>
    <n v="50"/>
    <n v="0"/>
    <n v="36.75"/>
    <n v="56"/>
    <n v="41"/>
    <n v="20"/>
    <n v="30"/>
    <m/>
    <m/>
    <m/>
    <m/>
    <m/>
    <m/>
    <m/>
    <m/>
    <n v="1"/>
    <n v="0"/>
    <m/>
    <m/>
    <m/>
    <m/>
  </r>
  <r>
    <x v="24"/>
    <x v="2"/>
    <d v="2020-06-23T00:00:00"/>
    <s v="VE2"/>
    <s v="N"/>
    <n v="4"/>
    <n v="3"/>
    <n v="0"/>
    <n v="3"/>
    <n v="0"/>
    <n v="25"/>
    <n v="80"/>
    <s v="NA"/>
    <n v="11"/>
    <n v="0"/>
    <n v="14"/>
    <n v="23"/>
    <n v="16"/>
    <n v="10"/>
    <n v="7"/>
    <m/>
    <m/>
    <m/>
    <m/>
    <m/>
    <m/>
    <m/>
    <m/>
    <n v="1"/>
    <n v="0"/>
    <m/>
    <m/>
    <m/>
    <m/>
  </r>
  <r>
    <x v="24"/>
    <x v="2"/>
    <d v="2020-06-23T00:00:00"/>
    <s v="VE3"/>
    <s v="NØ"/>
    <n v="1"/>
    <n v="4"/>
    <n v="1"/>
    <n v="1"/>
    <n v="2"/>
    <n v="15"/>
    <n v="75"/>
    <s v="NA"/>
    <n v="0"/>
    <n v="0"/>
    <n v="8"/>
    <n v="7"/>
    <n v="15"/>
    <n v="8"/>
    <n v="2"/>
    <m/>
    <m/>
    <m/>
    <m/>
    <m/>
    <m/>
    <m/>
    <m/>
    <n v="1"/>
    <n v="0"/>
    <m/>
    <m/>
    <s v="3 SPIKER, 1 RØR. Lavdekker 30% i bunnsjikt. Småplante står akkurat ved hjørnestolpe"/>
    <m/>
  </r>
  <r>
    <x v="24"/>
    <x v="2"/>
    <d v="2020-06-23T00:00:00"/>
    <s v="VE4"/>
    <s v="NØ"/>
    <n v="4"/>
    <n v="24"/>
    <n v="0"/>
    <n v="14"/>
    <n v="10"/>
    <n v="50"/>
    <n v="60"/>
    <s v="NA"/>
    <n v="0"/>
    <n v="0"/>
    <n v="17.75"/>
    <n v="18"/>
    <n v="14"/>
    <n v="24"/>
    <n v="15"/>
    <m/>
    <m/>
    <m/>
    <m/>
    <m/>
    <m/>
    <m/>
    <m/>
    <n v="1"/>
    <n v="0"/>
    <m/>
    <m/>
    <m/>
    <m/>
  </r>
  <r>
    <x v="24"/>
    <x v="2"/>
    <d v="2020-06-23T00:00:00"/>
    <s v="VE5"/>
    <s v="Ø"/>
    <n v="2"/>
    <n v="10"/>
    <n v="6"/>
    <n v="2"/>
    <n v="2"/>
    <n v="15"/>
    <n v="80"/>
    <s v="NA"/>
    <n v="0"/>
    <n v="0"/>
    <n v="9.25"/>
    <n v="5"/>
    <n v="17"/>
    <n v="7"/>
    <n v="8"/>
    <m/>
    <m/>
    <m/>
    <m/>
    <m/>
    <m/>
    <m/>
    <m/>
    <n v="1"/>
    <n v="0"/>
    <m/>
    <m/>
    <s v="Lav dekker 10 %"/>
    <m/>
  </r>
  <r>
    <x v="24"/>
    <x v="2"/>
    <d v="2020-06-23T00:00:00"/>
    <s v="VE6"/>
    <s v="Ø"/>
    <n v="4"/>
    <n v="0"/>
    <n v="0"/>
    <n v="0"/>
    <n v="0"/>
    <n v="60"/>
    <n v="40"/>
    <s v="NA"/>
    <n v="10"/>
    <n v="0"/>
    <e v="#DIV/0!"/>
    <s v="NA"/>
    <s v="NA"/>
    <s v="NA"/>
    <s v="NA"/>
    <m/>
    <m/>
    <m/>
    <m/>
    <m/>
    <m/>
    <m/>
    <m/>
    <n v="1"/>
    <n v="0"/>
    <m/>
    <m/>
    <m/>
    <m/>
  </r>
  <r>
    <x v="24"/>
    <x v="2"/>
    <d v="2020-06-23T00:00:00"/>
    <s v="VE7"/>
    <s v="Ø"/>
    <n v="7"/>
    <n v="0"/>
    <n v="0"/>
    <n v="0"/>
    <n v="0"/>
    <n v="70"/>
    <n v="50"/>
    <s v="NA"/>
    <n v="0"/>
    <n v="0"/>
    <n v="10"/>
    <n v="0"/>
    <n v="10"/>
    <n v="10"/>
    <n v="20"/>
    <m/>
    <m/>
    <m/>
    <m/>
    <m/>
    <m/>
    <m/>
    <m/>
    <n v="1"/>
    <n v="0"/>
    <m/>
    <m/>
    <m/>
    <m/>
  </r>
  <r>
    <x v="24"/>
    <x v="2"/>
    <d v="2020-06-23T00:00:00"/>
    <s v="VE8"/>
    <s v="SØ"/>
    <n v="6"/>
    <n v="0"/>
    <n v="0"/>
    <n v="0"/>
    <n v="0"/>
    <n v="80"/>
    <n v="70"/>
    <s v="NA"/>
    <n v="0"/>
    <n v="0"/>
    <n v="21"/>
    <n v="20"/>
    <n v="19"/>
    <n v="15"/>
    <n v="30"/>
    <m/>
    <m/>
    <m/>
    <m/>
    <m/>
    <m/>
    <m/>
    <m/>
    <n v="1"/>
    <n v="0"/>
    <m/>
    <m/>
    <m/>
    <m/>
  </r>
  <r>
    <x v="24"/>
    <x v="2"/>
    <d v="2020-06-23T00:00:00"/>
    <s v="VE9"/>
    <s v="SV"/>
    <n v="3"/>
    <n v="0"/>
    <n v="0"/>
    <n v="0"/>
    <n v="0"/>
    <n v="40"/>
    <n v="80"/>
    <s v="NA"/>
    <n v="20"/>
    <n v="0"/>
    <n v="13.75"/>
    <n v="15"/>
    <n v="2"/>
    <n v="31"/>
    <n v="7"/>
    <m/>
    <m/>
    <m/>
    <m/>
    <m/>
    <m/>
    <m/>
    <m/>
    <n v="1"/>
    <n v="0"/>
    <m/>
    <m/>
    <s v="Lav dekker 5 %"/>
    <m/>
  </r>
  <r>
    <x v="24"/>
    <x v="3"/>
    <d v="2021-06-23T00:00:00"/>
    <s v="VE1"/>
    <s v="N"/>
    <n v="1"/>
    <n v="28"/>
    <n v="3"/>
    <n v="8"/>
    <n v="17"/>
    <n v="75"/>
    <n v="50"/>
    <n v="2"/>
    <n v="0"/>
    <n v="0"/>
    <n v="22.25"/>
    <n v="28"/>
    <n v="27"/>
    <n v="21"/>
    <n v="13"/>
    <m/>
    <m/>
    <m/>
    <m/>
    <m/>
    <m/>
    <m/>
    <m/>
    <n v="1"/>
    <n v="0"/>
    <m/>
    <m/>
    <m/>
    <m/>
  </r>
  <r>
    <x v="24"/>
    <x v="3"/>
    <d v="2021-06-23T00:00:00"/>
    <s v="VE10"/>
    <s v="SV"/>
    <n v="13"/>
    <n v="0"/>
    <n v="0"/>
    <n v="0"/>
    <n v="0"/>
    <n v="60"/>
    <n v="80"/>
    <n v="27"/>
    <n v="30"/>
    <n v="0"/>
    <n v="37.75"/>
    <n v="29"/>
    <n v="40"/>
    <n v="20"/>
    <n v="62"/>
    <m/>
    <m/>
    <m/>
    <m/>
    <m/>
    <m/>
    <m/>
    <m/>
    <n v="1"/>
    <n v="0"/>
    <m/>
    <m/>
    <m/>
    <m/>
  </r>
  <r>
    <x v="24"/>
    <x v="3"/>
    <d v="2021-06-23T00:00:00"/>
    <s v="VE2"/>
    <s v="N"/>
    <n v="4"/>
    <n v="3"/>
    <n v="2"/>
    <n v="1"/>
    <n v="0"/>
    <n v="50"/>
    <n v="40"/>
    <n v="6"/>
    <n v="0"/>
    <n v="0"/>
    <n v="25.25"/>
    <n v="17"/>
    <n v="16"/>
    <n v="42"/>
    <n v="26"/>
    <m/>
    <m/>
    <m/>
    <m/>
    <m/>
    <m/>
    <m/>
    <m/>
    <n v="1"/>
    <n v="0"/>
    <m/>
    <m/>
    <m/>
    <m/>
  </r>
  <r>
    <x v="24"/>
    <x v="3"/>
    <d v="2021-06-23T00:00:00"/>
    <s v="VE3"/>
    <s v="NØ"/>
    <n v="1"/>
    <n v="4"/>
    <n v="0"/>
    <n v="2"/>
    <n v="2"/>
    <n v="25"/>
    <n v="80"/>
    <n v="0.1"/>
    <n v="0"/>
    <n v="0"/>
    <n v="10.75"/>
    <n v="13"/>
    <n v="8"/>
    <n v="12"/>
    <n v="10"/>
    <m/>
    <m/>
    <m/>
    <m/>
    <m/>
    <m/>
    <m/>
    <m/>
    <n v="1"/>
    <n v="0"/>
    <m/>
    <m/>
    <s v="Lav dekker 20 %"/>
    <m/>
  </r>
  <r>
    <x v="24"/>
    <x v="3"/>
    <d v="2021-06-23T00:00:00"/>
    <s v="VE4"/>
    <s v="NØ"/>
    <n v="4"/>
    <n v="33"/>
    <n v="13"/>
    <n v="5"/>
    <n v="15"/>
    <n v="40"/>
    <n v="60"/>
    <n v="3"/>
    <n v="0"/>
    <n v="0"/>
    <n v="20.25"/>
    <n v="17"/>
    <n v="28"/>
    <n v="30"/>
    <n v="6"/>
    <m/>
    <m/>
    <m/>
    <m/>
    <m/>
    <m/>
    <m/>
    <m/>
    <n v="1"/>
    <n v="0"/>
    <m/>
    <m/>
    <m/>
    <m/>
  </r>
  <r>
    <x v="24"/>
    <x v="3"/>
    <d v="2021-06-23T00:00:00"/>
    <s v="VE5"/>
    <s v="Ø"/>
    <n v="2"/>
    <n v="11"/>
    <n v="5"/>
    <n v="4"/>
    <n v="2"/>
    <n v="30"/>
    <n v="75"/>
    <n v="0.1"/>
    <n v="0"/>
    <n v="0"/>
    <n v="15.25"/>
    <n v="12"/>
    <n v="13"/>
    <n v="21"/>
    <n v="15"/>
    <m/>
    <m/>
    <m/>
    <m/>
    <m/>
    <m/>
    <m/>
    <m/>
    <n v="1"/>
    <n v="0"/>
    <m/>
    <m/>
    <s v="Lav dekker 10 %"/>
    <m/>
  </r>
  <r>
    <x v="24"/>
    <x v="3"/>
    <d v="2021-06-23T00:00:00"/>
    <s v="VE6"/>
    <s v="Ø"/>
    <n v="4"/>
    <n v="0"/>
    <n v="0"/>
    <n v="0"/>
    <n v="0"/>
    <n v="80"/>
    <n v="50"/>
    <n v="4"/>
    <n v="0"/>
    <n v="0"/>
    <n v="21.75"/>
    <n v="12"/>
    <n v="25"/>
    <n v="33"/>
    <n v="17"/>
    <m/>
    <m/>
    <m/>
    <m/>
    <m/>
    <m/>
    <m/>
    <m/>
    <n v="1"/>
    <n v="0"/>
    <m/>
    <m/>
    <m/>
    <m/>
  </r>
  <r>
    <x v="24"/>
    <x v="3"/>
    <d v="2021-06-23T00:00:00"/>
    <s v="VE7"/>
    <s v="Ø"/>
    <n v="7"/>
    <n v="0"/>
    <n v="0"/>
    <n v="0"/>
    <n v="0"/>
    <n v="70"/>
    <n v="50"/>
    <n v="0"/>
    <n v="0"/>
    <n v="0"/>
    <n v="28.75"/>
    <n v="52"/>
    <n v="23"/>
    <n v="10"/>
    <n v="30"/>
    <m/>
    <m/>
    <m/>
    <m/>
    <m/>
    <m/>
    <m/>
    <m/>
    <n v="1"/>
    <n v="0"/>
    <m/>
    <m/>
    <m/>
    <m/>
  </r>
  <r>
    <x v="24"/>
    <x v="3"/>
    <d v="2021-06-23T00:00:00"/>
    <s v="VE8"/>
    <s v="SØ"/>
    <n v="6"/>
    <n v="0"/>
    <n v="0"/>
    <n v="0"/>
    <n v="0"/>
    <n v="90"/>
    <n v="10"/>
    <n v="2"/>
    <n v="0"/>
    <n v="0"/>
    <n v="21"/>
    <n v="16"/>
    <n v="28"/>
    <n v="15"/>
    <n v="25"/>
    <m/>
    <m/>
    <m/>
    <m/>
    <m/>
    <m/>
    <m/>
    <m/>
    <n v="1"/>
    <n v="0"/>
    <s v="Utplanta individ i 2021"/>
    <m/>
    <m/>
    <m/>
  </r>
  <r>
    <x v="24"/>
    <x v="3"/>
    <d v="2021-06-23T00:00:00"/>
    <s v="VE9"/>
    <s v="SV"/>
    <n v="3"/>
    <n v="0"/>
    <n v="0"/>
    <n v="0"/>
    <n v="0"/>
    <n v="50"/>
    <n v="50"/>
    <n v="0"/>
    <n v="0"/>
    <n v="0"/>
    <n v="13.5"/>
    <n v="10"/>
    <n v="16"/>
    <n v="13"/>
    <n v="15"/>
    <m/>
    <m/>
    <m/>
    <m/>
    <m/>
    <m/>
    <m/>
    <m/>
    <n v="1"/>
    <n v="0"/>
    <m/>
    <m/>
    <s v="Lav dekker 25 %"/>
    <m/>
  </r>
  <r>
    <x v="25"/>
    <x v="2"/>
    <d v="2020-06-26T00:00:00"/>
    <s v="V6"/>
    <s v="SV"/>
    <n v="5"/>
    <n v="11"/>
    <n v="0"/>
    <n v="11"/>
    <n v="0"/>
    <n v="70"/>
    <n v="70"/>
    <s v="NA"/>
    <n v="0"/>
    <n v="0"/>
    <n v="6"/>
    <n v="9"/>
    <n v="5"/>
    <n v="4"/>
    <n v="6"/>
    <m/>
    <m/>
    <m/>
    <m/>
    <m/>
    <m/>
    <m/>
    <m/>
    <n v="1"/>
    <n v="0"/>
    <n v="100"/>
    <s v="Gressklipper"/>
    <s v="Spiker i alle hjørner"/>
    <m/>
  </r>
  <r>
    <x v="25"/>
    <x v="2"/>
    <d v="2020-06-26T00:00:00"/>
    <s v="VI1"/>
    <s v="NØ"/>
    <n v="13"/>
    <n v="0"/>
    <n v="0"/>
    <n v="0"/>
    <n v="0"/>
    <n v="10"/>
    <n v="75"/>
    <s v="NA"/>
    <n v="0"/>
    <n v="0"/>
    <n v="7"/>
    <n v="10"/>
    <n v="0"/>
    <n v="0"/>
    <n v="18"/>
    <m/>
    <m/>
    <m/>
    <m/>
    <m/>
    <m/>
    <m/>
    <m/>
    <n v="0"/>
    <n v="0"/>
    <n v="0"/>
    <m/>
    <s v="Ett rør og to spiker"/>
    <m/>
  </r>
  <r>
    <x v="25"/>
    <x v="2"/>
    <d v="2020-06-26T00:00:00"/>
    <s v="VI10"/>
    <s v="NV"/>
    <n v="7"/>
    <n v="2"/>
    <n v="0"/>
    <n v="1"/>
    <n v="1"/>
    <n v="70"/>
    <n v="70"/>
    <s v="NA"/>
    <n v="0"/>
    <n v="0"/>
    <n v="18"/>
    <n v="15"/>
    <n v="27"/>
    <n v="10"/>
    <n v="20"/>
    <m/>
    <m/>
    <m/>
    <m/>
    <m/>
    <m/>
    <m/>
    <m/>
    <n v="0"/>
    <n v="0"/>
    <n v="0"/>
    <m/>
    <s v="4 rør"/>
    <m/>
  </r>
  <r>
    <x v="25"/>
    <x v="2"/>
    <d v="2020-06-26T00:00:00"/>
    <s v="VI2"/>
    <s v="SØ"/>
    <n v="7"/>
    <n v="0"/>
    <n v="0"/>
    <n v="0"/>
    <n v="0"/>
    <n v="70"/>
    <n v="45"/>
    <s v="NA"/>
    <n v="0"/>
    <s v="i skygge av tre"/>
    <n v="24"/>
    <n v="33"/>
    <n v="11"/>
    <n v="22"/>
    <n v="30"/>
    <m/>
    <m/>
    <m/>
    <m/>
    <m/>
    <m/>
    <m/>
    <m/>
    <n v="0"/>
    <n v="0"/>
    <n v="0"/>
    <m/>
    <s v="4 rør"/>
    <m/>
  </r>
  <r>
    <x v="25"/>
    <x v="2"/>
    <d v="2020-06-26T00:00:00"/>
    <s v="VI3"/>
    <s v="S"/>
    <n v="3"/>
    <n v="0"/>
    <n v="0"/>
    <n v="0"/>
    <n v="0"/>
    <n v="50"/>
    <n v="80"/>
    <s v="NA"/>
    <n v="0"/>
    <n v="0"/>
    <n v="3.5"/>
    <n v="2"/>
    <n v="4"/>
    <n v="5"/>
    <n v="3"/>
    <m/>
    <m/>
    <m/>
    <m/>
    <m/>
    <m/>
    <m/>
    <m/>
    <n v="1"/>
    <n v="0"/>
    <n v="100"/>
    <s v="Gressklipper"/>
    <s v="Spiker i alle hjørner"/>
    <m/>
  </r>
  <r>
    <x v="25"/>
    <x v="2"/>
    <d v="2020-06-26T00:00:00"/>
    <s v="VI4"/>
    <s v="S"/>
    <n v="7"/>
    <n v="0"/>
    <n v="0"/>
    <n v="0"/>
    <n v="0"/>
    <n v="55"/>
    <n v="70"/>
    <s v="NA"/>
    <n v="0"/>
    <n v="0"/>
    <n v="16.75"/>
    <n v="8"/>
    <n v="28"/>
    <n v="27"/>
    <n v="4"/>
    <m/>
    <m/>
    <m/>
    <m/>
    <m/>
    <m/>
    <m/>
    <m/>
    <n v="0.5"/>
    <n v="0"/>
    <n v="50"/>
    <s v="Gressklipper"/>
    <s v="Halve ruta klippet (diagonal). Spiker i plenen, rør i de tre andre"/>
    <m/>
  </r>
  <r>
    <x v="25"/>
    <x v="2"/>
    <d v="2020-06-26T00:00:00"/>
    <s v="VI5"/>
    <s v="SV"/>
    <n v="1"/>
    <n v="20"/>
    <n v="3"/>
    <n v="17"/>
    <n v="0"/>
    <n v="50"/>
    <n v="95"/>
    <s v="NA"/>
    <n v="0"/>
    <n v="0"/>
    <n v="3.75"/>
    <n v="4"/>
    <n v="2"/>
    <n v="3"/>
    <n v="6"/>
    <m/>
    <m/>
    <m/>
    <m/>
    <m/>
    <m/>
    <m/>
    <m/>
    <n v="1"/>
    <n v="0"/>
    <n v="100"/>
    <s v="Gressklipper"/>
    <s v="Spiker i alle hjørner"/>
    <m/>
  </r>
  <r>
    <x v="25"/>
    <x v="2"/>
    <d v="2020-06-26T00:00:00"/>
    <s v="VI7"/>
    <s v="SV"/>
    <n v="12"/>
    <n v="45"/>
    <n v="24"/>
    <n v="21"/>
    <n v="0"/>
    <n v="40"/>
    <n v="50"/>
    <s v="NA"/>
    <n v="0"/>
    <n v="0"/>
    <n v="3.75"/>
    <n v="3"/>
    <n v="3"/>
    <n v="5"/>
    <n v="4"/>
    <m/>
    <m/>
    <m/>
    <m/>
    <m/>
    <m/>
    <m/>
    <m/>
    <n v="1"/>
    <n v="0"/>
    <n v="100"/>
    <s v="Gressklipper"/>
    <s v="Spiker i alle hjørner. Vanskelig å skille småplanter og vegetative pga. klipping og små planter"/>
    <m/>
  </r>
  <r>
    <x v="25"/>
    <x v="2"/>
    <d v="2020-06-26T00:00:00"/>
    <s v="VI8"/>
    <s v="V"/>
    <n v="0"/>
    <n v="25"/>
    <n v="4"/>
    <n v="20"/>
    <n v="1"/>
    <n v="50"/>
    <n v="70"/>
    <s v="NA"/>
    <n v="0"/>
    <n v="0"/>
    <n v="3.25"/>
    <n v="7"/>
    <n v="3"/>
    <n v="3"/>
    <n v="0"/>
    <m/>
    <m/>
    <m/>
    <m/>
    <m/>
    <m/>
    <m/>
    <m/>
    <n v="1"/>
    <n v="0"/>
    <n v="100"/>
    <s v="Gressklipper"/>
    <s v="Spiker i alle hjørner. Mye dragehode utenfor ruta, langs linja."/>
    <m/>
  </r>
  <r>
    <x v="25"/>
    <x v="2"/>
    <d v="2020-06-26T00:00:00"/>
    <s v="VI9"/>
    <s v="V"/>
    <n v="7"/>
    <n v="0"/>
    <n v="0"/>
    <n v="0"/>
    <n v="0"/>
    <n v="25"/>
    <n v="75"/>
    <s v="NA"/>
    <n v="0"/>
    <n v="0"/>
    <n v="14.75"/>
    <n v="0"/>
    <n v="0"/>
    <n v="4"/>
    <n v="55"/>
    <m/>
    <m/>
    <m/>
    <m/>
    <m/>
    <m/>
    <m/>
    <m/>
    <n v="0.8"/>
    <n v="0"/>
    <n v="80"/>
    <s v="Gressklipper"/>
    <s v="I kant, 80 % slått, 20 % uslått. "/>
    <m/>
  </r>
  <r>
    <x v="26"/>
    <x v="0"/>
    <d v="2018-07-18T00:00:00"/>
    <s v="ØR.N2"/>
    <s v="N"/>
    <n v="2"/>
    <n v="0"/>
    <n v="0"/>
    <n v="0"/>
    <n v="0"/>
    <n v="60"/>
    <n v="6"/>
    <s v="NA"/>
    <n v="1"/>
    <s v="NA"/>
    <n v="9.5"/>
    <n v="14"/>
    <n v="3"/>
    <n v="19"/>
    <n v="2"/>
    <m/>
    <m/>
    <m/>
    <m/>
    <m/>
    <m/>
    <m/>
    <m/>
    <n v="1"/>
    <n v="0"/>
    <m/>
    <s v="sterkt beitet"/>
    <m/>
    <m/>
  </r>
  <r>
    <x v="26"/>
    <x v="0"/>
    <d v="2018-07-18T00:00:00"/>
    <s v="ØR.SV6"/>
    <s v="SV"/>
    <n v="6"/>
    <n v="0"/>
    <n v="0"/>
    <n v="0"/>
    <n v="0"/>
    <n v="85"/>
    <n v="60"/>
    <s v="NA"/>
    <n v="0"/>
    <s v="NA"/>
    <n v="7.25"/>
    <n v="7"/>
    <n v="7"/>
    <n v="8"/>
    <n v="7"/>
    <m/>
    <m/>
    <m/>
    <m/>
    <m/>
    <m/>
    <m/>
    <m/>
    <n v="1"/>
    <n v="0"/>
    <m/>
    <s v="sterkt beitet"/>
    <m/>
    <m/>
  </r>
  <r>
    <x v="26"/>
    <x v="0"/>
    <d v="2018-07-18T00:00:00"/>
    <s v="ØR.SØ1"/>
    <s v="SØ"/>
    <n v="1"/>
    <n v="0"/>
    <n v="0"/>
    <n v="0"/>
    <n v="0"/>
    <n v="50"/>
    <n v="60"/>
    <s v="NA"/>
    <n v="0"/>
    <s v="NA"/>
    <n v="13.75"/>
    <n v="29"/>
    <n v="3"/>
    <n v="15"/>
    <n v="8"/>
    <m/>
    <m/>
    <m/>
    <m/>
    <m/>
    <m/>
    <m/>
    <m/>
    <n v="1"/>
    <n v="0"/>
    <m/>
    <s v="sterkt beitet"/>
    <m/>
    <m/>
  </r>
  <r>
    <x v="26"/>
    <x v="0"/>
    <d v="2018-07-18T00:00:00"/>
    <s v="ØR.V0"/>
    <s v="V"/>
    <n v="0"/>
    <n v="0"/>
    <n v="0"/>
    <n v="0"/>
    <n v="0"/>
    <n v="60"/>
    <n v="30"/>
    <s v="NA"/>
    <n v="10"/>
    <s v="NA"/>
    <n v="14"/>
    <n v="29"/>
    <n v="13"/>
    <n v="9"/>
    <n v="5"/>
    <m/>
    <m/>
    <m/>
    <m/>
    <m/>
    <m/>
    <m/>
    <m/>
    <n v="1"/>
    <n v="0"/>
    <m/>
    <s v="sterkt beitet"/>
    <m/>
    <m/>
  </r>
  <r>
    <x v="26"/>
    <x v="0"/>
    <d v="2018-07-18T00:00:00"/>
    <s v="ØR.V4"/>
    <s v="V"/>
    <n v="4"/>
    <n v="0"/>
    <n v="0"/>
    <n v="0"/>
    <n v="0"/>
    <n v="70"/>
    <n v="60"/>
    <s v="NA"/>
    <n v="0"/>
    <s v="NA"/>
    <n v="4.5"/>
    <n v="15"/>
    <n v="3"/>
    <n v="0"/>
    <n v="0"/>
    <m/>
    <m/>
    <m/>
    <m/>
    <m/>
    <m/>
    <m/>
    <m/>
    <n v="1"/>
    <n v="0"/>
    <m/>
    <s v="sterkt beitet"/>
    <m/>
    <m/>
  </r>
  <r>
    <x v="27"/>
    <x v="0"/>
    <d v="2018-07-25T00:00:00"/>
    <s v="ÅS.N1"/>
    <s v="N"/>
    <n v="1"/>
    <n v="3"/>
    <n v="0"/>
    <n v="3"/>
    <n v="0"/>
    <n v="30"/>
    <n v="40"/>
    <s v="NA"/>
    <n v="0"/>
    <s v="NA"/>
    <n v="1.5"/>
    <n v="1"/>
    <n v="0"/>
    <n v="5"/>
    <n v="0"/>
    <m/>
    <m/>
    <m/>
    <m/>
    <m/>
    <m/>
    <m/>
    <m/>
    <n v="0"/>
    <n v="0"/>
    <m/>
    <s v="NA"/>
    <m/>
    <m/>
  </r>
  <r>
    <x v="27"/>
    <x v="0"/>
    <d v="2018-07-25T00:00:00"/>
    <s v="ÅS.NV1"/>
    <s v="NV"/>
    <n v="1"/>
    <n v="5"/>
    <n v="0"/>
    <n v="2"/>
    <n v="3"/>
    <n v="60"/>
    <n v="95"/>
    <s v="NA"/>
    <n v="0"/>
    <s v="NA"/>
    <n v="27.75"/>
    <n v="2"/>
    <n v="3"/>
    <n v="80"/>
    <n v="26"/>
    <m/>
    <m/>
    <m/>
    <m/>
    <m/>
    <m/>
    <m/>
    <m/>
    <n v="0"/>
    <n v="0"/>
    <m/>
    <s v="NA"/>
    <m/>
    <m/>
  </r>
  <r>
    <x v="27"/>
    <x v="0"/>
    <d v="2018-07-25T00:00:00"/>
    <s v="ÅS.NV4"/>
    <s v="NV"/>
    <n v="4"/>
    <n v="0"/>
    <n v="0"/>
    <n v="0"/>
    <n v="0"/>
    <n v="50"/>
    <n v="90"/>
    <s v="NA"/>
    <n v="10"/>
    <s v="NA"/>
    <n v="40.25"/>
    <n v="15"/>
    <n v="33"/>
    <n v="16"/>
    <n v="97"/>
    <m/>
    <m/>
    <m/>
    <m/>
    <m/>
    <m/>
    <m/>
    <m/>
    <n v="0"/>
    <n v="0"/>
    <m/>
    <s v="NA"/>
    <m/>
    <m/>
  </r>
  <r>
    <x v="27"/>
    <x v="0"/>
    <d v="2018-07-25T00:00:00"/>
    <s v="ÅS.NØ0"/>
    <s v="NØ"/>
    <n v="0"/>
    <n v="4"/>
    <n v="0"/>
    <n v="3"/>
    <n v="1"/>
    <n v="10"/>
    <n v="20"/>
    <s v="NA"/>
    <n v="0"/>
    <s v="NA"/>
    <n v="1.5"/>
    <n v="3"/>
    <n v="0"/>
    <n v="0"/>
    <n v="3"/>
    <m/>
    <m/>
    <m/>
    <m/>
    <m/>
    <m/>
    <m/>
    <m/>
    <n v="0"/>
    <n v="0"/>
    <m/>
    <s v="NA"/>
    <m/>
    <m/>
  </r>
  <r>
    <x v="27"/>
    <x v="0"/>
    <d v="2018-07-25T00:00:00"/>
    <s v="ÅS.SV4"/>
    <s v="SV"/>
    <n v="4"/>
    <n v="0"/>
    <n v="0"/>
    <n v="0"/>
    <n v="0"/>
    <n v="40"/>
    <n v="80"/>
    <s v="NA"/>
    <n v="15"/>
    <s v="NA"/>
    <n v="22"/>
    <n v="2"/>
    <n v="9"/>
    <n v="57"/>
    <n v="20"/>
    <m/>
    <m/>
    <m/>
    <m/>
    <m/>
    <m/>
    <m/>
    <m/>
    <n v="0"/>
    <n v="0"/>
    <m/>
    <s v="Elgbeite"/>
    <m/>
    <m/>
  </r>
  <r>
    <x v="27"/>
    <x v="0"/>
    <d v="2018-07-25T00:00:00"/>
    <s v="ÅS.SV6"/>
    <s v="SV"/>
    <n v="6"/>
    <n v="0"/>
    <n v="0"/>
    <n v="0"/>
    <n v="0"/>
    <n v="30"/>
    <n v="60"/>
    <s v="NA"/>
    <n v="20"/>
    <s v="NA"/>
    <n v="3.75"/>
    <n v="2"/>
    <n v="0"/>
    <n v="11"/>
    <n v="2"/>
    <m/>
    <m/>
    <m/>
    <m/>
    <m/>
    <m/>
    <m/>
    <m/>
    <n v="0"/>
    <n v="0"/>
    <m/>
    <s v="NA"/>
    <m/>
    <m/>
  </r>
  <r>
    <x v="27"/>
    <x v="0"/>
    <d v="2018-07-25T00:00:00"/>
    <s v="ÅS.V0"/>
    <s v="V"/>
    <n v="0"/>
    <n v="4"/>
    <n v="0"/>
    <n v="3"/>
    <n v="1"/>
    <n v="20"/>
    <n v="80"/>
    <s v="NA"/>
    <n v="0"/>
    <s v="NA"/>
    <n v="7.5"/>
    <n v="12"/>
    <n v="2"/>
    <n v="1"/>
    <n v="15"/>
    <m/>
    <m/>
    <m/>
    <m/>
    <m/>
    <m/>
    <m/>
    <m/>
    <n v="0"/>
    <n v="0"/>
    <m/>
    <s v="NA"/>
    <m/>
    <m/>
  </r>
  <r>
    <x v="27"/>
    <x v="0"/>
    <d v="2018-07-25T00:00:00"/>
    <s v="ÅS.V1"/>
    <s v="V"/>
    <n v="1"/>
    <n v="1"/>
    <n v="0"/>
    <n v="1"/>
    <n v="0"/>
    <n v="60"/>
    <n v="80"/>
    <s v="NA"/>
    <n v="20"/>
    <s v="NA"/>
    <n v="24.75"/>
    <n v="1"/>
    <n v="85"/>
    <n v="3"/>
    <n v="10"/>
    <m/>
    <m/>
    <m/>
    <m/>
    <m/>
    <m/>
    <m/>
    <m/>
    <n v="0"/>
    <n v="0"/>
    <m/>
    <s v="NA"/>
    <m/>
    <m/>
  </r>
  <r>
    <x v="27"/>
    <x v="0"/>
    <d v="2018-07-25T00:00:00"/>
    <s v="ÅS.V2"/>
    <s v="V"/>
    <n v="2"/>
    <n v="0"/>
    <n v="0"/>
    <n v="0"/>
    <n v="0"/>
    <n v="80"/>
    <n v="50"/>
    <s v="NA"/>
    <n v="5"/>
    <s v="NA"/>
    <n v="8"/>
    <n v="9"/>
    <n v="8"/>
    <n v="13"/>
    <n v="2"/>
    <m/>
    <m/>
    <m/>
    <m/>
    <m/>
    <m/>
    <m/>
    <m/>
    <n v="0"/>
    <n v="0"/>
    <m/>
    <s v="NA"/>
    <m/>
    <m/>
  </r>
  <r>
    <x v="27"/>
    <x v="0"/>
    <d v="2018-07-25T00:00:00"/>
    <s v="ÅS.V4"/>
    <s v="V"/>
    <n v="4"/>
    <n v="0"/>
    <n v="0"/>
    <n v="0"/>
    <n v="0"/>
    <n v="50"/>
    <n v="10"/>
    <s v="NA"/>
    <n v="30"/>
    <s v="NA"/>
    <n v="19"/>
    <n v="33"/>
    <n v="3"/>
    <n v="24"/>
    <n v="16"/>
    <m/>
    <m/>
    <m/>
    <m/>
    <m/>
    <m/>
    <m/>
    <m/>
    <n v="0"/>
    <n v="0"/>
    <m/>
    <s v="NA"/>
    <m/>
    <m/>
  </r>
  <r>
    <x v="27"/>
    <x v="1"/>
    <d v="2019-07-11T00:00:00"/>
    <s v="ÅS.N1"/>
    <s v="N"/>
    <n v="1"/>
    <n v="1"/>
    <n v="0"/>
    <n v="1"/>
    <n v="0"/>
    <n v="30"/>
    <n v="20"/>
    <s v="NA"/>
    <n v="0"/>
    <s v="NA"/>
    <n v="30.5"/>
    <n v="1"/>
    <n v="0"/>
    <n v="61"/>
    <n v="60"/>
    <m/>
    <m/>
    <m/>
    <m/>
    <m/>
    <m/>
    <m/>
    <m/>
    <n v="0"/>
    <n v="0"/>
    <m/>
    <s v="Ingen"/>
    <m/>
    <m/>
  </r>
  <r>
    <x v="27"/>
    <x v="1"/>
    <d v="2019-07-11T00:00:00"/>
    <s v="ÅS.NV1"/>
    <s v="NV"/>
    <n v="1"/>
    <n v="8"/>
    <n v="5"/>
    <n v="2"/>
    <n v="1"/>
    <n v="50"/>
    <n v="60"/>
    <s v="NA"/>
    <n v="0"/>
    <s v="NA"/>
    <n v="60.5"/>
    <n v="27"/>
    <n v="75"/>
    <n v="100"/>
    <n v="40"/>
    <m/>
    <m/>
    <m/>
    <m/>
    <m/>
    <m/>
    <m/>
    <m/>
    <n v="0"/>
    <n v="0"/>
    <m/>
    <s v="Ingen"/>
    <m/>
    <m/>
  </r>
  <r>
    <x v="27"/>
    <x v="1"/>
    <d v="2019-07-11T00:00:00"/>
    <s v="ÅS.NV4"/>
    <s v="NV"/>
    <n v="4"/>
    <n v="1"/>
    <n v="0"/>
    <n v="0"/>
    <n v="1"/>
    <n v="60"/>
    <n v="10"/>
    <s v="NA"/>
    <n v="2"/>
    <s v="NA"/>
    <n v="35"/>
    <n v="1"/>
    <n v="30"/>
    <n v="12"/>
    <n v="97"/>
    <m/>
    <m/>
    <m/>
    <m/>
    <m/>
    <m/>
    <m/>
    <m/>
    <n v="0"/>
    <n v="0"/>
    <m/>
    <s v="Ingen"/>
    <s v="ruta er noe over 2m til høyre for furu (ikke 1.5)"/>
    <m/>
  </r>
  <r>
    <x v="27"/>
    <x v="1"/>
    <d v="2019-07-11T00:00:00"/>
    <s v="ÅS.NØ0"/>
    <s v="NØ"/>
    <n v="0"/>
    <n v="2"/>
    <n v="0"/>
    <n v="0"/>
    <n v="2"/>
    <n v="40"/>
    <n v="15"/>
    <s v="NA"/>
    <n v="0"/>
    <s v="NA"/>
    <n v="28.5"/>
    <n v="57"/>
    <n v="50"/>
    <n v="7"/>
    <n v="0"/>
    <m/>
    <m/>
    <m/>
    <m/>
    <m/>
    <m/>
    <m/>
    <m/>
    <n v="0"/>
    <n v="0"/>
    <m/>
    <s v="Ingen"/>
    <s v="mye naken jord, slitt"/>
    <m/>
  </r>
  <r>
    <x v="27"/>
    <x v="1"/>
    <d v="2019-07-11T00:00:00"/>
    <s v="ÅS.SV4"/>
    <s v="SV"/>
    <n v="4"/>
    <n v="0"/>
    <n v="0"/>
    <n v="0"/>
    <n v="0"/>
    <n v="70"/>
    <n v="10"/>
    <s v="NA"/>
    <n v="20"/>
    <s v="NA"/>
    <n v="26.75"/>
    <n v="17"/>
    <n v="4"/>
    <n v="25"/>
    <n v="61"/>
    <m/>
    <m/>
    <m/>
    <m/>
    <m/>
    <m/>
    <m/>
    <m/>
    <n v="0"/>
    <n v="0"/>
    <m/>
    <s v="Ingen"/>
    <m/>
    <m/>
  </r>
  <r>
    <x v="27"/>
    <x v="1"/>
    <d v="2019-07-11T00:00:00"/>
    <s v="ÅS.SV6"/>
    <s v="SV"/>
    <n v="6"/>
    <n v="0"/>
    <n v="0"/>
    <n v="0"/>
    <n v="0"/>
    <n v="30"/>
    <n v="10"/>
    <s v="NA"/>
    <n v="20"/>
    <s v="NA"/>
    <n v="48"/>
    <n v="10"/>
    <n v="40"/>
    <n v="70"/>
    <n v="72"/>
    <m/>
    <m/>
    <m/>
    <m/>
    <m/>
    <m/>
    <m/>
    <m/>
    <n v="0"/>
    <n v="0"/>
    <m/>
    <s v="Ingen"/>
    <s v="litt langt inne i buskene, knapt habitat. Hassel og geitved henger over"/>
    <m/>
  </r>
  <r>
    <x v="27"/>
    <x v="1"/>
    <d v="2019-07-11T00:00:00"/>
    <s v="ÅS.V0"/>
    <s v="V"/>
    <n v="0"/>
    <n v="12"/>
    <n v="9"/>
    <n v="1"/>
    <n v="2"/>
    <n v="50"/>
    <n v="40"/>
    <s v="NA"/>
    <n v="0"/>
    <s v="NA"/>
    <n v="47.25"/>
    <n v="30"/>
    <n v="72"/>
    <n v="20"/>
    <n v="67"/>
    <m/>
    <m/>
    <m/>
    <m/>
    <m/>
    <m/>
    <m/>
    <m/>
    <n v="0"/>
    <n v="0"/>
    <m/>
    <s v="Ingen"/>
    <s v="mye lav"/>
    <m/>
  </r>
  <r>
    <x v="27"/>
    <x v="1"/>
    <d v="2019-07-11T00:00:00"/>
    <s v="ÅS.V1"/>
    <s v="V"/>
    <n v="1"/>
    <n v="2"/>
    <n v="2"/>
    <n v="0"/>
    <n v="0"/>
    <n v="50"/>
    <n v="60"/>
    <s v="NA"/>
    <n v="0"/>
    <s v="NA"/>
    <n v="44.5"/>
    <n v="7"/>
    <n v="120"/>
    <n v="1"/>
    <n v="50"/>
    <m/>
    <m/>
    <m/>
    <m/>
    <m/>
    <m/>
    <m/>
    <m/>
    <n v="0"/>
    <n v="0"/>
    <m/>
    <s v="Ingen"/>
    <s v="mye lav"/>
    <m/>
  </r>
  <r>
    <x v="27"/>
    <x v="1"/>
    <d v="2019-07-11T00:00:00"/>
    <s v="ÅS.V2"/>
    <s v="V"/>
    <n v="2"/>
    <n v="0"/>
    <n v="0"/>
    <n v="0"/>
    <n v="0"/>
    <n v="50"/>
    <n v="30"/>
    <s v="NA"/>
    <n v="15"/>
    <s v="NA"/>
    <n v="43.5"/>
    <n v="10"/>
    <n v="44"/>
    <n v="100"/>
    <n v="20"/>
    <m/>
    <m/>
    <m/>
    <m/>
    <m/>
    <m/>
    <m/>
    <m/>
    <n v="0"/>
    <n v="0"/>
    <m/>
    <s v="Ingen"/>
    <m/>
    <m/>
  </r>
  <r>
    <x v="27"/>
    <x v="1"/>
    <d v="2019-07-11T00:00:00"/>
    <s v="ÅS.V4"/>
    <s v="V"/>
    <n v="4"/>
    <n v="0"/>
    <n v="0"/>
    <n v="0"/>
    <n v="0"/>
    <n v="50"/>
    <n v="10"/>
    <s v="NA"/>
    <n v="30"/>
    <s v="NA"/>
    <n v="29.5"/>
    <n v="22"/>
    <n v="55"/>
    <n v="17"/>
    <n v="24"/>
    <m/>
    <m/>
    <m/>
    <m/>
    <m/>
    <m/>
    <m/>
    <m/>
    <n v="0"/>
    <n v="0"/>
    <m/>
    <s v="Ingen"/>
    <m/>
    <m/>
  </r>
  <r>
    <x v="27"/>
    <x v="2"/>
    <d v="2020-07-01T00:00:00"/>
    <s v="ÅS.N1"/>
    <s v="N"/>
    <n v="1"/>
    <n v="2"/>
    <n v="1"/>
    <n v="0"/>
    <n v="1"/>
    <n v="25"/>
    <n v="20"/>
    <s v="NA"/>
    <n v="0"/>
    <s v="NA"/>
    <n v="29.75"/>
    <n v="15"/>
    <n v="19"/>
    <n v="49"/>
    <n v="36"/>
    <m/>
    <m/>
    <m/>
    <m/>
    <m/>
    <m/>
    <m/>
    <m/>
    <n v="0"/>
    <n v="0"/>
    <m/>
    <s v="Ingen"/>
    <m/>
    <m/>
  </r>
  <r>
    <x v="27"/>
    <x v="2"/>
    <d v="2020-07-01T00:00:00"/>
    <s v="ÅS.NV1"/>
    <s v="NV"/>
    <n v="1"/>
    <n v="6"/>
    <n v="3"/>
    <n v="2"/>
    <n v="1"/>
    <n v="30"/>
    <n v="15"/>
    <s v="NA"/>
    <n v="0"/>
    <s v="NA"/>
    <n v="23.75"/>
    <n v="13"/>
    <n v="19"/>
    <n v="29"/>
    <n v="34"/>
    <m/>
    <m/>
    <m/>
    <m/>
    <m/>
    <m/>
    <m/>
    <m/>
    <n v="1"/>
    <n v="0"/>
    <m/>
    <s v="Ingen"/>
    <s v="Påvirket av deponert furukvist"/>
    <m/>
  </r>
  <r>
    <x v="27"/>
    <x v="2"/>
    <d v="2020-07-01T00:00:00"/>
    <s v="ÅS.NV4"/>
    <s v="NV"/>
    <n v="4"/>
    <n v="0"/>
    <n v="0"/>
    <n v="0"/>
    <n v="0"/>
    <n v="65"/>
    <n v="50"/>
    <s v="NA"/>
    <n v="0"/>
    <s v="NA"/>
    <n v="53"/>
    <n v="50"/>
    <n v="60"/>
    <n v="68"/>
    <n v="34"/>
    <m/>
    <m/>
    <m/>
    <m/>
    <m/>
    <m/>
    <m/>
    <m/>
    <n v="0"/>
    <n v="0"/>
    <m/>
    <s v="Ingen"/>
    <m/>
    <m/>
  </r>
  <r>
    <x v="27"/>
    <x v="2"/>
    <d v="2020-07-01T00:00:00"/>
    <s v="ÅS.NØ0"/>
    <s v="NØ"/>
    <n v="0"/>
    <n v="7"/>
    <n v="2"/>
    <n v="0"/>
    <n v="5"/>
    <n v="30"/>
    <n v="10"/>
    <s v="NA"/>
    <n v="0"/>
    <s v="NA"/>
    <n v="27.5"/>
    <n v="62"/>
    <n v="0"/>
    <n v="23"/>
    <n v="25"/>
    <m/>
    <m/>
    <m/>
    <m/>
    <m/>
    <m/>
    <m/>
    <m/>
    <n v="0"/>
    <n v="0"/>
    <m/>
    <s v="Ingen"/>
    <m/>
    <m/>
  </r>
  <r>
    <x v="27"/>
    <x v="2"/>
    <d v="2020-07-01T00:00:00"/>
    <s v="ÅS.SV4"/>
    <s v="SV"/>
    <n v="4"/>
    <n v="0"/>
    <n v="0"/>
    <n v="0"/>
    <n v="0"/>
    <n v="60"/>
    <n v="20"/>
    <s v="NA"/>
    <n v="20"/>
    <s v="NA"/>
    <n v="17.5"/>
    <n v="20"/>
    <n v="20"/>
    <n v="18"/>
    <n v="12"/>
    <m/>
    <m/>
    <m/>
    <m/>
    <m/>
    <m/>
    <m/>
    <m/>
    <n v="0"/>
    <n v="0"/>
    <m/>
    <s v="Ingen"/>
    <s v="Busk-/tresjikt utgjøres av arter som henger inn i ruta"/>
    <m/>
  </r>
  <r>
    <x v="27"/>
    <x v="2"/>
    <d v="2020-07-01T00:00:00"/>
    <s v="ÅS.SV6"/>
    <s v="SV"/>
    <n v="6"/>
    <n v="0"/>
    <n v="0"/>
    <n v="0"/>
    <n v="0"/>
    <n v="30"/>
    <n v="25"/>
    <s v="NA"/>
    <n v="80"/>
    <s v="NA"/>
    <n v="11.75"/>
    <n v="5"/>
    <n v="15"/>
    <n v="13"/>
    <n v="14"/>
    <m/>
    <m/>
    <m/>
    <m/>
    <m/>
    <m/>
    <m/>
    <m/>
    <n v="0"/>
    <n v="0"/>
    <m/>
    <s v="Ingen"/>
    <m/>
    <m/>
  </r>
  <r>
    <x v="27"/>
    <x v="2"/>
    <d v="2020-07-01T00:00:00"/>
    <s v="ÅS.V0"/>
    <s v="V"/>
    <n v="0"/>
    <n v="24"/>
    <n v="4"/>
    <n v="13"/>
    <n v="7"/>
    <n v="30"/>
    <n v="35"/>
    <s v="NA"/>
    <n v="0"/>
    <s v="NA"/>
    <n v="11.75"/>
    <n v="12"/>
    <n v="13"/>
    <n v="3"/>
    <n v="19"/>
    <m/>
    <m/>
    <m/>
    <m/>
    <m/>
    <m/>
    <m/>
    <m/>
    <n v="1"/>
    <n v="0"/>
    <m/>
    <s v="Ingen"/>
    <s v="Furugreiner ligger over ruta. Mye strø. "/>
    <m/>
  </r>
  <r>
    <x v="27"/>
    <x v="2"/>
    <d v="2020-07-01T00:00:00"/>
    <s v="ÅS.V1"/>
    <s v="V"/>
    <n v="1"/>
    <n v="3"/>
    <n v="0"/>
    <n v="3"/>
    <n v="0"/>
    <n v="50"/>
    <n v="15"/>
    <s v="NA"/>
    <n v="0"/>
    <s v="NA"/>
    <n v="16.5"/>
    <n v="18"/>
    <n v="20"/>
    <n v="11"/>
    <n v="17"/>
    <m/>
    <m/>
    <m/>
    <m/>
    <m/>
    <m/>
    <m/>
    <m/>
    <n v="1"/>
    <n v="0"/>
    <m/>
    <s v="Ingen"/>
    <s v="Furugreiner ligger over ruta. Mye strø. "/>
    <m/>
  </r>
  <r>
    <x v="27"/>
    <x v="2"/>
    <d v="2020-07-01T00:00:00"/>
    <s v="ÅS.V2"/>
    <s v="V"/>
    <n v="2"/>
    <n v="0"/>
    <n v="0"/>
    <n v="0"/>
    <n v="0"/>
    <n v="10"/>
    <n v="0"/>
    <s v="NA"/>
    <n v="6"/>
    <s v="NA"/>
    <n v="34"/>
    <n v="4"/>
    <n v="0"/>
    <n v="33"/>
    <n v="99"/>
    <m/>
    <m/>
    <m/>
    <m/>
    <m/>
    <m/>
    <m/>
    <m/>
    <n v="1"/>
    <n v="0"/>
    <m/>
    <s v="Ingen"/>
    <s v="Sterkt påvirket av deponert furukvist"/>
    <m/>
  </r>
  <r>
    <x v="27"/>
    <x v="2"/>
    <d v="2020-07-01T00:00:00"/>
    <s v="ÅS.V4"/>
    <s v="V"/>
    <n v="4"/>
    <n v="0"/>
    <n v="0"/>
    <n v="0"/>
    <n v="0"/>
    <n v="30"/>
    <n v="10"/>
    <s v="NA"/>
    <n v="50"/>
    <s v="NA"/>
    <n v="125.5"/>
    <n v="220"/>
    <n v="240"/>
    <n v="20"/>
    <n v="22"/>
    <m/>
    <m/>
    <m/>
    <m/>
    <m/>
    <m/>
    <m/>
    <m/>
    <n v="1"/>
    <n v="0"/>
    <m/>
    <s v="Ingen"/>
    <s v="Påvirket av deponert furukvist"/>
    <m/>
  </r>
  <r>
    <x v="27"/>
    <x v="3"/>
    <d v="2021-06-16T00:00:00"/>
    <s v="ÅS.N1"/>
    <s v="N"/>
    <n v="1"/>
    <n v="2"/>
    <n v="0"/>
    <n v="0"/>
    <n v="2"/>
    <n v="25"/>
    <n v="15"/>
    <n v="1"/>
    <n v="0"/>
    <n v="0"/>
    <n v="8.5"/>
    <n v="11"/>
    <n v="0"/>
    <n v="6"/>
    <n v="17"/>
    <m/>
    <m/>
    <m/>
    <m/>
    <m/>
    <m/>
    <m/>
    <m/>
    <n v="0"/>
    <n v="0"/>
    <m/>
    <s v="Ingen"/>
    <m/>
    <m/>
  </r>
  <r>
    <x v="27"/>
    <x v="3"/>
    <d v="2021-06-16T00:00:00"/>
    <s v="ÅS.NV1"/>
    <s v="NV"/>
    <n v="1"/>
    <n v="12"/>
    <n v="1"/>
    <n v="7"/>
    <n v="4"/>
    <n v="23"/>
    <n v="10"/>
    <n v="1"/>
    <n v="0"/>
    <n v="20"/>
    <n v="19.75"/>
    <n v="11"/>
    <n v="22"/>
    <n v="33"/>
    <n v="13"/>
    <m/>
    <m/>
    <m/>
    <m/>
    <m/>
    <m/>
    <m/>
    <m/>
    <n v="1"/>
    <n v="0"/>
    <m/>
    <s v="Ingen"/>
    <s v="Påvirket av deponert furukvist"/>
    <m/>
  </r>
  <r>
    <x v="27"/>
    <x v="3"/>
    <d v="2021-06-16T00:00:00"/>
    <s v="ÅS.NV4"/>
    <s v="NV"/>
    <n v="4"/>
    <n v="0"/>
    <n v="0"/>
    <n v="0"/>
    <n v="0"/>
    <n v="45"/>
    <n v="5"/>
    <n v="1"/>
    <n v="0"/>
    <n v="90"/>
    <n v="25.5"/>
    <n v="15"/>
    <n v="35"/>
    <n v="40"/>
    <n v="12"/>
    <m/>
    <m/>
    <m/>
    <m/>
    <m/>
    <m/>
    <m/>
    <m/>
    <n v="0"/>
    <n v="0"/>
    <m/>
    <s v="Ingen"/>
    <m/>
    <m/>
  </r>
  <r>
    <x v="27"/>
    <x v="3"/>
    <d v="2021-06-16T00:00:00"/>
    <s v="ÅS.NØ0"/>
    <s v="NØ"/>
    <n v="0"/>
    <n v="12"/>
    <n v="0"/>
    <n v="7"/>
    <n v="5"/>
    <n v="35"/>
    <n v="20"/>
    <n v="0"/>
    <n v="0"/>
    <n v="0"/>
    <n v="13.75"/>
    <n v="11"/>
    <n v="19"/>
    <n v="12"/>
    <n v="13"/>
    <m/>
    <m/>
    <m/>
    <m/>
    <m/>
    <m/>
    <m/>
    <m/>
    <n v="0"/>
    <n v="0"/>
    <m/>
    <s v="Ingen"/>
    <m/>
    <m/>
  </r>
  <r>
    <x v="27"/>
    <x v="3"/>
    <d v="2021-06-16T00:00:00"/>
    <s v="ÅS.SV4"/>
    <s v="SV"/>
    <n v="4"/>
    <n v="0"/>
    <n v="0"/>
    <n v="0"/>
    <n v="0"/>
    <n v="40"/>
    <n v="15"/>
    <n v="4"/>
    <n v="0"/>
    <n v="90"/>
    <n v="30.25"/>
    <n v="35"/>
    <n v="17"/>
    <n v="48"/>
    <n v="21"/>
    <m/>
    <m/>
    <m/>
    <m/>
    <m/>
    <m/>
    <m/>
    <m/>
    <n v="0"/>
    <n v="0"/>
    <m/>
    <s v="Ingen"/>
    <s v="Busk-/tresjikt utgjøres av arter som henger inn i ruta"/>
    <m/>
  </r>
  <r>
    <x v="27"/>
    <x v="3"/>
    <d v="2021-06-16T00:00:00"/>
    <s v="ÅS.SV6"/>
    <s v="SV"/>
    <n v="6"/>
    <n v="0"/>
    <n v="0"/>
    <n v="0"/>
    <n v="0"/>
    <n v="20"/>
    <n v="25"/>
    <n v="1"/>
    <n v="60"/>
    <n v="100"/>
    <s v="NA"/>
    <s v="NA"/>
    <s v="NA"/>
    <s v="NA"/>
    <s v="NA"/>
    <m/>
    <m/>
    <m/>
    <m/>
    <m/>
    <m/>
    <m/>
    <m/>
    <n v="0"/>
    <n v="0"/>
    <m/>
    <s v="Ingen"/>
    <m/>
    <m/>
  </r>
  <r>
    <x v="27"/>
    <x v="3"/>
    <d v="2021-06-16T00:00:00"/>
    <s v="ÅS.V0"/>
    <s v="V"/>
    <n v="0"/>
    <n v="29"/>
    <n v="1"/>
    <n v="17"/>
    <n v="11"/>
    <n v="40"/>
    <n v="15"/>
    <n v="0"/>
    <n v="0"/>
    <n v="0"/>
    <n v="18.25"/>
    <n v="19"/>
    <n v="21"/>
    <n v="22"/>
    <n v="11"/>
    <m/>
    <m/>
    <m/>
    <m/>
    <m/>
    <m/>
    <m/>
    <m/>
    <n v="1"/>
    <n v="0"/>
    <m/>
    <s v="Ingen"/>
    <s v="Furugreiner ligger over ruta. Mye strø. "/>
    <m/>
  </r>
  <r>
    <x v="27"/>
    <x v="3"/>
    <d v="2021-06-16T00:00:00"/>
    <s v="ÅS.V1"/>
    <s v="V"/>
    <n v="1"/>
    <n v="1"/>
    <n v="0"/>
    <n v="0"/>
    <n v="1"/>
    <n v="30"/>
    <n v="4"/>
    <n v="0"/>
    <n v="0"/>
    <n v="0"/>
    <n v="33.25"/>
    <n v="40"/>
    <n v="42"/>
    <n v="29"/>
    <n v="22"/>
    <m/>
    <m/>
    <m/>
    <m/>
    <m/>
    <m/>
    <m/>
    <m/>
    <n v="1"/>
    <n v="0"/>
    <m/>
    <s v="Ingen"/>
    <s v="Furugreiner ligger over ruta. Mye strø. "/>
    <m/>
  </r>
  <r>
    <x v="27"/>
    <x v="3"/>
    <d v="2021-06-16T00:00:00"/>
    <s v="ÅS.V2"/>
    <s v="V"/>
    <n v="2"/>
    <n v="0"/>
    <n v="0"/>
    <n v="0"/>
    <n v="0"/>
    <n v="17"/>
    <n v="0"/>
    <n v="1"/>
    <n v="0"/>
    <n v="60"/>
    <n v="42.25"/>
    <n v="49"/>
    <n v="20"/>
    <n v="45"/>
    <n v="55"/>
    <m/>
    <m/>
    <m/>
    <m/>
    <m/>
    <m/>
    <m/>
    <m/>
    <n v="1"/>
    <n v="0"/>
    <m/>
    <s v="Ingen"/>
    <s v="Sterkt påvirket av deponert furukvist"/>
    <m/>
  </r>
  <r>
    <x v="27"/>
    <x v="3"/>
    <d v="2021-06-16T00:00:00"/>
    <s v="ÅS.V4"/>
    <s v="V"/>
    <n v="4"/>
    <n v="0"/>
    <n v="0"/>
    <n v="0"/>
    <n v="0"/>
    <n v="35"/>
    <n v="3"/>
    <n v="4"/>
    <n v="0"/>
    <n v="90"/>
    <n v="35"/>
    <n v="15"/>
    <n v="10"/>
    <n v="101"/>
    <n v="14"/>
    <m/>
    <m/>
    <m/>
    <m/>
    <m/>
    <m/>
    <m/>
    <m/>
    <n v="1"/>
    <n v="0"/>
    <m/>
    <s v="Ingen"/>
    <s v="Påvirket av deponert furukvist"/>
    <m/>
  </r>
  <r>
    <x v="14"/>
    <x v="4"/>
    <d v="2022-06-24T00:00:00"/>
    <s v="KA2"/>
    <s v="N"/>
    <n v="5"/>
    <n v="0"/>
    <n v="0"/>
    <n v="0"/>
    <n v="0"/>
    <n v="2"/>
    <n v="1"/>
    <n v="0"/>
    <n v="0"/>
    <n v="0"/>
    <n v="1.25"/>
    <n v="0"/>
    <n v="0"/>
    <n v="0"/>
    <n v="5"/>
    <m/>
    <m/>
    <m/>
    <m/>
    <m/>
    <m/>
    <m/>
    <m/>
    <n v="0"/>
    <n v="1"/>
    <m/>
    <m/>
    <m/>
    <m/>
  </r>
  <r>
    <x v="14"/>
    <x v="4"/>
    <d v="2022-06-24T00:00:00"/>
    <s v="KA3"/>
    <s v="NØ"/>
    <n v="6"/>
    <n v="0"/>
    <n v="0"/>
    <n v="0"/>
    <n v="0"/>
    <n v="25"/>
    <n v="1"/>
    <n v="0"/>
    <n v="0"/>
    <n v="0"/>
    <n v="3.5"/>
    <n v="0"/>
    <n v="5"/>
    <n v="0"/>
    <n v="9"/>
    <m/>
    <m/>
    <m/>
    <m/>
    <m/>
    <m/>
    <m/>
    <m/>
    <n v="0"/>
    <n v="1"/>
    <m/>
    <m/>
    <m/>
    <m/>
  </r>
  <r>
    <x v="14"/>
    <x v="4"/>
    <d v="2022-06-24T00:00:00"/>
    <s v="KA6"/>
    <s v="NV"/>
    <n v="1"/>
    <n v="5"/>
    <n v="0"/>
    <n v="1"/>
    <n v="4"/>
    <n v="95"/>
    <n v="1"/>
    <n v="5"/>
    <n v="0"/>
    <n v="0"/>
    <n v="23.25"/>
    <n v="18"/>
    <n v="31"/>
    <n v="4"/>
    <n v="40"/>
    <m/>
    <m/>
    <m/>
    <m/>
    <m/>
    <m/>
    <m/>
    <m/>
    <n v="0"/>
    <n v="1"/>
    <m/>
    <s v="i KANT AV TRÅKK"/>
    <m/>
    <m/>
  </r>
  <r>
    <x v="14"/>
    <x v="4"/>
    <d v="2022-06-24T00:00:00"/>
    <s v="KA1"/>
    <s v="N"/>
    <n v="0"/>
    <n v="16"/>
    <n v="3"/>
    <n v="6"/>
    <n v="7"/>
    <n v="40"/>
    <n v="25"/>
    <n v="0"/>
    <n v="0"/>
    <n v="0"/>
    <n v="17.5"/>
    <n v="17"/>
    <n v="22"/>
    <n v="3"/>
    <n v="28"/>
    <m/>
    <m/>
    <m/>
    <m/>
    <m/>
    <m/>
    <m/>
    <m/>
    <n v="0"/>
    <n v="0"/>
    <m/>
    <m/>
    <m/>
    <m/>
  </r>
  <r>
    <x v="14"/>
    <x v="4"/>
    <d v="2022-06-24T00:00:00"/>
    <s v="KA9"/>
    <s v="S"/>
    <n v="6"/>
    <n v="0"/>
    <n v="0"/>
    <n v="0"/>
    <n v="0"/>
    <n v="3"/>
    <n v="0.1"/>
    <n v="0"/>
    <n v="0"/>
    <n v="100"/>
    <n v="0"/>
    <n v="0"/>
    <n v="0"/>
    <n v="0"/>
    <n v="0"/>
    <m/>
    <m/>
    <m/>
    <m/>
    <m/>
    <m/>
    <m/>
    <m/>
    <n v="0"/>
    <n v="1"/>
    <m/>
    <m/>
    <m/>
    <m/>
  </r>
  <r>
    <x v="14"/>
    <x v="4"/>
    <d v="2022-06-24T00:00:00"/>
    <s v="KA7"/>
    <s v="SV"/>
    <n v="2"/>
    <n v="8"/>
    <n v="0"/>
    <n v="0"/>
    <n v="8"/>
    <n v="75"/>
    <n v="80"/>
    <n v="10"/>
    <n v="0"/>
    <n v="0"/>
    <n v="39"/>
    <n v="53"/>
    <n v="32"/>
    <n v="37"/>
    <n v="34"/>
    <m/>
    <m/>
    <m/>
    <m/>
    <m/>
    <m/>
    <m/>
    <m/>
    <n v="0"/>
    <n v="0"/>
    <m/>
    <m/>
    <m/>
    <m/>
  </r>
  <r>
    <x v="14"/>
    <x v="4"/>
    <d v="2022-06-24T00:00:00"/>
    <s v="KA4"/>
    <s v="Ø"/>
    <n v="1"/>
    <n v="20"/>
    <n v="5"/>
    <n v="1"/>
    <n v="14"/>
    <n v="90"/>
    <n v="1"/>
    <n v="5"/>
    <n v="0"/>
    <n v="2"/>
    <n v="28.5"/>
    <n v="34"/>
    <n v="5"/>
    <n v="28"/>
    <n v="47"/>
    <m/>
    <m/>
    <m/>
    <m/>
    <m/>
    <m/>
    <m/>
    <m/>
    <n v="0"/>
    <n v="1"/>
    <m/>
    <s v="Tråkk i hjørnet (ca. 5 %)"/>
    <m/>
    <m/>
  </r>
  <r>
    <x v="14"/>
    <x v="4"/>
    <d v="2022-06-24T00:00:00"/>
    <s v="KA8"/>
    <s v="Ø"/>
    <n v="5"/>
    <n v="0"/>
    <n v="0"/>
    <n v="0"/>
    <n v="0"/>
    <n v="15"/>
    <n v="15"/>
    <n v="0"/>
    <n v="0"/>
    <n v="95"/>
    <n v="9.25"/>
    <n v="4"/>
    <n v="11"/>
    <n v="18"/>
    <n v="4"/>
    <m/>
    <m/>
    <m/>
    <m/>
    <m/>
    <m/>
    <m/>
    <m/>
    <n v="0"/>
    <n v="1"/>
    <m/>
    <n v="0.9"/>
    <m/>
    <m/>
  </r>
  <r>
    <x v="14"/>
    <x v="4"/>
    <d v="2022-06-24T00:00:00"/>
    <s v="KA5"/>
    <s v="SV"/>
    <n v="8"/>
    <n v="0"/>
    <n v="0"/>
    <n v="0"/>
    <n v="0"/>
    <n v="40"/>
    <n v="2"/>
    <n v="2"/>
    <n v="0"/>
    <n v="0"/>
    <n v="15.75"/>
    <n v="21"/>
    <n v="6"/>
    <n v="13"/>
    <n v="23"/>
    <m/>
    <m/>
    <m/>
    <m/>
    <m/>
    <m/>
    <m/>
    <m/>
    <n v="0"/>
    <n v="1"/>
    <m/>
    <s v="Litt"/>
    <m/>
    <m/>
  </r>
  <r>
    <x v="14"/>
    <x v="4"/>
    <d v="2022-06-24T00:00:00"/>
    <s v="KA10"/>
    <s v="V"/>
    <n v="5"/>
    <n v="1"/>
    <n v="0"/>
    <n v="0"/>
    <n v="1"/>
    <n v="60"/>
    <n v="10"/>
    <n v="3"/>
    <n v="40"/>
    <n v="50"/>
    <n v="23"/>
    <n v="14"/>
    <n v="24"/>
    <n v="24"/>
    <n v="30"/>
    <m/>
    <m/>
    <m/>
    <m/>
    <m/>
    <m/>
    <m/>
    <m/>
    <n v="0"/>
    <n v="0"/>
    <m/>
    <m/>
    <m/>
    <m/>
  </r>
  <r>
    <x v="24"/>
    <x v="4"/>
    <d v="2022-06-24T00:00:00"/>
    <s v="VE9"/>
    <s v="SV"/>
    <n v="4"/>
    <n v="0"/>
    <n v="0"/>
    <n v="0"/>
    <n v="0"/>
    <n v="40"/>
    <n v="40"/>
    <n v="10"/>
    <n v="0"/>
    <n v="0"/>
    <n v="19.25"/>
    <n v="21"/>
    <n v="20"/>
    <n v="6"/>
    <n v="30"/>
    <m/>
    <m/>
    <m/>
    <m/>
    <m/>
    <m/>
    <m/>
    <m/>
    <n v="1"/>
    <n v="0"/>
    <n v="100"/>
    <m/>
    <m/>
    <m/>
  </r>
  <r>
    <x v="24"/>
    <x v="4"/>
    <d v="2022-06-24T00:00:00"/>
    <s v="VE10"/>
    <s v="SV"/>
    <n v="14"/>
    <n v="0"/>
    <n v="0"/>
    <n v="0"/>
    <n v="0"/>
    <n v="75"/>
    <n v="60"/>
    <n v="28"/>
    <n v="60"/>
    <n v="0"/>
    <n v="29"/>
    <n v="4"/>
    <n v="36"/>
    <n v="52"/>
    <n v="24"/>
    <m/>
    <m/>
    <m/>
    <m/>
    <m/>
    <m/>
    <m/>
    <m/>
    <n v="0"/>
    <n v="0"/>
    <m/>
    <m/>
    <m/>
    <m/>
  </r>
  <r>
    <x v="24"/>
    <x v="4"/>
    <d v="2022-06-24T00:00:00"/>
    <s v="VE1 "/>
    <s v="N"/>
    <n v="1"/>
    <n v="23"/>
    <n v="3"/>
    <n v="4"/>
    <n v="16"/>
    <n v="50"/>
    <n v="90"/>
    <n v="2"/>
    <n v="2"/>
    <n v="0"/>
    <n v="16.25"/>
    <n v="27"/>
    <n v="11"/>
    <n v="17"/>
    <n v="10"/>
    <m/>
    <m/>
    <m/>
    <m/>
    <m/>
    <m/>
    <m/>
    <m/>
    <n v="1"/>
    <n v="0"/>
    <n v="100"/>
    <m/>
    <m/>
    <m/>
  </r>
  <r>
    <x v="24"/>
    <x v="4"/>
    <d v="2022-06-24T00:00:00"/>
    <s v="VE2"/>
    <s v="N"/>
    <n v="4"/>
    <n v="2"/>
    <n v="0"/>
    <n v="2"/>
    <n v="0"/>
    <n v="60"/>
    <n v="75"/>
    <n v="14"/>
    <n v="0"/>
    <n v="0"/>
    <n v="26.25"/>
    <n v="22"/>
    <n v="19"/>
    <n v="41"/>
    <n v="23"/>
    <m/>
    <m/>
    <m/>
    <m/>
    <m/>
    <m/>
    <m/>
    <m/>
    <n v="1"/>
    <n v="0"/>
    <n v="100"/>
    <m/>
    <m/>
    <m/>
  </r>
  <r>
    <x v="24"/>
    <x v="4"/>
    <d v="2022-06-24T00:00:00"/>
    <s v="VE6"/>
    <s v="Ø"/>
    <n v="4"/>
    <n v="1"/>
    <n v="0"/>
    <n v="1"/>
    <n v="0"/>
    <n v="40"/>
    <n v="80"/>
    <n v="5"/>
    <n v="0"/>
    <n v="0"/>
    <n v="13.75"/>
    <n v="11"/>
    <n v="9"/>
    <n v="3"/>
    <n v="32"/>
    <m/>
    <m/>
    <m/>
    <m/>
    <m/>
    <m/>
    <m/>
    <m/>
    <n v="1"/>
    <n v="0"/>
    <n v="100"/>
    <s v="Utplanta individ i 2021"/>
    <m/>
    <m/>
  </r>
  <r>
    <x v="24"/>
    <x v="4"/>
    <d v="2022-06-24T00:00:00"/>
    <s v="VE7"/>
    <s v="Ø"/>
    <n v="7"/>
    <n v="1"/>
    <n v="0"/>
    <n v="1"/>
    <n v="0"/>
    <n v="50"/>
    <n v="60"/>
    <n v="0"/>
    <n v="0"/>
    <n v="0"/>
    <n v="9.75"/>
    <n v="9"/>
    <n v="11"/>
    <n v="14"/>
    <n v="5"/>
    <m/>
    <m/>
    <m/>
    <m/>
    <m/>
    <m/>
    <m/>
    <m/>
    <n v="1"/>
    <n v="0"/>
    <n v="100"/>
    <s v="Utplanta individ i 2021"/>
    <m/>
    <m/>
  </r>
  <r>
    <x v="24"/>
    <x v="4"/>
    <d v="2022-06-24T00:00:00"/>
    <s v="VE3"/>
    <s v="NØ"/>
    <n v="1"/>
    <n v="3"/>
    <n v="0"/>
    <n v="1"/>
    <n v="2"/>
    <n v="15"/>
    <n v="90"/>
    <n v="0"/>
    <n v="0"/>
    <n v="0"/>
    <n v="8.5"/>
    <n v="10"/>
    <n v="8"/>
    <n v="12"/>
    <n v="4"/>
    <m/>
    <m/>
    <m/>
    <m/>
    <m/>
    <m/>
    <m/>
    <m/>
    <n v="1"/>
    <n v="0"/>
    <n v="100"/>
    <m/>
    <m/>
    <m/>
  </r>
  <r>
    <x v="24"/>
    <x v="4"/>
    <d v="2022-06-24T00:00:00"/>
    <s v="VE4"/>
    <s v="NØ"/>
    <n v="4"/>
    <n v="50"/>
    <n v="11"/>
    <n v="25"/>
    <n v="14"/>
    <n v="60"/>
    <n v="75"/>
    <n v="3"/>
    <n v="0"/>
    <n v="0"/>
    <n v="19.25"/>
    <n v="20"/>
    <n v="19"/>
    <n v="12"/>
    <n v="26"/>
    <m/>
    <m/>
    <m/>
    <m/>
    <m/>
    <m/>
    <m/>
    <m/>
    <n v="1"/>
    <n v="0"/>
    <n v="100"/>
    <m/>
    <m/>
    <m/>
  </r>
  <r>
    <x v="24"/>
    <x v="4"/>
    <d v="2022-06-24T00:00:00"/>
    <s v="VE5"/>
    <s v="Ø"/>
    <n v="2"/>
    <n v="11"/>
    <n v="2"/>
    <n v="6"/>
    <n v="3"/>
    <n v="25"/>
    <n v="75"/>
    <n v="1"/>
    <n v="0"/>
    <n v="0"/>
    <n v="12.5"/>
    <n v="11"/>
    <n v="9"/>
    <n v="24"/>
    <n v="6"/>
    <m/>
    <m/>
    <m/>
    <m/>
    <m/>
    <m/>
    <m/>
    <m/>
    <n v="1"/>
    <n v="0"/>
    <n v="100"/>
    <m/>
    <m/>
    <m/>
  </r>
  <r>
    <x v="24"/>
    <x v="4"/>
    <d v="2022-06-24T00:00:00"/>
    <s v="VE8"/>
    <s v="SØ"/>
    <n v="6"/>
    <n v="1"/>
    <n v="0"/>
    <n v="1"/>
    <n v="0"/>
    <n v="80"/>
    <n v="35"/>
    <n v="4"/>
    <n v="0"/>
    <n v="0"/>
    <n v="20.5"/>
    <n v="31"/>
    <n v="19"/>
    <n v="15"/>
    <n v="17"/>
    <m/>
    <m/>
    <m/>
    <m/>
    <m/>
    <m/>
    <m/>
    <m/>
    <n v="1"/>
    <n v="0"/>
    <n v="100"/>
    <s v="Utplanta individ i 2021"/>
    <m/>
    <m/>
  </r>
  <r>
    <x v="20"/>
    <x v="4"/>
    <d v="2022-06-23T00:00:00"/>
    <s v="ST1"/>
    <s v="NØ"/>
    <n v="1"/>
    <n v="0"/>
    <n v="0"/>
    <n v="0"/>
    <n v="0"/>
    <n v="50"/>
    <n v="20"/>
    <n v="0"/>
    <n v="0"/>
    <n v="0"/>
    <n v="3"/>
    <n v="5"/>
    <n v="3"/>
    <n v="2"/>
    <n v="2"/>
    <m/>
    <m/>
    <m/>
    <m/>
    <m/>
    <m/>
    <m/>
    <m/>
    <n v="0"/>
    <n v="0"/>
    <m/>
    <m/>
    <m/>
    <m/>
  </r>
  <r>
    <x v="20"/>
    <x v="4"/>
    <d v="2022-06-23T00:00:00"/>
    <s v="ST9"/>
    <s v="SØ"/>
    <n v="4"/>
    <n v="0"/>
    <n v="0"/>
    <n v="0"/>
    <n v="0"/>
    <n v="80"/>
    <n v="20"/>
    <n v="0"/>
    <n v="0"/>
    <n v="0"/>
    <n v="18"/>
    <n v="15"/>
    <n v="15"/>
    <n v="18"/>
    <n v="24"/>
    <m/>
    <m/>
    <m/>
    <m/>
    <m/>
    <m/>
    <m/>
    <m/>
    <n v="0"/>
    <n v="0"/>
    <m/>
    <m/>
    <m/>
    <m/>
  </r>
  <r>
    <x v="20"/>
    <x v="4"/>
    <d v="2022-06-23T00:00:00"/>
    <s v="ST2"/>
    <s v="S "/>
    <n v="2"/>
    <n v="0"/>
    <n v="0"/>
    <n v="0"/>
    <n v="0"/>
    <n v="70"/>
    <n v="15"/>
    <n v="0"/>
    <n v="0"/>
    <n v="0"/>
    <n v="10"/>
    <n v="11"/>
    <n v="8"/>
    <n v="15"/>
    <n v="6"/>
    <m/>
    <m/>
    <m/>
    <m/>
    <m/>
    <m/>
    <m/>
    <m/>
    <n v="0"/>
    <n v="0"/>
    <m/>
    <m/>
    <m/>
    <m/>
  </r>
  <r>
    <x v="20"/>
    <x v="4"/>
    <d v="2022-06-23T00:00:00"/>
    <s v="ST3"/>
    <s v="S"/>
    <n v="7"/>
    <n v="1"/>
    <n v="0"/>
    <n v="1"/>
    <n v="0"/>
    <n v="80"/>
    <n v="3"/>
    <n v="0"/>
    <n v="0"/>
    <n v="0"/>
    <n v="27.75"/>
    <n v="33"/>
    <n v="36"/>
    <n v="21"/>
    <n v="21"/>
    <m/>
    <m/>
    <m/>
    <m/>
    <m/>
    <m/>
    <m/>
    <m/>
    <n v="0"/>
    <n v="0"/>
    <m/>
    <m/>
    <m/>
    <m/>
  </r>
  <r>
    <x v="20"/>
    <x v="4"/>
    <d v="2022-06-23T00:00:00"/>
    <s v="ST5"/>
    <s v="S"/>
    <n v="10"/>
    <n v="13"/>
    <n v="6"/>
    <n v="6"/>
    <n v="1"/>
    <n v="55"/>
    <n v="5"/>
    <n v="0"/>
    <n v="0"/>
    <n v="0"/>
    <n v="3.5"/>
    <n v="5"/>
    <n v="3"/>
    <n v="6"/>
    <n v="0"/>
    <m/>
    <m/>
    <m/>
    <m/>
    <m/>
    <m/>
    <m/>
    <m/>
    <n v="0"/>
    <n v="0"/>
    <m/>
    <m/>
    <m/>
    <m/>
  </r>
  <r>
    <x v="20"/>
    <x v="4"/>
    <d v="2022-06-23T00:00:00"/>
    <s v="ST6"/>
    <s v="SV"/>
    <n v="11"/>
    <n v="67"/>
    <n v="22"/>
    <n v="41"/>
    <n v="4"/>
    <n v="60"/>
    <n v="5"/>
    <n v="0"/>
    <n v="0"/>
    <n v="0"/>
    <n v="9"/>
    <n v="7"/>
    <n v="13"/>
    <n v="7"/>
    <n v="9"/>
    <m/>
    <m/>
    <m/>
    <m/>
    <m/>
    <m/>
    <m/>
    <m/>
    <n v="0"/>
    <n v="0"/>
    <m/>
    <m/>
    <m/>
    <m/>
  </r>
  <r>
    <x v="20"/>
    <x v="4"/>
    <d v="2022-06-23T00:00:00"/>
    <s v="ST10"/>
    <s v="NØ"/>
    <n v="32"/>
    <n v="0"/>
    <n v="0"/>
    <n v="0"/>
    <n v="0"/>
    <n v="67"/>
    <n v="0.1"/>
    <n v="0"/>
    <n v="0"/>
    <n v="0"/>
    <n v="19"/>
    <n v="12"/>
    <n v="16"/>
    <n v="22"/>
    <n v="26"/>
    <m/>
    <m/>
    <m/>
    <m/>
    <m/>
    <m/>
    <m/>
    <m/>
    <n v="0"/>
    <n v="1"/>
    <n v="33"/>
    <s v="1/3 AV RUTA I STI"/>
    <m/>
    <m/>
  </r>
  <r>
    <x v="20"/>
    <x v="4"/>
    <d v="2022-06-23T00:00:00"/>
    <s v="ST4"/>
    <s v="SV"/>
    <n v="1"/>
    <n v="11"/>
    <n v="7"/>
    <n v="2"/>
    <n v="2"/>
    <n v="60"/>
    <n v="60"/>
    <n v="0"/>
    <n v="0"/>
    <n v="0"/>
    <n v="17.25"/>
    <n v="9"/>
    <n v="9"/>
    <n v="31"/>
    <n v="20"/>
    <m/>
    <m/>
    <m/>
    <m/>
    <m/>
    <m/>
    <m/>
    <m/>
    <n v="0"/>
    <n v="0"/>
    <m/>
    <m/>
    <m/>
    <m/>
  </r>
  <r>
    <x v="20"/>
    <x v="4"/>
    <d v="2022-06-23T00:00:00"/>
    <s v="ST7"/>
    <s v="V"/>
    <n v="10"/>
    <n v="52"/>
    <n v="19"/>
    <n v="25"/>
    <n v="8"/>
    <n v="75"/>
    <n v="30"/>
    <n v="0"/>
    <n v="0"/>
    <n v="0"/>
    <n v="13.75"/>
    <n v="10"/>
    <n v="18"/>
    <n v="14"/>
    <n v="13"/>
    <m/>
    <m/>
    <m/>
    <m/>
    <m/>
    <m/>
    <m/>
    <m/>
    <n v="0"/>
    <n v="0"/>
    <m/>
    <m/>
    <m/>
    <m/>
  </r>
  <r>
    <x v="20"/>
    <x v="4"/>
    <d v="2022-06-23T00:00:00"/>
    <s v="ST8"/>
    <s v="V"/>
    <n v="12"/>
    <n v="26"/>
    <n v="12"/>
    <n v="7"/>
    <n v="7"/>
    <n v="70"/>
    <n v="20"/>
    <n v="0"/>
    <n v="0"/>
    <n v="0"/>
    <n v="18.5"/>
    <n v="15"/>
    <n v="21"/>
    <n v="20"/>
    <n v="18"/>
    <m/>
    <m/>
    <m/>
    <m/>
    <m/>
    <m/>
    <m/>
    <m/>
    <n v="0"/>
    <n v="0"/>
    <m/>
    <m/>
    <m/>
    <m/>
  </r>
  <r>
    <x v="22"/>
    <x v="4"/>
    <d v="2022-06-23T00:00:00"/>
    <s v="TE5"/>
    <s v="NØ"/>
    <n v="6"/>
    <n v="2"/>
    <n v="0"/>
    <n v="2"/>
    <n v="0"/>
    <n v="70"/>
    <n v="80"/>
    <n v="0"/>
    <n v="0"/>
    <n v="0"/>
    <n v="24.666666666666668"/>
    <n v="22"/>
    <n v="20"/>
    <n v="32"/>
    <n v="15"/>
    <m/>
    <m/>
    <m/>
    <m/>
    <m/>
    <m/>
    <m/>
    <m/>
    <n v="1"/>
    <n v="0"/>
    <m/>
    <m/>
    <m/>
    <m/>
  </r>
  <r>
    <x v="22"/>
    <x v="4"/>
    <d v="2022-06-23T00:00:00"/>
    <s v="TE6"/>
    <s v="S"/>
    <n v="4"/>
    <n v="9"/>
    <n v="0"/>
    <n v="4"/>
    <n v="5"/>
    <n v="95"/>
    <n v="3"/>
    <n v="0"/>
    <n v="0"/>
    <n v="0"/>
    <n v="24.666666666666668"/>
    <n v="16"/>
    <n v="26"/>
    <n v="32"/>
    <n v="23"/>
    <m/>
    <m/>
    <m/>
    <m/>
    <m/>
    <m/>
    <m/>
    <m/>
    <n v="1"/>
    <n v="0"/>
    <m/>
    <m/>
    <m/>
    <m/>
  </r>
  <r>
    <x v="22"/>
    <x v="4"/>
    <d v="2022-06-23T00:00:00"/>
    <s v="TE7"/>
    <s v="S"/>
    <n v="12"/>
    <n v="1"/>
    <n v="0"/>
    <n v="0"/>
    <n v="1"/>
    <n v="80"/>
    <n v="3"/>
    <n v="0"/>
    <n v="0"/>
    <n v="0"/>
    <n v="26.333333333333332"/>
    <n v="17"/>
    <n v="40"/>
    <n v="22"/>
    <n v="12"/>
    <m/>
    <m/>
    <m/>
    <m/>
    <m/>
    <m/>
    <m/>
    <m/>
    <n v="1"/>
    <n v="0"/>
    <m/>
    <m/>
    <m/>
    <m/>
  </r>
  <r>
    <x v="22"/>
    <x v="4"/>
    <d v="2022-06-23T00:00:00"/>
    <s v="TE9"/>
    <s v="NV"/>
    <n v="9"/>
    <n v="0"/>
    <n v="0"/>
    <n v="0"/>
    <n v="0"/>
    <n v="95"/>
    <n v="3"/>
    <n v="1"/>
    <n v="0"/>
    <n v="0.1"/>
    <n v="22.333333333333332"/>
    <n v="22"/>
    <n v="25"/>
    <n v="20"/>
    <n v="26"/>
    <m/>
    <m/>
    <m/>
    <m/>
    <m/>
    <m/>
    <m/>
    <m/>
    <n v="1"/>
    <n v="0"/>
    <m/>
    <m/>
    <m/>
    <m/>
  </r>
  <r>
    <x v="22"/>
    <x v="4"/>
    <d v="2022-06-23T00:00:00"/>
    <s v="TE3"/>
    <s v="NØ"/>
    <n v="2"/>
    <n v="5"/>
    <n v="1"/>
    <n v="3"/>
    <n v="1"/>
    <n v="60"/>
    <n v="40"/>
    <n v="0"/>
    <n v="0"/>
    <n v="0"/>
    <n v="18.333333333333332"/>
    <n v="12"/>
    <n v="16"/>
    <n v="27"/>
    <n v="12"/>
    <m/>
    <m/>
    <m/>
    <m/>
    <m/>
    <m/>
    <m/>
    <m/>
    <n v="1"/>
    <n v="0"/>
    <m/>
    <m/>
    <m/>
    <m/>
  </r>
  <r>
    <x v="22"/>
    <x v="4"/>
    <d v="2022-06-23T00:00:00"/>
    <s v="TE4"/>
    <s v="NØ"/>
    <n v="5"/>
    <n v="6"/>
    <n v="0"/>
    <n v="1"/>
    <n v="5"/>
    <n v="55"/>
    <n v="60"/>
    <n v="0"/>
    <n v="0"/>
    <n v="0"/>
    <n v="16.666666666666668"/>
    <n v="10"/>
    <n v="17"/>
    <n v="23"/>
    <n v="16"/>
    <m/>
    <m/>
    <m/>
    <m/>
    <m/>
    <m/>
    <m/>
    <m/>
    <n v="1"/>
    <n v="0"/>
    <m/>
    <m/>
    <m/>
    <m/>
  </r>
  <r>
    <x v="22"/>
    <x v="4"/>
    <d v="2022-06-23T00:00:00"/>
    <s v="TE1"/>
    <s v="N"/>
    <n v="5"/>
    <n v="0"/>
    <n v="0"/>
    <n v="0"/>
    <n v="0"/>
    <n v="80"/>
    <n v="2"/>
    <n v="4"/>
    <n v="0"/>
    <n v="0"/>
    <n v="31.333333333333332"/>
    <n v="42"/>
    <n v="26"/>
    <n v="26"/>
    <n v="17"/>
    <m/>
    <m/>
    <m/>
    <m/>
    <m/>
    <m/>
    <m/>
    <m/>
    <n v="1"/>
    <n v="0"/>
    <m/>
    <m/>
    <m/>
    <m/>
  </r>
  <r>
    <x v="22"/>
    <x v="4"/>
    <d v="2022-06-23T00:00:00"/>
    <s v="TE2"/>
    <s v="NØ"/>
    <n v="1"/>
    <n v="0"/>
    <n v="0"/>
    <n v="0"/>
    <n v="0"/>
    <n v="60"/>
    <n v="25"/>
    <n v="0"/>
    <n v="0"/>
    <n v="0"/>
    <n v="22.333333333333332"/>
    <n v="22"/>
    <n v="23"/>
    <n v="22"/>
    <n v="23"/>
    <m/>
    <m/>
    <m/>
    <m/>
    <m/>
    <m/>
    <m/>
    <m/>
    <n v="1"/>
    <n v="0"/>
    <m/>
    <m/>
    <m/>
    <m/>
  </r>
  <r>
    <x v="22"/>
    <x v="4"/>
    <d v="2022-06-23T00:00:00"/>
    <s v="TE10"/>
    <s v="NV"/>
    <n v="13"/>
    <n v="0"/>
    <n v="0"/>
    <n v="0"/>
    <n v="0"/>
    <n v="95"/>
    <n v="30"/>
    <n v="0"/>
    <n v="0"/>
    <n v="0"/>
    <n v="27.333333333333332"/>
    <n v="26"/>
    <n v="20"/>
    <n v="36"/>
    <n v="28"/>
    <m/>
    <m/>
    <m/>
    <m/>
    <m/>
    <m/>
    <m/>
    <m/>
    <n v="1"/>
    <n v="0"/>
    <m/>
    <m/>
    <m/>
    <m/>
  </r>
  <r>
    <x v="2"/>
    <x v="4"/>
    <d v="2022-06-28T00:00:00"/>
    <s v="BS.V1"/>
    <s v="V"/>
    <n v="1"/>
    <n v="0"/>
    <n v="0"/>
    <n v="0"/>
    <n v="0"/>
    <n v="50"/>
    <n v="0"/>
    <n v="6"/>
    <n v="0"/>
    <n v="100"/>
    <n v="27.333333333333332"/>
    <n v="6"/>
    <n v="21"/>
    <n v="55"/>
    <n v="6"/>
    <m/>
    <m/>
    <m/>
    <m/>
    <m/>
    <m/>
    <m/>
    <m/>
    <n v="0"/>
    <n v="0"/>
    <m/>
    <m/>
    <s v="Skog"/>
    <m/>
  </r>
  <r>
    <x v="2"/>
    <x v="4"/>
    <d v="2022-06-28T00:00:00"/>
    <s v="BS.N5"/>
    <s v="N"/>
    <n v="5"/>
    <n v="0"/>
    <n v="0"/>
    <n v="0"/>
    <n v="0"/>
    <n v="80"/>
    <n v="60"/>
    <n v="14"/>
    <n v="0"/>
    <n v="80"/>
    <n v="11.666666666666666"/>
    <n v="8"/>
    <n v="18"/>
    <n v="9"/>
    <n v="5"/>
    <m/>
    <m/>
    <m/>
    <m/>
    <m/>
    <m/>
    <m/>
    <m/>
    <n v="0"/>
    <n v="1"/>
    <n v="10"/>
    <m/>
    <s v="Skog"/>
    <m/>
  </r>
  <r>
    <x v="2"/>
    <x v="4"/>
    <d v="2022-06-28T00:00:00"/>
    <s v="BS.NØ8"/>
    <s v="NØ"/>
    <n v="8"/>
    <n v="0"/>
    <n v="0"/>
    <n v="0"/>
    <n v="0"/>
    <n v="70"/>
    <n v="20"/>
    <n v="17"/>
    <n v="0"/>
    <n v="70"/>
    <n v="10"/>
    <n v="20"/>
    <n v="8"/>
    <n v="2"/>
    <n v="17"/>
    <m/>
    <m/>
    <m/>
    <m/>
    <m/>
    <m/>
    <m/>
    <m/>
    <n v="0"/>
    <n v="0"/>
    <m/>
    <m/>
    <s v="Skog"/>
    <m/>
  </r>
  <r>
    <x v="2"/>
    <x v="4"/>
    <d v="2022-06-28T00:00:00"/>
    <s v="BS.SØ5"/>
    <s v="SØ"/>
    <n v="5"/>
    <n v="0"/>
    <n v="0"/>
    <n v="0"/>
    <n v="0"/>
    <n v="50"/>
    <n v="90"/>
    <n v="17"/>
    <n v="35"/>
    <n v="0"/>
    <n v="17.666666666666668"/>
    <n v="22"/>
    <n v="10"/>
    <n v="21"/>
    <n v="19"/>
    <m/>
    <m/>
    <m/>
    <m/>
    <m/>
    <m/>
    <m/>
    <m/>
    <n v="0"/>
    <n v="0"/>
    <m/>
    <m/>
    <m/>
    <m/>
  </r>
  <r>
    <x v="2"/>
    <x v="4"/>
    <d v="2022-06-28T00:00:00"/>
    <s v="BS.SØ3"/>
    <s v="SØ"/>
    <n v="3"/>
    <n v="0"/>
    <n v="0"/>
    <n v="0"/>
    <n v="0"/>
    <n v="20"/>
    <n v="90"/>
    <n v="1"/>
    <n v="0"/>
    <n v="0"/>
    <n v="6.333333333333333"/>
    <n v="9"/>
    <n v="2"/>
    <n v="8"/>
    <n v="5"/>
    <m/>
    <m/>
    <m/>
    <m/>
    <m/>
    <m/>
    <m/>
    <m/>
    <n v="0"/>
    <n v="0"/>
    <m/>
    <m/>
    <m/>
    <m/>
  </r>
  <r>
    <x v="2"/>
    <x v="4"/>
    <d v="2022-06-28T00:00:00"/>
    <s v="BS.S14"/>
    <s v="S"/>
    <n v="14"/>
    <n v="0"/>
    <n v="0"/>
    <n v="0"/>
    <n v="0"/>
    <n v="50"/>
    <n v="85"/>
    <n v="26"/>
    <n v="0"/>
    <n v="25"/>
    <n v="15"/>
    <n v="9"/>
    <n v="25"/>
    <n v="11"/>
    <n v="10"/>
    <m/>
    <m/>
    <m/>
    <m/>
    <m/>
    <m/>
    <m/>
    <m/>
    <n v="0"/>
    <n v="0"/>
    <m/>
    <m/>
    <m/>
    <m/>
  </r>
  <r>
    <x v="2"/>
    <x v="4"/>
    <d v="2022-06-28T00:00:00"/>
    <s v="BS.S20"/>
    <s v="S"/>
    <n v="20"/>
    <n v="2"/>
    <n v="1"/>
    <n v="1"/>
    <n v="0"/>
    <n v="40"/>
    <n v="2"/>
    <n v="35"/>
    <n v="0"/>
    <n v="100"/>
    <n v="19"/>
    <n v="15"/>
    <n v="4"/>
    <n v="38"/>
    <n v="15"/>
    <m/>
    <m/>
    <m/>
    <m/>
    <m/>
    <m/>
    <m/>
    <m/>
    <n v="0"/>
    <n v="0"/>
    <m/>
    <m/>
    <m/>
    <m/>
  </r>
  <r>
    <x v="2"/>
    <x v="4"/>
    <d v="2022-06-28T00:00:00"/>
    <s v="BS.S22"/>
    <s v="S"/>
    <n v="22"/>
    <n v="4"/>
    <n v="3"/>
    <n v="1"/>
    <n v="0"/>
    <n v="75"/>
    <n v="5"/>
    <n v="0"/>
    <n v="0"/>
    <n v="10"/>
    <n v="21"/>
    <n v="37"/>
    <n v="16"/>
    <n v="10"/>
    <n v="17"/>
    <m/>
    <m/>
    <m/>
    <m/>
    <m/>
    <m/>
    <m/>
    <m/>
    <n v="0"/>
    <n v="0"/>
    <m/>
    <m/>
    <m/>
    <m/>
  </r>
  <r>
    <x v="2"/>
    <x v="4"/>
    <d v="2022-06-28T00:00:00"/>
    <s v="BS.S24"/>
    <s v="S"/>
    <n v="24"/>
    <n v="10"/>
    <n v="0"/>
    <n v="3"/>
    <n v="7"/>
    <n v="60"/>
    <n v="70"/>
    <n v="0"/>
    <n v="0"/>
    <n v="0"/>
    <n v="13.666666666666666"/>
    <n v="4"/>
    <n v="23"/>
    <n v="14"/>
    <n v="26"/>
    <m/>
    <m/>
    <m/>
    <m/>
    <m/>
    <m/>
    <m/>
    <m/>
    <n v="0"/>
    <n v="0"/>
    <m/>
    <m/>
    <m/>
    <m/>
  </r>
  <r>
    <x v="2"/>
    <x v="4"/>
    <d v="2022-06-28T00:00:00"/>
    <s v="BS.S25"/>
    <s v="S"/>
    <n v="25"/>
    <n v="21"/>
    <n v="2"/>
    <n v="5"/>
    <n v="14"/>
    <n v="30"/>
    <n v="85"/>
    <n v="0.1"/>
    <n v="0"/>
    <n v="0"/>
    <n v="20.666666666666668"/>
    <n v="18"/>
    <n v="8"/>
    <n v="36"/>
    <n v="16"/>
    <m/>
    <m/>
    <m/>
    <m/>
    <m/>
    <m/>
    <m/>
    <m/>
    <n v="0"/>
    <n v="0"/>
    <m/>
    <m/>
    <m/>
    <m/>
  </r>
  <r>
    <x v="19"/>
    <x v="4"/>
    <d v="2022-06-17T00:00:00"/>
    <s v="SP14"/>
    <s v="NØ"/>
    <n v="35"/>
    <n v="18"/>
    <n v="3"/>
    <n v="15"/>
    <n v="0"/>
    <n v="50"/>
    <n v="80"/>
    <n v="0"/>
    <n v="0"/>
    <n v="0"/>
    <n v="18"/>
    <n v="16"/>
    <n v="16"/>
    <n v="22"/>
    <n v="5"/>
    <m/>
    <m/>
    <m/>
    <m/>
    <m/>
    <m/>
    <m/>
    <m/>
    <n v="1"/>
    <n v="0"/>
    <m/>
    <m/>
    <m/>
    <m/>
  </r>
  <r>
    <x v="19"/>
    <x v="4"/>
    <d v="2022-06-17T00:00:00"/>
    <s v="SP15"/>
    <s v="NØ"/>
    <n v="37"/>
    <n v="15"/>
    <n v="1"/>
    <n v="7"/>
    <n v="7"/>
    <n v="35"/>
    <n v="80"/>
    <n v="1"/>
    <n v="5"/>
    <n v="0"/>
    <n v="27"/>
    <n v="22"/>
    <n v="30"/>
    <n v="29"/>
    <n v="42"/>
    <m/>
    <m/>
    <m/>
    <m/>
    <m/>
    <m/>
    <m/>
    <m/>
    <n v="1"/>
    <n v="0"/>
    <m/>
    <m/>
    <m/>
    <m/>
  </r>
  <r>
    <x v="19"/>
    <x v="4"/>
    <d v="2022-06-17T00:00:00"/>
    <s v="SP6"/>
    <s v="NØ"/>
    <n v="7"/>
    <n v="0"/>
    <n v="0"/>
    <n v="0"/>
    <n v="0"/>
    <n v="60"/>
    <s v="NA"/>
    <n v="17"/>
    <n v="100"/>
    <n v="0"/>
    <n v="24.666666666666668"/>
    <n v="18"/>
    <n v="21"/>
    <n v="35"/>
    <n v="28"/>
    <m/>
    <m/>
    <m/>
    <m/>
    <m/>
    <m/>
    <m/>
    <m/>
    <n v="0"/>
    <n v="0"/>
    <m/>
    <m/>
    <m/>
    <m/>
  </r>
  <r>
    <x v="19"/>
    <x v="4"/>
    <d v="2022-06-17T00:00:00"/>
    <s v="SP16"/>
    <s v="NØ"/>
    <n v="29"/>
    <n v="13"/>
    <n v="2"/>
    <n v="8"/>
    <n v="3"/>
    <n v="70"/>
    <n v="60"/>
    <n v="1"/>
    <n v="5"/>
    <n v="0"/>
    <n v="33.666666666666664"/>
    <n v="25"/>
    <n v="34"/>
    <n v="42"/>
    <n v="32"/>
    <m/>
    <m/>
    <m/>
    <m/>
    <m/>
    <m/>
    <m/>
    <m/>
    <n v="1"/>
    <n v="0"/>
    <m/>
    <m/>
    <m/>
    <m/>
  </r>
  <r>
    <x v="19"/>
    <x v="4"/>
    <d v="2022-06-17T00:00:00"/>
    <s v="SP9"/>
    <s v="SØ"/>
    <n v="19"/>
    <n v="0"/>
    <n v="0"/>
    <n v="0"/>
    <n v="0"/>
    <n v="40"/>
    <n v="1"/>
    <n v="5"/>
    <n v="100"/>
    <n v="100"/>
    <n v="24.333333333333332"/>
    <n v="29"/>
    <n v="21"/>
    <n v="23"/>
    <n v="36"/>
    <m/>
    <m/>
    <m/>
    <m/>
    <m/>
    <m/>
    <m/>
    <m/>
    <n v="0"/>
    <n v="0"/>
    <m/>
    <m/>
    <m/>
    <m/>
  </r>
  <r>
    <x v="19"/>
    <x v="4"/>
    <d v="2022-06-17T00:00:00"/>
    <s v="SP11"/>
    <s v="SØ"/>
    <n v="21"/>
    <n v="5"/>
    <n v="2"/>
    <n v="3"/>
    <n v="0"/>
    <n v="75"/>
    <n v="30"/>
    <n v="0"/>
    <n v="0"/>
    <n v="3"/>
    <n v="14.333333333333334"/>
    <n v="7"/>
    <n v="21"/>
    <n v="15"/>
    <n v="30"/>
    <m/>
    <m/>
    <m/>
    <m/>
    <m/>
    <m/>
    <m/>
    <m/>
    <n v="1"/>
    <n v="0"/>
    <m/>
    <m/>
    <m/>
    <m/>
  </r>
  <r>
    <x v="19"/>
    <x v="4"/>
    <d v="2022-06-17T00:00:00"/>
    <s v="SP4"/>
    <s v="V"/>
    <n v="4"/>
    <n v="0"/>
    <n v="0"/>
    <n v="0"/>
    <n v="0"/>
    <n v="85"/>
    <n v="2"/>
    <n v="1"/>
    <n v="0"/>
    <n v="100"/>
    <n v="16.666666666666668"/>
    <n v="11"/>
    <n v="19"/>
    <n v="20"/>
    <n v="20"/>
    <m/>
    <m/>
    <m/>
    <m/>
    <m/>
    <m/>
    <m/>
    <m/>
    <n v="1"/>
    <n v="0"/>
    <m/>
    <m/>
    <m/>
    <m/>
  </r>
  <r>
    <x v="19"/>
    <x v="4"/>
    <d v="2022-06-17T00:00:00"/>
    <s v="SP10"/>
    <s v="SØ"/>
    <n v="7"/>
    <n v="5"/>
    <n v="1"/>
    <n v="4"/>
    <n v="0"/>
    <n v="30"/>
    <n v="80"/>
    <n v="4"/>
    <n v="0"/>
    <n v="100"/>
    <n v="14.666666666666666"/>
    <n v="26"/>
    <n v="6"/>
    <n v="12"/>
    <n v="42"/>
    <m/>
    <m/>
    <m/>
    <m/>
    <m/>
    <m/>
    <m/>
    <m/>
    <n v="1"/>
    <n v="0"/>
    <m/>
    <m/>
    <m/>
    <m/>
  </r>
  <r>
    <x v="19"/>
    <x v="4"/>
    <d v="2022-06-17T00:00:00"/>
    <s v="SP1"/>
    <s v="S"/>
    <n v="22"/>
    <n v="0"/>
    <n v="0"/>
    <n v="0"/>
    <n v="0"/>
    <n v="50"/>
    <n v="5"/>
    <n v="5"/>
    <n v="0"/>
    <n v="100"/>
    <n v="26"/>
    <n v="21"/>
    <n v="24"/>
    <n v="33"/>
    <n v="19"/>
    <m/>
    <m/>
    <m/>
    <m/>
    <m/>
    <m/>
    <m/>
    <m/>
    <n v="1"/>
    <n v="0"/>
    <m/>
    <m/>
    <m/>
    <m/>
  </r>
  <r>
    <x v="19"/>
    <x v="4"/>
    <d v="2022-06-17T00:00:00"/>
    <s v="SP13"/>
    <s v="SV"/>
    <n v="23"/>
    <n v="9"/>
    <n v="4"/>
    <n v="5"/>
    <n v="0"/>
    <n v="75"/>
    <n v="25"/>
    <n v="0"/>
    <n v="0"/>
    <n v="0"/>
    <n v="21"/>
    <n v="20"/>
    <n v="36"/>
    <n v="7"/>
    <n v="31"/>
    <m/>
    <m/>
    <m/>
    <m/>
    <m/>
    <m/>
    <m/>
    <m/>
    <n v="1"/>
    <n v="0"/>
    <m/>
    <m/>
    <m/>
    <m/>
  </r>
  <r>
    <x v="21"/>
    <x v="4"/>
    <d v="2022-07-01T00:00:00"/>
    <s v="SV2"/>
    <s v="Ø"/>
    <n v="8"/>
    <n v="0"/>
    <n v="0"/>
    <n v="0"/>
    <n v="0"/>
    <n v="90"/>
    <n v="5"/>
    <n v="0"/>
    <n v="0"/>
    <n v="0"/>
    <n v="48.666666666666664"/>
    <n v="51"/>
    <n v="53"/>
    <n v="42"/>
    <n v="35"/>
    <m/>
    <m/>
    <m/>
    <m/>
    <m/>
    <m/>
    <m/>
    <m/>
    <n v="1"/>
    <n v="0"/>
    <m/>
    <m/>
    <m/>
    <m/>
  </r>
  <r>
    <x v="21"/>
    <x v="4"/>
    <d v="2022-07-01T00:00:00"/>
    <s v="SV6"/>
    <s v="SV"/>
    <n v="7"/>
    <n v="1"/>
    <n v="0"/>
    <n v="0"/>
    <n v="1"/>
    <n v="40"/>
    <n v="60"/>
    <n v="0"/>
    <n v="0"/>
    <n v="0"/>
    <n v="14.666666666666666"/>
    <n v="12"/>
    <n v="12"/>
    <n v="20"/>
    <n v="18"/>
    <m/>
    <m/>
    <m/>
    <m/>
    <m/>
    <m/>
    <m/>
    <m/>
    <n v="1"/>
    <n v="0"/>
    <m/>
    <m/>
    <m/>
    <m/>
  </r>
  <r>
    <x v="21"/>
    <x v="4"/>
    <d v="2022-07-01T00:00:00"/>
    <s v="SV11"/>
    <s v="NV"/>
    <n v="4"/>
    <n v="5"/>
    <n v="1"/>
    <n v="2"/>
    <n v="2"/>
    <n v="75"/>
    <n v="60"/>
    <n v="15"/>
    <n v="0"/>
    <n v="0"/>
    <n v="16"/>
    <n v="27"/>
    <n v="19"/>
    <n v="2"/>
    <n v="38"/>
    <m/>
    <m/>
    <m/>
    <m/>
    <m/>
    <m/>
    <m/>
    <m/>
    <n v="1"/>
    <n v="0"/>
    <m/>
    <m/>
    <m/>
    <m/>
  </r>
  <r>
    <x v="21"/>
    <x v="4"/>
    <d v="2022-07-01T00:00:00"/>
    <s v="SV3"/>
    <s v="S"/>
    <n v="6"/>
    <n v="0"/>
    <n v="0"/>
    <n v="0"/>
    <n v="0"/>
    <n v="40"/>
    <n v="50"/>
    <n v="10"/>
    <n v="0"/>
    <n v="0"/>
    <n v="16.666666666666668"/>
    <n v="10"/>
    <n v="19"/>
    <n v="21"/>
    <n v="11"/>
    <m/>
    <m/>
    <m/>
    <m/>
    <m/>
    <m/>
    <m/>
    <m/>
    <n v="1"/>
    <n v="0"/>
    <m/>
    <m/>
    <m/>
    <m/>
  </r>
  <r>
    <x v="21"/>
    <x v="4"/>
    <d v="2022-07-01T00:00:00"/>
    <s v="SV13"/>
    <s v="S"/>
    <n v="7"/>
    <n v="6"/>
    <n v="0"/>
    <n v="2"/>
    <n v="4"/>
    <n v="95"/>
    <n v="75"/>
    <n v="5"/>
    <n v="0"/>
    <n v="0"/>
    <n v="38"/>
    <n v="22"/>
    <n v="61"/>
    <n v="31"/>
    <n v="23"/>
    <m/>
    <m/>
    <m/>
    <m/>
    <m/>
    <m/>
    <m/>
    <m/>
    <n v="1"/>
    <n v="0"/>
    <m/>
    <m/>
    <m/>
    <m/>
  </r>
  <r>
    <x v="21"/>
    <x v="4"/>
    <d v="2022-07-01T00:00:00"/>
    <s v="SV12"/>
    <s v="S"/>
    <n v="8"/>
    <n v="31"/>
    <n v="1"/>
    <n v="8"/>
    <n v="22"/>
    <n v="100"/>
    <n v="50"/>
    <n v="0"/>
    <n v="0"/>
    <n v="0"/>
    <n v="18"/>
    <n v="18"/>
    <n v="16"/>
    <n v="20"/>
    <n v="16"/>
    <m/>
    <m/>
    <m/>
    <m/>
    <m/>
    <m/>
    <m/>
    <m/>
    <n v="1"/>
    <n v="0"/>
    <m/>
    <m/>
    <m/>
    <m/>
  </r>
  <r>
    <x v="21"/>
    <x v="4"/>
    <d v="2022-07-01T00:00:00"/>
    <s v="SV14"/>
    <s v="S"/>
    <n v="9"/>
    <n v="51"/>
    <n v="5"/>
    <n v="10"/>
    <n v="36"/>
    <n v="85"/>
    <n v="40"/>
    <n v="2"/>
    <n v="0"/>
    <n v="0"/>
    <n v="17.333333333333332"/>
    <n v="21"/>
    <n v="18"/>
    <n v="13"/>
    <n v="19"/>
    <m/>
    <m/>
    <m/>
    <m/>
    <m/>
    <m/>
    <m/>
    <m/>
    <n v="1"/>
    <n v="0"/>
    <m/>
    <m/>
    <s v="Usikker på grunnen til at jeg kom til så mange færre i år."/>
    <m/>
  </r>
  <r>
    <x v="21"/>
    <x v="4"/>
    <d v="2022-07-01T00:00:00"/>
    <s v="SV4"/>
    <s v="S"/>
    <n v="17"/>
    <n v="0"/>
    <n v="0"/>
    <n v="0"/>
    <n v="0"/>
    <n v="70"/>
    <n v="80"/>
    <n v="0"/>
    <n v="0"/>
    <n v="0"/>
    <n v="16"/>
    <n v="18"/>
    <n v="8"/>
    <n v="22"/>
    <n v="68"/>
    <m/>
    <m/>
    <m/>
    <m/>
    <m/>
    <m/>
    <m/>
    <m/>
    <n v="1"/>
    <n v="0"/>
    <m/>
    <m/>
    <m/>
    <m/>
  </r>
  <r>
    <x v="21"/>
    <x v="4"/>
    <d v="2022-07-01T00:00:00"/>
    <s v="SV1"/>
    <s v="N"/>
    <n v="10"/>
    <n v="0"/>
    <n v="0"/>
    <n v="0"/>
    <n v="0"/>
    <n v="100"/>
    <n v="5"/>
    <n v="0"/>
    <n v="0"/>
    <n v="5"/>
    <n v="28.666666666666668"/>
    <n v="20"/>
    <n v="33"/>
    <n v="33"/>
    <n v="18"/>
    <m/>
    <m/>
    <m/>
    <m/>
    <m/>
    <m/>
    <m/>
    <m/>
    <n v="1"/>
    <n v="0"/>
    <m/>
    <m/>
    <m/>
    <m/>
  </r>
  <r>
    <x v="21"/>
    <x v="4"/>
    <d v="2022-07-01T00:00:00"/>
    <s v="SV10"/>
    <s v="NØ"/>
    <n v="3"/>
    <n v="0"/>
    <n v="0"/>
    <n v="0"/>
    <n v="0"/>
    <n v="95"/>
    <n v="20"/>
    <n v="0"/>
    <n v="0"/>
    <n v="50"/>
    <n v="28"/>
    <n v="31"/>
    <n v="15"/>
    <n v="38"/>
    <n v="27"/>
    <m/>
    <m/>
    <m/>
    <m/>
    <m/>
    <m/>
    <m/>
    <m/>
    <n v="1"/>
    <n v="0"/>
    <m/>
    <m/>
    <m/>
    <m/>
  </r>
  <r>
    <x v="15"/>
    <x v="4"/>
    <d v="2022-06-30T00:00:00"/>
    <s v="LY.N10"/>
    <s v="N"/>
    <n v="10"/>
    <n v="12"/>
    <n v="1"/>
    <n v="7"/>
    <n v="4"/>
    <n v="80"/>
    <n v="5"/>
    <n v="0"/>
    <n v="0"/>
    <n v="0"/>
    <n v="38"/>
    <n v="35"/>
    <n v="44"/>
    <n v="35"/>
    <n v="45"/>
    <m/>
    <m/>
    <m/>
    <m/>
    <m/>
    <m/>
    <m/>
    <m/>
    <n v="0"/>
    <n v="0"/>
    <m/>
    <m/>
    <m/>
    <m/>
  </r>
  <r>
    <x v="15"/>
    <x v="4"/>
    <d v="2022-06-30T00:00:00"/>
    <s v="LY.NV18"/>
    <s v="NV"/>
    <n v="18"/>
    <n v="0"/>
    <n v="0"/>
    <n v="0"/>
    <n v="0"/>
    <n v="80"/>
    <n v="40"/>
    <n v="6"/>
    <n v="0"/>
    <n v="0"/>
    <n v="28.666666666666668"/>
    <n v="32"/>
    <n v="35"/>
    <n v="19"/>
    <n v="53"/>
    <m/>
    <m/>
    <m/>
    <m/>
    <m/>
    <m/>
    <m/>
    <m/>
    <n v="0"/>
    <n v="0"/>
    <m/>
    <m/>
    <m/>
    <m/>
  </r>
  <r>
    <x v="15"/>
    <x v="4"/>
    <d v="2022-06-30T00:00:00"/>
    <s v="LY.NV20"/>
    <s v="NV"/>
    <n v="20"/>
    <n v="0"/>
    <n v="0"/>
    <n v="0"/>
    <n v="0"/>
    <n v="60"/>
    <n v="80"/>
    <n v="0"/>
    <n v="0"/>
    <n v="0"/>
    <n v="18"/>
    <n v="10"/>
    <n v="21"/>
    <n v="23"/>
    <n v="36"/>
    <m/>
    <m/>
    <m/>
    <m/>
    <m/>
    <m/>
    <m/>
    <m/>
    <n v="0"/>
    <n v="0"/>
    <m/>
    <m/>
    <m/>
    <m/>
  </r>
  <r>
    <x v="15"/>
    <x v="4"/>
    <d v="2022-06-30T00:00:00"/>
    <s v="LY.NV7"/>
    <s v="NV"/>
    <n v="7"/>
    <n v="0"/>
    <n v="0"/>
    <n v="0"/>
    <n v="0"/>
    <n v="55"/>
    <n v="40"/>
    <n v="4"/>
    <n v="0"/>
    <n v="0"/>
    <n v="23.333333333333332"/>
    <n v="18"/>
    <n v="35"/>
    <n v="17"/>
    <n v="25"/>
    <m/>
    <m/>
    <m/>
    <m/>
    <m/>
    <m/>
    <m/>
    <m/>
    <n v="0"/>
    <n v="0"/>
    <m/>
    <m/>
    <m/>
    <m/>
  </r>
  <r>
    <x v="15"/>
    <x v="4"/>
    <d v="2022-06-30T00:00:00"/>
    <s v="LY.NØ1"/>
    <s v="NØ"/>
    <n v="1"/>
    <n v="15"/>
    <n v="4"/>
    <n v="9"/>
    <n v="2"/>
    <n v="85"/>
    <n v="10"/>
    <n v="0"/>
    <n v="0"/>
    <n v="0"/>
    <n v="21"/>
    <n v="20"/>
    <n v="18"/>
    <n v="25"/>
    <n v="20"/>
    <m/>
    <m/>
    <m/>
    <m/>
    <m/>
    <m/>
    <m/>
    <m/>
    <n v="0"/>
    <n v="0"/>
    <m/>
    <m/>
    <m/>
    <m/>
  </r>
  <r>
    <x v="15"/>
    <x v="4"/>
    <d v="2022-06-30T00:00:00"/>
    <s v="LY.S7"/>
    <s v="S"/>
    <n v="7"/>
    <n v="0"/>
    <n v="0"/>
    <n v="0"/>
    <n v="0"/>
    <n v="60"/>
    <n v="40"/>
    <n v="0"/>
    <n v="0"/>
    <n v="0"/>
    <n v="75"/>
    <n v="80"/>
    <n v="70"/>
    <n v="75"/>
    <n v="40"/>
    <m/>
    <m/>
    <m/>
    <m/>
    <m/>
    <m/>
    <m/>
    <m/>
    <n v="0"/>
    <n v="0"/>
    <m/>
    <m/>
    <m/>
    <m/>
  </r>
  <r>
    <x v="15"/>
    <x v="4"/>
    <d v="2022-06-30T00:00:00"/>
    <s v="LY.V7"/>
    <s v="V"/>
    <n v="7"/>
    <n v="0"/>
    <n v="0"/>
    <n v="0"/>
    <n v="0"/>
    <n v="90"/>
    <n v="50"/>
    <n v="0"/>
    <n v="0"/>
    <n v="0"/>
    <n v="25"/>
    <n v="23"/>
    <n v="33"/>
    <n v="19"/>
    <n v="30"/>
    <m/>
    <m/>
    <m/>
    <m/>
    <m/>
    <m/>
    <m/>
    <m/>
    <n v="0"/>
    <n v="0"/>
    <m/>
    <m/>
    <m/>
    <m/>
  </r>
  <r>
    <x v="15"/>
    <x v="4"/>
    <d v="2022-06-30T00:00:00"/>
    <s v="LY.Ø1"/>
    <s v="Ø"/>
    <n v="1"/>
    <n v="13"/>
    <n v="0"/>
    <n v="7"/>
    <n v="6"/>
    <n v="60"/>
    <n v="75"/>
    <n v="0"/>
    <n v="0"/>
    <n v="0"/>
    <n v="12"/>
    <n v="8"/>
    <n v="14"/>
    <n v="14"/>
    <n v="37"/>
    <m/>
    <m/>
    <m/>
    <m/>
    <m/>
    <m/>
    <m/>
    <m/>
    <n v="0"/>
    <n v="0"/>
    <m/>
    <m/>
    <m/>
    <m/>
  </r>
  <r>
    <x v="15"/>
    <x v="4"/>
    <d v="2022-06-30T00:00:00"/>
    <s v="LY.Ø3"/>
    <s v="Ø"/>
    <n v="3"/>
    <n v="15"/>
    <n v="1"/>
    <n v="8"/>
    <n v="6"/>
    <n v="75"/>
    <n v="50"/>
    <n v="0"/>
    <n v="0"/>
    <n v="0"/>
    <n v="31.333333333333332"/>
    <n v="60"/>
    <n v="18"/>
    <n v="16"/>
    <n v="42"/>
    <m/>
    <m/>
    <m/>
    <m/>
    <m/>
    <m/>
    <m/>
    <m/>
    <n v="0"/>
    <n v="0"/>
    <m/>
    <m/>
    <m/>
    <m/>
  </r>
  <r>
    <x v="15"/>
    <x v="4"/>
    <d v="2022-06-30T00:00:00"/>
    <s v="LY.Ø4"/>
    <s v="Ø"/>
    <n v="4"/>
    <n v="16"/>
    <n v="3"/>
    <n v="8"/>
    <n v="5"/>
    <n v="80"/>
    <n v="5"/>
    <n v="0"/>
    <n v="0"/>
    <n v="0"/>
    <n v="32"/>
    <n v="21"/>
    <n v="45"/>
    <n v="30"/>
    <n v="79"/>
    <m/>
    <m/>
    <m/>
    <m/>
    <m/>
    <m/>
    <m/>
    <m/>
    <n v="0"/>
    <n v="0"/>
    <m/>
    <m/>
    <m/>
    <m/>
  </r>
  <r>
    <x v="27"/>
    <x v="4"/>
    <d v="2022-06-28T00:00:00"/>
    <s v="ÅS.N1"/>
    <s v="N"/>
    <n v="1"/>
    <n v="2"/>
    <n v="0"/>
    <n v="1"/>
    <n v="1"/>
    <n v="30"/>
    <n v="30"/>
    <n v="2"/>
    <n v="0"/>
    <n v="0"/>
    <n v="13"/>
    <n v="0"/>
    <n v="21"/>
    <n v="18"/>
    <n v="35"/>
    <m/>
    <m/>
    <m/>
    <m/>
    <m/>
    <m/>
    <m/>
    <m/>
    <n v="1"/>
    <n v="0"/>
    <m/>
    <s v="ryddet skog?"/>
    <m/>
    <m/>
  </r>
  <r>
    <x v="27"/>
    <x v="4"/>
    <d v="2022-06-28T00:00:00"/>
    <s v="ÅS.NV1"/>
    <s v="NV"/>
    <n v="1"/>
    <n v="9"/>
    <n v="0"/>
    <n v="7"/>
    <n v="2"/>
    <n v="60"/>
    <n v="45"/>
    <n v="1"/>
    <n v="0"/>
    <n v="10"/>
    <n v="16"/>
    <n v="23"/>
    <n v="12"/>
    <n v="13"/>
    <n v="23"/>
    <m/>
    <m/>
    <m/>
    <m/>
    <m/>
    <m/>
    <m/>
    <m/>
    <n v="1"/>
    <n v="0"/>
    <m/>
    <s v="ryddet skog?"/>
    <m/>
    <m/>
  </r>
  <r>
    <x v="27"/>
    <x v="4"/>
    <d v="2022-06-28T00:00:00"/>
    <s v="ÅS.NV4"/>
    <s v="NV"/>
    <n v="4"/>
    <n v="1"/>
    <n v="0"/>
    <n v="0"/>
    <n v="1"/>
    <n v="50"/>
    <n v="50"/>
    <n v="7"/>
    <n v="0"/>
    <n v="100"/>
    <n v="17.333333333333332"/>
    <n v="19"/>
    <n v="17"/>
    <n v="16"/>
    <n v="78"/>
    <m/>
    <m/>
    <m/>
    <m/>
    <m/>
    <m/>
    <m/>
    <m/>
    <n v="1"/>
    <n v="0"/>
    <m/>
    <s v="ryddet skog?"/>
    <m/>
    <m/>
  </r>
  <r>
    <x v="27"/>
    <x v="4"/>
    <d v="2022-06-28T00:00:00"/>
    <s v="ÅS.NØ0"/>
    <s v="NØ"/>
    <n v="0"/>
    <n v="9"/>
    <n v="0"/>
    <n v="2"/>
    <n v="7"/>
    <n v="50"/>
    <n v="35"/>
    <n v="0"/>
    <n v="0"/>
    <n v="0"/>
    <n v="28.333333333333332"/>
    <n v="15"/>
    <n v="20"/>
    <n v="50"/>
    <n v="12"/>
    <m/>
    <m/>
    <m/>
    <m/>
    <m/>
    <m/>
    <m/>
    <m/>
    <n v="1"/>
    <n v="1"/>
    <m/>
    <s v="Ryddet skog? Slitasje 20 %"/>
    <m/>
    <m/>
  </r>
  <r>
    <x v="27"/>
    <x v="4"/>
    <d v="2022-06-28T00:00:00"/>
    <s v="ÅS.SV4"/>
    <s v="SV"/>
    <n v="4"/>
    <n v="0"/>
    <n v="0"/>
    <n v="0"/>
    <n v="0"/>
    <n v="30"/>
    <n v="45"/>
    <n v="7"/>
    <n v="0"/>
    <n v="100"/>
    <n v="10.666666666666666"/>
    <n v="9"/>
    <n v="11"/>
    <n v="12"/>
    <n v="11"/>
    <m/>
    <m/>
    <m/>
    <m/>
    <m/>
    <m/>
    <m/>
    <m/>
    <n v="1"/>
    <n v="0"/>
    <m/>
    <s v="ryddet skog?"/>
    <m/>
    <m/>
  </r>
  <r>
    <x v="27"/>
    <x v="4"/>
    <d v="2022-06-28T00:00:00"/>
    <s v="ÅS.SV6"/>
    <s v="SV"/>
    <n v="6"/>
    <n v="0"/>
    <n v="0"/>
    <n v="0"/>
    <n v="0"/>
    <n v="20"/>
    <n v="30"/>
    <n v="5"/>
    <n v="80"/>
    <n v="100"/>
    <n v="17.333333333333332"/>
    <n v="22"/>
    <n v="9"/>
    <n v="21"/>
    <n v="26"/>
    <m/>
    <m/>
    <m/>
    <m/>
    <m/>
    <m/>
    <m/>
    <m/>
    <n v="1"/>
    <n v="0"/>
    <m/>
    <s v="ryddet skog?"/>
    <m/>
    <m/>
  </r>
  <r>
    <x v="27"/>
    <x v="4"/>
    <d v="2022-06-28T00:00:00"/>
    <s v="ÅS.V0"/>
    <s v="V"/>
    <n v="0"/>
    <n v="24"/>
    <n v="2"/>
    <n v="11"/>
    <n v="11"/>
    <n v="45"/>
    <n v="50"/>
    <n v="0"/>
    <n v="0"/>
    <n v="0"/>
    <n v="21"/>
    <n v="12"/>
    <n v="30"/>
    <n v="21"/>
    <n v="9"/>
    <m/>
    <m/>
    <m/>
    <m/>
    <m/>
    <m/>
    <m/>
    <m/>
    <n v="1"/>
    <n v="0"/>
    <m/>
    <s v="ryddet skog?"/>
    <m/>
    <m/>
  </r>
  <r>
    <x v="27"/>
    <x v="4"/>
    <d v="2022-06-28T00:00:00"/>
    <s v="ÅS.V1"/>
    <s v="V"/>
    <n v="1"/>
    <n v="5"/>
    <n v="2"/>
    <n v="3"/>
    <n v="0"/>
    <n v="30"/>
    <n v="40"/>
    <n v="0"/>
    <n v="0"/>
    <n v="40"/>
    <n v="20.333333333333332"/>
    <n v="21"/>
    <n v="15"/>
    <n v="25"/>
    <n v="14"/>
    <m/>
    <m/>
    <m/>
    <m/>
    <m/>
    <m/>
    <m/>
    <m/>
    <n v="1"/>
    <n v="0"/>
    <m/>
    <s v="Ryddet skog, kvisthaug 100 %"/>
    <m/>
    <m/>
  </r>
  <r>
    <x v="27"/>
    <x v="4"/>
    <d v="2022-06-28T00:00:00"/>
    <s v="ÅS.V2"/>
    <s v="V"/>
    <n v="2"/>
    <n v="0"/>
    <n v="0"/>
    <n v="0"/>
    <n v="0"/>
    <n v="15"/>
    <n v="0"/>
    <n v="10"/>
    <n v="0"/>
    <n v="80"/>
    <n v="24.333333333333332"/>
    <n v="12"/>
    <n v="46"/>
    <n v="15"/>
    <n v="7"/>
    <m/>
    <m/>
    <m/>
    <m/>
    <m/>
    <m/>
    <m/>
    <m/>
    <n v="1"/>
    <n v="0"/>
    <m/>
    <s v="Ryddet skog, kvisthaug 100 %"/>
    <m/>
    <m/>
  </r>
  <r>
    <x v="27"/>
    <x v="4"/>
    <d v="2022-06-28T00:00:00"/>
    <s v="ÅS.V4"/>
    <s v="V"/>
    <n v="4"/>
    <n v="0"/>
    <n v="0"/>
    <n v="0"/>
    <n v="0"/>
    <n v="55"/>
    <n v="5"/>
    <n v="23"/>
    <n v="0"/>
    <n v="100"/>
    <n v="36.666666666666664"/>
    <n v="16"/>
    <n v="85"/>
    <n v="9"/>
    <n v="22"/>
    <m/>
    <m/>
    <m/>
    <m/>
    <m/>
    <m/>
    <m/>
    <m/>
    <n v="1"/>
    <n v="0"/>
    <m/>
    <s v="ryddet skog?"/>
    <m/>
    <m/>
  </r>
  <r>
    <x v="13"/>
    <x v="4"/>
    <d v="2022-06-27T00:00:00"/>
    <s v="HU.N4"/>
    <s v="N"/>
    <n v="4"/>
    <n v="4"/>
    <n v="0"/>
    <n v="4"/>
    <n v="0"/>
    <n v="50"/>
    <n v="95"/>
    <n v="0"/>
    <n v="0"/>
    <n v="0"/>
    <n v="11.333333333333334"/>
    <n v="7"/>
    <n v="20"/>
    <n v="7"/>
    <n v="21"/>
    <m/>
    <m/>
    <m/>
    <m/>
    <m/>
    <m/>
    <m/>
    <m/>
    <n v="0"/>
    <n v="0"/>
    <m/>
    <m/>
    <m/>
    <m/>
  </r>
  <r>
    <x v="13"/>
    <x v="4"/>
    <d v="2022-06-27T00:00:00"/>
    <s v="HU.N5"/>
    <s v="N"/>
    <n v="5"/>
    <n v="3"/>
    <n v="2"/>
    <n v="0"/>
    <n v="1"/>
    <n v="45"/>
    <n v="90"/>
    <n v="0"/>
    <n v="0"/>
    <n v="0"/>
    <n v="8.6666666666666661"/>
    <n v="12"/>
    <n v="6"/>
    <n v="8"/>
    <n v="20"/>
    <m/>
    <m/>
    <m/>
    <m/>
    <m/>
    <m/>
    <m/>
    <m/>
    <n v="0"/>
    <n v="0"/>
    <m/>
    <m/>
    <m/>
    <m/>
  </r>
  <r>
    <x v="13"/>
    <x v="4"/>
    <d v="2022-06-27T00:00:00"/>
    <s v="HU.NV11"/>
    <s v="NV"/>
    <n v="11"/>
    <n v="0"/>
    <n v="0"/>
    <n v="0"/>
    <n v="0"/>
    <n v="60"/>
    <n v="25"/>
    <n v="0"/>
    <n v="0"/>
    <n v="0"/>
    <n v="8.6666666666666661"/>
    <n v="5"/>
    <n v="4"/>
    <n v="17"/>
    <n v="16"/>
    <m/>
    <m/>
    <m/>
    <m/>
    <m/>
    <m/>
    <m/>
    <m/>
    <n v="0"/>
    <n v="1"/>
    <n v="0.4"/>
    <m/>
    <m/>
    <m/>
  </r>
  <r>
    <x v="13"/>
    <x v="4"/>
    <d v="2022-06-27T00:00:00"/>
    <s v="HU.NV12"/>
    <s v="NV"/>
    <n v="12"/>
    <n v="0"/>
    <n v="0"/>
    <n v="0"/>
    <n v="0"/>
    <n v="50"/>
    <n v="5"/>
    <n v="0"/>
    <n v="0"/>
    <n v="0"/>
    <n v="5"/>
    <n v="2"/>
    <n v="7"/>
    <n v="6"/>
    <n v="4"/>
    <m/>
    <m/>
    <m/>
    <m/>
    <m/>
    <m/>
    <m/>
    <m/>
    <n v="0"/>
    <n v="1"/>
    <n v="0.7"/>
    <m/>
    <m/>
    <m/>
  </r>
  <r>
    <x v="13"/>
    <x v="4"/>
    <d v="2022-06-27T00:00:00"/>
    <s v="HU.NV3"/>
    <s v="NV"/>
    <n v="3"/>
    <n v="21"/>
    <n v="2"/>
    <n v="6"/>
    <n v="13"/>
    <n v="75"/>
    <n v="80"/>
    <n v="0"/>
    <n v="0"/>
    <n v="0"/>
    <n v="22.333333333333332"/>
    <n v="20"/>
    <n v="27"/>
    <n v="20"/>
    <n v="11"/>
    <m/>
    <m/>
    <m/>
    <m/>
    <m/>
    <m/>
    <m/>
    <m/>
    <n v="0"/>
    <n v="0"/>
    <m/>
    <m/>
    <m/>
    <m/>
  </r>
  <r>
    <x v="13"/>
    <x v="4"/>
    <d v="2022-06-27T00:00:00"/>
    <s v="HU.SV9"/>
    <s v="SV"/>
    <n v="9"/>
    <n v="0"/>
    <n v="0"/>
    <n v="0"/>
    <n v="0"/>
    <n v="25"/>
    <n v="20"/>
    <n v="0"/>
    <n v="0"/>
    <n v="0"/>
    <n v="6.666666666666667"/>
    <n v="3"/>
    <n v="2"/>
    <n v="15"/>
    <n v="8"/>
    <m/>
    <m/>
    <m/>
    <m/>
    <m/>
    <m/>
    <m/>
    <m/>
    <n v="0"/>
    <n v="1"/>
    <n v="0.9"/>
    <m/>
    <m/>
    <m/>
  </r>
  <r>
    <x v="13"/>
    <x v="4"/>
    <d v="2022-06-27T00:00:00"/>
    <s v="HU.SØ1"/>
    <s v="SØ"/>
    <n v="1"/>
    <n v="0"/>
    <n v="0"/>
    <n v="0"/>
    <n v="0"/>
    <n v="80"/>
    <n v="75"/>
    <n v="0"/>
    <n v="0"/>
    <n v="0"/>
    <n v="34"/>
    <n v="45"/>
    <n v="46"/>
    <n v="11"/>
    <n v="12"/>
    <m/>
    <m/>
    <m/>
    <m/>
    <m/>
    <m/>
    <m/>
    <m/>
    <n v="0"/>
    <n v="0"/>
    <m/>
    <m/>
    <m/>
    <m/>
  </r>
  <r>
    <x v="13"/>
    <x v="4"/>
    <d v="2022-06-27T00:00:00"/>
    <s v="HU.V2"/>
    <s v="V"/>
    <n v="2"/>
    <n v="58"/>
    <n v="15"/>
    <n v="28"/>
    <n v="15"/>
    <n v="80"/>
    <n v="90"/>
    <n v="0"/>
    <n v="0"/>
    <n v="0"/>
    <n v="32.333333333333336"/>
    <n v="55"/>
    <n v="25"/>
    <n v="17"/>
    <n v="19"/>
    <m/>
    <m/>
    <m/>
    <m/>
    <m/>
    <m/>
    <m/>
    <m/>
    <n v="0"/>
    <n v="0"/>
    <m/>
    <m/>
    <m/>
    <m/>
  </r>
  <r>
    <x v="13"/>
    <x v="4"/>
    <d v="2022-06-27T00:00:00"/>
    <s v="HU.V3"/>
    <s v="V"/>
    <n v="3"/>
    <n v="6"/>
    <n v="0"/>
    <n v="3"/>
    <n v="3"/>
    <n v="75"/>
    <n v="30"/>
    <n v="0.1"/>
    <n v="0"/>
    <n v="0"/>
    <n v="26.666666666666668"/>
    <n v="35"/>
    <n v="29"/>
    <n v="16"/>
    <n v="16"/>
    <m/>
    <m/>
    <m/>
    <m/>
    <m/>
    <m/>
    <m/>
    <m/>
    <n v="0"/>
    <n v="0"/>
    <m/>
    <m/>
    <m/>
    <m/>
  </r>
  <r>
    <x v="13"/>
    <x v="4"/>
    <d v="2022-06-27T00:00:00"/>
    <s v="HU.Ø4"/>
    <s v="Ø"/>
    <n v="4"/>
    <n v="0"/>
    <n v="0"/>
    <n v="0"/>
    <n v="0"/>
    <n v="40"/>
    <n v="50"/>
    <n v="10"/>
    <n v="0"/>
    <n v="0"/>
    <n v="25"/>
    <n v="25"/>
    <n v="44"/>
    <n v="6"/>
    <n v="11"/>
    <m/>
    <m/>
    <m/>
    <m/>
    <m/>
    <m/>
    <m/>
    <m/>
    <n v="0"/>
    <n v="0"/>
    <m/>
    <m/>
    <m/>
    <m/>
  </r>
  <r>
    <x v="8"/>
    <x v="4"/>
    <d v="2022-06-27T00:00:00"/>
    <s v="VV.N10"/>
    <s v="N"/>
    <n v="10"/>
    <n v="0"/>
    <n v="0"/>
    <n v="0"/>
    <n v="0"/>
    <n v="0"/>
    <n v="0"/>
    <n v="0"/>
    <n v="0"/>
    <n v="0"/>
    <n v="0"/>
    <n v="0"/>
    <n v="0"/>
    <n v="0"/>
    <n v="0"/>
    <m/>
    <m/>
    <m/>
    <m/>
    <m/>
    <m/>
    <m/>
    <m/>
    <n v="0"/>
    <n v="0"/>
    <m/>
    <s v="100% GRUSVEI"/>
    <s v="TAS UT AV DATASETTET??"/>
    <m/>
  </r>
  <r>
    <x v="8"/>
    <x v="4"/>
    <d v="2022-06-27T00:00:00"/>
    <s v="VV.NV4"/>
    <s v="NV"/>
    <n v="4"/>
    <n v="0"/>
    <n v="0"/>
    <n v="0"/>
    <n v="0"/>
    <n v="40"/>
    <n v="80"/>
    <n v="6"/>
    <n v="0"/>
    <n v="100"/>
    <n v="11.25"/>
    <n v="13"/>
    <n v="8"/>
    <n v="17"/>
    <n v="7"/>
    <m/>
    <m/>
    <m/>
    <m/>
    <m/>
    <m/>
    <m/>
    <m/>
    <n v="1"/>
    <n v="0"/>
    <n v="100"/>
    <m/>
    <m/>
    <m/>
  </r>
  <r>
    <x v="8"/>
    <x v="4"/>
    <d v="2022-06-27T00:00:00"/>
    <s v="VV.NV8"/>
    <s v="NV"/>
    <n v="8"/>
    <n v="0"/>
    <n v="0"/>
    <n v="0"/>
    <n v="0"/>
    <n v="95"/>
    <n v="25"/>
    <n v="2"/>
    <n v="0"/>
    <n v="100"/>
    <n v="23.25"/>
    <n v="16"/>
    <n v="12"/>
    <n v="20"/>
    <n v="45"/>
    <m/>
    <m/>
    <m/>
    <m/>
    <m/>
    <m/>
    <m/>
    <m/>
    <n v="1"/>
    <n v="0"/>
    <n v="100"/>
    <m/>
    <m/>
    <m/>
  </r>
  <r>
    <x v="8"/>
    <x v="4"/>
    <d v="2022-06-27T00:00:00"/>
    <s v="VV.S0"/>
    <s v="S"/>
    <n v="0"/>
    <n v="8"/>
    <n v="0"/>
    <n v="3"/>
    <n v="5"/>
    <n v="95"/>
    <n v="0"/>
    <n v="23"/>
    <n v="0"/>
    <n v="100"/>
    <n v="14.5"/>
    <n v="13"/>
    <n v="11"/>
    <n v="12"/>
    <n v="22"/>
    <m/>
    <m/>
    <m/>
    <m/>
    <m/>
    <m/>
    <m/>
    <m/>
    <n v="1"/>
    <n v="0"/>
    <n v="100"/>
    <m/>
    <m/>
    <m/>
  </r>
  <r>
    <x v="8"/>
    <x v="4"/>
    <d v="2022-06-27T00:00:00"/>
    <s v="VV.S2"/>
    <s v="S"/>
    <n v="2"/>
    <n v="1"/>
    <n v="0"/>
    <n v="0"/>
    <n v="1"/>
    <n v="70"/>
    <n v="10"/>
    <n v="45"/>
    <n v="0"/>
    <n v="100"/>
    <n v="7"/>
    <n v="6"/>
    <n v="12"/>
    <n v="3"/>
    <n v="7"/>
    <m/>
    <m/>
    <m/>
    <m/>
    <m/>
    <m/>
    <m/>
    <m/>
    <n v="1"/>
    <n v="0"/>
    <n v="100"/>
    <m/>
    <s v="nb TROR IKKE TYTTEBÆR OG BLÅBÆR ER REGNET TIDLIGERE ÅR. SJEKK OGSÅ ANDRE RUTER"/>
    <m/>
  </r>
  <r>
    <x v="8"/>
    <x v="4"/>
    <d v="2022-06-27T00:00:00"/>
    <s v="VV.S5"/>
    <s v="S"/>
    <n v="5"/>
    <n v="0"/>
    <n v="0"/>
    <n v="0"/>
    <n v="0"/>
    <n v="50"/>
    <n v="5"/>
    <n v="3"/>
    <n v="0"/>
    <n v="60"/>
    <n v="13.75"/>
    <n v="16"/>
    <n v="9"/>
    <n v="27"/>
    <n v="3"/>
    <m/>
    <m/>
    <m/>
    <m/>
    <m/>
    <m/>
    <m/>
    <m/>
    <n v="1"/>
    <n v="0"/>
    <n v="85"/>
    <s v="Grusvei dekker 15 %"/>
    <m/>
    <m/>
  </r>
  <r>
    <x v="8"/>
    <x v="4"/>
    <d v="2022-06-27T00:00:00"/>
    <s v="VV.SV2"/>
    <s v="SV"/>
    <n v="2"/>
    <n v="11"/>
    <n v="1"/>
    <n v="4"/>
    <n v="6"/>
    <n v="95"/>
    <n v="20"/>
    <n v="5"/>
    <n v="0"/>
    <n v="100"/>
    <n v="11"/>
    <n v="12"/>
    <n v="8"/>
    <n v="13"/>
    <n v="11"/>
    <m/>
    <m/>
    <m/>
    <m/>
    <m/>
    <m/>
    <m/>
    <m/>
    <n v="1"/>
    <n v="0"/>
    <n v="100"/>
    <m/>
    <m/>
    <m/>
  </r>
  <r>
    <x v="8"/>
    <x v="4"/>
    <d v="2022-06-27T00:00:00"/>
    <s v="VV.SV4"/>
    <s v="SV"/>
    <n v="4"/>
    <n v="1"/>
    <n v="0"/>
    <n v="1"/>
    <n v="0"/>
    <n v="30"/>
    <n v="20"/>
    <n v="0"/>
    <n v="0"/>
    <n v="0"/>
    <n v="6"/>
    <n v="20"/>
    <n v="3"/>
    <n v="1"/>
    <n v="0"/>
    <m/>
    <m/>
    <m/>
    <m/>
    <m/>
    <m/>
    <m/>
    <m/>
    <n v="1"/>
    <n v="0"/>
    <n v="50"/>
    <s v="Raskant dekker 50 %"/>
    <m/>
    <m/>
  </r>
  <r>
    <x v="8"/>
    <x v="4"/>
    <d v="2022-06-27T00:00:00"/>
    <s v="VV.V1"/>
    <s v="V"/>
    <n v="1"/>
    <n v="7"/>
    <n v="0"/>
    <n v="3"/>
    <n v="4"/>
    <n v="95"/>
    <n v="25"/>
    <n v="11"/>
    <n v="0"/>
    <n v="100"/>
    <n v="11.75"/>
    <n v="7"/>
    <n v="15"/>
    <n v="11"/>
    <n v="14"/>
    <m/>
    <m/>
    <m/>
    <m/>
    <m/>
    <m/>
    <m/>
    <m/>
    <n v="1"/>
    <n v="0"/>
    <n v="100"/>
    <m/>
    <m/>
    <m/>
  </r>
  <r>
    <x v="8"/>
    <x v="4"/>
    <d v="2022-06-27T00:00:00"/>
    <s v="VV.V4"/>
    <s v="V"/>
    <n v="4"/>
    <n v="23"/>
    <n v="8"/>
    <n v="6"/>
    <n v="9"/>
    <n v="95"/>
    <n v="1"/>
    <n v="10"/>
    <n v="0"/>
    <n v="0"/>
    <n v="11"/>
    <n v="14"/>
    <n v="13"/>
    <n v="15"/>
    <n v="2"/>
    <m/>
    <m/>
    <m/>
    <m/>
    <m/>
    <m/>
    <m/>
    <m/>
    <n v="1"/>
    <n v="0"/>
    <n v="100"/>
    <m/>
    <m/>
    <m/>
  </r>
  <r>
    <x v="1"/>
    <x v="4"/>
    <d v="2022-06-28T00:00:00"/>
    <s v="AU.1"/>
    <s v="SV"/>
    <n v="0"/>
    <n v="1"/>
    <n v="0"/>
    <n v="0"/>
    <n v="1"/>
    <n v="50"/>
    <n v="1"/>
    <n v="1"/>
    <n v="0"/>
    <n v="100"/>
    <n v="17.5"/>
    <n v="10"/>
    <n v="14"/>
    <n v="29"/>
    <n v="17"/>
    <m/>
    <m/>
    <m/>
    <m/>
    <m/>
    <m/>
    <m/>
    <m/>
    <n v="0"/>
    <n v="0"/>
    <m/>
    <s v="Usikker "/>
    <m/>
    <m/>
  </r>
  <r>
    <x v="1"/>
    <x v="4"/>
    <d v="2022-06-28T00:00:00"/>
    <s v="AU.2"/>
    <s v="SV"/>
    <n v="4"/>
    <n v="5"/>
    <n v="0"/>
    <n v="2"/>
    <n v="3"/>
    <n v="80"/>
    <n v="0"/>
    <n v="0"/>
    <n v="0"/>
    <n v="100"/>
    <n v="22"/>
    <n v="36"/>
    <n v="34"/>
    <n v="8"/>
    <n v="10"/>
    <m/>
    <m/>
    <m/>
    <m/>
    <m/>
    <m/>
    <m/>
    <m/>
    <n v="1"/>
    <n v="0"/>
    <m/>
    <s v="Beite? 80 %"/>
    <s v="Fant bare to hjørner (innenfor gjerdet), satte ett nytt rør utenfor (øvre hjørnet)"/>
    <m/>
  </r>
  <r>
    <x v="1"/>
    <x v="4"/>
    <d v="2022-06-28T00:00:00"/>
    <s v="AU.3"/>
    <s v="SV"/>
    <n v="7"/>
    <n v="1"/>
    <n v="0"/>
    <n v="0"/>
    <n v="1"/>
    <n v="80"/>
    <n v="10"/>
    <n v="25"/>
    <n v="0"/>
    <n v="0"/>
    <n v="28.75"/>
    <n v="11"/>
    <n v="33"/>
    <n v="23"/>
    <n v="48"/>
    <m/>
    <m/>
    <m/>
    <m/>
    <m/>
    <m/>
    <m/>
    <m/>
    <n v="1"/>
    <n v="0"/>
    <m/>
    <s v="Beite?  "/>
    <m/>
    <m/>
  </r>
  <r>
    <x v="1"/>
    <x v="4"/>
    <d v="2022-06-28T00:00:00"/>
    <s v="AU.4"/>
    <s v="SV"/>
    <n v="2"/>
    <n v="0"/>
    <n v="0"/>
    <n v="0"/>
    <n v="0"/>
    <n v="40"/>
    <n v="0"/>
    <n v="8"/>
    <n v="0"/>
    <n v="100"/>
    <n v="26.25"/>
    <n v="36"/>
    <n v="21"/>
    <n v="22"/>
    <n v="26"/>
    <m/>
    <m/>
    <m/>
    <m/>
    <m/>
    <m/>
    <m/>
    <m/>
    <n v="0"/>
    <n v="0"/>
    <m/>
    <m/>
    <m/>
    <m/>
  </r>
  <r>
    <x v="1"/>
    <x v="4"/>
    <d v="2022-06-28T00:00:00"/>
    <s v="AU.5"/>
    <s v="SV"/>
    <n v="6"/>
    <n v="0"/>
    <n v="0"/>
    <n v="0"/>
    <n v="0"/>
    <n v="70"/>
    <n v="0"/>
    <n v="35"/>
    <n v="0"/>
    <n v="0"/>
    <n v="30.75"/>
    <n v="52"/>
    <n v="25"/>
    <n v="18"/>
    <n v="28"/>
    <m/>
    <m/>
    <m/>
    <m/>
    <m/>
    <m/>
    <m/>
    <m/>
    <n v="1"/>
    <n v="0"/>
    <m/>
    <s v="Veikant, slås"/>
    <m/>
    <m/>
  </r>
  <r>
    <x v="1"/>
    <x v="4"/>
    <d v="2022-06-28T00:00:00"/>
    <s v="AU.6"/>
    <s v="SV"/>
    <n v="8"/>
    <n v="0"/>
    <n v="0"/>
    <n v="0"/>
    <n v="0"/>
    <n v="70"/>
    <n v="25"/>
    <n v="12"/>
    <n v="0"/>
    <n v="0"/>
    <n v="23"/>
    <n v="24"/>
    <n v="21"/>
    <n v="22"/>
    <n v="25"/>
    <m/>
    <m/>
    <m/>
    <m/>
    <m/>
    <m/>
    <m/>
    <m/>
    <n v="1"/>
    <n v="0"/>
    <m/>
    <s v="Veikant, slås"/>
    <m/>
    <m/>
  </r>
  <r>
    <x v="1"/>
    <x v="4"/>
    <d v="2022-06-28T00:00:00"/>
    <s v="AU.7"/>
    <s v="SV"/>
    <n v="11"/>
    <n v="0"/>
    <n v="0"/>
    <n v="0"/>
    <n v="0"/>
    <n v="10"/>
    <n v="0"/>
    <n v="3"/>
    <n v="75"/>
    <n v="0"/>
    <n v="124.25"/>
    <n v="22"/>
    <n v="250"/>
    <n v="130"/>
    <n v="95"/>
    <m/>
    <m/>
    <m/>
    <m/>
    <m/>
    <m/>
    <m/>
    <m/>
    <n v="1"/>
    <n v="0"/>
    <m/>
    <s v="Veikant, slås"/>
    <m/>
    <m/>
  </r>
  <r>
    <x v="1"/>
    <x v="4"/>
    <d v="2022-06-28T00:00:00"/>
    <s v="AU.8"/>
    <s v="SV"/>
    <n v="17"/>
    <n v="0"/>
    <n v="0"/>
    <n v="0"/>
    <n v="0"/>
    <n v="25"/>
    <n v="0"/>
    <n v="15"/>
    <n v="0"/>
    <n v="0"/>
    <n v="23.75"/>
    <n v="20"/>
    <n v="34"/>
    <n v="41"/>
    <n v="0"/>
    <m/>
    <m/>
    <m/>
    <m/>
    <m/>
    <m/>
    <m/>
    <m/>
    <n v="1"/>
    <n v="0"/>
    <m/>
    <s v="Veikant, slås"/>
    <m/>
    <m/>
  </r>
  <r>
    <x v="4"/>
    <x v="4"/>
    <d v="2022-06-30T00:00:00"/>
    <s v="FA.N1"/>
    <s v="N"/>
    <n v="1"/>
    <n v="0"/>
    <n v="0"/>
    <n v="0"/>
    <n v="0"/>
    <n v="80"/>
    <n v="80"/>
    <n v="6"/>
    <n v="0"/>
    <n v="0"/>
    <n v="31.25"/>
    <n v="36"/>
    <n v="16"/>
    <n v="43"/>
    <n v="30"/>
    <m/>
    <m/>
    <m/>
    <m/>
    <m/>
    <m/>
    <m/>
    <m/>
    <n v="0"/>
    <n v="0"/>
    <m/>
    <m/>
    <m/>
    <m/>
  </r>
  <r>
    <x v="4"/>
    <x v="4"/>
    <d v="2022-06-30T00:00:00"/>
    <s v="FA.N4"/>
    <s v="N"/>
    <n v="4"/>
    <n v="0"/>
    <n v="0"/>
    <n v="0"/>
    <n v="0"/>
    <n v="100"/>
    <n v="10"/>
    <n v="0"/>
    <n v="0"/>
    <n v="0"/>
    <n v="56.25"/>
    <n v="65"/>
    <n v="67"/>
    <n v="39"/>
    <n v="54"/>
    <m/>
    <m/>
    <m/>
    <m/>
    <m/>
    <m/>
    <m/>
    <m/>
    <n v="0"/>
    <n v="0"/>
    <m/>
    <m/>
    <m/>
    <m/>
  </r>
  <r>
    <x v="4"/>
    <x v="4"/>
    <d v="2022-06-30T00:00:00"/>
    <s v="FA.NØ3"/>
    <s v="NØ"/>
    <n v="3"/>
    <n v="4"/>
    <n v="2"/>
    <n v="1"/>
    <n v="1"/>
    <n v="90"/>
    <n v="25"/>
    <n v="20"/>
    <n v="20"/>
    <n v="0"/>
    <n v="34.25"/>
    <n v="32"/>
    <n v="35"/>
    <n v="22"/>
    <n v="48"/>
    <m/>
    <m/>
    <m/>
    <m/>
    <m/>
    <m/>
    <m/>
    <m/>
    <n v="0"/>
    <n v="0"/>
    <m/>
    <m/>
    <m/>
    <m/>
  </r>
  <r>
    <x v="4"/>
    <x v="4"/>
    <d v="2022-06-30T00:00:00"/>
    <s v="FA.S10"/>
    <s v="S"/>
    <n v="10"/>
    <n v="1"/>
    <n v="0"/>
    <n v="0"/>
    <n v="1"/>
    <n v="90"/>
    <n v="90"/>
    <n v="10"/>
    <n v="0"/>
    <n v="50"/>
    <n v="36"/>
    <n v="36"/>
    <n v="30"/>
    <n v="43"/>
    <n v="35"/>
    <m/>
    <m/>
    <m/>
    <m/>
    <m/>
    <m/>
    <m/>
    <m/>
    <n v="0"/>
    <n v="0"/>
    <m/>
    <m/>
    <m/>
    <m/>
  </r>
  <r>
    <x v="4"/>
    <x v="4"/>
    <d v="2022-06-30T00:00:00"/>
    <s v="FA.S11"/>
    <s v="S"/>
    <n v="11"/>
    <n v="0"/>
    <n v="0"/>
    <n v="0"/>
    <n v="0"/>
    <n v="100"/>
    <n v="0"/>
    <n v="8"/>
    <n v="5"/>
    <n v="100"/>
    <n v="41"/>
    <n v="35"/>
    <n v="47"/>
    <n v="52"/>
    <n v="30"/>
    <m/>
    <m/>
    <m/>
    <m/>
    <m/>
    <m/>
    <m/>
    <m/>
    <n v="0"/>
    <n v="0"/>
    <m/>
    <m/>
    <m/>
    <m/>
  </r>
  <r>
    <x v="4"/>
    <x v="4"/>
    <d v="2022-06-30T00:00:00"/>
    <s v="FA.S3"/>
    <s v="S"/>
    <n v="3"/>
    <n v="19"/>
    <n v="7"/>
    <n v="3"/>
    <n v="9"/>
    <n v="60"/>
    <n v="25"/>
    <n v="5"/>
    <n v="0"/>
    <n v="50"/>
    <n v="15.75"/>
    <n v="5"/>
    <n v="20"/>
    <n v="12"/>
    <n v="26"/>
    <m/>
    <m/>
    <m/>
    <m/>
    <m/>
    <m/>
    <m/>
    <m/>
    <n v="0"/>
    <n v="0"/>
    <m/>
    <m/>
    <m/>
    <m/>
  </r>
  <r>
    <x v="4"/>
    <x v="4"/>
    <d v="2022-06-30T00:00:00"/>
    <s v="FA.SV1"/>
    <s v="SV"/>
    <n v="1"/>
    <n v="7"/>
    <n v="0"/>
    <n v="5"/>
    <n v="2"/>
    <n v="40"/>
    <n v="45"/>
    <n v="1"/>
    <n v="15"/>
    <n v="85"/>
    <n v="17.75"/>
    <n v="25"/>
    <n v="15"/>
    <n v="5"/>
    <n v="26"/>
    <m/>
    <m/>
    <m/>
    <m/>
    <m/>
    <m/>
    <m/>
    <m/>
    <n v="0"/>
    <n v="0"/>
    <m/>
    <m/>
    <s v="Ett svært skuddrikt individ, småskudd rundt"/>
    <m/>
  </r>
  <r>
    <x v="4"/>
    <x v="4"/>
    <d v="2022-06-30T00:00:00"/>
    <s v="FA.SV2"/>
    <s v="SV"/>
    <n v="2"/>
    <n v="3"/>
    <n v="0"/>
    <n v="0"/>
    <n v="3"/>
    <n v="45"/>
    <n v="15"/>
    <n v="45"/>
    <n v="22"/>
    <n v="90"/>
    <n v="33.25"/>
    <n v="50"/>
    <n v="35"/>
    <n v="20"/>
    <n v="28"/>
    <m/>
    <m/>
    <m/>
    <m/>
    <m/>
    <m/>
    <m/>
    <m/>
    <n v="0"/>
    <n v="0"/>
    <m/>
    <m/>
    <m/>
    <m/>
  </r>
  <r>
    <x v="4"/>
    <x v="4"/>
    <d v="2022-06-30T00:00:00"/>
    <s v="FA.SØ2"/>
    <s v="SØ"/>
    <n v="2"/>
    <n v="0"/>
    <n v="0"/>
    <n v="0"/>
    <n v="0"/>
    <n v="75"/>
    <n v="30"/>
    <n v="36"/>
    <n v="0"/>
    <n v="0"/>
    <n v="43.25"/>
    <n v="38"/>
    <n v="35"/>
    <n v="50"/>
    <n v="50"/>
    <m/>
    <m/>
    <m/>
    <m/>
    <m/>
    <m/>
    <m/>
    <m/>
    <n v="0"/>
    <n v="0"/>
    <m/>
    <s v="Ingen tegn til skjøtsel i år"/>
    <m/>
    <m/>
  </r>
  <r>
    <x v="4"/>
    <x v="4"/>
    <d v="2022-06-30T00:00:00"/>
    <s v="FA.SØ4"/>
    <s v="SØ"/>
    <n v="4"/>
    <n v="0"/>
    <n v="0"/>
    <n v="0"/>
    <n v="0"/>
    <n v="94"/>
    <n v="60"/>
    <n v="8"/>
    <n v="10"/>
    <n v="0"/>
    <n v="31"/>
    <n v="40"/>
    <n v="40"/>
    <n v="22"/>
    <n v="22"/>
    <m/>
    <m/>
    <m/>
    <m/>
    <m/>
    <m/>
    <m/>
    <m/>
    <n v="0"/>
    <n v="0"/>
    <m/>
    <s v="Ingen tegn til skjøtsel i år"/>
    <m/>
    <m/>
  </r>
  <r>
    <x v="7"/>
    <x v="4"/>
    <d v="2022-06-30T00:00:00"/>
    <s v="GR.N0"/>
    <s v="N"/>
    <n v="0"/>
    <n v="28"/>
    <n v="2"/>
    <n v="18"/>
    <n v="8"/>
    <n v="85"/>
    <n v="5"/>
    <n v="1"/>
    <n v="0"/>
    <n v="0"/>
    <n v="33.25"/>
    <n v="32"/>
    <n v="17"/>
    <n v="39"/>
    <n v="45"/>
    <m/>
    <m/>
    <m/>
    <m/>
    <m/>
    <m/>
    <m/>
    <m/>
    <n v="0"/>
    <n v="0"/>
    <m/>
    <m/>
    <m/>
    <m/>
  </r>
  <r>
    <x v="7"/>
    <x v="4"/>
    <d v="2022-06-30T00:00:00"/>
    <s v="GR.N3"/>
    <s v="N"/>
    <n v="3"/>
    <n v="0"/>
    <n v="0"/>
    <n v="0"/>
    <n v="0"/>
    <n v="93"/>
    <n v="4"/>
    <n v="4"/>
    <n v="0"/>
    <n v="0"/>
    <n v="38.75"/>
    <n v="45"/>
    <n v="25"/>
    <n v="35"/>
    <n v="50"/>
    <m/>
    <m/>
    <m/>
    <m/>
    <m/>
    <m/>
    <m/>
    <m/>
    <n v="0"/>
    <n v="0"/>
    <m/>
    <m/>
    <m/>
    <m/>
  </r>
  <r>
    <x v="7"/>
    <x v="4"/>
    <d v="2022-06-30T00:00:00"/>
    <s v="GR.N7"/>
    <s v="N"/>
    <n v="7"/>
    <n v="0"/>
    <n v="0"/>
    <n v="0"/>
    <n v="0"/>
    <n v="97"/>
    <n v="5"/>
    <n v="2"/>
    <n v="0"/>
    <n v="0"/>
    <n v="40"/>
    <n v="40"/>
    <n v="35"/>
    <n v="35"/>
    <n v="50"/>
    <m/>
    <m/>
    <m/>
    <m/>
    <m/>
    <m/>
    <m/>
    <m/>
    <n v="0"/>
    <n v="0"/>
    <m/>
    <m/>
    <m/>
    <m/>
  </r>
  <r>
    <x v="7"/>
    <x v="4"/>
    <d v="2022-06-30T00:00:00"/>
    <s v="GR.NØ3"/>
    <s v="NØ"/>
    <n v="3"/>
    <n v="1"/>
    <n v="0"/>
    <n v="0"/>
    <n v="1"/>
    <n v="90"/>
    <n v="20"/>
    <n v="11"/>
    <n v="0"/>
    <n v="0"/>
    <n v="33"/>
    <n v="29"/>
    <n v="30"/>
    <n v="39"/>
    <n v="34"/>
    <m/>
    <m/>
    <m/>
    <m/>
    <m/>
    <m/>
    <m/>
    <m/>
    <n v="0"/>
    <n v="0"/>
    <m/>
    <m/>
    <s v="Sitter litt feil. Flyttet i 2020 eller 202 - litt skjeiv i forhold til transektet"/>
    <m/>
  </r>
  <r>
    <x v="7"/>
    <x v="4"/>
    <d v="2022-06-30T00:00:00"/>
    <s v="GR.S1"/>
    <s v="S"/>
    <n v="1"/>
    <n v="8"/>
    <n v="0"/>
    <n v="5"/>
    <n v="3"/>
    <n v="75"/>
    <n v="6"/>
    <n v="8"/>
    <n v="0"/>
    <n v="0"/>
    <n v="19.25"/>
    <n v="30"/>
    <n v="15"/>
    <n v="20"/>
    <n v="12"/>
    <m/>
    <m/>
    <m/>
    <m/>
    <m/>
    <m/>
    <m/>
    <m/>
    <n v="0"/>
    <n v="0"/>
    <m/>
    <m/>
    <m/>
    <m/>
  </r>
  <r>
    <x v="7"/>
    <x v="4"/>
    <d v="2022-06-30T00:00:00"/>
    <s v="GR.S9"/>
    <s v="S"/>
    <n v="9"/>
    <n v="0"/>
    <n v="0"/>
    <n v="0"/>
    <n v="0"/>
    <n v="42"/>
    <n v="18"/>
    <n v="0"/>
    <n v="0"/>
    <n v="0"/>
    <n v="24.75"/>
    <n v="23"/>
    <n v="15"/>
    <n v="33"/>
    <n v="28"/>
    <m/>
    <m/>
    <m/>
    <m/>
    <m/>
    <m/>
    <m/>
    <m/>
    <n v="0"/>
    <n v="0"/>
    <m/>
    <m/>
    <m/>
    <m/>
  </r>
  <r>
    <x v="7"/>
    <x v="4"/>
    <d v="2022-06-30T00:00:00"/>
    <s v="GR.SV1"/>
    <s v="SV"/>
    <n v="1"/>
    <n v="6"/>
    <n v="1"/>
    <n v="0"/>
    <n v="5"/>
    <n v="80"/>
    <n v="5"/>
    <n v="2"/>
    <n v="0"/>
    <n v="0"/>
    <n v="18.5"/>
    <n v="12"/>
    <n v="32"/>
    <n v="11"/>
    <n v="19"/>
    <m/>
    <m/>
    <m/>
    <m/>
    <m/>
    <m/>
    <m/>
    <m/>
    <n v="0"/>
    <n v="0"/>
    <m/>
    <m/>
    <m/>
    <m/>
  </r>
  <r>
    <x v="7"/>
    <x v="4"/>
    <d v="2022-06-30T00:00:00"/>
    <s v="GR.SØ1"/>
    <s v="SØ"/>
    <n v="1"/>
    <n v="12"/>
    <n v="1"/>
    <n v="5"/>
    <n v="6"/>
    <n v="90"/>
    <n v="15"/>
    <n v="20"/>
    <n v="0"/>
    <n v="0"/>
    <n v="28.5"/>
    <n v="31"/>
    <n v="36"/>
    <n v="28"/>
    <n v="19"/>
    <m/>
    <m/>
    <m/>
    <m/>
    <m/>
    <m/>
    <m/>
    <m/>
    <n v="0"/>
    <n v="0"/>
    <m/>
    <m/>
    <m/>
    <m/>
  </r>
  <r>
    <x v="7"/>
    <x v="4"/>
    <d v="2022-06-30T00:00:00"/>
    <s v="GR.V0"/>
    <s v="V"/>
    <n v="0"/>
    <n v="3"/>
    <n v="0"/>
    <n v="0"/>
    <n v="3"/>
    <n v="80"/>
    <n v="5"/>
    <n v="10"/>
    <n v="0"/>
    <n v="0"/>
    <n v="21.25"/>
    <n v="12"/>
    <n v="25"/>
    <n v="22"/>
    <n v="26"/>
    <m/>
    <m/>
    <m/>
    <m/>
    <m/>
    <m/>
    <m/>
    <m/>
    <n v="0"/>
    <n v="0"/>
    <m/>
    <m/>
    <m/>
    <m/>
  </r>
  <r>
    <x v="7"/>
    <x v="4"/>
    <d v="2022-06-30T00:00:00"/>
    <s v="GR.V2"/>
    <s v="V"/>
    <n v="2"/>
    <n v="3"/>
    <n v="0"/>
    <n v="0"/>
    <n v="3"/>
    <n v="90"/>
    <s v="NA"/>
    <n v="0"/>
    <n v="40"/>
    <n v="0"/>
    <n v="34.5"/>
    <n v="35"/>
    <n v="37"/>
    <n v="35"/>
    <n v="31"/>
    <m/>
    <m/>
    <m/>
    <m/>
    <m/>
    <m/>
    <m/>
    <m/>
    <n v="0"/>
    <n v="0"/>
    <m/>
    <m/>
    <m/>
    <m/>
  </r>
  <r>
    <x v="28"/>
    <x v="6"/>
    <m/>
    <m/>
    <m/>
    <m/>
    <n v="0"/>
    <m/>
    <m/>
    <m/>
    <m/>
    <m/>
    <m/>
    <m/>
    <m/>
    <e v="#DIV/0!"/>
    <m/>
    <m/>
    <m/>
    <m/>
    <m/>
    <m/>
    <m/>
    <m/>
    <m/>
    <m/>
    <m/>
    <m/>
    <m/>
    <m/>
    <m/>
    <m/>
    <m/>
    <m/>
  </r>
  <r>
    <x v="28"/>
    <x v="6"/>
    <m/>
    <m/>
    <m/>
    <m/>
    <n v="0"/>
    <m/>
    <m/>
    <m/>
    <m/>
    <m/>
    <m/>
    <m/>
    <m/>
    <e v="#DIV/0!"/>
    <m/>
    <m/>
    <m/>
    <m/>
    <m/>
    <m/>
    <m/>
    <m/>
    <m/>
    <m/>
    <m/>
    <m/>
    <m/>
    <m/>
    <m/>
    <m/>
    <m/>
    <m/>
  </r>
  <r>
    <x v="28"/>
    <x v="6"/>
    <m/>
    <m/>
    <m/>
    <m/>
    <n v="0"/>
    <m/>
    <m/>
    <m/>
    <m/>
    <m/>
    <m/>
    <m/>
    <m/>
    <m/>
    <m/>
    <m/>
    <m/>
    <m/>
    <m/>
    <m/>
    <m/>
    <m/>
    <m/>
    <m/>
    <m/>
    <m/>
    <m/>
    <m/>
    <m/>
    <m/>
    <m/>
    <m/>
  </r>
  <r>
    <x v="28"/>
    <x v="6"/>
    <m/>
    <m/>
    <m/>
    <m/>
    <n v="0"/>
    <m/>
    <m/>
    <m/>
    <m/>
    <m/>
    <m/>
    <m/>
    <m/>
    <m/>
    <m/>
    <m/>
    <m/>
    <m/>
    <m/>
    <m/>
    <m/>
    <m/>
    <m/>
    <m/>
    <m/>
    <m/>
    <m/>
    <m/>
    <m/>
    <m/>
    <m/>
    <m/>
  </r>
  <r>
    <x v="28"/>
    <x v="6"/>
    <m/>
    <m/>
    <m/>
    <m/>
    <n v="0"/>
    <m/>
    <m/>
    <m/>
    <m/>
    <m/>
    <m/>
    <m/>
    <m/>
    <m/>
    <m/>
    <m/>
    <m/>
    <m/>
    <m/>
    <m/>
    <m/>
    <m/>
    <m/>
    <m/>
    <m/>
    <m/>
    <m/>
    <m/>
    <m/>
    <m/>
    <m/>
    <m/>
  </r>
  <r>
    <x v="28"/>
    <x v="6"/>
    <m/>
    <m/>
    <m/>
    <m/>
    <n v="0"/>
    <m/>
    <m/>
    <m/>
    <m/>
    <m/>
    <m/>
    <m/>
    <m/>
    <m/>
    <m/>
    <m/>
    <m/>
    <m/>
    <m/>
    <m/>
    <m/>
    <m/>
    <m/>
    <m/>
    <m/>
    <m/>
    <m/>
    <m/>
    <m/>
    <m/>
    <m/>
    <m/>
  </r>
  <r>
    <x v="28"/>
    <x v="6"/>
    <m/>
    <m/>
    <m/>
    <m/>
    <n v="0"/>
    <m/>
    <m/>
    <m/>
    <m/>
    <m/>
    <m/>
    <m/>
    <m/>
    <m/>
    <m/>
    <m/>
    <m/>
    <m/>
    <m/>
    <m/>
    <m/>
    <m/>
    <m/>
    <m/>
    <m/>
    <m/>
    <m/>
    <m/>
    <m/>
    <m/>
    <m/>
    <m/>
  </r>
  <r>
    <x v="28"/>
    <x v="6"/>
    <m/>
    <m/>
    <m/>
    <m/>
    <n v="0"/>
    <m/>
    <m/>
    <m/>
    <m/>
    <m/>
    <m/>
    <m/>
    <m/>
    <m/>
    <m/>
    <m/>
    <m/>
    <m/>
    <m/>
    <m/>
    <m/>
    <m/>
    <m/>
    <m/>
    <m/>
    <m/>
    <m/>
    <m/>
    <m/>
    <m/>
    <m/>
    <m/>
  </r>
  <r>
    <x v="28"/>
    <x v="6"/>
    <m/>
    <m/>
    <m/>
    <m/>
    <n v="0"/>
    <m/>
    <m/>
    <m/>
    <m/>
    <m/>
    <m/>
    <m/>
    <m/>
    <m/>
    <m/>
    <m/>
    <m/>
    <m/>
    <m/>
    <m/>
    <m/>
    <m/>
    <m/>
    <m/>
    <m/>
    <m/>
    <m/>
    <m/>
    <m/>
    <m/>
    <m/>
    <m/>
  </r>
  <r>
    <x v="28"/>
    <x v="6"/>
    <m/>
    <m/>
    <m/>
    <m/>
    <n v="0"/>
    <m/>
    <m/>
    <m/>
    <m/>
    <m/>
    <m/>
    <m/>
    <m/>
    <m/>
    <m/>
    <m/>
    <m/>
    <m/>
    <m/>
    <m/>
    <m/>
    <m/>
    <m/>
    <m/>
    <m/>
    <m/>
    <m/>
    <m/>
    <m/>
    <m/>
    <m/>
    <m/>
  </r>
  <r>
    <x v="28"/>
    <x v="6"/>
    <m/>
    <m/>
    <m/>
    <m/>
    <n v="0"/>
    <m/>
    <m/>
    <m/>
    <m/>
    <m/>
    <m/>
    <m/>
    <m/>
    <m/>
    <m/>
    <m/>
    <m/>
    <m/>
    <m/>
    <m/>
    <m/>
    <m/>
    <m/>
    <m/>
    <m/>
    <m/>
    <m/>
    <m/>
    <m/>
    <m/>
    <m/>
    <m/>
  </r>
  <r>
    <x v="28"/>
    <x v="6"/>
    <m/>
    <m/>
    <m/>
    <m/>
    <n v="0"/>
    <m/>
    <m/>
    <m/>
    <m/>
    <m/>
    <m/>
    <m/>
    <m/>
    <m/>
    <m/>
    <m/>
    <m/>
    <m/>
    <m/>
    <m/>
    <m/>
    <m/>
    <m/>
    <m/>
    <m/>
    <m/>
    <m/>
    <m/>
    <m/>
    <m/>
    <m/>
    <m/>
  </r>
  <r>
    <x v="28"/>
    <x v="6"/>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E3A766-C39C-4BD7-85ED-E65EA3D62826}"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I34" firstHeaderRow="1" firstDataRow="2" firstDataCol="1"/>
  <pivotFields count="34">
    <pivotField axis="axisRow" showAll="0">
      <items count="30">
        <item x="0"/>
        <item x="1"/>
        <item x="2"/>
        <item x="3"/>
        <item x="4"/>
        <item x="5"/>
        <item x="6"/>
        <item x="7"/>
        <item x="8"/>
        <item x="9"/>
        <item x="10"/>
        <item x="11"/>
        <item x="12"/>
        <item x="13"/>
        <item x="14"/>
        <item x="16"/>
        <item x="17"/>
        <item x="18"/>
        <item x="19"/>
        <item x="20"/>
        <item x="21"/>
        <item x="22"/>
        <item x="23"/>
        <item x="24"/>
        <item x="25"/>
        <item x="26"/>
        <item x="27"/>
        <item x="15"/>
        <item x="28"/>
        <item t="default"/>
      </items>
    </pivotField>
    <pivotField axis="axisCol" showAll="0">
      <items count="8">
        <item x="5"/>
        <item x="0"/>
        <item x="1"/>
        <item x="2"/>
        <item x="3"/>
        <item x="4"/>
        <item x="6"/>
        <item t="default"/>
      </items>
    </pivotField>
    <pivotField numFmtId="14"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8">
    <i>
      <x/>
    </i>
    <i>
      <x v="1"/>
    </i>
    <i>
      <x v="2"/>
    </i>
    <i>
      <x v="3"/>
    </i>
    <i>
      <x v="4"/>
    </i>
    <i>
      <x v="5"/>
    </i>
    <i>
      <x v="6"/>
    </i>
    <i t="grand">
      <x/>
    </i>
  </colItems>
  <dataFields count="1">
    <dataField name="Sum of Ant.DR"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7"/>
  <sheetViews>
    <sheetView workbookViewId="0">
      <selection activeCell="A6" sqref="A6"/>
    </sheetView>
  </sheetViews>
  <sheetFormatPr defaultRowHeight="14.4" x14ac:dyDescent="0.3"/>
  <cols>
    <col min="1" max="1" width="9.44140625" bestFit="1" customWidth="1"/>
    <col min="2" max="2" width="10.21875" bestFit="1" customWidth="1"/>
    <col min="3" max="3" width="32.21875" bestFit="1" customWidth="1"/>
    <col min="4" max="4" width="10" bestFit="1" customWidth="1"/>
    <col min="5" max="5" width="60.77734375" bestFit="1" customWidth="1"/>
    <col min="6" max="6" width="106.5546875" bestFit="1" customWidth="1"/>
    <col min="7" max="7" width="34.21875" bestFit="1" customWidth="1"/>
    <col min="8" max="8" width="15.21875" bestFit="1" customWidth="1"/>
    <col min="9" max="9" width="18.5546875" customWidth="1"/>
  </cols>
  <sheetData>
    <row r="1" spans="1:12" x14ac:dyDescent="0.3">
      <c r="A1" s="1" t="s">
        <v>0</v>
      </c>
      <c r="B1" s="1" t="s">
        <v>1</v>
      </c>
      <c r="C1" s="1" t="s">
        <v>2</v>
      </c>
      <c r="D1" s="1" t="s">
        <v>3</v>
      </c>
      <c r="E1" s="1" t="s">
        <v>4</v>
      </c>
      <c r="F1" s="1" t="s">
        <v>5</v>
      </c>
      <c r="G1" s="1" t="s">
        <v>6</v>
      </c>
      <c r="H1" s="1" t="s">
        <v>7</v>
      </c>
      <c r="I1" t="s">
        <v>8</v>
      </c>
      <c r="J1" t="s">
        <v>9</v>
      </c>
      <c r="L1" s="1" t="s">
        <v>2108</v>
      </c>
    </row>
    <row r="2" spans="1:12" x14ac:dyDescent="0.3">
      <c r="A2" t="s">
        <v>10</v>
      </c>
      <c r="B2" t="s">
        <v>11</v>
      </c>
      <c r="C2" t="s">
        <v>12</v>
      </c>
      <c r="D2" t="s">
        <v>13</v>
      </c>
      <c r="E2" s="11" t="s">
        <v>14</v>
      </c>
      <c r="F2" t="s">
        <v>15</v>
      </c>
      <c r="G2" t="s">
        <v>16</v>
      </c>
      <c r="I2" t="s">
        <v>17</v>
      </c>
      <c r="J2" t="s">
        <v>18</v>
      </c>
      <c r="L2" t="str">
        <f>G2</f>
        <v>-</v>
      </c>
    </row>
    <row r="3" spans="1:12" x14ac:dyDescent="0.3">
      <c r="A3" t="s">
        <v>10</v>
      </c>
      <c r="B3" t="s">
        <v>11</v>
      </c>
      <c r="C3" t="s">
        <v>19</v>
      </c>
      <c r="D3" s="11" t="s">
        <v>20</v>
      </c>
      <c r="E3" s="11" t="s">
        <v>21</v>
      </c>
      <c r="F3" s="11" t="s">
        <v>22</v>
      </c>
      <c r="G3" s="11" t="s">
        <v>23</v>
      </c>
      <c r="H3" s="11" t="s">
        <v>24</v>
      </c>
      <c r="I3" t="s">
        <v>25</v>
      </c>
      <c r="J3" t="s">
        <v>26</v>
      </c>
      <c r="L3" t="str">
        <f t="shared" ref="L3:L27" si="0">G3</f>
        <v xml:space="preserve">Engslått </v>
      </c>
    </row>
    <row r="4" spans="1:12" x14ac:dyDescent="0.3">
      <c r="A4" t="s">
        <v>10</v>
      </c>
      <c r="B4" t="s">
        <v>11</v>
      </c>
      <c r="C4" t="s">
        <v>27</v>
      </c>
      <c r="D4" s="11" t="s">
        <v>28</v>
      </c>
      <c r="E4" s="11" t="s">
        <v>29</v>
      </c>
      <c r="F4" s="11" t="s">
        <v>30</v>
      </c>
      <c r="G4" s="11" t="s">
        <v>31</v>
      </c>
      <c r="H4">
        <v>2016</v>
      </c>
      <c r="I4" t="s">
        <v>32</v>
      </c>
      <c r="J4" t="s">
        <v>33</v>
      </c>
      <c r="L4" t="str">
        <f t="shared" si="0"/>
        <v>Rydding</v>
      </c>
    </row>
    <row r="5" spans="1:12" x14ac:dyDescent="0.3">
      <c r="A5" t="s">
        <v>10</v>
      </c>
      <c r="B5" t="s">
        <v>11</v>
      </c>
      <c r="C5" t="s">
        <v>34</v>
      </c>
      <c r="D5" s="11" t="s">
        <v>35</v>
      </c>
      <c r="E5" s="11" t="s">
        <v>36</v>
      </c>
      <c r="F5" s="11" t="s">
        <v>37</v>
      </c>
      <c r="G5" s="11" t="s">
        <v>16</v>
      </c>
      <c r="I5" t="s">
        <v>38</v>
      </c>
      <c r="J5" t="s">
        <v>39</v>
      </c>
      <c r="L5" t="str">
        <f t="shared" si="0"/>
        <v>-</v>
      </c>
    </row>
    <row r="6" spans="1:12" x14ac:dyDescent="0.3">
      <c r="A6" t="s">
        <v>10</v>
      </c>
      <c r="B6" t="s">
        <v>40</v>
      </c>
      <c r="C6" t="s">
        <v>41</v>
      </c>
      <c r="D6" t="s">
        <v>42</v>
      </c>
      <c r="E6" s="11" t="s">
        <v>43</v>
      </c>
      <c r="F6" t="s">
        <v>44</v>
      </c>
      <c r="G6" t="s">
        <v>16</v>
      </c>
      <c r="I6" t="s">
        <v>45</v>
      </c>
      <c r="J6" t="s">
        <v>46</v>
      </c>
      <c r="L6" t="str">
        <f t="shared" si="0"/>
        <v>-</v>
      </c>
    </row>
    <row r="7" spans="1:12" x14ac:dyDescent="0.3">
      <c r="A7" t="s">
        <v>47</v>
      </c>
      <c r="B7" t="s">
        <v>48</v>
      </c>
      <c r="C7" t="s">
        <v>49</v>
      </c>
      <c r="D7" t="s">
        <v>50</v>
      </c>
      <c r="E7" s="11" t="s">
        <v>51</v>
      </c>
      <c r="F7" t="s">
        <v>52</v>
      </c>
      <c r="G7" s="13" t="s">
        <v>53</v>
      </c>
      <c r="I7" t="s">
        <v>54</v>
      </c>
      <c r="J7" t="s">
        <v>55</v>
      </c>
      <c r="L7" t="str">
        <f t="shared" si="0"/>
        <v>nei, men se Karoline Bredlands mail</v>
      </c>
    </row>
    <row r="8" spans="1:12" x14ac:dyDescent="0.3">
      <c r="A8" t="s">
        <v>47</v>
      </c>
      <c r="B8" t="s">
        <v>48</v>
      </c>
      <c r="C8" t="s">
        <v>56</v>
      </c>
      <c r="D8" s="11" t="s">
        <v>57</v>
      </c>
      <c r="E8" s="11" t="s">
        <v>58</v>
      </c>
      <c r="F8" s="11" t="s">
        <v>59</v>
      </c>
      <c r="G8" s="13" t="s">
        <v>60</v>
      </c>
      <c r="H8" t="s">
        <v>61</v>
      </c>
      <c r="I8" t="s">
        <v>62</v>
      </c>
      <c r="L8" t="str">
        <f t="shared" si="0"/>
        <v>Bekjempelse, rydding</v>
      </c>
    </row>
    <row r="9" spans="1:12" x14ac:dyDescent="0.3">
      <c r="A9" t="s">
        <v>47</v>
      </c>
      <c r="B9" t="s">
        <v>48</v>
      </c>
      <c r="C9" t="s">
        <v>63</v>
      </c>
      <c r="D9" t="s">
        <v>50</v>
      </c>
      <c r="E9" t="s">
        <v>64</v>
      </c>
      <c r="F9" t="s">
        <v>65</v>
      </c>
      <c r="G9" t="s">
        <v>16</v>
      </c>
      <c r="I9" t="s">
        <v>66</v>
      </c>
      <c r="J9" t="s">
        <v>67</v>
      </c>
      <c r="L9" t="str">
        <f t="shared" si="0"/>
        <v>-</v>
      </c>
    </row>
    <row r="10" spans="1:12" x14ac:dyDescent="0.3">
      <c r="A10" t="s">
        <v>47</v>
      </c>
      <c r="B10" t="s">
        <v>68</v>
      </c>
      <c r="C10" t="s">
        <v>69</v>
      </c>
      <c r="D10" s="11" t="s">
        <v>70</v>
      </c>
      <c r="E10" s="11" t="s">
        <v>71</v>
      </c>
      <c r="F10" t="s">
        <v>72</v>
      </c>
      <c r="G10" s="11" t="s">
        <v>31</v>
      </c>
      <c r="I10" t="s">
        <v>73</v>
      </c>
      <c r="J10" t="s">
        <v>74</v>
      </c>
      <c r="L10" t="str">
        <f t="shared" si="0"/>
        <v>Rydding</v>
      </c>
    </row>
    <row r="11" spans="1:12" x14ac:dyDescent="0.3">
      <c r="A11" t="s">
        <v>47</v>
      </c>
      <c r="B11" t="s">
        <v>68</v>
      </c>
      <c r="C11" t="s">
        <v>75</v>
      </c>
      <c r="D11" s="11" t="s">
        <v>57</v>
      </c>
      <c r="E11" s="11" t="s">
        <v>58</v>
      </c>
      <c r="F11" s="2" t="s">
        <v>76</v>
      </c>
      <c r="G11" t="s">
        <v>16</v>
      </c>
      <c r="I11" t="s">
        <v>77</v>
      </c>
      <c r="J11" t="s">
        <v>78</v>
      </c>
      <c r="L11" t="str">
        <f t="shared" si="0"/>
        <v>-</v>
      </c>
    </row>
    <row r="12" spans="1:12" x14ac:dyDescent="0.3">
      <c r="A12" t="s">
        <v>47</v>
      </c>
      <c r="B12" t="s">
        <v>68</v>
      </c>
      <c r="C12" t="s">
        <v>79</v>
      </c>
      <c r="D12" s="11" t="s">
        <v>80</v>
      </c>
      <c r="E12" s="11" t="s">
        <v>81</v>
      </c>
      <c r="F12" s="11" t="s">
        <v>82</v>
      </c>
      <c r="G12" s="11" t="s">
        <v>16</v>
      </c>
      <c r="I12" t="s">
        <v>83</v>
      </c>
      <c r="J12" t="s">
        <v>84</v>
      </c>
      <c r="L12" t="str">
        <f t="shared" si="0"/>
        <v>-</v>
      </c>
    </row>
    <row r="13" spans="1:12" x14ac:dyDescent="0.3">
      <c r="A13" t="s">
        <v>47</v>
      </c>
      <c r="B13" t="s">
        <v>68</v>
      </c>
      <c r="C13" t="s">
        <v>85</v>
      </c>
      <c r="D13" s="11" t="s">
        <v>86</v>
      </c>
      <c r="E13" s="11" t="s">
        <v>87</v>
      </c>
      <c r="F13" s="11" t="s">
        <v>88</v>
      </c>
      <c r="G13" s="11" t="s">
        <v>16</v>
      </c>
      <c r="I13" t="s">
        <v>89</v>
      </c>
      <c r="J13" t="s">
        <v>90</v>
      </c>
      <c r="L13" t="str">
        <f t="shared" si="0"/>
        <v>-</v>
      </c>
    </row>
    <row r="14" spans="1:12" x14ac:dyDescent="0.3">
      <c r="A14" t="s">
        <v>47</v>
      </c>
      <c r="B14" t="s">
        <v>91</v>
      </c>
      <c r="C14" t="s">
        <v>92</v>
      </c>
      <c r="D14" t="s">
        <v>93</v>
      </c>
      <c r="E14" t="s">
        <v>94</v>
      </c>
      <c r="F14" t="s">
        <v>95</v>
      </c>
      <c r="G14" s="11" t="s">
        <v>16</v>
      </c>
      <c r="I14" t="s">
        <v>96</v>
      </c>
      <c r="J14" t="s">
        <v>97</v>
      </c>
      <c r="L14" t="str">
        <f t="shared" si="0"/>
        <v>-</v>
      </c>
    </row>
    <row r="15" spans="1:12" x14ac:dyDescent="0.3">
      <c r="A15" t="s">
        <v>47</v>
      </c>
      <c r="B15" t="s">
        <v>47</v>
      </c>
      <c r="C15" t="s">
        <v>98</v>
      </c>
      <c r="D15" s="11" t="s">
        <v>99</v>
      </c>
      <c r="E15" s="11" t="s">
        <v>100</v>
      </c>
      <c r="F15" s="11" t="s">
        <v>101</v>
      </c>
      <c r="G15" s="11" t="s">
        <v>102</v>
      </c>
      <c r="H15">
        <v>2017</v>
      </c>
      <c r="I15" t="s">
        <v>103</v>
      </c>
      <c r="L15" t="str">
        <f t="shared" si="0"/>
        <v>Engslått, rydding</v>
      </c>
    </row>
    <row r="16" spans="1:12" x14ac:dyDescent="0.3">
      <c r="A16" t="s">
        <v>47</v>
      </c>
      <c r="B16" s="21" t="s">
        <v>47</v>
      </c>
      <c r="C16" s="21" t="s">
        <v>104</v>
      </c>
      <c r="D16" s="21" t="s">
        <v>57</v>
      </c>
      <c r="E16" s="21" t="s">
        <v>58</v>
      </c>
      <c r="F16" s="21" t="s">
        <v>105</v>
      </c>
      <c r="G16" s="11" t="s">
        <v>31</v>
      </c>
      <c r="H16" t="s">
        <v>106</v>
      </c>
      <c r="I16" t="s">
        <v>107</v>
      </c>
      <c r="J16" t="s">
        <v>108</v>
      </c>
      <c r="L16" t="str">
        <f t="shared" si="0"/>
        <v>Rydding</v>
      </c>
    </row>
    <row r="17" spans="1:12" x14ac:dyDescent="0.3">
      <c r="A17" t="s">
        <v>47</v>
      </c>
      <c r="B17" s="21" t="s">
        <v>47</v>
      </c>
      <c r="C17" s="21" t="s">
        <v>109</v>
      </c>
      <c r="D17" s="21" t="s">
        <v>70</v>
      </c>
      <c r="E17" s="21" t="s">
        <v>71</v>
      </c>
      <c r="F17" s="21" t="s">
        <v>110</v>
      </c>
      <c r="G17" s="13" t="s">
        <v>60</v>
      </c>
      <c r="H17" t="s">
        <v>111</v>
      </c>
      <c r="I17" t="s">
        <v>112</v>
      </c>
      <c r="J17" t="s">
        <v>113</v>
      </c>
      <c r="L17" t="str">
        <f t="shared" si="0"/>
        <v>Bekjempelse, rydding</v>
      </c>
    </row>
    <row r="18" spans="1:12" x14ac:dyDescent="0.3">
      <c r="A18" t="s">
        <v>47</v>
      </c>
      <c r="B18" s="21" t="s">
        <v>47</v>
      </c>
      <c r="C18" s="21" t="s">
        <v>114</v>
      </c>
      <c r="D18" s="21" t="s">
        <v>70</v>
      </c>
      <c r="E18" s="21" t="s">
        <v>71</v>
      </c>
      <c r="F18" s="21" t="s">
        <v>115</v>
      </c>
      <c r="G18" s="13" t="s">
        <v>60</v>
      </c>
      <c r="H18" t="s">
        <v>111</v>
      </c>
      <c r="I18" t="s">
        <v>116</v>
      </c>
      <c r="J18" t="s">
        <v>113</v>
      </c>
      <c r="L18" t="str">
        <f t="shared" si="0"/>
        <v>Bekjempelse, rydding</v>
      </c>
    </row>
    <row r="19" spans="1:12" x14ac:dyDescent="0.3">
      <c r="A19" t="s">
        <v>47</v>
      </c>
      <c r="B19" t="s">
        <v>47</v>
      </c>
      <c r="C19" t="s">
        <v>117</v>
      </c>
      <c r="D19" s="11" t="s">
        <v>57</v>
      </c>
      <c r="E19" s="11" t="s">
        <v>58</v>
      </c>
      <c r="F19" s="11" t="s">
        <v>118</v>
      </c>
      <c r="G19" s="13" t="s">
        <v>119</v>
      </c>
      <c r="H19" t="s">
        <v>111</v>
      </c>
      <c r="I19" t="s">
        <v>120</v>
      </c>
      <c r="J19" t="s">
        <v>121</v>
      </c>
      <c r="L19" t="str">
        <f t="shared" si="0"/>
        <v>Bekjempelse</v>
      </c>
    </row>
    <row r="20" spans="1:12" x14ac:dyDescent="0.3">
      <c r="A20" t="s">
        <v>122</v>
      </c>
      <c r="B20" t="s">
        <v>123</v>
      </c>
      <c r="C20" t="s">
        <v>124</v>
      </c>
      <c r="D20" s="11" t="s">
        <v>57</v>
      </c>
      <c r="E20" s="11" t="s">
        <v>58</v>
      </c>
      <c r="F20" t="s">
        <v>105</v>
      </c>
      <c r="G20" s="13" t="s">
        <v>31</v>
      </c>
      <c r="H20">
        <v>2017</v>
      </c>
      <c r="I20" t="s">
        <v>125</v>
      </c>
      <c r="J20" t="s">
        <v>126</v>
      </c>
      <c r="L20" t="str">
        <f t="shared" si="0"/>
        <v>Rydding</v>
      </c>
    </row>
    <row r="21" spans="1:12" x14ac:dyDescent="0.3">
      <c r="A21" t="s">
        <v>122</v>
      </c>
      <c r="B21" t="s">
        <v>122</v>
      </c>
      <c r="C21" t="s">
        <v>127</v>
      </c>
      <c r="D21" s="11" t="s">
        <v>86</v>
      </c>
      <c r="E21" s="11" t="s">
        <v>87</v>
      </c>
      <c r="G21" s="13" t="s">
        <v>128</v>
      </c>
      <c r="H21" t="s">
        <v>129</v>
      </c>
      <c r="I21" t="s">
        <v>130</v>
      </c>
      <c r="J21" t="s">
        <v>131</v>
      </c>
      <c r="L21" t="str">
        <f t="shared" si="0"/>
        <v>Kantslått</v>
      </c>
    </row>
    <row r="22" spans="1:12" x14ac:dyDescent="0.3">
      <c r="A22" t="s">
        <v>122</v>
      </c>
      <c r="B22" t="s">
        <v>122</v>
      </c>
      <c r="C22" t="s">
        <v>132</v>
      </c>
      <c r="D22" t="s">
        <v>133</v>
      </c>
      <c r="E22" s="11" t="s">
        <v>134</v>
      </c>
      <c r="F22" t="s">
        <v>135</v>
      </c>
      <c r="G22" s="13" t="s">
        <v>16</v>
      </c>
      <c r="I22" t="s">
        <v>136</v>
      </c>
      <c r="J22" t="s">
        <v>137</v>
      </c>
      <c r="L22" t="str">
        <f t="shared" si="0"/>
        <v>-</v>
      </c>
    </row>
    <row r="23" spans="1:12" x14ac:dyDescent="0.3">
      <c r="A23" t="s">
        <v>122</v>
      </c>
      <c r="B23" t="s">
        <v>122</v>
      </c>
      <c r="C23" t="s">
        <v>138</v>
      </c>
      <c r="D23" s="11" t="s">
        <v>86</v>
      </c>
      <c r="E23" s="11" t="s">
        <v>87</v>
      </c>
      <c r="F23" s="11" t="s">
        <v>139</v>
      </c>
      <c r="G23" s="13" t="s">
        <v>128</v>
      </c>
      <c r="H23" t="s">
        <v>140</v>
      </c>
      <c r="I23" t="s">
        <v>141</v>
      </c>
      <c r="J23" t="s">
        <v>142</v>
      </c>
      <c r="L23" t="str">
        <f t="shared" si="0"/>
        <v>Kantslått</v>
      </c>
    </row>
    <row r="24" spans="1:12" x14ac:dyDescent="0.3">
      <c r="A24" t="s">
        <v>122</v>
      </c>
      <c r="B24" t="s">
        <v>122</v>
      </c>
      <c r="C24" t="s">
        <v>143</v>
      </c>
      <c r="D24" s="11" t="s">
        <v>57</v>
      </c>
      <c r="E24" s="11" t="s">
        <v>58</v>
      </c>
      <c r="F24" s="11" t="s">
        <v>44</v>
      </c>
      <c r="G24" s="13" t="s">
        <v>16</v>
      </c>
      <c r="I24" t="s">
        <v>144</v>
      </c>
      <c r="J24" t="s">
        <v>145</v>
      </c>
      <c r="L24" t="str">
        <f t="shared" si="0"/>
        <v>-</v>
      </c>
    </row>
    <row r="25" spans="1:12" x14ac:dyDescent="0.3">
      <c r="A25" t="s">
        <v>122</v>
      </c>
      <c r="B25" t="s">
        <v>122</v>
      </c>
      <c r="C25" t="s">
        <v>146</v>
      </c>
      <c r="D25" s="11" t="s">
        <v>86</v>
      </c>
      <c r="E25" s="11" t="s">
        <v>87</v>
      </c>
      <c r="F25" t="s">
        <v>147</v>
      </c>
      <c r="G25" s="13" t="s">
        <v>16</v>
      </c>
      <c r="I25" t="s">
        <v>16</v>
      </c>
      <c r="L25" t="str">
        <f t="shared" si="0"/>
        <v>-</v>
      </c>
    </row>
    <row r="26" spans="1:12" x14ac:dyDescent="0.3">
      <c r="A26" t="s">
        <v>122</v>
      </c>
      <c r="B26" t="s">
        <v>122</v>
      </c>
      <c r="C26" t="s">
        <v>148</v>
      </c>
      <c r="D26" s="11" t="s">
        <v>86</v>
      </c>
      <c r="E26" s="11" t="s">
        <v>87</v>
      </c>
      <c r="F26" t="s">
        <v>147</v>
      </c>
      <c r="G26" s="13" t="s">
        <v>16</v>
      </c>
      <c r="I26" t="s">
        <v>16</v>
      </c>
      <c r="L26" t="str">
        <f t="shared" si="0"/>
        <v>-</v>
      </c>
    </row>
    <row r="27" spans="1:12" x14ac:dyDescent="0.3">
      <c r="A27" t="s">
        <v>10</v>
      </c>
      <c r="B27" t="s">
        <v>11</v>
      </c>
      <c r="C27" t="s">
        <v>149</v>
      </c>
      <c r="D27" s="11" t="s">
        <v>13</v>
      </c>
      <c r="E27" s="11" t="s">
        <v>14</v>
      </c>
      <c r="F27" t="s">
        <v>150</v>
      </c>
      <c r="G27" s="13" t="s">
        <v>16</v>
      </c>
      <c r="I27" s="13" t="s">
        <v>2109</v>
      </c>
      <c r="J27" t="s">
        <v>2110</v>
      </c>
      <c r="L27" t="str">
        <f t="shared" si="0"/>
        <v>-</v>
      </c>
    </row>
  </sheetData>
  <sortState xmlns:xlrd2="http://schemas.microsoft.com/office/spreadsheetml/2017/richdata2" ref="A2:J26">
    <sortCondition ref="A2:A26"/>
    <sortCondition ref="B2:B26"/>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0"/>
  <sheetViews>
    <sheetView workbookViewId="0">
      <selection activeCell="N30" sqref="N30"/>
    </sheetView>
  </sheetViews>
  <sheetFormatPr defaultRowHeight="14.4" x14ac:dyDescent="0.3"/>
  <cols>
    <col min="1" max="1" width="22.77734375" bestFit="1" customWidth="1"/>
  </cols>
  <sheetData>
    <row r="1" spans="1:2" x14ac:dyDescent="0.3">
      <c r="A1" t="s">
        <v>466</v>
      </c>
    </row>
    <row r="2" spans="1:2" x14ac:dyDescent="0.3">
      <c r="A2" s="1" t="s">
        <v>467</v>
      </c>
      <c r="B2" t="s">
        <v>468</v>
      </c>
    </row>
    <row r="3" spans="1:2" x14ac:dyDescent="0.3">
      <c r="A3" s="1" t="s">
        <v>469</v>
      </c>
      <c r="B3" t="s">
        <v>468</v>
      </c>
    </row>
    <row r="4" spans="1:2" x14ac:dyDescent="0.3">
      <c r="A4" s="1" t="s">
        <v>470</v>
      </c>
      <c r="B4" t="s">
        <v>471</v>
      </c>
    </row>
    <row r="5" spans="1:2" x14ac:dyDescent="0.3">
      <c r="A5" s="1" t="s">
        <v>472</v>
      </c>
      <c r="B5" t="s">
        <v>473</v>
      </c>
    </row>
    <row r="6" spans="1:2" x14ac:dyDescent="0.3">
      <c r="A6" s="1" t="s">
        <v>474</v>
      </c>
      <c r="B6" t="s">
        <v>468</v>
      </c>
    </row>
    <row r="7" spans="1:2" x14ac:dyDescent="0.3">
      <c r="A7" s="1" t="s">
        <v>475</v>
      </c>
      <c r="B7" t="s">
        <v>471</v>
      </c>
    </row>
    <row r="8" spans="1:2" x14ac:dyDescent="0.3">
      <c r="A8" s="1" t="s">
        <v>476</v>
      </c>
      <c r="B8" t="s">
        <v>473</v>
      </c>
    </row>
    <row r="9" spans="1:2" x14ac:dyDescent="0.3">
      <c r="A9" s="1" t="s">
        <v>477</v>
      </c>
      <c r="B9" t="s">
        <v>478</v>
      </c>
    </row>
    <row r="10" spans="1:2" x14ac:dyDescent="0.3">
      <c r="A10" s="1" t="s">
        <v>479</v>
      </c>
      <c r="B10" t="s">
        <v>468</v>
      </c>
    </row>
    <row r="11" spans="1:2" x14ac:dyDescent="0.3">
      <c r="A11" s="1" t="s">
        <v>480</v>
      </c>
      <c r="B11" t="s">
        <v>481</v>
      </c>
    </row>
    <row r="12" spans="1:2" x14ac:dyDescent="0.3">
      <c r="A12" s="1" t="s">
        <v>482</v>
      </c>
      <c r="B12" t="s">
        <v>483</v>
      </c>
    </row>
    <row r="13" spans="1:2" x14ac:dyDescent="0.3">
      <c r="A13" s="1" t="s">
        <v>484</v>
      </c>
      <c r="B13" t="s">
        <v>485</v>
      </c>
    </row>
    <row r="14" spans="1:2" x14ac:dyDescent="0.3">
      <c r="A14" s="1" t="s">
        <v>486</v>
      </c>
      <c r="B14" t="s">
        <v>468</v>
      </c>
    </row>
    <row r="15" spans="1:2" x14ac:dyDescent="0.3">
      <c r="A15" s="1" t="s">
        <v>487</v>
      </c>
      <c r="B15" t="s">
        <v>488</v>
      </c>
    </row>
    <row r="16" spans="1:2" x14ac:dyDescent="0.3">
      <c r="A16" s="1" t="s">
        <v>489</v>
      </c>
      <c r="B16" t="s">
        <v>471</v>
      </c>
    </row>
    <row r="17" spans="1:2" x14ac:dyDescent="0.3">
      <c r="A17" s="1" t="s">
        <v>490</v>
      </c>
      <c r="B17" t="s">
        <v>473</v>
      </c>
    </row>
    <row r="18" spans="1:2" x14ac:dyDescent="0.3">
      <c r="A18" s="1" t="s">
        <v>491</v>
      </c>
      <c r="B18" t="s">
        <v>468</v>
      </c>
    </row>
    <row r="19" spans="1:2" x14ac:dyDescent="0.3">
      <c r="A19" s="1" t="s">
        <v>492</v>
      </c>
      <c r="B19" t="s">
        <v>471</v>
      </c>
    </row>
    <row r="20" spans="1:2" x14ac:dyDescent="0.3">
      <c r="A20" s="1" t="s">
        <v>493</v>
      </c>
      <c r="B20" t="s">
        <v>473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16"/>
  <sheetViews>
    <sheetView workbookViewId="0">
      <pane xSplit="7" ySplit="1" topLeftCell="O34" activePane="bottomRight" state="frozen"/>
      <selection pane="topRight" activeCell="G1" sqref="G1"/>
      <selection pane="bottomLeft" activeCell="A2" sqref="A2"/>
      <selection pane="bottomRight" activeCell="R89" sqref="R89"/>
    </sheetView>
  </sheetViews>
  <sheetFormatPr defaultRowHeight="14.4" x14ac:dyDescent="0.3"/>
  <cols>
    <col min="2" max="2" width="15.77734375" customWidth="1"/>
    <col min="3" max="3" width="18.21875" bestFit="1" customWidth="1"/>
    <col min="4" max="4" width="5" bestFit="1" customWidth="1"/>
    <col min="5" max="5" width="10.21875" bestFit="1" customWidth="1"/>
    <col min="6" max="6" width="10.5546875" customWidth="1"/>
    <col min="7" max="7" width="8.5546875" customWidth="1"/>
    <col min="8" max="8" width="10.21875" bestFit="1" customWidth="1"/>
    <col min="9" max="9" width="40.44140625" bestFit="1" customWidth="1"/>
    <col min="10" max="10" width="41.5546875" style="65" customWidth="1"/>
    <col min="11" max="12" width="14.21875" customWidth="1"/>
    <col min="13" max="13" width="38.21875" style="65" customWidth="1"/>
    <col min="14" max="14" width="48.21875" style="65" customWidth="1"/>
    <col min="15" max="15" width="13.44140625" bestFit="1" customWidth="1"/>
    <col min="16" max="16" width="17.44140625" bestFit="1" customWidth="1"/>
    <col min="17" max="17" width="19.77734375" bestFit="1" customWidth="1"/>
    <col min="18" max="18" width="20.5546875" bestFit="1" customWidth="1"/>
    <col min="19" max="19" width="10.5546875" bestFit="1" customWidth="1"/>
    <col min="20" max="20" width="12.77734375" bestFit="1" customWidth="1"/>
    <col min="21" max="21" width="13.77734375" bestFit="1" customWidth="1"/>
    <col min="22" max="22" width="20.5546875" customWidth="1"/>
    <col min="23" max="23" width="11" bestFit="1" customWidth="1"/>
    <col min="24" max="24" width="13.21875" bestFit="1" customWidth="1"/>
    <col min="25" max="25" width="22.77734375" bestFit="1" customWidth="1"/>
    <col min="26" max="26" width="18.77734375" bestFit="1" customWidth="1"/>
    <col min="27" max="27" width="16.5546875" bestFit="1" customWidth="1"/>
    <col min="28" max="28" width="11" bestFit="1" customWidth="1"/>
    <col min="29" max="30" width="16.5546875" customWidth="1"/>
  </cols>
  <sheetData>
    <row r="1" spans="1:33" ht="57.6" x14ac:dyDescent="0.3">
      <c r="A1" t="s">
        <v>0</v>
      </c>
      <c r="B1" s="1" t="s">
        <v>1</v>
      </c>
      <c r="C1" s="1" t="s">
        <v>2</v>
      </c>
      <c r="D1" s="1" t="s">
        <v>494</v>
      </c>
      <c r="E1" s="1" t="s">
        <v>495</v>
      </c>
      <c r="F1" s="1" t="s">
        <v>496</v>
      </c>
      <c r="G1" s="16" t="s">
        <v>1961</v>
      </c>
      <c r="H1" s="1" t="s">
        <v>3</v>
      </c>
      <c r="I1" s="1" t="s">
        <v>4</v>
      </c>
      <c r="J1" s="64" t="s">
        <v>5</v>
      </c>
      <c r="K1" s="1" t="s">
        <v>497</v>
      </c>
      <c r="L1" s="1" t="s">
        <v>498</v>
      </c>
      <c r="M1" s="64" t="s">
        <v>499</v>
      </c>
      <c r="N1" s="64" t="s">
        <v>164</v>
      </c>
      <c r="O1" s="1" t="s">
        <v>467</v>
      </c>
      <c r="P1" s="1" t="s">
        <v>469</v>
      </c>
      <c r="Q1" s="1" t="s">
        <v>470</v>
      </c>
      <c r="R1" s="1" t="s">
        <v>472</v>
      </c>
      <c r="S1" s="1" t="s">
        <v>474</v>
      </c>
      <c r="T1" s="1" t="s">
        <v>475</v>
      </c>
      <c r="U1" s="1" t="s">
        <v>476</v>
      </c>
      <c r="V1" s="1" t="s">
        <v>477</v>
      </c>
      <c r="W1" s="1" t="s">
        <v>479</v>
      </c>
      <c r="X1" s="1" t="s">
        <v>480</v>
      </c>
      <c r="Y1" s="1" t="s">
        <v>482</v>
      </c>
      <c r="Z1" s="1" t="s">
        <v>484</v>
      </c>
      <c r="AA1" s="1" t="s">
        <v>486</v>
      </c>
      <c r="AB1" s="1" t="s">
        <v>487</v>
      </c>
      <c r="AC1" s="1" t="s">
        <v>489</v>
      </c>
      <c r="AD1" s="1" t="s">
        <v>490</v>
      </c>
      <c r="AE1" s="1" t="s">
        <v>491</v>
      </c>
      <c r="AF1" s="1" t="s">
        <v>492</v>
      </c>
      <c r="AG1" s="1" t="s">
        <v>493</v>
      </c>
    </row>
    <row r="2" spans="1:33" x14ac:dyDescent="0.3">
      <c r="A2" t="s">
        <v>10</v>
      </c>
      <c r="B2" t="s">
        <v>40</v>
      </c>
      <c r="C2" t="s">
        <v>41</v>
      </c>
      <c r="D2">
        <v>2018</v>
      </c>
      <c r="E2" s="11">
        <v>43298</v>
      </c>
      <c r="F2" t="s">
        <v>500</v>
      </c>
      <c r="H2" t="s">
        <v>42</v>
      </c>
      <c r="I2" s="11" t="s">
        <v>43</v>
      </c>
      <c r="K2" s="17" t="s">
        <v>501</v>
      </c>
      <c r="L2" s="17"/>
      <c r="M2" s="65" t="s">
        <v>502</v>
      </c>
      <c r="O2" t="s">
        <v>44</v>
      </c>
      <c r="P2" t="s">
        <v>44</v>
      </c>
      <c r="Q2" t="s">
        <v>503</v>
      </c>
      <c r="R2" t="s">
        <v>503</v>
      </c>
      <c r="S2" t="s">
        <v>44</v>
      </c>
      <c r="T2" t="s">
        <v>503</v>
      </c>
      <c r="U2" t="s">
        <v>503</v>
      </c>
      <c r="V2" t="s">
        <v>503</v>
      </c>
      <c r="W2" t="s">
        <v>44</v>
      </c>
      <c r="X2" t="s">
        <v>503</v>
      </c>
      <c r="Y2" t="s">
        <v>503</v>
      </c>
      <c r="Z2" t="s">
        <v>503</v>
      </c>
      <c r="AA2" t="s">
        <v>44</v>
      </c>
      <c r="AB2" t="s">
        <v>503</v>
      </c>
      <c r="AC2" t="s">
        <v>503</v>
      </c>
      <c r="AD2" t="s">
        <v>503</v>
      </c>
      <c r="AE2" t="s">
        <v>44</v>
      </c>
      <c r="AF2" t="s">
        <v>503</v>
      </c>
      <c r="AG2" t="s">
        <v>503</v>
      </c>
    </row>
    <row r="3" spans="1:33" x14ac:dyDescent="0.3">
      <c r="A3" t="s">
        <v>10</v>
      </c>
      <c r="B3" t="s">
        <v>40</v>
      </c>
      <c r="C3" t="s">
        <v>41</v>
      </c>
      <c r="D3">
        <v>2019</v>
      </c>
      <c r="E3" s="11">
        <v>43647</v>
      </c>
      <c r="F3" t="s">
        <v>504</v>
      </c>
      <c r="H3" t="s">
        <v>42</v>
      </c>
      <c r="I3" s="11" t="s">
        <v>43</v>
      </c>
      <c r="K3" s="17" t="s">
        <v>501</v>
      </c>
      <c r="L3" s="17"/>
      <c r="M3" s="65" t="s">
        <v>502</v>
      </c>
      <c r="O3" t="s">
        <v>44</v>
      </c>
      <c r="P3" t="s">
        <v>44</v>
      </c>
      <c r="Q3" t="s">
        <v>503</v>
      </c>
      <c r="R3" t="s">
        <v>503</v>
      </c>
      <c r="S3" t="s">
        <v>44</v>
      </c>
      <c r="T3" t="s">
        <v>503</v>
      </c>
      <c r="U3" t="s">
        <v>503</v>
      </c>
      <c r="V3" t="s">
        <v>503</v>
      </c>
      <c r="W3" t="s">
        <v>44</v>
      </c>
      <c r="X3" t="s">
        <v>503</v>
      </c>
      <c r="Y3" t="s">
        <v>503</v>
      </c>
      <c r="Z3" t="s">
        <v>503</v>
      </c>
      <c r="AA3" t="s">
        <v>44</v>
      </c>
      <c r="AB3" t="s">
        <v>503</v>
      </c>
      <c r="AC3" t="s">
        <v>503</v>
      </c>
      <c r="AD3" t="s">
        <v>503</v>
      </c>
      <c r="AE3" t="s">
        <v>44</v>
      </c>
      <c r="AF3" t="s">
        <v>503</v>
      </c>
      <c r="AG3" t="s">
        <v>503</v>
      </c>
    </row>
    <row r="4" spans="1:33" x14ac:dyDescent="0.3">
      <c r="A4" t="s">
        <v>10</v>
      </c>
      <c r="B4" t="s">
        <v>40</v>
      </c>
      <c r="C4" t="s">
        <v>41</v>
      </c>
      <c r="D4">
        <v>2020</v>
      </c>
      <c r="E4" s="11">
        <v>44011</v>
      </c>
      <c r="F4" t="s">
        <v>505</v>
      </c>
      <c r="G4">
        <v>3</v>
      </c>
      <c r="H4" t="s">
        <v>42</v>
      </c>
      <c r="I4" s="11" t="s">
        <v>43</v>
      </c>
      <c r="J4" s="65" t="s">
        <v>44</v>
      </c>
      <c r="K4" s="17" t="s">
        <v>501</v>
      </c>
      <c r="L4" s="17"/>
      <c r="M4" s="65" t="s">
        <v>506</v>
      </c>
      <c r="N4" s="65" t="s">
        <v>507</v>
      </c>
      <c r="O4" t="s">
        <v>44</v>
      </c>
      <c r="P4" t="s">
        <v>44</v>
      </c>
      <c r="Q4" t="s">
        <v>503</v>
      </c>
      <c r="R4" t="s">
        <v>503</v>
      </c>
      <c r="S4" t="s">
        <v>44</v>
      </c>
      <c r="T4" t="s">
        <v>503</v>
      </c>
      <c r="U4" t="s">
        <v>503</v>
      </c>
      <c r="V4" t="s">
        <v>503</v>
      </c>
      <c r="W4" t="s">
        <v>44</v>
      </c>
      <c r="X4" t="s">
        <v>503</v>
      </c>
      <c r="Y4" t="s">
        <v>503</v>
      </c>
      <c r="Z4" t="s">
        <v>503</v>
      </c>
      <c r="AA4" t="s">
        <v>44</v>
      </c>
      <c r="AB4" t="s">
        <v>503</v>
      </c>
      <c r="AC4" t="s">
        <v>503</v>
      </c>
      <c r="AD4" t="s">
        <v>503</v>
      </c>
      <c r="AE4" t="s">
        <v>44</v>
      </c>
      <c r="AF4" t="s">
        <v>503</v>
      </c>
      <c r="AG4" t="s">
        <v>503</v>
      </c>
    </row>
    <row r="5" spans="1:33" x14ac:dyDescent="0.3">
      <c r="A5" t="s">
        <v>10</v>
      </c>
      <c r="B5" t="s">
        <v>40</v>
      </c>
      <c r="C5" t="s">
        <v>41</v>
      </c>
      <c r="D5">
        <v>2021</v>
      </c>
      <c r="E5" s="11">
        <v>44377</v>
      </c>
      <c r="F5" t="s">
        <v>508</v>
      </c>
      <c r="G5">
        <v>1.5</v>
      </c>
      <c r="H5" t="s">
        <v>42</v>
      </c>
      <c r="I5" s="11" t="s">
        <v>43</v>
      </c>
      <c r="J5" s="65" t="s">
        <v>44</v>
      </c>
      <c r="K5" s="17" t="s">
        <v>501</v>
      </c>
      <c r="L5" s="17"/>
      <c r="M5" s="65" t="s">
        <v>502</v>
      </c>
      <c r="N5" s="65" t="s">
        <v>507</v>
      </c>
      <c r="O5" t="s">
        <v>44</v>
      </c>
      <c r="P5" t="s">
        <v>44</v>
      </c>
      <c r="Q5" t="s">
        <v>503</v>
      </c>
      <c r="R5" t="s">
        <v>503</v>
      </c>
      <c r="S5" t="s">
        <v>44</v>
      </c>
      <c r="T5" t="s">
        <v>503</v>
      </c>
      <c r="U5" t="s">
        <v>503</v>
      </c>
      <c r="V5" t="s">
        <v>503</v>
      </c>
      <c r="W5" t="s">
        <v>44</v>
      </c>
      <c r="X5" t="s">
        <v>503</v>
      </c>
      <c r="Y5" t="s">
        <v>503</v>
      </c>
      <c r="Z5" t="s">
        <v>503</v>
      </c>
      <c r="AA5" t="s">
        <v>44</v>
      </c>
      <c r="AB5" t="s">
        <v>503</v>
      </c>
      <c r="AC5" t="s">
        <v>503</v>
      </c>
      <c r="AD5" t="s">
        <v>503</v>
      </c>
      <c r="AE5" t="s">
        <v>44</v>
      </c>
      <c r="AF5" t="s">
        <v>503</v>
      </c>
      <c r="AG5" t="s">
        <v>503</v>
      </c>
    </row>
    <row r="6" spans="1:33" x14ac:dyDescent="0.3">
      <c r="A6" t="s">
        <v>10</v>
      </c>
      <c r="B6" t="s">
        <v>40</v>
      </c>
      <c r="C6" t="s">
        <v>41</v>
      </c>
      <c r="D6" s="43">
        <v>2022</v>
      </c>
      <c r="E6" s="44">
        <v>44742</v>
      </c>
      <c r="F6" s="43" t="s">
        <v>1901</v>
      </c>
      <c r="G6" s="16"/>
      <c r="H6" t="s">
        <v>42</v>
      </c>
      <c r="I6" s="11" t="s">
        <v>43</v>
      </c>
      <c r="J6" s="72" t="s">
        <v>1902</v>
      </c>
      <c r="K6" s="43" t="s">
        <v>501</v>
      </c>
      <c r="L6" s="1"/>
      <c r="M6" s="65" t="s">
        <v>502</v>
      </c>
      <c r="N6" s="64"/>
      <c r="O6" t="s">
        <v>44</v>
      </c>
      <c r="P6" t="s">
        <v>44</v>
      </c>
      <c r="Q6" t="s">
        <v>503</v>
      </c>
      <c r="R6" t="s">
        <v>503</v>
      </c>
      <c r="S6" t="s">
        <v>44</v>
      </c>
      <c r="T6" t="s">
        <v>503</v>
      </c>
      <c r="U6" t="s">
        <v>503</v>
      </c>
      <c r="V6" t="s">
        <v>503</v>
      </c>
      <c r="W6" t="s">
        <v>44</v>
      </c>
      <c r="X6" t="s">
        <v>503</v>
      </c>
      <c r="Y6" t="s">
        <v>503</v>
      </c>
      <c r="Z6" t="s">
        <v>503</v>
      </c>
      <c r="AA6" t="s">
        <v>44</v>
      </c>
      <c r="AB6" t="s">
        <v>503</v>
      </c>
      <c r="AC6" t="s">
        <v>503</v>
      </c>
      <c r="AD6" t="s">
        <v>503</v>
      </c>
      <c r="AE6" t="s">
        <v>44</v>
      </c>
      <c r="AF6" t="s">
        <v>503</v>
      </c>
      <c r="AG6" t="s">
        <v>503</v>
      </c>
    </row>
    <row r="7" spans="1:33" x14ac:dyDescent="0.3">
      <c r="A7" t="s">
        <v>122</v>
      </c>
      <c r="B7" t="s">
        <v>122</v>
      </c>
      <c r="C7" t="s">
        <v>127</v>
      </c>
      <c r="D7">
        <v>2019</v>
      </c>
      <c r="E7" s="11">
        <v>43627</v>
      </c>
      <c r="F7" t="s">
        <v>509</v>
      </c>
      <c r="H7" s="11" t="s">
        <v>86</v>
      </c>
      <c r="I7" s="11" t="s">
        <v>87</v>
      </c>
      <c r="J7" s="65" t="s">
        <v>510</v>
      </c>
      <c r="K7" s="17" t="s">
        <v>511</v>
      </c>
      <c r="L7" s="17">
        <v>4</v>
      </c>
      <c r="M7" s="65" t="s">
        <v>512</v>
      </c>
      <c r="N7" s="65" t="s">
        <v>513</v>
      </c>
      <c r="O7" t="s">
        <v>44</v>
      </c>
      <c r="P7" t="s">
        <v>44</v>
      </c>
      <c r="Q7" t="s">
        <v>503</v>
      </c>
      <c r="R7" t="s">
        <v>503</v>
      </c>
      <c r="S7" t="s">
        <v>44</v>
      </c>
      <c r="T7" t="s">
        <v>503</v>
      </c>
      <c r="U7" t="s">
        <v>503</v>
      </c>
      <c r="V7" t="s">
        <v>503</v>
      </c>
      <c r="W7" t="s">
        <v>44</v>
      </c>
      <c r="X7" t="s">
        <v>503</v>
      </c>
      <c r="Y7" t="s">
        <v>503</v>
      </c>
      <c r="Z7" t="s">
        <v>503</v>
      </c>
      <c r="AA7" t="s">
        <v>44</v>
      </c>
      <c r="AB7" t="s">
        <v>503</v>
      </c>
      <c r="AC7" t="s">
        <v>503</v>
      </c>
      <c r="AD7" t="s">
        <v>503</v>
      </c>
      <c r="AE7" t="s">
        <v>44</v>
      </c>
      <c r="AF7" t="s">
        <v>503</v>
      </c>
      <c r="AG7" t="s">
        <v>503</v>
      </c>
    </row>
    <row r="8" spans="1:33" x14ac:dyDescent="0.3">
      <c r="A8" t="s">
        <v>122</v>
      </c>
      <c r="B8" t="s">
        <v>122</v>
      </c>
      <c r="C8" t="s">
        <v>127</v>
      </c>
      <c r="D8">
        <v>2020</v>
      </c>
      <c r="E8" s="11">
        <v>44011</v>
      </c>
      <c r="F8" t="s">
        <v>505</v>
      </c>
      <c r="G8">
        <v>2</v>
      </c>
      <c r="H8" s="11" t="s">
        <v>86</v>
      </c>
      <c r="I8" s="11" t="s">
        <v>87</v>
      </c>
      <c r="K8" s="17" t="s">
        <v>511</v>
      </c>
      <c r="L8" s="17">
        <v>4</v>
      </c>
      <c r="N8" s="65" t="s">
        <v>514</v>
      </c>
      <c r="O8" t="s">
        <v>44</v>
      </c>
      <c r="P8" t="s">
        <v>44</v>
      </c>
      <c r="Q8" t="s">
        <v>503</v>
      </c>
      <c r="R8" t="s">
        <v>503</v>
      </c>
      <c r="S8" t="s">
        <v>44</v>
      </c>
      <c r="T8" t="s">
        <v>503</v>
      </c>
      <c r="U8" t="s">
        <v>503</v>
      </c>
      <c r="V8" t="s">
        <v>503</v>
      </c>
      <c r="W8" t="s">
        <v>44</v>
      </c>
      <c r="X8" t="s">
        <v>503</v>
      </c>
      <c r="Y8" t="s">
        <v>503</v>
      </c>
      <c r="Z8" t="s">
        <v>503</v>
      </c>
      <c r="AA8" t="s">
        <v>44</v>
      </c>
      <c r="AB8" t="s">
        <v>503</v>
      </c>
      <c r="AC8" t="s">
        <v>503</v>
      </c>
      <c r="AD8" t="s">
        <v>503</v>
      </c>
      <c r="AE8" t="s">
        <v>44</v>
      </c>
      <c r="AF8" t="s">
        <v>503</v>
      </c>
      <c r="AG8" t="s">
        <v>503</v>
      </c>
    </row>
    <row r="9" spans="1:33" x14ac:dyDescent="0.3">
      <c r="A9" t="s">
        <v>122</v>
      </c>
      <c r="B9" t="s">
        <v>122</v>
      </c>
      <c r="C9" t="s">
        <v>127</v>
      </c>
      <c r="D9">
        <v>2021</v>
      </c>
      <c r="E9" s="11">
        <v>44365</v>
      </c>
      <c r="F9" t="s">
        <v>515</v>
      </c>
      <c r="G9">
        <v>2</v>
      </c>
      <c r="H9" s="11" t="s">
        <v>86</v>
      </c>
      <c r="I9" s="11" t="s">
        <v>87</v>
      </c>
      <c r="K9" s="17" t="s">
        <v>511</v>
      </c>
      <c r="L9" s="17">
        <v>4</v>
      </c>
      <c r="N9" s="65" t="s">
        <v>516</v>
      </c>
      <c r="O9" t="s">
        <v>44</v>
      </c>
      <c r="P9" t="s">
        <v>44</v>
      </c>
      <c r="Q9" t="s">
        <v>503</v>
      </c>
      <c r="R9" t="s">
        <v>503</v>
      </c>
      <c r="S9" t="s">
        <v>44</v>
      </c>
      <c r="T9" t="s">
        <v>503</v>
      </c>
      <c r="U9" t="s">
        <v>503</v>
      </c>
      <c r="V9" t="s">
        <v>503</v>
      </c>
      <c r="W9" t="s">
        <v>44</v>
      </c>
      <c r="X9" t="s">
        <v>503</v>
      </c>
      <c r="Y9" t="s">
        <v>503</v>
      </c>
      <c r="Z9" t="s">
        <v>503</v>
      </c>
      <c r="AA9" t="s">
        <v>44</v>
      </c>
      <c r="AB9" t="s">
        <v>503</v>
      </c>
      <c r="AC9" t="s">
        <v>503</v>
      </c>
      <c r="AD9" t="s">
        <v>503</v>
      </c>
      <c r="AE9" t="s">
        <v>44</v>
      </c>
      <c r="AF9" t="s">
        <v>503</v>
      </c>
      <c r="AG9" t="s">
        <v>503</v>
      </c>
    </row>
    <row r="10" spans="1:33" x14ac:dyDescent="0.3">
      <c r="A10" t="s">
        <v>122</v>
      </c>
      <c r="B10" t="s">
        <v>122</v>
      </c>
      <c r="C10" t="s">
        <v>127</v>
      </c>
      <c r="D10">
        <v>2022</v>
      </c>
      <c r="E10" s="11">
        <v>44740</v>
      </c>
      <c r="F10" t="s">
        <v>1980</v>
      </c>
      <c r="G10">
        <v>3</v>
      </c>
      <c r="H10" s="11" t="s">
        <v>86</v>
      </c>
      <c r="I10" s="11" t="s">
        <v>87</v>
      </c>
      <c r="J10" s="66" t="s">
        <v>2027</v>
      </c>
      <c r="K10" s="17" t="s">
        <v>511</v>
      </c>
      <c r="L10" s="17">
        <v>4</v>
      </c>
      <c r="O10" t="s">
        <v>519</v>
      </c>
      <c r="P10" t="s">
        <v>44</v>
      </c>
      <c r="Q10" t="s">
        <v>503</v>
      </c>
      <c r="R10" t="s">
        <v>503</v>
      </c>
      <c r="S10" t="s">
        <v>519</v>
      </c>
      <c r="T10">
        <v>1</v>
      </c>
      <c r="U10">
        <v>2</v>
      </c>
      <c r="V10" t="s">
        <v>527</v>
      </c>
      <c r="W10" t="s">
        <v>519</v>
      </c>
      <c r="X10" t="s">
        <v>503</v>
      </c>
      <c r="Y10" t="s">
        <v>503</v>
      </c>
      <c r="Z10" t="s">
        <v>503</v>
      </c>
      <c r="AA10" t="s">
        <v>44</v>
      </c>
      <c r="AB10" t="s">
        <v>503</v>
      </c>
      <c r="AC10" t="s">
        <v>503</v>
      </c>
      <c r="AD10" t="s">
        <v>503</v>
      </c>
      <c r="AE10" t="s">
        <v>44</v>
      </c>
      <c r="AF10" t="s">
        <v>503</v>
      </c>
      <c r="AG10" t="s">
        <v>503</v>
      </c>
    </row>
    <row r="11" spans="1:33" x14ac:dyDescent="0.3">
      <c r="A11" t="s">
        <v>122</v>
      </c>
      <c r="B11" t="s">
        <v>122</v>
      </c>
      <c r="C11" t="s">
        <v>138</v>
      </c>
      <c r="D11">
        <v>2019</v>
      </c>
      <c r="E11" s="11">
        <v>43657</v>
      </c>
      <c r="F11" t="s">
        <v>504</v>
      </c>
      <c r="H11" s="11" t="s">
        <v>86</v>
      </c>
      <c r="I11" s="11" t="s">
        <v>87</v>
      </c>
      <c r="J11" s="65" t="s">
        <v>147</v>
      </c>
      <c r="K11" s="17" t="s">
        <v>501</v>
      </c>
      <c r="L11" s="17"/>
      <c r="M11" s="65" t="s">
        <v>517</v>
      </c>
      <c r="N11" s="65" t="s">
        <v>518</v>
      </c>
      <c r="O11" t="s">
        <v>519</v>
      </c>
      <c r="P11" t="s">
        <v>519</v>
      </c>
      <c r="Q11">
        <v>1</v>
      </c>
      <c r="R11">
        <v>1</v>
      </c>
      <c r="S11" t="s">
        <v>44</v>
      </c>
      <c r="T11" t="s">
        <v>503</v>
      </c>
      <c r="U11" t="s">
        <v>503</v>
      </c>
      <c r="V11" t="s">
        <v>503</v>
      </c>
      <c r="W11" t="s">
        <v>44</v>
      </c>
      <c r="X11" t="s">
        <v>503</v>
      </c>
      <c r="Y11" t="s">
        <v>503</v>
      </c>
      <c r="Z11" t="s">
        <v>503</v>
      </c>
      <c r="AA11" t="s">
        <v>44</v>
      </c>
      <c r="AB11" t="s">
        <v>503</v>
      </c>
      <c r="AC11" t="s">
        <v>503</v>
      </c>
      <c r="AD11" t="s">
        <v>503</v>
      </c>
      <c r="AE11" t="s">
        <v>44</v>
      </c>
      <c r="AF11" t="s">
        <v>503</v>
      </c>
      <c r="AG11" t="s">
        <v>503</v>
      </c>
    </row>
    <row r="12" spans="1:33" x14ac:dyDescent="0.3">
      <c r="A12" t="s">
        <v>122</v>
      </c>
      <c r="B12" t="s">
        <v>122</v>
      </c>
      <c r="C12" t="s">
        <v>138</v>
      </c>
      <c r="D12">
        <v>2020</v>
      </c>
      <c r="E12" s="11">
        <v>44013</v>
      </c>
      <c r="F12" t="s">
        <v>520</v>
      </c>
      <c r="G12">
        <v>4</v>
      </c>
      <c r="H12" s="11" t="s">
        <v>86</v>
      </c>
      <c r="I12" s="11" t="s">
        <v>87</v>
      </c>
      <c r="J12" s="66" t="s">
        <v>139</v>
      </c>
      <c r="K12" s="17" t="s">
        <v>501</v>
      </c>
      <c r="L12" s="17"/>
      <c r="M12" s="66" t="s">
        <v>517</v>
      </c>
      <c r="N12" s="66" t="s">
        <v>521</v>
      </c>
      <c r="O12" t="s">
        <v>519</v>
      </c>
      <c r="P12" t="s">
        <v>519</v>
      </c>
      <c r="Q12">
        <v>1</v>
      </c>
      <c r="R12">
        <v>1</v>
      </c>
      <c r="S12" t="s">
        <v>44</v>
      </c>
      <c r="T12" t="s">
        <v>503</v>
      </c>
      <c r="U12" t="s">
        <v>503</v>
      </c>
      <c r="V12" t="s">
        <v>503</v>
      </c>
      <c r="W12" t="s">
        <v>44</v>
      </c>
      <c r="X12" t="s">
        <v>503</v>
      </c>
      <c r="Y12" t="s">
        <v>503</v>
      </c>
      <c r="Z12" t="s">
        <v>503</v>
      </c>
      <c r="AA12" t="s">
        <v>44</v>
      </c>
      <c r="AB12" t="s">
        <v>503</v>
      </c>
      <c r="AC12" t="s">
        <v>503</v>
      </c>
      <c r="AD12" t="s">
        <v>503</v>
      </c>
      <c r="AE12" t="s">
        <v>44</v>
      </c>
      <c r="AF12" t="s">
        <v>503</v>
      </c>
      <c r="AG12" t="s">
        <v>503</v>
      </c>
    </row>
    <row r="13" spans="1:33" x14ac:dyDescent="0.3">
      <c r="A13" t="s">
        <v>122</v>
      </c>
      <c r="B13" t="s">
        <v>122</v>
      </c>
      <c r="C13" t="s">
        <v>138</v>
      </c>
      <c r="D13">
        <v>2021</v>
      </c>
      <c r="E13" s="11">
        <v>44363</v>
      </c>
      <c r="F13" t="s">
        <v>522</v>
      </c>
      <c r="G13">
        <v>4</v>
      </c>
      <c r="H13" s="11" t="s">
        <v>86</v>
      </c>
      <c r="I13" s="11" t="s">
        <v>87</v>
      </c>
      <c r="J13" s="66" t="s">
        <v>139</v>
      </c>
      <c r="K13" s="17" t="s">
        <v>501</v>
      </c>
      <c r="L13" s="17"/>
      <c r="M13" s="66" t="s">
        <v>517</v>
      </c>
      <c r="N13" s="66" t="s">
        <v>521</v>
      </c>
      <c r="O13" t="s">
        <v>519</v>
      </c>
      <c r="P13" t="s">
        <v>519</v>
      </c>
      <c r="Q13">
        <v>1</v>
      </c>
      <c r="R13">
        <v>1</v>
      </c>
      <c r="S13" t="s">
        <v>44</v>
      </c>
      <c r="T13" t="s">
        <v>503</v>
      </c>
      <c r="U13" t="s">
        <v>503</v>
      </c>
      <c r="V13" t="s">
        <v>503</v>
      </c>
      <c r="W13" t="s">
        <v>44</v>
      </c>
      <c r="X13" t="s">
        <v>503</v>
      </c>
      <c r="Y13" t="s">
        <v>503</v>
      </c>
      <c r="Z13" t="s">
        <v>503</v>
      </c>
      <c r="AA13" t="s">
        <v>44</v>
      </c>
      <c r="AB13" t="s">
        <v>503</v>
      </c>
      <c r="AC13" t="s">
        <v>503</v>
      </c>
      <c r="AD13" t="s">
        <v>503</v>
      </c>
      <c r="AE13" t="s">
        <v>44</v>
      </c>
      <c r="AF13" t="s">
        <v>503</v>
      </c>
      <c r="AG13" t="s">
        <v>503</v>
      </c>
    </row>
    <row r="14" spans="1:33" x14ac:dyDescent="0.3">
      <c r="A14" t="s">
        <v>122</v>
      </c>
      <c r="B14" t="s">
        <v>122</v>
      </c>
      <c r="C14" t="s">
        <v>138</v>
      </c>
      <c r="D14">
        <v>2022</v>
      </c>
      <c r="E14" s="11">
        <v>44740</v>
      </c>
      <c r="F14" t="s">
        <v>1980</v>
      </c>
      <c r="G14">
        <v>4</v>
      </c>
      <c r="H14" s="11" t="s">
        <v>86</v>
      </c>
      <c r="I14" s="11" t="s">
        <v>87</v>
      </c>
      <c r="J14" s="65" t="s">
        <v>139</v>
      </c>
      <c r="K14" s="17" t="s">
        <v>501</v>
      </c>
      <c r="L14" s="17"/>
      <c r="M14" s="65" t="s">
        <v>517</v>
      </c>
      <c r="N14" s="65" t="s">
        <v>518</v>
      </c>
      <c r="O14" t="s">
        <v>519</v>
      </c>
      <c r="P14" t="s">
        <v>519</v>
      </c>
      <c r="Q14">
        <v>1</v>
      </c>
      <c r="R14">
        <v>1</v>
      </c>
      <c r="S14" t="s">
        <v>44</v>
      </c>
      <c r="T14" t="s">
        <v>503</v>
      </c>
      <c r="U14" t="s">
        <v>503</v>
      </c>
      <c r="V14" t="s">
        <v>503</v>
      </c>
      <c r="W14" t="s">
        <v>44</v>
      </c>
      <c r="X14" t="s">
        <v>503</v>
      </c>
      <c r="Y14" t="s">
        <v>503</v>
      </c>
      <c r="Z14" t="s">
        <v>503</v>
      </c>
      <c r="AA14" t="s">
        <v>44</v>
      </c>
      <c r="AB14" t="s">
        <v>503</v>
      </c>
      <c r="AC14" t="s">
        <v>503</v>
      </c>
      <c r="AD14" t="s">
        <v>503</v>
      </c>
      <c r="AE14" t="s">
        <v>44</v>
      </c>
      <c r="AF14" t="s">
        <v>503</v>
      </c>
      <c r="AG14" t="s">
        <v>503</v>
      </c>
    </row>
    <row r="15" spans="1:33" x14ac:dyDescent="0.3">
      <c r="A15" t="s">
        <v>47</v>
      </c>
      <c r="B15" t="s">
        <v>47</v>
      </c>
      <c r="C15" t="s">
        <v>104</v>
      </c>
      <c r="D15">
        <v>2017</v>
      </c>
      <c r="E15" s="11">
        <v>42898</v>
      </c>
      <c r="F15" t="s">
        <v>523</v>
      </c>
      <c r="G15">
        <v>10</v>
      </c>
      <c r="H15" s="11" t="s">
        <v>57</v>
      </c>
      <c r="I15" s="11" t="s">
        <v>58</v>
      </c>
      <c r="J15" s="66" t="s">
        <v>524</v>
      </c>
      <c r="K15" s="17" t="s">
        <v>511</v>
      </c>
      <c r="L15" s="17">
        <v>40</v>
      </c>
      <c r="M15" s="66" t="s">
        <v>525</v>
      </c>
      <c r="N15" s="65" t="s">
        <v>526</v>
      </c>
      <c r="O15" t="s">
        <v>519</v>
      </c>
      <c r="P15" t="s">
        <v>519</v>
      </c>
      <c r="Q15">
        <v>1</v>
      </c>
      <c r="R15">
        <v>1</v>
      </c>
      <c r="S15" t="s">
        <v>44</v>
      </c>
      <c r="T15" t="s">
        <v>503</v>
      </c>
      <c r="U15" t="s">
        <v>503</v>
      </c>
      <c r="V15" t="s">
        <v>503</v>
      </c>
      <c r="W15" t="s">
        <v>44</v>
      </c>
      <c r="X15" t="s">
        <v>503</v>
      </c>
      <c r="Y15" t="s">
        <v>503</v>
      </c>
      <c r="Z15" t="s">
        <v>503</v>
      </c>
      <c r="AA15" t="s">
        <v>527</v>
      </c>
      <c r="AB15" t="s">
        <v>503</v>
      </c>
      <c r="AC15" t="s">
        <v>503</v>
      </c>
      <c r="AD15" t="s">
        <v>503</v>
      </c>
      <c r="AE15" t="s">
        <v>44</v>
      </c>
      <c r="AF15" t="s">
        <v>503</v>
      </c>
      <c r="AG15" t="s">
        <v>503</v>
      </c>
    </row>
    <row r="16" spans="1:33" x14ac:dyDescent="0.3">
      <c r="A16" t="s">
        <v>47</v>
      </c>
      <c r="B16" t="s">
        <v>47</v>
      </c>
      <c r="C16" t="s">
        <v>104</v>
      </c>
      <c r="D16">
        <v>2018</v>
      </c>
      <c r="E16" s="11">
        <v>43272</v>
      </c>
      <c r="F16" t="s">
        <v>528</v>
      </c>
      <c r="H16" s="11" t="s">
        <v>57</v>
      </c>
      <c r="I16" s="11" t="s">
        <v>58</v>
      </c>
      <c r="J16" s="66" t="s">
        <v>105</v>
      </c>
      <c r="K16" s="17" t="s">
        <v>511</v>
      </c>
      <c r="L16" s="17">
        <v>40</v>
      </c>
      <c r="M16" s="66" t="s">
        <v>525</v>
      </c>
      <c r="O16" t="s">
        <v>519</v>
      </c>
      <c r="P16" t="s">
        <v>519</v>
      </c>
      <c r="Q16">
        <v>1</v>
      </c>
      <c r="R16">
        <v>1</v>
      </c>
      <c r="S16" t="s">
        <v>44</v>
      </c>
      <c r="T16" t="s">
        <v>503</v>
      </c>
      <c r="U16" t="s">
        <v>503</v>
      </c>
      <c r="V16" t="s">
        <v>503</v>
      </c>
      <c r="W16" t="s">
        <v>44</v>
      </c>
      <c r="X16" t="s">
        <v>503</v>
      </c>
      <c r="Y16" t="s">
        <v>503</v>
      </c>
      <c r="Z16" t="s">
        <v>503</v>
      </c>
      <c r="AA16" t="s">
        <v>527</v>
      </c>
      <c r="AB16" t="s">
        <v>503</v>
      </c>
      <c r="AC16" t="s">
        <v>503</v>
      </c>
      <c r="AD16" t="s">
        <v>503</v>
      </c>
      <c r="AE16" t="s">
        <v>44</v>
      </c>
      <c r="AF16" t="s">
        <v>503</v>
      </c>
      <c r="AG16" t="s">
        <v>503</v>
      </c>
    </row>
    <row r="17" spans="1:33" x14ac:dyDescent="0.3">
      <c r="A17" t="s">
        <v>47</v>
      </c>
      <c r="B17" t="s">
        <v>47</v>
      </c>
      <c r="C17" t="s">
        <v>104</v>
      </c>
      <c r="D17">
        <v>2019</v>
      </c>
      <c r="E17" s="11">
        <v>43636</v>
      </c>
      <c r="F17" t="s">
        <v>528</v>
      </c>
      <c r="H17" s="11" t="s">
        <v>57</v>
      </c>
      <c r="I17" s="11" t="s">
        <v>58</v>
      </c>
      <c r="J17" s="66" t="s">
        <v>105</v>
      </c>
      <c r="K17" s="17" t="s">
        <v>511</v>
      </c>
      <c r="L17" s="17">
        <v>40</v>
      </c>
      <c r="M17" s="66" t="s">
        <v>525</v>
      </c>
      <c r="O17" t="s">
        <v>519</v>
      </c>
      <c r="P17" t="s">
        <v>519</v>
      </c>
      <c r="Q17">
        <v>1</v>
      </c>
      <c r="R17">
        <v>1</v>
      </c>
      <c r="S17" t="s">
        <v>44</v>
      </c>
      <c r="T17" t="s">
        <v>503</v>
      </c>
      <c r="U17" t="s">
        <v>503</v>
      </c>
      <c r="V17" t="s">
        <v>503</v>
      </c>
      <c r="W17" t="s">
        <v>44</v>
      </c>
      <c r="X17" t="s">
        <v>503</v>
      </c>
      <c r="Y17" t="s">
        <v>503</v>
      </c>
      <c r="Z17" t="s">
        <v>503</v>
      </c>
      <c r="AA17" t="s">
        <v>527</v>
      </c>
      <c r="AB17" t="s">
        <v>503</v>
      </c>
      <c r="AC17" t="s">
        <v>503</v>
      </c>
      <c r="AD17" t="s">
        <v>503</v>
      </c>
      <c r="AE17" t="s">
        <v>44</v>
      </c>
      <c r="AF17" t="s">
        <v>503</v>
      </c>
      <c r="AG17" t="s">
        <v>503</v>
      </c>
    </row>
    <row r="18" spans="1:33" x14ac:dyDescent="0.3">
      <c r="A18" t="s">
        <v>47</v>
      </c>
      <c r="B18" s="17" t="s">
        <v>47</v>
      </c>
      <c r="C18" s="17" t="s">
        <v>104</v>
      </c>
      <c r="D18" s="17">
        <v>2020</v>
      </c>
      <c r="E18" s="19">
        <v>43999</v>
      </c>
      <c r="F18" s="17" t="s">
        <v>528</v>
      </c>
      <c r="G18" s="17" t="s">
        <v>529</v>
      </c>
      <c r="H18" s="17" t="s">
        <v>57</v>
      </c>
      <c r="I18" s="17" t="s">
        <v>58</v>
      </c>
      <c r="J18" s="67" t="s">
        <v>105</v>
      </c>
      <c r="K18" s="17" t="s">
        <v>511</v>
      </c>
      <c r="L18" s="17">
        <v>40</v>
      </c>
      <c r="M18" s="67" t="s">
        <v>525</v>
      </c>
      <c r="N18" s="67" t="s">
        <v>530</v>
      </c>
      <c r="O18" s="17" t="s">
        <v>519</v>
      </c>
      <c r="P18" t="s">
        <v>519</v>
      </c>
      <c r="Q18">
        <v>1</v>
      </c>
      <c r="R18">
        <v>1</v>
      </c>
      <c r="S18" t="s">
        <v>44</v>
      </c>
      <c r="T18" t="s">
        <v>503</v>
      </c>
      <c r="U18" t="s">
        <v>503</v>
      </c>
      <c r="V18" t="s">
        <v>503</v>
      </c>
      <c r="W18" t="s">
        <v>44</v>
      </c>
      <c r="X18" t="s">
        <v>503</v>
      </c>
      <c r="Y18" t="s">
        <v>503</v>
      </c>
      <c r="Z18" t="s">
        <v>503</v>
      </c>
      <c r="AA18" t="s">
        <v>527</v>
      </c>
      <c r="AB18" t="s">
        <v>503</v>
      </c>
      <c r="AC18" t="s">
        <v>503</v>
      </c>
      <c r="AD18" t="s">
        <v>503</v>
      </c>
    </row>
    <row r="19" spans="1:33" s="45" customFormat="1" x14ac:dyDescent="0.3">
      <c r="A19" s="45" t="s">
        <v>47</v>
      </c>
      <c r="B19" s="51" t="s">
        <v>47</v>
      </c>
      <c r="C19" s="51" t="s">
        <v>104</v>
      </c>
      <c r="D19" s="51">
        <v>2021</v>
      </c>
      <c r="E19" s="52">
        <v>44363</v>
      </c>
      <c r="F19" s="51" t="s">
        <v>528</v>
      </c>
      <c r="G19" s="51">
        <v>4</v>
      </c>
      <c r="H19" s="51" t="s">
        <v>57</v>
      </c>
      <c r="I19" s="51" t="s">
        <v>58</v>
      </c>
      <c r="J19" s="59" t="s">
        <v>641</v>
      </c>
      <c r="K19" s="51" t="s">
        <v>511</v>
      </c>
      <c r="L19" s="51">
        <v>40</v>
      </c>
      <c r="M19" s="59" t="s">
        <v>525</v>
      </c>
      <c r="N19" s="59" t="s">
        <v>642</v>
      </c>
      <c r="O19" s="51" t="s">
        <v>519</v>
      </c>
      <c r="P19" s="45" t="s">
        <v>519</v>
      </c>
      <c r="Q19" s="45">
        <v>1</v>
      </c>
      <c r="R19" s="45">
        <v>1</v>
      </c>
      <c r="S19" s="45" t="s">
        <v>44</v>
      </c>
      <c r="T19" s="45" t="s">
        <v>503</v>
      </c>
      <c r="U19" s="45" t="s">
        <v>503</v>
      </c>
      <c r="V19" s="45" t="s">
        <v>503</v>
      </c>
      <c r="W19" s="45" t="s">
        <v>44</v>
      </c>
      <c r="X19" s="45" t="s">
        <v>503</v>
      </c>
      <c r="Y19" s="45" t="s">
        <v>503</v>
      </c>
      <c r="Z19" s="45" t="s">
        <v>503</v>
      </c>
      <c r="AA19" s="45" t="s">
        <v>527</v>
      </c>
      <c r="AB19" s="45" t="s">
        <v>503</v>
      </c>
      <c r="AC19" s="45" t="s">
        <v>503</v>
      </c>
      <c r="AD19" s="45" t="s">
        <v>503</v>
      </c>
      <c r="AE19" s="54" t="s">
        <v>44</v>
      </c>
      <c r="AF19" s="54" t="s">
        <v>503</v>
      </c>
      <c r="AG19" s="54" t="s">
        <v>503</v>
      </c>
    </row>
    <row r="20" spans="1:33" s="45" customFormat="1" x14ac:dyDescent="0.3">
      <c r="A20" s="45" t="s">
        <v>47</v>
      </c>
      <c r="B20" s="51" t="s">
        <v>47</v>
      </c>
      <c r="C20" s="51" t="s">
        <v>104</v>
      </c>
      <c r="D20" s="51">
        <v>2022</v>
      </c>
      <c r="E20" s="52">
        <v>44728</v>
      </c>
      <c r="F20" s="51" t="s">
        <v>528</v>
      </c>
      <c r="G20" s="51">
        <v>4</v>
      </c>
      <c r="H20" s="51" t="s">
        <v>57</v>
      </c>
      <c r="I20" s="51" t="s">
        <v>58</v>
      </c>
      <c r="J20" s="59" t="s">
        <v>2123</v>
      </c>
      <c r="K20" s="51" t="s">
        <v>511</v>
      </c>
      <c r="L20" s="51">
        <v>40</v>
      </c>
      <c r="M20" s="59" t="s">
        <v>525</v>
      </c>
      <c r="N20" s="59" t="s">
        <v>642</v>
      </c>
      <c r="O20" s="51" t="s">
        <v>519</v>
      </c>
      <c r="P20" s="45" t="s">
        <v>519</v>
      </c>
      <c r="Q20" s="45">
        <v>1</v>
      </c>
      <c r="R20" s="45">
        <v>1</v>
      </c>
      <c r="S20" s="45" t="s">
        <v>44</v>
      </c>
      <c r="T20" s="45" t="s">
        <v>503</v>
      </c>
      <c r="U20" s="45" t="s">
        <v>503</v>
      </c>
      <c r="V20" s="45" t="s">
        <v>503</v>
      </c>
      <c r="W20" s="45" t="s">
        <v>44</v>
      </c>
      <c r="X20" s="45" t="s">
        <v>503</v>
      </c>
      <c r="Y20" s="45" t="s">
        <v>503</v>
      </c>
      <c r="Z20" s="45" t="s">
        <v>503</v>
      </c>
      <c r="AA20" s="45" t="s">
        <v>527</v>
      </c>
      <c r="AB20" s="45" t="s">
        <v>503</v>
      </c>
      <c r="AC20" s="45" t="s">
        <v>503</v>
      </c>
      <c r="AD20" s="45" t="s">
        <v>503</v>
      </c>
      <c r="AE20" s="54" t="s">
        <v>44</v>
      </c>
      <c r="AF20" s="54" t="s">
        <v>503</v>
      </c>
      <c r="AG20" s="54" t="s">
        <v>503</v>
      </c>
    </row>
    <row r="21" spans="1:33" x14ac:dyDescent="0.3">
      <c r="A21" t="s">
        <v>10</v>
      </c>
      <c r="B21" t="s">
        <v>11</v>
      </c>
      <c r="C21" t="s">
        <v>27</v>
      </c>
      <c r="D21">
        <v>2018</v>
      </c>
      <c r="E21" s="11">
        <v>43297</v>
      </c>
      <c r="F21" t="s">
        <v>500</v>
      </c>
      <c r="H21" s="11" t="s">
        <v>28</v>
      </c>
      <c r="I21" s="11" t="s">
        <v>29</v>
      </c>
      <c r="K21" s="17" t="s">
        <v>501</v>
      </c>
      <c r="L21" s="17"/>
      <c r="O21" t="s">
        <v>44</v>
      </c>
      <c r="P21" t="s">
        <v>44</v>
      </c>
      <c r="Q21" t="s">
        <v>503</v>
      </c>
      <c r="R21" t="s">
        <v>503</v>
      </c>
      <c r="S21" t="s">
        <v>44</v>
      </c>
      <c r="T21" t="s">
        <v>503</v>
      </c>
      <c r="U21" t="s">
        <v>503</v>
      </c>
      <c r="V21" t="s">
        <v>503</v>
      </c>
      <c r="W21" t="s">
        <v>44</v>
      </c>
      <c r="X21" t="s">
        <v>503</v>
      </c>
      <c r="Y21" t="s">
        <v>503</v>
      </c>
      <c r="Z21" t="s">
        <v>503</v>
      </c>
      <c r="AA21" t="s">
        <v>44</v>
      </c>
      <c r="AB21" t="s">
        <v>503</v>
      </c>
      <c r="AC21" t="s">
        <v>503</v>
      </c>
      <c r="AD21" t="s">
        <v>503</v>
      </c>
      <c r="AE21" t="s">
        <v>44</v>
      </c>
      <c r="AF21" t="s">
        <v>503</v>
      </c>
      <c r="AG21" t="s">
        <v>503</v>
      </c>
    </row>
    <row r="22" spans="1:33" x14ac:dyDescent="0.3">
      <c r="A22" t="s">
        <v>10</v>
      </c>
      <c r="B22" t="s">
        <v>11</v>
      </c>
      <c r="C22" t="s">
        <v>27</v>
      </c>
      <c r="D22">
        <v>2020</v>
      </c>
      <c r="E22" s="11">
        <v>44083</v>
      </c>
      <c r="F22" t="s">
        <v>505</v>
      </c>
      <c r="G22">
        <v>4</v>
      </c>
      <c r="H22" s="11" t="s">
        <v>28</v>
      </c>
      <c r="I22" s="11" t="s">
        <v>29</v>
      </c>
      <c r="J22" s="66" t="s">
        <v>531</v>
      </c>
      <c r="K22" s="17" t="s">
        <v>501</v>
      </c>
      <c r="L22" s="17"/>
      <c r="M22" s="66" t="s">
        <v>532</v>
      </c>
      <c r="N22" s="66" t="s">
        <v>533</v>
      </c>
      <c r="O22" t="s">
        <v>44</v>
      </c>
      <c r="P22" t="s">
        <v>44</v>
      </c>
      <c r="Q22" t="s">
        <v>503</v>
      </c>
      <c r="R22" t="s">
        <v>503</v>
      </c>
      <c r="S22" t="s">
        <v>44</v>
      </c>
      <c r="T22" t="s">
        <v>503</v>
      </c>
      <c r="U22" t="s">
        <v>503</v>
      </c>
      <c r="V22" t="s">
        <v>503</v>
      </c>
      <c r="W22" t="s">
        <v>44</v>
      </c>
      <c r="X22" t="s">
        <v>503</v>
      </c>
      <c r="Y22" t="s">
        <v>503</v>
      </c>
      <c r="Z22" t="s">
        <v>503</v>
      </c>
      <c r="AA22" t="s">
        <v>44</v>
      </c>
      <c r="AB22" t="s">
        <v>503</v>
      </c>
      <c r="AC22" t="s">
        <v>503</v>
      </c>
      <c r="AD22" t="s">
        <v>503</v>
      </c>
      <c r="AE22" t="s">
        <v>44</v>
      </c>
      <c r="AF22" t="s">
        <v>503</v>
      </c>
      <c r="AG22" t="s">
        <v>503</v>
      </c>
    </row>
    <row r="23" spans="1:33" x14ac:dyDescent="0.3">
      <c r="A23" t="s">
        <v>10</v>
      </c>
      <c r="B23" t="s">
        <v>11</v>
      </c>
      <c r="C23" t="s">
        <v>27</v>
      </c>
      <c r="D23">
        <v>2021</v>
      </c>
      <c r="E23" s="11">
        <v>44362</v>
      </c>
      <c r="F23" t="s">
        <v>534</v>
      </c>
      <c r="G23">
        <v>4</v>
      </c>
      <c r="H23" s="11" t="s">
        <v>28</v>
      </c>
      <c r="I23" s="11" t="s">
        <v>29</v>
      </c>
      <c r="J23" s="66" t="s">
        <v>30</v>
      </c>
      <c r="K23" s="17" t="s">
        <v>501</v>
      </c>
      <c r="L23" s="17"/>
      <c r="M23" s="66" t="s">
        <v>535</v>
      </c>
      <c r="N23" s="66" t="s">
        <v>536</v>
      </c>
      <c r="O23" t="s">
        <v>519</v>
      </c>
      <c r="P23" t="s">
        <v>519</v>
      </c>
      <c r="Q23">
        <v>2</v>
      </c>
      <c r="R23">
        <v>2</v>
      </c>
      <c r="S23" t="s">
        <v>519</v>
      </c>
      <c r="T23">
        <v>1</v>
      </c>
      <c r="U23">
        <v>1</v>
      </c>
      <c r="V23" t="s">
        <v>503</v>
      </c>
      <c r="W23" t="s">
        <v>44</v>
      </c>
      <c r="X23" t="s">
        <v>503</v>
      </c>
      <c r="Y23" t="s">
        <v>503</v>
      </c>
      <c r="Z23" t="s">
        <v>503</v>
      </c>
      <c r="AA23" t="s">
        <v>44</v>
      </c>
      <c r="AB23" t="s">
        <v>503</v>
      </c>
      <c r="AC23" t="s">
        <v>503</v>
      </c>
      <c r="AD23" t="s">
        <v>503</v>
      </c>
      <c r="AE23" t="s">
        <v>44</v>
      </c>
      <c r="AF23" t="s">
        <v>503</v>
      </c>
      <c r="AG23" t="s">
        <v>503</v>
      </c>
    </row>
    <row r="24" spans="1:33" x14ac:dyDescent="0.3">
      <c r="A24" t="s">
        <v>10</v>
      </c>
      <c r="B24" t="s">
        <v>11</v>
      </c>
      <c r="C24" t="s">
        <v>27</v>
      </c>
      <c r="D24">
        <v>2022</v>
      </c>
      <c r="E24" s="11">
        <v>44742</v>
      </c>
      <c r="F24" t="s">
        <v>534</v>
      </c>
      <c r="G24">
        <v>4</v>
      </c>
      <c r="H24" s="11" t="s">
        <v>28</v>
      </c>
      <c r="I24" s="11" t="s">
        <v>29</v>
      </c>
      <c r="J24" s="66" t="s">
        <v>2034</v>
      </c>
      <c r="K24" s="17" t="s">
        <v>501</v>
      </c>
      <c r="L24" s="17"/>
      <c r="M24" s="66" t="s">
        <v>2028</v>
      </c>
      <c r="N24" s="66" t="s">
        <v>536</v>
      </c>
      <c r="O24" t="s">
        <v>519</v>
      </c>
      <c r="P24" t="s">
        <v>519</v>
      </c>
      <c r="Q24">
        <v>1</v>
      </c>
      <c r="R24">
        <v>2</v>
      </c>
      <c r="S24" t="s">
        <v>519</v>
      </c>
      <c r="T24">
        <v>1</v>
      </c>
      <c r="U24">
        <v>1</v>
      </c>
      <c r="V24" t="s">
        <v>503</v>
      </c>
      <c r="W24" t="s">
        <v>44</v>
      </c>
      <c r="X24" t="s">
        <v>503</v>
      </c>
      <c r="Y24" t="s">
        <v>503</v>
      </c>
      <c r="Z24" t="s">
        <v>503</v>
      </c>
      <c r="AA24" t="s">
        <v>44</v>
      </c>
      <c r="AB24" t="s">
        <v>503</v>
      </c>
      <c r="AC24" t="s">
        <v>503</v>
      </c>
      <c r="AD24" t="s">
        <v>503</v>
      </c>
      <c r="AE24" t="s">
        <v>44</v>
      </c>
      <c r="AF24" t="s">
        <v>503</v>
      </c>
      <c r="AG24" t="s">
        <v>503</v>
      </c>
    </row>
    <row r="25" spans="1:33" x14ac:dyDescent="0.3">
      <c r="A25" t="s">
        <v>10</v>
      </c>
      <c r="B25" t="s">
        <v>11</v>
      </c>
      <c r="C25" t="s">
        <v>12</v>
      </c>
      <c r="D25">
        <v>2018</v>
      </c>
      <c r="E25" s="11">
        <v>43293</v>
      </c>
      <c r="F25" t="s">
        <v>500</v>
      </c>
      <c r="H25" t="s">
        <v>13</v>
      </c>
      <c r="I25" s="11" t="s">
        <v>14</v>
      </c>
      <c r="K25" s="17" t="s">
        <v>501</v>
      </c>
      <c r="L25" s="17"/>
      <c r="M25" s="65" t="s">
        <v>537</v>
      </c>
      <c r="O25" t="s">
        <v>44</v>
      </c>
      <c r="P25" t="s">
        <v>44</v>
      </c>
      <c r="Q25" t="s">
        <v>503</v>
      </c>
      <c r="R25" t="s">
        <v>503</v>
      </c>
      <c r="S25" t="s">
        <v>44</v>
      </c>
      <c r="T25" t="s">
        <v>503</v>
      </c>
      <c r="U25" t="s">
        <v>503</v>
      </c>
      <c r="V25" t="s">
        <v>503</v>
      </c>
      <c r="W25" t="s">
        <v>44</v>
      </c>
      <c r="X25" t="s">
        <v>503</v>
      </c>
      <c r="Y25" t="s">
        <v>503</v>
      </c>
      <c r="Z25" t="s">
        <v>503</v>
      </c>
      <c r="AA25" t="s">
        <v>44</v>
      </c>
      <c r="AB25" t="s">
        <v>503</v>
      </c>
      <c r="AC25" t="s">
        <v>503</v>
      </c>
      <c r="AD25" t="s">
        <v>503</v>
      </c>
      <c r="AE25" t="s">
        <v>44</v>
      </c>
      <c r="AF25" t="s">
        <v>503</v>
      </c>
      <c r="AG25" t="s">
        <v>503</v>
      </c>
    </row>
    <row r="26" spans="1:33" x14ac:dyDescent="0.3">
      <c r="A26" t="s">
        <v>10</v>
      </c>
      <c r="B26" t="s">
        <v>11</v>
      </c>
      <c r="C26" t="s">
        <v>12</v>
      </c>
      <c r="D26">
        <v>2019</v>
      </c>
      <c r="E26" s="11" t="s">
        <v>503</v>
      </c>
      <c r="F26" t="s">
        <v>504</v>
      </c>
      <c r="H26" t="s">
        <v>13</v>
      </c>
      <c r="I26" s="11" t="s">
        <v>14</v>
      </c>
      <c r="K26" s="17" t="s">
        <v>501</v>
      </c>
      <c r="L26" s="17"/>
      <c r="M26" s="65" t="s">
        <v>537</v>
      </c>
      <c r="O26" t="s">
        <v>44</v>
      </c>
      <c r="P26" t="s">
        <v>44</v>
      </c>
      <c r="Q26" t="s">
        <v>503</v>
      </c>
      <c r="R26" t="s">
        <v>503</v>
      </c>
      <c r="S26" t="s">
        <v>44</v>
      </c>
      <c r="T26" t="s">
        <v>503</v>
      </c>
      <c r="U26" t="s">
        <v>503</v>
      </c>
      <c r="V26" t="s">
        <v>503</v>
      </c>
      <c r="W26" t="s">
        <v>44</v>
      </c>
      <c r="X26" t="s">
        <v>503</v>
      </c>
      <c r="Y26" t="s">
        <v>503</v>
      </c>
      <c r="Z26" t="s">
        <v>503</v>
      </c>
      <c r="AA26" t="s">
        <v>44</v>
      </c>
      <c r="AB26" t="s">
        <v>503</v>
      </c>
      <c r="AC26" t="s">
        <v>503</v>
      </c>
      <c r="AD26" t="s">
        <v>503</v>
      </c>
      <c r="AE26" t="s">
        <v>44</v>
      </c>
      <c r="AF26" t="s">
        <v>503</v>
      </c>
      <c r="AG26" t="s">
        <v>503</v>
      </c>
    </row>
    <row r="27" spans="1:33" x14ac:dyDescent="0.3">
      <c r="A27" t="s">
        <v>10</v>
      </c>
      <c r="B27" t="s">
        <v>11</v>
      </c>
      <c r="C27" t="s">
        <v>12</v>
      </c>
      <c r="D27">
        <v>2020</v>
      </c>
      <c r="E27" s="11">
        <v>44001</v>
      </c>
      <c r="F27" t="s">
        <v>538</v>
      </c>
      <c r="H27" t="s">
        <v>13</v>
      </c>
      <c r="I27" s="11" t="s">
        <v>14</v>
      </c>
      <c r="K27" s="17" t="s">
        <v>501</v>
      </c>
      <c r="L27" s="17"/>
      <c r="M27" s="65" t="s">
        <v>537</v>
      </c>
      <c r="O27" t="s">
        <v>44</v>
      </c>
      <c r="P27" t="s">
        <v>44</v>
      </c>
      <c r="Q27" t="s">
        <v>503</v>
      </c>
      <c r="R27" t="s">
        <v>503</v>
      </c>
      <c r="S27" t="s">
        <v>44</v>
      </c>
      <c r="T27" t="s">
        <v>503</v>
      </c>
      <c r="U27" t="s">
        <v>503</v>
      </c>
      <c r="V27" t="s">
        <v>503</v>
      </c>
      <c r="W27" t="s">
        <v>44</v>
      </c>
      <c r="X27" t="s">
        <v>503</v>
      </c>
      <c r="Y27" t="s">
        <v>503</v>
      </c>
      <c r="Z27" t="s">
        <v>503</v>
      </c>
      <c r="AA27" t="s">
        <v>44</v>
      </c>
      <c r="AB27" t="s">
        <v>503</v>
      </c>
      <c r="AC27" t="s">
        <v>503</v>
      </c>
      <c r="AD27" t="s">
        <v>503</v>
      </c>
      <c r="AE27" t="s">
        <v>44</v>
      </c>
      <c r="AF27" t="s">
        <v>503</v>
      </c>
      <c r="AG27" t="s">
        <v>503</v>
      </c>
    </row>
    <row r="28" spans="1:33" x14ac:dyDescent="0.3">
      <c r="A28" t="s">
        <v>10</v>
      </c>
      <c r="B28" t="s">
        <v>11</v>
      </c>
      <c r="C28" t="s">
        <v>12</v>
      </c>
      <c r="D28">
        <v>2021</v>
      </c>
      <c r="E28" s="11">
        <v>44434</v>
      </c>
      <c r="F28" t="s">
        <v>523</v>
      </c>
      <c r="G28">
        <v>4</v>
      </c>
      <c r="H28" t="s">
        <v>13</v>
      </c>
      <c r="I28" s="11" t="s">
        <v>14</v>
      </c>
      <c r="J28" s="65" t="s">
        <v>15</v>
      </c>
      <c r="K28" s="17" t="s">
        <v>501</v>
      </c>
      <c r="L28" s="17"/>
      <c r="M28" s="65" t="s">
        <v>537</v>
      </c>
      <c r="O28" t="s">
        <v>519</v>
      </c>
      <c r="P28" t="s">
        <v>519</v>
      </c>
      <c r="Q28">
        <v>1</v>
      </c>
      <c r="R28">
        <v>1</v>
      </c>
      <c r="S28" t="s">
        <v>44</v>
      </c>
      <c r="T28" t="s">
        <v>503</v>
      </c>
      <c r="U28" t="s">
        <v>503</v>
      </c>
      <c r="V28" t="s">
        <v>503</v>
      </c>
      <c r="W28" t="s">
        <v>44</v>
      </c>
      <c r="X28" t="s">
        <v>503</v>
      </c>
      <c r="Y28" t="s">
        <v>503</v>
      </c>
      <c r="Z28" t="s">
        <v>503</v>
      </c>
      <c r="AA28" t="s">
        <v>44</v>
      </c>
      <c r="AB28" t="s">
        <v>503</v>
      </c>
      <c r="AC28" t="s">
        <v>503</v>
      </c>
      <c r="AD28" t="s">
        <v>503</v>
      </c>
      <c r="AE28" t="s">
        <v>519</v>
      </c>
      <c r="AF28">
        <v>1</v>
      </c>
      <c r="AG28">
        <v>2</v>
      </c>
    </row>
    <row r="29" spans="1:33" x14ac:dyDescent="0.3">
      <c r="A29" t="s">
        <v>10</v>
      </c>
      <c r="B29" t="s">
        <v>11</v>
      </c>
      <c r="C29" t="s">
        <v>12</v>
      </c>
      <c r="D29">
        <v>2022</v>
      </c>
      <c r="E29" s="11">
        <v>44742</v>
      </c>
      <c r="F29" t="s">
        <v>1901</v>
      </c>
      <c r="H29" t="s">
        <v>13</v>
      </c>
      <c r="I29" s="11" t="s">
        <v>14</v>
      </c>
      <c r="J29" s="66" t="s">
        <v>1909</v>
      </c>
      <c r="K29" s="17" t="s">
        <v>501</v>
      </c>
      <c r="L29" s="17"/>
      <c r="M29" s="65" t="s">
        <v>638</v>
      </c>
      <c r="O29" t="s">
        <v>519</v>
      </c>
      <c r="P29" t="s">
        <v>44</v>
      </c>
      <c r="Q29" t="s">
        <v>503</v>
      </c>
      <c r="R29" t="s">
        <v>503</v>
      </c>
      <c r="S29" t="s">
        <v>519</v>
      </c>
      <c r="T29" t="s">
        <v>1910</v>
      </c>
      <c r="U29" t="s">
        <v>1910</v>
      </c>
      <c r="V29" t="s">
        <v>1910</v>
      </c>
      <c r="W29" t="s">
        <v>44</v>
      </c>
      <c r="X29" t="s">
        <v>503</v>
      </c>
      <c r="Y29" t="s">
        <v>503</v>
      </c>
      <c r="Z29" t="s">
        <v>503</v>
      </c>
      <c r="AA29" t="s">
        <v>44</v>
      </c>
      <c r="AB29" t="s">
        <v>503</v>
      </c>
      <c r="AC29" t="s">
        <v>503</v>
      </c>
      <c r="AD29" t="s">
        <v>503</v>
      </c>
      <c r="AE29" t="s">
        <v>44</v>
      </c>
      <c r="AF29" t="s">
        <v>503</v>
      </c>
      <c r="AG29" t="s">
        <v>503</v>
      </c>
    </row>
    <row r="30" spans="1:33" x14ac:dyDescent="0.3">
      <c r="A30" t="s">
        <v>10</v>
      </c>
      <c r="B30" t="s">
        <v>11</v>
      </c>
      <c r="C30" t="s">
        <v>19</v>
      </c>
      <c r="D30">
        <v>2018</v>
      </c>
      <c r="E30" s="11">
        <v>43291</v>
      </c>
      <c r="F30" t="s">
        <v>500</v>
      </c>
      <c r="H30" s="11" t="s">
        <v>20</v>
      </c>
      <c r="I30" s="11" t="s">
        <v>21</v>
      </c>
      <c r="K30" s="17" t="s">
        <v>501</v>
      </c>
      <c r="L30" s="17"/>
      <c r="O30" t="s">
        <v>519</v>
      </c>
      <c r="P30" t="s">
        <v>44</v>
      </c>
      <c r="Q30" t="s">
        <v>503</v>
      </c>
      <c r="R30" t="s">
        <v>503</v>
      </c>
      <c r="S30" t="s">
        <v>519</v>
      </c>
      <c r="T30">
        <v>2</v>
      </c>
      <c r="U30">
        <v>2</v>
      </c>
      <c r="V30">
        <v>1</v>
      </c>
      <c r="W30" t="s">
        <v>44</v>
      </c>
      <c r="X30" t="s">
        <v>503</v>
      </c>
      <c r="Y30" t="s">
        <v>503</v>
      </c>
      <c r="Z30" t="s">
        <v>503</v>
      </c>
      <c r="AA30" t="s">
        <v>44</v>
      </c>
      <c r="AB30" t="s">
        <v>503</v>
      </c>
      <c r="AC30" t="s">
        <v>503</v>
      </c>
      <c r="AD30" t="s">
        <v>503</v>
      </c>
      <c r="AE30" t="s">
        <v>44</v>
      </c>
      <c r="AF30" t="s">
        <v>503</v>
      </c>
      <c r="AG30" t="s">
        <v>503</v>
      </c>
    </row>
    <row r="31" spans="1:33" x14ac:dyDescent="0.3">
      <c r="A31" t="s">
        <v>10</v>
      </c>
      <c r="B31" t="s">
        <v>11</v>
      </c>
      <c r="C31" t="s">
        <v>19</v>
      </c>
      <c r="D31">
        <v>2019</v>
      </c>
      <c r="E31" s="11">
        <v>43629</v>
      </c>
      <c r="F31" t="s">
        <v>509</v>
      </c>
      <c r="H31" s="11" t="s">
        <v>20</v>
      </c>
      <c r="I31" s="11" t="s">
        <v>21</v>
      </c>
      <c r="K31" s="17" t="s">
        <v>501</v>
      </c>
      <c r="L31" s="17"/>
      <c r="O31" t="s">
        <v>519</v>
      </c>
      <c r="P31" t="s">
        <v>44</v>
      </c>
      <c r="Q31" t="s">
        <v>503</v>
      </c>
      <c r="R31" t="s">
        <v>503</v>
      </c>
      <c r="S31" t="s">
        <v>519</v>
      </c>
      <c r="T31">
        <v>2</v>
      </c>
      <c r="U31">
        <v>2</v>
      </c>
      <c r="V31">
        <v>1</v>
      </c>
      <c r="W31" t="s">
        <v>44</v>
      </c>
      <c r="X31" t="s">
        <v>503</v>
      </c>
      <c r="Y31" t="s">
        <v>503</v>
      </c>
      <c r="Z31" t="s">
        <v>503</v>
      </c>
      <c r="AA31" t="s">
        <v>44</v>
      </c>
      <c r="AB31" t="s">
        <v>503</v>
      </c>
      <c r="AC31" t="s">
        <v>503</v>
      </c>
      <c r="AD31" t="s">
        <v>503</v>
      </c>
      <c r="AE31" t="s">
        <v>44</v>
      </c>
      <c r="AF31" t="s">
        <v>503</v>
      </c>
      <c r="AG31" t="s">
        <v>503</v>
      </c>
    </row>
    <row r="32" spans="1:33" x14ac:dyDescent="0.3">
      <c r="A32" t="s">
        <v>10</v>
      </c>
      <c r="B32" t="s">
        <v>11</v>
      </c>
      <c r="C32" t="s">
        <v>19</v>
      </c>
      <c r="D32">
        <v>2020</v>
      </c>
      <c r="E32" s="11">
        <v>44001</v>
      </c>
      <c r="F32" t="s">
        <v>539</v>
      </c>
      <c r="H32" s="11" t="s">
        <v>20</v>
      </c>
      <c r="I32" s="11" t="s">
        <v>21</v>
      </c>
      <c r="J32" s="66" t="s">
        <v>22</v>
      </c>
      <c r="K32" s="17" t="s">
        <v>501</v>
      </c>
      <c r="L32" s="17"/>
      <c r="M32" s="66" t="s">
        <v>540</v>
      </c>
      <c r="N32" s="66" t="s">
        <v>541</v>
      </c>
      <c r="O32" t="s">
        <v>519</v>
      </c>
      <c r="P32" t="s">
        <v>44</v>
      </c>
      <c r="Q32" t="s">
        <v>503</v>
      </c>
      <c r="R32" t="s">
        <v>503</v>
      </c>
      <c r="S32" t="s">
        <v>519</v>
      </c>
      <c r="T32">
        <v>2</v>
      </c>
      <c r="U32">
        <v>2</v>
      </c>
      <c r="V32">
        <v>1</v>
      </c>
      <c r="W32" t="s">
        <v>44</v>
      </c>
      <c r="X32" t="s">
        <v>503</v>
      </c>
      <c r="Y32" t="s">
        <v>503</v>
      </c>
      <c r="Z32" t="s">
        <v>503</v>
      </c>
      <c r="AA32" t="s">
        <v>44</v>
      </c>
      <c r="AB32" t="s">
        <v>503</v>
      </c>
      <c r="AC32" t="s">
        <v>503</v>
      </c>
      <c r="AD32" t="s">
        <v>503</v>
      </c>
      <c r="AE32" t="s">
        <v>44</v>
      </c>
      <c r="AF32" t="s">
        <v>503</v>
      </c>
      <c r="AG32" t="s">
        <v>503</v>
      </c>
    </row>
    <row r="33" spans="1:33" x14ac:dyDescent="0.3">
      <c r="A33" t="s">
        <v>10</v>
      </c>
      <c r="B33" t="s">
        <v>11</v>
      </c>
      <c r="C33" t="s">
        <v>19</v>
      </c>
      <c r="D33">
        <v>2021</v>
      </c>
      <c r="E33" s="11">
        <v>44365</v>
      </c>
      <c r="F33" t="s">
        <v>522</v>
      </c>
      <c r="G33">
        <v>3</v>
      </c>
      <c r="H33" s="11" t="s">
        <v>20</v>
      </c>
      <c r="I33" s="11" t="s">
        <v>21</v>
      </c>
      <c r="J33" s="66" t="s">
        <v>542</v>
      </c>
      <c r="K33" s="17" t="s">
        <v>501</v>
      </c>
      <c r="N33" s="65" t="s">
        <v>543</v>
      </c>
      <c r="O33" t="s">
        <v>519</v>
      </c>
      <c r="P33" t="s">
        <v>44</v>
      </c>
      <c r="Q33" t="s">
        <v>503</v>
      </c>
      <c r="R33" t="s">
        <v>503</v>
      </c>
      <c r="S33" t="s">
        <v>519</v>
      </c>
      <c r="T33">
        <v>2</v>
      </c>
      <c r="U33">
        <v>2</v>
      </c>
      <c r="V33" t="s">
        <v>503</v>
      </c>
      <c r="W33" t="s">
        <v>44</v>
      </c>
      <c r="X33" t="s">
        <v>503</v>
      </c>
      <c r="Y33" t="s">
        <v>503</v>
      </c>
      <c r="Z33" t="s">
        <v>503</v>
      </c>
      <c r="AA33" t="s">
        <v>44</v>
      </c>
      <c r="AB33" t="s">
        <v>503</v>
      </c>
      <c r="AC33" t="s">
        <v>503</v>
      </c>
      <c r="AD33" t="s">
        <v>503</v>
      </c>
      <c r="AE33" t="s">
        <v>44</v>
      </c>
      <c r="AF33" t="s">
        <v>503</v>
      </c>
      <c r="AG33" t="s">
        <v>503</v>
      </c>
    </row>
    <row r="34" spans="1:33" x14ac:dyDescent="0.3">
      <c r="A34" t="s">
        <v>10</v>
      </c>
      <c r="B34" t="s">
        <v>11</v>
      </c>
      <c r="C34" t="s">
        <v>19</v>
      </c>
      <c r="D34">
        <v>2022</v>
      </c>
      <c r="E34" s="11">
        <v>44742</v>
      </c>
      <c r="F34" t="s">
        <v>1901</v>
      </c>
      <c r="H34" s="11" t="s">
        <v>20</v>
      </c>
      <c r="I34" s="11" t="s">
        <v>21</v>
      </c>
      <c r="J34" s="66" t="s">
        <v>1230</v>
      </c>
      <c r="K34" s="17" t="s">
        <v>501</v>
      </c>
      <c r="L34" s="17"/>
      <c r="M34" s="66" t="s">
        <v>540</v>
      </c>
      <c r="O34" t="s">
        <v>519</v>
      </c>
      <c r="P34" t="s">
        <v>44</v>
      </c>
      <c r="Q34" t="s">
        <v>503</v>
      </c>
      <c r="R34" t="s">
        <v>503</v>
      </c>
      <c r="S34" t="s">
        <v>519</v>
      </c>
      <c r="T34" t="s">
        <v>1910</v>
      </c>
      <c r="U34" t="s">
        <v>1910</v>
      </c>
      <c r="V34" t="s">
        <v>503</v>
      </c>
      <c r="W34" t="s">
        <v>44</v>
      </c>
      <c r="X34" t="s">
        <v>503</v>
      </c>
      <c r="Y34" t="s">
        <v>503</v>
      </c>
      <c r="Z34" t="s">
        <v>503</v>
      </c>
      <c r="AA34" t="s">
        <v>44</v>
      </c>
      <c r="AB34" t="s">
        <v>503</v>
      </c>
      <c r="AC34" t="s">
        <v>503</v>
      </c>
      <c r="AD34" t="s">
        <v>503</v>
      </c>
      <c r="AE34" t="s">
        <v>44</v>
      </c>
      <c r="AF34" t="s">
        <v>503</v>
      </c>
      <c r="AG34" t="s">
        <v>503</v>
      </c>
    </row>
    <row r="35" spans="1:33" x14ac:dyDescent="0.3">
      <c r="A35" t="s">
        <v>10</v>
      </c>
      <c r="B35" t="s">
        <v>11</v>
      </c>
      <c r="C35" t="s">
        <v>34</v>
      </c>
      <c r="D35">
        <v>2018</v>
      </c>
      <c r="E35" s="11">
        <v>43301</v>
      </c>
      <c r="F35" t="s">
        <v>500</v>
      </c>
      <c r="H35" s="11" t="s">
        <v>35</v>
      </c>
      <c r="I35" s="11" t="s">
        <v>36</v>
      </c>
      <c r="K35" s="17" t="s">
        <v>501</v>
      </c>
      <c r="L35" s="17"/>
      <c r="N35" s="65" t="s">
        <v>544</v>
      </c>
      <c r="O35" s="11" t="s">
        <v>519</v>
      </c>
      <c r="P35" s="11" t="s">
        <v>44</v>
      </c>
      <c r="Q35" s="11" t="s">
        <v>503</v>
      </c>
      <c r="R35" s="11" t="s">
        <v>503</v>
      </c>
      <c r="S35" s="11" t="s">
        <v>44</v>
      </c>
      <c r="T35" s="11" t="s">
        <v>503</v>
      </c>
      <c r="U35" s="11" t="s">
        <v>503</v>
      </c>
      <c r="V35" s="11" t="s">
        <v>503</v>
      </c>
      <c r="W35" s="11" t="s">
        <v>44</v>
      </c>
      <c r="X35" s="11" t="s">
        <v>503</v>
      </c>
      <c r="Y35" s="11" t="s">
        <v>503</v>
      </c>
      <c r="Z35" s="11" t="s">
        <v>503</v>
      </c>
      <c r="AA35" s="11" t="s">
        <v>44</v>
      </c>
      <c r="AB35" s="11" t="s">
        <v>503</v>
      </c>
      <c r="AC35" s="11" t="s">
        <v>503</v>
      </c>
      <c r="AD35" s="11" t="s">
        <v>503</v>
      </c>
      <c r="AE35" s="11" t="s">
        <v>519</v>
      </c>
      <c r="AF35">
        <v>1</v>
      </c>
      <c r="AG35">
        <v>2</v>
      </c>
    </row>
    <row r="36" spans="1:33" x14ac:dyDescent="0.3">
      <c r="A36" t="s">
        <v>10</v>
      </c>
      <c r="B36" t="s">
        <v>11</v>
      </c>
      <c r="C36" t="s">
        <v>34</v>
      </c>
      <c r="D36">
        <v>2019</v>
      </c>
      <c r="E36" s="11" t="s">
        <v>503</v>
      </c>
      <c r="F36" t="s">
        <v>545</v>
      </c>
      <c r="H36" s="11" t="s">
        <v>35</v>
      </c>
      <c r="I36" s="11" t="s">
        <v>36</v>
      </c>
      <c r="K36" s="17" t="s">
        <v>501</v>
      </c>
      <c r="L36" s="17"/>
      <c r="N36" s="65" t="s">
        <v>544</v>
      </c>
      <c r="O36" s="11" t="s">
        <v>519</v>
      </c>
      <c r="P36" s="11" t="s">
        <v>44</v>
      </c>
      <c r="Q36" s="11" t="s">
        <v>503</v>
      </c>
      <c r="R36" s="11" t="s">
        <v>503</v>
      </c>
      <c r="S36" s="11" t="s">
        <v>44</v>
      </c>
      <c r="T36" s="11" t="s">
        <v>503</v>
      </c>
      <c r="U36" s="11" t="s">
        <v>503</v>
      </c>
      <c r="V36" s="11" t="s">
        <v>503</v>
      </c>
      <c r="W36" s="11" t="s">
        <v>44</v>
      </c>
      <c r="X36" s="11" t="s">
        <v>503</v>
      </c>
      <c r="Y36" s="11" t="s">
        <v>503</v>
      </c>
      <c r="Z36" s="11" t="s">
        <v>503</v>
      </c>
      <c r="AA36" s="11" t="s">
        <v>44</v>
      </c>
      <c r="AB36" s="11" t="s">
        <v>503</v>
      </c>
      <c r="AC36" s="11" t="s">
        <v>503</v>
      </c>
      <c r="AD36" s="11" t="s">
        <v>503</v>
      </c>
      <c r="AE36" s="11" t="s">
        <v>519</v>
      </c>
      <c r="AF36">
        <v>1</v>
      </c>
      <c r="AG36">
        <v>2</v>
      </c>
    </row>
    <row r="37" spans="1:33" x14ac:dyDescent="0.3">
      <c r="A37" t="s">
        <v>10</v>
      </c>
      <c r="B37" t="s">
        <v>11</v>
      </c>
      <c r="C37" t="s">
        <v>34</v>
      </c>
      <c r="D37">
        <v>2020</v>
      </c>
      <c r="E37" s="11">
        <v>44083</v>
      </c>
      <c r="F37" t="s">
        <v>546</v>
      </c>
      <c r="G37">
        <v>4</v>
      </c>
      <c r="H37" s="11" t="s">
        <v>35</v>
      </c>
      <c r="I37" s="11" t="s">
        <v>36</v>
      </c>
      <c r="J37" s="66" t="s">
        <v>37</v>
      </c>
      <c r="K37" s="17" t="s">
        <v>501</v>
      </c>
      <c r="L37" s="17"/>
      <c r="M37" s="66" t="s">
        <v>547</v>
      </c>
      <c r="N37" s="66" t="s">
        <v>548</v>
      </c>
      <c r="O37" s="11" t="s">
        <v>519</v>
      </c>
      <c r="P37" s="11" t="s">
        <v>44</v>
      </c>
      <c r="Q37" s="11" t="s">
        <v>503</v>
      </c>
      <c r="R37" s="11" t="s">
        <v>503</v>
      </c>
      <c r="S37" s="11" t="s">
        <v>44</v>
      </c>
      <c r="T37" s="11" t="s">
        <v>503</v>
      </c>
      <c r="U37" s="11" t="s">
        <v>503</v>
      </c>
      <c r="V37" s="11" t="s">
        <v>503</v>
      </c>
      <c r="W37" s="11" t="s">
        <v>44</v>
      </c>
      <c r="X37" s="11" t="s">
        <v>503</v>
      </c>
      <c r="Y37" s="11" t="s">
        <v>503</v>
      </c>
      <c r="Z37" s="11" t="s">
        <v>503</v>
      </c>
      <c r="AA37" s="11" t="s">
        <v>44</v>
      </c>
      <c r="AB37" s="11" t="s">
        <v>503</v>
      </c>
      <c r="AC37" s="11" t="s">
        <v>503</v>
      </c>
      <c r="AD37" s="11" t="s">
        <v>503</v>
      </c>
      <c r="AE37" s="11" t="s">
        <v>519</v>
      </c>
      <c r="AF37">
        <v>1</v>
      </c>
      <c r="AG37">
        <v>2</v>
      </c>
    </row>
    <row r="38" spans="1:33" x14ac:dyDescent="0.3">
      <c r="A38" t="s">
        <v>10</v>
      </c>
      <c r="B38" t="s">
        <v>11</v>
      </c>
      <c r="C38" t="s">
        <v>34</v>
      </c>
      <c r="D38">
        <v>2021</v>
      </c>
      <c r="E38" s="11">
        <v>44434</v>
      </c>
      <c r="F38" t="s">
        <v>523</v>
      </c>
      <c r="G38">
        <v>4</v>
      </c>
      <c r="H38" s="11" t="s">
        <v>35</v>
      </c>
      <c r="I38" s="11" t="s">
        <v>36</v>
      </c>
      <c r="J38" s="66" t="s">
        <v>37</v>
      </c>
      <c r="K38" s="17" t="s">
        <v>501</v>
      </c>
      <c r="L38" s="17"/>
      <c r="M38" s="66" t="s">
        <v>549</v>
      </c>
      <c r="N38" s="66" t="s">
        <v>550</v>
      </c>
      <c r="O38" s="11" t="s">
        <v>44</v>
      </c>
      <c r="P38" s="11" t="s">
        <v>44</v>
      </c>
      <c r="Q38" s="11" t="s">
        <v>503</v>
      </c>
      <c r="R38" s="11" t="s">
        <v>503</v>
      </c>
      <c r="S38" s="11" t="s">
        <v>44</v>
      </c>
      <c r="T38" s="11" t="s">
        <v>503</v>
      </c>
      <c r="U38" s="11" t="s">
        <v>503</v>
      </c>
      <c r="V38" s="11" t="s">
        <v>503</v>
      </c>
      <c r="W38" s="11" t="s">
        <v>44</v>
      </c>
      <c r="X38" s="11" t="s">
        <v>503</v>
      </c>
      <c r="Y38" s="11" t="s">
        <v>503</v>
      </c>
      <c r="Z38" s="11" t="s">
        <v>503</v>
      </c>
      <c r="AA38" s="11" t="s">
        <v>44</v>
      </c>
      <c r="AB38" s="11" t="s">
        <v>503</v>
      </c>
      <c r="AC38" s="11" t="s">
        <v>503</v>
      </c>
      <c r="AD38" s="11" t="s">
        <v>503</v>
      </c>
      <c r="AE38" s="11" t="s">
        <v>44</v>
      </c>
      <c r="AF38" t="s">
        <v>503</v>
      </c>
      <c r="AG38" t="s">
        <v>503</v>
      </c>
    </row>
    <row r="39" spans="1:33" x14ac:dyDescent="0.3">
      <c r="A39" t="s">
        <v>10</v>
      </c>
      <c r="B39" t="s">
        <v>11</v>
      </c>
      <c r="C39" t="s">
        <v>34</v>
      </c>
      <c r="D39">
        <v>2022</v>
      </c>
      <c r="E39" s="11">
        <v>44742</v>
      </c>
      <c r="F39" t="s">
        <v>1990</v>
      </c>
      <c r="G39">
        <v>4</v>
      </c>
      <c r="H39" s="11" t="s">
        <v>35</v>
      </c>
      <c r="I39" s="11" t="s">
        <v>36</v>
      </c>
      <c r="J39" s="66" t="s">
        <v>37</v>
      </c>
      <c r="K39" s="17" t="s">
        <v>501</v>
      </c>
      <c r="L39" s="17"/>
      <c r="M39" s="66" t="s">
        <v>549</v>
      </c>
      <c r="N39" s="66"/>
      <c r="O39" s="11" t="s">
        <v>44</v>
      </c>
      <c r="P39" s="11" t="s">
        <v>44</v>
      </c>
      <c r="Q39" s="11" t="s">
        <v>503</v>
      </c>
      <c r="R39" s="11" t="s">
        <v>503</v>
      </c>
      <c r="S39" s="11" t="s">
        <v>44</v>
      </c>
      <c r="T39" s="11" t="s">
        <v>503</v>
      </c>
      <c r="U39" s="11" t="s">
        <v>503</v>
      </c>
      <c r="V39" s="11" t="s">
        <v>503</v>
      </c>
      <c r="W39" s="11" t="s">
        <v>44</v>
      </c>
      <c r="X39" s="11" t="s">
        <v>503</v>
      </c>
      <c r="Y39" s="11" t="s">
        <v>503</v>
      </c>
      <c r="Z39" s="11" t="s">
        <v>503</v>
      </c>
      <c r="AA39" s="11" t="s">
        <v>44</v>
      </c>
      <c r="AB39" s="11" t="s">
        <v>503</v>
      </c>
      <c r="AC39" s="11" t="s">
        <v>503</v>
      </c>
      <c r="AD39" s="11" t="s">
        <v>503</v>
      </c>
      <c r="AE39" s="11" t="s">
        <v>44</v>
      </c>
      <c r="AF39" t="s">
        <v>503</v>
      </c>
      <c r="AG39" t="s">
        <v>503</v>
      </c>
    </row>
    <row r="40" spans="1:33" x14ac:dyDescent="0.3">
      <c r="A40" t="s">
        <v>122</v>
      </c>
      <c r="B40" t="s">
        <v>122</v>
      </c>
      <c r="C40" t="s">
        <v>132</v>
      </c>
      <c r="D40">
        <v>2018</v>
      </c>
      <c r="E40" s="11">
        <v>43308</v>
      </c>
      <c r="F40" t="s">
        <v>500</v>
      </c>
      <c r="H40" t="s">
        <v>133</v>
      </c>
      <c r="I40" s="11" t="s">
        <v>134</v>
      </c>
      <c r="K40" s="17" t="s">
        <v>501</v>
      </c>
      <c r="L40" s="17"/>
      <c r="M40" s="65" t="s">
        <v>551</v>
      </c>
      <c r="O40" t="s">
        <v>519</v>
      </c>
      <c r="P40" t="s">
        <v>44</v>
      </c>
      <c r="Q40" t="s">
        <v>503</v>
      </c>
      <c r="R40" t="s">
        <v>503</v>
      </c>
      <c r="S40" t="s">
        <v>519</v>
      </c>
      <c r="T40">
        <v>2</v>
      </c>
      <c r="U40">
        <v>2</v>
      </c>
      <c r="V40" t="s">
        <v>527</v>
      </c>
      <c r="W40" t="s">
        <v>44</v>
      </c>
      <c r="X40" t="s">
        <v>503</v>
      </c>
      <c r="Y40" t="s">
        <v>503</v>
      </c>
      <c r="Z40" t="s">
        <v>503</v>
      </c>
      <c r="AA40" t="s">
        <v>44</v>
      </c>
      <c r="AB40" t="s">
        <v>503</v>
      </c>
      <c r="AC40" t="s">
        <v>503</v>
      </c>
      <c r="AD40" t="s">
        <v>503</v>
      </c>
      <c r="AE40" s="11" t="s">
        <v>44</v>
      </c>
      <c r="AF40" t="s">
        <v>503</v>
      </c>
      <c r="AG40" t="s">
        <v>503</v>
      </c>
    </row>
    <row r="41" spans="1:33" x14ac:dyDescent="0.3">
      <c r="A41" t="s">
        <v>122</v>
      </c>
      <c r="B41" t="s">
        <v>122</v>
      </c>
      <c r="C41" t="s">
        <v>132</v>
      </c>
      <c r="D41">
        <v>2019</v>
      </c>
      <c r="E41" s="11">
        <v>43656</v>
      </c>
      <c r="F41" t="s">
        <v>504</v>
      </c>
      <c r="H41" t="s">
        <v>133</v>
      </c>
      <c r="I41" s="11" t="s">
        <v>134</v>
      </c>
      <c r="J41" s="65" t="s">
        <v>552</v>
      </c>
      <c r="K41" s="17" t="s">
        <v>501</v>
      </c>
      <c r="L41" s="17"/>
      <c r="M41" s="65" t="s">
        <v>551</v>
      </c>
      <c r="O41" t="s">
        <v>519</v>
      </c>
      <c r="P41" t="s">
        <v>44</v>
      </c>
      <c r="Q41" t="s">
        <v>503</v>
      </c>
      <c r="R41" t="s">
        <v>503</v>
      </c>
      <c r="S41" t="s">
        <v>519</v>
      </c>
      <c r="T41">
        <v>2</v>
      </c>
      <c r="U41">
        <v>2</v>
      </c>
      <c r="V41" t="s">
        <v>527</v>
      </c>
      <c r="W41" t="s">
        <v>44</v>
      </c>
      <c r="X41" t="s">
        <v>503</v>
      </c>
      <c r="Y41" t="s">
        <v>503</v>
      </c>
      <c r="Z41" t="s">
        <v>503</v>
      </c>
      <c r="AA41" t="s">
        <v>44</v>
      </c>
      <c r="AB41" t="s">
        <v>503</v>
      </c>
      <c r="AC41" t="s">
        <v>503</v>
      </c>
      <c r="AD41" t="s">
        <v>503</v>
      </c>
      <c r="AE41" s="11" t="s">
        <v>44</v>
      </c>
      <c r="AF41" t="s">
        <v>503</v>
      </c>
      <c r="AG41" t="s">
        <v>503</v>
      </c>
    </row>
    <row r="42" spans="1:33" x14ac:dyDescent="0.3">
      <c r="A42" t="s">
        <v>122</v>
      </c>
      <c r="B42" t="s">
        <v>122</v>
      </c>
      <c r="C42" t="s">
        <v>132</v>
      </c>
      <c r="D42">
        <v>2020</v>
      </c>
      <c r="E42" s="11">
        <v>44011</v>
      </c>
      <c r="F42" t="s">
        <v>505</v>
      </c>
      <c r="G42">
        <v>3</v>
      </c>
      <c r="H42" t="s">
        <v>133</v>
      </c>
      <c r="I42" s="11" t="s">
        <v>134</v>
      </c>
      <c r="K42" s="17" t="s">
        <v>501</v>
      </c>
      <c r="L42" s="17"/>
      <c r="M42" s="65" t="s">
        <v>551</v>
      </c>
      <c r="O42" t="s">
        <v>519</v>
      </c>
      <c r="P42" t="s">
        <v>44</v>
      </c>
      <c r="Q42" t="s">
        <v>503</v>
      </c>
      <c r="R42" t="s">
        <v>503</v>
      </c>
      <c r="S42" t="s">
        <v>519</v>
      </c>
      <c r="T42">
        <v>2</v>
      </c>
      <c r="U42">
        <v>2</v>
      </c>
      <c r="V42" t="s">
        <v>527</v>
      </c>
      <c r="W42" t="s">
        <v>44</v>
      </c>
      <c r="X42" t="s">
        <v>503</v>
      </c>
      <c r="Y42" t="s">
        <v>503</v>
      </c>
      <c r="Z42" t="s">
        <v>503</v>
      </c>
      <c r="AA42" t="s">
        <v>44</v>
      </c>
      <c r="AB42" t="s">
        <v>503</v>
      </c>
      <c r="AC42" t="s">
        <v>503</v>
      </c>
      <c r="AD42" t="s">
        <v>503</v>
      </c>
      <c r="AE42" s="11" t="s">
        <v>44</v>
      </c>
      <c r="AF42" t="s">
        <v>503</v>
      </c>
      <c r="AG42" t="s">
        <v>503</v>
      </c>
    </row>
    <row r="43" spans="1:33" x14ac:dyDescent="0.3">
      <c r="A43" t="s">
        <v>122</v>
      </c>
      <c r="B43" t="s">
        <v>122</v>
      </c>
      <c r="C43" t="s">
        <v>132</v>
      </c>
      <c r="D43">
        <v>2021</v>
      </c>
      <c r="E43" s="11">
        <v>44365</v>
      </c>
      <c r="F43" t="s">
        <v>515</v>
      </c>
      <c r="G43">
        <v>4</v>
      </c>
      <c r="H43" t="s">
        <v>133</v>
      </c>
      <c r="I43" s="11" t="s">
        <v>134</v>
      </c>
      <c r="K43" s="17" t="s">
        <v>501</v>
      </c>
      <c r="L43" s="17"/>
      <c r="M43" s="65" t="s">
        <v>553</v>
      </c>
      <c r="O43" t="s">
        <v>519</v>
      </c>
      <c r="P43" t="s">
        <v>44</v>
      </c>
      <c r="Q43" t="s">
        <v>503</v>
      </c>
      <c r="R43" t="s">
        <v>503</v>
      </c>
      <c r="S43" t="s">
        <v>519</v>
      </c>
      <c r="T43">
        <v>2</v>
      </c>
      <c r="U43">
        <v>2</v>
      </c>
      <c r="V43" t="s">
        <v>527</v>
      </c>
      <c r="W43" t="s">
        <v>44</v>
      </c>
      <c r="X43" t="s">
        <v>503</v>
      </c>
      <c r="Y43" t="s">
        <v>503</v>
      </c>
      <c r="Z43" t="s">
        <v>503</v>
      </c>
      <c r="AA43" t="s">
        <v>44</v>
      </c>
      <c r="AB43" t="s">
        <v>503</v>
      </c>
      <c r="AC43" t="s">
        <v>503</v>
      </c>
      <c r="AD43" t="s">
        <v>503</v>
      </c>
      <c r="AE43" s="11" t="s">
        <v>44</v>
      </c>
      <c r="AF43" t="s">
        <v>503</v>
      </c>
      <c r="AG43" t="s">
        <v>503</v>
      </c>
    </row>
    <row r="44" spans="1:33" x14ac:dyDescent="0.3">
      <c r="A44" t="s">
        <v>122</v>
      </c>
      <c r="B44" t="s">
        <v>122</v>
      </c>
      <c r="C44" t="s">
        <v>132</v>
      </c>
      <c r="D44">
        <v>2022</v>
      </c>
      <c r="E44" s="11">
        <v>44739</v>
      </c>
      <c r="F44" t="s">
        <v>1980</v>
      </c>
      <c r="G44">
        <v>4</v>
      </c>
      <c r="H44" t="s">
        <v>133</v>
      </c>
      <c r="I44" s="11" t="s">
        <v>134</v>
      </c>
      <c r="J44" s="65" t="s">
        <v>2014</v>
      </c>
      <c r="K44" s="17" t="s">
        <v>501</v>
      </c>
      <c r="L44" s="17"/>
      <c r="M44" s="65" t="s">
        <v>553</v>
      </c>
      <c r="N44" s="65" t="s">
        <v>2011</v>
      </c>
      <c r="O44" t="s">
        <v>519</v>
      </c>
      <c r="P44" t="s">
        <v>44</v>
      </c>
      <c r="Q44" t="s">
        <v>503</v>
      </c>
      <c r="R44" t="s">
        <v>503</v>
      </c>
      <c r="S44" t="s">
        <v>519</v>
      </c>
      <c r="T44">
        <v>2</v>
      </c>
      <c r="U44">
        <v>2</v>
      </c>
      <c r="V44" t="s">
        <v>527</v>
      </c>
      <c r="W44" t="s">
        <v>44</v>
      </c>
      <c r="X44" t="s">
        <v>503</v>
      </c>
      <c r="Y44" t="s">
        <v>503</v>
      </c>
      <c r="Z44" t="s">
        <v>503</v>
      </c>
      <c r="AA44" t="s">
        <v>44</v>
      </c>
      <c r="AB44" t="s">
        <v>503</v>
      </c>
      <c r="AC44" t="s">
        <v>503</v>
      </c>
      <c r="AD44" t="s">
        <v>503</v>
      </c>
      <c r="AE44" s="11" t="s">
        <v>44</v>
      </c>
      <c r="AF44" t="s">
        <v>503</v>
      </c>
      <c r="AG44" t="s">
        <v>503</v>
      </c>
    </row>
    <row r="45" spans="1:33" x14ac:dyDescent="0.3">
      <c r="A45" t="s">
        <v>47</v>
      </c>
      <c r="B45" t="s">
        <v>47</v>
      </c>
      <c r="C45" t="s">
        <v>117</v>
      </c>
      <c r="D45">
        <v>2020</v>
      </c>
      <c r="E45" s="11">
        <v>44021</v>
      </c>
      <c r="F45" t="s">
        <v>554</v>
      </c>
      <c r="G45">
        <v>4</v>
      </c>
      <c r="H45" s="11" t="s">
        <v>57</v>
      </c>
      <c r="I45" s="11" t="s">
        <v>58</v>
      </c>
      <c r="J45" s="66" t="s">
        <v>555</v>
      </c>
      <c r="K45" s="17" t="s">
        <v>501</v>
      </c>
      <c r="L45" s="17"/>
      <c r="M45" s="66" t="s">
        <v>556</v>
      </c>
      <c r="N45" s="68" t="s">
        <v>557</v>
      </c>
      <c r="O45" s="2" t="s">
        <v>519</v>
      </c>
      <c r="P45" s="2" t="s">
        <v>519</v>
      </c>
      <c r="Q45" s="2">
        <v>1</v>
      </c>
      <c r="R45">
        <v>1</v>
      </c>
      <c r="S45" s="2" t="s">
        <v>44</v>
      </c>
      <c r="T45" s="2" t="s">
        <v>503</v>
      </c>
      <c r="U45" s="2" t="s">
        <v>503</v>
      </c>
      <c r="V45" s="2" t="s">
        <v>503</v>
      </c>
      <c r="W45" s="2" t="s">
        <v>44</v>
      </c>
      <c r="X45" s="2" t="s">
        <v>503</v>
      </c>
      <c r="Y45" s="2" t="s">
        <v>503</v>
      </c>
      <c r="Z45" s="2" t="s">
        <v>503</v>
      </c>
      <c r="AA45" s="2" t="s">
        <v>44</v>
      </c>
      <c r="AB45" s="2" t="s">
        <v>503</v>
      </c>
      <c r="AC45" s="2" t="s">
        <v>503</v>
      </c>
      <c r="AD45" s="2" t="s">
        <v>503</v>
      </c>
      <c r="AE45" s="11" t="s">
        <v>44</v>
      </c>
      <c r="AF45" s="2" t="s">
        <v>503</v>
      </c>
      <c r="AG45" s="2" t="s">
        <v>503</v>
      </c>
    </row>
    <row r="46" spans="1:33" x14ac:dyDescent="0.3">
      <c r="A46" t="s">
        <v>47</v>
      </c>
      <c r="B46" t="s">
        <v>47</v>
      </c>
      <c r="C46" t="s">
        <v>117</v>
      </c>
      <c r="D46">
        <v>2021</v>
      </c>
      <c r="E46" s="11">
        <v>44369</v>
      </c>
      <c r="F46" t="s">
        <v>554</v>
      </c>
      <c r="G46">
        <v>5</v>
      </c>
      <c r="H46" s="11" t="s">
        <v>57</v>
      </c>
      <c r="I46" s="11" t="s">
        <v>58</v>
      </c>
      <c r="J46" s="66" t="s">
        <v>558</v>
      </c>
      <c r="K46" s="17" t="s">
        <v>501</v>
      </c>
      <c r="L46" s="17"/>
      <c r="M46" s="66" t="s">
        <v>556</v>
      </c>
      <c r="N46" s="68" t="s">
        <v>559</v>
      </c>
      <c r="O46" s="2" t="s">
        <v>519</v>
      </c>
      <c r="P46" s="2" t="s">
        <v>519</v>
      </c>
      <c r="Q46" s="2">
        <v>1</v>
      </c>
      <c r="R46">
        <v>1</v>
      </c>
      <c r="S46" s="2" t="s">
        <v>44</v>
      </c>
      <c r="T46" s="2" t="s">
        <v>503</v>
      </c>
      <c r="U46" s="2" t="s">
        <v>503</v>
      </c>
      <c r="V46" s="2" t="s">
        <v>503</v>
      </c>
      <c r="W46" s="2" t="s">
        <v>44</v>
      </c>
      <c r="X46" s="2" t="s">
        <v>503</v>
      </c>
      <c r="Y46" s="2" t="s">
        <v>503</v>
      </c>
      <c r="Z46" s="2" t="s">
        <v>503</v>
      </c>
      <c r="AA46" s="2" t="s">
        <v>44</v>
      </c>
      <c r="AB46" s="2" t="s">
        <v>503</v>
      </c>
      <c r="AC46" s="2" t="s">
        <v>503</v>
      </c>
      <c r="AD46" s="2" t="s">
        <v>503</v>
      </c>
      <c r="AE46" s="11" t="s">
        <v>44</v>
      </c>
      <c r="AF46" s="2" t="s">
        <v>503</v>
      </c>
      <c r="AG46" s="2" t="s">
        <v>503</v>
      </c>
    </row>
    <row r="47" spans="1:33" x14ac:dyDescent="0.3">
      <c r="A47" t="s">
        <v>47</v>
      </c>
      <c r="B47" t="s">
        <v>47</v>
      </c>
      <c r="C47" t="s">
        <v>117</v>
      </c>
      <c r="D47">
        <v>2022</v>
      </c>
      <c r="E47" s="11">
        <v>44735</v>
      </c>
      <c r="F47" t="s">
        <v>1934</v>
      </c>
      <c r="H47" s="11" t="s">
        <v>57</v>
      </c>
      <c r="I47" s="11" t="s">
        <v>58</v>
      </c>
      <c r="J47" s="66" t="s">
        <v>558</v>
      </c>
      <c r="K47" s="17" t="s">
        <v>501</v>
      </c>
      <c r="L47" s="17"/>
      <c r="M47" s="66" t="s">
        <v>556</v>
      </c>
      <c r="N47" s="69" t="s">
        <v>2111</v>
      </c>
      <c r="O47" s="2" t="s">
        <v>519</v>
      </c>
      <c r="P47" s="2" t="s">
        <v>519</v>
      </c>
      <c r="Q47" s="2">
        <v>1</v>
      </c>
      <c r="R47">
        <v>1</v>
      </c>
      <c r="S47" s="2" t="s">
        <v>44</v>
      </c>
      <c r="T47" s="2" t="s">
        <v>503</v>
      </c>
      <c r="U47" s="2" t="s">
        <v>503</v>
      </c>
      <c r="V47" s="2" t="s">
        <v>503</v>
      </c>
      <c r="W47" s="2" t="s">
        <v>44</v>
      </c>
      <c r="X47" s="2" t="s">
        <v>503</v>
      </c>
      <c r="Y47" s="2" t="s">
        <v>503</v>
      </c>
      <c r="Z47" s="2" t="s">
        <v>503</v>
      </c>
      <c r="AA47" s="2" t="s">
        <v>44</v>
      </c>
      <c r="AB47" s="2" t="s">
        <v>503</v>
      </c>
      <c r="AC47" s="2" t="s">
        <v>503</v>
      </c>
      <c r="AD47" s="2" t="s">
        <v>503</v>
      </c>
      <c r="AE47" s="11" t="s">
        <v>44</v>
      </c>
      <c r="AF47" s="2" t="s">
        <v>503</v>
      </c>
      <c r="AG47" s="2" t="s">
        <v>503</v>
      </c>
    </row>
    <row r="48" spans="1:33" x14ac:dyDescent="0.3">
      <c r="A48" t="s">
        <v>47</v>
      </c>
      <c r="B48" t="s">
        <v>91</v>
      </c>
      <c r="C48" t="s">
        <v>92</v>
      </c>
      <c r="D48">
        <v>2017</v>
      </c>
      <c r="E48" s="11">
        <v>43267</v>
      </c>
      <c r="F48" t="s">
        <v>560</v>
      </c>
      <c r="G48">
        <v>8</v>
      </c>
      <c r="H48" t="s">
        <v>93</v>
      </c>
      <c r="I48" t="s">
        <v>94</v>
      </c>
      <c r="J48" s="65" t="s">
        <v>503</v>
      </c>
      <c r="K48" s="17" t="s">
        <v>501</v>
      </c>
      <c r="L48" s="17"/>
      <c r="M48" s="65" t="s">
        <v>561</v>
      </c>
      <c r="O48" t="s">
        <v>519</v>
      </c>
      <c r="P48" t="s">
        <v>519</v>
      </c>
      <c r="Q48">
        <v>1</v>
      </c>
      <c r="R48">
        <v>1</v>
      </c>
      <c r="S48" t="s">
        <v>44</v>
      </c>
      <c r="T48" t="s">
        <v>503</v>
      </c>
      <c r="U48" t="s">
        <v>503</v>
      </c>
      <c r="V48" t="s">
        <v>503</v>
      </c>
      <c r="W48" t="s">
        <v>44</v>
      </c>
      <c r="X48" t="s">
        <v>503</v>
      </c>
      <c r="Y48" t="s">
        <v>503</v>
      </c>
      <c r="Z48" t="s">
        <v>503</v>
      </c>
      <c r="AA48" t="s">
        <v>44</v>
      </c>
      <c r="AB48" t="s">
        <v>503</v>
      </c>
      <c r="AC48" t="s">
        <v>503</v>
      </c>
      <c r="AD48" t="s">
        <v>503</v>
      </c>
      <c r="AE48" t="s">
        <v>44</v>
      </c>
      <c r="AF48" t="s">
        <v>503</v>
      </c>
      <c r="AG48" t="s">
        <v>503</v>
      </c>
    </row>
    <row r="49" spans="1:33" x14ac:dyDescent="0.3">
      <c r="A49" t="s">
        <v>47</v>
      </c>
      <c r="B49" t="s">
        <v>91</v>
      </c>
      <c r="C49" t="s">
        <v>92</v>
      </c>
      <c r="D49">
        <v>2018</v>
      </c>
      <c r="E49" s="11">
        <v>43265</v>
      </c>
      <c r="F49" t="s">
        <v>554</v>
      </c>
      <c r="H49" t="s">
        <v>93</v>
      </c>
      <c r="I49" t="s">
        <v>94</v>
      </c>
      <c r="J49" s="65" t="s">
        <v>562</v>
      </c>
      <c r="K49" s="17" t="s">
        <v>501</v>
      </c>
      <c r="L49" s="17"/>
      <c r="M49" s="65" t="s">
        <v>561</v>
      </c>
      <c r="N49" s="65" t="s">
        <v>563</v>
      </c>
      <c r="O49" t="s">
        <v>519</v>
      </c>
      <c r="P49" t="s">
        <v>519</v>
      </c>
      <c r="Q49">
        <v>1</v>
      </c>
      <c r="R49">
        <v>1</v>
      </c>
      <c r="S49" t="s">
        <v>44</v>
      </c>
      <c r="T49" t="s">
        <v>503</v>
      </c>
      <c r="U49" t="s">
        <v>503</v>
      </c>
      <c r="V49" t="s">
        <v>503</v>
      </c>
      <c r="W49" t="s">
        <v>44</v>
      </c>
      <c r="X49" t="s">
        <v>503</v>
      </c>
      <c r="Y49" t="s">
        <v>503</v>
      </c>
      <c r="Z49" t="s">
        <v>503</v>
      </c>
      <c r="AA49" t="s">
        <v>44</v>
      </c>
      <c r="AB49" t="s">
        <v>503</v>
      </c>
      <c r="AC49" t="s">
        <v>503</v>
      </c>
      <c r="AD49" t="s">
        <v>503</v>
      </c>
      <c r="AE49" t="s">
        <v>44</v>
      </c>
      <c r="AF49" t="s">
        <v>503</v>
      </c>
      <c r="AG49" t="s">
        <v>503</v>
      </c>
    </row>
    <row r="50" spans="1:33" x14ac:dyDescent="0.3">
      <c r="A50" t="s">
        <v>47</v>
      </c>
      <c r="B50" t="s">
        <v>91</v>
      </c>
      <c r="C50" t="s">
        <v>92</v>
      </c>
      <c r="D50">
        <v>2019</v>
      </c>
      <c r="E50" s="11">
        <v>43619</v>
      </c>
      <c r="F50" t="s">
        <v>554</v>
      </c>
      <c r="H50" t="s">
        <v>93</v>
      </c>
      <c r="I50" t="s">
        <v>94</v>
      </c>
      <c r="J50" s="65" t="s">
        <v>564</v>
      </c>
      <c r="K50" s="17" t="s">
        <v>501</v>
      </c>
      <c r="L50" s="17"/>
      <c r="M50" s="65" t="s">
        <v>561</v>
      </c>
      <c r="N50" s="65" t="s">
        <v>565</v>
      </c>
      <c r="O50" t="s">
        <v>519</v>
      </c>
      <c r="P50" t="s">
        <v>519</v>
      </c>
      <c r="Q50">
        <v>1</v>
      </c>
      <c r="R50">
        <v>1</v>
      </c>
      <c r="S50" t="s">
        <v>44</v>
      </c>
      <c r="T50" t="s">
        <v>503</v>
      </c>
      <c r="U50" t="s">
        <v>503</v>
      </c>
      <c r="V50" t="s">
        <v>503</v>
      </c>
      <c r="W50" t="s">
        <v>44</v>
      </c>
      <c r="X50" t="s">
        <v>503</v>
      </c>
      <c r="Y50" t="s">
        <v>503</v>
      </c>
      <c r="Z50" t="s">
        <v>503</v>
      </c>
      <c r="AA50" t="s">
        <v>44</v>
      </c>
      <c r="AB50" t="s">
        <v>503</v>
      </c>
      <c r="AC50" t="s">
        <v>503</v>
      </c>
      <c r="AD50" t="s">
        <v>503</v>
      </c>
      <c r="AE50" t="s">
        <v>44</v>
      </c>
      <c r="AF50" t="s">
        <v>503</v>
      </c>
      <c r="AG50" t="s">
        <v>503</v>
      </c>
    </row>
    <row r="51" spans="1:33" x14ac:dyDescent="0.3">
      <c r="A51" t="s">
        <v>47</v>
      </c>
      <c r="B51" t="s">
        <v>91</v>
      </c>
      <c r="C51" t="s">
        <v>92</v>
      </c>
      <c r="D51">
        <v>2020</v>
      </c>
      <c r="E51" s="11">
        <v>44005</v>
      </c>
      <c r="F51" t="s">
        <v>554</v>
      </c>
      <c r="G51">
        <v>4</v>
      </c>
      <c r="H51" t="s">
        <v>93</v>
      </c>
      <c r="I51" t="s">
        <v>94</v>
      </c>
      <c r="J51" s="65" t="s">
        <v>95</v>
      </c>
      <c r="K51" s="17" t="s">
        <v>501</v>
      </c>
      <c r="L51" s="17"/>
      <c r="M51" s="65" t="s">
        <v>561</v>
      </c>
      <c r="N51" s="65" t="s">
        <v>566</v>
      </c>
      <c r="O51" t="s">
        <v>519</v>
      </c>
      <c r="P51" t="s">
        <v>519</v>
      </c>
      <c r="Q51">
        <v>1</v>
      </c>
      <c r="R51">
        <v>1</v>
      </c>
      <c r="S51" t="s">
        <v>44</v>
      </c>
      <c r="T51" t="s">
        <v>503</v>
      </c>
      <c r="U51" t="s">
        <v>503</v>
      </c>
      <c r="V51" t="s">
        <v>503</v>
      </c>
      <c r="W51" t="s">
        <v>44</v>
      </c>
      <c r="X51" t="s">
        <v>503</v>
      </c>
      <c r="Y51" t="s">
        <v>503</v>
      </c>
      <c r="Z51" t="s">
        <v>503</v>
      </c>
      <c r="AA51" t="s">
        <v>44</v>
      </c>
      <c r="AB51" t="s">
        <v>503</v>
      </c>
      <c r="AC51" t="s">
        <v>503</v>
      </c>
      <c r="AD51" t="s">
        <v>503</v>
      </c>
      <c r="AE51" t="s">
        <v>44</v>
      </c>
      <c r="AF51" t="s">
        <v>503</v>
      </c>
      <c r="AG51" t="s">
        <v>503</v>
      </c>
    </row>
    <row r="52" spans="1:33" x14ac:dyDescent="0.3">
      <c r="A52" t="s">
        <v>47</v>
      </c>
      <c r="B52" t="s">
        <v>91</v>
      </c>
      <c r="C52" t="s">
        <v>92</v>
      </c>
      <c r="D52">
        <v>2021</v>
      </c>
      <c r="E52" s="11">
        <v>44365</v>
      </c>
      <c r="F52" t="s">
        <v>554</v>
      </c>
      <c r="G52">
        <v>5</v>
      </c>
      <c r="H52" t="s">
        <v>93</v>
      </c>
      <c r="I52" t="s">
        <v>94</v>
      </c>
      <c r="J52" s="65" t="s">
        <v>95</v>
      </c>
      <c r="K52" s="17" t="s">
        <v>501</v>
      </c>
      <c r="L52" s="17"/>
      <c r="M52" s="65" t="s">
        <v>561</v>
      </c>
      <c r="N52" s="65" t="s">
        <v>567</v>
      </c>
      <c r="O52" t="s">
        <v>519</v>
      </c>
      <c r="P52" t="s">
        <v>519</v>
      </c>
      <c r="Q52">
        <v>1</v>
      </c>
      <c r="R52">
        <v>1</v>
      </c>
      <c r="S52" t="s">
        <v>44</v>
      </c>
      <c r="T52" t="s">
        <v>503</v>
      </c>
      <c r="U52" t="s">
        <v>503</v>
      </c>
      <c r="V52" t="s">
        <v>503</v>
      </c>
      <c r="W52" t="s">
        <v>44</v>
      </c>
      <c r="X52" t="s">
        <v>503</v>
      </c>
      <c r="Y52" t="s">
        <v>503</v>
      </c>
      <c r="Z52" t="s">
        <v>503</v>
      </c>
      <c r="AA52" t="s">
        <v>44</v>
      </c>
      <c r="AB52" t="s">
        <v>503</v>
      </c>
      <c r="AC52" t="s">
        <v>503</v>
      </c>
      <c r="AD52" t="s">
        <v>503</v>
      </c>
      <c r="AE52" t="s">
        <v>44</v>
      </c>
      <c r="AF52" t="s">
        <v>503</v>
      </c>
      <c r="AG52" t="s">
        <v>503</v>
      </c>
    </row>
    <row r="53" spans="1:33" x14ac:dyDescent="0.3">
      <c r="A53" t="s">
        <v>47</v>
      </c>
      <c r="B53" t="s">
        <v>91</v>
      </c>
      <c r="C53" t="s">
        <v>92</v>
      </c>
      <c r="D53">
        <v>2022</v>
      </c>
      <c r="E53" s="11">
        <v>44736</v>
      </c>
      <c r="F53" t="s">
        <v>554</v>
      </c>
      <c r="H53" t="s">
        <v>93</v>
      </c>
      <c r="I53" t="s">
        <v>94</v>
      </c>
      <c r="J53" s="66" t="s">
        <v>562</v>
      </c>
      <c r="K53" s="17" t="s">
        <v>501</v>
      </c>
      <c r="L53" s="17"/>
      <c r="M53" s="65" t="s">
        <v>561</v>
      </c>
      <c r="N53" s="70" t="s">
        <v>2112</v>
      </c>
      <c r="O53" t="s">
        <v>519</v>
      </c>
      <c r="P53" t="s">
        <v>519</v>
      </c>
      <c r="Q53">
        <v>1</v>
      </c>
      <c r="R53">
        <v>1</v>
      </c>
      <c r="S53" t="s">
        <v>44</v>
      </c>
      <c r="T53" t="s">
        <v>503</v>
      </c>
      <c r="U53" t="s">
        <v>503</v>
      </c>
      <c r="V53" t="s">
        <v>503</v>
      </c>
      <c r="W53" t="s">
        <v>44</v>
      </c>
      <c r="X53" t="s">
        <v>503</v>
      </c>
      <c r="Y53" t="s">
        <v>503</v>
      </c>
      <c r="Z53" t="s">
        <v>503</v>
      </c>
      <c r="AA53" t="s">
        <v>44</v>
      </c>
      <c r="AB53" t="s">
        <v>503</v>
      </c>
      <c r="AC53" t="s">
        <v>503</v>
      </c>
      <c r="AD53" t="s">
        <v>503</v>
      </c>
      <c r="AE53" t="s">
        <v>44</v>
      </c>
      <c r="AF53" t="s">
        <v>503</v>
      </c>
      <c r="AG53" t="s">
        <v>503</v>
      </c>
    </row>
    <row r="54" spans="1:33" x14ac:dyDescent="0.3">
      <c r="A54" t="s">
        <v>47</v>
      </c>
      <c r="B54" t="s">
        <v>47</v>
      </c>
      <c r="C54" t="s">
        <v>109</v>
      </c>
      <c r="D54">
        <v>2018</v>
      </c>
      <c r="E54" s="11">
        <v>43258</v>
      </c>
      <c r="F54" t="s">
        <v>568</v>
      </c>
      <c r="G54">
        <v>25</v>
      </c>
      <c r="H54" s="11" t="s">
        <v>70</v>
      </c>
      <c r="I54" s="11" t="s">
        <v>71</v>
      </c>
      <c r="J54" s="65" t="s">
        <v>569</v>
      </c>
      <c r="K54" s="17" t="s">
        <v>501</v>
      </c>
      <c r="L54" s="17"/>
      <c r="M54" s="65" t="s">
        <v>570</v>
      </c>
      <c r="N54" s="65" t="s">
        <v>571</v>
      </c>
      <c r="O54" t="s">
        <v>519</v>
      </c>
      <c r="P54" t="s">
        <v>519</v>
      </c>
      <c r="Q54">
        <v>1</v>
      </c>
      <c r="R54">
        <v>1</v>
      </c>
      <c r="S54" t="s">
        <v>44</v>
      </c>
      <c r="T54" t="s">
        <v>503</v>
      </c>
      <c r="U54" t="s">
        <v>503</v>
      </c>
      <c r="V54" t="s">
        <v>503</v>
      </c>
      <c r="W54" t="s">
        <v>519</v>
      </c>
      <c r="X54" t="s">
        <v>572</v>
      </c>
      <c r="Y54" t="s">
        <v>503</v>
      </c>
      <c r="Z54" t="s">
        <v>503</v>
      </c>
      <c r="AA54" t="s">
        <v>527</v>
      </c>
      <c r="AB54" t="s">
        <v>503</v>
      </c>
      <c r="AC54" t="s">
        <v>503</v>
      </c>
      <c r="AD54" t="s">
        <v>503</v>
      </c>
    </row>
    <row r="55" spans="1:33" x14ac:dyDescent="0.3">
      <c r="A55" t="s">
        <v>47</v>
      </c>
      <c r="B55" t="s">
        <v>47</v>
      </c>
      <c r="C55" t="s">
        <v>109</v>
      </c>
      <c r="D55">
        <v>2019</v>
      </c>
      <c r="E55" s="11">
        <v>43635</v>
      </c>
      <c r="F55" t="s">
        <v>528</v>
      </c>
      <c r="H55" s="11" t="s">
        <v>70</v>
      </c>
      <c r="I55" s="11" t="s">
        <v>71</v>
      </c>
      <c r="J55" s="65" t="s">
        <v>573</v>
      </c>
      <c r="K55" s="17" t="s">
        <v>501</v>
      </c>
      <c r="L55" s="17"/>
      <c r="M55" s="65" t="s">
        <v>570</v>
      </c>
      <c r="O55" t="s">
        <v>519</v>
      </c>
      <c r="P55" t="s">
        <v>519</v>
      </c>
      <c r="Q55">
        <v>1</v>
      </c>
      <c r="R55">
        <v>1</v>
      </c>
      <c r="S55" t="s">
        <v>44</v>
      </c>
      <c r="T55" t="s">
        <v>503</v>
      </c>
      <c r="U55" t="s">
        <v>503</v>
      </c>
      <c r="V55" t="s">
        <v>503</v>
      </c>
      <c r="W55" t="s">
        <v>44</v>
      </c>
      <c r="X55" t="s">
        <v>503</v>
      </c>
      <c r="Y55" t="s">
        <v>503</v>
      </c>
      <c r="Z55" t="s">
        <v>503</v>
      </c>
      <c r="AA55" t="s">
        <v>527</v>
      </c>
      <c r="AB55" t="s">
        <v>503</v>
      </c>
      <c r="AC55" t="s">
        <v>503</v>
      </c>
      <c r="AD55" t="s">
        <v>503</v>
      </c>
    </row>
    <row r="56" spans="1:33" x14ac:dyDescent="0.3">
      <c r="A56" t="s">
        <v>47</v>
      </c>
      <c r="B56" s="17" t="s">
        <v>47</v>
      </c>
      <c r="C56" s="17" t="s">
        <v>109</v>
      </c>
      <c r="D56" s="17">
        <v>2020</v>
      </c>
      <c r="E56" s="19">
        <v>43999</v>
      </c>
      <c r="F56" s="17" t="s">
        <v>528</v>
      </c>
      <c r="G56" s="17" t="s">
        <v>529</v>
      </c>
      <c r="H56" s="17" t="s">
        <v>70</v>
      </c>
      <c r="I56" s="17" t="s">
        <v>71</v>
      </c>
      <c r="J56" s="67" t="s">
        <v>110</v>
      </c>
      <c r="K56" s="17" t="s">
        <v>501</v>
      </c>
      <c r="L56" s="17"/>
      <c r="M56" s="67" t="s">
        <v>570</v>
      </c>
      <c r="N56" s="67" t="s">
        <v>574</v>
      </c>
      <c r="O56" s="13" t="s">
        <v>519</v>
      </c>
      <c r="P56" s="13" t="s">
        <v>519</v>
      </c>
      <c r="Q56">
        <v>1</v>
      </c>
      <c r="R56">
        <v>1</v>
      </c>
      <c r="S56" t="s">
        <v>44</v>
      </c>
      <c r="T56" t="s">
        <v>503</v>
      </c>
      <c r="U56" t="s">
        <v>503</v>
      </c>
      <c r="V56" t="s">
        <v>503</v>
      </c>
      <c r="W56" t="s">
        <v>44</v>
      </c>
      <c r="X56" t="s">
        <v>503</v>
      </c>
      <c r="Y56" t="s">
        <v>503</v>
      </c>
      <c r="Z56" t="s">
        <v>503</v>
      </c>
      <c r="AA56" t="s">
        <v>527</v>
      </c>
      <c r="AB56" t="s">
        <v>503</v>
      </c>
      <c r="AC56" t="s">
        <v>503</v>
      </c>
      <c r="AD56" t="s">
        <v>503</v>
      </c>
    </row>
    <row r="57" spans="1:33" s="45" customFormat="1" x14ac:dyDescent="0.3">
      <c r="A57" s="45" t="s">
        <v>47</v>
      </c>
      <c r="B57" s="51" t="s">
        <v>47</v>
      </c>
      <c r="C57" s="51" t="s">
        <v>109</v>
      </c>
      <c r="D57" s="51">
        <v>2021</v>
      </c>
      <c r="E57" s="52">
        <v>44371</v>
      </c>
      <c r="F57" s="51" t="s">
        <v>528</v>
      </c>
      <c r="G57" s="51" t="s">
        <v>529</v>
      </c>
      <c r="H57" s="51" t="s">
        <v>70</v>
      </c>
      <c r="I57" s="51" t="s">
        <v>71</v>
      </c>
      <c r="J57" s="59" t="s">
        <v>110</v>
      </c>
      <c r="K57" s="51" t="s">
        <v>501</v>
      </c>
      <c r="L57" s="51"/>
      <c r="M57" s="59" t="s">
        <v>570</v>
      </c>
      <c r="N57" s="59" t="s">
        <v>574</v>
      </c>
      <c r="O57" s="53" t="s">
        <v>519</v>
      </c>
      <c r="P57" s="53" t="s">
        <v>519</v>
      </c>
      <c r="Q57" s="45">
        <v>1</v>
      </c>
      <c r="R57" s="45">
        <v>1</v>
      </c>
      <c r="S57" s="45" t="s">
        <v>44</v>
      </c>
      <c r="T57" s="45" t="s">
        <v>503</v>
      </c>
      <c r="U57" s="45" t="s">
        <v>503</v>
      </c>
      <c r="V57" s="45" t="s">
        <v>503</v>
      </c>
      <c r="W57" s="45" t="s">
        <v>44</v>
      </c>
      <c r="X57" s="45" t="s">
        <v>503</v>
      </c>
      <c r="Y57" s="45" t="s">
        <v>503</v>
      </c>
      <c r="Z57" s="45" t="s">
        <v>503</v>
      </c>
      <c r="AA57" s="45" t="s">
        <v>527</v>
      </c>
      <c r="AB57" s="45" t="s">
        <v>503</v>
      </c>
      <c r="AC57" s="45" t="s">
        <v>503</v>
      </c>
      <c r="AD57" s="45" t="s">
        <v>503</v>
      </c>
      <c r="AE57" s="54" t="s">
        <v>44</v>
      </c>
      <c r="AF57" s="54" t="s">
        <v>503</v>
      </c>
      <c r="AG57" s="54" t="s">
        <v>503</v>
      </c>
    </row>
    <row r="58" spans="1:33" s="45" customFormat="1" x14ac:dyDescent="0.3">
      <c r="A58" s="45" t="s">
        <v>47</v>
      </c>
      <c r="B58" s="51" t="s">
        <v>47</v>
      </c>
      <c r="C58" s="51" t="s">
        <v>109</v>
      </c>
      <c r="D58" s="51">
        <v>2022</v>
      </c>
      <c r="E58" s="52">
        <v>44732</v>
      </c>
      <c r="F58" s="51" t="s">
        <v>528</v>
      </c>
      <c r="G58" s="51" t="s">
        <v>529</v>
      </c>
      <c r="H58" s="51" t="s">
        <v>70</v>
      </c>
      <c r="I58" s="51" t="s">
        <v>71</v>
      </c>
      <c r="J58" s="59" t="s">
        <v>2114</v>
      </c>
      <c r="K58" s="51" t="s">
        <v>501</v>
      </c>
      <c r="L58" s="51"/>
      <c r="M58" s="59" t="s">
        <v>570</v>
      </c>
      <c r="N58" s="59" t="s">
        <v>2113</v>
      </c>
      <c r="O58" s="53" t="s">
        <v>519</v>
      </c>
      <c r="P58" s="53" t="s">
        <v>519</v>
      </c>
      <c r="Q58" s="45">
        <v>1</v>
      </c>
      <c r="R58" s="45">
        <v>1</v>
      </c>
      <c r="S58" s="45" t="s">
        <v>44</v>
      </c>
      <c r="T58" s="45" t="s">
        <v>503</v>
      </c>
      <c r="U58" s="45" t="s">
        <v>503</v>
      </c>
      <c r="V58" s="45" t="s">
        <v>503</v>
      </c>
      <c r="W58" s="45" t="s">
        <v>44</v>
      </c>
      <c r="X58" s="45" t="s">
        <v>503</v>
      </c>
      <c r="Y58" s="45" t="s">
        <v>503</v>
      </c>
      <c r="Z58" s="45" t="s">
        <v>503</v>
      </c>
      <c r="AA58" s="45" t="s">
        <v>527</v>
      </c>
      <c r="AB58" s="45" t="s">
        <v>503</v>
      </c>
      <c r="AC58" s="45" t="s">
        <v>503</v>
      </c>
      <c r="AD58" s="45" t="s">
        <v>503</v>
      </c>
      <c r="AE58" s="54" t="s">
        <v>44</v>
      </c>
      <c r="AF58" s="54" t="s">
        <v>503</v>
      </c>
      <c r="AG58" s="54" t="s">
        <v>503</v>
      </c>
    </row>
    <row r="59" spans="1:33" x14ac:dyDescent="0.3">
      <c r="A59" t="s">
        <v>47</v>
      </c>
      <c r="B59" s="17" t="s">
        <v>47</v>
      </c>
      <c r="C59" s="17" t="s">
        <v>114</v>
      </c>
      <c r="D59" s="17">
        <v>2020</v>
      </c>
      <c r="E59" s="19">
        <v>44000</v>
      </c>
      <c r="F59" s="17" t="s">
        <v>528</v>
      </c>
      <c r="G59" s="17" t="s">
        <v>529</v>
      </c>
      <c r="H59" s="17" t="s">
        <v>70</v>
      </c>
      <c r="I59" s="17" t="s">
        <v>71</v>
      </c>
      <c r="J59" s="67" t="s">
        <v>115</v>
      </c>
      <c r="K59" s="17" t="s">
        <v>501</v>
      </c>
      <c r="L59" s="17"/>
      <c r="M59" s="67" t="s">
        <v>575</v>
      </c>
      <c r="N59" s="67" t="s">
        <v>576</v>
      </c>
      <c r="O59" s="13" t="s">
        <v>519</v>
      </c>
      <c r="P59" s="13" t="s">
        <v>519</v>
      </c>
      <c r="Q59">
        <v>1</v>
      </c>
      <c r="R59">
        <v>1</v>
      </c>
      <c r="S59" t="s">
        <v>44</v>
      </c>
      <c r="T59" t="s">
        <v>503</v>
      </c>
      <c r="U59" t="s">
        <v>503</v>
      </c>
      <c r="V59" t="s">
        <v>503</v>
      </c>
      <c r="W59" t="s">
        <v>44</v>
      </c>
      <c r="X59" t="s">
        <v>503</v>
      </c>
      <c r="Y59" t="s">
        <v>503</v>
      </c>
      <c r="Z59" t="s">
        <v>503</v>
      </c>
      <c r="AA59" t="s">
        <v>527</v>
      </c>
      <c r="AB59" t="s">
        <v>503</v>
      </c>
      <c r="AC59" t="s">
        <v>503</v>
      </c>
      <c r="AD59" t="s">
        <v>503</v>
      </c>
    </row>
    <row r="60" spans="1:33" s="45" customFormat="1" x14ac:dyDescent="0.3">
      <c r="A60" s="45" t="s">
        <v>47</v>
      </c>
      <c r="B60" s="51" t="s">
        <v>47</v>
      </c>
      <c r="C60" s="51" t="s">
        <v>114</v>
      </c>
      <c r="D60" s="51">
        <v>2021</v>
      </c>
      <c r="E60" s="52">
        <v>44364</v>
      </c>
      <c r="F60" s="51" t="s">
        <v>528</v>
      </c>
      <c r="G60" s="51" t="s">
        <v>529</v>
      </c>
      <c r="H60" s="51" t="s">
        <v>70</v>
      </c>
      <c r="I60" s="51" t="s">
        <v>71</v>
      </c>
      <c r="J60" s="59" t="s">
        <v>640</v>
      </c>
      <c r="K60" s="51" t="s">
        <v>501</v>
      </c>
      <c r="L60" s="51"/>
      <c r="M60" s="59" t="s">
        <v>575</v>
      </c>
      <c r="N60" s="59" t="s">
        <v>576</v>
      </c>
      <c r="O60" s="53" t="s">
        <v>519</v>
      </c>
      <c r="P60" s="53" t="s">
        <v>519</v>
      </c>
      <c r="Q60" s="45">
        <v>1</v>
      </c>
      <c r="R60" s="45">
        <v>1</v>
      </c>
      <c r="S60" s="45" t="s">
        <v>44</v>
      </c>
      <c r="T60" s="45" t="s">
        <v>503</v>
      </c>
      <c r="U60" s="45" t="s">
        <v>503</v>
      </c>
      <c r="V60" s="45" t="s">
        <v>503</v>
      </c>
      <c r="W60" s="45" t="s">
        <v>44</v>
      </c>
      <c r="X60" s="45" t="s">
        <v>503</v>
      </c>
      <c r="Y60" s="45" t="s">
        <v>503</v>
      </c>
      <c r="Z60" s="45" t="s">
        <v>503</v>
      </c>
      <c r="AA60" s="45" t="s">
        <v>527</v>
      </c>
      <c r="AB60" s="45" t="s">
        <v>503</v>
      </c>
      <c r="AC60" s="45" t="s">
        <v>503</v>
      </c>
      <c r="AD60" s="45" t="s">
        <v>503</v>
      </c>
      <c r="AE60" s="54" t="s">
        <v>44</v>
      </c>
      <c r="AF60" s="54" t="s">
        <v>503</v>
      </c>
      <c r="AG60" s="54" t="s">
        <v>503</v>
      </c>
    </row>
    <row r="61" spans="1:33" s="45" customFormat="1" x14ac:dyDescent="0.3">
      <c r="A61" s="45" t="s">
        <v>47</v>
      </c>
      <c r="B61" s="51" t="s">
        <v>47</v>
      </c>
      <c r="C61" s="51" t="s">
        <v>114</v>
      </c>
      <c r="D61" s="51">
        <v>2022</v>
      </c>
      <c r="E61" s="52">
        <v>44726</v>
      </c>
      <c r="F61" s="51" t="s">
        <v>528</v>
      </c>
      <c r="G61" s="51" t="s">
        <v>529</v>
      </c>
      <c r="H61" s="51" t="s">
        <v>70</v>
      </c>
      <c r="I61" s="51" t="s">
        <v>71</v>
      </c>
      <c r="J61" s="59" t="s">
        <v>640</v>
      </c>
      <c r="K61" s="51" t="s">
        <v>501</v>
      </c>
      <c r="L61" s="51"/>
      <c r="M61" s="59" t="s">
        <v>575</v>
      </c>
      <c r="N61" s="59" t="s">
        <v>2118</v>
      </c>
      <c r="O61" s="53" t="s">
        <v>519</v>
      </c>
      <c r="P61" s="53" t="s">
        <v>519</v>
      </c>
      <c r="Q61" s="45">
        <v>1</v>
      </c>
      <c r="R61" s="45">
        <v>1</v>
      </c>
      <c r="S61" s="45" t="s">
        <v>44</v>
      </c>
      <c r="T61" s="45" t="s">
        <v>503</v>
      </c>
      <c r="U61" s="45" t="s">
        <v>503</v>
      </c>
      <c r="V61" s="45" t="s">
        <v>503</v>
      </c>
      <c r="W61" s="45" t="s">
        <v>44</v>
      </c>
      <c r="X61" s="45" t="s">
        <v>503</v>
      </c>
      <c r="Y61" s="45" t="s">
        <v>503</v>
      </c>
      <c r="Z61" s="45" t="s">
        <v>503</v>
      </c>
      <c r="AA61" s="45" t="s">
        <v>527</v>
      </c>
      <c r="AB61" s="45" t="s">
        <v>503</v>
      </c>
      <c r="AC61" s="45" t="s">
        <v>503</v>
      </c>
      <c r="AD61" s="45" t="s">
        <v>503</v>
      </c>
      <c r="AE61" s="54" t="s">
        <v>44</v>
      </c>
      <c r="AF61" s="54" t="s">
        <v>503</v>
      </c>
      <c r="AG61" s="54" t="s">
        <v>503</v>
      </c>
    </row>
    <row r="62" spans="1:33" x14ac:dyDescent="0.3">
      <c r="A62" t="s">
        <v>122</v>
      </c>
      <c r="B62" t="s">
        <v>123</v>
      </c>
      <c r="C62" t="s">
        <v>124</v>
      </c>
      <c r="D62">
        <v>2018</v>
      </c>
      <c r="E62" s="11">
        <v>43288</v>
      </c>
      <c r="F62" t="s">
        <v>500</v>
      </c>
      <c r="H62" s="11" t="s">
        <v>57</v>
      </c>
      <c r="I62" s="11" t="s">
        <v>58</v>
      </c>
      <c r="K62" s="17" t="s">
        <v>501</v>
      </c>
      <c r="L62" s="17"/>
      <c r="M62" s="65" t="s">
        <v>577</v>
      </c>
      <c r="O62" t="s">
        <v>519</v>
      </c>
      <c r="P62" t="s">
        <v>519</v>
      </c>
      <c r="Q62">
        <v>1</v>
      </c>
      <c r="R62">
        <v>1</v>
      </c>
      <c r="S62" t="s">
        <v>44</v>
      </c>
      <c r="T62" t="s">
        <v>503</v>
      </c>
      <c r="U62" t="s">
        <v>503</v>
      </c>
      <c r="V62" t="s">
        <v>503</v>
      </c>
      <c r="W62" t="s">
        <v>44</v>
      </c>
      <c r="X62" t="s">
        <v>503</v>
      </c>
      <c r="Y62" t="s">
        <v>503</v>
      </c>
      <c r="Z62" t="s">
        <v>503</v>
      </c>
      <c r="AA62" t="s">
        <v>44</v>
      </c>
      <c r="AB62" t="s">
        <v>503</v>
      </c>
      <c r="AC62" t="s">
        <v>503</v>
      </c>
      <c r="AD62" t="s">
        <v>503</v>
      </c>
      <c r="AE62" t="s">
        <v>44</v>
      </c>
      <c r="AF62" t="s">
        <v>503</v>
      </c>
      <c r="AG62" t="s">
        <v>503</v>
      </c>
    </row>
    <row r="63" spans="1:33" x14ac:dyDescent="0.3">
      <c r="A63" t="s">
        <v>122</v>
      </c>
      <c r="B63" t="s">
        <v>123</v>
      </c>
      <c r="C63" t="s">
        <v>124</v>
      </c>
      <c r="D63">
        <v>2019</v>
      </c>
      <c r="E63" s="11">
        <v>43628</v>
      </c>
      <c r="F63" t="s">
        <v>509</v>
      </c>
      <c r="H63" s="11" t="s">
        <v>57</v>
      </c>
      <c r="I63" s="11" t="s">
        <v>58</v>
      </c>
      <c r="J63" s="66" t="s">
        <v>578</v>
      </c>
      <c r="K63" s="17" t="s">
        <v>501</v>
      </c>
      <c r="L63" s="17"/>
      <c r="M63" s="65" t="s">
        <v>577</v>
      </c>
      <c r="N63" s="65" t="s">
        <v>579</v>
      </c>
      <c r="O63" t="s">
        <v>519</v>
      </c>
      <c r="P63" t="s">
        <v>519</v>
      </c>
      <c r="Q63">
        <v>1</v>
      </c>
      <c r="R63">
        <v>1</v>
      </c>
      <c r="S63" t="s">
        <v>44</v>
      </c>
      <c r="T63" t="s">
        <v>503</v>
      </c>
      <c r="U63" t="s">
        <v>503</v>
      </c>
      <c r="V63" t="s">
        <v>503</v>
      </c>
      <c r="W63" t="s">
        <v>44</v>
      </c>
      <c r="X63" t="s">
        <v>503</v>
      </c>
      <c r="Y63" t="s">
        <v>503</v>
      </c>
      <c r="Z63" t="s">
        <v>503</v>
      </c>
      <c r="AA63" t="s">
        <v>44</v>
      </c>
      <c r="AB63" t="s">
        <v>503</v>
      </c>
      <c r="AC63" t="s">
        <v>503</v>
      </c>
      <c r="AD63" t="s">
        <v>503</v>
      </c>
      <c r="AE63" t="s">
        <v>44</v>
      </c>
      <c r="AF63" t="s">
        <v>503</v>
      </c>
      <c r="AG63" t="s">
        <v>503</v>
      </c>
    </row>
    <row r="64" spans="1:33" x14ac:dyDescent="0.3">
      <c r="A64" t="s">
        <v>122</v>
      </c>
      <c r="B64" t="s">
        <v>123</v>
      </c>
      <c r="C64" t="s">
        <v>124</v>
      </c>
      <c r="D64">
        <v>2020</v>
      </c>
      <c r="E64" s="11">
        <v>44013</v>
      </c>
      <c r="F64" t="s">
        <v>520</v>
      </c>
      <c r="G64">
        <v>5</v>
      </c>
      <c r="H64" s="11" t="s">
        <v>57</v>
      </c>
      <c r="I64" s="11" t="s">
        <v>58</v>
      </c>
      <c r="J64" s="65" t="s">
        <v>105</v>
      </c>
      <c r="K64" s="17" t="s">
        <v>501</v>
      </c>
      <c r="L64" s="17"/>
      <c r="M64" s="65" t="s">
        <v>577</v>
      </c>
      <c r="N64" s="65" t="s">
        <v>105</v>
      </c>
      <c r="O64" t="s">
        <v>519</v>
      </c>
      <c r="P64" t="s">
        <v>519</v>
      </c>
      <c r="Q64">
        <v>1</v>
      </c>
      <c r="R64">
        <v>1</v>
      </c>
      <c r="S64" t="s">
        <v>44</v>
      </c>
      <c r="T64" t="s">
        <v>503</v>
      </c>
      <c r="U64" t="s">
        <v>503</v>
      </c>
      <c r="V64" t="s">
        <v>503</v>
      </c>
      <c r="W64" t="s">
        <v>44</v>
      </c>
      <c r="X64" t="s">
        <v>503</v>
      </c>
      <c r="Y64" t="s">
        <v>503</v>
      </c>
      <c r="Z64" t="s">
        <v>503</v>
      </c>
      <c r="AA64" t="s">
        <v>44</v>
      </c>
      <c r="AB64" t="s">
        <v>503</v>
      </c>
      <c r="AC64" t="s">
        <v>503</v>
      </c>
      <c r="AD64" t="s">
        <v>503</v>
      </c>
      <c r="AE64" t="s">
        <v>44</v>
      </c>
      <c r="AF64" t="s">
        <v>503</v>
      </c>
      <c r="AG64" t="s">
        <v>503</v>
      </c>
    </row>
    <row r="65" spans="1:33" x14ac:dyDescent="0.3">
      <c r="A65" t="s">
        <v>122</v>
      </c>
      <c r="B65" t="s">
        <v>123</v>
      </c>
      <c r="C65" t="s">
        <v>124</v>
      </c>
      <c r="D65">
        <v>2021</v>
      </c>
      <c r="E65" s="11">
        <v>44363</v>
      </c>
      <c r="F65" t="s">
        <v>522</v>
      </c>
      <c r="G65">
        <v>7</v>
      </c>
      <c r="H65" s="11" t="s">
        <v>57</v>
      </c>
      <c r="I65" s="11" t="s">
        <v>58</v>
      </c>
      <c r="J65" s="65" t="s">
        <v>105</v>
      </c>
      <c r="K65" s="17" t="s">
        <v>501</v>
      </c>
      <c r="L65" s="17"/>
      <c r="M65" s="65" t="s">
        <v>577</v>
      </c>
      <c r="N65" s="65" t="s">
        <v>105</v>
      </c>
      <c r="O65" t="s">
        <v>519</v>
      </c>
      <c r="P65" t="s">
        <v>519</v>
      </c>
      <c r="Q65">
        <v>1</v>
      </c>
      <c r="R65">
        <v>1</v>
      </c>
      <c r="S65" t="s">
        <v>44</v>
      </c>
      <c r="T65" t="s">
        <v>503</v>
      </c>
      <c r="U65" t="s">
        <v>503</v>
      </c>
      <c r="V65" t="s">
        <v>503</v>
      </c>
      <c r="W65" t="s">
        <v>44</v>
      </c>
      <c r="X65" t="s">
        <v>503</v>
      </c>
      <c r="Y65" t="s">
        <v>503</v>
      </c>
      <c r="Z65" t="s">
        <v>503</v>
      </c>
      <c r="AA65" t="s">
        <v>44</v>
      </c>
      <c r="AB65" t="s">
        <v>503</v>
      </c>
      <c r="AC65" t="s">
        <v>503</v>
      </c>
      <c r="AD65" t="s">
        <v>503</v>
      </c>
      <c r="AE65" t="s">
        <v>44</v>
      </c>
      <c r="AF65" t="s">
        <v>503</v>
      </c>
      <c r="AG65" t="s">
        <v>503</v>
      </c>
    </row>
    <row r="66" spans="1:33" x14ac:dyDescent="0.3">
      <c r="A66" t="s">
        <v>122</v>
      </c>
      <c r="B66" t="s">
        <v>123</v>
      </c>
      <c r="C66" t="s">
        <v>124</v>
      </c>
      <c r="D66">
        <v>2022</v>
      </c>
      <c r="E66" s="11">
        <v>44739</v>
      </c>
      <c r="F66" t="s">
        <v>1980</v>
      </c>
      <c r="G66">
        <v>8</v>
      </c>
      <c r="H66" s="11" t="s">
        <v>57</v>
      </c>
      <c r="I66" s="11" t="s">
        <v>58</v>
      </c>
      <c r="J66" s="65" t="s">
        <v>105</v>
      </c>
      <c r="K66" s="17" t="s">
        <v>501</v>
      </c>
      <c r="L66" s="17"/>
      <c r="M66" s="65" t="s">
        <v>577</v>
      </c>
      <c r="N66" s="65" t="s">
        <v>105</v>
      </c>
      <c r="O66" t="s">
        <v>519</v>
      </c>
      <c r="P66" t="s">
        <v>519</v>
      </c>
      <c r="Q66">
        <v>1</v>
      </c>
      <c r="R66">
        <v>1</v>
      </c>
      <c r="S66" t="s">
        <v>44</v>
      </c>
      <c r="T66" t="s">
        <v>503</v>
      </c>
      <c r="U66" t="s">
        <v>503</v>
      </c>
      <c r="V66" t="s">
        <v>503</v>
      </c>
      <c r="W66" t="s">
        <v>44</v>
      </c>
      <c r="X66" t="s">
        <v>503</v>
      </c>
      <c r="Y66" t="s">
        <v>503</v>
      </c>
      <c r="Z66" t="s">
        <v>503</v>
      </c>
      <c r="AA66" t="s">
        <v>44</v>
      </c>
      <c r="AB66" t="s">
        <v>503</v>
      </c>
      <c r="AC66" t="s">
        <v>503</v>
      </c>
      <c r="AD66" t="s">
        <v>503</v>
      </c>
      <c r="AE66" t="s">
        <v>44</v>
      </c>
      <c r="AF66" t="s">
        <v>503</v>
      </c>
      <c r="AG66" t="s">
        <v>503</v>
      </c>
    </row>
    <row r="67" spans="1:33" x14ac:dyDescent="0.3">
      <c r="A67" t="s">
        <v>47</v>
      </c>
      <c r="B67" t="s">
        <v>68</v>
      </c>
      <c r="C67" t="s">
        <v>69</v>
      </c>
      <c r="D67">
        <v>2018</v>
      </c>
      <c r="E67" s="11">
        <v>43269</v>
      </c>
      <c r="F67" t="s">
        <v>523</v>
      </c>
      <c r="H67" s="11" t="s">
        <v>70</v>
      </c>
      <c r="I67" s="11" t="s">
        <v>71</v>
      </c>
      <c r="J67" s="65" t="s">
        <v>72</v>
      </c>
      <c r="K67" s="17" t="s">
        <v>501</v>
      </c>
      <c r="L67" s="17"/>
      <c r="M67" s="65" t="s">
        <v>580</v>
      </c>
      <c r="N67" s="65" t="s">
        <v>581</v>
      </c>
      <c r="O67" t="s">
        <v>519</v>
      </c>
      <c r="P67" t="s">
        <v>519</v>
      </c>
      <c r="Q67">
        <v>1</v>
      </c>
      <c r="R67">
        <v>1</v>
      </c>
      <c r="S67" t="s">
        <v>44</v>
      </c>
      <c r="T67" t="s">
        <v>503</v>
      </c>
      <c r="U67" t="s">
        <v>503</v>
      </c>
      <c r="V67" t="s">
        <v>503</v>
      </c>
      <c r="W67" t="s">
        <v>44</v>
      </c>
      <c r="X67" t="s">
        <v>503</v>
      </c>
      <c r="Y67" t="s">
        <v>503</v>
      </c>
      <c r="Z67" t="s">
        <v>503</v>
      </c>
      <c r="AA67" t="s">
        <v>44</v>
      </c>
      <c r="AB67" t="s">
        <v>503</v>
      </c>
      <c r="AC67" t="s">
        <v>503</v>
      </c>
      <c r="AD67" t="s">
        <v>503</v>
      </c>
      <c r="AE67" t="s">
        <v>44</v>
      </c>
      <c r="AF67" t="s">
        <v>503</v>
      </c>
      <c r="AG67" t="s">
        <v>503</v>
      </c>
    </row>
    <row r="68" spans="1:33" x14ac:dyDescent="0.3">
      <c r="A68" t="s">
        <v>47</v>
      </c>
      <c r="B68" t="s">
        <v>68</v>
      </c>
      <c r="C68" t="s">
        <v>69</v>
      </c>
      <c r="D68">
        <v>2019</v>
      </c>
      <c r="E68" s="11">
        <v>43636</v>
      </c>
      <c r="F68" t="s">
        <v>582</v>
      </c>
      <c r="G68">
        <v>4</v>
      </c>
      <c r="H68" s="11" t="s">
        <v>70</v>
      </c>
      <c r="I68" s="11" t="s">
        <v>71</v>
      </c>
      <c r="J68" s="65" t="s">
        <v>72</v>
      </c>
      <c r="K68" s="17" t="s">
        <v>501</v>
      </c>
      <c r="L68" s="17"/>
      <c r="M68" s="65" t="s">
        <v>580</v>
      </c>
      <c r="N68" s="65" t="s">
        <v>581</v>
      </c>
      <c r="O68" t="s">
        <v>519</v>
      </c>
      <c r="P68" t="s">
        <v>519</v>
      </c>
      <c r="Q68">
        <v>1</v>
      </c>
      <c r="R68">
        <v>1</v>
      </c>
      <c r="S68" t="s">
        <v>44</v>
      </c>
      <c r="T68" t="s">
        <v>503</v>
      </c>
      <c r="U68" t="s">
        <v>503</v>
      </c>
      <c r="V68" t="s">
        <v>503</v>
      </c>
      <c r="W68" t="s">
        <v>44</v>
      </c>
      <c r="X68" t="s">
        <v>503</v>
      </c>
      <c r="Y68" t="s">
        <v>503</v>
      </c>
      <c r="Z68" t="s">
        <v>503</v>
      </c>
      <c r="AA68" t="s">
        <v>44</v>
      </c>
      <c r="AB68" t="s">
        <v>503</v>
      </c>
      <c r="AC68" t="s">
        <v>503</v>
      </c>
      <c r="AD68" t="s">
        <v>503</v>
      </c>
      <c r="AE68" t="s">
        <v>44</v>
      </c>
      <c r="AF68" t="s">
        <v>503</v>
      </c>
      <c r="AG68" t="s">
        <v>503</v>
      </c>
    </row>
    <row r="69" spans="1:33" x14ac:dyDescent="0.3">
      <c r="A69" t="s">
        <v>47</v>
      </c>
      <c r="B69" t="s">
        <v>68</v>
      </c>
      <c r="C69" t="s">
        <v>69</v>
      </c>
      <c r="D69">
        <v>2020</v>
      </c>
      <c r="E69" s="11">
        <v>43999</v>
      </c>
      <c r="F69" t="s">
        <v>582</v>
      </c>
      <c r="G69">
        <v>3</v>
      </c>
      <c r="H69" s="11" t="s">
        <v>70</v>
      </c>
      <c r="I69" s="11" t="s">
        <v>71</v>
      </c>
      <c r="J69" s="65" t="s">
        <v>72</v>
      </c>
      <c r="K69" s="17" t="s">
        <v>501</v>
      </c>
      <c r="L69" s="17"/>
      <c r="M69" s="65" t="s">
        <v>580</v>
      </c>
      <c r="N69" s="65" t="s">
        <v>583</v>
      </c>
      <c r="O69" t="s">
        <v>519</v>
      </c>
      <c r="P69" t="s">
        <v>519</v>
      </c>
      <c r="Q69">
        <v>1</v>
      </c>
      <c r="R69">
        <v>1</v>
      </c>
      <c r="S69" t="s">
        <v>44</v>
      </c>
      <c r="T69" t="s">
        <v>503</v>
      </c>
      <c r="U69" t="s">
        <v>503</v>
      </c>
      <c r="V69" t="s">
        <v>503</v>
      </c>
      <c r="W69" t="s">
        <v>44</v>
      </c>
      <c r="X69" t="s">
        <v>503</v>
      </c>
      <c r="Y69" t="s">
        <v>503</v>
      </c>
      <c r="Z69" t="s">
        <v>503</v>
      </c>
      <c r="AA69" t="s">
        <v>44</v>
      </c>
      <c r="AB69" t="s">
        <v>503</v>
      </c>
      <c r="AC69" t="s">
        <v>503</v>
      </c>
      <c r="AD69" t="s">
        <v>503</v>
      </c>
      <c r="AE69" t="s">
        <v>44</v>
      </c>
      <c r="AF69" t="s">
        <v>503</v>
      </c>
      <c r="AG69" t="s">
        <v>503</v>
      </c>
    </row>
    <row r="70" spans="1:33" x14ac:dyDescent="0.3">
      <c r="A70" t="s">
        <v>47</v>
      </c>
      <c r="B70" t="s">
        <v>68</v>
      </c>
      <c r="C70" t="s">
        <v>69</v>
      </c>
      <c r="D70">
        <v>2021</v>
      </c>
      <c r="E70" s="11">
        <v>44361</v>
      </c>
      <c r="F70" t="s">
        <v>534</v>
      </c>
      <c r="G70">
        <v>6</v>
      </c>
      <c r="H70" s="11" t="s">
        <v>70</v>
      </c>
      <c r="I70" s="11" t="s">
        <v>71</v>
      </c>
      <c r="J70" s="65" t="s">
        <v>72</v>
      </c>
      <c r="K70" s="17" t="s">
        <v>501</v>
      </c>
      <c r="L70" s="17"/>
      <c r="M70" s="65" t="s">
        <v>580</v>
      </c>
      <c r="N70" s="65" t="s">
        <v>584</v>
      </c>
      <c r="O70" t="s">
        <v>519</v>
      </c>
      <c r="P70" t="s">
        <v>519</v>
      </c>
      <c r="Q70">
        <v>1</v>
      </c>
      <c r="R70">
        <v>1</v>
      </c>
      <c r="S70" t="s">
        <v>44</v>
      </c>
      <c r="T70" t="s">
        <v>503</v>
      </c>
      <c r="U70" t="s">
        <v>503</v>
      </c>
      <c r="V70" t="s">
        <v>503</v>
      </c>
      <c r="W70" t="s">
        <v>44</v>
      </c>
      <c r="X70" t="s">
        <v>503</v>
      </c>
      <c r="Y70" t="s">
        <v>503</v>
      </c>
      <c r="Z70" t="s">
        <v>503</v>
      </c>
      <c r="AA70" t="s">
        <v>44</v>
      </c>
      <c r="AB70" t="s">
        <v>503</v>
      </c>
      <c r="AC70" t="s">
        <v>503</v>
      </c>
      <c r="AD70" t="s">
        <v>503</v>
      </c>
      <c r="AE70" t="s">
        <v>44</v>
      </c>
      <c r="AF70" t="s">
        <v>503</v>
      </c>
      <c r="AG70" t="s">
        <v>503</v>
      </c>
    </row>
    <row r="71" spans="1:33" x14ac:dyDescent="0.3">
      <c r="A71" t="s">
        <v>47</v>
      </c>
      <c r="B71" t="s">
        <v>68</v>
      </c>
      <c r="C71" t="s">
        <v>69</v>
      </c>
      <c r="D71">
        <v>2022</v>
      </c>
      <c r="E71" s="11">
        <v>44736</v>
      </c>
      <c r="F71" t="s">
        <v>534</v>
      </c>
      <c r="G71">
        <v>4</v>
      </c>
      <c r="H71" s="11" t="s">
        <v>70</v>
      </c>
      <c r="I71" s="11" t="s">
        <v>71</v>
      </c>
      <c r="J71" s="65" t="s">
        <v>72</v>
      </c>
      <c r="K71" s="17" t="s">
        <v>501</v>
      </c>
      <c r="L71" s="17"/>
      <c r="M71" s="65" t="s">
        <v>580</v>
      </c>
      <c r="N71" s="65" t="s">
        <v>581</v>
      </c>
      <c r="O71" t="s">
        <v>519</v>
      </c>
      <c r="P71" t="s">
        <v>519</v>
      </c>
      <c r="Q71">
        <v>1</v>
      </c>
      <c r="R71">
        <v>1</v>
      </c>
      <c r="S71" t="s">
        <v>44</v>
      </c>
      <c r="T71" t="s">
        <v>503</v>
      </c>
      <c r="U71" t="s">
        <v>503</v>
      </c>
      <c r="V71" t="s">
        <v>503</v>
      </c>
      <c r="W71" t="s">
        <v>44</v>
      </c>
      <c r="X71" t="s">
        <v>503</v>
      </c>
      <c r="Y71" t="s">
        <v>503</v>
      </c>
      <c r="Z71" t="s">
        <v>503</v>
      </c>
      <c r="AA71" t="s">
        <v>44</v>
      </c>
      <c r="AB71" t="s">
        <v>503</v>
      </c>
      <c r="AC71" t="s">
        <v>503</v>
      </c>
      <c r="AD71" t="s">
        <v>503</v>
      </c>
      <c r="AE71" t="s">
        <v>44</v>
      </c>
      <c r="AF71" t="s">
        <v>503</v>
      </c>
      <c r="AG71" t="s">
        <v>503</v>
      </c>
    </row>
    <row r="72" spans="1:33" x14ac:dyDescent="0.3">
      <c r="A72" t="s">
        <v>10</v>
      </c>
      <c r="B72" t="s">
        <v>11</v>
      </c>
      <c r="C72" t="s">
        <v>149</v>
      </c>
      <c r="D72">
        <v>2021</v>
      </c>
      <c r="E72" s="11">
        <v>44362</v>
      </c>
      <c r="F72" t="s">
        <v>534</v>
      </c>
      <c r="G72">
        <v>4</v>
      </c>
      <c r="H72" s="11" t="s">
        <v>13</v>
      </c>
      <c r="I72" s="11" t="s">
        <v>14</v>
      </c>
      <c r="J72" s="65" t="s">
        <v>150</v>
      </c>
      <c r="K72" s="17" t="s">
        <v>501</v>
      </c>
      <c r="M72" s="65" t="s">
        <v>585</v>
      </c>
      <c r="N72" s="65" t="s">
        <v>586</v>
      </c>
      <c r="O72" t="s">
        <v>44</v>
      </c>
      <c r="P72" t="s">
        <v>44</v>
      </c>
      <c r="Q72" t="s">
        <v>503</v>
      </c>
      <c r="R72" t="s">
        <v>503</v>
      </c>
      <c r="S72" t="s">
        <v>44</v>
      </c>
      <c r="T72" t="s">
        <v>503</v>
      </c>
      <c r="U72" t="s">
        <v>503</v>
      </c>
      <c r="V72" t="s">
        <v>503</v>
      </c>
      <c r="W72" t="s">
        <v>44</v>
      </c>
      <c r="X72" t="s">
        <v>503</v>
      </c>
      <c r="Y72" t="s">
        <v>503</v>
      </c>
      <c r="Z72" t="s">
        <v>503</v>
      </c>
      <c r="AA72" t="s">
        <v>44</v>
      </c>
      <c r="AB72" t="s">
        <v>503</v>
      </c>
      <c r="AC72" t="s">
        <v>503</v>
      </c>
      <c r="AD72" t="s">
        <v>503</v>
      </c>
      <c r="AE72" t="s">
        <v>44</v>
      </c>
      <c r="AF72" t="s">
        <v>503</v>
      </c>
      <c r="AG72" t="s">
        <v>503</v>
      </c>
    </row>
    <row r="73" spans="1:33" x14ac:dyDescent="0.3">
      <c r="A73" t="s">
        <v>10</v>
      </c>
      <c r="B73" t="s">
        <v>11</v>
      </c>
      <c r="C73" t="s">
        <v>149</v>
      </c>
      <c r="D73">
        <v>2022</v>
      </c>
      <c r="E73" s="11">
        <v>44742</v>
      </c>
      <c r="F73" t="s">
        <v>1990</v>
      </c>
      <c r="G73">
        <v>4</v>
      </c>
      <c r="H73" s="11" t="s">
        <v>13</v>
      </c>
      <c r="I73" s="11" t="s">
        <v>14</v>
      </c>
      <c r="J73" s="65" t="s">
        <v>150</v>
      </c>
      <c r="K73" s="17" t="s">
        <v>501</v>
      </c>
      <c r="M73" s="65" t="s">
        <v>585</v>
      </c>
      <c r="N73" s="65" t="s">
        <v>586</v>
      </c>
      <c r="O73" t="s">
        <v>44</v>
      </c>
      <c r="P73" t="s">
        <v>44</v>
      </c>
      <c r="Q73" t="s">
        <v>503</v>
      </c>
      <c r="R73" t="s">
        <v>503</v>
      </c>
      <c r="S73" t="s">
        <v>44</v>
      </c>
      <c r="T73" t="s">
        <v>503</v>
      </c>
      <c r="U73" t="s">
        <v>503</v>
      </c>
      <c r="V73" t="s">
        <v>503</v>
      </c>
      <c r="W73" t="s">
        <v>44</v>
      </c>
      <c r="X73" t="s">
        <v>503</v>
      </c>
      <c r="Y73" t="s">
        <v>503</v>
      </c>
      <c r="Z73" t="s">
        <v>503</v>
      </c>
      <c r="AA73" t="s">
        <v>44</v>
      </c>
      <c r="AB73" t="s">
        <v>503</v>
      </c>
      <c r="AC73" t="s">
        <v>503</v>
      </c>
      <c r="AD73" t="s">
        <v>503</v>
      </c>
      <c r="AE73" t="s">
        <v>44</v>
      </c>
      <c r="AF73" t="s">
        <v>503</v>
      </c>
      <c r="AG73" t="s">
        <v>503</v>
      </c>
    </row>
    <row r="74" spans="1:33" x14ac:dyDescent="0.3">
      <c r="A74" t="s">
        <v>47</v>
      </c>
      <c r="B74" t="s">
        <v>68</v>
      </c>
      <c r="C74" t="s">
        <v>75</v>
      </c>
      <c r="D74">
        <v>2018</v>
      </c>
      <c r="E74" s="11">
        <v>43263</v>
      </c>
      <c r="F74" t="s">
        <v>587</v>
      </c>
      <c r="H74" s="11" t="s">
        <v>57</v>
      </c>
      <c r="I74" s="11" t="s">
        <v>58</v>
      </c>
      <c r="J74" s="65" t="s">
        <v>588</v>
      </c>
      <c r="K74" s="17" t="s">
        <v>501</v>
      </c>
      <c r="L74" s="17"/>
      <c r="M74" s="65" t="s">
        <v>589</v>
      </c>
      <c r="N74" s="68" t="s">
        <v>590</v>
      </c>
      <c r="O74" s="2" t="s">
        <v>519</v>
      </c>
      <c r="P74" s="2" t="s">
        <v>519</v>
      </c>
      <c r="Q74" s="2">
        <v>1</v>
      </c>
      <c r="R74">
        <v>1</v>
      </c>
      <c r="S74" s="2" t="s">
        <v>519</v>
      </c>
      <c r="T74">
        <v>1</v>
      </c>
      <c r="U74" s="2">
        <v>2</v>
      </c>
      <c r="V74" t="s">
        <v>527</v>
      </c>
      <c r="W74" t="s">
        <v>44</v>
      </c>
      <c r="X74" t="s">
        <v>503</v>
      </c>
      <c r="Y74" t="s">
        <v>503</v>
      </c>
      <c r="Z74" t="s">
        <v>503</v>
      </c>
      <c r="AA74" t="s">
        <v>44</v>
      </c>
      <c r="AB74" t="s">
        <v>503</v>
      </c>
      <c r="AC74" t="s">
        <v>503</v>
      </c>
      <c r="AD74" t="s">
        <v>503</v>
      </c>
      <c r="AE74" t="s">
        <v>44</v>
      </c>
      <c r="AF74" t="s">
        <v>503</v>
      </c>
      <c r="AG74" t="s">
        <v>503</v>
      </c>
    </row>
    <row r="75" spans="1:33" x14ac:dyDescent="0.3">
      <c r="A75" t="s">
        <v>47</v>
      </c>
      <c r="B75" t="s">
        <v>68</v>
      </c>
      <c r="C75" t="s">
        <v>75</v>
      </c>
      <c r="D75">
        <v>2019</v>
      </c>
      <c r="E75" s="11">
        <v>43621</v>
      </c>
      <c r="F75" t="s">
        <v>554</v>
      </c>
      <c r="H75" s="11" t="s">
        <v>57</v>
      </c>
      <c r="I75" s="11" t="s">
        <v>58</v>
      </c>
      <c r="J75" s="68" t="s">
        <v>591</v>
      </c>
      <c r="K75" s="17" t="s">
        <v>501</v>
      </c>
      <c r="L75" s="17"/>
      <c r="M75" s="65" t="s">
        <v>589</v>
      </c>
      <c r="N75" s="68" t="s">
        <v>592</v>
      </c>
      <c r="O75" s="2" t="s">
        <v>519</v>
      </c>
      <c r="P75" s="2" t="s">
        <v>519</v>
      </c>
      <c r="Q75" s="2">
        <v>1</v>
      </c>
      <c r="R75">
        <v>1</v>
      </c>
      <c r="S75" s="2" t="s">
        <v>519</v>
      </c>
      <c r="T75">
        <v>1</v>
      </c>
      <c r="U75" s="2">
        <v>2</v>
      </c>
      <c r="V75" t="s">
        <v>527</v>
      </c>
      <c r="W75" t="s">
        <v>44</v>
      </c>
      <c r="X75" t="s">
        <v>503</v>
      </c>
      <c r="Y75" t="s">
        <v>503</v>
      </c>
      <c r="Z75" t="s">
        <v>503</v>
      </c>
      <c r="AA75" t="s">
        <v>44</v>
      </c>
      <c r="AB75" t="s">
        <v>503</v>
      </c>
      <c r="AC75" t="s">
        <v>503</v>
      </c>
      <c r="AD75" t="s">
        <v>503</v>
      </c>
      <c r="AE75" t="s">
        <v>44</v>
      </c>
      <c r="AF75" t="s">
        <v>503</v>
      </c>
      <c r="AG75" t="s">
        <v>503</v>
      </c>
    </row>
    <row r="76" spans="1:33" x14ac:dyDescent="0.3">
      <c r="A76" t="s">
        <v>47</v>
      </c>
      <c r="B76" t="s">
        <v>68</v>
      </c>
      <c r="C76" t="s">
        <v>75</v>
      </c>
      <c r="D76">
        <v>2020</v>
      </c>
      <c r="E76" s="11">
        <v>44007</v>
      </c>
      <c r="F76" t="s">
        <v>554</v>
      </c>
      <c r="G76">
        <v>4</v>
      </c>
      <c r="H76" s="11" t="s">
        <v>57</v>
      </c>
      <c r="I76" s="11" t="s">
        <v>58</v>
      </c>
      <c r="J76" s="68" t="s">
        <v>76</v>
      </c>
      <c r="K76" s="17" t="s">
        <v>501</v>
      </c>
      <c r="L76" s="17"/>
      <c r="M76" s="65" t="s">
        <v>589</v>
      </c>
      <c r="N76" s="68" t="s">
        <v>593</v>
      </c>
      <c r="O76" s="2" t="s">
        <v>519</v>
      </c>
      <c r="P76" s="2" t="s">
        <v>519</v>
      </c>
      <c r="Q76" s="2">
        <v>1</v>
      </c>
      <c r="R76">
        <v>1</v>
      </c>
      <c r="S76" s="2" t="s">
        <v>519</v>
      </c>
      <c r="T76">
        <v>1</v>
      </c>
      <c r="U76" s="2">
        <v>2</v>
      </c>
      <c r="V76" t="s">
        <v>527</v>
      </c>
      <c r="W76" t="s">
        <v>44</v>
      </c>
      <c r="X76" t="s">
        <v>503</v>
      </c>
      <c r="Y76" t="s">
        <v>503</v>
      </c>
      <c r="Z76" t="s">
        <v>503</v>
      </c>
      <c r="AA76" t="s">
        <v>44</v>
      </c>
      <c r="AB76" t="s">
        <v>503</v>
      </c>
      <c r="AC76" t="s">
        <v>503</v>
      </c>
      <c r="AD76" t="s">
        <v>503</v>
      </c>
      <c r="AE76" t="s">
        <v>44</v>
      </c>
      <c r="AF76" t="s">
        <v>503</v>
      </c>
      <c r="AG76" t="s">
        <v>503</v>
      </c>
    </row>
    <row r="77" spans="1:33" x14ac:dyDescent="0.3">
      <c r="A77" t="s">
        <v>47</v>
      </c>
      <c r="B77" t="s">
        <v>68</v>
      </c>
      <c r="C77" t="s">
        <v>75</v>
      </c>
      <c r="D77">
        <v>2021</v>
      </c>
      <c r="E77" s="11">
        <v>44368</v>
      </c>
      <c r="F77" t="s">
        <v>554</v>
      </c>
      <c r="G77">
        <v>5</v>
      </c>
      <c r="H77" s="11" t="s">
        <v>57</v>
      </c>
      <c r="I77" s="11" t="s">
        <v>58</v>
      </c>
      <c r="J77" s="68" t="s">
        <v>594</v>
      </c>
      <c r="K77" s="17" t="s">
        <v>501</v>
      </c>
      <c r="L77" s="17"/>
      <c r="M77" s="65" t="s">
        <v>589</v>
      </c>
      <c r="N77" s="68" t="s">
        <v>595</v>
      </c>
      <c r="O77" s="2" t="s">
        <v>519</v>
      </c>
      <c r="P77" s="2" t="s">
        <v>519</v>
      </c>
      <c r="Q77" s="2">
        <v>1</v>
      </c>
      <c r="R77">
        <v>1</v>
      </c>
      <c r="S77" s="2" t="s">
        <v>519</v>
      </c>
      <c r="T77">
        <v>1</v>
      </c>
      <c r="U77" s="2">
        <v>2</v>
      </c>
      <c r="V77" t="s">
        <v>527</v>
      </c>
      <c r="W77" t="s">
        <v>44</v>
      </c>
      <c r="X77" t="s">
        <v>503</v>
      </c>
      <c r="Y77" t="s">
        <v>503</v>
      </c>
      <c r="Z77" t="s">
        <v>503</v>
      </c>
      <c r="AA77" t="s">
        <v>44</v>
      </c>
      <c r="AB77" t="s">
        <v>503</v>
      </c>
      <c r="AC77" t="s">
        <v>503</v>
      </c>
      <c r="AD77" t="s">
        <v>503</v>
      </c>
      <c r="AE77" t="s">
        <v>44</v>
      </c>
      <c r="AF77" t="s">
        <v>503</v>
      </c>
      <c r="AG77" t="s">
        <v>503</v>
      </c>
    </row>
    <row r="78" spans="1:33" x14ac:dyDescent="0.3">
      <c r="A78" t="s">
        <v>47</v>
      </c>
      <c r="B78" t="s">
        <v>68</v>
      </c>
      <c r="C78" t="s">
        <v>75</v>
      </c>
      <c r="D78">
        <v>2022</v>
      </c>
      <c r="E78" s="11">
        <v>44749</v>
      </c>
      <c r="F78" t="s">
        <v>1901</v>
      </c>
      <c r="H78" s="11" t="s">
        <v>57</v>
      </c>
      <c r="I78" s="11" t="s">
        <v>58</v>
      </c>
      <c r="J78" s="68" t="s">
        <v>594</v>
      </c>
      <c r="K78" s="17" t="s">
        <v>501</v>
      </c>
      <c r="L78" s="17"/>
      <c r="M78" s="65" t="s">
        <v>589</v>
      </c>
      <c r="N78" s="68" t="s">
        <v>595</v>
      </c>
      <c r="O78" s="2" t="s">
        <v>519</v>
      </c>
      <c r="P78" s="2" t="s">
        <v>519</v>
      </c>
      <c r="Q78" s="2">
        <v>1</v>
      </c>
      <c r="R78">
        <v>1</v>
      </c>
      <c r="S78" s="2" t="s">
        <v>519</v>
      </c>
      <c r="T78">
        <v>1</v>
      </c>
      <c r="U78" s="2">
        <v>2</v>
      </c>
      <c r="V78" t="s">
        <v>527</v>
      </c>
      <c r="W78" t="s">
        <v>44</v>
      </c>
      <c r="X78" t="s">
        <v>503</v>
      </c>
      <c r="Y78" t="s">
        <v>503</v>
      </c>
      <c r="Z78" t="s">
        <v>503</v>
      </c>
      <c r="AA78" t="s">
        <v>44</v>
      </c>
      <c r="AB78" t="s">
        <v>503</v>
      </c>
      <c r="AC78" t="s">
        <v>503</v>
      </c>
      <c r="AD78" t="s">
        <v>503</v>
      </c>
      <c r="AE78" t="s">
        <v>44</v>
      </c>
      <c r="AF78" t="s">
        <v>503</v>
      </c>
      <c r="AG78" t="s">
        <v>503</v>
      </c>
    </row>
    <row r="79" spans="1:33" x14ac:dyDescent="0.3">
      <c r="A79" t="s">
        <v>10</v>
      </c>
      <c r="B79" t="s">
        <v>11</v>
      </c>
      <c r="C79" t="s">
        <v>596</v>
      </c>
      <c r="D79">
        <v>2018</v>
      </c>
      <c r="E79" s="11">
        <v>43299</v>
      </c>
      <c r="F79" t="s">
        <v>500</v>
      </c>
      <c r="H79" t="s">
        <v>99</v>
      </c>
      <c r="I79" s="11" t="s">
        <v>100</v>
      </c>
      <c r="K79" s="17" t="s">
        <v>501</v>
      </c>
      <c r="L79" s="17"/>
      <c r="N79" s="65" t="s">
        <v>544</v>
      </c>
    </row>
    <row r="80" spans="1:33" x14ac:dyDescent="0.3">
      <c r="A80" t="s">
        <v>122</v>
      </c>
      <c r="B80" t="s">
        <v>122</v>
      </c>
      <c r="C80" t="s">
        <v>146</v>
      </c>
      <c r="D80">
        <v>2019</v>
      </c>
      <c r="E80" s="11">
        <v>43627</v>
      </c>
      <c r="F80" t="s">
        <v>509</v>
      </c>
      <c r="H80" s="11" t="s">
        <v>86</v>
      </c>
      <c r="I80" s="11" t="s">
        <v>87</v>
      </c>
      <c r="J80" s="65" t="s">
        <v>147</v>
      </c>
      <c r="K80" s="17" t="s">
        <v>501</v>
      </c>
      <c r="L80" s="17"/>
      <c r="M80" s="65" t="s">
        <v>597</v>
      </c>
      <c r="N80" s="65" t="s">
        <v>598</v>
      </c>
      <c r="O80" t="s">
        <v>44</v>
      </c>
      <c r="P80" t="s">
        <v>44</v>
      </c>
      <c r="Q80" t="s">
        <v>503</v>
      </c>
      <c r="R80" t="s">
        <v>503</v>
      </c>
      <c r="S80" t="s">
        <v>44</v>
      </c>
      <c r="T80" t="s">
        <v>503</v>
      </c>
      <c r="U80" t="s">
        <v>503</v>
      </c>
      <c r="V80" t="s">
        <v>503</v>
      </c>
      <c r="W80" t="s">
        <v>44</v>
      </c>
      <c r="X80" t="s">
        <v>503</v>
      </c>
      <c r="Y80" t="s">
        <v>503</v>
      </c>
      <c r="Z80" t="s">
        <v>503</v>
      </c>
      <c r="AA80" t="s">
        <v>44</v>
      </c>
      <c r="AB80" t="s">
        <v>503</v>
      </c>
      <c r="AC80" t="s">
        <v>503</v>
      </c>
      <c r="AD80" t="s">
        <v>503</v>
      </c>
      <c r="AE80" t="s">
        <v>44</v>
      </c>
      <c r="AF80" t="s">
        <v>503</v>
      </c>
      <c r="AG80" t="s">
        <v>503</v>
      </c>
    </row>
    <row r="81" spans="1:33" x14ac:dyDescent="0.3">
      <c r="A81" t="s">
        <v>122</v>
      </c>
      <c r="B81" t="s">
        <v>122</v>
      </c>
      <c r="C81" t="s">
        <v>146</v>
      </c>
      <c r="D81">
        <v>2020</v>
      </c>
      <c r="E81" s="11">
        <v>44020</v>
      </c>
      <c r="F81" t="s">
        <v>520</v>
      </c>
      <c r="G81">
        <v>4</v>
      </c>
      <c r="H81" s="11" t="s">
        <v>86</v>
      </c>
      <c r="I81" s="11" t="s">
        <v>87</v>
      </c>
      <c r="J81" s="65" t="s">
        <v>147</v>
      </c>
      <c r="K81" s="17" t="s">
        <v>501</v>
      </c>
      <c r="L81" s="17"/>
      <c r="M81" s="65" t="s">
        <v>597</v>
      </c>
      <c r="N81" s="65" t="s">
        <v>599</v>
      </c>
      <c r="O81" t="s">
        <v>44</v>
      </c>
      <c r="P81" t="s">
        <v>44</v>
      </c>
      <c r="Q81" t="s">
        <v>503</v>
      </c>
      <c r="R81" t="s">
        <v>503</v>
      </c>
      <c r="S81" t="s">
        <v>44</v>
      </c>
      <c r="T81" t="s">
        <v>503</v>
      </c>
      <c r="U81" t="s">
        <v>503</v>
      </c>
      <c r="V81" t="s">
        <v>503</v>
      </c>
      <c r="W81" t="s">
        <v>44</v>
      </c>
      <c r="X81" t="s">
        <v>503</v>
      </c>
      <c r="Y81" t="s">
        <v>503</v>
      </c>
      <c r="Z81" t="s">
        <v>503</v>
      </c>
      <c r="AA81" t="s">
        <v>44</v>
      </c>
      <c r="AB81" t="s">
        <v>503</v>
      </c>
      <c r="AC81" t="s">
        <v>503</v>
      </c>
      <c r="AD81" t="s">
        <v>503</v>
      </c>
      <c r="AE81" t="s">
        <v>44</v>
      </c>
      <c r="AF81" t="s">
        <v>503</v>
      </c>
      <c r="AG81" t="s">
        <v>503</v>
      </c>
    </row>
    <row r="82" spans="1:33" x14ac:dyDescent="0.3">
      <c r="A82" t="s">
        <v>122</v>
      </c>
      <c r="B82" t="s">
        <v>122</v>
      </c>
      <c r="C82" t="s">
        <v>146</v>
      </c>
      <c r="D82">
        <v>2021</v>
      </c>
      <c r="E82" s="11">
        <v>44377</v>
      </c>
      <c r="F82" t="s">
        <v>508</v>
      </c>
      <c r="G82">
        <v>2</v>
      </c>
      <c r="H82" s="11" t="s">
        <v>86</v>
      </c>
      <c r="I82" s="11" t="s">
        <v>87</v>
      </c>
      <c r="J82" s="65" t="s">
        <v>147</v>
      </c>
      <c r="K82" s="17" t="s">
        <v>501</v>
      </c>
      <c r="L82" s="17"/>
      <c r="M82" s="65" t="s">
        <v>597</v>
      </c>
      <c r="N82" s="68" t="s">
        <v>600</v>
      </c>
      <c r="O82" t="s">
        <v>44</v>
      </c>
      <c r="P82" t="s">
        <v>44</v>
      </c>
      <c r="Q82" t="s">
        <v>503</v>
      </c>
      <c r="R82" t="s">
        <v>503</v>
      </c>
      <c r="S82" t="s">
        <v>44</v>
      </c>
      <c r="T82" t="s">
        <v>503</v>
      </c>
      <c r="U82" t="s">
        <v>503</v>
      </c>
      <c r="V82" t="s">
        <v>503</v>
      </c>
      <c r="W82" t="s">
        <v>44</v>
      </c>
      <c r="X82" t="s">
        <v>503</v>
      </c>
      <c r="Y82" t="s">
        <v>503</v>
      </c>
      <c r="Z82" t="s">
        <v>503</v>
      </c>
      <c r="AA82" t="s">
        <v>44</v>
      </c>
      <c r="AB82" t="s">
        <v>503</v>
      </c>
      <c r="AC82" t="s">
        <v>503</v>
      </c>
      <c r="AD82" t="s">
        <v>503</v>
      </c>
      <c r="AE82" t="s">
        <v>44</v>
      </c>
      <c r="AF82" t="s">
        <v>503</v>
      </c>
      <c r="AG82" t="s">
        <v>503</v>
      </c>
    </row>
    <row r="83" spans="1:33" x14ac:dyDescent="0.3">
      <c r="A83" t="s">
        <v>122</v>
      </c>
      <c r="B83" t="s">
        <v>122</v>
      </c>
      <c r="C83" t="s">
        <v>146</v>
      </c>
      <c r="D83">
        <v>2022</v>
      </c>
      <c r="E83" s="11">
        <v>44743</v>
      </c>
      <c r="F83" t="s">
        <v>1901</v>
      </c>
      <c r="H83" s="11" t="s">
        <v>86</v>
      </c>
      <c r="I83" s="11" t="s">
        <v>87</v>
      </c>
      <c r="J83" s="65" t="s">
        <v>147</v>
      </c>
      <c r="K83" s="17" t="s">
        <v>501</v>
      </c>
      <c r="L83" s="17"/>
      <c r="M83" s="65" t="s">
        <v>597</v>
      </c>
      <c r="N83" s="71"/>
      <c r="O83" t="s">
        <v>44</v>
      </c>
      <c r="P83" t="s">
        <v>44</v>
      </c>
      <c r="Q83" t="s">
        <v>503</v>
      </c>
      <c r="R83" t="s">
        <v>503</v>
      </c>
      <c r="S83" t="s">
        <v>44</v>
      </c>
      <c r="T83" t="s">
        <v>503</v>
      </c>
      <c r="U83" t="s">
        <v>503</v>
      </c>
      <c r="V83" t="s">
        <v>503</v>
      </c>
      <c r="W83" t="s">
        <v>44</v>
      </c>
      <c r="X83" t="s">
        <v>503</v>
      </c>
      <c r="Y83" t="s">
        <v>503</v>
      </c>
      <c r="Z83" t="s">
        <v>503</v>
      </c>
      <c r="AA83" t="s">
        <v>44</v>
      </c>
      <c r="AB83" t="s">
        <v>503</v>
      </c>
      <c r="AC83" t="s">
        <v>503</v>
      </c>
      <c r="AD83" t="s">
        <v>503</v>
      </c>
      <c r="AE83" t="s">
        <v>44</v>
      </c>
      <c r="AF83" t="s">
        <v>503</v>
      </c>
      <c r="AG83" t="s">
        <v>503</v>
      </c>
    </row>
    <row r="84" spans="1:33" x14ac:dyDescent="0.3">
      <c r="A84" t="s">
        <v>47</v>
      </c>
      <c r="B84" t="s">
        <v>48</v>
      </c>
      <c r="C84" t="s">
        <v>56</v>
      </c>
      <c r="D84">
        <v>2017</v>
      </c>
      <c r="E84" s="11">
        <v>42888</v>
      </c>
      <c r="F84" t="s">
        <v>601</v>
      </c>
      <c r="G84">
        <v>20</v>
      </c>
      <c r="H84" s="11" t="s">
        <v>57</v>
      </c>
      <c r="I84" s="11" t="s">
        <v>58</v>
      </c>
      <c r="J84" s="66" t="s">
        <v>602</v>
      </c>
      <c r="K84" s="17" t="s">
        <v>501</v>
      </c>
      <c r="L84" s="17"/>
      <c r="M84" s="66" t="s">
        <v>603</v>
      </c>
      <c r="N84" s="65" t="s">
        <v>604</v>
      </c>
      <c r="O84" s="11" t="s">
        <v>519</v>
      </c>
      <c r="P84" s="11" t="s">
        <v>519</v>
      </c>
      <c r="Q84">
        <v>1</v>
      </c>
      <c r="R84">
        <v>1</v>
      </c>
      <c r="S84" t="s">
        <v>519</v>
      </c>
      <c r="T84">
        <v>2</v>
      </c>
      <c r="U84">
        <v>1</v>
      </c>
      <c r="V84">
        <v>1</v>
      </c>
      <c r="W84" t="s">
        <v>44</v>
      </c>
      <c r="X84" t="s">
        <v>503</v>
      </c>
      <c r="Y84" t="s">
        <v>503</v>
      </c>
      <c r="Z84" t="s">
        <v>503</v>
      </c>
      <c r="AA84" t="s">
        <v>519</v>
      </c>
      <c r="AB84" t="s">
        <v>1771</v>
      </c>
      <c r="AC84">
        <v>1</v>
      </c>
      <c r="AD84">
        <v>1</v>
      </c>
      <c r="AE84" t="s">
        <v>44</v>
      </c>
      <c r="AF84" t="s">
        <v>503</v>
      </c>
      <c r="AG84" t="s">
        <v>503</v>
      </c>
    </row>
    <row r="85" spans="1:33" x14ac:dyDescent="0.3">
      <c r="A85" t="s">
        <v>47</v>
      </c>
      <c r="B85" t="s">
        <v>48</v>
      </c>
      <c r="C85" t="s">
        <v>56</v>
      </c>
      <c r="D85">
        <v>2018</v>
      </c>
      <c r="E85" s="11">
        <v>43271</v>
      </c>
      <c r="F85" t="s">
        <v>582</v>
      </c>
      <c r="G85">
        <v>6</v>
      </c>
      <c r="H85" s="11" t="s">
        <v>57</v>
      </c>
      <c r="I85" s="11" t="s">
        <v>58</v>
      </c>
      <c r="J85" s="66" t="s">
        <v>59</v>
      </c>
      <c r="K85" s="17" t="s">
        <v>501</v>
      </c>
      <c r="L85" s="17"/>
      <c r="M85" s="66" t="s">
        <v>603</v>
      </c>
      <c r="N85" s="65" t="s">
        <v>605</v>
      </c>
      <c r="O85" s="11" t="s">
        <v>519</v>
      </c>
      <c r="P85" s="11" t="s">
        <v>519</v>
      </c>
      <c r="Q85">
        <v>1</v>
      </c>
      <c r="R85">
        <v>1</v>
      </c>
      <c r="S85" t="s">
        <v>519</v>
      </c>
      <c r="T85">
        <v>2</v>
      </c>
      <c r="U85">
        <v>1</v>
      </c>
      <c r="V85">
        <v>1</v>
      </c>
      <c r="W85" t="s">
        <v>44</v>
      </c>
      <c r="X85" t="s">
        <v>503</v>
      </c>
      <c r="Y85" t="s">
        <v>503</v>
      </c>
      <c r="Z85" t="s">
        <v>503</v>
      </c>
      <c r="AA85" t="s">
        <v>519</v>
      </c>
      <c r="AB85" t="s">
        <v>1771</v>
      </c>
      <c r="AC85">
        <v>1</v>
      </c>
      <c r="AD85">
        <v>1</v>
      </c>
      <c r="AE85" t="s">
        <v>44</v>
      </c>
      <c r="AF85" t="s">
        <v>503</v>
      </c>
      <c r="AG85" t="s">
        <v>503</v>
      </c>
    </row>
    <row r="86" spans="1:33" x14ac:dyDescent="0.3">
      <c r="A86" t="s">
        <v>47</v>
      </c>
      <c r="B86" t="s">
        <v>48</v>
      </c>
      <c r="C86" t="s">
        <v>56</v>
      </c>
      <c r="D86">
        <v>2019</v>
      </c>
      <c r="E86" s="11">
        <v>43634</v>
      </c>
      <c r="F86" t="s">
        <v>582</v>
      </c>
      <c r="G86">
        <v>6</v>
      </c>
      <c r="H86" s="11" t="s">
        <v>57</v>
      </c>
      <c r="I86" s="11" t="s">
        <v>58</v>
      </c>
      <c r="J86" s="66" t="s">
        <v>59</v>
      </c>
      <c r="K86" s="17" t="s">
        <v>501</v>
      </c>
      <c r="L86" s="17"/>
      <c r="M86" s="66" t="s">
        <v>603</v>
      </c>
      <c r="O86" s="11" t="s">
        <v>519</v>
      </c>
      <c r="P86" s="11" t="s">
        <v>519</v>
      </c>
      <c r="Q86">
        <v>1</v>
      </c>
      <c r="R86">
        <v>1</v>
      </c>
      <c r="S86" t="s">
        <v>519</v>
      </c>
      <c r="T86">
        <v>2</v>
      </c>
      <c r="U86">
        <v>1</v>
      </c>
      <c r="V86">
        <v>1</v>
      </c>
      <c r="W86" t="s">
        <v>44</v>
      </c>
      <c r="X86" t="s">
        <v>503</v>
      </c>
      <c r="Y86" t="s">
        <v>503</v>
      </c>
      <c r="Z86" t="s">
        <v>503</v>
      </c>
      <c r="AA86" t="s">
        <v>519</v>
      </c>
      <c r="AB86" t="s">
        <v>1771</v>
      </c>
      <c r="AC86">
        <v>1</v>
      </c>
      <c r="AD86">
        <v>1</v>
      </c>
      <c r="AE86" t="s">
        <v>44</v>
      </c>
      <c r="AF86" t="s">
        <v>503</v>
      </c>
      <c r="AG86" t="s">
        <v>503</v>
      </c>
    </row>
    <row r="87" spans="1:33" x14ac:dyDescent="0.3">
      <c r="A87" t="s">
        <v>47</v>
      </c>
      <c r="B87" t="s">
        <v>48</v>
      </c>
      <c r="C87" t="s">
        <v>56</v>
      </c>
      <c r="D87">
        <v>2020</v>
      </c>
      <c r="E87" s="11">
        <v>44007</v>
      </c>
      <c r="F87" t="s">
        <v>606</v>
      </c>
      <c r="G87">
        <v>6</v>
      </c>
      <c r="H87" s="11" t="s">
        <v>57</v>
      </c>
      <c r="I87" s="11" t="s">
        <v>58</v>
      </c>
      <c r="J87" s="66" t="s">
        <v>59</v>
      </c>
      <c r="K87" s="17" t="s">
        <v>501</v>
      </c>
      <c r="L87" s="17"/>
      <c r="M87" s="66" t="s">
        <v>603</v>
      </c>
      <c r="N87" s="66" t="s">
        <v>607</v>
      </c>
      <c r="O87" s="11" t="s">
        <v>519</v>
      </c>
      <c r="P87" s="11" t="s">
        <v>519</v>
      </c>
      <c r="Q87">
        <v>1</v>
      </c>
      <c r="R87">
        <v>1</v>
      </c>
      <c r="S87" t="s">
        <v>519</v>
      </c>
      <c r="T87">
        <v>2</v>
      </c>
      <c r="U87">
        <v>1</v>
      </c>
      <c r="V87">
        <v>1</v>
      </c>
      <c r="W87" t="s">
        <v>44</v>
      </c>
      <c r="X87" t="s">
        <v>503</v>
      </c>
      <c r="Y87" t="s">
        <v>503</v>
      </c>
      <c r="Z87" t="s">
        <v>503</v>
      </c>
      <c r="AA87" t="s">
        <v>519</v>
      </c>
      <c r="AB87" t="s">
        <v>1771</v>
      </c>
      <c r="AC87">
        <v>1</v>
      </c>
      <c r="AD87">
        <v>1</v>
      </c>
      <c r="AE87" t="s">
        <v>44</v>
      </c>
      <c r="AF87" t="s">
        <v>503</v>
      </c>
      <c r="AG87" t="s">
        <v>503</v>
      </c>
    </row>
    <row r="88" spans="1:33" x14ac:dyDescent="0.3">
      <c r="A88" t="s">
        <v>47</v>
      </c>
      <c r="B88" t="s">
        <v>48</v>
      </c>
      <c r="C88" t="s">
        <v>56</v>
      </c>
      <c r="D88">
        <v>2021</v>
      </c>
      <c r="E88" s="11">
        <v>44361</v>
      </c>
      <c r="F88" t="s">
        <v>534</v>
      </c>
      <c r="G88">
        <v>5</v>
      </c>
      <c r="H88" s="11" t="s">
        <v>57</v>
      </c>
      <c r="I88" s="11" t="s">
        <v>58</v>
      </c>
      <c r="J88" s="66" t="s">
        <v>59</v>
      </c>
      <c r="K88" s="17" t="s">
        <v>501</v>
      </c>
      <c r="L88" s="17"/>
      <c r="M88" s="66" t="s">
        <v>603</v>
      </c>
      <c r="N88" s="65" t="s">
        <v>608</v>
      </c>
      <c r="O88" s="11" t="s">
        <v>519</v>
      </c>
      <c r="P88" s="11" t="s">
        <v>519</v>
      </c>
      <c r="Q88">
        <v>1</v>
      </c>
      <c r="R88">
        <v>1</v>
      </c>
      <c r="S88" t="s">
        <v>519</v>
      </c>
      <c r="T88">
        <v>2</v>
      </c>
      <c r="U88">
        <v>1</v>
      </c>
      <c r="V88">
        <v>1</v>
      </c>
      <c r="W88" t="s">
        <v>44</v>
      </c>
      <c r="X88" t="s">
        <v>503</v>
      </c>
      <c r="Y88" t="s">
        <v>503</v>
      </c>
      <c r="Z88" t="s">
        <v>503</v>
      </c>
      <c r="AA88" t="s">
        <v>519</v>
      </c>
      <c r="AB88" t="s">
        <v>1771</v>
      </c>
      <c r="AC88">
        <v>1</v>
      </c>
      <c r="AD88">
        <v>1</v>
      </c>
      <c r="AE88" t="s">
        <v>44</v>
      </c>
      <c r="AF88" t="s">
        <v>503</v>
      </c>
      <c r="AG88" t="s">
        <v>503</v>
      </c>
    </row>
    <row r="89" spans="1:33" x14ac:dyDescent="0.3">
      <c r="A89" t="s">
        <v>47</v>
      </c>
      <c r="B89" t="s">
        <v>48</v>
      </c>
      <c r="C89" t="s">
        <v>56</v>
      </c>
      <c r="D89">
        <v>2022</v>
      </c>
      <c r="E89" s="11">
        <v>44729</v>
      </c>
      <c r="F89" t="s">
        <v>1983</v>
      </c>
      <c r="G89">
        <v>8</v>
      </c>
      <c r="H89" s="11" t="s">
        <v>57</v>
      </c>
      <c r="I89" s="11" t="s">
        <v>58</v>
      </c>
      <c r="J89" s="66" t="s">
        <v>59</v>
      </c>
      <c r="K89" s="17" t="s">
        <v>501</v>
      </c>
      <c r="L89" s="17"/>
      <c r="M89" s="66" t="s">
        <v>603</v>
      </c>
      <c r="O89" s="11" t="s">
        <v>519</v>
      </c>
      <c r="P89" s="11" t="s">
        <v>519</v>
      </c>
      <c r="Q89">
        <v>1</v>
      </c>
      <c r="R89">
        <v>1</v>
      </c>
      <c r="S89" t="s">
        <v>519</v>
      </c>
      <c r="T89">
        <v>2</v>
      </c>
      <c r="U89">
        <v>1</v>
      </c>
      <c r="V89">
        <v>1</v>
      </c>
      <c r="W89" t="s">
        <v>44</v>
      </c>
      <c r="X89" t="s">
        <v>503</v>
      </c>
      <c r="Y89" t="s">
        <v>503</v>
      </c>
      <c r="Z89" t="s">
        <v>503</v>
      </c>
      <c r="AA89" t="s">
        <v>519</v>
      </c>
      <c r="AB89" t="s">
        <v>1771</v>
      </c>
      <c r="AC89">
        <v>1</v>
      </c>
      <c r="AD89">
        <v>1</v>
      </c>
      <c r="AE89" t="s">
        <v>44</v>
      </c>
      <c r="AF89" t="s">
        <v>503</v>
      </c>
      <c r="AG89" t="s">
        <v>503</v>
      </c>
    </row>
    <row r="90" spans="1:33" x14ac:dyDescent="0.3">
      <c r="A90" t="s">
        <v>47</v>
      </c>
      <c r="B90" t="s">
        <v>68</v>
      </c>
      <c r="C90" t="s">
        <v>79</v>
      </c>
      <c r="D90">
        <v>2020</v>
      </c>
      <c r="E90" s="11">
        <v>44012</v>
      </c>
      <c r="F90" t="s">
        <v>609</v>
      </c>
      <c r="G90">
        <v>6</v>
      </c>
      <c r="H90" s="11" t="s">
        <v>80</v>
      </c>
      <c r="I90" s="11" t="s">
        <v>81</v>
      </c>
      <c r="J90" s="66" t="s">
        <v>610</v>
      </c>
      <c r="K90" s="17" t="s">
        <v>501</v>
      </c>
      <c r="L90" s="17"/>
      <c r="M90" s="66" t="s">
        <v>611</v>
      </c>
      <c r="N90" s="65" t="s">
        <v>612</v>
      </c>
      <c r="O90" s="11" t="s">
        <v>44</v>
      </c>
      <c r="P90" s="11" t="s">
        <v>44</v>
      </c>
      <c r="Q90" s="11" t="s">
        <v>503</v>
      </c>
      <c r="R90" s="11" t="s">
        <v>503</v>
      </c>
      <c r="S90" s="11" t="s">
        <v>44</v>
      </c>
      <c r="T90" s="11" t="s">
        <v>503</v>
      </c>
      <c r="U90" s="11" t="s">
        <v>503</v>
      </c>
      <c r="V90" s="11" t="s">
        <v>503</v>
      </c>
      <c r="W90" s="11" t="s">
        <v>44</v>
      </c>
      <c r="X90" s="11" t="s">
        <v>503</v>
      </c>
      <c r="Y90" s="11" t="s">
        <v>503</v>
      </c>
      <c r="Z90" s="11" t="s">
        <v>503</v>
      </c>
      <c r="AA90" s="11" t="s">
        <v>44</v>
      </c>
      <c r="AB90" s="11" t="s">
        <v>503</v>
      </c>
      <c r="AC90" s="11" t="s">
        <v>503</v>
      </c>
      <c r="AD90" s="11" t="s">
        <v>503</v>
      </c>
      <c r="AE90" s="11" t="s">
        <v>44</v>
      </c>
      <c r="AF90" s="11" t="s">
        <v>503</v>
      </c>
      <c r="AG90" s="11" t="s">
        <v>503</v>
      </c>
    </row>
    <row r="91" spans="1:33" x14ac:dyDescent="0.3">
      <c r="A91" t="s">
        <v>47</v>
      </c>
      <c r="B91" t="s">
        <v>68</v>
      </c>
      <c r="C91" t="s">
        <v>79</v>
      </c>
      <c r="D91">
        <v>2021</v>
      </c>
      <c r="E91" s="11">
        <v>44378</v>
      </c>
      <c r="F91" t="s">
        <v>554</v>
      </c>
      <c r="G91">
        <v>4.5</v>
      </c>
      <c r="H91" s="11" t="s">
        <v>80</v>
      </c>
      <c r="I91" s="11" t="s">
        <v>81</v>
      </c>
      <c r="J91" s="66" t="s">
        <v>613</v>
      </c>
      <c r="K91" s="17" t="s">
        <v>501</v>
      </c>
      <c r="L91" s="17"/>
      <c r="M91" s="66" t="s">
        <v>611</v>
      </c>
      <c r="N91" s="65" t="s">
        <v>612</v>
      </c>
      <c r="O91" s="11" t="s">
        <v>44</v>
      </c>
      <c r="P91" s="11" t="s">
        <v>44</v>
      </c>
      <c r="Q91" s="11" t="s">
        <v>503</v>
      </c>
      <c r="R91" s="11" t="s">
        <v>503</v>
      </c>
      <c r="S91" s="11" t="s">
        <v>44</v>
      </c>
      <c r="T91" s="11" t="s">
        <v>503</v>
      </c>
      <c r="U91" s="11" t="s">
        <v>503</v>
      </c>
      <c r="V91" s="11" t="s">
        <v>503</v>
      </c>
      <c r="W91" s="11" t="s">
        <v>44</v>
      </c>
      <c r="X91" s="11" t="s">
        <v>503</v>
      </c>
      <c r="Y91" s="11" t="s">
        <v>503</v>
      </c>
      <c r="Z91" s="11" t="s">
        <v>503</v>
      </c>
      <c r="AA91" s="11" t="s">
        <v>44</v>
      </c>
      <c r="AB91" s="11" t="s">
        <v>503</v>
      </c>
      <c r="AC91" s="11" t="s">
        <v>503</v>
      </c>
      <c r="AD91" s="11" t="s">
        <v>503</v>
      </c>
      <c r="AE91" s="11" t="s">
        <v>44</v>
      </c>
      <c r="AF91" s="11" t="s">
        <v>503</v>
      </c>
      <c r="AG91" s="11" t="s">
        <v>503</v>
      </c>
    </row>
    <row r="92" spans="1:33" x14ac:dyDescent="0.3">
      <c r="A92" t="s">
        <v>47</v>
      </c>
      <c r="B92" t="s">
        <v>68</v>
      </c>
      <c r="C92" t="s">
        <v>79</v>
      </c>
      <c r="D92">
        <v>2022</v>
      </c>
      <c r="E92" s="11">
        <v>44735</v>
      </c>
      <c r="F92" t="s">
        <v>1965</v>
      </c>
      <c r="G92">
        <v>4</v>
      </c>
      <c r="H92" s="11" t="s">
        <v>80</v>
      </c>
      <c r="I92" s="11" t="s">
        <v>81</v>
      </c>
      <c r="J92" s="73" t="s">
        <v>1966</v>
      </c>
      <c r="K92" s="17" t="s">
        <v>501</v>
      </c>
      <c r="L92" s="17"/>
      <c r="M92" s="66" t="s">
        <v>611</v>
      </c>
      <c r="N92" s="71" t="s">
        <v>1967</v>
      </c>
      <c r="O92" s="47" t="s">
        <v>44</v>
      </c>
      <c r="P92" s="47" t="s">
        <v>44</v>
      </c>
      <c r="Q92" s="47" t="s">
        <v>503</v>
      </c>
      <c r="R92" s="47" t="s">
        <v>503</v>
      </c>
      <c r="S92" s="47" t="s">
        <v>44</v>
      </c>
      <c r="T92" s="47" t="s">
        <v>503</v>
      </c>
      <c r="U92" s="47" t="s">
        <v>503</v>
      </c>
      <c r="V92" s="47" t="s">
        <v>503</v>
      </c>
      <c r="W92" s="47" t="s">
        <v>44</v>
      </c>
      <c r="X92" s="47" t="s">
        <v>503</v>
      </c>
      <c r="Y92" s="47" t="s">
        <v>503</v>
      </c>
      <c r="Z92" s="47" t="s">
        <v>503</v>
      </c>
      <c r="AA92" s="47" t="s">
        <v>44</v>
      </c>
      <c r="AB92" s="47" t="s">
        <v>503</v>
      </c>
      <c r="AC92" s="47" t="s">
        <v>503</v>
      </c>
      <c r="AD92" s="47" t="s">
        <v>503</v>
      </c>
      <c r="AE92" s="47" t="s">
        <v>44</v>
      </c>
      <c r="AF92" s="47" t="s">
        <v>503</v>
      </c>
      <c r="AG92" s="47" t="s">
        <v>503</v>
      </c>
    </row>
    <row r="93" spans="1:33" x14ac:dyDescent="0.3">
      <c r="A93" t="s">
        <v>47</v>
      </c>
      <c r="B93" t="s">
        <v>47</v>
      </c>
      <c r="C93" t="s">
        <v>98</v>
      </c>
      <c r="D93">
        <v>2017</v>
      </c>
      <c r="E93" s="11">
        <v>42912</v>
      </c>
      <c r="F93" t="s">
        <v>508</v>
      </c>
      <c r="G93">
        <v>14</v>
      </c>
      <c r="H93" s="11" t="s">
        <v>99</v>
      </c>
      <c r="I93" s="11" t="s">
        <v>100</v>
      </c>
      <c r="J93" s="66" t="s">
        <v>101</v>
      </c>
      <c r="K93" s="17" t="s">
        <v>501</v>
      </c>
      <c r="L93" s="17"/>
      <c r="M93" s="65" t="s">
        <v>614</v>
      </c>
      <c r="O93" s="11" t="s">
        <v>519</v>
      </c>
      <c r="P93" s="11" t="s">
        <v>44</v>
      </c>
      <c r="Q93" s="11" t="s">
        <v>503</v>
      </c>
      <c r="R93" s="11" t="s">
        <v>503</v>
      </c>
      <c r="S93" s="11" t="s">
        <v>519</v>
      </c>
      <c r="T93">
        <v>2</v>
      </c>
      <c r="U93">
        <v>2</v>
      </c>
      <c r="V93">
        <v>1</v>
      </c>
      <c r="W93" t="s">
        <v>44</v>
      </c>
      <c r="X93" t="s">
        <v>503</v>
      </c>
      <c r="Y93" t="s">
        <v>503</v>
      </c>
      <c r="Z93" t="s">
        <v>503</v>
      </c>
      <c r="AA93" t="s">
        <v>44</v>
      </c>
      <c r="AB93" t="s">
        <v>503</v>
      </c>
      <c r="AC93" t="s">
        <v>503</v>
      </c>
      <c r="AD93" t="s">
        <v>503</v>
      </c>
      <c r="AE93" t="s">
        <v>44</v>
      </c>
      <c r="AF93" t="s">
        <v>503</v>
      </c>
      <c r="AG93" t="s">
        <v>503</v>
      </c>
    </row>
    <row r="94" spans="1:33" x14ac:dyDescent="0.3">
      <c r="A94" t="s">
        <v>47</v>
      </c>
      <c r="B94" t="s">
        <v>47</v>
      </c>
      <c r="C94" t="s">
        <v>98</v>
      </c>
      <c r="D94">
        <v>2018</v>
      </c>
      <c r="E94" s="11">
        <v>43272</v>
      </c>
      <c r="F94" t="s">
        <v>582</v>
      </c>
      <c r="G94">
        <v>5</v>
      </c>
      <c r="H94" s="11" t="s">
        <v>99</v>
      </c>
      <c r="I94" s="11" t="s">
        <v>100</v>
      </c>
      <c r="J94" s="66" t="s">
        <v>101</v>
      </c>
      <c r="K94" s="17" t="s">
        <v>501</v>
      </c>
      <c r="L94" s="17"/>
      <c r="M94" s="65" t="s">
        <v>614</v>
      </c>
      <c r="N94" s="65" t="s">
        <v>615</v>
      </c>
      <c r="O94" s="11" t="s">
        <v>519</v>
      </c>
      <c r="P94" s="11" t="s">
        <v>44</v>
      </c>
      <c r="Q94" s="11" t="s">
        <v>503</v>
      </c>
      <c r="R94" s="11" t="s">
        <v>503</v>
      </c>
      <c r="S94" s="11" t="s">
        <v>519</v>
      </c>
      <c r="T94">
        <v>2</v>
      </c>
      <c r="U94">
        <v>2</v>
      </c>
      <c r="V94">
        <v>1</v>
      </c>
      <c r="W94" t="s">
        <v>44</v>
      </c>
      <c r="X94" t="s">
        <v>503</v>
      </c>
      <c r="Y94" t="s">
        <v>503</v>
      </c>
      <c r="Z94" t="s">
        <v>503</v>
      </c>
      <c r="AA94" t="s">
        <v>44</v>
      </c>
      <c r="AB94" t="s">
        <v>503</v>
      </c>
      <c r="AC94" t="s">
        <v>503</v>
      </c>
      <c r="AD94" t="s">
        <v>503</v>
      </c>
      <c r="AE94" t="s">
        <v>44</v>
      </c>
      <c r="AF94" t="s">
        <v>503</v>
      </c>
      <c r="AG94" t="s">
        <v>503</v>
      </c>
    </row>
    <row r="95" spans="1:33" x14ac:dyDescent="0.3">
      <c r="A95" t="s">
        <v>47</v>
      </c>
      <c r="B95" t="s">
        <v>47</v>
      </c>
      <c r="C95" t="s">
        <v>98</v>
      </c>
      <c r="D95">
        <v>2019</v>
      </c>
      <c r="E95" s="11">
        <v>43635</v>
      </c>
      <c r="F95" t="s">
        <v>582</v>
      </c>
      <c r="G95">
        <v>4</v>
      </c>
      <c r="H95" s="11" t="s">
        <v>99</v>
      </c>
      <c r="I95" s="11" t="s">
        <v>100</v>
      </c>
      <c r="J95" s="66" t="s">
        <v>101</v>
      </c>
      <c r="K95" s="17" t="s">
        <v>501</v>
      </c>
      <c r="L95" s="17"/>
      <c r="M95" s="65" t="s">
        <v>614</v>
      </c>
      <c r="N95" s="65" t="s">
        <v>616</v>
      </c>
      <c r="O95" s="11" t="s">
        <v>519</v>
      </c>
      <c r="P95" s="11" t="s">
        <v>44</v>
      </c>
      <c r="Q95" s="11" t="s">
        <v>503</v>
      </c>
      <c r="R95" s="11" t="s">
        <v>503</v>
      </c>
      <c r="S95" s="11" t="s">
        <v>519</v>
      </c>
      <c r="T95">
        <v>2</v>
      </c>
      <c r="U95">
        <v>2</v>
      </c>
      <c r="V95">
        <v>1</v>
      </c>
      <c r="W95" t="s">
        <v>44</v>
      </c>
      <c r="X95" t="s">
        <v>503</v>
      </c>
      <c r="Y95" t="s">
        <v>503</v>
      </c>
      <c r="Z95" t="s">
        <v>503</v>
      </c>
      <c r="AA95" t="s">
        <v>44</v>
      </c>
      <c r="AB95" t="s">
        <v>503</v>
      </c>
      <c r="AC95" t="s">
        <v>503</v>
      </c>
      <c r="AD95" t="s">
        <v>503</v>
      </c>
      <c r="AE95" t="s">
        <v>44</v>
      </c>
      <c r="AF95" t="s">
        <v>503</v>
      </c>
      <c r="AG95" t="s">
        <v>503</v>
      </c>
    </row>
    <row r="96" spans="1:33" x14ac:dyDescent="0.3">
      <c r="A96" t="s">
        <v>47</v>
      </c>
      <c r="B96" t="s">
        <v>47</v>
      </c>
      <c r="C96" t="s">
        <v>98</v>
      </c>
      <c r="D96">
        <v>2020</v>
      </c>
      <c r="E96" s="11">
        <v>43998</v>
      </c>
      <c r="F96" t="s">
        <v>582</v>
      </c>
      <c r="G96">
        <v>4</v>
      </c>
      <c r="H96" s="11" t="s">
        <v>99</v>
      </c>
      <c r="I96" s="11" t="s">
        <v>100</v>
      </c>
      <c r="J96" s="66" t="s">
        <v>101</v>
      </c>
      <c r="K96" s="17" t="s">
        <v>501</v>
      </c>
      <c r="L96" s="17"/>
      <c r="M96" s="65" t="s">
        <v>614</v>
      </c>
      <c r="N96" s="65" t="s">
        <v>616</v>
      </c>
      <c r="O96" s="11" t="s">
        <v>519</v>
      </c>
      <c r="P96" s="11" t="s">
        <v>44</v>
      </c>
      <c r="Q96" s="11" t="s">
        <v>503</v>
      </c>
      <c r="R96" s="11" t="s">
        <v>503</v>
      </c>
      <c r="S96" s="11" t="s">
        <v>519</v>
      </c>
      <c r="T96">
        <v>2</v>
      </c>
      <c r="U96">
        <v>2</v>
      </c>
      <c r="V96">
        <v>1</v>
      </c>
      <c r="W96" t="s">
        <v>44</v>
      </c>
      <c r="X96" t="s">
        <v>503</v>
      </c>
      <c r="Y96" t="s">
        <v>503</v>
      </c>
      <c r="Z96" t="s">
        <v>503</v>
      </c>
      <c r="AA96" t="s">
        <v>44</v>
      </c>
      <c r="AB96" t="s">
        <v>503</v>
      </c>
      <c r="AC96" t="s">
        <v>503</v>
      </c>
      <c r="AD96" t="s">
        <v>503</v>
      </c>
      <c r="AE96" t="s">
        <v>44</v>
      </c>
      <c r="AF96" t="s">
        <v>503</v>
      </c>
      <c r="AG96" t="s">
        <v>503</v>
      </c>
    </row>
    <row r="97" spans="1:33" x14ac:dyDescent="0.3">
      <c r="A97" t="s">
        <v>47</v>
      </c>
      <c r="B97" t="s">
        <v>47</v>
      </c>
      <c r="C97" t="s">
        <v>98</v>
      </c>
      <c r="D97">
        <v>2021</v>
      </c>
      <c r="E97" s="11">
        <v>44371</v>
      </c>
      <c r="F97" t="s">
        <v>582</v>
      </c>
      <c r="G97">
        <v>4.5</v>
      </c>
      <c r="H97" s="11" t="s">
        <v>99</v>
      </c>
      <c r="I97" s="11" t="s">
        <v>100</v>
      </c>
      <c r="J97" s="66" t="s">
        <v>617</v>
      </c>
      <c r="K97" s="17" t="s">
        <v>501</v>
      </c>
      <c r="L97" s="17"/>
      <c r="M97" s="65" t="s">
        <v>614</v>
      </c>
      <c r="N97" s="65" t="s">
        <v>618</v>
      </c>
      <c r="O97" s="11" t="s">
        <v>519</v>
      </c>
      <c r="P97" s="11" t="s">
        <v>44</v>
      </c>
      <c r="Q97" s="11" t="s">
        <v>503</v>
      </c>
      <c r="R97" s="11" t="s">
        <v>503</v>
      </c>
      <c r="S97" s="11" t="s">
        <v>519</v>
      </c>
      <c r="T97">
        <v>2</v>
      </c>
      <c r="U97">
        <v>2</v>
      </c>
      <c r="V97">
        <v>1</v>
      </c>
      <c r="W97" t="s">
        <v>44</v>
      </c>
      <c r="X97" t="s">
        <v>503</v>
      </c>
      <c r="Y97" t="s">
        <v>503</v>
      </c>
      <c r="Z97" t="s">
        <v>503</v>
      </c>
      <c r="AA97" t="s">
        <v>44</v>
      </c>
      <c r="AB97" t="s">
        <v>503</v>
      </c>
      <c r="AC97" t="s">
        <v>503</v>
      </c>
      <c r="AD97" t="s">
        <v>503</v>
      </c>
      <c r="AE97" t="s">
        <v>44</v>
      </c>
      <c r="AF97" t="s">
        <v>503</v>
      </c>
      <c r="AG97" t="s">
        <v>503</v>
      </c>
    </row>
    <row r="98" spans="1:33" x14ac:dyDescent="0.3">
      <c r="A98" t="s">
        <v>47</v>
      </c>
      <c r="B98" t="s">
        <v>47</v>
      </c>
      <c r="C98" t="s">
        <v>98</v>
      </c>
      <c r="D98">
        <v>2022</v>
      </c>
      <c r="E98" s="11">
        <v>44743</v>
      </c>
      <c r="F98" t="s">
        <v>1990</v>
      </c>
      <c r="G98">
        <v>4.5</v>
      </c>
      <c r="H98" s="11" t="s">
        <v>99</v>
      </c>
      <c r="I98" s="11" t="s">
        <v>100</v>
      </c>
      <c r="J98" s="66" t="s">
        <v>1991</v>
      </c>
      <c r="K98" s="17" t="s">
        <v>501</v>
      </c>
      <c r="L98" s="17"/>
      <c r="M98" s="65" t="s">
        <v>614</v>
      </c>
      <c r="N98" s="65" t="s">
        <v>1992</v>
      </c>
      <c r="O98" s="11" t="s">
        <v>519</v>
      </c>
      <c r="P98" s="11" t="s">
        <v>44</v>
      </c>
      <c r="Q98" s="11" t="s">
        <v>503</v>
      </c>
      <c r="R98" s="11" t="s">
        <v>503</v>
      </c>
      <c r="S98" s="11" t="s">
        <v>519</v>
      </c>
      <c r="T98">
        <v>2</v>
      </c>
      <c r="U98">
        <v>2</v>
      </c>
      <c r="V98">
        <v>1</v>
      </c>
      <c r="W98" t="s">
        <v>44</v>
      </c>
      <c r="X98" t="s">
        <v>503</v>
      </c>
      <c r="Y98" t="s">
        <v>503</v>
      </c>
      <c r="Z98" t="s">
        <v>503</v>
      </c>
      <c r="AA98" t="s">
        <v>44</v>
      </c>
      <c r="AB98" t="s">
        <v>503</v>
      </c>
      <c r="AC98" t="s">
        <v>503</v>
      </c>
      <c r="AD98" t="s">
        <v>503</v>
      </c>
      <c r="AE98" t="s">
        <v>44</v>
      </c>
      <c r="AF98" t="s">
        <v>503</v>
      </c>
      <c r="AG98" t="s">
        <v>503</v>
      </c>
    </row>
    <row r="99" spans="1:33" s="14" customFormat="1" x14ac:dyDescent="0.3">
      <c r="A99" s="14" t="s">
        <v>47</v>
      </c>
      <c r="B99" s="14" t="s">
        <v>68</v>
      </c>
      <c r="C99" s="14" t="s">
        <v>85</v>
      </c>
      <c r="D99" s="14">
        <v>2020</v>
      </c>
      <c r="E99" s="38">
        <v>44012</v>
      </c>
      <c r="F99" s="14" t="s">
        <v>609</v>
      </c>
      <c r="G99" s="14">
        <v>6</v>
      </c>
      <c r="H99" s="38" t="s">
        <v>86</v>
      </c>
      <c r="I99" s="38" t="s">
        <v>87</v>
      </c>
      <c r="J99" s="76" t="s">
        <v>619</v>
      </c>
      <c r="K99" s="37" t="s">
        <v>501</v>
      </c>
      <c r="L99" s="37"/>
      <c r="M99" s="76" t="s">
        <v>620</v>
      </c>
      <c r="N99" s="76" t="s">
        <v>621</v>
      </c>
      <c r="O99" s="38" t="s">
        <v>44</v>
      </c>
      <c r="P99" s="38" t="s">
        <v>44</v>
      </c>
      <c r="Q99" s="38" t="s">
        <v>503</v>
      </c>
      <c r="R99" s="38" t="s">
        <v>503</v>
      </c>
      <c r="S99" s="38" t="s">
        <v>44</v>
      </c>
      <c r="T99" s="38" t="s">
        <v>503</v>
      </c>
      <c r="U99" s="38" t="s">
        <v>503</v>
      </c>
      <c r="V99" s="38" t="s">
        <v>503</v>
      </c>
      <c r="W99" s="38" t="s">
        <v>44</v>
      </c>
      <c r="X99" s="38" t="s">
        <v>503</v>
      </c>
      <c r="Y99" s="38" t="s">
        <v>503</v>
      </c>
      <c r="Z99" s="38" t="s">
        <v>503</v>
      </c>
      <c r="AA99" s="38" t="s">
        <v>44</v>
      </c>
      <c r="AB99" s="38" t="s">
        <v>503</v>
      </c>
      <c r="AC99" s="38" t="s">
        <v>503</v>
      </c>
      <c r="AD99" s="38" t="s">
        <v>503</v>
      </c>
      <c r="AE99" s="38" t="s">
        <v>44</v>
      </c>
      <c r="AF99" s="38" t="s">
        <v>503</v>
      </c>
      <c r="AG99" s="38" t="s">
        <v>503</v>
      </c>
    </row>
    <row r="100" spans="1:33" s="14" customFormat="1" x14ac:dyDescent="0.3">
      <c r="A100" s="14" t="s">
        <v>47</v>
      </c>
      <c r="B100" s="14" t="s">
        <v>68</v>
      </c>
      <c r="C100" s="14" t="s">
        <v>85</v>
      </c>
      <c r="D100" s="14">
        <v>2021</v>
      </c>
      <c r="E100" s="38">
        <v>44373</v>
      </c>
      <c r="F100" s="14" t="s">
        <v>554</v>
      </c>
      <c r="G100" s="14">
        <v>4</v>
      </c>
      <c r="H100" s="38" t="s">
        <v>86</v>
      </c>
      <c r="I100" s="38" t="s">
        <v>87</v>
      </c>
      <c r="J100" s="76" t="s">
        <v>622</v>
      </c>
      <c r="K100" s="37" t="s">
        <v>501</v>
      </c>
      <c r="L100" s="37"/>
      <c r="M100" s="76" t="s">
        <v>620</v>
      </c>
      <c r="N100" s="76" t="s">
        <v>623</v>
      </c>
      <c r="O100" s="38" t="s">
        <v>44</v>
      </c>
      <c r="P100" s="38" t="s">
        <v>44</v>
      </c>
      <c r="Q100" s="38" t="s">
        <v>503</v>
      </c>
      <c r="R100" s="38" t="s">
        <v>503</v>
      </c>
      <c r="S100" s="38" t="s">
        <v>44</v>
      </c>
      <c r="T100" s="38" t="s">
        <v>503</v>
      </c>
      <c r="U100" s="38" t="s">
        <v>503</v>
      </c>
      <c r="V100" s="38" t="s">
        <v>503</v>
      </c>
      <c r="W100" s="38" t="s">
        <v>44</v>
      </c>
      <c r="X100" s="38" t="s">
        <v>503</v>
      </c>
      <c r="Y100" s="38" t="s">
        <v>503</v>
      </c>
      <c r="Z100" s="38" t="s">
        <v>503</v>
      </c>
      <c r="AA100" s="38" t="s">
        <v>519</v>
      </c>
      <c r="AB100" s="38" t="s">
        <v>624</v>
      </c>
      <c r="AC100" s="77">
        <v>1</v>
      </c>
      <c r="AD100" s="77">
        <v>1</v>
      </c>
      <c r="AE100" s="38" t="s">
        <v>44</v>
      </c>
      <c r="AF100" s="38" t="s">
        <v>503</v>
      </c>
      <c r="AG100" s="38" t="s">
        <v>503</v>
      </c>
    </row>
    <row r="101" spans="1:33" s="14" customFormat="1" x14ac:dyDescent="0.3">
      <c r="A101" s="14" t="s">
        <v>47</v>
      </c>
      <c r="B101" s="14" t="s">
        <v>68</v>
      </c>
      <c r="C101" s="14" t="s">
        <v>85</v>
      </c>
      <c r="D101" s="14">
        <v>2022</v>
      </c>
      <c r="E101" s="38">
        <v>44735</v>
      </c>
      <c r="F101" s="14" t="s">
        <v>1965</v>
      </c>
      <c r="G101" s="14">
        <v>5</v>
      </c>
      <c r="H101" s="38" t="s">
        <v>86</v>
      </c>
      <c r="I101" s="38" t="s">
        <v>87</v>
      </c>
      <c r="J101" s="78" t="s">
        <v>1975</v>
      </c>
      <c r="K101" s="37" t="s">
        <v>501</v>
      </c>
      <c r="L101" s="37"/>
      <c r="M101" s="76" t="s">
        <v>1976</v>
      </c>
      <c r="N101" s="76" t="s">
        <v>621</v>
      </c>
      <c r="O101" s="79" t="s">
        <v>44</v>
      </c>
      <c r="P101" s="79" t="s">
        <v>44</v>
      </c>
      <c r="Q101" s="79" t="s">
        <v>503</v>
      </c>
      <c r="R101" s="79" t="s">
        <v>503</v>
      </c>
      <c r="S101" s="79" t="s">
        <v>44</v>
      </c>
      <c r="T101" s="79" t="s">
        <v>503</v>
      </c>
      <c r="U101" s="79" t="s">
        <v>503</v>
      </c>
      <c r="V101" s="79" t="s">
        <v>503</v>
      </c>
      <c r="W101" s="79" t="s">
        <v>44</v>
      </c>
      <c r="X101" s="79" t="s">
        <v>503</v>
      </c>
      <c r="Y101" s="79" t="s">
        <v>503</v>
      </c>
      <c r="Z101" s="79" t="s">
        <v>503</v>
      </c>
      <c r="AA101" s="79" t="s">
        <v>44</v>
      </c>
      <c r="AB101" s="79" t="s">
        <v>503</v>
      </c>
      <c r="AC101" s="79" t="s">
        <v>503</v>
      </c>
      <c r="AD101" s="79" t="s">
        <v>503</v>
      </c>
      <c r="AE101" s="79" t="s">
        <v>44</v>
      </c>
      <c r="AF101" s="79" t="s">
        <v>503</v>
      </c>
      <c r="AG101" s="79" t="s">
        <v>503</v>
      </c>
    </row>
    <row r="102" spans="1:33" s="14" customFormat="1" x14ac:dyDescent="0.3">
      <c r="A102" t="s">
        <v>122</v>
      </c>
      <c r="B102" t="s">
        <v>122</v>
      </c>
      <c r="C102" t="s">
        <v>148</v>
      </c>
      <c r="D102">
        <v>2019</v>
      </c>
      <c r="E102" s="11">
        <v>43623</v>
      </c>
      <c r="F102" t="s">
        <v>509</v>
      </c>
      <c r="G102"/>
      <c r="H102" s="11" t="s">
        <v>86</v>
      </c>
      <c r="I102" s="11" t="s">
        <v>87</v>
      </c>
      <c r="J102" s="65" t="s">
        <v>147</v>
      </c>
      <c r="K102" s="17" t="s">
        <v>501</v>
      </c>
      <c r="L102" s="17"/>
      <c r="M102" s="65" t="s">
        <v>625</v>
      </c>
      <c r="N102" s="65" t="s">
        <v>598</v>
      </c>
      <c r="O102" s="11" t="s">
        <v>44</v>
      </c>
      <c r="P102" s="11" t="s">
        <v>44</v>
      </c>
      <c r="Q102" s="11" t="s">
        <v>503</v>
      </c>
      <c r="R102" s="11" t="s">
        <v>503</v>
      </c>
      <c r="S102" s="11" t="s">
        <v>44</v>
      </c>
      <c r="T102" s="11" t="s">
        <v>503</v>
      </c>
      <c r="U102" s="11" t="s">
        <v>503</v>
      </c>
      <c r="V102" s="11" t="s">
        <v>503</v>
      </c>
      <c r="W102" s="11" t="s">
        <v>44</v>
      </c>
      <c r="X102" s="11" t="s">
        <v>503</v>
      </c>
      <c r="Y102" s="11" t="s">
        <v>503</v>
      </c>
      <c r="Z102" s="11" t="s">
        <v>503</v>
      </c>
      <c r="AA102" s="11" t="s">
        <v>44</v>
      </c>
      <c r="AB102" s="11" t="s">
        <v>503</v>
      </c>
      <c r="AC102" s="11" t="s">
        <v>503</v>
      </c>
      <c r="AD102" s="11" t="s">
        <v>503</v>
      </c>
      <c r="AE102" s="11" t="s">
        <v>44</v>
      </c>
      <c r="AF102" s="11" t="s">
        <v>503</v>
      </c>
      <c r="AG102" s="11" t="s">
        <v>503</v>
      </c>
    </row>
    <row r="103" spans="1:33" x14ac:dyDescent="0.3">
      <c r="A103" t="s">
        <v>122</v>
      </c>
      <c r="B103" t="s">
        <v>122</v>
      </c>
      <c r="C103" t="s">
        <v>148</v>
      </c>
      <c r="D103">
        <v>2020</v>
      </c>
      <c r="E103" s="11">
        <v>44020</v>
      </c>
      <c r="F103" t="s">
        <v>520</v>
      </c>
      <c r="G103">
        <v>5</v>
      </c>
      <c r="H103" s="11" t="s">
        <v>86</v>
      </c>
      <c r="I103" s="11" t="s">
        <v>87</v>
      </c>
      <c r="J103" s="65" t="s">
        <v>147</v>
      </c>
      <c r="K103" s="17" t="s">
        <v>501</v>
      </c>
      <c r="L103" s="17"/>
      <c r="M103" s="65" t="s">
        <v>625</v>
      </c>
      <c r="N103" s="68" t="s">
        <v>626</v>
      </c>
      <c r="O103" s="11" t="s">
        <v>44</v>
      </c>
      <c r="P103" s="11" t="s">
        <v>44</v>
      </c>
      <c r="Q103" s="11" t="s">
        <v>503</v>
      </c>
      <c r="R103" s="11" t="s">
        <v>503</v>
      </c>
      <c r="S103" s="11" t="s">
        <v>44</v>
      </c>
      <c r="T103" s="11" t="s">
        <v>503</v>
      </c>
      <c r="U103" s="11" t="s">
        <v>503</v>
      </c>
      <c r="V103" s="11" t="s">
        <v>503</v>
      </c>
      <c r="W103" s="11" t="s">
        <v>44</v>
      </c>
      <c r="X103" s="11" t="s">
        <v>503</v>
      </c>
      <c r="Y103" s="11" t="s">
        <v>503</v>
      </c>
      <c r="Z103" s="11" t="s">
        <v>503</v>
      </c>
      <c r="AA103" s="11" t="s">
        <v>44</v>
      </c>
      <c r="AB103" s="11" t="s">
        <v>503</v>
      </c>
      <c r="AC103" s="11" t="s">
        <v>503</v>
      </c>
      <c r="AD103" s="11" t="s">
        <v>503</v>
      </c>
      <c r="AE103" s="11" t="s">
        <v>44</v>
      </c>
      <c r="AF103" s="11" t="s">
        <v>503</v>
      </c>
      <c r="AG103" s="11" t="s">
        <v>503</v>
      </c>
    </row>
    <row r="104" spans="1:33" x14ac:dyDescent="0.3">
      <c r="A104" t="s">
        <v>122</v>
      </c>
      <c r="B104" t="s">
        <v>122</v>
      </c>
      <c r="C104" t="s">
        <v>148</v>
      </c>
      <c r="D104">
        <v>2021</v>
      </c>
      <c r="E104" s="11">
        <v>44377</v>
      </c>
      <c r="F104" t="s">
        <v>508</v>
      </c>
      <c r="G104">
        <v>2</v>
      </c>
      <c r="H104" s="11" t="s">
        <v>86</v>
      </c>
      <c r="I104" s="11" t="s">
        <v>87</v>
      </c>
      <c r="J104" s="65" t="s">
        <v>147</v>
      </c>
      <c r="K104" s="17" t="s">
        <v>501</v>
      </c>
      <c r="L104" s="17"/>
      <c r="M104" s="65" t="s">
        <v>625</v>
      </c>
      <c r="N104" s="71" t="s">
        <v>627</v>
      </c>
      <c r="O104" s="11" t="s">
        <v>44</v>
      </c>
      <c r="P104" s="11" t="s">
        <v>44</v>
      </c>
      <c r="Q104" s="11" t="s">
        <v>503</v>
      </c>
      <c r="R104" s="11" t="s">
        <v>503</v>
      </c>
      <c r="S104" s="11" t="s">
        <v>44</v>
      </c>
      <c r="T104" s="11" t="s">
        <v>503</v>
      </c>
      <c r="U104" s="11" t="s">
        <v>503</v>
      </c>
      <c r="V104" s="11" t="s">
        <v>503</v>
      </c>
      <c r="W104" s="11" t="s">
        <v>44</v>
      </c>
      <c r="X104" s="11" t="s">
        <v>503</v>
      </c>
      <c r="Y104" s="11" t="s">
        <v>503</v>
      </c>
      <c r="Z104" s="11" t="s">
        <v>503</v>
      </c>
      <c r="AA104" s="11" t="s">
        <v>44</v>
      </c>
      <c r="AB104" s="11" t="s">
        <v>503</v>
      </c>
      <c r="AC104" s="11" t="s">
        <v>503</v>
      </c>
      <c r="AD104" s="11" t="s">
        <v>503</v>
      </c>
      <c r="AE104" s="11" t="s">
        <v>44</v>
      </c>
      <c r="AF104" s="11" t="s">
        <v>503</v>
      </c>
      <c r="AG104" s="11" t="s">
        <v>503</v>
      </c>
    </row>
    <row r="105" spans="1:33" x14ac:dyDescent="0.3">
      <c r="A105" t="s">
        <v>122</v>
      </c>
      <c r="B105" t="s">
        <v>122</v>
      </c>
      <c r="C105" t="s">
        <v>148</v>
      </c>
      <c r="D105">
        <v>2022</v>
      </c>
      <c r="E105" s="11">
        <v>44742</v>
      </c>
      <c r="F105" t="s">
        <v>1901</v>
      </c>
      <c r="H105" s="11" t="s">
        <v>86</v>
      </c>
      <c r="I105" s="11" t="s">
        <v>87</v>
      </c>
      <c r="J105" s="65" t="s">
        <v>147</v>
      </c>
      <c r="K105" s="17" t="s">
        <v>501</v>
      </c>
      <c r="L105" s="17"/>
      <c r="M105" s="65" t="s">
        <v>625</v>
      </c>
      <c r="N105" s="66"/>
      <c r="O105" s="11" t="s">
        <v>44</v>
      </c>
      <c r="P105" s="11" t="s">
        <v>44</v>
      </c>
      <c r="Q105" s="11" t="s">
        <v>503</v>
      </c>
      <c r="R105" s="11" t="s">
        <v>503</v>
      </c>
      <c r="S105" s="11" t="s">
        <v>44</v>
      </c>
      <c r="T105" s="11" t="s">
        <v>503</v>
      </c>
      <c r="U105" s="11" t="s">
        <v>503</v>
      </c>
      <c r="V105" s="11" t="s">
        <v>503</v>
      </c>
      <c r="W105" s="11" t="s">
        <v>44</v>
      </c>
      <c r="X105" s="11" t="s">
        <v>503</v>
      </c>
      <c r="Y105" s="11" t="s">
        <v>503</v>
      </c>
      <c r="Z105" s="11" t="s">
        <v>503</v>
      </c>
      <c r="AA105" s="11" t="s">
        <v>44</v>
      </c>
      <c r="AB105" s="11" t="s">
        <v>503</v>
      </c>
      <c r="AC105" s="11" t="s">
        <v>503</v>
      </c>
      <c r="AD105" s="11" t="s">
        <v>503</v>
      </c>
      <c r="AE105" s="11" t="s">
        <v>44</v>
      </c>
      <c r="AF105" s="11" t="s">
        <v>503</v>
      </c>
      <c r="AG105" s="11" t="s">
        <v>503</v>
      </c>
    </row>
    <row r="106" spans="1:33" x14ac:dyDescent="0.3">
      <c r="A106" t="s">
        <v>47</v>
      </c>
      <c r="B106" t="s">
        <v>48</v>
      </c>
      <c r="C106" t="s">
        <v>49</v>
      </c>
      <c r="D106">
        <v>2020</v>
      </c>
      <c r="E106" s="11">
        <v>44005</v>
      </c>
      <c r="F106" t="s">
        <v>582</v>
      </c>
      <c r="G106">
        <v>5</v>
      </c>
      <c r="H106" t="s">
        <v>50</v>
      </c>
      <c r="I106" s="11" t="s">
        <v>51</v>
      </c>
      <c r="J106" s="65" t="s">
        <v>52</v>
      </c>
      <c r="K106" s="17" t="s">
        <v>501</v>
      </c>
      <c r="L106" s="17"/>
      <c r="M106" s="65" t="s">
        <v>628</v>
      </c>
      <c r="N106" s="65" t="s">
        <v>629</v>
      </c>
      <c r="O106" t="s">
        <v>519</v>
      </c>
      <c r="P106" t="s">
        <v>519</v>
      </c>
      <c r="Q106">
        <v>1</v>
      </c>
      <c r="R106" s="2">
        <v>1</v>
      </c>
      <c r="S106" s="2" t="s">
        <v>519</v>
      </c>
      <c r="T106" s="2">
        <v>2</v>
      </c>
      <c r="U106" s="2">
        <v>2</v>
      </c>
      <c r="V106" s="2">
        <v>1</v>
      </c>
      <c r="W106" s="2" t="s">
        <v>44</v>
      </c>
      <c r="X106" s="2" t="s">
        <v>503</v>
      </c>
      <c r="Y106" s="2" t="s">
        <v>503</v>
      </c>
      <c r="Z106" s="2" t="s">
        <v>503</v>
      </c>
      <c r="AA106" s="2" t="s">
        <v>519</v>
      </c>
      <c r="AB106" s="2" t="s">
        <v>630</v>
      </c>
      <c r="AC106" s="2">
        <v>2</v>
      </c>
      <c r="AD106" s="2">
        <v>1</v>
      </c>
      <c r="AE106" s="11" t="s">
        <v>44</v>
      </c>
      <c r="AF106" s="11" t="s">
        <v>503</v>
      </c>
      <c r="AG106" s="11" t="s">
        <v>503</v>
      </c>
    </row>
    <row r="107" spans="1:33" x14ac:dyDescent="0.3">
      <c r="A107" t="s">
        <v>47</v>
      </c>
      <c r="B107" t="s">
        <v>48</v>
      </c>
      <c r="C107" t="s">
        <v>49</v>
      </c>
      <c r="D107">
        <v>2021</v>
      </c>
      <c r="E107" s="11">
        <v>44370</v>
      </c>
      <c r="F107" t="s">
        <v>582</v>
      </c>
      <c r="G107">
        <v>4</v>
      </c>
      <c r="H107" t="s">
        <v>50</v>
      </c>
      <c r="I107" s="11" t="s">
        <v>51</v>
      </c>
      <c r="J107" s="65" t="s">
        <v>52</v>
      </c>
      <c r="K107" s="17" t="s">
        <v>501</v>
      </c>
      <c r="L107" s="17"/>
      <c r="M107" s="65" t="s">
        <v>628</v>
      </c>
      <c r="N107" s="65" t="s">
        <v>1900</v>
      </c>
      <c r="O107" t="s">
        <v>519</v>
      </c>
      <c r="P107" t="s">
        <v>519</v>
      </c>
      <c r="Q107">
        <v>1</v>
      </c>
      <c r="R107" s="2">
        <v>1</v>
      </c>
      <c r="S107" s="2" t="s">
        <v>519</v>
      </c>
      <c r="T107" s="2">
        <v>2</v>
      </c>
      <c r="U107" s="2">
        <v>2</v>
      </c>
      <c r="V107" s="2">
        <v>1</v>
      </c>
      <c r="W107" s="2" t="s">
        <v>44</v>
      </c>
      <c r="X107" s="2" t="s">
        <v>503</v>
      </c>
      <c r="Y107" s="2" t="s">
        <v>503</v>
      </c>
      <c r="Z107" s="2" t="s">
        <v>503</v>
      </c>
      <c r="AA107" s="2" t="s">
        <v>519</v>
      </c>
      <c r="AB107" s="2" t="s">
        <v>630</v>
      </c>
      <c r="AC107" s="2">
        <v>2</v>
      </c>
      <c r="AD107" s="2">
        <v>1</v>
      </c>
      <c r="AE107" s="11" t="s">
        <v>44</v>
      </c>
      <c r="AF107" s="11" t="s">
        <v>503</v>
      </c>
      <c r="AG107" s="11" t="s">
        <v>503</v>
      </c>
    </row>
    <row r="108" spans="1:33" x14ac:dyDescent="0.3">
      <c r="A108" t="s">
        <v>47</v>
      </c>
      <c r="B108" t="s">
        <v>48</v>
      </c>
      <c r="C108" t="s">
        <v>49</v>
      </c>
      <c r="D108">
        <v>2022</v>
      </c>
      <c r="E108" s="11">
        <v>44736</v>
      </c>
      <c r="F108" t="s">
        <v>534</v>
      </c>
      <c r="G108">
        <v>6</v>
      </c>
      <c r="H108" t="s">
        <v>50</v>
      </c>
      <c r="I108" s="11" t="s">
        <v>51</v>
      </c>
      <c r="J108" s="65" t="s">
        <v>52</v>
      </c>
      <c r="K108" s="17" t="s">
        <v>501</v>
      </c>
      <c r="L108" s="17"/>
      <c r="M108" s="65" t="s">
        <v>628</v>
      </c>
      <c r="N108" s="65" t="s">
        <v>1900</v>
      </c>
      <c r="O108" t="s">
        <v>519</v>
      </c>
      <c r="P108" t="s">
        <v>519</v>
      </c>
      <c r="Q108">
        <v>1</v>
      </c>
      <c r="R108" s="2">
        <v>1</v>
      </c>
      <c r="S108" s="2" t="s">
        <v>519</v>
      </c>
      <c r="T108" s="2">
        <v>2</v>
      </c>
      <c r="U108" s="2">
        <v>2</v>
      </c>
      <c r="V108" s="2">
        <v>1</v>
      </c>
      <c r="W108" s="2" t="s">
        <v>44</v>
      </c>
      <c r="X108" s="2" t="s">
        <v>503</v>
      </c>
      <c r="Y108" s="2" t="s">
        <v>503</v>
      </c>
      <c r="Z108" s="2" t="s">
        <v>503</v>
      </c>
      <c r="AA108" s="2" t="s">
        <v>519</v>
      </c>
      <c r="AB108" s="2" t="s">
        <v>630</v>
      </c>
      <c r="AC108" s="2">
        <v>2</v>
      </c>
      <c r="AD108" s="2">
        <v>1</v>
      </c>
      <c r="AE108" s="11" t="s">
        <v>44</v>
      </c>
      <c r="AF108" s="11" t="s">
        <v>503</v>
      </c>
      <c r="AG108" s="11" t="s">
        <v>503</v>
      </c>
    </row>
    <row r="109" spans="1:33" x14ac:dyDescent="0.3">
      <c r="A109" t="s">
        <v>47</v>
      </c>
      <c r="B109" t="s">
        <v>48</v>
      </c>
      <c r="C109" t="s">
        <v>63</v>
      </c>
      <c r="D109">
        <v>2019</v>
      </c>
      <c r="E109" s="11">
        <v>43615</v>
      </c>
      <c r="F109" t="s">
        <v>509</v>
      </c>
      <c r="H109" s="11" t="s">
        <v>631</v>
      </c>
      <c r="I109" s="11" t="s">
        <v>632</v>
      </c>
      <c r="J109" s="66" t="s">
        <v>633</v>
      </c>
      <c r="K109" s="17" t="s">
        <v>501</v>
      </c>
      <c r="L109" s="17"/>
      <c r="N109" s="65" t="s">
        <v>634</v>
      </c>
      <c r="O109" s="11" t="s">
        <v>519</v>
      </c>
      <c r="P109" s="11" t="s">
        <v>44</v>
      </c>
      <c r="Q109" s="11" t="s">
        <v>503</v>
      </c>
      <c r="R109" s="2" t="s">
        <v>503</v>
      </c>
      <c r="S109" s="2" t="s">
        <v>519</v>
      </c>
      <c r="T109" s="2">
        <v>3</v>
      </c>
      <c r="U109" s="2">
        <v>2</v>
      </c>
      <c r="V109" s="2">
        <v>1</v>
      </c>
      <c r="W109" s="2" t="s">
        <v>44</v>
      </c>
      <c r="X109" s="2" t="s">
        <v>503</v>
      </c>
      <c r="Y109" s="2" t="s">
        <v>503</v>
      </c>
      <c r="Z109" s="2" t="s">
        <v>503</v>
      </c>
      <c r="AA109" s="2" t="s">
        <v>44</v>
      </c>
      <c r="AB109" s="2" t="s">
        <v>503</v>
      </c>
      <c r="AC109" s="2" t="s">
        <v>503</v>
      </c>
      <c r="AD109" s="2" t="s">
        <v>503</v>
      </c>
      <c r="AE109" s="11" t="s">
        <v>44</v>
      </c>
      <c r="AF109" s="11" t="s">
        <v>503</v>
      </c>
      <c r="AG109" s="11" t="s">
        <v>503</v>
      </c>
    </row>
    <row r="110" spans="1:33" x14ac:dyDescent="0.3">
      <c r="A110" t="s">
        <v>47</v>
      </c>
      <c r="B110" t="s">
        <v>48</v>
      </c>
      <c r="C110" t="s">
        <v>63</v>
      </c>
      <c r="D110">
        <v>2020</v>
      </c>
      <c r="E110" s="11">
        <v>44008</v>
      </c>
      <c r="F110" t="s">
        <v>606</v>
      </c>
      <c r="G110">
        <v>6</v>
      </c>
      <c r="H110" t="s">
        <v>50</v>
      </c>
      <c r="I110" t="s">
        <v>64</v>
      </c>
      <c r="J110" s="65" t="s">
        <v>65</v>
      </c>
      <c r="K110" s="17" t="s">
        <v>501</v>
      </c>
      <c r="L110" s="17"/>
      <c r="M110" s="65" t="s">
        <v>635</v>
      </c>
      <c r="O110" s="11" t="s">
        <v>519</v>
      </c>
      <c r="P110" s="11" t="s">
        <v>44</v>
      </c>
      <c r="Q110" s="11" t="s">
        <v>503</v>
      </c>
      <c r="R110" s="2" t="s">
        <v>503</v>
      </c>
      <c r="S110" s="2" t="s">
        <v>519</v>
      </c>
      <c r="T110" s="2">
        <v>3</v>
      </c>
      <c r="U110" s="2">
        <v>2</v>
      </c>
      <c r="V110" s="2">
        <v>1</v>
      </c>
      <c r="W110" s="2" t="s">
        <v>44</v>
      </c>
      <c r="X110" s="2" t="s">
        <v>503</v>
      </c>
      <c r="Y110" s="2" t="s">
        <v>503</v>
      </c>
      <c r="Z110" s="2" t="s">
        <v>503</v>
      </c>
      <c r="AA110" s="2" t="s">
        <v>44</v>
      </c>
      <c r="AB110" s="2" t="s">
        <v>503</v>
      </c>
      <c r="AC110" s="2" t="s">
        <v>503</v>
      </c>
      <c r="AD110" s="2" t="s">
        <v>503</v>
      </c>
      <c r="AE110" s="11" t="s">
        <v>44</v>
      </c>
      <c r="AF110" s="11" t="s">
        <v>503</v>
      </c>
      <c r="AG110" s="11" t="s">
        <v>503</v>
      </c>
    </row>
    <row r="111" spans="1:33" s="39" customFormat="1" x14ac:dyDescent="0.3">
      <c r="A111" t="s">
        <v>10</v>
      </c>
      <c r="B111" t="s">
        <v>11</v>
      </c>
      <c r="C111" t="s">
        <v>636</v>
      </c>
      <c r="D111">
        <v>2018</v>
      </c>
      <c r="E111" s="11">
        <v>43299</v>
      </c>
      <c r="F111" t="s">
        <v>500</v>
      </c>
      <c r="G111"/>
      <c r="H111" t="s">
        <v>99</v>
      </c>
      <c r="I111" s="11" t="s">
        <v>100</v>
      </c>
      <c r="J111" s="65"/>
      <c r="K111" s="17" t="s">
        <v>501</v>
      </c>
      <c r="L111" s="17"/>
      <c r="M111" s="65" t="s">
        <v>637</v>
      </c>
      <c r="N111" s="65"/>
      <c r="O111"/>
      <c r="P111"/>
      <c r="Q111"/>
      <c r="R111"/>
      <c r="S111"/>
      <c r="T111"/>
      <c r="U111"/>
      <c r="V111"/>
      <c r="W111"/>
      <c r="X111"/>
      <c r="Y111"/>
      <c r="Z111"/>
      <c r="AA111"/>
      <c r="AB111"/>
      <c r="AC111"/>
      <c r="AD111"/>
      <c r="AE111"/>
      <c r="AF111"/>
      <c r="AG111"/>
    </row>
    <row r="112" spans="1:33" x14ac:dyDescent="0.3">
      <c r="A112" t="s">
        <v>122</v>
      </c>
      <c r="B112" t="s">
        <v>122</v>
      </c>
      <c r="C112" t="s">
        <v>143</v>
      </c>
      <c r="D112">
        <v>2018</v>
      </c>
      <c r="E112" s="11">
        <v>43306</v>
      </c>
      <c r="F112" t="s">
        <v>500</v>
      </c>
      <c r="H112" s="11" t="s">
        <v>57</v>
      </c>
      <c r="I112" s="11" t="s">
        <v>58</v>
      </c>
      <c r="K112" s="17" t="s">
        <v>501</v>
      </c>
      <c r="L112" s="17"/>
      <c r="M112" s="65" t="s">
        <v>537</v>
      </c>
      <c r="O112" s="11" t="s">
        <v>519</v>
      </c>
      <c r="P112" s="11" t="s">
        <v>519</v>
      </c>
      <c r="Q112">
        <v>1</v>
      </c>
      <c r="R112">
        <v>1</v>
      </c>
      <c r="S112" s="2" t="s">
        <v>44</v>
      </c>
      <c r="T112" t="s">
        <v>503</v>
      </c>
      <c r="U112" t="s">
        <v>503</v>
      </c>
      <c r="V112" t="s">
        <v>503</v>
      </c>
      <c r="W112" s="2" t="s">
        <v>44</v>
      </c>
      <c r="X112" s="2" t="s">
        <v>503</v>
      </c>
      <c r="Y112" s="2" t="s">
        <v>503</v>
      </c>
      <c r="Z112" s="2" t="s">
        <v>503</v>
      </c>
      <c r="AA112" s="2" t="s">
        <v>44</v>
      </c>
      <c r="AB112" s="2" t="s">
        <v>503</v>
      </c>
      <c r="AC112" s="2" t="s">
        <v>503</v>
      </c>
      <c r="AD112" s="2" t="s">
        <v>503</v>
      </c>
      <c r="AE112" s="11" t="s">
        <v>44</v>
      </c>
      <c r="AF112" s="11" t="s">
        <v>503</v>
      </c>
      <c r="AG112" s="11" t="s">
        <v>503</v>
      </c>
    </row>
    <row r="113" spans="1:33" x14ac:dyDescent="0.3">
      <c r="A113" t="s">
        <v>122</v>
      </c>
      <c r="B113" t="s">
        <v>122</v>
      </c>
      <c r="C113" t="s">
        <v>143</v>
      </c>
      <c r="D113">
        <v>2019</v>
      </c>
      <c r="E113" s="11" t="s">
        <v>503</v>
      </c>
      <c r="F113" t="s">
        <v>504</v>
      </c>
      <c r="H113" s="11" t="s">
        <v>57</v>
      </c>
      <c r="I113" s="11" t="s">
        <v>58</v>
      </c>
      <c r="K113" s="17" t="s">
        <v>501</v>
      </c>
      <c r="L113" s="17"/>
      <c r="M113" s="65" t="s">
        <v>537</v>
      </c>
      <c r="O113" s="11" t="s">
        <v>519</v>
      </c>
      <c r="P113" s="11" t="s">
        <v>519</v>
      </c>
      <c r="Q113">
        <v>1</v>
      </c>
      <c r="R113">
        <v>1</v>
      </c>
      <c r="S113" s="2" t="s">
        <v>44</v>
      </c>
      <c r="T113" t="s">
        <v>503</v>
      </c>
      <c r="U113" t="s">
        <v>503</v>
      </c>
      <c r="V113" t="s">
        <v>503</v>
      </c>
      <c r="W113" s="2" t="s">
        <v>44</v>
      </c>
      <c r="X113" s="2" t="s">
        <v>503</v>
      </c>
      <c r="Y113" s="2" t="s">
        <v>503</v>
      </c>
      <c r="Z113" s="2" t="s">
        <v>503</v>
      </c>
      <c r="AA113" s="2" t="s">
        <v>44</v>
      </c>
      <c r="AB113" s="2" t="s">
        <v>503</v>
      </c>
      <c r="AC113" s="2" t="s">
        <v>503</v>
      </c>
      <c r="AD113" s="2" t="s">
        <v>503</v>
      </c>
      <c r="AE113" s="11" t="s">
        <v>44</v>
      </c>
      <c r="AF113" s="11" t="s">
        <v>503</v>
      </c>
      <c r="AG113" s="11" t="s">
        <v>503</v>
      </c>
    </row>
    <row r="114" spans="1:33" x14ac:dyDescent="0.3">
      <c r="A114" t="s">
        <v>122</v>
      </c>
      <c r="B114" t="s">
        <v>122</v>
      </c>
      <c r="C114" t="s">
        <v>143</v>
      </c>
      <c r="D114">
        <v>2020</v>
      </c>
      <c r="E114" s="11">
        <v>44013</v>
      </c>
      <c r="F114" t="s">
        <v>520</v>
      </c>
      <c r="G114">
        <v>6</v>
      </c>
      <c r="H114" s="11" t="s">
        <v>57</v>
      </c>
      <c r="I114" s="11" t="s">
        <v>58</v>
      </c>
      <c r="J114" s="66" t="s">
        <v>44</v>
      </c>
      <c r="K114" s="17" t="s">
        <v>501</v>
      </c>
      <c r="L114" s="17"/>
      <c r="M114" s="66" t="s">
        <v>638</v>
      </c>
      <c r="N114" s="66" t="s">
        <v>639</v>
      </c>
      <c r="O114" s="11" t="s">
        <v>519</v>
      </c>
      <c r="P114" s="11" t="s">
        <v>519</v>
      </c>
      <c r="Q114">
        <v>1</v>
      </c>
      <c r="R114">
        <v>1</v>
      </c>
      <c r="S114" s="2" t="s">
        <v>44</v>
      </c>
      <c r="T114" t="s">
        <v>503</v>
      </c>
      <c r="U114" t="s">
        <v>503</v>
      </c>
      <c r="V114" t="s">
        <v>503</v>
      </c>
      <c r="W114" s="2" t="s">
        <v>44</v>
      </c>
      <c r="X114" s="2" t="s">
        <v>503</v>
      </c>
      <c r="Y114" s="2" t="s">
        <v>503</v>
      </c>
      <c r="Z114" s="2" t="s">
        <v>503</v>
      </c>
      <c r="AA114" s="2" t="s">
        <v>44</v>
      </c>
      <c r="AB114" s="2" t="s">
        <v>503</v>
      </c>
      <c r="AC114" s="2" t="s">
        <v>503</v>
      </c>
      <c r="AD114" s="2" t="s">
        <v>503</v>
      </c>
      <c r="AE114" s="11" t="s">
        <v>44</v>
      </c>
      <c r="AF114" s="11" t="s">
        <v>503</v>
      </c>
      <c r="AG114" s="11" t="s">
        <v>503</v>
      </c>
    </row>
    <row r="115" spans="1:33" x14ac:dyDescent="0.3">
      <c r="A115" t="s">
        <v>122</v>
      </c>
      <c r="B115" t="s">
        <v>122</v>
      </c>
      <c r="C115" t="s">
        <v>143</v>
      </c>
      <c r="D115">
        <v>2021</v>
      </c>
      <c r="E115" s="11">
        <v>44363</v>
      </c>
      <c r="F115" t="s">
        <v>522</v>
      </c>
      <c r="G115">
        <v>3</v>
      </c>
      <c r="H115" s="11" t="s">
        <v>57</v>
      </c>
      <c r="I115" s="11" t="s">
        <v>58</v>
      </c>
      <c r="K115" s="17" t="s">
        <v>501</v>
      </c>
      <c r="L115" s="17"/>
      <c r="M115" s="65" t="s">
        <v>537</v>
      </c>
      <c r="O115" s="11" t="s">
        <v>519</v>
      </c>
      <c r="P115" s="11" t="s">
        <v>519</v>
      </c>
      <c r="Q115">
        <v>1</v>
      </c>
      <c r="R115">
        <v>1</v>
      </c>
      <c r="S115" s="2" t="s">
        <v>44</v>
      </c>
      <c r="T115" t="s">
        <v>503</v>
      </c>
      <c r="U115" t="s">
        <v>503</v>
      </c>
      <c r="V115" t="s">
        <v>503</v>
      </c>
      <c r="W115" s="2" t="s">
        <v>44</v>
      </c>
      <c r="X115" s="2" t="s">
        <v>503</v>
      </c>
      <c r="Y115" s="2" t="s">
        <v>503</v>
      </c>
      <c r="Z115" s="2" t="s">
        <v>503</v>
      </c>
      <c r="AA115" s="2" t="s">
        <v>44</v>
      </c>
      <c r="AB115" s="2" t="s">
        <v>503</v>
      </c>
      <c r="AC115" s="2" t="s">
        <v>503</v>
      </c>
      <c r="AD115" s="2" t="s">
        <v>503</v>
      </c>
      <c r="AE115" s="11" t="s">
        <v>44</v>
      </c>
      <c r="AF115" s="11" t="s">
        <v>503</v>
      </c>
      <c r="AG115" s="11" t="s">
        <v>503</v>
      </c>
    </row>
    <row r="116" spans="1:33" x14ac:dyDescent="0.3">
      <c r="A116" t="s">
        <v>122</v>
      </c>
      <c r="B116" t="s">
        <v>122</v>
      </c>
      <c r="C116" t="s">
        <v>143</v>
      </c>
      <c r="D116">
        <v>2022</v>
      </c>
      <c r="E116" s="11">
        <v>44740</v>
      </c>
      <c r="F116" t="s">
        <v>1980</v>
      </c>
      <c r="G116">
        <v>3.5</v>
      </c>
      <c r="H116" s="11" t="s">
        <v>57</v>
      </c>
      <c r="I116" s="11" t="s">
        <v>58</v>
      </c>
      <c r="J116" s="66" t="s">
        <v>2001</v>
      </c>
      <c r="K116" s="17" t="s">
        <v>501</v>
      </c>
      <c r="L116" s="17"/>
      <c r="M116" s="66" t="s">
        <v>638</v>
      </c>
      <c r="O116" s="11" t="s">
        <v>519</v>
      </c>
      <c r="P116" s="11" t="s">
        <v>519</v>
      </c>
      <c r="Q116">
        <v>1</v>
      </c>
      <c r="R116">
        <v>1</v>
      </c>
      <c r="S116" s="2" t="s">
        <v>44</v>
      </c>
      <c r="T116" t="s">
        <v>503</v>
      </c>
      <c r="U116" t="s">
        <v>503</v>
      </c>
      <c r="V116" t="s">
        <v>503</v>
      </c>
      <c r="W116" s="2" t="s">
        <v>44</v>
      </c>
      <c r="X116" s="2" t="s">
        <v>503</v>
      </c>
      <c r="Y116" s="2" t="s">
        <v>503</v>
      </c>
      <c r="Z116" s="2" t="s">
        <v>503</v>
      </c>
      <c r="AA116" s="2" t="s">
        <v>44</v>
      </c>
      <c r="AB116" s="2" t="s">
        <v>503</v>
      </c>
      <c r="AC116" s="2" t="s">
        <v>503</v>
      </c>
      <c r="AD116" s="2" t="s">
        <v>503</v>
      </c>
      <c r="AE116" s="11" t="s">
        <v>44</v>
      </c>
      <c r="AF116" s="11" t="s">
        <v>503</v>
      </c>
      <c r="AG116" s="11" t="s">
        <v>503</v>
      </c>
    </row>
  </sheetData>
  <autoFilter ref="A1:AG116" xr:uid="{00000000-0001-0000-0300-000000000000}">
    <sortState xmlns:xlrd2="http://schemas.microsoft.com/office/spreadsheetml/2017/richdata2" ref="A2:AG116">
      <sortCondition ref="C2:C116"/>
      <sortCondition ref="D2:D116"/>
    </sortState>
  </autoFilter>
  <sortState xmlns:xlrd2="http://schemas.microsoft.com/office/spreadsheetml/2017/richdata2" ref="A3:AG102">
    <sortCondition ref="C3:C102"/>
    <sortCondition descending="1" ref="E3:E102"/>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843"/>
  <sheetViews>
    <sheetView workbookViewId="0">
      <pane xSplit="4" ySplit="1" topLeftCell="E398" activePane="bottomRight" state="frozen"/>
      <selection pane="topRight" activeCell="E1" sqref="E1"/>
      <selection pane="bottomLeft" activeCell="A2" sqref="A2"/>
      <selection pane="bottomRight" activeCell="G73" sqref="G73"/>
    </sheetView>
  </sheetViews>
  <sheetFormatPr defaultRowHeight="14.4" x14ac:dyDescent="0.3"/>
  <cols>
    <col min="1" max="1" width="32.21875" bestFit="1" customWidth="1"/>
    <col min="2" max="2" width="5" customWidth="1"/>
    <col min="3" max="3" width="10.5546875" customWidth="1"/>
    <col min="6" max="6" width="15.77734375" customWidth="1"/>
    <col min="7" max="7" width="43.5546875" customWidth="1"/>
    <col min="8" max="8" width="25.77734375" style="10" customWidth="1"/>
    <col min="9" max="9" width="49.77734375" customWidth="1"/>
  </cols>
  <sheetData>
    <row r="1" spans="1:9" x14ac:dyDescent="0.3">
      <c r="A1" s="1" t="s">
        <v>2</v>
      </c>
      <c r="B1" s="1" t="s">
        <v>494</v>
      </c>
      <c r="C1" s="1" t="s">
        <v>495</v>
      </c>
      <c r="D1" s="1" t="s">
        <v>643</v>
      </c>
      <c r="E1" s="1" t="s">
        <v>644</v>
      </c>
      <c r="F1" s="1" t="s">
        <v>645</v>
      </c>
      <c r="G1" s="1" t="s">
        <v>646</v>
      </c>
      <c r="H1" s="31" t="s">
        <v>647</v>
      </c>
      <c r="I1" s="1" t="s">
        <v>164</v>
      </c>
    </row>
    <row r="2" spans="1:9" x14ac:dyDescent="0.3">
      <c r="A2" t="s">
        <v>41</v>
      </c>
      <c r="B2">
        <v>2018</v>
      </c>
      <c r="C2" s="11">
        <v>43298</v>
      </c>
      <c r="D2" t="s">
        <v>648</v>
      </c>
      <c r="E2">
        <v>5</v>
      </c>
      <c r="F2">
        <v>2</v>
      </c>
      <c r="G2" t="s">
        <v>649</v>
      </c>
      <c r="H2" s="10" t="s">
        <v>650</v>
      </c>
    </row>
    <row r="3" spans="1:9" x14ac:dyDescent="0.3">
      <c r="A3" t="s">
        <v>41</v>
      </c>
      <c r="B3">
        <v>2018</v>
      </c>
      <c r="C3" s="11">
        <v>43298</v>
      </c>
      <c r="D3" t="s">
        <v>651</v>
      </c>
      <c r="E3">
        <v>9</v>
      </c>
      <c r="F3">
        <v>6</v>
      </c>
      <c r="H3" s="10" t="s">
        <v>652</v>
      </c>
    </row>
    <row r="4" spans="1:9" x14ac:dyDescent="0.3">
      <c r="A4" t="s">
        <v>41</v>
      </c>
      <c r="B4">
        <v>2018</v>
      </c>
      <c r="C4" s="11">
        <v>43298</v>
      </c>
      <c r="D4" t="s">
        <v>653</v>
      </c>
      <c r="E4">
        <v>9</v>
      </c>
      <c r="F4">
        <v>0</v>
      </c>
      <c r="I4" t="s">
        <v>654</v>
      </c>
    </row>
    <row r="5" spans="1:9" x14ac:dyDescent="0.3">
      <c r="A5" t="s">
        <v>41</v>
      </c>
      <c r="B5">
        <v>2018</v>
      </c>
      <c r="C5" s="11">
        <v>43298</v>
      </c>
      <c r="D5" t="s">
        <v>655</v>
      </c>
      <c r="E5">
        <v>8</v>
      </c>
      <c r="F5">
        <v>0</v>
      </c>
      <c r="I5" t="s">
        <v>654</v>
      </c>
    </row>
    <row r="6" spans="1:9" x14ac:dyDescent="0.3">
      <c r="A6" t="s">
        <v>41</v>
      </c>
      <c r="B6">
        <v>2018</v>
      </c>
      <c r="C6" s="11">
        <v>43298</v>
      </c>
      <c r="D6" t="s">
        <v>656</v>
      </c>
      <c r="E6">
        <v>3</v>
      </c>
      <c r="F6">
        <v>0</v>
      </c>
      <c r="I6" t="s">
        <v>654</v>
      </c>
    </row>
    <row r="7" spans="1:9" x14ac:dyDescent="0.3">
      <c r="A7" t="s">
        <v>41</v>
      </c>
      <c r="B7">
        <v>2018</v>
      </c>
      <c r="C7" s="11">
        <v>43298</v>
      </c>
      <c r="D7" t="s">
        <v>657</v>
      </c>
      <c r="E7">
        <v>85</v>
      </c>
      <c r="F7">
        <v>5</v>
      </c>
      <c r="H7" s="10" t="s">
        <v>658</v>
      </c>
    </row>
    <row r="8" spans="1:9" x14ac:dyDescent="0.3">
      <c r="A8" t="s">
        <v>41</v>
      </c>
      <c r="B8">
        <v>2018</v>
      </c>
      <c r="C8" s="11">
        <v>43298</v>
      </c>
      <c r="D8" t="s">
        <v>659</v>
      </c>
      <c r="E8">
        <v>12</v>
      </c>
      <c r="F8">
        <v>2</v>
      </c>
      <c r="G8" t="s">
        <v>660</v>
      </c>
      <c r="H8" s="10" t="s">
        <v>650</v>
      </c>
    </row>
    <row r="9" spans="1:9" x14ac:dyDescent="0.3">
      <c r="A9" t="s">
        <v>41</v>
      </c>
      <c r="B9">
        <v>2018</v>
      </c>
      <c r="C9" s="11">
        <v>43298</v>
      </c>
      <c r="D9" t="s">
        <v>661</v>
      </c>
      <c r="E9">
        <v>6</v>
      </c>
      <c r="F9">
        <v>1</v>
      </c>
      <c r="H9" s="10">
        <v>0</v>
      </c>
    </row>
    <row r="10" spans="1:9" x14ac:dyDescent="0.3">
      <c r="A10" t="s">
        <v>41</v>
      </c>
      <c r="B10">
        <v>2019</v>
      </c>
      <c r="C10" s="11">
        <v>43647</v>
      </c>
      <c r="D10" t="s">
        <v>648</v>
      </c>
      <c r="E10">
        <v>5</v>
      </c>
      <c r="F10" t="s">
        <v>503</v>
      </c>
      <c r="G10" t="s">
        <v>649</v>
      </c>
    </row>
    <row r="11" spans="1:9" x14ac:dyDescent="0.3">
      <c r="A11" t="s">
        <v>41</v>
      </c>
      <c r="B11">
        <v>2019</v>
      </c>
      <c r="C11" s="11">
        <v>43647</v>
      </c>
      <c r="D11" t="s">
        <v>651</v>
      </c>
      <c r="E11">
        <v>9</v>
      </c>
      <c r="F11" t="s">
        <v>503</v>
      </c>
    </row>
    <row r="12" spans="1:9" x14ac:dyDescent="0.3">
      <c r="A12" t="s">
        <v>41</v>
      </c>
      <c r="B12">
        <v>2019</v>
      </c>
      <c r="C12" s="11">
        <v>43647</v>
      </c>
      <c r="D12" t="s">
        <v>653</v>
      </c>
      <c r="E12">
        <v>9</v>
      </c>
      <c r="F12" t="s">
        <v>503</v>
      </c>
    </row>
    <row r="13" spans="1:9" x14ac:dyDescent="0.3">
      <c r="A13" t="s">
        <v>41</v>
      </c>
      <c r="B13">
        <v>2019</v>
      </c>
      <c r="C13" s="11">
        <v>43647</v>
      </c>
      <c r="D13" t="s">
        <v>655</v>
      </c>
      <c r="E13">
        <v>8</v>
      </c>
      <c r="F13" t="s">
        <v>503</v>
      </c>
    </row>
    <row r="14" spans="1:9" x14ac:dyDescent="0.3">
      <c r="A14" t="s">
        <v>41</v>
      </c>
      <c r="B14">
        <v>2019</v>
      </c>
      <c r="C14" s="11">
        <v>43647</v>
      </c>
      <c r="D14" t="s">
        <v>656</v>
      </c>
      <c r="E14">
        <v>3</v>
      </c>
      <c r="F14" t="s">
        <v>503</v>
      </c>
    </row>
    <row r="15" spans="1:9" x14ac:dyDescent="0.3">
      <c r="A15" t="s">
        <v>41</v>
      </c>
      <c r="B15">
        <v>2019</v>
      </c>
      <c r="C15" s="11">
        <v>43647</v>
      </c>
      <c r="D15" t="s">
        <v>657</v>
      </c>
      <c r="E15">
        <v>85</v>
      </c>
      <c r="F15" t="s">
        <v>503</v>
      </c>
    </row>
    <row r="16" spans="1:9" x14ac:dyDescent="0.3">
      <c r="A16" t="s">
        <v>41</v>
      </c>
      <c r="B16">
        <v>2019</v>
      </c>
      <c r="C16" s="11">
        <v>43647</v>
      </c>
      <c r="D16" t="s">
        <v>659</v>
      </c>
      <c r="E16">
        <v>12</v>
      </c>
      <c r="F16" t="s">
        <v>503</v>
      </c>
      <c r="G16" t="s">
        <v>660</v>
      </c>
    </row>
    <row r="17" spans="1:9" x14ac:dyDescent="0.3">
      <c r="A17" t="s">
        <v>41</v>
      </c>
      <c r="B17">
        <v>2019</v>
      </c>
      <c r="C17" s="11">
        <v>43647</v>
      </c>
      <c r="D17" t="s">
        <v>661</v>
      </c>
      <c r="E17">
        <v>6</v>
      </c>
      <c r="F17" t="s">
        <v>503</v>
      </c>
    </row>
    <row r="18" spans="1:9" x14ac:dyDescent="0.3">
      <c r="A18" t="s">
        <v>41</v>
      </c>
      <c r="B18">
        <v>2020</v>
      </c>
      <c r="C18" s="11">
        <v>44011</v>
      </c>
      <c r="D18" t="s">
        <v>648</v>
      </c>
      <c r="E18">
        <v>4</v>
      </c>
      <c r="F18">
        <v>2</v>
      </c>
      <c r="G18" t="s">
        <v>649</v>
      </c>
      <c r="H18" s="10" t="s">
        <v>650</v>
      </c>
      <c r="I18" t="s">
        <v>662</v>
      </c>
    </row>
    <row r="19" spans="1:9" x14ac:dyDescent="0.3">
      <c r="A19" t="s">
        <v>41</v>
      </c>
      <c r="B19">
        <v>2020</v>
      </c>
      <c r="C19" s="11">
        <v>44011</v>
      </c>
      <c r="D19" t="s">
        <v>651</v>
      </c>
      <c r="E19">
        <v>9</v>
      </c>
      <c r="F19">
        <v>6</v>
      </c>
      <c r="G19" t="s">
        <v>663</v>
      </c>
      <c r="H19" s="10" t="s">
        <v>652</v>
      </c>
    </row>
    <row r="20" spans="1:9" x14ac:dyDescent="0.3">
      <c r="A20" t="s">
        <v>41</v>
      </c>
      <c r="B20">
        <v>2020</v>
      </c>
      <c r="C20" s="11">
        <v>44011</v>
      </c>
      <c r="D20" t="s">
        <v>653</v>
      </c>
      <c r="E20">
        <v>9</v>
      </c>
      <c r="F20">
        <v>2</v>
      </c>
      <c r="H20" s="10" t="s">
        <v>664</v>
      </c>
    </row>
    <row r="21" spans="1:9" x14ac:dyDescent="0.3">
      <c r="A21" t="s">
        <v>41</v>
      </c>
      <c r="B21">
        <v>2020</v>
      </c>
      <c r="C21" s="11">
        <v>44011</v>
      </c>
      <c r="D21" t="s">
        <v>655</v>
      </c>
      <c r="E21">
        <v>2</v>
      </c>
      <c r="F21">
        <v>0</v>
      </c>
      <c r="G21" t="s">
        <v>665</v>
      </c>
      <c r="H21" s="10" t="s">
        <v>666</v>
      </c>
      <c r="I21" t="s">
        <v>662</v>
      </c>
    </row>
    <row r="22" spans="1:9" x14ac:dyDescent="0.3">
      <c r="A22" t="s">
        <v>41</v>
      </c>
      <c r="B22">
        <v>2020</v>
      </c>
      <c r="C22" s="11">
        <v>44011</v>
      </c>
      <c r="D22" t="s">
        <v>656</v>
      </c>
      <c r="E22">
        <v>2</v>
      </c>
      <c r="F22">
        <v>0</v>
      </c>
      <c r="G22" t="s">
        <v>667</v>
      </c>
      <c r="H22" s="10" t="s">
        <v>666</v>
      </c>
      <c r="I22" t="s">
        <v>662</v>
      </c>
    </row>
    <row r="23" spans="1:9" x14ac:dyDescent="0.3">
      <c r="A23" t="s">
        <v>41</v>
      </c>
      <c r="B23">
        <v>2020</v>
      </c>
      <c r="C23" s="11">
        <v>44011</v>
      </c>
      <c r="D23" t="s">
        <v>657</v>
      </c>
      <c r="F23">
        <v>5</v>
      </c>
      <c r="H23" s="10" t="s">
        <v>668</v>
      </c>
      <c r="I23" t="s">
        <v>669</v>
      </c>
    </row>
    <row r="24" spans="1:9" x14ac:dyDescent="0.3">
      <c r="A24" t="s">
        <v>41</v>
      </c>
      <c r="B24">
        <v>2020</v>
      </c>
      <c r="C24" s="11">
        <v>44011</v>
      </c>
      <c r="D24" t="s">
        <v>659</v>
      </c>
      <c r="E24">
        <v>12</v>
      </c>
      <c r="F24">
        <v>2</v>
      </c>
      <c r="G24" t="s">
        <v>660</v>
      </c>
      <c r="H24" s="10" t="s">
        <v>650</v>
      </c>
    </row>
    <row r="25" spans="1:9" x14ac:dyDescent="0.3">
      <c r="A25" t="s">
        <v>41</v>
      </c>
      <c r="B25">
        <v>2020</v>
      </c>
      <c r="C25" s="11">
        <v>44011</v>
      </c>
      <c r="D25" t="s">
        <v>661</v>
      </c>
      <c r="E25">
        <v>4</v>
      </c>
      <c r="F25">
        <v>1</v>
      </c>
      <c r="G25" t="s">
        <v>670</v>
      </c>
      <c r="H25" s="10">
        <v>0</v>
      </c>
    </row>
    <row r="26" spans="1:9" x14ac:dyDescent="0.3">
      <c r="A26" t="s">
        <v>41</v>
      </c>
      <c r="B26">
        <v>2021</v>
      </c>
      <c r="C26" s="11">
        <v>44377</v>
      </c>
      <c r="D26" t="s">
        <v>648</v>
      </c>
      <c r="E26">
        <v>4</v>
      </c>
      <c r="F26">
        <v>2</v>
      </c>
      <c r="G26" t="s">
        <v>671</v>
      </c>
      <c r="H26" s="10">
        <v>0.1</v>
      </c>
    </row>
    <row r="27" spans="1:9" x14ac:dyDescent="0.3">
      <c r="A27" t="s">
        <v>41</v>
      </c>
      <c r="B27">
        <v>2021</v>
      </c>
      <c r="C27" s="11">
        <v>44377</v>
      </c>
      <c r="D27" t="s">
        <v>651</v>
      </c>
      <c r="E27">
        <v>9</v>
      </c>
      <c r="F27">
        <v>6</v>
      </c>
      <c r="G27" t="s">
        <v>663</v>
      </c>
      <c r="H27" s="10" t="s">
        <v>652</v>
      </c>
    </row>
    <row r="28" spans="1:9" x14ac:dyDescent="0.3">
      <c r="A28" t="s">
        <v>41</v>
      </c>
      <c r="B28">
        <v>2021</v>
      </c>
      <c r="C28" s="11">
        <v>44377</v>
      </c>
      <c r="D28" t="s">
        <v>653</v>
      </c>
      <c r="E28">
        <v>9</v>
      </c>
      <c r="F28">
        <v>5</v>
      </c>
      <c r="G28" t="s">
        <v>672</v>
      </c>
      <c r="H28" s="10" t="s">
        <v>668</v>
      </c>
    </row>
    <row r="29" spans="1:9" x14ac:dyDescent="0.3">
      <c r="A29" t="s">
        <v>41</v>
      </c>
      <c r="B29">
        <v>2021</v>
      </c>
      <c r="C29" s="11">
        <v>44377</v>
      </c>
      <c r="D29" t="s">
        <v>655</v>
      </c>
      <c r="E29">
        <v>2</v>
      </c>
      <c r="F29">
        <v>0</v>
      </c>
      <c r="G29" t="s">
        <v>665</v>
      </c>
      <c r="H29" s="10" t="s">
        <v>666</v>
      </c>
    </row>
    <row r="30" spans="1:9" x14ac:dyDescent="0.3">
      <c r="A30" t="s">
        <v>41</v>
      </c>
      <c r="B30">
        <v>2021</v>
      </c>
      <c r="C30" s="11">
        <v>44377</v>
      </c>
      <c r="D30" t="s">
        <v>656</v>
      </c>
      <c r="E30">
        <v>2</v>
      </c>
      <c r="F30">
        <v>0</v>
      </c>
      <c r="G30" t="s">
        <v>667</v>
      </c>
      <c r="H30" s="10" t="s">
        <v>666</v>
      </c>
    </row>
    <row r="31" spans="1:9" x14ac:dyDescent="0.3">
      <c r="A31" t="s">
        <v>41</v>
      </c>
      <c r="B31">
        <v>2021</v>
      </c>
      <c r="C31" s="11">
        <v>44377</v>
      </c>
      <c r="D31" t="s">
        <v>657</v>
      </c>
      <c r="E31" s="3">
        <v>2</v>
      </c>
      <c r="F31">
        <v>1</v>
      </c>
      <c r="G31" t="s">
        <v>673</v>
      </c>
      <c r="H31" s="10">
        <v>0</v>
      </c>
      <c r="I31" s="3" t="s">
        <v>674</v>
      </c>
    </row>
    <row r="32" spans="1:9" x14ac:dyDescent="0.3">
      <c r="A32" t="s">
        <v>41</v>
      </c>
      <c r="B32">
        <v>2021</v>
      </c>
      <c r="C32" s="11">
        <v>44377</v>
      </c>
      <c r="D32" t="s">
        <v>659</v>
      </c>
      <c r="E32">
        <v>12</v>
      </c>
      <c r="F32">
        <v>2</v>
      </c>
      <c r="G32" t="s">
        <v>660</v>
      </c>
      <c r="H32" s="10">
        <v>0.1</v>
      </c>
    </row>
    <row r="33" spans="1:8" x14ac:dyDescent="0.3">
      <c r="A33" t="s">
        <v>41</v>
      </c>
      <c r="B33">
        <v>2021</v>
      </c>
      <c r="C33" s="11">
        <v>44377</v>
      </c>
      <c r="D33" t="s">
        <v>661</v>
      </c>
      <c r="E33">
        <v>4</v>
      </c>
      <c r="F33">
        <v>1</v>
      </c>
      <c r="G33" t="s">
        <v>675</v>
      </c>
      <c r="H33" s="10">
        <v>0</v>
      </c>
    </row>
    <row r="34" spans="1:8" x14ac:dyDescent="0.3">
      <c r="A34" t="s">
        <v>41</v>
      </c>
      <c r="B34">
        <v>2022</v>
      </c>
      <c r="C34" s="11">
        <v>44742</v>
      </c>
      <c r="D34" t="s">
        <v>648</v>
      </c>
      <c r="E34">
        <v>4</v>
      </c>
      <c r="F34">
        <v>2</v>
      </c>
      <c r="G34" t="s">
        <v>649</v>
      </c>
      <c r="H34" s="10" t="s">
        <v>650</v>
      </c>
    </row>
    <row r="35" spans="1:8" x14ac:dyDescent="0.3">
      <c r="A35" t="s">
        <v>41</v>
      </c>
      <c r="B35">
        <v>2022</v>
      </c>
      <c r="C35" s="11">
        <v>44742</v>
      </c>
      <c r="D35" t="s">
        <v>651</v>
      </c>
      <c r="E35">
        <v>9</v>
      </c>
      <c r="F35">
        <v>6</v>
      </c>
      <c r="G35" t="s">
        <v>663</v>
      </c>
      <c r="H35" s="10" t="s">
        <v>652</v>
      </c>
    </row>
    <row r="36" spans="1:8" x14ac:dyDescent="0.3">
      <c r="A36" t="s">
        <v>41</v>
      </c>
      <c r="B36">
        <v>2022</v>
      </c>
      <c r="C36" s="11">
        <v>44742</v>
      </c>
      <c r="D36" t="s">
        <v>653</v>
      </c>
      <c r="E36">
        <v>9</v>
      </c>
      <c r="F36">
        <v>5</v>
      </c>
      <c r="G36" t="s">
        <v>1919</v>
      </c>
      <c r="H36" s="10" t="s">
        <v>1903</v>
      </c>
    </row>
    <row r="37" spans="1:8" x14ac:dyDescent="0.3">
      <c r="A37" t="s">
        <v>41</v>
      </c>
      <c r="B37">
        <v>2022</v>
      </c>
      <c r="C37" s="11">
        <v>44742</v>
      </c>
      <c r="D37" t="s">
        <v>655</v>
      </c>
      <c r="E37">
        <v>2</v>
      </c>
      <c r="F37">
        <v>0</v>
      </c>
      <c r="G37" t="s">
        <v>665</v>
      </c>
      <c r="H37" s="10" t="s">
        <v>666</v>
      </c>
    </row>
    <row r="38" spans="1:8" x14ac:dyDescent="0.3">
      <c r="A38" t="s">
        <v>41</v>
      </c>
      <c r="B38">
        <v>2022</v>
      </c>
      <c r="C38" s="11">
        <v>44742</v>
      </c>
      <c r="D38" t="s">
        <v>656</v>
      </c>
      <c r="E38">
        <v>2</v>
      </c>
      <c r="F38">
        <v>0</v>
      </c>
      <c r="G38" t="s">
        <v>667</v>
      </c>
      <c r="H38" s="10" t="s">
        <v>666</v>
      </c>
    </row>
    <row r="39" spans="1:8" x14ac:dyDescent="0.3">
      <c r="A39" t="s">
        <v>41</v>
      </c>
      <c r="B39">
        <v>2022</v>
      </c>
      <c r="C39" s="11">
        <v>44742</v>
      </c>
      <c r="D39" t="s">
        <v>657</v>
      </c>
      <c r="E39" s="2">
        <v>2</v>
      </c>
      <c r="F39">
        <v>1</v>
      </c>
      <c r="G39" t="s">
        <v>673</v>
      </c>
      <c r="H39" s="10">
        <v>0</v>
      </c>
    </row>
    <row r="40" spans="1:8" x14ac:dyDescent="0.3">
      <c r="A40" t="s">
        <v>41</v>
      </c>
      <c r="B40">
        <v>2022</v>
      </c>
      <c r="C40" s="11">
        <v>44742</v>
      </c>
      <c r="D40" t="s">
        <v>659</v>
      </c>
      <c r="E40">
        <v>12</v>
      </c>
      <c r="F40">
        <v>2</v>
      </c>
      <c r="G40" t="s">
        <v>660</v>
      </c>
      <c r="H40" s="10" t="s">
        <v>650</v>
      </c>
    </row>
    <row r="41" spans="1:8" x14ac:dyDescent="0.3">
      <c r="A41" t="s">
        <v>41</v>
      </c>
      <c r="B41">
        <v>2022</v>
      </c>
      <c r="C41" s="11">
        <v>44742</v>
      </c>
      <c r="D41" t="s">
        <v>661</v>
      </c>
      <c r="E41">
        <v>4</v>
      </c>
      <c r="F41">
        <v>2</v>
      </c>
      <c r="G41" s="2" t="s">
        <v>1920</v>
      </c>
      <c r="H41" s="10" t="s">
        <v>729</v>
      </c>
    </row>
    <row r="42" spans="1:8" x14ac:dyDescent="0.3">
      <c r="A42" t="s">
        <v>127</v>
      </c>
      <c r="B42">
        <v>2019</v>
      </c>
      <c r="C42" s="11">
        <v>43627</v>
      </c>
      <c r="D42" t="s">
        <v>657</v>
      </c>
      <c r="E42">
        <v>20</v>
      </c>
      <c r="F42">
        <v>3</v>
      </c>
      <c r="G42" t="s">
        <v>676</v>
      </c>
      <c r="H42" s="10" t="s">
        <v>677</v>
      </c>
    </row>
    <row r="43" spans="1:8" x14ac:dyDescent="0.3">
      <c r="A43" t="s">
        <v>127</v>
      </c>
      <c r="B43">
        <v>2020</v>
      </c>
      <c r="C43" s="11">
        <v>44011</v>
      </c>
      <c r="D43" t="s">
        <v>657</v>
      </c>
      <c r="E43">
        <v>20</v>
      </c>
      <c r="F43">
        <v>3</v>
      </c>
      <c r="G43" t="s">
        <v>676</v>
      </c>
      <c r="H43" s="10" t="s">
        <v>677</v>
      </c>
    </row>
    <row r="44" spans="1:8" x14ac:dyDescent="0.3">
      <c r="A44" t="s">
        <v>127</v>
      </c>
      <c r="B44">
        <v>2021</v>
      </c>
      <c r="C44" s="11">
        <v>44365</v>
      </c>
      <c r="D44" t="s">
        <v>657</v>
      </c>
      <c r="E44">
        <v>20</v>
      </c>
      <c r="F44">
        <v>3</v>
      </c>
      <c r="G44" t="s">
        <v>676</v>
      </c>
      <c r="H44" s="10" t="s">
        <v>677</v>
      </c>
    </row>
    <row r="45" spans="1:8" x14ac:dyDescent="0.3">
      <c r="A45" t="s">
        <v>138</v>
      </c>
      <c r="B45">
        <v>2019</v>
      </c>
      <c r="C45" s="11">
        <v>43657</v>
      </c>
      <c r="D45" t="s">
        <v>648</v>
      </c>
      <c r="E45">
        <v>17</v>
      </c>
      <c r="F45">
        <v>0</v>
      </c>
      <c r="G45" t="s">
        <v>678</v>
      </c>
    </row>
    <row r="46" spans="1:8" x14ac:dyDescent="0.3">
      <c r="A46" t="s">
        <v>138</v>
      </c>
      <c r="B46">
        <v>2019</v>
      </c>
      <c r="C46" s="11">
        <v>43657</v>
      </c>
      <c r="D46" t="s">
        <v>651</v>
      </c>
      <c r="E46">
        <v>11</v>
      </c>
      <c r="F46">
        <v>2</v>
      </c>
      <c r="G46" t="s">
        <v>679</v>
      </c>
      <c r="H46" s="10" t="s">
        <v>680</v>
      </c>
    </row>
    <row r="47" spans="1:8" x14ac:dyDescent="0.3">
      <c r="A47" t="s">
        <v>138</v>
      </c>
      <c r="B47">
        <v>2019</v>
      </c>
      <c r="C47" s="11">
        <v>43657</v>
      </c>
      <c r="D47" t="s">
        <v>653</v>
      </c>
      <c r="E47">
        <v>6</v>
      </c>
      <c r="F47">
        <v>0</v>
      </c>
      <c r="G47" t="s">
        <v>681</v>
      </c>
    </row>
    <row r="48" spans="1:8" x14ac:dyDescent="0.3">
      <c r="A48" t="s">
        <v>138</v>
      </c>
      <c r="B48">
        <v>2019</v>
      </c>
      <c r="C48" s="11">
        <v>43657</v>
      </c>
      <c r="D48" t="s">
        <v>655</v>
      </c>
      <c r="E48">
        <v>7</v>
      </c>
      <c r="F48">
        <v>0</v>
      </c>
      <c r="G48" t="s">
        <v>682</v>
      </c>
    </row>
    <row r="49" spans="1:8" x14ac:dyDescent="0.3">
      <c r="A49" t="s">
        <v>138</v>
      </c>
      <c r="B49">
        <v>2019</v>
      </c>
      <c r="C49" s="11">
        <v>43657</v>
      </c>
      <c r="D49" t="s">
        <v>656</v>
      </c>
      <c r="E49">
        <v>26</v>
      </c>
      <c r="F49">
        <v>11</v>
      </c>
      <c r="G49" t="s">
        <v>683</v>
      </c>
      <c r="H49" s="10" t="s">
        <v>684</v>
      </c>
    </row>
    <row r="50" spans="1:8" x14ac:dyDescent="0.3">
      <c r="A50" t="s">
        <v>138</v>
      </c>
      <c r="B50">
        <v>2019</v>
      </c>
      <c r="C50" s="11">
        <v>43657</v>
      </c>
      <c r="D50" t="s">
        <v>657</v>
      </c>
      <c r="E50">
        <v>5</v>
      </c>
      <c r="F50">
        <v>0</v>
      </c>
      <c r="G50" t="s">
        <v>685</v>
      </c>
    </row>
    <row r="51" spans="1:8" x14ac:dyDescent="0.3">
      <c r="A51" t="s">
        <v>138</v>
      </c>
      <c r="B51">
        <v>2019</v>
      </c>
      <c r="C51" s="11">
        <v>43657</v>
      </c>
      <c r="D51" t="s">
        <v>659</v>
      </c>
      <c r="E51">
        <v>2</v>
      </c>
      <c r="F51">
        <v>0</v>
      </c>
      <c r="G51" t="s">
        <v>686</v>
      </c>
    </row>
    <row r="52" spans="1:8" x14ac:dyDescent="0.3">
      <c r="A52" t="s">
        <v>138</v>
      </c>
      <c r="B52">
        <v>2019</v>
      </c>
      <c r="C52" s="11">
        <v>43657</v>
      </c>
      <c r="D52" t="s">
        <v>661</v>
      </c>
      <c r="E52">
        <v>4</v>
      </c>
      <c r="F52">
        <v>0</v>
      </c>
      <c r="G52" t="s">
        <v>687</v>
      </c>
    </row>
    <row r="53" spans="1:8" x14ac:dyDescent="0.3">
      <c r="A53" t="s">
        <v>138</v>
      </c>
      <c r="B53">
        <v>2020</v>
      </c>
      <c r="C53" s="11">
        <v>44013</v>
      </c>
      <c r="D53" t="s">
        <v>648</v>
      </c>
      <c r="E53">
        <v>17</v>
      </c>
      <c r="F53">
        <v>0</v>
      </c>
      <c r="G53" t="s">
        <v>678</v>
      </c>
      <c r="H53" s="10" t="s">
        <v>666</v>
      </c>
    </row>
    <row r="54" spans="1:8" x14ac:dyDescent="0.3">
      <c r="A54" t="s">
        <v>138</v>
      </c>
      <c r="B54">
        <v>2020</v>
      </c>
      <c r="C54" s="11">
        <v>44013</v>
      </c>
      <c r="D54" t="s">
        <v>651</v>
      </c>
      <c r="E54">
        <v>11</v>
      </c>
      <c r="F54">
        <v>2</v>
      </c>
      <c r="G54" t="s">
        <v>688</v>
      </c>
      <c r="H54" s="10" t="s">
        <v>680</v>
      </c>
    </row>
    <row r="55" spans="1:8" x14ac:dyDescent="0.3">
      <c r="A55" t="s">
        <v>138</v>
      </c>
      <c r="B55">
        <v>2020</v>
      </c>
      <c r="C55" s="11">
        <v>44013</v>
      </c>
      <c r="D55" t="s">
        <v>653</v>
      </c>
      <c r="E55">
        <v>6</v>
      </c>
      <c r="F55">
        <v>0</v>
      </c>
      <c r="G55" t="s">
        <v>689</v>
      </c>
      <c r="H55" s="10" t="s">
        <v>666</v>
      </c>
    </row>
    <row r="56" spans="1:8" x14ac:dyDescent="0.3">
      <c r="A56" t="s">
        <v>138</v>
      </c>
      <c r="B56">
        <v>2020</v>
      </c>
      <c r="C56" s="11">
        <v>44013</v>
      </c>
      <c r="D56" t="s">
        <v>655</v>
      </c>
      <c r="E56">
        <v>7</v>
      </c>
      <c r="F56">
        <v>0</v>
      </c>
      <c r="G56" t="s">
        <v>690</v>
      </c>
      <c r="H56" s="10" t="s">
        <v>666</v>
      </c>
    </row>
    <row r="57" spans="1:8" x14ac:dyDescent="0.3">
      <c r="A57" t="s">
        <v>138</v>
      </c>
      <c r="B57">
        <v>2020</v>
      </c>
      <c r="C57" s="11">
        <v>44013</v>
      </c>
      <c r="D57" t="s">
        <v>656</v>
      </c>
      <c r="E57">
        <v>26</v>
      </c>
      <c r="F57">
        <v>11</v>
      </c>
      <c r="G57" t="s">
        <v>683</v>
      </c>
      <c r="H57" s="10" t="s">
        <v>684</v>
      </c>
    </row>
    <row r="58" spans="1:8" x14ac:dyDescent="0.3">
      <c r="A58" t="s">
        <v>138</v>
      </c>
      <c r="B58">
        <v>2020</v>
      </c>
      <c r="C58" s="11">
        <v>44013</v>
      </c>
      <c r="D58" t="s">
        <v>657</v>
      </c>
      <c r="E58">
        <v>5</v>
      </c>
      <c r="F58">
        <v>0</v>
      </c>
      <c r="G58" t="s">
        <v>685</v>
      </c>
      <c r="H58" s="10" t="s">
        <v>666</v>
      </c>
    </row>
    <row r="59" spans="1:8" x14ac:dyDescent="0.3">
      <c r="A59" t="s">
        <v>138</v>
      </c>
      <c r="B59">
        <v>2020</v>
      </c>
      <c r="C59" s="11">
        <v>44013</v>
      </c>
      <c r="D59" t="s">
        <v>659</v>
      </c>
      <c r="E59">
        <v>2</v>
      </c>
      <c r="F59">
        <v>0</v>
      </c>
      <c r="G59" t="s">
        <v>691</v>
      </c>
      <c r="H59" s="10" t="s">
        <v>666</v>
      </c>
    </row>
    <row r="60" spans="1:8" x14ac:dyDescent="0.3">
      <c r="A60" t="s">
        <v>138</v>
      </c>
      <c r="B60">
        <v>2020</v>
      </c>
      <c r="C60" s="11">
        <v>44013</v>
      </c>
      <c r="D60" t="s">
        <v>661</v>
      </c>
      <c r="E60">
        <v>4</v>
      </c>
      <c r="F60">
        <v>0</v>
      </c>
      <c r="G60" t="s">
        <v>692</v>
      </c>
      <c r="H60" s="10" t="s">
        <v>666</v>
      </c>
    </row>
    <row r="61" spans="1:8" x14ac:dyDescent="0.3">
      <c r="A61" t="s">
        <v>138</v>
      </c>
      <c r="B61">
        <v>2021</v>
      </c>
      <c r="C61" s="11">
        <v>44363</v>
      </c>
      <c r="D61" t="s">
        <v>648</v>
      </c>
      <c r="E61">
        <v>17</v>
      </c>
      <c r="F61">
        <v>0</v>
      </c>
      <c r="G61" t="s">
        <v>678</v>
      </c>
    </row>
    <row r="62" spans="1:8" x14ac:dyDescent="0.3">
      <c r="A62" t="s">
        <v>138</v>
      </c>
      <c r="B62">
        <v>2021</v>
      </c>
      <c r="C62" s="11">
        <v>44363</v>
      </c>
      <c r="D62" t="s">
        <v>651</v>
      </c>
      <c r="E62">
        <v>11</v>
      </c>
      <c r="F62">
        <v>1</v>
      </c>
      <c r="G62" t="s">
        <v>688</v>
      </c>
      <c r="H62" s="10">
        <v>7</v>
      </c>
    </row>
    <row r="63" spans="1:8" x14ac:dyDescent="0.3">
      <c r="A63" t="s">
        <v>138</v>
      </c>
      <c r="B63">
        <v>2021</v>
      </c>
      <c r="C63" s="11">
        <v>44363</v>
      </c>
      <c r="D63" t="s">
        <v>653</v>
      </c>
      <c r="E63">
        <v>6</v>
      </c>
      <c r="F63">
        <v>0</v>
      </c>
      <c r="G63" t="s">
        <v>689</v>
      </c>
    </row>
    <row r="64" spans="1:8" x14ac:dyDescent="0.3">
      <c r="A64" t="s">
        <v>138</v>
      </c>
      <c r="B64">
        <v>2021</v>
      </c>
      <c r="C64" s="11">
        <v>44363</v>
      </c>
      <c r="D64" t="s">
        <v>655</v>
      </c>
      <c r="E64">
        <v>7</v>
      </c>
      <c r="F64">
        <v>0</v>
      </c>
      <c r="G64" t="s">
        <v>690</v>
      </c>
    </row>
    <row r="65" spans="1:9" x14ac:dyDescent="0.3">
      <c r="A65" t="s">
        <v>138</v>
      </c>
      <c r="B65">
        <v>2021</v>
      </c>
      <c r="C65" s="11">
        <v>44363</v>
      </c>
      <c r="D65" t="s">
        <v>656</v>
      </c>
      <c r="E65">
        <v>26</v>
      </c>
      <c r="F65">
        <v>11</v>
      </c>
      <c r="G65" t="s">
        <v>693</v>
      </c>
      <c r="H65" s="10" t="s">
        <v>694</v>
      </c>
    </row>
    <row r="66" spans="1:9" x14ac:dyDescent="0.3">
      <c r="A66" t="s">
        <v>138</v>
      </c>
      <c r="B66">
        <v>2021</v>
      </c>
      <c r="C66" s="11">
        <v>44363</v>
      </c>
      <c r="D66" t="s">
        <v>657</v>
      </c>
      <c r="E66">
        <v>5</v>
      </c>
      <c r="F66">
        <v>0</v>
      </c>
      <c r="G66" t="s">
        <v>685</v>
      </c>
    </row>
    <row r="67" spans="1:9" x14ac:dyDescent="0.3">
      <c r="A67" t="s">
        <v>138</v>
      </c>
      <c r="B67">
        <v>2021</v>
      </c>
      <c r="C67" s="11">
        <v>44363</v>
      </c>
      <c r="D67" t="s">
        <v>659</v>
      </c>
      <c r="E67">
        <v>2</v>
      </c>
      <c r="F67">
        <v>0</v>
      </c>
      <c r="G67" t="s">
        <v>691</v>
      </c>
    </row>
    <row r="68" spans="1:9" x14ac:dyDescent="0.3">
      <c r="A68" t="s">
        <v>138</v>
      </c>
      <c r="B68">
        <v>2021</v>
      </c>
      <c r="C68" s="11">
        <v>44363</v>
      </c>
      <c r="D68" t="s">
        <v>661</v>
      </c>
      <c r="E68">
        <v>4</v>
      </c>
      <c r="F68">
        <v>0</v>
      </c>
      <c r="G68" t="s">
        <v>692</v>
      </c>
    </row>
    <row r="69" spans="1:9" x14ac:dyDescent="0.3">
      <c r="A69" t="s">
        <v>104</v>
      </c>
      <c r="B69">
        <v>2017</v>
      </c>
      <c r="C69" s="11">
        <v>42898</v>
      </c>
      <c r="D69" t="s">
        <v>661</v>
      </c>
      <c r="E69">
        <v>281</v>
      </c>
      <c r="F69" t="s">
        <v>503</v>
      </c>
      <c r="G69" t="s">
        <v>695</v>
      </c>
      <c r="H69" s="10" t="s">
        <v>503</v>
      </c>
    </row>
    <row r="70" spans="1:9" x14ac:dyDescent="0.3">
      <c r="A70" t="s">
        <v>104</v>
      </c>
      <c r="B70">
        <v>2018</v>
      </c>
      <c r="C70" s="11">
        <v>43272</v>
      </c>
      <c r="D70" t="s">
        <v>661</v>
      </c>
      <c r="E70">
        <v>281</v>
      </c>
      <c r="F70">
        <v>47</v>
      </c>
      <c r="G70" t="s">
        <v>695</v>
      </c>
      <c r="H70" s="10" t="s">
        <v>696</v>
      </c>
    </row>
    <row r="71" spans="1:9" x14ac:dyDescent="0.3">
      <c r="A71" t="s">
        <v>104</v>
      </c>
      <c r="B71">
        <v>2019</v>
      </c>
      <c r="C71" s="11">
        <v>43636</v>
      </c>
      <c r="D71" t="s">
        <v>661</v>
      </c>
      <c r="E71">
        <v>281</v>
      </c>
      <c r="F71">
        <v>46</v>
      </c>
      <c r="G71" t="s">
        <v>695</v>
      </c>
      <c r="H71" s="10" t="s">
        <v>697</v>
      </c>
    </row>
    <row r="72" spans="1:9" x14ac:dyDescent="0.3">
      <c r="A72" s="21" t="s">
        <v>104</v>
      </c>
      <c r="B72" s="17">
        <v>2020</v>
      </c>
      <c r="C72" s="19">
        <v>43999</v>
      </c>
      <c r="D72" s="17" t="s">
        <v>661</v>
      </c>
      <c r="E72" s="17">
        <v>281</v>
      </c>
      <c r="F72" s="17">
        <v>46</v>
      </c>
      <c r="G72" s="67" t="s">
        <v>695</v>
      </c>
      <c r="H72" s="32" t="s">
        <v>698</v>
      </c>
    </row>
    <row r="73" spans="1:9" s="45" customFormat="1" x14ac:dyDescent="0.3">
      <c r="A73" s="58" t="s">
        <v>104</v>
      </c>
      <c r="B73" s="51">
        <v>2021</v>
      </c>
      <c r="C73" s="52">
        <v>44363</v>
      </c>
      <c r="D73" s="51" t="s">
        <v>661</v>
      </c>
      <c r="E73" s="51">
        <v>281</v>
      </c>
      <c r="F73" s="51">
        <v>46</v>
      </c>
      <c r="G73" s="59" t="s">
        <v>695</v>
      </c>
      <c r="H73" s="74" t="s">
        <v>699</v>
      </c>
    </row>
    <row r="74" spans="1:9" x14ac:dyDescent="0.3">
      <c r="A74" t="s">
        <v>27</v>
      </c>
      <c r="B74">
        <v>2018</v>
      </c>
      <c r="C74" s="11">
        <v>43297</v>
      </c>
      <c r="D74" t="s">
        <v>648</v>
      </c>
      <c r="E74">
        <v>13</v>
      </c>
      <c r="F74">
        <v>5</v>
      </c>
      <c r="H74" s="10" t="s">
        <v>700</v>
      </c>
    </row>
    <row r="75" spans="1:9" x14ac:dyDescent="0.3">
      <c r="A75" t="s">
        <v>27</v>
      </c>
      <c r="B75">
        <v>2018</v>
      </c>
      <c r="C75" s="11">
        <v>43297</v>
      </c>
      <c r="D75" t="s">
        <v>651</v>
      </c>
      <c r="E75">
        <v>14</v>
      </c>
      <c r="F75">
        <v>0</v>
      </c>
      <c r="I75" t="s">
        <v>654</v>
      </c>
    </row>
    <row r="76" spans="1:9" x14ac:dyDescent="0.3">
      <c r="A76" t="s">
        <v>27</v>
      </c>
      <c r="B76">
        <v>2018</v>
      </c>
      <c r="C76" s="11">
        <v>43297</v>
      </c>
      <c r="D76" t="s">
        <v>653</v>
      </c>
      <c r="E76">
        <v>4</v>
      </c>
      <c r="F76">
        <v>0</v>
      </c>
    </row>
    <row r="77" spans="1:9" x14ac:dyDescent="0.3">
      <c r="A77" t="s">
        <v>27</v>
      </c>
      <c r="B77">
        <v>2018</v>
      </c>
      <c r="C77" s="11">
        <v>43297</v>
      </c>
      <c r="D77" t="s">
        <v>655</v>
      </c>
      <c r="E77">
        <v>5</v>
      </c>
      <c r="F77">
        <v>0</v>
      </c>
    </row>
    <row r="78" spans="1:9" x14ac:dyDescent="0.3">
      <c r="A78" t="s">
        <v>27</v>
      </c>
      <c r="B78">
        <v>2018</v>
      </c>
      <c r="C78" s="11">
        <v>43297</v>
      </c>
      <c r="D78" t="s">
        <v>656</v>
      </c>
      <c r="E78">
        <v>8</v>
      </c>
      <c r="F78">
        <v>2</v>
      </c>
      <c r="H78" s="10" t="s">
        <v>650</v>
      </c>
    </row>
    <row r="79" spans="1:9" x14ac:dyDescent="0.3">
      <c r="A79" t="s">
        <v>27</v>
      </c>
      <c r="B79">
        <v>2018</v>
      </c>
      <c r="C79" s="11">
        <v>43297</v>
      </c>
      <c r="D79" t="s">
        <v>657</v>
      </c>
      <c r="E79">
        <v>10</v>
      </c>
      <c r="F79">
        <v>1</v>
      </c>
      <c r="G79" t="s">
        <v>701</v>
      </c>
      <c r="H79" s="10">
        <v>1</v>
      </c>
    </row>
    <row r="80" spans="1:9" x14ac:dyDescent="0.3">
      <c r="A80" t="s">
        <v>27</v>
      </c>
      <c r="B80">
        <v>2018</v>
      </c>
      <c r="C80" s="11">
        <v>43297</v>
      </c>
      <c r="D80" t="s">
        <v>659</v>
      </c>
      <c r="E80">
        <v>2</v>
      </c>
      <c r="F80">
        <v>0</v>
      </c>
    </row>
    <row r="81" spans="1:8" x14ac:dyDescent="0.3">
      <c r="A81" t="s">
        <v>27</v>
      </c>
      <c r="B81">
        <v>2018</v>
      </c>
      <c r="C81" s="11">
        <v>43297</v>
      </c>
      <c r="D81" t="s">
        <v>661</v>
      </c>
      <c r="E81">
        <v>6</v>
      </c>
      <c r="F81">
        <v>0</v>
      </c>
    </row>
    <row r="82" spans="1:8" x14ac:dyDescent="0.3">
      <c r="A82" t="s">
        <v>27</v>
      </c>
      <c r="B82">
        <v>2020</v>
      </c>
      <c r="C82" s="11">
        <v>44083</v>
      </c>
      <c r="D82" t="s">
        <v>648</v>
      </c>
      <c r="E82">
        <v>7</v>
      </c>
      <c r="F82">
        <v>0</v>
      </c>
      <c r="G82" t="s">
        <v>702</v>
      </c>
    </row>
    <row r="83" spans="1:8" x14ac:dyDescent="0.3">
      <c r="A83" t="s">
        <v>27</v>
      </c>
      <c r="B83">
        <v>2020</v>
      </c>
      <c r="C83" s="11">
        <v>44083</v>
      </c>
      <c r="D83" t="s">
        <v>651</v>
      </c>
      <c r="E83">
        <v>7</v>
      </c>
      <c r="F83">
        <v>2</v>
      </c>
      <c r="G83" t="s">
        <v>703</v>
      </c>
      <c r="H83" s="10" t="s">
        <v>704</v>
      </c>
    </row>
    <row r="84" spans="1:8" x14ac:dyDescent="0.3">
      <c r="A84" t="s">
        <v>27</v>
      </c>
      <c r="B84">
        <v>2020</v>
      </c>
      <c r="C84" s="11">
        <v>44083</v>
      </c>
      <c r="D84" t="s">
        <v>653</v>
      </c>
      <c r="E84">
        <v>3</v>
      </c>
      <c r="F84">
        <v>2</v>
      </c>
      <c r="G84" t="s">
        <v>705</v>
      </c>
      <c r="H84" s="10" t="s">
        <v>650</v>
      </c>
    </row>
    <row r="85" spans="1:8" x14ac:dyDescent="0.3">
      <c r="A85" t="s">
        <v>27</v>
      </c>
      <c r="B85">
        <v>2020</v>
      </c>
      <c r="C85" s="11">
        <v>44083</v>
      </c>
      <c r="D85" t="s">
        <v>655</v>
      </c>
      <c r="E85">
        <v>5</v>
      </c>
      <c r="F85">
        <v>1</v>
      </c>
      <c r="G85" t="s">
        <v>706</v>
      </c>
      <c r="H85" s="10">
        <v>0</v>
      </c>
    </row>
    <row r="86" spans="1:8" x14ac:dyDescent="0.3">
      <c r="A86" t="s">
        <v>27</v>
      </c>
      <c r="B86">
        <v>2020</v>
      </c>
      <c r="C86" s="11">
        <v>44083</v>
      </c>
      <c r="D86" t="s">
        <v>656</v>
      </c>
      <c r="E86">
        <v>13</v>
      </c>
      <c r="F86">
        <v>7</v>
      </c>
      <c r="G86" t="s">
        <v>707</v>
      </c>
      <c r="H86" s="10" t="s">
        <v>708</v>
      </c>
    </row>
    <row r="87" spans="1:8" x14ac:dyDescent="0.3">
      <c r="A87" t="s">
        <v>27</v>
      </c>
      <c r="B87">
        <v>2020</v>
      </c>
      <c r="C87" s="11">
        <v>44083</v>
      </c>
      <c r="D87" t="s">
        <v>657</v>
      </c>
      <c r="E87">
        <v>9</v>
      </c>
      <c r="F87">
        <v>3</v>
      </c>
      <c r="G87" t="s">
        <v>709</v>
      </c>
      <c r="H87" s="10" t="s">
        <v>710</v>
      </c>
    </row>
    <row r="88" spans="1:8" x14ac:dyDescent="0.3">
      <c r="A88" t="s">
        <v>27</v>
      </c>
      <c r="B88">
        <v>2020</v>
      </c>
      <c r="C88" s="11">
        <v>44083</v>
      </c>
      <c r="D88" t="s">
        <v>659</v>
      </c>
      <c r="E88">
        <v>3</v>
      </c>
      <c r="F88">
        <v>2</v>
      </c>
      <c r="G88" t="s">
        <v>711</v>
      </c>
      <c r="H88" s="10" t="s">
        <v>650</v>
      </c>
    </row>
    <row r="89" spans="1:8" x14ac:dyDescent="0.3">
      <c r="A89" t="s">
        <v>27</v>
      </c>
      <c r="B89">
        <v>2020</v>
      </c>
      <c r="C89" s="11">
        <v>44083</v>
      </c>
      <c r="D89" t="s">
        <v>661</v>
      </c>
      <c r="E89">
        <v>2</v>
      </c>
      <c r="F89">
        <v>2</v>
      </c>
      <c r="G89" t="s">
        <v>712</v>
      </c>
      <c r="H89" s="10" t="s">
        <v>650</v>
      </c>
    </row>
    <row r="90" spans="1:8" x14ac:dyDescent="0.3">
      <c r="A90" t="s">
        <v>27</v>
      </c>
      <c r="B90">
        <v>2021</v>
      </c>
      <c r="C90" s="11">
        <v>44362</v>
      </c>
      <c r="D90" t="s">
        <v>648</v>
      </c>
      <c r="E90">
        <v>7</v>
      </c>
      <c r="F90">
        <v>0</v>
      </c>
      <c r="G90" t="s">
        <v>702</v>
      </c>
    </row>
    <row r="91" spans="1:8" x14ac:dyDescent="0.3">
      <c r="A91" t="s">
        <v>27</v>
      </c>
      <c r="B91">
        <v>2021</v>
      </c>
      <c r="C91" s="11">
        <v>44362</v>
      </c>
      <c r="D91" t="s">
        <v>651</v>
      </c>
      <c r="E91">
        <v>7</v>
      </c>
      <c r="F91">
        <v>1</v>
      </c>
      <c r="G91" t="s">
        <v>703</v>
      </c>
      <c r="H91" s="10">
        <v>3</v>
      </c>
    </row>
    <row r="92" spans="1:8" x14ac:dyDescent="0.3">
      <c r="A92" t="s">
        <v>27</v>
      </c>
      <c r="B92">
        <v>2021</v>
      </c>
      <c r="C92" s="11">
        <v>44362</v>
      </c>
      <c r="D92" t="s">
        <v>653</v>
      </c>
      <c r="E92">
        <v>3</v>
      </c>
      <c r="F92">
        <v>1</v>
      </c>
      <c r="G92" t="s">
        <v>705</v>
      </c>
      <c r="H92" s="10">
        <v>0</v>
      </c>
    </row>
    <row r="93" spans="1:8" x14ac:dyDescent="0.3">
      <c r="A93" t="s">
        <v>27</v>
      </c>
      <c r="B93">
        <v>2021</v>
      </c>
      <c r="C93" s="11">
        <v>44362</v>
      </c>
      <c r="D93" t="s">
        <v>655</v>
      </c>
      <c r="E93">
        <v>5</v>
      </c>
      <c r="F93">
        <v>2</v>
      </c>
      <c r="G93" t="s">
        <v>706</v>
      </c>
      <c r="H93" s="10" t="s">
        <v>650</v>
      </c>
    </row>
    <row r="94" spans="1:8" x14ac:dyDescent="0.3">
      <c r="A94" t="s">
        <v>27</v>
      </c>
      <c r="B94">
        <v>2021</v>
      </c>
      <c r="C94" s="11">
        <v>44362</v>
      </c>
      <c r="D94" t="s">
        <v>656</v>
      </c>
      <c r="E94">
        <v>13</v>
      </c>
      <c r="F94">
        <v>7</v>
      </c>
      <c r="G94" t="s">
        <v>707</v>
      </c>
      <c r="H94" s="10" t="s">
        <v>713</v>
      </c>
    </row>
    <row r="95" spans="1:8" x14ac:dyDescent="0.3">
      <c r="A95" t="s">
        <v>27</v>
      </c>
      <c r="B95">
        <v>2021</v>
      </c>
      <c r="C95" s="11">
        <v>44362</v>
      </c>
      <c r="D95" t="s">
        <v>657</v>
      </c>
      <c r="E95">
        <v>9</v>
      </c>
      <c r="F95">
        <v>3</v>
      </c>
      <c r="G95" t="s">
        <v>709</v>
      </c>
      <c r="H95" s="10" t="s">
        <v>710</v>
      </c>
    </row>
    <row r="96" spans="1:8" x14ac:dyDescent="0.3">
      <c r="A96" t="s">
        <v>27</v>
      </c>
      <c r="B96">
        <v>2021</v>
      </c>
      <c r="C96" s="11">
        <v>44362</v>
      </c>
      <c r="D96" t="s">
        <v>659</v>
      </c>
      <c r="E96">
        <v>3</v>
      </c>
      <c r="F96">
        <v>2</v>
      </c>
      <c r="G96" t="s">
        <v>714</v>
      </c>
      <c r="H96" s="10" t="s">
        <v>650</v>
      </c>
    </row>
    <row r="97" spans="1:8" x14ac:dyDescent="0.3">
      <c r="A97" t="s">
        <v>27</v>
      </c>
      <c r="B97">
        <v>2021</v>
      </c>
      <c r="C97" s="11">
        <v>44362</v>
      </c>
      <c r="D97" t="s">
        <v>661</v>
      </c>
      <c r="E97">
        <v>2</v>
      </c>
      <c r="F97">
        <v>2</v>
      </c>
      <c r="G97" t="s">
        <v>712</v>
      </c>
      <c r="H97" s="10" t="s">
        <v>650</v>
      </c>
    </row>
    <row r="98" spans="1:8" x14ac:dyDescent="0.3">
      <c r="A98" t="s">
        <v>12</v>
      </c>
      <c r="B98">
        <v>2018</v>
      </c>
      <c r="C98" s="11">
        <v>43293</v>
      </c>
      <c r="D98" t="s">
        <v>648</v>
      </c>
      <c r="E98">
        <v>8</v>
      </c>
      <c r="F98">
        <v>0</v>
      </c>
      <c r="G98" t="s">
        <v>715</v>
      </c>
    </row>
    <row r="99" spans="1:8" x14ac:dyDescent="0.3">
      <c r="A99" t="s">
        <v>12</v>
      </c>
      <c r="B99">
        <v>2018</v>
      </c>
      <c r="C99" s="11">
        <v>43293</v>
      </c>
      <c r="D99" t="s">
        <v>651</v>
      </c>
      <c r="E99">
        <v>6</v>
      </c>
      <c r="F99">
        <v>0</v>
      </c>
      <c r="G99" t="s">
        <v>716</v>
      </c>
    </row>
    <row r="100" spans="1:8" x14ac:dyDescent="0.3">
      <c r="A100" t="s">
        <v>12</v>
      </c>
      <c r="B100">
        <v>2018</v>
      </c>
      <c r="C100" s="11">
        <v>43293</v>
      </c>
      <c r="D100" t="s">
        <v>653</v>
      </c>
      <c r="E100">
        <v>9</v>
      </c>
      <c r="F100">
        <v>1</v>
      </c>
      <c r="G100" t="s">
        <v>717</v>
      </c>
      <c r="H100" s="10">
        <v>0</v>
      </c>
    </row>
    <row r="101" spans="1:8" x14ac:dyDescent="0.3">
      <c r="A101" t="s">
        <v>12</v>
      </c>
      <c r="B101">
        <v>2018</v>
      </c>
      <c r="C101" s="11">
        <v>43293</v>
      </c>
      <c r="D101" t="s">
        <v>655</v>
      </c>
      <c r="E101">
        <v>7</v>
      </c>
      <c r="F101">
        <v>4</v>
      </c>
      <c r="G101" t="s">
        <v>718</v>
      </c>
      <c r="H101" s="10" t="s">
        <v>719</v>
      </c>
    </row>
    <row r="102" spans="1:8" x14ac:dyDescent="0.3">
      <c r="A102" t="s">
        <v>12</v>
      </c>
      <c r="B102">
        <v>2018</v>
      </c>
      <c r="C102" s="11">
        <v>43293</v>
      </c>
      <c r="D102" t="s">
        <v>656</v>
      </c>
      <c r="E102">
        <v>6</v>
      </c>
      <c r="F102">
        <v>2</v>
      </c>
      <c r="G102" t="s">
        <v>720</v>
      </c>
      <c r="H102" s="10" t="s">
        <v>721</v>
      </c>
    </row>
    <row r="103" spans="1:8" x14ac:dyDescent="0.3">
      <c r="A103" t="s">
        <v>12</v>
      </c>
      <c r="B103">
        <v>2018</v>
      </c>
      <c r="C103" s="11">
        <v>43293</v>
      </c>
      <c r="D103" t="s">
        <v>657</v>
      </c>
      <c r="E103">
        <v>14</v>
      </c>
      <c r="F103">
        <v>0</v>
      </c>
    </row>
    <row r="104" spans="1:8" x14ac:dyDescent="0.3">
      <c r="A104" t="s">
        <v>12</v>
      </c>
      <c r="B104">
        <v>2018</v>
      </c>
      <c r="C104" s="11">
        <v>43293</v>
      </c>
      <c r="D104" t="s">
        <v>659</v>
      </c>
      <c r="E104">
        <v>8</v>
      </c>
      <c r="F104">
        <v>0</v>
      </c>
      <c r="G104" t="s">
        <v>722</v>
      </c>
    </row>
    <row r="105" spans="1:8" x14ac:dyDescent="0.3">
      <c r="A105" t="s">
        <v>12</v>
      </c>
      <c r="B105">
        <v>2018</v>
      </c>
      <c r="C105" s="11">
        <v>43293</v>
      </c>
      <c r="D105" t="s">
        <v>661</v>
      </c>
      <c r="E105">
        <v>5</v>
      </c>
      <c r="F105">
        <v>0</v>
      </c>
    </row>
    <row r="106" spans="1:8" x14ac:dyDescent="0.3">
      <c r="A106" t="s">
        <v>12</v>
      </c>
      <c r="B106">
        <v>2019</v>
      </c>
      <c r="C106" t="s">
        <v>503</v>
      </c>
      <c r="D106" t="s">
        <v>648</v>
      </c>
      <c r="E106">
        <v>8</v>
      </c>
      <c r="F106" t="s">
        <v>503</v>
      </c>
      <c r="G106" t="s">
        <v>715</v>
      </c>
      <c r="H106" s="10" t="s">
        <v>503</v>
      </c>
    </row>
    <row r="107" spans="1:8" x14ac:dyDescent="0.3">
      <c r="A107" t="s">
        <v>12</v>
      </c>
      <c r="B107">
        <v>2019</v>
      </c>
      <c r="C107" t="s">
        <v>503</v>
      </c>
      <c r="D107" t="s">
        <v>651</v>
      </c>
      <c r="E107">
        <v>6</v>
      </c>
      <c r="F107" t="s">
        <v>503</v>
      </c>
      <c r="G107" t="s">
        <v>716</v>
      </c>
      <c r="H107" s="10" t="s">
        <v>503</v>
      </c>
    </row>
    <row r="108" spans="1:8" x14ac:dyDescent="0.3">
      <c r="A108" t="s">
        <v>12</v>
      </c>
      <c r="B108">
        <v>2019</v>
      </c>
      <c r="C108" t="s">
        <v>503</v>
      </c>
      <c r="D108" t="s">
        <v>653</v>
      </c>
      <c r="E108">
        <v>9</v>
      </c>
      <c r="F108" t="s">
        <v>503</v>
      </c>
      <c r="G108" t="s">
        <v>717</v>
      </c>
      <c r="H108" s="10" t="s">
        <v>503</v>
      </c>
    </row>
    <row r="109" spans="1:8" x14ac:dyDescent="0.3">
      <c r="A109" t="s">
        <v>12</v>
      </c>
      <c r="B109">
        <v>2019</v>
      </c>
      <c r="C109" t="s">
        <v>503</v>
      </c>
      <c r="D109" t="s">
        <v>655</v>
      </c>
      <c r="E109">
        <v>7</v>
      </c>
      <c r="F109" t="s">
        <v>503</v>
      </c>
      <c r="G109" t="s">
        <v>718</v>
      </c>
      <c r="H109" s="10" t="s">
        <v>503</v>
      </c>
    </row>
    <row r="110" spans="1:8" x14ac:dyDescent="0.3">
      <c r="A110" t="s">
        <v>12</v>
      </c>
      <c r="B110">
        <v>2019</v>
      </c>
      <c r="C110" t="s">
        <v>503</v>
      </c>
      <c r="D110" t="s">
        <v>656</v>
      </c>
      <c r="E110">
        <v>6</v>
      </c>
      <c r="F110" t="s">
        <v>503</v>
      </c>
      <c r="G110" t="s">
        <v>720</v>
      </c>
      <c r="H110" s="10" t="s">
        <v>503</v>
      </c>
    </row>
    <row r="111" spans="1:8" x14ac:dyDescent="0.3">
      <c r="A111" t="s">
        <v>12</v>
      </c>
      <c r="B111">
        <v>2019</v>
      </c>
      <c r="C111" t="s">
        <v>503</v>
      </c>
      <c r="D111" t="s">
        <v>657</v>
      </c>
      <c r="E111">
        <v>14</v>
      </c>
      <c r="F111" t="s">
        <v>503</v>
      </c>
      <c r="H111" s="10" t="s">
        <v>503</v>
      </c>
    </row>
    <row r="112" spans="1:8" x14ac:dyDescent="0.3">
      <c r="A112" t="s">
        <v>12</v>
      </c>
      <c r="B112">
        <v>2019</v>
      </c>
      <c r="C112" t="s">
        <v>503</v>
      </c>
      <c r="D112" t="s">
        <v>659</v>
      </c>
      <c r="E112">
        <v>8</v>
      </c>
      <c r="F112" t="s">
        <v>503</v>
      </c>
      <c r="G112" t="s">
        <v>722</v>
      </c>
      <c r="H112" s="10" t="s">
        <v>503</v>
      </c>
    </row>
    <row r="113" spans="1:8" x14ac:dyDescent="0.3">
      <c r="A113" t="s">
        <v>12</v>
      </c>
      <c r="B113">
        <v>2019</v>
      </c>
      <c r="C113" t="s">
        <v>503</v>
      </c>
      <c r="D113" t="s">
        <v>661</v>
      </c>
      <c r="E113">
        <v>5</v>
      </c>
      <c r="F113" t="s">
        <v>503</v>
      </c>
      <c r="H113" s="10" t="s">
        <v>503</v>
      </c>
    </row>
    <row r="114" spans="1:8" x14ac:dyDescent="0.3">
      <c r="A114" t="s">
        <v>12</v>
      </c>
      <c r="B114">
        <v>2020</v>
      </c>
      <c r="C114" s="11">
        <v>44001</v>
      </c>
      <c r="D114" t="s">
        <v>648</v>
      </c>
      <c r="E114">
        <v>8</v>
      </c>
      <c r="F114">
        <v>0</v>
      </c>
      <c r="G114" t="s">
        <v>715</v>
      </c>
      <c r="H114" s="10" t="s">
        <v>666</v>
      </c>
    </row>
    <row r="115" spans="1:8" x14ac:dyDescent="0.3">
      <c r="A115" t="s">
        <v>12</v>
      </c>
      <c r="B115">
        <v>2020</v>
      </c>
      <c r="C115" s="11">
        <v>44001</v>
      </c>
      <c r="D115" t="s">
        <v>651</v>
      </c>
      <c r="E115">
        <v>6</v>
      </c>
      <c r="F115">
        <v>0</v>
      </c>
      <c r="G115" t="s">
        <v>716</v>
      </c>
      <c r="H115" s="10" t="s">
        <v>666</v>
      </c>
    </row>
    <row r="116" spans="1:8" x14ac:dyDescent="0.3">
      <c r="A116" t="s">
        <v>12</v>
      </c>
      <c r="B116">
        <v>2020</v>
      </c>
      <c r="C116" s="11">
        <v>44001</v>
      </c>
      <c r="D116" t="s">
        <v>653</v>
      </c>
      <c r="E116">
        <v>9</v>
      </c>
      <c r="F116">
        <v>1</v>
      </c>
      <c r="G116" t="s">
        <v>717</v>
      </c>
      <c r="H116" s="10">
        <v>0</v>
      </c>
    </row>
    <row r="117" spans="1:8" x14ac:dyDescent="0.3">
      <c r="A117" t="s">
        <v>12</v>
      </c>
      <c r="B117">
        <v>2020</v>
      </c>
      <c r="C117" s="11">
        <v>44001</v>
      </c>
      <c r="D117" t="s">
        <v>655</v>
      </c>
      <c r="E117">
        <v>7</v>
      </c>
      <c r="F117">
        <v>5</v>
      </c>
      <c r="G117" t="s">
        <v>718</v>
      </c>
      <c r="H117" s="10" t="s">
        <v>668</v>
      </c>
    </row>
    <row r="118" spans="1:8" x14ac:dyDescent="0.3">
      <c r="A118" t="s">
        <v>12</v>
      </c>
      <c r="B118">
        <v>2020</v>
      </c>
      <c r="C118" s="11">
        <v>44001</v>
      </c>
      <c r="D118" t="s">
        <v>656</v>
      </c>
      <c r="E118">
        <v>6</v>
      </c>
      <c r="F118">
        <v>3</v>
      </c>
      <c r="G118" t="s">
        <v>720</v>
      </c>
      <c r="H118" s="10" t="s">
        <v>723</v>
      </c>
    </row>
    <row r="119" spans="1:8" x14ac:dyDescent="0.3">
      <c r="A119" t="s">
        <v>12</v>
      </c>
      <c r="B119">
        <v>2020</v>
      </c>
      <c r="C119" s="11">
        <v>44001</v>
      </c>
      <c r="D119" t="s">
        <v>657</v>
      </c>
      <c r="E119">
        <v>14</v>
      </c>
      <c r="F119">
        <v>0</v>
      </c>
      <c r="H119" s="10" t="s">
        <v>666</v>
      </c>
    </row>
    <row r="120" spans="1:8" x14ac:dyDescent="0.3">
      <c r="A120" t="s">
        <v>12</v>
      </c>
      <c r="B120">
        <v>2020</v>
      </c>
      <c r="C120" s="11">
        <v>44001</v>
      </c>
      <c r="D120" t="s">
        <v>659</v>
      </c>
      <c r="E120">
        <v>8</v>
      </c>
      <c r="F120">
        <v>0</v>
      </c>
      <c r="G120" t="s">
        <v>722</v>
      </c>
      <c r="H120" s="10" t="s">
        <v>666</v>
      </c>
    </row>
    <row r="121" spans="1:8" x14ac:dyDescent="0.3">
      <c r="A121" t="s">
        <v>12</v>
      </c>
      <c r="B121">
        <v>2020</v>
      </c>
      <c r="C121" s="11">
        <v>44001</v>
      </c>
      <c r="D121" t="s">
        <v>661</v>
      </c>
      <c r="E121">
        <v>5</v>
      </c>
      <c r="F121">
        <v>0</v>
      </c>
      <c r="H121" s="10" t="s">
        <v>666</v>
      </c>
    </row>
    <row r="122" spans="1:8" x14ac:dyDescent="0.3">
      <c r="A122" t="s">
        <v>12</v>
      </c>
      <c r="B122">
        <v>2021</v>
      </c>
      <c r="C122" s="11">
        <v>44434</v>
      </c>
      <c r="D122" t="s">
        <v>648</v>
      </c>
      <c r="E122">
        <v>8</v>
      </c>
      <c r="F122">
        <v>0</v>
      </c>
      <c r="G122" t="s">
        <v>724</v>
      </c>
    </row>
    <row r="123" spans="1:8" x14ac:dyDescent="0.3">
      <c r="A123" t="s">
        <v>12</v>
      </c>
      <c r="B123">
        <v>2021</v>
      </c>
      <c r="C123" s="11">
        <v>44434</v>
      </c>
      <c r="D123" t="s">
        <v>651</v>
      </c>
      <c r="E123">
        <v>6</v>
      </c>
      <c r="F123">
        <v>1</v>
      </c>
      <c r="G123" t="s">
        <v>716</v>
      </c>
      <c r="H123" s="10">
        <v>0</v>
      </c>
    </row>
    <row r="124" spans="1:8" x14ac:dyDescent="0.3">
      <c r="A124" t="s">
        <v>12</v>
      </c>
      <c r="B124">
        <v>2021</v>
      </c>
      <c r="C124" s="11">
        <v>44434</v>
      </c>
      <c r="D124" t="s">
        <v>653</v>
      </c>
      <c r="E124">
        <v>9</v>
      </c>
      <c r="F124">
        <v>1</v>
      </c>
      <c r="G124" t="s">
        <v>717</v>
      </c>
      <c r="H124" s="10">
        <v>0</v>
      </c>
    </row>
    <row r="125" spans="1:8" x14ac:dyDescent="0.3">
      <c r="A125" t="s">
        <v>12</v>
      </c>
      <c r="B125">
        <v>2021</v>
      </c>
      <c r="C125" s="11">
        <v>44434</v>
      </c>
      <c r="D125" t="s">
        <v>655</v>
      </c>
      <c r="E125">
        <v>7</v>
      </c>
      <c r="F125">
        <v>6</v>
      </c>
      <c r="G125" t="s">
        <v>718</v>
      </c>
      <c r="H125" s="10" t="s">
        <v>652</v>
      </c>
    </row>
    <row r="126" spans="1:8" x14ac:dyDescent="0.3">
      <c r="A126" t="s">
        <v>12</v>
      </c>
      <c r="B126">
        <v>2021</v>
      </c>
      <c r="C126" s="11">
        <v>44434</v>
      </c>
      <c r="D126" t="s">
        <v>656</v>
      </c>
      <c r="E126">
        <v>6</v>
      </c>
      <c r="F126">
        <v>3</v>
      </c>
      <c r="G126" t="s">
        <v>720</v>
      </c>
      <c r="H126" s="10" t="s">
        <v>723</v>
      </c>
    </row>
    <row r="127" spans="1:8" x14ac:dyDescent="0.3">
      <c r="A127" t="s">
        <v>12</v>
      </c>
      <c r="B127">
        <v>2021</v>
      </c>
      <c r="C127" s="11">
        <v>44434</v>
      </c>
      <c r="D127" t="s">
        <v>657</v>
      </c>
      <c r="E127">
        <v>14</v>
      </c>
      <c r="F127">
        <v>0</v>
      </c>
      <c r="G127" t="s">
        <v>725</v>
      </c>
    </row>
    <row r="128" spans="1:8" x14ac:dyDescent="0.3">
      <c r="A128" t="s">
        <v>12</v>
      </c>
      <c r="B128">
        <v>2021</v>
      </c>
      <c r="C128" s="11">
        <v>44434</v>
      </c>
      <c r="D128" t="s">
        <v>659</v>
      </c>
      <c r="E128">
        <v>8</v>
      </c>
      <c r="F128">
        <v>0</v>
      </c>
      <c r="G128" t="s">
        <v>722</v>
      </c>
    </row>
    <row r="129" spans="1:8" x14ac:dyDescent="0.3">
      <c r="A129" t="s">
        <v>12</v>
      </c>
      <c r="B129">
        <v>2021</v>
      </c>
      <c r="C129" s="11">
        <v>44434</v>
      </c>
      <c r="D129" t="s">
        <v>661</v>
      </c>
      <c r="E129">
        <v>5</v>
      </c>
      <c r="F129">
        <v>0</v>
      </c>
    </row>
    <row r="130" spans="1:8" x14ac:dyDescent="0.3">
      <c r="A130" t="s">
        <v>12</v>
      </c>
      <c r="B130">
        <v>2022</v>
      </c>
      <c r="C130" s="11">
        <v>44742</v>
      </c>
      <c r="D130" t="s">
        <v>648</v>
      </c>
      <c r="E130">
        <v>8</v>
      </c>
      <c r="F130">
        <v>0</v>
      </c>
      <c r="G130" t="s">
        <v>724</v>
      </c>
      <c r="H130" s="10" t="s">
        <v>666</v>
      </c>
    </row>
    <row r="131" spans="1:8" x14ac:dyDescent="0.3">
      <c r="A131" t="s">
        <v>12</v>
      </c>
      <c r="B131">
        <v>2022</v>
      </c>
      <c r="C131" s="11">
        <v>44742</v>
      </c>
      <c r="D131" t="s">
        <v>651</v>
      </c>
      <c r="E131">
        <v>6</v>
      </c>
      <c r="F131">
        <v>1</v>
      </c>
      <c r="G131" t="s">
        <v>716</v>
      </c>
      <c r="H131" s="10">
        <v>0</v>
      </c>
    </row>
    <row r="132" spans="1:8" x14ac:dyDescent="0.3">
      <c r="A132" t="s">
        <v>12</v>
      </c>
      <c r="B132">
        <v>2022</v>
      </c>
      <c r="C132" s="11">
        <v>44742</v>
      </c>
      <c r="D132" t="s">
        <v>653</v>
      </c>
      <c r="E132">
        <v>9</v>
      </c>
      <c r="F132">
        <v>3</v>
      </c>
      <c r="G132" t="s">
        <v>717</v>
      </c>
      <c r="H132" s="10" t="s">
        <v>710</v>
      </c>
    </row>
    <row r="133" spans="1:8" x14ac:dyDescent="0.3">
      <c r="A133" t="s">
        <v>12</v>
      </c>
      <c r="B133">
        <v>2022</v>
      </c>
      <c r="C133" s="11">
        <v>44742</v>
      </c>
      <c r="D133" t="s">
        <v>655</v>
      </c>
      <c r="E133">
        <v>7</v>
      </c>
      <c r="F133">
        <v>6</v>
      </c>
      <c r="G133" t="s">
        <v>718</v>
      </c>
      <c r="H133" s="10" t="s">
        <v>652</v>
      </c>
    </row>
    <row r="134" spans="1:8" x14ac:dyDescent="0.3">
      <c r="A134" t="s">
        <v>12</v>
      </c>
      <c r="B134">
        <v>2022</v>
      </c>
      <c r="C134" s="11">
        <v>44742</v>
      </c>
      <c r="D134" t="s">
        <v>656</v>
      </c>
      <c r="E134">
        <v>6</v>
      </c>
      <c r="F134">
        <v>4</v>
      </c>
      <c r="G134" t="s">
        <v>720</v>
      </c>
      <c r="H134" s="10" t="s">
        <v>750</v>
      </c>
    </row>
    <row r="135" spans="1:8" x14ac:dyDescent="0.3">
      <c r="A135" t="s">
        <v>12</v>
      </c>
      <c r="B135">
        <v>2022</v>
      </c>
      <c r="C135" s="11">
        <v>44742</v>
      </c>
      <c r="D135" t="s">
        <v>657</v>
      </c>
      <c r="E135">
        <v>14</v>
      </c>
      <c r="F135">
        <v>1</v>
      </c>
      <c r="G135" t="s">
        <v>725</v>
      </c>
      <c r="H135" s="10">
        <v>0</v>
      </c>
    </row>
    <row r="136" spans="1:8" x14ac:dyDescent="0.3">
      <c r="A136" t="s">
        <v>12</v>
      </c>
      <c r="B136">
        <v>2022</v>
      </c>
      <c r="C136" s="11">
        <v>44742</v>
      </c>
      <c r="D136" t="s">
        <v>659</v>
      </c>
      <c r="E136">
        <v>8</v>
      </c>
      <c r="F136">
        <v>1</v>
      </c>
      <c r="G136" t="s">
        <v>722</v>
      </c>
      <c r="H136" s="10">
        <v>0</v>
      </c>
    </row>
    <row r="137" spans="1:8" x14ac:dyDescent="0.3">
      <c r="A137" t="s">
        <v>12</v>
      </c>
      <c r="B137">
        <v>2022</v>
      </c>
      <c r="C137" s="11">
        <v>44742</v>
      </c>
      <c r="D137" t="s">
        <v>661</v>
      </c>
      <c r="E137">
        <v>5</v>
      </c>
      <c r="F137">
        <v>0</v>
      </c>
      <c r="H137" s="10" t="s">
        <v>666</v>
      </c>
    </row>
    <row r="138" spans="1:8" x14ac:dyDescent="0.3">
      <c r="A138" t="s">
        <v>19</v>
      </c>
      <c r="B138">
        <v>2018</v>
      </c>
      <c r="C138" s="11">
        <v>43291</v>
      </c>
      <c r="D138" t="s">
        <v>648</v>
      </c>
      <c r="E138">
        <v>6</v>
      </c>
      <c r="F138">
        <v>3</v>
      </c>
      <c r="G138" t="s">
        <v>726</v>
      </c>
      <c r="H138" s="10" t="s">
        <v>710</v>
      </c>
    </row>
    <row r="139" spans="1:8" x14ac:dyDescent="0.3">
      <c r="A139" t="s">
        <v>19</v>
      </c>
      <c r="B139">
        <v>2018</v>
      </c>
      <c r="C139" s="11">
        <v>43291</v>
      </c>
      <c r="D139" t="s">
        <v>651</v>
      </c>
      <c r="E139">
        <v>5</v>
      </c>
      <c r="F139">
        <v>2</v>
      </c>
      <c r="G139" t="s">
        <v>727</v>
      </c>
      <c r="H139" s="10" t="s">
        <v>650</v>
      </c>
    </row>
    <row r="140" spans="1:8" x14ac:dyDescent="0.3">
      <c r="A140" t="s">
        <v>19</v>
      </c>
      <c r="B140">
        <v>2018</v>
      </c>
      <c r="C140" s="11">
        <v>43291</v>
      </c>
      <c r="D140" t="s">
        <v>653</v>
      </c>
      <c r="E140">
        <v>5</v>
      </c>
      <c r="F140">
        <v>2</v>
      </c>
      <c r="G140" t="s">
        <v>728</v>
      </c>
      <c r="H140" s="10" t="s">
        <v>729</v>
      </c>
    </row>
    <row r="141" spans="1:8" x14ac:dyDescent="0.3">
      <c r="A141" t="s">
        <v>19</v>
      </c>
      <c r="B141">
        <v>2018</v>
      </c>
      <c r="C141" s="11">
        <v>43291</v>
      </c>
      <c r="D141" t="s">
        <v>655</v>
      </c>
      <c r="E141">
        <v>15</v>
      </c>
      <c r="F141">
        <v>5</v>
      </c>
      <c r="G141" t="s">
        <v>730</v>
      </c>
      <c r="H141" s="10" t="s">
        <v>731</v>
      </c>
    </row>
    <row r="142" spans="1:8" x14ac:dyDescent="0.3">
      <c r="A142" t="s">
        <v>19</v>
      </c>
      <c r="B142">
        <v>2018</v>
      </c>
      <c r="C142" s="11">
        <v>43291</v>
      </c>
      <c r="D142" t="s">
        <v>656</v>
      </c>
      <c r="E142">
        <v>8</v>
      </c>
      <c r="F142">
        <v>1</v>
      </c>
      <c r="G142" t="s">
        <v>732</v>
      </c>
      <c r="H142" s="10">
        <v>2</v>
      </c>
    </row>
    <row r="143" spans="1:8" x14ac:dyDescent="0.3">
      <c r="A143" t="s">
        <v>19</v>
      </c>
      <c r="B143">
        <v>2018</v>
      </c>
      <c r="C143" s="11">
        <v>43291</v>
      </c>
      <c r="D143" t="s">
        <v>657</v>
      </c>
      <c r="E143">
        <v>5</v>
      </c>
      <c r="F143">
        <v>2</v>
      </c>
      <c r="G143" t="s">
        <v>716</v>
      </c>
      <c r="H143" s="10" t="s">
        <v>650</v>
      </c>
    </row>
    <row r="144" spans="1:8" x14ac:dyDescent="0.3">
      <c r="A144" t="s">
        <v>19</v>
      </c>
      <c r="B144">
        <v>2018</v>
      </c>
      <c r="C144" s="11">
        <v>43291</v>
      </c>
      <c r="D144" t="s">
        <v>659</v>
      </c>
      <c r="E144">
        <v>8</v>
      </c>
      <c r="F144">
        <v>0</v>
      </c>
      <c r="G144" t="s">
        <v>733</v>
      </c>
    </row>
    <row r="145" spans="1:8" x14ac:dyDescent="0.3">
      <c r="A145" t="s">
        <v>19</v>
      </c>
      <c r="B145">
        <v>2018</v>
      </c>
      <c r="C145" s="11">
        <v>43291</v>
      </c>
      <c r="D145" t="s">
        <v>661</v>
      </c>
      <c r="E145">
        <v>18</v>
      </c>
      <c r="F145">
        <v>1</v>
      </c>
      <c r="G145" t="s">
        <v>734</v>
      </c>
      <c r="H145" s="10">
        <v>0</v>
      </c>
    </row>
    <row r="146" spans="1:8" x14ac:dyDescent="0.3">
      <c r="A146" t="s">
        <v>19</v>
      </c>
      <c r="B146">
        <v>2019</v>
      </c>
      <c r="C146" s="11">
        <v>43629</v>
      </c>
      <c r="D146" t="s">
        <v>648</v>
      </c>
      <c r="E146">
        <v>6</v>
      </c>
      <c r="F146" t="s">
        <v>503</v>
      </c>
      <c r="G146" t="s">
        <v>726</v>
      </c>
      <c r="H146" s="10" t="s">
        <v>503</v>
      </c>
    </row>
    <row r="147" spans="1:8" x14ac:dyDescent="0.3">
      <c r="A147" t="s">
        <v>19</v>
      </c>
      <c r="B147">
        <v>2019</v>
      </c>
      <c r="C147" s="11">
        <v>43629</v>
      </c>
      <c r="D147" t="s">
        <v>651</v>
      </c>
      <c r="E147">
        <v>5</v>
      </c>
      <c r="F147" t="s">
        <v>503</v>
      </c>
      <c r="G147" t="s">
        <v>727</v>
      </c>
      <c r="H147" s="10" t="s">
        <v>503</v>
      </c>
    </row>
    <row r="148" spans="1:8" x14ac:dyDescent="0.3">
      <c r="A148" t="s">
        <v>19</v>
      </c>
      <c r="B148">
        <v>2019</v>
      </c>
      <c r="C148" s="11">
        <v>43629</v>
      </c>
      <c r="D148" t="s">
        <v>653</v>
      </c>
      <c r="E148">
        <v>5</v>
      </c>
      <c r="F148" t="s">
        <v>503</v>
      </c>
      <c r="G148" t="s">
        <v>728</v>
      </c>
      <c r="H148" s="10" t="s">
        <v>503</v>
      </c>
    </row>
    <row r="149" spans="1:8" x14ac:dyDescent="0.3">
      <c r="A149" t="s">
        <v>19</v>
      </c>
      <c r="B149">
        <v>2019</v>
      </c>
      <c r="C149" s="11">
        <v>43629</v>
      </c>
      <c r="D149" t="s">
        <v>655</v>
      </c>
      <c r="E149">
        <v>15</v>
      </c>
      <c r="F149" t="s">
        <v>503</v>
      </c>
      <c r="G149" t="s">
        <v>730</v>
      </c>
      <c r="H149" s="10" t="s">
        <v>503</v>
      </c>
    </row>
    <row r="150" spans="1:8" x14ac:dyDescent="0.3">
      <c r="A150" t="s">
        <v>19</v>
      </c>
      <c r="B150">
        <v>2019</v>
      </c>
      <c r="C150" s="11">
        <v>43629</v>
      </c>
      <c r="D150" t="s">
        <v>656</v>
      </c>
      <c r="E150">
        <v>8</v>
      </c>
      <c r="F150" t="s">
        <v>503</v>
      </c>
      <c r="G150" t="s">
        <v>732</v>
      </c>
      <c r="H150" s="10" t="s">
        <v>503</v>
      </c>
    </row>
    <row r="151" spans="1:8" x14ac:dyDescent="0.3">
      <c r="A151" t="s">
        <v>19</v>
      </c>
      <c r="B151">
        <v>2019</v>
      </c>
      <c r="C151" s="11">
        <v>43629</v>
      </c>
      <c r="D151" t="s">
        <v>657</v>
      </c>
      <c r="E151">
        <v>5</v>
      </c>
      <c r="F151" t="s">
        <v>503</v>
      </c>
      <c r="G151" t="s">
        <v>716</v>
      </c>
      <c r="H151" s="10" t="s">
        <v>503</v>
      </c>
    </row>
    <row r="152" spans="1:8" x14ac:dyDescent="0.3">
      <c r="A152" t="s">
        <v>19</v>
      </c>
      <c r="B152">
        <v>2019</v>
      </c>
      <c r="C152" s="11">
        <v>43629</v>
      </c>
      <c r="D152" t="s">
        <v>659</v>
      </c>
      <c r="E152">
        <v>8</v>
      </c>
      <c r="F152" t="s">
        <v>503</v>
      </c>
      <c r="G152" t="s">
        <v>733</v>
      </c>
      <c r="H152" s="10" t="s">
        <v>503</v>
      </c>
    </row>
    <row r="153" spans="1:8" x14ac:dyDescent="0.3">
      <c r="A153" t="s">
        <v>19</v>
      </c>
      <c r="B153">
        <v>2019</v>
      </c>
      <c r="C153" s="11">
        <v>43629</v>
      </c>
      <c r="D153" t="s">
        <v>661</v>
      </c>
      <c r="E153">
        <v>18</v>
      </c>
      <c r="F153" t="s">
        <v>503</v>
      </c>
      <c r="G153" t="s">
        <v>734</v>
      </c>
      <c r="H153" s="10" t="s">
        <v>503</v>
      </c>
    </row>
    <row r="154" spans="1:8" x14ac:dyDescent="0.3">
      <c r="A154" t="s">
        <v>19</v>
      </c>
      <c r="B154">
        <v>2020</v>
      </c>
      <c r="C154" s="11">
        <v>44001</v>
      </c>
      <c r="D154" t="s">
        <v>648</v>
      </c>
      <c r="E154">
        <v>6</v>
      </c>
      <c r="F154">
        <v>2</v>
      </c>
      <c r="G154" t="s">
        <v>726</v>
      </c>
      <c r="H154" s="10" t="s">
        <v>650</v>
      </c>
    </row>
    <row r="155" spans="1:8" x14ac:dyDescent="0.3">
      <c r="A155" t="s">
        <v>19</v>
      </c>
      <c r="B155">
        <v>2020</v>
      </c>
      <c r="C155" s="11">
        <v>44001</v>
      </c>
      <c r="D155" t="s">
        <v>651</v>
      </c>
      <c r="E155">
        <v>5</v>
      </c>
      <c r="F155">
        <v>2</v>
      </c>
      <c r="G155" t="s">
        <v>727</v>
      </c>
      <c r="H155" s="10" t="s">
        <v>650</v>
      </c>
    </row>
    <row r="156" spans="1:8" x14ac:dyDescent="0.3">
      <c r="A156" t="s">
        <v>19</v>
      </c>
      <c r="B156">
        <v>2020</v>
      </c>
      <c r="C156" s="11">
        <v>44001</v>
      </c>
      <c r="D156" t="s">
        <v>653</v>
      </c>
      <c r="E156">
        <v>5</v>
      </c>
      <c r="F156">
        <v>2</v>
      </c>
      <c r="G156" t="s">
        <v>728</v>
      </c>
      <c r="H156" s="10" t="s">
        <v>729</v>
      </c>
    </row>
    <row r="157" spans="1:8" x14ac:dyDescent="0.3">
      <c r="A157" t="s">
        <v>19</v>
      </c>
      <c r="B157">
        <v>2020</v>
      </c>
      <c r="C157" s="11">
        <v>44001</v>
      </c>
      <c r="D157" t="s">
        <v>655</v>
      </c>
      <c r="E157">
        <v>15</v>
      </c>
      <c r="F157">
        <v>3</v>
      </c>
      <c r="G157" t="s">
        <v>730</v>
      </c>
      <c r="H157" s="10" t="s">
        <v>735</v>
      </c>
    </row>
    <row r="158" spans="1:8" x14ac:dyDescent="0.3">
      <c r="A158" t="s">
        <v>19</v>
      </c>
      <c r="B158">
        <v>2020</v>
      </c>
      <c r="C158" s="11">
        <v>44001</v>
      </c>
      <c r="D158" t="s">
        <v>656</v>
      </c>
      <c r="E158">
        <v>8</v>
      </c>
      <c r="F158">
        <v>1</v>
      </c>
      <c r="G158" t="s">
        <v>732</v>
      </c>
      <c r="H158" s="10">
        <v>0</v>
      </c>
    </row>
    <row r="159" spans="1:8" x14ac:dyDescent="0.3">
      <c r="A159" t="s">
        <v>19</v>
      </c>
      <c r="B159">
        <v>2020</v>
      </c>
      <c r="C159" s="11">
        <v>44001</v>
      </c>
      <c r="D159" t="s">
        <v>657</v>
      </c>
      <c r="E159">
        <v>5</v>
      </c>
      <c r="F159">
        <v>1</v>
      </c>
      <c r="G159" t="s">
        <v>716</v>
      </c>
      <c r="H159" s="10">
        <v>0</v>
      </c>
    </row>
    <row r="160" spans="1:8" x14ac:dyDescent="0.3">
      <c r="A160" t="s">
        <v>19</v>
      </c>
      <c r="B160">
        <v>2020</v>
      </c>
      <c r="C160" s="11">
        <v>44001</v>
      </c>
      <c r="D160" t="s">
        <v>659</v>
      </c>
      <c r="E160">
        <v>8</v>
      </c>
      <c r="F160">
        <v>1</v>
      </c>
      <c r="G160" t="s">
        <v>733</v>
      </c>
      <c r="H160" s="10">
        <v>1</v>
      </c>
    </row>
    <row r="161" spans="1:9" x14ac:dyDescent="0.3">
      <c r="A161" t="s">
        <v>19</v>
      </c>
      <c r="B161">
        <v>2020</v>
      </c>
      <c r="C161" s="11">
        <v>44001</v>
      </c>
      <c r="D161" t="s">
        <v>661</v>
      </c>
      <c r="E161">
        <v>18</v>
      </c>
      <c r="F161">
        <v>1</v>
      </c>
      <c r="G161" t="s">
        <v>734</v>
      </c>
      <c r="H161" s="10">
        <v>0</v>
      </c>
      <c r="I161" t="s">
        <v>736</v>
      </c>
    </row>
    <row r="162" spans="1:9" x14ac:dyDescent="0.3">
      <c r="A162" t="s">
        <v>19</v>
      </c>
      <c r="B162">
        <v>2021</v>
      </c>
      <c r="C162" s="11">
        <v>44365</v>
      </c>
      <c r="D162" t="s">
        <v>648</v>
      </c>
      <c r="E162">
        <v>6</v>
      </c>
      <c r="F162">
        <v>2</v>
      </c>
      <c r="G162" t="s">
        <v>726</v>
      </c>
      <c r="H162" s="10" t="s">
        <v>650</v>
      </c>
    </row>
    <row r="163" spans="1:9" x14ac:dyDescent="0.3">
      <c r="A163" t="s">
        <v>19</v>
      </c>
      <c r="B163">
        <v>2021</v>
      </c>
      <c r="C163" s="11">
        <v>44365</v>
      </c>
      <c r="D163" t="s">
        <v>651</v>
      </c>
      <c r="E163">
        <v>5</v>
      </c>
      <c r="F163">
        <v>2</v>
      </c>
      <c r="G163" t="s">
        <v>727</v>
      </c>
      <c r="H163" s="10" t="s">
        <v>650</v>
      </c>
    </row>
    <row r="164" spans="1:9" x14ac:dyDescent="0.3">
      <c r="A164" t="s">
        <v>19</v>
      </c>
      <c r="B164">
        <v>2021</v>
      </c>
      <c r="C164" s="11">
        <v>44365</v>
      </c>
      <c r="D164" t="s">
        <v>653</v>
      </c>
      <c r="E164">
        <v>5</v>
      </c>
      <c r="F164">
        <v>2</v>
      </c>
      <c r="G164" t="s">
        <v>728</v>
      </c>
      <c r="H164" s="10" t="s">
        <v>729</v>
      </c>
    </row>
    <row r="165" spans="1:9" x14ac:dyDescent="0.3">
      <c r="A165" t="s">
        <v>19</v>
      </c>
      <c r="B165">
        <v>2021</v>
      </c>
      <c r="C165" s="11">
        <v>44365</v>
      </c>
      <c r="D165" t="s">
        <v>655</v>
      </c>
      <c r="E165">
        <v>15</v>
      </c>
      <c r="F165">
        <v>2</v>
      </c>
      <c r="G165" t="s">
        <v>730</v>
      </c>
      <c r="H165" s="10" t="s">
        <v>737</v>
      </c>
    </row>
    <row r="166" spans="1:9" x14ac:dyDescent="0.3">
      <c r="A166" t="s">
        <v>19</v>
      </c>
      <c r="B166">
        <v>2021</v>
      </c>
      <c r="C166" s="11">
        <v>44365</v>
      </c>
      <c r="D166" t="s">
        <v>656</v>
      </c>
      <c r="E166">
        <v>8</v>
      </c>
      <c r="F166">
        <v>1</v>
      </c>
      <c r="G166" t="s">
        <v>732</v>
      </c>
      <c r="H166" s="10">
        <v>0</v>
      </c>
    </row>
    <row r="167" spans="1:9" x14ac:dyDescent="0.3">
      <c r="A167" t="s">
        <v>19</v>
      </c>
      <c r="B167">
        <v>2021</v>
      </c>
      <c r="C167" s="11">
        <v>44365</v>
      </c>
      <c r="D167" t="s">
        <v>657</v>
      </c>
      <c r="E167">
        <v>5</v>
      </c>
      <c r="F167">
        <v>1</v>
      </c>
      <c r="G167" t="s">
        <v>716</v>
      </c>
      <c r="H167" s="10">
        <v>0</v>
      </c>
    </row>
    <row r="168" spans="1:9" x14ac:dyDescent="0.3">
      <c r="A168" t="s">
        <v>19</v>
      </c>
      <c r="B168">
        <v>2021</v>
      </c>
      <c r="C168" s="11">
        <v>44434</v>
      </c>
      <c r="D168" t="s">
        <v>659</v>
      </c>
      <c r="E168">
        <v>8</v>
      </c>
      <c r="F168">
        <v>0</v>
      </c>
      <c r="G168" t="s">
        <v>733</v>
      </c>
      <c r="I168" t="s">
        <v>738</v>
      </c>
    </row>
    <row r="169" spans="1:9" x14ac:dyDescent="0.3">
      <c r="A169" t="s">
        <v>19</v>
      </c>
      <c r="B169">
        <v>2021</v>
      </c>
      <c r="C169" s="11">
        <v>44434</v>
      </c>
      <c r="D169" t="s">
        <v>661</v>
      </c>
      <c r="E169">
        <v>18</v>
      </c>
      <c r="F169">
        <v>0</v>
      </c>
      <c r="G169" t="s">
        <v>734</v>
      </c>
      <c r="I169" t="s">
        <v>738</v>
      </c>
    </row>
    <row r="170" spans="1:9" x14ac:dyDescent="0.3">
      <c r="A170" t="s">
        <v>19</v>
      </c>
      <c r="B170">
        <v>2022</v>
      </c>
      <c r="C170" s="11">
        <v>44742</v>
      </c>
      <c r="D170" t="s">
        <v>648</v>
      </c>
      <c r="E170">
        <v>6</v>
      </c>
      <c r="F170">
        <v>3</v>
      </c>
      <c r="G170" t="s">
        <v>726</v>
      </c>
      <c r="H170" t="s">
        <v>710</v>
      </c>
    </row>
    <row r="171" spans="1:9" x14ac:dyDescent="0.3">
      <c r="A171" t="s">
        <v>19</v>
      </c>
      <c r="B171">
        <v>2022</v>
      </c>
      <c r="C171" s="11">
        <v>44742</v>
      </c>
      <c r="D171" t="s">
        <v>651</v>
      </c>
      <c r="E171">
        <v>5</v>
      </c>
      <c r="F171">
        <v>2</v>
      </c>
      <c r="G171" t="s">
        <v>1921</v>
      </c>
      <c r="H171" t="s">
        <v>650</v>
      </c>
    </row>
    <row r="172" spans="1:9" x14ac:dyDescent="0.3">
      <c r="A172" t="s">
        <v>19</v>
      </c>
      <c r="B172">
        <v>2022</v>
      </c>
      <c r="C172" s="11">
        <v>44742</v>
      </c>
      <c r="D172" t="s">
        <v>653</v>
      </c>
      <c r="E172">
        <v>5</v>
      </c>
      <c r="F172">
        <v>3</v>
      </c>
      <c r="G172" t="s">
        <v>728</v>
      </c>
      <c r="H172" t="s">
        <v>1005</v>
      </c>
    </row>
    <row r="173" spans="1:9" x14ac:dyDescent="0.3">
      <c r="A173" t="s">
        <v>19</v>
      </c>
      <c r="B173">
        <v>2022</v>
      </c>
      <c r="C173" s="11">
        <v>44742</v>
      </c>
      <c r="D173" t="s">
        <v>655</v>
      </c>
      <c r="E173">
        <v>15</v>
      </c>
      <c r="F173">
        <v>2</v>
      </c>
      <c r="G173" t="s">
        <v>730</v>
      </c>
      <c r="H173" t="s">
        <v>737</v>
      </c>
    </row>
    <row r="174" spans="1:9" x14ac:dyDescent="0.3">
      <c r="A174" t="s">
        <v>19</v>
      </c>
      <c r="B174">
        <v>2022</v>
      </c>
      <c r="C174" s="11">
        <v>44742</v>
      </c>
      <c r="D174" t="s">
        <v>656</v>
      </c>
      <c r="E174">
        <v>8</v>
      </c>
      <c r="F174">
        <v>1</v>
      </c>
      <c r="G174" t="s">
        <v>732</v>
      </c>
      <c r="H174">
        <v>0</v>
      </c>
    </row>
    <row r="175" spans="1:9" x14ac:dyDescent="0.3">
      <c r="A175" t="s">
        <v>19</v>
      </c>
      <c r="B175">
        <v>2022</v>
      </c>
      <c r="C175" s="11">
        <v>44742</v>
      </c>
      <c r="D175" t="s">
        <v>657</v>
      </c>
      <c r="E175">
        <v>5</v>
      </c>
      <c r="F175">
        <v>1</v>
      </c>
      <c r="G175" t="s">
        <v>716</v>
      </c>
      <c r="H175">
        <v>0</v>
      </c>
    </row>
    <row r="176" spans="1:9" x14ac:dyDescent="0.3">
      <c r="A176" t="s">
        <v>19</v>
      </c>
      <c r="B176">
        <v>2022</v>
      </c>
      <c r="C176" s="11">
        <v>44742</v>
      </c>
      <c r="D176" t="s">
        <v>659</v>
      </c>
      <c r="E176">
        <v>8</v>
      </c>
      <c r="F176">
        <v>2</v>
      </c>
      <c r="G176" t="s">
        <v>733</v>
      </c>
      <c r="H176" t="s">
        <v>650</v>
      </c>
    </row>
    <row r="177" spans="1:8" x14ac:dyDescent="0.3">
      <c r="A177" t="s">
        <v>19</v>
      </c>
      <c r="B177">
        <v>2022</v>
      </c>
      <c r="C177" s="11">
        <v>44742</v>
      </c>
      <c r="D177" t="s">
        <v>661</v>
      </c>
      <c r="E177">
        <v>18</v>
      </c>
      <c r="F177">
        <v>4</v>
      </c>
      <c r="G177" t="s">
        <v>734</v>
      </c>
      <c r="H177" t="s">
        <v>1918</v>
      </c>
    </row>
    <row r="178" spans="1:8" x14ac:dyDescent="0.3">
      <c r="A178" t="s">
        <v>34</v>
      </c>
      <c r="B178">
        <v>2018</v>
      </c>
      <c r="C178" s="11">
        <v>43301</v>
      </c>
      <c r="D178" t="s">
        <v>648</v>
      </c>
      <c r="E178">
        <v>8</v>
      </c>
      <c r="F178">
        <v>1</v>
      </c>
      <c r="G178" t="s">
        <v>739</v>
      </c>
      <c r="H178" s="10">
        <v>1</v>
      </c>
    </row>
    <row r="179" spans="1:8" x14ac:dyDescent="0.3">
      <c r="A179" t="s">
        <v>34</v>
      </c>
      <c r="B179">
        <v>2018</v>
      </c>
      <c r="C179" s="11">
        <v>43301</v>
      </c>
      <c r="D179" t="s">
        <v>651</v>
      </c>
      <c r="E179">
        <v>5</v>
      </c>
      <c r="F179">
        <v>0</v>
      </c>
      <c r="G179" t="s">
        <v>740</v>
      </c>
    </row>
    <row r="180" spans="1:8" x14ac:dyDescent="0.3">
      <c r="A180" t="s">
        <v>34</v>
      </c>
      <c r="B180">
        <v>2018</v>
      </c>
      <c r="C180" s="11">
        <v>43301</v>
      </c>
      <c r="D180" t="s">
        <v>653</v>
      </c>
      <c r="E180">
        <v>9</v>
      </c>
      <c r="F180">
        <v>1</v>
      </c>
      <c r="H180" s="10">
        <v>6</v>
      </c>
    </row>
    <row r="181" spans="1:8" x14ac:dyDescent="0.3">
      <c r="A181" t="s">
        <v>34</v>
      </c>
      <c r="B181">
        <v>2018</v>
      </c>
      <c r="C181" s="11">
        <v>43301</v>
      </c>
      <c r="D181" t="s">
        <v>655</v>
      </c>
      <c r="E181">
        <v>9</v>
      </c>
      <c r="F181">
        <v>3</v>
      </c>
      <c r="G181" t="s">
        <v>741</v>
      </c>
      <c r="H181" s="10" t="s">
        <v>723</v>
      </c>
    </row>
    <row r="182" spans="1:8" x14ac:dyDescent="0.3">
      <c r="A182" t="s">
        <v>34</v>
      </c>
      <c r="B182">
        <v>2018</v>
      </c>
      <c r="C182" s="11">
        <v>43301</v>
      </c>
      <c r="D182" t="s">
        <v>656</v>
      </c>
      <c r="E182">
        <v>10</v>
      </c>
      <c r="F182">
        <v>3</v>
      </c>
      <c r="H182" s="10" t="s">
        <v>735</v>
      </c>
    </row>
    <row r="183" spans="1:8" x14ac:dyDescent="0.3">
      <c r="A183" t="s">
        <v>34</v>
      </c>
      <c r="B183">
        <v>2018</v>
      </c>
      <c r="C183" s="11">
        <v>43301</v>
      </c>
      <c r="D183" t="s">
        <v>657</v>
      </c>
      <c r="E183">
        <v>3</v>
      </c>
      <c r="F183">
        <v>3</v>
      </c>
      <c r="G183" t="s">
        <v>742</v>
      </c>
      <c r="H183" s="10" t="s">
        <v>710</v>
      </c>
    </row>
    <row r="184" spans="1:8" x14ac:dyDescent="0.3">
      <c r="A184" t="s">
        <v>34</v>
      </c>
      <c r="B184">
        <v>2018</v>
      </c>
      <c r="C184" s="11">
        <v>43301</v>
      </c>
      <c r="D184" t="s">
        <v>659</v>
      </c>
      <c r="E184">
        <v>3</v>
      </c>
      <c r="F184">
        <v>1</v>
      </c>
      <c r="H184" s="10">
        <v>0</v>
      </c>
    </row>
    <row r="185" spans="1:8" x14ac:dyDescent="0.3">
      <c r="A185" t="s">
        <v>34</v>
      </c>
      <c r="B185">
        <v>2018</v>
      </c>
      <c r="C185" s="11">
        <v>43301</v>
      </c>
      <c r="D185" t="s">
        <v>661</v>
      </c>
      <c r="E185">
        <v>5</v>
      </c>
      <c r="F185">
        <v>0</v>
      </c>
      <c r="G185" t="s">
        <v>743</v>
      </c>
    </row>
    <row r="186" spans="1:8" x14ac:dyDescent="0.3">
      <c r="A186" t="s">
        <v>34</v>
      </c>
      <c r="B186">
        <v>2019</v>
      </c>
      <c r="C186" t="s">
        <v>503</v>
      </c>
      <c r="D186" t="s">
        <v>648</v>
      </c>
      <c r="E186">
        <v>8</v>
      </c>
      <c r="F186" t="s">
        <v>503</v>
      </c>
      <c r="G186" t="s">
        <v>739</v>
      </c>
      <c r="H186" s="10" t="s">
        <v>503</v>
      </c>
    </row>
    <row r="187" spans="1:8" x14ac:dyDescent="0.3">
      <c r="A187" t="s">
        <v>34</v>
      </c>
      <c r="B187">
        <v>2019</v>
      </c>
      <c r="C187" t="s">
        <v>503</v>
      </c>
      <c r="D187" t="s">
        <v>651</v>
      </c>
      <c r="E187">
        <v>5</v>
      </c>
      <c r="F187" t="s">
        <v>503</v>
      </c>
      <c r="G187" t="s">
        <v>740</v>
      </c>
      <c r="H187" s="10" t="s">
        <v>503</v>
      </c>
    </row>
    <row r="188" spans="1:8" x14ac:dyDescent="0.3">
      <c r="A188" t="s">
        <v>34</v>
      </c>
      <c r="B188">
        <v>2019</v>
      </c>
      <c r="C188" t="s">
        <v>503</v>
      </c>
      <c r="D188" t="s">
        <v>653</v>
      </c>
      <c r="E188">
        <v>9</v>
      </c>
      <c r="F188" t="s">
        <v>503</v>
      </c>
      <c r="H188" s="10" t="s">
        <v>503</v>
      </c>
    </row>
    <row r="189" spans="1:8" x14ac:dyDescent="0.3">
      <c r="A189" t="s">
        <v>34</v>
      </c>
      <c r="B189">
        <v>2019</v>
      </c>
      <c r="C189" t="s">
        <v>503</v>
      </c>
      <c r="D189" t="s">
        <v>655</v>
      </c>
      <c r="E189">
        <v>9</v>
      </c>
      <c r="F189" t="s">
        <v>503</v>
      </c>
      <c r="G189" t="s">
        <v>741</v>
      </c>
      <c r="H189" s="10" t="s">
        <v>503</v>
      </c>
    </row>
    <row r="190" spans="1:8" x14ac:dyDescent="0.3">
      <c r="A190" t="s">
        <v>34</v>
      </c>
      <c r="B190">
        <v>2019</v>
      </c>
      <c r="C190" t="s">
        <v>503</v>
      </c>
      <c r="D190" t="s">
        <v>656</v>
      </c>
      <c r="E190">
        <v>10</v>
      </c>
      <c r="F190" t="s">
        <v>503</v>
      </c>
      <c r="H190" s="10" t="s">
        <v>503</v>
      </c>
    </row>
    <row r="191" spans="1:8" x14ac:dyDescent="0.3">
      <c r="A191" t="s">
        <v>34</v>
      </c>
      <c r="B191">
        <v>2019</v>
      </c>
      <c r="C191" t="s">
        <v>503</v>
      </c>
      <c r="D191" t="s">
        <v>657</v>
      </c>
      <c r="E191">
        <v>3</v>
      </c>
      <c r="F191" t="s">
        <v>503</v>
      </c>
      <c r="G191" t="s">
        <v>742</v>
      </c>
      <c r="H191" s="10" t="s">
        <v>503</v>
      </c>
    </row>
    <row r="192" spans="1:8" x14ac:dyDescent="0.3">
      <c r="A192" t="s">
        <v>34</v>
      </c>
      <c r="B192">
        <v>2019</v>
      </c>
      <c r="C192" t="s">
        <v>503</v>
      </c>
      <c r="D192" t="s">
        <v>659</v>
      </c>
      <c r="E192">
        <v>3</v>
      </c>
      <c r="F192" t="s">
        <v>503</v>
      </c>
      <c r="H192" s="10" t="s">
        <v>503</v>
      </c>
    </row>
    <row r="193" spans="1:9" x14ac:dyDescent="0.3">
      <c r="A193" t="s">
        <v>34</v>
      </c>
      <c r="B193">
        <v>2019</v>
      </c>
      <c r="C193" t="s">
        <v>503</v>
      </c>
      <c r="D193" t="s">
        <v>661</v>
      </c>
      <c r="E193">
        <v>5</v>
      </c>
      <c r="F193" t="s">
        <v>503</v>
      </c>
      <c r="G193" t="s">
        <v>743</v>
      </c>
      <c r="H193" s="10" t="s">
        <v>503</v>
      </c>
    </row>
    <row r="194" spans="1:9" x14ac:dyDescent="0.3">
      <c r="A194" t="s">
        <v>34</v>
      </c>
      <c r="B194">
        <v>2020</v>
      </c>
      <c r="C194" s="11">
        <v>44083</v>
      </c>
      <c r="D194" t="s">
        <v>648</v>
      </c>
      <c r="E194">
        <v>8</v>
      </c>
      <c r="F194">
        <v>2</v>
      </c>
      <c r="G194" t="s">
        <v>744</v>
      </c>
      <c r="H194" s="10" t="s">
        <v>650</v>
      </c>
    </row>
    <row r="195" spans="1:9" x14ac:dyDescent="0.3">
      <c r="A195" t="s">
        <v>34</v>
      </c>
      <c r="B195">
        <v>2020</v>
      </c>
      <c r="C195" s="11">
        <v>44083</v>
      </c>
      <c r="D195" t="s">
        <v>651</v>
      </c>
      <c r="E195">
        <v>4</v>
      </c>
      <c r="F195">
        <v>3</v>
      </c>
      <c r="G195" t="s">
        <v>745</v>
      </c>
      <c r="H195" s="10" t="s">
        <v>746</v>
      </c>
      <c r="I195" t="s">
        <v>747</v>
      </c>
    </row>
    <row r="196" spans="1:9" x14ac:dyDescent="0.3">
      <c r="A196" t="s">
        <v>34</v>
      </c>
      <c r="B196">
        <v>2020</v>
      </c>
      <c r="C196" s="11">
        <v>44083</v>
      </c>
      <c r="D196" t="s">
        <v>653</v>
      </c>
      <c r="E196">
        <v>10</v>
      </c>
      <c r="F196">
        <v>2</v>
      </c>
      <c r="G196" t="s">
        <v>748</v>
      </c>
      <c r="H196" s="10" t="s">
        <v>650</v>
      </c>
    </row>
    <row r="197" spans="1:9" x14ac:dyDescent="0.3">
      <c r="A197" t="s">
        <v>34</v>
      </c>
      <c r="B197">
        <v>2020</v>
      </c>
      <c r="C197" s="11">
        <v>44083</v>
      </c>
      <c r="D197" t="s">
        <v>655</v>
      </c>
      <c r="E197">
        <v>9</v>
      </c>
      <c r="F197">
        <v>4</v>
      </c>
      <c r="G197" t="s">
        <v>749</v>
      </c>
      <c r="H197" s="10" t="s">
        <v>750</v>
      </c>
    </row>
    <row r="198" spans="1:9" x14ac:dyDescent="0.3">
      <c r="A198" t="s">
        <v>34</v>
      </c>
      <c r="B198">
        <v>2020</v>
      </c>
      <c r="C198" s="11">
        <v>44083</v>
      </c>
      <c r="D198" t="s">
        <v>656</v>
      </c>
      <c r="E198">
        <v>10</v>
      </c>
      <c r="F198">
        <v>4</v>
      </c>
      <c r="G198" t="s">
        <v>751</v>
      </c>
      <c r="H198" s="10" t="s">
        <v>750</v>
      </c>
    </row>
    <row r="199" spans="1:9" x14ac:dyDescent="0.3">
      <c r="A199" t="s">
        <v>34</v>
      </c>
      <c r="B199">
        <v>2020</v>
      </c>
      <c r="C199" s="11">
        <v>44083</v>
      </c>
      <c r="D199" t="s">
        <v>657</v>
      </c>
      <c r="E199">
        <v>3</v>
      </c>
      <c r="F199">
        <v>3</v>
      </c>
      <c r="G199" t="s">
        <v>752</v>
      </c>
      <c r="H199" s="10" t="s">
        <v>710</v>
      </c>
    </row>
    <row r="200" spans="1:9" x14ac:dyDescent="0.3">
      <c r="A200" t="s">
        <v>34</v>
      </c>
      <c r="B200">
        <v>2020</v>
      </c>
      <c r="C200" s="11">
        <v>44083</v>
      </c>
      <c r="D200" t="s">
        <v>659</v>
      </c>
      <c r="E200">
        <v>3</v>
      </c>
      <c r="F200">
        <v>3</v>
      </c>
      <c r="G200" t="s">
        <v>753</v>
      </c>
      <c r="H200" s="10" t="s">
        <v>710</v>
      </c>
    </row>
    <row r="201" spans="1:9" x14ac:dyDescent="0.3">
      <c r="A201" t="s">
        <v>34</v>
      </c>
      <c r="B201">
        <v>2020</v>
      </c>
      <c r="C201" s="11">
        <v>44083</v>
      </c>
      <c r="D201" t="s">
        <v>661</v>
      </c>
      <c r="E201">
        <v>5</v>
      </c>
      <c r="F201">
        <v>1</v>
      </c>
      <c r="H201" s="10">
        <v>0</v>
      </c>
    </row>
    <row r="202" spans="1:9" x14ac:dyDescent="0.3">
      <c r="A202" t="s">
        <v>34</v>
      </c>
      <c r="B202">
        <v>2021</v>
      </c>
      <c r="C202" s="11">
        <v>44434</v>
      </c>
      <c r="D202" t="s">
        <v>648</v>
      </c>
      <c r="E202">
        <v>8</v>
      </c>
      <c r="F202">
        <v>2</v>
      </c>
      <c r="G202" t="s">
        <v>744</v>
      </c>
      <c r="H202" s="10" t="s">
        <v>650</v>
      </c>
    </row>
    <row r="203" spans="1:9" x14ac:dyDescent="0.3">
      <c r="A203" t="s">
        <v>34</v>
      </c>
      <c r="B203">
        <v>2021</v>
      </c>
      <c r="C203" s="11">
        <v>44434</v>
      </c>
      <c r="D203" t="s">
        <v>651</v>
      </c>
      <c r="E203">
        <v>4</v>
      </c>
      <c r="F203">
        <v>4</v>
      </c>
      <c r="G203" t="s">
        <v>745</v>
      </c>
      <c r="H203" s="10" t="s">
        <v>750</v>
      </c>
    </row>
    <row r="204" spans="1:9" x14ac:dyDescent="0.3">
      <c r="A204" t="s">
        <v>34</v>
      </c>
      <c r="B204">
        <v>2021</v>
      </c>
      <c r="C204" s="11">
        <v>44434</v>
      </c>
      <c r="D204" t="s">
        <v>653</v>
      </c>
      <c r="E204">
        <v>10</v>
      </c>
      <c r="F204">
        <v>6</v>
      </c>
      <c r="G204" t="s">
        <v>748</v>
      </c>
      <c r="H204" s="10" t="s">
        <v>754</v>
      </c>
    </row>
    <row r="205" spans="1:9" x14ac:dyDescent="0.3">
      <c r="A205" t="s">
        <v>34</v>
      </c>
      <c r="B205">
        <v>2021</v>
      </c>
      <c r="C205" s="11">
        <v>44434</v>
      </c>
      <c r="D205" t="s">
        <v>655</v>
      </c>
      <c r="E205">
        <v>9</v>
      </c>
      <c r="F205">
        <v>5</v>
      </c>
      <c r="G205" t="s">
        <v>749</v>
      </c>
      <c r="H205" s="10" t="s">
        <v>668</v>
      </c>
    </row>
    <row r="206" spans="1:9" x14ac:dyDescent="0.3">
      <c r="A206" t="s">
        <v>34</v>
      </c>
      <c r="B206">
        <v>2021</v>
      </c>
      <c r="C206" s="11">
        <v>44434</v>
      </c>
      <c r="D206" t="s">
        <v>656</v>
      </c>
      <c r="E206">
        <v>10</v>
      </c>
      <c r="F206">
        <v>5</v>
      </c>
      <c r="G206" t="s">
        <v>751</v>
      </c>
      <c r="H206" s="10" t="s">
        <v>755</v>
      </c>
    </row>
    <row r="207" spans="1:9" x14ac:dyDescent="0.3">
      <c r="A207" t="s">
        <v>34</v>
      </c>
      <c r="B207">
        <v>2021</v>
      </c>
      <c r="C207" s="11">
        <v>44434</v>
      </c>
      <c r="D207" t="s">
        <v>657</v>
      </c>
      <c r="E207">
        <v>3</v>
      </c>
      <c r="F207">
        <v>3</v>
      </c>
      <c r="G207" t="s">
        <v>752</v>
      </c>
      <c r="H207" s="10" t="s">
        <v>710</v>
      </c>
    </row>
    <row r="208" spans="1:9" x14ac:dyDescent="0.3">
      <c r="A208" t="s">
        <v>34</v>
      </c>
      <c r="B208">
        <v>2021</v>
      </c>
      <c r="C208" s="11">
        <v>44434</v>
      </c>
      <c r="D208" t="s">
        <v>659</v>
      </c>
      <c r="E208">
        <v>3</v>
      </c>
      <c r="F208">
        <v>3</v>
      </c>
      <c r="G208" t="s">
        <v>753</v>
      </c>
      <c r="H208" s="10" t="s">
        <v>710</v>
      </c>
    </row>
    <row r="209" spans="1:9" x14ac:dyDescent="0.3">
      <c r="A209" t="s">
        <v>34</v>
      </c>
      <c r="B209">
        <v>2021</v>
      </c>
      <c r="C209" s="11">
        <v>44434</v>
      </c>
      <c r="D209" t="s">
        <v>661</v>
      </c>
      <c r="E209">
        <v>5</v>
      </c>
      <c r="F209">
        <v>1</v>
      </c>
      <c r="H209" s="10">
        <v>0</v>
      </c>
    </row>
    <row r="210" spans="1:9" x14ac:dyDescent="0.3">
      <c r="A210" t="s">
        <v>132</v>
      </c>
      <c r="B210">
        <v>2018</v>
      </c>
      <c r="C210" s="11">
        <v>43308</v>
      </c>
      <c r="D210" t="s">
        <v>648</v>
      </c>
      <c r="E210">
        <v>10</v>
      </c>
      <c r="F210">
        <v>0</v>
      </c>
      <c r="G210" t="s">
        <v>756</v>
      </c>
    </row>
    <row r="211" spans="1:9" x14ac:dyDescent="0.3">
      <c r="A211" t="s">
        <v>132</v>
      </c>
      <c r="B211">
        <v>2018</v>
      </c>
      <c r="C211" s="11">
        <v>43308</v>
      </c>
      <c r="D211" t="s">
        <v>651</v>
      </c>
      <c r="E211">
        <v>10</v>
      </c>
      <c r="F211">
        <v>0</v>
      </c>
      <c r="I211" t="s">
        <v>654</v>
      </c>
    </row>
    <row r="212" spans="1:9" x14ac:dyDescent="0.3">
      <c r="A212" t="s">
        <v>132</v>
      </c>
      <c r="B212">
        <v>2018</v>
      </c>
      <c r="C212" s="11">
        <v>43308</v>
      </c>
      <c r="D212" t="s">
        <v>653</v>
      </c>
      <c r="E212">
        <v>5</v>
      </c>
      <c r="F212">
        <v>0</v>
      </c>
      <c r="I212" t="s">
        <v>654</v>
      </c>
    </row>
    <row r="213" spans="1:9" x14ac:dyDescent="0.3">
      <c r="A213" t="s">
        <v>132</v>
      </c>
      <c r="B213">
        <v>2018</v>
      </c>
      <c r="C213" s="11">
        <v>43308</v>
      </c>
      <c r="D213" t="s">
        <v>655</v>
      </c>
      <c r="E213">
        <v>6</v>
      </c>
      <c r="F213">
        <v>0</v>
      </c>
      <c r="I213" t="s">
        <v>654</v>
      </c>
    </row>
    <row r="214" spans="1:9" x14ac:dyDescent="0.3">
      <c r="A214" t="s">
        <v>132</v>
      </c>
      <c r="B214">
        <v>2018</v>
      </c>
      <c r="C214" s="11">
        <v>43308</v>
      </c>
      <c r="D214" t="s">
        <v>656</v>
      </c>
      <c r="E214">
        <v>6</v>
      </c>
      <c r="F214">
        <v>1</v>
      </c>
      <c r="G214" t="s">
        <v>757</v>
      </c>
      <c r="H214" s="10">
        <v>0</v>
      </c>
    </row>
    <row r="215" spans="1:9" x14ac:dyDescent="0.3">
      <c r="A215" t="s">
        <v>132</v>
      </c>
      <c r="B215">
        <v>2018</v>
      </c>
      <c r="C215" s="11">
        <v>43308</v>
      </c>
      <c r="D215" t="s">
        <v>657</v>
      </c>
      <c r="E215">
        <v>6</v>
      </c>
      <c r="F215">
        <v>4</v>
      </c>
      <c r="G215" t="s">
        <v>758</v>
      </c>
      <c r="H215" s="10" t="s">
        <v>719</v>
      </c>
    </row>
    <row r="216" spans="1:9" x14ac:dyDescent="0.3">
      <c r="A216" t="s">
        <v>132</v>
      </c>
      <c r="B216">
        <v>2018</v>
      </c>
      <c r="C216" s="11">
        <v>43308</v>
      </c>
      <c r="D216" t="s">
        <v>659</v>
      </c>
      <c r="E216">
        <v>9</v>
      </c>
      <c r="F216">
        <v>2</v>
      </c>
      <c r="G216" t="s">
        <v>759</v>
      </c>
      <c r="H216" s="10" t="s">
        <v>760</v>
      </c>
    </row>
    <row r="217" spans="1:9" x14ac:dyDescent="0.3">
      <c r="A217" t="s">
        <v>132</v>
      </c>
      <c r="B217">
        <v>2018</v>
      </c>
      <c r="C217" s="11">
        <v>43308</v>
      </c>
      <c r="D217" t="s">
        <v>661</v>
      </c>
      <c r="E217">
        <v>11</v>
      </c>
      <c r="F217">
        <v>0</v>
      </c>
      <c r="G217" t="s">
        <v>551</v>
      </c>
      <c r="H217" s="10">
        <v>0</v>
      </c>
    </row>
    <row r="218" spans="1:9" x14ac:dyDescent="0.3">
      <c r="A218" t="s">
        <v>132</v>
      </c>
      <c r="B218">
        <v>2019</v>
      </c>
      <c r="C218" s="11">
        <v>43656</v>
      </c>
      <c r="D218" t="s">
        <v>648</v>
      </c>
      <c r="E218">
        <v>10</v>
      </c>
      <c r="F218" t="s">
        <v>503</v>
      </c>
      <c r="G218" t="s">
        <v>756</v>
      </c>
      <c r="H218" s="10" t="s">
        <v>503</v>
      </c>
    </row>
    <row r="219" spans="1:9" x14ac:dyDescent="0.3">
      <c r="A219" t="s">
        <v>132</v>
      </c>
      <c r="B219">
        <v>2019</v>
      </c>
      <c r="C219" s="11">
        <v>43656</v>
      </c>
      <c r="D219" t="s">
        <v>651</v>
      </c>
      <c r="E219">
        <v>10</v>
      </c>
      <c r="F219" t="s">
        <v>503</v>
      </c>
      <c r="H219" s="10" t="s">
        <v>503</v>
      </c>
    </row>
    <row r="220" spans="1:9" x14ac:dyDescent="0.3">
      <c r="A220" t="s">
        <v>132</v>
      </c>
      <c r="B220">
        <v>2019</v>
      </c>
      <c r="C220" s="11">
        <v>43656</v>
      </c>
      <c r="D220" t="s">
        <v>653</v>
      </c>
      <c r="E220">
        <v>5</v>
      </c>
      <c r="F220" t="s">
        <v>503</v>
      </c>
      <c r="H220" s="10" t="s">
        <v>503</v>
      </c>
    </row>
    <row r="221" spans="1:9" x14ac:dyDescent="0.3">
      <c r="A221" t="s">
        <v>132</v>
      </c>
      <c r="B221">
        <v>2019</v>
      </c>
      <c r="C221" s="11">
        <v>43656</v>
      </c>
      <c r="D221" t="s">
        <v>655</v>
      </c>
      <c r="E221">
        <v>6</v>
      </c>
      <c r="F221" t="s">
        <v>503</v>
      </c>
      <c r="H221" s="10" t="s">
        <v>503</v>
      </c>
    </row>
    <row r="222" spans="1:9" x14ac:dyDescent="0.3">
      <c r="A222" t="s">
        <v>132</v>
      </c>
      <c r="B222">
        <v>2019</v>
      </c>
      <c r="C222" s="11">
        <v>43656</v>
      </c>
      <c r="D222" t="s">
        <v>656</v>
      </c>
      <c r="E222">
        <v>6</v>
      </c>
      <c r="F222" t="s">
        <v>503</v>
      </c>
      <c r="G222" t="s">
        <v>757</v>
      </c>
      <c r="H222" s="10" t="s">
        <v>503</v>
      </c>
    </row>
    <row r="223" spans="1:9" x14ac:dyDescent="0.3">
      <c r="A223" t="s">
        <v>132</v>
      </c>
      <c r="B223">
        <v>2019</v>
      </c>
      <c r="C223" s="11">
        <v>43656</v>
      </c>
      <c r="D223" t="s">
        <v>657</v>
      </c>
      <c r="E223">
        <v>6</v>
      </c>
      <c r="F223" t="s">
        <v>503</v>
      </c>
      <c r="G223" t="s">
        <v>758</v>
      </c>
      <c r="H223" s="10" t="s">
        <v>503</v>
      </c>
    </row>
    <row r="224" spans="1:9" x14ac:dyDescent="0.3">
      <c r="A224" t="s">
        <v>132</v>
      </c>
      <c r="B224">
        <v>2019</v>
      </c>
      <c r="C224" s="11">
        <v>43656</v>
      </c>
      <c r="D224" t="s">
        <v>659</v>
      </c>
      <c r="E224">
        <v>9</v>
      </c>
      <c r="F224" t="s">
        <v>503</v>
      </c>
      <c r="G224" t="s">
        <v>759</v>
      </c>
      <c r="H224" s="10" t="s">
        <v>503</v>
      </c>
    </row>
    <row r="225" spans="1:8" x14ac:dyDescent="0.3">
      <c r="A225" t="s">
        <v>132</v>
      </c>
      <c r="B225">
        <v>2019</v>
      </c>
      <c r="C225" s="11">
        <v>43656</v>
      </c>
      <c r="D225" t="s">
        <v>661</v>
      </c>
      <c r="E225">
        <v>11</v>
      </c>
      <c r="F225" t="s">
        <v>503</v>
      </c>
      <c r="G225" t="s">
        <v>551</v>
      </c>
      <c r="H225" s="10" t="s">
        <v>503</v>
      </c>
    </row>
    <row r="226" spans="1:8" x14ac:dyDescent="0.3">
      <c r="A226" t="s">
        <v>132</v>
      </c>
      <c r="B226">
        <v>2020</v>
      </c>
      <c r="C226" s="11">
        <v>44011</v>
      </c>
      <c r="D226" t="s">
        <v>648</v>
      </c>
      <c r="E226">
        <v>10</v>
      </c>
      <c r="F226">
        <v>0</v>
      </c>
      <c r="G226" t="s">
        <v>756</v>
      </c>
      <c r="H226" s="10" t="s">
        <v>666</v>
      </c>
    </row>
    <row r="227" spans="1:8" x14ac:dyDescent="0.3">
      <c r="A227" t="s">
        <v>132</v>
      </c>
      <c r="B227">
        <v>2020</v>
      </c>
      <c r="C227" s="11">
        <v>44011</v>
      </c>
      <c r="D227" t="s">
        <v>651</v>
      </c>
      <c r="E227">
        <v>10</v>
      </c>
      <c r="F227">
        <v>0</v>
      </c>
      <c r="G227" t="s">
        <v>761</v>
      </c>
      <c r="H227" s="10" t="s">
        <v>666</v>
      </c>
    </row>
    <row r="228" spans="1:8" x14ac:dyDescent="0.3">
      <c r="A228" t="s">
        <v>132</v>
      </c>
      <c r="B228">
        <v>2020</v>
      </c>
      <c r="C228" s="11">
        <v>44011</v>
      </c>
      <c r="D228" t="s">
        <v>653</v>
      </c>
      <c r="E228">
        <v>8</v>
      </c>
      <c r="F228">
        <v>0</v>
      </c>
      <c r="G228" t="s">
        <v>762</v>
      </c>
      <c r="H228" s="10" t="s">
        <v>666</v>
      </c>
    </row>
    <row r="229" spans="1:8" x14ac:dyDescent="0.3">
      <c r="A229" t="s">
        <v>132</v>
      </c>
      <c r="B229">
        <v>2020</v>
      </c>
      <c r="C229" s="11">
        <v>44011</v>
      </c>
      <c r="D229" t="s">
        <v>655</v>
      </c>
      <c r="E229">
        <v>9</v>
      </c>
      <c r="F229">
        <v>0</v>
      </c>
      <c r="G229" t="s">
        <v>763</v>
      </c>
      <c r="H229" s="10" t="s">
        <v>666</v>
      </c>
    </row>
    <row r="230" spans="1:8" x14ac:dyDescent="0.3">
      <c r="A230" t="s">
        <v>132</v>
      </c>
      <c r="B230">
        <v>2020</v>
      </c>
      <c r="C230" s="11">
        <v>44011</v>
      </c>
      <c r="D230" t="s">
        <v>656</v>
      </c>
      <c r="E230">
        <v>6</v>
      </c>
      <c r="F230">
        <v>2</v>
      </c>
      <c r="G230" t="s">
        <v>757</v>
      </c>
      <c r="H230" s="10" t="s">
        <v>650</v>
      </c>
    </row>
    <row r="231" spans="1:8" x14ac:dyDescent="0.3">
      <c r="A231" t="s">
        <v>132</v>
      </c>
      <c r="B231">
        <v>2020</v>
      </c>
      <c r="C231" s="11">
        <v>44011</v>
      </c>
      <c r="D231" t="s">
        <v>657</v>
      </c>
      <c r="E231">
        <v>6</v>
      </c>
      <c r="F231">
        <v>5</v>
      </c>
      <c r="G231" t="s">
        <v>758</v>
      </c>
      <c r="H231" s="10" t="s">
        <v>668</v>
      </c>
    </row>
    <row r="232" spans="1:8" x14ac:dyDescent="0.3">
      <c r="A232" t="s">
        <v>132</v>
      </c>
      <c r="B232">
        <v>2020</v>
      </c>
      <c r="C232" s="11">
        <v>44011</v>
      </c>
      <c r="D232" t="s">
        <v>659</v>
      </c>
      <c r="E232">
        <v>9</v>
      </c>
      <c r="F232">
        <v>4</v>
      </c>
      <c r="G232" t="s">
        <v>759</v>
      </c>
      <c r="H232" s="10" t="s">
        <v>764</v>
      </c>
    </row>
    <row r="233" spans="1:8" x14ac:dyDescent="0.3">
      <c r="A233" t="s">
        <v>132</v>
      </c>
      <c r="B233">
        <v>2020</v>
      </c>
      <c r="C233" s="11">
        <v>44011</v>
      </c>
      <c r="D233" t="s">
        <v>661</v>
      </c>
      <c r="E233">
        <v>14</v>
      </c>
      <c r="F233">
        <v>1</v>
      </c>
      <c r="G233" t="s">
        <v>765</v>
      </c>
      <c r="H233" s="10">
        <v>1</v>
      </c>
    </row>
    <row r="234" spans="1:8" x14ac:dyDescent="0.3">
      <c r="A234" t="s">
        <v>132</v>
      </c>
      <c r="B234">
        <v>2021</v>
      </c>
      <c r="C234" s="11">
        <v>44365</v>
      </c>
      <c r="D234" t="s">
        <v>648</v>
      </c>
      <c r="E234">
        <v>10</v>
      </c>
      <c r="F234">
        <v>0</v>
      </c>
      <c r="G234" t="s">
        <v>756</v>
      </c>
    </row>
    <row r="235" spans="1:8" x14ac:dyDescent="0.3">
      <c r="A235" t="s">
        <v>132</v>
      </c>
      <c r="B235">
        <v>2021</v>
      </c>
      <c r="C235" s="11">
        <v>44365</v>
      </c>
      <c r="D235" t="s">
        <v>651</v>
      </c>
      <c r="E235">
        <v>10</v>
      </c>
      <c r="F235">
        <v>0</v>
      </c>
      <c r="G235" t="s">
        <v>761</v>
      </c>
    </row>
    <row r="236" spans="1:8" x14ac:dyDescent="0.3">
      <c r="A236" t="s">
        <v>132</v>
      </c>
      <c r="B236">
        <v>2021</v>
      </c>
      <c r="C236" s="11">
        <v>44365</v>
      </c>
      <c r="D236" t="s">
        <v>653</v>
      </c>
      <c r="E236">
        <v>8</v>
      </c>
      <c r="F236">
        <v>0</v>
      </c>
      <c r="G236" t="s">
        <v>762</v>
      </c>
    </row>
    <row r="237" spans="1:8" x14ac:dyDescent="0.3">
      <c r="A237" t="s">
        <v>132</v>
      </c>
      <c r="B237">
        <v>2021</v>
      </c>
      <c r="C237" s="11">
        <v>44365</v>
      </c>
      <c r="D237" t="s">
        <v>655</v>
      </c>
      <c r="E237">
        <v>9</v>
      </c>
      <c r="F237">
        <v>0</v>
      </c>
      <c r="G237" t="s">
        <v>763</v>
      </c>
    </row>
    <row r="238" spans="1:8" x14ac:dyDescent="0.3">
      <c r="A238" t="s">
        <v>132</v>
      </c>
      <c r="B238">
        <v>2021</v>
      </c>
      <c r="C238" s="11">
        <v>44365</v>
      </c>
      <c r="D238" t="s">
        <v>656</v>
      </c>
      <c r="E238">
        <v>6</v>
      </c>
      <c r="F238">
        <v>2</v>
      </c>
      <c r="G238" t="s">
        <v>757</v>
      </c>
      <c r="H238" s="10" t="s">
        <v>650</v>
      </c>
    </row>
    <row r="239" spans="1:8" x14ac:dyDescent="0.3">
      <c r="A239" t="s">
        <v>132</v>
      </c>
      <c r="B239">
        <v>2021</v>
      </c>
      <c r="C239" s="11">
        <v>44365</v>
      </c>
      <c r="D239" t="s">
        <v>657</v>
      </c>
      <c r="E239">
        <v>6</v>
      </c>
      <c r="F239">
        <v>5</v>
      </c>
      <c r="G239" t="s">
        <v>758</v>
      </c>
      <c r="H239" s="10" t="s">
        <v>668</v>
      </c>
    </row>
    <row r="240" spans="1:8" x14ac:dyDescent="0.3">
      <c r="A240" t="s">
        <v>132</v>
      </c>
      <c r="B240">
        <v>2021</v>
      </c>
      <c r="C240" s="11">
        <v>44365</v>
      </c>
      <c r="D240" t="s">
        <v>659</v>
      </c>
      <c r="E240">
        <v>9</v>
      </c>
      <c r="F240">
        <v>4</v>
      </c>
      <c r="G240" t="s">
        <v>766</v>
      </c>
      <c r="H240" s="10" t="s">
        <v>767</v>
      </c>
    </row>
    <row r="241" spans="1:9" x14ac:dyDescent="0.3">
      <c r="A241" t="s">
        <v>132</v>
      </c>
      <c r="B241">
        <v>2021</v>
      </c>
      <c r="C241" s="11">
        <v>44365</v>
      </c>
      <c r="D241" t="s">
        <v>661</v>
      </c>
      <c r="E241">
        <v>14</v>
      </c>
      <c r="F241">
        <v>1</v>
      </c>
      <c r="G241" t="s">
        <v>768</v>
      </c>
    </row>
    <row r="242" spans="1:9" x14ac:dyDescent="0.3">
      <c r="A242" t="s">
        <v>781</v>
      </c>
      <c r="B242">
        <v>2020</v>
      </c>
      <c r="C242" s="11">
        <v>44021</v>
      </c>
      <c r="D242" t="s">
        <v>648</v>
      </c>
      <c r="E242">
        <v>13</v>
      </c>
      <c r="F242">
        <v>6</v>
      </c>
      <c r="G242" t="s">
        <v>769</v>
      </c>
      <c r="H242" s="10" t="s">
        <v>782</v>
      </c>
    </row>
    <row r="243" spans="1:9" x14ac:dyDescent="0.3">
      <c r="A243" t="s">
        <v>781</v>
      </c>
      <c r="B243">
        <v>2020</v>
      </c>
      <c r="C243" s="11">
        <v>44021</v>
      </c>
      <c r="D243" t="s">
        <v>651</v>
      </c>
      <c r="E243">
        <v>40</v>
      </c>
      <c r="F243">
        <v>9</v>
      </c>
      <c r="G243" t="s">
        <v>771</v>
      </c>
      <c r="H243" s="10" t="s">
        <v>772</v>
      </c>
    </row>
    <row r="244" spans="1:9" x14ac:dyDescent="0.3">
      <c r="A244" t="s">
        <v>781</v>
      </c>
      <c r="B244">
        <v>2020</v>
      </c>
      <c r="C244" s="11">
        <v>44021</v>
      </c>
      <c r="D244" t="s">
        <v>653</v>
      </c>
      <c r="E244">
        <v>31</v>
      </c>
      <c r="F244">
        <v>0</v>
      </c>
      <c r="G244" t="s">
        <v>773</v>
      </c>
      <c r="H244" s="10" t="s">
        <v>666</v>
      </c>
    </row>
    <row r="245" spans="1:9" x14ac:dyDescent="0.3">
      <c r="A245" t="s">
        <v>781</v>
      </c>
      <c r="B245">
        <v>2020</v>
      </c>
      <c r="C245" s="11">
        <v>44021</v>
      </c>
      <c r="D245" t="s">
        <v>655</v>
      </c>
      <c r="E245">
        <v>28</v>
      </c>
      <c r="F245">
        <v>0</v>
      </c>
      <c r="G245" t="s">
        <v>775</v>
      </c>
      <c r="H245" s="10" t="s">
        <v>666</v>
      </c>
    </row>
    <row r="246" spans="1:9" x14ac:dyDescent="0.3">
      <c r="A246" t="s">
        <v>781</v>
      </c>
      <c r="B246">
        <v>2020</v>
      </c>
      <c r="C246" s="11">
        <v>44021</v>
      </c>
      <c r="D246" t="s">
        <v>656</v>
      </c>
      <c r="E246">
        <v>23</v>
      </c>
      <c r="F246">
        <v>4</v>
      </c>
      <c r="G246" t="s">
        <v>776</v>
      </c>
      <c r="H246" s="10" t="s">
        <v>750</v>
      </c>
    </row>
    <row r="247" spans="1:9" x14ac:dyDescent="0.3">
      <c r="A247" t="s">
        <v>781</v>
      </c>
      <c r="B247">
        <v>2020</v>
      </c>
      <c r="C247" s="11">
        <v>44021</v>
      </c>
      <c r="D247" t="s">
        <v>657</v>
      </c>
      <c r="E247">
        <v>24</v>
      </c>
      <c r="F247">
        <v>3</v>
      </c>
      <c r="G247" t="s">
        <v>777</v>
      </c>
      <c r="H247" s="10" t="s">
        <v>710</v>
      </c>
      <c r="I247" t="s">
        <v>783</v>
      </c>
    </row>
    <row r="248" spans="1:9" x14ac:dyDescent="0.3">
      <c r="A248" t="s">
        <v>781</v>
      </c>
      <c r="B248">
        <v>2020</v>
      </c>
      <c r="C248" s="11">
        <v>44021</v>
      </c>
      <c r="D248" t="s">
        <v>659</v>
      </c>
      <c r="E248">
        <v>20</v>
      </c>
      <c r="F248">
        <v>4</v>
      </c>
      <c r="G248" t="s">
        <v>779</v>
      </c>
      <c r="H248" s="10" t="s">
        <v>750</v>
      </c>
      <c r="I248" t="s">
        <v>783</v>
      </c>
    </row>
    <row r="249" spans="1:9" x14ac:dyDescent="0.3">
      <c r="A249" t="s">
        <v>781</v>
      </c>
      <c r="B249">
        <v>2020</v>
      </c>
      <c r="C249" s="11">
        <v>44021</v>
      </c>
      <c r="D249" t="s">
        <v>661</v>
      </c>
      <c r="E249">
        <v>5</v>
      </c>
      <c r="F249">
        <v>5</v>
      </c>
      <c r="G249" t="s">
        <v>780</v>
      </c>
      <c r="H249" s="10" t="s">
        <v>668</v>
      </c>
    </row>
    <row r="250" spans="1:9" x14ac:dyDescent="0.3">
      <c r="A250" t="s">
        <v>117</v>
      </c>
      <c r="B250">
        <v>2021</v>
      </c>
      <c r="C250" s="11">
        <v>44369</v>
      </c>
      <c r="D250" t="s">
        <v>648</v>
      </c>
      <c r="E250">
        <v>13</v>
      </c>
      <c r="F250">
        <v>8</v>
      </c>
      <c r="G250" t="s">
        <v>769</v>
      </c>
      <c r="H250" s="10" t="s">
        <v>770</v>
      </c>
    </row>
    <row r="251" spans="1:9" x14ac:dyDescent="0.3">
      <c r="A251" t="s">
        <v>117</v>
      </c>
      <c r="B251">
        <v>2021</v>
      </c>
      <c r="C251" s="11">
        <v>44369</v>
      </c>
      <c r="D251" t="s">
        <v>651</v>
      </c>
      <c r="E251">
        <v>40</v>
      </c>
      <c r="F251">
        <v>9</v>
      </c>
      <c r="G251" t="s">
        <v>771</v>
      </c>
      <c r="H251" s="10" t="s">
        <v>772</v>
      </c>
    </row>
    <row r="252" spans="1:9" x14ac:dyDescent="0.3">
      <c r="A252" t="s">
        <v>117</v>
      </c>
      <c r="B252">
        <v>2021</v>
      </c>
      <c r="C252" s="11">
        <v>44369</v>
      </c>
      <c r="D252" t="s">
        <v>653</v>
      </c>
      <c r="E252" s="3">
        <v>34</v>
      </c>
      <c r="F252">
        <v>1</v>
      </c>
      <c r="G252" t="s">
        <v>773</v>
      </c>
      <c r="H252" s="10">
        <v>2</v>
      </c>
      <c r="I252" s="3" t="s">
        <v>774</v>
      </c>
    </row>
    <row r="253" spans="1:9" x14ac:dyDescent="0.3">
      <c r="A253" t="s">
        <v>117</v>
      </c>
      <c r="B253">
        <v>2021</v>
      </c>
      <c r="C253" s="11">
        <v>44369</v>
      </c>
      <c r="D253" t="s">
        <v>655</v>
      </c>
      <c r="E253">
        <v>28</v>
      </c>
      <c r="F253">
        <v>3</v>
      </c>
      <c r="G253" t="s">
        <v>775</v>
      </c>
      <c r="H253" s="10" t="s">
        <v>710</v>
      </c>
    </row>
    <row r="254" spans="1:9" x14ac:dyDescent="0.3">
      <c r="A254" t="s">
        <v>117</v>
      </c>
      <c r="B254">
        <v>2021</v>
      </c>
      <c r="C254" s="11">
        <v>44369</v>
      </c>
      <c r="D254" t="s">
        <v>656</v>
      </c>
      <c r="E254">
        <v>23</v>
      </c>
      <c r="F254">
        <v>4</v>
      </c>
      <c r="G254" t="s">
        <v>776</v>
      </c>
      <c r="H254" s="10" t="s">
        <v>750</v>
      </c>
    </row>
    <row r="255" spans="1:9" x14ac:dyDescent="0.3">
      <c r="A255" t="s">
        <v>117</v>
      </c>
      <c r="B255">
        <v>2021</v>
      </c>
      <c r="C255" s="11">
        <v>44369</v>
      </c>
      <c r="D255" t="s">
        <v>657</v>
      </c>
      <c r="E255">
        <v>24</v>
      </c>
      <c r="F255">
        <v>4</v>
      </c>
      <c r="G255" t="s">
        <v>777</v>
      </c>
      <c r="H255" s="10" t="s">
        <v>778</v>
      </c>
    </row>
    <row r="256" spans="1:9" x14ac:dyDescent="0.3">
      <c r="A256" t="s">
        <v>117</v>
      </c>
      <c r="B256">
        <v>2021</v>
      </c>
      <c r="C256" s="11">
        <v>44369</v>
      </c>
      <c r="D256" t="s">
        <v>659</v>
      </c>
      <c r="E256">
        <v>20</v>
      </c>
      <c r="F256">
        <v>5</v>
      </c>
      <c r="G256" t="s">
        <v>779</v>
      </c>
      <c r="H256" s="10" t="s">
        <v>668</v>
      </c>
    </row>
    <row r="257" spans="1:8" x14ac:dyDescent="0.3">
      <c r="A257" t="s">
        <v>117</v>
      </c>
      <c r="B257">
        <v>2021</v>
      </c>
      <c r="C257" s="11">
        <v>44369</v>
      </c>
      <c r="D257" t="s">
        <v>661</v>
      </c>
      <c r="E257">
        <v>5</v>
      </c>
      <c r="F257">
        <v>4</v>
      </c>
      <c r="G257" t="s">
        <v>780</v>
      </c>
      <c r="H257" s="10" t="s">
        <v>750</v>
      </c>
    </row>
    <row r="258" spans="1:8" x14ac:dyDescent="0.3">
      <c r="A258" t="s">
        <v>117</v>
      </c>
      <c r="B258">
        <v>2022</v>
      </c>
      <c r="C258" s="11">
        <v>44735</v>
      </c>
      <c r="D258" t="s">
        <v>648</v>
      </c>
      <c r="E258">
        <v>13</v>
      </c>
      <c r="F258">
        <v>8</v>
      </c>
      <c r="G258" t="s">
        <v>769</v>
      </c>
      <c r="H258" s="10" t="s">
        <v>770</v>
      </c>
    </row>
    <row r="259" spans="1:8" x14ac:dyDescent="0.3">
      <c r="A259" t="s">
        <v>117</v>
      </c>
      <c r="B259">
        <v>2022</v>
      </c>
      <c r="C259" s="11">
        <v>44735</v>
      </c>
      <c r="D259" t="s">
        <v>651</v>
      </c>
      <c r="E259">
        <v>40</v>
      </c>
      <c r="F259">
        <v>10</v>
      </c>
      <c r="G259" t="s">
        <v>771</v>
      </c>
      <c r="H259" s="10" t="s">
        <v>1935</v>
      </c>
    </row>
    <row r="260" spans="1:8" x14ac:dyDescent="0.3">
      <c r="A260" t="s">
        <v>117</v>
      </c>
      <c r="B260">
        <v>2022</v>
      </c>
      <c r="C260" s="11">
        <v>44735</v>
      </c>
      <c r="D260" t="s">
        <v>653</v>
      </c>
      <c r="E260" s="2">
        <v>34</v>
      </c>
      <c r="F260">
        <v>1</v>
      </c>
      <c r="G260" t="s">
        <v>773</v>
      </c>
      <c r="H260" s="10">
        <v>1</v>
      </c>
    </row>
    <row r="261" spans="1:8" x14ac:dyDescent="0.3">
      <c r="A261" t="s">
        <v>117</v>
      </c>
      <c r="B261">
        <v>2022</v>
      </c>
      <c r="C261" s="11">
        <v>44735</v>
      </c>
      <c r="D261" t="s">
        <v>655</v>
      </c>
      <c r="E261">
        <v>28</v>
      </c>
      <c r="F261">
        <v>1</v>
      </c>
      <c r="G261" t="s">
        <v>775</v>
      </c>
      <c r="H261" s="10">
        <v>0</v>
      </c>
    </row>
    <row r="262" spans="1:8" x14ac:dyDescent="0.3">
      <c r="A262" t="s">
        <v>117</v>
      </c>
      <c r="B262">
        <v>2022</v>
      </c>
      <c r="C262" s="11">
        <v>44735</v>
      </c>
      <c r="D262" t="s">
        <v>656</v>
      </c>
      <c r="E262">
        <v>23</v>
      </c>
      <c r="F262">
        <v>5</v>
      </c>
      <c r="G262" t="s">
        <v>776</v>
      </c>
      <c r="H262" s="10" t="s">
        <v>668</v>
      </c>
    </row>
    <row r="263" spans="1:8" x14ac:dyDescent="0.3">
      <c r="A263" t="s">
        <v>117</v>
      </c>
      <c r="B263">
        <v>2022</v>
      </c>
      <c r="C263" s="11">
        <v>44735</v>
      </c>
      <c r="D263" t="s">
        <v>657</v>
      </c>
      <c r="E263">
        <v>24</v>
      </c>
      <c r="F263">
        <v>5</v>
      </c>
      <c r="G263" t="s">
        <v>777</v>
      </c>
      <c r="H263" s="10" t="s">
        <v>1936</v>
      </c>
    </row>
    <row r="264" spans="1:8" x14ac:dyDescent="0.3">
      <c r="A264" t="s">
        <v>117</v>
      </c>
      <c r="B264">
        <v>2022</v>
      </c>
      <c r="C264" s="11">
        <v>44735</v>
      </c>
      <c r="D264" t="s">
        <v>659</v>
      </c>
      <c r="E264">
        <v>20</v>
      </c>
      <c r="F264">
        <v>5</v>
      </c>
      <c r="G264" t="s">
        <v>779</v>
      </c>
      <c r="H264" s="10" t="s">
        <v>668</v>
      </c>
    </row>
    <row r="265" spans="1:8" x14ac:dyDescent="0.3">
      <c r="A265" t="s">
        <v>117</v>
      </c>
      <c r="B265">
        <v>2022</v>
      </c>
      <c r="C265" s="11">
        <v>44735</v>
      </c>
      <c r="D265" t="s">
        <v>661</v>
      </c>
      <c r="E265">
        <v>5</v>
      </c>
      <c r="F265">
        <v>4</v>
      </c>
      <c r="G265" t="s">
        <v>780</v>
      </c>
      <c r="H265" s="10" t="s">
        <v>750</v>
      </c>
    </row>
    <row r="266" spans="1:8" x14ac:dyDescent="0.3">
      <c r="A266" t="s">
        <v>92</v>
      </c>
      <c r="B266">
        <v>2017</v>
      </c>
      <c r="C266" s="11">
        <v>42902</v>
      </c>
      <c r="D266" t="s">
        <v>648</v>
      </c>
      <c r="E266" s="3">
        <v>17</v>
      </c>
      <c r="F266" t="s">
        <v>503</v>
      </c>
      <c r="G266" t="s">
        <v>784</v>
      </c>
      <c r="H266" s="10" t="s">
        <v>503</v>
      </c>
    </row>
    <row r="267" spans="1:8" x14ac:dyDescent="0.3">
      <c r="A267" t="s">
        <v>92</v>
      </c>
      <c r="B267">
        <v>2017</v>
      </c>
      <c r="C267" s="11">
        <v>42902</v>
      </c>
      <c r="D267" t="s">
        <v>651</v>
      </c>
      <c r="E267">
        <v>14</v>
      </c>
      <c r="F267" t="s">
        <v>503</v>
      </c>
      <c r="G267" t="s">
        <v>785</v>
      </c>
      <c r="H267" s="10" t="s">
        <v>503</v>
      </c>
    </row>
    <row r="268" spans="1:8" x14ac:dyDescent="0.3">
      <c r="A268" t="s">
        <v>92</v>
      </c>
      <c r="B268">
        <v>2017</v>
      </c>
      <c r="C268" s="11">
        <v>42902</v>
      </c>
      <c r="D268" t="s">
        <v>653</v>
      </c>
      <c r="E268" s="3">
        <v>12</v>
      </c>
      <c r="F268" t="s">
        <v>503</v>
      </c>
      <c r="G268" t="s">
        <v>786</v>
      </c>
      <c r="H268" s="10" t="s">
        <v>503</v>
      </c>
    </row>
    <row r="269" spans="1:8" x14ac:dyDescent="0.3">
      <c r="A269" t="s">
        <v>92</v>
      </c>
      <c r="B269">
        <v>2017</v>
      </c>
      <c r="C269" s="11">
        <v>42902</v>
      </c>
      <c r="D269" t="s">
        <v>655</v>
      </c>
      <c r="E269">
        <v>12</v>
      </c>
      <c r="F269" t="s">
        <v>503</v>
      </c>
      <c r="G269" t="s">
        <v>787</v>
      </c>
      <c r="H269" s="10" t="s">
        <v>503</v>
      </c>
    </row>
    <row r="270" spans="1:8" x14ac:dyDescent="0.3">
      <c r="A270" t="s">
        <v>92</v>
      </c>
      <c r="B270">
        <v>2017</v>
      </c>
      <c r="C270" s="11">
        <v>42902</v>
      </c>
      <c r="D270" t="s">
        <v>656</v>
      </c>
      <c r="E270" s="3">
        <v>83</v>
      </c>
      <c r="F270" t="s">
        <v>503</v>
      </c>
      <c r="G270" t="s">
        <v>788</v>
      </c>
      <c r="H270" s="10" t="s">
        <v>503</v>
      </c>
    </row>
    <row r="271" spans="1:8" x14ac:dyDescent="0.3">
      <c r="A271" t="s">
        <v>92</v>
      </c>
      <c r="B271">
        <v>2017</v>
      </c>
      <c r="C271" s="11">
        <v>42902</v>
      </c>
      <c r="D271" t="s">
        <v>657</v>
      </c>
      <c r="E271">
        <v>21</v>
      </c>
      <c r="F271" t="s">
        <v>503</v>
      </c>
      <c r="G271" t="s">
        <v>789</v>
      </c>
      <c r="H271" s="10" t="s">
        <v>503</v>
      </c>
    </row>
    <row r="272" spans="1:8" x14ac:dyDescent="0.3">
      <c r="A272" t="s">
        <v>92</v>
      </c>
      <c r="B272">
        <v>2017</v>
      </c>
      <c r="C272" s="11">
        <v>42902</v>
      </c>
      <c r="D272" t="s">
        <v>659</v>
      </c>
      <c r="E272">
        <v>19</v>
      </c>
      <c r="F272" t="s">
        <v>503</v>
      </c>
      <c r="G272" t="s">
        <v>790</v>
      </c>
      <c r="H272" s="10" t="s">
        <v>503</v>
      </c>
    </row>
    <row r="273" spans="1:8" x14ac:dyDescent="0.3">
      <c r="A273" t="s">
        <v>92</v>
      </c>
      <c r="B273">
        <v>2017</v>
      </c>
      <c r="C273" s="11">
        <v>42902</v>
      </c>
      <c r="D273" t="s">
        <v>661</v>
      </c>
      <c r="E273" s="3">
        <v>17</v>
      </c>
      <c r="F273" t="s">
        <v>503</v>
      </c>
      <c r="G273" t="s">
        <v>791</v>
      </c>
      <c r="H273" s="10" t="s">
        <v>503</v>
      </c>
    </row>
    <row r="274" spans="1:8" x14ac:dyDescent="0.3">
      <c r="A274" t="s">
        <v>92</v>
      </c>
      <c r="B274">
        <v>2018</v>
      </c>
      <c r="C274" s="11">
        <v>43265</v>
      </c>
      <c r="D274" t="s">
        <v>648</v>
      </c>
      <c r="E274" s="3">
        <v>17</v>
      </c>
      <c r="F274">
        <v>2</v>
      </c>
      <c r="G274" t="s">
        <v>784</v>
      </c>
      <c r="H274" s="10" t="s">
        <v>792</v>
      </c>
    </row>
    <row r="275" spans="1:8" x14ac:dyDescent="0.3">
      <c r="A275" t="s">
        <v>92</v>
      </c>
      <c r="B275">
        <v>2018</v>
      </c>
      <c r="C275" s="11">
        <v>43265</v>
      </c>
      <c r="D275" t="s">
        <v>651</v>
      </c>
      <c r="E275">
        <v>14</v>
      </c>
      <c r="F275">
        <v>1</v>
      </c>
      <c r="G275" t="s">
        <v>785</v>
      </c>
      <c r="H275" s="10">
        <v>3</v>
      </c>
    </row>
    <row r="276" spans="1:8" x14ac:dyDescent="0.3">
      <c r="A276" t="s">
        <v>92</v>
      </c>
      <c r="B276">
        <v>2018</v>
      </c>
      <c r="C276" s="11">
        <v>43265</v>
      </c>
      <c r="D276" t="s">
        <v>653</v>
      </c>
      <c r="E276" s="3">
        <v>12</v>
      </c>
      <c r="F276">
        <v>1</v>
      </c>
      <c r="G276" t="s">
        <v>786</v>
      </c>
      <c r="H276" s="10">
        <v>7</v>
      </c>
    </row>
    <row r="277" spans="1:8" x14ac:dyDescent="0.3">
      <c r="A277" t="s">
        <v>92</v>
      </c>
      <c r="B277">
        <v>2018</v>
      </c>
      <c r="C277" s="11">
        <v>43265</v>
      </c>
      <c r="D277" t="s">
        <v>655</v>
      </c>
      <c r="E277">
        <v>12</v>
      </c>
      <c r="F277">
        <v>4</v>
      </c>
      <c r="G277" t="s">
        <v>787</v>
      </c>
      <c r="H277" s="10" t="s">
        <v>793</v>
      </c>
    </row>
    <row r="278" spans="1:8" x14ac:dyDescent="0.3">
      <c r="A278" t="s">
        <v>92</v>
      </c>
      <c r="B278">
        <v>2018</v>
      </c>
      <c r="C278" s="11">
        <v>43265</v>
      </c>
      <c r="D278" t="s">
        <v>656</v>
      </c>
      <c r="E278" s="3">
        <v>83</v>
      </c>
      <c r="F278">
        <v>4</v>
      </c>
      <c r="G278" t="s">
        <v>788</v>
      </c>
      <c r="H278" s="10" t="s">
        <v>794</v>
      </c>
    </row>
    <row r="279" spans="1:8" x14ac:dyDescent="0.3">
      <c r="A279" t="s">
        <v>92</v>
      </c>
      <c r="B279">
        <v>2018</v>
      </c>
      <c r="C279" s="11">
        <v>43265</v>
      </c>
      <c r="D279" t="s">
        <v>657</v>
      </c>
      <c r="E279">
        <v>21</v>
      </c>
      <c r="F279">
        <v>0</v>
      </c>
      <c r="G279" t="s">
        <v>789</v>
      </c>
      <c r="H279" s="10" t="s">
        <v>666</v>
      </c>
    </row>
    <row r="280" spans="1:8" x14ac:dyDescent="0.3">
      <c r="A280" t="s">
        <v>92</v>
      </c>
      <c r="B280">
        <v>2018</v>
      </c>
      <c r="C280" s="11">
        <v>43265</v>
      </c>
      <c r="D280" t="s">
        <v>659</v>
      </c>
      <c r="E280">
        <v>19</v>
      </c>
      <c r="F280">
        <v>1</v>
      </c>
      <c r="G280" t="s">
        <v>790</v>
      </c>
      <c r="H280" s="10">
        <v>1</v>
      </c>
    </row>
    <row r="281" spans="1:8" x14ac:dyDescent="0.3">
      <c r="A281" t="s">
        <v>92</v>
      </c>
      <c r="B281">
        <v>2018</v>
      </c>
      <c r="C281" s="11">
        <v>43265</v>
      </c>
      <c r="D281" t="s">
        <v>661</v>
      </c>
      <c r="E281" s="3">
        <v>17</v>
      </c>
      <c r="F281">
        <v>0</v>
      </c>
      <c r="G281" t="s">
        <v>791</v>
      </c>
      <c r="H281" s="10" t="s">
        <v>666</v>
      </c>
    </row>
    <row r="282" spans="1:8" x14ac:dyDescent="0.3">
      <c r="A282" t="s">
        <v>92</v>
      </c>
      <c r="B282">
        <v>2019</v>
      </c>
      <c r="C282" s="11">
        <v>43619</v>
      </c>
      <c r="D282" t="s">
        <v>648</v>
      </c>
      <c r="E282" s="3">
        <v>17</v>
      </c>
      <c r="F282">
        <v>2</v>
      </c>
      <c r="G282" t="s">
        <v>784</v>
      </c>
      <c r="H282" s="10" t="s">
        <v>792</v>
      </c>
    </row>
    <row r="283" spans="1:8" x14ac:dyDescent="0.3">
      <c r="A283" t="s">
        <v>92</v>
      </c>
      <c r="B283">
        <v>2019</v>
      </c>
      <c r="C283" s="11">
        <v>43619</v>
      </c>
      <c r="D283" t="s">
        <v>651</v>
      </c>
      <c r="E283">
        <v>14</v>
      </c>
      <c r="F283">
        <v>2</v>
      </c>
      <c r="G283" t="s">
        <v>785</v>
      </c>
      <c r="H283" s="10" t="s">
        <v>795</v>
      </c>
    </row>
    <row r="284" spans="1:8" x14ac:dyDescent="0.3">
      <c r="A284" t="s">
        <v>92</v>
      </c>
      <c r="B284">
        <v>2019</v>
      </c>
      <c r="C284" s="11">
        <v>43619</v>
      </c>
      <c r="D284" t="s">
        <v>653</v>
      </c>
      <c r="E284" s="3">
        <v>12</v>
      </c>
      <c r="F284">
        <v>1</v>
      </c>
      <c r="G284" t="s">
        <v>786</v>
      </c>
      <c r="H284" s="10">
        <v>7</v>
      </c>
    </row>
    <row r="285" spans="1:8" x14ac:dyDescent="0.3">
      <c r="A285" t="s">
        <v>92</v>
      </c>
      <c r="B285">
        <v>2019</v>
      </c>
      <c r="C285" s="11">
        <v>43619</v>
      </c>
      <c r="D285" t="s">
        <v>655</v>
      </c>
      <c r="E285">
        <v>12</v>
      </c>
      <c r="F285">
        <v>3</v>
      </c>
      <c r="G285" t="s">
        <v>787</v>
      </c>
      <c r="H285" s="10" t="s">
        <v>796</v>
      </c>
    </row>
    <row r="286" spans="1:8" x14ac:dyDescent="0.3">
      <c r="A286" t="s">
        <v>92</v>
      </c>
      <c r="B286">
        <v>2019</v>
      </c>
      <c r="C286" s="11">
        <v>43619</v>
      </c>
      <c r="D286" t="s">
        <v>656</v>
      </c>
      <c r="E286" s="3">
        <v>83</v>
      </c>
      <c r="F286">
        <v>4</v>
      </c>
      <c r="G286" t="s">
        <v>788</v>
      </c>
      <c r="H286" s="10" t="s">
        <v>794</v>
      </c>
    </row>
    <row r="287" spans="1:8" x14ac:dyDescent="0.3">
      <c r="A287" t="s">
        <v>92</v>
      </c>
      <c r="B287">
        <v>2019</v>
      </c>
      <c r="C287" s="11">
        <v>43619</v>
      </c>
      <c r="D287" t="s">
        <v>657</v>
      </c>
      <c r="E287">
        <v>21</v>
      </c>
      <c r="F287">
        <v>1</v>
      </c>
      <c r="G287" t="s">
        <v>789</v>
      </c>
      <c r="H287" s="10">
        <v>0</v>
      </c>
    </row>
    <row r="288" spans="1:8" x14ac:dyDescent="0.3">
      <c r="A288" t="s">
        <v>92</v>
      </c>
      <c r="B288">
        <v>2019</v>
      </c>
      <c r="C288" s="11">
        <v>43619</v>
      </c>
      <c r="D288" t="s">
        <v>659</v>
      </c>
      <c r="E288">
        <v>19</v>
      </c>
      <c r="F288">
        <v>2</v>
      </c>
      <c r="G288" t="s">
        <v>790</v>
      </c>
      <c r="H288" s="10" t="s">
        <v>797</v>
      </c>
    </row>
    <row r="289" spans="1:9" x14ac:dyDescent="0.3">
      <c r="A289" t="s">
        <v>92</v>
      </c>
      <c r="B289">
        <v>2019</v>
      </c>
      <c r="C289" s="11">
        <v>43619</v>
      </c>
      <c r="D289" t="s">
        <v>661</v>
      </c>
      <c r="E289" s="3">
        <v>17</v>
      </c>
      <c r="F289">
        <v>0</v>
      </c>
      <c r="G289" t="s">
        <v>791</v>
      </c>
      <c r="H289" s="10" t="s">
        <v>666</v>
      </c>
    </row>
    <row r="290" spans="1:9" x14ac:dyDescent="0.3">
      <c r="A290" t="s">
        <v>92</v>
      </c>
      <c r="B290">
        <v>2020</v>
      </c>
      <c r="C290" s="11">
        <v>44005</v>
      </c>
      <c r="D290" t="s">
        <v>648</v>
      </c>
      <c r="E290" s="3">
        <v>17</v>
      </c>
      <c r="F290">
        <v>2</v>
      </c>
      <c r="G290" t="s">
        <v>798</v>
      </c>
      <c r="H290" s="10" t="s">
        <v>792</v>
      </c>
    </row>
    <row r="291" spans="1:9" x14ac:dyDescent="0.3">
      <c r="A291" t="s">
        <v>92</v>
      </c>
      <c r="B291">
        <v>2020</v>
      </c>
      <c r="C291" s="11">
        <v>44005</v>
      </c>
      <c r="D291" t="s">
        <v>651</v>
      </c>
      <c r="E291">
        <v>14</v>
      </c>
      <c r="F291">
        <v>2</v>
      </c>
      <c r="G291" t="s">
        <v>799</v>
      </c>
      <c r="H291" s="10" t="s">
        <v>795</v>
      </c>
    </row>
    <row r="292" spans="1:9" x14ac:dyDescent="0.3">
      <c r="A292" t="s">
        <v>92</v>
      </c>
      <c r="B292">
        <v>2020</v>
      </c>
      <c r="C292" s="11">
        <v>44005</v>
      </c>
      <c r="D292" t="s">
        <v>653</v>
      </c>
      <c r="E292" s="3">
        <v>12</v>
      </c>
      <c r="F292">
        <v>1</v>
      </c>
      <c r="G292" t="s">
        <v>800</v>
      </c>
      <c r="H292" s="10">
        <v>7</v>
      </c>
    </row>
    <row r="293" spans="1:9" x14ac:dyDescent="0.3">
      <c r="A293" t="s">
        <v>92</v>
      </c>
      <c r="B293">
        <v>2020</v>
      </c>
      <c r="C293" s="11">
        <v>44005</v>
      </c>
      <c r="D293" t="s">
        <v>655</v>
      </c>
      <c r="E293">
        <v>12</v>
      </c>
      <c r="F293">
        <v>4</v>
      </c>
      <c r="G293" t="s">
        <v>787</v>
      </c>
      <c r="H293" s="10" t="s">
        <v>793</v>
      </c>
    </row>
    <row r="294" spans="1:9" x14ac:dyDescent="0.3">
      <c r="A294" t="s">
        <v>92</v>
      </c>
      <c r="B294">
        <v>2020</v>
      </c>
      <c r="C294" s="11">
        <v>44005</v>
      </c>
      <c r="D294" t="s">
        <v>656</v>
      </c>
      <c r="E294" s="3">
        <v>83</v>
      </c>
      <c r="F294">
        <v>3</v>
      </c>
      <c r="G294" t="s">
        <v>788</v>
      </c>
      <c r="H294" s="10" t="s">
        <v>801</v>
      </c>
    </row>
    <row r="295" spans="1:9" x14ac:dyDescent="0.3">
      <c r="A295" t="s">
        <v>92</v>
      </c>
      <c r="B295">
        <v>2020</v>
      </c>
      <c r="C295" s="11">
        <v>44005</v>
      </c>
      <c r="D295" t="s">
        <v>657</v>
      </c>
      <c r="E295">
        <v>21</v>
      </c>
      <c r="F295">
        <v>1</v>
      </c>
      <c r="G295" t="s">
        <v>789</v>
      </c>
      <c r="H295" s="10">
        <v>0</v>
      </c>
    </row>
    <row r="296" spans="1:9" x14ac:dyDescent="0.3">
      <c r="A296" t="s">
        <v>92</v>
      </c>
      <c r="B296">
        <v>2020</v>
      </c>
      <c r="C296" s="11">
        <v>44005</v>
      </c>
      <c r="D296" t="s">
        <v>659</v>
      </c>
      <c r="E296">
        <v>19</v>
      </c>
      <c r="F296">
        <v>2</v>
      </c>
      <c r="G296" t="s">
        <v>790</v>
      </c>
      <c r="H296" s="10" t="s">
        <v>802</v>
      </c>
    </row>
    <row r="297" spans="1:9" x14ac:dyDescent="0.3">
      <c r="A297" t="s">
        <v>92</v>
      </c>
      <c r="B297">
        <v>2020</v>
      </c>
      <c r="C297" s="11">
        <v>44005</v>
      </c>
      <c r="D297" t="s">
        <v>661</v>
      </c>
      <c r="E297" s="3">
        <v>17</v>
      </c>
      <c r="F297">
        <v>0</v>
      </c>
      <c r="G297" t="s">
        <v>791</v>
      </c>
      <c r="H297" s="10" t="s">
        <v>666</v>
      </c>
    </row>
    <row r="298" spans="1:9" x14ac:dyDescent="0.3">
      <c r="A298" t="s">
        <v>92</v>
      </c>
      <c r="B298">
        <v>2021</v>
      </c>
      <c r="C298" s="11">
        <v>44365</v>
      </c>
      <c r="D298" t="s">
        <v>648</v>
      </c>
      <c r="E298" s="3">
        <v>17</v>
      </c>
      <c r="F298">
        <v>2</v>
      </c>
      <c r="G298" t="s">
        <v>798</v>
      </c>
      <c r="H298" s="10" t="s">
        <v>792</v>
      </c>
      <c r="I298" s="3" t="s">
        <v>803</v>
      </c>
    </row>
    <row r="299" spans="1:9" x14ac:dyDescent="0.3">
      <c r="A299" t="s">
        <v>92</v>
      </c>
      <c r="B299">
        <v>2021</v>
      </c>
      <c r="C299" s="11">
        <v>44365</v>
      </c>
      <c r="D299" t="s">
        <v>651</v>
      </c>
      <c r="E299">
        <v>14</v>
      </c>
      <c r="F299">
        <v>2</v>
      </c>
      <c r="G299" t="s">
        <v>799</v>
      </c>
      <c r="H299" s="10" t="s">
        <v>795</v>
      </c>
      <c r="I299" s="3" t="s">
        <v>804</v>
      </c>
    </row>
    <row r="300" spans="1:9" x14ac:dyDescent="0.3">
      <c r="A300" t="s">
        <v>92</v>
      </c>
      <c r="B300">
        <v>2021</v>
      </c>
      <c r="C300" s="11">
        <v>44365</v>
      </c>
      <c r="D300" t="s">
        <v>653</v>
      </c>
      <c r="E300" s="3">
        <v>12</v>
      </c>
      <c r="F300">
        <v>1</v>
      </c>
      <c r="G300" t="s">
        <v>800</v>
      </c>
      <c r="H300" s="10">
        <v>7</v>
      </c>
      <c r="I300" s="1"/>
    </row>
    <row r="301" spans="1:9" x14ac:dyDescent="0.3">
      <c r="A301" t="s">
        <v>92</v>
      </c>
      <c r="B301">
        <v>2021</v>
      </c>
      <c r="C301" s="11">
        <v>44365</v>
      </c>
      <c r="D301" t="s">
        <v>655</v>
      </c>
      <c r="E301">
        <v>12</v>
      </c>
      <c r="F301">
        <v>4</v>
      </c>
      <c r="G301" t="s">
        <v>787</v>
      </c>
      <c r="H301" s="10" t="s">
        <v>805</v>
      </c>
      <c r="I301" s="1"/>
    </row>
    <row r="302" spans="1:9" x14ac:dyDescent="0.3">
      <c r="A302" t="s">
        <v>92</v>
      </c>
      <c r="B302">
        <v>2021</v>
      </c>
      <c r="C302" s="11">
        <v>44365</v>
      </c>
      <c r="D302" t="s">
        <v>656</v>
      </c>
      <c r="E302" s="3">
        <v>83</v>
      </c>
      <c r="F302">
        <v>3</v>
      </c>
      <c r="G302" t="s">
        <v>806</v>
      </c>
      <c r="H302" s="10" t="s">
        <v>794</v>
      </c>
      <c r="I302" s="3" t="s">
        <v>807</v>
      </c>
    </row>
    <row r="303" spans="1:9" x14ac:dyDescent="0.3">
      <c r="A303" t="s">
        <v>92</v>
      </c>
      <c r="B303">
        <v>2021</v>
      </c>
      <c r="C303" s="11">
        <v>44365</v>
      </c>
      <c r="D303" t="s">
        <v>657</v>
      </c>
      <c r="E303">
        <v>21</v>
      </c>
      <c r="F303">
        <v>1</v>
      </c>
      <c r="G303" t="s">
        <v>789</v>
      </c>
      <c r="H303" s="10">
        <v>0</v>
      </c>
      <c r="I303" s="1"/>
    </row>
    <row r="304" spans="1:9" x14ac:dyDescent="0.3">
      <c r="A304" t="s">
        <v>92</v>
      </c>
      <c r="B304">
        <v>2021</v>
      </c>
      <c r="C304" s="11">
        <v>44365</v>
      </c>
      <c r="D304" t="s">
        <v>659</v>
      </c>
      <c r="E304">
        <v>19</v>
      </c>
      <c r="F304">
        <v>2</v>
      </c>
      <c r="G304" t="s">
        <v>790</v>
      </c>
      <c r="H304" s="10" t="s">
        <v>802</v>
      </c>
      <c r="I304" s="1"/>
    </row>
    <row r="305" spans="1:9" x14ac:dyDescent="0.3">
      <c r="A305" t="s">
        <v>92</v>
      </c>
      <c r="B305">
        <v>2021</v>
      </c>
      <c r="C305" s="11">
        <v>44365</v>
      </c>
      <c r="D305" t="s">
        <v>661</v>
      </c>
      <c r="E305" s="3">
        <v>17</v>
      </c>
      <c r="F305">
        <v>0</v>
      </c>
      <c r="G305" t="s">
        <v>791</v>
      </c>
      <c r="H305" s="10" t="s">
        <v>666</v>
      </c>
      <c r="I305" s="3" t="s">
        <v>808</v>
      </c>
    </row>
    <row r="306" spans="1:9" x14ac:dyDescent="0.3">
      <c r="A306" t="s">
        <v>92</v>
      </c>
      <c r="B306">
        <v>2022</v>
      </c>
      <c r="C306" s="11">
        <v>44736</v>
      </c>
      <c r="D306" t="s">
        <v>648</v>
      </c>
      <c r="E306" s="2">
        <v>17</v>
      </c>
      <c r="F306">
        <v>2</v>
      </c>
      <c r="G306" t="s">
        <v>798</v>
      </c>
      <c r="H306" s="10" t="s">
        <v>792</v>
      </c>
      <c r="I306" s="3"/>
    </row>
    <row r="307" spans="1:9" x14ac:dyDescent="0.3">
      <c r="A307" t="s">
        <v>92</v>
      </c>
      <c r="B307">
        <v>2022</v>
      </c>
      <c r="C307" s="11">
        <v>44736</v>
      </c>
      <c r="D307" t="s">
        <v>651</v>
      </c>
      <c r="E307" s="2">
        <v>14</v>
      </c>
      <c r="F307">
        <v>2</v>
      </c>
      <c r="G307" t="s">
        <v>799</v>
      </c>
      <c r="H307" s="10" t="s">
        <v>795</v>
      </c>
      <c r="I307" s="3"/>
    </row>
    <row r="308" spans="1:9" x14ac:dyDescent="0.3">
      <c r="A308" t="s">
        <v>92</v>
      </c>
      <c r="B308">
        <v>2022</v>
      </c>
      <c r="C308" s="11">
        <v>44736</v>
      </c>
      <c r="D308" t="s">
        <v>653</v>
      </c>
      <c r="E308" s="2">
        <v>12</v>
      </c>
      <c r="F308">
        <v>1</v>
      </c>
      <c r="G308" t="s">
        <v>800</v>
      </c>
      <c r="H308" s="10">
        <v>7</v>
      </c>
      <c r="I308" s="3"/>
    </row>
    <row r="309" spans="1:9" x14ac:dyDescent="0.3">
      <c r="A309" t="s">
        <v>92</v>
      </c>
      <c r="B309">
        <v>2022</v>
      </c>
      <c r="C309" s="11">
        <v>44736</v>
      </c>
      <c r="D309" t="s">
        <v>655</v>
      </c>
      <c r="E309" s="2">
        <v>12</v>
      </c>
      <c r="F309">
        <v>4</v>
      </c>
      <c r="G309" t="s">
        <v>787</v>
      </c>
      <c r="H309" s="10" t="s">
        <v>793</v>
      </c>
      <c r="I309" s="3"/>
    </row>
    <row r="310" spans="1:9" x14ac:dyDescent="0.3">
      <c r="A310" t="s">
        <v>92</v>
      </c>
      <c r="B310">
        <v>2022</v>
      </c>
      <c r="C310" s="11">
        <v>44736</v>
      </c>
      <c r="D310" t="s">
        <v>656</v>
      </c>
      <c r="E310" s="2">
        <v>83</v>
      </c>
      <c r="F310">
        <v>4</v>
      </c>
      <c r="G310" t="s">
        <v>806</v>
      </c>
      <c r="H310" s="10" t="s">
        <v>794</v>
      </c>
      <c r="I310" s="3"/>
    </row>
    <row r="311" spans="1:9" x14ac:dyDescent="0.3">
      <c r="A311" t="s">
        <v>92</v>
      </c>
      <c r="B311">
        <v>2022</v>
      </c>
      <c r="C311" s="11">
        <v>44736</v>
      </c>
      <c r="D311" t="s">
        <v>657</v>
      </c>
      <c r="E311" s="2">
        <v>21</v>
      </c>
      <c r="F311">
        <v>1</v>
      </c>
      <c r="G311" t="s">
        <v>789</v>
      </c>
      <c r="H311" s="10">
        <v>0</v>
      </c>
      <c r="I311" s="3"/>
    </row>
    <row r="312" spans="1:9" x14ac:dyDescent="0.3">
      <c r="A312" t="s">
        <v>92</v>
      </c>
      <c r="B312">
        <v>2022</v>
      </c>
      <c r="C312" s="11">
        <v>44736</v>
      </c>
      <c r="D312" t="s">
        <v>659</v>
      </c>
      <c r="E312" s="2">
        <v>19</v>
      </c>
      <c r="F312">
        <v>2</v>
      </c>
      <c r="G312" t="s">
        <v>790</v>
      </c>
      <c r="H312" s="10" t="s">
        <v>802</v>
      </c>
      <c r="I312" s="3"/>
    </row>
    <row r="313" spans="1:9" x14ac:dyDescent="0.3">
      <c r="A313" t="s">
        <v>92</v>
      </c>
      <c r="B313">
        <v>2022</v>
      </c>
      <c r="C313" s="11">
        <v>44736</v>
      </c>
      <c r="D313" t="s">
        <v>661</v>
      </c>
      <c r="E313" s="2">
        <v>17</v>
      </c>
      <c r="F313">
        <v>0</v>
      </c>
      <c r="G313" t="s">
        <v>1945</v>
      </c>
      <c r="H313" s="10" t="s">
        <v>666</v>
      </c>
      <c r="I313" s="3"/>
    </row>
    <row r="314" spans="1:9" x14ac:dyDescent="0.3">
      <c r="A314" t="s">
        <v>109</v>
      </c>
      <c r="B314">
        <v>2018</v>
      </c>
      <c r="C314" s="11">
        <v>43258</v>
      </c>
      <c r="D314" t="s">
        <v>648</v>
      </c>
      <c r="E314">
        <v>34</v>
      </c>
      <c r="F314">
        <v>0</v>
      </c>
      <c r="G314" t="s">
        <v>809</v>
      </c>
    </row>
    <row r="315" spans="1:9" x14ac:dyDescent="0.3">
      <c r="A315" t="s">
        <v>109</v>
      </c>
      <c r="B315">
        <v>2018</v>
      </c>
      <c r="C315" s="11">
        <v>43258</v>
      </c>
      <c r="D315" t="s">
        <v>651</v>
      </c>
      <c r="E315">
        <v>60</v>
      </c>
      <c r="F315">
        <v>0</v>
      </c>
      <c r="G315" t="s">
        <v>810</v>
      </c>
    </row>
    <row r="316" spans="1:9" x14ac:dyDescent="0.3">
      <c r="A316" t="s">
        <v>109</v>
      </c>
      <c r="B316">
        <v>2018</v>
      </c>
      <c r="C316" s="11">
        <v>43258</v>
      </c>
      <c r="D316" t="s">
        <v>653</v>
      </c>
      <c r="E316">
        <v>96</v>
      </c>
      <c r="F316">
        <v>0</v>
      </c>
      <c r="G316" t="s">
        <v>811</v>
      </c>
    </row>
    <row r="317" spans="1:9" x14ac:dyDescent="0.3">
      <c r="A317" t="s">
        <v>109</v>
      </c>
      <c r="B317">
        <v>2018</v>
      </c>
      <c r="C317" s="11">
        <v>43258</v>
      </c>
      <c r="D317" t="s">
        <v>655</v>
      </c>
      <c r="E317">
        <v>48</v>
      </c>
      <c r="F317">
        <v>0</v>
      </c>
      <c r="G317" t="s">
        <v>812</v>
      </c>
    </row>
    <row r="318" spans="1:9" x14ac:dyDescent="0.3">
      <c r="A318" t="s">
        <v>109</v>
      </c>
      <c r="B318">
        <v>2018</v>
      </c>
      <c r="C318" s="11">
        <v>43258</v>
      </c>
      <c r="D318" t="s">
        <v>656</v>
      </c>
      <c r="E318">
        <v>63</v>
      </c>
      <c r="F318">
        <v>0</v>
      </c>
      <c r="G318" t="s">
        <v>813</v>
      </c>
    </row>
    <row r="319" spans="1:9" x14ac:dyDescent="0.3">
      <c r="A319" t="s">
        <v>109</v>
      </c>
      <c r="B319">
        <v>2018</v>
      </c>
      <c r="C319" s="11">
        <v>43258</v>
      </c>
      <c r="D319" t="s">
        <v>657</v>
      </c>
      <c r="E319">
        <v>46</v>
      </c>
      <c r="F319">
        <v>0</v>
      </c>
      <c r="G319" t="s">
        <v>814</v>
      </c>
    </row>
    <row r="320" spans="1:9" x14ac:dyDescent="0.3">
      <c r="A320" t="s">
        <v>109</v>
      </c>
      <c r="B320">
        <v>2018</v>
      </c>
      <c r="C320" s="11">
        <v>43258</v>
      </c>
      <c r="D320" t="s">
        <v>659</v>
      </c>
      <c r="E320">
        <v>37</v>
      </c>
      <c r="F320">
        <v>3</v>
      </c>
      <c r="G320" t="s">
        <v>815</v>
      </c>
      <c r="H320" s="10" t="s">
        <v>816</v>
      </c>
    </row>
    <row r="321" spans="1:8" x14ac:dyDescent="0.3">
      <c r="A321" t="s">
        <v>109</v>
      </c>
      <c r="B321">
        <v>2018</v>
      </c>
      <c r="C321" s="11">
        <v>43258</v>
      </c>
      <c r="D321" t="s">
        <v>661</v>
      </c>
      <c r="E321">
        <v>31</v>
      </c>
      <c r="F321">
        <v>3</v>
      </c>
      <c r="G321" t="s">
        <v>817</v>
      </c>
      <c r="H321" s="10" t="s">
        <v>818</v>
      </c>
    </row>
    <row r="322" spans="1:8" x14ac:dyDescent="0.3">
      <c r="A322" t="s">
        <v>109</v>
      </c>
      <c r="B322">
        <v>2019</v>
      </c>
      <c r="C322" s="11">
        <v>43635</v>
      </c>
      <c r="D322" t="s">
        <v>648</v>
      </c>
      <c r="E322">
        <v>34</v>
      </c>
      <c r="F322">
        <v>0</v>
      </c>
      <c r="G322" t="s">
        <v>809</v>
      </c>
    </row>
    <row r="323" spans="1:8" x14ac:dyDescent="0.3">
      <c r="A323" t="s">
        <v>109</v>
      </c>
      <c r="B323">
        <v>2019</v>
      </c>
      <c r="C323" s="11">
        <v>43635</v>
      </c>
      <c r="D323" t="s">
        <v>651</v>
      </c>
      <c r="E323">
        <v>60</v>
      </c>
      <c r="F323">
        <v>0</v>
      </c>
      <c r="G323" t="s">
        <v>810</v>
      </c>
    </row>
    <row r="324" spans="1:8" x14ac:dyDescent="0.3">
      <c r="A324" t="s">
        <v>109</v>
      </c>
      <c r="B324">
        <v>2019</v>
      </c>
      <c r="C324" s="11">
        <v>43635</v>
      </c>
      <c r="D324" t="s">
        <v>653</v>
      </c>
      <c r="E324">
        <v>96</v>
      </c>
      <c r="F324">
        <v>0</v>
      </c>
      <c r="G324" t="s">
        <v>811</v>
      </c>
    </row>
    <row r="325" spans="1:8" x14ac:dyDescent="0.3">
      <c r="A325" t="s">
        <v>109</v>
      </c>
      <c r="B325">
        <v>2019</v>
      </c>
      <c r="C325" s="11">
        <v>43635</v>
      </c>
      <c r="D325" t="s">
        <v>655</v>
      </c>
      <c r="E325">
        <v>48</v>
      </c>
      <c r="F325">
        <v>0</v>
      </c>
      <c r="G325" t="s">
        <v>812</v>
      </c>
    </row>
    <row r="326" spans="1:8" x14ac:dyDescent="0.3">
      <c r="A326" t="s">
        <v>109</v>
      </c>
      <c r="B326">
        <v>2019</v>
      </c>
      <c r="C326" s="11">
        <v>43635</v>
      </c>
      <c r="D326" t="s">
        <v>656</v>
      </c>
      <c r="E326">
        <v>63</v>
      </c>
      <c r="F326">
        <v>0</v>
      </c>
      <c r="G326" t="s">
        <v>813</v>
      </c>
    </row>
    <row r="327" spans="1:8" x14ac:dyDescent="0.3">
      <c r="A327" t="s">
        <v>109</v>
      </c>
      <c r="B327">
        <v>2019</v>
      </c>
      <c r="C327" s="11">
        <v>43635</v>
      </c>
      <c r="D327" t="s">
        <v>657</v>
      </c>
      <c r="E327">
        <v>46</v>
      </c>
      <c r="F327">
        <v>0</v>
      </c>
      <c r="G327" t="s">
        <v>814</v>
      </c>
    </row>
    <row r="328" spans="1:8" x14ac:dyDescent="0.3">
      <c r="A328" t="s">
        <v>109</v>
      </c>
      <c r="B328">
        <v>2019</v>
      </c>
      <c r="C328" s="11">
        <v>43635</v>
      </c>
      <c r="D328" t="s">
        <v>659</v>
      </c>
      <c r="E328">
        <v>37</v>
      </c>
      <c r="F328">
        <v>1</v>
      </c>
      <c r="G328" t="s">
        <v>815</v>
      </c>
      <c r="H328" s="10">
        <v>28</v>
      </c>
    </row>
    <row r="329" spans="1:8" x14ac:dyDescent="0.3">
      <c r="A329" t="s">
        <v>109</v>
      </c>
      <c r="B329">
        <v>2019</v>
      </c>
      <c r="C329" s="11">
        <v>43635</v>
      </c>
      <c r="D329" t="s">
        <v>661</v>
      </c>
      <c r="E329">
        <v>31</v>
      </c>
      <c r="F329">
        <v>5</v>
      </c>
      <c r="G329" t="s">
        <v>817</v>
      </c>
      <c r="H329" s="10" t="s">
        <v>819</v>
      </c>
    </row>
    <row r="330" spans="1:8" x14ac:dyDescent="0.3">
      <c r="A330" s="17" t="s">
        <v>109</v>
      </c>
      <c r="B330" s="17">
        <v>2020</v>
      </c>
      <c r="C330" s="19">
        <v>43999</v>
      </c>
      <c r="D330" s="17" t="s">
        <v>648</v>
      </c>
      <c r="E330" s="17">
        <v>34</v>
      </c>
      <c r="F330" s="17">
        <v>0</v>
      </c>
      <c r="G330" s="17" t="s">
        <v>809</v>
      </c>
      <c r="H330" s="33" t="s">
        <v>529</v>
      </c>
    </row>
    <row r="331" spans="1:8" ht="28.8" x14ac:dyDescent="0.3">
      <c r="A331" s="17" t="s">
        <v>109</v>
      </c>
      <c r="B331" s="17">
        <v>2020</v>
      </c>
      <c r="C331" s="19">
        <v>43999</v>
      </c>
      <c r="D331" s="17" t="s">
        <v>651</v>
      </c>
      <c r="E331" s="17">
        <v>60</v>
      </c>
      <c r="F331" s="17">
        <v>0</v>
      </c>
      <c r="G331" s="17" t="s">
        <v>810</v>
      </c>
      <c r="H331" s="34"/>
    </row>
    <row r="332" spans="1:8" ht="28.8" x14ac:dyDescent="0.3">
      <c r="A332" s="17" t="s">
        <v>109</v>
      </c>
      <c r="B332" s="17">
        <v>2020</v>
      </c>
      <c r="C332" s="19">
        <v>43999</v>
      </c>
      <c r="D332" s="17" t="s">
        <v>653</v>
      </c>
      <c r="E332" s="17">
        <v>96</v>
      </c>
      <c r="F332" s="17">
        <v>0</v>
      </c>
      <c r="G332" s="17" t="s">
        <v>811</v>
      </c>
      <c r="H332" s="33" t="s">
        <v>529</v>
      </c>
    </row>
    <row r="333" spans="1:8" ht="43.2" x14ac:dyDescent="0.3">
      <c r="A333" s="17" t="s">
        <v>109</v>
      </c>
      <c r="B333" s="17">
        <v>2020</v>
      </c>
      <c r="C333" s="19">
        <v>43999</v>
      </c>
      <c r="D333" s="17" t="s">
        <v>655</v>
      </c>
      <c r="E333" s="17">
        <v>48</v>
      </c>
      <c r="F333" s="17">
        <v>0</v>
      </c>
      <c r="G333" s="17" t="s">
        <v>812</v>
      </c>
      <c r="H333" s="34"/>
    </row>
    <row r="334" spans="1:8" x14ac:dyDescent="0.3">
      <c r="A334" s="17" t="s">
        <v>109</v>
      </c>
      <c r="B334" s="17">
        <v>2020</v>
      </c>
      <c r="C334" s="19">
        <v>43999</v>
      </c>
      <c r="D334" s="17" t="s">
        <v>656</v>
      </c>
      <c r="E334" s="17">
        <v>63</v>
      </c>
      <c r="F334" s="17">
        <v>0</v>
      </c>
      <c r="G334" s="17" t="s">
        <v>813</v>
      </c>
      <c r="H334" s="33" t="s">
        <v>529</v>
      </c>
    </row>
    <row r="335" spans="1:8" x14ac:dyDescent="0.3">
      <c r="A335" s="17" t="s">
        <v>109</v>
      </c>
      <c r="B335" s="17">
        <v>2020</v>
      </c>
      <c r="C335" s="19">
        <v>43999</v>
      </c>
      <c r="D335" s="17" t="s">
        <v>657</v>
      </c>
      <c r="E335" s="17">
        <v>46</v>
      </c>
      <c r="F335" s="17">
        <v>0</v>
      </c>
      <c r="G335" s="17" t="s">
        <v>814</v>
      </c>
      <c r="H335" s="33" t="s">
        <v>529</v>
      </c>
    </row>
    <row r="336" spans="1:8" ht="28.8" x14ac:dyDescent="0.3">
      <c r="A336" s="17" t="s">
        <v>109</v>
      </c>
      <c r="B336" s="17">
        <v>2020</v>
      </c>
      <c r="C336" s="19">
        <v>43999</v>
      </c>
      <c r="D336" s="17" t="s">
        <v>659</v>
      </c>
      <c r="E336" s="17">
        <v>37</v>
      </c>
      <c r="F336" s="17">
        <v>0</v>
      </c>
      <c r="G336" s="17" t="s">
        <v>815</v>
      </c>
      <c r="H336" s="33" t="s">
        <v>529</v>
      </c>
    </row>
    <row r="337" spans="1:8" ht="28.8" x14ac:dyDescent="0.3">
      <c r="A337" s="17" t="s">
        <v>109</v>
      </c>
      <c r="B337" s="17">
        <v>2020</v>
      </c>
      <c r="C337" s="19">
        <v>43999</v>
      </c>
      <c r="D337" s="17" t="s">
        <v>661</v>
      </c>
      <c r="E337" s="17">
        <v>31</v>
      </c>
      <c r="F337" s="17">
        <v>5</v>
      </c>
      <c r="G337" s="17" t="s">
        <v>817</v>
      </c>
      <c r="H337" s="33" t="s">
        <v>819</v>
      </c>
    </row>
    <row r="338" spans="1:8" s="45" customFormat="1" x14ac:dyDescent="0.3">
      <c r="A338" s="51" t="s">
        <v>109</v>
      </c>
      <c r="B338" s="51">
        <v>2021</v>
      </c>
      <c r="C338" s="52">
        <v>44371</v>
      </c>
      <c r="D338" s="51" t="s">
        <v>648</v>
      </c>
      <c r="E338" s="51">
        <v>34</v>
      </c>
      <c r="F338" s="51">
        <v>0</v>
      </c>
      <c r="G338" s="51" t="s">
        <v>809</v>
      </c>
      <c r="H338" s="55" t="s">
        <v>529</v>
      </c>
    </row>
    <row r="339" spans="1:8" s="45" customFormat="1" ht="28.8" x14ac:dyDescent="0.3">
      <c r="A339" s="51" t="s">
        <v>109</v>
      </c>
      <c r="B339" s="51">
        <v>2021</v>
      </c>
      <c r="C339" s="52">
        <v>44371</v>
      </c>
      <c r="D339" s="51" t="s">
        <v>651</v>
      </c>
      <c r="E339" s="51">
        <v>60</v>
      </c>
      <c r="F339" s="51">
        <v>0</v>
      </c>
      <c r="G339" s="51" t="s">
        <v>810</v>
      </c>
      <c r="H339" s="56"/>
    </row>
    <row r="340" spans="1:8" s="45" customFormat="1" ht="28.8" x14ac:dyDescent="0.3">
      <c r="A340" s="51" t="s">
        <v>109</v>
      </c>
      <c r="B340" s="51">
        <v>2021</v>
      </c>
      <c r="C340" s="52">
        <v>44371</v>
      </c>
      <c r="D340" s="51" t="s">
        <v>653</v>
      </c>
      <c r="E340" s="51">
        <v>96</v>
      </c>
      <c r="F340" s="51">
        <v>0</v>
      </c>
      <c r="G340" s="51" t="s">
        <v>811</v>
      </c>
      <c r="H340" s="55" t="s">
        <v>529</v>
      </c>
    </row>
    <row r="341" spans="1:8" s="45" customFormat="1" ht="43.2" x14ac:dyDescent="0.3">
      <c r="A341" s="51" t="s">
        <v>109</v>
      </c>
      <c r="B341" s="51">
        <v>2021</v>
      </c>
      <c r="C341" s="52">
        <v>44371</v>
      </c>
      <c r="D341" s="51" t="s">
        <v>655</v>
      </c>
      <c r="E341" s="51">
        <v>48</v>
      </c>
      <c r="F341" s="51">
        <v>0</v>
      </c>
      <c r="G341" s="51" t="s">
        <v>812</v>
      </c>
      <c r="H341" s="56"/>
    </row>
    <row r="342" spans="1:8" s="45" customFormat="1" x14ac:dyDescent="0.3">
      <c r="A342" s="51" t="s">
        <v>109</v>
      </c>
      <c r="B342" s="51">
        <v>2021</v>
      </c>
      <c r="C342" s="52">
        <v>44371</v>
      </c>
      <c r="D342" s="51" t="s">
        <v>656</v>
      </c>
      <c r="E342" s="51">
        <v>63</v>
      </c>
      <c r="F342" s="51">
        <v>0</v>
      </c>
      <c r="G342" s="51" t="s">
        <v>813</v>
      </c>
      <c r="H342" s="55" t="s">
        <v>529</v>
      </c>
    </row>
    <row r="343" spans="1:8" s="45" customFormat="1" x14ac:dyDescent="0.3">
      <c r="A343" s="51" t="s">
        <v>109</v>
      </c>
      <c r="B343" s="51">
        <v>2021</v>
      </c>
      <c r="C343" s="52">
        <v>44371</v>
      </c>
      <c r="D343" s="51" t="s">
        <v>657</v>
      </c>
      <c r="E343" s="51">
        <v>46</v>
      </c>
      <c r="F343" s="51">
        <v>0</v>
      </c>
      <c r="G343" s="51" t="s">
        <v>814</v>
      </c>
      <c r="H343" s="55" t="s">
        <v>529</v>
      </c>
    </row>
    <row r="344" spans="1:8" s="45" customFormat="1" ht="28.8" x14ac:dyDescent="0.3">
      <c r="A344" s="51" t="s">
        <v>109</v>
      </c>
      <c r="B344" s="51">
        <v>2021</v>
      </c>
      <c r="C344" s="52">
        <v>44371</v>
      </c>
      <c r="D344" s="51" t="s">
        <v>659</v>
      </c>
      <c r="E344" s="51">
        <v>37</v>
      </c>
      <c r="F344" s="51">
        <v>0</v>
      </c>
      <c r="G344" s="51" t="s">
        <v>815</v>
      </c>
      <c r="H344" s="55" t="s">
        <v>529</v>
      </c>
    </row>
    <row r="345" spans="1:8" s="45" customFormat="1" ht="28.8" x14ac:dyDescent="0.3">
      <c r="A345" s="51" t="s">
        <v>109</v>
      </c>
      <c r="B345" s="51">
        <v>2021</v>
      </c>
      <c r="C345" s="52">
        <v>44371</v>
      </c>
      <c r="D345" s="51" t="s">
        <v>661</v>
      </c>
      <c r="E345" s="51">
        <v>31</v>
      </c>
      <c r="F345" s="51">
        <v>5</v>
      </c>
      <c r="G345" s="51" t="s">
        <v>817</v>
      </c>
      <c r="H345" s="55" t="s">
        <v>819</v>
      </c>
    </row>
    <row r="346" spans="1:8" x14ac:dyDescent="0.3">
      <c r="A346" s="17" t="s">
        <v>114</v>
      </c>
      <c r="B346" s="17">
        <v>2020</v>
      </c>
      <c r="C346" s="19">
        <v>44000</v>
      </c>
      <c r="D346" s="17" t="s">
        <v>648</v>
      </c>
      <c r="E346" s="17">
        <v>20</v>
      </c>
      <c r="F346" s="17">
        <v>0</v>
      </c>
      <c r="G346" s="17" t="s">
        <v>820</v>
      </c>
      <c r="H346" s="33" t="s">
        <v>529</v>
      </c>
    </row>
    <row r="347" spans="1:8" x14ac:dyDescent="0.3">
      <c r="A347" s="17" t="s">
        <v>114</v>
      </c>
      <c r="B347" s="17">
        <v>2020</v>
      </c>
      <c r="C347" s="19">
        <v>44000</v>
      </c>
      <c r="D347" s="17" t="s">
        <v>651</v>
      </c>
      <c r="E347" s="17">
        <v>20</v>
      </c>
      <c r="F347" s="17">
        <v>0</v>
      </c>
      <c r="G347" s="17" t="s">
        <v>821</v>
      </c>
      <c r="H347" s="33" t="s">
        <v>529</v>
      </c>
    </row>
    <row r="348" spans="1:8" ht="28.8" x14ac:dyDescent="0.3">
      <c r="A348" s="17" t="s">
        <v>114</v>
      </c>
      <c r="B348" s="17">
        <v>2020</v>
      </c>
      <c r="C348" s="19">
        <v>44000</v>
      </c>
      <c r="D348" s="17" t="s">
        <v>653</v>
      </c>
      <c r="E348" s="17">
        <v>16</v>
      </c>
      <c r="F348" s="17">
        <v>2</v>
      </c>
      <c r="G348" s="17" t="s">
        <v>822</v>
      </c>
      <c r="H348" s="55" t="s">
        <v>2119</v>
      </c>
    </row>
    <row r="349" spans="1:8" ht="28.8" x14ac:dyDescent="0.3">
      <c r="A349" s="17" t="s">
        <v>114</v>
      </c>
      <c r="B349" s="17">
        <v>2020</v>
      </c>
      <c r="C349" s="19">
        <v>44000</v>
      </c>
      <c r="D349" s="17" t="s">
        <v>655</v>
      </c>
      <c r="E349" s="17">
        <v>15</v>
      </c>
      <c r="F349" s="17">
        <v>0</v>
      </c>
      <c r="G349" s="17" t="s">
        <v>823</v>
      </c>
      <c r="H349" s="55" t="s">
        <v>529</v>
      </c>
    </row>
    <row r="350" spans="1:8" ht="28.8" x14ac:dyDescent="0.3">
      <c r="A350" s="17" t="s">
        <v>114</v>
      </c>
      <c r="B350" s="17">
        <v>2020</v>
      </c>
      <c r="C350" s="19">
        <v>44000</v>
      </c>
      <c r="D350" s="17" t="s">
        <v>656</v>
      </c>
      <c r="E350" s="17">
        <v>19</v>
      </c>
      <c r="F350" s="17">
        <v>2</v>
      </c>
      <c r="G350" s="17" t="s">
        <v>824</v>
      </c>
      <c r="H350" s="55" t="s">
        <v>2120</v>
      </c>
    </row>
    <row r="351" spans="1:8" x14ac:dyDescent="0.3">
      <c r="A351" s="17" t="s">
        <v>114</v>
      </c>
      <c r="B351" s="17">
        <v>2020</v>
      </c>
      <c r="C351" s="19">
        <v>44000</v>
      </c>
      <c r="D351" s="17" t="s">
        <v>657</v>
      </c>
      <c r="E351" s="17">
        <v>13</v>
      </c>
      <c r="F351" s="17">
        <v>0</v>
      </c>
      <c r="G351" s="17" t="s">
        <v>825</v>
      </c>
      <c r="H351" s="55" t="s">
        <v>529</v>
      </c>
    </row>
    <row r="352" spans="1:8" x14ac:dyDescent="0.3">
      <c r="A352" s="17" t="s">
        <v>114</v>
      </c>
      <c r="B352" s="17">
        <v>2020</v>
      </c>
      <c r="C352" s="19">
        <v>44000</v>
      </c>
      <c r="D352" s="17" t="s">
        <v>659</v>
      </c>
      <c r="E352" s="17">
        <v>30</v>
      </c>
      <c r="F352" s="17">
        <v>0</v>
      </c>
      <c r="G352" s="17" t="s">
        <v>826</v>
      </c>
      <c r="H352" s="55" t="s">
        <v>529</v>
      </c>
    </row>
    <row r="353" spans="1:9" ht="28.8" x14ac:dyDescent="0.3">
      <c r="A353" s="17" t="s">
        <v>114</v>
      </c>
      <c r="B353" s="17">
        <v>2020</v>
      </c>
      <c r="C353" s="19">
        <v>44000</v>
      </c>
      <c r="D353" s="17" t="s">
        <v>661</v>
      </c>
      <c r="E353" s="17">
        <v>30</v>
      </c>
      <c r="F353" s="17">
        <v>1</v>
      </c>
      <c r="G353" s="17" t="s">
        <v>827</v>
      </c>
      <c r="H353" s="55">
        <v>5</v>
      </c>
    </row>
    <row r="354" spans="1:9" s="45" customFormat="1" x14ac:dyDescent="0.3">
      <c r="A354" s="51" t="s">
        <v>114</v>
      </c>
      <c r="B354" s="51">
        <v>2021</v>
      </c>
      <c r="C354" s="52">
        <v>44364</v>
      </c>
      <c r="D354" s="51" t="s">
        <v>648</v>
      </c>
      <c r="E354" s="51">
        <v>20</v>
      </c>
      <c r="F354" s="51">
        <v>0</v>
      </c>
      <c r="G354" s="51" t="s">
        <v>820</v>
      </c>
      <c r="H354" s="55" t="s">
        <v>529</v>
      </c>
    </row>
    <row r="355" spans="1:9" s="45" customFormat="1" x14ac:dyDescent="0.3">
      <c r="A355" s="51" t="s">
        <v>114</v>
      </c>
      <c r="B355" s="51">
        <v>2021</v>
      </c>
      <c r="C355" s="52">
        <v>44364</v>
      </c>
      <c r="D355" s="51" t="s">
        <v>651</v>
      </c>
      <c r="E355" s="51">
        <v>20</v>
      </c>
      <c r="F355" s="51">
        <v>0</v>
      </c>
      <c r="G355" s="51" t="s">
        <v>821</v>
      </c>
      <c r="H355" s="55" t="s">
        <v>529</v>
      </c>
    </row>
    <row r="356" spans="1:9" s="45" customFormat="1" ht="28.8" x14ac:dyDescent="0.3">
      <c r="A356" s="51" t="s">
        <v>114</v>
      </c>
      <c r="B356" s="51">
        <v>2021</v>
      </c>
      <c r="C356" s="52">
        <v>44364</v>
      </c>
      <c r="D356" s="51" t="s">
        <v>653</v>
      </c>
      <c r="E356" s="51">
        <v>16</v>
      </c>
      <c r="F356" s="51">
        <v>2</v>
      </c>
      <c r="G356" s="51" t="s">
        <v>822</v>
      </c>
      <c r="H356" s="55" t="s">
        <v>2119</v>
      </c>
    </row>
    <row r="357" spans="1:9" s="45" customFormat="1" ht="28.8" x14ac:dyDescent="0.3">
      <c r="A357" s="51" t="s">
        <v>114</v>
      </c>
      <c r="B357" s="51">
        <v>2021</v>
      </c>
      <c r="C357" s="52">
        <v>44364</v>
      </c>
      <c r="D357" s="51" t="s">
        <v>655</v>
      </c>
      <c r="E357" s="51">
        <v>15</v>
      </c>
      <c r="F357" s="51">
        <v>0</v>
      </c>
      <c r="G357" s="51" t="s">
        <v>823</v>
      </c>
      <c r="H357" s="55" t="s">
        <v>529</v>
      </c>
    </row>
    <row r="358" spans="1:9" s="45" customFormat="1" ht="28.8" x14ac:dyDescent="0.3">
      <c r="A358" s="51" t="s">
        <v>114</v>
      </c>
      <c r="B358" s="51">
        <v>2021</v>
      </c>
      <c r="C358" s="52">
        <v>44364</v>
      </c>
      <c r="D358" s="51" t="s">
        <v>656</v>
      </c>
      <c r="E358" s="51">
        <v>19</v>
      </c>
      <c r="F358" s="51">
        <v>2</v>
      </c>
      <c r="G358" s="51" t="s">
        <v>824</v>
      </c>
      <c r="H358" s="55" t="s">
        <v>2120</v>
      </c>
    </row>
    <row r="359" spans="1:9" s="45" customFormat="1" x14ac:dyDescent="0.3">
      <c r="A359" s="51" t="s">
        <v>114</v>
      </c>
      <c r="B359" s="51">
        <v>2021</v>
      </c>
      <c r="C359" s="52">
        <v>44364</v>
      </c>
      <c r="D359" s="51" t="s">
        <v>657</v>
      </c>
      <c r="E359" s="51">
        <v>13</v>
      </c>
      <c r="F359" s="51">
        <v>0</v>
      </c>
      <c r="G359" s="51" t="s">
        <v>825</v>
      </c>
      <c r="H359" s="55" t="s">
        <v>529</v>
      </c>
    </row>
    <row r="360" spans="1:9" s="45" customFormat="1" x14ac:dyDescent="0.3">
      <c r="A360" s="51" t="s">
        <v>114</v>
      </c>
      <c r="B360" s="51">
        <v>2021</v>
      </c>
      <c r="C360" s="52">
        <v>44364</v>
      </c>
      <c r="D360" s="51" t="s">
        <v>659</v>
      </c>
      <c r="E360" s="51">
        <v>30</v>
      </c>
      <c r="F360" s="51">
        <v>0</v>
      </c>
      <c r="G360" s="51" t="s">
        <v>826</v>
      </c>
      <c r="H360" s="55" t="s">
        <v>529</v>
      </c>
    </row>
    <row r="361" spans="1:9" s="45" customFormat="1" ht="28.8" x14ac:dyDescent="0.3">
      <c r="A361" s="51" t="s">
        <v>114</v>
      </c>
      <c r="B361" s="51">
        <v>2021</v>
      </c>
      <c r="C361" s="52">
        <v>44364</v>
      </c>
      <c r="D361" s="51" t="s">
        <v>661</v>
      </c>
      <c r="E361" s="51">
        <v>30</v>
      </c>
      <c r="F361" s="51">
        <v>1</v>
      </c>
      <c r="G361" s="51" t="s">
        <v>827</v>
      </c>
      <c r="H361" s="55">
        <v>5</v>
      </c>
    </row>
    <row r="362" spans="1:9" x14ac:dyDescent="0.3">
      <c r="A362" t="s">
        <v>124</v>
      </c>
      <c r="B362">
        <v>2018</v>
      </c>
      <c r="C362" s="11">
        <v>43288</v>
      </c>
      <c r="D362" t="s">
        <v>648</v>
      </c>
      <c r="E362">
        <v>14</v>
      </c>
      <c r="F362">
        <v>2</v>
      </c>
      <c r="G362" t="s">
        <v>828</v>
      </c>
      <c r="H362" s="10" t="s">
        <v>792</v>
      </c>
    </row>
    <row r="363" spans="1:9" x14ac:dyDescent="0.3">
      <c r="A363" t="s">
        <v>124</v>
      </c>
      <c r="B363">
        <v>2018</v>
      </c>
      <c r="C363" s="11">
        <v>43288</v>
      </c>
      <c r="D363" t="s">
        <v>651</v>
      </c>
      <c r="E363">
        <v>13</v>
      </c>
      <c r="F363">
        <v>4</v>
      </c>
      <c r="G363" t="s">
        <v>829</v>
      </c>
      <c r="H363" s="10" t="s">
        <v>750</v>
      </c>
    </row>
    <row r="364" spans="1:9" x14ac:dyDescent="0.3">
      <c r="A364" t="s">
        <v>124</v>
      </c>
      <c r="B364">
        <v>2018</v>
      </c>
      <c r="C364" s="11">
        <v>43288</v>
      </c>
      <c r="D364" t="s">
        <v>653</v>
      </c>
      <c r="E364">
        <v>14</v>
      </c>
      <c r="F364">
        <v>0</v>
      </c>
      <c r="G364" t="s">
        <v>830</v>
      </c>
    </row>
    <row r="365" spans="1:9" x14ac:dyDescent="0.3">
      <c r="A365" t="s">
        <v>124</v>
      </c>
      <c r="B365">
        <v>2018</v>
      </c>
      <c r="C365" s="11">
        <v>43288</v>
      </c>
      <c r="D365" t="s">
        <v>655</v>
      </c>
      <c r="E365">
        <v>10</v>
      </c>
      <c r="F365">
        <v>0</v>
      </c>
      <c r="G365" t="s">
        <v>831</v>
      </c>
    </row>
    <row r="366" spans="1:9" x14ac:dyDescent="0.3">
      <c r="A366" t="s">
        <v>124</v>
      </c>
      <c r="B366">
        <v>2018</v>
      </c>
      <c r="C366" s="11">
        <v>43288</v>
      </c>
      <c r="D366" t="s">
        <v>656</v>
      </c>
      <c r="E366">
        <v>54</v>
      </c>
      <c r="F366">
        <v>0</v>
      </c>
      <c r="I366" t="s">
        <v>654</v>
      </c>
    </row>
    <row r="367" spans="1:9" x14ac:dyDescent="0.3">
      <c r="A367" t="s">
        <v>124</v>
      </c>
      <c r="B367">
        <v>2018</v>
      </c>
      <c r="C367" s="11">
        <v>43288</v>
      </c>
      <c r="D367" t="s">
        <v>657</v>
      </c>
      <c r="E367">
        <v>13</v>
      </c>
      <c r="F367">
        <v>0</v>
      </c>
      <c r="G367" t="s">
        <v>832</v>
      </c>
    </row>
    <row r="368" spans="1:9" x14ac:dyDescent="0.3">
      <c r="A368" t="s">
        <v>124</v>
      </c>
      <c r="B368">
        <v>2018</v>
      </c>
      <c r="C368" s="11">
        <v>43288</v>
      </c>
      <c r="D368" t="s">
        <v>659</v>
      </c>
      <c r="E368">
        <v>9</v>
      </c>
      <c r="F368">
        <v>0</v>
      </c>
      <c r="G368" t="s">
        <v>833</v>
      </c>
    </row>
    <row r="369" spans="1:9" x14ac:dyDescent="0.3">
      <c r="A369" t="s">
        <v>124</v>
      </c>
      <c r="B369">
        <v>2018</v>
      </c>
      <c r="C369" s="11">
        <v>43288</v>
      </c>
      <c r="D369" t="s">
        <v>661</v>
      </c>
      <c r="E369">
        <v>16</v>
      </c>
      <c r="F369">
        <v>4</v>
      </c>
      <c r="G369" t="s">
        <v>834</v>
      </c>
      <c r="H369" s="10" t="s">
        <v>719</v>
      </c>
    </row>
    <row r="370" spans="1:9" x14ac:dyDescent="0.3">
      <c r="A370" t="s">
        <v>124</v>
      </c>
      <c r="B370">
        <v>2019</v>
      </c>
      <c r="C370" s="11">
        <v>43628</v>
      </c>
      <c r="D370" t="s">
        <v>648</v>
      </c>
      <c r="E370">
        <v>14</v>
      </c>
      <c r="F370" t="s">
        <v>503</v>
      </c>
      <c r="G370" t="s">
        <v>828</v>
      </c>
      <c r="H370" s="10" t="s">
        <v>503</v>
      </c>
    </row>
    <row r="371" spans="1:9" x14ac:dyDescent="0.3">
      <c r="A371" t="s">
        <v>124</v>
      </c>
      <c r="B371">
        <v>2019</v>
      </c>
      <c r="C371" s="11">
        <v>43628</v>
      </c>
      <c r="D371" t="s">
        <v>651</v>
      </c>
      <c r="E371">
        <v>13</v>
      </c>
      <c r="F371" t="s">
        <v>503</v>
      </c>
      <c r="G371" t="s">
        <v>829</v>
      </c>
      <c r="H371" s="10" t="s">
        <v>503</v>
      </c>
    </row>
    <row r="372" spans="1:9" x14ac:dyDescent="0.3">
      <c r="A372" t="s">
        <v>124</v>
      </c>
      <c r="B372">
        <v>2019</v>
      </c>
      <c r="C372" s="11">
        <v>43628</v>
      </c>
      <c r="D372" t="s">
        <v>653</v>
      </c>
      <c r="E372">
        <v>14</v>
      </c>
      <c r="F372" t="s">
        <v>503</v>
      </c>
      <c r="G372" t="s">
        <v>830</v>
      </c>
      <c r="H372" s="10" t="s">
        <v>503</v>
      </c>
    </row>
    <row r="373" spans="1:9" x14ac:dyDescent="0.3">
      <c r="A373" t="s">
        <v>124</v>
      </c>
      <c r="B373">
        <v>2019</v>
      </c>
      <c r="C373" s="11">
        <v>43628</v>
      </c>
      <c r="D373" t="s">
        <v>655</v>
      </c>
      <c r="E373">
        <v>10</v>
      </c>
      <c r="F373" t="s">
        <v>503</v>
      </c>
      <c r="G373" t="s">
        <v>831</v>
      </c>
      <c r="H373" s="10" t="s">
        <v>503</v>
      </c>
    </row>
    <row r="374" spans="1:9" x14ac:dyDescent="0.3">
      <c r="A374" t="s">
        <v>124</v>
      </c>
      <c r="B374">
        <v>2019</v>
      </c>
      <c r="C374" s="11">
        <v>43628</v>
      </c>
      <c r="D374" t="s">
        <v>656</v>
      </c>
      <c r="E374">
        <v>54</v>
      </c>
      <c r="F374" t="s">
        <v>503</v>
      </c>
      <c r="H374" s="10" t="s">
        <v>503</v>
      </c>
      <c r="I374" t="s">
        <v>654</v>
      </c>
    </row>
    <row r="375" spans="1:9" x14ac:dyDescent="0.3">
      <c r="A375" t="s">
        <v>124</v>
      </c>
      <c r="B375">
        <v>2019</v>
      </c>
      <c r="C375" s="11">
        <v>43628</v>
      </c>
      <c r="D375" t="s">
        <v>657</v>
      </c>
      <c r="E375">
        <v>13</v>
      </c>
      <c r="F375" t="s">
        <v>503</v>
      </c>
      <c r="G375" t="s">
        <v>832</v>
      </c>
      <c r="H375" s="10" t="s">
        <v>503</v>
      </c>
    </row>
    <row r="376" spans="1:9" x14ac:dyDescent="0.3">
      <c r="A376" t="s">
        <v>124</v>
      </c>
      <c r="B376">
        <v>2019</v>
      </c>
      <c r="C376" s="11">
        <v>43628</v>
      </c>
      <c r="D376" t="s">
        <v>659</v>
      </c>
      <c r="E376">
        <v>9</v>
      </c>
      <c r="F376" t="s">
        <v>503</v>
      </c>
      <c r="G376" t="s">
        <v>833</v>
      </c>
      <c r="H376" s="10" t="s">
        <v>503</v>
      </c>
    </row>
    <row r="377" spans="1:9" x14ac:dyDescent="0.3">
      <c r="A377" t="s">
        <v>124</v>
      </c>
      <c r="B377">
        <v>2019</v>
      </c>
      <c r="C377" s="11">
        <v>43628</v>
      </c>
      <c r="D377" t="s">
        <v>661</v>
      </c>
      <c r="E377">
        <v>16</v>
      </c>
      <c r="F377" t="s">
        <v>503</v>
      </c>
      <c r="G377" t="s">
        <v>834</v>
      </c>
      <c r="H377" s="10" t="s">
        <v>503</v>
      </c>
    </row>
    <row r="378" spans="1:9" x14ac:dyDescent="0.3">
      <c r="A378" t="s">
        <v>124</v>
      </c>
      <c r="B378">
        <v>2020</v>
      </c>
      <c r="C378" s="11">
        <v>44013</v>
      </c>
      <c r="D378" t="s">
        <v>648</v>
      </c>
      <c r="E378">
        <v>14</v>
      </c>
      <c r="F378">
        <v>2</v>
      </c>
      <c r="G378" t="s">
        <v>828</v>
      </c>
      <c r="H378" s="10" t="s">
        <v>792</v>
      </c>
    </row>
    <row r="379" spans="1:9" x14ac:dyDescent="0.3">
      <c r="A379" t="s">
        <v>124</v>
      </c>
      <c r="B379">
        <v>2020</v>
      </c>
      <c r="C379" s="11">
        <v>44013</v>
      </c>
      <c r="D379" t="s">
        <v>651</v>
      </c>
      <c r="E379">
        <v>13</v>
      </c>
      <c r="F379">
        <v>0</v>
      </c>
      <c r="G379" t="s">
        <v>829</v>
      </c>
      <c r="H379" s="10" t="s">
        <v>666</v>
      </c>
    </row>
    <row r="380" spans="1:9" x14ac:dyDescent="0.3">
      <c r="A380" t="s">
        <v>124</v>
      </c>
      <c r="B380">
        <v>2020</v>
      </c>
      <c r="C380" s="11">
        <v>44013</v>
      </c>
      <c r="D380" t="s">
        <v>653</v>
      </c>
      <c r="E380">
        <v>14</v>
      </c>
      <c r="F380">
        <v>0</v>
      </c>
      <c r="G380" t="s">
        <v>830</v>
      </c>
      <c r="H380" s="10" t="s">
        <v>666</v>
      </c>
    </row>
    <row r="381" spans="1:9" x14ac:dyDescent="0.3">
      <c r="A381" t="s">
        <v>124</v>
      </c>
      <c r="B381">
        <v>2020</v>
      </c>
      <c r="C381" s="11">
        <v>44013</v>
      </c>
      <c r="D381" t="s">
        <v>655</v>
      </c>
      <c r="E381">
        <v>10</v>
      </c>
      <c r="F381">
        <v>0</v>
      </c>
      <c r="G381" t="s">
        <v>831</v>
      </c>
      <c r="H381" s="10" t="s">
        <v>666</v>
      </c>
    </row>
    <row r="382" spans="1:9" x14ac:dyDescent="0.3">
      <c r="A382" t="s">
        <v>124</v>
      </c>
      <c r="B382">
        <v>2020</v>
      </c>
      <c r="C382" s="11">
        <v>44013</v>
      </c>
      <c r="D382" t="s">
        <v>656</v>
      </c>
      <c r="E382">
        <v>52</v>
      </c>
      <c r="F382">
        <v>0</v>
      </c>
      <c r="G382" t="s">
        <v>835</v>
      </c>
      <c r="H382" s="10" t="s">
        <v>666</v>
      </c>
    </row>
    <row r="383" spans="1:9" x14ac:dyDescent="0.3">
      <c r="A383" t="s">
        <v>124</v>
      </c>
      <c r="B383">
        <v>2020</v>
      </c>
      <c r="C383" s="11">
        <v>44013</v>
      </c>
      <c r="D383" t="s">
        <v>657</v>
      </c>
      <c r="E383">
        <v>13</v>
      </c>
      <c r="F383">
        <v>0</v>
      </c>
      <c r="G383" t="s">
        <v>836</v>
      </c>
      <c r="H383" s="10" t="s">
        <v>666</v>
      </c>
    </row>
    <row r="384" spans="1:9" x14ac:dyDescent="0.3">
      <c r="A384" t="s">
        <v>124</v>
      </c>
      <c r="B384">
        <v>2020</v>
      </c>
      <c r="C384" s="11">
        <v>44013</v>
      </c>
      <c r="D384" t="s">
        <v>659</v>
      </c>
      <c r="E384">
        <v>9</v>
      </c>
      <c r="F384">
        <v>3</v>
      </c>
      <c r="G384" t="s">
        <v>833</v>
      </c>
      <c r="H384" s="10" t="s">
        <v>723</v>
      </c>
    </row>
    <row r="385" spans="1:8" x14ac:dyDescent="0.3">
      <c r="A385" t="s">
        <v>124</v>
      </c>
      <c r="B385">
        <v>2020</v>
      </c>
      <c r="C385" s="11">
        <v>44013</v>
      </c>
      <c r="D385" t="s">
        <v>661</v>
      </c>
      <c r="E385">
        <v>16</v>
      </c>
      <c r="F385">
        <v>5</v>
      </c>
      <c r="G385" t="s">
        <v>837</v>
      </c>
      <c r="H385" s="10" t="s">
        <v>767</v>
      </c>
    </row>
    <row r="386" spans="1:8" x14ac:dyDescent="0.3">
      <c r="A386" t="s">
        <v>124</v>
      </c>
      <c r="B386">
        <v>2021</v>
      </c>
      <c r="C386" s="11">
        <v>44363</v>
      </c>
      <c r="D386" t="s">
        <v>648</v>
      </c>
      <c r="E386">
        <v>14</v>
      </c>
      <c r="F386">
        <v>4</v>
      </c>
      <c r="G386" t="s">
        <v>828</v>
      </c>
      <c r="H386" s="10" t="s">
        <v>838</v>
      </c>
    </row>
    <row r="387" spans="1:8" x14ac:dyDescent="0.3">
      <c r="A387" t="s">
        <v>124</v>
      </c>
      <c r="B387">
        <v>2021</v>
      </c>
      <c r="C387" s="11">
        <v>44363</v>
      </c>
      <c r="D387" t="s">
        <v>651</v>
      </c>
      <c r="E387">
        <v>13</v>
      </c>
      <c r="F387">
        <v>0</v>
      </c>
      <c r="G387" t="s">
        <v>829</v>
      </c>
    </row>
    <row r="388" spans="1:8" x14ac:dyDescent="0.3">
      <c r="A388" t="s">
        <v>124</v>
      </c>
      <c r="B388">
        <v>2021</v>
      </c>
      <c r="C388" s="11">
        <v>44363</v>
      </c>
      <c r="D388" t="s">
        <v>653</v>
      </c>
      <c r="E388">
        <v>14</v>
      </c>
      <c r="F388">
        <v>2</v>
      </c>
      <c r="G388" t="s">
        <v>830</v>
      </c>
      <c r="H388" s="10" t="s">
        <v>650</v>
      </c>
    </row>
    <row r="389" spans="1:8" x14ac:dyDescent="0.3">
      <c r="A389" t="s">
        <v>124</v>
      </c>
      <c r="B389">
        <v>2021</v>
      </c>
      <c r="C389" s="11">
        <v>44363</v>
      </c>
      <c r="D389" t="s">
        <v>655</v>
      </c>
      <c r="E389">
        <v>10</v>
      </c>
      <c r="F389">
        <v>1</v>
      </c>
      <c r="G389" t="s">
        <v>831</v>
      </c>
      <c r="H389" s="10">
        <v>0</v>
      </c>
    </row>
    <row r="390" spans="1:8" x14ac:dyDescent="0.3">
      <c r="A390" t="s">
        <v>124</v>
      </c>
      <c r="B390">
        <v>2021</v>
      </c>
      <c r="C390" s="11">
        <v>44363</v>
      </c>
      <c r="D390" t="s">
        <v>656</v>
      </c>
      <c r="E390">
        <v>52</v>
      </c>
      <c r="F390">
        <v>0</v>
      </c>
      <c r="G390" t="s">
        <v>835</v>
      </c>
    </row>
    <row r="391" spans="1:8" x14ac:dyDescent="0.3">
      <c r="A391" t="s">
        <v>124</v>
      </c>
      <c r="B391">
        <v>2021</v>
      </c>
      <c r="C391" s="11">
        <v>44363</v>
      </c>
      <c r="D391" t="s">
        <v>657</v>
      </c>
      <c r="E391">
        <v>13</v>
      </c>
      <c r="F391">
        <v>0</v>
      </c>
      <c r="G391" t="s">
        <v>836</v>
      </c>
    </row>
    <row r="392" spans="1:8" x14ac:dyDescent="0.3">
      <c r="A392" t="s">
        <v>124</v>
      </c>
      <c r="B392">
        <v>2021</v>
      </c>
      <c r="C392" s="11">
        <v>44363</v>
      </c>
      <c r="D392" t="s">
        <v>659</v>
      </c>
      <c r="E392">
        <v>9</v>
      </c>
      <c r="F392">
        <v>4</v>
      </c>
      <c r="G392" t="s">
        <v>833</v>
      </c>
      <c r="H392" s="10" t="s">
        <v>750</v>
      </c>
    </row>
    <row r="393" spans="1:8" x14ac:dyDescent="0.3">
      <c r="A393" t="s">
        <v>124</v>
      </c>
      <c r="B393">
        <v>2021</v>
      </c>
      <c r="C393" s="11">
        <v>44363</v>
      </c>
      <c r="D393" t="s">
        <v>661</v>
      </c>
      <c r="E393">
        <v>16</v>
      </c>
      <c r="F393">
        <v>6</v>
      </c>
      <c r="G393" t="s">
        <v>837</v>
      </c>
      <c r="H393" s="10" t="s">
        <v>839</v>
      </c>
    </row>
    <row r="394" spans="1:8" x14ac:dyDescent="0.3">
      <c r="A394" t="s">
        <v>69</v>
      </c>
      <c r="B394">
        <v>2018</v>
      </c>
      <c r="C394" s="11">
        <v>43269</v>
      </c>
      <c r="D394" t="s">
        <v>648</v>
      </c>
      <c r="E394">
        <v>16</v>
      </c>
      <c r="F394">
        <v>2</v>
      </c>
      <c r="G394" t="s">
        <v>840</v>
      </c>
      <c r="H394" s="10" t="s">
        <v>650</v>
      </c>
    </row>
    <row r="395" spans="1:8" x14ac:dyDescent="0.3">
      <c r="A395" t="s">
        <v>69</v>
      </c>
      <c r="B395">
        <v>2018</v>
      </c>
      <c r="C395" s="11">
        <v>43269</v>
      </c>
      <c r="D395" t="s">
        <v>651</v>
      </c>
      <c r="E395">
        <v>13</v>
      </c>
      <c r="F395">
        <v>4</v>
      </c>
      <c r="G395" t="s">
        <v>841</v>
      </c>
      <c r="H395" s="10" t="s">
        <v>750</v>
      </c>
    </row>
    <row r="396" spans="1:8" x14ac:dyDescent="0.3">
      <c r="A396" t="s">
        <v>69</v>
      </c>
      <c r="B396">
        <v>2018</v>
      </c>
      <c r="C396" s="11">
        <v>43269</v>
      </c>
      <c r="D396" t="s">
        <v>653</v>
      </c>
      <c r="E396">
        <v>26</v>
      </c>
      <c r="F396">
        <v>3</v>
      </c>
      <c r="G396" t="s">
        <v>842</v>
      </c>
      <c r="H396" s="10" t="s">
        <v>710</v>
      </c>
    </row>
    <row r="397" spans="1:8" x14ac:dyDescent="0.3">
      <c r="A397" t="s">
        <v>69</v>
      </c>
      <c r="B397">
        <v>2018</v>
      </c>
      <c r="C397" s="11">
        <v>43269</v>
      </c>
      <c r="D397" t="s">
        <v>655</v>
      </c>
      <c r="E397">
        <v>10</v>
      </c>
      <c r="F397">
        <v>3</v>
      </c>
      <c r="G397" t="s">
        <v>843</v>
      </c>
      <c r="H397" s="10" t="s">
        <v>710</v>
      </c>
    </row>
    <row r="398" spans="1:8" x14ac:dyDescent="0.3">
      <c r="A398" t="s">
        <v>69</v>
      </c>
      <c r="B398">
        <v>2018</v>
      </c>
      <c r="C398" s="11">
        <v>43269</v>
      </c>
      <c r="D398" t="s">
        <v>656</v>
      </c>
      <c r="E398">
        <v>21</v>
      </c>
      <c r="F398">
        <v>3</v>
      </c>
      <c r="G398" t="s">
        <v>844</v>
      </c>
      <c r="H398" s="10" t="s">
        <v>710</v>
      </c>
    </row>
    <row r="399" spans="1:8" x14ac:dyDescent="0.3">
      <c r="A399" t="s">
        <v>69</v>
      </c>
      <c r="B399">
        <v>2018</v>
      </c>
      <c r="C399" s="11">
        <v>43269</v>
      </c>
      <c r="D399" t="s">
        <v>657</v>
      </c>
      <c r="E399">
        <v>11</v>
      </c>
      <c r="F399">
        <v>5</v>
      </c>
      <c r="G399" t="s">
        <v>845</v>
      </c>
      <c r="H399" s="10" t="s">
        <v>668</v>
      </c>
    </row>
    <row r="400" spans="1:8" x14ac:dyDescent="0.3">
      <c r="A400" t="s">
        <v>69</v>
      </c>
      <c r="B400">
        <v>2018</v>
      </c>
      <c r="C400" s="11">
        <v>43269</v>
      </c>
      <c r="D400" t="s">
        <v>659</v>
      </c>
      <c r="E400">
        <v>13</v>
      </c>
      <c r="F400">
        <v>8</v>
      </c>
      <c r="G400" t="s">
        <v>846</v>
      </c>
      <c r="H400" s="10" t="s">
        <v>847</v>
      </c>
    </row>
    <row r="401" spans="1:8" x14ac:dyDescent="0.3">
      <c r="A401" t="s">
        <v>69</v>
      </c>
      <c r="B401">
        <v>2018</v>
      </c>
      <c r="C401" s="11">
        <v>43269</v>
      </c>
      <c r="D401" t="s">
        <v>661</v>
      </c>
      <c r="E401">
        <v>11</v>
      </c>
      <c r="F401">
        <v>4</v>
      </c>
      <c r="G401" t="s">
        <v>848</v>
      </c>
      <c r="H401" s="10" t="s">
        <v>750</v>
      </c>
    </row>
    <row r="402" spans="1:8" x14ac:dyDescent="0.3">
      <c r="A402" t="s">
        <v>69</v>
      </c>
      <c r="B402">
        <v>2019</v>
      </c>
      <c r="C402" s="11">
        <v>43636</v>
      </c>
      <c r="D402" t="s">
        <v>648</v>
      </c>
      <c r="E402">
        <v>16</v>
      </c>
      <c r="F402">
        <v>2</v>
      </c>
      <c r="G402" t="s">
        <v>840</v>
      </c>
      <c r="H402" s="10" t="s">
        <v>650</v>
      </c>
    </row>
    <row r="403" spans="1:8" x14ac:dyDescent="0.3">
      <c r="A403" t="s">
        <v>69</v>
      </c>
      <c r="B403">
        <v>2019</v>
      </c>
      <c r="C403" s="11">
        <v>43636</v>
      </c>
      <c r="D403" t="s">
        <v>651</v>
      </c>
      <c r="E403">
        <v>13</v>
      </c>
      <c r="F403">
        <v>4</v>
      </c>
      <c r="G403" t="s">
        <v>841</v>
      </c>
      <c r="H403" s="10" t="s">
        <v>750</v>
      </c>
    </row>
    <row r="404" spans="1:8" x14ac:dyDescent="0.3">
      <c r="A404" t="s">
        <v>69</v>
      </c>
      <c r="B404">
        <v>2019</v>
      </c>
      <c r="C404" s="11">
        <v>43636</v>
      </c>
      <c r="D404" t="s">
        <v>653</v>
      </c>
      <c r="E404">
        <v>26</v>
      </c>
      <c r="F404">
        <v>3</v>
      </c>
      <c r="G404" t="s">
        <v>842</v>
      </c>
      <c r="H404" s="10" t="s">
        <v>710</v>
      </c>
    </row>
    <row r="405" spans="1:8" x14ac:dyDescent="0.3">
      <c r="A405" t="s">
        <v>69</v>
      </c>
      <c r="B405">
        <v>2019</v>
      </c>
      <c r="C405" s="11">
        <v>43636</v>
      </c>
      <c r="D405" t="s">
        <v>655</v>
      </c>
      <c r="E405">
        <v>10</v>
      </c>
      <c r="F405">
        <v>3</v>
      </c>
      <c r="G405" t="s">
        <v>843</v>
      </c>
      <c r="H405" s="10" t="s">
        <v>710</v>
      </c>
    </row>
    <row r="406" spans="1:8" x14ac:dyDescent="0.3">
      <c r="A406" t="s">
        <v>69</v>
      </c>
      <c r="B406">
        <v>2019</v>
      </c>
      <c r="C406" s="11">
        <v>43636</v>
      </c>
      <c r="D406" t="s">
        <v>656</v>
      </c>
      <c r="E406">
        <v>21</v>
      </c>
      <c r="F406">
        <v>3</v>
      </c>
      <c r="G406" t="s">
        <v>844</v>
      </c>
      <c r="H406" s="10" t="s">
        <v>710</v>
      </c>
    </row>
    <row r="407" spans="1:8" x14ac:dyDescent="0.3">
      <c r="A407" t="s">
        <v>69</v>
      </c>
      <c r="B407">
        <v>2019</v>
      </c>
      <c r="C407" s="11">
        <v>43636</v>
      </c>
      <c r="D407" t="s">
        <v>657</v>
      </c>
      <c r="E407">
        <v>11</v>
      </c>
      <c r="F407">
        <v>5</v>
      </c>
      <c r="G407" t="s">
        <v>849</v>
      </c>
      <c r="H407" s="10" t="s">
        <v>668</v>
      </c>
    </row>
    <row r="408" spans="1:8" x14ac:dyDescent="0.3">
      <c r="A408" t="s">
        <v>69</v>
      </c>
      <c r="B408">
        <v>2019</v>
      </c>
      <c r="C408" s="11">
        <v>43636</v>
      </c>
      <c r="D408" t="s">
        <v>659</v>
      </c>
      <c r="E408">
        <v>13</v>
      </c>
      <c r="F408">
        <v>8</v>
      </c>
      <c r="G408" t="s">
        <v>846</v>
      </c>
      <c r="H408" s="10" t="s">
        <v>847</v>
      </c>
    </row>
    <row r="409" spans="1:8" x14ac:dyDescent="0.3">
      <c r="A409" t="s">
        <v>69</v>
      </c>
      <c r="B409">
        <v>2019</v>
      </c>
      <c r="C409" s="11">
        <v>43636</v>
      </c>
      <c r="D409" t="s">
        <v>661</v>
      </c>
      <c r="E409">
        <v>11</v>
      </c>
      <c r="F409">
        <v>4</v>
      </c>
      <c r="G409" t="s">
        <v>848</v>
      </c>
      <c r="H409" s="10" t="s">
        <v>750</v>
      </c>
    </row>
    <row r="410" spans="1:8" x14ac:dyDescent="0.3">
      <c r="A410" t="s">
        <v>69</v>
      </c>
      <c r="B410">
        <v>2020</v>
      </c>
      <c r="C410" s="11">
        <v>43999</v>
      </c>
      <c r="D410" t="s">
        <v>648</v>
      </c>
      <c r="E410">
        <v>16</v>
      </c>
      <c r="F410">
        <v>3</v>
      </c>
      <c r="G410" t="s">
        <v>840</v>
      </c>
      <c r="H410" s="10" t="s">
        <v>710</v>
      </c>
    </row>
    <row r="411" spans="1:8" x14ac:dyDescent="0.3">
      <c r="A411" t="s">
        <v>69</v>
      </c>
      <c r="B411">
        <v>2020</v>
      </c>
      <c r="C411" s="11">
        <v>43999</v>
      </c>
      <c r="D411" t="s">
        <v>651</v>
      </c>
      <c r="E411">
        <v>13</v>
      </c>
      <c r="F411">
        <v>4</v>
      </c>
      <c r="G411" t="s">
        <v>841</v>
      </c>
      <c r="H411" s="10" t="s">
        <v>750</v>
      </c>
    </row>
    <row r="412" spans="1:8" x14ac:dyDescent="0.3">
      <c r="A412" t="s">
        <v>69</v>
      </c>
      <c r="B412">
        <v>2020</v>
      </c>
      <c r="C412" s="11">
        <v>43999</v>
      </c>
      <c r="D412" t="s">
        <v>653</v>
      </c>
      <c r="E412">
        <v>26</v>
      </c>
      <c r="F412">
        <v>3</v>
      </c>
      <c r="G412" t="s">
        <v>842</v>
      </c>
      <c r="H412" s="10" t="s">
        <v>710</v>
      </c>
    </row>
    <row r="413" spans="1:8" x14ac:dyDescent="0.3">
      <c r="A413" t="s">
        <v>69</v>
      </c>
      <c r="B413">
        <v>2020</v>
      </c>
      <c r="C413" s="11">
        <v>43999</v>
      </c>
      <c r="D413" t="s">
        <v>655</v>
      </c>
      <c r="E413">
        <v>10</v>
      </c>
      <c r="F413">
        <v>3</v>
      </c>
      <c r="G413" t="s">
        <v>843</v>
      </c>
      <c r="H413" s="10" t="s">
        <v>710</v>
      </c>
    </row>
    <row r="414" spans="1:8" x14ac:dyDescent="0.3">
      <c r="A414" t="s">
        <v>69</v>
      </c>
      <c r="B414">
        <v>2020</v>
      </c>
      <c r="C414" s="11">
        <v>43999</v>
      </c>
      <c r="D414" t="s">
        <v>656</v>
      </c>
      <c r="E414">
        <v>21</v>
      </c>
      <c r="F414">
        <v>3</v>
      </c>
      <c r="G414" t="s">
        <v>844</v>
      </c>
      <c r="H414" s="10" t="s">
        <v>710</v>
      </c>
    </row>
    <row r="415" spans="1:8" x14ac:dyDescent="0.3">
      <c r="A415" t="s">
        <v>69</v>
      </c>
      <c r="B415">
        <v>2020</v>
      </c>
      <c r="C415" s="11">
        <v>43999</v>
      </c>
      <c r="D415" t="s">
        <v>657</v>
      </c>
      <c r="E415">
        <v>11</v>
      </c>
      <c r="F415">
        <v>5</v>
      </c>
      <c r="G415" t="s">
        <v>849</v>
      </c>
      <c r="H415" s="10" t="s">
        <v>668</v>
      </c>
    </row>
    <row r="416" spans="1:8" x14ac:dyDescent="0.3">
      <c r="A416" t="s">
        <v>69</v>
      </c>
      <c r="B416">
        <v>2020</v>
      </c>
      <c r="C416" s="11">
        <v>43999</v>
      </c>
      <c r="D416" t="s">
        <v>659</v>
      </c>
      <c r="E416">
        <v>13</v>
      </c>
      <c r="F416">
        <v>6</v>
      </c>
      <c r="G416" t="s">
        <v>846</v>
      </c>
      <c r="H416" s="10" t="s">
        <v>850</v>
      </c>
    </row>
    <row r="417" spans="1:8" x14ac:dyDescent="0.3">
      <c r="A417" t="s">
        <v>69</v>
      </c>
      <c r="B417">
        <v>2020</v>
      </c>
      <c r="C417" s="11">
        <v>43999</v>
      </c>
      <c r="D417" t="s">
        <v>661</v>
      </c>
      <c r="E417">
        <v>11</v>
      </c>
      <c r="F417">
        <v>4</v>
      </c>
      <c r="G417" t="s">
        <v>848</v>
      </c>
      <c r="H417" s="10" t="s">
        <v>750</v>
      </c>
    </row>
    <row r="418" spans="1:8" x14ac:dyDescent="0.3">
      <c r="A418" t="s">
        <v>69</v>
      </c>
      <c r="B418">
        <v>2021</v>
      </c>
      <c r="C418" s="11">
        <v>44361</v>
      </c>
      <c r="D418" t="s">
        <v>648</v>
      </c>
      <c r="E418">
        <v>16</v>
      </c>
      <c r="F418">
        <v>3</v>
      </c>
      <c r="G418" t="s">
        <v>840</v>
      </c>
      <c r="H418" s="10" t="s">
        <v>710</v>
      </c>
    </row>
    <row r="419" spans="1:8" x14ac:dyDescent="0.3">
      <c r="A419" t="s">
        <v>69</v>
      </c>
      <c r="B419">
        <v>2021</v>
      </c>
      <c r="C419" s="11">
        <v>44361</v>
      </c>
      <c r="D419" t="s">
        <v>651</v>
      </c>
      <c r="E419">
        <v>13</v>
      </c>
      <c r="F419">
        <v>4</v>
      </c>
      <c r="G419" t="s">
        <v>841</v>
      </c>
      <c r="H419" s="10" t="s">
        <v>750</v>
      </c>
    </row>
    <row r="420" spans="1:8" x14ac:dyDescent="0.3">
      <c r="A420" t="s">
        <v>69</v>
      </c>
      <c r="B420">
        <v>2021</v>
      </c>
      <c r="C420" s="11">
        <v>44361</v>
      </c>
      <c r="D420" t="s">
        <v>653</v>
      </c>
      <c r="E420">
        <v>26</v>
      </c>
      <c r="F420">
        <v>3</v>
      </c>
      <c r="G420" t="s">
        <v>842</v>
      </c>
      <c r="H420" s="10" t="s">
        <v>710</v>
      </c>
    </row>
    <row r="421" spans="1:8" x14ac:dyDescent="0.3">
      <c r="A421" t="s">
        <v>69</v>
      </c>
      <c r="B421">
        <v>2021</v>
      </c>
      <c r="C421" s="11">
        <v>44361</v>
      </c>
      <c r="D421" t="s">
        <v>655</v>
      </c>
      <c r="E421">
        <v>10</v>
      </c>
      <c r="F421">
        <v>4</v>
      </c>
      <c r="G421" t="s">
        <v>843</v>
      </c>
      <c r="H421" s="10" t="s">
        <v>750</v>
      </c>
    </row>
    <row r="422" spans="1:8" x14ac:dyDescent="0.3">
      <c r="A422" t="s">
        <v>69</v>
      </c>
      <c r="B422">
        <v>2021</v>
      </c>
      <c r="C422" s="11">
        <v>44361</v>
      </c>
      <c r="D422" t="s">
        <v>656</v>
      </c>
      <c r="E422">
        <v>21</v>
      </c>
      <c r="F422">
        <v>4</v>
      </c>
      <c r="G422" t="s">
        <v>844</v>
      </c>
      <c r="H422" s="10" t="s">
        <v>750</v>
      </c>
    </row>
    <row r="423" spans="1:8" x14ac:dyDescent="0.3">
      <c r="A423" t="s">
        <v>69</v>
      </c>
      <c r="B423">
        <v>2021</v>
      </c>
      <c r="C423" s="11">
        <v>44361</v>
      </c>
      <c r="D423" t="s">
        <v>657</v>
      </c>
      <c r="E423">
        <v>11</v>
      </c>
      <c r="F423">
        <v>5</v>
      </c>
      <c r="G423" t="s">
        <v>849</v>
      </c>
      <c r="H423" s="10" t="s">
        <v>668</v>
      </c>
    </row>
    <row r="424" spans="1:8" x14ac:dyDescent="0.3">
      <c r="A424" t="s">
        <v>69</v>
      </c>
      <c r="B424">
        <v>2021</v>
      </c>
      <c r="C424" s="11">
        <v>44361</v>
      </c>
      <c r="D424" t="s">
        <v>659</v>
      </c>
      <c r="E424">
        <v>13</v>
      </c>
      <c r="F424">
        <v>7</v>
      </c>
      <c r="G424" t="s">
        <v>846</v>
      </c>
      <c r="H424" s="10" t="s">
        <v>851</v>
      </c>
    </row>
    <row r="425" spans="1:8" x14ac:dyDescent="0.3">
      <c r="A425" t="s">
        <v>69</v>
      </c>
      <c r="B425">
        <v>2021</v>
      </c>
      <c r="C425" s="11">
        <v>44361</v>
      </c>
      <c r="D425" t="s">
        <v>661</v>
      </c>
      <c r="E425">
        <v>11</v>
      </c>
      <c r="F425">
        <v>4</v>
      </c>
      <c r="G425" t="s">
        <v>848</v>
      </c>
      <c r="H425" s="10" t="s">
        <v>750</v>
      </c>
    </row>
    <row r="426" spans="1:8" x14ac:dyDescent="0.3">
      <c r="A426" t="s">
        <v>149</v>
      </c>
      <c r="B426">
        <v>2021</v>
      </c>
      <c r="C426" s="11">
        <v>44362</v>
      </c>
      <c r="D426" t="s">
        <v>648</v>
      </c>
      <c r="E426">
        <v>12</v>
      </c>
      <c r="F426">
        <v>8</v>
      </c>
      <c r="G426" t="s">
        <v>852</v>
      </c>
      <c r="H426" s="10" t="s">
        <v>853</v>
      </c>
    </row>
    <row r="427" spans="1:8" x14ac:dyDescent="0.3">
      <c r="A427" t="s">
        <v>149</v>
      </c>
      <c r="B427">
        <v>2021</v>
      </c>
      <c r="C427" s="11">
        <v>44362</v>
      </c>
      <c r="D427" t="s">
        <v>651</v>
      </c>
      <c r="E427">
        <v>8</v>
      </c>
      <c r="F427">
        <v>3</v>
      </c>
      <c r="G427" t="s">
        <v>854</v>
      </c>
      <c r="H427" s="10" t="s">
        <v>855</v>
      </c>
    </row>
    <row r="428" spans="1:8" x14ac:dyDescent="0.3">
      <c r="A428" t="s">
        <v>149</v>
      </c>
      <c r="B428">
        <v>2021</v>
      </c>
      <c r="C428" s="11">
        <v>44362</v>
      </c>
      <c r="D428" t="s">
        <v>653</v>
      </c>
      <c r="E428">
        <v>6</v>
      </c>
      <c r="F428">
        <v>4</v>
      </c>
      <c r="G428" t="s">
        <v>381</v>
      </c>
      <c r="H428" s="10" t="s">
        <v>719</v>
      </c>
    </row>
    <row r="429" spans="1:8" x14ac:dyDescent="0.3">
      <c r="A429" t="s">
        <v>149</v>
      </c>
      <c r="B429">
        <v>2021</v>
      </c>
      <c r="C429" s="11">
        <v>44362</v>
      </c>
      <c r="D429" t="s">
        <v>655</v>
      </c>
      <c r="E429">
        <v>19</v>
      </c>
      <c r="F429">
        <v>8</v>
      </c>
      <c r="G429" t="s">
        <v>856</v>
      </c>
      <c r="H429" s="10" t="s">
        <v>857</v>
      </c>
    </row>
    <row r="430" spans="1:8" x14ac:dyDescent="0.3">
      <c r="A430" t="s">
        <v>149</v>
      </c>
      <c r="B430">
        <v>2021</v>
      </c>
      <c r="C430" s="11">
        <v>44362</v>
      </c>
      <c r="D430" t="s">
        <v>656</v>
      </c>
      <c r="E430">
        <v>10</v>
      </c>
      <c r="F430">
        <v>1</v>
      </c>
      <c r="G430" t="s">
        <v>858</v>
      </c>
      <c r="H430" s="10">
        <v>3</v>
      </c>
    </row>
    <row r="431" spans="1:8" x14ac:dyDescent="0.3">
      <c r="A431" t="s">
        <v>149</v>
      </c>
      <c r="B431">
        <v>2021</v>
      </c>
      <c r="C431" s="11">
        <v>44362</v>
      </c>
      <c r="D431" t="s">
        <v>657</v>
      </c>
      <c r="E431">
        <v>7</v>
      </c>
      <c r="F431">
        <v>0</v>
      </c>
      <c r="G431" t="s">
        <v>859</v>
      </c>
    </row>
    <row r="432" spans="1:8" x14ac:dyDescent="0.3">
      <c r="A432" t="s">
        <v>149</v>
      </c>
      <c r="B432">
        <v>2021</v>
      </c>
      <c r="C432" s="11">
        <v>44362</v>
      </c>
      <c r="D432" t="s">
        <v>659</v>
      </c>
      <c r="E432">
        <v>9</v>
      </c>
      <c r="F432">
        <v>0</v>
      </c>
      <c r="G432" t="s">
        <v>860</v>
      </c>
    </row>
    <row r="433" spans="1:8" x14ac:dyDescent="0.3">
      <c r="A433" t="s">
        <v>149</v>
      </c>
      <c r="B433">
        <v>2021</v>
      </c>
      <c r="C433" s="11">
        <v>44362</v>
      </c>
      <c r="D433" t="s">
        <v>661</v>
      </c>
      <c r="E433">
        <v>24</v>
      </c>
      <c r="F433">
        <v>0</v>
      </c>
      <c r="G433" t="s">
        <v>861</v>
      </c>
    </row>
    <row r="434" spans="1:8" x14ac:dyDescent="0.3">
      <c r="A434" t="s">
        <v>75</v>
      </c>
      <c r="B434">
        <v>2018</v>
      </c>
      <c r="C434" s="11">
        <v>43263</v>
      </c>
      <c r="D434" t="s">
        <v>648</v>
      </c>
      <c r="E434">
        <v>13</v>
      </c>
      <c r="F434">
        <v>10</v>
      </c>
      <c r="G434" t="s">
        <v>862</v>
      </c>
      <c r="H434" s="10" t="s">
        <v>863</v>
      </c>
    </row>
    <row r="435" spans="1:8" x14ac:dyDescent="0.3">
      <c r="A435" t="s">
        <v>75</v>
      </c>
      <c r="B435">
        <v>2018</v>
      </c>
      <c r="C435" s="11">
        <v>43263</v>
      </c>
      <c r="D435" t="s">
        <v>651</v>
      </c>
      <c r="E435">
        <v>23</v>
      </c>
      <c r="F435">
        <v>10</v>
      </c>
      <c r="G435" t="s">
        <v>864</v>
      </c>
      <c r="H435" s="10" t="s">
        <v>865</v>
      </c>
    </row>
    <row r="436" spans="1:8" x14ac:dyDescent="0.3">
      <c r="A436" t="s">
        <v>75</v>
      </c>
      <c r="B436">
        <v>2018</v>
      </c>
      <c r="C436" s="11">
        <v>43263</v>
      </c>
      <c r="D436" t="s">
        <v>653</v>
      </c>
      <c r="E436">
        <v>15</v>
      </c>
      <c r="F436">
        <v>3</v>
      </c>
      <c r="G436" t="s">
        <v>866</v>
      </c>
      <c r="H436" s="10" t="s">
        <v>867</v>
      </c>
    </row>
    <row r="437" spans="1:8" x14ac:dyDescent="0.3">
      <c r="A437" t="s">
        <v>75</v>
      </c>
      <c r="B437">
        <v>2018</v>
      </c>
      <c r="C437" s="11">
        <v>43263</v>
      </c>
      <c r="D437" t="s">
        <v>655</v>
      </c>
      <c r="E437">
        <v>14</v>
      </c>
      <c r="F437">
        <v>2</v>
      </c>
      <c r="G437" t="s">
        <v>868</v>
      </c>
      <c r="H437" s="10" t="s">
        <v>869</v>
      </c>
    </row>
    <row r="438" spans="1:8" x14ac:dyDescent="0.3">
      <c r="A438" t="s">
        <v>75</v>
      </c>
      <c r="B438">
        <v>2018</v>
      </c>
      <c r="C438" s="11">
        <v>43263</v>
      </c>
      <c r="D438" t="s">
        <v>656</v>
      </c>
      <c r="E438">
        <v>20</v>
      </c>
      <c r="F438">
        <v>5</v>
      </c>
      <c r="G438" t="s">
        <v>870</v>
      </c>
      <c r="H438" s="10" t="s">
        <v>871</v>
      </c>
    </row>
    <row r="439" spans="1:8" x14ac:dyDescent="0.3">
      <c r="A439" t="s">
        <v>75</v>
      </c>
      <c r="B439">
        <v>2018</v>
      </c>
      <c r="C439" s="11">
        <v>43263</v>
      </c>
      <c r="D439" t="s">
        <v>657</v>
      </c>
      <c r="E439">
        <v>48</v>
      </c>
      <c r="F439">
        <v>0</v>
      </c>
      <c r="G439" t="s">
        <v>872</v>
      </c>
      <c r="H439" s="10" t="s">
        <v>666</v>
      </c>
    </row>
    <row r="440" spans="1:8" x14ac:dyDescent="0.3">
      <c r="A440" t="s">
        <v>75</v>
      </c>
      <c r="B440">
        <v>2018</v>
      </c>
      <c r="C440" s="11">
        <v>43263</v>
      </c>
      <c r="D440" t="s">
        <v>659</v>
      </c>
      <c r="E440">
        <v>18</v>
      </c>
      <c r="F440">
        <v>15</v>
      </c>
      <c r="G440" t="s">
        <v>873</v>
      </c>
      <c r="H440" s="10" t="s">
        <v>874</v>
      </c>
    </row>
    <row r="441" spans="1:8" x14ac:dyDescent="0.3">
      <c r="A441" t="s">
        <v>75</v>
      </c>
      <c r="B441">
        <v>2018</v>
      </c>
      <c r="C441" s="11">
        <v>43263</v>
      </c>
      <c r="D441" t="s">
        <v>661</v>
      </c>
      <c r="E441">
        <v>12</v>
      </c>
      <c r="F441">
        <v>8</v>
      </c>
      <c r="G441" t="s">
        <v>875</v>
      </c>
      <c r="H441" s="10" t="s">
        <v>876</v>
      </c>
    </row>
    <row r="442" spans="1:8" x14ac:dyDescent="0.3">
      <c r="A442" t="s">
        <v>75</v>
      </c>
      <c r="B442">
        <v>2019</v>
      </c>
      <c r="C442" s="11">
        <v>43621</v>
      </c>
      <c r="D442" t="s">
        <v>648</v>
      </c>
      <c r="E442">
        <v>13</v>
      </c>
      <c r="F442">
        <v>12</v>
      </c>
      <c r="G442" t="s">
        <v>862</v>
      </c>
      <c r="H442" s="10" t="s">
        <v>877</v>
      </c>
    </row>
    <row r="443" spans="1:8" x14ac:dyDescent="0.3">
      <c r="A443" t="s">
        <v>75</v>
      </c>
      <c r="B443">
        <v>2019</v>
      </c>
      <c r="C443" s="11">
        <v>43621</v>
      </c>
      <c r="D443" t="s">
        <v>651</v>
      </c>
      <c r="E443">
        <v>23</v>
      </c>
      <c r="F443">
        <v>11</v>
      </c>
      <c r="G443" t="s">
        <v>864</v>
      </c>
      <c r="H443" s="10" t="s">
        <v>878</v>
      </c>
    </row>
    <row r="444" spans="1:8" x14ac:dyDescent="0.3">
      <c r="A444" t="s">
        <v>75</v>
      </c>
      <c r="B444">
        <v>2019</v>
      </c>
      <c r="C444" s="11">
        <v>43621</v>
      </c>
      <c r="D444" t="s">
        <v>653</v>
      </c>
      <c r="E444">
        <v>15</v>
      </c>
      <c r="F444">
        <v>4</v>
      </c>
      <c r="G444" t="s">
        <v>866</v>
      </c>
      <c r="H444" s="10" t="s">
        <v>879</v>
      </c>
    </row>
    <row r="445" spans="1:8" x14ac:dyDescent="0.3">
      <c r="A445" t="s">
        <v>75</v>
      </c>
      <c r="B445">
        <v>2019</v>
      </c>
      <c r="C445" s="11">
        <v>43621</v>
      </c>
      <c r="D445" t="s">
        <v>655</v>
      </c>
      <c r="E445">
        <v>14</v>
      </c>
      <c r="F445">
        <v>1</v>
      </c>
      <c r="G445" t="s">
        <v>868</v>
      </c>
      <c r="H445" s="10">
        <v>3</v>
      </c>
    </row>
    <row r="446" spans="1:8" x14ac:dyDescent="0.3">
      <c r="A446" t="s">
        <v>75</v>
      </c>
      <c r="B446">
        <v>2019</v>
      </c>
      <c r="C446" s="11">
        <v>43621</v>
      </c>
      <c r="D446" t="s">
        <v>656</v>
      </c>
      <c r="E446">
        <v>20</v>
      </c>
      <c r="F446">
        <v>10</v>
      </c>
      <c r="G446" t="s">
        <v>870</v>
      </c>
      <c r="H446" s="10" t="s">
        <v>880</v>
      </c>
    </row>
    <row r="447" spans="1:8" x14ac:dyDescent="0.3">
      <c r="A447" t="s">
        <v>75</v>
      </c>
      <c r="B447">
        <v>2019</v>
      </c>
      <c r="C447" s="11">
        <v>43621</v>
      </c>
      <c r="D447" t="s">
        <v>657</v>
      </c>
      <c r="E447">
        <v>48</v>
      </c>
      <c r="F447">
        <v>0</v>
      </c>
      <c r="G447" t="s">
        <v>872</v>
      </c>
      <c r="H447" s="10">
        <v>0</v>
      </c>
    </row>
    <row r="448" spans="1:8" x14ac:dyDescent="0.3">
      <c r="A448" t="s">
        <v>75</v>
      </c>
      <c r="B448">
        <v>2019</v>
      </c>
      <c r="C448" s="11">
        <v>43621</v>
      </c>
      <c r="D448" t="s">
        <v>659</v>
      </c>
      <c r="E448">
        <v>18</v>
      </c>
      <c r="F448">
        <v>16</v>
      </c>
      <c r="G448" t="s">
        <v>873</v>
      </c>
      <c r="H448" s="10" t="s">
        <v>881</v>
      </c>
    </row>
    <row r="449" spans="1:9" x14ac:dyDescent="0.3">
      <c r="A449" t="s">
        <v>75</v>
      </c>
      <c r="B449">
        <v>2019</v>
      </c>
      <c r="C449" s="11">
        <v>43621</v>
      </c>
      <c r="D449" t="s">
        <v>661</v>
      </c>
      <c r="E449">
        <v>12</v>
      </c>
      <c r="F449">
        <v>9</v>
      </c>
      <c r="G449" t="s">
        <v>875</v>
      </c>
      <c r="H449" s="10" t="s">
        <v>882</v>
      </c>
    </row>
    <row r="450" spans="1:9" x14ac:dyDescent="0.3">
      <c r="A450" t="s">
        <v>75</v>
      </c>
      <c r="B450">
        <v>2020</v>
      </c>
      <c r="C450" s="11">
        <v>44007</v>
      </c>
      <c r="D450" t="s">
        <v>648</v>
      </c>
      <c r="E450">
        <v>13</v>
      </c>
      <c r="F450">
        <v>12</v>
      </c>
      <c r="G450" t="s">
        <v>862</v>
      </c>
      <c r="H450" s="10" t="s">
        <v>877</v>
      </c>
    </row>
    <row r="451" spans="1:9" x14ac:dyDescent="0.3">
      <c r="A451" t="s">
        <v>75</v>
      </c>
      <c r="B451">
        <v>2020</v>
      </c>
      <c r="C451" s="11">
        <v>44007</v>
      </c>
      <c r="D451" t="s">
        <v>651</v>
      </c>
      <c r="E451">
        <v>23</v>
      </c>
      <c r="F451">
        <v>11</v>
      </c>
      <c r="G451" t="s">
        <v>864</v>
      </c>
      <c r="H451" s="10" t="s">
        <v>883</v>
      </c>
    </row>
    <row r="452" spans="1:9" x14ac:dyDescent="0.3">
      <c r="A452" t="s">
        <v>75</v>
      </c>
      <c r="B452">
        <v>2020</v>
      </c>
      <c r="C452" s="11">
        <v>44007</v>
      </c>
      <c r="D452" t="s">
        <v>653</v>
      </c>
      <c r="E452">
        <v>15</v>
      </c>
      <c r="F452">
        <v>4</v>
      </c>
      <c r="G452" t="s">
        <v>866</v>
      </c>
      <c r="H452" s="10" t="s">
        <v>879</v>
      </c>
    </row>
    <row r="453" spans="1:9" x14ac:dyDescent="0.3">
      <c r="A453" t="s">
        <v>75</v>
      </c>
      <c r="B453">
        <v>2020</v>
      </c>
      <c r="C453" s="11">
        <v>44007</v>
      </c>
      <c r="D453" t="s">
        <v>655</v>
      </c>
      <c r="E453">
        <v>14</v>
      </c>
      <c r="F453">
        <v>3</v>
      </c>
      <c r="G453" t="s">
        <v>868</v>
      </c>
      <c r="H453" s="10" t="s">
        <v>884</v>
      </c>
    </row>
    <row r="454" spans="1:9" x14ac:dyDescent="0.3">
      <c r="A454" t="s">
        <v>75</v>
      </c>
      <c r="B454">
        <v>2020</v>
      </c>
      <c r="C454" s="11">
        <v>44007</v>
      </c>
      <c r="D454" t="s">
        <v>656</v>
      </c>
      <c r="E454">
        <v>20</v>
      </c>
      <c r="F454">
        <v>6</v>
      </c>
      <c r="G454" t="s">
        <v>870</v>
      </c>
      <c r="H454" s="10" t="s">
        <v>885</v>
      </c>
    </row>
    <row r="455" spans="1:9" x14ac:dyDescent="0.3">
      <c r="A455" t="s">
        <v>75</v>
      </c>
      <c r="B455">
        <v>2020</v>
      </c>
      <c r="C455" s="11">
        <v>44007</v>
      </c>
      <c r="D455" t="s">
        <v>657</v>
      </c>
      <c r="E455">
        <v>48</v>
      </c>
      <c r="F455">
        <v>0</v>
      </c>
      <c r="G455" t="s">
        <v>872</v>
      </c>
      <c r="H455" s="10" t="s">
        <v>666</v>
      </c>
    </row>
    <row r="456" spans="1:9" x14ac:dyDescent="0.3">
      <c r="A456" t="s">
        <v>75</v>
      </c>
      <c r="B456">
        <v>2020</v>
      </c>
      <c r="C456" s="11">
        <v>44007</v>
      </c>
      <c r="D456" t="s">
        <v>659</v>
      </c>
      <c r="E456">
        <v>18</v>
      </c>
      <c r="F456">
        <v>15</v>
      </c>
      <c r="G456" t="s">
        <v>873</v>
      </c>
      <c r="H456" s="10" t="s">
        <v>874</v>
      </c>
    </row>
    <row r="457" spans="1:9" x14ac:dyDescent="0.3">
      <c r="A457" t="s">
        <v>75</v>
      </c>
      <c r="B457">
        <v>2020</v>
      </c>
      <c r="C457" s="11">
        <v>44007</v>
      </c>
      <c r="D457" t="s">
        <v>661</v>
      </c>
      <c r="E457">
        <v>12</v>
      </c>
      <c r="F457">
        <v>10</v>
      </c>
      <c r="G457" t="s">
        <v>886</v>
      </c>
      <c r="H457" s="10" t="s">
        <v>887</v>
      </c>
    </row>
    <row r="458" spans="1:9" x14ac:dyDescent="0.3">
      <c r="A458" t="s">
        <v>888</v>
      </c>
      <c r="B458">
        <v>2021</v>
      </c>
      <c r="C458" s="11">
        <v>44368</v>
      </c>
      <c r="D458" t="s">
        <v>648</v>
      </c>
      <c r="E458">
        <v>13</v>
      </c>
      <c r="F458">
        <v>12</v>
      </c>
      <c r="G458" t="s">
        <v>862</v>
      </c>
      <c r="H458" s="10" t="s">
        <v>877</v>
      </c>
    </row>
    <row r="459" spans="1:9" x14ac:dyDescent="0.3">
      <c r="A459" t="s">
        <v>888</v>
      </c>
      <c r="B459">
        <v>2021</v>
      </c>
      <c r="C459" s="11">
        <v>44369</v>
      </c>
      <c r="D459" t="s">
        <v>651</v>
      </c>
      <c r="E459">
        <v>23</v>
      </c>
      <c r="F459">
        <v>9</v>
      </c>
      <c r="G459" t="s">
        <v>864</v>
      </c>
      <c r="H459" s="10" t="s">
        <v>889</v>
      </c>
    </row>
    <row r="460" spans="1:9" x14ac:dyDescent="0.3">
      <c r="A460" t="s">
        <v>888</v>
      </c>
      <c r="B460">
        <v>2021</v>
      </c>
      <c r="C460" s="11">
        <v>44370</v>
      </c>
      <c r="D460" t="s">
        <v>653</v>
      </c>
      <c r="E460">
        <v>15</v>
      </c>
      <c r="F460">
        <v>4</v>
      </c>
      <c r="G460" t="s">
        <v>866</v>
      </c>
      <c r="H460" s="10" t="s">
        <v>879</v>
      </c>
      <c r="I460" s="3" t="s">
        <v>890</v>
      </c>
    </row>
    <row r="461" spans="1:9" x14ac:dyDescent="0.3">
      <c r="A461" t="s">
        <v>888</v>
      </c>
      <c r="B461">
        <v>2021</v>
      </c>
      <c r="C461" s="11">
        <v>44371</v>
      </c>
      <c r="D461" t="s">
        <v>655</v>
      </c>
      <c r="E461" s="3">
        <v>12</v>
      </c>
      <c r="F461">
        <v>3</v>
      </c>
      <c r="G461" t="s">
        <v>868</v>
      </c>
      <c r="H461" s="10" t="s">
        <v>884</v>
      </c>
      <c r="I461" s="3" t="s">
        <v>804</v>
      </c>
    </row>
    <row r="462" spans="1:9" x14ac:dyDescent="0.3">
      <c r="A462" t="s">
        <v>888</v>
      </c>
      <c r="B462">
        <v>2021</v>
      </c>
      <c r="C462" s="11">
        <v>44372</v>
      </c>
      <c r="D462" t="s">
        <v>656</v>
      </c>
      <c r="E462">
        <v>20</v>
      </c>
      <c r="F462">
        <v>7</v>
      </c>
      <c r="G462" t="s">
        <v>870</v>
      </c>
      <c r="H462" s="10" t="s">
        <v>891</v>
      </c>
    </row>
    <row r="463" spans="1:9" x14ac:dyDescent="0.3">
      <c r="A463" t="s">
        <v>888</v>
      </c>
      <c r="B463">
        <v>2021</v>
      </c>
      <c r="C463" s="11">
        <v>44373</v>
      </c>
      <c r="D463" t="s">
        <v>657</v>
      </c>
      <c r="E463">
        <v>48</v>
      </c>
      <c r="F463">
        <v>1</v>
      </c>
      <c r="G463" t="s">
        <v>872</v>
      </c>
      <c r="H463" s="10">
        <v>1</v>
      </c>
    </row>
    <row r="464" spans="1:9" x14ac:dyDescent="0.3">
      <c r="A464" t="s">
        <v>888</v>
      </c>
      <c r="B464">
        <v>2021</v>
      </c>
      <c r="C464" s="11">
        <v>44374</v>
      </c>
      <c r="D464" t="s">
        <v>659</v>
      </c>
      <c r="E464" s="3">
        <v>17</v>
      </c>
      <c r="F464">
        <v>15</v>
      </c>
      <c r="G464" t="s">
        <v>873</v>
      </c>
      <c r="H464" s="10" t="s">
        <v>874</v>
      </c>
      <c r="I464" s="3" t="s">
        <v>892</v>
      </c>
    </row>
    <row r="465" spans="1:9" x14ac:dyDescent="0.3">
      <c r="A465" t="s">
        <v>888</v>
      </c>
      <c r="B465">
        <v>2021</v>
      </c>
      <c r="C465" s="11">
        <v>44375</v>
      </c>
      <c r="D465" t="s">
        <v>661</v>
      </c>
      <c r="E465">
        <v>12</v>
      </c>
      <c r="F465">
        <v>11</v>
      </c>
      <c r="G465" t="s">
        <v>893</v>
      </c>
      <c r="H465" s="10" t="s">
        <v>894</v>
      </c>
    </row>
    <row r="466" spans="1:9" x14ac:dyDescent="0.3">
      <c r="A466" t="s">
        <v>888</v>
      </c>
      <c r="B466">
        <v>2022</v>
      </c>
      <c r="C466" s="11">
        <v>44749</v>
      </c>
      <c r="D466" t="s">
        <v>648</v>
      </c>
      <c r="E466">
        <v>13</v>
      </c>
      <c r="F466">
        <v>12</v>
      </c>
      <c r="G466" t="s">
        <v>862</v>
      </c>
      <c r="H466" s="10" t="s">
        <v>877</v>
      </c>
    </row>
    <row r="467" spans="1:9" x14ac:dyDescent="0.3">
      <c r="A467" t="s">
        <v>888</v>
      </c>
      <c r="B467">
        <v>2022</v>
      </c>
      <c r="C467" s="11">
        <v>44749</v>
      </c>
      <c r="D467" t="s">
        <v>651</v>
      </c>
      <c r="E467">
        <v>23</v>
      </c>
      <c r="F467">
        <v>9</v>
      </c>
      <c r="G467" t="s">
        <v>864</v>
      </c>
      <c r="H467" s="10" t="s">
        <v>1948</v>
      </c>
    </row>
    <row r="468" spans="1:9" x14ac:dyDescent="0.3">
      <c r="A468" t="s">
        <v>888</v>
      </c>
      <c r="B468">
        <v>2022</v>
      </c>
      <c r="C468" s="11">
        <v>44749</v>
      </c>
      <c r="D468" t="s">
        <v>653</v>
      </c>
      <c r="E468">
        <v>15</v>
      </c>
      <c r="F468">
        <v>5</v>
      </c>
      <c r="G468" t="s">
        <v>866</v>
      </c>
      <c r="H468" s="10" t="s">
        <v>1949</v>
      </c>
      <c r="I468" s="3" t="s">
        <v>890</v>
      </c>
    </row>
    <row r="469" spans="1:9" x14ac:dyDescent="0.3">
      <c r="A469" t="s">
        <v>888</v>
      </c>
      <c r="B469">
        <v>2022</v>
      </c>
      <c r="C469" s="11">
        <v>44749</v>
      </c>
      <c r="D469" t="s">
        <v>655</v>
      </c>
      <c r="E469" s="2">
        <v>12</v>
      </c>
      <c r="F469">
        <v>3</v>
      </c>
      <c r="G469" t="s">
        <v>868</v>
      </c>
      <c r="H469" s="10" t="s">
        <v>884</v>
      </c>
    </row>
    <row r="470" spans="1:9" x14ac:dyDescent="0.3">
      <c r="A470" t="s">
        <v>888</v>
      </c>
      <c r="B470">
        <v>2022</v>
      </c>
      <c r="C470" s="11">
        <v>44749</v>
      </c>
      <c r="D470" t="s">
        <v>656</v>
      </c>
      <c r="E470" s="2">
        <v>20</v>
      </c>
      <c r="F470">
        <v>8</v>
      </c>
      <c r="G470" t="s">
        <v>870</v>
      </c>
      <c r="H470" s="10" t="s">
        <v>1950</v>
      </c>
    </row>
    <row r="471" spans="1:9" x14ac:dyDescent="0.3">
      <c r="A471" t="s">
        <v>888</v>
      </c>
      <c r="B471">
        <v>2022</v>
      </c>
      <c r="C471" s="11">
        <v>44749</v>
      </c>
      <c r="D471" t="s">
        <v>657</v>
      </c>
      <c r="E471" s="2">
        <v>48</v>
      </c>
      <c r="F471">
        <v>0</v>
      </c>
      <c r="G471" t="s">
        <v>872</v>
      </c>
      <c r="H471" s="10" t="s">
        <v>666</v>
      </c>
    </row>
    <row r="472" spans="1:9" x14ac:dyDescent="0.3">
      <c r="A472" t="s">
        <v>888</v>
      </c>
      <c r="B472">
        <v>2022</v>
      </c>
      <c r="C472" s="11">
        <v>44749</v>
      </c>
      <c r="D472" t="s">
        <v>659</v>
      </c>
      <c r="E472" s="2">
        <v>17</v>
      </c>
      <c r="F472">
        <v>16</v>
      </c>
      <c r="G472" t="s">
        <v>873</v>
      </c>
      <c r="H472" s="10" t="s">
        <v>1952</v>
      </c>
    </row>
    <row r="473" spans="1:9" x14ac:dyDescent="0.3">
      <c r="A473" t="s">
        <v>888</v>
      </c>
      <c r="B473">
        <v>2022</v>
      </c>
      <c r="C473" s="11">
        <v>44749</v>
      </c>
      <c r="D473" t="s">
        <v>661</v>
      </c>
      <c r="E473">
        <v>12</v>
      </c>
      <c r="F473">
        <v>10</v>
      </c>
      <c r="G473" s="2" t="s">
        <v>1951</v>
      </c>
      <c r="H473" s="10" t="s">
        <v>1935</v>
      </c>
    </row>
    <row r="474" spans="1:9" x14ac:dyDescent="0.3">
      <c r="A474" t="s">
        <v>596</v>
      </c>
      <c r="B474">
        <v>2018</v>
      </c>
      <c r="C474" s="11">
        <v>43293</v>
      </c>
      <c r="D474" t="s">
        <v>648</v>
      </c>
      <c r="E474">
        <v>10</v>
      </c>
      <c r="F474">
        <v>0</v>
      </c>
      <c r="G474" t="s">
        <v>895</v>
      </c>
    </row>
    <row r="475" spans="1:9" x14ac:dyDescent="0.3">
      <c r="A475" t="s">
        <v>596</v>
      </c>
      <c r="B475">
        <v>2018</v>
      </c>
      <c r="C475" s="11">
        <v>43293</v>
      </c>
      <c r="D475" t="s">
        <v>651</v>
      </c>
      <c r="E475">
        <v>6</v>
      </c>
      <c r="F475">
        <v>0</v>
      </c>
      <c r="I475" t="s">
        <v>654</v>
      </c>
    </row>
    <row r="476" spans="1:9" x14ac:dyDescent="0.3">
      <c r="A476" t="s">
        <v>596</v>
      </c>
      <c r="B476">
        <v>2018</v>
      </c>
      <c r="C476" s="11">
        <v>43293</v>
      </c>
      <c r="D476" t="s">
        <v>653</v>
      </c>
      <c r="E476">
        <v>8</v>
      </c>
      <c r="F476">
        <v>0</v>
      </c>
    </row>
    <row r="477" spans="1:9" x14ac:dyDescent="0.3">
      <c r="A477" t="s">
        <v>596</v>
      </c>
      <c r="B477">
        <v>2018</v>
      </c>
      <c r="C477" s="11">
        <v>43293</v>
      </c>
      <c r="D477" t="s">
        <v>655</v>
      </c>
      <c r="E477">
        <v>6</v>
      </c>
      <c r="F477">
        <v>0</v>
      </c>
    </row>
    <row r="478" spans="1:9" x14ac:dyDescent="0.3">
      <c r="A478" t="s">
        <v>596</v>
      </c>
      <c r="B478">
        <v>2018</v>
      </c>
      <c r="C478" s="11">
        <v>43293</v>
      </c>
      <c r="D478" t="s">
        <v>656</v>
      </c>
      <c r="E478">
        <v>3</v>
      </c>
      <c r="F478">
        <v>1</v>
      </c>
      <c r="G478" t="s">
        <v>896</v>
      </c>
      <c r="H478" s="10">
        <v>1</v>
      </c>
    </row>
    <row r="479" spans="1:9" x14ac:dyDescent="0.3">
      <c r="A479" t="s">
        <v>596</v>
      </c>
      <c r="B479">
        <v>2018</v>
      </c>
      <c r="C479" s="11">
        <v>43293</v>
      </c>
      <c r="D479" t="s">
        <v>657</v>
      </c>
      <c r="E479">
        <v>2</v>
      </c>
      <c r="F479">
        <v>0</v>
      </c>
      <c r="G479" t="s">
        <v>897</v>
      </c>
    </row>
    <row r="480" spans="1:9" x14ac:dyDescent="0.3">
      <c r="A480" t="s">
        <v>596</v>
      </c>
      <c r="B480">
        <v>2018</v>
      </c>
      <c r="C480" s="11">
        <v>43293</v>
      </c>
      <c r="D480" t="s">
        <v>659</v>
      </c>
      <c r="E480">
        <v>3</v>
      </c>
      <c r="F480">
        <v>0</v>
      </c>
    </row>
    <row r="481" spans="1:8" x14ac:dyDescent="0.3">
      <c r="A481" t="s">
        <v>596</v>
      </c>
      <c r="B481">
        <v>2018</v>
      </c>
      <c r="C481" s="11">
        <v>43293</v>
      </c>
      <c r="D481" t="s">
        <v>661</v>
      </c>
      <c r="E481">
        <v>11</v>
      </c>
      <c r="F481">
        <v>2</v>
      </c>
      <c r="H481" s="10" t="s">
        <v>898</v>
      </c>
    </row>
    <row r="482" spans="1:8" x14ac:dyDescent="0.3">
      <c r="A482" t="s">
        <v>146</v>
      </c>
      <c r="B482">
        <v>2019</v>
      </c>
      <c r="C482" s="11">
        <v>43627</v>
      </c>
      <c r="D482" t="s">
        <v>648</v>
      </c>
      <c r="E482" t="s">
        <v>503</v>
      </c>
      <c r="F482">
        <v>0</v>
      </c>
    </row>
    <row r="483" spans="1:8" x14ac:dyDescent="0.3">
      <c r="A483" t="s">
        <v>146</v>
      </c>
      <c r="B483">
        <v>2019</v>
      </c>
      <c r="C483" s="11">
        <v>43627</v>
      </c>
      <c r="D483" t="s">
        <v>651</v>
      </c>
      <c r="E483">
        <v>20</v>
      </c>
      <c r="F483">
        <v>14</v>
      </c>
      <c r="H483" s="10" t="s">
        <v>899</v>
      </c>
    </row>
    <row r="484" spans="1:8" x14ac:dyDescent="0.3">
      <c r="A484" t="s">
        <v>146</v>
      </c>
      <c r="B484">
        <v>2019</v>
      </c>
      <c r="C484" s="11">
        <v>43627</v>
      </c>
      <c r="D484" t="s">
        <v>653</v>
      </c>
      <c r="E484">
        <v>8</v>
      </c>
      <c r="F484">
        <v>0</v>
      </c>
    </row>
    <row r="485" spans="1:8" x14ac:dyDescent="0.3">
      <c r="A485" t="s">
        <v>146</v>
      </c>
      <c r="B485">
        <v>2019</v>
      </c>
      <c r="C485" s="11">
        <v>43627</v>
      </c>
      <c r="D485" t="s">
        <v>655</v>
      </c>
      <c r="E485">
        <v>7</v>
      </c>
      <c r="F485">
        <v>0</v>
      </c>
    </row>
    <row r="486" spans="1:8" x14ac:dyDescent="0.3">
      <c r="A486" t="s">
        <v>146</v>
      </c>
      <c r="B486">
        <v>2019</v>
      </c>
      <c r="C486" s="11">
        <v>43627</v>
      </c>
      <c r="D486" t="s">
        <v>656</v>
      </c>
      <c r="E486">
        <v>11</v>
      </c>
      <c r="F486">
        <v>1</v>
      </c>
      <c r="H486" s="10">
        <v>9</v>
      </c>
    </row>
    <row r="487" spans="1:8" x14ac:dyDescent="0.3">
      <c r="A487" t="s">
        <v>146</v>
      </c>
      <c r="B487">
        <v>2019</v>
      </c>
      <c r="C487" s="11">
        <v>43627</v>
      </c>
      <c r="D487" t="s">
        <v>657</v>
      </c>
      <c r="E487">
        <v>21</v>
      </c>
      <c r="F487">
        <v>2</v>
      </c>
      <c r="H487" s="10" t="s">
        <v>900</v>
      </c>
    </row>
    <row r="488" spans="1:8" x14ac:dyDescent="0.3">
      <c r="A488" t="s">
        <v>146</v>
      </c>
      <c r="B488">
        <v>2019</v>
      </c>
      <c r="C488" s="11">
        <v>43627</v>
      </c>
      <c r="D488" t="s">
        <v>659</v>
      </c>
      <c r="E488">
        <v>4</v>
      </c>
      <c r="F488">
        <v>0</v>
      </c>
    </row>
    <row r="489" spans="1:8" x14ac:dyDescent="0.3">
      <c r="A489" t="s">
        <v>146</v>
      </c>
      <c r="B489">
        <v>2019</v>
      </c>
      <c r="C489" s="11">
        <v>43627</v>
      </c>
      <c r="D489" t="s">
        <v>661</v>
      </c>
      <c r="E489" t="s">
        <v>503</v>
      </c>
      <c r="F489">
        <v>0</v>
      </c>
    </row>
    <row r="490" spans="1:8" x14ac:dyDescent="0.3">
      <c r="A490" t="s">
        <v>146</v>
      </c>
      <c r="B490">
        <v>2020</v>
      </c>
      <c r="C490" s="11">
        <v>44020</v>
      </c>
      <c r="D490" t="s">
        <v>648</v>
      </c>
      <c r="E490">
        <v>2</v>
      </c>
      <c r="F490">
        <v>0</v>
      </c>
      <c r="G490" t="s">
        <v>901</v>
      </c>
      <c r="H490" s="10" t="s">
        <v>666</v>
      </c>
    </row>
    <row r="491" spans="1:8" x14ac:dyDescent="0.3">
      <c r="A491" t="s">
        <v>146</v>
      </c>
      <c r="B491">
        <v>2020</v>
      </c>
      <c r="C491" s="11">
        <v>44020</v>
      </c>
      <c r="D491" t="s">
        <v>651</v>
      </c>
      <c r="E491">
        <v>20</v>
      </c>
      <c r="F491">
        <v>17</v>
      </c>
      <c r="G491" t="s">
        <v>902</v>
      </c>
      <c r="H491" s="10" t="s">
        <v>903</v>
      </c>
    </row>
    <row r="492" spans="1:8" x14ac:dyDescent="0.3">
      <c r="A492" t="s">
        <v>146</v>
      </c>
      <c r="B492">
        <v>2020</v>
      </c>
      <c r="C492" s="11">
        <v>44020</v>
      </c>
      <c r="D492" t="s">
        <v>653</v>
      </c>
      <c r="E492">
        <v>8</v>
      </c>
      <c r="F492">
        <v>0</v>
      </c>
      <c r="G492" t="s">
        <v>904</v>
      </c>
      <c r="H492" s="10" t="s">
        <v>666</v>
      </c>
    </row>
    <row r="493" spans="1:8" x14ac:dyDescent="0.3">
      <c r="A493" t="s">
        <v>146</v>
      </c>
      <c r="B493">
        <v>2020</v>
      </c>
      <c r="C493" s="11">
        <v>44020</v>
      </c>
      <c r="D493" t="s">
        <v>655</v>
      </c>
      <c r="E493">
        <v>7</v>
      </c>
      <c r="F493">
        <v>0</v>
      </c>
      <c r="G493" t="s">
        <v>905</v>
      </c>
      <c r="H493" s="10" t="s">
        <v>666</v>
      </c>
    </row>
    <row r="494" spans="1:8" x14ac:dyDescent="0.3">
      <c r="A494" t="s">
        <v>146</v>
      </c>
      <c r="B494">
        <v>2020</v>
      </c>
      <c r="C494" s="11">
        <v>44020</v>
      </c>
      <c r="D494" t="s">
        <v>656</v>
      </c>
      <c r="E494">
        <v>11</v>
      </c>
      <c r="F494">
        <v>3</v>
      </c>
      <c r="G494" t="s">
        <v>906</v>
      </c>
      <c r="H494" s="10" t="s">
        <v>907</v>
      </c>
    </row>
    <row r="495" spans="1:8" x14ac:dyDescent="0.3">
      <c r="A495" t="s">
        <v>146</v>
      </c>
      <c r="B495">
        <v>2020</v>
      </c>
      <c r="C495" s="11">
        <v>44020</v>
      </c>
      <c r="D495" t="s">
        <v>657</v>
      </c>
      <c r="E495">
        <v>21</v>
      </c>
      <c r="F495">
        <v>3</v>
      </c>
      <c r="G495" t="s">
        <v>908</v>
      </c>
      <c r="H495" s="10" t="s">
        <v>907</v>
      </c>
    </row>
    <row r="496" spans="1:8" x14ac:dyDescent="0.3">
      <c r="A496" t="s">
        <v>146</v>
      </c>
      <c r="B496">
        <v>2020</v>
      </c>
      <c r="C496" s="11">
        <v>44020</v>
      </c>
      <c r="D496" t="s">
        <v>659</v>
      </c>
      <c r="E496">
        <v>4</v>
      </c>
      <c r="F496">
        <v>0</v>
      </c>
      <c r="G496" t="s">
        <v>909</v>
      </c>
      <c r="H496" s="10" t="s">
        <v>666</v>
      </c>
    </row>
    <row r="497" spans="1:9" x14ac:dyDescent="0.3">
      <c r="A497" t="s">
        <v>146</v>
      </c>
      <c r="B497">
        <v>2020</v>
      </c>
      <c r="C497" s="11">
        <v>44020</v>
      </c>
      <c r="D497" t="s">
        <v>661</v>
      </c>
      <c r="E497">
        <v>1</v>
      </c>
      <c r="F497">
        <v>0</v>
      </c>
      <c r="G497" t="s">
        <v>910</v>
      </c>
      <c r="H497" s="10" t="s">
        <v>666</v>
      </c>
    </row>
    <row r="498" spans="1:9" x14ac:dyDescent="0.3">
      <c r="A498" t="s">
        <v>146</v>
      </c>
      <c r="B498">
        <v>2021</v>
      </c>
      <c r="C498" s="11">
        <v>44377</v>
      </c>
      <c r="D498" t="s">
        <v>648</v>
      </c>
      <c r="E498">
        <v>2</v>
      </c>
      <c r="F498">
        <v>1</v>
      </c>
      <c r="G498" t="s">
        <v>901</v>
      </c>
      <c r="H498" s="10">
        <v>1</v>
      </c>
    </row>
    <row r="499" spans="1:9" x14ac:dyDescent="0.3">
      <c r="A499" t="s">
        <v>146</v>
      </c>
      <c r="B499">
        <v>2021</v>
      </c>
      <c r="C499" s="11">
        <v>44377</v>
      </c>
      <c r="D499" t="s">
        <v>651</v>
      </c>
      <c r="E499">
        <v>20</v>
      </c>
      <c r="F499">
        <v>17</v>
      </c>
      <c r="G499" t="s">
        <v>902</v>
      </c>
      <c r="H499" s="10" t="s">
        <v>911</v>
      </c>
    </row>
    <row r="500" spans="1:9" x14ac:dyDescent="0.3">
      <c r="A500" t="s">
        <v>146</v>
      </c>
      <c r="B500">
        <v>2021</v>
      </c>
      <c r="C500" s="11">
        <v>44377</v>
      </c>
      <c r="D500" t="s">
        <v>653</v>
      </c>
      <c r="E500">
        <v>8</v>
      </c>
      <c r="F500">
        <v>1</v>
      </c>
      <c r="G500" t="s">
        <v>904</v>
      </c>
      <c r="H500" s="10">
        <v>2</v>
      </c>
    </row>
    <row r="501" spans="1:9" x14ac:dyDescent="0.3">
      <c r="A501" t="s">
        <v>146</v>
      </c>
      <c r="B501">
        <v>2021</v>
      </c>
      <c r="C501" s="11">
        <v>44377</v>
      </c>
      <c r="D501" t="s">
        <v>655</v>
      </c>
      <c r="E501">
        <v>7</v>
      </c>
      <c r="F501">
        <v>0</v>
      </c>
      <c r="G501" t="s">
        <v>905</v>
      </c>
      <c r="H501" s="10" t="s">
        <v>666</v>
      </c>
    </row>
    <row r="502" spans="1:9" x14ac:dyDescent="0.3">
      <c r="A502" t="s">
        <v>146</v>
      </c>
      <c r="B502">
        <v>2021</v>
      </c>
      <c r="C502" s="11">
        <v>44377</v>
      </c>
      <c r="D502" t="s">
        <v>656</v>
      </c>
      <c r="E502">
        <v>11</v>
      </c>
      <c r="F502">
        <v>6</v>
      </c>
      <c r="G502" t="s">
        <v>906</v>
      </c>
      <c r="H502" s="10" t="s">
        <v>912</v>
      </c>
    </row>
    <row r="503" spans="1:9" x14ac:dyDescent="0.3">
      <c r="A503" t="s">
        <v>146</v>
      </c>
      <c r="B503">
        <v>2021</v>
      </c>
      <c r="C503" s="11">
        <v>44377</v>
      </c>
      <c r="D503" t="s">
        <v>657</v>
      </c>
      <c r="E503">
        <v>21</v>
      </c>
      <c r="F503">
        <v>5</v>
      </c>
      <c r="G503" t="s">
        <v>908</v>
      </c>
      <c r="H503" s="10" t="s">
        <v>913</v>
      </c>
    </row>
    <row r="504" spans="1:9" x14ac:dyDescent="0.3">
      <c r="A504" t="s">
        <v>146</v>
      </c>
      <c r="B504">
        <v>2021</v>
      </c>
      <c r="C504" s="11">
        <v>44377</v>
      </c>
      <c r="D504" t="s">
        <v>659</v>
      </c>
      <c r="E504">
        <v>4</v>
      </c>
      <c r="F504">
        <v>1</v>
      </c>
      <c r="G504" t="s">
        <v>909</v>
      </c>
      <c r="H504" s="10">
        <v>1</v>
      </c>
    </row>
    <row r="505" spans="1:9" x14ac:dyDescent="0.3">
      <c r="A505" t="s">
        <v>146</v>
      </c>
      <c r="B505">
        <v>2021</v>
      </c>
      <c r="C505" s="11">
        <v>44377</v>
      </c>
      <c r="D505" t="s">
        <v>661</v>
      </c>
      <c r="E505" s="3">
        <v>2</v>
      </c>
      <c r="F505">
        <v>1</v>
      </c>
      <c r="G505" t="s">
        <v>910</v>
      </c>
      <c r="H505" s="10">
        <v>1</v>
      </c>
      <c r="I505" s="3" t="s">
        <v>914</v>
      </c>
    </row>
    <row r="506" spans="1:9" x14ac:dyDescent="0.3">
      <c r="A506" t="s">
        <v>146</v>
      </c>
      <c r="B506">
        <v>2022</v>
      </c>
      <c r="C506" s="11">
        <v>44743</v>
      </c>
      <c r="D506" t="s">
        <v>648</v>
      </c>
      <c r="E506">
        <v>2</v>
      </c>
      <c r="F506">
        <v>1</v>
      </c>
      <c r="G506" t="s">
        <v>901</v>
      </c>
      <c r="H506" s="10">
        <v>1</v>
      </c>
      <c r="I506" s="3"/>
    </row>
    <row r="507" spans="1:9" x14ac:dyDescent="0.3">
      <c r="A507" t="s">
        <v>146</v>
      </c>
      <c r="B507">
        <v>2022</v>
      </c>
      <c r="C507" s="11">
        <v>44743</v>
      </c>
      <c r="D507" t="s">
        <v>651</v>
      </c>
      <c r="E507">
        <v>20</v>
      </c>
      <c r="F507">
        <v>18</v>
      </c>
      <c r="G507" t="s">
        <v>902</v>
      </c>
      <c r="H507" s="10" t="s">
        <v>1928</v>
      </c>
      <c r="I507" s="3"/>
    </row>
    <row r="508" spans="1:9" x14ac:dyDescent="0.3">
      <c r="A508" t="s">
        <v>146</v>
      </c>
      <c r="B508">
        <v>2022</v>
      </c>
      <c r="C508" s="11">
        <v>44743</v>
      </c>
      <c r="D508" t="s">
        <v>653</v>
      </c>
      <c r="E508">
        <v>8</v>
      </c>
      <c r="F508">
        <v>1</v>
      </c>
      <c r="G508" t="s">
        <v>904</v>
      </c>
      <c r="H508" s="10">
        <v>3</v>
      </c>
      <c r="I508" s="3"/>
    </row>
    <row r="509" spans="1:9" x14ac:dyDescent="0.3">
      <c r="A509" t="s">
        <v>146</v>
      </c>
      <c r="B509">
        <v>2022</v>
      </c>
      <c r="C509" s="11">
        <v>44743</v>
      </c>
      <c r="D509" t="s">
        <v>655</v>
      </c>
      <c r="E509">
        <v>7</v>
      </c>
      <c r="F509">
        <v>1</v>
      </c>
      <c r="G509" t="s">
        <v>905</v>
      </c>
      <c r="H509" s="10">
        <v>3</v>
      </c>
      <c r="I509" s="3"/>
    </row>
    <row r="510" spans="1:9" x14ac:dyDescent="0.3">
      <c r="A510" t="s">
        <v>146</v>
      </c>
      <c r="B510">
        <v>2022</v>
      </c>
      <c r="C510" s="11">
        <v>44743</v>
      </c>
      <c r="D510" t="s">
        <v>656</v>
      </c>
      <c r="E510">
        <v>11</v>
      </c>
      <c r="F510">
        <v>6</v>
      </c>
      <c r="G510" t="s">
        <v>906</v>
      </c>
      <c r="H510" s="10" t="s">
        <v>1929</v>
      </c>
      <c r="I510" s="3"/>
    </row>
    <row r="511" spans="1:9" x14ac:dyDescent="0.3">
      <c r="A511" t="s">
        <v>146</v>
      </c>
      <c r="B511">
        <v>2022</v>
      </c>
      <c r="C511" s="11">
        <v>44743</v>
      </c>
      <c r="D511" t="s">
        <v>657</v>
      </c>
      <c r="E511">
        <v>21</v>
      </c>
      <c r="F511">
        <v>5</v>
      </c>
      <c r="G511" t="s">
        <v>908</v>
      </c>
      <c r="H511" s="10" t="s">
        <v>1930</v>
      </c>
      <c r="I511" s="3"/>
    </row>
    <row r="512" spans="1:9" x14ac:dyDescent="0.3">
      <c r="A512" t="s">
        <v>146</v>
      </c>
      <c r="B512">
        <v>2022</v>
      </c>
      <c r="C512" s="11">
        <v>44743</v>
      </c>
      <c r="D512" t="s">
        <v>659</v>
      </c>
      <c r="E512">
        <v>4</v>
      </c>
      <c r="F512">
        <v>2</v>
      </c>
      <c r="G512" t="s">
        <v>909</v>
      </c>
      <c r="H512" s="10" t="s">
        <v>650</v>
      </c>
      <c r="I512" s="3"/>
    </row>
    <row r="513" spans="1:9" x14ac:dyDescent="0.3">
      <c r="A513" t="s">
        <v>146</v>
      </c>
      <c r="B513">
        <v>2022</v>
      </c>
      <c r="C513" s="11">
        <v>44743</v>
      </c>
      <c r="D513" t="s">
        <v>661</v>
      </c>
      <c r="E513" s="2">
        <v>2</v>
      </c>
      <c r="F513">
        <v>1</v>
      </c>
      <c r="G513" t="s">
        <v>910</v>
      </c>
      <c r="H513" s="10">
        <v>1</v>
      </c>
      <c r="I513" s="3"/>
    </row>
    <row r="514" spans="1:9" x14ac:dyDescent="0.3">
      <c r="A514" t="s">
        <v>56</v>
      </c>
      <c r="B514">
        <v>2017</v>
      </c>
      <c r="C514" s="11">
        <v>42888</v>
      </c>
      <c r="D514" t="s">
        <v>648</v>
      </c>
      <c r="E514">
        <v>43</v>
      </c>
      <c r="F514">
        <v>0</v>
      </c>
      <c r="G514" t="s">
        <v>915</v>
      </c>
      <c r="H514" s="10">
        <v>0</v>
      </c>
    </row>
    <row r="515" spans="1:9" x14ac:dyDescent="0.3">
      <c r="A515" t="s">
        <v>56</v>
      </c>
      <c r="B515">
        <v>2017</v>
      </c>
      <c r="C515" s="11">
        <v>42888</v>
      </c>
      <c r="D515" t="s">
        <v>651</v>
      </c>
      <c r="E515">
        <v>88</v>
      </c>
      <c r="F515">
        <v>13</v>
      </c>
      <c r="G515" t="s">
        <v>916</v>
      </c>
      <c r="H515" s="10" t="s">
        <v>917</v>
      </c>
    </row>
    <row r="516" spans="1:9" x14ac:dyDescent="0.3">
      <c r="A516" t="s">
        <v>56</v>
      </c>
      <c r="B516">
        <v>2017</v>
      </c>
      <c r="C516" s="11">
        <v>42888</v>
      </c>
      <c r="D516" t="s">
        <v>653</v>
      </c>
      <c r="E516">
        <v>42</v>
      </c>
      <c r="F516">
        <v>10</v>
      </c>
      <c r="G516" t="s">
        <v>918</v>
      </c>
      <c r="H516" s="10" t="s">
        <v>919</v>
      </c>
    </row>
    <row r="517" spans="1:9" x14ac:dyDescent="0.3">
      <c r="A517" t="s">
        <v>56</v>
      </c>
      <c r="B517">
        <v>2017</v>
      </c>
      <c r="C517" s="11">
        <v>42888</v>
      </c>
      <c r="D517" t="s">
        <v>655</v>
      </c>
      <c r="E517">
        <v>36</v>
      </c>
      <c r="F517">
        <v>10</v>
      </c>
      <c r="G517" t="s">
        <v>920</v>
      </c>
      <c r="H517" s="10" t="s">
        <v>921</v>
      </c>
    </row>
    <row r="518" spans="1:9" x14ac:dyDescent="0.3">
      <c r="A518" t="s">
        <v>56</v>
      </c>
      <c r="B518">
        <v>2017</v>
      </c>
      <c r="C518" s="11">
        <v>42888</v>
      </c>
      <c r="D518" t="s">
        <v>656</v>
      </c>
      <c r="E518">
        <v>57</v>
      </c>
      <c r="F518">
        <v>1</v>
      </c>
      <c r="G518" t="s">
        <v>922</v>
      </c>
      <c r="H518" s="10">
        <v>57</v>
      </c>
    </row>
    <row r="519" spans="1:9" x14ac:dyDescent="0.3">
      <c r="A519" t="s">
        <v>56</v>
      </c>
      <c r="B519">
        <v>2017</v>
      </c>
      <c r="C519" s="11">
        <v>42888</v>
      </c>
      <c r="D519" t="s">
        <v>657</v>
      </c>
      <c r="E519">
        <v>85</v>
      </c>
      <c r="F519">
        <v>16</v>
      </c>
      <c r="G519" t="s">
        <v>923</v>
      </c>
      <c r="H519" s="10" t="s">
        <v>924</v>
      </c>
    </row>
    <row r="520" spans="1:9" x14ac:dyDescent="0.3">
      <c r="A520" t="s">
        <v>56</v>
      </c>
      <c r="B520">
        <v>2017</v>
      </c>
      <c r="C520" s="11">
        <v>42888</v>
      </c>
      <c r="D520" t="s">
        <v>659</v>
      </c>
      <c r="E520">
        <v>10</v>
      </c>
      <c r="F520">
        <v>0</v>
      </c>
      <c r="G520" t="s">
        <v>925</v>
      </c>
    </row>
    <row r="521" spans="1:9" x14ac:dyDescent="0.3">
      <c r="A521" t="s">
        <v>56</v>
      </c>
      <c r="B521">
        <v>2017</v>
      </c>
      <c r="C521" s="11">
        <v>42888</v>
      </c>
      <c r="D521" t="s">
        <v>661</v>
      </c>
      <c r="E521">
        <v>47</v>
      </c>
      <c r="F521">
        <v>0</v>
      </c>
      <c r="G521" t="s">
        <v>926</v>
      </c>
    </row>
    <row r="522" spans="1:9" x14ac:dyDescent="0.3">
      <c r="A522" t="s">
        <v>56</v>
      </c>
      <c r="B522">
        <v>2018</v>
      </c>
      <c r="C522" s="11">
        <v>43271</v>
      </c>
      <c r="D522" t="s">
        <v>648</v>
      </c>
      <c r="E522">
        <v>43</v>
      </c>
      <c r="F522">
        <v>1</v>
      </c>
      <c r="G522" t="s">
        <v>915</v>
      </c>
      <c r="H522" s="10">
        <v>21</v>
      </c>
    </row>
    <row r="523" spans="1:9" x14ac:dyDescent="0.3">
      <c r="A523" t="s">
        <v>56</v>
      </c>
      <c r="B523">
        <v>2018</v>
      </c>
      <c r="C523" s="11">
        <v>43271</v>
      </c>
      <c r="D523" t="s">
        <v>651</v>
      </c>
      <c r="E523">
        <v>88</v>
      </c>
      <c r="F523">
        <v>14</v>
      </c>
      <c r="G523" t="s">
        <v>916</v>
      </c>
      <c r="H523" s="10" t="s">
        <v>927</v>
      </c>
    </row>
    <row r="524" spans="1:9" x14ac:dyDescent="0.3">
      <c r="A524" t="s">
        <v>56</v>
      </c>
      <c r="B524">
        <v>2018</v>
      </c>
      <c r="C524" s="11">
        <v>43271</v>
      </c>
      <c r="D524" t="s">
        <v>653</v>
      </c>
      <c r="E524">
        <v>42</v>
      </c>
      <c r="F524">
        <v>9</v>
      </c>
      <c r="G524" t="s">
        <v>918</v>
      </c>
      <c r="H524" s="10" t="s">
        <v>928</v>
      </c>
    </row>
    <row r="525" spans="1:9" x14ac:dyDescent="0.3">
      <c r="A525" t="s">
        <v>56</v>
      </c>
      <c r="B525">
        <v>2018</v>
      </c>
      <c r="C525" s="11">
        <v>43271</v>
      </c>
      <c r="D525" t="s">
        <v>655</v>
      </c>
      <c r="E525">
        <v>36</v>
      </c>
      <c r="F525">
        <v>8</v>
      </c>
      <c r="G525" t="s">
        <v>920</v>
      </c>
      <c r="H525" s="10" t="s">
        <v>929</v>
      </c>
    </row>
    <row r="526" spans="1:9" x14ac:dyDescent="0.3">
      <c r="A526" t="s">
        <v>56</v>
      </c>
      <c r="B526">
        <v>2018</v>
      </c>
      <c r="C526" s="11">
        <v>43271</v>
      </c>
      <c r="D526" t="s">
        <v>656</v>
      </c>
      <c r="E526">
        <v>57</v>
      </c>
      <c r="F526">
        <v>0</v>
      </c>
      <c r="G526" t="s">
        <v>922</v>
      </c>
    </row>
    <row r="527" spans="1:9" x14ac:dyDescent="0.3">
      <c r="A527" t="s">
        <v>56</v>
      </c>
      <c r="B527">
        <v>2018</v>
      </c>
      <c r="C527" s="11">
        <v>43271</v>
      </c>
      <c r="D527" t="s">
        <v>657</v>
      </c>
      <c r="E527">
        <v>85</v>
      </c>
      <c r="F527">
        <v>5</v>
      </c>
      <c r="G527" t="s">
        <v>923</v>
      </c>
      <c r="H527" s="10" t="s">
        <v>658</v>
      </c>
    </row>
    <row r="528" spans="1:9" x14ac:dyDescent="0.3">
      <c r="A528" t="s">
        <v>56</v>
      </c>
      <c r="B528">
        <v>2018</v>
      </c>
      <c r="C528" s="11">
        <v>43271</v>
      </c>
      <c r="D528" t="s">
        <v>659</v>
      </c>
      <c r="E528">
        <v>10</v>
      </c>
      <c r="F528">
        <v>0</v>
      </c>
      <c r="G528" t="s">
        <v>925</v>
      </c>
    </row>
    <row r="529" spans="1:8" x14ac:dyDescent="0.3">
      <c r="A529" t="s">
        <v>56</v>
      </c>
      <c r="B529">
        <v>2018</v>
      </c>
      <c r="C529" s="11">
        <v>43271</v>
      </c>
      <c r="D529" t="s">
        <v>661</v>
      </c>
      <c r="E529">
        <v>47</v>
      </c>
      <c r="F529">
        <v>0</v>
      </c>
      <c r="G529" t="s">
        <v>926</v>
      </c>
    </row>
    <row r="530" spans="1:8" x14ac:dyDescent="0.3">
      <c r="A530" t="s">
        <v>56</v>
      </c>
      <c r="B530">
        <v>2019</v>
      </c>
      <c r="C530" s="11">
        <v>43636</v>
      </c>
      <c r="D530" t="s">
        <v>655</v>
      </c>
      <c r="E530">
        <v>36</v>
      </c>
      <c r="F530">
        <v>8</v>
      </c>
      <c r="G530" t="s">
        <v>920</v>
      </c>
      <c r="H530" s="10" t="s">
        <v>930</v>
      </c>
    </row>
    <row r="531" spans="1:8" x14ac:dyDescent="0.3">
      <c r="A531" t="s">
        <v>56</v>
      </c>
      <c r="B531">
        <v>2019</v>
      </c>
      <c r="C531" s="11">
        <v>43636</v>
      </c>
      <c r="D531" t="s">
        <v>656</v>
      </c>
      <c r="E531">
        <v>57</v>
      </c>
      <c r="F531">
        <v>1</v>
      </c>
      <c r="G531" t="s">
        <v>922</v>
      </c>
      <c r="H531" s="10">
        <v>46</v>
      </c>
    </row>
    <row r="532" spans="1:8" x14ac:dyDescent="0.3">
      <c r="A532" t="s">
        <v>56</v>
      </c>
      <c r="B532">
        <v>2019</v>
      </c>
      <c r="C532" s="11">
        <v>43634</v>
      </c>
      <c r="D532" t="s">
        <v>648</v>
      </c>
      <c r="E532">
        <v>43</v>
      </c>
      <c r="F532">
        <v>0</v>
      </c>
      <c r="G532" t="s">
        <v>915</v>
      </c>
    </row>
    <row r="533" spans="1:8" x14ac:dyDescent="0.3">
      <c r="A533" t="s">
        <v>56</v>
      </c>
      <c r="B533">
        <v>2019</v>
      </c>
      <c r="C533" s="11">
        <v>43634</v>
      </c>
      <c r="D533" t="s">
        <v>651</v>
      </c>
      <c r="E533">
        <v>88</v>
      </c>
      <c r="F533">
        <v>16</v>
      </c>
      <c r="G533" t="s">
        <v>916</v>
      </c>
      <c r="H533" s="10" t="s">
        <v>931</v>
      </c>
    </row>
    <row r="534" spans="1:8" x14ac:dyDescent="0.3">
      <c r="A534" t="s">
        <v>56</v>
      </c>
      <c r="B534">
        <v>2019</v>
      </c>
      <c r="C534" s="11">
        <v>43634</v>
      </c>
      <c r="D534" t="s">
        <v>653</v>
      </c>
      <c r="E534">
        <v>42</v>
      </c>
      <c r="F534">
        <v>8</v>
      </c>
      <c r="G534" t="s">
        <v>918</v>
      </c>
      <c r="H534" s="10" t="s">
        <v>932</v>
      </c>
    </row>
    <row r="535" spans="1:8" x14ac:dyDescent="0.3">
      <c r="A535" t="s">
        <v>56</v>
      </c>
      <c r="B535">
        <v>2019</v>
      </c>
      <c r="C535" s="11">
        <v>43634</v>
      </c>
      <c r="D535" t="s">
        <v>657</v>
      </c>
      <c r="E535">
        <v>85</v>
      </c>
      <c r="F535">
        <v>5</v>
      </c>
      <c r="G535" t="s">
        <v>923</v>
      </c>
      <c r="H535" s="10" t="s">
        <v>933</v>
      </c>
    </row>
    <row r="536" spans="1:8" x14ac:dyDescent="0.3">
      <c r="A536" t="s">
        <v>56</v>
      </c>
      <c r="B536">
        <v>2019</v>
      </c>
      <c r="C536" s="11">
        <v>43634</v>
      </c>
      <c r="D536" t="s">
        <v>659</v>
      </c>
      <c r="E536">
        <v>10</v>
      </c>
      <c r="F536">
        <v>0</v>
      </c>
      <c r="G536" t="s">
        <v>925</v>
      </c>
    </row>
    <row r="537" spans="1:8" x14ac:dyDescent="0.3">
      <c r="A537" t="s">
        <v>56</v>
      </c>
      <c r="B537">
        <v>2019</v>
      </c>
      <c r="C537" s="11">
        <v>43634</v>
      </c>
      <c r="D537" t="s">
        <v>661</v>
      </c>
      <c r="E537">
        <v>47</v>
      </c>
      <c r="F537">
        <v>0</v>
      </c>
      <c r="G537" t="s">
        <v>934</v>
      </c>
    </row>
    <row r="538" spans="1:8" x14ac:dyDescent="0.3">
      <c r="A538" t="s">
        <v>56</v>
      </c>
      <c r="B538">
        <v>2020</v>
      </c>
      <c r="C538" s="11">
        <v>44007</v>
      </c>
      <c r="D538" t="s">
        <v>648</v>
      </c>
      <c r="E538">
        <v>43</v>
      </c>
      <c r="F538">
        <v>0</v>
      </c>
      <c r="G538" t="s">
        <v>915</v>
      </c>
      <c r="H538" s="10" t="s">
        <v>666</v>
      </c>
    </row>
    <row r="539" spans="1:8" x14ac:dyDescent="0.3">
      <c r="A539" t="s">
        <v>56</v>
      </c>
      <c r="B539">
        <v>2020</v>
      </c>
      <c r="C539" s="11">
        <v>44007</v>
      </c>
      <c r="D539" t="s">
        <v>651</v>
      </c>
      <c r="E539">
        <v>88</v>
      </c>
      <c r="F539">
        <v>15</v>
      </c>
      <c r="G539" t="s">
        <v>916</v>
      </c>
      <c r="H539" s="10" t="s">
        <v>935</v>
      </c>
    </row>
    <row r="540" spans="1:8" x14ac:dyDescent="0.3">
      <c r="A540" t="s">
        <v>56</v>
      </c>
      <c r="B540">
        <v>2020</v>
      </c>
      <c r="C540" s="11">
        <v>44007</v>
      </c>
      <c r="D540" t="s">
        <v>653</v>
      </c>
      <c r="E540">
        <v>42</v>
      </c>
      <c r="F540">
        <v>8</v>
      </c>
      <c r="G540" t="s">
        <v>918</v>
      </c>
      <c r="H540" s="10" t="s">
        <v>936</v>
      </c>
    </row>
    <row r="541" spans="1:8" x14ac:dyDescent="0.3">
      <c r="A541" t="s">
        <v>56</v>
      </c>
      <c r="B541">
        <v>2020</v>
      </c>
      <c r="C541" s="11">
        <v>44007</v>
      </c>
      <c r="D541" t="s">
        <v>655</v>
      </c>
      <c r="E541">
        <v>36</v>
      </c>
      <c r="F541">
        <v>9</v>
      </c>
      <c r="G541" t="s">
        <v>920</v>
      </c>
      <c r="H541" s="10" t="s">
        <v>937</v>
      </c>
    </row>
    <row r="542" spans="1:8" x14ac:dyDescent="0.3">
      <c r="A542" t="s">
        <v>56</v>
      </c>
      <c r="B542">
        <v>2020</v>
      </c>
      <c r="C542" s="11">
        <v>44007</v>
      </c>
      <c r="D542" t="s">
        <v>656</v>
      </c>
      <c r="E542">
        <v>57</v>
      </c>
      <c r="F542">
        <v>1</v>
      </c>
      <c r="G542" t="s">
        <v>922</v>
      </c>
      <c r="H542" s="10">
        <v>14</v>
      </c>
    </row>
    <row r="543" spans="1:8" x14ac:dyDescent="0.3">
      <c r="A543" t="s">
        <v>56</v>
      </c>
      <c r="B543">
        <v>2020</v>
      </c>
      <c r="C543" s="11">
        <v>44007</v>
      </c>
      <c r="D543" t="s">
        <v>657</v>
      </c>
      <c r="E543">
        <v>85</v>
      </c>
      <c r="F543">
        <v>9</v>
      </c>
      <c r="G543" t="s">
        <v>923</v>
      </c>
      <c r="H543" s="10" t="s">
        <v>938</v>
      </c>
    </row>
    <row r="544" spans="1:8" x14ac:dyDescent="0.3">
      <c r="A544" t="s">
        <v>56</v>
      </c>
      <c r="B544">
        <v>2020</v>
      </c>
      <c r="C544" s="11">
        <v>44007</v>
      </c>
      <c r="D544" t="s">
        <v>659</v>
      </c>
      <c r="E544">
        <v>10</v>
      </c>
      <c r="F544">
        <v>0</v>
      </c>
      <c r="G544" t="s">
        <v>925</v>
      </c>
    </row>
    <row r="545" spans="1:8" x14ac:dyDescent="0.3">
      <c r="A545" t="s">
        <v>56</v>
      </c>
      <c r="B545">
        <v>2020</v>
      </c>
      <c r="C545" s="11">
        <v>44007</v>
      </c>
      <c r="D545" t="s">
        <v>661</v>
      </c>
      <c r="E545">
        <v>47</v>
      </c>
      <c r="F545">
        <v>0</v>
      </c>
      <c r="G545" t="s">
        <v>934</v>
      </c>
    </row>
    <row r="546" spans="1:8" x14ac:dyDescent="0.3">
      <c r="A546" t="s">
        <v>56</v>
      </c>
      <c r="B546">
        <v>2021</v>
      </c>
      <c r="C546" s="11">
        <v>44361</v>
      </c>
      <c r="D546" t="s">
        <v>648</v>
      </c>
      <c r="E546">
        <v>43</v>
      </c>
      <c r="F546">
        <v>0</v>
      </c>
      <c r="G546" t="s">
        <v>915</v>
      </c>
      <c r="H546" s="10" t="s">
        <v>666</v>
      </c>
    </row>
    <row r="547" spans="1:8" x14ac:dyDescent="0.3">
      <c r="A547" t="s">
        <v>56</v>
      </c>
      <c r="B547">
        <v>2021</v>
      </c>
      <c r="C547" s="11">
        <v>44361</v>
      </c>
      <c r="D547" t="s">
        <v>651</v>
      </c>
      <c r="E547">
        <v>88</v>
      </c>
      <c r="F547">
        <v>15</v>
      </c>
      <c r="G547" t="s">
        <v>916</v>
      </c>
      <c r="H547" s="10" t="s">
        <v>939</v>
      </c>
    </row>
    <row r="548" spans="1:8" x14ac:dyDescent="0.3">
      <c r="A548" t="s">
        <v>56</v>
      </c>
      <c r="B548">
        <v>2021</v>
      </c>
      <c r="C548" s="11">
        <v>44361</v>
      </c>
      <c r="D548" t="s">
        <v>653</v>
      </c>
      <c r="E548">
        <v>42</v>
      </c>
      <c r="F548">
        <v>7</v>
      </c>
      <c r="G548" t="s">
        <v>918</v>
      </c>
      <c r="H548" s="10" t="s">
        <v>940</v>
      </c>
    </row>
    <row r="549" spans="1:8" x14ac:dyDescent="0.3">
      <c r="A549" t="s">
        <v>56</v>
      </c>
      <c r="B549">
        <v>2021</v>
      </c>
      <c r="C549" s="11">
        <v>44361</v>
      </c>
      <c r="D549" t="s">
        <v>655</v>
      </c>
      <c r="E549">
        <v>36</v>
      </c>
      <c r="F549">
        <v>4</v>
      </c>
      <c r="G549" t="s">
        <v>920</v>
      </c>
      <c r="H549" s="10" t="s">
        <v>941</v>
      </c>
    </row>
    <row r="550" spans="1:8" x14ac:dyDescent="0.3">
      <c r="A550" t="s">
        <v>56</v>
      </c>
      <c r="B550">
        <v>2021</v>
      </c>
      <c r="C550" s="11">
        <v>44361</v>
      </c>
      <c r="D550" t="s">
        <v>656</v>
      </c>
      <c r="E550">
        <v>57</v>
      </c>
      <c r="F550">
        <v>1</v>
      </c>
      <c r="G550" t="s">
        <v>922</v>
      </c>
      <c r="H550" s="10">
        <v>41</v>
      </c>
    </row>
    <row r="551" spans="1:8" x14ac:dyDescent="0.3">
      <c r="A551" t="s">
        <v>56</v>
      </c>
      <c r="B551">
        <v>2021</v>
      </c>
      <c r="C551" s="11">
        <v>44361</v>
      </c>
      <c r="D551" t="s">
        <v>657</v>
      </c>
      <c r="E551">
        <v>85</v>
      </c>
      <c r="F551">
        <v>10</v>
      </c>
      <c r="G551" t="s">
        <v>923</v>
      </c>
      <c r="H551" s="10" t="s">
        <v>942</v>
      </c>
    </row>
    <row r="552" spans="1:8" x14ac:dyDescent="0.3">
      <c r="A552" t="s">
        <v>56</v>
      </c>
      <c r="B552">
        <v>2021</v>
      </c>
      <c r="C552" s="11">
        <v>44361</v>
      </c>
      <c r="D552" t="s">
        <v>659</v>
      </c>
      <c r="E552">
        <v>10</v>
      </c>
      <c r="F552">
        <v>0</v>
      </c>
      <c r="G552" t="s">
        <v>925</v>
      </c>
    </row>
    <row r="553" spans="1:8" x14ac:dyDescent="0.3">
      <c r="A553" t="s">
        <v>56</v>
      </c>
      <c r="B553">
        <v>2021</v>
      </c>
      <c r="C553" s="11">
        <v>44361</v>
      </c>
      <c r="D553" t="s">
        <v>661</v>
      </c>
      <c r="E553">
        <v>47</v>
      </c>
      <c r="F553">
        <v>0</v>
      </c>
      <c r="G553" t="s">
        <v>934</v>
      </c>
    </row>
    <row r="554" spans="1:8" x14ac:dyDescent="0.3">
      <c r="A554" t="s">
        <v>79</v>
      </c>
      <c r="B554">
        <v>2020</v>
      </c>
      <c r="C554" s="11">
        <v>44012</v>
      </c>
      <c r="D554" t="s">
        <v>648</v>
      </c>
      <c r="E554">
        <v>35</v>
      </c>
      <c r="F554">
        <v>12</v>
      </c>
      <c r="G554" t="s">
        <v>943</v>
      </c>
      <c r="H554" s="10" t="s">
        <v>944</v>
      </c>
    </row>
    <row r="555" spans="1:8" x14ac:dyDescent="0.3">
      <c r="A555" t="s">
        <v>79</v>
      </c>
      <c r="B555">
        <v>2020</v>
      </c>
      <c r="C555" s="11">
        <v>44012</v>
      </c>
      <c r="D555" t="s">
        <v>651</v>
      </c>
      <c r="E555">
        <v>16</v>
      </c>
      <c r="F555">
        <v>0</v>
      </c>
      <c r="G555" t="s">
        <v>945</v>
      </c>
      <c r="H555" s="10" t="s">
        <v>666</v>
      </c>
    </row>
    <row r="556" spans="1:8" x14ac:dyDescent="0.3">
      <c r="A556" t="s">
        <v>79</v>
      </c>
      <c r="B556">
        <v>2020</v>
      </c>
      <c r="C556" s="11">
        <v>44012</v>
      </c>
      <c r="D556" t="s">
        <v>653</v>
      </c>
      <c r="E556">
        <v>12</v>
      </c>
      <c r="F556">
        <v>1</v>
      </c>
      <c r="G556" t="s">
        <v>946</v>
      </c>
      <c r="H556" s="35">
        <v>8</v>
      </c>
    </row>
    <row r="557" spans="1:8" x14ac:dyDescent="0.3">
      <c r="A557" t="s">
        <v>79</v>
      </c>
      <c r="B557">
        <v>2020</v>
      </c>
      <c r="C557" s="11">
        <v>44012</v>
      </c>
      <c r="D557" t="s">
        <v>655</v>
      </c>
      <c r="E557">
        <v>19</v>
      </c>
      <c r="F557">
        <v>3</v>
      </c>
      <c r="G557" t="s">
        <v>947</v>
      </c>
      <c r="H557" s="10" t="s">
        <v>948</v>
      </c>
    </row>
    <row r="558" spans="1:8" x14ac:dyDescent="0.3">
      <c r="A558" t="s">
        <v>79</v>
      </c>
      <c r="B558">
        <v>2020</v>
      </c>
      <c r="C558" s="11">
        <v>44012</v>
      </c>
      <c r="D558" t="s">
        <v>656</v>
      </c>
      <c r="E558">
        <v>24</v>
      </c>
      <c r="F558">
        <v>10</v>
      </c>
      <c r="G558" t="s">
        <v>949</v>
      </c>
      <c r="H558" s="10" t="s">
        <v>950</v>
      </c>
    </row>
    <row r="559" spans="1:8" x14ac:dyDescent="0.3">
      <c r="A559" t="s">
        <v>79</v>
      </c>
      <c r="B559">
        <v>2020</v>
      </c>
      <c r="C559" s="11">
        <v>44012</v>
      </c>
      <c r="D559" t="s">
        <v>657</v>
      </c>
      <c r="E559">
        <v>29</v>
      </c>
      <c r="F559">
        <v>16</v>
      </c>
      <c r="G559" t="s">
        <v>951</v>
      </c>
      <c r="H559" s="10" t="s">
        <v>952</v>
      </c>
    </row>
    <row r="560" spans="1:8" x14ac:dyDescent="0.3">
      <c r="A560" t="s">
        <v>79</v>
      </c>
      <c r="B560">
        <v>2020</v>
      </c>
      <c r="C560" s="11">
        <v>44012</v>
      </c>
      <c r="D560" t="s">
        <v>659</v>
      </c>
      <c r="E560">
        <v>21</v>
      </c>
      <c r="F560">
        <v>19</v>
      </c>
      <c r="G560" t="s">
        <v>953</v>
      </c>
      <c r="H560" s="10" t="s">
        <v>954</v>
      </c>
    </row>
    <row r="561" spans="1:9" x14ac:dyDescent="0.3">
      <c r="A561" t="s">
        <v>79</v>
      </c>
      <c r="B561">
        <v>2020</v>
      </c>
      <c r="C561" s="11">
        <v>44012</v>
      </c>
      <c r="D561" t="s">
        <v>661</v>
      </c>
      <c r="E561">
        <v>11</v>
      </c>
      <c r="F561">
        <v>8</v>
      </c>
      <c r="G561" t="s">
        <v>955</v>
      </c>
      <c r="H561" s="10" t="s">
        <v>956</v>
      </c>
    </row>
    <row r="562" spans="1:9" x14ac:dyDescent="0.3">
      <c r="A562" t="s">
        <v>79</v>
      </c>
      <c r="B562">
        <v>2021</v>
      </c>
      <c r="C562" s="11">
        <v>44378</v>
      </c>
      <c r="D562" t="s">
        <v>648</v>
      </c>
      <c r="E562">
        <v>35</v>
      </c>
      <c r="F562">
        <v>14</v>
      </c>
      <c r="G562" t="s">
        <v>943</v>
      </c>
      <c r="H562" s="10" t="s">
        <v>957</v>
      </c>
    </row>
    <row r="563" spans="1:9" x14ac:dyDescent="0.3">
      <c r="A563" t="s">
        <v>79</v>
      </c>
      <c r="B563">
        <v>2021</v>
      </c>
      <c r="C563" s="11">
        <v>44378</v>
      </c>
      <c r="D563" t="s">
        <v>651</v>
      </c>
      <c r="E563">
        <v>16</v>
      </c>
      <c r="F563">
        <v>0</v>
      </c>
      <c r="G563" t="s">
        <v>945</v>
      </c>
      <c r="H563" s="10" t="s">
        <v>666</v>
      </c>
    </row>
    <row r="564" spans="1:9" x14ac:dyDescent="0.3">
      <c r="A564" t="s">
        <v>79</v>
      </c>
      <c r="B564">
        <v>2021</v>
      </c>
      <c r="C564" s="11">
        <v>44378</v>
      </c>
      <c r="D564" t="s">
        <v>653</v>
      </c>
      <c r="E564">
        <v>12</v>
      </c>
      <c r="F564">
        <v>0</v>
      </c>
      <c r="G564" t="s">
        <v>946</v>
      </c>
      <c r="H564" s="10" t="s">
        <v>666</v>
      </c>
    </row>
    <row r="565" spans="1:9" x14ac:dyDescent="0.3">
      <c r="A565" t="s">
        <v>79</v>
      </c>
      <c r="B565">
        <v>2021</v>
      </c>
      <c r="C565" s="11">
        <v>44378</v>
      </c>
      <c r="D565" t="s">
        <v>655</v>
      </c>
      <c r="E565">
        <v>19</v>
      </c>
      <c r="F565">
        <v>3</v>
      </c>
      <c r="G565" t="s">
        <v>947</v>
      </c>
      <c r="H565" s="10" t="s">
        <v>958</v>
      </c>
    </row>
    <row r="566" spans="1:9" x14ac:dyDescent="0.3">
      <c r="A566" t="s">
        <v>79</v>
      </c>
      <c r="B566">
        <v>2021</v>
      </c>
      <c r="C566" s="11">
        <v>44378</v>
      </c>
      <c r="D566" t="s">
        <v>656</v>
      </c>
      <c r="E566" s="3">
        <v>25</v>
      </c>
      <c r="F566">
        <v>14</v>
      </c>
      <c r="G566" t="s">
        <v>949</v>
      </c>
      <c r="H566" s="10" t="s">
        <v>959</v>
      </c>
      <c r="I566" s="3" t="s">
        <v>960</v>
      </c>
    </row>
    <row r="567" spans="1:9" x14ac:dyDescent="0.3">
      <c r="A567" t="s">
        <v>79</v>
      </c>
      <c r="B567">
        <v>2021</v>
      </c>
      <c r="C567" s="11">
        <v>44378</v>
      </c>
      <c r="D567" t="s">
        <v>657</v>
      </c>
      <c r="E567">
        <v>29</v>
      </c>
      <c r="F567">
        <v>22</v>
      </c>
      <c r="G567" t="s">
        <v>951</v>
      </c>
      <c r="H567" s="10" t="s">
        <v>961</v>
      </c>
    </row>
    <row r="568" spans="1:9" x14ac:dyDescent="0.3">
      <c r="A568" t="s">
        <v>79</v>
      </c>
      <c r="B568">
        <v>2021</v>
      </c>
      <c r="C568" s="11">
        <v>44378</v>
      </c>
      <c r="D568" t="s">
        <v>659</v>
      </c>
      <c r="E568">
        <v>21</v>
      </c>
      <c r="F568">
        <v>18</v>
      </c>
      <c r="G568" t="s">
        <v>953</v>
      </c>
      <c r="H568" s="10" t="s">
        <v>962</v>
      </c>
    </row>
    <row r="569" spans="1:9" x14ac:dyDescent="0.3">
      <c r="A569" t="s">
        <v>79</v>
      </c>
      <c r="B569">
        <v>2021</v>
      </c>
      <c r="C569" s="11">
        <v>44378</v>
      </c>
      <c r="D569" t="s">
        <v>661</v>
      </c>
      <c r="E569" s="3">
        <v>12</v>
      </c>
      <c r="F569">
        <v>8</v>
      </c>
      <c r="G569" t="s">
        <v>955</v>
      </c>
      <c r="H569" s="10" t="s">
        <v>956</v>
      </c>
      <c r="I569" s="3" t="s">
        <v>963</v>
      </c>
    </row>
    <row r="570" spans="1:9" x14ac:dyDescent="0.3">
      <c r="A570" t="s">
        <v>98</v>
      </c>
      <c r="B570">
        <v>2017</v>
      </c>
      <c r="C570" s="11">
        <v>42912</v>
      </c>
      <c r="D570" t="s">
        <v>648</v>
      </c>
      <c r="E570">
        <v>23</v>
      </c>
      <c r="F570">
        <v>0</v>
      </c>
      <c r="G570" t="s">
        <v>964</v>
      </c>
    </row>
    <row r="571" spans="1:9" x14ac:dyDescent="0.3">
      <c r="A571" t="s">
        <v>98</v>
      </c>
      <c r="B571">
        <v>2017</v>
      </c>
      <c r="C571" s="11">
        <v>42912</v>
      </c>
      <c r="D571" t="s">
        <v>651</v>
      </c>
      <c r="E571">
        <v>14</v>
      </c>
      <c r="F571">
        <v>0</v>
      </c>
      <c r="G571" t="s">
        <v>965</v>
      </c>
    </row>
    <row r="572" spans="1:9" x14ac:dyDescent="0.3">
      <c r="A572" t="s">
        <v>98</v>
      </c>
      <c r="B572">
        <v>2017</v>
      </c>
      <c r="C572" s="11">
        <v>42912</v>
      </c>
      <c r="D572" t="s">
        <v>653</v>
      </c>
      <c r="E572">
        <v>9.5</v>
      </c>
      <c r="F572">
        <v>0</v>
      </c>
      <c r="G572" t="s">
        <v>966</v>
      </c>
    </row>
    <row r="573" spans="1:9" x14ac:dyDescent="0.3">
      <c r="A573" t="s">
        <v>98</v>
      </c>
      <c r="B573">
        <v>2017</v>
      </c>
      <c r="C573" s="11">
        <v>42912</v>
      </c>
      <c r="D573" t="s">
        <v>655</v>
      </c>
      <c r="E573">
        <v>9.5</v>
      </c>
      <c r="F573">
        <v>0</v>
      </c>
      <c r="G573" t="s">
        <v>967</v>
      </c>
    </row>
    <row r="574" spans="1:9" x14ac:dyDescent="0.3">
      <c r="A574" t="s">
        <v>98</v>
      </c>
      <c r="B574">
        <v>2017</v>
      </c>
      <c r="C574" s="11">
        <v>42912</v>
      </c>
      <c r="D574" t="s">
        <v>656</v>
      </c>
      <c r="E574">
        <v>21</v>
      </c>
      <c r="F574">
        <v>4</v>
      </c>
      <c r="G574" t="s">
        <v>968</v>
      </c>
      <c r="H574" s="10" t="s">
        <v>969</v>
      </c>
    </row>
    <row r="575" spans="1:9" x14ac:dyDescent="0.3">
      <c r="A575" t="s">
        <v>98</v>
      </c>
      <c r="B575">
        <v>2017</v>
      </c>
      <c r="C575" s="11">
        <v>42912</v>
      </c>
      <c r="D575" t="s">
        <v>657</v>
      </c>
      <c r="E575">
        <v>17</v>
      </c>
      <c r="F575">
        <v>2</v>
      </c>
      <c r="G575" t="s">
        <v>743</v>
      </c>
      <c r="H575" s="10" t="s">
        <v>970</v>
      </c>
    </row>
    <row r="576" spans="1:9" x14ac:dyDescent="0.3">
      <c r="A576" t="s">
        <v>98</v>
      </c>
      <c r="B576">
        <v>2017</v>
      </c>
      <c r="C576" s="11">
        <v>42912</v>
      </c>
      <c r="D576" t="s">
        <v>659</v>
      </c>
      <c r="E576">
        <v>15</v>
      </c>
      <c r="F576">
        <v>1</v>
      </c>
      <c r="G576" t="s">
        <v>971</v>
      </c>
      <c r="H576" s="10">
        <v>10</v>
      </c>
    </row>
    <row r="577" spans="1:8" x14ac:dyDescent="0.3">
      <c r="A577" t="s">
        <v>98</v>
      </c>
      <c r="B577">
        <v>2017</v>
      </c>
      <c r="C577" s="11">
        <v>42912</v>
      </c>
      <c r="D577" t="s">
        <v>661</v>
      </c>
      <c r="E577">
        <v>16</v>
      </c>
      <c r="F577">
        <v>1</v>
      </c>
      <c r="G577" t="s">
        <v>972</v>
      </c>
      <c r="H577" s="10">
        <v>4</v>
      </c>
    </row>
    <row r="578" spans="1:8" x14ac:dyDescent="0.3">
      <c r="A578" t="s">
        <v>98</v>
      </c>
      <c r="B578">
        <v>2018</v>
      </c>
      <c r="C578" s="11">
        <v>43272</v>
      </c>
      <c r="D578" t="s">
        <v>648</v>
      </c>
      <c r="E578">
        <v>23</v>
      </c>
      <c r="F578">
        <v>0</v>
      </c>
      <c r="G578" t="s">
        <v>964</v>
      </c>
    </row>
    <row r="579" spans="1:8" x14ac:dyDescent="0.3">
      <c r="A579" t="s">
        <v>98</v>
      </c>
      <c r="B579">
        <v>2018</v>
      </c>
      <c r="C579" s="11">
        <v>43272</v>
      </c>
      <c r="D579" t="s">
        <v>651</v>
      </c>
      <c r="E579">
        <v>14</v>
      </c>
      <c r="F579">
        <v>0</v>
      </c>
      <c r="G579" t="s">
        <v>965</v>
      </c>
    </row>
    <row r="580" spans="1:8" x14ac:dyDescent="0.3">
      <c r="A580" t="s">
        <v>98</v>
      </c>
      <c r="B580">
        <v>2018</v>
      </c>
      <c r="C580" s="11">
        <v>43272</v>
      </c>
      <c r="D580" t="s">
        <v>653</v>
      </c>
      <c r="E580">
        <v>9.5</v>
      </c>
      <c r="F580">
        <v>0</v>
      </c>
      <c r="G580" t="s">
        <v>966</v>
      </c>
    </row>
    <row r="581" spans="1:8" x14ac:dyDescent="0.3">
      <c r="A581" t="s">
        <v>98</v>
      </c>
      <c r="B581">
        <v>2018</v>
      </c>
      <c r="C581" s="11">
        <v>43272</v>
      </c>
      <c r="D581" t="s">
        <v>655</v>
      </c>
      <c r="E581">
        <v>9.5</v>
      </c>
      <c r="F581">
        <v>0</v>
      </c>
      <c r="G581" t="s">
        <v>967</v>
      </c>
    </row>
    <row r="582" spans="1:8" x14ac:dyDescent="0.3">
      <c r="A582" t="s">
        <v>98</v>
      </c>
      <c r="B582">
        <v>2018</v>
      </c>
      <c r="C582" s="11">
        <v>43272</v>
      </c>
      <c r="D582" t="s">
        <v>656</v>
      </c>
      <c r="E582">
        <v>21</v>
      </c>
      <c r="F582">
        <v>4</v>
      </c>
      <c r="G582" t="s">
        <v>968</v>
      </c>
      <c r="H582" s="10" t="s">
        <v>973</v>
      </c>
    </row>
    <row r="583" spans="1:8" x14ac:dyDescent="0.3">
      <c r="A583" t="s">
        <v>98</v>
      </c>
      <c r="B583">
        <v>2018</v>
      </c>
      <c r="C583" s="11">
        <v>43272</v>
      </c>
      <c r="D583" t="s">
        <v>657</v>
      </c>
      <c r="E583">
        <v>17</v>
      </c>
      <c r="F583">
        <v>4</v>
      </c>
      <c r="G583" t="s">
        <v>743</v>
      </c>
      <c r="H583" s="10" t="s">
        <v>974</v>
      </c>
    </row>
    <row r="584" spans="1:8" x14ac:dyDescent="0.3">
      <c r="A584" t="s">
        <v>98</v>
      </c>
      <c r="B584">
        <v>2018</v>
      </c>
      <c r="C584" s="11">
        <v>43272</v>
      </c>
      <c r="D584" t="s">
        <v>659</v>
      </c>
      <c r="E584">
        <v>15</v>
      </c>
      <c r="F584">
        <v>1</v>
      </c>
      <c r="G584" t="s">
        <v>971</v>
      </c>
      <c r="H584" s="10">
        <v>4</v>
      </c>
    </row>
    <row r="585" spans="1:8" x14ac:dyDescent="0.3">
      <c r="A585" t="s">
        <v>98</v>
      </c>
      <c r="B585">
        <v>2018</v>
      </c>
      <c r="C585" s="11">
        <v>43272</v>
      </c>
      <c r="D585" t="s">
        <v>661</v>
      </c>
      <c r="E585">
        <v>16</v>
      </c>
      <c r="F585">
        <v>1</v>
      </c>
      <c r="G585" t="s">
        <v>972</v>
      </c>
      <c r="H585" s="10">
        <v>4</v>
      </c>
    </row>
    <row r="586" spans="1:8" x14ac:dyDescent="0.3">
      <c r="A586" t="s">
        <v>98</v>
      </c>
      <c r="B586">
        <v>2019</v>
      </c>
      <c r="C586" s="11">
        <v>43635</v>
      </c>
      <c r="D586" t="s">
        <v>648</v>
      </c>
      <c r="E586">
        <v>23</v>
      </c>
      <c r="F586">
        <v>1</v>
      </c>
      <c r="G586" t="s">
        <v>964</v>
      </c>
      <c r="H586" s="10">
        <v>19</v>
      </c>
    </row>
    <row r="587" spans="1:8" x14ac:dyDescent="0.3">
      <c r="A587" t="s">
        <v>98</v>
      </c>
      <c r="B587">
        <v>2019</v>
      </c>
      <c r="C587" s="11">
        <v>43635</v>
      </c>
      <c r="D587" t="s">
        <v>651</v>
      </c>
      <c r="E587">
        <v>14</v>
      </c>
      <c r="F587">
        <v>0</v>
      </c>
      <c r="G587" t="s">
        <v>965</v>
      </c>
    </row>
    <row r="588" spans="1:8" x14ac:dyDescent="0.3">
      <c r="A588" t="s">
        <v>98</v>
      </c>
      <c r="B588">
        <v>2019</v>
      </c>
      <c r="C588" s="11">
        <v>43635</v>
      </c>
      <c r="D588" t="s">
        <v>653</v>
      </c>
      <c r="E588">
        <v>9.5</v>
      </c>
      <c r="F588">
        <v>0</v>
      </c>
      <c r="G588" t="s">
        <v>966</v>
      </c>
    </row>
    <row r="589" spans="1:8" x14ac:dyDescent="0.3">
      <c r="A589" t="s">
        <v>98</v>
      </c>
      <c r="B589">
        <v>2019</v>
      </c>
      <c r="C589" s="11">
        <v>43635</v>
      </c>
      <c r="D589" t="s">
        <v>655</v>
      </c>
      <c r="E589">
        <v>9.5</v>
      </c>
      <c r="F589">
        <v>0</v>
      </c>
      <c r="G589" t="s">
        <v>967</v>
      </c>
    </row>
    <row r="590" spans="1:8" x14ac:dyDescent="0.3">
      <c r="A590" t="s">
        <v>98</v>
      </c>
      <c r="B590">
        <v>2019</v>
      </c>
      <c r="C590" s="11">
        <v>43635</v>
      </c>
      <c r="D590" t="s">
        <v>656</v>
      </c>
      <c r="E590">
        <v>21</v>
      </c>
      <c r="F590">
        <v>4</v>
      </c>
      <c r="G590" t="s">
        <v>968</v>
      </c>
      <c r="H590" s="10" t="s">
        <v>973</v>
      </c>
    </row>
    <row r="591" spans="1:8" x14ac:dyDescent="0.3">
      <c r="A591" t="s">
        <v>98</v>
      </c>
      <c r="B591">
        <v>2019</v>
      </c>
      <c r="C591" s="11">
        <v>43635</v>
      </c>
      <c r="D591" t="s">
        <v>657</v>
      </c>
      <c r="E591">
        <v>17</v>
      </c>
      <c r="F591">
        <v>4</v>
      </c>
      <c r="G591" t="s">
        <v>743</v>
      </c>
      <c r="H591" s="10" t="s">
        <v>974</v>
      </c>
    </row>
    <row r="592" spans="1:8" x14ac:dyDescent="0.3">
      <c r="A592" t="s">
        <v>98</v>
      </c>
      <c r="B592">
        <v>2019</v>
      </c>
      <c r="C592" s="11">
        <v>43635</v>
      </c>
      <c r="D592" t="s">
        <v>659</v>
      </c>
      <c r="E592">
        <v>15</v>
      </c>
      <c r="F592">
        <v>1</v>
      </c>
      <c r="G592" t="s">
        <v>971</v>
      </c>
      <c r="H592" s="10">
        <v>4</v>
      </c>
    </row>
    <row r="593" spans="1:8" x14ac:dyDescent="0.3">
      <c r="A593" t="s">
        <v>98</v>
      </c>
      <c r="B593">
        <v>2019</v>
      </c>
      <c r="C593" s="11">
        <v>43635</v>
      </c>
      <c r="D593" t="s">
        <v>661</v>
      </c>
      <c r="E593">
        <v>16</v>
      </c>
      <c r="F593">
        <v>1</v>
      </c>
      <c r="G593" t="s">
        <v>972</v>
      </c>
      <c r="H593" s="10">
        <v>4</v>
      </c>
    </row>
    <row r="594" spans="1:8" x14ac:dyDescent="0.3">
      <c r="A594" t="s">
        <v>98</v>
      </c>
      <c r="B594">
        <v>2020</v>
      </c>
      <c r="C594" s="11">
        <v>43998</v>
      </c>
      <c r="D594" t="s">
        <v>648</v>
      </c>
      <c r="E594">
        <v>23</v>
      </c>
      <c r="F594">
        <v>1</v>
      </c>
      <c r="G594" t="s">
        <v>964</v>
      </c>
      <c r="H594" s="10">
        <v>19</v>
      </c>
    </row>
    <row r="595" spans="1:8" x14ac:dyDescent="0.3">
      <c r="A595" t="s">
        <v>98</v>
      </c>
      <c r="B595">
        <v>2020</v>
      </c>
      <c r="C595" s="11">
        <v>43998</v>
      </c>
      <c r="D595" t="s">
        <v>651</v>
      </c>
      <c r="E595">
        <v>14</v>
      </c>
      <c r="F595">
        <v>0</v>
      </c>
      <c r="G595" t="s">
        <v>965</v>
      </c>
    </row>
    <row r="596" spans="1:8" x14ac:dyDescent="0.3">
      <c r="A596" t="s">
        <v>98</v>
      </c>
      <c r="B596">
        <v>2020</v>
      </c>
      <c r="C596" s="11">
        <v>43998</v>
      </c>
      <c r="D596" t="s">
        <v>653</v>
      </c>
      <c r="E596">
        <v>9.5</v>
      </c>
      <c r="F596">
        <v>0</v>
      </c>
      <c r="G596" t="s">
        <v>966</v>
      </c>
    </row>
    <row r="597" spans="1:8" x14ac:dyDescent="0.3">
      <c r="A597" t="s">
        <v>98</v>
      </c>
      <c r="B597">
        <v>2020</v>
      </c>
      <c r="C597" s="11">
        <v>43998</v>
      </c>
      <c r="D597" t="s">
        <v>655</v>
      </c>
      <c r="E597">
        <v>9.5</v>
      </c>
      <c r="F597">
        <v>0</v>
      </c>
      <c r="G597" t="s">
        <v>967</v>
      </c>
    </row>
    <row r="598" spans="1:8" x14ac:dyDescent="0.3">
      <c r="A598" t="s">
        <v>98</v>
      </c>
      <c r="B598">
        <v>2020</v>
      </c>
      <c r="C598" s="11">
        <v>43998</v>
      </c>
      <c r="D598" t="s">
        <v>656</v>
      </c>
      <c r="E598">
        <v>21</v>
      </c>
      <c r="F598">
        <v>4</v>
      </c>
      <c r="G598" t="s">
        <v>968</v>
      </c>
      <c r="H598" s="10" t="s">
        <v>973</v>
      </c>
    </row>
    <row r="599" spans="1:8" x14ac:dyDescent="0.3">
      <c r="A599" t="s">
        <v>98</v>
      </c>
      <c r="B599">
        <v>2020</v>
      </c>
      <c r="C599" s="11">
        <v>43998</v>
      </c>
      <c r="D599" t="s">
        <v>657</v>
      </c>
      <c r="E599">
        <v>17</v>
      </c>
      <c r="F599">
        <v>5</v>
      </c>
      <c r="G599" t="s">
        <v>743</v>
      </c>
      <c r="H599" s="10" t="s">
        <v>975</v>
      </c>
    </row>
    <row r="600" spans="1:8" x14ac:dyDescent="0.3">
      <c r="A600" t="s">
        <v>98</v>
      </c>
      <c r="B600">
        <v>2020</v>
      </c>
      <c r="C600" s="11">
        <v>43998</v>
      </c>
      <c r="D600" t="s">
        <v>659</v>
      </c>
      <c r="E600">
        <v>15</v>
      </c>
      <c r="F600">
        <v>1</v>
      </c>
      <c r="G600" t="s">
        <v>971</v>
      </c>
      <c r="H600" s="10">
        <v>4</v>
      </c>
    </row>
    <row r="601" spans="1:8" x14ac:dyDescent="0.3">
      <c r="A601" t="s">
        <v>98</v>
      </c>
      <c r="B601">
        <v>2020</v>
      </c>
      <c r="C601" s="11">
        <v>43998</v>
      </c>
      <c r="D601" t="s">
        <v>661</v>
      </c>
      <c r="E601">
        <v>16</v>
      </c>
      <c r="F601">
        <v>1</v>
      </c>
      <c r="G601" t="s">
        <v>972</v>
      </c>
      <c r="H601" s="10">
        <v>11</v>
      </c>
    </row>
    <row r="602" spans="1:8" x14ac:dyDescent="0.3">
      <c r="A602" t="s">
        <v>98</v>
      </c>
      <c r="B602">
        <v>2021</v>
      </c>
      <c r="C602" s="11">
        <v>44371</v>
      </c>
      <c r="D602" t="s">
        <v>648</v>
      </c>
      <c r="E602">
        <v>23</v>
      </c>
      <c r="F602">
        <v>3</v>
      </c>
      <c r="G602" t="s">
        <v>964</v>
      </c>
      <c r="H602" s="10" t="s">
        <v>976</v>
      </c>
    </row>
    <row r="603" spans="1:8" x14ac:dyDescent="0.3">
      <c r="A603" t="s">
        <v>98</v>
      </c>
      <c r="B603">
        <v>2021</v>
      </c>
      <c r="C603" s="11">
        <v>44371</v>
      </c>
      <c r="D603" t="s">
        <v>651</v>
      </c>
      <c r="E603">
        <v>14</v>
      </c>
      <c r="F603">
        <v>0</v>
      </c>
      <c r="G603" t="s">
        <v>965</v>
      </c>
    </row>
    <row r="604" spans="1:8" x14ac:dyDescent="0.3">
      <c r="A604" t="s">
        <v>98</v>
      </c>
      <c r="B604">
        <v>2021</v>
      </c>
      <c r="C604" s="11">
        <v>44371</v>
      </c>
      <c r="D604" t="s">
        <v>653</v>
      </c>
      <c r="E604">
        <v>9.5</v>
      </c>
      <c r="F604">
        <v>0</v>
      </c>
      <c r="G604" t="s">
        <v>966</v>
      </c>
    </row>
    <row r="605" spans="1:8" x14ac:dyDescent="0.3">
      <c r="A605" t="s">
        <v>98</v>
      </c>
      <c r="B605">
        <v>2021</v>
      </c>
      <c r="C605" s="11">
        <v>44371</v>
      </c>
      <c r="D605" t="s">
        <v>655</v>
      </c>
      <c r="E605">
        <v>9.5</v>
      </c>
      <c r="F605">
        <v>0</v>
      </c>
      <c r="G605" t="s">
        <v>967</v>
      </c>
    </row>
    <row r="606" spans="1:8" x14ac:dyDescent="0.3">
      <c r="A606" t="s">
        <v>98</v>
      </c>
      <c r="B606">
        <v>2021</v>
      </c>
      <c r="C606" s="11">
        <v>44371</v>
      </c>
      <c r="D606" t="s">
        <v>656</v>
      </c>
      <c r="E606">
        <v>21</v>
      </c>
      <c r="F606">
        <v>4</v>
      </c>
      <c r="G606" t="s">
        <v>968</v>
      </c>
      <c r="H606" s="10" t="s">
        <v>973</v>
      </c>
    </row>
    <row r="607" spans="1:8" x14ac:dyDescent="0.3">
      <c r="A607" t="s">
        <v>98</v>
      </c>
      <c r="B607">
        <v>2021</v>
      </c>
      <c r="C607" s="11">
        <v>44371</v>
      </c>
      <c r="D607" t="s">
        <v>657</v>
      </c>
      <c r="E607">
        <v>17</v>
      </c>
      <c r="F607">
        <v>5</v>
      </c>
      <c r="G607" t="s">
        <v>743</v>
      </c>
      <c r="H607" s="10" t="s">
        <v>977</v>
      </c>
    </row>
    <row r="608" spans="1:8" x14ac:dyDescent="0.3">
      <c r="A608" t="s">
        <v>98</v>
      </c>
      <c r="B608">
        <v>2021</v>
      </c>
      <c r="C608" s="11">
        <v>44371</v>
      </c>
      <c r="D608" t="s">
        <v>659</v>
      </c>
      <c r="E608">
        <v>15</v>
      </c>
      <c r="F608">
        <v>0</v>
      </c>
      <c r="G608" t="s">
        <v>971</v>
      </c>
    </row>
    <row r="609" spans="1:9" x14ac:dyDescent="0.3">
      <c r="A609" t="s">
        <v>98</v>
      </c>
      <c r="B609">
        <v>2021</v>
      </c>
      <c r="C609" s="11">
        <v>44371</v>
      </c>
      <c r="D609" t="s">
        <v>661</v>
      </c>
      <c r="E609">
        <v>16</v>
      </c>
      <c r="F609" t="s">
        <v>503</v>
      </c>
      <c r="G609" t="s">
        <v>972</v>
      </c>
    </row>
    <row r="610" spans="1:9" x14ac:dyDescent="0.3">
      <c r="A610" t="s">
        <v>85</v>
      </c>
      <c r="B610">
        <v>2020</v>
      </c>
      <c r="C610" s="11">
        <v>44012</v>
      </c>
      <c r="D610" t="s">
        <v>648</v>
      </c>
      <c r="E610">
        <v>16</v>
      </c>
      <c r="F610">
        <v>0</v>
      </c>
      <c r="G610" t="s">
        <v>978</v>
      </c>
      <c r="H610" s="10" t="s">
        <v>666</v>
      </c>
    </row>
    <row r="611" spans="1:9" x14ac:dyDescent="0.3">
      <c r="A611" t="s">
        <v>85</v>
      </c>
      <c r="B611">
        <v>2020</v>
      </c>
      <c r="C611" s="11">
        <v>44012</v>
      </c>
      <c r="D611" t="s">
        <v>651</v>
      </c>
      <c r="E611">
        <v>9</v>
      </c>
      <c r="F611">
        <v>3</v>
      </c>
      <c r="G611" t="s">
        <v>979</v>
      </c>
      <c r="H611" s="10" t="s">
        <v>980</v>
      </c>
    </row>
    <row r="612" spans="1:9" x14ac:dyDescent="0.3">
      <c r="A612" t="s">
        <v>85</v>
      </c>
      <c r="B612">
        <v>2020</v>
      </c>
      <c r="C612" s="11">
        <v>44012</v>
      </c>
      <c r="D612" t="s">
        <v>653</v>
      </c>
      <c r="E612">
        <v>12.5</v>
      </c>
      <c r="F612">
        <v>1</v>
      </c>
      <c r="G612" t="s">
        <v>981</v>
      </c>
      <c r="H612" s="35">
        <v>7</v>
      </c>
    </row>
    <row r="613" spans="1:9" x14ac:dyDescent="0.3">
      <c r="A613" t="s">
        <v>85</v>
      </c>
      <c r="B613">
        <v>2020</v>
      </c>
      <c r="C613" s="11">
        <v>44012</v>
      </c>
      <c r="D613" t="s">
        <v>655</v>
      </c>
      <c r="E613">
        <v>10</v>
      </c>
      <c r="F613">
        <v>0</v>
      </c>
      <c r="G613" t="s">
        <v>982</v>
      </c>
      <c r="H613" s="10" t="s">
        <v>666</v>
      </c>
    </row>
    <row r="614" spans="1:9" x14ac:dyDescent="0.3">
      <c r="A614" t="s">
        <v>85</v>
      </c>
      <c r="B614">
        <v>2020</v>
      </c>
      <c r="C614" s="11">
        <v>44012</v>
      </c>
      <c r="D614" t="s">
        <v>656</v>
      </c>
      <c r="E614">
        <v>30</v>
      </c>
      <c r="F614">
        <v>3</v>
      </c>
      <c r="G614" t="s">
        <v>983</v>
      </c>
      <c r="H614" s="10" t="s">
        <v>984</v>
      </c>
    </row>
    <row r="615" spans="1:9" x14ac:dyDescent="0.3">
      <c r="A615" t="s">
        <v>85</v>
      </c>
      <c r="B615">
        <v>2020</v>
      </c>
      <c r="C615" s="11">
        <v>44012</v>
      </c>
      <c r="D615" t="s">
        <v>657</v>
      </c>
      <c r="E615">
        <v>3</v>
      </c>
      <c r="F615">
        <v>0</v>
      </c>
      <c r="G615" t="s">
        <v>985</v>
      </c>
      <c r="H615" s="10" t="s">
        <v>666</v>
      </c>
    </row>
    <row r="616" spans="1:9" x14ac:dyDescent="0.3">
      <c r="A616" t="s">
        <v>85</v>
      </c>
      <c r="B616">
        <v>2020</v>
      </c>
      <c r="C616" s="11">
        <v>44012</v>
      </c>
      <c r="D616" t="s">
        <v>659</v>
      </c>
      <c r="E616">
        <v>3</v>
      </c>
      <c r="F616">
        <v>0</v>
      </c>
      <c r="G616" t="s">
        <v>986</v>
      </c>
      <c r="H616" s="10" t="s">
        <v>666</v>
      </c>
    </row>
    <row r="617" spans="1:9" x14ac:dyDescent="0.3">
      <c r="A617" t="s">
        <v>85</v>
      </c>
      <c r="B617">
        <v>2020</v>
      </c>
      <c r="C617" s="11">
        <v>44012</v>
      </c>
      <c r="D617" t="s">
        <v>661</v>
      </c>
      <c r="E617">
        <v>15</v>
      </c>
      <c r="F617">
        <v>0</v>
      </c>
      <c r="G617" t="s">
        <v>987</v>
      </c>
      <c r="H617" s="10" t="s">
        <v>666</v>
      </c>
    </row>
    <row r="618" spans="1:9" x14ac:dyDescent="0.3">
      <c r="A618" t="s">
        <v>85</v>
      </c>
      <c r="B618">
        <v>2021</v>
      </c>
      <c r="C618" s="11">
        <v>44372</v>
      </c>
      <c r="D618" t="s">
        <v>648</v>
      </c>
      <c r="E618">
        <v>16</v>
      </c>
      <c r="F618">
        <v>0</v>
      </c>
      <c r="G618" t="s">
        <v>978</v>
      </c>
      <c r="H618" s="10" t="s">
        <v>666</v>
      </c>
      <c r="I618" s="1"/>
    </row>
    <row r="619" spans="1:9" x14ac:dyDescent="0.3">
      <c r="A619" t="s">
        <v>85</v>
      </c>
      <c r="B619">
        <v>2021</v>
      </c>
      <c r="C619" s="11">
        <v>44372</v>
      </c>
      <c r="D619" t="s">
        <v>651</v>
      </c>
      <c r="E619">
        <v>9</v>
      </c>
      <c r="F619">
        <v>6</v>
      </c>
      <c r="G619" t="s">
        <v>979</v>
      </c>
      <c r="H619" s="10" t="s">
        <v>988</v>
      </c>
      <c r="I619" s="1"/>
    </row>
    <row r="620" spans="1:9" x14ac:dyDescent="0.3">
      <c r="A620" t="s">
        <v>85</v>
      </c>
      <c r="B620">
        <v>2021</v>
      </c>
      <c r="C620" s="11">
        <v>44372</v>
      </c>
      <c r="D620" t="s">
        <v>653</v>
      </c>
      <c r="E620">
        <v>12.5</v>
      </c>
      <c r="F620">
        <v>0</v>
      </c>
      <c r="G620" t="s">
        <v>981</v>
      </c>
      <c r="H620" s="10" t="s">
        <v>666</v>
      </c>
      <c r="I620" t="s">
        <v>989</v>
      </c>
    </row>
    <row r="621" spans="1:9" x14ac:dyDescent="0.3">
      <c r="A621" t="s">
        <v>85</v>
      </c>
      <c r="B621">
        <v>2021</v>
      </c>
      <c r="C621" s="11">
        <v>44372</v>
      </c>
      <c r="D621" t="s">
        <v>655</v>
      </c>
      <c r="E621">
        <v>10</v>
      </c>
      <c r="F621">
        <v>0</v>
      </c>
      <c r="G621" t="s">
        <v>982</v>
      </c>
      <c r="H621" s="10" t="s">
        <v>666</v>
      </c>
      <c r="I621" s="1"/>
    </row>
    <row r="622" spans="1:9" x14ac:dyDescent="0.3">
      <c r="A622" t="s">
        <v>85</v>
      </c>
      <c r="B622">
        <v>2021</v>
      </c>
      <c r="C622" s="11">
        <v>44372</v>
      </c>
      <c r="D622" t="s">
        <v>656</v>
      </c>
      <c r="E622">
        <v>30</v>
      </c>
      <c r="F622">
        <v>3</v>
      </c>
      <c r="G622" t="s">
        <v>983</v>
      </c>
      <c r="H622" s="10" t="s">
        <v>984</v>
      </c>
      <c r="I622" s="1"/>
    </row>
    <row r="623" spans="1:9" x14ac:dyDescent="0.3">
      <c r="A623" t="s">
        <v>85</v>
      </c>
      <c r="B623">
        <v>2021</v>
      </c>
      <c r="C623" s="11">
        <v>44372</v>
      </c>
      <c r="D623" t="s">
        <v>657</v>
      </c>
      <c r="E623">
        <v>3</v>
      </c>
      <c r="F623">
        <v>0</v>
      </c>
      <c r="G623" t="s">
        <v>985</v>
      </c>
      <c r="H623" s="10" t="s">
        <v>666</v>
      </c>
      <c r="I623" s="1"/>
    </row>
    <row r="624" spans="1:9" x14ac:dyDescent="0.3">
      <c r="A624" t="s">
        <v>85</v>
      </c>
      <c r="B624">
        <v>2021</v>
      </c>
      <c r="C624" s="11">
        <v>44372</v>
      </c>
      <c r="D624" t="s">
        <v>659</v>
      </c>
      <c r="E624">
        <v>3</v>
      </c>
      <c r="F624">
        <v>0</v>
      </c>
      <c r="G624" t="s">
        <v>986</v>
      </c>
      <c r="H624" s="10" t="s">
        <v>666</v>
      </c>
      <c r="I624" s="1"/>
    </row>
    <row r="625" spans="1:9" x14ac:dyDescent="0.3">
      <c r="A625" t="s">
        <v>85</v>
      </c>
      <c r="B625">
        <v>2021</v>
      </c>
      <c r="C625" s="11">
        <v>44372</v>
      </c>
      <c r="D625" t="s">
        <v>661</v>
      </c>
      <c r="E625">
        <v>15</v>
      </c>
      <c r="F625">
        <v>0</v>
      </c>
      <c r="G625" t="s">
        <v>987</v>
      </c>
      <c r="H625" s="10" t="s">
        <v>666</v>
      </c>
      <c r="I625" s="1"/>
    </row>
    <row r="626" spans="1:9" x14ac:dyDescent="0.3">
      <c r="A626" t="s">
        <v>148</v>
      </c>
      <c r="B626">
        <v>2019</v>
      </c>
      <c r="C626" s="11">
        <v>43623</v>
      </c>
      <c r="D626" t="s">
        <v>648</v>
      </c>
      <c r="E626">
        <v>7</v>
      </c>
      <c r="F626">
        <v>3</v>
      </c>
      <c r="G626" t="s">
        <v>990</v>
      </c>
      <c r="H626" s="10" t="s">
        <v>991</v>
      </c>
    </row>
    <row r="627" spans="1:9" x14ac:dyDescent="0.3">
      <c r="A627" t="s">
        <v>148</v>
      </c>
      <c r="B627">
        <v>2019</v>
      </c>
      <c r="C627" s="11">
        <v>43623</v>
      </c>
      <c r="D627" t="s">
        <v>651</v>
      </c>
      <c r="E627">
        <v>6</v>
      </c>
      <c r="F627">
        <v>4</v>
      </c>
      <c r="H627" s="10" t="s">
        <v>764</v>
      </c>
    </row>
    <row r="628" spans="1:9" x14ac:dyDescent="0.3">
      <c r="A628" t="s">
        <v>148</v>
      </c>
      <c r="B628">
        <v>2019</v>
      </c>
      <c r="C628" s="11">
        <v>43623</v>
      </c>
      <c r="D628" t="s">
        <v>653</v>
      </c>
      <c r="E628">
        <v>8</v>
      </c>
      <c r="F628">
        <v>3</v>
      </c>
      <c r="H628" s="10" t="s">
        <v>710</v>
      </c>
    </row>
    <row r="629" spans="1:9" x14ac:dyDescent="0.3">
      <c r="A629" t="s">
        <v>148</v>
      </c>
      <c r="B629">
        <v>2019</v>
      </c>
      <c r="C629" s="11">
        <v>43623</v>
      </c>
      <c r="D629" t="s">
        <v>655</v>
      </c>
      <c r="E629">
        <v>10</v>
      </c>
      <c r="F629">
        <v>4</v>
      </c>
      <c r="H629" s="10" t="s">
        <v>992</v>
      </c>
    </row>
    <row r="630" spans="1:9" x14ac:dyDescent="0.3">
      <c r="A630" t="s">
        <v>148</v>
      </c>
      <c r="B630">
        <v>2019</v>
      </c>
      <c r="C630" s="11">
        <v>43623</v>
      </c>
      <c r="D630" t="s">
        <v>656</v>
      </c>
      <c r="E630" t="s">
        <v>503</v>
      </c>
      <c r="F630">
        <v>0</v>
      </c>
    </row>
    <row r="631" spans="1:9" x14ac:dyDescent="0.3">
      <c r="A631" t="s">
        <v>148</v>
      </c>
      <c r="B631">
        <v>2019</v>
      </c>
      <c r="C631" s="11">
        <v>43623</v>
      </c>
      <c r="D631" t="s">
        <v>657</v>
      </c>
      <c r="E631">
        <v>23</v>
      </c>
      <c r="F631">
        <v>0</v>
      </c>
      <c r="G631" t="s">
        <v>993</v>
      </c>
    </row>
    <row r="632" spans="1:9" x14ac:dyDescent="0.3">
      <c r="A632" t="s">
        <v>148</v>
      </c>
      <c r="B632">
        <v>2019</v>
      </c>
      <c r="C632" s="11">
        <v>43623</v>
      </c>
      <c r="D632" t="s">
        <v>659</v>
      </c>
      <c r="E632">
        <v>14</v>
      </c>
      <c r="F632">
        <v>2</v>
      </c>
      <c r="G632" t="s">
        <v>994</v>
      </c>
      <c r="H632" s="10" t="s">
        <v>650</v>
      </c>
    </row>
    <row r="633" spans="1:9" x14ac:dyDescent="0.3">
      <c r="A633" t="s">
        <v>148</v>
      </c>
      <c r="B633">
        <v>2019</v>
      </c>
      <c r="C633" s="11">
        <v>43623</v>
      </c>
      <c r="D633" t="s">
        <v>661</v>
      </c>
      <c r="E633">
        <v>20</v>
      </c>
      <c r="F633">
        <v>0</v>
      </c>
      <c r="H633" s="10">
        <v>0</v>
      </c>
    </row>
    <row r="634" spans="1:9" x14ac:dyDescent="0.3">
      <c r="A634" t="s">
        <v>148</v>
      </c>
      <c r="B634">
        <v>2020</v>
      </c>
      <c r="C634" s="11">
        <v>44020</v>
      </c>
      <c r="D634" t="s">
        <v>648</v>
      </c>
      <c r="E634">
        <v>7</v>
      </c>
      <c r="F634">
        <v>3</v>
      </c>
      <c r="G634" t="s">
        <v>995</v>
      </c>
      <c r="H634" s="10" t="s">
        <v>991</v>
      </c>
      <c r="I634" t="s">
        <v>996</v>
      </c>
    </row>
    <row r="635" spans="1:9" x14ac:dyDescent="0.3">
      <c r="A635" t="s">
        <v>148</v>
      </c>
      <c r="B635">
        <v>2020</v>
      </c>
      <c r="C635" s="11">
        <v>44020</v>
      </c>
      <c r="D635" t="s">
        <v>651</v>
      </c>
      <c r="E635">
        <v>6</v>
      </c>
      <c r="F635">
        <v>4</v>
      </c>
      <c r="G635" t="s">
        <v>997</v>
      </c>
      <c r="H635" s="10" t="s">
        <v>764</v>
      </c>
    </row>
    <row r="636" spans="1:9" x14ac:dyDescent="0.3">
      <c r="A636" t="s">
        <v>148</v>
      </c>
      <c r="B636">
        <v>2020</v>
      </c>
      <c r="C636" s="11">
        <v>44020</v>
      </c>
      <c r="D636" t="s">
        <v>653</v>
      </c>
      <c r="E636">
        <v>8</v>
      </c>
      <c r="F636">
        <v>3</v>
      </c>
      <c r="G636" t="s">
        <v>998</v>
      </c>
      <c r="H636" s="10" t="s">
        <v>746</v>
      </c>
    </row>
    <row r="637" spans="1:9" x14ac:dyDescent="0.3">
      <c r="A637" t="s">
        <v>148</v>
      </c>
      <c r="B637">
        <v>2020</v>
      </c>
      <c r="C637" s="11">
        <v>44020</v>
      </c>
      <c r="D637" t="s">
        <v>655</v>
      </c>
      <c r="E637">
        <v>10</v>
      </c>
      <c r="F637">
        <v>4</v>
      </c>
      <c r="G637" t="s">
        <v>999</v>
      </c>
      <c r="H637" s="10" t="s">
        <v>992</v>
      </c>
    </row>
    <row r="638" spans="1:9" x14ac:dyDescent="0.3">
      <c r="A638" t="s">
        <v>148</v>
      </c>
      <c r="B638">
        <v>2020</v>
      </c>
      <c r="C638" s="11">
        <v>44020</v>
      </c>
      <c r="D638" t="s">
        <v>656</v>
      </c>
      <c r="E638">
        <v>33</v>
      </c>
      <c r="F638">
        <v>1</v>
      </c>
      <c r="G638" t="s">
        <v>1000</v>
      </c>
      <c r="H638" s="10">
        <v>0</v>
      </c>
    </row>
    <row r="639" spans="1:9" x14ac:dyDescent="0.3">
      <c r="A639" t="s">
        <v>148</v>
      </c>
      <c r="B639">
        <v>2020</v>
      </c>
      <c r="C639" s="11">
        <v>44020</v>
      </c>
      <c r="D639" t="s">
        <v>657</v>
      </c>
      <c r="E639">
        <v>23</v>
      </c>
      <c r="F639">
        <v>1</v>
      </c>
      <c r="G639" t="s">
        <v>1001</v>
      </c>
      <c r="H639" s="10">
        <v>0</v>
      </c>
    </row>
    <row r="640" spans="1:9" x14ac:dyDescent="0.3">
      <c r="A640" t="s">
        <v>148</v>
      </c>
      <c r="B640">
        <v>2020</v>
      </c>
      <c r="C640" s="11">
        <v>44020</v>
      </c>
      <c r="D640" t="s">
        <v>659</v>
      </c>
      <c r="E640">
        <v>14</v>
      </c>
      <c r="F640">
        <v>2</v>
      </c>
      <c r="G640" t="s">
        <v>994</v>
      </c>
      <c r="H640" s="10" t="s">
        <v>650</v>
      </c>
    </row>
    <row r="641" spans="1:9" x14ac:dyDescent="0.3">
      <c r="A641" t="s">
        <v>148</v>
      </c>
      <c r="B641">
        <v>2020</v>
      </c>
      <c r="C641" s="11">
        <v>44020</v>
      </c>
      <c r="D641" t="s">
        <v>661</v>
      </c>
      <c r="E641">
        <v>20</v>
      </c>
      <c r="F641">
        <v>1</v>
      </c>
      <c r="G641" t="s">
        <v>1002</v>
      </c>
      <c r="H641" s="10">
        <v>0</v>
      </c>
      <c r="I641" t="s">
        <v>1003</v>
      </c>
    </row>
    <row r="642" spans="1:9" x14ac:dyDescent="0.3">
      <c r="A642" t="s">
        <v>148</v>
      </c>
      <c r="B642">
        <v>2021</v>
      </c>
      <c r="C642" s="11">
        <v>44377</v>
      </c>
      <c r="D642" t="s">
        <v>648</v>
      </c>
      <c r="E642" s="3">
        <v>10</v>
      </c>
      <c r="F642">
        <v>1</v>
      </c>
      <c r="G642" t="s">
        <v>995</v>
      </c>
      <c r="H642" s="10">
        <v>1</v>
      </c>
      <c r="I642" s="3" t="s">
        <v>1004</v>
      </c>
    </row>
    <row r="643" spans="1:9" x14ac:dyDescent="0.3">
      <c r="A643" t="s">
        <v>148</v>
      </c>
      <c r="B643">
        <v>2021</v>
      </c>
      <c r="C643" s="11">
        <v>44377</v>
      </c>
      <c r="D643" t="s">
        <v>651</v>
      </c>
      <c r="E643">
        <v>6</v>
      </c>
      <c r="F643">
        <v>4</v>
      </c>
      <c r="G643" t="s">
        <v>997</v>
      </c>
      <c r="H643" s="10" t="s">
        <v>750</v>
      </c>
    </row>
    <row r="644" spans="1:9" x14ac:dyDescent="0.3">
      <c r="A644" t="s">
        <v>148</v>
      </c>
      <c r="B644">
        <v>2021</v>
      </c>
      <c r="C644" s="11">
        <v>44377</v>
      </c>
      <c r="D644" t="s">
        <v>653</v>
      </c>
      <c r="E644">
        <v>8</v>
      </c>
      <c r="F644">
        <v>3</v>
      </c>
      <c r="G644" t="s">
        <v>998</v>
      </c>
      <c r="H644" s="10" t="s">
        <v>1005</v>
      </c>
    </row>
    <row r="645" spans="1:9" x14ac:dyDescent="0.3">
      <c r="A645" t="s">
        <v>148</v>
      </c>
      <c r="B645">
        <v>2021</v>
      </c>
      <c r="C645" s="11">
        <v>44377</v>
      </c>
      <c r="D645" t="s">
        <v>655</v>
      </c>
      <c r="E645">
        <v>10</v>
      </c>
      <c r="F645">
        <v>5</v>
      </c>
      <c r="G645" t="s">
        <v>999</v>
      </c>
      <c r="H645" s="10" t="s">
        <v>1006</v>
      </c>
    </row>
    <row r="646" spans="1:9" x14ac:dyDescent="0.3">
      <c r="A646" t="s">
        <v>148</v>
      </c>
      <c r="B646">
        <v>2021</v>
      </c>
      <c r="C646" s="11">
        <v>44377</v>
      </c>
      <c r="D646" t="s">
        <v>656</v>
      </c>
      <c r="E646">
        <v>33</v>
      </c>
      <c r="F646">
        <v>1</v>
      </c>
      <c r="G646" t="s">
        <v>1000</v>
      </c>
      <c r="H646" s="10">
        <v>0</v>
      </c>
    </row>
    <row r="647" spans="1:9" x14ac:dyDescent="0.3">
      <c r="A647" t="s">
        <v>148</v>
      </c>
      <c r="B647">
        <v>2021</v>
      </c>
      <c r="C647" s="11">
        <v>44377</v>
      </c>
      <c r="D647" t="s">
        <v>657</v>
      </c>
      <c r="E647">
        <v>23</v>
      </c>
      <c r="F647">
        <v>1</v>
      </c>
      <c r="G647" t="s">
        <v>1001</v>
      </c>
      <c r="H647" s="10">
        <v>0</v>
      </c>
    </row>
    <row r="648" spans="1:9" x14ac:dyDescent="0.3">
      <c r="A648" t="s">
        <v>148</v>
      </c>
      <c r="B648">
        <v>2021</v>
      </c>
      <c r="C648" s="11">
        <v>44377</v>
      </c>
      <c r="D648" t="s">
        <v>659</v>
      </c>
      <c r="E648">
        <v>14</v>
      </c>
      <c r="F648">
        <v>2</v>
      </c>
      <c r="G648" t="s">
        <v>994</v>
      </c>
      <c r="H648" s="10">
        <v>0.1</v>
      </c>
    </row>
    <row r="649" spans="1:9" x14ac:dyDescent="0.3">
      <c r="A649" t="s">
        <v>148</v>
      </c>
      <c r="B649">
        <v>2021</v>
      </c>
      <c r="C649" s="11">
        <v>44377</v>
      </c>
      <c r="D649" t="s">
        <v>661</v>
      </c>
      <c r="E649">
        <v>20</v>
      </c>
      <c r="F649">
        <v>2</v>
      </c>
      <c r="G649" t="s">
        <v>1002</v>
      </c>
      <c r="H649" s="10">
        <v>0.2</v>
      </c>
      <c r="I649" t="s">
        <v>1003</v>
      </c>
    </row>
    <row r="650" spans="1:9" x14ac:dyDescent="0.3">
      <c r="A650" t="s">
        <v>148</v>
      </c>
      <c r="B650">
        <v>2022</v>
      </c>
      <c r="C650" s="11">
        <v>44743</v>
      </c>
      <c r="D650" t="s">
        <v>648</v>
      </c>
      <c r="E650" s="2">
        <v>10</v>
      </c>
      <c r="F650">
        <v>3</v>
      </c>
      <c r="G650" t="s">
        <v>995</v>
      </c>
      <c r="H650" s="10" t="s">
        <v>735</v>
      </c>
    </row>
    <row r="651" spans="1:9" x14ac:dyDescent="0.3">
      <c r="A651" t="s">
        <v>148</v>
      </c>
      <c r="B651">
        <v>2022</v>
      </c>
      <c r="C651" s="11">
        <v>44743</v>
      </c>
      <c r="D651" t="s">
        <v>651</v>
      </c>
      <c r="E651">
        <v>6</v>
      </c>
      <c r="F651">
        <v>4</v>
      </c>
      <c r="G651" t="s">
        <v>997</v>
      </c>
      <c r="H651" s="10" t="s">
        <v>750</v>
      </c>
    </row>
    <row r="652" spans="1:9" x14ac:dyDescent="0.3">
      <c r="A652" t="s">
        <v>148</v>
      </c>
      <c r="B652">
        <v>2022</v>
      </c>
      <c r="C652" s="11">
        <v>44743</v>
      </c>
      <c r="D652" t="s">
        <v>653</v>
      </c>
      <c r="E652">
        <v>8</v>
      </c>
      <c r="F652">
        <v>4</v>
      </c>
      <c r="G652" t="s">
        <v>998</v>
      </c>
      <c r="H652" s="10" t="s">
        <v>1008</v>
      </c>
    </row>
    <row r="653" spans="1:9" ht="12" customHeight="1" x14ac:dyDescent="0.3">
      <c r="A653" t="s">
        <v>148</v>
      </c>
      <c r="B653">
        <v>2022</v>
      </c>
      <c r="C653" s="11">
        <v>44743</v>
      </c>
      <c r="D653" t="s">
        <v>655</v>
      </c>
      <c r="E653">
        <v>10</v>
      </c>
      <c r="F653">
        <v>5</v>
      </c>
      <c r="G653" t="s">
        <v>999</v>
      </c>
      <c r="H653" s="10" t="s">
        <v>1006</v>
      </c>
    </row>
    <row r="654" spans="1:9" x14ac:dyDescent="0.3">
      <c r="A654" t="s">
        <v>148</v>
      </c>
      <c r="B654">
        <v>2022</v>
      </c>
      <c r="C654" s="11">
        <v>44743</v>
      </c>
      <c r="D654" t="s">
        <v>656</v>
      </c>
      <c r="E654">
        <v>33</v>
      </c>
      <c r="F654">
        <v>2</v>
      </c>
      <c r="G654" t="s">
        <v>1000</v>
      </c>
      <c r="H654" s="10" t="s">
        <v>650</v>
      </c>
    </row>
    <row r="655" spans="1:9" x14ac:dyDescent="0.3">
      <c r="A655" t="s">
        <v>148</v>
      </c>
      <c r="B655">
        <v>2022</v>
      </c>
      <c r="C655" s="11">
        <v>44743</v>
      </c>
      <c r="D655" t="s">
        <v>657</v>
      </c>
      <c r="E655">
        <v>23</v>
      </c>
      <c r="F655">
        <v>1</v>
      </c>
      <c r="G655" t="s">
        <v>1001</v>
      </c>
      <c r="H655" s="10">
        <v>0</v>
      </c>
    </row>
    <row r="656" spans="1:9" x14ac:dyDescent="0.3">
      <c r="A656" t="s">
        <v>148</v>
      </c>
      <c r="B656">
        <v>2022</v>
      </c>
      <c r="C656" s="11">
        <v>44743</v>
      </c>
      <c r="D656" t="s">
        <v>659</v>
      </c>
      <c r="E656">
        <v>14</v>
      </c>
      <c r="F656">
        <v>2</v>
      </c>
      <c r="G656" t="s">
        <v>994</v>
      </c>
      <c r="H656" s="10" t="s">
        <v>650</v>
      </c>
    </row>
    <row r="657" spans="1:9" x14ac:dyDescent="0.3">
      <c r="A657" t="s">
        <v>148</v>
      </c>
      <c r="B657">
        <v>2022</v>
      </c>
      <c r="C657" s="11">
        <v>44743</v>
      </c>
      <c r="D657" t="s">
        <v>661</v>
      </c>
      <c r="E657">
        <v>20</v>
      </c>
      <c r="F657">
        <v>2</v>
      </c>
      <c r="G657" t="s">
        <v>1002</v>
      </c>
      <c r="H657" s="10" t="s">
        <v>2008</v>
      </c>
    </row>
    <row r="658" spans="1:9" x14ac:dyDescent="0.3">
      <c r="A658" t="s">
        <v>49</v>
      </c>
      <c r="B658">
        <v>2020</v>
      </c>
      <c r="C658" s="11">
        <v>44005</v>
      </c>
      <c r="D658" t="s">
        <v>648</v>
      </c>
      <c r="E658">
        <v>6</v>
      </c>
      <c r="F658">
        <v>4</v>
      </c>
      <c r="G658" t="s">
        <v>1007</v>
      </c>
      <c r="H658" s="10" t="s">
        <v>1008</v>
      </c>
    </row>
    <row r="659" spans="1:9" x14ac:dyDescent="0.3">
      <c r="A659" t="s">
        <v>49</v>
      </c>
      <c r="B659">
        <v>2020</v>
      </c>
      <c r="C659" s="11">
        <v>44005</v>
      </c>
      <c r="D659" t="s">
        <v>651</v>
      </c>
      <c r="E659">
        <v>8</v>
      </c>
      <c r="F659">
        <v>5</v>
      </c>
      <c r="G659" t="s">
        <v>1009</v>
      </c>
      <c r="H659" s="10" t="s">
        <v>767</v>
      </c>
    </row>
    <row r="660" spans="1:9" x14ac:dyDescent="0.3">
      <c r="A660" t="s">
        <v>49</v>
      </c>
      <c r="B660">
        <v>2020</v>
      </c>
      <c r="C660" s="11">
        <v>44005</v>
      </c>
      <c r="D660" t="s">
        <v>653</v>
      </c>
      <c r="E660">
        <v>8</v>
      </c>
      <c r="F660">
        <v>3</v>
      </c>
      <c r="G660" t="s">
        <v>1010</v>
      </c>
      <c r="H660" s="10" t="s">
        <v>723</v>
      </c>
    </row>
    <row r="661" spans="1:9" x14ac:dyDescent="0.3">
      <c r="A661" t="s">
        <v>49</v>
      </c>
      <c r="B661">
        <v>2020</v>
      </c>
      <c r="C661" s="11">
        <v>44005</v>
      </c>
      <c r="D661" t="s">
        <v>655</v>
      </c>
      <c r="E661">
        <v>9</v>
      </c>
      <c r="F661">
        <v>0</v>
      </c>
      <c r="G661" t="s">
        <v>1011</v>
      </c>
      <c r="H661" s="10" t="s">
        <v>666</v>
      </c>
    </row>
    <row r="662" spans="1:9" x14ac:dyDescent="0.3">
      <c r="A662" t="s">
        <v>49</v>
      </c>
      <c r="B662">
        <v>2020</v>
      </c>
      <c r="C662" s="11">
        <v>44005</v>
      </c>
      <c r="D662" t="s">
        <v>656</v>
      </c>
      <c r="E662">
        <v>14</v>
      </c>
      <c r="F662">
        <v>0</v>
      </c>
      <c r="G662" t="s">
        <v>1012</v>
      </c>
      <c r="H662" s="10" t="s">
        <v>666</v>
      </c>
    </row>
    <row r="663" spans="1:9" x14ac:dyDescent="0.3">
      <c r="A663" t="s">
        <v>49</v>
      </c>
      <c r="B663">
        <v>2020</v>
      </c>
      <c r="C663" s="11">
        <v>44005</v>
      </c>
      <c r="D663" t="s">
        <v>657</v>
      </c>
      <c r="E663">
        <v>17.5</v>
      </c>
      <c r="F663">
        <v>1</v>
      </c>
      <c r="G663" t="s">
        <v>1013</v>
      </c>
      <c r="H663" s="10">
        <v>0</v>
      </c>
    </row>
    <row r="664" spans="1:9" x14ac:dyDescent="0.3">
      <c r="A664" t="s">
        <v>49</v>
      </c>
      <c r="B664">
        <v>2020</v>
      </c>
      <c r="C664" s="11">
        <v>44005</v>
      </c>
      <c r="D664" t="s">
        <v>659</v>
      </c>
      <c r="E664">
        <v>4</v>
      </c>
      <c r="F664">
        <v>3</v>
      </c>
      <c r="G664" t="s">
        <v>1014</v>
      </c>
      <c r="H664" s="10" t="s">
        <v>710</v>
      </c>
    </row>
    <row r="665" spans="1:9" x14ac:dyDescent="0.3">
      <c r="A665" t="s">
        <v>49</v>
      </c>
      <c r="B665">
        <v>2020</v>
      </c>
      <c r="C665" s="11">
        <v>44005</v>
      </c>
      <c r="D665" t="s">
        <v>661</v>
      </c>
      <c r="E665">
        <v>2.5</v>
      </c>
      <c r="F665">
        <v>2</v>
      </c>
      <c r="G665" t="s">
        <v>1015</v>
      </c>
      <c r="H665" s="10" t="s">
        <v>650</v>
      </c>
    </row>
    <row r="666" spans="1:9" x14ac:dyDescent="0.3">
      <c r="A666" t="s">
        <v>49</v>
      </c>
      <c r="B666">
        <v>2021</v>
      </c>
      <c r="C666" s="11">
        <v>44370</v>
      </c>
      <c r="D666" t="s">
        <v>648</v>
      </c>
      <c r="E666">
        <v>6</v>
      </c>
      <c r="F666">
        <v>4</v>
      </c>
      <c r="G666" t="s">
        <v>1007</v>
      </c>
      <c r="H666" s="10" t="s">
        <v>1008</v>
      </c>
    </row>
    <row r="667" spans="1:9" x14ac:dyDescent="0.3">
      <c r="A667" t="s">
        <v>49</v>
      </c>
      <c r="B667">
        <v>2021</v>
      </c>
      <c r="C667" s="11">
        <v>44370</v>
      </c>
      <c r="D667" t="s">
        <v>651</v>
      </c>
      <c r="E667">
        <v>8</v>
      </c>
      <c r="F667">
        <v>5</v>
      </c>
      <c r="G667" t="s">
        <v>1009</v>
      </c>
      <c r="H667" s="10" t="s">
        <v>767</v>
      </c>
    </row>
    <row r="668" spans="1:9" x14ac:dyDescent="0.3">
      <c r="A668" t="s">
        <v>49</v>
      </c>
      <c r="B668">
        <v>2021</v>
      </c>
      <c r="C668" s="11">
        <v>44370</v>
      </c>
      <c r="D668" t="s">
        <v>653</v>
      </c>
      <c r="E668">
        <v>8</v>
      </c>
      <c r="F668">
        <v>2</v>
      </c>
      <c r="G668" t="s">
        <v>1010</v>
      </c>
      <c r="H668" s="10" t="s">
        <v>802</v>
      </c>
    </row>
    <row r="669" spans="1:9" x14ac:dyDescent="0.3">
      <c r="A669" t="s">
        <v>49</v>
      </c>
      <c r="B669">
        <v>2021</v>
      </c>
      <c r="C669" s="11">
        <v>44370</v>
      </c>
      <c r="D669" t="s">
        <v>655</v>
      </c>
      <c r="E669">
        <v>9</v>
      </c>
      <c r="F669">
        <v>0</v>
      </c>
      <c r="G669" t="s">
        <v>1011</v>
      </c>
      <c r="I669" t="s">
        <v>1899</v>
      </c>
    </row>
    <row r="670" spans="1:9" x14ac:dyDescent="0.3">
      <c r="A670" t="s">
        <v>49</v>
      </c>
      <c r="B670">
        <v>2021</v>
      </c>
      <c r="C670" s="11">
        <v>44370</v>
      </c>
      <c r="D670" t="s">
        <v>656</v>
      </c>
      <c r="E670">
        <v>14</v>
      </c>
      <c r="F670">
        <v>0</v>
      </c>
      <c r="G670" t="s">
        <v>1012</v>
      </c>
    </row>
    <row r="671" spans="1:9" x14ac:dyDescent="0.3">
      <c r="A671" t="s">
        <v>49</v>
      </c>
      <c r="B671">
        <v>2021</v>
      </c>
      <c r="C671" s="11">
        <v>44370</v>
      </c>
      <c r="D671" t="s">
        <v>657</v>
      </c>
      <c r="E671">
        <v>17.5</v>
      </c>
      <c r="F671">
        <v>0</v>
      </c>
      <c r="G671" t="s">
        <v>1013</v>
      </c>
    </row>
    <row r="672" spans="1:9" x14ac:dyDescent="0.3">
      <c r="A672" t="s">
        <v>49</v>
      </c>
      <c r="B672">
        <v>2021</v>
      </c>
      <c r="C672" s="11">
        <v>44370</v>
      </c>
      <c r="D672" t="s">
        <v>659</v>
      </c>
      <c r="E672">
        <v>4</v>
      </c>
      <c r="F672">
        <v>3</v>
      </c>
      <c r="G672" t="s">
        <v>1014</v>
      </c>
      <c r="H672" s="10" t="s">
        <v>710</v>
      </c>
    </row>
    <row r="673" spans="1:9" x14ac:dyDescent="0.3">
      <c r="A673" t="s">
        <v>49</v>
      </c>
      <c r="B673">
        <v>2021</v>
      </c>
      <c r="C673" s="11">
        <v>44370</v>
      </c>
      <c r="D673" t="s">
        <v>661</v>
      </c>
      <c r="E673">
        <v>2.5</v>
      </c>
      <c r="F673">
        <v>2</v>
      </c>
      <c r="G673" t="s">
        <v>1015</v>
      </c>
      <c r="H673" s="10" t="s">
        <v>650</v>
      </c>
    </row>
    <row r="674" spans="1:9" x14ac:dyDescent="0.3">
      <c r="A674" t="s">
        <v>63</v>
      </c>
      <c r="B674">
        <v>2020</v>
      </c>
      <c r="C674" s="11">
        <v>44008</v>
      </c>
      <c r="D674" t="s">
        <v>648</v>
      </c>
      <c r="E674">
        <v>8</v>
      </c>
      <c r="F674">
        <v>1</v>
      </c>
      <c r="G674" t="s">
        <v>1016</v>
      </c>
      <c r="H674" s="10">
        <v>0</v>
      </c>
    </row>
    <row r="675" spans="1:9" x14ac:dyDescent="0.3">
      <c r="A675" t="s">
        <v>63</v>
      </c>
      <c r="B675">
        <v>2020</v>
      </c>
      <c r="C675" s="11">
        <v>44008</v>
      </c>
      <c r="D675" t="s">
        <v>651</v>
      </c>
      <c r="E675">
        <v>15</v>
      </c>
      <c r="F675">
        <v>1</v>
      </c>
      <c r="G675" t="s">
        <v>1017</v>
      </c>
      <c r="H675" s="10">
        <v>0</v>
      </c>
    </row>
    <row r="676" spans="1:9" x14ac:dyDescent="0.3">
      <c r="A676" t="s">
        <v>63</v>
      </c>
      <c r="B676">
        <v>2020</v>
      </c>
      <c r="C676" s="11">
        <v>44008</v>
      </c>
      <c r="D676" t="s">
        <v>653</v>
      </c>
      <c r="E676">
        <v>10</v>
      </c>
      <c r="F676">
        <v>1</v>
      </c>
      <c r="G676" t="s">
        <v>1018</v>
      </c>
      <c r="H676" s="10">
        <v>0</v>
      </c>
    </row>
    <row r="677" spans="1:9" x14ac:dyDescent="0.3">
      <c r="A677" t="s">
        <v>63</v>
      </c>
      <c r="B677">
        <v>2020</v>
      </c>
      <c r="C677" s="11">
        <v>44008</v>
      </c>
      <c r="D677" t="s">
        <v>655</v>
      </c>
      <c r="E677">
        <v>9</v>
      </c>
      <c r="F677">
        <v>1</v>
      </c>
      <c r="G677" t="s">
        <v>1019</v>
      </c>
      <c r="H677" s="10">
        <v>0</v>
      </c>
    </row>
    <row r="678" spans="1:9" x14ac:dyDescent="0.3">
      <c r="A678" t="s">
        <v>63</v>
      </c>
      <c r="B678">
        <v>2020</v>
      </c>
      <c r="C678" s="11">
        <v>44008</v>
      </c>
      <c r="D678" t="s">
        <v>656</v>
      </c>
      <c r="E678">
        <v>13</v>
      </c>
      <c r="F678">
        <v>2</v>
      </c>
      <c r="G678" t="s">
        <v>1020</v>
      </c>
      <c r="H678" s="10" t="s">
        <v>650</v>
      </c>
    </row>
    <row r="679" spans="1:9" x14ac:dyDescent="0.3">
      <c r="A679" t="s">
        <v>63</v>
      </c>
      <c r="B679">
        <v>2020</v>
      </c>
      <c r="C679" s="11">
        <v>44008</v>
      </c>
      <c r="D679" t="s">
        <v>657</v>
      </c>
      <c r="E679">
        <v>18</v>
      </c>
      <c r="F679">
        <v>15</v>
      </c>
      <c r="G679" t="s">
        <v>1021</v>
      </c>
      <c r="H679" s="10" t="s">
        <v>1022</v>
      </c>
    </row>
    <row r="680" spans="1:9" x14ac:dyDescent="0.3">
      <c r="A680" t="s">
        <v>63</v>
      </c>
      <c r="B680">
        <v>2020</v>
      </c>
      <c r="C680" s="11">
        <v>44008</v>
      </c>
      <c r="D680" t="s">
        <v>659</v>
      </c>
      <c r="E680">
        <v>10</v>
      </c>
      <c r="F680">
        <v>3</v>
      </c>
      <c r="G680" t="s">
        <v>1023</v>
      </c>
      <c r="H680" s="10" t="s">
        <v>710</v>
      </c>
    </row>
    <row r="681" spans="1:9" x14ac:dyDescent="0.3">
      <c r="A681" t="s">
        <v>63</v>
      </c>
      <c r="B681">
        <v>2020</v>
      </c>
      <c r="C681" s="11">
        <v>44008</v>
      </c>
      <c r="D681" t="s">
        <v>661</v>
      </c>
      <c r="E681">
        <v>10</v>
      </c>
      <c r="F681">
        <v>4</v>
      </c>
      <c r="G681" t="s">
        <v>1023</v>
      </c>
      <c r="H681" s="10" t="s">
        <v>1024</v>
      </c>
    </row>
    <row r="682" spans="1:9" x14ac:dyDescent="0.3">
      <c r="A682" t="s">
        <v>636</v>
      </c>
      <c r="B682">
        <v>2018</v>
      </c>
      <c r="C682" s="11">
        <v>43299</v>
      </c>
      <c r="D682" t="s">
        <v>648</v>
      </c>
      <c r="E682">
        <v>5</v>
      </c>
      <c r="F682">
        <v>0</v>
      </c>
      <c r="G682" t="s">
        <v>1025</v>
      </c>
    </row>
    <row r="683" spans="1:9" x14ac:dyDescent="0.3">
      <c r="A683" t="s">
        <v>636</v>
      </c>
      <c r="B683">
        <v>2018</v>
      </c>
      <c r="C683" s="11">
        <v>43299</v>
      </c>
      <c r="D683" t="s">
        <v>651</v>
      </c>
      <c r="E683">
        <v>9</v>
      </c>
      <c r="F683">
        <v>0</v>
      </c>
      <c r="I683" t="s">
        <v>654</v>
      </c>
    </row>
    <row r="684" spans="1:9" x14ac:dyDescent="0.3">
      <c r="A684" t="s">
        <v>636</v>
      </c>
      <c r="B684">
        <v>2018</v>
      </c>
      <c r="C684" s="11">
        <v>43299</v>
      </c>
      <c r="D684" t="s">
        <v>653</v>
      </c>
      <c r="E684">
        <v>2</v>
      </c>
      <c r="F684">
        <v>0</v>
      </c>
      <c r="I684" t="s">
        <v>654</v>
      </c>
    </row>
    <row r="685" spans="1:9" x14ac:dyDescent="0.3">
      <c r="A685" t="s">
        <v>636</v>
      </c>
      <c r="B685">
        <v>2018</v>
      </c>
      <c r="C685" s="11">
        <v>43299</v>
      </c>
      <c r="D685" t="s">
        <v>655</v>
      </c>
      <c r="E685">
        <v>5</v>
      </c>
      <c r="F685">
        <v>0</v>
      </c>
      <c r="G685" t="s">
        <v>743</v>
      </c>
    </row>
    <row r="686" spans="1:9" x14ac:dyDescent="0.3">
      <c r="A686" t="s">
        <v>636</v>
      </c>
      <c r="B686">
        <v>2018</v>
      </c>
      <c r="C686" s="11">
        <v>43299</v>
      </c>
      <c r="D686" t="s">
        <v>656</v>
      </c>
      <c r="E686">
        <v>2</v>
      </c>
      <c r="F686">
        <v>0</v>
      </c>
      <c r="I686" t="s">
        <v>654</v>
      </c>
    </row>
    <row r="687" spans="1:9" x14ac:dyDescent="0.3">
      <c r="A687" t="s">
        <v>636</v>
      </c>
      <c r="B687">
        <v>2018</v>
      </c>
      <c r="C687" s="11">
        <v>43299</v>
      </c>
      <c r="D687" t="s">
        <v>657</v>
      </c>
      <c r="E687">
        <v>9</v>
      </c>
      <c r="F687">
        <v>0</v>
      </c>
      <c r="G687" t="s">
        <v>1026</v>
      </c>
    </row>
    <row r="688" spans="1:9" x14ac:dyDescent="0.3">
      <c r="A688" t="s">
        <v>636</v>
      </c>
      <c r="B688">
        <v>2018</v>
      </c>
      <c r="C688" s="11">
        <v>43299</v>
      </c>
      <c r="D688" t="s">
        <v>659</v>
      </c>
      <c r="E688">
        <v>7</v>
      </c>
      <c r="F688">
        <v>0</v>
      </c>
      <c r="G688" t="s">
        <v>1027</v>
      </c>
    </row>
    <row r="689" spans="1:9" x14ac:dyDescent="0.3">
      <c r="A689" t="s">
        <v>636</v>
      </c>
      <c r="B689">
        <v>2018</v>
      </c>
      <c r="C689" s="11">
        <v>43299</v>
      </c>
      <c r="D689" t="s">
        <v>661</v>
      </c>
      <c r="E689">
        <v>8</v>
      </c>
      <c r="F689">
        <v>0</v>
      </c>
      <c r="I689" t="s">
        <v>654</v>
      </c>
    </row>
    <row r="690" spans="1:9" x14ac:dyDescent="0.3">
      <c r="A690" t="s">
        <v>143</v>
      </c>
      <c r="B690">
        <v>2018</v>
      </c>
      <c r="C690" s="11">
        <v>43306</v>
      </c>
      <c r="D690" t="s">
        <v>648</v>
      </c>
      <c r="E690">
        <v>7</v>
      </c>
      <c r="F690">
        <v>0</v>
      </c>
      <c r="G690" t="s">
        <v>1028</v>
      </c>
      <c r="H690" s="10" t="s">
        <v>503</v>
      </c>
    </row>
    <row r="691" spans="1:9" x14ac:dyDescent="0.3">
      <c r="A691" t="s">
        <v>143</v>
      </c>
      <c r="B691">
        <v>2018</v>
      </c>
      <c r="C691" s="11">
        <v>43306</v>
      </c>
      <c r="D691" t="s">
        <v>651</v>
      </c>
      <c r="E691">
        <v>3</v>
      </c>
      <c r="F691">
        <v>0</v>
      </c>
      <c r="G691" t="s">
        <v>1029</v>
      </c>
      <c r="H691" s="10" t="s">
        <v>503</v>
      </c>
    </row>
    <row r="692" spans="1:9" x14ac:dyDescent="0.3">
      <c r="A692" t="s">
        <v>143</v>
      </c>
      <c r="B692">
        <v>2018</v>
      </c>
      <c r="C692" s="11">
        <v>43306</v>
      </c>
      <c r="D692" t="s">
        <v>653</v>
      </c>
      <c r="E692">
        <v>3</v>
      </c>
      <c r="F692">
        <v>0</v>
      </c>
      <c r="H692" s="10" t="s">
        <v>503</v>
      </c>
      <c r="I692" t="s">
        <v>654</v>
      </c>
    </row>
    <row r="693" spans="1:9" x14ac:dyDescent="0.3">
      <c r="A693" t="s">
        <v>143</v>
      </c>
      <c r="B693">
        <v>2018</v>
      </c>
      <c r="C693" s="11">
        <v>43306</v>
      </c>
      <c r="D693" t="s">
        <v>655</v>
      </c>
      <c r="E693">
        <v>4</v>
      </c>
      <c r="F693">
        <v>0</v>
      </c>
      <c r="H693" s="10" t="s">
        <v>503</v>
      </c>
      <c r="I693" t="s">
        <v>654</v>
      </c>
    </row>
    <row r="694" spans="1:9" x14ac:dyDescent="0.3">
      <c r="A694" t="s">
        <v>143</v>
      </c>
      <c r="B694">
        <v>2018</v>
      </c>
      <c r="C694" s="11">
        <v>43306</v>
      </c>
      <c r="D694" t="s">
        <v>656</v>
      </c>
      <c r="E694">
        <v>8</v>
      </c>
      <c r="F694">
        <v>0</v>
      </c>
      <c r="H694" s="10" t="s">
        <v>503</v>
      </c>
      <c r="I694" t="s">
        <v>654</v>
      </c>
    </row>
    <row r="695" spans="1:9" x14ac:dyDescent="0.3">
      <c r="A695" t="s">
        <v>143</v>
      </c>
      <c r="B695">
        <v>2018</v>
      </c>
      <c r="C695" s="11">
        <v>43306</v>
      </c>
      <c r="D695" t="s">
        <v>657</v>
      </c>
      <c r="E695">
        <v>7</v>
      </c>
      <c r="F695">
        <v>0</v>
      </c>
      <c r="G695" t="s">
        <v>1030</v>
      </c>
      <c r="H695" s="10" t="s">
        <v>503</v>
      </c>
    </row>
    <row r="696" spans="1:9" x14ac:dyDescent="0.3">
      <c r="A696" t="s">
        <v>143</v>
      </c>
      <c r="B696">
        <v>2018</v>
      </c>
      <c r="C696" s="11">
        <v>43306</v>
      </c>
      <c r="D696" t="s">
        <v>659</v>
      </c>
      <c r="E696">
        <v>5</v>
      </c>
      <c r="F696">
        <v>0</v>
      </c>
      <c r="G696" t="s">
        <v>1009</v>
      </c>
      <c r="H696" s="10" t="s">
        <v>503</v>
      </c>
    </row>
    <row r="697" spans="1:9" s="13" customFormat="1" x14ac:dyDescent="0.3">
      <c r="A697" s="13" t="s">
        <v>143</v>
      </c>
      <c r="B697" s="13">
        <v>2018</v>
      </c>
      <c r="C697" s="18">
        <v>43306</v>
      </c>
      <c r="D697" s="13" t="s">
        <v>661</v>
      </c>
      <c r="E697" s="13">
        <v>6</v>
      </c>
      <c r="F697" s="13">
        <v>0</v>
      </c>
      <c r="G697" s="13" t="s">
        <v>1031</v>
      </c>
      <c r="H697" s="10" t="s">
        <v>503</v>
      </c>
    </row>
    <row r="698" spans="1:9" x14ac:dyDescent="0.3">
      <c r="A698" t="s">
        <v>143</v>
      </c>
      <c r="B698">
        <v>2019</v>
      </c>
      <c r="C698" s="11">
        <v>43657</v>
      </c>
      <c r="D698" t="s">
        <v>648</v>
      </c>
      <c r="E698">
        <v>7</v>
      </c>
      <c r="F698" t="s">
        <v>503</v>
      </c>
      <c r="G698" t="s">
        <v>1028</v>
      </c>
      <c r="H698" s="10" t="s">
        <v>503</v>
      </c>
    </row>
    <row r="699" spans="1:9" x14ac:dyDescent="0.3">
      <c r="A699" t="s">
        <v>143</v>
      </c>
      <c r="B699">
        <v>2019</v>
      </c>
      <c r="C699" s="11">
        <v>43657</v>
      </c>
      <c r="D699" t="s">
        <v>651</v>
      </c>
      <c r="E699">
        <v>3</v>
      </c>
      <c r="F699" t="s">
        <v>503</v>
      </c>
      <c r="G699" t="s">
        <v>1029</v>
      </c>
      <c r="H699" s="10" t="s">
        <v>503</v>
      </c>
    </row>
    <row r="700" spans="1:9" x14ac:dyDescent="0.3">
      <c r="A700" t="s">
        <v>143</v>
      </c>
      <c r="B700">
        <v>2019</v>
      </c>
      <c r="C700" s="11">
        <v>43657</v>
      </c>
      <c r="D700" t="s">
        <v>653</v>
      </c>
      <c r="E700">
        <v>3</v>
      </c>
      <c r="F700" t="s">
        <v>503</v>
      </c>
      <c r="H700" s="10" t="s">
        <v>503</v>
      </c>
      <c r="I700" t="s">
        <v>654</v>
      </c>
    </row>
    <row r="701" spans="1:9" x14ac:dyDescent="0.3">
      <c r="A701" t="s">
        <v>143</v>
      </c>
      <c r="B701">
        <v>2019</v>
      </c>
      <c r="C701" s="11">
        <v>43657</v>
      </c>
      <c r="D701" t="s">
        <v>655</v>
      </c>
      <c r="E701">
        <v>4</v>
      </c>
      <c r="F701" t="s">
        <v>503</v>
      </c>
      <c r="H701" s="10" t="s">
        <v>503</v>
      </c>
      <c r="I701" t="s">
        <v>654</v>
      </c>
    </row>
    <row r="702" spans="1:9" x14ac:dyDescent="0.3">
      <c r="A702" t="s">
        <v>143</v>
      </c>
      <c r="B702">
        <v>2019</v>
      </c>
      <c r="C702" s="11">
        <v>43657</v>
      </c>
      <c r="D702" t="s">
        <v>656</v>
      </c>
      <c r="E702">
        <v>8</v>
      </c>
      <c r="F702" t="s">
        <v>503</v>
      </c>
      <c r="H702" s="10" t="s">
        <v>503</v>
      </c>
      <c r="I702" t="s">
        <v>654</v>
      </c>
    </row>
    <row r="703" spans="1:9" x14ac:dyDescent="0.3">
      <c r="A703" t="s">
        <v>143</v>
      </c>
      <c r="B703">
        <v>2019</v>
      </c>
      <c r="C703" s="11">
        <v>43657</v>
      </c>
      <c r="D703" t="s">
        <v>657</v>
      </c>
      <c r="E703">
        <v>7</v>
      </c>
      <c r="F703" t="s">
        <v>503</v>
      </c>
      <c r="G703" t="s">
        <v>1030</v>
      </c>
      <c r="H703" s="10" t="s">
        <v>503</v>
      </c>
    </row>
    <row r="704" spans="1:9" x14ac:dyDescent="0.3">
      <c r="A704" t="s">
        <v>143</v>
      </c>
      <c r="B704">
        <v>2019</v>
      </c>
      <c r="C704" s="11">
        <v>43657</v>
      </c>
      <c r="D704" t="s">
        <v>659</v>
      </c>
      <c r="E704">
        <v>5</v>
      </c>
      <c r="F704" t="s">
        <v>503</v>
      </c>
      <c r="G704" t="s">
        <v>1009</v>
      </c>
      <c r="H704" s="10" t="s">
        <v>503</v>
      </c>
    </row>
    <row r="705" spans="1:8" x14ac:dyDescent="0.3">
      <c r="A705" t="s">
        <v>143</v>
      </c>
      <c r="B705">
        <v>2019</v>
      </c>
      <c r="C705" s="11">
        <v>43657</v>
      </c>
      <c r="D705" t="s">
        <v>661</v>
      </c>
      <c r="E705">
        <v>6</v>
      </c>
      <c r="F705" t="s">
        <v>503</v>
      </c>
      <c r="G705" t="s">
        <v>1031</v>
      </c>
      <c r="H705" s="10" t="s">
        <v>503</v>
      </c>
    </row>
    <row r="706" spans="1:8" x14ac:dyDescent="0.3">
      <c r="A706" t="s">
        <v>143</v>
      </c>
      <c r="B706">
        <v>2020</v>
      </c>
      <c r="C706" s="11">
        <v>44013</v>
      </c>
      <c r="D706" t="s">
        <v>648</v>
      </c>
      <c r="E706">
        <v>7</v>
      </c>
      <c r="F706">
        <v>3</v>
      </c>
      <c r="G706" t="s">
        <v>1028</v>
      </c>
      <c r="H706" s="10" t="s">
        <v>710</v>
      </c>
    </row>
    <row r="707" spans="1:8" x14ac:dyDescent="0.3">
      <c r="A707" t="s">
        <v>143</v>
      </c>
      <c r="B707">
        <v>2020</v>
      </c>
      <c r="C707" s="11">
        <v>44013</v>
      </c>
      <c r="D707" t="s">
        <v>651</v>
      </c>
      <c r="E707">
        <v>3</v>
      </c>
      <c r="F707">
        <v>1</v>
      </c>
      <c r="G707" t="s">
        <v>1029</v>
      </c>
      <c r="H707" s="10">
        <v>0</v>
      </c>
    </row>
    <row r="708" spans="1:8" x14ac:dyDescent="0.3">
      <c r="A708" t="s">
        <v>143</v>
      </c>
      <c r="B708">
        <v>2020</v>
      </c>
      <c r="C708" s="11">
        <v>44013</v>
      </c>
      <c r="D708" t="s">
        <v>653</v>
      </c>
      <c r="E708">
        <v>3</v>
      </c>
      <c r="F708">
        <v>1</v>
      </c>
      <c r="G708" t="s">
        <v>1032</v>
      </c>
      <c r="H708" s="10">
        <v>0</v>
      </c>
    </row>
    <row r="709" spans="1:8" x14ac:dyDescent="0.3">
      <c r="A709" t="s">
        <v>143</v>
      </c>
      <c r="B709">
        <v>2020</v>
      </c>
      <c r="C709" s="11">
        <v>44013</v>
      </c>
      <c r="D709" t="s">
        <v>655</v>
      </c>
      <c r="E709">
        <v>4</v>
      </c>
      <c r="F709">
        <v>1</v>
      </c>
      <c r="G709" t="s">
        <v>1033</v>
      </c>
      <c r="H709" s="10">
        <v>0</v>
      </c>
    </row>
    <row r="710" spans="1:8" x14ac:dyDescent="0.3">
      <c r="A710" t="s">
        <v>143</v>
      </c>
      <c r="B710">
        <v>2020</v>
      </c>
      <c r="C710" s="11">
        <v>44013</v>
      </c>
      <c r="D710" t="s">
        <v>656</v>
      </c>
      <c r="E710">
        <v>8</v>
      </c>
      <c r="F710">
        <v>1</v>
      </c>
      <c r="G710" t="s">
        <v>1034</v>
      </c>
      <c r="H710" s="10">
        <v>0</v>
      </c>
    </row>
    <row r="711" spans="1:8" x14ac:dyDescent="0.3">
      <c r="A711" t="s">
        <v>143</v>
      </c>
      <c r="B711">
        <v>2020</v>
      </c>
      <c r="C711" s="11">
        <v>44013</v>
      </c>
      <c r="D711" t="s">
        <v>657</v>
      </c>
      <c r="E711">
        <v>7</v>
      </c>
      <c r="F711">
        <v>2</v>
      </c>
      <c r="G711" t="s">
        <v>1035</v>
      </c>
      <c r="H711" s="10" t="s">
        <v>650</v>
      </c>
    </row>
    <row r="712" spans="1:8" x14ac:dyDescent="0.3">
      <c r="A712" t="s">
        <v>143</v>
      </c>
      <c r="B712">
        <v>2020</v>
      </c>
      <c r="C712" s="11">
        <v>44013</v>
      </c>
      <c r="D712" t="s">
        <v>659</v>
      </c>
      <c r="E712">
        <v>5</v>
      </c>
      <c r="F712">
        <v>2</v>
      </c>
      <c r="G712" t="s">
        <v>1036</v>
      </c>
      <c r="H712" s="10" t="s">
        <v>650</v>
      </c>
    </row>
    <row r="713" spans="1:8" x14ac:dyDescent="0.3">
      <c r="A713" t="s">
        <v>143</v>
      </c>
      <c r="B713">
        <v>2020</v>
      </c>
      <c r="C713" s="11">
        <v>44013</v>
      </c>
      <c r="D713" t="s">
        <v>661</v>
      </c>
      <c r="E713">
        <v>6</v>
      </c>
      <c r="F713">
        <v>4</v>
      </c>
      <c r="G713" t="s">
        <v>1031</v>
      </c>
      <c r="H713" s="10" t="s">
        <v>750</v>
      </c>
    </row>
    <row r="714" spans="1:8" x14ac:dyDescent="0.3">
      <c r="A714" t="s">
        <v>143</v>
      </c>
      <c r="B714">
        <v>2021</v>
      </c>
      <c r="C714" s="11">
        <v>44363</v>
      </c>
      <c r="D714" t="s">
        <v>648</v>
      </c>
      <c r="E714">
        <v>7</v>
      </c>
      <c r="F714">
        <v>3</v>
      </c>
      <c r="G714" t="s">
        <v>1028</v>
      </c>
      <c r="H714" s="10" t="s">
        <v>710</v>
      </c>
    </row>
    <row r="715" spans="1:8" x14ac:dyDescent="0.3">
      <c r="A715" t="s">
        <v>143</v>
      </c>
      <c r="B715">
        <v>2021</v>
      </c>
      <c r="C715" s="11">
        <v>44363</v>
      </c>
      <c r="D715" t="s">
        <v>651</v>
      </c>
      <c r="E715">
        <v>3</v>
      </c>
      <c r="F715">
        <v>2</v>
      </c>
      <c r="G715" t="s">
        <v>1037</v>
      </c>
      <c r="H715" s="10" t="s">
        <v>650</v>
      </c>
    </row>
    <row r="716" spans="1:8" x14ac:dyDescent="0.3">
      <c r="A716" t="s">
        <v>143</v>
      </c>
      <c r="B716">
        <v>2021</v>
      </c>
      <c r="C716" s="11">
        <v>44363</v>
      </c>
      <c r="D716" t="s">
        <v>653</v>
      </c>
      <c r="E716">
        <v>3</v>
      </c>
      <c r="F716">
        <v>1</v>
      </c>
      <c r="G716" t="s">
        <v>1032</v>
      </c>
      <c r="H716" s="10">
        <v>0</v>
      </c>
    </row>
    <row r="717" spans="1:8" x14ac:dyDescent="0.3">
      <c r="A717" t="s">
        <v>143</v>
      </c>
      <c r="B717">
        <v>2021</v>
      </c>
      <c r="C717" s="11">
        <v>44363</v>
      </c>
      <c r="D717" t="s">
        <v>655</v>
      </c>
      <c r="E717">
        <v>4</v>
      </c>
      <c r="F717">
        <v>1</v>
      </c>
      <c r="G717" t="s">
        <v>1033</v>
      </c>
      <c r="H717" s="10">
        <v>0</v>
      </c>
    </row>
    <row r="718" spans="1:8" x14ac:dyDescent="0.3">
      <c r="A718" t="s">
        <v>143</v>
      </c>
      <c r="B718">
        <v>2021</v>
      </c>
      <c r="C718" s="11">
        <v>44363</v>
      </c>
      <c r="D718" t="s">
        <v>656</v>
      </c>
      <c r="E718">
        <v>8</v>
      </c>
      <c r="F718">
        <v>1</v>
      </c>
      <c r="G718" t="s">
        <v>1034</v>
      </c>
      <c r="H718" s="10">
        <v>0</v>
      </c>
    </row>
    <row r="719" spans="1:8" x14ac:dyDescent="0.3">
      <c r="A719" t="s">
        <v>143</v>
      </c>
      <c r="B719">
        <v>2021</v>
      </c>
      <c r="C719" s="11">
        <v>44363</v>
      </c>
      <c r="D719" t="s">
        <v>657</v>
      </c>
      <c r="E719">
        <v>7</v>
      </c>
      <c r="F719">
        <v>1</v>
      </c>
      <c r="G719" t="s">
        <v>1035</v>
      </c>
      <c r="H719" s="10">
        <v>0</v>
      </c>
    </row>
    <row r="720" spans="1:8" x14ac:dyDescent="0.3">
      <c r="A720" t="s">
        <v>143</v>
      </c>
      <c r="B720">
        <v>2021</v>
      </c>
      <c r="C720" s="11">
        <v>44363</v>
      </c>
      <c r="D720" t="s">
        <v>659</v>
      </c>
      <c r="E720">
        <v>5</v>
      </c>
      <c r="F720">
        <v>2</v>
      </c>
      <c r="G720" t="s">
        <v>1036</v>
      </c>
      <c r="H720" s="10" t="s">
        <v>650</v>
      </c>
    </row>
    <row r="721" spans="1:9" x14ac:dyDescent="0.3">
      <c r="A721" t="s">
        <v>143</v>
      </c>
      <c r="B721">
        <v>2021</v>
      </c>
      <c r="C721" s="11">
        <v>44363</v>
      </c>
      <c r="D721" t="s">
        <v>661</v>
      </c>
      <c r="E721">
        <v>6</v>
      </c>
      <c r="F721">
        <v>4</v>
      </c>
      <c r="G721" t="s">
        <v>1038</v>
      </c>
      <c r="H721" s="10" t="s">
        <v>750</v>
      </c>
    </row>
    <row r="722" spans="1:9" x14ac:dyDescent="0.3">
      <c r="A722" t="s">
        <v>69</v>
      </c>
      <c r="B722">
        <v>2022</v>
      </c>
      <c r="C722" s="11">
        <v>44736</v>
      </c>
      <c r="D722" t="s">
        <v>648</v>
      </c>
      <c r="E722">
        <v>16</v>
      </c>
      <c r="F722">
        <v>3</v>
      </c>
      <c r="G722" t="s">
        <v>840</v>
      </c>
      <c r="H722" s="10" t="s">
        <v>710</v>
      </c>
    </row>
    <row r="723" spans="1:9" x14ac:dyDescent="0.3">
      <c r="A723" t="s">
        <v>69</v>
      </c>
      <c r="B723">
        <v>2022</v>
      </c>
      <c r="C723" s="11">
        <v>44736</v>
      </c>
      <c r="D723" t="s">
        <v>651</v>
      </c>
      <c r="E723">
        <v>13</v>
      </c>
      <c r="F723">
        <v>4</v>
      </c>
      <c r="G723" t="s">
        <v>841</v>
      </c>
      <c r="H723" s="10" t="s">
        <v>750</v>
      </c>
    </row>
    <row r="724" spans="1:9" x14ac:dyDescent="0.3">
      <c r="A724" t="s">
        <v>69</v>
      </c>
      <c r="B724">
        <v>2022</v>
      </c>
      <c r="C724" s="11">
        <v>44736</v>
      </c>
      <c r="D724" t="s">
        <v>653</v>
      </c>
      <c r="E724">
        <v>26</v>
      </c>
      <c r="F724">
        <v>3</v>
      </c>
      <c r="G724" t="s">
        <v>842</v>
      </c>
      <c r="H724" s="10" t="s">
        <v>710</v>
      </c>
    </row>
    <row r="725" spans="1:9" x14ac:dyDescent="0.3">
      <c r="A725" t="s">
        <v>69</v>
      </c>
      <c r="B725">
        <v>2022</v>
      </c>
      <c r="C725" s="11">
        <v>44736</v>
      </c>
      <c r="D725" t="s">
        <v>655</v>
      </c>
      <c r="E725">
        <v>10</v>
      </c>
      <c r="F725">
        <v>4</v>
      </c>
      <c r="G725" t="s">
        <v>843</v>
      </c>
      <c r="H725" s="10" t="s">
        <v>750</v>
      </c>
    </row>
    <row r="726" spans="1:9" x14ac:dyDescent="0.3">
      <c r="A726" t="s">
        <v>69</v>
      </c>
      <c r="B726">
        <v>2022</v>
      </c>
      <c r="C726" s="11">
        <v>44736</v>
      </c>
      <c r="D726" t="s">
        <v>656</v>
      </c>
      <c r="E726">
        <v>21</v>
      </c>
      <c r="F726">
        <v>3</v>
      </c>
      <c r="G726" t="s">
        <v>844</v>
      </c>
      <c r="H726" s="10" t="s">
        <v>710</v>
      </c>
    </row>
    <row r="727" spans="1:9" x14ac:dyDescent="0.3">
      <c r="A727" t="s">
        <v>69</v>
      </c>
      <c r="B727">
        <v>2022</v>
      </c>
      <c r="C727" s="11">
        <v>44736</v>
      </c>
      <c r="D727" t="s">
        <v>657</v>
      </c>
      <c r="E727">
        <v>11</v>
      </c>
      <c r="F727">
        <v>4</v>
      </c>
      <c r="G727" s="3" t="s">
        <v>1955</v>
      </c>
      <c r="H727" s="10" t="s">
        <v>750</v>
      </c>
    </row>
    <row r="728" spans="1:9" x14ac:dyDescent="0.3">
      <c r="A728" t="s">
        <v>69</v>
      </c>
      <c r="B728">
        <v>2022</v>
      </c>
      <c r="C728" s="11">
        <v>44736</v>
      </c>
      <c r="D728" t="s">
        <v>659</v>
      </c>
      <c r="E728">
        <v>13</v>
      </c>
      <c r="F728">
        <v>8</v>
      </c>
      <c r="G728" t="s">
        <v>846</v>
      </c>
      <c r="H728" s="10" t="s">
        <v>1956</v>
      </c>
    </row>
    <row r="729" spans="1:9" x14ac:dyDescent="0.3">
      <c r="A729" t="s">
        <v>69</v>
      </c>
      <c r="B729">
        <v>2022</v>
      </c>
      <c r="C729" s="11">
        <v>44736</v>
      </c>
      <c r="D729" t="s">
        <v>661</v>
      </c>
      <c r="E729">
        <v>11</v>
      </c>
      <c r="F729">
        <v>3</v>
      </c>
      <c r="G729" t="s">
        <v>848</v>
      </c>
      <c r="H729" s="10" t="s">
        <v>710</v>
      </c>
    </row>
    <row r="730" spans="1:9" x14ac:dyDescent="0.3">
      <c r="A730" t="s">
        <v>49</v>
      </c>
      <c r="B730">
        <v>2022</v>
      </c>
      <c r="C730" s="11">
        <v>44736</v>
      </c>
      <c r="D730" t="s">
        <v>648</v>
      </c>
      <c r="E730">
        <v>6</v>
      </c>
      <c r="F730">
        <v>5</v>
      </c>
      <c r="G730" t="s">
        <v>1007</v>
      </c>
      <c r="H730" s="10" t="s">
        <v>755</v>
      </c>
    </row>
    <row r="731" spans="1:9" x14ac:dyDescent="0.3">
      <c r="A731" t="s">
        <v>49</v>
      </c>
      <c r="B731">
        <v>2022</v>
      </c>
      <c r="C731" s="11">
        <v>44736</v>
      </c>
      <c r="D731" t="s">
        <v>651</v>
      </c>
      <c r="E731">
        <v>8</v>
      </c>
      <c r="F731">
        <v>4</v>
      </c>
      <c r="G731" t="s">
        <v>1009</v>
      </c>
      <c r="H731" s="10" t="s">
        <v>719</v>
      </c>
    </row>
    <row r="732" spans="1:9" x14ac:dyDescent="0.3">
      <c r="A732" t="s">
        <v>49</v>
      </c>
      <c r="B732">
        <v>2022</v>
      </c>
      <c r="C732" s="11">
        <v>44736</v>
      </c>
      <c r="D732" t="s">
        <v>653</v>
      </c>
      <c r="E732">
        <v>8</v>
      </c>
      <c r="F732">
        <v>5</v>
      </c>
      <c r="G732" t="s">
        <v>1010</v>
      </c>
      <c r="H732" s="10" t="s">
        <v>2009</v>
      </c>
      <c r="I732" t="s">
        <v>1962</v>
      </c>
    </row>
    <row r="733" spans="1:9" x14ac:dyDescent="0.3">
      <c r="A733" t="s">
        <v>49</v>
      </c>
      <c r="B733">
        <v>2022</v>
      </c>
      <c r="C733" s="11">
        <v>44736</v>
      </c>
      <c r="D733" t="s">
        <v>655</v>
      </c>
      <c r="E733">
        <v>9</v>
      </c>
      <c r="F733">
        <v>1</v>
      </c>
      <c r="G733" t="s">
        <v>1011</v>
      </c>
      <c r="H733" s="10">
        <v>6</v>
      </c>
      <c r="I733" t="s">
        <v>1899</v>
      </c>
    </row>
    <row r="734" spans="1:9" x14ac:dyDescent="0.3">
      <c r="A734" t="s">
        <v>49</v>
      </c>
      <c r="B734">
        <v>2022</v>
      </c>
      <c r="C734" s="11">
        <v>44736</v>
      </c>
      <c r="D734" t="s">
        <v>656</v>
      </c>
      <c r="E734">
        <v>14</v>
      </c>
      <c r="F734">
        <v>0</v>
      </c>
      <c r="G734" t="s">
        <v>1012</v>
      </c>
    </row>
    <row r="735" spans="1:9" x14ac:dyDescent="0.3">
      <c r="A735" t="s">
        <v>49</v>
      </c>
      <c r="B735">
        <v>2022</v>
      </c>
      <c r="C735" s="11">
        <v>44736</v>
      </c>
      <c r="D735" t="s">
        <v>657</v>
      </c>
      <c r="E735">
        <v>17.5</v>
      </c>
      <c r="F735">
        <v>2</v>
      </c>
      <c r="G735" t="s">
        <v>1013</v>
      </c>
      <c r="H735" s="10" t="s">
        <v>650</v>
      </c>
    </row>
    <row r="736" spans="1:9" x14ac:dyDescent="0.3">
      <c r="A736" t="s">
        <v>49</v>
      </c>
      <c r="B736">
        <v>2022</v>
      </c>
      <c r="C736" s="11">
        <v>44736</v>
      </c>
      <c r="D736" t="s">
        <v>659</v>
      </c>
      <c r="E736">
        <v>4</v>
      </c>
      <c r="F736">
        <v>3</v>
      </c>
      <c r="G736" t="s">
        <v>1014</v>
      </c>
      <c r="H736" s="10" t="s">
        <v>710</v>
      </c>
    </row>
    <row r="737" spans="1:9" x14ac:dyDescent="0.3">
      <c r="A737" t="s">
        <v>49</v>
      </c>
      <c r="B737">
        <v>2022</v>
      </c>
      <c r="C737" s="11">
        <v>44736</v>
      </c>
      <c r="D737" t="s">
        <v>661</v>
      </c>
      <c r="E737">
        <v>2.5</v>
      </c>
      <c r="F737">
        <v>3</v>
      </c>
      <c r="G737" t="s">
        <v>1015</v>
      </c>
      <c r="H737" s="10" t="s">
        <v>710</v>
      </c>
    </row>
    <row r="738" spans="1:9" x14ac:dyDescent="0.3">
      <c r="A738" t="s">
        <v>79</v>
      </c>
      <c r="B738">
        <v>2022</v>
      </c>
      <c r="C738" s="11">
        <v>44735</v>
      </c>
      <c r="D738" t="s">
        <v>648</v>
      </c>
      <c r="E738">
        <v>35</v>
      </c>
      <c r="F738">
        <v>12</v>
      </c>
      <c r="G738" t="s">
        <v>943</v>
      </c>
      <c r="H738" s="10" t="s">
        <v>1968</v>
      </c>
    </row>
    <row r="739" spans="1:9" x14ac:dyDescent="0.3">
      <c r="A739" t="s">
        <v>79</v>
      </c>
      <c r="B739">
        <v>2022</v>
      </c>
      <c r="C739" s="11">
        <v>44735</v>
      </c>
      <c r="D739" t="s">
        <v>651</v>
      </c>
      <c r="E739">
        <v>16</v>
      </c>
      <c r="F739">
        <v>0</v>
      </c>
      <c r="G739" t="s">
        <v>945</v>
      </c>
    </row>
    <row r="740" spans="1:9" x14ac:dyDescent="0.3">
      <c r="A740" t="s">
        <v>79</v>
      </c>
      <c r="B740">
        <v>2022</v>
      </c>
      <c r="C740" s="11">
        <v>44735</v>
      </c>
      <c r="D740" t="s">
        <v>653</v>
      </c>
      <c r="E740">
        <v>12</v>
      </c>
      <c r="F740">
        <v>0</v>
      </c>
      <c r="G740" t="s">
        <v>946</v>
      </c>
    </row>
    <row r="741" spans="1:9" x14ac:dyDescent="0.3">
      <c r="A741" t="s">
        <v>79</v>
      </c>
      <c r="B741">
        <v>2022</v>
      </c>
      <c r="C741" s="11">
        <v>44735</v>
      </c>
      <c r="D741" t="s">
        <v>655</v>
      </c>
      <c r="E741">
        <v>19</v>
      </c>
      <c r="F741">
        <v>4</v>
      </c>
      <c r="G741" t="s">
        <v>947</v>
      </c>
      <c r="H741" s="10" t="s">
        <v>1969</v>
      </c>
    </row>
    <row r="742" spans="1:9" x14ac:dyDescent="0.3">
      <c r="A742" t="s">
        <v>79</v>
      </c>
      <c r="B742">
        <v>2022</v>
      </c>
      <c r="C742" s="11">
        <v>44735</v>
      </c>
      <c r="D742" t="s">
        <v>656</v>
      </c>
      <c r="E742" s="2">
        <v>25</v>
      </c>
      <c r="F742">
        <v>15</v>
      </c>
      <c r="G742" t="s">
        <v>949</v>
      </c>
      <c r="H742" s="10" t="s">
        <v>1970</v>
      </c>
      <c r="I742" s="3"/>
    </row>
    <row r="743" spans="1:9" x14ac:dyDescent="0.3">
      <c r="A743" t="s">
        <v>79</v>
      </c>
      <c r="B743">
        <v>2022</v>
      </c>
      <c r="C743" s="11">
        <v>44735</v>
      </c>
      <c r="D743" t="s">
        <v>657</v>
      </c>
      <c r="E743">
        <v>29</v>
      </c>
      <c r="F743">
        <v>21</v>
      </c>
      <c r="G743" t="s">
        <v>951</v>
      </c>
      <c r="H743" s="10" t="s">
        <v>1971</v>
      </c>
    </row>
    <row r="744" spans="1:9" x14ac:dyDescent="0.3">
      <c r="A744" t="s">
        <v>79</v>
      </c>
      <c r="B744">
        <v>2022</v>
      </c>
      <c r="C744" s="11">
        <v>44735</v>
      </c>
      <c r="D744" t="s">
        <v>659</v>
      </c>
      <c r="E744">
        <v>21</v>
      </c>
      <c r="F744">
        <v>17</v>
      </c>
      <c r="G744" t="s">
        <v>953</v>
      </c>
      <c r="H744" s="10" t="s">
        <v>1972</v>
      </c>
    </row>
    <row r="745" spans="1:9" x14ac:dyDescent="0.3">
      <c r="A745" t="s">
        <v>79</v>
      </c>
      <c r="B745">
        <v>2022</v>
      </c>
      <c r="C745" s="11">
        <v>44735</v>
      </c>
      <c r="D745" t="s">
        <v>661</v>
      </c>
      <c r="E745" s="2">
        <v>12</v>
      </c>
      <c r="F745">
        <v>8</v>
      </c>
      <c r="G745" t="s">
        <v>955</v>
      </c>
      <c r="H745" s="10" t="s">
        <v>956</v>
      </c>
      <c r="I745" s="3"/>
    </row>
    <row r="746" spans="1:9" x14ac:dyDescent="0.3">
      <c r="A746" t="s">
        <v>85</v>
      </c>
      <c r="B746">
        <v>2022</v>
      </c>
      <c r="C746" s="11">
        <v>44735</v>
      </c>
      <c r="D746" t="s">
        <v>648</v>
      </c>
      <c r="E746">
        <v>16</v>
      </c>
      <c r="F746">
        <v>0</v>
      </c>
      <c r="G746" t="s">
        <v>978</v>
      </c>
    </row>
    <row r="747" spans="1:9" x14ac:dyDescent="0.3">
      <c r="A747" t="s">
        <v>85</v>
      </c>
      <c r="B747">
        <v>2022</v>
      </c>
      <c r="C747" s="11">
        <v>44735</v>
      </c>
      <c r="D747" t="s">
        <v>651</v>
      </c>
      <c r="E747">
        <v>9</v>
      </c>
      <c r="F747">
        <v>5</v>
      </c>
      <c r="G747" t="s">
        <v>979</v>
      </c>
      <c r="H747" s="10" t="s">
        <v>1977</v>
      </c>
    </row>
    <row r="748" spans="1:9" x14ac:dyDescent="0.3">
      <c r="A748" t="s">
        <v>85</v>
      </c>
      <c r="B748">
        <v>2022</v>
      </c>
      <c r="C748" s="11">
        <v>44735</v>
      </c>
      <c r="D748" t="s">
        <v>653</v>
      </c>
      <c r="E748">
        <v>12.5</v>
      </c>
      <c r="F748">
        <v>0</v>
      </c>
      <c r="G748" t="s">
        <v>981</v>
      </c>
    </row>
    <row r="749" spans="1:9" x14ac:dyDescent="0.3">
      <c r="A749" t="s">
        <v>85</v>
      </c>
      <c r="B749">
        <v>2022</v>
      </c>
      <c r="C749" s="11">
        <v>44735</v>
      </c>
      <c r="D749" t="s">
        <v>655</v>
      </c>
      <c r="E749">
        <v>10</v>
      </c>
      <c r="F749">
        <v>0</v>
      </c>
      <c r="G749" t="s">
        <v>982</v>
      </c>
    </row>
    <row r="750" spans="1:9" x14ac:dyDescent="0.3">
      <c r="A750" t="s">
        <v>85</v>
      </c>
      <c r="B750">
        <v>2022</v>
      </c>
      <c r="C750" s="11">
        <v>44735</v>
      </c>
      <c r="D750" t="s">
        <v>656</v>
      </c>
      <c r="E750">
        <v>30</v>
      </c>
      <c r="F750">
        <v>2</v>
      </c>
      <c r="G750" t="s">
        <v>983</v>
      </c>
      <c r="H750" s="10" t="s">
        <v>1978</v>
      </c>
    </row>
    <row r="751" spans="1:9" x14ac:dyDescent="0.3">
      <c r="A751" t="s">
        <v>85</v>
      </c>
      <c r="B751">
        <v>2022</v>
      </c>
      <c r="C751" s="11">
        <v>44735</v>
      </c>
      <c r="D751" t="s">
        <v>657</v>
      </c>
      <c r="E751">
        <v>3</v>
      </c>
      <c r="F751">
        <v>0</v>
      </c>
      <c r="G751" t="s">
        <v>985</v>
      </c>
    </row>
    <row r="752" spans="1:9" x14ac:dyDescent="0.3">
      <c r="A752" t="s">
        <v>85</v>
      </c>
      <c r="B752">
        <v>2022</v>
      </c>
      <c r="C752" s="11">
        <v>44735</v>
      </c>
      <c r="D752" t="s">
        <v>659</v>
      </c>
      <c r="E752">
        <v>3</v>
      </c>
      <c r="F752">
        <v>0</v>
      </c>
      <c r="G752" t="s">
        <v>986</v>
      </c>
    </row>
    <row r="753" spans="1:8" x14ac:dyDescent="0.3">
      <c r="A753" t="s">
        <v>85</v>
      </c>
      <c r="B753">
        <v>2022</v>
      </c>
      <c r="C753" s="11">
        <v>44735</v>
      </c>
      <c r="D753" t="s">
        <v>661</v>
      </c>
      <c r="E753">
        <v>15</v>
      </c>
      <c r="F753">
        <v>0</v>
      </c>
      <c r="G753" t="s">
        <v>987</v>
      </c>
    </row>
    <row r="754" spans="1:8" x14ac:dyDescent="0.3">
      <c r="A754" t="s">
        <v>138</v>
      </c>
      <c r="B754">
        <v>2022</v>
      </c>
      <c r="C754" s="11">
        <v>44740</v>
      </c>
      <c r="D754" t="s">
        <v>648</v>
      </c>
      <c r="E754">
        <v>17</v>
      </c>
      <c r="F754">
        <v>0</v>
      </c>
      <c r="G754" t="s">
        <v>678</v>
      </c>
    </row>
    <row r="755" spans="1:8" x14ac:dyDescent="0.3">
      <c r="A755" t="s">
        <v>138</v>
      </c>
      <c r="B755">
        <v>2022</v>
      </c>
      <c r="C755" s="11">
        <v>44740</v>
      </c>
      <c r="D755" t="s">
        <v>651</v>
      </c>
      <c r="E755">
        <v>11</v>
      </c>
      <c r="F755">
        <v>1</v>
      </c>
      <c r="G755" t="s">
        <v>688</v>
      </c>
      <c r="H755" s="10">
        <v>7</v>
      </c>
    </row>
    <row r="756" spans="1:8" x14ac:dyDescent="0.3">
      <c r="A756" t="s">
        <v>138</v>
      </c>
      <c r="B756">
        <v>2022</v>
      </c>
      <c r="C756" s="11">
        <v>44740</v>
      </c>
      <c r="D756" t="s">
        <v>653</v>
      </c>
      <c r="E756">
        <v>6</v>
      </c>
      <c r="F756">
        <v>0</v>
      </c>
      <c r="G756" t="s">
        <v>689</v>
      </c>
    </row>
    <row r="757" spans="1:8" x14ac:dyDescent="0.3">
      <c r="A757" t="s">
        <v>138</v>
      </c>
      <c r="B757">
        <v>2022</v>
      </c>
      <c r="C757" s="11">
        <v>44740</v>
      </c>
      <c r="D757" t="s">
        <v>655</v>
      </c>
      <c r="E757">
        <v>7</v>
      </c>
      <c r="F757">
        <v>0</v>
      </c>
      <c r="G757" t="s">
        <v>690</v>
      </c>
    </row>
    <row r="758" spans="1:8" x14ac:dyDescent="0.3">
      <c r="A758" t="s">
        <v>138</v>
      </c>
      <c r="B758">
        <v>2022</v>
      </c>
      <c r="C758" s="11">
        <v>44740</v>
      </c>
      <c r="D758" t="s">
        <v>656</v>
      </c>
      <c r="E758">
        <v>26</v>
      </c>
      <c r="F758">
        <v>15</v>
      </c>
      <c r="G758" t="s">
        <v>693</v>
      </c>
      <c r="H758" s="10" t="s">
        <v>1981</v>
      </c>
    </row>
    <row r="759" spans="1:8" x14ac:dyDescent="0.3">
      <c r="A759" t="s">
        <v>138</v>
      </c>
      <c r="B759">
        <v>2022</v>
      </c>
      <c r="C759" s="11">
        <v>44740</v>
      </c>
      <c r="D759" t="s">
        <v>657</v>
      </c>
      <c r="E759">
        <v>5</v>
      </c>
      <c r="F759">
        <v>0</v>
      </c>
      <c r="G759" t="s">
        <v>685</v>
      </c>
    </row>
    <row r="760" spans="1:8" x14ac:dyDescent="0.3">
      <c r="A760" t="s">
        <v>138</v>
      </c>
      <c r="B760">
        <v>2022</v>
      </c>
      <c r="C760" s="11">
        <v>44740</v>
      </c>
      <c r="D760" t="s">
        <v>659</v>
      </c>
      <c r="E760">
        <v>2</v>
      </c>
      <c r="F760">
        <v>0</v>
      </c>
      <c r="G760" t="s">
        <v>691</v>
      </c>
    </row>
    <row r="761" spans="1:8" x14ac:dyDescent="0.3">
      <c r="A761" t="s">
        <v>138</v>
      </c>
      <c r="B761">
        <v>2022</v>
      </c>
      <c r="C761" s="11">
        <v>44740</v>
      </c>
      <c r="D761" t="s">
        <v>661</v>
      </c>
      <c r="E761">
        <v>4</v>
      </c>
      <c r="F761">
        <v>0</v>
      </c>
      <c r="G761" t="s">
        <v>692</v>
      </c>
    </row>
    <row r="762" spans="1:8" x14ac:dyDescent="0.3">
      <c r="A762" t="s">
        <v>56</v>
      </c>
      <c r="B762">
        <v>2022</v>
      </c>
      <c r="C762" s="11">
        <v>44729</v>
      </c>
      <c r="D762" t="s">
        <v>648</v>
      </c>
      <c r="E762">
        <v>43</v>
      </c>
      <c r="F762">
        <v>0</v>
      </c>
      <c r="G762" t="s">
        <v>915</v>
      </c>
    </row>
    <row r="763" spans="1:8" x14ac:dyDescent="0.3">
      <c r="A763" t="s">
        <v>56</v>
      </c>
      <c r="B763">
        <v>2022</v>
      </c>
      <c r="C763" s="11">
        <v>44729</v>
      </c>
      <c r="D763" t="s">
        <v>651</v>
      </c>
      <c r="E763">
        <v>88</v>
      </c>
      <c r="F763">
        <v>17</v>
      </c>
      <c r="G763" t="s">
        <v>916</v>
      </c>
      <c r="H763" s="10" t="s">
        <v>1986</v>
      </c>
    </row>
    <row r="764" spans="1:8" x14ac:dyDescent="0.3">
      <c r="A764" t="s">
        <v>56</v>
      </c>
      <c r="B764">
        <v>2022</v>
      </c>
      <c r="C764" s="11">
        <v>44729</v>
      </c>
      <c r="D764" t="s">
        <v>653</v>
      </c>
      <c r="E764">
        <v>42</v>
      </c>
      <c r="F764">
        <v>9</v>
      </c>
      <c r="G764" t="s">
        <v>918</v>
      </c>
      <c r="H764" s="10" t="s">
        <v>2010</v>
      </c>
    </row>
    <row r="765" spans="1:8" x14ac:dyDescent="0.3">
      <c r="A765" t="s">
        <v>56</v>
      </c>
      <c r="B765">
        <v>2022</v>
      </c>
      <c r="C765" s="11">
        <v>44729</v>
      </c>
      <c r="D765" t="s">
        <v>655</v>
      </c>
      <c r="E765">
        <v>36</v>
      </c>
      <c r="F765">
        <v>9</v>
      </c>
      <c r="G765" t="s">
        <v>920</v>
      </c>
      <c r="H765" s="10" t="s">
        <v>1987</v>
      </c>
    </row>
    <row r="766" spans="1:8" x14ac:dyDescent="0.3">
      <c r="A766" t="s">
        <v>56</v>
      </c>
      <c r="B766">
        <v>2022</v>
      </c>
      <c r="C766" s="11">
        <v>44729</v>
      </c>
      <c r="D766" t="s">
        <v>656</v>
      </c>
      <c r="E766">
        <v>57</v>
      </c>
      <c r="F766">
        <v>2</v>
      </c>
      <c r="G766" t="s">
        <v>1984</v>
      </c>
      <c r="H766" s="10" t="s">
        <v>1988</v>
      </c>
    </row>
    <row r="767" spans="1:8" x14ac:dyDescent="0.3">
      <c r="A767" t="s">
        <v>56</v>
      </c>
      <c r="B767">
        <v>2022</v>
      </c>
      <c r="C767" s="11">
        <v>44729</v>
      </c>
      <c r="D767" t="s">
        <v>657</v>
      </c>
      <c r="E767">
        <v>85</v>
      </c>
      <c r="F767">
        <v>19</v>
      </c>
      <c r="G767" t="s">
        <v>923</v>
      </c>
      <c r="H767" s="10" t="s">
        <v>1989</v>
      </c>
    </row>
    <row r="768" spans="1:8" x14ac:dyDescent="0.3">
      <c r="A768" t="s">
        <v>56</v>
      </c>
      <c r="B768">
        <v>2022</v>
      </c>
      <c r="C768" s="11">
        <v>44729</v>
      </c>
      <c r="D768" t="s">
        <v>659</v>
      </c>
      <c r="E768">
        <v>10</v>
      </c>
      <c r="F768">
        <v>0</v>
      </c>
      <c r="G768" t="s">
        <v>925</v>
      </c>
    </row>
    <row r="769" spans="1:8" x14ac:dyDescent="0.3">
      <c r="A769" t="s">
        <v>56</v>
      </c>
      <c r="B769">
        <v>2022</v>
      </c>
      <c r="C769" s="11">
        <v>44729</v>
      </c>
      <c r="D769" t="s">
        <v>661</v>
      </c>
      <c r="E769">
        <v>47</v>
      </c>
      <c r="F769">
        <v>0</v>
      </c>
      <c r="G769" s="2" t="s">
        <v>1985</v>
      </c>
    </row>
    <row r="770" spans="1:8" x14ac:dyDescent="0.3">
      <c r="A770" t="s">
        <v>98</v>
      </c>
      <c r="B770">
        <v>2022</v>
      </c>
      <c r="C770" s="11">
        <v>44743</v>
      </c>
      <c r="D770" t="s">
        <v>648</v>
      </c>
      <c r="E770">
        <v>23</v>
      </c>
      <c r="F770">
        <v>2</v>
      </c>
      <c r="G770" t="s">
        <v>964</v>
      </c>
      <c r="H770" s="10" t="s">
        <v>1994</v>
      </c>
    </row>
    <row r="771" spans="1:8" x14ac:dyDescent="0.3">
      <c r="A771" t="s">
        <v>98</v>
      </c>
      <c r="B771">
        <v>2022</v>
      </c>
      <c r="C771" s="11">
        <v>44743</v>
      </c>
      <c r="D771" t="s">
        <v>651</v>
      </c>
      <c r="E771">
        <v>14</v>
      </c>
      <c r="F771">
        <v>0</v>
      </c>
      <c r="G771" t="s">
        <v>965</v>
      </c>
    </row>
    <row r="772" spans="1:8" x14ac:dyDescent="0.3">
      <c r="A772" t="s">
        <v>98</v>
      </c>
      <c r="B772">
        <v>2022</v>
      </c>
      <c r="C772" s="11">
        <v>44743</v>
      </c>
      <c r="D772" t="s">
        <v>653</v>
      </c>
      <c r="E772">
        <v>9.5</v>
      </c>
      <c r="F772">
        <v>0</v>
      </c>
      <c r="G772" t="s">
        <v>966</v>
      </c>
    </row>
    <row r="773" spans="1:8" x14ac:dyDescent="0.3">
      <c r="A773" t="s">
        <v>98</v>
      </c>
      <c r="B773">
        <v>2022</v>
      </c>
      <c r="C773" s="11">
        <v>44743</v>
      </c>
      <c r="D773" t="s">
        <v>655</v>
      </c>
      <c r="E773">
        <v>9.5</v>
      </c>
      <c r="F773">
        <v>0</v>
      </c>
      <c r="G773" t="s">
        <v>967</v>
      </c>
    </row>
    <row r="774" spans="1:8" x14ac:dyDescent="0.3">
      <c r="A774" t="s">
        <v>98</v>
      </c>
      <c r="B774">
        <v>2022</v>
      </c>
      <c r="C774" s="11">
        <v>44743</v>
      </c>
      <c r="D774" t="s">
        <v>656</v>
      </c>
      <c r="E774">
        <v>21</v>
      </c>
      <c r="F774">
        <v>4</v>
      </c>
      <c r="G774" t="s">
        <v>968</v>
      </c>
      <c r="H774" s="10" t="s">
        <v>973</v>
      </c>
    </row>
    <row r="775" spans="1:8" x14ac:dyDescent="0.3">
      <c r="A775" t="s">
        <v>98</v>
      </c>
      <c r="B775">
        <v>2022</v>
      </c>
      <c r="C775" s="11">
        <v>44743</v>
      </c>
      <c r="D775" t="s">
        <v>657</v>
      </c>
      <c r="E775">
        <v>17</v>
      </c>
      <c r="F775">
        <v>8</v>
      </c>
      <c r="G775" t="s">
        <v>743</v>
      </c>
      <c r="H775" s="10" t="s">
        <v>956</v>
      </c>
    </row>
    <row r="776" spans="1:8" x14ac:dyDescent="0.3">
      <c r="A776" t="s">
        <v>98</v>
      </c>
      <c r="B776">
        <v>2022</v>
      </c>
      <c r="C776" s="11">
        <v>44743</v>
      </c>
      <c r="D776" t="s">
        <v>659</v>
      </c>
      <c r="E776">
        <v>15</v>
      </c>
      <c r="F776">
        <v>1</v>
      </c>
      <c r="G776" t="s">
        <v>971</v>
      </c>
      <c r="H776" s="10">
        <v>3</v>
      </c>
    </row>
    <row r="777" spans="1:8" x14ac:dyDescent="0.3">
      <c r="A777" t="s">
        <v>98</v>
      </c>
      <c r="B777">
        <v>2022</v>
      </c>
      <c r="C777" s="11">
        <v>44743</v>
      </c>
      <c r="D777" t="s">
        <v>661</v>
      </c>
      <c r="E777">
        <v>16</v>
      </c>
      <c r="F777">
        <v>1</v>
      </c>
      <c r="G777" t="s">
        <v>1993</v>
      </c>
      <c r="H777" s="10">
        <v>11</v>
      </c>
    </row>
    <row r="778" spans="1:8" x14ac:dyDescent="0.3">
      <c r="A778" t="s">
        <v>149</v>
      </c>
      <c r="B778">
        <v>2022</v>
      </c>
      <c r="C778" s="11">
        <v>44742</v>
      </c>
      <c r="D778" t="s">
        <v>648</v>
      </c>
      <c r="E778">
        <v>12</v>
      </c>
      <c r="F778">
        <v>10</v>
      </c>
      <c r="G778" t="s">
        <v>852</v>
      </c>
      <c r="H778" s="10" t="s">
        <v>1996</v>
      </c>
    </row>
    <row r="779" spans="1:8" x14ac:dyDescent="0.3">
      <c r="A779" t="s">
        <v>149</v>
      </c>
      <c r="B779">
        <v>2022</v>
      </c>
      <c r="C779" s="11">
        <v>44742</v>
      </c>
      <c r="D779" t="s">
        <v>651</v>
      </c>
      <c r="E779">
        <v>8</v>
      </c>
      <c r="F779">
        <v>4</v>
      </c>
      <c r="G779" t="s">
        <v>854</v>
      </c>
      <c r="H779" s="10" t="s">
        <v>1997</v>
      </c>
    </row>
    <row r="780" spans="1:8" x14ac:dyDescent="0.3">
      <c r="A780" t="s">
        <v>149</v>
      </c>
      <c r="B780">
        <v>2022</v>
      </c>
      <c r="C780" s="11">
        <v>44742</v>
      </c>
      <c r="D780" t="s">
        <v>653</v>
      </c>
      <c r="E780">
        <v>6</v>
      </c>
      <c r="F780">
        <v>4</v>
      </c>
      <c r="G780" t="s">
        <v>381</v>
      </c>
      <c r="H780" s="10" t="s">
        <v>719</v>
      </c>
    </row>
    <row r="781" spans="1:8" x14ac:dyDescent="0.3">
      <c r="A781" t="s">
        <v>149</v>
      </c>
      <c r="B781">
        <v>2022</v>
      </c>
      <c r="C781" s="11">
        <v>44742</v>
      </c>
      <c r="D781" t="s">
        <v>655</v>
      </c>
      <c r="E781">
        <v>19</v>
      </c>
      <c r="F781">
        <v>13</v>
      </c>
      <c r="G781" t="s">
        <v>856</v>
      </c>
      <c r="H781" s="10" t="s">
        <v>1998</v>
      </c>
    </row>
    <row r="782" spans="1:8" x14ac:dyDescent="0.3">
      <c r="A782" t="s">
        <v>149</v>
      </c>
      <c r="B782">
        <v>2022</v>
      </c>
      <c r="C782" s="11">
        <v>44742</v>
      </c>
      <c r="D782" t="s">
        <v>656</v>
      </c>
      <c r="E782">
        <v>10</v>
      </c>
      <c r="F782">
        <v>3</v>
      </c>
      <c r="G782" t="s">
        <v>1999</v>
      </c>
      <c r="H782" s="10" t="s">
        <v>723</v>
      </c>
    </row>
    <row r="783" spans="1:8" x14ac:dyDescent="0.3">
      <c r="A783" t="s">
        <v>149</v>
      </c>
      <c r="B783">
        <v>2022</v>
      </c>
      <c r="C783" s="11">
        <v>44742</v>
      </c>
      <c r="D783" t="s">
        <v>657</v>
      </c>
      <c r="E783">
        <v>7</v>
      </c>
      <c r="F783">
        <v>1</v>
      </c>
      <c r="G783" t="s">
        <v>859</v>
      </c>
      <c r="H783" s="10">
        <v>2</v>
      </c>
    </row>
    <row r="784" spans="1:8" x14ac:dyDescent="0.3">
      <c r="A784" t="s">
        <v>149</v>
      </c>
      <c r="B784">
        <v>2022</v>
      </c>
      <c r="C784" s="11">
        <v>44742</v>
      </c>
      <c r="D784" t="s">
        <v>659</v>
      </c>
      <c r="E784">
        <v>9</v>
      </c>
      <c r="F784">
        <v>0</v>
      </c>
      <c r="G784" t="s">
        <v>860</v>
      </c>
    </row>
    <row r="785" spans="1:8" x14ac:dyDescent="0.3">
      <c r="A785" t="s">
        <v>149</v>
      </c>
      <c r="B785">
        <v>2022</v>
      </c>
      <c r="C785" s="11">
        <v>44742</v>
      </c>
      <c r="D785" t="s">
        <v>661</v>
      </c>
      <c r="E785">
        <v>24</v>
      </c>
      <c r="F785">
        <v>3</v>
      </c>
      <c r="G785" t="s">
        <v>861</v>
      </c>
      <c r="H785" s="10" t="s">
        <v>2000</v>
      </c>
    </row>
    <row r="786" spans="1:8" x14ac:dyDescent="0.3">
      <c r="A786" t="s">
        <v>143</v>
      </c>
      <c r="B786">
        <v>2022</v>
      </c>
      <c r="C786" s="11">
        <v>44740</v>
      </c>
      <c r="D786" t="s">
        <v>648</v>
      </c>
      <c r="E786">
        <v>7</v>
      </c>
      <c r="F786">
        <v>3</v>
      </c>
      <c r="G786" t="s">
        <v>1028</v>
      </c>
      <c r="H786" s="10" t="s">
        <v>710</v>
      </c>
    </row>
    <row r="787" spans="1:8" x14ac:dyDescent="0.3">
      <c r="A787" t="s">
        <v>143</v>
      </c>
      <c r="B787">
        <v>2022</v>
      </c>
      <c r="C787" s="11">
        <v>44740</v>
      </c>
      <c r="D787" t="s">
        <v>651</v>
      </c>
      <c r="E787">
        <v>3</v>
      </c>
      <c r="F787">
        <v>2</v>
      </c>
      <c r="G787" t="s">
        <v>1037</v>
      </c>
      <c r="H787" s="10">
        <v>0</v>
      </c>
    </row>
    <row r="788" spans="1:8" x14ac:dyDescent="0.3">
      <c r="A788" t="s">
        <v>143</v>
      </c>
      <c r="B788">
        <v>2022</v>
      </c>
      <c r="C788" s="11">
        <v>44740</v>
      </c>
      <c r="D788" t="s">
        <v>653</v>
      </c>
      <c r="E788">
        <v>3</v>
      </c>
      <c r="F788">
        <v>1</v>
      </c>
      <c r="G788" t="s">
        <v>1032</v>
      </c>
      <c r="H788" s="10">
        <v>0</v>
      </c>
    </row>
    <row r="789" spans="1:8" x14ac:dyDescent="0.3">
      <c r="A789" t="s">
        <v>143</v>
      </c>
      <c r="B789">
        <v>2022</v>
      </c>
      <c r="C789" s="11">
        <v>44740</v>
      </c>
      <c r="D789" t="s">
        <v>655</v>
      </c>
      <c r="E789">
        <v>4</v>
      </c>
      <c r="F789">
        <v>1</v>
      </c>
      <c r="G789" t="s">
        <v>1033</v>
      </c>
      <c r="H789" s="10">
        <v>0</v>
      </c>
    </row>
    <row r="790" spans="1:8" x14ac:dyDescent="0.3">
      <c r="A790" t="s">
        <v>143</v>
      </c>
      <c r="B790">
        <v>2022</v>
      </c>
      <c r="C790" s="11">
        <v>44740</v>
      </c>
      <c r="D790" t="s">
        <v>656</v>
      </c>
      <c r="E790">
        <v>8</v>
      </c>
      <c r="F790">
        <v>2</v>
      </c>
      <c r="G790" t="s">
        <v>1034</v>
      </c>
      <c r="H790" s="10" t="s">
        <v>650</v>
      </c>
    </row>
    <row r="791" spans="1:8" x14ac:dyDescent="0.3">
      <c r="A791" t="s">
        <v>143</v>
      </c>
      <c r="B791">
        <v>2022</v>
      </c>
      <c r="C791" s="11">
        <v>44740</v>
      </c>
      <c r="D791" t="s">
        <v>657</v>
      </c>
      <c r="E791">
        <v>7</v>
      </c>
      <c r="F791">
        <v>2</v>
      </c>
      <c r="G791" t="s">
        <v>1035</v>
      </c>
      <c r="H791" s="10" t="s">
        <v>650</v>
      </c>
    </row>
    <row r="792" spans="1:8" x14ac:dyDescent="0.3">
      <c r="A792" t="s">
        <v>143</v>
      </c>
      <c r="B792">
        <v>2022</v>
      </c>
      <c r="C792" s="11">
        <v>44740</v>
      </c>
      <c r="D792" t="s">
        <v>659</v>
      </c>
      <c r="E792">
        <v>5</v>
      </c>
      <c r="F792">
        <v>2</v>
      </c>
      <c r="G792" t="s">
        <v>1036</v>
      </c>
      <c r="H792" s="10" t="s">
        <v>650</v>
      </c>
    </row>
    <row r="793" spans="1:8" x14ac:dyDescent="0.3">
      <c r="A793" t="s">
        <v>143</v>
      </c>
      <c r="B793">
        <v>2022</v>
      </c>
      <c r="C793" s="11">
        <v>44740</v>
      </c>
      <c r="D793" t="s">
        <v>661</v>
      </c>
      <c r="E793">
        <v>6</v>
      </c>
      <c r="F793">
        <v>5</v>
      </c>
      <c r="G793" s="3" t="s">
        <v>1038</v>
      </c>
      <c r="H793" s="10" t="s">
        <v>668</v>
      </c>
    </row>
    <row r="794" spans="1:8" x14ac:dyDescent="0.3">
      <c r="A794" t="s">
        <v>124</v>
      </c>
      <c r="B794">
        <v>2022</v>
      </c>
      <c r="C794" s="11">
        <v>44739</v>
      </c>
      <c r="D794" t="s">
        <v>648</v>
      </c>
      <c r="E794">
        <v>14</v>
      </c>
      <c r="F794">
        <v>5</v>
      </c>
      <c r="G794" t="s">
        <v>828</v>
      </c>
      <c r="H794" s="10" t="s">
        <v>2005</v>
      </c>
    </row>
    <row r="795" spans="1:8" x14ac:dyDescent="0.3">
      <c r="A795" t="s">
        <v>124</v>
      </c>
      <c r="B795">
        <v>2022</v>
      </c>
      <c r="C795" s="11">
        <v>44739</v>
      </c>
      <c r="D795" t="s">
        <v>651</v>
      </c>
      <c r="E795">
        <v>13</v>
      </c>
      <c r="F795">
        <v>0</v>
      </c>
      <c r="G795" t="s">
        <v>829</v>
      </c>
    </row>
    <row r="796" spans="1:8" x14ac:dyDescent="0.3">
      <c r="A796" t="s">
        <v>124</v>
      </c>
      <c r="B796">
        <v>2022</v>
      </c>
      <c r="C796" s="11">
        <v>44739</v>
      </c>
      <c r="D796" t="s">
        <v>653</v>
      </c>
      <c r="E796">
        <v>14</v>
      </c>
      <c r="F796">
        <v>1</v>
      </c>
      <c r="G796" t="s">
        <v>830</v>
      </c>
      <c r="H796" s="10">
        <v>0</v>
      </c>
    </row>
    <row r="797" spans="1:8" x14ac:dyDescent="0.3">
      <c r="A797" t="s">
        <v>124</v>
      </c>
      <c r="B797">
        <v>2022</v>
      </c>
      <c r="C797" s="11">
        <v>44739</v>
      </c>
      <c r="D797" t="s">
        <v>655</v>
      </c>
      <c r="E797">
        <v>10</v>
      </c>
      <c r="F797">
        <v>1</v>
      </c>
      <c r="G797" t="s">
        <v>831</v>
      </c>
      <c r="H797" s="10">
        <v>0</v>
      </c>
    </row>
    <row r="798" spans="1:8" x14ac:dyDescent="0.3">
      <c r="A798" t="s">
        <v>124</v>
      </c>
      <c r="B798">
        <v>2022</v>
      </c>
      <c r="C798" s="11">
        <v>44739</v>
      </c>
      <c r="D798" t="s">
        <v>656</v>
      </c>
      <c r="E798">
        <v>52</v>
      </c>
      <c r="F798">
        <v>0</v>
      </c>
      <c r="G798" t="s">
        <v>835</v>
      </c>
    </row>
    <row r="799" spans="1:8" x14ac:dyDescent="0.3">
      <c r="A799" t="s">
        <v>124</v>
      </c>
      <c r="B799">
        <v>2022</v>
      </c>
      <c r="C799" s="11">
        <v>44739</v>
      </c>
      <c r="D799" t="s">
        <v>657</v>
      </c>
      <c r="E799">
        <v>13</v>
      </c>
      <c r="F799">
        <v>2</v>
      </c>
      <c r="G799" t="s">
        <v>836</v>
      </c>
      <c r="H799" s="10" t="s">
        <v>2006</v>
      </c>
    </row>
    <row r="800" spans="1:8" x14ac:dyDescent="0.3">
      <c r="A800" t="s">
        <v>124</v>
      </c>
      <c r="B800">
        <v>2022</v>
      </c>
      <c r="C800" s="11">
        <v>44739</v>
      </c>
      <c r="D800" t="s">
        <v>659</v>
      </c>
      <c r="E800">
        <v>9</v>
      </c>
      <c r="F800">
        <v>4</v>
      </c>
      <c r="G800" t="s">
        <v>833</v>
      </c>
      <c r="H800" s="10" t="s">
        <v>750</v>
      </c>
    </row>
    <row r="801" spans="1:8" x14ac:dyDescent="0.3">
      <c r="A801" t="s">
        <v>124</v>
      </c>
      <c r="B801">
        <v>2022</v>
      </c>
      <c r="C801" s="11">
        <v>44739</v>
      </c>
      <c r="D801" t="s">
        <v>661</v>
      </c>
      <c r="E801">
        <v>16</v>
      </c>
      <c r="F801">
        <v>7</v>
      </c>
      <c r="G801" t="s">
        <v>837</v>
      </c>
      <c r="H801" s="10" t="s">
        <v>2007</v>
      </c>
    </row>
    <row r="802" spans="1:8" x14ac:dyDescent="0.3">
      <c r="A802" t="s">
        <v>132</v>
      </c>
      <c r="B802">
        <v>2022</v>
      </c>
      <c r="C802" s="11">
        <v>44739</v>
      </c>
      <c r="D802" t="s">
        <v>648</v>
      </c>
      <c r="E802" s="3">
        <v>9</v>
      </c>
      <c r="F802">
        <v>0</v>
      </c>
      <c r="G802" t="s">
        <v>2021</v>
      </c>
    </row>
    <row r="803" spans="1:8" x14ac:dyDescent="0.3">
      <c r="A803" t="s">
        <v>132</v>
      </c>
      <c r="B803">
        <v>2022</v>
      </c>
      <c r="C803" s="11">
        <v>44739</v>
      </c>
      <c r="D803" t="s">
        <v>651</v>
      </c>
      <c r="E803">
        <v>10</v>
      </c>
      <c r="F803">
        <v>0</v>
      </c>
      <c r="G803" t="s">
        <v>761</v>
      </c>
    </row>
    <row r="804" spans="1:8" x14ac:dyDescent="0.3">
      <c r="A804" t="s">
        <v>132</v>
      </c>
      <c r="B804">
        <v>2022</v>
      </c>
      <c r="C804" s="11">
        <v>44739</v>
      </c>
      <c r="D804" t="s">
        <v>653</v>
      </c>
      <c r="E804">
        <v>8</v>
      </c>
      <c r="F804">
        <v>0</v>
      </c>
      <c r="G804" t="s">
        <v>762</v>
      </c>
    </row>
    <row r="805" spans="1:8" x14ac:dyDescent="0.3">
      <c r="A805" t="s">
        <v>132</v>
      </c>
      <c r="B805">
        <v>2022</v>
      </c>
      <c r="C805" s="11">
        <v>44739</v>
      </c>
      <c r="D805" t="s">
        <v>655</v>
      </c>
      <c r="E805">
        <v>9</v>
      </c>
      <c r="F805">
        <v>0</v>
      </c>
      <c r="G805" t="s">
        <v>2012</v>
      </c>
    </row>
    <row r="806" spans="1:8" x14ac:dyDescent="0.3">
      <c r="A806" t="s">
        <v>132</v>
      </c>
      <c r="B806">
        <v>2022</v>
      </c>
      <c r="C806" s="11">
        <v>44739</v>
      </c>
      <c r="D806" t="s">
        <v>656</v>
      </c>
      <c r="E806">
        <v>6</v>
      </c>
      <c r="F806">
        <v>4</v>
      </c>
      <c r="G806" t="s">
        <v>757</v>
      </c>
      <c r="H806" s="10" t="s">
        <v>750</v>
      </c>
    </row>
    <row r="807" spans="1:8" x14ac:dyDescent="0.3">
      <c r="A807" t="s">
        <v>132</v>
      </c>
      <c r="B807">
        <v>2022</v>
      </c>
      <c r="C807" s="11">
        <v>44739</v>
      </c>
      <c r="D807" t="s">
        <v>657</v>
      </c>
      <c r="E807">
        <v>6</v>
      </c>
      <c r="F807">
        <v>5</v>
      </c>
      <c r="G807" t="s">
        <v>758</v>
      </c>
      <c r="H807" s="10" t="s">
        <v>668</v>
      </c>
    </row>
    <row r="808" spans="1:8" x14ac:dyDescent="0.3">
      <c r="A808" t="s">
        <v>132</v>
      </c>
      <c r="B808">
        <v>2022</v>
      </c>
      <c r="C808" s="11">
        <v>44739</v>
      </c>
      <c r="D808" t="s">
        <v>659</v>
      </c>
      <c r="E808">
        <v>9</v>
      </c>
      <c r="F808">
        <v>6</v>
      </c>
      <c r="G808" t="s">
        <v>766</v>
      </c>
      <c r="H808" s="10" t="s">
        <v>652</v>
      </c>
    </row>
    <row r="809" spans="1:8" x14ac:dyDescent="0.3">
      <c r="A809" t="s">
        <v>132</v>
      </c>
      <c r="B809">
        <v>2022</v>
      </c>
      <c r="C809" s="11">
        <v>44739</v>
      </c>
      <c r="D809" t="s">
        <v>661</v>
      </c>
      <c r="E809">
        <v>14</v>
      </c>
      <c r="F809">
        <v>2</v>
      </c>
      <c r="G809" t="s">
        <v>768</v>
      </c>
      <c r="H809" s="10" t="s">
        <v>2013</v>
      </c>
    </row>
    <row r="810" spans="1:8" x14ac:dyDescent="0.3">
      <c r="A810" t="s">
        <v>127</v>
      </c>
      <c r="B810">
        <v>2022</v>
      </c>
      <c r="C810" s="11">
        <v>44740</v>
      </c>
      <c r="D810" t="s">
        <v>657</v>
      </c>
      <c r="E810">
        <v>20</v>
      </c>
      <c r="F810">
        <v>5</v>
      </c>
      <c r="G810" t="s">
        <v>676</v>
      </c>
      <c r="H810" s="10" t="s">
        <v>2022</v>
      </c>
    </row>
    <row r="811" spans="1:8" x14ac:dyDescent="0.3">
      <c r="A811" t="s">
        <v>27</v>
      </c>
      <c r="B811">
        <v>2022</v>
      </c>
      <c r="C811" s="11">
        <v>44742</v>
      </c>
      <c r="D811" t="s">
        <v>648</v>
      </c>
      <c r="E811">
        <v>7</v>
      </c>
      <c r="F811">
        <v>0</v>
      </c>
      <c r="G811" t="s">
        <v>702</v>
      </c>
    </row>
    <row r="812" spans="1:8" x14ac:dyDescent="0.3">
      <c r="A812" t="s">
        <v>27</v>
      </c>
      <c r="B812">
        <v>2022</v>
      </c>
      <c r="C812" s="11">
        <v>44742</v>
      </c>
      <c r="D812" t="s">
        <v>651</v>
      </c>
      <c r="E812">
        <v>7</v>
      </c>
      <c r="F812">
        <v>4</v>
      </c>
      <c r="G812" t="s">
        <v>703</v>
      </c>
      <c r="H812" s="10" t="s">
        <v>2029</v>
      </c>
    </row>
    <row r="813" spans="1:8" x14ac:dyDescent="0.3">
      <c r="A813" t="s">
        <v>27</v>
      </c>
      <c r="B813">
        <v>2022</v>
      </c>
      <c r="C813" s="11">
        <v>44742</v>
      </c>
      <c r="D813" t="s">
        <v>653</v>
      </c>
      <c r="E813">
        <v>3</v>
      </c>
      <c r="F813">
        <v>2</v>
      </c>
      <c r="G813" t="s">
        <v>705</v>
      </c>
      <c r="H813" s="10" t="s">
        <v>650</v>
      </c>
    </row>
    <row r="814" spans="1:8" x14ac:dyDescent="0.3">
      <c r="A814" t="s">
        <v>27</v>
      </c>
      <c r="B814">
        <v>2022</v>
      </c>
      <c r="C814" s="11">
        <v>44742</v>
      </c>
      <c r="D814" t="s">
        <v>655</v>
      </c>
      <c r="E814">
        <v>5</v>
      </c>
      <c r="F814">
        <v>2</v>
      </c>
      <c r="G814" t="s">
        <v>706</v>
      </c>
      <c r="H814" s="10" t="s">
        <v>650</v>
      </c>
    </row>
    <row r="815" spans="1:8" x14ac:dyDescent="0.3">
      <c r="A815" t="s">
        <v>27</v>
      </c>
      <c r="B815">
        <v>2022</v>
      </c>
      <c r="C815" s="11">
        <v>44742</v>
      </c>
      <c r="D815" t="s">
        <v>656</v>
      </c>
      <c r="E815">
        <v>13</v>
      </c>
      <c r="F815">
        <v>9</v>
      </c>
      <c r="G815" t="s">
        <v>707</v>
      </c>
      <c r="H815" s="10" t="s">
        <v>2030</v>
      </c>
    </row>
    <row r="816" spans="1:8" x14ac:dyDescent="0.3">
      <c r="A816" t="s">
        <v>27</v>
      </c>
      <c r="B816">
        <v>2022</v>
      </c>
      <c r="C816" s="11">
        <v>44742</v>
      </c>
      <c r="D816" t="s">
        <v>657</v>
      </c>
      <c r="E816">
        <v>9</v>
      </c>
      <c r="F816">
        <v>5</v>
      </c>
      <c r="G816" t="s">
        <v>709</v>
      </c>
      <c r="H816" s="10" t="s">
        <v>2031</v>
      </c>
    </row>
    <row r="817" spans="1:8" x14ac:dyDescent="0.3">
      <c r="A817" t="s">
        <v>27</v>
      </c>
      <c r="B817">
        <v>2022</v>
      </c>
      <c r="C817" s="11">
        <v>44742</v>
      </c>
      <c r="D817" t="s">
        <v>659</v>
      </c>
      <c r="E817">
        <v>3</v>
      </c>
      <c r="F817">
        <v>2</v>
      </c>
      <c r="G817" t="s">
        <v>714</v>
      </c>
      <c r="H817" s="10" t="s">
        <v>650</v>
      </c>
    </row>
    <row r="818" spans="1:8" x14ac:dyDescent="0.3">
      <c r="A818" t="s">
        <v>27</v>
      </c>
      <c r="B818">
        <v>2022</v>
      </c>
      <c r="C818" s="11">
        <v>44742</v>
      </c>
      <c r="D818" t="s">
        <v>661</v>
      </c>
      <c r="E818">
        <v>2</v>
      </c>
      <c r="F818">
        <v>2</v>
      </c>
      <c r="G818" t="s">
        <v>712</v>
      </c>
      <c r="H818" s="10" t="s">
        <v>650</v>
      </c>
    </row>
    <row r="819" spans="1:8" x14ac:dyDescent="0.3">
      <c r="A819" t="s">
        <v>34</v>
      </c>
      <c r="B819">
        <v>2022</v>
      </c>
      <c r="C819" s="11">
        <v>44742</v>
      </c>
      <c r="D819" t="s">
        <v>648</v>
      </c>
      <c r="E819">
        <v>8</v>
      </c>
      <c r="F819">
        <v>2</v>
      </c>
      <c r="G819" t="s">
        <v>744</v>
      </c>
      <c r="H819" s="10" t="s">
        <v>650</v>
      </c>
    </row>
    <row r="820" spans="1:8" x14ac:dyDescent="0.3">
      <c r="A820" t="s">
        <v>34</v>
      </c>
      <c r="B820">
        <v>2022</v>
      </c>
      <c r="C820" s="11">
        <v>44742</v>
      </c>
      <c r="D820" t="s">
        <v>651</v>
      </c>
      <c r="E820">
        <v>4</v>
      </c>
      <c r="F820">
        <v>4</v>
      </c>
      <c r="G820" t="s">
        <v>745</v>
      </c>
      <c r="H820" s="10" t="s">
        <v>750</v>
      </c>
    </row>
    <row r="821" spans="1:8" x14ac:dyDescent="0.3">
      <c r="A821" t="s">
        <v>34</v>
      </c>
      <c r="B821">
        <v>2022</v>
      </c>
      <c r="C821" s="11">
        <v>44742</v>
      </c>
      <c r="D821" t="s">
        <v>653</v>
      </c>
      <c r="E821">
        <v>10</v>
      </c>
      <c r="F821">
        <v>4</v>
      </c>
      <c r="G821" t="s">
        <v>748</v>
      </c>
      <c r="H821" s="10" t="s">
        <v>2036</v>
      </c>
    </row>
    <row r="822" spans="1:8" x14ac:dyDescent="0.3">
      <c r="A822" t="s">
        <v>34</v>
      </c>
      <c r="B822">
        <v>2022</v>
      </c>
      <c r="C822" s="11">
        <v>44742</v>
      </c>
      <c r="D822" t="s">
        <v>655</v>
      </c>
      <c r="E822">
        <v>9</v>
      </c>
      <c r="F822">
        <v>7</v>
      </c>
      <c r="G822" t="s">
        <v>749</v>
      </c>
      <c r="H822" s="10" t="s">
        <v>2035</v>
      </c>
    </row>
    <row r="823" spans="1:8" x14ac:dyDescent="0.3">
      <c r="A823" t="s">
        <v>34</v>
      </c>
      <c r="B823">
        <v>2022</v>
      </c>
      <c r="C823" s="11">
        <v>44742</v>
      </c>
      <c r="D823" t="s">
        <v>656</v>
      </c>
      <c r="E823">
        <v>10</v>
      </c>
      <c r="F823">
        <v>4</v>
      </c>
      <c r="G823" t="s">
        <v>751</v>
      </c>
      <c r="H823" s="10" t="s">
        <v>1008</v>
      </c>
    </row>
    <row r="824" spans="1:8" x14ac:dyDescent="0.3">
      <c r="A824" t="s">
        <v>34</v>
      </c>
      <c r="B824">
        <v>2022</v>
      </c>
      <c r="C824" s="11">
        <v>44742</v>
      </c>
      <c r="D824" t="s">
        <v>657</v>
      </c>
      <c r="E824">
        <v>3</v>
      </c>
      <c r="F824">
        <v>3</v>
      </c>
      <c r="G824" t="s">
        <v>752</v>
      </c>
      <c r="H824" s="10" t="s">
        <v>710</v>
      </c>
    </row>
    <row r="825" spans="1:8" x14ac:dyDescent="0.3">
      <c r="A825" t="s">
        <v>34</v>
      </c>
      <c r="B825">
        <v>2022</v>
      </c>
      <c r="C825" s="11">
        <v>44742</v>
      </c>
      <c r="D825" t="s">
        <v>659</v>
      </c>
      <c r="E825">
        <v>3</v>
      </c>
      <c r="F825">
        <v>3</v>
      </c>
      <c r="G825" t="s">
        <v>753</v>
      </c>
      <c r="H825" s="10" t="s">
        <v>710</v>
      </c>
    </row>
    <row r="826" spans="1:8" x14ac:dyDescent="0.3">
      <c r="A826" t="s">
        <v>34</v>
      </c>
      <c r="B826">
        <v>2022</v>
      </c>
      <c r="C826" s="11">
        <v>44742</v>
      </c>
      <c r="D826" t="s">
        <v>661</v>
      </c>
      <c r="E826">
        <v>5</v>
      </c>
      <c r="F826">
        <v>1</v>
      </c>
      <c r="H826" s="10">
        <v>0</v>
      </c>
    </row>
    <row r="827" spans="1:8" s="45" customFormat="1" x14ac:dyDescent="0.3">
      <c r="A827" s="51" t="s">
        <v>109</v>
      </c>
      <c r="B827" s="51">
        <v>2022</v>
      </c>
      <c r="C827" s="52">
        <v>44732</v>
      </c>
      <c r="D827" s="51" t="s">
        <v>648</v>
      </c>
      <c r="E827" s="51">
        <v>34</v>
      </c>
      <c r="F827" s="51">
        <v>0</v>
      </c>
      <c r="G827" s="51" t="s">
        <v>809</v>
      </c>
      <c r="H827" s="55" t="s">
        <v>529</v>
      </c>
    </row>
    <row r="828" spans="1:8" s="45" customFormat="1" ht="28.8" x14ac:dyDescent="0.3">
      <c r="A828" s="51" t="s">
        <v>109</v>
      </c>
      <c r="B828" s="51">
        <v>2021</v>
      </c>
      <c r="C828" s="52">
        <v>44732</v>
      </c>
      <c r="D828" s="51" t="s">
        <v>651</v>
      </c>
      <c r="E828" s="51">
        <v>60</v>
      </c>
      <c r="F828" s="51">
        <v>0</v>
      </c>
      <c r="G828" s="51" t="s">
        <v>810</v>
      </c>
      <c r="H828" s="56"/>
    </row>
    <row r="829" spans="1:8" s="45" customFormat="1" ht="28.8" x14ac:dyDescent="0.3">
      <c r="A829" s="51" t="s">
        <v>109</v>
      </c>
      <c r="B829" s="51">
        <v>2021</v>
      </c>
      <c r="C829" s="52">
        <v>44732</v>
      </c>
      <c r="D829" s="51" t="s">
        <v>653</v>
      </c>
      <c r="E829" s="51">
        <v>96</v>
      </c>
      <c r="F829" s="51">
        <v>0</v>
      </c>
      <c r="G829" s="51" t="s">
        <v>811</v>
      </c>
      <c r="H829" s="55" t="s">
        <v>529</v>
      </c>
    </row>
    <row r="830" spans="1:8" s="45" customFormat="1" ht="43.2" x14ac:dyDescent="0.3">
      <c r="A830" s="51" t="s">
        <v>109</v>
      </c>
      <c r="B830" s="51">
        <v>2021</v>
      </c>
      <c r="C830" s="52">
        <v>44732</v>
      </c>
      <c r="D830" s="51" t="s">
        <v>655</v>
      </c>
      <c r="E830" s="51">
        <v>48</v>
      </c>
      <c r="F830" s="51">
        <v>0</v>
      </c>
      <c r="G830" s="51" t="s">
        <v>812</v>
      </c>
      <c r="H830" s="56"/>
    </row>
    <row r="831" spans="1:8" s="45" customFormat="1" x14ac:dyDescent="0.3">
      <c r="A831" s="51" t="s">
        <v>109</v>
      </c>
      <c r="B831" s="51">
        <v>2021</v>
      </c>
      <c r="C831" s="52">
        <v>44732</v>
      </c>
      <c r="D831" s="51" t="s">
        <v>656</v>
      </c>
      <c r="E831" s="51">
        <v>63</v>
      </c>
      <c r="F831" s="51">
        <v>0</v>
      </c>
      <c r="G831" s="51" t="s">
        <v>813</v>
      </c>
      <c r="H831" s="55" t="s">
        <v>529</v>
      </c>
    </row>
    <row r="832" spans="1:8" s="45" customFormat="1" x14ac:dyDescent="0.3">
      <c r="A832" s="51" t="s">
        <v>109</v>
      </c>
      <c r="B832" s="51">
        <v>2021</v>
      </c>
      <c r="C832" s="52">
        <v>44732</v>
      </c>
      <c r="D832" s="51" t="s">
        <v>657</v>
      </c>
      <c r="E832" s="51">
        <v>46</v>
      </c>
      <c r="F832" s="51">
        <v>0</v>
      </c>
      <c r="G832" s="51" t="s">
        <v>814</v>
      </c>
      <c r="H832" s="55" t="s">
        <v>529</v>
      </c>
    </row>
    <row r="833" spans="1:8" s="45" customFormat="1" ht="28.8" x14ac:dyDescent="0.3">
      <c r="A833" s="51" t="s">
        <v>109</v>
      </c>
      <c r="B833" s="51">
        <v>2021</v>
      </c>
      <c r="C833" s="52">
        <v>44732</v>
      </c>
      <c r="D833" s="51" t="s">
        <v>659</v>
      </c>
      <c r="E833" s="51">
        <v>37</v>
      </c>
      <c r="F833" s="51">
        <v>2</v>
      </c>
      <c r="G833" s="51" t="s">
        <v>815</v>
      </c>
      <c r="H833" s="55" t="s">
        <v>2115</v>
      </c>
    </row>
    <row r="834" spans="1:8" s="45" customFormat="1" ht="28.8" x14ac:dyDescent="0.3">
      <c r="A834" s="51" t="s">
        <v>109</v>
      </c>
      <c r="B834" s="51">
        <v>2021</v>
      </c>
      <c r="C834" s="52">
        <v>44732</v>
      </c>
      <c r="D834" s="51" t="s">
        <v>661</v>
      </c>
      <c r="E834" s="51">
        <v>31</v>
      </c>
      <c r="F834" s="51">
        <v>5</v>
      </c>
      <c r="G834" s="51" t="s">
        <v>817</v>
      </c>
      <c r="H834" s="55" t="s">
        <v>819</v>
      </c>
    </row>
    <row r="835" spans="1:8" s="45" customFormat="1" x14ac:dyDescent="0.3">
      <c r="A835" s="51" t="s">
        <v>114</v>
      </c>
      <c r="B835" s="51">
        <v>2022</v>
      </c>
      <c r="C835" s="52">
        <v>44726</v>
      </c>
      <c r="D835" s="51" t="s">
        <v>648</v>
      </c>
      <c r="E835" s="51">
        <v>20</v>
      </c>
      <c r="F835" s="51">
        <v>0</v>
      </c>
      <c r="G835" s="51" t="s">
        <v>820</v>
      </c>
      <c r="H835" s="55" t="s">
        <v>529</v>
      </c>
    </row>
    <row r="836" spans="1:8" s="45" customFormat="1" x14ac:dyDescent="0.3">
      <c r="A836" s="51" t="s">
        <v>114</v>
      </c>
      <c r="B836" s="51">
        <v>2022</v>
      </c>
      <c r="C836" s="52">
        <v>44726</v>
      </c>
      <c r="D836" s="51" t="s">
        <v>651</v>
      </c>
      <c r="E836" s="51">
        <v>20</v>
      </c>
      <c r="F836" s="51">
        <v>0</v>
      </c>
      <c r="G836" s="51" t="s">
        <v>821</v>
      </c>
      <c r="H836" s="55" t="s">
        <v>529</v>
      </c>
    </row>
    <row r="837" spans="1:8" s="45" customFormat="1" ht="28.8" x14ac:dyDescent="0.3">
      <c r="A837" s="51" t="s">
        <v>114</v>
      </c>
      <c r="B837" s="51">
        <v>2022</v>
      </c>
      <c r="C837" s="52">
        <v>44726</v>
      </c>
      <c r="D837" s="51" t="s">
        <v>653</v>
      </c>
      <c r="E837" s="51">
        <v>16</v>
      </c>
      <c r="F837" s="51">
        <v>2</v>
      </c>
      <c r="G837" s="51" t="s">
        <v>822</v>
      </c>
      <c r="H837" s="55" t="s">
        <v>2119</v>
      </c>
    </row>
    <row r="838" spans="1:8" s="45" customFormat="1" ht="28.8" x14ac:dyDescent="0.3">
      <c r="A838" s="51" t="s">
        <v>114</v>
      </c>
      <c r="B838" s="51">
        <v>2022</v>
      </c>
      <c r="C838" s="52">
        <v>44726</v>
      </c>
      <c r="D838" s="51" t="s">
        <v>655</v>
      </c>
      <c r="E838" s="51">
        <v>15</v>
      </c>
      <c r="F838" s="51">
        <v>0</v>
      </c>
      <c r="G838" s="51" t="s">
        <v>823</v>
      </c>
      <c r="H838" s="55" t="s">
        <v>529</v>
      </c>
    </row>
    <row r="839" spans="1:8" s="45" customFormat="1" ht="28.8" x14ac:dyDescent="0.3">
      <c r="A839" s="51" t="s">
        <v>114</v>
      </c>
      <c r="B839" s="51">
        <v>2022</v>
      </c>
      <c r="C839" s="52">
        <v>44726</v>
      </c>
      <c r="D839" s="51" t="s">
        <v>656</v>
      </c>
      <c r="E839" s="51">
        <v>19</v>
      </c>
      <c r="F839" s="51">
        <v>2</v>
      </c>
      <c r="G839" s="51" t="s">
        <v>824</v>
      </c>
      <c r="H839" s="55" t="s">
        <v>2120</v>
      </c>
    </row>
    <row r="840" spans="1:8" s="45" customFormat="1" x14ac:dyDescent="0.3">
      <c r="A840" s="51" t="s">
        <v>114</v>
      </c>
      <c r="B840" s="51">
        <v>2022</v>
      </c>
      <c r="C840" s="52">
        <v>44726</v>
      </c>
      <c r="D840" s="51" t="s">
        <v>657</v>
      </c>
      <c r="E840" s="51">
        <v>13</v>
      </c>
      <c r="F840" s="51">
        <v>0</v>
      </c>
      <c r="G840" s="51" t="s">
        <v>825</v>
      </c>
      <c r="H840" s="55" t="s">
        <v>529</v>
      </c>
    </row>
    <row r="841" spans="1:8" s="45" customFormat="1" x14ac:dyDescent="0.3">
      <c r="A841" s="51" t="s">
        <v>114</v>
      </c>
      <c r="B841" s="51">
        <v>2022</v>
      </c>
      <c r="C841" s="52">
        <v>44726</v>
      </c>
      <c r="D841" s="51" t="s">
        <v>659</v>
      </c>
      <c r="E841" s="51">
        <v>30</v>
      </c>
      <c r="F841" s="51">
        <v>0</v>
      </c>
      <c r="G841" s="51" t="s">
        <v>826</v>
      </c>
      <c r="H841" s="55" t="s">
        <v>529</v>
      </c>
    </row>
    <row r="842" spans="1:8" s="45" customFormat="1" ht="28.8" x14ac:dyDescent="0.3">
      <c r="A842" s="51" t="s">
        <v>114</v>
      </c>
      <c r="B842" s="51">
        <v>2022</v>
      </c>
      <c r="C842" s="52">
        <v>44726</v>
      </c>
      <c r="D842" s="51" t="s">
        <v>661</v>
      </c>
      <c r="E842" s="51">
        <v>30</v>
      </c>
      <c r="F842" s="51">
        <v>1</v>
      </c>
      <c r="G842" s="51" t="s">
        <v>827</v>
      </c>
      <c r="H842" s="55">
        <v>5</v>
      </c>
    </row>
    <row r="843" spans="1:8" s="45" customFormat="1" ht="28.8" x14ac:dyDescent="0.3">
      <c r="A843" s="58" t="s">
        <v>104</v>
      </c>
      <c r="B843" s="51">
        <v>2022</v>
      </c>
      <c r="C843" s="52">
        <v>44728</v>
      </c>
      <c r="D843" s="51" t="s">
        <v>661</v>
      </c>
      <c r="E843" s="51">
        <v>281</v>
      </c>
      <c r="F843" s="51">
        <v>46</v>
      </c>
      <c r="G843" s="51" t="s">
        <v>695</v>
      </c>
      <c r="H843" s="74" t="s">
        <v>2125</v>
      </c>
    </row>
  </sheetData>
  <autoFilter ref="A1:I843" xr:uid="{00000000-0009-0000-0000-000004000000}">
    <sortState xmlns:xlrd2="http://schemas.microsoft.com/office/spreadsheetml/2017/richdata2" ref="A2:I696">
      <sortCondition ref="A1:A696"/>
    </sortState>
  </autoFilter>
  <sortState xmlns:xlrd2="http://schemas.microsoft.com/office/spreadsheetml/2017/richdata2" ref="A2:I704">
    <sortCondition ref="A2:A704"/>
    <sortCondition ref="B2:B704"/>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H1173"/>
  <sheetViews>
    <sheetView tabSelected="1" workbookViewId="0">
      <pane xSplit="3" ySplit="2" topLeftCell="D1172" activePane="bottomRight" state="frozen"/>
      <selection pane="topRight" activeCell="D1" sqref="D1"/>
      <selection pane="bottomLeft" activeCell="A3" sqref="A3"/>
      <selection pane="bottomRight" activeCell="A1172" sqref="A1172"/>
    </sheetView>
  </sheetViews>
  <sheetFormatPr defaultRowHeight="14.4" x14ac:dyDescent="0.3"/>
  <cols>
    <col min="1" max="1" width="18.21875" bestFit="1" customWidth="1"/>
    <col min="2" max="2" width="5" bestFit="1" customWidth="1"/>
    <col min="3" max="3" width="11.5546875" customWidth="1"/>
    <col min="7" max="7" width="8.77734375" customWidth="1"/>
    <col min="8" max="8" width="11.21875" customWidth="1"/>
    <col min="9" max="9" width="11.44140625" customWidth="1"/>
    <col min="10" max="10" width="11.5546875" customWidth="1"/>
    <col min="11" max="11" width="8.21875" customWidth="1"/>
    <col min="12" max="13" width="9.44140625" customWidth="1"/>
    <col min="14" max="14" width="8.77734375" customWidth="1"/>
    <col min="15" max="15" width="7.5546875" customWidth="1"/>
    <col min="16" max="31" width="8.77734375" customWidth="1"/>
    <col min="32" max="32" width="15.77734375" customWidth="1"/>
    <col min="33" max="33" width="38" customWidth="1"/>
    <col min="34" max="34" width="51" bestFit="1" customWidth="1"/>
  </cols>
  <sheetData>
    <row r="2" spans="1:34" x14ac:dyDescent="0.3">
      <c r="A2" s="1" t="s">
        <v>2</v>
      </c>
      <c r="B2" s="1" t="s">
        <v>494</v>
      </c>
      <c r="C2" s="1" t="s">
        <v>495</v>
      </c>
      <c r="D2" s="1" t="s">
        <v>1039</v>
      </c>
      <c r="E2" s="1" t="s">
        <v>1040</v>
      </c>
      <c r="F2" s="1" t="s">
        <v>1041</v>
      </c>
      <c r="G2" s="1" t="s">
        <v>1042</v>
      </c>
      <c r="H2" s="1" t="s">
        <v>1043</v>
      </c>
      <c r="I2" s="1" t="s">
        <v>1044</v>
      </c>
      <c r="J2" s="1" t="s">
        <v>1045</v>
      </c>
      <c r="K2" s="1" t="s">
        <v>1046</v>
      </c>
      <c r="L2" s="1" t="s">
        <v>1047</v>
      </c>
      <c r="M2" s="1" t="s">
        <v>1048</v>
      </c>
      <c r="N2" s="1" t="s">
        <v>1049</v>
      </c>
      <c r="O2" s="1" t="s">
        <v>1050</v>
      </c>
      <c r="P2" s="1" t="s">
        <v>1051</v>
      </c>
      <c r="Q2" s="1" t="s">
        <v>1052</v>
      </c>
      <c r="R2" s="1" t="s">
        <v>1053</v>
      </c>
      <c r="S2" s="1" t="s">
        <v>1054</v>
      </c>
      <c r="T2" s="1" t="s">
        <v>1055</v>
      </c>
      <c r="U2" s="1" t="s">
        <v>1056</v>
      </c>
      <c r="V2" s="1" t="s">
        <v>1057</v>
      </c>
      <c r="W2" s="1" t="s">
        <v>1058</v>
      </c>
      <c r="X2" s="1" t="s">
        <v>1059</v>
      </c>
      <c r="Y2" s="1" t="s">
        <v>1060</v>
      </c>
      <c r="Z2" s="1" t="s">
        <v>1061</v>
      </c>
      <c r="AA2" s="1" t="s">
        <v>1062</v>
      </c>
      <c r="AB2" s="1" t="s">
        <v>1063</v>
      </c>
      <c r="AC2" s="15" t="s">
        <v>1064</v>
      </c>
      <c r="AD2" s="15" t="s">
        <v>1065</v>
      </c>
      <c r="AE2" s="1" t="s">
        <v>5</v>
      </c>
      <c r="AF2" s="1" t="s">
        <v>1066</v>
      </c>
      <c r="AG2" s="1" t="s">
        <v>164</v>
      </c>
      <c r="AH2" s="1" t="s">
        <v>1067</v>
      </c>
    </row>
    <row r="3" spans="1:34" x14ac:dyDescent="0.3">
      <c r="A3" t="s">
        <v>41</v>
      </c>
      <c r="B3">
        <v>2018</v>
      </c>
      <c r="C3" s="11">
        <v>43298</v>
      </c>
      <c r="D3" t="s">
        <v>1068</v>
      </c>
      <c r="E3" t="s">
        <v>661</v>
      </c>
      <c r="F3">
        <v>3</v>
      </c>
      <c r="G3">
        <f t="shared" ref="G3:G66" si="0">SUM(H3:J3)</f>
        <v>0</v>
      </c>
      <c r="H3">
        <v>0</v>
      </c>
      <c r="I3">
        <v>0</v>
      </c>
      <c r="J3">
        <v>0</v>
      </c>
      <c r="K3">
        <v>90</v>
      </c>
      <c r="L3">
        <v>50</v>
      </c>
      <c r="M3" t="s">
        <v>503</v>
      </c>
      <c r="N3">
        <v>0</v>
      </c>
      <c r="O3" t="s">
        <v>503</v>
      </c>
      <c r="P3" s="9">
        <f t="shared" ref="P3:P34" si="1">AVERAGE(Q3:T3)</f>
        <v>4.25</v>
      </c>
      <c r="Q3">
        <v>2</v>
      </c>
      <c r="R3">
        <v>3</v>
      </c>
      <c r="S3">
        <v>4</v>
      </c>
      <c r="T3">
        <v>8</v>
      </c>
      <c r="AC3" s="14">
        <v>0</v>
      </c>
      <c r="AD3" s="14">
        <v>1</v>
      </c>
      <c r="AF3" t="s">
        <v>1069</v>
      </c>
    </row>
    <row r="4" spans="1:34" x14ac:dyDescent="0.3">
      <c r="A4" t="s">
        <v>41</v>
      </c>
      <c r="B4">
        <v>2018</v>
      </c>
      <c r="C4" s="11">
        <v>43298</v>
      </c>
      <c r="D4" t="s">
        <v>1070</v>
      </c>
      <c r="E4" t="s">
        <v>651</v>
      </c>
      <c r="F4">
        <v>1</v>
      </c>
      <c r="G4">
        <f t="shared" si="0"/>
        <v>14</v>
      </c>
      <c r="H4">
        <v>0</v>
      </c>
      <c r="I4">
        <v>3</v>
      </c>
      <c r="J4">
        <v>11</v>
      </c>
      <c r="K4">
        <v>80</v>
      </c>
      <c r="L4">
        <v>80</v>
      </c>
      <c r="M4" t="s">
        <v>503</v>
      </c>
      <c r="N4">
        <v>0</v>
      </c>
      <c r="O4" t="s">
        <v>503</v>
      </c>
      <c r="P4" s="9">
        <f t="shared" si="1"/>
        <v>22.75</v>
      </c>
      <c r="Q4">
        <v>16</v>
      </c>
      <c r="R4">
        <v>37</v>
      </c>
      <c r="S4">
        <v>18</v>
      </c>
      <c r="T4">
        <v>20</v>
      </c>
      <c r="AC4" s="14">
        <v>0</v>
      </c>
      <c r="AD4" s="14">
        <v>0</v>
      </c>
      <c r="AF4">
        <v>0</v>
      </c>
    </row>
    <row r="5" spans="1:34" x14ac:dyDescent="0.3">
      <c r="A5" t="s">
        <v>41</v>
      </c>
      <c r="B5">
        <v>2018</v>
      </c>
      <c r="C5" s="11">
        <v>43298</v>
      </c>
      <c r="D5" t="s">
        <v>1071</v>
      </c>
      <c r="E5" t="s">
        <v>651</v>
      </c>
      <c r="F5">
        <v>5</v>
      </c>
      <c r="G5">
        <f t="shared" si="0"/>
        <v>3</v>
      </c>
      <c r="H5">
        <v>0</v>
      </c>
      <c r="I5">
        <v>1</v>
      </c>
      <c r="J5">
        <v>2</v>
      </c>
      <c r="K5">
        <v>70</v>
      </c>
      <c r="L5">
        <v>60</v>
      </c>
      <c r="M5" t="s">
        <v>503</v>
      </c>
      <c r="N5">
        <v>0</v>
      </c>
      <c r="O5" t="s">
        <v>503</v>
      </c>
      <c r="P5" s="9">
        <f t="shared" si="1"/>
        <v>2.75</v>
      </c>
      <c r="Q5">
        <v>0</v>
      </c>
      <c r="R5">
        <v>3</v>
      </c>
      <c r="S5">
        <v>4</v>
      </c>
      <c r="T5">
        <v>4</v>
      </c>
      <c r="AC5" s="14">
        <v>0</v>
      </c>
      <c r="AD5" s="14">
        <v>0</v>
      </c>
      <c r="AF5">
        <v>0</v>
      </c>
    </row>
    <row r="6" spans="1:34" x14ac:dyDescent="0.3">
      <c r="A6" t="s">
        <v>41</v>
      </c>
      <c r="B6">
        <v>2018</v>
      </c>
      <c r="C6" s="11">
        <v>43298</v>
      </c>
      <c r="D6" t="s">
        <v>1072</v>
      </c>
      <c r="E6" t="s">
        <v>659</v>
      </c>
      <c r="F6">
        <v>0</v>
      </c>
      <c r="G6">
        <f t="shared" si="0"/>
        <v>4</v>
      </c>
      <c r="H6">
        <v>0</v>
      </c>
      <c r="I6">
        <v>0</v>
      </c>
      <c r="J6">
        <v>4</v>
      </c>
      <c r="K6">
        <v>90</v>
      </c>
      <c r="L6">
        <v>20</v>
      </c>
      <c r="M6" t="s">
        <v>503</v>
      </c>
      <c r="N6">
        <v>0</v>
      </c>
      <c r="O6" t="s">
        <v>503</v>
      </c>
      <c r="P6" s="9">
        <f t="shared" si="1"/>
        <v>17.75</v>
      </c>
      <c r="Q6">
        <v>12</v>
      </c>
      <c r="R6">
        <v>6</v>
      </c>
      <c r="S6">
        <v>9</v>
      </c>
      <c r="T6">
        <v>44</v>
      </c>
      <c r="AC6" s="14">
        <v>0</v>
      </c>
      <c r="AD6" s="14">
        <v>0</v>
      </c>
      <c r="AF6">
        <v>0</v>
      </c>
    </row>
    <row r="7" spans="1:34" x14ac:dyDescent="0.3">
      <c r="A7" t="s">
        <v>41</v>
      </c>
      <c r="B7">
        <v>2018</v>
      </c>
      <c r="C7" s="11">
        <v>43298</v>
      </c>
      <c r="D7" t="s">
        <v>1073</v>
      </c>
      <c r="E7" t="s">
        <v>659</v>
      </c>
      <c r="F7">
        <v>1</v>
      </c>
      <c r="G7">
        <f t="shared" si="0"/>
        <v>7</v>
      </c>
      <c r="H7">
        <v>0</v>
      </c>
      <c r="I7">
        <v>4</v>
      </c>
      <c r="J7">
        <v>3</v>
      </c>
      <c r="K7">
        <v>90</v>
      </c>
      <c r="L7">
        <v>50</v>
      </c>
      <c r="M7" t="s">
        <v>503</v>
      </c>
      <c r="N7">
        <v>0</v>
      </c>
      <c r="O7" t="s">
        <v>503</v>
      </c>
      <c r="P7" s="9">
        <f t="shared" si="1"/>
        <v>9.25</v>
      </c>
      <c r="Q7">
        <v>0</v>
      </c>
      <c r="R7">
        <v>4</v>
      </c>
      <c r="S7">
        <v>9</v>
      </c>
      <c r="T7">
        <v>24</v>
      </c>
      <c r="AC7" s="14">
        <v>0</v>
      </c>
      <c r="AD7" s="14">
        <v>0</v>
      </c>
      <c r="AF7">
        <v>0</v>
      </c>
    </row>
    <row r="8" spans="1:34" x14ac:dyDescent="0.3">
      <c r="A8" t="s">
        <v>41</v>
      </c>
      <c r="B8">
        <v>2018</v>
      </c>
      <c r="C8" s="11">
        <v>43298</v>
      </c>
      <c r="D8" t="s">
        <v>1074</v>
      </c>
      <c r="E8" t="s">
        <v>659</v>
      </c>
      <c r="F8">
        <v>11</v>
      </c>
      <c r="G8">
        <f t="shared" si="0"/>
        <v>0</v>
      </c>
      <c r="H8">
        <v>0</v>
      </c>
      <c r="I8">
        <v>0</v>
      </c>
      <c r="J8">
        <v>0</v>
      </c>
      <c r="K8">
        <v>90</v>
      </c>
      <c r="L8">
        <v>70</v>
      </c>
      <c r="M8" t="s">
        <v>503</v>
      </c>
      <c r="N8">
        <v>70</v>
      </c>
      <c r="O8" t="s">
        <v>503</v>
      </c>
      <c r="P8" s="9">
        <f t="shared" si="1"/>
        <v>32.25</v>
      </c>
      <c r="Q8">
        <v>16</v>
      </c>
      <c r="R8">
        <v>25</v>
      </c>
      <c r="S8">
        <v>85</v>
      </c>
      <c r="T8">
        <v>3</v>
      </c>
      <c r="AC8" s="14">
        <v>0</v>
      </c>
      <c r="AD8" s="14">
        <v>0</v>
      </c>
      <c r="AF8">
        <v>0</v>
      </c>
    </row>
    <row r="9" spans="1:34" x14ac:dyDescent="0.3">
      <c r="A9" t="s">
        <v>41</v>
      </c>
      <c r="B9">
        <v>2018</v>
      </c>
      <c r="C9" s="11">
        <v>43298</v>
      </c>
      <c r="D9" t="s">
        <v>1075</v>
      </c>
      <c r="E9" t="s">
        <v>659</v>
      </c>
      <c r="F9">
        <v>3</v>
      </c>
      <c r="G9">
        <f t="shared" si="0"/>
        <v>0</v>
      </c>
      <c r="H9">
        <v>0</v>
      </c>
      <c r="I9">
        <v>0</v>
      </c>
      <c r="J9">
        <v>0</v>
      </c>
      <c r="K9">
        <v>50</v>
      </c>
      <c r="L9">
        <v>40</v>
      </c>
      <c r="M9" t="s">
        <v>503</v>
      </c>
      <c r="N9">
        <v>0</v>
      </c>
      <c r="O9" t="s">
        <v>503</v>
      </c>
      <c r="P9" s="9">
        <f t="shared" si="1"/>
        <v>5.5</v>
      </c>
      <c r="Q9">
        <v>1</v>
      </c>
      <c r="R9">
        <v>1</v>
      </c>
      <c r="S9">
        <v>18</v>
      </c>
      <c r="T9">
        <v>2</v>
      </c>
      <c r="AC9" s="14">
        <v>0</v>
      </c>
      <c r="AD9" s="14">
        <v>1</v>
      </c>
      <c r="AF9" t="s">
        <v>1076</v>
      </c>
    </row>
    <row r="10" spans="1:34" x14ac:dyDescent="0.3">
      <c r="A10" t="s">
        <v>41</v>
      </c>
      <c r="B10">
        <v>2018</v>
      </c>
      <c r="C10" s="11">
        <v>43298</v>
      </c>
      <c r="D10" t="s">
        <v>1077</v>
      </c>
      <c r="E10" t="s">
        <v>659</v>
      </c>
      <c r="F10">
        <v>6</v>
      </c>
      <c r="G10">
        <f t="shared" si="0"/>
        <v>0</v>
      </c>
      <c r="H10">
        <v>0</v>
      </c>
      <c r="I10">
        <v>0</v>
      </c>
      <c r="J10">
        <v>0</v>
      </c>
      <c r="K10">
        <v>60</v>
      </c>
      <c r="L10">
        <v>60</v>
      </c>
      <c r="M10" t="s">
        <v>503</v>
      </c>
      <c r="N10">
        <v>1</v>
      </c>
      <c r="O10" t="s">
        <v>503</v>
      </c>
      <c r="P10" s="9">
        <f t="shared" si="1"/>
        <v>13.25</v>
      </c>
      <c r="Q10">
        <v>29</v>
      </c>
      <c r="R10">
        <v>7</v>
      </c>
      <c r="S10">
        <v>7</v>
      </c>
      <c r="T10">
        <v>10</v>
      </c>
      <c r="AC10" s="14">
        <v>0</v>
      </c>
      <c r="AD10" s="14">
        <v>1</v>
      </c>
      <c r="AF10" t="s">
        <v>1076</v>
      </c>
    </row>
    <row r="11" spans="1:34" x14ac:dyDescent="0.3">
      <c r="A11" t="s">
        <v>41</v>
      </c>
      <c r="B11">
        <v>2018</v>
      </c>
      <c r="C11" s="11">
        <v>43298</v>
      </c>
      <c r="D11" t="s">
        <v>1078</v>
      </c>
      <c r="E11" t="s">
        <v>659</v>
      </c>
      <c r="F11">
        <v>9</v>
      </c>
      <c r="G11">
        <f t="shared" si="0"/>
        <v>0</v>
      </c>
      <c r="H11">
        <v>0</v>
      </c>
      <c r="I11">
        <v>0</v>
      </c>
      <c r="J11">
        <v>0</v>
      </c>
      <c r="K11">
        <v>95</v>
      </c>
      <c r="L11">
        <v>80</v>
      </c>
      <c r="M11" t="s">
        <v>503</v>
      </c>
      <c r="N11">
        <v>0</v>
      </c>
      <c r="O11" t="s">
        <v>503</v>
      </c>
      <c r="P11" s="9">
        <f t="shared" si="1"/>
        <v>21.5</v>
      </c>
      <c r="Q11">
        <v>27</v>
      </c>
      <c r="R11">
        <v>6</v>
      </c>
      <c r="S11">
        <v>38</v>
      </c>
      <c r="T11">
        <v>15</v>
      </c>
      <c r="AC11" s="14">
        <v>0</v>
      </c>
      <c r="AD11" s="14">
        <v>0</v>
      </c>
      <c r="AF11">
        <v>0</v>
      </c>
    </row>
    <row r="12" spans="1:34" x14ac:dyDescent="0.3">
      <c r="A12" t="s">
        <v>41</v>
      </c>
      <c r="B12">
        <v>2018</v>
      </c>
      <c r="C12" s="11">
        <v>43298</v>
      </c>
      <c r="D12" t="s">
        <v>1079</v>
      </c>
      <c r="E12" t="s">
        <v>653</v>
      </c>
      <c r="F12">
        <v>2</v>
      </c>
      <c r="G12">
        <f t="shared" si="0"/>
        <v>6</v>
      </c>
      <c r="H12">
        <v>0</v>
      </c>
      <c r="I12">
        <v>1</v>
      </c>
      <c r="J12">
        <v>5</v>
      </c>
      <c r="K12">
        <v>20</v>
      </c>
      <c r="L12">
        <v>50</v>
      </c>
      <c r="M12" t="s">
        <v>503</v>
      </c>
      <c r="N12">
        <v>30</v>
      </c>
      <c r="O12" t="s">
        <v>503</v>
      </c>
      <c r="P12" s="9">
        <f t="shared" si="1"/>
        <v>24.25</v>
      </c>
      <c r="Q12">
        <v>30</v>
      </c>
      <c r="R12">
        <v>16</v>
      </c>
      <c r="S12">
        <v>50</v>
      </c>
      <c r="T12">
        <v>1</v>
      </c>
      <c r="AC12" s="14">
        <v>0</v>
      </c>
      <c r="AD12" s="14">
        <v>0</v>
      </c>
      <c r="AF12" t="s">
        <v>1080</v>
      </c>
    </row>
    <row r="13" spans="1:34" x14ac:dyDescent="0.3">
      <c r="A13" t="s">
        <v>41</v>
      </c>
      <c r="B13">
        <v>2019</v>
      </c>
      <c r="C13" s="11">
        <v>43647</v>
      </c>
      <c r="D13" t="s">
        <v>1068</v>
      </c>
      <c r="E13" t="s">
        <v>661</v>
      </c>
      <c r="F13">
        <v>3</v>
      </c>
      <c r="G13">
        <f t="shared" si="0"/>
        <v>0</v>
      </c>
      <c r="H13">
        <v>0</v>
      </c>
      <c r="I13">
        <v>0</v>
      </c>
      <c r="J13">
        <v>0</v>
      </c>
      <c r="K13">
        <v>60</v>
      </c>
      <c r="L13">
        <v>60</v>
      </c>
      <c r="M13" t="s">
        <v>503</v>
      </c>
      <c r="N13">
        <v>15</v>
      </c>
      <c r="O13" t="s">
        <v>503</v>
      </c>
      <c r="P13" s="9">
        <f t="shared" si="1"/>
        <v>60.5</v>
      </c>
      <c r="Q13" s="8">
        <v>33</v>
      </c>
      <c r="R13" s="8">
        <v>99</v>
      </c>
      <c r="S13" s="8">
        <v>25</v>
      </c>
      <c r="T13" s="8">
        <v>85</v>
      </c>
      <c r="AC13" s="14">
        <v>0</v>
      </c>
      <c r="AD13" s="14">
        <v>1</v>
      </c>
      <c r="AF13" t="s">
        <v>1081</v>
      </c>
      <c r="AG13" t="s">
        <v>1082</v>
      </c>
    </row>
    <row r="14" spans="1:34" x14ac:dyDescent="0.3">
      <c r="A14" t="s">
        <v>41</v>
      </c>
      <c r="B14">
        <v>2019</v>
      </c>
      <c r="C14" s="11">
        <v>43647</v>
      </c>
      <c r="D14" t="s">
        <v>1070</v>
      </c>
      <c r="E14" t="s">
        <v>651</v>
      </c>
      <c r="F14">
        <v>1</v>
      </c>
      <c r="G14">
        <f t="shared" si="0"/>
        <v>8</v>
      </c>
      <c r="H14">
        <v>0</v>
      </c>
      <c r="I14">
        <v>0</v>
      </c>
      <c r="J14">
        <v>8</v>
      </c>
      <c r="K14">
        <v>90</v>
      </c>
      <c r="L14">
        <v>50</v>
      </c>
      <c r="M14" t="s">
        <v>503</v>
      </c>
      <c r="N14">
        <v>0</v>
      </c>
      <c r="O14" t="s">
        <v>503</v>
      </c>
      <c r="P14" s="9">
        <f t="shared" si="1"/>
        <v>51.5</v>
      </c>
      <c r="Q14" s="8">
        <v>46</v>
      </c>
      <c r="R14" s="8">
        <v>69</v>
      </c>
      <c r="S14" s="8">
        <v>56</v>
      </c>
      <c r="T14" s="8">
        <v>35</v>
      </c>
      <c r="AC14" s="14">
        <v>0</v>
      </c>
      <c r="AD14" s="14">
        <v>1</v>
      </c>
      <c r="AF14" t="s">
        <v>1081</v>
      </c>
      <c r="AG14" t="s">
        <v>1083</v>
      </c>
    </row>
    <row r="15" spans="1:34" x14ac:dyDescent="0.3">
      <c r="A15" t="s">
        <v>41</v>
      </c>
      <c r="B15">
        <v>2019</v>
      </c>
      <c r="C15" s="11">
        <v>43647</v>
      </c>
      <c r="D15" t="s">
        <v>1071</v>
      </c>
      <c r="E15" t="s">
        <v>651</v>
      </c>
      <c r="F15">
        <v>5</v>
      </c>
      <c r="G15">
        <f t="shared" si="0"/>
        <v>1</v>
      </c>
      <c r="H15">
        <v>0</v>
      </c>
      <c r="I15">
        <v>0</v>
      </c>
      <c r="J15">
        <v>1</v>
      </c>
      <c r="K15">
        <v>60</v>
      </c>
      <c r="L15">
        <v>30</v>
      </c>
      <c r="M15" t="s">
        <v>503</v>
      </c>
      <c r="N15">
        <v>0</v>
      </c>
      <c r="O15" t="s">
        <v>503</v>
      </c>
      <c r="P15" s="9">
        <f t="shared" si="1"/>
        <v>32.25</v>
      </c>
      <c r="Q15" s="8">
        <v>80</v>
      </c>
      <c r="R15" s="8">
        <v>43</v>
      </c>
      <c r="S15" s="8">
        <v>4</v>
      </c>
      <c r="T15" s="8">
        <v>2</v>
      </c>
      <c r="AC15" s="14">
        <v>0</v>
      </c>
      <c r="AD15" s="14">
        <v>1</v>
      </c>
      <c r="AF15" t="s">
        <v>1081</v>
      </c>
      <c r="AG15" t="s">
        <v>1084</v>
      </c>
    </row>
    <row r="16" spans="1:34" x14ac:dyDescent="0.3">
      <c r="A16" t="s">
        <v>41</v>
      </c>
      <c r="B16">
        <v>2019</v>
      </c>
      <c r="C16" s="11">
        <v>43647</v>
      </c>
      <c r="D16" t="s">
        <v>1072</v>
      </c>
      <c r="E16" t="s">
        <v>659</v>
      </c>
      <c r="F16">
        <v>0</v>
      </c>
      <c r="G16">
        <f t="shared" si="0"/>
        <v>5</v>
      </c>
      <c r="H16">
        <v>0</v>
      </c>
      <c r="I16">
        <v>0</v>
      </c>
      <c r="J16">
        <v>5</v>
      </c>
      <c r="K16">
        <v>100</v>
      </c>
      <c r="L16">
        <v>20</v>
      </c>
      <c r="M16" t="s">
        <v>503</v>
      </c>
      <c r="N16">
        <v>0</v>
      </c>
      <c r="O16" t="s">
        <v>503</v>
      </c>
      <c r="P16" s="9">
        <f t="shared" si="1"/>
        <v>88.75</v>
      </c>
      <c r="Q16" s="8">
        <v>130</v>
      </c>
      <c r="R16" s="8">
        <v>60</v>
      </c>
      <c r="S16" s="8">
        <v>120</v>
      </c>
      <c r="T16" s="8">
        <v>45</v>
      </c>
      <c r="AC16" s="14">
        <v>0</v>
      </c>
      <c r="AD16" s="14">
        <v>1</v>
      </c>
      <c r="AF16" t="s">
        <v>1085</v>
      </c>
      <c r="AG16" t="s">
        <v>1086</v>
      </c>
    </row>
    <row r="17" spans="1:33" x14ac:dyDescent="0.3">
      <c r="A17" t="s">
        <v>41</v>
      </c>
      <c r="B17">
        <v>2019</v>
      </c>
      <c r="C17" s="11">
        <v>43647</v>
      </c>
      <c r="D17" t="s">
        <v>1073</v>
      </c>
      <c r="E17" t="s">
        <v>659</v>
      </c>
      <c r="F17">
        <v>1</v>
      </c>
      <c r="G17">
        <f t="shared" si="0"/>
        <v>2</v>
      </c>
      <c r="H17">
        <v>0</v>
      </c>
      <c r="I17">
        <v>0</v>
      </c>
      <c r="J17">
        <v>2</v>
      </c>
      <c r="K17">
        <v>90</v>
      </c>
      <c r="L17">
        <v>50</v>
      </c>
      <c r="M17" t="s">
        <v>503</v>
      </c>
      <c r="N17">
        <v>0</v>
      </c>
      <c r="O17" t="s">
        <v>503</v>
      </c>
      <c r="P17" s="9">
        <f t="shared" si="1"/>
        <v>37.75</v>
      </c>
      <c r="Q17" s="8">
        <v>16</v>
      </c>
      <c r="R17" s="8">
        <v>2</v>
      </c>
      <c r="S17" s="8">
        <v>13</v>
      </c>
      <c r="T17" s="8">
        <v>120</v>
      </c>
      <c r="AC17" s="14">
        <v>0</v>
      </c>
      <c r="AD17" s="14">
        <v>1</v>
      </c>
      <c r="AF17" t="s">
        <v>1087</v>
      </c>
    </row>
    <row r="18" spans="1:33" x14ac:dyDescent="0.3">
      <c r="A18" t="s">
        <v>41</v>
      </c>
      <c r="B18">
        <v>2019</v>
      </c>
      <c r="C18" s="11">
        <v>43647</v>
      </c>
      <c r="D18" t="s">
        <v>1074</v>
      </c>
      <c r="E18" t="s">
        <v>659</v>
      </c>
      <c r="F18">
        <v>11</v>
      </c>
      <c r="G18">
        <f t="shared" si="0"/>
        <v>0</v>
      </c>
      <c r="H18">
        <v>0</v>
      </c>
      <c r="I18">
        <v>0</v>
      </c>
      <c r="J18">
        <v>0</v>
      </c>
      <c r="K18">
        <v>80</v>
      </c>
      <c r="L18">
        <v>30</v>
      </c>
      <c r="M18" t="s">
        <v>503</v>
      </c>
      <c r="N18">
        <v>40</v>
      </c>
      <c r="O18" t="s">
        <v>503</v>
      </c>
      <c r="P18" s="9">
        <f t="shared" si="1"/>
        <v>140</v>
      </c>
      <c r="Q18" s="8">
        <v>120</v>
      </c>
      <c r="R18" s="8">
        <v>150</v>
      </c>
      <c r="S18" s="8">
        <v>160</v>
      </c>
      <c r="T18" s="8">
        <v>130</v>
      </c>
      <c r="AC18" s="14">
        <v>0</v>
      </c>
      <c r="AD18" s="14">
        <v>0</v>
      </c>
      <c r="AF18" t="s">
        <v>1088</v>
      </c>
      <c r="AG18" t="s">
        <v>1089</v>
      </c>
    </row>
    <row r="19" spans="1:33" x14ac:dyDescent="0.3">
      <c r="A19" t="s">
        <v>41</v>
      </c>
      <c r="B19">
        <v>2019</v>
      </c>
      <c r="C19" s="11">
        <v>43647</v>
      </c>
      <c r="D19" t="s">
        <v>1075</v>
      </c>
      <c r="E19" t="s">
        <v>659</v>
      </c>
      <c r="F19">
        <v>3</v>
      </c>
      <c r="G19">
        <f t="shared" si="0"/>
        <v>0</v>
      </c>
      <c r="H19">
        <v>0</v>
      </c>
      <c r="I19">
        <v>0</v>
      </c>
      <c r="J19">
        <v>0</v>
      </c>
      <c r="K19">
        <v>40</v>
      </c>
      <c r="L19">
        <v>40</v>
      </c>
      <c r="M19" t="s">
        <v>503</v>
      </c>
      <c r="N19">
        <v>0</v>
      </c>
      <c r="O19" t="s">
        <v>503</v>
      </c>
      <c r="P19" s="9">
        <f t="shared" si="1"/>
        <v>33.75</v>
      </c>
      <c r="Q19" s="8">
        <v>13</v>
      </c>
      <c r="R19" s="8">
        <v>60</v>
      </c>
      <c r="S19" s="8">
        <v>13</v>
      </c>
      <c r="T19" s="8">
        <v>49</v>
      </c>
      <c r="AC19" s="14">
        <v>0</v>
      </c>
      <c r="AD19" s="14">
        <v>1</v>
      </c>
      <c r="AF19" t="s">
        <v>1090</v>
      </c>
      <c r="AG19" t="s">
        <v>1091</v>
      </c>
    </row>
    <row r="20" spans="1:33" x14ac:dyDescent="0.3">
      <c r="A20" t="s">
        <v>41</v>
      </c>
      <c r="B20">
        <v>2019</v>
      </c>
      <c r="C20" s="11">
        <v>43647</v>
      </c>
      <c r="D20" t="s">
        <v>1077</v>
      </c>
      <c r="E20" t="s">
        <v>659</v>
      </c>
      <c r="F20">
        <v>6</v>
      </c>
      <c r="G20">
        <f t="shared" si="0"/>
        <v>0</v>
      </c>
      <c r="H20">
        <v>0</v>
      </c>
      <c r="I20">
        <v>0</v>
      </c>
      <c r="J20">
        <v>0</v>
      </c>
      <c r="K20">
        <v>30</v>
      </c>
      <c r="L20">
        <v>60</v>
      </c>
      <c r="M20" t="s">
        <v>503</v>
      </c>
      <c r="N20">
        <v>0</v>
      </c>
      <c r="O20" t="s">
        <v>503</v>
      </c>
      <c r="P20" s="9">
        <f t="shared" si="1"/>
        <v>15.25</v>
      </c>
      <c r="Q20" s="8">
        <v>12</v>
      </c>
      <c r="R20" s="8">
        <v>15</v>
      </c>
      <c r="S20" s="8">
        <v>2</v>
      </c>
      <c r="T20" s="8">
        <v>32</v>
      </c>
      <c r="AC20" s="14">
        <v>0</v>
      </c>
      <c r="AD20" s="14">
        <v>1</v>
      </c>
      <c r="AF20" t="s">
        <v>1087</v>
      </c>
      <c r="AG20" t="s">
        <v>1092</v>
      </c>
    </row>
    <row r="21" spans="1:33" x14ac:dyDescent="0.3">
      <c r="A21" t="s">
        <v>41</v>
      </c>
      <c r="B21">
        <v>2019</v>
      </c>
      <c r="C21" s="11">
        <v>43647</v>
      </c>
      <c r="D21" t="s">
        <v>1078</v>
      </c>
      <c r="E21" t="s">
        <v>659</v>
      </c>
      <c r="F21">
        <v>9</v>
      </c>
      <c r="G21">
        <f t="shared" si="0"/>
        <v>0</v>
      </c>
      <c r="H21">
        <v>0</v>
      </c>
      <c r="I21">
        <v>0</v>
      </c>
      <c r="J21">
        <v>0</v>
      </c>
      <c r="K21">
        <v>80</v>
      </c>
      <c r="L21">
        <v>30</v>
      </c>
      <c r="M21" t="s">
        <v>503</v>
      </c>
      <c r="N21">
        <v>20</v>
      </c>
      <c r="O21" t="s">
        <v>503</v>
      </c>
      <c r="P21" s="9">
        <f t="shared" si="1"/>
        <v>127.5</v>
      </c>
      <c r="Q21" s="8">
        <v>130</v>
      </c>
      <c r="R21" s="8">
        <v>120</v>
      </c>
      <c r="S21" s="8">
        <v>120</v>
      </c>
      <c r="T21" s="8">
        <v>140</v>
      </c>
      <c r="AC21" s="14">
        <v>0</v>
      </c>
      <c r="AD21" s="14">
        <v>0</v>
      </c>
      <c r="AF21" t="s">
        <v>1093</v>
      </c>
      <c r="AG21" t="s">
        <v>1094</v>
      </c>
    </row>
    <row r="22" spans="1:33" x14ac:dyDescent="0.3">
      <c r="A22" t="s">
        <v>41</v>
      </c>
      <c r="B22">
        <v>2019</v>
      </c>
      <c r="C22" s="11">
        <v>43647</v>
      </c>
      <c r="D22" t="s">
        <v>1079</v>
      </c>
      <c r="E22" t="s">
        <v>653</v>
      </c>
      <c r="F22">
        <v>2</v>
      </c>
      <c r="G22">
        <f t="shared" si="0"/>
        <v>1</v>
      </c>
      <c r="H22">
        <v>0</v>
      </c>
      <c r="I22">
        <v>0</v>
      </c>
      <c r="J22">
        <v>1</v>
      </c>
      <c r="K22">
        <v>80</v>
      </c>
      <c r="L22">
        <v>40</v>
      </c>
      <c r="M22" t="s">
        <v>503</v>
      </c>
      <c r="N22">
        <v>40</v>
      </c>
      <c r="O22" t="s">
        <v>503</v>
      </c>
      <c r="P22" s="9">
        <f t="shared" si="1"/>
        <v>23.5</v>
      </c>
      <c r="Q22" s="8">
        <v>34</v>
      </c>
      <c r="R22" s="8">
        <v>24</v>
      </c>
      <c r="S22" s="8">
        <v>35</v>
      </c>
      <c r="T22" s="8">
        <v>1</v>
      </c>
      <c r="AC22" s="14">
        <v>0</v>
      </c>
      <c r="AD22" s="14">
        <v>1</v>
      </c>
      <c r="AF22" t="s">
        <v>1081</v>
      </c>
      <c r="AG22" t="s">
        <v>1095</v>
      </c>
    </row>
    <row r="23" spans="1:33" x14ac:dyDescent="0.3">
      <c r="A23" t="s">
        <v>41</v>
      </c>
      <c r="B23">
        <v>2020</v>
      </c>
      <c r="C23" s="11">
        <v>44011</v>
      </c>
      <c r="D23" t="s">
        <v>1068</v>
      </c>
      <c r="E23" t="s">
        <v>661</v>
      </c>
      <c r="F23">
        <v>3</v>
      </c>
      <c r="G23">
        <f t="shared" si="0"/>
        <v>0</v>
      </c>
      <c r="H23">
        <v>0</v>
      </c>
      <c r="I23">
        <v>0</v>
      </c>
      <c r="J23">
        <v>0</v>
      </c>
      <c r="K23">
        <v>60</v>
      </c>
      <c r="L23">
        <v>25</v>
      </c>
      <c r="M23" t="s">
        <v>503</v>
      </c>
      <c r="N23">
        <v>5</v>
      </c>
      <c r="O23">
        <v>0</v>
      </c>
      <c r="P23" s="9">
        <f t="shared" si="1"/>
        <v>41</v>
      </c>
      <c r="Q23">
        <v>58</v>
      </c>
      <c r="R23">
        <v>10</v>
      </c>
      <c r="S23">
        <v>31</v>
      </c>
      <c r="T23">
        <v>65</v>
      </c>
      <c r="AC23" s="14">
        <v>0</v>
      </c>
      <c r="AD23" s="14">
        <v>1</v>
      </c>
      <c r="AG23" t="s">
        <v>1096</v>
      </c>
    </row>
    <row r="24" spans="1:33" x14ac:dyDescent="0.3">
      <c r="A24" t="s">
        <v>41</v>
      </c>
      <c r="B24">
        <v>2020</v>
      </c>
      <c r="C24" s="11">
        <v>44011</v>
      </c>
      <c r="D24" t="s">
        <v>1072</v>
      </c>
      <c r="E24" t="s">
        <v>659</v>
      </c>
      <c r="F24">
        <v>0</v>
      </c>
      <c r="G24">
        <f t="shared" si="0"/>
        <v>9</v>
      </c>
      <c r="H24">
        <v>0</v>
      </c>
      <c r="I24">
        <v>1</v>
      </c>
      <c r="J24">
        <v>8</v>
      </c>
      <c r="K24">
        <v>80</v>
      </c>
      <c r="L24">
        <v>7</v>
      </c>
      <c r="M24" t="s">
        <v>503</v>
      </c>
      <c r="N24">
        <v>0</v>
      </c>
      <c r="O24">
        <v>0</v>
      </c>
      <c r="P24" s="9">
        <f t="shared" si="1"/>
        <v>42.25</v>
      </c>
      <c r="Q24">
        <v>19</v>
      </c>
      <c r="R24">
        <v>60</v>
      </c>
      <c r="S24">
        <v>45</v>
      </c>
      <c r="T24">
        <v>45</v>
      </c>
      <c r="AC24" s="14">
        <v>0</v>
      </c>
      <c r="AD24" s="14">
        <v>0</v>
      </c>
      <c r="AG24" t="s">
        <v>1097</v>
      </c>
    </row>
    <row r="25" spans="1:33" x14ac:dyDescent="0.3">
      <c r="A25" t="s">
        <v>41</v>
      </c>
      <c r="B25">
        <v>2020</v>
      </c>
      <c r="C25" s="11">
        <v>44011</v>
      </c>
      <c r="D25" t="s">
        <v>1073</v>
      </c>
      <c r="E25" t="s">
        <v>659</v>
      </c>
      <c r="F25">
        <v>1</v>
      </c>
      <c r="G25">
        <f t="shared" si="0"/>
        <v>5</v>
      </c>
      <c r="H25">
        <v>0</v>
      </c>
      <c r="I25">
        <v>0</v>
      </c>
      <c r="J25">
        <v>5</v>
      </c>
      <c r="K25">
        <v>90</v>
      </c>
      <c r="L25">
        <v>20</v>
      </c>
      <c r="M25" t="s">
        <v>503</v>
      </c>
      <c r="N25">
        <v>0</v>
      </c>
      <c r="O25">
        <v>0</v>
      </c>
      <c r="P25" s="9">
        <f t="shared" si="1"/>
        <v>34</v>
      </c>
      <c r="Q25">
        <v>32</v>
      </c>
      <c r="R25">
        <v>27</v>
      </c>
      <c r="S25">
        <v>42</v>
      </c>
      <c r="T25">
        <v>35</v>
      </c>
      <c r="AC25" s="14">
        <v>0</v>
      </c>
      <c r="AD25" s="14">
        <v>0</v>
      </c>
    </row>
    <row r="26" spans="1:33" x14ac:dyDescent="0.3">
      <c r="A26" t="s">
        <v>41</v>
      </c>
      <c r="B26">
        <v>2020</v>
      </c>
      <c r="C26" s="11">
        <v>44011</v>
      </c>
      <c r="D26" t="s">
        <v>1074</v>
      </c>
      <c r="E26" t="s">
        <v>659</v>
      </c>
      <c r="F26">
        <v>11</v>
      </c>
      <c r="G26">
        <f t="shared" si="0"/>
        <v>0</v>
      </c>
      <c r="H26">
        <v>0</v>
      </c>
      <c r="I26">
        <v>0</v>
      </c>
      <c r="J26">
        <v>0</v>
      </c>
      <c r="K26">
        <v>90</v>
      </c>
      <c r="L26">
        <v>25</v>
      </c>
      <c r="M26" t="s">
        <v>503</v>
      </c>
      <c r="N26">
        <v>20</v>
      </c>
      <c r="O26">
        <v>0</v>
      </c>
      <c r="P26" s="9">
        <f t="shared" si="1"/>
        <v>58.25</v>
      </c>
      <c r="Q26">
        <v>41</v>
      </c>
      <c r="R26">
        <v>88</v>
      </c>
      <c r="S26">
        <v>43</v>
      </c>
      <c r="T26">
        <v>61</v>
      </c>
      <c r="AC26" s="14">
        <v>0</v>
      </c>
      <c r="AD26" s="14">
        <v>0</v>
      </c>
      <c r="AG26" t="s">
        <v>1098</v>
      </c>
    </row>
    <row r="27" spans="1:33" x14ac:dyDescent="0.3">
      <c r="A27" t="s">
        <v>41</v>
      </c>
      <c r="B27">
        <v>2020</v>
      </c>
      <c r="C27" s="11">
        <v>44011</v>
      </c>
      <c r="D27" t="s">
        <v>1075</v>
      </c>
      <c r="E27" t="s">
        <v>659</v>
      </c>
      <c r="F27">
        <v>3</v>
      </c>
      <c r="G27">
        <f t="shared" si="0"/>
        <v>0</v>
      </c>
      <c r="H27">
        <v>0</v>
      </c>
      <c r="I27">
        <v>0</v>
      </c>
      <c r="J27">
        <v>0</v>
      </c>
      <c r="K27">
        <v>50</v>
      </c>
      <c r="L27">
        <v>30</v>
      </c>
      <c r="M27" t="s">
        <v>503</v>
      </c>
      <c r="N27">
        <v>0</v>
      </c>
      <c r="O27">
        <v>0</v>
      </c>
      <c r="P27" s="9">
        <f t="shared" si="1"/>
        <v>29.5</v>
      </c>
      <c r="Q27">
        <v>43</v>
      </c>
      <c r="R27">
        <v>13</v>
      </c>
      <c r="S27">
        <v>28</v>
      </c>
      <c r="T27">
        <v>34</v>
      </c>
      <c r="AC27" s="14">
        <v>0</v>
      </c>
      <c r="AD27" s="14">
        <v>1</v>
      </c>
      <c r="AG27" t="s">
        <v>1099</v>
      </c>
    </row>
    <row r="28" spans="1:33" x14ac:dyDescent="0.3">
      <c r="A28" t="s">
        <v>41</v>
      </c>
      <c r="B28">
        <v>2020</v>
      </c>
      <c r="C28" s="11">
        <v>44011</v>
      </c>
      <c r="D28" t="s">
        <v>1077</v>
      </c>
      <c r="E28" t="s">
        <v>659</v>
      </c>
      <c r="F28">
        <v>6</v>
      </c>
      <c r="G28">
        <f t="shared" si="0"/>
        <v>0</v>
      </c>
      <c r="H28">
        <v>0</v>
      </c>
      <c r="I28">
        <v>0</v>
      </c>
      <c r="J28">
        <v>0</v>
      </c>
      <c r="K28">
        <v>40</v>
      </c>
      <c r="L28">
        <v>40</v>
      </c>
      <c r="M28" t="s">
        <v>503</v>
      </c>
      <c r="N28">
        <v>0</v>
      </c>
      <c r="O28">
        <v>0</v>
      </c>
      <c r="P28" s="9">
        <f t="shared" si="1"/>
        <v>11</v>
      </c>
      <c r="Q28">
        <v>17</v>
      </c>
      <c r="R28">
        <v>6</v>
      </c>
      <c r="S28">
        <v>9</v>
      </c>
      <c r="T28">
        <v>12</v>
      </c>
      <c r="AC28" s="14">
        <v>0</v>
      </c>
      <c r="AD28" s="14">
        <v>1</v>
      </c>
      <c r="AG28" t="s">
        <v>1096</v>
      </c>
    </row>
    <row r="29" spans="1:33" x14ac:dyDescent="0.3">
      <c r="A29" t="s">
        <v>41</v>
      </c>
      <c r="B29">
        <v>2020</v>
      </c>
      <c r="C29" s="11">
        <v>44011</v>
      </c>
      <c r="D29" t="s">
        <v>1078</v>
      </c>
      <c r="E29" t="s">
        <v>659</v>
      </c>
      <c r="F29">
        <v>9</v>
      </c>
      <c r="G29">
        <f t="shared" si="0"/>
        <v>0</v>
      </c>
      <c r="H29">
        <v>0</v>
      </c>
      <c r="I29">
        <v>0</v>
      </c>
      <c r="J29">
        <v>0</v>
      </c>
      <c r="K29">
        <v>90</v>
      </c>
      <c r="L29">
        <v>5</v>
      </c>
      <c r="M29" t="s">
        <v>503</v>
      </c>
      <c r="N29">
        <v>5</v>
      </c>
      <c r="O29">
        <v>0</v>
      </c>
      <c r="P29" s="9">
        <f t="shared" si="1"/>
        <v>50</v>
      </c>
      <c r="Q29">
        <v>72</v>
      </c>
      <c r="R29">
        <v>21</v>
      </c>
      <c r="S29">
        <v>91</v>
      </c>
      <c r="T29">
        <v>16</v>
      </c>
      <c r="AC29" s="14">
        <v>0</v>
      </c>
      <c r="AD29" s="14">
        <v>0</v>
      </c>
      <c r="AG29" t="s">
        <v>1100</v>
      </c>
    </row>
    <row r="30" spans="1:33" x14ac:dyDescent="0.3">
      <c r="A30" t="s">
        <v>41</v>
      </c>
      <c r="B30">
        <v>2020</v>
      </c>
      <c r="C30" s="11">
        <v>44011</v>
      </c>
      <c r="D30" t="s">
        <v>1079</v>
      </c>
      <c r="E30" t="s">
        <v>653</v>
      </c>
      <c r="F30">
        <v>2</v>
      </c>
      <c r="G30">
        <f t="shared" si="0"/>
        <v>6</v>
      </c>
      <c r="H30">
        <v>0</v>
      </c>
      <c r="I30">
        <v>0</v>
      </c>
      <c r="J30">
        <v>6</v>
      </c>
      <c r="K30">
        <v>50</v>
      </c>
      <c r="L30">
        <v>50</v>
      </c>
      <c r="M30" t="s">
        <v>503</v>
      </c>
      <c r="N30">
        <v>30</v>
      </c>
      <c r="O30">
        <v>0</v>
      </c>
      <c r="P30" s="9">
        <f t="shared" si="1"/>
        <v>65</v>
      </c>
      <c r="Q30">
        <v>24</v>
      </c>
      <c r="R30">
        <v>57</v>
      </c>
      <c r="S30">
        <v>54</v>
      </c>
      <c r="T30">
        <v>125</v>
      </c>
      <c r="AC30" s="14">
        <v>0</v>
      </c>
      <c r="AD30" s="14">
        <v>0</v>
      </c>
      <c r="AG30" t="s">
        <v>1101</v>
      </c>
    </row>
    <row r="31" spans="1:33" x14ac:dyDescent="0.3">
      <c r="A31" t="s">
        <v>41</v>
      </c>
      <c r="B31">
        <v>2021</v>
      </c>
      <c r="C31" s="11">
        <v>44377</v>
      </c>
      <c r="D31" t="s">
        <v>1068</v>
      </c>
      <c r="E31" t="s">
        <v>661</v>
      </c>
      <c r="F31">
        <v>3</v>
      </c>
      <c r="G31">
        <f t="shared" si="0"/>
        <v>0</v>
      </c>
      <c r="H31">
        <v>0</v>
      </c>
      <c r="I31">
        <v>0</v>
      </c>
      <c r="J31">
        <v>0</v>
      </c>
      <c r="K31">
        <v>85</v>
      </c>
      <c r="L31">
        <v>5</v>
      </c>
      <c r="M31">
        <v>0</v>
      </c>
      <c r="N31">
        <v>3</v>
      </c>
      <c r="O31">
        <v>0</v>
      </c>
      <c r="P31">
        <f t="shared" si="1"/>
        <v>27</v>
      </c>
      <c r="Q31" s="26">
        <v>4</v>
      </c>
      <c r="R31" s="26">
        <v>28</v>
      </c>
      <c r="S31" s="26">
        <v>26</v>
      </c>
      <c r="T31" s="26">
        <v>50</v>
      </c>
      <c r="U31" s="2">
        <v>0</v>
      </c>
      <c r="V31" s="2">
        <v>0</v>
      </c>
      <c r="W31" s="2">
        <v>0</v>
      </c>
      <c r="X31" s="2">
        <v>0</v>
      </c>
      <c r="Y31" s="2" t="s">
        <v>503</v>
      </c>
      <c r="Z31" s="2" t="s">
        <v>503</v>
      </c>
      <c r="AA31" s="2">
        <v>1</v>
      </c>
      <c r="AB31" s="2">
        <v>1</v>
      </c>
      <c r="AC31" s="14">
        <v>0</v>
      </c>
      <c r="AD31" s="14">
        <v>1</v>
      </c>
      <c r="AG31" t="s">
        <v>1102</v>
      </c>
    </row>
    <row r="32" spans="1:33" x14ac:dyDescent="0.3">
      <c r="A32" t="s">
        <v>41</v>
      </c>
      <c r="B32">
        <v>2021</v>
      </c>
      <c r="C32" s="11">
        <v>44377</v>
      </c>
      <c r="D32" t="s">
        <v>1070</v>
      </c>
      <c r="E32" t="s">
        <v>651</v>
      </c>
      <c r="F32">
        <v>1</v>
      </c>
      <c r="G32">
        <f t="shared" si="0"/>
        <v>23</v>
      </c>
      <c r="H32">
        <v>1</v>
      </c>
      <c r="I32">
        <v>10</v>
      </c>
      <c r="J32">
        <v>12</v>
      </c>
      <c r="K32">
        <v>80</v>
      </c>
      <c r="L32">
        <v>40</v>
      </c>
      <c r="M32">
        <v>0</v>
      </c>
      <c r="N32">
        <v>0</v>
      </c>
      <c r="O32">
        <v>0</v>
      </c>
      <c r="P32">
        <f t="shared" si="1"/>
        <v>23.25</v>
      </c>
      <c r="Q32" s="26">
        <v>45</v>
      </c>
      <c r="R32" s="26">
        <v>23</v>
      </c>
      <c r="S32" s="26">
        <v>9</v>
      </c>
      <c r="T32" s="26">
        <v>16</v>
      </c>
      <c r="U32" s="2">
        <v>1</v>
      </c>
      <c r="V32" s="2">
        <v>2</v>
      </c>
      <c r="W32" s="2">
        <v>0</v>
      </c>
      <c r="X32" s="2">
        <v>0</v>
      </c>
      <c r="Y32" s="2" t="s">
        <v>503</v>
      </c>
      <c r="Z32" s="2" t="s">
        <v>503</v>
      </c>
      <c r="AA32" s="2">
        <v>1</v>
      </c>
      <c r="AB32" s="2">
        <v>0.1</v>
      </c>
      <c r="AC32" s="14">
        <v>0</v>
      </c>
      <c r="AD32" s="14">
        <v>0</v>
      </c>
      <c r="AG32" t="s">
        <v>1103</v>
      </c>
    </row>
    <row r="33" spans="1:33" x14ac:dyDescent="0.3">
      <c r="A33" t="s">
        <v>41</v>
      </c>
      <c r="B33">
        <v>2021</v>
      </c>
      <c r="C33" s="11">
        <v>44377</v>
      </c>
      <c r="D33" t="s">
        <v>1071</v>
      </c>
      <c r="E33" t="s">
        <v>651</v>
      </c>
      <c r="F33">
        <v>5</v>
      </c>
      <c r="G33">
        <f t="shared" si="0"/>
        <v>7</v>
      </c>
      <c r="H33">
        <v>0</v>
      </c>
      <c r="I33">
        <v>2</v>
      </c>
      <c r="J33">
        <v>5</v>
      </c>
      <c r="K33">
        <v>85</v>
      </c>
      <c r="L33">
        <v>10</v>
      </c>
      <c r="M33">
        <v>0</v>
      </c>
      <c r="N33">
        <v>0</v>
      </c>
      <c r="O33">
        <v>0</v>
      </c>
      <c r="P33">
        <f t="shared" si="1"/>
        <v>16.25</v>
      </c>
      <c r="Q33" s="26">
        <v>13</v>
      </c>
      <c r="R33" s="26">
        <v>6</v>
      </c>
      <c r="S33" s="26">
        <v>22</v>
      </c>
      <c r="T33" s="26">
        <v>24</v>
      </c>
      <c r="U33" s="2">
        <v>1</v>
      </c>
      <c r="V33" s="2">
        <v>1</v>
      </c>
      <c r="W33" s="2">
        <v>0</v>
      </c>
      <c r="X33" s="2">
        <v>0</v>
      </c>
      <c r="Y33" s="2" t="s">
        <v>503</v>
      </c>
      <c r="Z33" s="2" t="s">
        <v>503</v>
      </c>
      <c r="AA33">
        <v>1</v>
      </c>
      <c r="AB33">
        <v>0.1</v>
      </c>
      <c r="AC33" s="14">
        <v>0</v>
      </c>
      <c r="AD33" s="14">
        <v>0</v>
      </c>
      <c r="AG33" t="s">
        <v>1104</v>
      </c>
    </row>
    <row r="34" spans="1:33" x14ac:dyDescent="0.3">
      <c r="A34" t="s">
        <v>41</v>
      </c>
      <c r="B34">
        <v>2021</v>
      </c>
      <c r="C34" s="11">
        <v>44377</v>
      </c>
      <c r="D34" t="s">
        <v>1072</v>
      </c>
      <c r="E34" t="s">
        <v>659</v>
      </c>
      <c r="F34">
        <v>0</v>
      </c>
      <c r="G34">
        <f t="shared" si="0"/>
        <v>15</v>
      </c>
      <c r="H34">
        <v>0</v>
      </c>
      <c r="I34">
        <v>8</v>
      </c>
      <c r="J34">
        <v>7</v>
      </c>
      <c r="K34">
        <v>100</v>
      </c>
      <c r="L34">
        <v>2</v>
      </c>
      <c r="M34">
        <v>0</v>
      </c>
      <c r="N34">
        <v>0</v>
      </c>
      <c r="O34">
        <v>0</v>
      </c>
      <c r="P34">
        <f t="shared" si="1"/>
        <v>38.5</v>
      </c>
      <c r="Q34" s="26">
        <v>22</v>
      </c>
      <c r="R34" s="26">
        <v>50</v>
      </c>
      <c r="S34" s="26">
        <v>32</v>
      </c>
      <c r="T34" s="26">
        <v>50</v>
      </c>
      <c r="U34" s="2">
        <v>1</v>
      </c>
      <c r="V34" s="2">
        <v>2</v>
      </c>
      <c r="W34" s="2">
        <v>0</v>
      </c>
      <c r="X34" s="2">
        <v>0</v>
      </c>
      <c r="Y34" s="2" t="s">
        <v>503</v>
      </c>
      <c r="Z34" s="2" t="s">
        <v>503</v>
      </c>
      <c r="AA34" s="2">
        <v>1</v>
      </c>
      <c r="AB34" s="2">
        <v>0.1</v>
      </c>
      <c r="AC34" s="14">
        <v>0</v>
      </c>
      <c r="AD34" s="14">
        <v>0</v>
      </c>
      <c r="AG34" t="s">
        <v>1105</v>
      </c>
    </row>
    <row r="35" spans="1:33" x14ac:dyDescent="0.3">
      <c r="A35" t="s">
        <v>41</v>
      </c>
      <c r="B35">
        <v>2021</v>
      </c>
      <c r="C35" s="11">
        <v>44377</v>
      </c>
      <c r="D35" t="s">
        <v>1073</v>
      </c>
      <c r="E35" t="s">
        <v>659</v>
      </c>
      <c r="F35">
        <v>1</v>
      </c>
      <c r="G35">
        <f t="shared" si="0"/>
        <v>10</v>
      </c>
      <c r="H35">
        <v>0</v>
      </c>
      <c r="I35">
        <v>5</v>
      </c>
      <c r="J35">
        <v>5</v>
      </c>
      <c r="K35">
        <v>98</v>
      </c>
      <c r="L35">
        <v>20</v>
      </c>
      <c r="M35">
        <v>0</v>
      </c>
      <c r="N35">
        <v>0</v>
      </c>
      <c r="O35">
        <v>0</v>
      </c>
      <c r="P35">
        <f t="shared" ref="P35:P66" si="2">AVERAGE(Q35:T35)</f>
        <v>17.75</v>
      </c>
      <c r="Q35" s="26">
        <v>27</v>
      </c>
      <c r="R35" s="26">
        <v>33</v>
      </c>
      <c r="S35" s="26">
        <v>2</v>
      </c>
      <c r="T35" s="26">
        <v>9</v>
      </c>
      <c r="U35" s="2">
        <v>1</v>
      </c>
      <c r="V35" s="2">
        <v>1</v>
      </c>
      <c r="W35" s="2">
        <v>0</v>
      </c>
      <c r="X35" s="2">
        <v>0</v>
      </c>
      <c r="Y35" s="2" t="s">
        <v>503</v>
      </c>
      <c r="Z35" s="2" t="s">
        <v>503</v>
      </c>
      <c r="AA35" s="2">
        <v>1</v>
      </c>
      <c r="AB35" s="2">
        <v>0.1</v>
      </c>
      <c r="AC35" s="14">
        <v>0</v>
      </c>
      <c r="AD35" s="14">
        <v>1</v>
      </c>
      <c r="AG35" t="s">
        <v>1106</v>
      </c>
    </row>
    <row r="36" spans="1:33" x14ac:dyDescent="0.3">
      <c r="A36" t="s">
        <v>41</v>
      </c>
      <c r="B36">
        <v>2021</v>
      </c>
      <c r="C36" s="11">
        <v>44377</v>
      </c>
      <c r="D36" t="s">
        <v>1074</v>
      </c>
      <c r="E36" t="s">
        <v>659</v>
      </c>
      <c r="F36">
        <v>11</v>
      </c>
      <c r="G36">
        <f t="shared" si="0"/>
        <v>0</v>
      </c>
      <c r="H36">
        <v>0</v>
      </c>
      <c r="I36">
        <v>0</v>
      </c>
      <c r="J36">
        <v>0</v>
      </c>
      <c r="K36">
        <v>80</v>
      </c>
      <c r="L36">
        <v>5</v>
      </c>
      <c r="M36">
        <v>10</v>
      </c>
      <c r="N36">
        <v>15</v>
      </c>
      <c r="O36">
        <v>15</v>
      </c>
      <c r="P36">
        <f t="shared" si="2"/>
        <v>48</v>
      </c>
      <c r="Q36" s="26">
        <v>47</v>
      </c>
      <c r="R36" s="26">
        <v>52</v>
      </c>
      <c r="S36" s="26">
        <v>34</v>
      </c>
      <c r="T36" s="26">
        <v>59</v>
      </c>
      <c r="U36" s="2">
        <v>1</v>
      </c>
      <c r="V36" s="2">
        <v>2</v>
      </c>
      <c r="W36" s="2">
        <v>1</v>
      </c>
      <c r="X36" s="2">
        <v>10</v>
      </c>
      <c r="Y36" s="2" t="s">
        <v>503</v>
      </c>
      <c r="Z36" s="2" t="s">
        <v>503</v>
      </c>
      <c r="AA36" s="2">
        <v>1</v>
      </c>
      <c r="AB36" s="2">
        <v>0.1</v>
      </c>
      <c r="AC36" s="14">
        <v>0</v>
      </c>
      <c r="AD36" s="14">
        <v>0</v>
      </c>
      <c r="AG36" t="s">
        <v>1107</v>
      </c>
    </row>
    <row r="37" spans="1:33" x14ac:dyDescent="0.3">
      <c r="A37" t="s">
        <v>41</v>
      </c>
      <c r="B37">
        <v>2021</v>
      </c>
      <c r="C37" s="11">
        <v>44377</v>
      </c>
      <c r="D37" t="s">
        <v>1075</v>
      </c>
      <c r="E37" t="s">
        <v>659</v>
      </c>
      <c r="F37">
        <v>3</v>
      </c>
      <c r="G37">
        <f t="shared" si="0"/>
        <v>0</v>
      </c>
      <c r="H37">
        <v>0</v>
      </c>
      <c r="I37">
        <v>0</v>
      </c>
      <c r="J37">
        <v>0</v>
      </c>
      <c r="K37">
        <v>65</v>
      </c>
      <c r="L37">
        <v>5</v>
      </c>
      <c r="M37">
        <v>0</v>
      </c>
      <c r="N37">
        <v>0</v>
      </c>
      <c r="O37">
        <v>0</v>
      </c>
      <c r="P37">
        <f t="shared" si="2"/>
        <v>18</v>
      </c>
      <c r="Q37" s="26">
        <v>25</v>
      </c>
      <c r="R37" s="26">
        <v>6</v>
      </c>
      <c r="S37" s="26">
        <v>14</v>
      </c>
      <c r="T37" s="26">
        <v>27</v>
      </c>
      <c r="U37" s="2">
        <v>1</v>
      </c>
      <c r="V37" s="2">
        <v>1</v>
      </c>
      <c r="W37" s="2">
        <v>0</v>
      </c>
      <c r="X37" s="2">
        <v>0</v>
      </c>
      <c r="Y37" s="2" t="s">
        <v>503</v>
      </c>
      <c r="Z37" s="2" t="s">
        <v>503</v>
      </c>
      <c r="AA37" s="2">
        <v>0</v>
      </c>
      <c r="AB37" s="2">
        <v>0</v>
      </c>
      <c r="AC37" s="14">
        <v>0</v>
      </c>
      <c r="AD37" s="14">
        <v>1</v>
      </c>
      <c r="AG37" t="s">
        <v>1108</v>
      </c>
    </row>
    <row r="38" spans="1:33" x14ac:dyDescent="0.3">
      <c r="A38" t="s">
        <v>41</v>
      </c>
      <c r="B38">
        <v>2021</v>
      </c>
      <c r="C38" s="11">
        <v>44377</v>
      </c>
      <c r="D38" t="s">
        <v>1077</v>
      </c>
      <c r="E38" t="s">
        <v>659</v>
      </c>
      <c r="F38">
        <v>6</v>
      </c>
      <c r="G38">
        <f t="shared" si="0"/>
        <v>0</v>
      </c>
      <c r="H38">
        <v>0</v>
      </c>
      <c r="I38">
        <v>0</v>
      </c>
      <c r="J38">
        <v>0</v>
      </c>
      <c r="K38">
        <v>75</v>
      </c>
      <c r="L38">
        <v>20</v>
      </c>
      <c r="M38">
        <v>1</v>
      </c>
      <c r="N38">
        <v>0</v>
      </c>
      <c r="O38">
        <v>0</v>
      </c>
      <c r="P38">
        <f t="shared" si="2"/>
        <v>18</v>
      </c>
      <c r="Q38" s="26">
        <v>17</v>
      </c>
      <c r="R38" s="26">
        <v>7</v>
      </c>
      <c r="S38" s="26">
        <v>16</v>
      </c>
      <c r="T38" s="26">
        <v>32</v>
      </c>
      <c r="U38" s="2">
        <v>0</v>
      </c>
      <c r="V38" s="2">
        <v>0</v>
      </c>
      <c r="W38" s="2">
        <v>1</v>
      </c>
      <c r="X38" s="2">
        <v>1</v>
      </c>
      <c r="Y38" s="2" t="s">
        <v>503</v>
      </c>
      <c r="Z38" s="2" t="s">
        <v>503</v>
      </c>
      <c r="AA38" s="2">
        <v>0</v>
      </c>
      <c r="AB38" s="2">
        <v>0</v>
      </c>
      <c r="AC38" s="14">
        <v>0</v>
      </c>
      <c r="AD38" s="14">
        <v>0</v>
      </c>
      <c r="AG38" t="s">
        <v>1109</v>
      </c>
    </row>
    <row r="39" spans="1:33" x14ac:dyDescent="0.3">
      <c r="A39" t="s">
        <v>41</v>
      </c>
      <c r="B39">
        <v>2021</v>
      </c>
      <c r="C39" s="11">
        <v>44377</v>
      </c>
      <c r="D39" t="s">
        <v>1078</v>
      </c>
      <c r="E39" t="s">
        <v>659</v>
      </c>
      <c r="F39">
        <v>9</v>
      </c>
      <c r="G39">
        <f t="shared" si="0"/>
        <v>0</v>
      </c>
      <c r="H39">
        <v>0</v>
      </c>
      <c r="I39">
        <v>0</v>
      </c>
      <c r="J39">
        <v>0</v>
      </c>
      <c r="K39">
        <v>100</v>
      </c>
      <c r="L39">
        <v>0</v>
      </c>
      <c r="M39">
        <v>3</v>
      </c>
      <c r="N39">
        <v>0</v>
      </c>
      <c r="O39">
        <v>10</v>
      </c>
      <c r="P39">
        <f t="shared" si="2"/>
        <v>60.25</v>
      </c>
      <c r="Q39" s="26">
        <v>57</v>
      </c>
      <c r="R39" s="26">
        <v>82</v>
      </c>
      <c r="S39" s="26">
        <v>54</v>
      </c>
      <c r="T39" s="26">
        <v>48</v>
      </c>
      <c r="U39" s="2">
        <v>1</v>
      </c>
      <c r="V39" s="2">
        <v>2</v>
      </c>
      <c r="W39" s="2">
        <v>1</v>
      </c>
      <c r="X39" s="2">
        <v>3</v>
      </c>
      <c r="Y39" s="2" t="s">
        <v>503</v>
      </c>
      <c r="Z39" s="2" t="s">
        <v>503</v>
      </c>
      <c r="AA39" s="2">
        <v>0</v>
      </c>
      <c r="AB39" s="2">
        <v>0</v>
      </c>
      <c r="AC39" s="14">
        <v>0</v>
      </c>
      <c r="AD39" s="14">
        <v>0</v>
      </c>
      <c r="AG39" t="s">
        <v>1110</v>
      </c>
    </row>
    <row r="40" spans="1:33" x14ac:dyDescent="0.3">
      <c r="A40" t="s">
        <v>41</v>
      </c>
      <c r="B40">
        <v>2021</v>
      </c>
      <c r="C40" s="11">
        <v>44377</v>
      </c>
      <c r="D40" t="s">
        <v>1079</v>
      </c>
      <c r="E40" t="s">
        <v>653</v>
      </c>
      <c r="F40">
        <v>2</v>
      </c>
      <c r="G40">
        <f t="shared" si="0"/>
        <v>5</v>
      </c>
      <c r="H40">
        <v>0</v>
      </c>
      <c r="I40">
        <v>3</v>
      </c>
      <c r="J40">
        <v>2</v>
      </c>
      <c r="K40">
        <v>60</v>
      </c>
      <c r="L40">
        <v>25</v>
      </c>
      <c r="M40">
        <v>0</v>
      </c>
      <c r="N40">
        <v>20</v>
      </c>
      <c r="O40">
        <v>0</v>
      </c>
      <c r="P40">
        <f t="shared" si="2"/>
        <v>34.5</v>
      </c>
      <c r="Q40" s="26">
        <v>27</v>
      </c>
      <c r="R40" s="26">
        <v>58</v>
      </c>
      <c r="S40" s="26">
        <v>32</v>
      </c>
      <c r="T40" s="26">
        <v>21</v>
      </c>
      <c r="U40" s="2">
        <v>1</v>
      </c>
      <c r="V40" s="2">
        <v>3</v>
      </c>
      <c r="W40" s="2">
        <v>0</v>
      </c>
      <c r="X40" s="2">
        <v>0</v>
      </c>
      <c r="Y40" s="2" t="s">
        <v>503</v>
      </c>
      <c r="Z40" s="2" t="s">
        <v>503</v>
      </c>
      <c r="AA40" s="2">
        <v>1</v>
      </c>
      <c r="AB40" s="2">
        <v>0.1</v>
      </c>
      <c r="AC40" s="14">
        <v>0</v>
      </c>
      <c r="AD40" s="14">
        <v>0</v>
      </c>
      <c r="AG40" t="s">
        <v>1111</v>
      </c>
    </row>
    <row r="41" spans="1:33" x14ac:dyDescent="0.3">
      <c r="A41" t="s">
        <v>41</v>
      </c>
      <c r="B41">
        <v>2022</v>
      </c>
      <c r="C41" s="11">
        <v>44742</v>
      </c>
      <c r="D41" t="s">
        <v>1068</v>
      </c>
      <c r="E41" t="s">
        <v>661</v>
      </c>
      <c r="F41">
        <v>3</v>
      </c>
      <c r="G41">
        <f t="shared" si="0"/>
        <v>1</v>
      </c>
      <c r="H41">
        <v>1</v>
      </c>
      <c r="I41">
        <v>0</v>
      </c>
      <c r="J41">
        <v>0</v>
      </c>
      <c r="K41">
        <v>65</v>
      </c>
      <c r="L41">
        <v>30</v>
      </c>
      <c r="M41">
        <v>1</v>
      </c>
      <c r="N41">
        <v>0</v>
      </c>
      <c r="O41">
        <v>0</v>
      </c>
      <c r="P41">
        <f t="shared" si="2"/>
        <v>45</v>
      </c>
      <c r="Q41" s="26">
        <v>34</v>
      </c>
      <c r="R41" s="26">
        <v>6</v>
      </c>
      <c r="S41" s="26">
        <v>58</v>
      </c>
      <c r="T41" s="26">
        <v>82</v>
      </c>
      <c r="U41" s="2">
        <v>0</v>
      </c>
      <c r="V41" s="2">
        <v>0</v>
      </c>
      <c r="W41" s="2">
        <v>1</v>
      </c>
      <c r="X41" s="2">
        <v>1</v>
      </c>
      <c r="Y41" s="2" t="s">
        <v>503</v>
      </c>
      <c r="Z41" s="2" t="s">
        <v>503</v>
      </c>
      <c r="AA41" s="2">
        <v>1</v>
      </c>
      <c r="AB41" s="2">
        <v>1</v>
      </c>
      <c r="AC41" s="14">
        <v>0</v>
      </c>
      <c r="AD41" s="14">
        <v>1</v>
      </c>
      <c r="AG41" t="s">
        <v>1297</v>
      </c>
    </row>
    <row r="42" spans="1:33" x14ac:dyDescent="0.3">
      <c r="A42" t="s">
        <v>41</v>
      </c>
      <c r="B42">
        <v>2022</v>
      </c>
      <c r="C42" s="11">
        <v>44742</v>
      </c>
      <c r="D42" t="s">
        <v>1070</v>
      </c>
      <c r="E42" t="s">
        <v>651</v>
      </c>
      <c r="F42">
        <v>1</v>
      </c>
      <c r="G42">
        <f t="shared" si="0"/>
        <v>21</v>
      </c>
      <c r="H42">
        <v>0</v>
      </c>
      <c r="I42">
        <v>7</v>
      </c>
      <c r="J42">
        <v>14</v>
      </c>
      <c r="K42">
        <v>85</v>
      </c>
      <c r="L42">
        <v>20</v>
      </c>
      <c r="M42">
        <v>0</v>
      </c>
      <c r="N42">
        <v>0</v>
      </c>
      <c r="O42">
        <v>0</v>
      </c>
      <c r="P42">
        <f t="shared" si="2"/>
        <v>42.5</v>
      </c>
      <c r="Q42" s="26">
        <v>35</v>
      </c>
      <c r="R42" s="26">
        <v>51</v>
      </c>
      <c r="S42" s="26">
        <v>29</v>
      </c>
      <c r="T42" s="26">
        <v>55</v>
      </c>
      <c r="U42" s="2">
        <v>1</v>
      </c>
      <c r="V42" s="2">
        <v>10</v>
      </c>
      <c r="W42" s="2">
        <v>0</v>
      </c>
      <c r="X42" s="2">
        <v>0</v>
      </c>
      <c r="Y42" s="2" t="s">
        <v>503</v>
      </c>
      <c r="Z42" s="2" t="s">
        <v>503</v>
      </c>
      <c r="AA42" s="2">
        <v>1</v>
      </c>
      <c r="AB42" s="2">
        <v>1</v>
      </c>
      <c r="AC42" s="14">
        <v>0</v>
      </c>
      <c r="AD42" s="14">
        <v>0</v>
      </c>
      <c r="AG42" t="s">
        <v>1905</v>
      </c>
    </row>
    <row r="43" spans="1:33" x14ac:dyDescent="0.3">
      <c r="A43" t="s">
        <v>41</v>
      </c>
      <c r="B43">
        <v>2022</v>
      </c>
      <c r="C43" s="11">
        <v>44742</v>
      </c>
      <c r="D43" t="s">
        <v>1071</v>
      </c>
      <c r="E43" t="s">
        <v>651</v>
      </c>
      <c r="F43">
        <v>5</v>
      </c>
      <c r="G43">
        <f t="shared" si="0"/>
        <v>10</v>
      </c>
      <c r="H43">
        <v>0</v>
      </c>
      <c r="I43">
        <v>3</v>
      </c>
      <c r="J43">
        <v>7</v>
      </c>
      <c r="K43">
        <v>90</v>
      </c>
      <c r="L43">
        <v>10</v>
      </c>
      <c r="M43">
        <v>0</v>
      </c>
      <c r="N43">
        <v>0</v>
      </c>
      <c r="O43">
        <v>0</v>
      </c>
      <c r="P43">
        <f t="shared" si="2"/>
        <v>14.75</v>
      </c>
      <c r="Q43" s="26">
        <v>15</v>
      </c>
      <c r="R43" s="26">
        <v>3</v>
      </c>
      <c r="S43" s="26">
        <v>18</v>
      </c>
      <c r="T43" s="26">
        <v>23</v>
      </c>
      <c r="U43" s="2">
        <v>1</v>
      </c>
      <c r="V43" s="2">
        <v>4</v>
      </c>
      <c r="W43" s="2">
        <v>0</v>
      </c>
      <c r="X43" s="2">
        <v>0</v>
      </c>
      <c r="Y43" s="2" t="s">
        <v>503</v>
      </c>
      <c r="Z43" s="2" t="s">
        <v>503</v>
      </c>
      <c r="AA43" s="2">
        <v>1</v>
      </c>
      <c r="AB43" s="2">
        <v>1</v>
      </c>
      <c r="AC43" s="14">
        <v>0</v>
      </c>
      <c r="AD43" s="14">
        <v>0</v>
      </c>
      <c r="AG43" t="s">
        <v>1904</v>
      </c>
    </row>
    <row r="44" spans="1:33" x14ac:dyDescent="0.3">
      <c r="A44" t="s">
        <v>41</v>
      </c>
      <c r="B44">
        <v>2022</v>
      </c>
      <c r="C44" s="11">
        <v>44742</v>
      </c>
      <c r="D44" t="s">
        <v>1072</v>
      </c>
      <c r="E44" t="s">
        <v>659</v>
      </c>
      <c r="F44">
        <v>0</v>
      </c>
      <c r="G44">
        <f t="shared" si="0"/>
        <v>12</v>
      </c>
      <c r="H44">
        <v>0</v>
      </c>
      <c r="I44">
        <v>2</v>
      </c>
      <c r="J44">
        <v>10</v>
      </c>
      <c r="K44">
        <v>95</v>
      </c>
      <c r="L44">
        <v>10</v>
      </c>
      <c r="M44">
        <v>0</v>
      </c>
      <c r="N44">
        <v>0</v>
      </c>
      <c r="O44">
        <v>0</v>
      </c>
      <c r="P44">
        <f t="shared" si="2"/>
        <v>46.75</v>
      </c>
      <c r="Q44" s="26">
        <v>54</v>
      </c>
      <c r="R44" s="26">
        <v>36</v>
      </c>
      <c r="S44" s="26">
        <v>60</v>
      </c>
      <c r="T44" s="26">
        <v>37</v>
      </c>
      <c r="U44" s="2">
        <v>1</v>
      </c>
      <c r="V44" s="2">
        <v>10</v>
      </c>
      <c r="W44" s="2">
        <v>0</v>
      </c>
      <c r="X44" s="2">
        <v>0</v>
      </c>
      <c r="Y44" s="2" t="s">
        <v>503</v>
      </c>
      <c r="Z44" s="2" t="s">
        <v>503</v>
      </c>
      <c r="AA44" s="2">
        <v>0</v>
      </c>
      <c r="AB44" s="2">
        <v>0</v>
      </c>
      <c r="AC44" s="14">
        <v>0</v>
      </c>
      <c r="AD44" s="14">
        <v>0</v>
      </c>
    </row>
    <row r="45" spans="1:33" x14ac:dyDescent="0.3">
      <c r="A45" t="s">
        <v>41</v>
      </c>
      <c r="B45">
        <v>2022</v>
      </c>
      <c r="C45" s="11">
        <v>44742</v>
      </c>
      <c r="D45" t="s">
        <v>1073</v>
      </c>
      <c r="E45" t="s">
        <v>659</v>
      </c>
      <c r="F45">
        <v>1</v>
      </c>
      <c r="G45">
        <f t="shared" si="0"/>
        <v>10</v>
      </c>
      <c r="H45">
        <v>0</v>
      </c>
      <c r="I45">
        <v>4</v>
      </c>
      <c r="J45">
        <v>6</v>
      </c>
      <c r="K45">
        <v>90</v>
      </c>
      <c r="L45">
        <v>10</v>
      </c>
      <c r="M45">
        <v>0</v>
      </c>
      <c r="N45">
        <v>0</v>
      </c>
      <c r="O45">
        <v>0</v>
      </c>
      <c r="P45">
        <f t="shared" si="2"/>
        <v>19.25</v>
      </c>
      <c r="Q45" s="26">
        <v>31</v>
      </c>
      <c r="R45" s="26">
        <v>20</v>
      </c>
      <c r="S45" s="26">
        <v>3</v>
      </c>
      <c r="T45" s="26">
        <v>23</v>
      </c>
      <c r="U45" s="2">
        <v>1</v>
      </c>
      <c r="V45" s="2">
        <v>6</v>
      </c>
      <c r="W45" s="2">
        <v>0</v>
      </c>
      <c r="X45" s="2">
        <v>0</v>
      </c>
      <c r="Y45" s="2" t="s">
        <v>503</v>
      </c>
      <c r="Z45" s="2" t="s">
        <v>503</v>
      </c>
      <c r="AA45" s="2">
        <v>1</v>
      </c>
      <c r="AB45" s="2">
        <v>1</v>
      </c>
      <c r="AC45" s="14">
        <v>0</v>
      </c>
      <c r="AD45" s="14">
        <v>0</v>
      </c>
    </row>
    <row r="46" spans="1:33" x14ac:dyDescent="0.3">
      <c r="A46" t="s">
        <v>41</v>
      </c>
      <c r="B46">
        <v>2022</v>
      </c>
      <c r="C46" s="11">
        <v>44742</v>
      </c>
      <c r="D46" t="s">
        <v>1074</v>
      </c>
      <c r="E46" t="s">
        <v>659</v>
      </c>
      <c r="F46">
        <v>11</v>
      </c>
      <c r="G46">
        <f t="shared" si="0"/>
        <v>0</v>
      </c>
      <c r="H46">
        <v>0</v>
      </c>
      <c r="I46">
        <v>0</v>
      </c>
      <c r="J46">
        <v>0</v>
      </c>
      <c r="K46">
        <v>70</v>
      </c>
      <c r="L46">
        <v>20</v>
      </c>
      <c r="M46">
        <v>2</v>
      </c>
      <c r="N46">
        <v>15</v>
      </c>
      <c r="O46">
        <v>0</v>
      </c>
      <c r="P46">
        <f t="shared" si="2"/>
        <v>25.25</v>
      </c>
      <c r="Q46" s="26">
        <v>35</v>
      </c>
      <c r="R46" s="26">
        <v>17</v>
      </c>
      <c r="S46" s="26">
        <v>17</v>
      </c>
      <c r="T46" s="26">
        <v>32</v>
      </c>
      <c r="U46" s="2">
        <v>1</v>
      </c>
      <c r="V46" s="2">
        <v>5</v>
      </c>
      <c r="W46" s="2">
        <v>1</v>
      </c>
      <c r="X46" s="2">
        <v>2</v>
      </c>
      <c r="Y46" s="2" t="s">
        <v>503</v>
      </c>
      <c r="Z46" s="2" t="s">
        <v>503</v>
      </c>
      <c r="AA46" s="2">
        <v>0</v>
      </c>
      <c r="AB46" s="2">
        <v>0</v>
      </c>
      <c r="AC46" s="14">
        <v>0</v>
      </c>
      <c r="AD46" s="14">
        <v>0</v>
      </c>
    </row>
    <row r="47" spans="1:33" x14ac:dyDescent="0.3">
      <c r="A47" t="s">
        <v>41</v>
      </c>
      <c r="B47">
        <v>2022</v>
      </c>
      <c r="C47" s="11">
        <v>44742</v>
      </c>
      <c r="D47" t="s">
        <v>1075</v>
      </c>
      <c r="E47" t="s">
        <v>659</v>
      </c>
      <c r="F47">
        <v>3</v>
      </c>
      <c r="G47">
        <f t="shared" si="0"/>
        <v>0</v>
      </c>
      <c r="H47">
        <v>0</v>
      </c>
      <c r="I47">
        <v>0</v>
      </c>
      <c r="J47">
        <v>0</v>
      </c>
      <c r="K47">
        <v>55</v>
      </c>
      <c r="L47">
        <v>2</v>
      </c>
      <c r="M47">
        <v>0</v>
      </c>
      <c r="N47">
        <v>0</v>
      </c>
      <c r="O47">
        <v>0</v>
      </c>
      <c r="P47">
        <f t="shared" si="2"/>
        <v>18</v>
      </c>
      <c r="Q47" s="26">
        <v>12</v>
      </c>
      <c r="R47" s="26">
        <v>10</v>
      </c>
      <c r="S47" s="26">
        <v>7</v>
      </c>
      <c r="T47" s="26">
        <v>43</v>
      </c>
      <c r="U47" s="2">
        <v>0</v>
      </c>
      <c r="V47" s="2">
        <v>0</v>
      </c>
      <c r="W47" s="2">
        <v>0</v>
      </c>
      <c r="X47" s="2">
        <v>0</v>
      </c>
      <c r="Y47" s="2" t="s">
        <v>503</v>
      </c>
      <c r="Z47" s="2" t="s">
        <v>503</v>
      </c>
      <c r="AA47" s="2">
        <v>0</v>
      </c>
      <c r="AB47" s="2">
        <v>0</v>
      </c>
      <c r="AC47" s="14">
        <v>0</v>
      </c>
      <c r="AD47" s="14">
        <v>1</v>
      </c>
      <c r="AG47" t="s">
        <v>1908</v>
      </c>
    </row>
    <row r="48" spans="1:33" x14ac:dyDescent="0.3">
      <c r="A48" t="s">
        <v>41</v>
      </c>
      <c r="B48">
        <v>2022</v>
      </c>
      <c r="C48" s="11">
        <v>44742</v>
      </c>
      <c r="D48" t="s">
        <v>1077</v>
      </c>
      <c r="E48" t="s">
        <v>659</v>
      </c>
      <c r="F48">
        <v>6</v>
      </c>
      <c r="G48">
        <f t="shared" si="0"/>
        <v>0</v>
      </c>
      <c r="H48">
        <v>0</v>
      </c>
      <c r="I48">
        <v>0</v>
      </c>
      <c r="J48">
        <v>0</v>
      </c>
      <c r="K48">
        <v>65</v>
      </c>
      <c r="L48">
        <v>25</v>
      </c>
      <c r="M48">
        <v>2</v>
      </c>
      <c r="N48">
        <v>0</v>
      </c>
      <c r="O48">
        <v>0</v>
      </c>
      <c r="P48">
        <f t="shared" si="2"/>
        <v>6.25</v>
      </c>
      <c r="Q48" s="26">
        <v>6</v>
      </c>
      <c r="R48" s="26">
        <v>13</v>
      </c>
      <c r="S48" s="26">
        <v>3</v>
      </c>
      <c r="T48" s="26">
        <v>3</v>
      </c>
      <c r="U48" s="2">
        <v>0</v>
      </c>
      <c r="V48" s="2">
        <v>0</v>
      </c>
      <c r="W48" s="2">
        <v>2</v>
      </c>
      <c r="X48" s="2">
        <v>2</v>
      </c>
      <c r="Y48" s="2" t="s">
        <v>503</v>
      </c>
      <c r="Z48" s="2" t="s">
        <v>503</v>
      </c>
      <c r="AA48" s="2">
        <v>0</v>
      </c>
      <c r="AB48" s="2">
        <v>0</v>
      </c>
      <c r="AC48" s="14">
        <v>0</v>
      </c>
      <c r="AD48" s="14">
        <v>1</v>
      </c>
      <c r="AG48" t="s">
        <v>1906</v>
      </c>
    </row>
    <row r="49" spans="1:33" x14ac:dyDescent="0.3">
      <c r="A49" t="s">
        <v>41</v>
      </c>
      <c r="B49">
        <v>2022</v>
      </c>
      <c r="C49" s="11">
        <v>44742</v>
      </c>
      <c r="D49" t="s">
        <v>1078</v>
      </c>
      <c r="E49" t="s">
        <v>659</v>
      </c>
      <c r="F49">
        <v>9</v>
      </c>
      <c r="G49">
        <f t="shared" si="0"/>
        <v>0</v>
      </c>
      <c r="H49">
        <v>0</v>
      </c>
      <c r="I49">
        <v>0</v>
      </c>
      <c r="J49">
        <v>0</v>
      </c>
      <c r="K49">
        <v>95</v>
      </c>
      <c r="L49">
        <v>1</v>
      </c>
      <c r="M49">
        <v>0</v>
      </c>
      <c r="N49">
        <v>0</v>
      </c>
      <c r="O49">
        <v>15</v>
      </c>
      <c r="P49">
        <f t="shared" si="2"/>
        <v>58.5</v>
      </c>
      <c r="Q49" s="26">
        <v>45</v>
      </c>
      <c r="R49" s="26">
        <v>62</v>
      </c>
      <c r="S49" s="26">
        <v>73</v>
      </c>
      <c r="T49" s="26">
        <v>54</v>
      </c>
      <c r="U49" s="2">
        <v>0</v>
      </c>
      <c r="V49" s="2">
        <v>0</v>
      </c>
      <c r="W49" s="2">
        <v>0</v>
      </c>
      <c r="X49" s="2">
        <v>0</v>
      </c>
      <c r="Y49" s="2" t="s">
        <v>503</v>
      </c>
      <c r="Z49" s="2" t="s">
        <v>503</v>
      </c>
      <c r="AA49" s="2">
        <v>1</v>
      </c>
      <c r="AB49" s="2">
        <v>0.1</v>
      </c>
      <c r="AC49" s="14">
        <v>0</v>
      </c>
      <c r="AD49" s="14">
        <v>0</v>
      </c>
    </row>
    <row r="50" spans="1:33" x14ac:dyDescent="0.3">
      <c r="A50" t="s">
        <v>41</v>
      </c>
      <c r="B50">
        <v>2022</v>
      </c>
      <c r="C50" s="11">
        <v>44742</v>
      </c>
      <c r="D50" t="s">
        <v>1079</v>
      </c>
      <c r="E50" t="s">
        <v>653</v>
      </c>
      <c r="F50">
        <v>2</v>
      </c>
      <c r="G50">
        <f t="shared" si="0"/>
        <v>5</v>
      </c>
      <c r="H50">
        <v>0</v>
      </c>
      <c r="I50">
        <v>2</v>
      </c>
      <c r="J50">
        <v>3</v>
      </c>
      <c r="K50">
        <v>50</v>
      </c>
      <c r="L50">
        <v>80</v>
      </c>
      <c r="M50">
        <v>20</v>
      </c>
      <c r="N50">
        <v>25</v>
      </c>
      <c r="O50">
        <v>0</v>
      </c>
      <c r="P50">
        <f t="shared" si="2"/>
        <v>54</v>
      </c>
      <c r="Q50" s="26">
        <v>57</v>
      </c>
      <c r="R50" s="26">
        <v>60</v>
      </c>
      <c r="S50" s="26">
        <v>66</v>
      </c>
      <c r="T50" s="26">
        <v>33</v>
      </c>
      <c r="U50" s="2">
        <v>1</v>
      </c>
      <c r="V50" s="2">
        <v>18</v>
      </c>
      <c r="W50" s="2">
        <v>1</v>
      </c>
      <c r="X50" s="2">
        <v>20</v>
      </c>
      <c r="Y50" s="2" t="s">
        <v>503</v>
      </c>
      <c r="Z50" s="2" t="s">
        <v>503</v>
      </c>
      <c r="AA50" s="2">
        <v>1</v>
      </c>
      <c r="AB50" s="2">
        <v>0.1</v>
      </c>
      <c r="AC50" s="14">
        <v>0</v>
      </c>
      <c r="AD50" s="14">
        <v>0</v>
      </c>
      <c r="AG50" s="3" t="s">
        <v>1907</v>
      </c>
    </row>
    <row r="51" spans="1:33" x14ac:dyDescent="0.3">
      <c r="A51" t="s">
        <v>127</v>
      </c>
      <c r="B51">
        <v>2019</v>
      </c>
      <c r="C51" s="11">
        <v>43627</v>
      </c>
      <c r="D51" t="s">
        <v>1112</v>
      </c>
      <c r="E51" t="s">
        <v>657</v>
      </c>
      <c r="F51">
        <v>0</v>
      </c>
      <c r="G51">
        <f t="shared" si="0"/>
        <v>1</v>
      </c>
      <c r="H51">
        <v>0</v>
      </c>
      <c r="I51">
        <v>0</v>
      </c>
      <c r="J51">
        <v>1</v>
      </c>
      <c r="K51">
        <v>60</v>
      </c>
      <c r="L51">
        <v>1</v>
      </c>
      <c r="M51" t="s">
        <v>503</v>
      </c>
      <c r="N51">
        <v>70</v>
      </c>
      <c r="O51" t="s">
        <v>503</v>
      </c>
      <c r="P51" s="9">
        <f t="shared" si="2"/>
        <v>13.75</v>
      </c>
      <c r="Q51" s="8">
        <v>6</v>
      </c>
      <c r="R51" s="8">
        <v>11</v>
      </c>
      <c r="S51" s="8">
        <v>10</v>
      </c>
      <c r="T51" s="8">
        <v>28</v>
      </c>
      <c r="AC51" s="14">
        <v>0</v>
      </c>
      <c r="AD51" s="14">
        <v>0</v>
      </c>
      <c r="AF51" t="s">
        <v>1113</v>
      </c>
    </row>
    <row r="52" spans="1:33" x14ac:dyDescent="0.3">
      <c r="A52" t="s">
        <v>127</v>
      </c>
      <c r="B52">
        <v>2019</v>
      </c>
      <c r="C52" s="11">
        <v>43627</v>
      </c>
      <c r="D52" t="s">
        <v>1114</v>
      </c>
      <c r="E52" t="s">
        <v>657</v>
      </c>
      <c r="F52">
        <v>4</v>
      </c>
      <c r="G52">
        <f t="shared" si="0"/>
        <v>2</v>
      </c>
      <c r="H52">
        <v>0</v>
      </c>
      <c r="I52">
        <v>1</v>
      </c>
      <c r="J52">
        <v>1</v>
      </c>
      <c r="K52">
        <v>80</v>
      </c>
      <c r="L52">
        <v>2</v>
      </c>
      <c r="M52" t="s">
        <v>503</v>
      </c>
      <c r="N52">
        <v>40</v>
      </c>
      <c r="O52" t="s">
        <v>503</v>
      </c>
      <c r="P52" s="9">
        <f t="shared" si="2"/>
        <v>28</v>
      </c>
      <c r="Q52" s="8">
        <v>43</v>
      </c>
      <c r="R52" s="8">
        <v>5</v>
      </c>
      <c r="S52" s="8">
        <v>31</v>
      </c>
      <c r="T52" s="8">
        <v>33</v>
      </c>
      <c r="AC52" s="14">
        <v>0</v>
      </c>
      <c r="AD52" s="14">
        <v>0</v>
      </c>
      <c r="AF52" t="s">
        <v>1115</v>
      </c>
    </row>
    <row r="53" spans="1:33" x14ac:dyDescent="0.3">
      <c r="A53" t="s">
        <v>127</v>
      </c>
      <c r="B53">
        <v>2019</v>
      </c>
      <c r="C53" s="11">
        <v>43627</v>
      </c>
      <c r="D53" t="s">
        <v>1116</v>
      </c>
      <c r="E53" t="s">
        <v>657</v>
      </c>
      <c r="F53">
        <v>7</v>
      </c>
      <c r="G53">
        <f t="shared" si="0"/>
        <v>1</v>
      </c>
      <c r="H53">
        <v>0</v>
      </c>
      <c r="I53">
        <v>0</v>
      </c>
      <c r="J53">
        <v>1</v>
      </c>
      <c r="K53">
        <v>60</v>
      </c>
      <c r="L53">
        <v>1</v>
      </c>
      <c r="M53" t="s">
        <v>503</v>
      </c>
      <c r="N53">
        <v>10</v>
      </c>
      <c r="O53" t="s">
        <v>503</v>
      </c>
      <c r="P53" s="9">
        <f t="shared" si="2"/>
        <v>29.25</v>
      </c>
      <c r="Q53" s="8">
        <v>31</v>
      </c>
      <c r="R53" s="8">
        <v>43</v>
      </c>
      <c r="S53" s="8">
        <v>23</v>
      </c>
      <c r="T53" s="8">
        <v>20</v>
      </c>
      <c r="AC53" s="14">
        <v>0</v>
      </c>
      <c r="AD53" s="14">
        <v>0</v>
      </c>
      <c r="AF53" t="s">
        <v>1117</v>
      </c>
    </row>
    <row r="54" spans="1:33" x14ac:dyDescent="0.3">
      <c r="A54" t="s">
        <v>127</v>
      </c>
      <c r="B54">
        <v>2019</v>
      </c>
      <c r="C54" s="11">
        <v>43627</v>
      </c>
      <c r="D54" t="s">
        <v>1118</v>
      </c>
      <c r="E54" t="s">
        <v>657</v>
      </c>
      <c r="F54">
        <v>2</v>
      </c>
      <c r="G54">
        <f t="shared" si="0"/>
        <v>0</v>
      </c>
      <c r="H54">
        <v>0</v>
      </c>
      <c r="I54">
        <v>0</v>
      </c>
      <c r="J54">
        <v>0</v>
      </c>
      <c r="K54">
        <v>60</v>
      </c>
      <c r="L54">
        <v>3</v>
      </c>
      <c r="M54" t="s">
        <v>503</v>
      </c>
      <c r="N54">
        <v>60</v>
      </c>
      <c r="O54" t="s">
        <v>503</v>
      </c>
      <c r="P54" s="9">
        <f t="shared" si="2"/>
        <v>9.75</v>
      </c>
      <c r="Q54" s="8">
        <v>0</v>
      </c>
      <c r="R54" s="8">
        <v>10</v>
      </c>
      <c r="S54" s="8">
        <v>9</v>
      </c>
      <c r="T54" s="8">
        <v>20</v>
      </c>
      <c r="AC54" s="14">
        <v>0</v>
      </c>
      <c r="AD54" s="14">
        <v>0</v>
      </c>
      <c r="AF54" t="s">
        <v>1119</v>
      </c>
    </row>
    <row r="55" spans="1:33" x14ac:dyDescent="0.3">
      <c r="A55" t="s">
        <v>127</v>
      </c>
      <c r="B55">
        <v>2019</v>
      </c>
      <c r="C55" s="11">
        <v>43627</v>
      </c>
      <c r="D55" t="s">
        <v>1120</v>
      </c>
      <c r="E55" t="s">
        <v>657</v>
      </c>
      <c r="F55">
        <v>6</v>
      </c>
      <c r="G55">
        <f t="shared" si="0"/>
        <v>0</v>
      </c>
      <c r="H55">
        <v>0</v>
      </c>
      <c r="I55">
        <v>0</v>
      </c>
      <c r="J55">
        <v>0</v>
      </c>
      <c r="K55">
        <v>80</v>
      </c>
      <c r="L55">
        <v>1</v>
      </c>
      <c r="M55" t="s">
        <v>503</v>
      </c>
      <c r="N55">
        <v>20</v>
      </c>
      <c r="O55" t="s">
        <v>503</v>
      </c>
      <c r="P55" s="9">
        <f t="shared" si="2"/>
        <v>28.5</v>
      </c>
      <c r="Q55" s="8">
        <v>23</v>
      </c>
      <c r="R55" s="8">
        <v>35</v>
      </c>
      <c r="S55" s="8">
        <v>30</v>
      </c>
      <c r="T55" s="8">
        <v>26</v>
      </c>
      <c r="AC55" s="14">
        <v>0</v>
      </c>
      <c r="AD55" s="14">
        <v>0</v>
      </c>
      <c r="AF55" t="s">
        <v>1081</v>
      </c>
    </row>
    <row r="56" spans="1:33" x14ac:dyDescent="0.3">
      <c r="A56" t="s">
        <v>127</v>
      </c>
      <c r="B56">
        <v>2019</v>
      </c>
      <c r="C56" s="11">
        <v>43627</v>
      </c>
      <c r="D56" t="s">
        <v>1121</v>
      </c>
      <c r="E56" t="s">
        <v>657</v>
      </c>
      <c r="F56">
        <v>8</v>
      </c>
      <c r="G56">
        <f t="shared" si="0"/>
        <v>0</v>
      </c>
      <c r="H56">
        <v>0</v>
      </c>
      <c r="I56">
        <v>0</v>
      </c>
      <c r="J56">
        <v>0</v>
      </c>
      <c r="K56">
        <v>60</v>
      </c>
      <c r="L56">
        <v>20</v>
      </c>
      <c r="M56" t="s">
        <v>503</v>
      </c>
      <c r="N56">
        <v>30</v>
      </c>
      <c r="O56" t="s">
        <v>503</v>
      </c>
      <c r="P56" s="9">
        <f t="shared" si="2"/>
        <v>27.5</v>
      </c>
      <c r="Q56" s="8">
        <v>18</v>
      </c>
      <c r="R56" s="8">
        <v>0</v>
      </c>
      <c r="S56" s="8">
        <v>29</v>
      </c>
      <c r="T56" s="8">
        <v>63</v>
      </c>
      <c r="AC56" s="14">
        <v>0</v>
      </c>
      <c r="AD56" s="14">
        <v>0</v>
      </c>
      <c r="AF56" t="s">
        <v>1081</v>
      </c>
    </row>
    <row r="57" spans="1:33" x14ac:dyDescent="0.3">
      <c r="A57" t="s">
        <v>127</v>
      </c>
      <c r="B57">
        <v>2019</v>
      </c>
      <c r="C57" s="11">
        <v>43627</v>
      </c>
      <c r="D57" t="s">
        <v>1122</v>
      </c>
      <c r="E57" t="s">
        <v>657</v>
      </c>
      <c r="F57">
        <v>11</v>
      </c>
      <c r="G57">
        <f t="shared" si="0"/>
        <v>0</v>
      </c>
      <c r="H57">
        <v>0</v>
      </c>
      <c r="I57">
        <v>0</v>
      </c>
      <c r="J57">
        <v>0</v>
      </c>
      <c r="K57">
        <v>20</v>
      </c>
      <c r="L57">
        <v>0</v>
      </c>
      <c r="M57" t="s">
        <v>503</v>
      </c>
      <c r="N57">
        <v>90</v>
      </c>
      <c r="O57" t="s">
        <v>503</v>
      </c>
      <c r="P57" s="9">
        <f t="shared" si="2"/>
        <v>90.5</v>
      </c>
      <c r="Q57" s="8">
        <v>140</v>
      </c>
      <c r="R57" s="8">
        <v>150</v>
      </c>
      <c r="S57" s="8">
        <v>32</v>
      </c>
      <c r="T57" s="8">
        <v>40</v>
      </c>
      <c r="AC57" s="14">
        <v>0</v>
      </c>
      <c r="AD57" s="14">
        <v>0</v>
      </c>
      <c r="AF57" t="s">
        <v>1081</v>
      </c>
    </row>
    <row r="58" spans="1:33" x14ac:dyDescent="0.3">
      <c r="A58" t="s">
        <v>127</v>
      </c>
      <c r="B58">
        <v>2019</v>
      </c>
      <c r="C58" s="11">
        <v>43627</v>
      </c>
      <c r="D58" t="s">
        <v>1123</v>
      </c>
      <c r="E58" t="s">
        <v>657</v>
      </c>
      <c r="F58">
        <v>17</v>
      </c>
      <c r="G58">
        <f t="shared" si="0"/>
        <v>0</v>
      </c>
      <c r="H58">
        <v>0</v>
      </c>
      <c r="I58">
        <v>0</v>
      </c>
      <c r="J58">
        <v>0</v>
      </c>
      <c r="K58">
        <v>40</v>
      </c>
      <c r="L58">
        <v>1</v>
      </c>
      <c r="M58" t="s">
        <v>503</v>
      </c>
      <c r="N58">
        <v>50</v>
      </c>
      <c r="O58" t="s">
        <v>503</v>
      </c>
      <c r="P58" s="9">
        <f t="shared" si="2"/>
        <v>50.75</v>
      </c>
      <c r="Q58" s="8">
        <v>24</v>
      </c>
      <c r="R58" s="8">
        <v>29</v>
      </c>
      <c r="S58" s="8">
        <v>66</v>
      </c>
      <c r="T58" s="8">
        <v>84</v>
      </c>
      <c r="AC58" s="14">
        <v>0</v>
      </c>
      <c r="AD58" s="14">
        <v>0</v>
      </c>
      <c r="AF58" t="s">
        <v>1124</v>
      </c>
    </row>
    <row r="59" spans="1:33" x14ac:dyDescent="0.3">
      <c r="A59" t="s">
        <v>127</v>
      </c>
      <c r="B59">
        <v>2020</v>
      </c>
      <c r="C59" s="11">
        <v>44011</v>
      </c>
      <c r="D59" t="s">
        <v>1112</v>
      </c>
      <c r="E59" t="s">
        <v>657</v>
      </c>
      <c r="F59">
        <v>0</v>
      </c>
      <c r="G59">
        <f t="shared" si="0"/>
        <v>1</v>
      </c>
      <c r="H59">
        <v>0</v>
      </c>
      <c r="I59">
        <v>0</v>
      </c>
      <c r="J59">
        <v>1</v>
      </c>
      <c r="K59">
        <v>40</v>
      </c>
      <c r="L59">
        <v>40</v>
      </c>
      <c r="M59" t="s">
        <v>503</v>
      </c>
      <c r="N59">
        <v>1</v>
      </c>
      <c r="O59">
        <v>0</v>
      </c>
      <c r="P59" s="9">
        <f t="shared" si="2"/>
        <v>35.5</v>
      </c>
      <c r="Q59" s="8">
        <v>30</v>
      </c>
      <c r="R59" s="8">
        <v>40</v>
      </c>
      <c r="S59" s="8">
        <v>33</v>
      </c>
      <c r="T59" s="8">
        <v>39</v>
      </c>
      <c r="AC59" s="14">
        <v>0</v>
      </c>
      <c r="AD59" s="14">
        <v>0</v>
      </c>
    </row>
    <row r="60" spans="1:33" x14ac:dyDescent="0.3">
      <c r="A60" t="s">
        <v>127</v>
      </c>
      <c r="B60">
        <v>2020</v>
      </c>
      <c r="C60" s="11">
        <v>44011</v>
      </c>
      <c r="D60" t="s">
        <v>1114</v>
      </c>
      <c r="E60" t="s">
        <v>657</v>
      </c>
      <c r="F60">
        <v>4</v>
      </c>
      <c r="G60">
        <f t="shared" si="0"/>
        <v>7</v>
      </c>
      <c r="H60">
        <v>0</v>
      </c>
      <c r="I60">
        <v>2</v>
      </c>
      <c r="J60">
        <v>5</v>
      </c>
      <c r="K60">
        <v>70</v>
      </c>
      <c r="L60">
        <v>0</v>
      </c>
      <c r="M60" t="s">
        <v>503</v>
      </c>
      <c r="N60">
        <v>0</v>
      </c>
      <c r="O60">
        <v>0</v>
      </c>
      <c r="P60" s="9">
        <f t="shared" si="2"/>
        <v>24.25</v>
      </c>
      <c r="Q60" s="8">
        <v>25</v>
      </c>
      <c r="R60" s="8">
        <v>32</v>
      </c>
      <c r="S60" s="8">
        <v>13</v>
      </c>
      <c r="T60" s="8">
        <v>27</v>
      </c>
      <c r="AC60" s="14">
        <v>0</v>
      </c>
      <c r="AD60" s="14">
        <v>0</v>
      </c>
    </row>
    <row r="61" spans="1:33" x14ac:dyDescent="0.3">
      <c r="A61" t="s">
        <v>127</v>
      </c>
      <c r="B61">
        <v>2020</v>
      </c>
      <c r="C61" s="11">
        <v>44011</v>
      </c>
      <c r="D61" t="s">
        <v>1116</v>
      </c>
      <c r="E61" t="s">
        <v>657</v>
      </c>
      <c r="F61">
        <v>7</v>
      </c>
      <c r="G61">
        <f t="shared" si="0"/>
        <v>1</v>
      </c>
      <c r="H61">
        <v>0</v>
      </c>
      <c r="I61">
        <v>0</v>
      </c>
      <c r="J61">
        <v>1</v>
      </c>
      <c r="K61">
        <v>40</v>
      </c>
      <c r="L61">
        <v>5</v>
      </c>
      <c r="M61" t="s">
        <v>503</v>
      </c>
      <c r="N61">
        <v>3</v>
      </c>
      <c r="O61">
        <v>0</v>
      </c>
      <c r="P61" s="9">
        <f t="shared" si="2"/>
        <v>27.75</v>
      </c>
      <c r="Q61" s="8">
        <v>38</v>
      </c>
      <c r="R61" s="8">
        <v>26</v>
      </c>
      <c r="S61" s="8">
        <v>24</v>
      </c>
      <c r="T61" s="8">
        <v>23</v>
      </c>
      <c r="AC61" s="14">
        <v>0</v>
      </c>
      <c r="AD61" s="14">
        <v>0</v>
      </c>
    </row>
    <row r="62" spans="1:33" x14ac:dyDescent="0.3">
      <c r="A62" t="s">
        <v>127</v>
      </c>
      <c r="B62">
        <v>2020</v>
      </c>
      <c r="C62" s="11">
        <v>44011</v>
      </c>
      <c r="D62" t="s">
        <v>1118</v>
      </c>
      <c r="E62" t="s">
        <v>657</v>
      </c>
      <c r="F62">
        <v>2</v>
      </c>
      <c r="G62">
        <f t="shared" si="0"/>
        <v>0</v>
      </c>
      <c r="H62">
        <v>0</v>
      </c>
      <c r="I62">
        <v>0</v>
      </c>
      <c r="J62">
        <v>0</v>
      </c>
      <c r="K62">
        <v>45</v>
      </c>
      <c r="L62">
        <v>0</v>
      </c>
      <c r="M62" t="s">
        <v>503</v>
      </c>
      <c r="N62">
        <v>7</v>
      </c>
      <c r="O62">
        <v>0</v>
      </c>
      <c r="P62" s="9">
        <f t="shared" si="2"/>
        <v>31.5</v>
      </c>
      <c r="Q62" s="8">
        <v>22</v>
      </c>
      <c r="R62" s="8">
        <v>21</v>
      </c>
      <c r="S62" s="8">
        <v>43</v>
      </c>
      <c r="T62" s="8">
        <v>40</v>
      </c>
      <c r="AC62" s="14">
        <v>0</v>
      </c>
      <c r="AD62" s="14">
        <v>0</v>
      </c>
    </row>
    <row r="63" spans="1:33" x14ac:dyDescent="0.3">
      <c r="A63" t="s">
        <v>127</v>
      </c>
      <c r="B63">
        <v>2020</v>
      </c>
      <c r="C63" s="11">
        <v>44011</v>
      </c>
      <c r="D63" t="s">
        <v>1120</v>
      </c>
      <c r="E63" t="s">
        <v>657</v>
      </c>
      <c r="F63">
        <v>6</v>
      </c>
      <c r="G63">
        <f t="shared" si="0"/>
        <v>0</v>
      </c>
      <c r="H63">
        <v>0</v>
      </c>
      <c r="I63">
        <v>0</v>
      </c>
      <c r="J63">
        <v>0</v>
      </c>
      <c r="K63">
        <v>55</v>
      </c>
      <c r="L63">
        <v>3</v>
      </c>
      <c r="M63" t="s">
        <v>503</v>
      </c>
      <c r="N63">
        <v>0</v>
      </c>
      <c r="O63">
        <v>0</v>
      </c>
      <c r="P63" s="9">
        <f t="shared" si="2"/>
        <v>33</v>
      </c>
      <c r="Q63" s="8">
        <v>36</v>
      </c>
      <c r="R63" s="8">
        <v>29</v>
      </c>
      <c r="S63" s="8">
        <v>24</v>
      </c>
      <c r="T63" s="8">
        <v>43</v>
      </c>
      <c r="AC63" s="14">
        <v>0</v>
      </c>
      <c r="AD63" s="14">
        <v>0</v>
      </c>
    </row>
    <row r="64" spans="1:33" x14ac:dyDescent="0.3">
      <c r="A64" t="s">
        <v>127</v>
      </c>
      <c r="B64">
        <v>2020</v>
      </c>
      <c r="C64" s="11">
        <v>44011</v>
      </c>
      <c r="D64" t="s">
        <v>1121</v>
      </c>
      <c r="E64" t="s">
        <v>657</v>
      </c>
      <c r="F64">
        <v>8</v>
      </c>
      <c r="G64">
        <f t="shared" si="0"/>
        <v>0</v>
      </c>
      <c r="H64">
        <v>0</v>
      </c>
      <c r="I64">
        <v>0</v>
      </c>
      <c r="J64">
        <v>0</v>
      </c>
      <c r="K64">
        <v>20</v>
      </c>
      <c r="L64">
        <v>40</v>
      </c>
      <c r="M64" t="s">
        <v>503</v>
      </c>
      <c r="N64">
        <v>2</v>
      </c>
      <c r="O64">
        <v>0</v>
      </c>
      <c r="P64" s="9">
        <f t="shared" si="2"/>
        <v>29.25</v>
      </c>
      <c r="Q64" s="8">
        <v>29</v>
      </c>
      <c r="R64" s="8">
        <v>31</v>
      </c>
      <c r="S64" s="8">
        <v>44</v>
      </c>
      <c r="T64" s="8">
        <v>13</v>
      </c>
      <c r="AC64" s="14">
        <v>0</v>
      </c>
      <c r="AD64" s="14">
        <v>0</v>
      </c>
    </row>
    <row r="65" spans="1:33" x14ac:dyDescent="0.3">
      <c r="A65" t="s">
        <v>127</v>
      </c>
      <c r="B65">
        <v>2020</v>
      </c>
      <c r="C65" s="11">
        <v>44011</v>
      </c>
      <c r="D65" t="s">
        <v>1122</v>
      </c>
      <c r="E65" t="s">
        <v>657</v>
      </c>
      <c r="F65">
        <v>11</v>
      </c>
      <c r="G65">
        <f t="shared" si="0"/>
        <v>0</v>
      </c>
      <c r="H65">
        <v>0</v>
      </c>
      <c r="I65">
        <v>0</v>
      </c>
      <c r="J65">
        <v>0</v>
      </c>
      <c r="K65" t="s">
        <v>503</v>
      </c>
      <c r="L65">
        <v>0</v>
      </c>
      <c r="M65" t="s">
        <v>503</v>
      </c>
      <c r="N65">
        <v>100</v>
      </c>
      <c r="O65">
        <v>0</v>
      </c>
      <c r="P65" s="9">
        <f t="shared" si="2"/>
        <v>143.25</v>
      </c>
      <c r="Q65" s="8">
        <v>47</v>
      </c>
      <c r="R65" s="8">
        <v>26</v>
      </c>
      <c r="S65" s="8">
        <v>250</v>
      </c>
      <c r="T65" s="8">
        <v>250</v>
      </c>
      <c r="AC65" s="14">
        <v>0</v>
      </c>
      <c r="AD65" s="14">
        <v>0</v>
      </c>
    </row>
    <row r="66" spans="1:33" x14ac:dyDescent="0.3">
      <c r="A66" t="s">
        <v>127</v>
      </c>
      <c r="B66">
        <v>2020</v>
      </c>
      <c r="C66" s="11">
        <v>44011</v>
      </c>
      <c r="D66" t="s">
        <v>1123</v>
      </c>
      <c r="E66" t="s">
        <v>657</v>
      </c>
      <c r="F66">
        <v>17</v>
      </c>
      <c r="G66">
        <f t="shared" si="0"/>
        <v>0</v>
      </c>
      <c r="H66">
        <v>0</v>
      </c>
      <c r="I66">
        <v>0</v>
      </c>
      <c r="J66">
        <v>0</v>
      </c>
      <c r="K66">
        <v>25</v>
      </c>
      <c r="L66">
        <v>2</v>
      </c>
      <c r="M66" t="s">
        <v>503</v>
      </c>
      <c r="N66">
        <v>4</v>
      </c>
      <c r="O66">
        <v>0</v>
      </c>
      <c r="P66" s="9">
        <f t="shared" si="2"/>
        <v>44.5</v>
      </c>
      <c r="Q66" s="8">
        <v>45</v>
      </c>
      <c r="R66" s="8">
        <v>65</v>
      </c>
      <c r="S66" s="8">
        <v>43</v>
      </c>
      <c r="T66" s="8">
        <v>25</v>
      </c>
      <c r="AC66" s="14">
        <v>0</v>
      </c>
      <c r="AD66" s="14">
        <v>0</v>
      </c>
    </row>
    <row r="67" spans="1:33" x14ac:dyDescent="0.3">
      <c r="A67" t="s">
        <v>127</v>
      </c>
      <c r="B67">
        <v>2021</v>
      </c>
      <c r="C67" s="11">
        <v>44365</v>
      </c>
      <c r="D67" t="s">
        <v>1112</v>
      </c>
      <c r="E67" t="s">
        <v>657</v>
      </c>
      <c r="F67">
        <v>0</v>
      </c>
      <c r="G67">
        <f t="shared" ref="G67:G130" si="3">SUM(H67:J67)</f>
        <v>1</v>
      </c>
      <c r="H67">
        <v>0</v>
      </c>
      <c r="I67">
        <v>0</v>
      </c>
      <c r="J67">
        <v>1</v>
      </c>
      <c r="K67">
        <v>55</v>
      </c>
      <c r="L67">
        <v>1</v>
      </c>
      <c r="M67">
        <v>2</v>
      </c>
      <c r="N67">
        <v>2</v>
      </c>
      <c r="O67">
        <v>80</v>
      </c>
      <c r="P67" s="9">
        <f t="shared" ref="P67:P98" si="4">AVERAGE(Q67:T67)</f>
        <v>20.75</v>
      </c>
      <c r="Q67" s="8">
        <v>24</v>
      </c>
      <c r="R67" s="8">
        <v>14</v>
      </c>
      <c r="S67" s="8">
        <v>21</v>
      </c>
      <c r="T67" s="8">
        <v>24</v>
      </c>
      <c r="AC67">
        <v>0</v>
      </c>
      <c r="AD67">
        <v>0</v>
      </c>
      <c r="AF67" t="s">
        <v>1125</v>
      </c>
    </row>
    <row r="68" spans="1:33" x14ac:dyDescent="0.3">
      <c r="A68" t="s">
        <v>127</v>
      </c>
      <c r="B68">
        <v>2021</v>
      </c>
      <c r="C68" s="11">
        <v>44365</v>
      </c>
      <c r="D68" t="s">
        <v>1114</v>
      </c>
      <c r="E68" t="s">
        <v>657</v>
      </c>
      <c r="F68">
        <v>4</v>
      </c>
      <c r="G68">
        <f t="shared" si="3"/>
        <v>9</v>
      </c>
      <c r="H68">
        <v>0</v>
      </c>
      <c r="I68">
        <v>3</v>
      </c>
      <c r="J68">
        <v>6</v>
      </c>
      <c r="K68">
        <v>60</v>
      </c>
      <c r="L68">
        <v>1</v>
      </c>
      <c r="M68">
        <v>1</v>
      </c>
      <c r="N68">
        <v>0</v>
      </c>
      <c r="O68">
        <v>70</v>
      </c>
      <c r="P68" s="9">
        <f t="shared" si="4"/>
        <v>20.25</v>
      </c>
      <c r="Q68" s="8">
        <v>13</v>
      </c>
      <c r="R68" s="8">
        <v>17</v>
      </c>
      <c r="S68" s="8">
        <v>25</v>
      </c>
      <c r="T68" s="8">
        <v>26</v>
      </c>
      <c r="AC68">
        <v>0</v>
      </c>
      <c r="AD68">
        <v>0</v>
      </c>
      <c r="AF68" t="s">
        <v>1125</v>
      </c>
    </row>
    <row r="69" spans="1:33" x14ac:dyDescent="0.3">
      <c r="A69" t="s">
        <v>127</v>
      </c>
      <c r="B69">
        <v>2021</v>
      </c>
      <c r="C69" s="11">
        <v>44365</v>
      </c>
      <c r="D69" t="s">
        <v>1116</v>
      </c>
      <c r="E69" t="s">
        <v>657</v>
      </c>
      <c r="F69">
        <v>7</v>
      </c>
      <c r="G69">
        <f t="shared" si="3"/>
        <v>1</v>
      </c>
      <c r="H69">
        <v>0</v>
      </c>
      <c r="I69">
        <v>0</v>
      </c>
      <c r="J69">
        <v>1</v>
      </c>
      <c r="K69">
        <v>50</v>
      </c>
      <c r="L69">
        <v>7</v>
      </c>
      <c r="M69">
        <v>20</v>
      </c>
      <c r="N69">
        <v>0</v>
      </c>
      <c r="O69">
        <v>0</v>
      </c>
      <c r="P69" s="9">
        <f t="shared" si="4"/>
        <v>30.5</v>
      </c>
      <c r="Q69" s="8">
        <v>23</v>
      </c>
      <c r="R69" s="8">
        <v>26</v>
      </c>
      <c r="S69" s="8">
        <v>63</v>
      </c>
      <c r="T69" s="8">
        <v>10</v>
      </c>
      <c r="AC69">
        <v>0</v>
      </c>
      <c r="AD69">
        <v>0</v>
      </c>
    </row>
    <row r="70" spans="1:33" x14ac:dyDescent="0.3">
      <c r="A70" t="s">
        <v>127</v>
      </c>
      <c r="B70">
        <v>2021</v>
      </c>
      <c r="C70" s="11">
        <v>44365</v>
      </c>
      <c r="D70" t="s">
        <v>1118</v>
      </c>
      <c r="E70" t="s">
        <v>657</v>
      </c>
      <c r="F70">
        <v>2</v>
      </c>
      <c r="G70">
        <f t="shared" si="3"/>
        <v>0</v>
      </c>
      <c r="H70">
        <v>0</v>
      </c>
      <c r="I70">
        <v>0</v>
      </c>
      <c r="J70">
        <v>0</v>
      </c>
      <c r="K70">
        <v>40</v>
      </c>
      <c r="L70">
        <v>1</v>
      </c>
      <c r="M70">
        <v>1</v>
      </c>
      <c r="N70">
        <v>4</v>
      </c>
      <c r="O70">
        <v>80</v>
      </c>
      <c r="P70" s="9">
        <f t="shared" si="4"/>
        <v>20.5</v>
      </c>
      <c r="Q70" s="8">
        <v>25</v>
      </c>
      <c r="R70" s="8">
        <v>26</v>
      </c>
      <c r="S70" s="8">
        <v>11</v>
      </c>
      <c r="T70" s="8">
        <v>20</v>
      </c>
      <c r="AC70">
        <v>0</v>
      </c>
      <c r="AD70">
        <v>0</v>
      </c>
      <c r="AF70" t="s">
        <v>1125</v>
      </c>
    </row>
    <row r="71" spans="1:33" x14ac:dyDescent="0.3">
      <c r="A71" t="s">
        <v>127</v>
      </c>
      <c r="B71">
        <v>2021</v>
      </c>
      <c r="C71" s="11">
        <v>44365</v>
      </c>
      <c r="D71" t="s">
        <v>1120</v>
      </c>
      <c r="E71" t="s">
        <v>657</v>
      </c>
      <c r="F71">
        <v>6</v>
      </c>
      <c r="G71">
        <f t="shared" si="3"/>
        <v>0</v>
      </c>
      <c r="H71">
        <v>0</v>
      </c>
      <c r="I71">
        <v>0</v>
      </c>
      <c r="J71">
        <v>0</v>
      </c>
      <c r="K71">
        <v>70</v>
      </c>
      <c r="L71">
        <v>4</v>
      </c>
      <c r="M71">
        <v>25</v>
      </c>
      <c r="N71">
        <v>0</v>
      </c>
      <c r="O71">
        <v>0</v>
      </c>
      <c r="P71" s="9">
        <f t="shared" si="4"/>
        <v>31.25</v>
      </c>
      <c r="Q71" s="8">
        <v>60</v>
      </c>
      <c r="R71" s="8">
        <v>17</v>
      </c>
      <c r="S71" s="8">
        <v>23</v>
      </c>
      <c r="T71" s="8">
        <v>25</v>
      </c>
      <c r="AC71">
        <v>0</v>
      </c>
      <c r="AD71">
        <v>0</v>
      </c>
    </row>
    <row r="72" spans="1:33" x14ac:dyDescent="0.3">
      <c r="A72" t="s">
        <v>127</v>
      </c>
      <c r="B72">
        <v>2021</v>
      </c>
      <c r="C72" s="11">
        <v>44365</v>
      </c>
      <c r="D72" t="s">
        <v>1121</v>
      </c>
      <c r="E72" t="s">
        <v>657</v>
      </c>
      <c r="F72">
        <v>8</v>
      </c>
      <c r="G72">
        <f t="shared" si="3"/>
        <v>0</v>
      </c>
      <c r="H72">
        <v>0</v>
      </c>
      <c r="I72">
        <v>0</v>
      </c>
      <c r="J72">
        <v>0</v>
      </c>
      <c r="K72">
        <v>25</v>
      </c>
      <c r="L72">
        <v>15</v>
      </c>
      <c r="M72">
        <v>10</v>
      </c>
      <c r="N72">
        <v>0</v>
      </c>
      <c r="O72">
        <v>0</v>
      </c>
      <c r="P72" s="9">
        <f t="shared" si="4"/>
        <v>27</v>
      </c>
      <c r="Q72" s="8">
        <v>0</v>
      </c>
      <c r="R72" s="8">
        <v>38</v>
      </c>
      <c r="S72" s="8">
        <v>27</v>
      </c>
      <c r="T72" s="8">
        <v>43</v>
      </c>
      <c r="AC72">
        <v>0</v>
      </c>
      <c r="AD72">
        <v>0</v>
      </c>
    </row>
    <row r="73" spans="1:33" x14ac:dyDescent="0.3">
      <c r="A73" t="s">
        <v>127</v>
      </c>
      <c r="B73">
        <v>2021</v>
      </c>
      <c r="C73" s="11">
        <v>44365</v>
      </c>
      <c r="D73" t="s">
        <v>1122</v>
      </c>
      <c r="E73" t="s">
        <v>657</v>
      </c>
      <c r="F73">
        <v>11</v>
      </c>
      <c r="G73">
        <f t="shared" si="3"/>
        <v>0</v>
      </c>
      <c r="H73">
        <v>0</v>
      </c>
      <c r="I73">
        <v>0</v>
      </c>
      <c r="J73">
        <v>0</v>
      </c>
      <c r="K73">
        <v>20</v>
      </c>
      <c r="L73">
        <v>0</v>
      </c>
      <c r="M73" t="s">
        <v>503</v>
      </c>
      <c r="N73">
        <v>25</v>
      </c>
      <c r="O73">
        <v>0</v>
      </c>
      <c r="P73" s="9">
        <f t="shared" si="4"/>
        <v>79.75</v>
      </c>
      <c r="Q73" s="8">
        <v>21</v>
      </c>
      <c r="R73" s="8">
        <v>40</v>
      </c>
      <c r="S73" s="8">
        <v>112</v>
      </c>
      <c r="T73" s="8">
        <v>146</v>
      </c>
      <c r="AC73">
        <v>0</v>
      </c>
      <c r="AD73">
        <v>0</v>
      </c>
    </row>
    <row r="74" spans="1:33" x14ac:dyDescent="0.3">
      <c r="A74" t="s">
        <v>127</v>
      </c>
      <c r="B74">
        <v>2021</v>
      </c>
      <c r="C74" s="11">
        <v>44365</v>
      </c>
      <c r="D74" t="s">
        <v>1123</v>
      </c>
      <c r="E74" t="s">
        <v>657</v>
      </c>
      <c r="F74">
        <v>17</v>
      </c>
      <c r="G74">
        <f t="shared" si="3"/>
        <v>0</v>
      </c>
      <c r="H74">
        <v>0</v>
      </c>
      <c r="I74">
        <v>0</v>
      </c>
      <c r="J74">
        <v>0</v>
      </c>
      <c r="K74">
        <v>25</v>
      </c>
      <c r="L74">
        <v>4</v>
      </c>
      <c r="M74">
        <v>26</v>
      </c>
      <c r="N74">
        <v>0</v>
      </c>
      <c r="O74">
        <v>0</v>
      </c>
      <c r="P74" s="9">
        <f t="shared" si="4"/>
        <v>17.75</v>
      </c>
      <c r="Q74" s="8">
        <v>15</v>
      </c>
      <c r="R74" s="8">
        <v>0</v>
      </c>
      <c r="S74" s="8">
        <v>25</v>
      </c>
      <c r="T74" s="8">
        <v>31</v>
      </c>
      <c r="AC74">
        <v>0</v>
      </c>
      <c r="AD74">
        <v>0</v>
      </c>
    </row>
    <row r="75" spans="1:33" x14ac:dyDescent="0.3">
      <c r="A75" t="s">
        <v>127</v>
      </c>
      <c r="B75">
        <v>2022</v>
      </c>
      <c r="C75" s="11">
        <v>44740</v>
      </c>
      <c r="D75" t="s">
        <v>1112</v>
      </c>
      <c r="E75" t="s">
        <v>657</v>
      </c>
      <c r="F75">
        <v>0</v>
      </c>
      <c r="G75">
        <f t="shared" si="3"/>
        <v>1</v>
      </c>
      <c r="H75">
        <v>0</v>
      </c>
      <c r="I75">
        <v>0</v>
      </c>
      <c r="J75">
        <v>1</v>
      </c>
      <c r="K75">
        <v>50</v>
      </c>
      <c r="L75">
        <v>1</v>
      </c>
      <c r="M75">
        <v>1</v>
      </c>
      <c r="N75">
        <v>0</v>
      </c>
      <c r="O75">
        <v>100</v>
      </c>
      <c r="P75" s="9">
        <f t="shared" si="4"/>
        <v>17.5</v>
      </c>
      <c r="Q75" s="8">
        <v>10</v>
      </c>
      <c r="R75" s="8">
        <v>14</v>
      </c>
      <c r="S75" s="8">
        <v>29</v>
      </c>
      <c r="T75" s="8">
        <v>17</v>
      </c>
      <c r="AC75">
        <v>0</v>
      </c>
      <c r="AD75">
        <v>0</v>
      </c>
      <c r="AF75" t="s">
        <v>2025</v>
      </c>
    </row>
    <row r="76" spans="1:33" x14ac:dyDescent="0.3">
      <c r="A76" t="s">
        <v>127</v>
      </c>
      <c r="B76">
        <v>2022</v>
      </c>
      <c r="C76" s="11">
        <v>44740</v>
      </c>
      <c r="D76" t="s">
        <v>1114</v>
      </c>
      <c r="E76" t="s">
        <v>657</v>
      </c>
      <c r="F76">
        <v>4</v>
      </c>
      <c r="G76">
        <f t="shared" si="3"/>
        <v>5</v>
      </c>
      <c r="H76">
        <v>0</v>
      </c>
      <c r="I76">
        <v>2</v>
      </c>
      <c r="J76">
        <v>3</v>
      </c>
      <c r="K76">
        <v>80</v>
      </c>
      <c r="L76">
        <v>0</v>
      </c>
      <c r="M76">
        <v>0</v>
      </c>
      <c r="N76">
        <v>0</v>
      </c>
      <c r="O76">
        <v>100</v>
      </c>
      <c r="P76" s="9">
        <f t="shared" si="4"/>
        <v>22</v>
      </c>
      <c r="Q76" s="8">
        <v>36</v>
      </c>
      <c r="R76" s="8">
        <v>34</v>
      </c>
      <c r="S76" s="8">
        <v>8</v>
      </c>
      <c r="T76" s="8">
        <v>10</v>
      </c>
      <c r="AC76">
        <v>1</v>
      </c>
      <c r="AD76">
        <v>0</v>
      </c>
      <c r="AF76" t="s">
        <v>2024</v>
      </c>
      <c r="AG76" t="s">
        <v>2023</v>
      </c>
    </row>
    <row r="77" spans="1:33" x14ac:dyDescent="0.3">
      <c r="A77" t="s">
        <v>127</v>
      </c>
      <c r="B77">
        <v>2022</v>
      </c>
      <c r="C77" s="11">
        <v>44740</v>
      </c>
      <c r="D77" t="s">
        <v>1116</v>
      </c>
      <c r="E77" t="s">
        <v>657</v>
      </c>
      <c r="F77">
        <v>7</v>
      </c>
      <c r="G77">
        <f t="shared" si="3"/>
        <v>1</v>
      </c>
      <c r="H77">
        <v>0</v>
      </c>
      <c r="I77">
        <v>0</v>
      </c>
      <c r="J77">
        <v>1</v>
      </c>
      <c r="K77">
        <v>80</v>
      </c>
      <c r="L77">
        <v>10</v>
      </c>
      <c r="M77">
        <v>25</v>
      </c>
      <c r="N77">
        <v>0</v>
      </c>
      <c r="O77">
        <v>0</v>
      </c>
      <c r="P77" s="9">
        <f t="shared" si="4"/>
        <v>28.75</v>
      </c>
      <c r="Q77" s="8">
        <v>11</v>
      </c>
      <c r="R77" s="8">
        <v>33</v>
      </c>
      <c r="S77" s="8">
        <v>23</v>
      </c>
      <c r="T77" s="8">
        <v>48</v>
      </c>
      <c r="AC77">
        <v>1</v>
      </c>
      <c r="AD77">
        <v>0</v>
      </c>
      <c r="AF77" t="s">
        <v>2026</v>
      </c>
    </row>
    <row r="78" spans="1:33" x14ac:dyDescent="0.3">
      <c r="A78" t="s">
        <v>127</v>
      </c>
      <c r="B78">
        <v>2022</v>
      </c>
      <c r="C78" s="11">
        <v>44740</v>
      </c>
      <c r="D78" t="s">
        <v>1118</v>
      </c>
      <c r="E78" t="s">
        <v>657</v>
      </c>
      <c r="F78">
        <v>2</v>
      </c>
      <c r="G78">
        <f t="shared" si="3"/>
        <v>0</v>
      </c>
      <c r="H78">
        <v>0</v>
      </c>
      <c r="I78">
        <v>0</v>
      </c>
      <c r="J78">
        <v>0</v>
      </c>
      <c r="K78">
        <v>40</v>
      </c>
      <c r="L78">
        <v>0</v>
      </c>
      <c r="M78">
        <v>8</v>
      </c>
      <c r="N78">
        <v>0</v>
      </c>
      <c r="O78">
        <v>100</v>
      </c>
      <c r="P78" s="9">
        <f t="shared" si="4"/>
        <v>26.25</v>
      </c>
      <c r="Q78" s="8">
        <v>36</v>
      </c>
      <c r="R78" s="8">
        <v>21</v>
      </c>
      <c r="S78" s="8">
        <v>22</v>
      </c>
      <c r="T78" s="8">
        <v>26</v>
      </c>
      <c r="AC78">
        <v>0</v>
      </c>
      <c r="AD78">
        <v>0</v>
      </c>
    </row>
    <row r="79" spans="1:33" x14ac:dyDescent="0.3">
      <c r="A79" t="s">
        <v>127</v>
      </c>
      <c r="B79">
        <v>2022</v>
      </c>
      <c r="C79" s="11">
        <v>44740</v>
      </c>
      <c r="D79" t="s">
        <v>1120</v>
      </c>
      <c r="E79" t="s">
        <v>657</v>
      </c>
      <c r="F79">
        <v>6</v>
      </c>
      <c r="G79">
        <f t="shared" si="3"/>
        <v>0</v>
      </c>
      <c r="H79">
        <v>0</v>
      </c>
      <c r="I79">
        <v>0</v>
      </c>
      <c r="J79">
        <v>0</v>
      </c>
      <c r="K79">
        <v>70</v>
      </c>
      <c r="L79">
        <v>0</v>
      </c>
      <c r="M79">
        <v>35</v>
      </c>
      <c r="N79">
        <v>0</v>
      </c>
      <c r="O79">
        <v>0</v>
      </c>
      <c r="P79" s="9">
        <f t="shared" si="4"/>
        <v>30.75</v>
      </c>
      <c r="Q79" s="8">
        <v>52</v>
      </c>
      <c r="R79" s="8">
        <v>25</v>
      </c>
      <c r="S79" s="8">
        <v>18</v>
      </c>
      <c r="T79" s="8">
        <v>28</v>
      </c>
      <c r="AC79">
        <v>1</v>
      </c>
      <c r="AD79">
        <v>0</v>
      </c>
      <c r="AF79" t="s">
        <v>1273</v>
      </c>
    </row>
    <row r="80" spans="1:33" x14ac:dyDescent="0.3">
      <c r="A80" t="s">
        <v>127</v>
      </c>
      <c r="B80">
        <v>2022</v>
      </c>
      <c r="C80" s="11">
        <v>44740</v>
      </c>
      <c r="D80" t="s">
        <v>1121</v>
      </c>
      <c r="E80" t="s">
        <v>657</v>
      </c>
      <c r="F80">
        <v>8</v>
      </c>
      <c r="G80">
        <f t="shared" si="3"/>
        <v>0</v>
      </c>
      <c r="H80">
        <v>0</v>
      </c>
      <c r="I80">
        <v>0</v>
      </c>
      <c r="J80">
        <v>0</v>
      </c>
      <c r="K80">
        <v>70</v>
      </c>
      <c r="L80">
        <v>25</v>
      </c>
      <c r="M80">
        <v>12</v>
      </c>
      <c r="N80">
        <v>0</v>
      </c>
      <c r="O80">
        <v>0</v>
      </c>
      <c r="P80" s="9">
        <f t="shared" si="4"/>
        <v>23</v>
      </c>
      <c r="Q80" s="8">
        <v>24</v>
      </c>
      <c r="R80" s="8">
        <v>21</v>
      </c>
      <c r="S80" s="8">
        <v>22</v>
      </c>
      <c r="T80" s="8">
        <v>25</v>
      </c>
      <c r="AC80">
        <v>1</v>
      </c>
      <c r="AD80">
        <v>0</v>
      </c>
      <c r="AF80" t="s">
        <v>1273</v>
      </c>
    </row>
    <row r="81" spans="1:33" x14ac:dyDescent="0.3">
      <c r="A81" t="s">
        <v>127</v>
      </c>
      <c r="B81">
        <v>2022</v>
      </c>
      <c r="C81" s="11">
        <v>44740</v>
      </c>
      <c r="D81" t="s">
        <v>1122</v>
      </c>
      <c r="E81" t="s">
        <v>657</v>
      </c>
      <c r="F81">
        <v>11</v>
      </c>
      <c r="G81">
        <f t="shared" si="3"/>
        <v>0</v>
      </c>
      <c r="H81">
        <v>0</v>
      </c>
      <c r="I81">
        <v>0</v>
      </c>
      <c r="J81">
        <v>0</v>
      </c>
      <c r="K81">
        <v>10</v>
      </c>
      <c r="L81">
        <v>0</v>
      </c>
      <c r="M81">
        <v>3</v>
      </c>
      <c r="N81">
        <v>75</v>
      </c>
      <c r="O81">
        <v>0</v>
      </c>
      <c r="P81" s="9">
        <f t="shared" si="4"/>
        <v>124.25</v>
      </c>
      <c r="Q81" s="8">
        <v>22</v>
      </c>
      <c r="R81" s="8">
        <v>250</v>
      </c>
      <c r="S81" s="8">
        <v>130</v>
      </c>
      <c r="T81" s="8">
        <v>95</v>
      </c>
      <c r="AC81">
        <v>1</v>
      </c>
      <c r="AD81">
        <v>0</v>
      </c>
      <c r="AF81" t="s">
        <v>1273</v>
      </c>
    </row>
    <row r="82" spans="1:33" x14ac:dyDescent="0.3">
      <c r="A82" t="s">
        <v>127</v>
      </c>
      <c r="B82">
        <v>2022</v>
      </c>
      <c r="C82" s="11">
        <v>44740</v>
      </c>
      <c r="D82" t="s">
        <v>1123</v>
      </c>
      <c r="E82" t="s">
        <v>657</v>
      </c>
      <c r="F82">
        <v>17</v>
      </c>
      <c r="G82">
        <f t="shared" si="3"/>
        <v>0</v>
      </c>
      <c r="H82">
        <v>0</v>
      </c>
      <c r="I82">
        <v>0</v>
      </c>
      <c r="J82">
        <v>0</v>
      </c>
      <c r="K82">
        <v>25</v>
      </c>
      <c r="L82">
        <v>0</v>
      </c>
      <c r="M82">
        <v>15</v>
      </c>
      <c r="N82">
        <v>0</v>
      </c>
      <c r="O82">
        <v>0</v>
      </c>
      <c r="P82" s="9">
        <f t="shared" si="4"/>
        <v>23.75</v>
      </c>
      <c r="Q82" s="8">
        <v>20</v>
      </c>
      <c r="R82" s="8">
        <v>34</v>
      </c>
      <c r="S82" s="8">
        <v>41</v>
      </c>
      <c r="T82" s="8">
        <v>0</v>
      </c>
      <c r="AC82">
        <v>1</v>
      </c>
      <c r="AD82">
        <v>0</v>
      </c>
      <c r="AF82" t="s">
        <v>1273</v>
      </c>
    </row>
    <row r="83" spans="1:33" x14ac:dyDescent="0.3">
      <c r="A83" t="s">
        <v>138</v>
      </c>
      <c r="B83">
        <v>2019</v>
      </c>
      <c r="C83" s="11">
        <v>43657</v>
      </c>
      <c r="D83" t="s">
        <v>1126</v>
      </c>
      <c r="E83" t="s">
        <v>651</v>
      </c>
      <c r="F83">
        <v>8</v>
      </c>
      <c r="G83">
        <f t="shared" si="3"/>
        <v>1</v>
      </c>
      <c r="H83">
        <v>0</v>
      </c>
      <c r="I83">
        <v>0</v>
      </c>
      <c r="J83">
        <v>1</v>
      </c>
      <c r="K83">
        <v>50</v>
      </c>
      <c r="L83">
        <v>10</v>
      </c>
      <c r="M83" t="s">
        <v>503</v>
      </c>
      <c r="N83">
        <v>20</v>
      </c>
      <c r="O83" t="s">
        <v>503</v>
      </c>
      <c r="P83" s="9">
        <f t="shared" si="4"/>
        <v>22.25</v>
      </c>
      <c r="Q83" s="8">
        <v>36</v>
      </c>
      <c r="R83" s="8">
        <v>20</v>
      </c>
      <c r="S83" s="8">
        <v>19</v>
      </c>
      <c r="T83" s="8">
        <v>14</v>
      </c>
      <c r="AC83" s="14">
        <v>0</v>
      </c>
      <c r="AD83" s="14">
        <v>0</v>
      </c>
      <c r="AF83" t="s">
        <v>564</v>
      </c>
    </row>
    <row r="84" spans="1:33" x14ac:dyDescent="0.3">
      <c r="A84" t="s">
        <v>138</v>
      </c>
      <c r="B84">
        <v>2019</v>
      </c>
      <c r="C84" s="11">
        <v>43657</v>
      </c>
      <c r="D84" t="s">
        <v>1127</v>
      </c>
      <c r="E84" t="s">
        <v>656</v>
      </c>
      <c r="F84">
        <v>14</v>
      </c>
      <c r="G84">
        <f t="shared" si="3"/>
        <v>2</v>
      </c>
      <c r="H84">
        <v>0</v>
      </c>
      <c r="I84">
        <v>1</v>
      </c>
      <c r="J84">
        <v>1</v>
      </c>
      <c r="K84">
        <v>80</v>
      </c>
      <c r="L84">
        <v>60</v>
      </c>
      <c r="M84" t="s">
        <v>503</v>
      </c>
      <c r="N84">
        <v>50</v>
      </c>
      <c r="O84" t="s">
        <v>503</v>
      </c>
      <c r="P84" s="9">
        <f t="shared" si="4"/>
        <v>71</v>
      </c>
      <c r="Q84" s="8">
        <v>48</v>
      </c>
      <c r="R84" s="8">
        <v>64</v>
      </c>
      <c r="S84" s="8">
        <v>100</v>
      </c>
      <c r="T84" s="8">
        <v>72</v>
      </c>
      <c r="AC84" s="14">
        <v>0</v>
      </c>
      <c r="AD84" s="14">
        <v>0</v>
      </c>
      <c r="AF84" t="s">
        <v>564</v>
      </c>
    </row>
    <row r="85" spans="1:33" x14ac:dyDescent="0.3">
      <c r="A85" t="s">
        <v>138</v>
      </c>
      <c r="B85">
        <v>2019</v>
      </c>
      <c r="C85" s="11">
        <v>43657</v>
      </c>
      <c r="D85" t="s">
        <v>1128</v>
      </c>
      <c r="E85" t="s">
        <v>656</v>
      </c>
      <c r="F85">
        <v>20</v>
      </c>
      <c r="G85">
        <f t="shared" si="3"/>
        <v>1</v>
      </c>
      <c r="H85">
        <v>0</v>
      </c>
      <c r="I85">
        <v>1</v>
      </c>
      <c r="J85">
        <v>0</v>
      </c>
      <c r="K85">
        <v>60</v>
      </c>
      <c r="L85">
        <v>5</v>
      </c>
      <c r="M85" t="s">
        <v>503</v>
      </c>
      <c r="N85">
        <v>20</v>
      </c>
      <c r="O85" t="s">
        <v>503</v>
      </c>
      <c r="P85" s="9">
        <f t="shared" si="4"/>
        <v>45.5</v>
      </c>
      <c r="Q85" s="8">
        <v>38</v>
      </c>
      <c r="R85" s="8">
        <v>44</v>
      </c>
      <c r="S85" s="8">
        <v>38</v>
      </c>
      <c r="T85" s="8">
        <v>62</v>
      </c>
      <c r="AC85" s="14">
        <v>0</v>
      </c>
      <c r="AD85" s="14">
        <v>0</v>
      </c>
      <c r="AF85" t="s">
        <v>564</v>
      </c>
    </row>
    <row r="86" spans="1:33" x14ac:dyDescent="0.3">
      <c r="A86" t="s">
        <v>138</v>
      </c>
      <c r="B86">
        <v>2019</v>
      </c>
      <c r="C86" s="11">
        <v>43657</v>
      </c>
      <c r="D86" t="s">
        <v>1129</v>
      </c>
      <c r="E86" t="s">
        <v>656</v>
      </c>
      <c r="F86">
        <v>22</v>
      </c>
      <c r="G86">
        <f t="shared" si="3"/>
        <v>0</v>
      </c>
      <c r="H86">
        <v>0</v>
      </c>
      <c r="I86">
        <v>0</v>
      </c>
      <c r="J86">
        <v>0</v>
      </c>
      <c r="K86">
        <v>40</v>
      </c>
      <c r="L86">
        <v>40</v>
      </c>
      <c r="M86" t="s">
        <v>503</v>
      </c>
      <c r="N86">
        <v>0</v>
      </c>
      <c r="O86" t="s">
        <v>503</v>
      </c>
      <c r="P86" s="9">
        <f t="shared" si="4"/>
        <v>41.75</v>
      </c>
      <c r="Q86" s="8">
        <v>1</v>
      </c>
      <c r="R86" s="8">
        <v>58</v>
      </c>
      <c r="S86" s="8">
        <v>58</v>
      </c>
      <c r="T86" s="8">
        <v>50</v>
      </c>
      <c r="AC86" s="14">
        <v>0</v>
      </c>
      <c r="AD86" s="14">
        <v>0</v>
      </c>
      <c r="AF86" t="s">
        <v>564</v>
      </c>
    </row>
    <row r="87" spans="1:33" x14ac:dyDescent="0.3">
      <c r="A87" t="s">
        <v>138</v>
      </c>
      <c r="B87">
        <v>2019</v>
      </c>
      <c r="C87" s="11">
        <v>43657</v>
      </c>
      <c r="D87" t="s">
        <v>1130</v>
      </c>
      <c r="E87" t="s">
        <v>656</v>
      </c>
      <c r="F87">
        <v>24</v>
      </c>
      <c r="G87">
        <f t="shared" si="3"/>
        <v>9</v>
      </c>
      <c r="H87">
        <v>0</v>
      </c>
      <c r="I87">
        <v>3</v>
      </c>
      <c r="J87">
        <v>6</v>
      </c>
      <c r="K87">
        <v>70</v>
      </c>
      <c r="L87">
        <v>40</v>
      </c>
      <c r="M87" t="s">
        <v>503</v>
      </c>
      <c r="N87">
        <v>0</v>
      </c>
      <c r="O87" t="s">
        <v>503</v>
      </c>
      <c r="P87" s="9">
        <f t="shared" si="4"/>
        <v>38.5</v>
      </c>
      <c r="Q87" s="8">
        <v>34</v>
      </c>
      <c r="R87" s="8">
        <v>44</v>
      </c>
      <c r="S87" s="8">
        <v>27</v>
      </c>
      <c r="T87" s="8">
        <v>49</v>
      </c>
      <c r="AC87" s="14">
        <v>0</v>
      </c>
      <c r="AD87" s="14">
        <v>0</v>
      </c>
      <c r="AF87" t="s">
        <v>564</v>
      </c>
    </row>
    <row r="88" spans="1:33" x14ac:dyDescent="0.3">
      <c r="A88" t="s">
        <v>138</v>
      </c>
      <c r="B88">
        <v>2019</v>
      </c>
      <c r="C88" s="11">
        <v>43657</v>
      </c>
      <c r="D88" t="s">
        <v>1131</v>
      </c>
      <c r="E88" t="s">
        <v>656</v>
      </c>
      <c r="F88">
        <v>25</v>
      </c>
      <c r="G88">
        <f t="shared" si="3"/>
        <v>14</v>
      </c>
      <c r="H88">
        <v>1</v>
      </c>
      <c r="I88">
        <v>4</v>
      </c>
      <c r="J88">
        <v>9</v>
      </c>
      <c r="K88">
        <v>50</v>
      </c>
      <c r="L88">
        <v>90</v>
      </c>
      <c r="M88" t="s">
        <v>503</v>
      </c>
      <c r="N88">
        <v>0</v>
      </c>
      <c r="O88" t="s">
        <v>503</v>
      </c>
      <c r="P88" s="9">
        <f t="shared" si="4"/>
        <v>38.75</v>
      </c>
      <c r="Q88" s="8">
        <v>42</v>
      </c>
      <c r="R88" s="8">
        <v>46</v>
      </c>
      <c r="S88" s="8">
        <v>24</v>
      </c>
      <c r="T88" s="8">
        <v>43</v>
      </c>
      <c r="AC88" s="14">
        <v>0</v>
      </c>
      <c r="AD88" s="14">
        <v>0</v>
      </c>
      <c r="AF88" t="s">
        <v>1132</v>
      </c>
    </row>
    <row r="89" spans="1:33" x14ac:dyDescent="0.3">
      <c r="A89" t="s">
        <v>138</v>
      </c>
      <c r="B89">
        <v>2019</v>
      </c>
      <c r="C89" s="11">
        <v>43657</v>
      </c>
      <c r="D89" t="s">
        <v>1133</v>
      </c>
      <c r="E89" t="s">
        <v>655</v>
      </c>
      <c r="F89">
        <v>3</v>
      </c>
      <c r="G89">
        <f t="shared" si="3"/>
        <v>0</v>
      </c>
      <c r="H89">
        <v>0</v>
      </c>
      <c r="I89">
        <v>0</v>
      </c>
      <c r="J89">
        <v>0</v>
      </c>
      <c r="K89">
        <v>25</v>
      </c>
      <c r="L89">
        <v>80</v>
      </c>
      <c r="M89" t="s">
        <v>503</v>
      </c>
      <c r="N89">
        <v>0</v>
      </c>
      <c r="O89" t="s">
        <v>503</v>
      </c>
      <c r="P89" s="9">
        <f t="shared" si="4"/>
        <v>11.75</v>
      </c>
      <c r="Q89" s="8">
        <v>2</v>
      </c>
      <c r="R89" s="8">
        <v>2</v>
      </c>
      <c r="S89" s="8">
        <v>39</v>
      </c>
      <c r="T89" s="8">
        <v>4</v>
      </c>
      <c r="AC89" s="14">
        <v>0</v>
      </c>
      <c r="AD89" s="14">
        <v>0</v>
      </c>
      <c r="AF89" t="s">
        <v>564</v>
      </c>
    </row>
    <row r="90" spans="1:33" x14ac:dyDescent="0.3">
      <c r="A90" t="s">
        <v>138</v>
      </c>
      <c r="B90">
        <v>2019</v>
      </c>
      <c r="C90" s="11">
        <v>43657</v>
      </c>
      <c r="D90" t="s">
        <v>1134</v>
      </c>
      <c r="E90" t="s">
        <v>655</v>
      </c>
      <c r="F90">
        <v>5</v>
      </c>
      <c r="G90">
        <f t="shared" si="3"/>
        <v>0</v>
      </c>
      <c r="H90">
        <v>0</v>
      </c>
      <c r="I90">
        <v>0</v>
      </c>
      <c r="J90">
        <v>0</v>
      </c>
      <c r="K90">
        <v>40</v>
      </c>
      <c r="L90">
        <v>90</v>
      </c>
      <c r="M90" t="s">
        <v>503</v>
      </c>
      <c r="N90">
        <v>30</v>
      </c>
      <c r="O90" t="s">
        <v>503</v>
      </c>
      <c r="P90" s="9">
        <f t="shared" si="4"/>
        <v>29.5</v>
      </c>
      <c r="Q90" s="8">
        <v>24</v>
      </c>
      <c r="R90" s="8">
        <v>43</v>
      </c>
      <c r="S90" s="8">
        <v>49</v>
      </c>
      <c r="T90" s="8">
        <v>2</v>
      </c>
      <c r="AC90" s="14">
        <v>0</v>
      </c>
      <c r="AD90" s="14">
        <v>0</v>
      </c>
      <c r="AF90" t="s">
        <v>564</v>
      </c>
      <c r="AG90" t="s">
        <v>1135</v>
      </c>
    </row>
    <row r="91" spans="1:33" x14ac:dyDescent="0.3">
      <c r="A91" t="s">
        <v>138</v>
      </c>
      <c r="B91">
        <v>2019</v>
      </c>
      <c r="C91" s="11">
        <v>43657</v>
      </c>
      <c r="D91" t="s">
        <v>1136</v>
      </c>
      <c r="E91" t="s">
        <v>659</v>
      </c>
      <c r="F91">
        <v>1</v>
      </c>
      <c r="G91">
        <f t="shared" si="3"/>
        <v>0</v>
      </c>
      <c r="H91">
        <v>0</v>
      </c>
      <c r="I91">
        <v>0</v>
      </c>
      <c r="J91">
        <v>0</v>
      </c>
      <c r="K91">
        <v>60</v>
      </c>
      <c r="L91">
        <v>5</v>
      </c>
      <c r="M91" t="s">
        <v>503</v>
      </c>
      <c r="N91">
        <v>20</v>
      </c>
      <c r="O91" t="s">
        <v>503</v>
      </c>
      <c r="P91" s="9">
        <f t="shared" si="4"/>
        <v>35.25</v>
      </c>
      <c r="Q91" s="8">
        <v>36</v>
      </c>
      <c r="R91" s="8">
        <v>27</v>
      </c>
      <c r="S91" s="8">
        <v>38</v>
      </c>
      <c r="T91" s="8">
        <v>40</v>
      </c>
      <c r="AC91" s="14">
        <v>0</v>
      </c>
      <c r="AD91" s="14">
        <v>0</v>
      </c>
      <c r="AF91" t="s">
        <v>564</v>
      </c>
    </row>
    <row r="92" spans="1:33" x14ac:dyDescent="0.3">
      <c r="A92" t="s">
        <v>138</v>
      </c>
      <c r="B92">
        <v>2020</v>
      </c>
      <c r="C92" s="11">
        <v>44013</v>
      </c>
      <c r="D92" t="s">
        <v>1137</v>
      </c>
      <c r="E92" t="s">
        <v>648</v>
      </c>
      <c r="F92">
        <v>5</v>
      </c>
      <c r="G92">
        <f t="shared" si="3"/>
        <v>0</v>
      </c>
      <c r="H92">
        <v>0</v>
      </c>
      <c r="I92">
        <v>0</v>
      </c>
      <c r="J92">
        <v>0</v>
      </c>
      <c r="K92">
        <v>60</v>
      </c>
      <c r="L92">
        <v>60</v>
      </c>
      <c r="M92" t="s">
        <v>503</v>
      </c>
      <c r="N92">
        <v>4</v>
      </c>
      <c r="O92" t="s">
        <v>503</v>
      </c>
      <c r="P92" s="9">
        <f t="shared" si="4"/>
        <v>17.25</v>
      </c>
      <c r="Q92" s="8">
        <v>16</v>
      </c>
      <c r="R92" s="8">
        <v>13</v>
      </c>
      <c r="S92" s="8">
        <v>15</v>
      </c>
      <c r="T92" s="8">
        <v>25</v>
      </c>
      <c r="AC92" s="14">
        <v>0</v>
      </c>
      <c r="AD92" s="14">
        <v>0</v>
      </c>
      <c r="AE92" t="s">
        <v>44</v>
      </c>
      <c r="AG92" t="s">
        <v>1138</v>
      </c>
    </row>
    <row r="93" spans="1:33" x14ac:dyDescent="0.3">
      <c r="A93" t="s">
        <v>138</v>
      </c>
      <c r="B93">
        <v>2020</v>
      </c>
      <c r="C93" s="11">
        <v>44013</v>
      </c>
      <c r="D93" t="s">
        <v>1126</v>
      </c>
      <c r="E93" t="s">
        <v>651</v>
      </c>
      <c r="F93">
        <v>8</v>
      </c>
      <c r="G93">
        <f t="shared" si="3"/>
        <v>1</v>
      </c>
      <c r="H93">
        <v>1</v>
      </c>
      <c r="I93">
        <v>0</v>
      </c>
      <c r="J93">
        <v>0</v>
      </c>
      <c r="K93">
        <v>65</v>
      </c>
      <c r="L93">
        <v>10</v>
      </c>
      <c r="M93" t="s">
        <v>503</v>
      </c>
      <c r="N93">
        <v>10</v>
      </c>
      <c r="O93" t="s">
        <v>503</v>
      </c>
      <c r="P93" s="9">
        <f t="shared" si="4"/>
        <v>18</v>
      </c>
      <c r="Q93" s="8">
        <v>31</v>
      </c>
      <c r="R93" s="8">
        <v>13</v>
      </c>
      <c r="S93" s="8">
        <v>10</v>
      </c>
      <c r="T93" s="8">
        <v>18</v>
      </c>
      <c r="AC93" s="14">
        <v>0</v>
      </c>
      <c r="AD93" s="14">
        <v>0</v>
      </c>
      <c r="AE93" t="s">
        <v>44</v>
      </c>
      <c r="AG93" t="s">
        <v>1139</v>
      </c>
    </row>
    <row r="94" spans="1:33" x14ac:dyDescent="0.3">
      <c r="A94" t="s">
        <v>138</v>
      </c>
      <c r="B94">
        <v>2020</v>
      </c>
      <c r="C94" s="11">
        <v>44013</v>
      </c>
      <c r="D94" t="s">
        <v>1127</v>
      </c>
      <c r="E94" t="s">
        <v>656</v>
      </c>
      <c r="F94">
        <v>14</v>
      </c>
      <c r="G94">
        <f t="shared" si="3"/>
        <v>0</v>
      </c>
      <c r="H94">
        <v>0</v>
      </c>
      <c r="I94">
        <v>0</v>
      </c>
      <c r="J94">
        <v>0</v>
      </c>
      <c r="K94">
        <v>40</v>
      </c>
      <c r="L94">
        <v>60</v>
      </c>
      <c r="M94" t="s">
        <v>503</v>
      </c>
      <c r="N94">
        <v>25</v>
      </c>
      <c r="O94" t="s">
        <v>503</v>
      </c>
      <c r="P94" s="9">
        <f t="shared" si="4"/>
        <v>65.75</v>
      </c>
      <c r="Q94" s="8">
        <v>11</v>
      </c>
      <c r="R94" s="8">
        <v>31</v>
      </c>
      <c r="S94" s="8">
        <v>178</v>
      </c>
      <c r="T94" s="8">
        <v>43</v>
      </c>
      <c r="AC94" s="14">
        <v>0</v>
      </c>
      <c r="AD94" s="14">
        <v>0</v>
      </c>
      <c r="AE94" t="s">
        <v>44</v>
      </c>
    </row>
    <row r="95" spans="1:33" x14ac:dyDescent="0.3">
      <c r="A95" t="s">
        <v>138</v>
      </c>
      <c r="B95">
        <v>2020</v>
      </c>
      <c r="C95" s="11">
        <v>44013</v>
      </c>
      <c r="D95" t="s">
        <v>1128</v>
      </c>
      <c r="E95" t="s">
        <v>656</v>
      </c>
      <c r="F95">
        <v>20</v>
      </c>
      <c r="G95">
        <f t="shared" si="3"/>
        <v>1</v>
      </c>
      <c r="H95">
        <v>0</v>
      </c>
      <c r="I95">
        <v>0</v>
      </c>
      <c r="J95">
        <v>1</v>
      </c>
      <c r="K95">
        <v>12</v>
      </c>
      <c r="L95">
        <v>15</v>
      </c>
      <c r="M95" t="s">
        <v>503</v>
      </c>
      <c r="N95">
        <v>15</v>
      </c>
      <c r="O95" t="s">
        <v>503</v>
      </c>
      <c r="P95" s="9">
        <f t="shared" si="4"/>
        <v>41</v>
      </c>
      <c r="Q95" s="8">
        <v>39</v>
      </c>
      <c r="R95" s="8">
        <v>41</v>
      </c>
      <c r="S95" s="8">
        <v>35</v>
      </c>
      <c r="T95" s="8">
        <v>49</v>
      </c>
      <c r="AC95" s="14">
        <v>0</v>
      </c>
      <c r="AD95" s="14">
        <v>0</v>
      </c>
      <c r="AE95" t="s">
        <v>44</v>
      </c>
    </row>
    <row r="96" spans="1:33" x14ac:dyDescent="0.3">
      <c r="A96" t="s">
        <v>138</v>
      </c>
      <c r="B96">
        <v>2020</v>
      </c>
      <c r="C96" s="11">
        <v>44013</v>
      </c>
      <c r="D96" t="s">
        <v>1129</v>
      </c>
      <c r="E96" t="s">
        <v>656</v>
      </c>
      <c r="F96">
        <v>22</v>
      </c>
      <c r="G96">
        <f t="shared" si="3"/>
        <v>1</v>
      </c>
      <c r="H96">
        <v>0</v>
      </c>
      <c r="I96">
        <v>1</v>
      </c>
      <c r="J96">
        <v>0</v>
      </c>
      <c r="K96">
        <v>65</v>
      </c>
      <c r="L96">
        <v>2</v>
      </c>
      <c r="M96" t="s">
        <v>503</v>
      </c>
      <c r="N96">
        <v>2</v>
      </c>
      <c r="O96" t="s">
        <v>503</v>
      </c>
      <c r="P96" s="9">
        <f t="shared" si="4"/>
        <v>36.5</v>
      </c>
      <c r="Q96" s="8">
        <v>22</v>
      </c>
      <c r="R96" s="8">
        <v>44</v>
      </c>
      <c r="S96" s="8">
        <v>40</v>
      </c>
      <c r="T96" s="8">
        <v>40</v>
      </c>
      <c r="AC96" s="14">
        <v>0</v>
      </c>
      <c r="AD96" s="14">
        <v>0</v>
      </c>
      <c r="AE96" t="s">
        <v>44</v>
      </c>
    </row>
    <row r="97" spans="1:33" x14ac:dyDescent="0.3">
      <c r="A97" t="s">
        <v>138</v>
      </c>
      <c r="B97">
        <v>2020</v>
      </c>
      <c r="C97" s="11">
        <v>44013</v>
      </c>
      <c r="D97" t="s">
        <v>1130</v>
      </c>
      <c r="E97" t="s">
        <v>656</v>
      </c>
      <c r="F97">
        <v>24</v>
      </c>
      <c r="G97">
        <f t="shared" si="3"/>
        <v>7</v>
      </c>
      <c r="H97">
        <v>0</v>
      </c>
      <c r="I97" s="2">
        <v>4</v>
      </c>
      <c r="J97" s="2">
        <v>3</v>
      </c>
      <c r="K97">
        <v>60</v>
      </c>
      <c r="L97">
        <v>30</v>
      </c>
      <c r="M97" t="s">
        <v>503</v>
      </c>
      <c r="N97">
        <v>0</v>
      </c>
      <c r="O97" t="s">
        <v>503</v>
      </c>
      <c r="P97" s="9">
        <f t="shared" si="4"/>
        <v>16</v>
      </c>
      <c r="Q97" s="8">
        <v>17</v>
      </c>
      <c r="R97" s="8">
        <v>19</v>
      </c>
      <c r="S97" s="8">
        <v>14</v>
      </c>
      <c r="T97" s="8">
        <v>14</v>
      </c>
      <c r="AC97" s="14">
        <v>1</v>
      </c>
      <c r="AD97" s="14">
        <v>0</v>
      </c>
      <c r="AE97" t="s">
        <v>1140</v>
      </c>
    </row>
    <row r="98" spans="1:33" x14ac:dyDescent="0.3">
      <c r="A98" t="s">
        <v>138</v>
      </c>
      <c r="B98">
        <v>2020</v>
      </c>
      <c r="C98" s="11">
        <v>44013</v>
      </c>
      <c r="D98" t="s">
        <v>1131</v>
      </c>
      <c r="E98" t="s">
        <v>656</v>
      </c>
      <c r="F98">
        <v>25</v>
      </c>
      <c r="G98">
        <f t="shared" si="3"/>
        <v>17</v>
      </c>
      <c r="H98" s="2">
        <v>0</v>
      </c>
      <c r="I98" s="2">
        <v>5</v>
      </c>
      <c r="J98" s="2">
        <v>12</v>
      </c>
      <c r="K98" s="2">
        <v>50</v>
      </c>
      <c r="L98" s="2">
        <v>50</v>
      </c>
      <c r="M98" t="s">
        <v>503</v>
      </c>
      <c r="N98" s="2">
        <v>0</v>
      </c>
      <c r="O98" t="s">
        <v>503</v>
      </c>
      <c r="P98" s="9">
        <f t="shared" si="4"/>
        <v>9.5</v>
      </c>
      <c r="Q98" s="8">
        <v>6</v>
      </c>
      <c r="R98" s="8">
        <v>9</v>
      </c>
      <c r="S98" s="8">
        <v>15</v>
      </c>
      <c r="T98" s="8">
        <v>8</v>
      </c>
      <c r="AC98" s="14">
        <v>0</v>
      </c>
      <c r="AD98" s="14">
        <v>0</v>
      </c>
      <c r="AE98" t="s">
        <v>44</v>
      </c>
    </row>
    <row r="99" spans="1:33" x14ac:dyDescent="0.3">
      <c r="A99" t="s">
        <v>138</v>
      </c>
      <c r="B99">
        <v>2020</v>
      </c>
      <c r="C99" s="11">
        <v>44013</v>
      </c>
      <c r="D99" t="s">
        <v>1133</v>
      </c>
      <c r="E99" t="s">
        <v>655</v>
      </c>
      <c r="F99">
        <v>3</v>
      </c>
      <c r="G99">
        <f t="shared" si="3"/>
        <v>0</v>
      </c>
      <c r="H99">
        <v>0</v>
      </c>
      <c r="I99">
        <v>0</v>
      </c>
      <c r="J99">
        <v>0</v>
      </c>
      <c r="K99">
        <v>15</v>
      </c>
      <c r="L99">
        <v>80</v>
      </c>
      <c r="M99" t="s">
        <v>503</v>
      </c>
      <c r="N99">
        <v>0</v>
      </c>
      <c r="O99" t="s">
        <v>503</v>
      </c>
      <c r="P99" s="9">
        <f t="shared" ref="P99:P111" si="5">AVERAGE(Q99:T99)</f>
        <v>2.75</v>
      </c>
      <c r="Q99" s="8">
        <v>4</v>
      </c>
      <c r="R99" s="8">
        <v>0</v>
      </c>
      <c r="S99" s="8">
        <v>0</v>
      </c>
      <c r="T99" s="8">
        <v>7</v>
      </c>
      <c r="AC99" s="14">
        <v>1</v>
      </c>
      <c r="AD99" s="14">
        <v>0</v>
      </c>
      <c r="AE99" t="s">
        <v>1141</v>
      </c>
    </row>
    <row r="100" spans="1:33" x14ac:dyDescent="0.3">
      <c r="A100" t="s">
        <v>138</v>
      </c>
      <c r="B100">
        <v>2020</v>
      </c>
      <c r="C100" s="11">
        <v>44013</v>
      </c>
      <c r="D100" t="s">
        <v>1134</v>
      </c>
      <c r="E100" t="s">
        <v>655</v>
      </c>
      <c r="F100">
        <v>5</v>
      </c>
      <c r="G100">
        <f t="shared" si="3"/>
        <v>0</v>
      </c>
      <c r="H100">
        <v>0</v>
      </c>
      <c r="I100">
        <v>0</v>
      </c>
      <c r="J100">
        <v>0</v>
      </c>
      <c r="K100">
        <v>25</v>
      </c>
      <c r="L100">
        <v>90</v>
      </c>
      <c r="M100" t="s">
        <v>503</v>
      </c>
      <c r="N100">
        <v>20</v>
      </c>
      <c r="O100" t="s">
        <v>503</v>
      </c>
      <c r="P100" s="9">
        <f t="shared" si="5"/>
        <v>15.5</v>
      </c>
      <c r="Q100" s="8">
        <v>19</v>
      </c>
      <c r="R100" s="8">
        <v>14</v>
      </c>
      <c r="S100" s="8">
        <v>22</v>
      </c>
      <c r="T100" s="8">
        <v>7</v>
      </c>
      <c r="AC100" s="14">
        <v>1</v>
      </c>
      <c r="AD100" s="14">
        <v>0</v>
      </c>
      <c r="AE100" t="s">
        <v>1141</v>
      </c>
    </row>
    <row r="101" spans="1:33" x14ac:dyDescent="0.3">
      <c r="A101" t="s">
        <v>138</v>
      </c>
      <c r="B101">
        <v>2020</v>
      </c>
      <c r="C101" s="11">
        <v>44013</v>
      </c>
      <c r="D101" t="s">
        <v>1136</v>
      </c>
      <c r="E101" t="s">
        <v>659</v>
      </c>
      <c r="F101">
        <v>1</v>
      </c>
      <c r="G101">
        <f t="shared" si="3"/>
        <v>0</v>
      </c>
      <c r="H101">
        <v>0</v>
      </c>
      <c r="I101">
        <v>0</v>
      </c>
      <c r="J101">
        <v>0</v>
      </c>
      <c r="K101">
        <v>60</v>
      </c>
      <c r="L101">
        <v>5</v>
      </c>
      <c r="M101" t="s">
        <v>503</v>
      </c>
      <c r="N101">
        <v>3</v>
      </c>
      <c r="O101" t="s">
        <v>503</v>
      </c>
      <c r="P101" s="9">
        <f t="shared" si="5"/>
        <v>22.5</v>
      </c>
      <c r="Q101" s="8">
        <v>34</v>
      </c>
      <c r="R101" s="8">
        <v>17</v>
      </c>
      <c r="S101" s="8">
        <v>19</v>
      </c>
      <c r="T101" s="8">
        <v>20</v>
      </c>
      <c r="AC101" s="14">
        <v>0</v>
      </c>
      <c r="AD101" s="14">
        <v>0</v>
      </c>
      <c r="AE101" t="s">
        <v>44</v>
      </c>
    </row>
    <row r="102" spans="1:33" x14ac:dyDescent="0.3">
      <c r="A102" t="s">
        <v>138</v>
      </c>
      <c r="B102">
        <v>2021</v>
      </c>
      <c r="C102" s="11">
        <v>44363</v>
      </c>
      <c r="D102" t="s">
        <v>1137</v>
      </c>
      <c r="E102" t="s">
        <v>648</v>
      </c>
      <c r="F102">
        <v>5</v>
      </c>
      <c r="G102">
        <f t="shared" si="3"/>
        <v>0</v>
      </c>
      <c r="H102">
        <v>0</v>
      </c>
      <c r="I102">
        <v>0</v>
      </c>
      <c r="J102">
        <v>0</v>
      </c>
      <c r="K102">
        <v>60</v>
      </c>
      <c r="L102">
        <v>70</v>
      </c>
      <c r="M102">
        <v>5</v>
      </c>
      <c r="N102">
        <v>0</v>
      </c>
      <c r="O102">
        <v>80</v>
      </c>
      <c r="P102" s="9">
        <f t="shared" si="5"/>
        <v>16.25</v>
      </c>
      <c r="Q102" s="8">
        <v>11</v>
      </c>
      <c r="R102" s="8">
        <v>12</v>
      </c>
      <c r="S102" s="8">
        <v>31</v>
      </c>
      <c r="T102" s="8">
        <v>11</v>
      </c>
      <c r="AC102">
        <v>0</v>
      </c>
      <c r="AD102">
        <v>0</v>
      </c>
      <c r="AE102" t="s">
        <v>44</v>
      </c>
      <c r="AG102" t="s">
        <v>1138</v>
      </c>
    </row>
    <row r="103" spans="1:33" x14ac:dyDescent="0.3">
      <c r="A103" t="s">
        <v>138</v>
      </c>
      <c r="B103">
        <v>2021</v>
      </c>
      <c r="C103" s="11">
        <v>44363</v>
      </c>
      <c r="D103" t="s">
        <v>1126</v>
      </c>
      <c r="E103" t="s">
        <v>651</v>
      </c>
      <c r="F103">
        <v>8</v>
      </c>
      <c r="G103">
        <f t="shared" si="3"/>
        <v>0</v>
      </c>
      <c r="H103">
        <v>0</v>
      </c>
      <c r="I103">
        <v>0</v>
      </c>
      <c r="J103">
        <v>0</v>
      </c>
      <c r="K103">
        <v>65</v>
      </c>
      <c r="L103">
        <v>5</v>
      </c>
      <c r="M103">
        <v>7</v>
      </c>
      <c r="N103">
        <v>0</v>
      </c>
      <c r="O103">
        <v>30</v>
      </c>
      <c r="P103" s="9">
        <f t="shared" si="5"/>
        <v>16</v>
      </c>
      <c r="Q103" s="8">
        <v>13</v>
      </c>
      <c r="R103" s="8">
        <v>14</v>
      </c>
      <c r="S103" s="8">
        <v>25</v>
      </c>
      <c r="T103" s="8">
        <v>12</v>
      </c>
      <c r="AC103">
        <v>0</v>
      </c>
      <c r="AD103">
        <v>0</v>
      </c>
      <c r="AE103" t="s">
        <v>44</v>
      </c>
      <c r="AG103" t="s">
        <v>1139</v>
      </c>
    </row>
    <row r="104" spans="1:33" x14ac:dyDescent="0.3">
      <c r="A104" t="s">
        <v>138</v>
      </c>
      <c r="B104">
        <v>2021</v>
      </c>
      <c r="C104" s="11">
        <v>44363</v>
      </c>
      <c r="D104" t="s">
        <v>1127</v>
      </c>
      <c r="E104" t="s">
        <v>656</v>
      </c>
      <c r="F104">
        <v>14</v>
      </c>
      <c r="G104">
        <f t="shared" si="3"/>
        <v>0</v>
      </c>
      <c r="H104">
        <v>0</v>
      </c>
      <c r="I104">
        <v>0</v>
      </c>
      <c r="J104">
        <v>0</v>
      </c>
      <c r="K104">
        <v>30</v>
      </c>
      <c r="L104">
        <v>80</v>
      </c>
      <c r="M104">
        <v>22</v>
      </c>
      <c r="N104">
        <v>0</v>
      </c>
      <c r="O104">
        <v>20</v>
      </c>
      <c r="P104" s="9">
        <f t="shared" si="5"/>
        <v>18.5</v>
      </c>
      <c r="Q104" s="8">
        <v>13</v>
      </c>
      <c r="R104" s="8">
        <v>14</v>
      </c>
      <c r="S104" s="8">
        <v>26</v>
      </c>
      <c r="T104" s="8">
        <v>21</v>
      </c>
      <c r="AC104">
        <v>0</v>
      </c>
      <c r="AD104">
        <v>0</v>
      </c>
      <c r="AE104" t="s">
        <v>44</v>
      </c>
    </row>
    <row r="105" spans="1:33" x14ac:dyDescent="0.3">
      <c r="A105" t="s">
        <v>138</v>
      </c>
      <c r="B105">
        <v>2021</v>
      </c>
      <c r="C105" s="11">
        <v>44363</v>
      </c>
      <c r="D105" t="s">
        <v>1128</v>
      </c>
      <c r="E105" t="s">
        <v>656</v>
      </c>
      <c r="F105">
        <v>20</v>
      </c>
      <c r="G105">
        <f t="shared" si="3"/>
        <v>2</v>
      </c>
      <c r="H105">
        <v>0</v>
      </c>
      <c r="I105">
        <v>1</v>
      </c>
      <c r="J105">
        <v>1</v>
      </c>
      <c r="K105">
        <v>50</v>
      </c>
      <c r="L105">
        <v>1</v>
      </c>
      <c r="M105">
        <v>40</v>
      </c>
      <c r="N105">
        <v>1</v>
      </c>
      <c r="O105">
        <v>100</v>
      </c>
      <c r="P105" s="9">
        <f t="shared" si="5"/>
        <v>32</v>
      </c>
      <c r="Q105" s="8">
        <v>40</v>
      </c>
      <c r="R105" s="8">
        <v>26</v>
      </c>
      <c r="S105" s="8">
        <v>29</v>
      </c>
      <c r="T105" s="8">
        <v>33</v>
      </c>
      <c r="AC105">
        <v>0</v>
      </c>
      <c r="AD105">
        <v>0</v>
      </c>
      <c r="AE105" t="s">
        <v>44</v>
      </c>
    </row>
    <row r="106" spans="1:33" x14ac:dyDescent="0.3">
      <c r="A106" t="s">
        <v>138</v>
      </c>
      <c r="B106">
        <v>2021</v>
      </c>
      <c r="C106" s="11">
        <v>44363</v>
      </c>
      <c r="D106" t="s">
        <v>1129</v>
      </c>
      <c r="E106" t="s">
        <v>656</v>
      </c>
      <c r="F106">
        <v>22</v>
      </c>
      <c r="G106">
        <f t="shared" si="3"/>
        <v>0</v>
      </c>
      <c r="H106">
        <v>0</v>
      </c>
      <c r="I106">
        <v>0</v>
      </c>
      <c r="J106">
        <v>0</v>
      </c>
      <c r="K106">
        <v>70</v>
      </c>
      <c r="L106">
        <v>1</v>
      </c>
      <c r="M106">
        <v>0</v>
      </c>
      <c r="N106">
        <v>0</v>
      </c>
      <c r="O106">
        <v>0</v>
      </c>
      <c r="P106" s="9">
        <f t="shared" si="5"/>
        <v>20.75</v>
      </c>
      <c r="Q106" s="8">
        <v>42</v>
      </c>
      <c r="R106" s="8">
        <v>14</v>
      </c>
      <c r="S106" s="8">
        <v>12</v>
      </c>
      <c r="T106" s="8">
        <v>15</v>
      </c>
      <c r="AC106">
        <v>0</v>
      </c>
      <c r="AD106">
        <v>0</v>
      </c>
      <c r="AE106" t="s">
        <v>44</v>
      </c>
    </row>
    <row r="107" spans="1:33" x14ac:dyDescent="0.3">
      <c r="A107" t="s">
        <v>138</v>
      </c>
      <c r="B107">
        <v>2021</v>
      </c>
      <c r="C107" s="11">
        <v>44363</v>
      </c>
      <c r="D107" t="s">
        <v>1130</v>
      </c>
      <c r="E107" t="s">
        <v>656</v>
      </c>
      <c r="F107">
        <v>24</v>
      </c>
      <c r="G107">
        <f t="shared" si="3"/>
        <v>8</v>
      </c>
      <c r="H107">
        <v>0</v>
      </c>
      <c r="I107" s="2">
        <v>1</v>
      </c>
      <c r="J107" s="2">
        <v>7</v>
      </c>
      <c r="K107">
        <v>55</v>
      </c>
      <c r="L107">
        <v>40</v>
      </c>
      <c r="M107">
        <v>0</v>
      </c>
      <c r="N107">
        <v>0</v>
      </c>
      <c r="O107">
        <v>0</v>
      </c>
      <c r="P107" s="9">
        <f t="shared" si="5"/>
        <v>20.5</v>
      </c>
      <c r="Q107" s="8">
        <v>20</v>
      </c>
      <c r="R107" s="8">
        <v>22</v>
      </c>
      <c r="S107" s="8">
        <v>17</v>
      </c>
      <c r="T107" s="8">
        <v>23</v>
      </c>
      <c r="AC107">
        <v>1</v>
      </c>
      <c r="AD107">
        <v>0</v>
      </c>
      <c r="AE107" t="s">
        <v>1140</v>
      </c>
    </row>
    <row r="108" spans="1:33" x14ac:dyDescent="0.3">
      <c r="A108" t="s">
        <v>138</v>
      </c>
      <c r="B108">
        <v>2021</v>
      </c>
      <c r="C108" s="11">
        <v>44363</v>
      </c>
      <c r="D108" t="s">
        <v>1131</v>
      </c>
      <c r="E108" t="s">
        <v>656</v>
      </c>
      <c r="F108">
        <v>25</v>
      </c>
      <c r="G108">
        <f t="shared" si="3"/>
        <v>17</v>
      </c>
      <c r="H108" s="2">
        <v>0</v>
      </c>
      <c r="I108" s="2">
        <v>5</v>
      </c>
      <c r="J108" s="2">
        <v>12</v>
      </c>
      <c r="K108" s="2">
        <v>40</v>
      </c>
      <c r="L108" s="2">
        <v>50</v>
      </c>
      <c r="M108">
        <v>0</v>
      </c>
      <c r="N108" s="2">
        <v>0</v>
      </c>
      <c r="O108">
        <v>0</v>
      </c>
      <c r="P108" s="9">
        <f t="shared" si="5"/>
        <v>16</v>
      </c>
      <c r="Q108" s="8">
        <v>25</v>
      </c>
      <c r="R108" s="8">
        <v>21</v>
      </c>
      <c r="S108" s="8">
        <v>11</v>
      </c>
      <c r="T108" s="8">
        <v>7</v>
      </c>
      <c r="AC108">
        <v>0</v>
      </c>
      <c r="AD108">
        <v>0</v>
      </c>
      <c r="AE108" t="s">
        <v>44</v>
      </c>
    </row>
    <row r="109" spans="1:33" x14ac:dyDescent="0.3">
      <c r="A109" t="s">
        <v>138</v>
      </c>
      <c r="B109">
        <v>2021</v>
      </c>
      <c r="C109" s="11">
        <v>44363</v>
      </c>
      <c r="D109" t="s">
        <v>1133</v>
      </c>
      <c r="E109" t="s">
        <v>655</v>
      </c>
      <c r="F109">
        <v>3</v>
      </c>
      <c r="G109">
        <f t="shared" si="3"/>
        <v>0</v>
      </c>
      <c r="H109">
        <v>0</v>
      </c>
      <c r="I109">
        <v>0</v>
      </c>
      <c r="J109">
        <v>0</v>
      </c>
      <c r="K109">
        <v>20</v>
      </c>
      <c r="L109">
        <v>90</v>
      </c>
      <c r="M109">
        <v>4</v>
      </c>
      <c r="N109">
        <v>0</v>
      </c>
      <c r="O109">
        <v>0</v>
      </c>
      <c r="P109" s="9">
        <f t="shared" si="5"/>
        <v>17</v>
      </c>
      <c r="Q109" s="8">
        <v>21</v>
      </c>
      <c r="R109" s="8">
        <v>14</v>
      </c>
      <c r="S109" s="8">
        <v>22</v>
      </c>
      <c r="T109" s="8">
        <v>11</v>
      </c>
      <c r="AC109">
        <v>1</v>
      </c>
      <c r="AD109">
        <v>0</v>
      </c>
      <c r="AE109" t="s">
        <v>1141</v>
      </c>
    </row>
    <row r="110" spans="1:33" x14ac:dyDescent="0.3">
      <c r="A110" t="s">
        <v>138</v>
      </c>
      <c r="B110">
        <v>2021</v>
      </c>
      <c r="C110" s="11">
        <v>44363</v>
      </c>
      <c r="D110" t="s">
        <v>1134</v>
      </c>
      <c r="E110" t="s">
        <v>655</v>
      </c>
      <c r="F110">
        <v>5</v>
      </c>
      <c r="G110">
        <f t="shared" si="3"/>
        <v>0</v>
      </c>
      <c r="H110">
        <v>0</v>
      </c>
      <c r="I110">
        <v>0</v>
      </c>
      <c r="J110">
        <v>0</v>
      </c>
      <c r="K110">
        <v>40</v>
      </c>
      <c r="L110">
        <v>90</v>
      </c>
      <c r="M110">
        <v>4</v>
      </c>
      <c r="N110">
        <v>25</v>
      </c>
      <c r="O110">
        <v>0</v>
      </c>
      <c r="P110" s="9">
        <f t="shared" si="5"/>
        <v>31.5</v>
      </c>
      <c r="Q110" s="8">
        <v>62</v>
      </c>
      <c r="R110" s="8">
        <v>15</v>
      </c>
      <c r="S110" s="8">
        <v>29</v>
      </c>
      <c r="T110" s="8">
        <v>20</v>
      </c>
      <c r="AC110">
        <v>1</v>
      </c>
      <c r="AD110">
        <v>0</v>
      </c>
      <c r="AE110" t="s">
        <v>1141</v>
      </c>
    </row>
    <row r="111" spans="1:33" x14ac:dyDescent="0.3">
      <c r="A111" t="s">
        <v>138</v>
      </c>
      <c r="B111">
        <v>2021</v>
      </c>
      <c r="C111" s="11">
        <v>44363</v>
      </c>
      <c r="D111" t="s">
        <v>1136</v>
      </c>
      <c r="E111" t="s">
        <v>659</v>
      </c>
      <c r="F111">
        <v>1</v>
      </c>
      <c r="G111">
        <f t="shared" si="3"/>
        <v>0</v>
      </c>
      <c r="H111">
        <v>0</v>
      </c>
      <c r="I111">
        <v>0</v>
      </c>
      <c r="J111">
        <v>0</v>
      </c>
      <c r="K111">
        <v>50</v>
      </c>
      <c r="L111">
        <v>1</v>
      </c>
      <c r="M111">
        <v>4</v>
      </c>
      <c r="N111">
        <v>0</v>
      </c>
      <c r="O111">
        <v>100</v>
      </c>
      <c r="P111" s="9">
        <f t="shared" si="5"/>
        <v>22</v>
      </c>
      <c r="Q111" s="8">
        <v>20</v>
      </c>
      <c r="R111" s="8">
        <v>17</v>
      </c>
      <c r="S111" s="8">
        <v>25</v>
      </c>
      <c r="T111" s="8">
        <v>26</v>
      </c>
      <c r="AC111">
        <v>0</v>
      </c>
      <c r="AD111">
        <v>0</v>
      </c>
      <c r="AE111" t="s">
        <v>44</v>
      </c>
    </row>
    <row r="112" spans="1:33" x14ac:dyDescent="0.3">
      <c r="A112" t="s">
        <v>138</v>
      </c>
      <c r="B112">
        <v>2022</v>
      </c>
      <c r="C112" s="11">
        <v>44740</v>
      </c>
      <c r="D112" t="s">
        <v>1137</v>
      </c>
      <c r="E112" t="s">
        <v>648</v>
      </c>
      <c r="F112">
        <v>5</v>
      </c>
      <c r="G112">
        <f t="shared" si="3"/>
        <v>0</v>
      </c>
      <c r="H112">
        <v>0</v>
      </c>
      <c r="I112">
        <v>0</v>
      </c>
      <c r="J112">
        <v>0</v>
      </c>
      <c r="K112">
        <v>80</v>
      </c>
      <c r="L112">
        <v>60</v>
      </c>
      <c r="M112">
        <v>14</v>
      </c>
      <c r="N112">
        <v>0</v>
      </c>
      <c r="O112">
        <v>80</v>
      </c>
      <c r="P112">
        <f t="shared" ref="P112:P121" si="6">AVERAGE(Q112:S112)</f>
        <v>11.666666666666666</v>
      </c>
      <c r="Q112" s="8">
        <v>8</v>
      </c>
      <c r="R112" s="8">
        <v>18</v>
      </c>
      <c r="S112" s="8">
        <v>9</v>
      </c>
      <c r="T112" s="8">
        <v>5</v>
      </c>
      <c r="AC112">
        <v>0</v>
      </c>
      <c r="AD112">
        <v>1</v>
      </c>
      <c r="AE112">
        <v>10</v>
      </c>
      <c r="AG112" t="s">
        <v>1982</v>
      </c>
    </row>
    <row r="113" spans="1:33" x14ac:dyDescent="0.3">
      <c r="A113" t="s">
        <v>138</v>
      </c>
      <c r="B113">
        <v>2022</v>
      </c>
      <c r="C113" s="11">
        <v>44740</v>
      </c>
      <c r="D113" t="s">
        <v>1126</v>
      </c>
      <c r="E113" t="s">
        <v>651</v>
      </c>
      <c r="F113">
        <v>8</v>
      </c>
      <c r="G113">
        <f t="shared" si="3"/>
        <v>0</v>
      </c>
      <c r="H113">
        <v>0</v>
      </c>
      <c r="I113">
        <v>0</v>
      </c>
      <c r="J113">
        <v>0</v>
      </c>
      <c r="K113">
        <v>70</v>
      </c>
      <c r="L113">
        <v>20</v>
      </c>
      <c r="M113">
        <v>17</v>
      </c>
      <c r="N113">
        <v>0</v>
      </c>
      <c r="O113">
        <v>70</v>
      </c>
      <c r="P113">
        <f t="shared" si="6"/>
        <v>10</v>
      </c>
      <c r="Q113" s="8">
        <v>20</v>
      </c>
      <c r="R113" s="8">
        <v>8</v>
      </c>
      <c r="S113" s="8">
        <v>2</v>
      </c>
      <c r="T113" s="8">
        <v>17</v>
      </c>
      <c r="AC113">
        <v>0</v>
      </c>
      <c r="AD113">
        <v>0</v>
      </c>
      <c r="AG113" t="s">
        <v>1982</v>
      </c>
    </row>
    <row r="114" spans="1:33" x14ac:dyDescent="0.3">
      <c r="A114" t="s">
        <v>138</v>
      </c>
      <c r="B114">
        <v>2022</v>
      </c>
      <c r="C114" s="11">
        <v>44740</v>
      </c>
      <c r="D114" t="s">
        <v>1127</v>
      </c>
      <c r="E114" t="s">
        <v>656</v>
      </c>
      <c r="F114">
        <v>14</v>
      </c>
      <c r="G114">
        <f t="shared" si="3"/>
        <v>0</v>
      </c>
      <c r="H114">
        <v>0</v>
      </c>
      <c r="I114">
        <v>0</v>
      </c>
      <c r="J114">
        <v>0</v>
      </c>
      <c r="K114">
        <v>50</v>
      </c>
      <c r="L114">
        <v>85</v>
      </c>
      <c r="M114">
        <v>26</v>
      </c>
      <c r="N114">
        <v>0</v>
      </c>
      <c r="O114">
        <v>25</v>
      </c>
      <c r="P114">
        <f t="shared" si="6"/>
        <v>15</v>
      </c>
      <c r="Q114" s="8">
        <v>9</v>
      </c>
      <c r="R114" s="8">
        <v>25</v>
      </c>
      <c r="S114" s="8">
        <v>11</v>
      </c>
      <c r="T114" s="8">
        <v>10</v>
      </c>
      <c r="AC114">
        <v>0</v>
      </c>
      <c r="AD114">
        <v>0</v>
      </c>
    </row>
    <row r="115" spans="1:33" x14ac:dyDescent="0.3">
      <c r="A115" t="s">
        <v>138</v>
      </c>
      <c r="B115">
        <v>2022</v>
      </c>
      <c r="C115" s="11">
        <v>44740</v>
      </c>
      <c r="D115" t="s">
        <v>1128</v>
      </c>
      <c r="E115" t="s">
        <v>656</v>
      </c>
      <c r="F115">
        <v>20</v>
      </c>
      <c r="G115">
        <f t="shared" si="3"/>
        <v>2</v>
      </c>
      <c r="H115">
        <v>1</v>
      </c>
      <c r="I115">
        <v>1</v>
      </c>
      <c r="J115">
        <v>0</v>
      </c>
      <c r="K115">
        <v>40</v>
      </c>
      <c r="L115">
        <v>2</v>
      </c>
      <c r="M115">
        <v>35</v>
      </c>
      <c r="N115">
        <v>0</v>
      </c>
      <c r="O115">
        <v>100</v>
      </c>
      <c r="P115">
        <f t="shared" si="6"/>
        <v>19</v>
      </c>
      <c r="Q115" s="8">
        <v>15</v>
      </c>
      <c r="R115" s="8">
        <v>4</v>
      </c>
      <c r="S115" s="8">
        <v>38</v>
      </c>
      <c r="T115" s="8">
        <v>15</v>
      </c>
      <c r="AC115">
        <v>0</v>
      </c>
      <c r="AD115">
        <v>0</v>
      </c>
    </row>
    <row r="116" spans="1:33" x14ac:dyDescent="0.3">
      <c r="A116" t="s">
        <v>138</v>
      </c>
      <c r="B116">
        <v>2022</v>
      </c>
      <c r="C116" s="11">
        <v>44740</v>
      </c>
      <c r="D116" t="s">
        <v>1129</v>
      </c>
      <c r="E116" t="s">
        <v>656</v>
      </c>
      <c r="F116">
        <v>22</v>
      </c>
      <c r="G116">
        <f t="shared" si="3"/>
        <v>4</v>
      </c>
      <c r="H116">
        <v>3</v>
      </c>
      <c r="I116">
        <v>1</v>
      </c>
      <c r="J116">
        <v>0</v>
      </c>
      <c r="K116">
        <v>75</v>
      </c>
      <c r="L116">
        <v>5</v>
      </c>
      <c r="M116">
        <v>0</v>
      </c>
      <c r="N116">
        <v>0</v>
      </c>
      <c r="O116">
        <v>10</v>
      </c>
      <c r="P116">
        <f t="shared" si="6"/>
        <v>21</v>
      </c>
      <c r="Q116" s="8">
        <v>37</v>
      </c>
      <c r="R116" s="8">
        <v>16</v>
      </c>
      <c r="S116" s="8">
        <v>10</v>
      </c>
      <c r="T116" s="8">
        <v>17</v>
      </c>
      <c r="AC116">
        <v>0</v>
      </c>
      <c r="AD116">
        <v>0</v>
      </c>
    </row>
    <row r="117" spans="1:33" x14ac:dyDescent="0.3">
      <c r="A117" t="s">
        <v>138</v>
      </c>
      <c r="B117">
        <v>2022</v>
      </c>
      <c r="C117" s="11">
        <v>44740</v>
      </c>
      <c r="D117" t="s">
        <v>1130</v>
      </c>
      <c r="E117" t="s">
        <v>656</v>
      </c>
      <c r="F117">
        <v>24</v>
      </c>
      <c r="G117">
        <f t="shared" si="3"/>
        <v>10</v>
      </c>
      <c r="H117">
        <v>0</v>
      </c>
      <c r="I117">
        <v>3</v>
      </c>
      <c r="J117">
        <v>7</v>
      </c>
      <c r="K117">
        <v>60</v>
      </c>
      <c r="L117">
        <v>70</v>
      </c>
      <c r="M117">
        <v>0</v>
      </c>
      <c r="N117">
        <v>0</v>
      </c>
      <c r="O117">
        <v>0</v>
      </c>
      <c r="P117">
        <f t="shared" si="6"/>
        <v>13.666666666666666</v>
      </c>
      <c r="Q117" s="8">
        <v>4</v>
      </c>
      <c r="R117" s="8">
        <v>23</v>
      </c>
      <c r="S117" s="8">
        <v>14</v>
      </c>
      <c r="T117" s="8">
        <v>26</v>
      </c>
      <c r="AC117">
        <v>0</v>
      </c>
      <c r="AD117">
        <v>0</v>
      </c>
    </row>
    <row r="118" spans="1:33" x14ac:dyDescent="0.3">
      <c r="A118" t="s">
        <v>138</v>
      </c>
      <c r="B118">
        <v>2022</v>
      </c>
      <c r="C118" s="11">
        <v>44740</v>
      </c>
      <c r="D118" t="s">
        <v>1131</v>
      </c>
      <c r="E118" t="s">
        <v>656</v>
      </c>
      <c r="F118">
        <v>25</v>
      </c>
      <c r="G118">
        <f t="shared" si="3"/>
        <v>21</v>
      </c>
      <c r="H118">
        <v>2</v>
      </c>
      <c r="I118">
        <v>5</v>
      </c>
      <c r="J118">
        <v>14</v>
      </c>
      <c r="K118">
        <v>30</v>
      </c>
      <c r="L118">
        <v>85</v>
      </c>
      <c r="M118">
        <v>0.1</v>
      </c>
      <c r="N118">
        <v>0</v>
      </c>
      <c r="O118">
        <v>0</v>
      </c>
      <c r="P118">
        <f t="shared" si="6"/>
        <v>20.666666666666668</v>
      </c>
      <c r="Q118" s="8">
        <v>18</v>
      </c>
      <c r="R118" s="8">
        <v>8</v>
      </c>
      <c r="S118" s="8">
        <v>36</v>
      </c>
      <c r="T118" s="8">
        <v>16</v>
      </c>
      <c r="AC118">
        <v>0</v>
      </c>
      <c r="AD118">
        <v>0</v>
      </c>
    </row>
    <row r="119" spans="1:33" x14ac:dyDescent="0.3">
      <c r="A119" t="s">
        <v>138</v>
      </c>
      <c r="B119">
        <v>2022</v>
      </c>
      <c r="C119" s="11">
        <v>44740</v>
      </c>
      <c r="D119" t="s">
        <v>1133</v>
      </c>
      <c r="E119" t="s">
        <v>655</v>
      </c>
      <c r="F119">
        <v>3</v>
      </c>
      <c r="G119">
        <f t="shared" si="3"/>
        <v>0</v>
      </c>
      <c r="H119">
        <v>0</v>
      </c>
      <c r="I119">
        <v>0</v>
      </c>
      <c r="J119">
        <v>0</v>
      </c>
      <c r="K119">
        <v>20</v>
      </c>
      <c r="L119">
        <v>90</v>
      </c>
      <c r="M119">
        <v>1</v>
      </c>
      <c r="N119">
        <v>0</v>
      </c>
      <c r="O119">
        <v>0</v>
      </c>
      <c r="P119">
        <f t="shared" si="6"/>
        <v>6.333333333333333</v>
      </c>
      <c r="Q119" s="8">
        <v>9</v>
      </c>
      <c r="R119" s="8">
        <v>2</v>
      </c>
      <c r="S119" s="8">
        <v>8</v>
      </c>
      <c r="T119" s="8">
        <v>5</v>
      </c>
      <c r="AC119">
        <v>0</v>
      </c>
      <c r="AD119">
        <v>0</v>
      </c>
    </row>
    <row r="120" spans="1:33" x14ac:dyDescent="0.3">
      <c r="A120" t="s">
        <v>138</v>
      </c>
      <c r="B120">
        <v>2022</v>
      </c>
      <c r="C120" s="11">
        <v>44740</v>
      </c>
      <c r="D120" t="s">
        <v>1134</v>
      </c>
      <c r="E120" t="s">
        <v>655</v>
      </c>
      <c r="F120">
        <v>5</v>
      </c>
      <c r="G120">
        <f t="shared" si="3"/>
        <v>0</v>
      </c>
      <c r="H120">
        <v>0</v>
      </c>
      <c r="I120">
        <v>0</v>
      </c>
      <c r="J120">
        <v>0</v>
      </c>
      <c r="K120">
        <v>50</v>
      </c>
      <c r="L120">
        <v>90</v>
      </c>
      <c r="M120">
        <v>17</v>
      </c>
      <c r="N120">
        <v>35</v>
      </c>
      <c r="O120">
        <v>0</v>
      </c>
      <c r="P120">
        <f t="shared" si="6"/>
        <v>17.666666666666668</v>
      </c>
      <c r="Q120" s="8">
        <v>22</v>
      </c>
      <c r="R120" s="8">
        <v>10</v>
      </c>
      <c r="S120" s="8">
        <v>21</v>
      </c>
      <c r="T120" s="8">
        <v>19</v>
      </c>
      <c r="AC120">
        <v>0</v>
      </c>
      <c r="AD120">
        <v>0</v>
      </c>
    </row>
    <row r="121" spans="1:33" x14ac:dyDescent="0.3">
      <c r="A121" t="s">
        <v>138</v>
      </c>
      <c r="B121">
        <v>2022</v>
      </c>
      <c r="C121" s="11">
        <v>44740</v>
      </c>
      <c r="D121" t="s">
        <v>1136</v>
      </c>
      <c r="E121" t="s">
        <v>659</v>
      </c>
      <c r="F121">
        <v>1</v>
      </c>
      <c r="G121">
        <f t="shared" si="3"/>
        <v>0</v>
      </c>
      <c r="H121">
        <v>0</v>
      </c>
      <c r="I121">
        <v>0</v>
      </c>
      <c r="J121">
        <v>0</v>
      </c>
      <c r="K121">
        <v>50</v>
      </c>
      <c r="L121">
        <v>0</v>
      </c>
      <c r="M121">
        <v>6</v>
      </c>
      <c r="N121">
        <v>0</v>
      </c>
      <c r="O121">
        <v>100</v>
      </c>
      <c r="P121">
        <f t="shared" si="6"/>
        <v>27.333333333333332</v>
      </c>
      <c r="Q121" s="8">
        <v>6</v>
      </c>
      <c r="R121" s="8">
        <v>21</v>
      </c>
      <c r="S121" s="8">
        <v>55</v>
      </c>
      <c r="T121" s="8">
        <v>6</v>
      </c>
      <c r="AC121">
        <v>0</v>
      </c>
      <c r="AD121">
        <v>0</v>
      </c>
      <c r="AG121" t="s">
        <v>1982</v>
      </c>
    </row>
    <row r="122" spans="1:33" x14ac:dyDescent="0.3">
      <c r="A122" t="s">
        <v>104</v>
      </c>
      <c r="B122">
        <v>2017</v>
      </c>
      <c r="C122" s="11">
        <v>42898</v>
      </c>
      <c r="D122" t="s">
        <v>1142</v>
      </c>
      <c r="E122" t="s">
        <v>661</v>
      </c>
      <c r="F122">
        <v>21</v>
      </c>
      <c r="G122">
        <f t="shared" si="3"/>
        <v>0</v>
      </c>
      <c r="H122">
        <v>0</v>
      </c>
      <c r="I122">
        <v>0</v>
      </c>
      <c r="J122">
        <v>0</v>
      </c>
      <c r="K122">
        <v>50</v>
      </c>
      <c r="L122">
        <v>75</v>
      </c>
      <c r="M122" t="s">
        <v>503</v>
      </c>
      <c r="N122">
        <v>20</v>
      </c>
      <c r="O122">
        <v>0</v>
      </c>
      <c r="P122" s="9">
        <f t="shared" ref="P122:P130" si="7">AVERAGE(Q122:T122)</f>
        <v>11.75</v>
      </c>
      <c r="Q122" s="8">
        <v>0</v>
      </c>
      <c r="R122" s="8">
        <v>0</v>
      </c>
      <c r="S122" s="8">
        <v>38</v>
      </c>
      <c r="T122" s="8">
        <v>9</v>
      </c>
      <c r="AC122" s="14">
        <v>0</v>
      </c>
      <c r="AD122" s="14">
        <v>0</v>
      </c>
      <c r="AE122">
        <v>0</v>
      </c>
      <c r="AF122" t="s">
        <v>503</v>
      </c>
      <c r="AG122" t="s">
        <v>1143</v>
      </c>
    </row>
    <row r="123" spans="1:33" x14ac:dyDescent="0.3">
      <c r="A123" t="s">
        <v>104</v>
      </c>
      <c r="B123">
        <v>2017</v>
      </c>
      <c r="C123" s="11">
        <v>42898</v>
      </c>
      <c r="D123" t="s">
        <v>1144</v>
      </c>
      <c r="E123" t="s">
        <v>661</v>
      </c>
      <c r="F123">
        <v>278</v>
      </c>
      <c r="G123">
        <f t="shared" si="3"/>
        <v>48</v>
      </c>
      <c r="H123">
        <v>17</v>
      </c>
      <c r="I123">
        <v>7</v>
      </c>
      <c r="J123">
        <v>24</v>
      </c>
      <c r="K123">
        <v>80</v>
      </c>
      <c r="L123">
        <v>5</v>
      </c>
      <c r="M123" t="s">
        <v>503</v>
      </c>
      <c r="N123">
        <v>3</v>
      </c>
      <c r="O123">
        <v>0</v>
      </c>
      <c r="P123" s="9">
        <f t="shared" si="7"/>
        <v>21.25</v>
      </c>
      <c r="Q123" s="8">
        <v>8</v>
      </c>
      <c r="R123" s="8">
        <v>19</v>
      </c>
      <c r="S123" s="8">
        <v>23</v>
      </c>
      <c r="T123" s="8">
        <v>35</v>
      </c>
      <c r="AC123" s="14">
        <v>0</v>
      </c>
      <c r="AD123" s="14">
        <v>0</v>
      </c>
      <c r="AE123">
        <v>0</v>
      </c>
      <c r="AF123" t="s">
        <v>503</v>
      </c>
    </row>
    <row r="124" spans="1:33" x14ac:dyDescent="0.3">
      <c r="A124" t="s">
        <v>104</v>
      </c>
      <c r="B124">
        <v>2017</v>
      </c>
      <c r="C124" s="11">
        <v>42898</v>
      </c>
      <c r="D124" t="s">
        <v>1145</v>
      </c>
      <c r="E124" t="s">
        <v>661</v>
      </c>
      <c r="F124">
        <v>63</v>
      </c>
      <c r="G124">
        <f t="shared" si="3"/>
        <v>0</v>
      </c>
      <c r="H124">
        <v>0</v>
      </c>
      <c r="I124">
        <v>0</v>
      </c>
      <c r="J124">
        <v>0</v>
      </c>
      <c r="K124">
        <v>30</v>
      </c>
      <c r="L124">
        <v>1</v>
      </c>
      <c r="M124" t="s">
        <v>503</v>
      </c>
      <c r="N124">
        <v>70</v>
      </c>
      <c r="O124">
        <v>0</v>
      </c>
      <c r="P124" s="9">
        <f t="shared" si="7"/>
        <v>108.5</v>
      </c>
      <c r="Q124" s="8">
        <v>220</v>
      </c>
      <c r="R124" s="8">
        <v>52</v>
      </c>
      <c r="S124" s="8">
        <v>32</v>
      </c>
      <c r="T124" s="8">
        <v>130</v>
      </c>
      <c r="AC124" s="14">
        <v>0</v>
      </c>
      <c r="AD124" s="14">
        <v>0</v>
      </c>
      <c r="AE124">
        <v>0</v>
      </c>
      <c r="AF124" t="s">
        <v>503</v>
      </c>
      <c r="AG124" t="s">
        <v>1146</v>
      </c>
    </row>
    <row r="125" spans="1:33" x14ac:dyDescent="0.3">
      <c r="A125" t="s">
        <v>104</v>
      </c>
      <c r="B125">
        <v>2017</v>
      </c>
      <c r="C125" s="11">
        <v>42898</v>
      </c>
      <c r="D125" t="s">
        <v>1147</v>
      </c>
      <c r="E125" t="s">
        <v>661</v>
      </c>
      <c r="F125">
        <v>78</v>
      </c>
      <c r="G125">
        <f t="shared" si="3"/>
        <v>5</v>
      </c>
      <c r="H125">
        <v>1</v>
      </c>
      <c r="I125">
        <v>0</v>
      </c>
      <c r="J125">
        <v>4</v>
      </c>
      <c r="K125">
        <v>60</v>
      </c>
      <c r="L125">
        <v>50</v>
      </c>
      <c r="M125" t="s">
        <v>503</v>
      </c>
      <c r="N125">
        <v>40</v>
      </c>
      <c r="O125">
        <v>0</v>
      </c>
      <c r="P125" s="9">
        <f t="shared" si="7"/>
        <v>48.75</v>
      </c>
      <c r="Q125" s="8">
        <v>83</v>
      </c>
      <c r="R125" s="8">
        <v>38</v>
      </c>
      <c r="S125" s="8">
        <v>49</v>
      </c>
      <c r="T125" s="8">
        <v>25</v>
      </c>
      <c r="AC125" s="14">
        <v>1</v>
      </c>
      <c r="AD125" s="14">
        <v>0</v>
      </c>
      <c r="AE125">
        <v>100</v>
      </c>
      <c r="AF125" t="s">
        <v>1141</v>
      </c>
      <c r="AG125" t="s">
        <v>1148</v>
      </c>
    </row>
    <row r="126" spans="1:33" x14ac:dyDescent="0.3">
      <c r="A126" t="s">
        <v>104</v>
      </c>
      <c r="B126">
        <v>2017</v>
      </c>
      <c r="C126" s="11">
        <v>42898</v>
      </c>
      <c r="D126" t="s">
        <v>1149</v>
      </c>
      <c r="E126" t="s">
        <v>661</v>
      </c>
      <c r="F126">
        <v>102</v>
      </c>
      <c r="G126">
        <f t="shared" si="3"/>
        <v>0</v>
      </c>
      <c r="H126">
        <v>0</v>
      </c>
      <c r="I126">
        <v>0</v>
      </c>
      <c r="J126">
        <v>0</v>
      </c>
      <c r="K126">
        <v>40</v>
      </c>
      <c r="L126">
        <v>50</v>
      </c>
      <c r="M126" t="s">
        <v>503</v>
      </c>
      <c r="N126">
        <v>0</v>
      </c>
      <c r="O126">
        <v>0</v>
      </c>
      <c r="P126" s="9">
        <f t="shared" si="7"/>
        <v>10</v>
      </c>
      <c r="Q126" s="8">
        <v>15</v>
      </c>
      <c r="R126" s="8">
        <v>0</v>
      </c>
      <c r="S126" s="8">
        <v>22</v>
      </c>
      <c r="T126" s="8">
        <v>3</v>
      </c>
      <c r="AC126" s="14">
        <v>0</v>
      </c>
      <c r="AD126" s="14">
        <v>0</v>
      </c>
      <c r="AE126">
        <v>0</v>
      </c>
      <c r="AF126" t="s">
        <v>503</v>
      </c>
      <c r="AG126" t="s">
        <v>1150</v>
      </c>
    </row>
    <row r="127" spans="1:33" x14ac:dyDescent="0.3">
      <c r="A127" t="s">
        <v>104</v>
      </c>
      <c r="B127">
        <v>2017</v>
      </c>
      <c r="C127" s="11">
        <v>42898</v>
      </c>
      <c r="D127" t="s">
        <v>1151</v>
      </c>
      <c r="E127" t="s">
        <v>661</v>
      </c>
      <c r="F127">
        <v>156</v>
      </c>
      <c r="G127">
        <f t="shared" si="3"/>
        <v>0</v>
      </c>
      <c r="H127">
        <v>0</v>
      </c>
      <c r="I127">
        <v>0</v>
      </c>
      <c r="J127">
        <v>0</v>
      </c>
      <c r="K127">
        <v>60</v>
      </c>
      <c r="L127">
        <v>80</v>
      </c>
      <c r="M127" t="s">
        <v>503</v>
      </c>
      <c r="N127">
        <v>10</v>
      </c>
      <c r="O127">
        <v>0</v>
      </c>
      <c r="P127" s="9">
        <f t="shared" si="7"/>
        <v>17.25</v>
      </c>
      <c r="Q127" s="8">
        <v>19</v>
      </c>
      <c r="R127" s="8">
        <v>15</v>
      </c>
      <c r="S127" s="8">
        <v>22</v>
      </c>
      <c r="T127" s="8">
        <v>13</v>
      </c>
      <c r="AC127" s="14">
        <v>0</v>
      </c>
      <c r="AD127" s="14">
        <v>0</v>
      </c>
      <c r="AE127">
        <v>0</v>
      </c>
      <c r="AF127" t="s">
        <v>503</v>
      </c>
    </row>
    <row r="128" spans="1:33" x14ac:dyDescent="0.3">
      <c r="A128" t="s">
        <v>104</v>
      </c>
      <c r="B128">
        <v>2017</v>
      </c>
      <c r="C128" s="11">
        <v>42898</v>
      </c>
      <c r="D128" t="s">
        <v>1152</v>
      </c>
      <c r="E128" t="s">
        <v>661</v>
      </c>
      <c r="F128">
        <v>224</v>
      </c>
      <c r="G128">
        <f t="shared" si="3"/>
        <v>0</v>
      </c>
      <c r="H128">
        <v>0</v>
      </c>
      <c r="I128">
        <v>0</v>
      </c>
      <c r="J128">
        <v>0</v>
      </c>
      <c r="K128">
        <v>30</v>
      </c>
      <c r="L128">
        <v>20</v>
      </c>
      <c r="M128" t="s">
        <v>503</v>
      </c>
      <c r="N128">
        <v>40</v>
      </c>
      <c r="O128">
        <v>90</v>
      </c>
      <c r="P128" s="9">
        <f t="shared" si="7"/>
        <v>18.25</v>
      </c>
      <c r="Q128" s="8">
        <v>0</v>
      </c>
      <c r="R128" s="8">
        <v>26</v>
      </c>
      <c r="S128" s="8">
        <v>25</v>
      </c>
      <c r="T128" s="8">
        <v>22</v>
      </c>
      <c r="AC128" s="14">
        <v>0</v>
      </c>
      <c r="AD128" s="14">
        <v>0</v>
      </c>
      <c r="AE128">
        <v>0</v>
      </c>
      <c r="AF128" t="s">
        <v>503</v>
      </c>
      <c r="AG128" t="s">
        <v>1153</v>
      </c>
    </row>
    <row r="129" spans="1:34" x14ac:dyDescent="0.3">
      <c r="A129" t="s">
        <v>104</v>
      </c>
      <c r="B129">
        <v>2017</v>
      </c>
      <c r="C129" s="11">
        <v>42898</v>
      </c>
      <c r="D129" t="s">
        <v>1154</v>
      </c>
      <c r="E129" t="s">
        <v>661</v>
      </c>
      <c r="F129">
        <v>232</v>
      </c>
      <c r="G129">
        <f t="shared" si="3"/>
        <v>21</v>
      </c>
      <c r="H129">
        <v>7</v>
      </c>
      <c r="I129">
        <v>3</v>
      </c>
      <c r="J129">
        <v>11</v>
      </c>
      <c r="K129">
        <v>70</v>
      </c>
      <c r="L129">
        <v>65</v>
      </c>
      <c r="M129" t="s">
        <v>503</v>
      </c>
      <c r="N129">
        <v>30</v>
      </c>
      <c r="O129">
        <v>0</v>
      </c>
      <c r="P129" s="9">
        <f t="shared" si="7"/>
        <v>16.75</v>
      </c>
      <c r="Q129" s="8">
        <v>6</v>
      </c>
      <c r="R129" s="8">
        <v>5</v>
      </c>
      <c r="S129" s="8">
        <v>31</v>
      </c>
      <c r="T129" s="8">
        <v>25</v>
      </c>
      <c r="AC129" s="14">
        <v>0</v>
      </c>
      <c r="AD129" s="14">
        <v>0</v>
      </c>
      <c r="AE129">
        <v>0</v>
      </c>
      <c r="AF129" t="s">
        <v>503</v>
      </c>
      <c r="AG129" t="s">
        <v>1155</v>
      </c>
    </row>
    <row r="130" spans="1:34" x14ac:dyDescent="0.3">
      <c r="A130" t="s">
        <v>104</v>
      </c>
      <c r="B130">
        <v>2017</v>
      </c>
      <c r="C130" s="11">
        <v>42898</v>
      </c>
      <c r="D130" t="s">
        <v>1156</v>
      </c>
      <c r="E130" t="s">
        <v>661</v>
      </c>
      <c r="F130">
        <v>242</v>
      </c>
      <c r="G130">
        <f t="shared" si="3"/>
        <v>0</v>
      </c>
      <c r="H130">
        <v>0</v>
      </c>
      <c r="I130">
        <v>0</v>
      </c>
      <c r="J130">
        <v>0</v>
      </c>
      <c r="K130">
        <v>30</v>
      </c>
      <c r="L130">
        <v>90</v>
      </c>
      <c r="M130" t="s">
        <v>503</v>
      </c>
      <c r="N130">
        <v>10</v>
      </c>
      <c r="O130">
        <v>0</v>
      </c>
      <c r="P130" s="9">
        <f t="shared" si="7"/>
        <v>20.5</v>
      </c>
      <c r="Q130" s="8">
        <v>25</v>
      </c>
      <c r="R130" s="8">
        <v>24</v>
      </c>
      <c r="S130" s="8">
        <v>21</v>
      </c>
      <c r="T130" s="8">
        <v>12</v>
      </c>
      <c r="AC130" s="14">
        <v>0</v>
      </c>
      <c r="AD130" s="14">
        <v>0</v>
      </c>
      <c r="AE130">
        <v>0</v>
      </c>
      <c r="AF130" t="s">
        <v>503</v>
      </c>
      <c r="AG130" t="s">
        <v>1157</v>
      </c>
    </row>
    <row r="131" spans="1:34" x14ac:dyDescent="0.3">
      <c r="A131" t="s">
        <v>104</v>
      </c>
      <c r="B131">
        <v>2017</v>
      </c>
      <c r="C131" s="11">
        <v>42898</v>
      </c>
      <c r="D131" t="s">
        <v>1158</v>
      </c>
      <c r="E131" t="s">
        <v>661</v>
      </c>
      <c r="F131">
        <v>265</v>
      </c>
      <c r="G131">
        <f t="shared" ref="G131:G194" si="8">SUM(H131:J131)</f>
        <v>0</v>
      </c>
      <c r="H131">
        <v>0</v>
      </c>
      <c r="I131">
        <v>0</v>
      </c>
      <c r="J131">
        <v>0</v>
      </c>
      <c r="K131">
        <v>3</v>
      </c>
      <c r="L131">
        <v>25</v>
      </c>
      <c r="M131" t="s">
        <v>503</v>
      </c>
      <c r="N131">
        <v>100</v>
      </c>
      <c r="O131">
        <v>0</v>
      </c>
      <c r="P131" s="9" t="s">
        <v>503</v>
      </c>
      <c r="Q131" s="8" t="s">
        <v>503</v>
      </c>
      <c r="R131" s="8" t="s">
        <v>503</v>
      </c>
      <c r="S131" s="8" t="s">
        <v>503</v>
      </c>
      <c r="T131" s="8" t="s">
        <v>503</v>
      </c>
      <c r="AC131" s="14">
        <v>0</v>
      </c>
      <c r="AD131" s="14">
        <v>0</v>
      </c>
      <c r="AE131">
        <v>0</v>
      </c>
      <c r="AF131" t="s">
        <v>503</v>
      </c>
    </row>
    <row r="132" spans="1:34" x14ac:dyDescent="0.3">
      <c r="A132" t="s">
        <v>104</v>
      </c>
      <c r="B132">
        <v>2018</v>
      </c>
      <c r="C132" s="11">
        <v>43272</v>
      </c>
      <c r="D132" t="s">
        <v>1142</v>
      </c>
      <c r="E132" t="s">
        <v>661</v>
      </c>
      <c r="F132">
        <v>21</v>
      </c>
      <c r="G132">
        <f t="shared" si="8"/>
        <v>0</v>
      </c>
      <c r="H132">
        <v>0</v>
      </c>
      <c r="I132">
        <v>0</v>
      </c>
      <c r="J132">
        <v>0</v>
      </c>
      <c r="K132">
        <v>40</v>
      </c>
      <c r="L132">
        <v>60</v>
      </c>
      <c r="M132" t="s">
        <v>503</v>
      </c>
      <c r="N132">
        <v>10</v>
      </c>
      <c r="O132" t="s">
        <v>503</v>
      </c>
      <c r="P132" s="9">
        <f t="shared" ref="P132:P141" si="9">AVERAGE(Q132:T132)</f>
        <v>15.5</v>
      </c>
      <c r="Q132" s="8">
        <v>1</v>
      </c>
      <c r="R132" s="8">
        <v>5</v>
      </c>
      <c r="S132" s="8">
        <v>13</v>
      </c>
      <c r="T132" s="8">
        <v>43</v>
      </c>
      <c r="AC132" s="14">
        <v>0</v>
      </c>
      <c r="AD132" s="14">
        <v>1</v>
      </c>
      <c r="AG132" t="s">
        <v>1159</v>
      </c>
    </row>
    <row r="133" spans="1:34" x14ac:dyDescent="0.3">
      <c r="A133" t="s">
        <v>104</v>
      </c>
      <c r="B133">
        <v>2018</v>
      </c>
      <c r="C133" s="11">
        <v>43272</v>
      </c>
      <c r="D133" t="s">
        <v>1144</v>
      </c>
      <c r="E133" t="s">
        <v>661</v>
      </c>
      <c r="F133">
        <v>278</v>
      </c>
      <c r="G133">
        <f t="shared" si="8"/>
        <v>30</v>
      </c>
      <c r="H133">
        <v>2</v>
      </c>
      <c r="I133">
        <v>21</v>
      </c>
      <c r="J133">
        <v>7</v>
      </c>
      <c r="K133">
        <v>70</v>
      </c>
      <c r="L133">
        <v>15</v>
      </c>
      <c r="M133" t="s">
        <v>503</v>
      </c>
      <c r="N133">
        <v>2</v>
      </c>
      <c r="O133" t="s">
        <v>503</v>
      </c>
      <c r="P133" s="9">
        <f t="shared" si="9"/>
        <v>11.25</v>
      </c>
      <c r="Q133" s="8">
        <v>1</v>
      </c>
      <c r="R133" s="8">
        <v>6</v>
      </c>
      <c r="S133" s="8">
        <v>18</v>
      </c>
      <c r="T133" s="8">
        <v>20</v>
      </c>
      <c r="AC133" s="14">
        <v>0</v>
      </c>
      <c r="AD133" s="14">
        <v>0</v>
      </c>
      <c r="AG133" t="s">
        <v>1160</v>
      </c>
    </row>
    <row r="134" spans="1:34" x14ac:dyDescent="0.3">
      <c r="A134" t="s">
        <v>104</v>
      </c>
      <c r="B134">
        <v>2018</v>
      </c>
      <c r="C134" s="11">
        <v>43272</v>
      </c>
      <c r="D134" t="s">
        <v>1145</v>
      </c>
      <c r="E134" t="s">
        <v>661</v>
      </c>
      <c r="F134">
        <v>63</v>
      </c>
      <c r="G134">
        <f t="shared" si="8"/>
        <v>0</v>
      </c>
      <c r="H134">
        <v>0</v>
      </c>
      <c r="I134">
        <v>0</v>
      </c>
      <c r="J134">
        <v>0</v>
      </c>
      <c r="K134">
        <v>30</v>
      </c>
      <c r="L134">
        <v>0</v>
      </c>
      <c r="M134" t="s">
        <v>503</v>
      </c>
      <c r="N134">
        <v>40</v>
      </c>
      <c r="O134" t="s">
        <v>503</v>
      </c>
      <c r="P134" s="9">
        <f t="shared" si="9"/>
        <v>59.5</v>
      </c>
      <c r="Q134" s="8">
        <v>0</v>
      </c>
      <c r="R134" s="8">
        <v>0</v>
      </c>
      <c r="S134" s="8">
        <v>98</v>
      </c>
      <c r="T134" s="8">
        <v>140</v>
      </c>
      <c r="AC134" s="14">
        <v>1</v>
      </c>
      <c r="AD134" s="14">
        <v>1</v>
      </c>
      <c r="AF134" t="s">
        <v>1141</v>
      </c>
      <c r="AG134" t="s">
        <v>1161</v>
      </c>
    </row>
    <row r="135" spans="1:34" x14ac:dyDescent="0.3">
      <c r="A135" t="s">
        <v>104</v>
      </c>
      <c r="B135">
        <v>2018</v>
      </c>
      <c r="C135" s="11">
        <v>43272</v>
      </c>
      <c r="D135" t="s">
        <v>1147</v>
      </c>
      <c r="E135" t="s">
        <v>661</v>
      </c>
      <c r="F135">
        <v>78</v>
      </c>
      <c r="G135">
        <f t="shared" si="8"/>
        <v>4</v>
      </c>
      <c r="H135">
        <v>0</v>
      </c>
      <c r="I135">
        <v>1</v>
      </c>
      <c r="J135">
        <v>3</v>
      </c>
      <c r="K135">
        <v>50</v>
      </c>
      <c r="L135">
        <v>30</v>
      </c>
      <c r="M135" t="s">
        <v>503</v>
      </c>
      <c r="N135">
        <v>30</v>
      </c>
      <c r="O135" t="s">
        <v>503</v>
      </c>
      <c r="P135" s="9">
        <f t="shared" si="9"/>
        <v>34.75</v>
      </c>
      <c r="Q135" s="8">
        <v>2</v>
      </c>
      <c r="R135" s="8">
        <v>35</v>
      </c>
      <c r="S135" s="8">
        <v>43</v>
      </c>
      <c r="T135" s="8">
        <v>59</v>
      </c>
      <c r="AC135" s="14">
        <v>1</v>
      </c>
      <c r="AD135" s="14">
        <v>1</v>
      </c>
      <c r="AF135" t="s">
        <v>1141</v>
      </c>
      <c r="AG135" t="s">
        <v>1162</v>
      </c>
    </row>
    <row r="136" spans="1:34" x14ac:dyDescent="0.3">
      <c r="A136" t="s">
        <v>104</v>
      </c>
      <c r="B136">
        <v>2018</v>
      </c>
      <c r="C136" s="11">
        <v>43272</v>
      </c>
      <c r="D136" t="s">
        <v>1149</v>
      </c>
      <c r="E136" t="s">
        <v>661</v>
      </c>
      <c r="F136">
        <v>104</v>
      </c>
      <c r="G136">
        <f t="shared" si="8"/>
        <v>0</v>
      </c>
      <c r="H136">
        <v>0</v>
      </c>
      <c r="I136">
        <v>0</v>
      </c>
      <c r="J136">
        <v>0</v>
      </c>
      <c r="K136">
        <v>20</v>
      </c>
      <c r="L136">
        <v>30</v>
      </c>
      <c r="M136" t="s">
        <v>503</v>
      </c>
      <c r="N136">
        <v>0</v>
      </c>
      <c r="O136" t="s">
        <v>503</v>
      </c>
      <c r="P136" s="9">
        <f t="shared" si="9"/>
        <v>3.75</v>
      </c>
      <c r="Q136" s="8">
        <v>0</v>
      </c>
      <c r="R136" s="8">
        <v>0</v>
      </c>
      <c r="S136" s="8">
        <v>4</v>
      </c>
      <c r="T136" s="8">
        <v>11</v>
      </c>
      <c r="AC136" s="14">
        <v>0</v>
      </c>
      <c r="AD136" s="14">
        <v>1</v>
      </c>
      <c r="AG136" t="s">
        <v>1162</v>
      </c>
    </row>
    <row r="137" spans="1:34" x14ac:dyDescent="0.3">
      <c r="A137" t="s">
        <v>104</v>
      </c>
      <c r="B137">
        <v>2018</v>
      </c>
      <c r="C137" s="11">
        <v>43272</v>
      </c>
      <c r="D137" t="s">
        <v>1151</v>
      </c>
      <c r="E137" t="s">
        <v>661</v>
      </c>
      <c r="F137">
        <v>156</v>
      </c>
      <c r="G137">
        <f t="shared" si="8"/>
        <v>0</v>
      </c>
      <c r="H137">
        <v>0</v>
      </c>
      <c r="I137">
        <v>0</v>
      </c>
      <c r="J137">
        <v>0</v>
      </c>
      <c r="K137">
        <v>40</v>
      </c>
      <c r="L137">
        <v>60</v>
      </c>
      <c r="M137" t="s">
        <v>503</v>
      </c>
      <c r="N137">
        <v>10</v>
      </c>
      <c r="O137" t="s">
        <v>503</v>
      </c>
      <c r="P137" s="9">
        <f t="shared" si="9"/>
        <v>5.75</v>
      </c>
      <c r="Q137" s="8">
        <v>1</v>
      </c>
      <c r="R137" s="8">
        <v>4</v>
      </c>
      <c r="S137" s="8">
        <v>4</v>
      </c>
      <c r="T137" s="8">
        <v>14</v>
      </c>
      <c r="AC137" s="14">
        <v>0</v>
      </c>
      <c r="AD137" s="14">
        <v>0</v>
      </c>
      <c r="AF137" t="s">
        <v>1163</v>
      </c>
    </row>
    <row r="138" spans="1:34" x14ac:dyDescent="0.3">
      <c r="A138" t="s">
        <v>104</v>
      </c>
      <c r="B138">
        <v>2018</v>
      </c>
      <c r="C138" s="11">
        <v>43272</v>
      </c>
      <c r="D138" t="s">
        <v>1152</v>
      </c>
      <c r="E138" t="s">
        <v>661</v>
      </c>
      <c r="F138">
        <v>224</v>
      </c>
      <c r="G138">
        <f t="shared" si="8"/>
        <v>0</v>
      </c>
      <c r="H138">
        <v>0</v>
      </c>
      <c r="I138">
        <v>0</v>
      </c>
      <c r="J138">
        <v>0</v>
      </c>
      <c r="K138">
        <v>10</v>
      </c>
      <c r="L138">
        <v>20</v>
      </c>
      <c r="M138" t="s">
        <v>503</v>
      </c>
      <c r="N138">
        <v>90</v>
      </c>
      <c r="O138" t="s">
        <v>503</v>
      </c>
      <c r="P138" s="9">
        <f t="shared" si="9"/>
        <v>123.75</v>
      </c>
      <c r="Q138" s="8">
        <v>15</v>
      </c>
      <c r="R138" s="8">
        <v>75</v>
      </c>
      <c r="S138" s="8">
        <v>105</v>
      </c>
      <c r="T138" s="8">
        <v>300</v>
      </c>
      <c r="AC138" s="14">
        <v>0</v>
      </c>
      <c r="AD138" s="14">
        <v>0</v>
      </c>
      <c r="AG138" t="s">
        <v>1164</v>
      </c>
    </row>
    <row r="139" spans="1:34" x14ac:dyDescent="0.3">
      <c r="A139" t="s">
        <v>104</v>
      </c>
      <c r="B139">
        <v>2018</v>
      </c>
      <c r="C139" s="11">
        <v>43272</v>
      </c>
      <c r="D139" t="s">
        <v>1154</v>
      </c>
      <c r="E139" t="s">
        <v>661</v>
      </c>
      <c r="F139">
        <v>232</v>
      </c>
      <c r="G139">
        <f t="shared" si="8"/>
        <v>8</v>
      </c>
      <c r="H139">
        <v>0</v>
      </c>
      <c r="I139">
        <v>5</v>
      </c>
      <c r="J139">
        <v>3</v>
      </c>
      <c r="K139">
        <v>50</v>
      </c>
      <c r="L139">
        <v>80</v>
      </c>
      <c r="M139" t="s">
        <v>503</v>
      </c>
      <c r="N139">
        <v>15</v>
      </c>
      <c r="O139" t="s">
        <v>503</v>
      </c>
      <c r="P139" s="9">
        <f t="shared" si="9"/>
        <v>5</v>
      </c>
      <c r="Q139" s="8">
        <v>1</v>
      </c>
      <c r="R139" s="8">
        <v>1</v>
      </c>
      <c r="S139" s="8">
        <v>3</v>
      </c>
      <c r="T139" s="8">
        <v>15</v>
      </c>
      <c r="AC139" s="14">
        <v>0</v>
      </c>
      <c r="AD139" s="14">
        <v>1</v>
      </c>
      <c r="AG139" t="s">
        <v>1165</v>
      </c>
    </row>
    <row r="140" spans="1:34" x14ac:dyDescent="0.3">
      <c r="A140" t="s">
        <v>104</v>
      </c>
      <c r="B140">
        <v>2018</v>
      </c>
      <c r="C140" s="11">
        <v>43272</v>
      </c>
      <c r="D140" t="s">
        <v>1156</v>
      </c>
      <c r="E140" t="s">
        <v>661</v>
      </c>
      <c r="F140">
        <v>242</v>
      </c>
      <c r="G140">
        <f t="shared" si="8"/>
        <v>0</v>
      </c>
      <c r="H140">
        <v>0</v>
      </c>
      <c r="I140">
        <v>0</v>
      </c>
      <c r="J140">
        <v>0</v>
      </c>
      <c r="K140">
        <v>20</v>
      </c>
      <c r="L140">
        <v>80</v>
      </c>
      <c r="M140" t="s">
        <v>503</v>
      </c>
      <c r="N140">
        <v>5</v>
      </c>
      <c r="O140" t="s">
        <v>503</v>
      </c>
      <c r="P140" s="9">
        <f t="shared" si="9"/>
        <v>16.5</v>
      </c>
      <c r="Q140" s="8">
        <v>1</v>
      </c>
      <c r="R140" s="8">
        <v>10</v>
      </c>
      <c r="S140" s="8">
        <v>12</v>
      </c>
      <c r="T140" s="8">
        <v>43</v>
      </c>
      <c r="AC140" s="14">
        <v>0</v>
      </c>
      <c r="AD140" s="14">
        <v>0</v>
      </c>
    </row>
    <row r="141" spans="1:34" x14ac:dyDescent="0.3">
      <c r="A141" t="s">
        <v>104</v>
      </c>
      <c r="B141">
        <v>2018</v>
      </c>
      <c r="C141" s="11">
        <v>43272</v>
      </c>
      <c r="D141" t="s">
        <v>1158</v>
      </c>
      <c r="E141" t="s">
        <v>661</v>
      </c>
      <c r="F141">
        <v>265</v>
      </c>
      <c r="G141">
        <f t="shared" si="8"/>
        <v>0</v>
      </c>
      <c r="H141">
        <v>0</v>
      </c>
      <c r="I141">
        <v>0</v>
      </c>
      <c r="J141">
        <v>0</v>
      </c>
      <c r="K141">
        <v>5</v>
      </c>
      <c r="L141">
        <v>30</v>
      </c>
      <c r="M141" t="s">
        <v>503</v>
      </c>
      <c r="N141">
        <v>90</v>
      </c>
      <c r="O141" t="s">
        <v>503</v>
      </c>
      <c r="P141" s="9">
        <f t="shared" si="9"/>
        <v>35.25</v>
      </c>
      <c r="Q141" s="8">
        <v>1</v>
      </c>
      <c r="R141" s="8">
        <v>25</v>
      </c>
      <c r="S141" s="8">
        <v>50</v>
      </c>
      <c r="T141" s="8">
        <v>65</v>
      </c>
      <c r="AC141" s="14">
        <v>0</v>
      </c>
      <c r="AD141" s="14">
        <v>0</v>
      </c>
    </row>
    <row r="142" spans="1:34" x14ac:dyDescent="0.3">
      <c r="A142" t="s">
        <v>104</v>
      </c>
      <c r="B142">
        <v>2019</v>
      </c>
      <c r="C142" s="11">
        <v>43636</v>
      </c>
      <c r="D142" t="s">
        <v>1142</v>
      </c>
      <c r="E142" t="s">
        <v>661</v>
      </c>
      <c r="F142">
        <v>21</v>
      </c>
      <c r="G142">
        <f t="shared" si="8"/>
        <v>0</v>
      </c>
      <c r="H142">
        <v>0</v>
      </c>
      <c r="I142">
        <v>0</v>
      </c>
      <c r="J142">
        <v>0</v>
      </c>
      <c r="K142">
        <v>20</v>
      </c>
      <c r="L142">
        <v>60</v>
      </c>
      <c r="M142" t="s">
        <v>503</v>
      </c>
      <c r="N142">
        <v>0</v>
      </c>
      <c r="O142" t="s">
        <v>503</v>
      </c>
      <c r="P142" s="9">
        <v>19.5</v>
      </c>
      <c r="Q142" s="8">
        <v>32</v>
      </c>
      <c r="R142" s="8">
        <v>0</v>
      </c>
      <c r="S142" s="8">
        <v>32</v>
      </c>
      <c r="T142" s="8">
        <v>14</v>
      </c>
      <c r="AC142" s="14"/>
      <c r="AD142" s="14"/>
    </row>
    <row r="143" spans="1:34" x14ac:dyDescent="0.3">
      <c r="A143" t="s">
        <v>104</v>
      </c>
      <c r="B143">
        <v>2019</v>
      </c>
      <c r="C143" s="11">
        <v>43636</v>
      </c>
      <c r="D143" t="s">
        <v>1144</v>
      </c>
      <c r="E143" t="s">
        <v>661</v>
      </c>
      <c r="F143">
        <v>278</v>
      </c>
      <c r="G143">
        <f t="shared" si="8"/>
        <v>56</v>
      </c>
      <c r="H143">
        <v>45</v>
      </c>
      <c r="I143">
        <v>5</v>
      </c>
      <c r="J143">
        <v>6</v>
      </c>
      <c r="K143">
        <v>50</v>
      </c>
      <c r="L143">
        <v>70</v>
      </c>
      <c r="M143" t="s">
        <v>503</v>
      </c>
      <c r="N143">
        <v>0</v>
      </c>
      <c r="O143" t="s">
        <v>503</v>
      </c>
      <c r="P143" s="9">
        <v>16.75</v>
      </c>
      <c r="Q143" s="8">
        <v>0</v>
      </c>
      <c r="R143" s="8">
        <v>0</v>
      </c>
      <c r="S143" s="8">
        <v>45</v>
      </c>
      <c r="T143" s="8">
        <v>22</v>
      </c>
      <c r="AC143" s="14"/>
      <c r="AD143" s="14"/>
    </row>
    <row r="144" spans="1:34" s="45" customFormat="1" x14ac:dyDescent="0.3">
      <c r="A144" t="s">
        <v>104</v>
      </c>
      <c r="B144">
        <v>2019</v>
      </c>
      <c r="C144" s="11">
        <v>43636</v>
      </c>
      <c r="D144" t="s">
        <v>1145</v>
      </c>
      <c r="E144" t="s">
        <v>661</v>
      </c>
      <c r="F144">
        <v>63</v>
      </c>
      <c r="G144">
        <f t="shared" si="8"/>
        <v>0</v>
      </c>
      <c r="H144">
        <v>0</v>
      </c>
      <c r="I144">
        <v>0</v>
      </c>
      <c r="J144">
        <v>0</v>
      </c>
      <c r="K144">
        <v>30</v>
      </c>
      <c r="L144">
        <v>2</v>
      </c>
      <c r="M144" t="s">
        <v>503</v>
      </c>
      <c r="N144">
        <v>30</v>
      </c>
      <c r="O144" t="s">
        <v>503</v>
      </c>
      <c r="P144" s="9">
        <v>40.5</v>
      </c>
      <c r="Q144" s="8">
        <v>32</v>
      </c>
      <c r="R144" s="8">
        <v>0</v>
      </c>
      <c r="S144" s="8">
        <v>110</v>
      </c>
      <c r="T144" s="8">
        <v>20</v>
      </c>
      <c r="U144"/>
      <c r="V144"/>
      <c r="W144"/>
      <c r="X144"/>
      <c r="Y144"/>
      <c r="Z144"/>
      <c r="AA144"/>
      <c r="AB144"/>
      <c r="AC144" s="14"/>
      <c r="AD144" s="14"/>
      <c r="AE144"/>
      <c r="AF144"/>
      <c r="AG144"/>
      <c r="AH144"/>
    </row>
    <row r="145" spans="1:34" s="45" customFormat="1" x14ac:dyDescent="0.3">
      <c r="A145" t="s">
        <v>104</v>
      </c>
      <c r="B145">
        <v>2019</v>
      </c>
      <c r="C145" s="11">
        <v>43636</v>
      </c>
      <c r="D145" t="s">
        <v>1147</v>
      </c>
      <c r="E145" t="s">
        <v>661</v>
      </c>
      <c r="F145">
        <v>78</v>
      </c>
      <c r="G145">
        <f t="shared" si="8"/>
        <v>7</v>
      </c>
      <c r="H145">
        <v>0</v>
      </c>
      <c r="I145">
        <v>4</v>
      </c>
      <c r="J145">
        <v>3</v>
      </c>
      <c r="K145">
        <v>40</v>
      </c>
      <c r="L145">
        <v>30</v>
      </c>
      <c r="M145" t="s">
        <v>503</v>
      </c>
      <c r="N145">
        <v>8</v>
      </c>
      <c r="O145" t="s">
        <v>503</v>
      </c>
      <c r="P145" s="9">
        <v>23.25</v>
      </c>
      <c r="Q145" s="8">
        <v>10</v>
      </c>
      <c r="R145" s="8">
        <v>62</v>
      </c>
      <c r="S145" s="8">
        <v>21</v>
      </c>
      <c r="T145" s="8">
        <v>0</v>
      </c>
      <c r="U145"/>
      <c r="V145"/>
      <c r="W145"/>
      <c r="X145"/>
      <c r="Y145"/>
      <c r="Z145"/>
      <c r="AA145"/>
      <c r="AB145"/>
      <c r="AC145" s="14"/>
      <c r="AD145" s="14"/>
      <c r="AE145"/>
      <c r="AF145"/>
      <c r="AG145"/>
      <c r="AH145"/>
    </row>
    <row r="146" spans="1:34" s="45" customFormat="1" x14ac:dyDescent="0.3">
      <c r="A146" t="s">
        <v>104</v>
      </c>
      <c r="B146">
        <v>2019</v>
      </c>
      <c r="C146" s="11">
        <v>43636</v>
      </c>
      <c r="D146" t="s">
        <v>1149</v>
      </c>
      <c r="E146" t="s">
        <v>661</v>
      </c>
      <c r="F146">
        <v>104</v>
      </c>
      <c r="G146">
        <f t="shared" si="8"/>
        <v>0</v>
      </c>
      <c r="H146">
        <v>0</v>
      </c>
      <c r="I146">
        <v>0</v>
      </c>
      <c r="J146">
        <v>0</v>
      </c>
      <c r="K146">
        <v>10</v>
      </c>
      <c r="L146">
        <v>15</v>
      </c>
      <c r="M146" t="s">
        <v>503</v>
      </c>
      <c r="N146">
        <v>0</v>
      </c>
      <c r="O146" t="s">
        <v>503</v>
      </c>
      <c r="P146" s="9">
        <v>6.75</v>
      </c>
      <c r="Q146" s="8">
        <v>0</v>
      </c>
      <c r="R146" s="8">
        <v>3</v>
      </c>
      <c r="S146" s="8">
        <v>10</v>
      </c>
      <c r="T146" s="8">
        <v>14</v>
      </c>
      <c r="U146"/>
      <c r="V146"/>
      <c r="W146"/>
      <c r="X146"/>
      <c r="Y146"/>
      <c r="Z146"/>
      <c r="AA146"/>
      <c r="AB146"/>
      <c r="AC146" s="14"/>
      <c r="AD146" s="14"/>
      <c r="AE146"/>
      <c r="AF146"/>
      <c r="AG146"/>
      <c r="AH146"/>
    </row>
    <row r="147" spans="1:34" s="45" customFormat="1" x14ac:dyDescent="0.3">
      <c r="A147" t="s">
        <v>104</v>
      </c>
      <c r="B147">
        <v>2019</v>
      </c>
      <c r="C147" s="11">
        <v>43636</v>
      </c>
      <c r="D147" t="s">
        <v>1151</v>
      </c>
      <c r="E147" t="s">
        <v>661</v>
      </c>
      <c r="F147">
        <v>156</v>
      </c>
      <c r="G147">
        <f t="shared" si="8"/>
        <v>0</v>
      </c>
      <c r="H147">
        <v>0</v>
      </c>
      <c r="I147">
        <v>0</v>
      </c>
      <c r="J147">
        <v>0</v>
      </c>
      <c r="K147">
        <v>50</v>
      </c>
      <c r="L147">
        <v>60</v>
      </c>
      <c r="M147" t="s">
        <v>503</v>
      </c>
      <c r="N147">
        <v>2</v>
      </c>
      <c r="O147" t="s">
        <v>503</v>
      </c>
      <c r="P147" s="9">
        <v>18.75</v>
      </c>
      <c r="Q147" s="8">
        <v>16</v>
      </c>
      <c r="R147" s="8">
        <v>24</v>
      </c>
      <c r="S147" s="8">
        <v>4</v>
      </c>
      <c r="T147" s="8">
        <v>31</v>
      </c>
      <c r="U147"/>
      <c r="V147"/>
      <c r="W147"/>
      <c r="X147"/>
      <c r="Y147"/>
      <c r="Z147"/>
      <c r="AA147"/>
      <c r="AB147"/>
      <c r="AC147" s="14"/>
      <c r="AD147" s="14"/>
      <c r="AE147"/>
      <c r="AF147"/>
      <c r="AG147"/>
      <c r="AH147"/>
    </row>
    <row r="148" spans="1:34" s="45" customFormat="1" x14ac:dyDescent="0.3">
      <c r="A148" t="s">
        <v>104</v>
      </c>
      <c r="B148">
        <v>2019</v>
      </c>
      <c r="C148" s="11">
        <v>43636</v>
      </c>
      <c r="D148" t="s">
        <v>1152</v>
      </c>
      <c r="E148" t="s">
        <v>661</v>
      </c>
      <c r="F148">
        <v>224</v>
      </c>
      <c r="G148">
        <f t="shared" si="8"/>
        <v>0</v>
      </c>
      <c r="H148">
        <v>0</v>
      </c>
      <c r="I148">
        <v>0</v>
      </c>
      <c r="J148">
        <v>0</v>
      </c>
      <c r="K148">
        <v>20</v>
      </c>
      <c r="L148">
        <v>70</v>
      </c>
      <c r="M148" t="s">
        <v>503</v>
      </c>
      <c r="N148">
        <v>80</v>
      </c>
      <c r="O148" t="s">
        <v>503</v>
      </c>
      <c r="P148" s="9">
        <v>83.5</v>
      </c>
      <c r="Q148" s="8">
        <v>14</v>
      </c>
      <c r="R148" s="8">
        <v>140</v>
      </c>
      <c r="S148" s="8">
        <v>90</v>
      </c>
      <c r="T148" s="8">
        <v>90</v>
      </c>
      <c r="U148"/>
      <c r="V148"/>
      <c r="W148"/>
      <c r="X148"/>
      <c r="Y148"/>
      <c r="Z148"/>
      <c r="AA148"/>
      <c r="AB148"/>
      <c r="AC148" s="14"/>
      <c r="AD148" s="14"/>
      <c r="AE148"/>
      <c r="AF148"/>
      <c r="AG148"/>
      <c r="AH148"/>
    </row>
    <row r="149" spans="1:34" s="45" customFormat="1" x14ac:dyDescent="0.3">
      <c r="A149" t="s">
        <v>104</v>
      </c>
      <c r="B149">
        <v>2019</v>
      </c>
      <c r="C149" s="11">
        <v>43636</v>
      </c>
      <c r="D149" t="s">
        <v>1154</v>
      </c>
      <c r="E149" t="s">
        <v>661</v>
      </c>
      <c r="F149">
        <v>232</v>
      </c>
      <c r="G149">
        <f t="shared" si="8"/>
        <v>19</v>
      </c>
      <c r="H149">
        <v>11</v>
      </c>
      <c r="I149">
        <v>4</v>
      </c>
      <c r="J149">
        <v>4</v>
      </c>
      <c r="K149">
        <v>50</v>
      </c>
      <c r="L149">
        <v>80</v>
      </c>
      <c r="M149" t="s">
        <v>503</v>
      </c>
      <c r="N149">
        <v>5</v>
      </c>
      <c r="O149" t="s">
        <v>503</v>
      </c>
      <c r="P149" s="9">
        <v>16.5</v>
      </c>
      <c r="Q149" s="8">
        <v>0</v>
      </c>
      <c r="R149" s="8">
        <v>1</v>
      </c>
      <c r="S149" s="8">
        <v>19</v>
      </c>
      <c r="T149" s="8">
        <v>46</v>
      </c>
      <c r="U149"/>
      <c r="V149"/>
      <c r="W149"/>
      <c r="X149"/>
      <c r="Y149"/>
      <c r="Z149"/>
      <c r="AA149"/>
      <c r="AB149"/>
      <c r="AC149" s="14"/>
      <c r="AD149" s="14"/>
      <c r="AE149"/>
      <c r="AF149"/>
      <c r="AG149"/>
      <c r="AH149"/>
    </row>
    <row r="150" spans="1:34" s="45" customFormat="1" x14ac:dyDescent="0.3">
      <c r="A150" t="s">
        <v>104</v>
      </c>
      <c r="B150">
        <v>2019</v>
      </c>
      <c r="C150" s="11">
        <v>43636</v>
      </c>
      <c r="D150" t="s">
        <v>1156</v>
      </c>
      <c r="E150" t="s">
        <v>661</v>
      </c>
      <c r="F150">
        <v>242</v>
      </c>
      <c r="G150">
        <f t="shared" si="8"/>
        <v>0</v>
      </c>
      <c r="H150">
        <v>0</v>
      </c>
      <c r="I150">
        <v>0</v>
      </c>
      <c r="J150">
        <v>0</v>
      </c>
      <c r="K150">
        <v>40</v>
      </c>
      <c r="L150">
        <v>80</v>
      </c>
      <c r="M150" t="s">
        <v>503</v>
      </c>
      <c r="N150">
        <v>5</v>
      </c>
      <c r="O150" t="s">
        <v>503</v>
      </c>
      <c r="P150" s="9">
        <v>21.5</v>
      </c>
      <c r="Q150" s="8">
        <v>31</v>
      </c>
      <c r="R150" s="8">
        <v>0</v>
      </c>
      <c r="S150" s="8">
        <v>8</v>
      </c>
      <c r="T150" s="8">
        <v>47</v>
      </c>
      <c r="U150"/>
      <c r="V150"/>
      <c r="W150"/>
      <c r="X150"/>
      <c r="Y150"/>
      <c r="Z150"/>
      <c r="AA150"/>
      <c r="AB150"/>
      <c r="AC150" s="14"/>
      <c r="AD150" s="14"/>
      <c r="AE150"/>
      <c r="AF150"/>
      <c r="AG150"/>
      <c r="AH150"/>
    </row>
    <row r="151" spans="1:34" s="45" customFormat="1" x14ac:dyDescent="0.3">
      <c r="A151" t="s">
        <v>104</v>
      </c>
      <c r="B151">
        <v>2019</v>
      </c>
      <c r="C151" s="11">
        <v>43636</v>
      </c>
      <c r="D151" t="s">
        <v>1158</v>
      </c>
      <c r="E151" t="s">
        <v>661</v>
      </c>
      <c r="F151">
        <v>265</v>
      </c>
      <c r="G151">
        <f t="shared" si="8"/>
        <v>0</v>
      </c>
      <c r="H151">
        <v>0</v>
      </c>
      <c r="I151">
        <v>0</v>
      </c>
      <c r="J151">
        <v>0</v>
      </c>
      <c r="K151">
        <v>90</v>
      </c>
      <c r="L151">
        <v>10</v>
      </c>
      <c r="M151" t="s">
        <v>503</v>
      </c>
      <c r="N151">
        <v>15</v>
      </c>
      <c r="O151" t="s">
        <v>503</v>
      </c>
      <c r="P151" s="9">
        <v>42.5</v>
      </c>
      <c r="Q151" s="8">
        <v>20</v>
      </c>
      <c r="R151" s="8">
        <v>5</v>
      </c>
      <c r="S151" s="8">
        <v>75</v>
      </c>
      <c r="T151" s="8">
        <v>70</v>
      </c>
      <c r="U151"/>
      <c r="V151"/>
      <c r="W151"/>
      <c r="X151"/>
      <c r="Y151"/>
      <c r="Z151"/>
      <c r="AA151"/>
      <c r="AB151"/>
      <c r="AC151" s="14"/>
      <c r="AD151" s="14"/>
      <c r="AE151"/>
      <c r="AF151"/>
      <c r="AG151"/>
      <c r="AH151"/>
    </row>
    <row r="152" spans="1:34" s="45" customFormat="1" x14ac:dyDescent="0.3">
      <c r="A152" s="17" t="s">
        <v>104</v>
      </c>
      <c r="B152" s="17">
        <v>2020</v>
      </c>
      <c r="C152" s="19">
        <v>43999</v>
      </c>
      <c r="D152" s="17" t="s">
        <v>1142</v>
      </c>
      <c r="E152" s="17" t="s">
        <v>661</v>
      </c>
      <c r="F152" s="17">
        <v>21</v>
      </c>
      <c r="G152">
        <f t="shared" si="8"/>
        <v>0</v>
      </c>
      <c r="H152" s="17">
        <v>0</v>
      </c>
      <c r="I152" s="17">
        <v>0</v>
      </c>
      <c r="J152" s="17">
        <v>0</v>
      </c>
      <c r="K152" s="17">
        <v>20</v>
      </c>
      <c r="L152" s="17">
        <v>40</v>
      </c>
      <c r="M152" t="s">
        <v>503</v>
      </c>
      <c r="N152" s="17">
        <v>10</v>
      </c>
      <c r="O152" s="17" t="s">
        <v>529</v>
      </c>
      <c r="P152" s="9">
        <f t="shared" ref="P152:P183" si="10">AVERAGE(Q152:T152)</f>
        <v>12.25</v>
      </c>
      <c r="Q152" s="17">
        <v>0</v>
      </c>
      <c r="R152" s="17">
        <v>3</v>
      </c>
      <c r="S152" s="17">
        <v>17</v>
      </c>
      <c r="T152" s="17">
        <v>29</v>
      </c>
      <c r="U152" s="17"/>
      <c r="V152" s="17"/>
      <c r="W152" s="17"/>
      <c r="X152" s="17"/>
      <c r="Y152" s="17"/>
      <c r="Z152" s="17"/>
      <c r="AA152" s="17"/>
      <c r="AB152" s="17"/>
      <c r="AC152" s="17">
        <v>0</v>
      </c>
      <c r="AD152" s="17">
        <v>0</v>
      </c>
      <c r="AE152" s="17"/>
      <c r="AF152" s="21" t="s">
        <v>1166</v>
      </c>
      <c r="AG152"/>
      <c r="AH152"/>
    </row>
    <row r="153" spans="1:34" s="45" customFormat="1" x14ac:dyDescent="0.3">
      <c r="A153" s="17" t="s">
        <v>104</v>
      </c>
      <c r="B153" s="17">
        <v>2020</v>
      </c>
      <c r="C153" s="19">
        <v>43999</v>
      </c>
      <c r="D153" s="17" t="s">
        <v>1144</v>
      </c>
      <c r="E153" s="17" t="s">
        <v>661</v>
      </c>
      <c r="F153" s="17">
        <v>278</v>
      </c>
      <c r="G153">
        <f t="shared" si="8"/>
        <v>39</v>
      </c>
      <c r="H153" s="17">
        <v>18</v>
      </c>
      <c r="I153" s="17">
        <v>9</v>
      </c>
      <c r="J153" s="17">
        <v>12</v>
      </c>
      <c r="K153" s="17">
        <v>50</v>
      </c>
      <c r="L153" s="17">
        <v>70</v>
      </c>
      <c r="M153" t="s">
        <v>503</v>
      </c>
      <c r="N153" s="17">
        <v>0</v>
      </c>
      <c r="O153" s="17"/>
      <c r="P153" s="9">
        <f t="shared" si="10"/>
        <v>12.5</v>
      </c>
      <c r="Q153" s="17">
        <v>2</v>
      </c>
      <c r="R153" s="17">
        <v>0</v>
      </c>
      <c r="S153" s="17">
        <v>29</v>
      </c>
      <c r="T153" s="17">
        <v>19</v>
      </c>
      <c r="U153" s="17"/>
      <c r="V153" s="17"/>
      <c r="W153" s="17"/>
      <c r="X153" s="17"/>
      <c r="Y153" s="17"/>
      <c r="Z153" s="17"/>
      <c r="AA153" s="17"/>
      <c r="AB153" s="17"/>
      <c r="AC153" s="17">
        <v>0</v>
      </c>
      <c r="AD153" s="17">
        <v>0</v>
      </c>
      <c r="AE153" s="17"/>
      <c r="AF153" s="17"/>
      <c r="AG153" s="17"/>
      <c r="AH153"/>
    </row>
    <row r="154" spans="1:34" x14ac:dyDescent="0.3">
      <c r="A154" s="17" t="s">
        <v>104</v>
      </c>
      <c r="B154" s="17">
        <v>2020</v>
      </c>
      <c r="C154" s="19">
        <v>43999</v>
      </c>
      <c r="D154" s="17" t="s">
        <v>1145</v>
      </c>
      <c r="E154" s="17" t="s">
        <v>661</v>
      </c>
      <c r="F154" s="17">
        <v>63</v>
      </c>
      <c r="G154">
        <f t="shared" si="8"/>
        <v>0</v>
      </c>
      <c r="H154" s="17">
        <v>0</v>
      </c>
      <c r="I154" s="17">
        <v>0</v>
      </c>
      <c r="J154" s="17">
        <v>0</v>
      </c>
      <c r="K154" s="17">
        <v>30</v>
      </c>
      <c r="L154" s="17">
        <v>0</v>
      </c>
      <c r="M154" t="s">
        <v>503</v>
      </c>
      <c r="N154" s="17">
        <v>20</v>
      </c>
      <c r="O154" s="17" t="s">
        <v>529</v>
      </c>
      <c r="P154" s="9">
        <f t="shared" si="10"/>
        <v>32.25</v>
      </c>
      <c r="Q154" s="17">
        <v>19</v>
      </c>
      <c r="R154" s="17">
        <v>66</v>
      </c>
      <c r="S154" s="17">
        <v>44</v>
      </c>
      <c r="T154" s="17">
        <v>0</v>
      </c>
      <c r="U154" s="17"/>
      <c r="V154" s="17"/>
      <c r="W154" s="17"/>
      <c r="X154" s="17"/>
      <c r="Y154" s="17"/>
      <c r="Z154" s="17"/>
      <c r="AA154" s="17"/>
      <c r="AB154" s="17"/>
      <c r="AC154" s="17">
        <v>0</v>
      </c>
      <c r="AD154" s="17">
        <v>1</v>
      </c>
      <c r="AE154" s="17"/>
      <c r="AF154" s="17" t="s">
        <v>1167</v>
      </c>
      <c r="AG154" s="17"/>
    </row>
    <row r="155" spans="1:34" x14ac:dyDescent="0.3">
      <c r="A155" s="17" t="s">
        <v>104</v>
      </c>
      <c r="B155" s="17">
        <v>2020</v>
      </c>
      <c r="C155" s="19">
        <v>43999</v>
      </c>
      <c r="D155" s="17" t="s">
        <v>1147</v>
      </c>
      <c r="E155" s="17" t="s">
        <v>661</v>
      </c>
      <c r="F155" s="17">
        <v>78</v>
      </c>
      <c r="G155">
        <f t="shared" si="8"/>
        <v>3</v>
      </c>
      <c r="H155" s="17">
        <v>0</v>
      </c>
      <c r="I155" s="17">
        <v>0</v>
      </c>
      <c r="J155" s="17">
        <v>3</v>
      </c>
      <c r="K155" s="17">
        <v>50</v>
      </c>
      <c r="L155" s="17">
        <v>25</v>
      </c>
      <c r="M155" t="s">
        <v>503</v>
      </c>
      <c r="N155" s="17">
        <v>3</v>
      </c>
      <c r="O155" s="17" t="s">
        <v>529</v>
      </c>
      <c r="P155" s="9">
        <f t="shared" si="10"/>
        <v>14</v>
      </c>
      <c r="Q155" s="17">
        <v>28</v>
      </c>
      <c r="R155" s="17">
        <v>5</v>
      </c>
      <c r="S155" s="17">
        <v>23</v>
      </c>
      <c r="T155" s="17">
        <v>0</v>
      </c>
      <c r="U155" s="17"/>
      <c r="V155" s="17"/>
      <c r="W155" s="17"/>
      <c r="X155" s="17"/>
      <c r="Y155" s="17"/>
      <c r="Z155" s="17"/>
      <c r="AA155" s="17"/>
      <c r="AB155" s="17"/>
      <c r="AC155" s="17">
        <v>0</v>
      </c>
      <c r="AD155" s="17">
        <v>0</v>
      </c>
      <c r="AE155" s="17"/>
      <c r="AF155" s="17"/>
      <c r="AG155" s="17"/>
    </row>
    <row r="156" spans="1:34" x14ac:dyDescent="0.3">
      <c r="A156" s="17" t="s">
        <v>104</v>
      </c>
      <c r="B156" s="17">
        <v>2020</v>
      </c>
      <c r="C156" s="19">
        <v>43999</v>
      </c>
      <c r="D156" s="17" t="s">
        <v>1149</v>
      </c>
      <c r="E156" s="17" t="s">
        <v>661</v>
      </c>
      <c r="F156" s="17">
        <v>102</v>
      </c>
      <c r="G156">
        <f t="shared" si="8"/>
        <v>0</v>
      </c>
      <c r="H156" s="17">
        <v>0</v>
      </c>
      <c r="I156" s="17">
        <v>0</v>
      </c>
      <c r="J156" s="17">
        <v>0</v>
      </c>
      <c r="K156" s="17">
        <v>15</v>
      </c>
      <c r="L156" s="17">
        <v>20</v>
      </c>
      <c r="M156" t="s">
        <v>503</v>
      </c>
      <c r="N156" s="17">
        <v>1</v>
      </c>
      <c r="O156" s="17" t="s">
        <v>529</v>
      </c>
      <c r="P156" s="9">
        <f t="shared" si="10"/>
        <v>7</v>
      </c>
      <c r="Q156" s="17">
        <v>15</v>
      </c>
      <c r="R156" s="17">
        <v>5</v>
      </c>
      <c r="S156" s="17">
        <v>0</v>
      </c>
      <c r="T156" s="17">
        <v>8</v>
      </c>
      <c r="U156" s="17"/>
      <c r="V156" s="17"/>
      <c r="W156" s="17"/>
      <c r="X156" s="17"/>
      <c r="Y156" s="17"/>
      <c r="Z156" s="17"/>
      <c r="AA156" s="17"/>
      <c r="AB156" s="17"/>
      <c r="AC156" s="17">
        <v>0</v>
      </c>
      <c r="AD156" s="17">
        <v>0</v>
      </c>
      <c r="AE156" s="17"/>
      <c r="AF156" s="17"/>
      <c r="AG156" s="17"/>
    </row>
    <row r="157" spans="1:34" x14ac:dyDescent="0.3">
      <c r="A157" s="17" t="s">
        <v>104</v>
      </c>
      <c r="B157" s="17">
        <v>2020</v>
      </c>
      <c r="C157" s="19">
        <v>43999</v>
      </c>
      <c r="D157" s="17" t="s">
        <v>1151</v>
      </c>
      <c r="E157" s="17" t="s">
        <v>661</v>
      </c>
      <c r="F157" s="17">
        <v>156</v>
      </c>
      <c r="G157">
        <f t="shared" si="8"/>
        <v>0</v>
      </c>
      <c r="H157" s="17">
        <v>0</v>
      </c>
      <c r="I157" s="17">
        <v>0</v>
      </c>
      <c r="J157" s="17">
        <v>0</v>
      </c>
      <c r="K157" s="17">
        <v>40</v>
      </c>
      <c r="L157" s="17">
        <v>50</v>
      </c>
      <c r="M157" t="s">
        <v>503</v>
      </c>
      <c r="N157" s="17">
        <v>10</v>
      </c>
      <c r="O157" s="17" t="s">
        <v>529</v>
      </c>
      <c r="P157" s="9">
        <f t="shared" si="10"/>
        <v>19</v>
      </c>
      <c r="Q157" s="17">
        <v>42</v>
      </c>
      <c r="R157" s="17">
        <v>17</v>
      </c>
      <c r="S157" s="17">
        <v>17</v>
      </c>
      <c r="T157" s="17">
        <v>0</v>
      </c>
      <c r="U157" s="17"/>
      <c r="V157" s="17"/>
      <c r="W157" s="17"/>
      <c r="X157" s="17"/>
      <c r="Y157" s="17"/>
      <c r="Z157" s="17"/>
      <c r="AA157" s="17"/>
      <c r="AB157" s="17"/>
      <c r="AC157" s="17">
        <v>0</v>
      </c>
      <c r="AD157" s="17">
        <v>0</v>
      </c>
      <c r="AE157" s="17"/>
      <c r="AF157" s="21" t="s">
        <v>1168</v>
      </c>
    </row>
    <row r="158" spans="1:34" x14ac:dyDescent="0.3">
      <c r="A158" s="17" t="s">
        <v>104</v>
      </c>
      <c r="B158" s="17">
        <v>2020</v>
      </c>
      <c r="C158" s="19">
        <v>43999</v>
      </c>
      <c r="D158" s="17" t="s">
        <v>1152</v>
      </c>
      <c r="E158" s="17" t="s">
        <v>661</v>
      </c>
      <c r="F158" s="17">
        <v>224</v>
      </c>
      <c r="G158">
        <f t="shared" si="8"/>
        <v>0</v>
      </c>
      <c r="H158" s="17">
        <v>0</v>
      </c>
      <c r="I158" s="17">
        <v>0</v>
      </c>
      <c r="J158" s="17">
        <v>0</v>
      </c>
      <c r="K158" s="17">
        <v>30</v>
      </c>
      <c r="L158" s="17">
        <v>20</v>
      </c>
      <c r="M158" t="s">
        <v>503</v>
      </c>
      <c r="N158" s="17">
        <v>90</v>
      </c>
      <c r="O158" s="17" t="s">
        <v>529</v>
      </c>
      <c r="P158" s="9">
        <f t="shared" si="10"/>
        <v>106.25</v>
      </c>
      <c r="Q158" s="17">
        <v>35</v>
      </c>
      <c r="R158" s="17">
        <v>140</v>
      </c>
      <c r="S158" s="17">
        <v>140</v>
      </c>
      <c r="T158" s="17">
        <v>110</v>
      </c>
      <c r="U158" s="17"/>
      <c r="V158" s="17"/>
      <c r="W158" s="17"/>
      <c r="X158" s="17"/>
      <c r="Y158" s="17"/>
      <c r="Z158" s="17"/>
      <c r="AA158" s="17"/>
      <c r="AB158" s="17"/>
      <c r="AC158" s="17">
        <v>0</v>
      </c>
      <c r="AD158" s="17">
        <v>0</v>
      </c>
      <c r="AE158" s="17"/>
      <c r="AF158" s="17"/>
      <c r="AG158" s="17"/>
    </row>
    <row r="159" spans="1:34" x14ac:dyDescent="0.3">
      <c r="A159" s="17" t="s">
        <v>104</v>
      </c>
      <c r="B159" s="17">
        <v>2020</v>
      </c>
      <c r="C159" s="19">
        <v>43999</v>
      </c>
      <c r="D159" s="17" t="s">
        <v>1154</v>
      </c>
      <c r="E159" s="17" t="s">
        <v>661</v>
      </c>
      <c r="F159" s="17">
        <v>232</v>
      </c>
      <c r="G159">
        <f t="shared" si="8"/>
        <v>10</v>
      </c>
      <c r="H159" s="17">
        <v>2</v>
      </c>
      <c r="I159" s="17">
        <v>0</v>
      </c>
      <c r="J159" s="17">
        <v>8</v>
      </c>
      <c r="K159" s="17">
        <v>70</v>
      </c>
      <c r="L159" s="17">
        <v>70</v>
      </c>
      <c r="M159" t="s">
        <v>503</v>
      </c>
      <c r="N159" s="17">
        <v>10</v>
      </c>
      <c r="O159" s="17" t="s">
        <v>529</v>
      </c>
      <c r="P159" s="9">
        <f t="shared" si="10"/>
        <v>14.25</v>
      </c>
      <c r="Q159" s="17">
        <v>15</v>
      </c>
      <c r="R159" s="17">
        <v>25</v>
      </c>
      <c r="S159" s="17">
        <v>17</v>
      </c>
      <c r="T159" s="17">
        <v>0</v>
      </c>
      <c r="U159" s="17"/>
      <c r="V159" s="17"/>
      <c r="W159" s="17"/>
      <c r="X159" s="17"/>
      <c r="Y159" s="17"/>
      <c r="Z159" s="17"/>
      <c r="AA159" s="17"/>
      <c r="AB159" s="17"/>
      <c r="AC159" s="17">
        <v>0</v>
      </c>
      <c r="AD159" s="17">
        <v>0</v>
      </c>
      <c r="AE159" s="17"/>
      <c r="AF159" s="17"/>
      <c r="AG159" s="17" t="s">
        <v>1169</v>
      </c>
    </row>
    <row r="160" spans="1:34" x14ac:dyDescent="0.3">
      <c r="A160" s="17" t="s">
        <v>104</v>
      </c>
      <c r="B160" s="17">
        <v>2020</v>
      </c>
      <c r="C160" s="19">
        <v>43999</v>
      </c>
      <c r="D160" s="17" t="s">
        <v>1156</v>
      </c>
      <c r="E160" s="17" t="s">
        <v>661</v>
      </c>
      <c r="F160" s="17">
        <v>242</v>
      </c>
      <c r="G160">
        <f t="shared" si="8"/>
        <v>0</v>
      </c>
      <c r="H160" s="17">
        <v>0</v>
      </c>
      <c r="I160" s="17">
        <v>0</v>
      </c>
      <c r="J160" s="17">
        <v>0</v>
      </c>
      <c r="K160" s="17">
        <v>60</v>
      </c>
      <c r="L160" s="17">
        <v>80</v>
      </c>
      <c r="M160" t="s">
        <v>503</v>
      </c>
      <c r="N160" s="17">
        <v>20</v>
      </c>
      <c r="O160" s="17"/>
      <c r="P160" s="9">
        <f t="shared" si="10"/>
        <v>29.5</v>
      </c>
      <c r="Q160" s="17">
        <v>0</v>
      </c>
      <c r="R160" s="17">
        <v>55</v>
      </c>
      <c r="S160" s="17">
        <v>53</v>
      </c>
      <c r="T160" s="17">
        <v>10</v>
      </c>
      <c r="U160" s="17"/>
      <c r="V160" s="17"/>
      <c r="W160" s="17"/>
      <c r="X160" s="17"/>
      <c r="Y160" s="17"/>
      <c r="Z160" s="17"/>
      <c r="AA160" s="17"/>
      <c r="AB160" s="17"/>
      <c r="AC160" s="17">
        <v>0</v>
      </c>
      <c r="AD160" s="17">
        <v>0</v>
      </c>
      <c r="AE160" s="17"/>
      <c r="AF160" s="17"/>
      <c r="AG160" s="17"/>
    </row>
    <row r="161" spans="1:34" x14ac:dyDescent="0.3">
      <c r="A161" s="17" t="s">
        <v>104</v>
      </c>
      <c r="B161" s="17">
        <v>2020</v>
      </c>
      <c r="C161" s="19">
        <v>43999</v>
      </c>
      <c r="D161" s="17" t="s">
        <v>1158</v>
      </c>
      <c r="E161" s="17" t="s">
        <v>661</v>
      </c>
      <c r="F161" s="17">
        <v>265</v>
      </c>
      <c r="G161">
        <f t="shared" si="8"/>
        <v>0</v>
      </c>
      <c r="H161" s="17">
        <v>0</v>
      </c>
      <c r="I161" s="17">
        <v>0</v>
      </c>
      <c r="J161" s="17">
        <v>0</v>
      </c>
      <c r="K161" s="17">
        <v>5</v>
      </c>
      <c r="L161" s="17">
        <v>30</v>
      </c>
      <c r="M161" t="s">
        <v>503</v>
      </c>
      <c r="N161" s="17">
        <v>80</v>
      </c>
      <c r="O161" s="17"/>
      <c r="P161" s="9">
        <f t="shared" si="10"/>
        <v>107.5</v>
      </c>
      <c r="Q161" s="17">
        <v>130</v>
      </c>
      <c r="R161" s="17">
        <v>110</v>
      </c>
      <c r="S161" s="17">
        <v>140</v>
      </c>
      <c r="T161" s="17">
        <v>50</v>
      </c>
      <c r="U161" s="17"/>
      <c r="V161" s="17"/>
      <c r="W161" s="17"/>
      <c r="X161" s="17"/>
      <c r="Y161" s="17"/>
      <c r="Z161" s="17"/>
      <c r="AA161" s="17"/>
      <c r="AB161" s="17"/>
      <c r="AC161" s="17"/>
      <c r="AD161" s="17"/>
      <c r="AE161" s="17"/>
      <c r="AF161" s="17"/>
      <c r="AG161" s="17"/>
    </row>
    <row r="162" spans="1:34" x14ac:dyDescent="0.3">
      <c r="A162" s="51" t="s">
        <v>104</v>
      </c>
      <c r="B162" s="51">
        <v>2021</v>
      </c>
      <c r="C162" s="52">
        <v>44363</v>
      </c>
      <c r="D162" s="51" t="s">
        <v>1142</v>
      </c>
      <c r="E162" s="51" t="s">
        <v>661</v>
      </c>
      <c r="F162" s="51">
        <v>21</v>
      </c>
      <c r="G162">
        <f t="shared" si="8"/>
        <v>0</v>
      </c>
      <c r="H162" s="51">
        <v>0</v>
      </c>
      <c r="I162" s="51">
        <v>0</v>
      </c>
      <c r="J162" s="51">
        <v>0</v>
      </c>
      <c r="K162" s="51">
        <v>20</v>
      </c>
      <c r="L162" s="51">
        <v>40</v>
      </c>
      <c r="M162" s="45" t="s">
        <v>503</v>
      </c>
      <c r="N162" s="51">
        <v>0</v>
      </c>
      <c r="O162" s="51" t="s">
        <v>529</v>
      </c>
      <c r="P162" s="57">
        <f t="shared" si="10"/>
        <v>15.5</v>
      </c>
      <c r="Q162" s="51">
        <v>0</v>
      </c>
      <c r="R162" s="51">
        <v>5</v>
      </c>
      <c r="S162" s="51">
        <v>17</v>
      </c>
      <c r="T162" s="51">
        <v>40</v>
      </c>
      <c r="U162" s="51"/>
      <c r="V162" s="51"/>
      <c r="W162" s="51"/>
      <c r="X162" s="51"/>
      <c r="Y162" s="51"/>
      <c r="Z162" s="51"/>
      <c r="AA162" s="51"/>
      <c r="AB162" s="51"/>
      <c r="AC162" s="51">
        <v>0</v>
      </c>
      <c r="AD162" s="51">
        <v>0</v>
      </c>
      <c r="AE162" s="51"/>
      <c r="AF162" s="58"/>
      <c r="AG162" s="45"/>
      <c r="AH162" s="45"/>
    </row>
    <row r="163" spans="1:34" x14ac:dyDescent="0.3">
      <c r="A163" s="51" t="s">
        <v>104</v>
      </c>
      <c r="B163" s="51">
        <v>2021</v>
      </c>
      <c r="C163" s="52">
        <v>44363</v>
      </c>
      <c r="D163" s="51" t="s">
        <v>1144</v>
      </c>
      <c r="E163" s="51" t="s">
        <v>661</v>
      </c>
      <c r="F163" s="51">
        <v>278</v>
      </c>
      <c r="G163">
        <f t="shared" si="8"/>
        <v>39</v>
      </c>
      <c r="H163" s="51">
        <v>18</v>
      </c>
      <c r="I163" s="51">
        <v>9</v>
      </c>
      <c r="J163" s="51">
        <v>12</v>
      </c>
      <c r="K163" s="51">
        <v>50</v>
      </c>
      <c r="L163" s="51">
        <v>30</v>
      </c>
      <c r="M163" s="45" t="s">
        <v>503</v>
      </c>
      <c r="N163" s="51">
        <v>0</v>
      </c>
      <c r="O163" s="51"/>
      <c r="P163" s="57">
        <f t="shared" si="10"/>
        <v>29.5</v>
      </c>
      <c r="Q163" s="51">
        <v>60</v>
      </c>
      <c r="R163" s="51">
        <v>26</v>
      </c>
      <c r="S163" s="51">
        <v>12</v>
      </c>
      <c r="T163" s="51">
        <v>20</v>
      </c>
      <c r="U163" s="51"/>
      <c r="V163" s="51"/>
      <c r="W163" s="51"/>
      <c r="X163" s="51"/>
      <c r="Y163" s="51"/>
      <c r="Z163" s="51"/>
      <c r="AA163" s="51"/>
      <c r="AB163" s="51"/>
      <c r="AC163" s="51">
        <v>0</v>
      </c>
      <c r="AD163" s="51">
        <v>0</v>
      </c>
      <c r="AE163" s="51"/>
      <c r="AF163" s="51"/>
      <c r="AG163" s="51"/>
      <c r="AH163" s="45"/>
    </row>
    <row r="164" spans="1:34" x14ac:dyDescent="0.3">
      <c r="A164" s="51" t="s">
        <v>104</v>
      </c>
      <c r="B164" s="51">
        <v>2021</v>
      </c>
      <c r="C164" s="52">
        <v>44363</v>
      </c>
      <c r="D164" s="51" t="s">
        <v>1145</v>
      </c>
      <c r="E164" s="51" t="s">
        <v>661</v>
      </c>
      <c r="F164" s="75">
        <v>63</v>
      </c>
      <c r="G164">
        <f t="shared" si="8"/>
        <v>0</v>
      </c>
      <c r="H164" s="51">
        <v>0</v>
      </c>
      <c r="I164" s="51">
        <v>0</v>
      </c>
      <c r="J164" s="51">
        <v>0</v>
      </c>
      <c r="K164" s="51">
        <v>40</v>
      </c>
      <c r="L164" s="51">
        <v>0</v>
      </c>
      <c r="M164" s="45" t="s">
        <v>503</v>
      </c>
      <c r="N164" s="51">
        <v>20</v>
      </c>
      <c r="O164" s="51" t="s">
        <v>529</v>
      </c>
      <c r="P164" s="57">
        <f t="shared" si="10"/>
        <v>31.25</v>
      </c>
      <c r="Q164" s="51">
        <v>43</v>
      </c>
      <c r="R164" s="51">
        <v>0</v>
      </c>
      <c r="S164" s="51">
        <v>32</v>
      </c>
      <c r="T164" s="51">
        <v>50</v>
      </c>
      <c r="U164" s="51"/>
      <c r="V164" s="51"/>
      <c r="W164" s="51"/>
      <c r="X164" s="51"/>
      <c r="Y164" s="51"/>
      <c r="Z164" s="51"/>
      <c r="AA164" s="51"/>
      <c r="AB164" s="51"/>
      <c r="AC164" s="51">
        <v>0</v>
      </c>
      <c r="AD164" s="51">
        <v>1</v>
      </c>
      <c r="AE164" s="51"/>
      <c r="AF164" s="51"/>
      <c r="AG164" s="51"/>
      <c r="AH164" s="45"/>
    </row>
    <row r="165" spans="1:34" x14ac:dyDescent="0.3">
      <c r="A165" s="51" t="s">
        <v>104</v>
      </c>
      <c r="B165" s="51">
        <v>2021</v>
      </c>
      <c r="C165" s="52">
        <v>44363</v>
      </c>
      <c r="D165" s="51" t="s">
        <v>1147</v>
      </c>
      <c r="E165" s="51" t="s">
        <v>661</v>
      </c>
      <c r="F165" s="51">
        <v>78</v>
      </c>
      <c r="G165">
        <f t="shared" si="8"/>
        <v>3</v>
      </c>
      <c r="H165" s="51">
        <v>0</v>
      </c>
      <c r="I165" s="51">
        <v>0</v>
      </c>
      <c r="J165" s="51">
        <v>3</v>
      </c>
      <c r="K165" s="51">
        <v>40</v>
      </c>
      <c r="L165" s="51">
        <v>70</v>
      </c>
      <c r="M165" s="45" t="s">
        <v>503</v>
      </c>
      <c r="N165" s="51">
        <v>0</v>
      </c>
      <c r="O165" s="51" t="s">
        <v>529</v>
      </c>
      <c r="P165" s="57">
        <f t="shared" si="10"/>
        <v>33</v>
      </c>
      <c r="Q165" s="51">
        <v>34</v>
      </c>
      <c r="R165" s="51">
        <v>34</v>
      </c>
      <c r="S165" s="51">
        <v>44</v>
      </c>
      <c r="T165" s="51">
        <v>20</v>
      </c>
      <c r="U165" s="51"/>
      <c r="V165" s="51"/>
      <c r="W165" s="51"/>
      <c r="X165" s="51"/>
      <c r="Y165" s="51"/>
      <c r="Z165" s="51"/>
      <c r="AA165" s="51"/>
      <c r="AB165" s="51"/>
      <c r="AC165" s="51">
        <v>0</v>
      </c>
      <c r="AD165" s="51">
        <v>0</v>
      </c>
      <c r="AE165" s="51"/>
      <c r="AF165" s="51" t="s">
        <v>1170</v>
      </c>
      <c r="AG165" s="51" t="s">
        <v>1171</v>
      </c>
      <c r="AH165" s="45"/>
    </row>
    <row r="166" spans="1:34" x14ac:dyDescent="0.3">
      <c r="A166" s="51" t="s">
        <v>104</v>
      </c>
      <c r="B166" s="51">
        <v>2021</v>
      </c>
      <c r="C166" s="52">
        <v>44363</v>
      </c>
      <c r="D166" s="51" t="s">
        <v>1149</v>
      </c>
      <c r="E166" s="51" t="s">
        <v>661</v>
      </c>
      <c r="F166" s="75">
        <v>102</v>
      </c>
      <c r="G166">
        <f t="shared" si="8"/>
        <v>0</v>
      </c>
      <c r="H166" s="51">
        <v>0</v>
      </c>
      <c r="I166" s="51">
        <v>0</v>
      </c>
      <c r="J166" s="51">
        <v>0</v>
      </c>
      <c r="K166" s="51">
        <v>7</v>
      </c>
      <c r="L166" s="51">
        <v>10</v>
      </c>
      <c r="M166" s="45" t="s">
        <v>503</v>
      </c>
      <c r="N166" s="51">
        <v>0</v>
      </c>
      <c r="O166" s="51" t="s">
        <v>529</v>
      </c>
      <c r="P166" s="57">
        <f t="shared" si="10"/>
        <v>7.25</v>
      </c>
      <c r="Q166" s="51">
        <v>0</v>
      </c>
      <c r="R166" s="51">
        <v>5</v>
      </c>
      <c r="S166" s="51">
        <v>7</v>
      </c>
      <c r="T166" s="51">
        <v>17</v>
      </c>
      <c r="U166" s="51"/>
      <c r="V166" s="51"/>
      <c r="W166" s="51"/>
      <c r="X166" s="51"/>
      <c r="Y166" s="51"/>
      <c r="Z166" s="51"/>
      <c r="AA166" s="51"/>
      <c r="AB166" s="51"/>
      <c r="AC166" s="51">
        <v>0</v>
      </c>
      <c r="AD166" s="51">
        <v>0</v>
      </c>
      <c r="AE166" s="51"/>
      <c r="AF166" s="51"/>
      <c r="AG166" s="51"/>
      <c r="AH166" s="45"/>
    </row>
    <row r="167" spans="1:34" x14ac:dyDescent="0.3">
      <c r="A167" s="51" t="s">
        <v>104</v>
      </c>
      <c r="B167" s="51">
        <v>2021</v>
      </c>
      <c r="C167" s="52">
        <v>44363</v>
      </c>
      <c r="D167" s="51" t="s">
        <v>1151</v>
      </c>
      <c r="E167" s="51" t="s">
        <v>661</v>
      </c>
      <c r="F167" s="51">
        <v>156</v>
      </c>
      <c r="G167">
        <f t="shared" si="8"/>
        <v>0</v>
      </c>
      <c r="H167" s="51">
        <v>0</v>
      </c>
      <c r="I167" s="51">
        <v>0</v>
      </c>
      <c r="J167" s="51">
        <v>0</v>
      </c>
      <c r="K167" s="51">
        <v>40</v>
      </c>
      <c r="L167" s="51">
        <v>50</v>
      </c>
      <c r="M167" s="45" t="s">
        <v>503</v>
      </c>
      <c r="N167" s="51">
        <v>10</v>
      </c>
      <c r="O167" s="51" t="s">
        <v>529</v>
      </c>
      <c r="P167" s="57">
        <f t="shared" si="10"/>
        <v>17</v>
      </c>
      <c r="Q167" s="51">
        <v>32</v>
      </c>
      <c r="R167" s="51">
        <v>26</v>
      </c>
      <c r="S167" s="51">
        <v>10</v>
      </c>
      <c r="T167" s="51">
        <v>0</v>
      </c>
      <c r="U167" s="51"/>
      <c r="V167" s="51"/>
      <c r="W167" s="51"/>
      <c r="X167" s="51"/>
      <c r="Y167" s="51"/>
      <c r="Z167" s="51"/>
      <c r="AA167" s="51"/>
      <c r="AB167" s="51"/>
      <c r="AC167" s="51">
        <v>0</v>
      </c>
      <c r="AD167" s="51">
        <v>0</v>
      </c>
      <c r="AE167" s="51"/>
      <c r="AF167" s="58"/>
      <c r="AG167" s="45"/>
      <c r="AH167" s="45"/>
    </row>
    <row r="168" spans="1:34" x14ac:dyDescent="0.3">
      <c r="A168" s="51" t="s">
        <v>104</v>
      </c>
      <c r="B168" s="51">
        <v>2021</v>
      </c>
      <c r="C168" s="52">
        <v>44363</v>
      </c>
      <c r="D168" s="51" t="s">
        <v>1152</v>
      </c>
      <c r="E168" s="51" t="s">
        <v>661</v>
      </c>
      <c r="F168" s="51">
        <v>224</v>
      </c>
      <c r="G168">
        <f t="shared" si="8"/>
        <v>0</v>
      </c>
      <c r="H168" s="51">
        <v>0</v>
      </c>
      <c r="I168" s="51">
        <v>0</v>
      </c>
      <c r="J168" s="51">
        <v>0</v>
      </c>
      <c r="K168" s="51">
        <v>40</v>
      </c>
      <c r="L168" s="51">
        <v>80</v>
      </c>
      <c r="M168" s="45" t="s">
        <v>503</v>
      </c>
      <c r="N168" s="51">
        <v>90</v>
      </c>
      <c r="O168" s="51" t="s">
        <v>529</v>
      </c>
      <c r="P168" s="57">
        <f t="shared" si="10"/>
        <v>76.25</v>
      </c>
      <c r="Q168" s="51">
        <v>45</v>
      </c>
      <c r="R168" s="51">
        <v>50</v>
      </c>
      <c r="S168" s="51">
        <v>100</v>
      </c>
      <c r="T168" s="51">
        <v>110</v>
      </c>
      <c r="U168" s="51"/>
      <c r="V168" s="51"/>
      <c r="W168" s="51"/>
      <c r="X168" s="51"/>
      <c r="Y168" s="51"/>
      <c r="Z168" s="51"/>
      <c r="AA168" s="51"/>
      <c r="AB168" s="51"/>
      <c r="AC168" s="51">
        <v>0</v>
      </c>
      <c r="AD168" s="51">
        <v>0</v>
      </c>
      <c r="AE168" s="51"/>
      <c r="AF168" s="51"/>
      <c r="AG168" s="51" t="s">
        <v>1172</v>
      </c>
      <c r="AH168" s="45"/>
    </row>
    <row r="169" spans="1:34" x14ac:dyDescent="0.3">
      <c r="A169" s="51" t="s">
        <v>104</v>
      </c>
      <c r="B169" s="51">
        <v>2021</v>
      </c>
      <c r="C169" s="52">
        <v>44363</v>
      </c>
      <c r="D169" s="51" t="s">
        <v>1154</v>
      </c>
      <c r="E169" s="51" t="s">
        <v>661</v>
      </c>
      <c r="F169" s="51">
        <v>232</v>
      </c>
      <c r="G169">
        <f t="shared" si="8"/>
        <v>19</v>
      </c>
      <c r="H169" s="51">
        <v>3</v>
      </c>
      <c r="I169" s="51">
        <v>9</v>
      </c>
      <c r="J169" s="51">
        <v>7</v>
      </c>
      <c r="K169" s="51">
        <v>50</v>
      </c>
      <c r="L169" s="51">
        <v>60</v>
      </c>
      <c r="M169" s="45" t="s">
        <v>503</v>
      </c>
      <c r="N169" s="51">
        <v>0</v>
      </c>
      <c r="O169" s="51" t="s">
        <v>529</v>
      </c>
      <c r="P169" s="57">
        <f t="shared" si="10"/>
        <v>14.75</v>
      </c>
      <c r="Q169" s="51">
        <v>0</v>
      </c>
      <c r="R169" s="51">
        <v>8</v>
      </c>
      <c r="S169" s="51">
        <v>31</v>
      </c>
      <c r="T169" s="51">
        <v>20</v>
      </c>
      <c r="U169" s="51"/>
      <c r="V169" s="51"/>
      <c r="W169" s="51"/>
      <c r="X169" s="51"/>
      <c r="Y169" s="51"/>
      <c r="Z169" s="51"/>
      <c r="AA169" s="51"/>
      <c r="AB169" s="51"/>
      <c r="AC169" s="51">
        <v>0</v>
      </c>
      <c r="AD169" s="51">
        <v>0</v>
      </c>
      <c r="AE169" s="51"/>
      <c r="AF169" s="51"/>
      <c r="AG169" s="51"/>
      <c r="AH169" s="45"/>
    </row>
    <row r="170" spans="1:34" x14ac:dyDescent="0.3">
      <c r="A170" s="51" t="s">
        <v>104</v>
      </c>
      <c r="B170" s="51">
        <v>2021</v>
      </c>
      <c r="C170" s="52">
        <v>44363</v>
      </c>
      <c r="D170" s="51" t="s">
        <v>1156</v>
      </c>
      <c r="E170" s="51" t="s">
        <v>661</v>
      </c>
      <c r="F170" s="51">
        <v>242</v>
      </c>
      <c r="G170">
        <f t="shared" si="8"/>
        <v>0</v>
      </c>
      <c r="H170" s="51">
        <v>0</v>
      </c>
      <c r="I170" s="51">
        <v>0</v>
      </c>
      <c r="J170" s="51">
        <v>0</v>
      </c>
      <c r="K170" s="51">
        <v>60</v>
      </c>
      <c r="L170" s="51">
        <v>90</v>
      </c>
      <c r="M170" s="45" t="s">
        <v>503</v>
      </c>
      <c r="N170" s="51">
        <v>25</v>
      </c>
      <c r="O170" s="51"/>
      <c r="P170" s="57">
        <f t="shared" si="10"/>
        <v>32.75</v>
      </c>
      <c r="Q170" s="51">
        <v>44</v>
      </c>
      <c r="R170" s="51">
        <v>18</v>
      </c>
      <c r="S170" s="51">
        <v>60</v>
      </c>
      <c r="T170" s="51">
        <v>9</v>
      </c>
      <c r="U170" s="51"/>
      <c r="V170" s="51"/>
      <c r="W170" s="51"/>
      <c r="X170" s="51"/>
      <c r="Y170" s="51"/>
      <c r="Z170" s="51"/>
      <c r="AA170" s="51"/>
      <c r="AB170" s="51"/>
      <c r="AC170" s="51">
        <v>0</v>
      </c>
      <c r="AD170" s="51">
        <v>0</v>
      </c>
      <c r="AE170" s="51"/>
      <c r="AF170" s="51"/>
      <c r="AG170" s="51"/>
      <c r="AH170" s="45"/>
    </row>
    <row r="171" spans="1:34" x14ac:dyDescent="0.3">
      <c r="A171" s="51" t="s">
        <v>104</v>
      </c>
      <c r="B171" s="51">
        <v>2021</v>
      </c>
      <c r="C171" s="52">
        <v>44363</v>
      </c>
      <c r="D171" s="51" t="s">
        <v>1158</v>
      </c>
      <c r="E171" s="51" t="s">
        <v>661</v>
      </c>
      <c r="F171" s="51">
        <v>265</v>
      </c>
      <c r="G171">
        <f t="shared" si="8"/>
        <v>0</v>
      </c>
      <c r="H171" s="51">
        <v>0</v>
      </c>
      <c r="I171" s="51">
        <v>0</v>
      </c>
      <c r="J171" s="51">
        <v>0</v>
      </c>
      <c r="K171" s="75">
        <v>80</v>
      </c>
      <c r="L171" s="75">
        <v>70</v>
      </c>
      <c r="M171" s="45" t="s">
        <v>503</v>
      </c>
      <c r="N171" s="75">
        <v>20</v>
      </c>
      <c r="O171" s="51"/>
      <c r="P171" s="57">
        <f t="shared" si="10"/>
        <v>29.5</v>
      </c>
      <c r="Q171" s="51">
        <v>60</v>
      </c>
      <c r="R171" s="51">
        <v>26</v>
      </c>
      <c r="S171" s="51">
        <v>12</v>
      </c>
      <c r="T171" s="51">
        <v>20</v>
      </c>
      <c r="U171" s="51"/>
      <c r="V171" s="51"/>
      <c r="W171" s="51"/>
      <c r="X171" s="51"/>
      <c r="Y171" s="51"/>
      <c r="Z171" s="51"/>
      <c r="AA171" s="51"/>
      <c r="AB171" s="51"/>
      <c r="AC171" s="51">
        <v>0</v>
      </c>
      <c r="AD171" s="51">
        <v>0</v>
      </c>
      <c r="AE171" s="51"/>
      <c r="AF171" s="51"/>
      <c r="AG171" s="51"/>
      <c r="AH171" s="45"/>
    </row>
    <row r="172" spans="1:34" x14ac:dyDescent="0.3">
      <c r="A172" t="s">
        <v>27</v>
      </c>
      <c r="B172">
        <v>2018</v>
      </c>
      <c r="C172" s="11">
        <v>43297</v>
      </c>
      <c r="D172" t="s">
        <v>1173</v>
      </c>
      <c r="E172" t="s">
        <v>648</v>
      </c>
      <c r="F172">
        <v>0</v>
      </c>
      <c r="G172">
        <f t="shared" si="8"/>
        <v>2</v>
      </c>
      <c r="H172">
        <v>0</v>
      </c>
      <c r="I172">
        <v>0</v>
      </c>
      <c r="J172">
        <v>2</v>
      </c>
      <c r="K172">
        <v>97</v>
      </c>
      <c r="L172">
        <v>50</v>
      </c>
      <c r="M172" t="s">
        <v>503</v>
      </c>
      <c r="N172">
        <v>40</v>
      </c>
      <c r="O172" t="s">
        <v>503</v>
      </c>
      <c r="P172" s="9">
        <f t="shared" si="10"/>
        <v>15</v>
      </c>
      <c r="Q172">
        <v>2</v>
      </c>
      <c r="R172">
        <v>34</v>
      </c>
      <c r="S172">
        <v>19</v>
      </c>
      <c r="T172">
        <v>5</v>
      </c>
      <c r="AC172" s="14">
        <v>0</v>
      </c>
      <c r="AD172" s="14">
        <v>0</v>
      </c>
      <c r="AF172">
        <v>0</v>
      </c>
    </row>
    <row r="173" spans="1:34" x14ac:dyDescent="0.3">
      <c r="A173" t="s">
        <v>27</v>
      </c>
      <c r="B173">
        <v>2018</v>
      </c>
      <c r="C173" s="11">
        <v>43297</v>
      </c>
      <c r="D173" t="s">
        <v>1174</v>
      </c>
      <c r="E173" t="s">
        <v>648</v>
      </c>
      <c r="F173">
        <v>1</v>
      </c>
      <c r="G173">
        <f t="shared" si="8"/>
        <v>1</v>
      </c>
      <c r="H173">
        <v>0</v>
      </c>
      <c r="I173">
        <v>0</v>
      </c>
      <c r="J173">
        <v>1</v>
      </c>
      <c r="K173">
        <v>97</v>
      </c>
      <c r="L173">
        <v>30</v>
      </c>
      <c r="M173" t="s">
        <v>503</v>
      </c>
      <c r="N173">
        <v>70</v>
      </c>
      <c r="O173" t="s">
        <v>503</v>
      </c>
      <c r="P173" s="9">
        <f t="shared" si="10"/>
        <v>82</v>
      </c>
      <c r="Q173">
        <v>100</v>
      </c>
      <c r="R173">
        <v>160</v>
      </c>
      <c r="S173">
        <v>20</v>
      </c>
      <c r="T173">
        <v>48</v>
      </c>
      <c r="AC173" s="14">
        <v>0</v>
      </c>
      <c r="AD173" s="14">
        <v>0</v>
      </c>
      <c r="AF173">
        <v>0</v>
      </c>
    </row>
    <row r="174" spans="1:34" x14ac:dyDescent="0.3">
      <c r="A174" t="s">
        <v>27</v>
      </c>
      <c r="B174">
        <v>2018</v>
      </c>
      <c r="C174" s="11">
        <v>43297</v>
      </c>
      <c r="D174" t="s">
        <v>1175</v>
      </c>
      <c r="E174" t="s">
        <v>648</v>
      </c>
      <c r="F174">
        <v>5</v>
      </c>
      <c r="G174">
        <f t="shared" si="8"/>
        <v>0</v>
      </c>
      <c r="H174">
        <v>0</v>
      </c>
      <c r="I174">
        <v>0</v>
      </c>
      <c r="J174">
        <v>0</v>
      </c>
      <c r="K174">
        <v>97</v>
      </c>
      <c r="L174">
        <v>60</v>
      </c>
      <c r="M174" t="s">
        <v>503</v>
      </c>
      <c r="N174">
        <v>20</v>
      </c>
      <c r="O174" t="s">
        <v>503</v>
      </c>
      <c r="P174" s="9">
        <f t="shared" si="10"/>
        <v>19.25</v>
      </c>
      <c r="Q174">
        <v>22</v>
      </c>
      <c r="R174">
        <v>18</v>
      </c>
      <c r="S174">
        <v>23</v>
      </c>
      <c r="T174">
        <v>14</v>
      </c>
      <c r="AC174" s="14">
        <v>0</v>
      </c>
      <c r="AD174" s="14">
        <v>0</v>
      </c>
      <c r="AF174">
        <v>0</v>
      </c>
    </row>
    <row r="175" spans="1:34" x14ac:dyDescent="0.3">
      <c r="A175" t="s">
        <v>27</v>
      </c>
      <c r="B175">
        <v>2018</v>
      </c>
      <c r="C175" s="11">
        <v>43297</v>
      </c>
      <c r="D175" t="s">
        <v>1176</v>
      </c>
      <c r="E175" t="s">
        <v>661</v>
      </c>
      <c r="F175">
        <v>4</v>
      </c>
      <c r="G175">
        <f t="shared" si="8"/>
        <v>0</v>
      </c>
      <c r="H175">
        <v>0</v>
      </c>
      <c r="I175">
        <v>0</v>
      </c>
      <c r="J175">
        <v>0</v>
      </c>
      <c r="K175">
        <v>95</v>
      </c>
      <c r="L175">
        <v>60</v>
      </c>
      <c r="M175" t="s">
        <v>503</v>
      </c>
      <c r="N175">
        <v>60</v>
      </c>
      <c r="O175" t="s">
        <v>503</v>
      </c>
      <c r="P175" s="9">
        <f t="shared" si="10"/>
        <v>48</v>
      </c>
      <c r="Q175">
        <v>120</v>
      </c>
      <c r="R175">
        <v>17</v>
      </c>
      <c r="S175">
        <v>22</v>
      </c>
      <c r="T175">
        <v>33</v>
      </c>
      <c r="AC175" s="14">
        <v>0</v>
      </c>
      <c r="AD175" s="14">
        <v>0</v>
      </c>
      <c r="AF175">
        <v>0</v>
      </c>
    </row>
    <row r="176" spans="1:34" x14ac:dyDescent="0.3">
      <c r="A176" t="s">
        <v>27</v>
      </c>
      <c r="B176">
        <v>2018</v>
      </c>
      <c r="C176" s="11">
        <v>43297</v>
      </c>
      <c r="D176" t="s">
        <v>1177</v>
      </c>
      <c r="E176" t="s">
        <v>656</v>
      </c>
      <c r="F176">
        <v>0</v>
      </c>
      <c r="G176">
        <f t="shared" si="8"/>
        <v>1</v>
      </c>
      <c r="H176">
        <v>0</v>
      </c>
      <c r="I176">
        <v>0</v>
      </c>
      <c r="J176">
        <v>1</v>
      </c>
      <c r="K176">
        <v>95</v>
      </c>
      <c r="L176">
        <v>50</v>
      </c>
      <c r="M176" t="s">
        <v>503</v>
      </c>
      <c r="N176">
        <v>20</v>
      </c>
      <c r="O176" t="s">
        <v>503</v>
      </c>
      <c r="P176" s="9">
        <f t="shared" si="10"/>
        <v>7.25</v>
      </c>
      <c r="Q176">
        <v>2</v>
      </c>
      <c r="R176">
        <v>1</v>
      </c>
      <c r="S176">
        <v>6</v>
      </c>
      <c r="T176">
        <v>20</v>
      </c>
      <c r="AC176" s="14">
        <v>0</v>
      </c>
      <c r="AD176" s="14">
        <v>0</v>
      </c>
      <c r="AF176">
        <v>0</v>
      </c>
    </row>
    <row r="177" spans="1:33" x14ac:dyDescent="0.3">
      <c r="A177" t="s">
        <v>27</v>
      </c>
      <c r="B177">
        <v>2018</v>
      </c>
      <c r="C177" s="11">
        <v>43297</v>
      </c>
      <c r="D177" t="s">
        <v>1178</v>
      </c>
      <c r="E177" t="s">
        <v>656</v>
      </c>
      <c r="F177">
        <v>1</v>
      </c>
      <c r="G177">
        <f t="shared" si="8"/>
        <v>8</v>
      </c>
      <c r="H177">
        <v>1</v>
      </c>
      <c r="I177">
        <v>7</v>
      </c>
      <c r="J177">
        <v>0</v>
      </c>
      <c r="K177">
        <v>80</v>
      </c>
      <c r="L177">
        <v>70</v>
      </c>
      <c r="M177" t="s">
        <v>503</v>
      </c>
      <c r="N177">
        <v>0</v>
      </c>
      <c r="O177" t="s">
        <v>503</v>
      </c>
      <c r="P177" s="9">
        <f t="shared" si="10"/>
        <v>18</v>
      </c>
      <c r="Q177">
        <v>2</v>
      </c>
      <c r="R177">
        <v>23</v>
      </c>
      <c r="S177">
        <v>29</v>
      </c>
      <c r="T177">
        <v>18</v>
      </c>
      <c r="AC177" s="14">
        <v>0</v>
      </c>
      <c r="AD177" s="14">
        <v>0</v>
      </c>
      <c r="AF177">
        <v>0</v>
      </c>
    </row>
    <row r="178" spans="1:33" x14ac:dyDescent="0.3">
      <c r="A178" t="s">
        <v>27</v>
      </c>
      <c r="B178">
        <v>2018</v>
      </c>
      <c r="C178" s="11">
        <v>43297</v>
      </c>
      <c r="D178" t="s">
        <v>1179</v>
      </c>
      <c r="E178" t="s">
        <v>657</v>
      </c>
      <c r="F178">
        <v>1</v>
      </c>
      <c r="G178">
        <f t="shared" si="8"/>
        <v>5</v>
      </c>
      <c r="H178">
        <v>0</v>
      </c>
      <c r="I178">
        <v>2</v>
      </c>
      <c r="J178">
        <v>3</v>
      </c>
      <c r="K178">
        <v>97</v>
      </c>
      <c r="L178">
        <v>30</v>
      </c>
      <c r="M178" t="s">
        <v>503</v>
      </c>
      <c r="N178">
        <v>0</v>
      </c>
      <c r="O178" t="s">
        <v>503</v>
      </c>
      <c r="P178" s="9">
        <f t="shared" si="10"/>
        <v>34.5</v>
      </c>
      <c r="Q178">
        <v>14</v>
      </c>
      <c r="R178">
        <v>23</v>
      </c>
      <c r="S178">
        <v>88</v>
      </c>
      <c r="T178">
        <v>13</v>
      </c>
      <c r="AC178" s="14">
        <v>0</v>
      </c>
      <c r="AD178" s="14">
        <v>0</v>
      </c>
      <c r="AF178">
        <v>0</v>
      </c>
    </row>
    <row r="179" spans="1:33" x14ac:dyDescent="0.3">
      <c r="A179" t="s">
        <v>27</v>
      </c>
      <c r="B179">
        <v>2018</v>
      </c>
      <c r="C179" s="11">
        <v>43297</v>
      </c>
      <c r="D179" t="s">
        <v>1180</v>
      </c>
      <c r="E179" t="s">
        <v>655</v>
      </c>
      <c r="F179">
        <v>2</v>
      </c>
      <c r="G179">
        <f t="shared" si="8"/>
        <v>0</v>
      </c>
      <c r="H179">
        <v>0</v>
      </c>
      <c r="I179">
        <v>0</v>
      </c>
      <c r="J179">
        <v>0</v>
      </c>
      <c r="K179">
        <v>80</v>
      </c>
      <c r="L179">
        <v>90</v>
      </c>
      <c r="M179" t="s">
        <v>503</v>
      </c>
      <c r="N179">
        <v>10</v>
      </c>
      <c r="O179" t="s">
        <v>503</v>
      </c>
      <c r="P179" s="9">
        <f t="shared" si="10"/>
        <v>17.5</v>
      </c>
      <c r="Q179">
        <v>15</v>
      </c>
      <c r="R179">
        <v>18</v>
      </c>
      <c r="S179">
        <v>15</v>
      </c>
      <c r="T179">
        <v>22</v>
      </c>
      <c r="AC179" s="14">
        <v>0</v>
      </c>
      <c r="AD179" s="14">
        <v>0</v>
      </c>
      <c r="AF179">
        <v>0</v>
      </c>
    </row>
    <row r="180" spans="1:33" x14ac:dyDescent="0.3">
      <c r="A180" t="s">
        <v>27</v>
      </c>
      <c r="B180">
        <v>2018</v>
      </c>
      <c r="C180" s="11">
        <v>43297</v>
      </c>
      <c r="D180" t="s">
        <v>1181</v>
      </c>
      <c r="E180" t="s">
        <v>659</v>
      </c>
      <c r="F180">
        <v>0</v>
      </c>
      <c r="G180">
        <f t="shared" si="8"/>
        <v>0</v>
      </c>
      <c r="H180">
        <v>0</v>
      </c>
      <c r="I180">
        <v>0</v>
      </c>
      <c r="J180">
        <v>0</v>
      </c>
      <c r="K180">
        <v>97</v>
      </c>
      <c r="L180">
        <v>30</v>
      </c>
      <c r="M180" t="s">
        <v>503</v>
      </c>
      <c r="N180">
        <v>0</v>
      </c>
      <c r="O180" t="s">
        <v>503</v>
      </c>
      <c r="P180" s="9">
        <f t="shared" si="10"/>
        <v>9.75</v>
      </c>
      <c r="Q180">
        <v>2</v>
      </c>
      <c r="R180">
        <v>1</v>
      </c>
      <c r="S180">
        <v>13</v>
      </c>
      <c r="T180">
        <v>23</v>
      </c>
      <c r="AC180" s="14">
        <v>0</v>
      </c>
      <c r="AD180" s="14">
        <v>0</v>
      </c>
      <c r="AF180">
        <v>0</v>
      </c>
    </row>
    <row r="181" spans="1:33" x14ac:dyDescent="0.3">
      <c r="A181" t="s">
        <v>27</v>
      </c>
      <c r="B181">
        <v>2018</v>
      </c>
      <c r="C181" s="11">
        <v>43297</v>
      </c>
      <c r="D181" t="s">
        <v>1182</v>
      </c>
      <c r="E181" t="s">
        <v>659</v>
      </c>
      <c r="F181">
        <v>1</v>
      </c>
      <c r="G181">
        <f t="shared" si="8"/>
        <v>0</v>
      </c>
      <c r="H181">
        <v>0</v>
      </c>
      <c r="I181">
        <v>0</v>
      </c>
      <c r="J181">
        <v>0</v>
      </c>
      <c r="K181">
        <v>97</v>
      </c>
      <c r="L181">
        <v>20</v>
      </c>
      <c r="M181" t="s">
        <v>503</v>
      </c>
      <c r="N181">
        <v>20</v>
      </c>
      <c r="O181" t="s">
        <v>503</v>
      </c>
      <c r="P181" s="9">
        <f t="shared" si="10"/>
        <v>17</v>
      </c>
      <c r="Q181">
        <v>16</v>
      </c>
      <c r="R181">
        <v>22</v>
      </c>
      <c r="S181">
        <v>17</v>
      </c>
      <c r="T181">
        <v>13</v>
      </c>
      <c r="AC181" s="14">
        <v>0</v>
      </c>
      <c r="AD181" s="14">
        <v>0</v>
      </c>
      <c r="AF181">
        <v>0</v>
      </c>
    </row>
    <row r="182" spans="1:33" x14ac:dyDescent="0.3">
      <c r="A182" t="s">
        <v>27</v>
      </c>
      <c r="B182">
        <v>2020</v>
      </c>
      <c r="C182" s="11">
        <v>44083</v>
      </c>
      <c r="D182" t="s">
        <v>1174</v>
      </c>
      <c r="E182" t="s">
        <v>648</v>
      </c>
      <c r="F182">
        <v>1</v>
      </c>
      <c r="G182">
        <f t="shared" si="8"/>
        <v>0</v>
      </c>
      <c r="H182">
        <v>0</v>
      </c>
      <c r="I182">
        <v>0</v>
      </c>
      <c r="J182">
        <v>0</v>
      </c>
      <c r="K182">
        <v>90</v>
      </c>
      <c r="L182">
        <v>50</v>
      </c>
      <c r="M182" t="s">
        <v>503</v>
      </c>
      <c r="N182">
        <v>0</v>
      </c>
      <c r="O182">
        <v>0</v>
      </c>
      <c r="P182" s="9">
        <f t="shared" si="10"/>
        <v>28</v>
      </c>
      <c r="Q182">
        <v>38</v>
      </c>
      <c r="R182">
        <v>31</v>
      </c>
      <c r="S182">
        <v>20</v>
      </c>
      <c r="T182">
        <v>23</v>
      </c>
      <c r="AC182" s="14">
        <v>0</v>
      </c>
      <c r="AD182" s="14">
        <v>0</v>
      </c>
      <c r="AF182" t="s">
        <v>564</v>
      </c>
      <c r="AG182" t="s">
        <v>1183</v>
      </c>
    </row>
    <row r="183" spans="1:33" x14ac:dyDescent="0.3">
      <c r="A183" t="s">
        <v>27</v>
      </c>
      <c r="B183">
        <v>2020</v>
      </c>
      <c r="C183" s="11">
        <v>44083</v>
      </c>
      <c r="D183" t="s">
        <v>1184</v>
      </c>
      <c r="E183" t="s">
        <v>648</v>
      </c>
      <c r="F183">
        <v>4</v>
      </c>
      <c r="G183">
        <f t="shared" si="8"/>
        <v>0</v>
      </c>
      <c r="H183">
        <v>0</v>
      </c>
      <c r="I183">
        <v>0</v>
      </c>
      <c r="J183">
        <v>0</v>
      </c>
      <c r="K183">
        <v>95</v>
      </c>
      <c r="L183">
        <v>0</v>
      </c>
      <c r="M183" t="s">
        <v>503</v>
      </c>
      <c r="N183">
        <v>0</v>
      </c>
      <c r="O183">
        <v>0</v>
      </c>
      <c r="P183" s="9">
        <f t="shared" si="10"/>
        <v>55</v>
      </c>
      <c r="Q183">
        <v>69</v>
      </c>
      <c r="R183">
        <v>51</v>
      </c>
      <c r="S183">
        <v>35</v>
      </c>
      <c r="T183">
        <v>65</v>
      </c>
      <c r="AC183" s="14">
        <v>0</v>
      </c>
      <c r="AD183" s="14">
        <v>0</v>
      </c>
      <c r="AF183" t="s">
        <v>564</v>
      </c>
      <c r="AG183" t="s">
        <v>1185</v>
      </c>
    </row>
    <row r="184" spans="1:33" x14ac:dyDescent="0.3">
      <c r="A184" t="s">
        <v>27</v>
      </c>
      <c r="B184">
        <v>2020</v>
      </c>
      <c r="C184" s="11">
        <v>44083</v>
      </c>
      <c r="D184" t="s">
        <v>1186</v>
      </c>
      <c r="E184" t="s">
        <v>651</v>
      </c>
      <c r="F184">
        <v>3</v>
      </c>
      <c r="G184">
        <f t="shared" si="8"/>
        <v>3</v>
      </c>
      <c r="H184">
        <v>0</v>
      </c>
      <c r="I184">
        <v>1</v>
      </c>
      <c r="J184">
        <v>2</v>
      </c>
      <c r="K184">
        <v>80</v>
      </c>
      <c r="L184">
        <v>40</v>
      </c>
      <c r="M184" t="s">
        <v>503</v>
      </c>
      <c r="N184">
        <v>20</v>
      </c>
      <c r="O184">
        <v>0</v>
      </c>
      <c r="P184" s="9">
        <f t="shared" ref="P184:P215" si="11">AVERAGE(Q184:T184)</f>
        <v>98.25</v>
      </c>
      <c r="Q184">
        <v>25</v>
      </c>
      <c r="R184">
        <v>34</v>
      </c>
      <c r="S184">
        <v>300</v>
      </c>
      <c r="T184">
        <v>34</v>
      </c>
      <c r="AC184" s="14">
        <v>0</v>
      </c>
      <c r="AD184" s="14">
        <v>0</v>
      </c>
      <c r="AF184" t="s">
        <v>564</v>
      </c>
      <c r="AG184" t="s">
        <v>1183</v>
      </c>
    </row>
    <row r="185" spans="1:33" x14ac:dyDescent="0.3">
      <c r="A185" t="s">
        <v>27</v>
      </c>
      <c r="B185">
        <v>2020</v>
      </c>
      <c r="C185" s="11">
        <v>44083</v>
      </c>
      <c r="D185" t="s">
        <v>1187</v>
      </c>
      <c r="E185" t="s">
        <v>656</v>
      </c>
      <c r="F185">
        <v>10</v>
      </c>
      <c r="G185">
        <f t="shared" si="8"/>
        <v>1</v>
      </c>
      <c r="H185">
        <v>0</v>
      </c>
      <c r="I185">
        <v>1</v>
      </c>
      <c r="J185">
        <v>0</v>
      </c>
      <c r="K185">
        <v>95</v>
      </c>
      <c r="L185">
        <v>20</v>
      </c>
      <c r="M185" t="s">
        <v>503</v>
      </c>
      <c r="N185">
        <v>0</v>
      </c>
      <c r="O185">
        <v>100</v>
      </c>
      <c r="P185" s="9">
        <f t="shared" si="11"/>
        <v>46.5</v>
      </c>
      <c r="Q185">
        <v>35</v>
      </c>
      <c r="R185">
        <v>79</v>
      </c>
      <c r="S185">
        <v>52</v>
      </c>
      <c r="T185">
        <v>20</v>
      </c>
      <c r="AC185" s="14">
        <v>0</v>
      </c>
      <c r="AD185" s="14">
        <v>0</v>
      </c>
      <c r="AF185" t="s">
        <v>564</v>
      </c>
      <c r="AG185" t="s">
        <v>1188</v>
      </c>
    </row>
    <row r="186" spans="1:33" x14ac:dyDescent="0.3">
      <c r="A186" t="s">
        <v>27</v>
      </c>
      <c r="B186">
        <v>2020</v>
      </c>
      <c r="C186" s="11">
        <v>44083</v>
      </c>
      <c r="D186" t="s">
        <v>1189</v>
      </c>
      <c r="E186" t="s">
        <v>656</v>
      </c>
      <c r="F186">
        <v>11</v>
      </c>
      <c r="G186">
        <f t="shared" si="8"/>
        <v>0</v>
      </c>
      <c r="H186">
        <v>0</v>
      </c>
      <c r="I186">
        <v>0</v>
      </c>
      <c r="J186">
        <v>0</v>
      </c>
      <c r="K186">
        <v>100</v>
      </c>
      <c r="L186">
        <v>0</v>
      </c>
      <c r="M186" t="s">
        <v>503</v>
      </c>
      <c r="N186">
        <v>1</v>
      </c>
      <c r="O186">
        <v>100</v>
      </c>
      <c r="P186" s="9">
        <f t="shared" si="11"/>
        <v>40.5</v>
      </c>
      <c r="Q186">
        <v>33</v>
      </c>
      <c r="R186">
        <v>80</v>
      </c>
      <c r="S186">
        <v>37</v>
      </c>
      <c r="T186">
        <v>12</v>
      </c>
      <c r="AC186" s="14">
        <v>0</v>
      </c>
      <c r="AD186" s="14">
        <v>0</v>
      </c>
      <c r="AF186" t="s">
        <v>564</v>
      </c>
      <c r="AG186" t="s">
        <v>1188</v>
      </c>
    </row>
    <row r="187" spans="1:33" x14ac:dyDescent="0.3">
      <c r="A187" t="s">
        <v>27</v>
      </c>
      <c r="B187">
        <v>2020</v>
      </c>
      <c r="C187" s="11">
        <v>44083</v>
      </c>
      <c r="D187" t="s">
        <v>1190</v>
      </c>
      <c r="E187" t="s">
        <v>656</v>
      </c>
      <c r="F187">
        <v>3</v>
      </c>
      <c r="G187">
        <f t="shared" si="8"/>
        <v>10</v>
      </c>
      <c r="H187">
        <v>0</v>
      </c>
      <c r="I187">
        <v>3</v>
      </c>
      <c r="J187">
        <v>7</v>
      </c>
      <c r="K187">
        <v>70</v>
      </c>
      <c r="L187">
        <v>40</v>
      </c>
      <c r="M187" t="s">
        <v>503</v>
      </c>
      <c r="N187">
        <v>0</v>
      </c>
      <c r="O187">
        <v>0</v>
      </c>
      <c r="P187" s="9">
        <f t="shared" si="11"/>
        <v>22.25</v>
      </c>
      <c r="Q187">
        <v>32</v>
      </c>
      <c r="R187">
        <v>5</v>
      </c>
      <c r="S187">
        <v>24</v>
      </c>
      <c r="T187">
        <v>28</v>
      </c>
      <c r="AC187" s="14">
        <v>0</v>
      </c>
      <c r="AD187" s="14">
        <v>0</v>
      </c>
      <c r="AF187" t="s">
        <v>564</v>
      </c>
    </row>
    <row r="188" spans="1:33" x14ac:dyDescent="0.3">
      <c r="A188" t="s">
        <v>27</v>
      </c>
      <c r="B188">
        <v>2020</v>
      </c>
      <c r="C188" s="11">
        <v>44083</v>
      </c>
      <c r="D188" t="s">
        <v>1179</v>
      </c>
      <c r="E188" t="s">
        <v>657</v>
      </c>
      <c r="F188">
        <v>1</v>
      </c>
      <c r="G188">
        <f t="shared" si="8"/>
        <v>10</v>
      </c>
      <c r="H188">
        <v>0</v>
      </c>
      <c r="I188">
        <v>4</v>
      </c>
      <c r="J188">
        <v>6</v>
      </c>
      <c r="K188">
        <v>35</v>
      </c>
      <c r="L188">
        <v>75</v>
      </c>
      <c r="M188" t="s">
        <v>503</v>
      </c>
      <c r="N188">
        <v>0</v>
      </c>
      <c r="O188">
        <v>100</v>
      </c>
      <c r="P188" s="9">
        <f t="shared" si="11"/>
        <v>16.75</v>
      </c>
      <c r="Q188">
        <v>29</v>
      </c>
      <c r="R188">
        <v>9</v>
      </c>
      <c r="S188">
        <v>15</v>
      </c>
      <c r="T188">
        <v>14</v>
      </c>
      <c r="AC188" s="14">
        <v>0</v>
      </c>
      <c r="AD188" s="14">
        <v>0</v>
      </c>
      <c r="AF188" t="s">
        <v>564</v>
      </c>
      <c r="AG188" t="s">
        <v>1191</v>
      </c>
    </row>
    <row r="189" spans="1:33" x14ac:dyDescent="0.3">
      <c r="A189" t="s">
        <v>27</v>
      </c>
      <c r="B189">
        <v>2020</v>
      </c>
      <c r="C189" s="11">
        <v>44083</v>
      </c>
      <c r="D189" t="s">
        <v>1192</v>
      </c>
      <c r="E189" t="s">
        <v>657</v>
      </c>
      <c r="F189">
        <v>2</v>
      </c>
      <c r="G189">
        <f t="shared" si="8"/>
        <v>5</v>
      </c>
      <c r="H189">
        <v>0</v>
      </c>
      <c r="I189">
        <v>2</v>
      </c>
      <c r="J189">
        <v>3</v>
      </c>
      <c r="K189">
        <v>80</v>
      </c>
      <c r="L189">
        <v>6</v>
      </c>
      <c r="M189" t="s">
        <v>503</v>
      </c>
      <c r="N189">
        <v>25</v>
      </c>
      <c r="O189">
        <v>100</v>
      </c>
      <c r="P189" s="9">
        <f t="shared" si="11"/>
        <v>45.5</v>
      </c>
      <c r="Q189">
        <v>42</v>
      </c>
      <c r="R189">
        <v>20</v>
      </c>
      <c r="S189">
        <v>53</v>
      </c>
      <c r="T189">
        <v>67</v>
      </c>
      <c r="AC189" s="14">
        <v>0</v>
      </c>
      <c r="AD189" s="14">
        <v>0</v>
      </c>
      <c r="AF189" t="s">
        <v>564</v>
      </c>
    </row>
    <row r="190" spans="1:33" x14ac:dyDescent="0.3">
      <c r="A190" t="s">
        <v>27</v>
      </c>
      <c r="B190">
        <v>2020</v>
      </c>
      <c r="C190" s="11">
        <v>44083</v>
      </c>
      <c r="D190" t="s">
        <v>1180</v>
      </c>
      <c r="E190" t="s">
        <v>655</v>
      </c>
      <c r="F190">
        <v>2</v>
      </c>
      <c r="G190">
        <f t="shared" si="8"/>
        <v>0</v>
      </c>
      <c r="H190">
        <v>0</v>
      </c>
      <c r="I190">
        <v>0</v>
      </c>
      <c r="J190">
        <v>0</v>
      </c>
      <c r="K190">
        <v>95</v>
      </c>
      <c r="L190">
        <v>0</v>
      </c>
      <c r="M190" t="s">
        <v>503</v>
      </c>
      <c r="N190">
        <v>30</v>
      </c>
      <c r="O190">
        <v>0</v>
      </c>
      <c r="P190" s="9">
        <f t="shared" si="11"/>
        <v>57.5</v>
      </c>
      <c r="Q190">
        <v>83</v>
      </c>
      <c r="R190">
        <v>60</v>
      </c>
      <c r="S190">
        <v>47</v>
      </c>
      <c r="T190">
        <v>40</v>
      </c>
      <c r="AC190" s="14">
        <v>0</v>
      </c>
      <c r="AD190" s="14">
        <v>0</v>
      </c>
      <c r="AF190" t="s">
        <v>564</v>
      </c>
    </row>
    <row r="191" spans="1:33" x14ac:dyDescent="0.3">
      <c r="A191" t="s">
        <v>27</v>
      </c>
      <c r="B191">
        <v>2020</v>
      </c>
      <c r="C191" s="11">
        <v>44083</v>
      </c>
      <c r="D191" t="s">
        <v>1193</v>
      </c>
      <c r="E191" t="s">
        <v>655</v>
      </c>
      <c r="F191">
        <v>4</v>
      </c>
      <c r="G191">
        <f t="shared" si="8"/>
        <v>0</v>
      </c>
      <c r="H191">
        <v>0</v>
      </c>
      <c r="I191">
        <v>0</v>
      </c>
      <c r="J191">
        <v>0</v>
      </c>
      <c r="K191">
        <v>80</v>
      </c>
      <c r="L191">
        <v>40</v>
      </c>
      <c r="M191" t="s">
        <v>503</v>
      </c>
      <c r="N191">
        <v>0</v>
      </c>
      <c r="O191">
        <v>0</v>
      </c>
      <c r="P191" s="9">
        <f t="shared" si="11"/>
        <v>55</v>
      </c>
      <c r="Q191">
        <v>56</v>
      </c>
      <c r="R191">
        <v>64</v>
      </c>
      <c r="S191">
        <v>51</v>
      </c>
      <c r="T191">
        <v>49</v>
      </c>
      <c r="AC191" s="14">
        <v>0</v>
      </c>
      <c r="AD191" s="14">
        <v>0</v>
      </c>
      <c r="AF191" t="s">
        <v>564</v>
      </c>
      <c r="AG191" t="s">
        <v>1183</v>
      </c>
    </row>
    <row r="192" spans="1:33" x14ac:dyDescent="0.3">
      <c r="A192" t="s">
        <v>27</v>
      </c>
      <c r="B192">
        <v>2021</v>
      </c>
      <c r="C192" s="11">
        <v>44362</v>
      </c>
      <c r="D192" t="s">
        <v>1174</v>
      </c>
      <c r="E192" t="s">
        <v>648</v>
      </c>
      <c r="F192">
        <v>1</v>
      </c>
      <c r="G192">
        <f t="shared" si="8"/>
        <v>0</v>
      </c>
      <c r="H192">
        <v>0</v>
      </c>
      <c r="I192">
        <v>0</v>
      </c>
      <c r="J192">
        <v>0</v>
      </c>
      <c r="K192">
        <v>45</v>
      </c>
      <c r="L192">
        <v>30</v>
      </c>
      <c r="M192">
        <v>5</v>
      </c>
      <c r="N192">
        <v>0</v>
      </c>
      <c r="O192">
        <v>60</v>
      </c>
      <c r="P192" s="9">
        <f t="shared" si="11"/>
        <v>15.25</v>
      </c>
      <c r="Q192">
        <v>11</v>
      </c>
      <c r="R192">
        <v>21</v>
      </c>
      <c r="S192">
        <v>13</v>
      </c>
      <c r="T192">
        <v>16</v>
      </c>
      <c r="AC192">
        <v>1</v>
      </c>
      <c r="AD192">
        <v>0</v>
      </c>
      <c r="AF192" t="s">
        <v>59</v>
      </c>
      <c r="AG192" t="s">
        <v>1183</v>
      </c>
    </row>
    <row r="193" spans="1:33" x14ac:dyDescent="0.3">
      <c r="A193" t="s">
        <v>27</v>
      </c>
      <c r="B193">
        <v>2021</v>
      </c>
      <c r="C193" s="11">
        <v>44362</v>
      </c>
      <c r="D193" t="s">
        <v>1184</v>
      </c>
      <c r="E193" t="s">
        <v>648</v>
      </c>
      <c r="F193">
        <v>4</v>
      </c>
      <c r="G193">
        <f t="shared" si="8"/>
        <v>0</v>
      </c>
      <c r="H193">
        <v>0</v>
      </c>
      <c r="I193">
        <v>0</v>
      </c>
      <c r="J193">
        <v>0</v>
      </c>
      <c r="K193">
        <v>80</v>
      </c>
      <c r="L193">
        <v>20</v>
      </c>
      <c r="M193">
        <v>1</v>
      </c>
      <c r="N193">
        <v>0</v>
      </c>
      <c r="O193">
        <v>0</v>
      </c>
      <c r="P193" s="9">
        <f t="shared" si="11"/>
        <v>28</v>
      </c>
      <c r="Q193">
        <v>27</v>
      </c>
      <c r="R193">
        <v>33</v>
      </c>
      <c r="S193">
        <v>32</v>
      </c>
      <c r="T193">
        <v>20</v>
      </c>
      <c r="AC193">
        <v>1</v>
      </c>
      <c r="AD193">
        <v>0</v>
      </c>
      <c r="AF193" t="s">
        <v>59</v>
      </c>
      <c r="AG193" t="s">
        <v>1185</v>
      </c>
    </row>
    <row r="194" spans="1:33" x14ac:dyDescent="0.3">
      <c r="A194" t="s">
        <v>27</v>
      </c>
      <c r="B194">
        <v>2021</v>
      </c>
      <c r="C194" s="11">
        <v>44362</v>
      </c>
      <c r="D194" t="s">
        <v>1186</v>
      </c>
      <c r="E194" t="s">
        <v>651</v>
      </c>
      <c r="F194">
        <v>3</v>
      </c>
      <c r="G194">
        <f t="shared" si="8"/>
        <v>5</v>
      </c>
      <c r="H194">
        <v>0</v>
      </c>
      <c r="I194">
        <v>3</v>
      </c>
      <c r="J194">
        <v>2</v>
      </c>
      <c r="K194">
        <v>80</v>
      </c>
      <c r="L194">
        <v>50</v>
      </c>
      <c r="M194">
        <v>4</v>
      </c>
      <c r="N194">
        <v>6</v>
      </c>
      <c r="O194">
        <v>0</v>
      </c>
      <c r="P194" s="9">
        <f t="shared" si="11"/>
        <v>23.5</v>
      </c>
      <c r="Q194">
        <v>10</v>
      </c>
      <c r="R194">
        <v>22</v>
      </c>
      <c r="S194">
        <v>26</v>
      </c>
      <c r="T194">
        <v>36</v>
      </c>
      <c r="AC194">
        <v>1</v>
      </c>
      <c r="AD194">
        <v>0</v>
      </c>
      <c r="AF194" t="s">
        <v>59</v>
      </c>
      <c r="AG194" t="s">
        <v>1183</v>
      </c>
    </row>
    <row r="195" spans="1:33" x14ac:dyDescent="0.3">
      <c r="A195" t="s">
        <v>27</v>
      </c>
      <c r="B195">
        <v>2021</v>
      </c>
      <c r="C195" s="11">
        <v>44362</v>
      </c>
      <c r="D195" t="s">
        <v>1187</v>
      </c>
      <c r="E195" t="s">
        <v>656</v>
      </c>
      <c r="F195">
        <v>10</v>
      </c>
      <c r="G195">
        <f t="shared" ref="G195:G258" si="12">SUM(H195:J195)</f>
        <v>1</v>
      </c>
      <c r="H195">
        <v>0</v>
      </c>
      <c r="I195">
        <v>1</v>
      </c>
      <c r="J195">
        <v>0</v>
      </c>
      <c r="K195">
        <v>90</v>
      </c>
      <c r="L195">
        <v>25</v>
      </c>
      <c r="M195">
        <v>4</v>
      </c>
      <c r="N195">
        <v>0</v>
      </c>
      <c r="O195">
        <v>100</v>
      </c>
      <c r="P195" s="9">
        <f t="shared" si="11"/>
        <v>27.25</v>
      </c>
      <c r="Q195">
        <v>21</v>
      </c>
      <c r="R195">
        <v>35</v>
      </c>
      <c r="S195">
        <v>28</v>
      </c>
      <c r="T195">
        <v>25</v>
      </c>
      <c r="AC195">
        <v>1</v>
      </c>
      <c r="AD195">
        <v>0</v>
      </c>
      <c r="AF195" t="s">
        <v>59</v>
      </c>
      <c r="AG195" t="s">
        <v>1188</v>
      </c>
    </row>
    <row r="196" spans="1:33" x14ac:dyDescent="0.3">
      <c r="A196" t="s">
        <v>27</v>
      </c>
      <c r="B196">
        <v>2021</v>
      </c>
      <c r="C196" s="11">
        <v>44362</v>
      </c>
      <c r="D196" t="s">
        <v>1189</v>
      </c>
      <c r="E196" t="s">
        <v>656</v>
      </c>
      <c r="F196">
        <v>11</v>
      </c>
      <c r="G196">
        <f t="shared" si="12"/>
        <v>0</v>
      </c>
      <c r="H196">
        <v>0</v>
      </c>
      <c r="I196">
        <v>0</v>
      </c>
      <c r="J196">
        <v>0</v>
      </c>
      <c r="K196">
        <v>95</v>
      </c>
      <c r="L196">
        <v>5</v>
      </c>
      <c r="M196">
        <v>3</v>
      </c>
      <c r="N196">
        <v>0</v>
      </c>
      <c r="O196">
        <v>100</v>
      </c>
      <c r="P196" s="9">
        <f t="shared" si="11"/>
        <v>34.25</v>
      </c>
      <c r="Q196">
        <v>27</v>
      </c>
      <c r="R196">
        <v>38</v>
      </c>
      <c r="S196">
        <v>31</v>
      </c>
      <c r="T196">
        <v>41</v>
      </c>
      <c r="AC196">
        <v>1</v>
      </c>
      <c r="AD196">
        <v>0</v>
      </c>
      <c r="AF196" t="s">
        <v>59</v>
      </c>
      <c r="AG196" t="s">
        <v>1188</v>
      </c>
    </row>
    <row r="197" spans="1:33" x14ac:dyDescent="0.3">
      <c r="A197" t="s">
        <v>27</v>
      </c>
      <c r="B197">
        <v>2021</v>
      </c>
      <c r="C197" s="11">
        <v>44362</v>
      </c>
      <c r="D197" t="s">
        <v>1190</v>
      </c>
      <c r="E197" t="s">
        <v>656</v>
      </c>
      <c r="F197">
        <v>3</v>
      </c>
      <c r="G197">
        <f t="shared" si="12"/>
        <v>14</v>
      </c>
      <c r="H197">
        <v>1</v>
      </c>
      <c r="I197">
        <v>2</v>
      </c>
      <c r="J197">
        <v>11</v>
      </c>
      <c r="K197">
        <v>45</v>
      </c>
      <c r="L197">
        <v>10</v>
      </c>
      <c r="M197">
        <v>5</v>
      </c>
      <c r="N197">
        <v>0</v>
      </c>
      <c r="O197">
        <v>90</v>
      </c>
      <c r="P197" s="9">
        <f t="shared" si="11"/>
        <v>21.25</v>
      </c>
      <c r="Q197">
        <v>3</v>
      </c>
      <c r="R197">
        <v>35</v>
      </c>
      <c r="S197">
        <v>26</v>
      </c>
      <c r="T197">
        <v>21</v>
      </c>
      <c r="AC197">
        <v>1</v>
      </c>
      <c r="AD197">
        <v>0</v>
      </c>
      <c r="AF197" t="s">
        <v>59</v>
      </c>
    </row>
    <row r="198" spans="1:33" x14ac:dyDescent="0.3">
      <c r="A198" t="s">
        <v>27</v>
      </c>
      <c r="B198">
        <v>2021</v>
      </c>
      <c r="C198" s="11">
        <v>44362</v>
      </c>
      <c r="D198" t="s">
        <v>1179</v>
      </c>
      <c r="E198" t="s">
        <v>657</v>
      </c>
      <c r="F198">
        <v>1</v>
      </c>
      <c r="G198">
        <f t="shared" si="12"/>
        <v>7</v>
      </c>
      <c r="H198">
        <v>0</v>
      </c>
      <c r="I198">
        <v>3</v>
      </c>
      <c r="J198">
        <v>4</v>
      </c>
      <c r="K198">
        <v>45</v>
      </c>
      <c r="L198">
        <v>55</v>
      </c>
      <c r="M198">
        <v>10</v>
      </c>
      <c r="N198">
        <v>0</v>
      </c>
      <c r="O198">
        <v>100</v>
      </c>
      <c r="P198" s="9">
        <f t="shared" si="11"/>
        <v>22.75</v>
      </c>
      <c r="Q198">
        <v>13</v>
      </c>
      <c r="R198">
        <v>6</v>
      </c>
      <c r="S198">
        <v>10</v>
      </c>
      <c r="T198">
        <v>62</v>
      </c>
      <c r="AC198">
        <v>1</v>
      </c>
      <c r="AD198">
        <v>0</v>
      </c>
      <c r="AF198" t="s">
        <v>59</v>
      </c>
      <c r="AG198" t="s">
        <v>1191</v>
      </c>
    </row>
    <row r="199" spans="1:33" x14ac:dyDescent="0.3">
      <c r="A199" t="s">
        <v>27</v>
      </c>
      <c r="B199">
        <v>2021</v>
      </c>
      <c r="C199" s="11">
        <v>44362</v>
      </c>
      <c r="D199" t="s">
        <v>1192</v>
      </c>
      <c r="E199" t="s">
        <v>657</v>
      </c>
      <c r="F199">
        <v>2</v>
      </c>
      <c r="G199">
        <f t="shared" si="12"/>
        <v>3</v>
      </c>
      <c r="H199">
        <v>1</v>
      </c>
      <c r="I199">
        <v>0</v>
      </c>
      <c r="J199">
        <v>2</v>
      </c>
      <c r="K199">
        <v>75</v>
      </c>
      <c r="L199">
        <v>6</v>
      </c>
      <c r="M199">
        <v>6</v>
      </c>
      <c r="N199">
        <v>12</v>
      </c>
      <c r="O199">
        <v>100</v>
      </c>
      <c r="P199" s="9">
        <f t="shared" si="11"/>
        <v>40</v>
      </c>
      <c r="Q199">
        <v>18</v>
      </c>
      <c r="R199">
        <v>51</v>
      </c>
      <c r="S199">
        <v>21</v>
      </c>
      <c r="T199">
        <v>70</v>
      </c>
      <c r="AC199">
        <v>1</v>
      </c>
      <c r="AD199">
        <v>0</v>
      </c>
      <c r="AF199" t="s">
        <v>59</v>
      </c>
    </row>
    <row r="200" spans="1:33" x14ac:dyDescent="0.3">
      <c r="A200" t="s">
        <v>27</v>
      </c>
      <c r="B200">
        <v>2021</v>
      </c>
      <c r="C200" s="11">
        <v>44362</v>
      </c>
      <c r="D200" t="s">
        <v>1180</v>
      </c>
      <c r="E200" t="s">
        <v>655</v>
      </c>
      <c r="F200">
        <v>2</v>
      </c>
      <c r="G200">
        <f t="shared" si="12"/>
        <v>0</v>
      </c>
      <c r="H200">
        <v>0</v>
      </c>
      <c r="I200">
        <v>0</v>
      </c>
      <c r="J200">
        <v>0</v>
      </c>
      <c r="K200">
        <v>50</v>
      </c>
      <c r="L200">
        <v>80</v>
      </c>
      <c r="M200">
        <v>45</v>
      </c>
      <c r="N200">
        <v>0</v>
      </c>
      <c r="O200">
        <v>0</v>
      </c>
      <c r="P200" s="9">
        <f t="shared" si="11"/>
        <v>48.25</v>
      </c>
      <c r="Q200">
        <v>35</v>
      </c>
      <c r="R200">
        <v>60</v>
      </c>
      <c r="S200">
        <v>55</v>
      </c>
      <c r="T200">
        <v>43</v>
      </c>
      <c r="AC200">
        <v>1</v>
      </c>
      <c r="AD200">
        <v>0</v>
      </c>
      <c r="AF200" t="s">
        <v>59</v>
      </c>
      <c r="AG200" t="s">
        <v>1194</v>
      </c>
    </row>
    <row r="201" spans="1:33" x14ac:dyDescent="0.3">
      <c r="A201" t="s">
        <v>27</v>
      </c>
      <c r="B201">
        <v>2021</v>
      </c>
      <c r="C201" s="11">
        <v>44362</v>
      </c>
      <c r="D201" t="s">
        <v>1193</v>
      </c>
      <c r="E201" t="s">
        <v>655</v>
      </c>
      <c r="F201">
        <v>4</v>
      </c>
      <c r="G201">
        <f t="shared" si="12"/>
        <v>0</v>
      </c>
      <c r="H201">
        <v>0</v>
      </c>
      <c r="I201">
        <v>0</v>
      </c>
      <c r="J201">
        <v>0</v>
      </c>
      <c r="K201">
        <v>85</v>
      </c>
      <c r="L201">
        <v>85</v>
      </c>
      <c r="M201">
        <v>17</v>
      </c>
      <c r="N201">
        <v>0</v>
      </c>
      <c r="O201">
        <v>0</v>
      </c>
      <c r="P201" s="9">
        <f t="shared" si="11"/>
        <v>35.75</v>
      </c>
      <c r="Q201">
        <v>39</v>
      </c>
      <c r="R201">
        <v>14</v>
      </c>
      <c r="S201">
        <v>56</v>
      </c>
      <c r="T201">
        <v>34</v>
      </c>
      <c r="AC201">
        <v>1</v>
      </c>
      <c r="AD201">
        <v>0</v>
      </c>
      <c r="AF201" t="s">
        <v>59</v>
      </c>
      <c r="AG201" t="s">
        <v>1194</v>
      </c>
    </row>
    <row r="202" spans="1:33" x14ac:dyDescent="0.3">
      <c r="A202" t="s">
        <v>27</v>
      </c>
      <c r="B202">
        <v>2022</v>
      </c>
      <c r="C202" s="11">
        <v>44742</v>
      </c>
      <c r="D202" t="s">
        <v>1174</v>
      </c>
      <c r="E202" t="s">
        <v>648</v>
      </c>
      <c r="F202">
        <v>1</v>
      </c>
      <c r="G202">
        <f t="shared" si="12"/>
        <v>0</v>
      </c>
      <c r="H202">
        <v>0</v>
      </c>
      <c r="I202">
        <v>0</v>
      </c>
      <c r="J202">
        <v>0</v>
      </c>
      <c r="K202">
        <v>80</v>
      </c>
      <c r="L202">
        <v>80</v>
      </c>
      <c r="M202">
        <v>6</v>
      </c>
      <c r="N202">
        <v>0</v>
      </c>
      <c r="O202">
        <v>0</v>
      </c>
      <c r="P202" s="9">
        <f t="shared" si="11"/>
        <v>31.25</v>
      </c>
      <c r="Q202">
        <v>36</v>
      </c>
      <c r="R202">
        <v>16</v>
      </c>
      <c r="S202">
        <v>43</v>
      </c>
      <c r="T202">
        <v>30</v>
      </c>
      <c r="AC202">
        <v>0</v>
      </c>
      <c r="AD202">
        <v>0</v>
      </c>
    </row>
    <row r="203" spans="1:33" x14ac:dyDescent="0.3">
      <c r="A203" t="s">
        <v>27</v>
      </c>
      <c r="B203">
        <v>2022</v>
      </c>
      <c r="C203" s="11">
        <v>44742</v>
      </c>
      <c r="D203" t="s">
        <v>1184</v>
      </c>
      <c r="E203" t="s">
        <v>648</v>
      </c>
      <c r="F203">
        <v>4</v>
      </c>
      <c r="G203">
        <f t="shared" si="12"/>
        <v>0</v>
      </c>
      <c r="H203">
        <v>0</v>
      </c>
      <c r="I203">
        <v>0</v>
      </c>
      <c r="J203">
        <v>0</v>
      </c>
      <c r="K203">
        <v>100</v>
      </c>
      <c r="L203">
        <v>10</v>
      </c>
      <c r="M203">
        <v>0</v>
      </c>
      <c r="N203">
        <v>0</v>
      </c>
      <c r="O203">
        <v>0</v>
      </c>
      <c r="P203" s="9">
        <f t="shared" si="11"/>
        <v>56.25</v>
      </c>
      <c r="Q203">
        <v>65</v>
      </c>
      <c r="R203">
        <v>67</v>
      </c>
      <c r="S203">
        <v>39</v>
      </c>
      <c r="T203">
        <v>54</v>
      </c>
      <c r="AC203">
        <v>0</v>
      </c>
      <c r="AD203">
        <v>0</v>
      </c>
    </row>
    <row r="204" spans="1:33" x14ac:dyDescent="0.3">
      <c r="A204" t="s">
        <v>27</v>
      </c>
      <c r="B204">
        <v>2022</v>
      </c>
      <c r="C204" s="11">
        <v>44742</v>
      </c>
      <c r="D204" t="s">
        <v>1186</v>
      </c>
      <c r="E204" t="s">
        <v>651</v>
      </c>
      <c r="F204">
        <v>3</v>
      </c>
      <c r="G204">
        <f t="shared" si="12"/>
        <v>4</v>
      </c>
      <c r="H204">
        <v>2</v>
      </c>
      <c r="I204">
        <v>1</v>
      </c>
      <c r="J204">
        <v>1</v>
      </c>
      <c r="K204">
        <v>90</v>
      </c>
      <c r="L204">
        <v>25</v>
      </c>
      <c r="M204">
        <v>20</v>
      </c>
      <c r="N204">
        <v>20</v>
      </c>
      <c r="O204">
        <v>0</v>
      </c>
      <c r="P204" s="9">
        <f t="shared" si="11"/>
        <v>34.25</v>
      </c>
      <c r="Q204">
        <v>32</v>
      </c>
      <c r="R204">
        <v>35</v>
      </c>
      <c r="S204">
        <v>22</v>
      </c>
      <c r="T204">
        <v>48</v>
      </c>
      <c r="AC204">
        <v>0</v>
      </c>
      <c r="AD204">
        <v>0</v>
      </c>
    </row>
    <row r="205" spans="1:33" x14ac:dyDescent="0.3">
      <c r="A205" t="s">
        <v>27</v>
      </c>
      <c r="B205">
        <v>2022</v>
      </c>
      <c r="C205" s="11">
        <v>44742</v>
      </c>
      <c r="D205" t="s">
        <v>1187</v>
      </c>
      <c r="E205" t="s">
        <v>656</v>
      </c>
      <c r="F205">
        <v>10</v>
      </c>
      <c r="G205">
        <f t="shared" si="12"/>
        <v>1</v>
      </c>
      <c r="H205">
        <v>0</v>
      </c>
      <c r="I205">
        <v>0</v>
      </c>
      <c r="J205">
        <v>1</v>
      </c>
      <c r="K205">
        <v>90</v>
      </c>
      <c r="L205">
        <v>90</v>
      </c>
      <c r="M205">
        <v>10</v>
      </c>
      <c r="N205">
        <v>0</v>
      </c>
      <c r="O205">
        <v>50</v>
      </c>
      <c r="P205" s="9">
        <f t="shared" si="11"/>
        <v>36</v>
      </c>
      <c r="Q205">
        <v>36</v>
      </c>
      <c r="R205">
        <v>30</v>
      </c>
      <c r="S205">
        <v>43</v>
      </c>
      <c r="T205">
        <v>35</v>
      </c>
      <c r="AC205">
        <v>0</v>
      </c>
      <c r="AD205">
        <v>0</v>
      </c>
    </row>
    <row r="206" spans="1:33" x14ac:dyDescent="0.3">
      <c r="A206" t="s">
        <v>27</v>
      </c>
      <c r="B206">
        <v>2022</v>
      </c>
      <c r="C206" s="11">
        <v>44742</v>
      </c>
      <c r="D206" t="s">
        <v>1189</v>
      </c>
      <c r="E206" t="s">
        <v>656</v>
      </c>
      <c r="F206">
        <v>11</v>
      </c>
      <c r="G206">
        <f t="shared" si="12"/>
        <v>0</v>
      </c>
      <c r="H206">
        <v>0</v>
      </c>
      <c r="I206">
        <v>0</v>
      </c>
      <c r="J206">
        <v>0</v>
      </c>
      <c r="K206">
        <v>100</v>
      </c>
      <c r="L206">
        <v>0</v>
      </c>
      <c r="M206">
        <v>8</v>
      </c>
      <c r="N206">
        <v>5</v>
      </c>
      <c r="O206">
        <v>100</v>
      </c>
      <c r="P206" s="9">
        <f t="shared" si="11"/>
        <v>41</v>
      </c>
      <c r="Q206">
        <v>35</v>
      </c>
      <c r="R206">
        <v>47</v>
      </c>
      <c r="S206">
        <v>52</v>
      </c>
      <c r="T206">
        <v>30</v>
      </c>
      <c r="AC206">
        <v>0</v>
      </c>
      <c r="AD206">
        <v>0</v>
      </c>
    </row>
    <row r="207" spans="1:33" x14ac:dyDescent="0.3">
      <c r="A207" t="s">
        <v>27</v>
      </c>
      <c r="B207">
        <v>2022</v>
      </c>
      <c r="C207" s="11">
        <v>44742</v>
      </c>
      <c r="D207" t="s">
        <v>1190</v>
      </c>
      <c r="E207" t="s">
        <v>656</v>
      </c>
      <c r="F207">
        <v>3</v>
      </c>
      <c r="G207">
        <f t="shared" si="12"/>
        <v>19</v>
      </c>
      <c r="H207">
        <v>7</v>
      </c>
      <c r="I207">
        <v>3</v>
      </c>
      <c r="J207">
        <v>9</v>
      </c>
      <c r="K207">
        <v>60</v>
      </c>
      <c r="L207">
        <v>25</v>
      </c>
      <c r="M207">
        <v>5</v>
      </c>
      <c r="N207">
        <v>0</v>
      </c>
      <c r="O207">
        <v>50</v>
      </c>
      <c r="P207" s="9">
        <f t="shared" si="11"/>
        <v>15.75</v>
      </c>
      <c r="Q207">
        <v>5</v>
      </c>
      <c r="R207">
        <v>20</v>
      </c>
      <c r="S207">
        <v>12</v>
      </c>
      <c r="T207">
        <v>26</v>
      </c>
      <c r="AC207">
        <v>0</v>
      </c>
      <c r="AD207">
        <v>0</v>
      </c>
    </row>
    <row r="208" spans="1:33" x14ac:dyDescent="0.3">
      <c r="A208" t="s">
        <v>27</v>
      </c>
      <c r="B208">
        <v>2022</v>
      </c>
      <c r="C208" s="11">
        <v>44742</v>
      </c>
      <c r="D208" t="s">
        <v>1179</v>
      </c>
      <c r="E208" t="s">
        <v>657</v>
      </c>
      <c r="F208">
        <v>1</v>
      </c>
      <c r="G208">
        <f t="shared" si="12"/>
        <v>7</v>
      </c>
      <c r="H208">
        <v>0</v>
      </c>
      <c r="I208">
        <v>5</v>
      </c>
      <c r="J208">
        <v>2</v>
      </c>
      <c r="K208">
        <v>40</v>
      </c>
      <c r="L208">
        <v>45</v>
      </c>
      <c r="M208">
        <v>1</v>
      </c>
      <c r="N208">
        <v>15</v>
      </c>
      <c r="O208">
        <v>85</v>
      </c>
      <c r="P208" s="9">
        <f t="shared" si="11"/>
        <v>17.75</v>
      </c>
      <c r="Q208">
        <v>25</v>
      </c>
      <c r="R208">
        <v>15</v>
      </c>
      <c r="S208">
        <v>5</v>
      </c>
      <c r="T208">
        <v>26</v>
      </c>
      <c r="AC208">
        <v>0</v>
      </c>
      <c r="AD208">
        <v>0</v>
      </c>
      <c r="AG208" t="s">
        <v>2033</v>
      </c>
    </row>
    <row r="209" spans="1:32" x14ac:dyDescent="0.3">
      <c r="A209" t="s">
        <v>27</v>
      </c>
      <c r="B209">
        <v>2022</v>
      </c>
      <c r="C209" s="11">
        <v>44742</v>
      </c>
      <c r="D209" t="s">
        <v>1192</v>
      </c>
      <c r="E209" t="s">
        <v>657</v>
      </c>
      <c r="F209">
        <v>2</v>
      </c>
      <c r="G209">
        <f t="shared" si="12"/>
        <v>3</v>
      </c>
      <c r="H209">
        <v>0</v>
      </c>
      <c r="I209">
        <v>0</v>
      </c>
      <c r="J209">
        <v>3</v>
      </c>
      <c r="K209">
        <v>45</v>
      </c>
      <c r="L209">
        <v>15</v>
      </c>
      <c r="M209">
        <v>45</v>
      </c>
      <c r="N209">
        <v>22</v>
      </c>
      <c r="O209">
        <v>90</v>
      </c>
      <c r="P209" s="9">
        <f t="shared" si="11"/>
        <v>33.25</v>
      </c>
      <c r="Q209">
        <v>50</v>
      </c>
      <c r="R209">
        <v>35</v>
      </c>
      <c r="S209">
        <v>20</v>
      </c>
      <c r="T209">
        <v>28</v>
      </c>
      <c r="AC209">
        <v>0</v>
      </c>
      <c r="AD209">
        <v>0</v>
      </c>
    </row>
    <row r="210" spans="1:32" x14ac:dyDescent="0.3">
      <c r="A210" t="s">
        <v>27</v>
      </c>
      <c r="B210">
        <v>2022</v>
      </c>
      <c r="C210" s="11">
        <v>44742</v>
      </c>
      <c r="D210" t="s">
        <v>1180</v>
      </c>
      <c r="E210" t="s">
        <v>655</v>
      </c>
      <c r="F210">
        <v>2</v>
      </c>
      <c r="G210">
        <f t="shared" si="12"/>
        <v>0</v>
      </c>
      <c r="H210">
        <v>0</v>
      </c>
      <c r="I210">
        <v>0</v>
      </c>
      <c r="J210">
        <v>0</v>
      </c>
      <c r="K210">
        <v>75</v>
      </c>
      <c r="L210">
        <v>30</v>
      </c>
      <c r="M210">
        <v>36</v>
      </c>
      <c r="N210">
        <v>0</v>
      </c>
      <c r="O210">
        <v>0</v>
      </c>
      <c r="P210" s="9">
        <f t="shared" si="11"/>
        <v>43.25</v>
      </c>
      <c r="Q210">
        <v>38</v>
      </c>
      <c r="R210">
        <v>35</v>
      </c>
      <c r="S210">
        <v>50</v>
      </c>
      <c r="T210">
        <v>50</v>
      </c>
      <c r="AC210">
        <v>0</v>
      </c>
      <c r="AD210">
        <v>0</v>
      </c>
      <c r="AF210" t="s">
        <v>2032</v>
      </c>
    </row>
    <row r="211" spans="1:32" x14ac:dyDescent="0.3">
      <c r="A211" t="s">
        <v>27</v>
      </c>
      <c r="B211">
        <v>2022</v>
      </c>
      <c r="C211" s="11">
        <v>44742</v>
      </c>
      <c r="D211" t="s">
        <v>1193</v>
      </c>
      <c r="E211" t="s">
        <v>655</v>
      </c>
      <c r="F211">
        <v>4</v>
      </c>
      <c r="G211">
        <f t="shared" si="12"/>
        <v>0</v>
      </c>
      <c r="H211">
        <v>0</v>
      </c>
      <c r="I211">
        <v>0</v>
      </c>
      <c r="J211">
        <v>0</v>
      </c>
      <c r="K211">
        <v>94</v>
      </c>
      <c r="L211">
        <v>60</v>
      </c>
      <c r="M211">
        <v>8</v>
      </c>
      <c r="N211">
        <v>10</v>
      </c>
      <c r="O211">
        <v>0</v>
      </c>
      <c r="P211" s="9">
        <f t="shared" si="11"/>
        <v>31</v>
      </c>
      <c r="Q211">
        <v>40</v>
      </c>
      <c r="R211">
        <v>40</v>
      </c>
      <c r="S211">
        <v>22</v>
      </c>
      <c r="T211">
        <v>22</v>
      </c>
      <c r="AC211">
        <v>0</v>
      </c>
      <c r="AD211">
        <v>0</v>
      </c>
      <c r="AF211" t="s">
        <v>2032</v>
      </c>
    </row>
    <row r="212" spans="1:32" x14ac:dyDescent="0.3">
      <c r="A212" t="s">
        <v>12</v>
      </c>
      <c r="B212">
        <v>2018</v>
      </c>
      <c r="C212" s="11">
        <v>43293</v>
      </c>
      <c r="D212" t="s">
        <v>1195</v>
      </c>
      <c r="E212" t="s">
        <v>648</v>
      </c>
      <c r="F212">
        <v>2</v>
      </c>
      <c r="G212">
        <f t="shared" si="12"/>
        <v>0</v>
      </c>
      <c r="H212">
        <v>0</v>
      </c>
      <c r="I212">
        <v>0</v>
      </c>
      <c r="J212">
        <v>0</v>
      </c>
      <c r="K212">
        <v>95</v>
      </c>
      <c r="L212">
        <v>5</v>
      </c>
      <c r="M212" t="s">
        <v>503</v>
      </c>
      <c r="N212">
        <v>20</v>
      </c>
      <c r="O212" t="s">
        <v>503</v>
      </c>
      <c r="P212" s="9">
        <f t="shared" si="11"/>
        <v>28.5</v>
      </c>
      <c r="Q212">
        <v>20</v>
      </c>
      <c r="R212">
        <v>47</v>
      </c>
      <c r="S212">
        <v>29</v>
      </c>
      <c r="T212">
        <v>18</v>
      </c>
      <c r="AC212" s="14">
        <v>0</v>
      </c>
      <c r="AD212" s="14">
        <v>0</v>
      </c>
      <c r="AF212">
        <v>0</v>
      </c>
    </row>
    <row r="213" spans="1:32" x14ac:dyDescent="0.3">
      <c r="A213" t="s">
        <v>12</v>
      </c>
      <c r="B213">
        <v>2018</v>
      </c>
      <c r="C213" s="11">
        <v>43293</v>
      </c>
      <c r="D213" t="s">
        <v>1196</v>
      </c>
      <c r="E213" t="s">
        <v>661</v>
      </c>
      <c r="F213">
        <v>0</v>
      </c>
      <c r="G213">
        <f t="shared" si="12"/>
        <v>0</v>
      </c>
      <c r="H213">
        <v>0</v>
      </c>
      <c r="I213">
        <v>0</v>
      </c>
      <c r="J213">
        <v>0</v>
      </c>
      <c r="K213">
        <v>60</v>
      </c>
      <c r="L213">
        <v>10</v>
      </c>
      <c r="M213" t="s">
        <v>503</v>
      </c>
      <c r="N213">
        <v>15</v>
      </c>
      <c r="O213" t="s">
        <v>503</v>
      </c>
      <c r="P213" s="9">
        <f t="shared" si="11"/>
        <v>12</v>
      </c>
      <c r="Q213">
        <v>4</v>
      </c>
      <c r="R213">
        <v>12</v>
      </c>
      <c r="S213">
        <v>12</v>
      </c>
      <c r="T213">
        <v>20</v>
      </c>
      <c r="AC213" s="14">
        <v>0</v>
      </c>
      <c r="AD213" s="14">
        <v>0</v>
      </c>
      <c r="AF213">
        <v>0</v>
      </c>
    </row>
    <row r="214" spans="1:32" x14ac:dyDescent="0.3">
      <c r="A214" t="s">
        <v>12</v>
      </c>
      <c r="B214">
        <v>2018</v>
      </c>
      <c r="C214" s="11">
        <v>43293</v>
      </c>
      <c r="D214" t="s">
        <v>1197</v>
      </c>
      <c r="E214" t="s">
        <v>651</v>
      </c>
      <c r="F214">
        <v>2</v>
      </c>
      <c r="G214">
        <f t="shared" si="12"/>
        <v>0</v>
      </c>
      <c r="H214">
        <v>0</v>
      </c>
      <c r="I214">
        <v>0</v>
      </c>
      <c r="J214">
        <v>0</v>
      </c>
      <c r="K214">
        <v>80</v>
      </c>
      <c r="L214">
        <v>3</v>
      </c>
      <c r="M214" t="s">
        <v>503</v>
      </c>
      <c r="N214">
        <v>60</v>
      </c>
      <c r="O214" t="s">
        <v>503</v>
      </c>
      <c r="P214" s="9">
        <f t="shared" si="11"/>
        <v>27</v>
      </c>
      <c r="Q214">
        <v>42</v>
      </c>
      <c r="R214">
        <v>23</v>
      </c>
      <c r="S214">
        <v>15</v>
      </c>
      <c r="T214">
        <v>28</v>
      </c>
      <c r="AC214" s="14">
        <v>0</v>
      </c>
      <c r="AD214" s="14">
        <v>0</v>
      </c>
      <c r="AF214">
        <v>0</v>
      </c>
    </row>
    <row r="215" spans="1:32" x14ac:dyDescent="0.3">
      <c r="A215" t="s">
        <v>12</v>
      </c>
      <c r="B215">
        <v>2018</v>
      </c>
      <c r="C215" s="11">
        <v>43293</v>
      </c>
      <c r="D215" t="s">
        <v>1198</v>
      </c>
      <c r="E215" t="s">
        <v>656</v>
      </c>
      <c r="F215">
        <v>2</v>
      </c>
      <c r="G215">
        <f t="shared" si="12"/>
        <v>4</v>
      </c>
      <c r="H215">
        <v>0</v>
      </c>
      <c r="I215">
        <v>3</v>
      </c>
      <c r="J215">
        <v>1</v>
      </c>
      <c r="K215">
        <v>70</v>
      </c>
      <c r="L215">
        <v>5</v>
      </c>
      <c r="M215" t="s">
        <v>503</v>
      </c>
      <c r="N215">
        <v>20</v>
      </c>
      <c r="O215" t="s">
        <v>503</v>
      </c>
      <c r="P215" s="9">
        <f t="shared" si="11"/>
        <v>22.25</v>
      </c>
      <c r="Q215">
        <v>10</v>
      </c>
      <c r="R215">
        <v>14</v>
      </c>
      <c r="S215">
        <v>44</v>
      </c>
      <c r="T215">
        <v>21</v>
      </c>
      <c r="AC215" s="14">
        <v>0</v>
      </c>
      <c r="AD215" s="14">
        <v>0</v>
      </c>
      <c r="AF215">
        <v>0</v>
      </c>
    </row>
    <row r="216" spans="1:32" x14ac:dyDescent="0.3">
      <c r="A216" t="s">
        <v>12</v>
      </c>
      <c r="B216">
        <v>2018</v>
      </c>
      <c r="C216" s="11">
        <v>43293</v>
      </c>
      <c r="D216" t="s">
        <v>1199</v>
      </c>
      <c r="E216" t="s">
        <v>656</v>
      </c>
      <c r="F216">
        <v>3</v>
      </c>
      <c r="G216">
        <f t="shared" si="12"/>
        <v>2</v>
      </c>
      <c r="H216">
        <v>0</v>
      </c>
      <c r="I216">
        <v>1</v>
      </c>
      <c r="J216">
        <v>1</v>
      </c>
      <c r="K216">
        <v>80</v>
      </c>
      <c r="L216">
        <v>10</v>
      </c>
      <c r="M216" t="s">
        <v>503</v>
      </c>
      <c r="N216">
        <v>10</v>
      </c>
      <c r="O216" t="s">
        <v>503</v>
      </c>
      <c r="P216" s="9">
        <f t="shared" ref="P216:P247" si="13">AVERAGE(Q216:T216)</f>
        <v>12.75</v>
      </c>
      <c r="Q216">
        <v>1</v>
      </c>
      <c r="R216">
        <v>20</v>
      </c>
      <c r="S216">
        <v>1</v>
      </c>
      <c r="T216">
        <v>29</v>
      </c>
      <c r="AC216" s="14">
        <v>0</v>
      </c>
      <c r="AD216" s="14">
        <v>0</v>
      </c>
      <c r="AF216">
        <v>0</v>
      </c>
    </row>
    <row r="217" spans="1:32" x14ac:dyDescent="0.3">
      <c r="A217" t="s">
        <v>12</v>
      </c>
      <c r="B217">
        <v>2018</v>
      </c>
      <c r="C217" s="11">
        <v>43293</v>
      </c>
      <c r="D217" t="s">
        <v>1200</v>
      </c>
      <c r="E217" t="s">
        <v>655</v>
      </c>
      <c r="F217">
        <v>1</v>
      </c>
      <c r="G217">
        <f t="shared" si="12"/>
        <v>5</v>
      </c>
      <c r="H217">
        <v>0</v>
      </c>
      <c r="I217">
        <v>5</v>
      </c>
      <c r="J217">
        <v>0</v>
      </c>
      <c r="K217">
        <v>80</v>
      </c>
      <c r="L217">
        <v>3</v>
      </c>
      <c r="M217" t="s">
        <v>503</v>
      </c>
      <c r="N217">
        <v>8</v>
      </c>
      <c r="O217" t="s">
        <v>503</v>
      </c>
      <c r="P217" s="9">
        <f t="shared" si="13"/>
        <v>15.5</v>
      </c>
      <c r="Q217">
        <v>17</v>
      </c>
      <c r="R217">
        <v>19</v>
      </c>
      <c r="S217">
        <v>14</v>
      </c>
      <c r="T217">
        <v>12</v>
      </c>
      <c r="AC217" s="14">
        <v>0</v>
      </c>
      <c r="AD217" s="14">
        <v>0</v>
      </c>
      <c r="AF217">
        <v>0</v>
      </c>
    </row>
    <row r="218" spans="1:32" x14ac:dyDescent="0.3">
      <c r="A218" t="s">
        <v>12</v>
      </c>
      <c r="B218">
        <v>2018</v>
      </c>
      <c r="C218" s="11">
        <v>43293</v>
      </c>
      <c r="D218" t="s">
        <v>1201</v>
      </c>
      <c r="E218" t="s">
        <v>655</v>
      </c>
      <c r="F218">
        <v>4</v>
      </c>
      <c r="G218">
        <f t="shared" si="12"/>
        <v>7</v>
      </c>
      <c r="H218">
        <v>0</v>
      </c>
      <c r="I218">
        <v>0</v>
      </c>
      <c r="J218">
        <v>7</v>
      </c>
      <c r="K218">
        <v>80</v>
      </c>
      <c r="L218">
        <v>10</v>
      </c>
      <c r="M218" t="s">
        <v>503</v>
      </c>
      <c r="N218">
        <v>5</v>
      </c>
      <c r="O218" t="s">
        <v>503</v>
      </c>
      <c r="P218" s="9">
        <f t="shared" si="13"/>
        <v>10.5</v>
      </c>
      <c r="Q218">
        <v>15</v>
      </c>
      <c r="R218">
        <v>1</v>
      </c>
      <c r="S218">
        <v>13</v>
      </c>
      <c r="T218">
        <v>13</v>
      </c>
      <c r="AC218" s="14">
        <v>0</v>
      </c>
      <c r="AD218" s="14">
        <v>0</v>
      </c>
      <c r="AF218">
        <v>0</v>
      </c>
    </row>
    <row r="219" spans="1:32" x14ac:dyDescent="0.3">
      <c r="A219" t="s">
        <v>12</v>
      </c>
      <c r="B219">
        <v>2018</v>
      </c>
      <c r="C219" s="11">
        <v>43293</v>
      </c>
      <c r="D219" t="s">
        <v>1202</v>
      </c>
      <c r="E219" t="s">
        <v>655</v>
      </c>
      <c r="F219">
        <v>5</v>
      </c>
      <c r="G219">
        <f t="shared" si="12"/>
        <v>0</v>
      </c>
      <c r="H219">
        <v>0</v>
      </c>
      <c r="I219">
        <v>0</v>
      </c>
      <c r="J219">
        <v>0</v>
      </c>
      <c r="K219">
        <v>60</v>
      </c>
      <c r="L219">
        <v>5</v>
      </c>
      <c r="M219" t="s">
        <v>503</v>
      </c>
      <c r="N219">
        <v>3</v>
      </c>
      <c r="O219" t="s">
        <v>503</v>
      </c>
      <c r="P219" s="9">
        <f t="shared" si="13"/>
        <v>11.25</v>
      </c>
      <c r="Q219">
        <v>11</v>
      </c>
      <c r="R219">
        <v>15</v>
      </c>
      <c r="S219">
        <v>8</v>
      </c>
      <c r="T219">
        <v>11</v>
      </c>
      <c r="AC219" s="14">
        <v>0</v>
      </c>
      <c r="AD219" s="14">
        <v>0</v>
      </c>
      <c r="AF219">
        <v>0</v>
      </c>
    </row>
    <row r="220" spans="1:32" x14ac:dyDescent="0.3">
      <c r="A220" t="s">
        <v>12</v>
      </c>
      <c r="B220">
        <v>2018</v>
      </c>
      <c r="C220" s="11">
        <v>43293</v>
      </c>
      <c r="D220" t="s">
        <v>1203</v>
      </c>
      <c r="E220" t="s">
        <v>659</v>
      </c>
      <c r="F220">
        <v>7</v>
      </c>
      <c r="G220">
        <f t="shared" si="12"/>
        <v>0</v>
      </c>
      <c r="H220">
        <v>0</v>
      </c>
      <c r="I220">
        <v>0</v>
      </c>
      <c r="J220">
        <v>0</v>
      </c>
      <c r="K220">
        <v>90</v>
      </c>
      <c r="L220">
        <v>70</v>
      </c>
      <c r="M220" t="s">
        <v>503</v>
      </c>
      <c r="N220" t="s">
        <v>503</v>
      </c>
      <c r="O220" t="s">
        <v>503</v>
      </c>
      <c r="P220" s="9">
        <f t="shared" si="13"/>
        <v>31.75</v>
      </c>
      <c r="Q220">
        <v>32</v>
      </c>
      <c r="R220">
        <v>40</v>
      </c>
      <c r="S220">
        <v>20</v>
      </c>
      <c r="T220">
        <v>35</v>
      </c>
      <c r="AC220" s="14">
        <v>0</v>
      </c>
      <c r="AD220" s="14">
        <v>0</v>
      </c>
      <c r="AF220">
        <v>0</v>
      </c>
    </row>
    <row r="221" spans="1:32" x14ac:dyDescent="0.3">
      <c r="A221" t="s">
        <v>12</v>
      </c>
      <c r="B221">
        <v>2018</v>
      </c>
      <c r="C221" s="11">
        <v>43293</v>
      </c>
      <c r="D221" t="s">
        <v>1204</v>
      </c>
      <c r="E221" t="s">
        <v>653</v>
      </c>
      <c r="F221">
        <v>0</v>
      </c>
      <c r="G221">
        <f t="shared" si="12"/>
        <v>2</v>
      </c>
      <c r="H221">
        <v>0</v>
      </c>
      <c r="I221">
        <v>2</v>
      </c>
      <c r="J221">
        <v>0</v>
      </c>
      <c r="K221">
        <v>70</v>
      </c>
      <c r="L221">
        <v>5</v>
      </c>
      <c r="M221" t="s">
        <v>503</v>
      </c>
      <c r="N221">
        <v>15</v>
      </c>
      <c r="O221" t="s">
        <v>503</v>
      </c>
      <c r="P221" s="9">
        <f t="shared" si="13"/>
        <v>12.25</v>
      </c>
      <c r="Q221">
        <v>14</v>
      </c>
      <c r="R221">
        <v>27</v>
      </c>
      <c r="S221">
        <v>3</v>
      </c>
      <c r="T221">
        <v>5</v>
      </c>
      <c r="AC221" s="14">
        <v>0</v>
      </c>
      <c r="AD221" s="14">
        <v>0</v>
      </c>
      <c r="AF221">
        <v>0</v>
      </c>
    </row>
    <row r="222" spans="1:32" x14ac:dyDescent="0.3">
      <c r="A222" t="s">
        <v>12</v>
      </c>
      <c r="B222">
        <v>2019</v>
      </c>
      <c r="C222" s="11">
        <v>43649</v>
      </c>
      <c r="D222" t="s">
        <v>1195</v>
      </c>
      <c r="E222" t="s">
        <v>648</v>
      </c>
      <c r="F222">
        <v>2</v>
      </c>
      <c r="G222">
        <f t="shared" si="12"/>
        <v>0</v>
      </c>
      <c r="H222">
        <v>0</v>
      </c>
      <c r="I222">
        <v>0</v>
      </c>
      <c r="J222">
        <v>0</v>
      </c>
      <c r="K222">
        <v>90</v>
      </c>
      <c r="L222">
        <v>5</v>
      </c>
      <c r="M222" t="s">
        <v>503</v>
      </c>
      <c r="N222">
        <v>30</v>
      </c>
      <c r="O222" t="s">
        <v>503</v>
      </c>
      <c r="P222" s="9">
        <f t="shared" si="13"/>
        <v>72.5</v>
      </c>
      <c r="Q222" s="8">
        <v>50</v>
      </c>
      <c r="R222" s="8">
        <v>110</v>
      </c>
      <c r="S222" s="8">
        <v>60</v>
      </c>
      <c r="T222" s="8">
        <v>70</v>
      </c>
      <c r="AC222" s="14">
        <v>0</v>
      </c>
      <c r="AD222" s="14">
        <v>0</v>
      </c>
      <c r="AF222" t="s">
        <v>564</v>
      </c>
    </row>
    <row r="223" spans="1:32" x14ac:dyDescent="0.3">
      <c r="A223" t="s">
        <v>12</v>
      </c>
      <c r="B223">
        <v>2019</v>
      </c>
      <c r="C223" s="11">
        <v>43649</v>
      </c>
      <c r="D223" t="s">
        <v>1196</v>
      </c>
      <c r="E223" t="s">
        <v>661</v>
      </c>
      <c r="F223">
        <v>0</v>
      </c>
      <c r="G223">
        <f t="shared" si="12"/>
        <v>0</v>
      </c>
      <c r="H223">
        <v>0</v>
      </c>
      <c r="I223">
        <v>0</v>
      </c>
      <c r="J223">
        <v>0</v>
      </c>
      <c r="K223">
        <v>90</v>
      </c>
      <c r="L223">
        <v>5</v>
      </c>
      <c r="M223" t="s">
        <v>503</v>
      </c>
      <c r="N223">
        <v>30</v>
      </c>
      <c r="O223" t="s">
        <v>503</v>
      </c>
      <c r="P223" s="9">
        <f t="shared" si="13"/>
        <v>70</v>
      </c>
      <c r="Q223" s="8">
        <v>55</v>
      </c>
      <c r="R223" s="8">
        <v>65</v>
      </c>
      <c r="S223" s="8">
        <v>110</v>
      </c>
      <c r="T223" s="8">
        <v>50</v>
      </c>
      <c r="AC223" s="14">
        <v>0</v>
      </c>
      <c r="AD223" s="14">
        <v>0</v>
      </c>
      <c r="AF223" t="s">
        <v>564</v>
      </c>
    </row>
    <row r="224" spans="1:32" x14ac:dyDescent="0.3">
      <c r="A224" t="s">
        <v>12</v>
      </c>
      <c r="B224">
        <v>2019</v>
      </c>
      <c r="C224" s="11">
        <v>43649</v>
      </c>
      <c r="D224" t="s">
        <v>1197</v>
      </c>
      <c r="E224" t="s">
        <v>651</v>
      </c>
      <c r="F224">
        <v>2</v>
      </c>
      <c r="G224">
        <f t="shared" si="12"/>
        <v>0</v>
      </c>
      <c r="H224">
        <v>0</v>
      </c>
      <c r="I224">
        <v>0</v>
      </c>
      <c r="J224">
        <v>0</v>
      </c>
      <c r="K224">
        <v>100</v>
      </c>
      <c r="L224">
        <v>5</v>
      </c>
      <c r="M224" t="s">
        <v>503</v>
      </c>
      <c r="N224">
        <v>1</v>
      </c>
      <c r="O224" t="s">
        <v>503</v>
      </c>
      <c r="P224" s="9">
        <f t="shared" si="13"/>
        <v>102.5</v>
      </c>
      <c r="Q224" s="8">
        <v>150</v>
      </c>
      <c r="R224" s="8">
        <v>80</v>
      </c>
      <c r="S224" s="8">
        <v>90</v>
      </c>
      <c r="T224" s="8">
        <v>90</v>
      </c>
      <c r="AC224" s="14">
        <v>0</v>
      </c>
      <c r="AD224" s="14">
        <v>0</v>
      </c>
      <c r="AF224" t="s">
        <v>564</v>
      </c>
    </row>
    <row r="225" spans="1:33" x14ac:dyDescent="0.3">
      <c r="A225" t="s">
        <v>12</v>
      </c>
      <c r="B225">
        <v>2019</v>
      </c>
      <c r="C225" s="11">
        <v>43649</v>
      </c>
      <c r="D225" t="s">
        <v>1198</v>
      </c>
      <c r="E225" t="s">
        <v>656</v>
      </c>
      <c r="F225">
        <v>2</v>
      </c>
      <c r="G225">
        <f t="shared" si="12"/>
        <v>1</v>
      </c>
      <c r="H225">
        <v>0</v>
      </c>
      <c r="I225">
        <v>0</v>
      </c>
      <c r="J225">
        <v>1</v>
      </c>
      <c r="K225">
        <v>90</v>
      </c>
      <c r="L225">
        <v>10</v>
      </c>
      <c r="M225" t="s">
        <v>503</v>
      </c>
      <c r="N225">
        <v>2</v>
      </c>
      <c r="O225" t="s">
        <v>503</v>
      </c>
      <c r="P225" s="9">
        <f t="shared" si="13"/>
        <v>40.75</v>
      </c>
      <c r="Q225" s="8">
        <v>29</v>
      </c>
      <c r="R225" s="8">
        <v>44</v>
      </c>
      <c r="S225" s="8">
        <v>49</v>
      </c>
      <c r="T225" s="8">
        <v>41</v>
      </c>
      <c r="AC225" s="14">
        <v>0</v>
      </c>
      <c r="AD225" s="14">
        <v>0</v>
      </c>
      <c r="AF225" t="s">
        <v>564</v>
      </c>
      <c r="AG225" t="s">
        <v>1205</v>
      </c>
    </row>
    <row r="226" spans="1:33" x14ac:dyDescent="0.3">
      <c r="A226" t="s">
        <v>12</v>
      </c>
      <c r="B226">
        <v>2019</v>
      </c>
      <c r="C226" s="11">
        <v>43649</v>
      </c>
      <c r="D226" t="s">
        <v>1199</v>
      </c>
      <c r="E226" t="s">
        <v>656</v>
      </c>
      <c r="F226">
        <v>3</v>
      </c>
      <c r="G226">
        <f t="shared" si="12"/>
        <v>3</v>
      </c>
      <c r="H226">
        <v>0</v>
      </c>
      <c r="I226">
        <v>0</v>
      </c>
      <c r="J226">
        <v>3</v>
      </c>
      <c r="K226">
        <v>40</v>
      </c>
      <c r="L226">
        <v>5</v>
      </c>
      <c r="M226" t="s">
        <v>503</v>
      </c>
      <c r="N226">
        <v>10</v>
      </c>
      <c r="O226" t="s">
        <v>503</v>
      </c>
      <c r="P226" s="9">
        <f t="shared" si="13"/>
        <v>37</v>
      </c>
      <c r="Q226" s="8">
        <v>59</v>
      </c>
      <c r="R226" s="8">
        <v>47</v>
      </c>
      <c r="S226" s="8">
        <v>22</v>
      </c>
      <c r="T226" s="8">
        <v>20</v>
      </c>
      <c r="AC226" s="14">
        <v>0</v>
      </c>
      <c r="AD226" s="14">
        <v>0</v>
      </c>
      <c r="AF226" t="s">
        <v>564</v>
      </c>
    </row>
    <row r="227" spans="1:33" x14ac:dyDescent="0.3">
      <c r="A227" t="s">
        <v>12</v>
      </c>
      <c r="B227">
        <v>2019</v>
      </c>
      <c r="C227" s="11">
        <v>43649</v>
      </c>
      <c r="D227" t="s">
        <v>1200</v>
      </c>
      <c r="E227" t="s">
        <v>655</v>
      </c>
      <c r="F227">
        <v>1</v>
      </c>
      <c r="G227">
        <f t="shared" si="12"/>
        <v>0</v>
      </c>
      <c r="H227">
        <v>0</v>
      </c>
      <c r="I227">
        <v>0</v>
      </c>
      <c r="J227">
        <v>0</v>
      </c>
      <c r="K227">
        <v>90</v>
      </c>
      <c r="L227">
        <v>10</v>
      </c>
      <c r="M227" t="s">
        <v>503</v>
      </c>
      <c r="N227">
        <v>25</v>
      </c>
      <c r="O227" t="s">
        <v>503</v>
      </c>
      <c r="P227" s="9">
        <f t="shared" si="13"/>
        <v>41.25</v>
      </c>
      <c r="Q227" s="8">
        <v>43</v>
      </c>
      <c r="R227" s="8">
        <v>38</v>
      </c>
      <c r="S227" s="8">
        <v>40</v>
      </c>
      <c r="T227" s="8">
        <v>44</v>
      </c>
      <c r="AC227" s="14">
        <v>0</v>
      </c>
      <c r="AD227" s="14">
        <v>0</v>
      </c>
      <c r="AF227" t="s">
        <v>564</v>
      </c>
    </row>
    <row r="228" spans="1:33" x14ac:dyDescent="0.3">
      <c r="A228" t="s">
        <v>12</v>
      </c>
      <c r="B228">
        <v>2019</v>
      </c>
      <c r="C228" s="11">
        <v>43649</v>
      </c>
      <c r="D228" t="s">
        <v>1201</v>
      </c>
      <c r="E228" t="s">
        <v>655</v>
      </c>
      <c r="F228">
        <v>4</v>
      </c>
      <c r="G228">
        <f t="shared" si="12"/>
        <v>2</v>
      </c>
      <c r="H228">
        <v>0</v>
      </c>
      <c r="I228">
        <v>0</v>
      </c>
      <c r="J228">
        <v>2</v>
      </c>
      <c r="K228">
        <v>60</v>
      </c>
      <c r="L228">
        <v>20</v>
      </c>
      <c r="M228" t="s">
        <v>503</v>
      </c>
      <c r="N228">
        <v>0</v>
      </c>
      <c r="O228" t="s">
        <v>503</v>
      </c>
      <c r="P228" s="9">
        <f t="shared" si="13"/>
        <v>45.5</v>
      </c>
      <c r="Q228" s="8">
        <v>65</v>
      </c>
      <c r="R228" s="8">
        <v>26</v>
      </c>
      <c r="S228" s="8">
        <v>56</v>
      </c>
      <c r="T228" s="8">
        <v>35</v>
      </c>
      <c r="AC228" s="14">
        <v>0</v>
      </c>
      <c r="AD228" s="14">
        <v>0</v>
      </c>
      <c r="AF228" t="s">
        <v>1206</v>
      </c>
      <c r="AG228" t="s">
        <v>1207</v>
      </c>
    </row>
    <row r="229" spans="1:33" x14ac:dyDescent="0.3">
      <c r="A229" t="s">
        <v>12</v>
      </c>
      <c r="B229">
        <v>2019</v>
      </c>
      <c r="C229" s="11">
        <v>43649</v>
      </c>
      <c r="D229" t="s">
        <v>1202</v>
      </c>
      <c r="E229" t="s">
        <v>655</v>
      </c>
      <c r="F229">
        <v>5</v>
      </c>
      <c r="G229">
        <f t="shared" si="12"/>
        <v>0</v>
      </c>
      <c r="H229">
        <v>0</v>
      </c>
      <c r="I229">
        <v>0</v>
      </c>
      <c r="J229">
        <v>0</v>
      </c>
      <c r="K229">
        <v>50</v>
      </c>
      <c r="L229">
        <v>10</v>
      </c>
      <c r="M229" t="s">
        <v>503</v>
      </c>
      <c r="N229">
        <v>0</v>
      </c>
      <c r="O229" t="s">
        <v>503</v>
      </c>
      <c r="P229" s="9">
        <f t="shared" si="13"/>
        <v>20</v>
      </c>
      <c r="Q229" s="8">
        <v>30</v>
      </c>
      <c r="R229" s="8">
        <v>31</v>
      </c>
      <c r="S229" s="8">
        <v>5</v>
      </c>
      <c r="T229" s="8">
        <v>14</v>
      </c>
      <c r="AC229" s="14">
        <v>0</v>
      </c>
      <c r="AD229" s="14">
        <v>0</v>
      </c>
      <c r="AF229" t="s">
        <v>564</v>
      </c>
      <c r="AG229" t="s">
        <v>1208</v>
      </c>
    </row>
    <row r="230" spans="1:33" x14ac:dyDescent="0.3">
      <c r="A230" t="s">
        <v>12</v>
      </c>
      <c r="B230">
        <v>2019</v>
      </c>
      <c r="C230" s="11">
        <v>43649</v>
      </c>
      <c r="D230" t="s">
        <v>1203</v>
      </c>
      <c r="E230" t="s">
        <v>659</v>
      </c>
      <c r="F230">
        <v>7</v>
      </c>
      <c r="G230">
        <f t="shared" si="12"/>
        <v>0</v>
      </c>
      <c r="H230">
        <v>0</v>
      </c>
      <c r="I230">
        <v>0</v>
      </c>
      <c r="J230">
        <v>0</v>
      </c>
      <c r="K230">
        <v>100</v>
      </c>
      <c r="L230">
        <v>5</v>
      </c>
      <c r="M230" t="s">
        <v>503</v>
      </c>
      <c r="N230">
        <v>0</v>
      </c>
      <c r="O230" t="s">
        <v>503</v>
      </c>
      <c r="P230" s="9">
        <f t="shared" si="13"/>
        <v>75.75</v>
      </c>
      <c r="Q230" s="8">
        <v>60</v>
      </c>
      <c r="R230" s="8">
        <v>63</v>
      </c>
      <c r="S230" s="8">
        <v>50</v>
      </c>
      <c r="T230" s="8">
        <v>130</v>
      </c>
      <c r="AC230" s="14">
        <v>0</v>
      </c>
      <c r="AD230" s="14">
        <v>0</v>
      </c>
      <c r="AF230" t="s">
        <v>564</v>
      </c>
    </row>
    <row r="231" spans="1:33" x14ac:dyDescent="0.3">
      <c r="A231" t="s">
        <v>12</v>
      </c>
      <c r="B231">
        <v>2019</v>
      </c>
      <c r="C231" s="11">
        <v>43649</v>
      </c>
      <c r="D231" t="s">
        <v>1204</v>
      </c>
      <c r="E231" t="s">
        <v>653</v>
      </c>
      <c r="F231">
        <v>0</v>
      </c>
      <c r="G231">
        <f t="shared" si="12"/>
        <v>2</v>
      </c>
      <c r="H231">
        <v>0</v>
      </c>
      <c r="I231">
        <v>0</v>
      </c>
      <c r="J231">
        <v>2</v>
      </c>
      <c r="K231">
        <v>90</v>
      </c>
      <c r="L231">
        <v>5</v>
      </c>
      <c r="M231" t="s">
        <v>503</v>
      </c>
      <c r="N231">
        <v>10</v>
      </c>
      <c r="O231" t="s">
        <v>503</v>
      </c>
      <c r="P231" s="9">
        <f t="shared" si="13"/>
        <v>33.5</v>
      </c>
      <c r="Q231" s="8">
        <v>30</v>
      </c>
      <c r="R231" s="8">
        <v>15</v>
      </c>
      <c r="S231" s="8">
        <v>55</v>
      </c>
      <c r="T231" s="8">
        <v>34</v>
      </c>
      <c r="AC231" s="14">
        <v>0</v>
      </c>
      <c r="AD231" s="14">
        <v>0</v>
      </c>
      <c r="AF231" t="s">
        <v>1206</v>
      </c>
      <c r="AG231" t="s">
        <v>1209</v>
      </c>
    </row>
    <row r="232" spans="1:33" x14ac:dyDescent="0.3">
      <c r="A232" t="s">
        <v>12</v>
      </c>
      <c r="B232">
        <v>2020</v>
      </c>
      <c r="C232" s="11">
        <v>44001</v>
      </c>
      <c r="D232" t="s">
        <v>1195</v>
      </c>
      <c r="E232" t="s">
        <v>648</v>
      </c>
      <c r="F232">
        <v>2</v>
      </c>
      <c r="G232">
        <f t="shared" si="12"/>
        <v>0</v>
      </c>
      <c r="H232">
        <v>0</v>
      </c>
      <c r="I232">
        <v>0</v>
      </c>
      <c r="J232">
        <v>0</v>
      </c>
      <c r="K232">
        <v>100</v>
      </c>
      <c r="L232">
        <v>0</v>
      </c>
      <c r="M232" t="s">
        <v>503</v>
      </c>
      <c r="N232">
        <v>0</v>
      </c>
      <c r="O232">
        <v>0</v>
      </c>
      <c r="P232" s="9">
        <f t="shared" si="13"/>
        <v>43</v>
      </c>
      <c r="Q232">
        <v>36</v>
      </c>
      <c r="R232">
        <v>33</v>
      </c>
      <c r="S232">
        <v>63</v>
      </c>
      <c r="T232">
        <v>40</v>
      </c>
      <c r="AC232" s="14">
        <v>0</v>
      </c>
      <c r="AD232" s="14">
        <v>0</v>
      </c>
    </row>
    <row r="233" spans="1:33" x14ac:dyDescent="0.3">
      <c r="A233" t="s">
        <v>12</v>
      </c>
      <c r="B233">
        <v>2020</v>
      </c>
      <c r="C233" s="11">
        <v>44001</v>
      </c>
      <c r="D233" t="s">
        <v>1196</v>
      </c>
      <c r="E233" t="s">
        <v>661</v>
      </c>
      <c r="F233">
        <v>0</v>
      </c>
      <c r="G233">
        <f t="shared" si="12"/>
        <v>0</v>
      </c>
      <c r="H233">
        <v>0</v>
      </c>
      <c r="I233">
        <v>0</v>
      </c>
      <c r="J233">
        <v>0</v>
      </c>
      <c r="K233">
        <v>90</v>
      </c>
      <c r="L233">
        <v>15</v>
      </c>
      <c r="M233" t="s">
        <v>503</v>
      </c>
      <c r="N233">
        <v>0</v>
      </c>
      <c r="O233">
        <v>0</v>
      </c>
      <c r="P233" s="9">
        <f t="shared" si="13"/>
        <v>30.5</v>
      </c>
      <c r="Q233">
        <v>27</v>
      </c>
      <c r="R233">
        <v>35</v>
      </c>
      <c r="S233">
        <v>39</v>
      </c>
      <c r="T233">
        <v>21</v>
      </c>
      <c r="AC233" s="14">
        <v>0</v>
      </c>
      <c r="AD233" s="14">
        <v>0</v>
      </c>
    </row>
    <row r="234" spans="1:33" x14ac:dyDescent="0.3">
      <c r="A234" t="s">
        <v>12</v>
      </c>
      <c r="B234">
        <v>2020</v>
      </c>
      <c r="C234" s="11">
        <v>44001</v>
      </c>
      <c r="D234" t="s">
        <v>1197</v>
      </c>
      <c r="E234" t="s">
        <v>651</v>
      </c>
      <c r="F234">
        <v>2</v>
      </c>
      <c r="G234">
        <f t="shared" si="12"/>
        <v>0</v>
      </c>
      <c r="H234">
        <v>0</v>
      </c>
      <c r="I234">
        <v>0</v>
      </c>
      <c r="J234">
        <v>0</v>
      </c>
      <c r="K234">
        <v>90</v>
      </c>
      <c r="L234" t="s">
        <v>503</v>
      </c>
      <c r="M234" t="s">
        <v>503</v>
      </c>
      <c r="N234" t="s">
        <v>503</v>
      </c>
      <c r="O234" t="s">
        <v>503</v>
      </c>
      <c r="P234" s="9">
        <f t="shared" si="13"/>
        <v>65</v>
      </c>
      <c r="Q234">
        <v>54</v>
      </c>
      <c r="R234">
        <v>80</v>
      </c>
      <c r="S234">
        <v>96</v>
      </c>
      <c r="T234">
        <v>30</v>
      </c>
      <c r="AC234" s="14">
        <v>0</v>
      </c>
      <c r="AD234" s="14">
        <v>0</v>
      </c>
    </row>
    <row r="235" spans="1:33" x14ac:dyDescent="0.3">
      <c r="A235" t="s">
        <v>12</v>
      </c>
      <c r="B235">
        <v>2020</v>
      </c>
      <c r="C235" s="11">
        <v>44001</v>
      </c>
      <c r="D235" t="s">
        <v>1198</v>
      </c>
      <c r="E235" t="s">
        <v>656</v>
      </c>
      <c r="F235">
        <v>2</v>
      </c>
      <c r="G235">
        <f t="shared" si="12"/>
        <v>7</v>
      </c>
      <c r="H235">
        <v>0</v>
      </c>
      <c r="I235">
        <v>0</v>
      </c>
      <c r="J235">
        <v>7</v>
      </c>
      <c r="K235">
        <v>80</v>
      </c>
      <c r="L235">
        <v>1</v>
      </c>
      <c r="M235" t="s">
        <v>503</v>
      </c>
      <c r="N235">
        <v>0</v>
      </c>
      <c r="O235">
        <v>0</v>
      </c>
      <c r="P235" s="9">
        <f t="shared" si="13"/>
        <v>26.5</v>
      </c>
      <c r="Q235">
        <v>17</v>
      </c>
      <c r="R235">
        <v>23</v>
      </c>
      <c r="S235">
        <v>10</v>
      </c>
      <c r="T235">
        <v>56</v>
      </c>
      <c r="AC235" s="14">
        <v>0</v>
      </c>
      <c r="AD235" s="14">
        <v>0</v>
      </c>
    </row>
    <row r="236" spans="1:33" x14ac:dyDescent="0.3">
      <c r="A236" t="s">
        <v>12</v>
      </c>
      <c r="B236">
        <v>2020</v>
      </c>
      <c r="C236" s="11">
        <v>44001</v>
      </c>
      <c r="D236" t="s">
        <v>1199</v>
      </c>
      <c r="E236" t="s">
        <v>656</v>
      </c>
      <c r="F236">
        <v>3</v>
      </c>
      <c r="G236">
        <f t="shared" si="12"/>
        <v>3</v>
      </c>
      <c r="H236">
        <v>0</v>
      </c>
      <c r="I236">
        <v>0</v>
      </c>
      <c r="J236">
        <v>3</v>
      </c>
      <c r="K236">
        <v>60</v>
      </c>
      <c r="L236">
        <v>15</v>
      </c>
      <c r="M236" t="s">
        <v>503</v>
      </c>
      <c r="N236">
        <v>0</v>
      </c>
      <c r="O236">
        <v>0</v>
      </c>
      <c r="P236" s="9">
        <f t="shared" si="13"/>
        <v>18.75</v>
      </c>
      <c r="Q236">
        <v>18</v>
      </c>
      <c r="R236">
        <v>20</v>
      </c>
      <c r="S236">
        <v>13</v>
      </c>
      <c r="T236">
        <v>24</v>
      </c>
      <c r="AC236" s="14">
        <v>0</v>
      </c>
      <c r="AD236" s="14">
        <v>0</v>
      </c>
    </row>
    <row r="237" spans="1:33" x14ac:dyDescent="0.3">
      <c r="A237" t="s">
        <v>12</v>
      </c>
      <c r="B237">
        <v>2020</v>
      </c>
      <c r="C237" s="11">
        <v>44001</v>
      </c>
      <c r="D237" t="s">
        <v>1200</v>
      </c>
      <c r="E237" t="s">
        <v>655</v>
      </c>
      <c r="F237">
        <v>1</v>
      </c>
      <c r="G237">
        <f t="shared" si="12"/>
        <v>8</v>
      </c>
      <c r="H237">
        <v>0</v>
      </c>
      <c r="I237">
        <v>0</v>
      </c>
      <c r="J237">
        <v>8</v>
      </c>
      <c r="K237">
        <v>70</v>
      </c>
      <c r="L237">
        <v>10</v>
      </c>
      <c r="M237" t="s">
        <v>503</v>
      </c>
      <c r="N237">
        <v>0</v>
      </c>
      <c r="O237">
        <v>0</v>
      </c>
      <c r="P237" s="9">
        <f t="shared" si="13"/>
        <v>22</v>
      </c>
      <c r="Q237">
        <v>24</v>
      </c>
      <c r="R237">
        <v>23</v>
      </c>
      <c r="S237">
        <v>19</v>
      </c>
      <c r="T237">
        <v>22</v>
      </c>
      <c r="AC237" s="14">
        <v>0</v>
      </c>
      <c r="AD237" s="14">
        <v>0</v>
      </c>
    </row>
    <row r="238" spans="1:33" x14ac:dyDescent="0.3">
      <c r="A238" t="s">
        <v>12</v>
      </c>
      <c r="B238">
        <v>2020</v>
      </c>
      <c r="C238" s="11">
        <v>44001</v>
      </c>
      <c r="D238" t="s">
        <v>1201</v>
      </c>
      <c r="E238" t="s">
        <v>655</v>
      </c>
      <c r="F238">
        <v>4</v>
      </c>
      <c r="G238">
        <f t="shared" si="12"/>
        <v>9</v>
      </c>
      <c r="H238">
        <v>2</v>
      </c>
      <c r="I238">
        <v>0</v>
      </c>
      <c r="J238">
        <v>7</v>
      </c>
      <c r="K238">
        <v>60</v>
      </c>
      <c r="L238">
        <v>30</v>
      </c>
      <c r="M238" t="s">
        <v>503</v>
      </c>
      <c r="N238">
        <v>0</v>
      </c>
      <c r="O238">
        <v>0</v>
      </c>
      <c r="P238" s="9">
        <f t="shared" si="13"/>
        <v>19.75</v>
      </c>
      <c r="Q238">
        <v>26</v>
      </c>
      <c r="R238">
        <v>12</v>
      </c>
      <c r="S238">
        <v>32</v>
      </c>
      <c r="T238">
        <v>9</v>
      </c>
      <c r="AC238" s="14">
        <v>0</v>
      </c>
      <c r="AD238" s="14">
        <v>0</v>
      </c>
    </row>
    <row r="239" spans="1:33" x14ac:dyDescent="0.3">
      <c r="A239" t="s">
        <v>12</v>
      </c>
      <c r="B239">
        <v>2020</v>
      </c>
      <c r="C239" s="11">
        <v>44001</v>
      </c>
      <c r="D239" t="s">
        <v>1202</v>
      </c>
      <c r="E239" t="s">
        <v>655</v>
      </c>
      <c r="F239">
        <v>5</v>
      </c>
      <c r="G239">
        <f t="shared" si="12"/>
        <v>0</v>
      </c>
      <c r="H239">
        <v>0</v>
      </c>
      <c r="I239">
        <v>0</v>
      </c>
      <c r="J239">
        <v>0</v>
      </c>
      <c r="K239">
        <v>30</v>
      </c>
      <c r="L239">
        <v>16</v>
      </c>
      <c r="M239" t="s">
        <v>503</v>
      </c>
      <c r="N239">
        <v>0</v>
      </c>
      <c r="O239">
        <v>0</v>
      </c>
      <c r="P239" s="9">
        <f t="shared" si="13"/>
        <v>15.5</v>
      </c>
      <c r="Q239">
        <v>22</v>
      </c>
      <c r="R239">
        <v>9</v>
      </c>
      <c r="S239" t="s">
        <v>503</v>
      </c>
      <c r="T239" t="s">
        <v>503</v>
      </c>
      <c r="AC239" s="14">
        <v>0</v>
      </c>
      <c r="AD239" s="14">
        <v>0</v>
      </c>
    </row>
    <row r="240" spans="1:33" x14ac:dyDescent="0.3">
      <c r="A240" t="s">
        <v>12</v>
      </c>
      <c r="B240">
        <v>2020</v>
      </c>
      <c r="C240" s="11">
        <v>44001</v>
      </c>
      <c r="D240" t="s">
        <v>1203</v>
      </c>
      <c r="E240" t="s">
        <v>659</v>
      </c>
      <c r="F240">
        <v>7</v>
      </c>
      <c r="G240">
        <f t="shared" si="12"/>
        <v>0</v>
      </c>
      <c r="H240">
        <v>0</v>
      </c>
      <c r="I240">
        <v>0</v>
      </c>
      <c r="J240">
        <v>0</v>
      </c>
      <c r="K240">
        <v>90</v>
      </c>
      <c r="L240">
        <v>0</v>
      </c>
      <c r="M240" t="s">
        <v>503</v>
      </c>
      <c r="N240">
        <v>0</v>
      </c>
      <c r="O240">
        <v>0</v>
      </c>
      <c r="P240" s="9">
        <f t="shared" si="13"/>
        <v>65.5</v>
      </c>
      <c r="Q240">
        <v>91</v>
      </c>
      <c r="R240">
        <v>61</v>
      </c>
      <c r="S240">
        <v>69</v>
      </c>
      <c r="T240">
        <v>41</v>
      </c>
      <c r="AC240" s="14">
        <v>0</v>
      </c>
      <c r="AD240" s="14">
        <v>0</v>
      </c>
    </row>
    <row r="241" spans="1:33" x14ac:dyDescent="0.3">
      <c r="A241" t="s">
        <v>12</v>
      </c>
      <c r="B241">
        <v>2020</v>
      </c>
      <c r="C241" s="11">
        <v>44001</v>
      </c>
      <c r="D241" t="s">
        <v>1204</v>
      </c>
      <c r="E241" t="s">
        <v>653</v>
      </c>
      <c r="F241">
        <v>0</v>
      </c>
      <c r="G241">
        <f t="shared" si="12"/>
        <v>7</v>
      </c>
      <c r="H241">
        <v>0</v>
      </c>
      <c r="I241">
        <v>2</v>
      </c>
      <c r="J241">
        <v>5</v>
      </c>
      <c r="K241">
        <v>70</v>
      </c>
      <c r="L241">
        <v>20</v>
      </c>
      <c r="M241" t="s">
        <v>503</v>
      </c>
      <c r="N241">
        <v>0</v>
      </c>
      <c r="O241">
        <v>0</v>
      </c>
      <c r="P241" s="9">
        <f t="shared" si="13"/>
        <v>30</v>
      </c>
      <c r="Q241">
        <v>38</v>
      </c>
      <c r="R241">
        <v>27</v>
      </c>
      <c r="S241">
        <v>19</v>
      </c>
      <c r="T241">
        <v>36</v>
      </c>
      <c r="AC241" s="14">
        <v>0</v>
      </c>
      <c r="AD241" s="14">
        <v>0</v>
      </c>
    </row>
    <row r="242" spans="1:33" x14ac:dyDescent="0.3">
      <c r="A242" t="s">
        <v>12</v>
      </c>
      <c r="B242">
        <v>2021</v>
      </c>
      <c r="C242" s="11">
        <v>44434</v>
      </c>
      <c r="D242" t="s">
        <v>1195</v>
      </c>
      <c r="E242" t="s">
        <v>648</v>
      </c>
      <c r="F242">
        <v>2</v>
      </c>
      <c r="G242">
        <f t="shared" si="12"/>
        <v>0</v>
      </c>
      <c r="H242">
        <v>0</v>
      </c>
      <c r="I242">
        <v>0</v>
      </c>
      <c r="J242">
        <v>0</v>
      </c>
      <c r="K242">
        <v>90</v>
      </c>
      <c r="L242">
        <v>0</v>
      </c>
      <c r="M242">
        <v>13</v>
      </c>
      <c r="N242">
        <v>0</v>
      </c>
      <c r="O242">
        <v>0</v>
      </c>
      <c r="P242" s="9">
        <f t="shared" si="13"/>
        <v>36.5</v>
      </c>
      <c r="Q242" s="8">
        <v>40</v>
      </c>
      <c r="R242" s="8">
        <v>47</v>
      </c>
      <c r="S242" s="8">
        <v>28</v>
      </c>
      <c r="T242" s="8">
        <v>31</v>
      </c>
      <c r="AC242" s="14">
        <v>1</v>
      </c>
      <c r="AD242" s="14">
        <v>0</v>
      </c>
      <c r="AE242">
        <v>100</v>
      </c>
      <c r="AF242" t="s">
        <v>1210</v>
      </c>
    </row>
    <row r="243" spans="1:33" x14ac:dyDescent="0.3">
      <c r="A243" t="s">
        <v>12</v>
      </c>
      <c r="B243">
        <v>2021</v>
      </c>
      <c r="C243" s="11">
        <v>44434</v>
      </c>
      <c r="D243" t="s">
        <v>1196</v>
      </c>
      <c r="E243" t="s">
        <v>661</v>
      </c>
      <c r="F243">
        <v>0</v>
      </c>
      <c r="G243">
        <f t="shared" si="12"/>
        <v>0</v>
      </c>
      <c r="H243">
        <v>0</v>
      </c>
      <c r="I243">
        <v>0</v>
      </c>
      <c r="J243">
        <v>0</v>
      </c>
      <c r="K243">
        <v>90</v>
      </c>
      <c r="L243">
        <v>10</v>
      </c>
      <c r="M243">
        <v>17</v>
      </c>
      <c r="N243">
        <v>0</v>
      </c>
      <c r="O243">
        <v>0</v>
      </c>
      <c r="P243" s="9">
        <f t="shared" si="13"/>
        <v>34</v>
      </c>
      <c r="Q243" s="8">
        <v>22</v>
      </c>
      <c r="R243" s="8">
        <v>45</v>
      </c>
      <c r="S243" s="8">
        <v>33</v>
      </c>
      <c r="T243" s="8">
        <v>36</v>
      </c>
      <c r="AC243" s="14">
        <v>1</v>
      </c>
      <c r="AD243" s="14">
        <v>0</v>
      </c>
      <c r="AE243">
        <v>100</v>
      </c>
      <c r="AF243" t="s">
        <v>1210</v>
      </c>
    </row>
    <row r="244" spans="1:33" x14ac:dyDescent="0.3">
      <c r="A244" t="s">
        <v>12</v>
      </c>
      <c r="B244">
        <v>2021</v>
      </c>
      <c r="C244" s="11">
        <v>44434</v>
      </c>
      <c r="D244" t="s">
        <v>1197</v>
      </c>
      <c r="E244" t="s">
        <v>651</v>
      </c>
      <c r="F244">
        <v>2</v>
      </c>
      <c r="G244">
        <f t="shared" si="12"/>
        <v>0</v>
      </c>
      <c r="H244">
        <v>0</v>
      </c>
      <c r="I244">
        <v>0</v>
      </c>
      <c r="J244">
        <v>0</v>
      </c>
      <c r="K244">
        <v>90</v>
      </c>
      <c r="L244">
        <v>0</v>
      </c>
      <c r="M244">
        <v>27</v>
      </c>
      <c r="N244">
        <v>0</v>
      </c>
      <c r="O244">
        <v>0</v>
      </c>
      <c r="P244" s="9">
        <f t="shared" si="13"/>
        <v>40.75</v>
      </c>
      <c r="Q244" s="8">
        <v>34</v>
      </c>
      <c r="R244" s="8">
        <v>39</v>
      </c>
      <c r="S244" s="8">
        <v>30</v>
      </c>
      <c r="T244" s="8">
        <v>60</v>
      </c>
      <c r="AC244" s="14">
        <v>1</v>
      </c>
      <c r="AD244" s="14">
        <v>0</v>
      </c>
      <c r="AE244">
        <v>100</v>
      </c>
      <c r="AF244" t="s">
        <v>1210</v>
      </c>
    </row>
    <row r="245" spans="1:33" x14ac:dyDescent="0.3">
      <c r="A245" t="s">
        <v>12</v>
      </c>
      <c r="B245">
        <v>2021</v>
      </c>
      <c r="C245" s="11">
        <v>44434</v>
      </c>
      <c r="D245" t="s">
        <v>1198</v>
      </c>
      <c r="E245" t="s">
        <v>656</v>
      </c>
      <c r="F245">
        <v>2</v>
      </c>
      <c r="G245">
        <f t="shared" si="12"/>
        <v>38</v>
      </c>
      <c r="H245">
        <v>8</v>
      </c>
      <c r="I245">
        <v>28</v>
      </c>
      <c r="J245">
        <v>2</v>
      </c>
      <c r="K245">
        <v>80</v>
      </c>
      <c r="L245">
        <v>1</v>
      </c>
      <c r="M245">
        <v>7</v>
      </c>
      <c r="N245">
        <v>0</v>
      </c>
      <c r="O245">
        <v>0</v>
      </c>
      <c r="P245" s="9">
        <f t="shared" si="13"/>
        <v>18.75</v>
      </c>
      <c r="Q245" s="8">
        <v>21</v>
      </c>
      <c r="R245" s="8">
        <v>17</v>
      </c>
      <c r="S245" s="8">
        <v>19</v>
      </c>
      <c r="T245" s="8">
        <v>18</v>
      </c>
      <c r="AC245" s="14">
        <v>1</v>
      </c>
      <c r="AD245" s="14">
        <v>0</v>
      </c>
      <c r="AE245">
        <v>100</v>
      </c>
      <c r="AF245" t="s">
        <v>1211</v>
      </c>
    </row>
    <row r="246" spans="1:33" x14ac:dyDescent="0.3">
      <c r="A246" t="s">
        <v>12</v>
      </c>
      <c r="B246">
        <v>2021</v>
      </c>
      <c r="C246" s="11">
        <v>44434</v>
      </c>
      <c r="D246" t="s">
        <v>1199</v>
      </c>
      <c r="E246" t="s">
        <v>656</v>
      </c>
      <c r="F246">
        <v>3</v>
      </c>
      <c r="G246">
        <f t="shared" si="12"/>
        <v>16</v>
      </c>
      <c r="H246">
        <v>0</v>
      </c>
      <c r="I246">
        <v>13</v>
      </c>
      <c r="J246">
        <v>3</v>
      </c>
      <c r="K246">
        <v>60</v>
      </c>
      <c r="L246">
        <v>10</v>
      </c>
      <c r="M246">
        <v>5</v>
      </c>
      <c r="N246">
        <v>0</v>
      </c>
      <c r="O246">
        <v>0</v>
      </c>
      <c r="P246" s="9">
        <f t="shared" si="13"/>
        <v>22</v>
      </c>
      <c r="Q246" s="8">
        <v>19</v>
      </c>
      <c r="R246" s="8">
        <v>18</v>
      </c>
      <c r="S246" s="8">
        <v>23</v>
      </c>
      <c r="T246" s="8">
        <v>28</v>
      </c>
      <c r="AC246" s="14">
        <v>1</v>
      </c>
      <c r="AD246" s="14">
        <v>0</v>
      </c>
      <c r="AE246">
        <v>100</v>
      </c>
      <c r="AF246" t="s">
        <v>1212</v>
      </c>
    </row>
    <row r="247" spans="1:33" x14ac:dyDescent="0.3">
      <c r="A247" t="s">
        <v>12</v>
      </c>
      <c r="B247">
        <v>2021</v>
      </c>
      <c r="C247" s="11">
        <v>44434</v>
      </c>
      <c r="D247" t="s">
        <v>1200</v>
      </c>
      <c r="E247" t="s">
        <v>655</v>
      </c>
      <c r="F247">
        <v>1</v>
      </c>
      <c r="G247">
        <f t="shared" si="12"/>
        <v>10</v>
      </c>
      <c r="H247">
        <v>0</v>
      </c>
      <c r="I247">
        <v>6</v>
      </c>
      <c r="J247">
        <v>4</v>
      </c>
      <c r="K247">
        <v>80</v>
      </c>
      <c r="L247">
        <v>0</v>
      </c>
      <c r="M247">
        <v>22</v>
      </c>
      <c r="N247">
        <v>0</v>
      </c>
      <c r="O247">
        <v>0</v>
      </c>
      <c r="P247" s="9">
        <f t="shared" si="13"/>
        <v>18.25</v>
      </c>
      <c r="Q247" s="8">
        <v>15</v>
      </c>
      <c r="R247" s="8">
        <v>21</v>
      </c>
      <c r="S247" s="8">
        <v>24</v>
      </c>
      <c r="T247" s="8">
        <v>13</v>
      </c>
      <c r="AC247" s="14">
        <v>1</v>
      </c>
      <c r="AD247" s="14">
        <v>0</v>
      </c>
      <c r="AE247">
        <v>100</v>
      </c>
      <c r="AF247" t="s">
        <v>1213</v>
      </c>
    </row>
    <row r="248" spans="1:33" x14ac:dyDescent="0.3">
      <c r="A248" t="s">
        <v>12</v>
      </c>
      <c r="B248">
        <v>2021</v>
      </c>
      <c r="C248" s="11">
        <v>44434</v>
      </c>
      <c r="D248" t="s">
        <v>1201</v>
      </c>
      <c r="E248" t="s">
        <v>655</v>
      </c>
      <c r="F248">
        <v>4</v>
      </c>
      <c r="G248">
        <f t="shared" si="12"/>
        <v>34</v>
      </c>
      <c r="H248">
        <v>12</v>
      </c>
      <c r="I248">
        <v>20</v>
      </c>
      <c r="J248">
        <v>2</v>
      </c>
      <c r="K248">
        <v>75</v>
      </c>
      <c r="L248">
        <v>3</v>
      </c>
      <c r="M248">
        <v>7</v>
      </c>
      <c r="N248">
        <v>0</v>
      </c>
      <c r="O248">
        <v>0</v>
      </c>
      <c r="P248" s="9">
        <f t="shared" ref="P248" si="14">AVERAGE(Q248:T248)</f>
        <v>17</v>
      </c>
      <c r="Q248" s="8">
        <v>21</v>
      </c>
      <c r="R248" s="8">
        <v>3</v>
      </c>
      <c r="S248" s="8">
        <v>28</v>
      </c>
      <c r="T248" s="8">
        <v>16</v>
      </c>
      <c r="AC248" s="14">
        <v>1</v>
      </c>
      <c r="AD248" s="14">
        <v>0</v>
      </c>
      <c r="AE248">
        <v>100</v>
      </c>
      <c r="AF248" t="s">
        <v>1211</v>
      </c>
    </row>
    <row r="249" spans="1:33" x14ac:dyDescent="0.3">
      <c r="A249" t="s">
        <v>12</v>
      </c>
      <c r="B249">
        <v>2021</v>
      </c>
      <c r="C249" s="11">
        <v>44434</v>
      </c>
      <c r="D249" t="s">
        <v>1202</v>
      </c>
      <c r="E249" t="s">
        <v>655</v>
      </c>
      <c r="F249">
        <v>5</v>
      </c>
      <c r="G249">
        <f t="shared" si="12"/>
        <v>3</v>
      </c>
      <c r="H249">
        <v>1</v>
      </c>
      <c r="I249">
        <v>2</v>
      </c>
      <c r="J249">
        <v>0</v>
      </c>
      <c r="K249">
        <v>60</v>
      </c>
      <c r="L249">
        <v>10</v>
      </c>
      <c r="M249">
        <v>3</v>
      </c>
      <c r="N249">
        <v>0</v>
      </c>
      <c r="O249">
        <v>0</v>
      </c>
      <c r="P249" t="s">
        <v>503</v>
      </c>
      <c r="Q249" t="s">
        <v>503</v>
      </c>
      <c r="R249" t="s">
        <v>503</v>
      </c>
      <c r="S249" t="s">
        <v>503</v>
      </c>
      <c r="T249" t="s">
        <v>503</v>
      </c>
      <c r="AC249" s="14">
        <v>1</v>
      </c>
      <c r="AD249" s="14">
        <v>0</v>
      </c>
      <c r="AE249">
        <v>100</v>
      </c>
      <c r="AF249" t="s">
        <v>1214</v>
      </c>
      <c r="AG249" t="s">
        <v>1215</v>
      </c>
    </row>
    <row r="250" spans="1:33" x14ac:dyDescent="0.3">
      <c r="A250" t="s">
        <v>12</v>
      </c>
      <c r="B250">
        <v>2021</v>
      </c>
      <c r="C250" s="11">
        <v>44434</v>
      </c>
      <c r="D250" t="s">
        <v>1203</v>
      </c>
      <c r="E250" t="s">
        <v>659</v>
      </c>
      <c r="F250">
        <v>7</v>
      </c>
      <c r="G250">
        <f t="shared" si="12"/>
        <v>0</v>
      </c>
      <c r="H250">
        <v>0</v>
      </c>
      <c r="I250">
        <v>0</v>
      </c>
      <c r="J250">
        <v>0</v>
      </c>
      <c r="K250">
        <v>90</v>
      </c>
      <c r="L250">
        <v>0.1</v>
      </c>
      <c r="M250">
        <v>0</v>
      </c>
      <c r="N250">
        <v>0</v>
      </c>
      <c r="O250">
        <v>0</v>
      </c>
      <c r="P250" s="9">
        <f t="shared" ref="P250:P285" si="15">AVERAGE(Q250:T250)</f>
        <v>24.75</v>
      </c>
      <c r="Q250" s="8">
        <v>35</v>
      </c>
      <c r="R250" s="8">
        <v>25</v>
      </c>
      <c r="S250" s="8">
        <v>23</v>
      </c>
      <c r="T250" s="8">
        <v>16</v>
      </c>
      <c r="AC250" s="14">
        <v>1</v>
      </c>
      <c r="AD250" s="14">
        <v>0</v>
      </c>
      <c r="AE250">
        <v>100</v>
      </c>
      <c r="AF250" t="s">
        <v>1216</v>
      </c>
    </row>
    <row r="251" spans="1:33" x14ac:dyDescent="0.3">
      <c r="A251" t="s">
        <v>12</v>
      </c>
      <c r="B251">
        <v>2021</v>
      </c>
      <c r="C251" s="11">
        <v>44434</v>
      </c>
      <c r="D251" t="s">
        <v>1204</v>
      </c>
      <c r="E251" t="s">
        <v>653</v>
      </c>
      <c r="F251">
        <v>0</v>
      </c>
      <c r="G251">
        <f t="shared" si="12"/>
        <v>12</v>
      </c>
      <c r="H251">
        <v>5</v>
      </c>
      <c r="I251">
        <v>6</v>
      </c>
      <c r="J251">
        <v>1</v>
      </c>
      <c r="K251">
        <v>75</v>
      </c>
      <c r="L251">
        <v>1</v>
      </c>
      <c r="M251">
        <v>8</v>
      </c>
      <c r="N251">
        <v>0</v>
      </c>
      <c r="O251">
        <v>0</v>
      </c>
      <c r="P251" s="9">
        <f t="shared" si="15"/>
        <v>26.25</v>
      </c>
      <c r="Q251" s="8">
        <v>20</v>
      </c>
      <c r="R251" s="8">
        <v>22</v>
      </c>
      <c r="S251" s="8">
        <v>24</v>
      </c>
      <c r="T251" s="8">
        <v>39</v>
      </c>
      <c r="U251" s="2"/>
      <c r="V251" s="2"/>
      <c r="W251" s="2"/>
      <c r="X251" s="2"/>
      <c r="AC251" s="14">
        <v>1</v>
      </c>
      <c r="AD251" s="14">
        <v>0</v>
      </c>
      <c r="AE251">
        <v>100</v>
      </c>
      <c r="AF251" t="s">
        <v>1211</v>
      </c>
    </row>
    <row r="252" spans="1:33" x14ac:dyDescent="0.3">
      <c r="A252" t="s">
        <v>12</v>
      </c>
      <c r="B252">
        <v>2022</v>
      </c>
      <c r="C252" s="11">
        <v>44742</v>
      </c>
      <c r="D252" t="s">
        <v>1195</v>
      </c>
      <c r="E252" t="s">
        <v>648</v>
      </c>
      <c r="F252">
        <v>2</v>
      </c>
      <c r="G252">
        <f t="shared" si="12"/>
        <v>0</v>
      </c>
      <c r="H252">
        <v>0</v>
      </c>
      <c r="I252">
        <v>0</v>
      </c>
      <c r="J252">
        <v>0</v>
      </c>
      <c r="K252">
        <v>98</v>
      </c>
      <c r="L252">
        <v>0.1</v>
      </c>
      <c r="M252">
        <v>10</v>
      </c>
      <c r="N252">
        <v>0</v>
      </c>
      <c r="O252">
        <v>0</v>
      </c>
      <c r="P252" s="9">
        <f t="shared" si="15"/>
        <v>36.75</v>
      </c>
      <c r="Q252" s="8">
        <v>34</v>
      </c>
      <c r="R252" s="8">
        <v>48</v>
      </c>
      <c r="S252" s="8">
        <v>34</v>
      </c>
      <c r="T252" s="8">
        <v>31</v>
      </c>
      <c r="U252" s="2">
        <v>1</v>
      </c>
      <c r="V252" s="2">
        <v>1</v>
      </c>
      <c r="W252" s="2">
        <v>2</v>
      </c>
      <c r="X252" s="2">
        <v>10</v>
      </c>
      <c r="Y252" t="s">
        <v>503</v>
      </c>
      <c r="Z252" t="s">
        <v>503</v>
      </c>
      <c r="AA252" s="2">
        <v>0</v>
      </c>
      <c r="AB252" s="2">
        <v>0</v>
      </c>
      <c r="AC252" s="14" t="s">
        <v>1910</v>
      </c>
      <c r="AD252" s="14">
        <v>0</v>
      </c>
      <c r="AE252" t="s">
        <v>1910</v>
      </c>
      <c r="AF252" t="s">
        <v>1911</v>
      </c>
      <c r="AG252" t="s">
        <v>1913</v>
      </c>
    </row>
    <row r="253" spans="1:33" x14ac:dyDescent="0.3">
      <c r="A253" t="s">
        <v>12</v>
      </c>
      <c r="B253">
        <v>2022</v>
      </c>
      <c r="C253" s="11">
        <v>44742</v>
      </c>
      <c r="D253" t="s">
        <v>1196</v>
      </c>
      <c r="E253" t="s">
        <v>661</v>
      </c>
      <c r="F253">
        <v>0</v>
      </c>
      <c r="G253">
        <f t="shared" si="12"/>
        <v>0</v>
      </c>
      <c r="H253">
        <v>0</v>
      </c>
      <c r="I253">
        <v>0</v>
      </c>
      <c r="J253">
        <v>0</v>
      </c>
      <c r="K253">
        <v>78</v>
      </c>
      <c r="L253">
        <v>0.1</v>
      </c>
      <c r="M253">
        <v>32</v>
      </c>
      <c r="N253">
        <v>0</v>
      </c>
      <c r="O253">
        <v>0</v>
      </c>
      <c r="P253" s="9">
        <f t="shared" si="15"/>
        <v>43.75</v>
      </c>
      <c r="Q253" s="8">
        <v>34</v>
      </c>
      <c r="R253" s="8">
        <v>38</v>
      </c>
      <c r="S253" s="8">
        <v>50</v>
      </c>
      <c r="T253" s="8">
        <v>53</v>
      </c>
      <c r="U253" s="2">
        <v>3</v>
      </c>
      <c r="V253" s="2">
        <v>11</v>
      </c>
      <c r="W253" s="2">
        <v>2</v>
      </c>
      <c r="X253" s="2">
        <v>32</v>
      </c>
      <c r="Y253" t="s">
        <v>503</v>
      </c>
      <c r="Z253" t="s">
        <v>503</v>
      </c>
      <c r="AA253" s="2">
        <v>0</v>
      </c>
      <c r="AB253" s="2">
        <v>0</v>
      </c>
      <c r="AC253" s="14" t="s">
        <v>1910</v>
      </c>
      <c r="AD253" s="14">
        <v>0</v>
      </c>
      <c r="AE253" t="s">
        <v>1910</v>
      </c>
      <c r="AF253" t="s">
        <v>1911</v>
      </c>
    </row>
    <row r="254" spans="1:33" x14ac:dyDescent="0.3">
      <c r="A254" t="s">
        <v>12</v>
      </c>
      <c r="B254">
        <v>2022</v>
      </c>
      <c r="C254" s="11">
        <v>44742</v>
      </c>
      <c r="D254" t="s">
        <v>1197</v>
      </c>
      <c r="E254" t="s">
        <v>651</v>
      </c>
      <c r="F254">
        <v>2</v>
      </c>
      <c r="G254">
        <f t="shared" si="12"/>
        <v>0</v>
      </c>
      <c r="H254">
        <v>0</v>
      </c>
      <c r="I254">
        <v>0</v>
      </c>
      <c r="J254">
        <v>0</v>
      </c>
      <c r="K254">
        <v>90</v>
      </c>
      <c r="L254">
        <v>0</v>
      </c>
      <c r="M254">
        <v>90</v>
      </c>
      <c r="N254">
        <v>0</v>
      </c>
      <c r="O254">
        <v>0</v>
      </c>
      <c r="P254" s="9">
        <f t="shared" si="15"/>
        <v>43.25</v>
      </c>
      <c r="Q254" s="8">
        <v>37</v>
      </c>
      <c r="R254" s="8">
        <v>58</v>
      </c>
      <c r="S254" s="8">
        <v>30</v>
      </c>
      <c r="T254" s="8">
        <v>48</v>
      </c>
      <c r="U254" s="2">
        <v>0</v>
      </c>
      <c r="V254" s="2">
        <v>0</v>
      </c>
      <c r="W254" s="2">
        <v>2</v>
      </c>
      <c r="X254" s="2">
        <v>90</v>
      </c>
      <c r="Y254" t="s">
        <v>503</v>
      </c>
      <c r="Z254" t="s">
        <v>503</v>
      </c>
      <c r="AA254" s="2">
        <v>1</v>
      </c>
      <c r="AB254" s="2">
        <v>15</v>
      </c>
      <c r="AC254" s="14">
        <v>1</v>
      </c>
      <c r="AD254" s="14">
        <v>0</v>
      </c>
      <c r="AE254" t="s">
        <v>1910</v>
      </c>
      <c r="AF254" t="s">
        <v>1912</v>
      </c>
    </row>
    <row r="255" spans="1:33" x14ac:dyDescent="0.3">
      <c r="A255" t="s">
        <v>12</v>
      </c>
      <c r="B255">
        <v>2022</v>
      </c>
      <c r="C255" s="11">
        <v>44742</v>
      </c>
      <c r="D255" t="s">
        <v>1198</v>
      </c>
      <c r="E255" t="s">
        <v>656</v>
      </c>
      <c r="F255">
        <v>2</v>
      </c>
      <c r="G255">
        <f t="shared" si="12"/>
        <v>72</v>
      </c>
      <c r="H255">
        <v>62</v>
      </c>
      <c r="I255">
        <v>7</v>
      </c>
      <c r="J255">
        <v>3</v>
      </c>
      <c r="K255">
        <v>80</v>
      </c>
      <c r="L255">
        <v>3</v>
      </c>
      <c r="M255">
        <v>10</v>
      </c>
      <c r="N255">
        <v>0</v>
      </c>
      <c r="O255">
        <v>0</v>
      </c>
      <c r="P255" s="9">
        <f t="shared" si="15"/>
        <v>10.75</v>
      </c>
      <c r="Q255" s="8">
        <v>5</v>
      </c>
      <c r="R255" s="8">
        <v>12</v>
      </c>
      <c r="S255" s="8">
        <v>10</v>
      </c>
      <c r="T255" s="8">
        <v>16</v>
      </c>
      <c r="U255" s="2">
        <v>3</v>
      </c>
      <c r="V255" s="2">
        <v>18</v>
      </c>
      <c r="W255" s="2">
        <v>1</v>
      </c>
      <c r="X255" s="2">
        <v>10</v>
      </c>
      <c r="Y255" t="s">
        <v>503</v>
      </c>
      <c r="Z255" t="s">
        <v>503</v>
      </c>
      <c r="AA255" s="8">
        <v>0</v>
      </c>
      <c r="AB255" s="8">
        <v>0</v>
      </c>
      <c r="AC255" s="14" t="s">
        <v>1910</v>
      </c>
      <c r="AD255" s="14">
        <v>0</v>
      </c>
      <c r="AF255" t="s">
        <v>1911</v>
      </c>
    </row>
    <row r="256" spans="1:33" x14ac:dyDescent="0.3">
      <c r="A256" t="s">
        <v>12</v>
      </c>
      <c r="B256">
        <v>2022</v>
      </c>
      <c r="C256" s="11">
        <v>44742</v>
      </c>
      <c r="D256" t="s">
        <v>1199</v>
      </c>
      <c r="E256" t="s">
        <v>656</v>
      </c>
      <c r="F256">
        <v>3</v>
      </c>
      <c r="G256">
        <f t="shared" si="12"/>
        <v>29</v>
      </c>
      <c r="H256">
        <v>13</v>
      </c>
      <c r="I256">
        <v>10</v>
      </c>
      <c r="J256">
        <v>6</v>
      </c>
      <c r="K256">
        <v>40</v>
      </c>
      <c r="L256">
        <v>25</v>
      </c>
      <c r="M256">
        <v>15</v>
      </c>
      <c r="N256">
        <v>0</v>
      </c>
      <c r="O256">
        <v>0</v>
      </c>
      <c r="P256" s="9">
        <f t="shared" si="15"/>
        <v>19</v>
      </c>
      <c r="Q256" s="8">
        <v>12</v>
      </c>
      <c r="R256" s="8">
        <v>25</v>
      </c>
      <c r="S256" s="8">
        <v>15</v>
      </c>
      <c r="T256" s="8">
        <v>24</v>
      </c>
      <c r="U256" s="2">
        <v>3</v>
      </c>
      <c r="V256" s="2">
        <v>23</v>
      </c>
      <c r="W256" s="2">
        <v>1</v>
      </c>
      <c r="X256" s="2">
        <v>15</v>
      </c>
      <c r="Y256" t="s">
        <v>503</v>
      </c>
      <c r="Z256" t="s">
        <v>503</v>
      </c>
      <c r="AA256" s="2">
        <v>0</v>
      </c>
      <c r="AB256" s="2">
        <v>0</v>
      </c>
      <c r="AC256" s="14" t="s">
        <v>1910</v>
      </c>
      <c r="AD256" s="14">
        <v>0</v>
      </c>
      <c r="AE256" t="s">
        <v>1910</v>
      </c>
      <c r="AF256" t="s">
        <v>1911</v>
      </c>
    </row>
    <row r="257" spans="1:32" x14ac:dyDescent="0.3">
      <c r="A257" t="s">
        <v>12</v>
      </c>
      <c r="B257">
        <v>2022</v>
      </c>
      <c r="C257" s="11">
        <v>44742</v>
      </c>
      <c r="D257" t="s">
        <v>1200</v>
      </c>
      <c r="E257" t="s">
        <v>655</v>
      </c>
      <c r="F257">
        <v>1</v>
      </c>
      <c r="G257">
        <f t="shared" si="12"/>
        <v>29</v>
      </c>
      <c r="H257">
        <v>20</v>
      </c>
      <c r="I257">
        <v>4</v>
      </c>
      <c r="J257">
        <v>5</v>
      </c>
      <c r="K257">
        <v>80</v>
      </c>
      <c r="L257">
        <v>1</v>
      </c>
      <c r="M257">
        <v>6</v>
      </c>
      <c r="N257">
        <v>0</v>
      </c>
      <c r="O257">
        <v>0</v>
      </c>
      <c r="P257" s="9">
        <f t="shared" si="15"/>
        <v>18</v>
      </c>
      <c r="Q257" s="8">
        <v>23</v>
      </c>
      <c r="R257" s="8">
        <v>17</v>
      </c>
      <c r="S257" s="8">
        <v>14</v>
      </c>
      <c r="T257" s="8">
        <v>18</v>
      </c>
      <c r="U257" s="2">
        <v>2</v>
      </c>
      <c r="V257" s="2">
        <v>7</v>
      </c>
      <c r="W257" s="2">
        <v>1</v>
      </c>
      <c r="X257" s="2">
        <v>6</v>
      </c>
      <c r="Y257" t="s">
        <v>503</v>
      </c>
      <c r="Z257" t="s">
        <v>503</v>
      </c>
      <c r="AA257" s="2">
        <v>0</v>
      </c>
      <c r="AB257" s="2">
        <v>0</v>
      </c>
      <c r="AC257" s="14" t="s">
        <v>1910</v>
      </c>
      <c r="AD257" s="14">
        <v>0</v>
      </c>
      <c r="AE257" t="s">
        <v>1910</v>
      </c>
      <c r="AF257" t="s">
        <v>1911</v>
      </c>
    </row>
    <row r="258" spans="1:32" x14ac:dyDescent="0.3">
      <c r="A258" t="s">
        <v>12</v>
      </c>
      <c r="B258">
        <v>2022</v>
      </c>
      <c r="C258" s="11">
        <v>44742</v>
      </c>
      <c r="D258" t="s">
        <v>1201</v>
      </c>
      <c r="E258" t="s">
        <v>655</v>
      </c>
      <c r="F258">
        <v>4</v>
      </c>
      <c r="G258">
        <f t="shared" si="12"/>
        <v>41</v>
      </c>
      <c r="H258">
        <v>24</v>
      </c>
      <c r="I258">
        <v>9</v>
      </c>
      <c r="J258">
        <v>8</v>
      </c>
      <c r="K258">
        <v>72</v>
      </c>
      <c r="L258">
        <v>4</v>
      </c>
      <c r="M258">
        <v>0</v>
      </c>
      <c r="N258">
        <v>0</v>
      </c>
      <c r="O258">
        <v>0</v>
      </c>
      <c r="P258" s="9">
        <f t="shared" si="15"/>
        <v>13</v>
      </c>
      <c r="Q258" s="8">
        <v>6</v>
      </c>
      <c r="R258" s="8">
        <v>14</v>
      </c>
      <c r="S258" s="8">
        <v>12</v>
      </c>
      <c r="T258" s="8">
        <v>20</v>
      </c>
      <c r="U258" s="2">
        <v>3</v>
      </c>
      <c r="V258" s="2">
        <v>20</v>
      </c>
      <c r="W258" s="2">
        <v>1</v>
      </c>
      <c r="X258" s="2">
        <v>15</v>
      </c>
      <c r="Y258" t="s">
        <v>503</v>
      </c>
      <c r="Z258" t="s">
        <v>503</v>
      </c>
      <c r="AA258" s="2">
        <v>0</v>
      </c>
      <c r="AB258" s="2">
        <v>0</v>
      </c>
      <c r="AC258" s="14" t="s">
        <v>1910</v>
      </c>
      <c r="AD258" s="14">
        <v>0</v>
      </c>
      <c r="AE258" t="s">
        <v>1910</v>
      </c>
      <c r="AF258" t="s">
        <v>1911</v>
      </c>
    </row>
    <row r="259" spans="1:32" x14ac:dyDescent="0.3">
      <c r="A259" t="s">
        <v>12</v>
      </c>
      <c r="B259">
        <v>2022</v>
      </c>
      <c r="C259" s="11">
        <v>44742</v>
      </c>
      <c r="D259" t="s">
        <v>1202</v>
      </c>
      <c r="E259" t="s">
        <v>655</v>
      </c>
      <c r="F259">
        <v>5</v>
      </c>
      <c r="G259">
        <f t="shared" ref="G259:G322" si="16">SUM(H259:J259)</f>
        <v>2</v>
      </c>
      <c r="H259">
        <v>0</v>
      </c>
      <c r="I259">
        <v>2</v>
      </c>
      <c r="J259">
        <v>0</v>
      </c>
      <c r="K259">
        <v>35</v>
      </c>
      <c r="L259">
        <v>2</v>
      </c>
      <c r="M259">
        <v>8</v>
      </c>
      <c r="N259">
        <v>0</v>
      </c>
      <c r="O259">
        <v>0</v>
      </c>
      <c r="P259" s="9">
        <f t="shared" si="15"/>
        <v>18</v>
      </c>
      <c r="Q259" s="8">
        <v>27</v>
      </c>
      <c r="R259" s="8">
        <v>30</v>
      </c>
      <c r="S259" s="8">
        <v>8</v>
      </c>
      <c r="T259" s="8">
        <v>7</v>
      </c>
      <c r="U259" s="2">
        <v>3</v>
      </c>
      <c r="V259" s="2">
        <v>19</v>
      </c>
      <c r="W259" s="2">
        <v>1</v>
      </c>
      <c r="X259" s="2">
        <v>8</v>
      </c>
      <c r="Y259" t="s">
        <v>503</v>
      </c>
      <c r="Z259" t="s">
        <v>503</v>
      </c>
      <c r="AA259" s="2">
        <v>0</v>
      </c>
      <c r="AB259" s="2">
        <v>0</v>
      </c>
      <c r="AC259" s="14" t="s">
        <v>1910</v>
      </c>
      <c r="AD259" s="14">
        <v>0</v>
      </c>
      <c r="AE259" t="s">
        <v>1910</v>
      </c>
      <c r="AF259" t="s">
        <v>1911</v>
      </c>
    </row>
    <row r="260" spans="1:32" x14ac:dyDescent="0.3">
      <c r="A260" t="s">
        <v>12</v>
      </c>
      <c r="B260">
        <v>2022</v>
      </c>
      <c r="C260" s="11">
        <v>44742</v>
      </c>
      <c r="D260" t="s">
        <v>1203</v>
      </c>
      <c r="E260" t="s">
        <v>659</v>
      </c>
      <c r="F260">
        <v>7</v>
      </c>
      <c r="G260">
        <f t="shared" si="16"/>
        <v>0</v>
      </c>
      <c r="H260">
        <v>0</v>
      </c>
      <c r="I260">
        <v>0</v>
      </c>
      <c r="J260">
        <v>0</v>
      </c>
      <c r="K260">
        <v>90</v>
      </c>
      <c r="L260">
        <v>3</v>
      </c>
      <c r="M260">
        <v>1</v>
      </c>
      <c r="N260">
        <v>0</v>
      </c>
      <c r="O260">
        <v>0</v>
      </c>
      <c r="P260" s="9">
        <f t="shared" si="15"/>
        <v>23.25</v>
      </c>
      <c r="Q260" s="8">
        <v>12</v>
      </c>
      <c r="R260" s="8">
        <v>17</v>
      </c>
      <c r="S260" s="8">
        <v>34</v>
      </c>
      <c r="T260" s="8">
        <v>30</v>
      </c>
      <c r="U260" s="2">
        <v>2</v>
      </c>
      <c r="V260" s="2">
        <v>4</v>
      </c>
      <c r="W260" s="2">
        <v>1</v>
      </c>
      <c r="X260" s="2">
        <v>1</v>
      </c>
      <c r="Y260" t="s">
        <v>503</v>
      </c>
      <c r="Z260" t="s">
        <v>503</v>
      </c>
      <c r="AA260" s="8">
        <v>0</v>
      </c>
      <c r="AB260" s="8">
        <v>0</v>
      </c>
      <c r="AC260" s="14">
        <v>1</v>
      </c>
      <c r="AD260" s="14">
        <v>0</v>
      </c>
      <c r="AE260">
        <v>60</v>
      </c>
      <c r="AF260" t="s">
        <v>1230</v>
      </c>
    </row>
    <row r="261" spans="1:32" x14ac:dyDescent="0.3">
      <c r="A261" t="s">
        <v>12</v>
      </c>
      <c r="B261">
        <v>2022</v>
      </c>
      <c r="C261" s="11">
        <v>44742</v>
      </c>
      <c r="D261" t="s">
        <v>1204</v>
      </c>
      <c r="E261" t="s">
        <v>653</v>
      </c>
      <c r="F261">
        <v>0</v>
      </c>
      <c r="G261">
        <f t="shared" si="16"/>
        <v>7</v>
      </c>
      <c r="H261">
        <v>3</v>
      </c>
      <c r="I261">
        <v>3</v>
      </c>
      <c r="J261">
        <v>1</v>
      </c>
      <c r="K261">
        <v>80</v>
      </c>
      <c r="L261">
        <v>1</v>
      </c>
      <c r="M261">
        <v>8</v>
      </c>
      <c r="N261">
        <v>0</v>
      </c>
      <c r="O261">
        <v>0</v>
      </c>
      <c r="P261" s="9">
        <f t="shared" si="15"/>
        <v>11</v>
      </c>
      <c r="Q261" s="8">
        <v>0</v>
      </c>
      <c r="R261" s="8">
        <v>17</v>
      </c>
      <c r="S261" s="8">
        <v>15</v>
      </c>
      <c r="T261" s="8">
        <v>12</v>
      </c>
      <c r="U261" s="2">
        <v>3</v>
      </c>
      <c r="V261" s="2">
        <v>6</v>
      </c>
      <c r="W261" s="2">
        <v>1</v>
      </c>
      <c r="X261" s="2">
        <v>8</v>
      </c>
      <c r="Y261" t="s">
        <v>503</v>
      </c>
      <c r="Z261" t="s">
        <v>503</v>
      </c>
      <c r="AA261" s="2">
        <v>0</v>
      </c>
      <c r="AB261" s="2">
        <v>0</v>
      </c>
      <c r="AC261" s="14" t="s">
        <v>1910</v>
      </c>
      <c r="AD261" s="14">
        <v>0</v>
      </c>
      <c r="AE261" t="s">
        <v>1910</v>
      </c>
      <c r="AF261" t="s">
        <v>1911</v>
      </c>
    </row>
    <row r="262" spans="1:32" x14ac:dyDescent="0.3">
      <c r="A262" t="s">
        <v>19</v>
      </c>
      <c r="B262">
        <v>2018</v>
      </c>
      <c r="C262" s="11">
        <v>43291</v>
      </c>
      <c r="D262" t="s">
        <v>1217</v>
      </c>
      <c r="E262" t="s">
        <v>648</v>
      </c>
      <c r="F262">
        <v>2</v>
      </c>
      <c r="G262">
        <f t="shared" si="16"/>
        <v>2</v>
      </c>
      <c r="H262">
        <v>0</v>
      </c>
      <c r="I262">
        <v>1</v>
      </c>
      <c r="J262">
        <v>1</v>
      </c>
      <c r="K262">
        <v>60</v>
      </c>
      <c r="L262">
        <v>80</v>
      </c>
      <c r="M262" t="s">
        <v>503</v>
      </c>
      <c r="N262">
        <v>1</v>
      </c>
      <c r="O262" t="s">
        <v>503</v>
      </c>
      <c r="P262" s="9">
        <f t="shared" si="15"/>
        <v>9</v>
      </c>
      <c r="Q262">
        <v>15</v>
      </c>
      <c r="R262">
        <v>4</v>
      </c>
      <c r="S262">
        <v>7</v>
      </c>
      <c r="T262">
        <v>10</v>
      </c>
      <c r="AC262" s="14">
        <v>1</v>
      </c>
      <c r="AD262" s="14"/>
      <c r="AF262" t="s">
        <v>1218</v>
      </c>
    </row>
    <row r="263" spans="1:32" x14ac:dyDescent="0.3">
      <c r="A263" t="s">
        <v>19</v>
      </c>
      <c r="B263">
        <v>2018</v>
      </c>
      <c r="C263" s="11">
        <v>43291</v>
      </c>
      <c r="D263" t="s">
        <v>1219</v>
      </c>
      <c r="E263" t="s">
        <v>651</v>
      </c>
      <c r="F263">
        <v>0</v>
      </c>
      <c r="G263">
        <f t="shared" si="16"/>
        <v>7</v>
      </c>
      <c r="H263">
        <v>0</v>
      </c>
      <c r="I263">
        <v>5</v>
      </c>
      <c r="J263">
        <v>2</v>
      </c>
      <c r="K263">
        <v>60</v>
      </c>
      <c r="L263">
        <v>80</v>
      </c>
      <c r="M263" t="s">
        <v>503</v>
      </c>
      <c r="N263">
        <v>10</v>
      </c>
      <c r="O263" t="s">
        <v>503</v>
      </c>
      <c r="P263" s="9">
        <f t="shared" si="15"/>
        <v>16</v>
      </c>
      <c r="Q263">
        <v>2</v>
      </c>
      <c r="R263">
        <v>16</v>
      </c>
      <c r="S263">
        <v>5</v>
      </c>
      <c r="T263">
        <v>41</v>
      </c>
      <c r="AC263" s="14">
        <v>1</v>
      </c>
      <c r="AD263" s="14"/>
      <c r="AF263" t="s">
        <v>1218</v>
      </c>
    </row>
    <row r="264" spans="1:32" x14ac:dyDescent="0.3">
      <c r="A264" t="s">
        <v>19</v>
      </c>
      <c r="B264">
        <v>2018</v>
      </c>
      <c r="C264" s="11">
        <v>43291</v>
      </c>
      <c r="D264" t="s">
        <v>1220</v>
      </c>
      <c r="E264" t="s">
        <v>651</v>
      </c>
      <c r="F264">
        <v>1</v>
      </c>
      <c r="G264">
        <f t="shared" si="16"/>
        <v>7</v>
      </c>
      <c r="H264">
        <v>0</v>
      </c>
      <c r="I264">
        <v>1</v>
      </c>
      <c r="J264">
        <v>6</v>
      </c>
      <c r="K264">
        <v>90</v>
      </c>
      <c r="L264">
        <v>80</v>
      </c>
      <c r="M264" t="s">
        <v>503</v>
      </c>
      <c r="N264">
        <v>10</v>
      </c>
      <c r="O264" t="s">
        <v>503</v>
      </c>
      <c r="P264" s="9">
        <f t="shared" si="15"/>
        <v>17.5</v>
      </c>
      <c r="Q264">
        <v>17</v>
      </c>
      <c r="R264">
        <v>26</v>
      </c>
      <c r="S264">
        <v>23</v>
      </c>
      <c r="T264">
        <v>4</v>
      </c>
      <c r="AC264" s="14">
        <v>1</v>
      </c>
      <c r="AD264" s="14"/>
      <c r="AF264" t="s">
        <v>1218</v>
      </c>
    </row>
    <row r="265" spans="1:32" x14ac:dyDescent="0.3">
      <c r="A265" t="s">
        <v>19</v>
      </c>
      <c r="B265">
        <v>2018</v>
      </c>
      <c r="C265" s="11">
        <v>43291</v>
      </c>
      <c r="D265" t="s">
        <v>1221</v>
      </c>
      <c r="E265" t="s">
        <v>651</v>
      </c>
      <c r="F265">
        <v>2</v>
      </c>
      <c r="G265">
        <f t="shared" si="16"/>
        <v>0</v>
      </c>
      <c r="H265">
        <v>0</v>
      </c>
      <c r="I265">
        <v>0</v>
      </c>
      <c r="J265">
        <v>0</v>
      </c>
      <c r="K265">
        <v>90</v>
      </c>
      <c r="L265">
        <v>70</v>
      </c>
      <c r="M265" t="s">
        <v>503</v>
      </c>
      <c r="N265">
        <v>5</v>
      </c>
      <c r="O265" t="s">
        <v>503</v>
      </c>
      <c r="P265" s="9">
        <f t="shared" si="15"/>
        <v>19.75</v>
      </c>
      <c r="Q265">
        <v>42</v>
      </c>
      <c r="R265">
        <v>7</v>
      </c>
      <c r="S265">
        <v>10</v>
      </c>
      <c r="T265">
        <v>20</v>
      </c>
      <c r="AC265" s="14">
        <v>1</v>
      </c>
      <c r="AD265" s="14"/>
      <c r="AF265" t="s">
        <v>1218</v>
      </c>
    </row>
    <row r="266" spans="1:32" x14ac:dyDescent="0.3">
      <c r="A266" t="s">
        <v>19</v>
      </c>
      <c r="B266">
        <v>2018</v>
      </c>
      <c r="C266" s="11">
        <v>43291</v>
      </c>
      <c r="D266" t="s">
        <v>1222</v>
      </c>
      <c r="E266" t="s">
        <v>657</v>
      </c>
      <c r="F266">
        <v>3</v>
      </c>
      <c r="G266">
        <f t="shared" si="16"/>
        <v>0</v>
      </c>
      <c r="H266">
        <v>0</v>
      </c>
      <c r="I266">
        <v>0</v>
      </c>
      <c r="J266">
        <v>0</v>
      </c>
      <c r="K266">
        <v>80</v>
      </c>
      <c r="L266">
        <v>70</v>
      </c>
      <c r="M266" t="s">
        <v>503</v>
      </c>
      <c r="N266">
        <v>0</v>
      </c>
      <c r="O266" t="s">
        <v>503</v>
      </c>
      <c r="P266" s="9">
        <f t="shared" si="15"/>
        <v>29.75</v>
      </c>
      <c r="Q266">
        <v>59</v>
      </c>
      <c r="R266">
        <v>14</v>
      </c>
      <c r="S266">
        <v>10</v>
      </c>
      <c r="T266">
        <v>36</v>
      </c>
      <c r="AC266" s="14">
        <v>1</v>
      </c>
      <c r="AD266" s="14"/>
      <c r="AF266" t="s">
        <v>1218</v>
      </c>
    </row>
    <row r="267" spans="1:32" x14ac:dyDescent="0.3">
      <c r="A267" t="s">
        <v>19</v>
      </c>
      <c r="B267">
        <v>2018</v>
      </c>
      <c r="C267" s="11">
        <v>43291</v>
      </c>
      <c r="D267" t="s">
        <v>1223</v>
      </c>
      <c r="E267" t="s">
        <v>655</v>
      </c>
      <c r="F267">
        <v>13</v>
      </c>
      <c r="G267">
        <f t="shared" si="16"/>
        <v>0</v>
      </c>
      <c r="H267">
        <v>0</v>
      </c>
      <c r="I267">
        <v>0</v>
      </c>
      <c r="J267">
        <v>0</v>
      </c>
      <c r="K267">
        <v>80</v>
      </c>
      <c r="L267">
        <v>80</v>
      </c>
      <c r="M267" t="s">
        <v>503</v>
      </c>
      <c r="N267">
        <v>0</v>
      </c>
      <c r="O267" t="s">
        <v>503</v>
      </c>
      <c r="P267" s="9">
        <f t="shared" si="15"/>
        <v>36.25</v>
      </c>
      <c r="Q267">
        <v>25</v>
      </c>
      <c r="R267">
        <v>43</v>
      </c>
      <c r="S267">
        <v>57</v>
      </c>
      <c r="T267">
        <v>20</v>
      </c>
      <c r="AC267" s="14">
        <v>1</v>
      </c>
      <c r="AD267" s="14"/>
      <c r="AF267" t="s">
        <v>1218</v>
      </c>
    </row>
    <row r="268" spans="1:32" x14ac:dyDescent="0.3">
      <c r="A268" t="s">
        <v>19</v>
      </c>
      <c r="B268">
        <v>2018</v>
      </c>
      <c r="C268" s="11">
        <v>43291</v>
      </c>
      <c r="D268" t="s">
        <v>1224</v>
      </c>
      <c r="E268" t="s">
        <v>655</v>
      </c>
      <c r="F268">
        <v>5</v>
      </c>
      <c r="G268">
        <f t="shared" si="16"/>
        <v>2</v>
      </c>
      <c r="H268">
        <v>0</v>
      </c>
      <c r="I268">
        <v>2</v>
      </c>
      <c r="J268">
        <v>0</v>
      </c>
      <c r="K268">
        <v>60</v>
      </c>
      <c r="L268">
        <v>80</v>
      </c>
      <c r="M268" t="s">
        <v>503</v>
      </c>
      <c r="N268">
        <v>0</v>
      </c>
      <c r="O268" t="s">
        <v>503</v>
      </c>
      <c r="P268" s="9">
        <f t="shared" si="15"/>
        <v>21</v>
      </c>
      <c r="Q268">
        <v>32</v>
      </c>
      <c r="R268">
        <v>10</v>
      </c>
      <c r="S268">
        <v>12</v>
      </c>
      <c r="T268">
        <v>30</v>
      </c>
      <c r="AC268" s="14">
        <v>1</v>
      </c>
      <c r="AD268" s="14"/>
      <c r="AF268" t="s">
        <v>1218</v>
      </c>
    </row>
    <row r="269" spans="1:32" x14ac:dyDescent="0.3">
      <c r="A269" t="s">
        <v>19</v>
      </c>
      <c r="B269">
        <v>2018</v>
      </c>
      <c r="C269" s="11">
        <v>43291</v>
      </c>
      <c r="D269" t="s">
        <v>1225</v>
      </c>
      <c r="E269" t="s">
        <v>659</v>
      </c>
      <c r="F269">
        <v>2</v>
      </c>
      <c r="G269">
        <f t="shared" si="16"/>
        <v>0</v>
      </c>
      <c r="H269">
        <v>0</v>
      </c>
      <c r="I269">
        <v>0</v>
      </c>
      <c r="J269">
        <v>0</v>
      </c>
      <c r="K269">
        <v>40</v>
      </c>
      <c r="L269">
        <v>90</v>
      </c>
      <c r="M269" t="s">
        <v>503</v>
      </c>
      <c r="N269">
        <v>1</v>
      </c>
      <c r="O269" t="s">
        <v>503</v>
      </c>
      <c r="P269" s="9">
        <f t="shared" si="15"/>
        <v>14.5</v>
      </c>
      <c r="Q269">
        <v>8</v>
      </c>
      <c r="R269">
        <v>13</v>
      </c>
      <c r="S269">
        <v>30</v>
      </c>
      <c r="T269">
        <v>7</v>
      </c>
      <c r="AC269" s="14">
        <v>1</v>
      </c>
      <c r="AD269" s="14"/>
      <c r="AF269" t="s">
        <v>1218</v>
      </c>
    </row>
    <row r="270" spans="1:32" x14ac:dyDescent="0.3">
      <c r="A270" t="s">
        <v>19</v>
      </c>
      <c r="B270">
        <v>2018</v>
      </c>
      <c r="C270" s="11">
        <v>43291</v>
      </c>
      <c r="D270" t="s">
        <v>1226</v>
      </c>
      <c r="E270" t="s">
        <v>659</v>
      </c>
      <c r="F270">
        <v>5</v>
      </c>
      <c r="G270">
        <f t="shared" si="16"/>
        <v>0</v>
      </c>
      <c r="H270">
        <v>0</v>
      </c>
      <c r="I270">
        <v>0</v>
      </c>
      <c r="J270">
        <v>0</v>
      </c>
      <c r="K270">
        <v>95</v>
      </c>
      <c r="L270">
        <v>40</v>
      </c>
      <c r="M270" t="s">
        <v>503</v>
      </c>
      <c r="N270">
        <v>0</v>
      </c>
      <c r="O270" t="s">
        <v>503</v>
      </c>
      <c r="P270" s="9">
        <f t="shared" si="15"/>
        <v>31.25</v>
      </c>
      <c r="Q270">
        <v>12</v>
      </c>
      <c r="R270">
        <v>36</v>
      </c>
      <c r="S270">
        <v>16</v>
      </c>
      <c r="T270">
        <v>61</v>
      </c>
      <c r="AC270" s="14">
        <v>1</v>
      </c>
      <c r="AD270" s="14"/>
      <c r="AF270" t="s">
        <v>1218</v>
      </c>
    </row>
    <row r="271" spans="1:32" x14ac:dyDescent="0.3">
      <c r="A271" t="s">
        <v>19</v>
      </c>
      <c r="B271">
        <v>2018</v>
      </c>
      <c r="C271" s="11">
        <v>43291</v>
      </c>
      <c r="D271" t="s">
        <v>1227</v>
      </c>
      <c r="E271" t="s">
        <v>653</v>
      </c>
      <c r="F271">
        <v>3</v>
      </c>
      <c r="G271">
        <f t="shared" si="16"/>
        <v>7</v>
      </c>
      <c r="H271">
        <v>0</v>
      </c>
      <c r="I271">
        <v>4</v>
      </c>
      <c r="J271">
        <v>3</v>
      </c>
      <c r="K271">
        <v>95</v>
      </c>
      <c r="L271">
        <v>50</v>
      </c>
      <c r="M271" t="s">
        <v>503</v>
      </c>
      <c r="N271">
        <v>20</v>
      </c>
      <c r="O271" t="s">
        <v>503</v>
      </c>
      <c r="P271" s="9">
        <f t="shared" si="15"/>
        <v>8.75</v>
      </c>
      <c r="Q271">
        <v>20</v>
      </c>
      <c r="R271">
        <v>6</v>
      </c>
      <c r="S271">
        <v>7</v>
      </c>
      <c r="T271">
        <v>2</v>
      </c>
      <c r="AC271" s="14">
        <v>1</v>
      </c>
      <c r="AD271" s="14"/>
      <c r="AF271" t="s">
        <v>1218</v>
      </c>
    </row>
    <row r="272" spans="1:32" x14ac:dyDescent="0.3">
      <c r="A272" t="s">
        <v>19</v>
      </c>
      <c r="B272">
        <v>2019</v>
      </c>
      <c r="C272" s="11">
        <v>43629</v>
      </c>
      <c r="D272" t="s">
        <v>1217</v>
      </c>
      <c r="E272" t="s">
        <v>648</v>
      </c>
      <c r="F272">
        <v>2</v>
      </c>
      <c r="G272">
        <f t="shared" si="16"/>
        <v>1</v>
      </c>
      <c r="H272">
        <v>0</v>
      </c>
      <c r="I272">
        <v>1</v>
      </c>
      <c r="J272">
        <v>0</v>
      </c>
      <c r="K272">
        <v>60</v>
      </c>
      <c r="L272">
        <v>50</v>
      </c>
      <c r="M272" t="s">
        <v>503</v>
      </c>
      <c r="N272">
        <v>0</v>
      </c>
      <c r="O272" t="s">
        <v>503</v>
      </c>
      <c r="P272" s="9">
        <f t="shared" si="15"/>
        <v>22.5</v>
      </c>
      <c r="Q272" s="8">
        <v>8</v>
      </c>
      <c r="R272" s="8">
        <v>16</v>
      </c>
      <c r="S272" s="8">
        <v>18</v>
      </c>
      <c r="T272" s="8">
        <v>48</v>
      </c>
      <c r="AC272" s="14"/>
      <c r="AD272" s="14"/>
      <c r="AF272" t="s">
        <v>1228</v>
      </c>
    </row>
    <row r="273" spans="1:32" x14ac:dyDescent="0.3">
      <c r="A273" t="s">
        <v>19</v>
      </c>
      <c r="B273">
        <v>2019</v>
      </c>
      <c r="C273" s="11">
        <v>43629</v>
      </c>
      <c r="D273" t="s">
        <v>1219</v>
      </c>
      <c r="E273" t="s">
        <v>651</v>
      </c>
      <c r="F273">
        <v>0</v>
      </c>
      <c r="G273">
        <f t="shared" si="16"/>
        <v>9</v>
      </c>
      <c r="H273">
        <v>3</v>
      </c>
      <c r="I273">
        <v>5</v>
      </c>
      <c r="J273">
        <v>1</v>
      </c>
      <c r="K273">
        <v>70</v>
      </c>
      <c r="L273">
        <v>40</v>
      </c>
      <c r="M273" t="s">
        <v>503</v>
      </c>
      <c r="N273">
        <v>10</v>
      </c>
      <c r="O273" t="s">
        <v>503</v>
      </c>
      <c r="P273" s="9">
        <f t="shared" si="15"/>
        <v>10.75</v>
      </c>
      <c r="Q273" s="8">
        <v>0</v>
      </c>
      <c r="R273" s="8">
        <v>6</v>
      </c>
      <c r="S273" s="8">
        <v>22</v>
      </c>
      <c r="T273" s="8">
        <v>15</v>
      </c>
      <c r="AC273" s="14"/>
      <c r="AD273" s="14"/>
      <c r="AF273" t="s">
        <v>1228</v>
      </c>
    </row>
    <row r="274" spans="1:32" x14ac:dyDescent="0.3">
      <c r="A274" t="s">
        <v>19</v>
      </c>
      <c r="B274">
        <v>2019</v>
      </c>
      <c r="C274" s="11">
        <v>43629</v>
      </c>
      <c r="D274" t="s">
        <v>1220</v>
      </c>
      <c r="E274" t="s">
        <v>651</v>
      </c>
      <c r="F274">
        <v>1</v>
      </c>
      <c r="G274">
        <f t="shared" si="16"/>
        <v>6</v>
      </c>
      <c r="H274">
        <v>1</v>
      </c>
      <c r="I274">
        <v>0</v>
      </c>
      <c r="J274">
        <v>5</v>
      </c>
      <c r="K274">
        <v>80</v>
      </c>
      <c r="L274">
        <v>30</v>
      </c>
      <c r="M274" t="s">
        <v>503</v>
      </c>
      <c r="N274">
        <v>20</v>
      </c>
      <c r="O274" t="s">
        <v>503</v>
      </c>
      <c r="P274" s="9">
        <f t="shared" si="15"/>
        <v>19.5</v>
      </c>
      <c r="Q274" s="8">
        <v>14</v>
      </c>
      <c r="R274" s="8">
        <v>5</v>
      </c>
      <c r="S274" s="8">
        <v>39</v>
      </c>
      <c r="T274" s="8">
        <v>20</v>
      </c>
      <c r="AC274" s="14"/>
      <c r="AD274" s="14"/>
      <c r="AF274" t="s">
        <v>1228</v>
      </c>
    </row>
    <row r="275" spans="1:32" x14ac:dyDescent="0.3">
      <c r="A275" t="s">
        <v>19</v>
      </c>
      <c r="B275">
        <v>2019</v>
      </c>
      <c r="C275" s="11">
        <v>43629</v>
      </c>
      <c r="D275" t="s">
        <v>1221</v>
      </c>
      <c r="E275" t="s">
        <v>651</v>
      </c>
      <c r="F275">
        <v>2</v>
      </c>
      <c r="G275">
        <f t="shared" si="16"/>
        <v>0</v>
      </c>
      <c r="H275">
        <v>0</v>
      </c>
      <c r="I275">
        <v>0</v>
      </c>
      <c r="J275">
        <v>0</v>
      </c>
      <c r="K275">
        <v>90</v>
      </c>
      <c r="L275">
        <v>15</v>
      </c>
      <c r="M275" t="s">
        <v>503</v>
      </c>
      <c r="N275">
        <v>1</v>
      </c>
      <c r="O275" t="s">
        <v>503</v>
      </c>
      <c r="P275" s="9">
        <f t="shared" si="15"/>
        <v>11</v>
      </c>
      <c r="Q275" s="8">
        <v>8</v>
      </c>
      <c r="R275" s="8">
        <v>12</v>
      </c>
      <c r="S275" s="8">
        <v>18</v>
      </c>
      <c r="T275" s="8">
        <v>6</v>
      </c>
      <c r="AC275" s="14"/>
      <c r="AD275" s="14"/>
      <c r="AF275" t="s">
        <v>1228</v>
      </c>
    </row>
    <row r="276" spans="1:32" x14ac:dyDescent="0.3">
      <c r="A276" t="s">
        <v>19</v>
      </c>
      <c r="B276">
        <v>2019</v>
      </c>
      <c r="C276" s="11">
        <v>43629</v>
      </c>
      <c r="D276" t="s">
        <v>1222</v>
      </c>
      <c r="E276" t="s">
        <v>657</v>
      </c>
      <c r="F276">
        <v>3</v>
      </c>
      <c r="G276">
        <f t="shared" si="16"/>
        <v>0</v>
      </c>
      <c r="H276">
        <v>0</v>
      </c>
      <c r="I276">
        <v>0</v>
      </c>
      <c r="J276">
        <v>0</v>
      </c>
      <c r="K276">
        <v>80</v>
      </c>
      <c r="L276">
        <v>30</v>
      </c>
      <c r="M276" t="s">
        <v>503</v>
      </c>
      <c r="N276">
        <v>20</v>
      </c>
      <c r="O276" t="s">
        <v>503</v>
      </c>
      <c r="P276" s="9">
        <f t="shared" si="15"/>
        <v>21.25</v>
      </c>
      <c r="Q276" s="8">
        <v>18</v>
      </c>
      <c r="R276" s="8">
        <v>40</v>
      </c>
      <c r="S276" s="8">
        <v>11</v>
      </c>
      <c r="T276" s="8">
        <v>16</v>
      </c>
      <c r="AC276" s="14"/>
      <c r="AD276" s="14"/>
      <c r="AF276" t="s">
        <v>1228</v>
      </c>
    </row>
    <row r="277" spans="1:32" x14ac:dyDescent="0.3">
      <c r="A277" t="s">
        <v>19</v>
      </c>
      <c r="B277">
        <v>2019</v>
      </c>
      <c r="C277" s="11">
        <v>43629</v>
      </c>
      <c r="D277" t="s">
        <v>1223</v>
      </c>
      <c r="E277" t="s">
        <v>655</v>
      </c>
      <c r="F277">
        <v>13</v>
      </c>
      <c r="G277">
        <f t="shared" si="16"/>
        <v>0</v>
      </c>
      <c r="H277">
        <v>0</v>
      </c>
      <c r="I277">
        <v>0</v>
      </c>
      <c r="J277">
        <v>0</v>
      </c>
      <c r="K277">
        <v>90</v>
      </c>
      <c r="L277">
        <v>10</v>
      </c>
      <c r="M277" t="s">
        <v>503</v>
      </c>
      <c r="N277">
        <v>2</v>
      </c>
      <c r="O277" t="s">
        <v>503</v>
      </c>
      <c r="P277" s="9">
        <f t="shared" si="15"/>
        <v>6.75</v>
      </c>
      <c r="Q277" s="8">
        <v>6</v>
      </c>
      <c r="R277" s="8">
        <v>3</v>
      </c>
      <c r="S277" s="8">
        <v>11</v>
      </c>
      <c r="T277" s="8">
        <v>7</v>
      </c>
      <c r="AC277" s="14"/>
      <c r="AD277" s="14"/>
      <c r="AF277" t="s">
        <v>1228</v>
      </c>
    </row>
    <row r="278" spans="1:32" x14ac:dyDescent="0.3">
      <c r="A278" t="s">
        <v>19</v>
      </c>
      <c r="B278">
        <v>2019</v>
      </c>
      <c r="C278" s="11">
        <v>43629</v>
      </c>
      <c r="D278" t="s">
        <v>1224</v>
      </c>
      <c r="E278" t="s">
        <v>655</v>
      </c>
      <c r="F278">
        <v>5</v>
      </c>
      <c r="G278">
        <f t="shared" si="16"/>
        <v>2</v>
      </c>
      <c r="H278">
        <v>0</v>
      </c>
      <c r="I278">
        <v>2</v>
      </c>
      <c r="J278">
        <v>0</v>
      </c>
      <c r="K278">
        <v>40</v>
      </c>
      <c r="L278">
        <v>80</v>
      </c>
      <c r="M278" t="s">
        <v>503</v>
      </c>
      <c r="N278">
        <v>3</v>
      </c>
      <c r="O278" t="s">
        <v>503</v>
      </c>
      <c r="P278" s="9">
        <f t="shared" si="15"/>
        <v>8.75</v>
      </c>
      <c r="Q278" s="8">
        <v>15</v>
      </c>
      <c r="R278" s="8">
        <v>7</v>
      </c>
      <c r="S278" s="8">
        <v>0</v>
      </c>
      <c r="T278" s="8">
        <v>13</v>
      </c>
      <c r="AC278" s="14"/>
      <c r="AD278" s="14"/>
      <c r="AF278" t="s">
        <v>1228</v>
      </c>
    </row>
    <row r="279" spans="1:32" x14ac:dyDescent="0.3">
      <c r="A279" t="s">
        <v>19</v>
      </c>
      <c r="B279">
        <v>2019</v>
      </c>
      <c r="C279" s="11">
        <v>43629</v>
      </c>
      <c r="D279" t="s">
        <v>1225</v>
      </c>
      <c r="E279" t="s">
        <v>659</v>
      </c>
      <c r="F279">
        <v>2</v>
      </c>
      <c r="G279">
        <f t="shared" si="16"/>
        <v>0</v>
      </c>
      <c r="H279">
        <v>0</v>
      </c>
      <c r="I279">
        <v>0</v>
      </c>
      <c r="J279">
        <v>0</v>
      </c>
      <c r="K279">
        <v>70</v>
      </c>
      <c r="L279">
        <v>40</v>
      </c>
      <c r="M279" t="s">
        <v>503</v>
      </c>
      <c r="N279">
        <v>5</v>
      </c>
      <c r="O279" t="s">
        <v>503</v>
      </c>
      <c r="P279" s="9">
        <f t="shared" si="15"/>
        <v>15.25</v>
      </c>
      <c r="Q279" s="8">
        <v>6</v>
      </c>
      <c r="R279" s="8">
        <v>24</v>
      </c>
      <c r="S279" s="8">
        <v>20</v>
      </c>
      <c r="T279" s="8">
        <v>11</v>
      </c>
      <c r="AC279" s="14"/>
      <c r="AD279" s="14"/>
      <c r="AF279" t="s">
        <v>1228</v>
      </c>
    </row>
    <row r="280" spans="1:32" x14ac:dyDescent="0.3">
      <c r="A280" t="s">
        <v>19</v>
      </c>
      <c r="B280">
        <v>2019</v>
      </c>
      <c r="C280" s="11">
        <v>43629</v>
      </c>
      <c r="D280" t="s">
        <v>1226</v>
      </c>
      <c r="E280" t="s">
        <v>659</v>
      </c>
      <c r="F280">
        <v>5</v>
      </c>
      <c r="G280">
        <f t="shared" si="16"/>
        <v>0</v>
      </c>
      <c r="H280">
        <v>0</v>
      </c>
      <c r="I280">
        <v>0</v>
      </c>
      <c r="J280">
        <v>0</v>
      </c>
      <c r="K280">
        <v>90</v>
      </c>
      <c r="L280">
        <v>10</v>
      </c>
      <c r="M280" t="s">
        <v>503</v>
      </c>
      <c r="N280">
        <v>0</v>
      </c>
      <c r="O280" t="s">
        <v>503</v>
      </c>
      <c r="P280" s="9">
        <f t="shared" si="15"/>
        <v>59.75</v>
      </c>
      <c r="Q280" s="8">
        <v>36</v>
      </c>
      <c r="R280" s="8">
        <v>62</v>
      </c>
      <c r="S280" s="8">
        <v>77</v>
      </c>
      <c r="T280" s="8">
        <v>64</v>
      </c>
      <c r="AC280" s="14"/>
      <c r="AD280" s="14"/>
      <c r="AF280" t="s">
        <v>1228</v>
      </c>
    </row>
    <row r="281" spans="1:32" x14ac:dyDescent="0.3">
      <c r="A281" t="s">
        <v>19</v>
      </c>
      <c r="B281">
        <v>2019</v>
      </c>
      <c r="C281" s="11">
        <v>43629</v>
      </c>
      <c r="D281" t="s">
        <v>1227</v>
      </c>
      <c r="E281" t="s">
        <v>653</v>
      </c>
      <c r="F281">
        <v>3</v>
      </c>
      <c r="G281">
        <f t="shared" si="16"/>
        <v>9</v>
      </c>
      <c r="H281">
        <v>1</v>
      </c>
      <c r="I281">
        <v>3</v>
      </c>
      <c r="J281">
        <v>5</v>
      </c>
      <c r="K281">
        <v>80</v>
      </c>
      <c r="L281">
        <v>20</v>
      </c>
      <c r="M281" t="s">
        <v>503</v>
      </c>
      <c r="N281">
        <v>30</v>
      </c>
      <c r="O281" t="s">
        <v>503</v>
      </c>
      <c r="P281" s="9">
        <f t="shared" si="15"/>
        <v>10.5</v>
      </c>
      <c r="Q281" s="8">
        <v>13</v>
      </c>
      <c r="R281" s="8">
        <v>0</v>
      </c>
      <c r="S281" s="8">
        <v>12</v>
      </c>
      <c r="T281" s="8">
        <v>17</v>
      </c>
      <c r="AC281" s="14"/>
      <c r="AD281" s="14"/>
      <c r="AF281" t="s">
        <v>1228</v>
      </c>
    </row>
    <row r="282" spans="1:32" x14ac:dyDescent="0.3">
      <c r="A282" t="s">
        <v>19</v>
      </c>
      <c r="B282">
        <v>2020</v>
      </c>
      <c r="C282" s="11">
        <v>44001</v>
      </c>
      <c r="D282" t="s">
        <v>1217</v>
      </c>
      <c r="E282" t="s">
        <v>648</v>
      </c>
      <c r="F282">
        <v>2</v>
      </c>
      <c r="G282">
        <f t="shared" si="16"/>
        <v>0</v>
      </c>
      <c r="H282">
        <v>0</v>
      </c>
      <c r="I282">
        <v>0</v>
      </c>
      <c r="J282">
        <v>0</v>
      </c>
      <c r="K282">
        <v>50</v>
      </c>
      <c r="L282">
        <v>60</v>
      </c>
      <c r="M282" t="s">
        <v>503</v>
      </c>
      <c r="N282">
        <v>0</v>
      </c>
      <c r="O282">
        <v>0</v>
      </c>
      <c r="P282" s="9">
        <f t="shared" si="15"/>
        <v>31.25</v>
      </c>
      <c r="Q282">
        <v>8</v>
      </c>
      <c r="R282">
        <v>9</v>
      </c>
      <c r="S282">
        <v>51</v>
      </c>
      <c r="T282">
        <v>57</v>
      </c>
      <c r="AC282" s="14"/>
      <c r="AD282" s="14"/>
      <c r="AF282" t="s">
        <v>1229</v>
      </c>
    </row>
    <row r="283" spans="1:32" x14ac:dyDescent="0.3">
      <c r="A283" t="s">
        <v>19</v>
      </c>
      <c r="B283">
        <v>2020</v>
      </c>
      <c r="C283" s="11">
        <v>44001</v>
      </c>
      <c r="D283" t="s">
        <v>1219</v>
      </c>
      <c r="E283" t="s">
        <v>651</v>
      </c>
      <c r="F283">
        <v>0</v>
      </c>
      <c r="G283">
        <f t="shared" si="16"/>
        <v>2</v>
      </c>
      <c r="H283">
        <v>1</v>
      </c>
      <c r="I283">
        <v>0</v>
      </c>
      <c r="J283">
        <v>1</v>
      </c>
      <c r="K283">
        <v>70</v>
      </c>
      <c r="L283">
        <v>90</v>
      </c>
      <c r="M283" t="s">
        <v>503</v>
      </c>
      <c r="N283">
        <v>0</v>
      </c>
      <c r="O283">
        <v>0</v>
      </c>
      <c r="P283" s="9">
        <f t="shared" si="15"/>
        <v>18.5</v>
      </c>
      <c r="Q283">
        <v>10</v>
      </c>
      <c r="R283">
        <v>17</v>
      </c>
      <c r="S283">
        <v>20</v>
      </c>
      <c r="T283">
        <v>27</v>
      </c>
      <c r="AC283" s="14"/>
      <c r="AD283" s="14"/>
      <c r="AF283" t="s">
        <v>1229</v>
      </c>
    </row>
    <row r="284" spans="1:32" x14ac:dyDescent="0.3">
      <c r="A284" t="s">
        <v>19</v>
      </c>
      <c r="B284">
        <v>2020</v>
      </c>
      <c r="C284" s="11">
        <v>44001</v>
      </c>
      <c r="D284" t="s">
        <v>1220</v>
      </c>
      <c r="E284" t="s">
        <v>651</v>
      </c>
      <c r="F284">
        <v>1</v>
      </c>
      <c r="G284">
        <f t="shared" si="16"/>
        <v>9</v>
      </c>
      <c r="H284">
        <v>0</v>
      </c>
      <c r="I284">
        <v>1</v>
      </c>
      <c r="J284">
        <v>8</v>
      </c>
      <c r="K284">
        <v>70</v>
      </c>
      <c r="L284">
        <v>80</v>
      </c>
      <c r="M284" t="s">
        <v>503</v>
      </c>
      <c r="N284">
        <v>0</v>
      </c>
      <c r="O284">
        <v>0</v>
      </c>
      <c r="P284" s="9">
        <f t="shared" si="15"/>
        <v>21.25</v>
      </c>
      <c r="Q284">
        <v>14</v>
      </c>
      <c r="R284">
        <v>42</v>
      </c>
      <c r="S284">
        <v>15</v>
      </c>
      <c r="T284">
        <v>14</v>
      </c>
      <c r="AC284" s="14"/>
      <c r="AD284" s="14"/>
      <c r="AF284" t="s">
        <v>1229</v>
      </c>
    </row>
    <row r="285" spans="1:32" x14ac:dyDescent="0.3">
      <c r="A285" t="s">
        <v>19</v>
      </c>
      <c r="B285">
        <v>2020</v>
      </c>
      <c r="C285" s="11">
        <v>44001</v>
      </c>
      <c r="D285" t="s">
        <v>1221</v>
      </c>
      <c r="E285" t="s">
        <v>651</v>
      </c>
      <c r="F285">
        <v>2</v>
      </c>
      <c r="G285">
        <f t="shared" si="16"/>
        <v>0</v>
      </c>
      <c r="H285">
        <v>0</v>
      </c>
      <c r="I285">
        <v>0</v>
      </c>
      <c r="J285">
        <v>0</v>
      </c>
      <c r="K285">
        <v>65</v>
      </c>
      <c r="L285">
        <v>40</v>
      </c>
      <c r="M285" t="s">
        <v>503</v>
      </c>
      <c r="N285">
        <v>0</v>
      </c>
      <c r="O285">
        <v>0</v>
      </c>
      <c r="P285" s="9">
        <f t="shared" si="15"/>
        <v>26.75</v>
      </c>
      <c r="Q285">
        <v>42</v>
      </c>
      <c r="R285">
        <v>29</v>
      </c>
      <c r="S285">
        <v>17</v>
      </c>
      <c r="T285">
        <v>19</v>
      </c>
      <c r="AC285" s="14"/>
      <c r="AD285" s="14"/>
      <c r="AF285" t="s">
        <v>1229</v>
      </c>
    </row>
    <row r="286" spans="1:32" x14ac:dyDescent="0.3">
      <c r="A286" t="s">
        <v>19</v>
      </c>
      <c r="B286">
        <v>2020</v>
      </c>
      <c r="C286" s="11">
        <v>44001</v>
      </c>
      <c r="D286" t="s">
        <v>1222</v>
      </c>
      <c r="E286" t="s">
        <v>657</v>
      </c>
      <c r="F286">
        <v>3</v>
      </c>
      <c r="G286">
        <f t="shared" si="16"/>
        <v>0</v>
      </c>
      <c r="H286" t="s">
        <v>503</v>
      </c>
      <c r="I286" t="s">
        <v>503</v>
      </c>
      <c r="J286" t="s">
        <v>503</v>
      </c>
      <c r="K286" t="s">
        <v>503</v>
      </c>
      <c r="L286" t="s">
        <v>503</v>
      </c>
      <c r="M286" t="s">
        <v>503</v>
      </c>
      <c r="N286" t="s">
        <v>503</v>
      </c>
      <c r="O286" t="s">
        <v>503</v>
      </c>
      <c r="P286" s="9" t="s">
        <v>503</v>
      </c>
      <c r="Q286" t="s">
        <v>503</v>
      </c>
      <c r="R286" t="s">
        <v>503</v>
      </c>
      <c r="S286" t="s">
        <v>503</v>
      </c>
      <c r="T286" t="s">
        <v>503</v>
      </c>
      <c r="AC286" s="14"/>
      <c r="AD286" s="14"/>
      <c r="AF286" t="s">
        <v>1229</v>
      </c>
    </row>
    <row r="287" spans="1:32" x14ac:dyDescent="0.3">
      <c r="A287" t="s">
        <v>19</v>
      </c>
      <c r="B287">
        <v>2020</v>
      </c>
      <c r="C287" s="11">
        <v>44001</v>
      </c>
      <c r="D287" t="s">
        <v>1223</v>
      </c>
      <c r="E287" t="s">
        <v>655</v>
      </c>
      <c r="F287">
        <v>13</v>
      </c>
      <c r="G287">
        <f t="shared" si="16"/>
        <v>0</v>
      </c>
      <c r="H287">
        <v>0</v>
      </c>
      <c r="I287">
        <v>0</v>
      </c>
      <c r="J287">
        <v>0</v>
      </c>
      <c r="K287">
        <v>80</v>
      </c>
      <c r="L287">
        <v>50</v>
      </c>
      <c r="M287" t="s">
        <v>503</v>
      </c>
      <c r="N287">
        <v>0</v>
      </c>
      <c r="O287">
        <v>10</v>
      </c>
      <c r="P287" s="9">
        <f t="shared" ref="P287:P350" si="17">AVERAGE(Q287:T287)</f>
        <v>38.5</v>
      </c>
      <c r="Q287">
        <v>40</v>
      </c>
      <c r="R287">
        <v>32</v>
      </c>
      <c r="S287">
        <v>37</v>
      </c>
      <c r="T287">
        <v>45</v>
      </c>
      <c r="AC287" s="14"/>
      <c r="AD287" s="14"/>
      <c r="AF287" t="s">
        <v>1229</v>
      </c>
    </row>
    <row r="288" spans="1:32" x14ac:dyDescent="0.3">
      <c r="A288" t="s">
        <v>19</v>
      </c>
      <c r="B288">
        <v>2020</v>
      </c>
      <c r="C288" s="11">
        <v>44001</v>
      </c>
      <c r="D288" t="s">
        <v>1224</v>
      </c>
      <c r="E288" t="s">
        <v>655</v>
      </c>
      <c r="F288">
        <v>5</v>
      </c>
      <c r="G288">
        <f t="shared" si="16"/>
        <v>3</v>
      </c>
      <c r="H288">
        <v>0</v>
      </c>
      <c r="I288">
        <v>2</v>
      </c>
      <c r="J288">
        <v>1</v>
      </c>
      <c r="K288">
        <v>60</v>
      </c>
      <c r="L288">
        <v>70</v>
      </c>
      <c r="M288" t="s">
        <v>503</v>
      </c>
      <c r="N288">
        <v>0</v>
      </c>
      <c r="O288">
        <v>0</v>
      </c>
      <c r="P288" s="9">
        <f t="shared" si="17"/>
        <v>34.5</v>
      </c>
      <c r="Q288">
        <v>15</v>
      </c>
      <c r="R288">
        <v>18</v>
      </c>
      <c r="S288">
        <v>46</v>
      </c>
      <c r="T288">
        <v>59</v>
      </c>
      <c r="AC288" s="14"/>
      <c r="AD288" s="14"/>
      <c r="AF288" t="s">
        <v>1229</v>
      </c>
    </row>
    <row r="289" spans="1:33" x14ac:dyDescent="0.3">
      <c r="A289" t="s">
        <v>19</v>
      </c>
      <c r="B289">
        <v>2020</v>
      </c>
      <c r="C289" s="11">
        <v>44001</v>
      </c>
      <c r="D289" t="s">
        <v>1225</v>
      </c>
      <c r="E289" t="s">
        <v>659</v>
      </c>
      <c r="F289">
        <v>2</v>
      </c>
      <c r="G289">
        <f t="shared" si="16"/>
        <v>0</v>
      </c>
      <c r="H289">
        <v>0</v>
      </c>
      <c r="I289">
        <v>0</v>
      </c>
      <c r="J289">
        <v>0</v>
      </c>
      <c r="K289">
        <v>50</v>
      </c>
      <c r="L289">
        <v>70</v>
      </c>
      <c r="M289" t="s">
        <v>503</v>
      </c>
      <c r="N289">
        <v>0</v>
      </c>
      <c r="O289">
        <v>0</v>
      </c>
      <c r="P289" s="9">
        <f t="shared" si="17"/>
        <v>12.25</v>
      </c>
      <c r="Q289">
        <v>14</v>
      </c>
      <c r="R289">
        <v>16</v>
      </c>
      <c r="S289">
        <v>9</v>
      </c>
      <c r="T289">
        <v>10</v>
      </c>
      <c r="AC289" s="14"/>
      <c r="AD289" s="14"/>
      <c r="AF289" t="s">
        <v>1229</v>
      </c>
    </row>
    <row r="290" spans="1:33" x14ac:dyDescent="0.3">
      <c r="A290" t="s">
        <v>19</v>
      </c>
      <c r="B290">
        <v>2020</v>
      </c>
      <c r="C290" s="11">
        <v>44001</v>
      </c>
      <c r="D290" t="s">
        <v>1226</v>
      </c>
      <c r="E290" t="s">
        <v>659</v>
      </c>
      <c r="F290">
        <v>5</v>
      </c>
      <c r="G290">
        <f t="shared" si="16"/>
        <v>0</v>
      </c>
      <c r="H290">
        <v>0</v>
      </c>
      <c r="I290">
        <v>0</v>
      </c>
      <c r="J290">
        <v>0</v>
      </c>
      <c r="K290">
        <v>90</v>
      </c>
      <c r="L290">
        <v>40</v>
      </c>
      <c r="M290" t="s">
        <v>503</v>
      </c>
      <c r="N290">
        <v>0</v>
      </c>
      <c r="O290">
        <v>0</v>
      </c>
      <c r="P290" s="9">
        <f t="shared" si="17"/>
        <v>22.5</v>
      </c>
      <c r="Q290">
        <v>21</v>
      </c>
      <c r="R290">
        <v>18</v>
      </c>
      <c r="S290">
        <v>29</v>
      </c>
      <c r="T290">
        <v>22</v>
      </c>
      <c r="AC290" s="14"/>
      <c r="AD290" s="14"/>
      <c r="AF290" t="s">
        <v>1229</v>
      </c>
    </row>
    <row r="291" spans="1:33" x14ac:dyDescent="0.3">
      <c r="A291" t="s">
        <v>19</v>
      </c>
      <c r="B291">
        <v>2020</v>
      </c>
      <c r="C291" s="11">
        <v>44001</v>
      </c>
      <c r="D291" t="s">
        <v>1227</v>
      </c>
      <c r="E291" t="s">
        <v>653</v>
      </c>
      <c r="F291">
        <v>3</v>
      </c>
      <c r="G291">
        <f t="shared" si="16"/>
        <v>10</v>
      </c>
      <c r="H291">
        <v>0</v>
      </c>
      <c r="I291">
        <v>6</v>
      </c>
      <c r="J291">
        <v>4</v>
      </c>
      <c r="K291">
        <v>80</v>
      </c>
      <c r="L291">
        <v>35</v>
      </c>
      <c r="M291" t="s">
        <v>503</v>
      </c>
      <c r="N291">
        <v>0</v>
      </c>
      <c r="O291">
        <v>0</v>
      </c>
      <c r="P291" s="9">
        <f t="shared" si="17"/>
        <v>37</v>
      </c>
      <c r="Q291">
        <v>16</v>
      </c>
      <c r="R291">
        <v>15</v>
      </c>
      <c r="S291">
        <v>50</v>
      </c>
      <c r="T291">
        <v>67</v>
      </c>
      <c r="AC291" s="14"/>
      <c r="AD291" s="14"/>
      <c r="AF291" t="s">
        <v>1229</v>
      </c>
    </row>
    <row r="292" spans="1:33" x14ac:dyDescent="0.3">
      <c r="A292" t="s">
        <v>19</v>
      </c>
      <c r="B292">
        <v>2021</v>
      </c>
      <c r="C292" s="11">
        <v>44365</v>
      </c>
      <c r="D292" t="s">
        <v>1217</v>
      </c>
      <c r="E292" t="s">
        <v>648</v>
      </c>
      <c r="F292">
        <v>2</v>
      </c>
      <c r="G292">
        <f t="shared" si="16"/>
        <v>0</v>
      </c>
      <c r="H292">
        <v>0</v>
      </c>
      <c r="I292">
        <v>0</v>
      </c>
      <c r="J292">
        <v>0</v>
      </c>
      <c r="K292">
        <v>45</v>
      </c>
      <c r="L292">
        <v>60</v>
      </c>
      <c r="M292">
        <v>0</v>
      </c>
      <c r="N292">
        <v>0</v>
      </c>
      <c r="O292">
        <v>0</v>
      </c>
      <c r="P292" s="9">
        <f t="shared" si="17"/>
        <v>13.25</v>
      </c>
      <c r="Q292" s="8">
        <v>14</v>
      </c>
      <c r="R292" s="8">
        <v>22</v>
      </c>
      <c r="S292" s="8">
        <v>9</v>
      </c>
      <c r="T292" s="8">
        <v>8</v>
      </c>
      <c r="AC292" s="14">
        <v>1</v>
      </c>
      <c r="AD292" s="14">
        <v>0</v>
      </c>
      <c r="AE292">
        <v>100</v>
      </c>
      <c r="AF292" t="s">
        <v>1230</v>
      </c>
    </row>
    <row r="293" spans="1:33" x14ac:dyDescent="0.3">
      <c r="A293" t="s">
        <v>19</v>
      </c>
      <c r="B293">
        <v>2021</v>
      </c>
      <c r="C293" s="11">
        <v>44365</v>
      </c>
      <c r="D293" t="s">
        <v>1219</v>
      </c>
      <c r="E293" t="s">
        <v>651</v>
      </c>
      <c r="F293">
        <v>0</v>
      </c>
      <c r="G293">
        <f t="shared" si="16"/>
        <v>2</v>
      </c>
      <c r="H293">
        <v>0</v>
      </c>
      <c r="I293">
        <v>0</v>
      </c>
      <c r="J293">
        <v>2</v>
      </c>
      <c r="K293">
        <v>60</v>
      </c>
      <c r="L293">
        <v>60</v>
      </c>
      <c r="M293">
        <v>4</v>
      </c>
      <c r="N293">
        <v>0</v>
      </c>
      <c r="O293">
        <v>0</v>
      </c>
      <c r="P293" s="9">
        <f t="shared" si="17"/>
        <v>15.75</v>
      </c>
      <c r="Q293" s="8">
        <v>4</v>
      </c>
      <c r="R293" s="8">
        <v>21</v>
      </c>
      <c r="S293" s="8">
        <v>15</v>
      </c>
      <c r="T293" s="8">
        <v>23</v>
      </c>
      <c r="AC293" s="14">
        <v>1</v>
      </c>
      <c r="AD293" s="14">
        <v>0</v>
      </c>
      <c r="AE293">
        <v>100</v>
      </c>
      <c r="AF293" t="s">
        <v>1230</v>
      </c>
    </row>
    <row r="294" spans="1:33" x14ac:dyDescent="0.3">
      <c r="A294" t="s">
        <v>19</v>
      </c>
      <c r="B294">
        <v>2021</v>
      </c>
      <c r="C294" s="11">
        <v>44365</v>
      </c>
      <c r="D294" t="s">
        <v>1220</v>
      </c>
      <c r="E294" t="s">
        <v>651</v>
      </c>
      <c r="F294">
        <v>1</v>
      </c>
      <c r="G294">
        <f t="shared" si="16"/>
        <v>11</v>
      </c>
      <c r="H294">
        <v>0</v>
      </c>
      <c r="I294">
        <v>1</v>
      </c>
      <c r="J294">
        <v>10</v>
      </c>
      <c r="K294">
        <v>50</v>
      </c>
      <c r="L294">
        <v>60</v>
      </c>
      <c r="M294">
        <v>5</v>
      </c>
      <c r="N294">
        <v>0</v>
      </c>
      <c r="O294">
        <v>0</v>
      </c>
      <c r="P294" s="9">
        <f t="shared" si="17"/>
        <v>19.75</v>
      </c>
      <c r="Q294" s="8">
        <v>10</v>
      </c>
      <c r="R294" s="8">
        <v>15</v>
      </c>
      <c r="S294" s="8">
        <v>20</v>
      </c>
      <c r="T294" s="8">
        <v>34</v>
      </c>
      <c r="AC294" s="14">
        <v>1</v>
      </c>
      <c r="AD294" s="14">
        <v>0</v>
      </c>
      <c r="AE294">
        <v>100</v>
      </c>
      <c r="AF294" t="s">
        <v>1230</v>
      </c>
    </row>
    <row r="295" spans="1:33" x14ac:dyDescent="0.3">
      <c r="A295" t="s">
        <v>19</v>
      </c>
      <c r="B295">
        <v>2021</v>
      </c>
      <c r="C295" s="11">
        <v>44365</v>
      </c>
      <c r="D295" t="s">
        <v>1221</v>
      </c>
      <c r="E295" t="s">
        <v>651</v>
      </c>
      <c r="F295">
        <v>2</v>
      </c>
      <c r="G295">
        <f t="shared" si="16"/>
        <v>0</v>
      </c>
      <c r="H295">
        <v>0</v>
      </c>
      <c r="I295">
        <v>0</v>
      </c>
      <c r="J295">
        <v>0</v>
      </c>
      <c r="K295">
        <v>65</v>
      </c>
      <c r="L295">
        <v>60</v>
      </c>
      <c r="M295">
        <v>1</v>
      </c>
      <c r="N295">
        <v>0</v>
      </c>
      <c r="O295">
        <v>0</v>
      </c>
      <c r="P295" s="9">
        <f t="shared" si="17"/>
        <v>23.25</v>
      </c>
      <c r="Q295" s="8">
        <v>29</v>
      </c>
      <c r="R295" s="8">
        <v>15</v>
      </c>
      <c r="S295" s="8">
        <v>21</v>
      </c>
      <c r="T295" s="8">
        <v>28</v>
      </c>
      <c r="AC295" s="14">
        <v>1</v>
      </c>
      <c r="AD295" s="14">
        <v>0</v>
      </c>
      <c r="AE295">
        <v>100</v>
      </c>
      <c r="AF295" t="s">
        <v>1230</v>
      </c>
    </row>
    <row r="296" spans="1:33" x14ac:dyDescent="0.3">
      <c r="A296" t="s">
        <v>19</v>
      </c>
      <c r="B296">
        <v>2021</v>
      </c>
      <c r="C296" s="11">
        <v>44365</v>
      </c>
      <c r="D296" t="s">
        <v>1222</v>
      </c>
      <c r="E296" t="s">
        <v>657</v>
      </c>
      <c r="F296">
        <v>3</v>
      </c>
      <c r="G296">
        <f t="shared" si="16"/>
        <v>0</v>
      </c>
      <c r="H296">
        <v>0</v>
      </c>
      <c r="I296">
        <v>0</v>
      </c>
      <c r="J296">
        <v>0</v>
      </c>
      <c r="K296">
        <v>50</v>
      </c>
      <c r="L296">
        <v>40</v>
      </c>
      <c r="M296">
        <v>1</v>
      </c>
      <c r="N296">
        <v>0</v>
      </c>
      <c r="O296">
        <v>0</v>
      </c>
      <c r="P296" s="9">
        <f t="shared" si="17"/>
        <v>26.25</v>
      </c>
      <c r="Q296" s="8">
        <v>17</v>
      </c>
      <c r="R296" s="8">
        <v>17</v>
      </c>
      <c r="S296" s="8">
        <v>60</v>
      </c>
      <c r="T296" s="8">
        <v>11</v>
      </c>
      <c r="AC296" s="14">
        <v>1</v>
      </c>
      <c r="AD296" s="14">
        <v>0</v>
      </c>
      <c r="AE296">
        <v>100</v>
      </c>
      <c r="AF296" t="s">
        <v>1230</v>
      </c>
    </row>
    <row r="297" spans="1:33" x14ac:dyDescent="0.3">
      <c r="A297" t="s">
        <v>19</v>
      </c>
      <c r="B297">
        <v>2021</v>
      </c>
      <c r="C297" s="11">
        <v>44365</v>
      </c>
      <c r="D297" t="s">
        <v>1223</v>
      </c>
      <c r="E297" t="s">
        <v>655</v>
      </c>
      <c r="F297">
        <v>13</v>
      </c>
      <c r="G297">
        <f t="shared" si="16"/>
        <v>0</v>
      </c>
      <c r="H297">
        <v>0</v>
      </c>
      <c r="I297">
        <v>0</v>
      </c>
      <c r="J297">
        <v>0</v>
      </c>
      <c r="K297">
        <v>90</v>
      </c>
      <c r="L297">
        <v>40</v>
      </c>
      <c r="M297">
        <v>0</v>
      </c>
      <c r="N297">
        <v>0</v>
      </c>
      <c r="O297">
        <v>10</v>
      </c>
      <c r="P297" s="9">
        <f t="shared" si="17"/>
        <v>22</v>
      </c>
      <c r="Q297" s="8">
        <v>29</v>
      </c>
      <c r="R297" s="8">
        <v>16</v>
      </c>
      <c r="S297" s="8">
        <v>28</v>
      </c>
      <c r="T297" s="8">
        <v>15</v>
      </c>
      <c r="AC297" s="14">
        <v>1</v>
      </c>
      <c r="AD297" s="14">
        <v>0</v>
      </c>
      <c r="AE297">
        <v>100</v>
      </c>
      <c r="AF297" t="s">
        <v>1230</v>
      </c>
    </row>
    <row r="298" spans="1:33" x14ac:dyDescent="0.3">
      <c r="A298" t="s">
        <v>19</v>
      </c>
      <c r="B298">
        <v>2021</v>
      </c>
      <c r="C298" s="11">
        <v>44365</v>
      </c>
      <c r="D298" t="s">
        <v>1224</v>
      </c>
      <c r="E298" t="s">
        <v>655</v>
      </c>
      <c r="F298">
        <v>5</v>
      </c>
      <c r="G298">
        <f t="shared" si="16"/>
        <v>2</v>
      </c>
      <c r="H298">
        <v>0</v>
      </c>
      <c r="I298">
        <v>1</v>
      </c>
      <c r="J298">
        <v>1</v>
      </c>
      <c r="K298">
        <v>50</v>
      </c>
      <c r="L298">
        <v>50</v>
      </c>
      <c r="M298">
        <v>0</v>
      </c>
      <c r="N298">
        <v>0</v>
      </c>
      <c r="O298">
        <v>0</v>
      </c>
      <c r="P298" s="9">
        <f t="shared" si="17"/>
        <v>21.25</v>
      </c>
      <c r="Q298" s="8">
        <v>15</v>
      </c>
      <c r="R298" s="8">
        <v>28</v>
      </c>
      <c r="S298" s="8">
        <v>17</v>
      </c>
      <c r="T298" s="8">
        <v>25</v>
      </c>
      <c r="AC298" s="14">
        <v>1</v>
      </c>
      <c r="AD298" s="14">
        <v>0</v>
      </c>
      <c r="AE298">
        <v>100</v>
      </c>
      <c r="AF298" t="s">
        <v>1230</v>
      </c>
    </row>
    <row r="299" spans="1:33" x14ac:dyDescent="0.3">
      <c r="A299" t="s">
        <v>19</v>
      </c>
      <c r="B299">
        <v>2021</v>
      </c>
      <c r="C299" s="11">
        <v>44434</v>
      </c>
      <c r="D299" t="s">
        <v>1225</v>
      </c>
      <c r="E299" t="s">
        <v>659</v>
      </c>
      <c r="F299">
        <v>2</v>
      </c>
      <c r="G299">
        <f t="shared" si="16"/>
        <v>0</v>
      </c>
      <c r="H299">
        <v>0</v>
      </c>
      <c r="I299">
        <v>0</v>
      </c>
      <c r="J299">
        <v>0</v>
      </c>
      <c r="K299">
        <v>70</v>
      </c>
      <c r="L299">
        <v>50</v>
      </c>
      <c r="M299">
        <v>2</v>
      </c>
      <c r="N299">
        <v>0</v>
      </c>
      <c r="O299">
        <v>0</v>
      </c>
      <c r="P299" s="9">
        <f t="shared" si="17"/>
        <v>4</v>
      </c>
      <c r="Q299" s="8">
        <v>3</v>
      </c>
      <c r="R299" s="8">
        <v>7</v>
      </c>
      <c r="S299" s="8">
        <v>4</v>
      </c>
      <c r="T299" s="8">
        <v>2</v>
      </c>
      <c r="AC299" s="14">
        <v>1</v>
      </c>
      <c r="AD299" s="14">
        <v>0</v>
      </c>
      <c r="AE299">
        <v>100</v>
      </c>
      <c r="AF299" t="s">
        <v>1230</v>
      </c>
      <c r="AG299" t="s">
        <v>1231</v>
      </c>
    </row>
    <row r="300" spans="1:33" x14ac:dyDescent="0.3">
      <c r="A300" t="s">
        <v>19</v>
      </c>
      <c r="B300">
        <v>2021</v>
      </c>
      <c r="C300" s="11">
        <v>44434</v>
      </c>
      <c r="D300" t="s">
        <v>1226</v>
      </c>
      <c r="E300" t="s">
        <v>659</v>
      </c>
      <c r="F300">
        <v>5</v>
      </c>
      <c r="G300">
        <f t="shared" si="16"/>
        <v>0</v>
      </c>
      <c r="H300">
        <v>0</v>
      </c>
      <c r="I300">
        <v>0</v>
      </c>
      <c r="J300">
        <v>0</v>
      </c>
      <c r="K300">
        <v>90</v>
      </c>
      <c r="L300">
        <v>50</v>
      </c>
      <c r="M300">
        <v>0</v>
      </c>
      <c r="N300">
        <v>0</v>
      </c>
      <c r="O300">
        <v>0</v>
      </c>
      <c r="P300" s="9">
        <f t="shared" si="17"/>
        <v>7.5</v>
      </c>
      <c r="Q300" s="8">
        <v>6</v>
      </c>
      <c r="R300" s="8">
        <v>9</v>
      </c>
      <c r="S300" s="8">
        <v>6</v>
      </c>
      <c r="T300" s="8">
        <v>9</v>
      </c>
      <c r="AC300" s="14">
        <v>1</v>
      </c>
      <c r="AD300" s="14">
        <v>0</v>
      </c>
      <c r="AE300">
        <v>100</v>
      </c>
      <c r="AF300" t="s">
        <v>1230</v>
      </c>
      <c r="AG300" t="s">
        <v>1231</v>
      </c>
    </row>
    <row r="301" spans="1:33" x14ac:dyDescent="0.3">
      <c r="A301" t="s">
        <v>19</v>
      </c>
      <c r="B301">
        <v>2021</v>
      </c>
      <c r="C301" s="11">
        <v>44365</v>
      </c>
      <c r="D301" t="s">
        <v>1227</v>
      </c>
      <c r="E301" t="s">
        <v>653</v>
      </c>
      <c r="F301">
        <v>3</v>
      </c>
      <c r="G301">
        <f t="shared" si="16"/>
        <v>15</v>
      </c>
      <c r="H301">
        <v>1</v>
      </c>
      <c r="I301">
        <v>4</v>
      </c>
      <c r="J301">
        <v>10</v>
      </c>
      <c r="K301">
        <v>60</v>
      </c>
      <c r="L301">
        <v>20</v>
      </c>
      <c r="M301">
        <v>10</v>
      </c>
      <c r="N301">
        <v>0</v>
      </c>
      <c r="O301">
        <v>0</v>
      </c>
      <c r="P301" s="9">
        <f t="shared" si="17"/>
        <v>16.5</v>
      </c>
      <c r="Q301" s="8">
        <v>18</v>
      </c>
      <c r="R301" s="8">
        <v>10</v>
      </c>
      <c r="S301" s="8">
        <v>20</v>
      </c>
      <c r="T301" s="8">
        <v>18</v>
      </c>
      <c r="AC301" s="14">
        <v>1</v>
      </c>
      <c r="AD301" s="14">
        <v>0</v>
      </c>
      <c r="AE301">
        <v>100</v>
      </c>
      <c r="AF301" t="s">
        <v>1230</v>
      </c>
    </row>
    <row r="302" spans="1:33" x14ac:dyDescent="0.3">
      <c r="A302" t="s">
        <v>19</v>
      </c>
      <c r="B302">
        <v>2022</v>
      </c>
      <c r="C302" s="11">
        <v>44742</v>
      </c>
      <c r="D302" t="s">
        <v>1217</v>
      </c>
      <c r="E302" t="s">
        <v>648</v>
      </c>
      <c r="F302">
        <v>2</v>
      </c>
      <c r="G302">
        <f t="shared" si="16"/>
        <v>1</v>
      </c>
      <c r="H302">
        <v>0</v>
      </c>
      <c r="I302">
        <v>1</v>
      </c>
      <c r="J302">
        <v>0</v>
      </c>
      <c r="K302">
        <v>70</v>
      </c>
      <c r="L302">
        <v>50</v>
      </c>
      <c r="M302">
        <v>0</v>
      </c>
      <c r="N302">
        <v>0</v>
      </c>
      <c r="O302">
        <v>0</v>
      </c>
      <c r="P302" s="9">
        <f t="shared" si="17"/>
        <v>9.5</v>
      </c>
      <c r="Q302" s="8">
        <v>10</v>
      </c>
      <c r="R302" s="8">
        <v>2</v>
      </c>
      <c r="S302" s="8">
        <v>12</v>
      </c>
      <c r="T302" s="8">
        <v>14</v>
      </c>
      <c r="U302" s="2">
        <v>2</v>
      </c>
      <c r="V302" s="2">
        <v>18</v>
      </c>
      <c r="W302" s="2">
        <v>1</v>
      </c>
      <c r="X302" s="2">
        <v>1</v>
      </c>
      <c r="Y302" t="s">
        <v>503</v>
      </c>
      <c r="Z302" t="s">
        <v>503</v>
      </c>
      <c r="AA302" s="2">
        <v>0</v>
      </c>
      <c r="AB302" s="2">
        <v>0</v>
      </c>
      <c r="AC302" s="14">
        <v>1</v>
      </c>
      <c r="AD302" s="14">
        <v>0</v>
      </c>
      <c r="AE302">
        <v>100</v>
      </c>
      <c r="AF302" t="s">
        <v>1230</v>
      </c>
    </row>
    <row r="303" spans="1:33" x14ac:dyDescent="0.3">
      <c r="A303" t="s">
        <v>19</v>
      </c>
      <c r="B303">
        <v>2022</v>
      </c>
      <c r="C303" s="11">
        <v>44742</v>
      </c>
      <c r="D303" t="s">
        <v>1219</v>
      </c>
      <c r="E303" t="s">
        <v>651</v>
      </c>
      <c r="F303">
        <v>0</v>
      </c>
      <c r="G303">
        <f t="shared" si="16"/>
        <v>10</v>
      </c>
      <c r="H303">
        <v>1</v>
      </c>
      <c r="I303">
        <v>2</v>
      </c>
      <c r="J303">
        <v>7</v>
      </c>
      <c r="K303">
        <v>80</v>
      </c>
      <c r="L303">
        <v>90</v>
      </c>
      <c r="M303">
        <v>20</v>
      </c>
      <c r="N303">
        <v>0</v>
      </c>
      <c r="O303">
        <v>0</v>
      </c>
      <c r="P303" s="9">
        <f t="shared" si="17"/>
        <v>17</v>
      </c>
      <c r="Q303" s="8">
        <v>23</v>
      </c>
      <c r="R303" s="8">
        <v>0</v>
      </c>
      <c r="S303" s="8">
        <v>21</v>
      </c>
      <c r="T303" s="8">
        <v>24</v>
      </c>
      <c r="U303" s="2">
        <v>2</v>
      </c>
      <c r="V303" s="2">
        <v>30</v>
      </c>
      <c r="W303" s="2">
        <v>1</v>
      </c>
      <c r="X303" s="2">
        <v>20</v>
      </c>
      <c r="Y303" t="s">
        <v>503</v>
      </c>
      <c r="Z303" t="s">
        <v>503</v>
      </c>
      <c r="AA303" s="2">
        <v>1</v>
      </c>
      <c r="AB303" s="2">
        <v>0.1</v>
      </c>
      <c r="AC303" s="14">
        <v>1</v>
      </c>
      <c r="AD303" s="14">
        <v>0</v>
      </c>
      <c r="AE303">
        <v>100</v>
      </c>
      <c r="AF303" t="s">
        <v>1230</v>
      </c>
    </row>
    <row r="304" spans="1:33" x14ac:dyDescent="0.3">
      <c r="A304" t="s">
        <v>19</v>
      </c>
      <c r="B304">
        <v>2022</v>
      </c>
      <c r="C304" s="11">
        <v>44742</v>
      </c>
      <c r="D304" t="s">
        <v>1220</v>
      </c>
      <c r="E304" t="s">
        <v>651</v>
      </c>
      <c r="F304">
        <v>1</v>
      </c>
      <c r="G304">
        <f t="shared" si="16"/>
        <v>9</v>
      </c>
      <c r="H304">
        <v>0</v>
      </c>
      <c r="I304">
        <v>1</v>
      </c>
      <c r="J304">
        <v>8</v>
      </c>
      <c r="K304">
        <v>80</v>
      </c>
      <c r="L304">
        <v>35</v>
      </c>
      <c r="M304">
        <v>10</v>
      </c>
      <c r="N304">
        <v>0</v>
      </c>
      <c r="O304">
        <v>0</v>
      </c>
      <c r="P304" s="9">
        <f t="shared" si="17"/>
        <v>10.25</v>
      </c>
      <c r="Q304" s="8">
        <v>6</v>
      </c>
      <c r="R304" s="8">
        <v>10</v>
      </c>
      <c r="S304" s="8">
        <v>14</v>
      </c>
      <c r="T304" s="8">
        <v>11</v>
      </c>
      <c r="U304" s="2">
        <v>3</v>
      </c>
      <c r="V304" s="2">
        <v>35</v>
      </c>
      <c r="W304" s="2">
        <v>1</v>
      </c>
      <c r="X304" s="2">
        <v>10</v>
      </c>
      <c r="Y304" t="s">
        <v>503</v>
      </c>
      <c r="Z304" t="s">
        <v>503</v>
      </c>
      <c r="AA304" s="2">
        <v>1</v>
      </c>
      <c r="AB304" s="2">
        <v>0.1</v>
      </c>
      <c r="AC304" s="14">
        <v>1</v>
      </c>
      <c r="AD304" s="14">
        <v>0</v>
      </c>
      <c r="AE304">
        <v>100</v>
      </c>
      <c r="AF304" t="s">
        <v>1230</v>
      </c>
    </row>
    <row r="305" spans="1:33" x14ac:dyDescent="0.3">
      <c r="A305" t="s">
        <v>19</v>
      </c>
      <c r="B305">
        <v>2022</v>
      </c>
      <c r="C305" s="11">
        <v>44742</v>
      </c>
      <c r="D305" t="s">
        <v>1221</v>
      </c>
      <c r="E305" t="s">
        <v>651</v>
      </c>
      <c r="F305">
        <v>2</v>
      </c>
      <c r="G305">
        <f t="shared" si="16"/>
        <v>0</v>
      </c>
      <c r="H305">
        <v>0</v>
      </c>
      <c r="I305">
        <v>0</v>
      </c>
      <c r="J305">
        <v>0</v>
      </c>
      <c r="K305">
        <v>95</v>
      </c>
      <c r="L305">
        <v>70</v>
      </c>
      <c r="M305">
        <v>15</v>
      </c>
      <c r="N305">
        <v>0</v>
      </c>
      <c r="O305">
        <v>0</v>
      </c>
      <c r="P305" s="9">
        <f t="shared" si="17"/>
        <v>19.25</v>
      </c>
      <c r="Q305" s="8">
        <v>14</v>
      </c>
      <c r="R305" s="8">
        <v>24</v>
      </c>
      <c r="S305" s="8">
        <v>32</v>
      </c>
      <c r="T305" s="8">
        <v>7</v>
      </c>
      <c r="U305" s="2">
        <v>2</v>
      </c>
      <c r="V305" s="2">
        <v>55</v>
      </c>
      <c r="W305" s="2">
        <v>2</v>
      </c>
      <c r="X305" s="2">
        <v>15</v>
      </c>
      <c r="Y305" t="s">
        <v>503</v>
      </c>
      <c r="Z305" t="s">
        <v>503</v>
      </c>
      <c r="AA305" s="2">
        <v>0</v>
      </c>
      <c r="AB305" s="2">
        <v>0</v>
      </c>
      <c r="AC305" s="14">
        <v>1</v>
      </c>
      <c r="AD305" s="14">
        <v>0</v>
      </c>
      <c r="AE305">
        <v>100</v>
      </c>
      <c r="AF305" t="s">
        <v>1230</v>
      </c>
      <c r="AG305" s="3" t="s">
        <v>1922</v>
      </c>
    </row>
    <row r="306" spans="1:33" x14ac:dyDescent="0.3">
      <c r="A306" t="s">
        <v>19</v>
      </c>
      <c r="B306">
        <v>2022</v>
      </c>
      <c r="C306" s="11">
        <v>44742</v>
      </c>
      <c r="D306" t="s">
        <v>1222</v>
      </c>
      <c r="E306" t="s">
        <v>657</v>
      </c>
      <c r="F306">
        <v>3</v>
      </c>
      <c r="G306">
        <f t="shared" si="16"/>
        <v>0</v>
      </c>
      <c r="H306">
        <v>0</v>
      </c>
      <c r="I306">
        <v>0</v>
      </c>
      <c r="J306">
        <v>0</v>
      </c>
      <c r="K306">
        <v>80</v>
      </c>
      <c r="L306">
        <v>20</v>
      </c>
      <c r="M306">
        <v>3</v>
      </c>
      <c r="N306">
        <v>0</v>
      </c>
      <c r="O306">
        <v>0</v>
      </c>
      <c r="P306" s="9">
        <f t="shared" si="17"/>
        <v>15.5</v>
      </c>
      <c r="Q306" s="8">
        <v>18</v>
      </c>
      <c r="R306" s="8">
        <v>22</v>
      </c>
      <c r="S306" s="8">
        <v>10</v>
      </c>
      <c r="T306" s="8">
        <v>12</v>
      </c>
      <c r="U306" s="2">
        <v>2</v>
      </c>
      <c r="V306" s="2">
        <v>25</v>
      </c>
      <c r="W306" s="2">
        <v>1</v>
      </c>
      <c r="X306" s="2">
        <v>3</v>
      </c>
      <c r="Y306" t="s">
        <v>503</v>
      </c>
      <c r="Z306" t="s">
        <v>503</v>
      </c>
      <c r="AA306" s="2">
        <v>0</v>
      </c>
      <c r="AB306" s="2">
        <v>0</v>
      </c>
      <c r="AC306" s="14">
        <v>1</v>
      </c>
      <c r="AD306" s="14">
        <v>0</v>
      </c>
      <c r="AE306">
        <v>100</v>
      </c>
      <c r="AF306" t="s">
        <v>1230</v>
      </c>
    </row>
    <row r="307" spans="1:33" x14ac:dyDescent="0.3">
      <c r="A307" t="s">
        <v>19</v>
      </c>
      <c r="B307">
        <v>2022</v>
      </c>
      <c r="C307" s="11">
        <v>44742</v>
      </c>
      <c r="D307" t="s">
        <v>1223</v>
      </c>
      <c r="E307" t="s">
        <v>655</v>
      </c>
      <c r="F307">
        <v>13</v>
      </c>
      <c r="G307">
        <f t="shared" si="16"/>
        <v>0</v>
      </c>
      <c r="H307">
        <v>0</v>
      </c>
      <c r="I307">
        <v>0</v>
      </c>
      <c r="J307">
        <v>0</v>
      </c>
      <c r="K307">
        <v>98</v>
      </c>
      <c r="L307">
        <v>85</v>
      </c>
      <c r="M307">
        <v>1</v>
      </c>
      <c r="N307">
        <v>0.1</v>
      </c>
      <c r="O307">
        <v>2</v>
      </c>
      <c r="P307" s="9">
        <f t="shared" si="17"/>
        <v>22.25</v>
      </c>
      <c r="Q307" s="8">
        <v>32</v>
      </c>
      <c r="R307" s="8">
        <v>21</v>
      </c>
      <c r="S307" s="8">
        <v>7</v>
      </c>
      <c r="T307" s="8">
        <v>29</v>
      </c>
      <c r="U307" s="2">
        <v>3</v>
      </c>
      <c r="V307" s="2">
        <v>17</v>
      </c>
      <c r="W307" s="2">
        <v>1</v>
      </c>
      <c r="X307" s="2">
        <v>1</v>
      </c>
      <c r="Y307" t="s">
        <v>503</v>
      </c>
      <c r="Z307" t="s">
        <v>503</v>
      </c>
      <c r="AA307" s="2">
        <v>0</v>
      </c>
      <c r="AB307" s="2">
        <v>0</v>
      </c>
      <c r="AC307" s="14">
        <v>1</v>
      </c>
      <c r="AD307" s="14">
        <v>0</v>
      </c>
      <c r="AE307">
        <v>100</v>
      </c>
      <c r="AF307" t="s">
        <v>1230</v>
      </c>
      <c r="AG307" s="3" t="s">
        <v>1922</v>
      </c>
    </row>
    <row r="308" spans="1:33" x14ac:dyDescent="0.3">
      <c r="A308" t="s">
        <v>19</v>
      </c>
      <c r="B308">
        <v>2022</v>
      </c>
      <c r="C308" s="11">
        <v>44742</v>
      </c>
      <c r="D308" t="s">
        <v>1224</v>
      </c>
      <c r="E308" t="s">
        <v>655</v>
      </c>
      <c r="F308">
        <v>5</v>
      </c>
      <c r="G308">
        <f t="shared" si="16"/>
        <v>2</v>
      </c>
      <c r="H308">
        <v>0</v>
      </c>
      <c r="I308">
        <v>1</v>
      </c>
      <c r="J308">
        <v>1</v>
      </c>
      <c r="K308">
        <v>60</v>
      </c>
      <c r="L308">
        <v>30</v>
      </c>
      <c r="M308">
        <v>0</v>
      </c>
      <c r="N308">
        <v>0</v>
      </c>
      <c r="O308">
        <v>0</v>
      </c>
      <c r="P308" s="9">
        <f t="shared" si="17"/>
        <v>19</v>
      </c>
      <c r="Q308" s="8">
        <v>23</v>
      </c>
      <c r="R308" s="8">
        <v>25</v>
      </c>
      <c r="S308" s="8">
        <v>15</v>
      </c>
      <c r="T308" s="8">
        <v>13</v>
      </c>
      <c r="U308" s="2">
        <v>2</v>
      </c>
      <c r="V308" s="2">
        <v>24</v>
      </c>
      <c r="W308" s="2">
        <v>0</v>
      </c>
      <c r="X308" s="2">
        <v>0</v>
      </c>
      <c r="Y308" t="s">
        <v>503</v>
      </c>
      <c r="Z308" t="s">
        <v>503</v>
      </c>
      <c r="AA308" s="2">
        <v>1</v>
      </c>
      <c r="AB308" s="2">
        <v>2</v>
      </c>
      <c r="AC308" s="14">
        <v>1</v>
      </c>
      <c r="AD308" s="14">
        <v>0</v>
      </c>
      <c r="AE308">
        <v>100</v>
      </c>
      <c r="AF308" t="s">
        <v>1230</v>
      </c>
    </row>
    <row r="309" spans="1:33" x14ac:dyDescent="0.3">
      <c r="A309" t="s">
        <v>19</v>
      </c>
      <c r="B309">
        <v>2022</v>
      </c>
      <c r="C309" s="11">
        <v>44742</v>
      </c>
      <c r="D309" t="s">
        <v>1225</v>
      </c>
      <c r="E309" t="s">
        <v>659</v>
      </c>
      <c r="F309">
        <v>2</v>
      </c>
      <c r="G309">
        <f t="shared" si="16"/>
        <v>0</v>
      </c>
      <c r="H309">
        <v>0</v>
      </c>
      <c r="I309">
        <v>0</v>
      </c>
      <c r="J309">
        <v>0</v>
      </c>
      <c r="K309">
        <v>70</v>
      </c>
      <c r="L309">
        <v>85</v>
      </c>
      <c r="M309">
        <v>0.1</v>
      </c>
      <c r="N309">
        <v>0</v>
      </c>
      <c r="O309">
        <v>0</v>
      </c>
      <c r="P309" s="9">
        <f t="shared" si="17"/>
        <v>20</v>
      </c>
      <c r="Q309" s="8">
        <v>13</v>
      </c>
      <c r="R309" s="8">
        <v>14</v>
      </c>
      <c r="S309" s="8">
        <v>40</v>
      </c>
      <c r="T309" s="8">
        <v>13</v>
      </c>
      <c r="U309" s="2">
        <v>2</v>
      </c>
      <c r="V309" s="2">
        <v>9</v>
      </c>
      <c r="W309" s="2">
        <v>1</v>
      </c>
      <c r="X309" s="2">
        <v>0.1</v>
      </c>
      <c r="Y309" t="s">
        <v>503</v>
      </c>
      <c r="Z309" t="s">
        <v>503</v>
      </c>
      <c r="AA309" s="2">
        <v>0</v>
      </c>
      <c r="AB309" s="2">
        <v>0</v>
      </c>
      <c r="AC309" s="14">
        <v>1</v>
      </c>
      <c r="AD309" s="14">
        <v>0</v>
      </c>
      <c r="AE309">
        <v>100</v>
      </c>
      <c r="AF309" t="s">
        <v>1230</v>
      </c>
    </row>
    <row r="310" spans="1:33" x14ac:dyDescent="0.3">
      <c r="A310" t="s">
        <v>19</v>
      </c>
      <c r="B310">
        <v>2022</v>
      </c>
      <c r="C310" s="11">
        <v>44742</v>
      </c>
      <c r="D310" t="s">
        <v>1226</v>
      </c>
      <c r="E310" t="s">
        <v>659</v>
      </c>
      <c r="F310">
        <v>5</v>
      </c>
      <c r="G310">
        <f t="shared" si="16"/>
        <v>0</v>
      </c>
      <c r="H310">
        <v>0</v>
      </c>
      <c r="I310">
        <v>0</v>
      </c>
      <c r="J310">
        <v>0</v>
      </c>
      <c r="K310">
        <v>92</v>
      </c>
      <c r="L310">
        <v>20</v>
      </c>
      <c r="M310">
        <v>0</v>
      </c>
      <c r="N310">
        <v>0</v>
      </c>
      <c r="O310">
        <v>0</v>
      </c>
      <c r="P310" s="9">
        <f t="shared" si="17"/>
        <v>40.5</v>
      </c>
      <c r="Q310" s="8">
        <v>59</v>
      </c>
      <c r="R310" s="8">
        <v>49</v>
      </c>
      <c r="S310" s="8">
        <v>26</v>
      </c>
      <c r="T310" s="8">
        <v>28</v>
      </c>
      <c r="U310" s="2">
        <v>2</v>
      </c>
      <c r="V310" s="2">
        <v>10</v>
      </c>
      <c r="W310" s="2">
        <v>1</v>
      </c>
      <c r="X310" s="2">
        <v>0.1</v>
      </c>
      <c r="Y310" t="s">
        <v>503</v>
      </c>
      <c r="Z310" t="s">
        <v>503</v>
      </c>
      <c r="AA310" s="2">
        <v>1</v>
      </c>
      <c r="AB310" s="2">
        <v>0.1</v>
      </c>
      <c r="AC310" s="14">
        <v>1</v>
      </c>
      <c r="AD310" s="14">
        <v>0</v>
      </c>
      <c r="AE310">
        <v>100</v>
      </c>
      <c r="AF310" t="s">
        <v>1230</v>
      </c>
    </row>
    <row r="311" spans="1:33" x14ac:dyDescent="0.3">
      <c r="A311" t="s">
        <v>19</v>
      </c>
      <c r="B311">
        <v>2022</v>
      </c>
      <c r="C311" s="11">
        <v>44742</v>
      </c>
      <c r="D311" t="s">
        <v>1227</v>
      </c>
      <c r="E311" t="s">
        <v>653</v>
      </c>
      <c r="F311">
        <v>3</v>
      </c>
      <c r="G311">
        <f t="shared" si="16"/>
        <v>23</v>
      </c>
      <c r="H311">
        <v>0</v>
      </c>
      <c r="I311">
        <v>6</v>
      </c>
      <c r="J311">
        <v>17</v>
      </c>
      <c r="K311">
        <v>80</v>
      </c>
      <c r="L311">
        <v>70</v>
      </c>
      <c r="M311">
        <v>8</v>
      </c>
      <c r="N311">
        <v>0</v>
      </c>
      <c r="O311">
        <v>0</v>
      </c>
      <c r="P311" s="9">
        <f t="shared" si="17"/>
        <v>15.75</v>
      </c>
      <c r="Q311" s="8">
        <v>14</v>
      </c>
      <c r="R311" s="8">
        <v>23</v>
      </c>
      <c r="S311" s="8">
        <v>16</v>
      </c>
      <c r="T311" s="8">
        <v>10</v>
      </c>
      <c r="U311" s="2">
        <v>2</v>
      </c>
      <c r="V311" s="2">
        <v>20</v>
      </c>
      <c r="W311" s="2">
        <v>1</v>
      </c>
      <c r="X311" s="2">
        <v>8</v>
      </c>
      <c r="Y311" t="s">
        <v>503</v>
      </c>
      <c r="Z311" t="s">
        <v>503</v>
      </c>
      <c r="AA311" s="2">
        <v>1</v>
      </c>
      <c r="AB311" s="2">
        <v>0.1</v>
      </c>
      <c r="AC311" s="14">
        <v>1</v>
      </c>
      <c r="AD311" s="14">
        <v>0</v>
      </c>
      <c r="AE311">
        <v>100</v>
      </c>
      <c r="AF311" t="s">
        <v>1230</v>
      </c>
    </row>
    <row r="312" spans="1:33" x14ac:dyDescent="0.3">
      <c r="A312" t="s">
        <v>34</v>
      </c>
      <c r="B312">
        <v>2018</v>
      </c>
      <c r="C312" s="11">
        <v>43301</v>
      </c>
      <c r="D312" t="s">
        <v>1232</v>
      </c>
      <c r="E312" t="s">
        <v>648</v>
      </c>
      <c r="F312">
        <v>0</v>
      </c>
      <c r="G312">
        <f t="shared" si="16"/>
        <v>1</v>
      </c>
      <c r="H312">
        <v>0</v>
      </c>
      <c r="I312">
        <v>1</v>
      </c>
      <c r="J312">
        <v>0</v>
      </c>
      <c r="K312">
        <v>70</v>
      </c>
      <c r="L312">
        <v>10</v>
      </c>
      <c r="M312" t="s">
        <v>503</v>
      </c>
      <c r="N312">
        <v>10</v>
      </c>
      <c r="O312" t="s">
        <v>503</v>
      </c>
      <c r="P312" s="9">
        <f t="shared" si="17"/>
        <v>23</v>
      </c>
      <c r="Q312">
        <v>2</v>
      </c>
      <c r="R312">
        <v>57</v>
      </c>
      <c r="S312">
        <v>13</v>
      </c>
      <c r="T312">
        <v>20</v>
      </c>
      <c r="AC312" s="14">
        <v>1</v>
      </c>
      <c r="AD312" s="14">
        <v>0</v>
      </c>
      <c r="AF312" t="s">
        <v>1233</v>
      </c>
    </row>
    <row r="313" spans="1:33" x14ac:dyDescent="0.3">
      <c r="A313" t="s">
        <v>34</v>
      </c>
      <c r="B313">
        <v>2018</v>
      </c>
      <c r="C313" s="11">
        <v>43301</v>
      </c>
      <c r="D313" t="s">
        <v>1234</v>
      </c>
      <c r="E313" t="s">
        <v>648</v>
      </c>
      <c r="F313">
        <v>3</v>
      </c>
      <c r="G313">
        <f t="shared" si="16"/>
        <v>0</v>
      </c>
      <c r="H313">
        <v>0</v>
      </c>
      <c r="I313">
        <v>0</v>
      </c>
      <c r="J313">
        <v>0</v>
      </c>
      <c r="K313">
        <v>90</v>
      </c>
      <c r="L313">
        <v>10</v>
      </c>
      <c r="M313" t="s">
        <v>503</v>
      </c>
      <c r="N313">
        <v>20</v>
      </c>
      <c r="O313" t="s">
        <v>503</v>
      </c>
      <c r="P313" s="9">
        <f t="shared" si="17"/>
        <v>21.75</v>
      </c>
      <c r="Q313">
        <v>16</v>
      </c>
      <c r="R313">
        <v>12</v>
      </c>
      <c r="S313">
        <v>27</v>
      </c>
      <c r="T313">
        <v>32</v>
      </c>
      <c r="AC313" s="14">
        <v>1</v>
      </c>
      <c r="AD313" s="14">
        <v>0</v>
      </c>
      <c r="AF313" t="s">
        <v>1233</v>
      </c>
    </row>
    <row r="314" spans="1:33" x14ac:dyDescent="0.3">
      <c r="A314" t="s">
        <v>34</v>
      </c>
      <c r="B314">
        <v>2018</v>
      </c>
      <c r="C314" s="11">
        <v>43301</v>
      </c>
      <c r="D314" t="s">
        <v>1235</v>
      </c>
      <c r="E314" t="s">
        <v>648</v>
      </c>
      <c r="F314">
        <v>7</v>
      </c>
      <c r="G314">
        <f t="shared" si="16"/>
        <v>0</v>
      </c>
      <c r="H314">
        <v>0</v>
      </c>
      <c r="I314">
        <v>0</v>
      </c>
      <c r="J314">
        <v>0</v>
      </c>
      <c r="K314">
        <v>80</v>
      </c>
      <c r="L314">
        <v>5</v>
      </c>
      <c r="M314" t="s">
        <v>503</v>
      </c>
      <c r="N314">
        <v>5</v>
      </c>
      <c r="O314" t="s">
        <v>503</v>
      </c>
      <c r="P314" s="9">
        <f t="shared" si="17"/>
        <v>24.25</v>
      </c>
      <c r="Q314">
        <v>20</v>
      </c>
      <c r="R314">
        <v>23</v>
      </c>
      <c r="S314">
        <v>27</v>
      </c>
      <c r="T314">
        <v>27</v>
      </c>
      <c r="AC314" s="14">
        <v>1</v>
      </c>
      <c r="AD314" s="14">
        <v>0</v>
      </c>
      <c r="AF314" t="s">
        <v>1233</v>
      </c>
    </row>
    <row r="315" spans="1:33" x14ac:dyDescent="0.3">
      <c r="A315" t="s">
        <v>34</v>
      </c>
      <c r="B315">
        <v>2018</v>
      </c>
      <c r="C315" s="11">
        <v>43301</v>
      </c>
      <c r="D315" t="s">
        <v>1236</v>
      </c>
      <c r="E315" t="s">
        <v>651</v>
      </c>
      <c r="F315">
        <v>3</v>
      </c>
      <c r="G315">
        <f t="shared" si="16"/>
        <v>0</v>
      </c>
      <c r="H315">
        <v>0</v>
      </c>
      <c r="I315">
        <v>0</v>
      </c>
      <c r="J315">
        <v>0</v>
      </c>
      <c r="K315">
        <v>90</v>
      </c>
      <c r="L315">
        <v>20</v>
      </c>
      <c r="M315" t="s">
        <v>503</v>
      </c>
      <c r="N315">
        <v>30</v>
      </c>
      <c r="O315" t="s">
        <v>503</v>
      </c>
      <c r="P315" s="9">
        <f t="shared" si="17"/>
        <v>30.75</v>
      </c>
      <c r="Q315">
        <v>55</v>
      </c>
      <c r="R315">
        <v>2</v>
      </c>
      <c r="S315">
        <v>59</v>
      </c>
      <c r="T315">
        <v>7</v>
      </c>
      <c r="AC315" s="14">
        <v>1</v>
      </c>
      <c r="AD315" s="14">
        <v>0</v>
      </c>
      <c r="AF315" t="s">
        <v>1233</v>
      </c>
    </row>
    <row r="316" spans="1:33" x14ac:dyDescent="0.3">
      <c r="A316" t="s">
        <v>34</v>
      </c>
      <c r="B316">
        <v>2018</v>
      </c>
      <c r="C316" s="11">
        <v>43301</v>
      </c>
      <c r="D316" t="s">
        <v>1237</v>
      </c>
      <c r="E316" t="s">
        <v>656</v>
      </c>
      <c r="F316">
        <v>1</v>
      </c>
      <c r="G316">
        <f t="shared" si="16"/>
        <v>1</v>
      </c>
      <c r="H316">
        <v>0</v>
      </c>
      <c r="I316">
        <v>1</v>
      </c>
      <c r="J316">
        <v>0</v>
      </c>
      <c r="K316">
        <v>50</v>
      </c>
      <c r="L316">
        <v>5</v>
      </c>
      <c r="M316" t="s">
        <v>503</v>
      </c>
      <c r="N316">
        <v>2</v>
      </c>
      <c r="O316" t="s">
        <v>503</v>
      </c>
      <c r="P316" s="9">
        <f t="shared" si="17"/>
        <v>9.75</v>
      </c>
      <c r="Q316">
        <v>1</v>
      </c>
      <c r="R316">
        <v>19</v>
      </c>
      <c r="S316">
        <v>5</v>
      </c>
      <c r="T316">
        <v>14</v>
      </c>
      <c r="AC316" s="14">
        <v>1</v>
      </c>
      <c r="AD316" s="14">
        <v>0</v>
      </c>
      <c r="AF316" t="s">
        <v>1233</v>
      </c>
    </row>
    <row r="317" spans="1:33" x14ac:dyDescent="0.3">
      <c r="A317" t="s">
        <v>34</v>
      </c>
      <c r="B317">
        <v>2018</v>
      </c>
      <c r="C317" s="11">
        <v>43301</v>
      </c>
      <c r="D317" t="s">
        <v>1238</v>
      </c>
      <c r="E317" t="s">
        <v>656</v>
      </c>
      <c r="F317">
        <v>9</v>
      </c>
      <c r="G317">
        <f t="shared" si="16"/>
        <v>0</v>
      </c>
      <c r="H317">
        <v>0</v>
      </c>
      <c r="I317">
        <v>0</v>
      </c>
      <c r="J317">
        <v>0</v>
      </c>
      <c r="K317">
        <v>50</v>
      </c>
      <c r="L317">
        <v>5</v>
      </c>
      <c r="M317" t="s">
        <v>503</v>
      </c>
      <c r="N317">
        <v>0</v>
      </c>
      <c r="O317" t="s">
        <v>503</v>
      </c>
      <c r="P317" s="9">
        <f t="shared" si="17"/>
        <v>22.5</v>
      </c>
      <c r="Q317">
        <v>24</v>
      </c>
      <c r="R317">
        <v>17</v>
      </c>
      <c r="S317">
        <v>27</v>
      </c>
      <c r="T317">
        <v>22</v>
      </c>
      <c r="AC317" s="14">
        <v>1</v>
      </c>
      <c r="AD317" s="14">
        <v>0</v>
      </c>
      <c r="AF317" t="s">
        <v>1233</v>
      </c>
    </row>
    <row r="318" spans="1:33" x14ac:dyDescent="0.3">
      <c r="A318" t="s">
        <v>34</v>
      </c>
      <c r="B318">
        <v>2018</v>
      </c>
      <c r="C318" s="11">
        <v>43301</v>
      </c>
      <c r="D318" t="s">
        <v>1239</v>
      </c>
      <c r="E318" t="s">
        <v>657</v>
      </c>
      <c r="F318">
        <v>1</v>
      </c>
      <c r="G318">
        <f t="shared" si="16"/>
        <v>2</v>
      </c>
      <c r="H318">
        <v>0</v>
      </c>
      <c r="I318">
        <v>2</v>
      </c>
      <c r="J318">
        <v>0</v>
      </c>
      <c r="K318">
        <v>50</v>
      </c>
      <c r="L318">
        <v>5</v>
      </c>
      <c r="M318" t="s">
        <v>503</v>
      </c>
      <c r="N318">
        <v>3</v>
      </c>
      <c r="O318" t="s">
        <v>503</v>
      </c>
      <c r="P318" s="9">
        <f t="shared" si="17"/>
        <v>9.75</v>
      </c>
      <c r="Q318">
        <v>4</v>
      </c>
      <c r="R318">
        <v>9</v>
      </c>
      <c r="S318">
        <v>22</v>
      </c>
      <c r="T318">
        <v>4</v>
      </c>
      <c r="AC318" s="14">
        <v>1</v>
      </c>
      <c r="AD318" s="14">
        <v>0</v>
      </c>
      <c r="AF318" t="s">
        <v>1233</v>
      </c>
    </row>
    <row r="319" spans="1:33" x14ac:dyDescent="0.3">
      <c r="A319" t="s">
        <v>34</v>
      </c>
      <c r="B319">
        <v>2018</v>
      </c>
      <c r="C319" s="11">
        <v>43301</v>
      </c>
      <c r="D319" t="s">
        <v>1240</v>
      </c>
      <c r="E319" t="s">
        <v>655</v>
      </c>
      <c r="F319">
        <v>1</v>
      </c>
      <c r="G319">
        <f t="shared" si="16"/>
        <v>2</v>
      </c>
      <c r="H319">
        <v>0</v>
      </c>
      <c r="I319">
        <v>2</v>
      </c>
      <c r="J319">
        <v>0</v>
      </c>
      <c r="K319">
        <v>70</v>
      </c>
      <c r="L319">
        <v>5</v>
      </c>
      <c r="M319" t="s">
        <v>503</v>
      </c>
      <c r="N319">
        <v>20</v>
      </c>
      <c r="O319" t="s">
        <v>503</v>
      </c>
      <c r="P319" s="9">
        <f t="shared" si="17"/>
        <v>26.75</v>
      </c>
      <c r="Q319">
        <v>19</v>
      </c>
      <c r="R319">
        <v>54</v>
      </c>
      <c r="S319">
        <v>5</v>
      </c>
      <c r="T319">
        <v>29</v>
      </c>
      <c r="AC319" s="14">
        <v>1</v>
      </c>
      <c r="AD319" s="14">
        <v>0</v>
      </c>
      <c r="AF319" t="s">
        <v>1233</v>
      </c>
    </row>
    <row r="320" spans="1:33" x14ac:dyDescent="0.3">
      <c r="A320" t="s">
        <v>34</v>
      </c>
      <c r="B320">
        <v>2018</v>
      </c>
      <c r="C320" s="11">
        <v>43301</v>
      </c>
      <c r="D320" t="s">
        <v>1241</v>
      </c>
      <c r="E320" t="s">
        <v>659</v>
      </c>
      <c r="F320">
        <v>0</v>
      </c>
      <c r="G320">
        <f t="shared" si="16"/>
        <v>1</v>
      </c>
      <c r="H320">
        <v>0</v>
      </c>
      <c r="I320">
        <v>1</v>
      </c>
      <c r="J320">
        <v>0</v>
      </c>
      <c r="K320">
        <v>80</v>
      </c>
      <c r="L320">
        <v>5</v>
      </c>
      <c r="M320" t="s">
        <v>503</v>
      </c>
      <c r="N320">
        <v>20</v>
      </c>
      <c r="O320" t="s">
        <v>503</v>
      </c>
      <c r="P320" s="9">
        <f t="shared" si="17"/>
        <v>61.75</v>
      </c>
      <c r="Q320">
        <v>5</v>
      </c>
      <c r="R320">
        <v>12</v>
      </c>
      <c r="S320">
        <v>137</v>
      </c>
      <c r="T320">
        <v>93</v>
      </c>
      <c r="AC320" s="14">
        <v>1</v>
      </c>
      <c r="AD320" s="14">
        <v>0</v>
      </c>
      <c r="AF320" t="s">
        <v>1233</v>
      </c>
    </row>
    <row r="321" spans="1:33" x14ac:dyDescent="0.3">
      <c r="A321" t="s">
        <v>34</v>
      </c>
      <c r="B321">
        <v>2018</v>
      </c>
      <c r="C321" s="11">
        <v>43301</v>
      </c>
      <c r="D321" t="s">
        <v>1242</v>
      </c>
      <c r="E321" t="s">
        <v>659</v>
      </c>
      <c r="F321">
        <v>2</v>
      </c>
      <c r="G321">
        <f t="shared" si="16"/>
        <v>0</v>
      </c>
      <c r="H321">
        <v>0</v>
      </c>
      <c r="I321">
        <v>0</v>
      </c>
      <c r="J321">
        <v>0</v>
      </c>
      <c r="K321">
        <v>90</v>
      </c>
      <c r="L321">
        <v>5</v>
      </c>
      <c r="M321" t="s">
        <v>503</v>
      </c>
      <c r="N321">
        <v>30</v>
      </c>
      <c r="O321" t="s">
        <v>503</v>
      </c>
      <c r="P321" s="9">
        <f t="shared" si="17"/>
        <v>143.25</v>
      </c>
      <c r="Q321">
        <v>13</v>
      </c>
      <c r="R321">
        <v>187</v>
      </c>
      <c r="S321">
        <v>153</v>
      </c>
      <c r="T321">
        <v>220</v>
      </c>
      <c r="AC321" s="14">
        <v>1</v>
      </c>
      <c r="AD321" s="14">
        <v>0</v>
      </c>
      <c r="AF321" t="s">
        <v>1233</v>
      </c>
    </row>
    <row r="322" spans="1:33" x14ac:dyDescent="0.3">
      <c r="A322" t="s">
        <v>34</v>
      </c>
      <c r="B322">
        <v>2019</v>
      </c>
      <c r="C322" s="11">
        <v>43649</v>
      </c>
      <c r="D322" t="s">
        <v>1232</v>
      </c>
      <c r="E322" t="s">
        <v>648</v>
      </c>
      <c r="F322">
        <v>0</v>
      </c>
      <c r="G322">
        <f t="shared" si="16"/>
        <v>2</v>
      </c>
      <c r="H322">
        <v>0</v>
      </c>
      <c r="I322">
        <v>0</v>
      </c>
      <c r="J322">
        <v>2</v>
      </c>
      <c r="K322">
        <v>100</v>
      </c>
      <c r="L322">
        <v>5</v>
      </c>
      <c r="M322" t="s">
        <v>503</v>
      </c>
      <c r="N322">
        <v>20</v>
      </c>
      <c r="O322" t="s">
        <v>503</v>
      </c>
      <c r="P322" s="9">
        <f t="shared" si="17"/>
        <v>49.75</v>
      </c>
      <c r="Q322" s="8">
        <v>67</v>
      </c>
      <c r="R322" s="8">
        <v>57</v>
      </c>
      <c r="S322" s="8">
        <v>50</v>
      </c>
      <c r="T322" s="8">
        <v>25</v>
      </c>
      <c r="AC322" s="14">
        <v>0</v>
      </c>
      <c r="AD322" s="14">
        <v>0</v>
      </c>
      <c r="AF322" t="s">
        <v>1132</v>
      </c>
      <c r="AG322" t="s">
        <v>1243</v>
      </c>
    </row>
    <row r="323" spans="1:33" x14ac:dyDescent="0.3">
      <c r="A323" t="s">
        <v>34</v>
      </c>
      <c r="B323">
        <v>2019</v>
      </c>
      <c r="C323" s="11">
        <v>43649</v>
      </c>
      <c r="D323" t="s">
        <v>1234</v>
      </c>
      <c r="E323" t="s">
        <v>648</v>
      </c>
      <c r="F323">
        <v>3</v>
      </c>
      <c r="G323">
        <f t="shared" ref="G323:G386" si="18">SUM(H323:J323)</f>
        <v>0</v>
      </c>
      <c r="H323">
        <v>0</v>
      </c>
      <c r="I323">
        <v>0</v>
      </c>
      <c r="J323">
        <v>0</v>
      </c>
      <c r="K323">
        <v>90</v>
      </c>
      <c r="L323">
        <v>5</v>
      </c>
      <c r="M323" t="s">
        <v>503</v>
      </c>
      <c r="N323">
        <v>0</v>
      </c>
      <c r="O323" t="s">
        <v>503</v>
      </c>
      <c r="P323" s="9">
        <f t="shared" si="17"/>
        <v>51</v>
      </c>
      <c r="Q323" s="8">
        <v>30</v>
      </c>
      <c r="R323" s="8">
        <v>49</v>
      </c>
      <c r="S323" s="8">
        <v>55</v>
      </c>
      <c r="T323" s="8">
        <v>70</v>
      </c>
      <c r="AC323" s="14">
        <v>0</v>
      </c>
      <c r="AD323" s="14">
        <v>0</v>
      </c>
      <c r="AF323" t="s">
        <v>1132</v>
      </c>
    </row>
    <row r="324" spans="1:33" x14ac:dyDescent="0.3">
      <c r="A324" t="s">
        <v>34</v>
      </c>
      <c r="B324">
        <v>2019</v>
      </c>
      <c r="C324" s="11">
        <v>43649</v>
      </c>
      <c r="D324" t="s">
        <v>1235</v>
      </c>
      <c r="E324" t="s">
        <v>648</v>
      </c>
      <c r="F324">
        <v>7</v>
      </c>
      <c r="G324">
        <f t="shared" si="18"/>
        <v>0</v>
      </c>
      <c r="H324">
        <v>0</v>
      </c>
      <c r="I324">
        <v>0</v>
      </c>
      <c r="J324">
        <v>0</v>
      </c>
      <c r="K324">
        <v>90</v>
      </c>
      <c r="L324">
        <v>10</v>
      </c>
      <c r="M324" t="s">
        <v>503</v>
      </c>
      <c r="N324">
        <v>5</v>
      </c>
      <c r="O324" t="s">
        <v>503</v>
      </c>
      <c r="P324" s="9">
        <f t="shared" si="17"/>
        <v>36.5</v>
      </c>
      <c r="Q324" s="8">
        <v>33</v>
      </c>
      <c r="R324" s="8">
        <v>45</v>
      </c>
      <c r="S324" s="8">
        <v>25</v>
      </c>
      <c r="T324" s="8">
        <v>43</v>
      </c>
      <c r="AC324" s="14">
        <v>0</v>
      </c>
      <c r="AD324" s="14">
        <v>0</v>
      </c>
      <c r="AF324" t="s">
        <v>1132</v>
      </c>
    </row>
    <row r="325" spans="1:33" x14ac:dyDescent="0.3">
      <c r="A325" t="s">
        <v>34</v>
      </c>
      <c r="B325">
        <v>2019</v>
      </c>
      <c r="C325" s="11">
        <v>43649</v>
      </c>
      <c r="D325" t="s">
        <v>1236</v>
      </c>
      <c r="E325" t="s">
        <v>651</v>
      </c>
      <c r="F325">
        <v>3</v>
      </c>
      <c r="G325">
        <f t="shared" si="18"/>
        <v>0</v>
      </c>
      <c r="H325">
        <v>0</v>
      </c>
      <c r="I325">
        <v>0</v>
      </c>
      <c r="J325">
        <v>0</v>
      </c>
      <c r="K325">
        <v>90</v>
      </c>
      <c r="L325">
        <v>10</v>
      </c>
      <c r="M325" t="s">
        <v>503</v>
      </c>
      <c r="N325">
        <v>10</v>
      </c>
      <c r="O325" t="s">
        <v>503</v>
      </c>
      <c r="P325" s="9">
        <f t="shared" si="17"/>
        <v>43</v>
      </c>
      <c r="Q325" s="8">
        <v>25</v>
      </c>
      <c r="R325" s="8">
        <v>60</v>
      </c>
      <c r="S325" s="8">
        <v>45</v>
      </c>
      <c r="T325" s="8">
        <v>42</v>
      </c>
      <c r="AC325" s="14">
        <v>0</v>
      </c>
      <c r="AD325" s="14">
        <v>0</v>
      </c>
      <c r="AF325" t="s">
        <v>1244</v>
      </c>
      <c r="AG325" t="s">
        <v>1245</v>
      </c>
    </row>
    <row r="326" spans="1:33" x14ac:dyDescent="0.3">
      <c r="A326" t="s">
        <v>34</v>
      </c>
      <c r="B326">
        <v>2019</v>
      </c>
      <c r="C326" s="11">
        <v>43649</v>
      </c>
      <c r="D326" t="s">
        <v>1237</v>
      </c>
      <c r="E326" t="s">
        <v>656</v>
      </c>
      <c r="F326">
        <v>1</v>
      </c>
      <c r="G326">
        <f t="shared" si="18"/>
        <v>1</v>
      </c>
      <c r="H326">
        <v>0</v>
      </c>
      <c r="I326">
        <v>0</v>
      </c>
      <c r="J326">
        <v>1</v>
      </c>
      <c r="K326">
        <v>90</v>
      </c>
      <c r="L326">
        <v>10</v>
      </c>
      <c r="M326" t="s">
        <v>503</v>
      </c>
      <c r="N326">
        <v>0</v>
      </c>
      <c r="O326" t="s">
        <v>503</v>
      </c>
      <c r="P326" s="9">
        <f t="shared" si="17"/>
        <v>67.75</v>
      </c>
      <c r="Q326" s="8">
        <v>81</v>
      </c>
      <c r="R326" s="8">
        <v>90</v>
      </c>
      <c r="S326" s="8">
        <v>50</v>
      </c>
      <c r="T326" s="8">
        <v>50</v>
      </c>
      <c r="AC326" s="14">
        <v>0</v>
      </c>
      <c r="AD326" s="14">
        <v>0</v>
      </c>
      <c r="AF326" t="s">
        <v>1132</v>
      </c>
    </row>
    <row r="327" spans="1:33" x14ac:dyDescent="0.3">
      <c r="A327" t="s">
        <v>34</v>
      </c>
      <c r="B327">
        <v>2019</v>
      </c>
      <c r="C327" s="11">
        <v>43649</v>
      </c>
      <c r="D327" t="s">
        <v>1238</v>
      </c>
      <c r="E327" t="s">
        <v>656</v>
      </c>
      <c r="F327">
        <v>9</v>
      </c>
      <c r="G327">
        <f t="shared" si="18"/>
        <v>0</v>
      </c>
      <c r="H327">
        <v>0</v>
      </c>
      <c r="I327">
        <v>0</v>
      </c>
      <c r="J327">
        <v>0</v>
      </c>
      <c r="K327">
        <v>50</v>
      </c>
      <c r="L327">
        <v>2</v>
      </c>
      <c r="M327" t="s">
        <v>503</v>
      </c>
      <c r="N327">
        <v>0</v>
      </c>
      <c r="O327" t="s">
        <v>503</v>
      </c>
      <c r="P327" s="9">
        <f t="shared" si="17"/>
        <v>48.25</v>
      </c>
      <c r="Q327" s="8">
        <v>40</v>
      </c>
      <c r="R327" s="8">
        <v>60</v>
      </c>
      <c r="S327" s="8">
        <v>33</v>
      </c>
      <c r="T327" s="8">
        <v>60</v>
      </c>
      <c r="AC327" s="14">
        <v>0</v>
      </c>
      <c r="AD327" s="14">
        <v>0</v>
      </c>
      <c r="AF327" t="s">
        <v>1132</v>
      </c>
      <c r="AG327" t="s">
        <v>1246</v>
      </c>
    </row>
    <row r="328" spans="1:33" x14ac:dyDescent="0.3">
      <c r="A328" t="s">
        <v>34</v>
      </c>
      <c r="B328">
        <v>2019</v>
      </c>
      <c r="C328" s="11">
        <v>43649</v>
      </c>
      <c r="D328" t="s">
        <v>1239</v>
      </c>
      <c r="E328" t="s">
        <v>657</v>
      </c>
      <c r="F328">
        <v>1</v>
      </c>
      <c r="G328">
        <f t="shared" si="18"/>
        <v>1</v>
      </c>
      <c r="H328">
        <v>0</v>
      </c>
      <c r="I328">
        <v>0</v>
      </c>
      <c r="J328">
        <v>1</v>
      </c>
      <c r="K328">
        <v>90</v>
      </c>
      <c r="L328">
        <v>10</v>
      </c>
      <c r="M328" t="s">
        <v>503</v>
      </c>
      <c r="N328">
        <v>0</v>
      </c>
      <c r="O328" t="s">
        <v>503</v>
      </c>
      <c r="P328" s="9">
        <f t="shared" si="17"/>
        <v>81.25</v>
      </c>
      <c r="Q328" s="8">
        <v>120</v>
      </c>
      <c r="R328" s="8">
        <v>45</v>
      </c>
      <c r="S328" s="8">
        <v>40</v>
      </c>
      <c r="T328" s="8">
        <v>120</v>
      </c>
      <c r="AC328" s="14">
        <v>0</v>
      </c>
      <c r="AD328" s="14">
        <v>0</v>
      </c>
      <c r="AF328" t="s">
        <v>1132</v>
      </c>
    </row>
    <row r="329" spans="1:33" x14ac:dyDescent="0.3">
      <c r="A329" t="s">
        <v>34</v>
      </c>
      <c r="B329">
        <v>2019</v>
      </c>
      <c r="C329" s="11">
        <v>43649</v>
      </c>
      <c r="D329" t="s">
        <v>1240</v>
      </c>
      <c r="E329" t="s">
        <v>655</v>
      </c>
      <c r="F329">
        <v>1</v>
      </c>
      <c r="G329">
        <f t="shared" si="18"/>
        <v>2</v>
      </c>
      <c r="H329">
        <v>0</v>
      </c>
      <c r="I329">
        <v>0</v>
      </c>
      <c r="J329">
        <v>2</v>
      </c>
      <c r="K329">
        <v>90</v>
      </c>
      <c r="L329">
        <v>5</v>
      </c>
      <c r="M329" t="s">
        <v>503</v>
      </c>
      <c r="N329">
        <v>2</v>
      </c>
      <c r="O329" t="s">
        <v>503</v>
      </c>
      <c r="P329" s="9">
        <f t="shared" si="17"/>
        <v>42</v>
      </c>
      <c r="Q329" s="8">
        <v>30</v>
      </c>
      <c r="R329" s="8">
        <v>30</v>
      </c>
      <c r="S329" s="8">
        <v>56</v>
      </c>
      <c r="T329" s="8">
        <v>52</v>
      </c>
      <c r="AC329" s="14">
        <v>0</v>
      </c>
      <c r="AD329" s="14">
        <v>0</v>
      </c>
      <c r="AF329" t="s">
        <v>1132</v>
      </c>
      <c r="AG329" t="s">
        <v>1247</v>
      </c>
    </row>
    <row r="330" spans="1:33" x14ac:dyDescent="0.3">
      <c r="A330" t="s">
        <v>34</v>
      </c>
      <c r="B330">
        <v>2019</v>
      </c>
      <c r="C330" s="11">
        <v>43649</v>
      </c>
      <c r="D330" t="s">
        <v>1241</v>
      </c>
      <c r="E330" t="s">
        <v>659</v>
      </c>
      <c r="F330">
        <v>0</v>
      </c>
      <c r="G330">
        <f t="shared" si="18"/>
        <v>0</v>
      </c>
      <c r="H330">
        <v>0</v>
      </c>
      <c r="I330">
        <v>0</v>
      </c>
      <c r="J330">
        <v>0</v>
      </c>
      <c r="K330">
        <v>5</v>
      </c>
      <c r="L330">
        <v>0</v>
      </c>
      <c r="M330" t="s">
        <v>503</v>
      </c>
      <c r="N330">
        <v>0</v>
      </c>
      <c r="O330" t="s">
        <v>503</v>
      </c>
      <c r="P330" s="9">
        <f t="shared" si="17"/>
        <v>43</v>
      </c>
      <c r="Q330" s="8">
        <v>59</v>
      </c>
      <c r="R330" s="8">
        <v>35</v>
      </c>
      <c r="S330" s="8">
        <v>28</v>
      </c>
      <c r="T330" s="8">
        <v>50</v>
      </c>
      <c r="AC330" s="14">
        <v>0</v>
      </c>
      <c r="AD330" s="14">
        <v>0</v>
      </c>
      <c r="AF330" t="s">
        <v>1132</v>
      </c>
      <c r="AG330" t="s">
        <v>1248</v>
      </c>
    </row>
    <row r="331" spans="1:33" x14ac:dyDescent="0.3">
      <c r="A331" t="s">
        <v>34</v>
      </c>
      <c r="B331">
        <v>2019</v>
      </c>
      <c r="C331" s="11">
        <v>43649</v>
      </c>
      <c r="D331" t="s">
        <v>1242</v>
      </c>
      <c r="E331" t="s">
        <v>659</v>
      </c>
      <c r="F331">
        <v>2</v>
      </c>
      <c r="G331">
        <f t="shared" si="18"/>
        <v>1</v>
      </c>
      <c r="H331">
        <v>0</v>
      </c>
      <c r="I331">
        <v>0</v>
      </c>
      <c r="J331">
        <v>1</v>
      </c>
      <c r="K331">
        <v>100</v>
      </c>
      <c r="L331">
        <v>5</v>
      </c>
      <c r="M331" t="s">
        <v>503</v>
      </c>
      <c r="N331">
        <v>50</v>
      </c>
      <c r="O331" t="s">
        <v>503</v>
      </c>
      <c r="P331" s="9">
        <f t="shared" si="17"/>
        <v>56</v>
      </c>
      <c r="Q331" s="8">
        <v>63</v>
      </c>
      <c r="R331" s="8">
        <v>56</v>
      </c>
      <c r="S331" s="8">
        <v>50</v>
      </c>
      <c r="T331" s="8">
        <v>55</v>
      </c>
      <c r="AC331" s="14">
        <v>0</v>
      </c>
      <c r="AD331" s="14">
        <v>0</v>
      </c>
      <c r="AF331" t="s">
        <v>1132</v>
      </c>
      <c r="AG331" t="s">
        <v>1249</v>
      </c>
    </row>
    <row r="332" spans="1:33" x14ac:dyDescent="0.3">
      <c r="A332" t="s">
        <v>34</v>
      </c>
      <c r="B332">
        <v>2020</v>
      </c>
      <c r="C332" s="11">
        <v>44083</v>
      </c>
      <c r="D332" t="s">
        <v>1232</v>
      </c>
      <c r="E332" t="s">
        <v>648</v>
      </c>
      <c r="F332">
        <v>0</v>
      </c>
      <c r="G332">
        <f t="shared" si="18"/>
        <v>21</v>
      </c>
      <c r="H332">
        <v>4</v>
      </c>
      <c r="I332">
        <v>16</v>
      </c>
      <c r="J332">
        <v>1</v>
      </c>
      <c r="K332">
        <v>70</v>
      </c>
      <c r="L332">
        <v>5</v>
      </c>
      <c r="M332" t="s">
        <v>503</v>
      </c>
      <c r="N332">
        <v>0</v>
      </c>
      <c r="O332">
        <v>0</v>
      </c>
      <c r="P332" s="9">
        <f t="shared" si="17"/>
        <v>38.75</v>
      </c>
      <c r="Q332">
        <v>67</v>
      </c>
      <c r="R332">
        <v>27</v>
      </c>
      <c r="S332">
        <v>39</v>
      </c>
      <c r="T332">
        <v>22</v>
      </c>
      <c r="AC332" s="14">
        <v>0</v>
      </c>
      <c r="AD332" s="14">
        <v>0</v>
      </c>
      <c r="AF332" t="s">
        <v>666</v>
      </c>
    </row>
    <row r="333" spans="1:33" x14ac:dyDescent="0.3">
      <c r="A333" t="s">
        <v>34</v>
      </c>
      <c r="B333">
        <v>2020</v>
      </c>
      <c r="C333" s="11">
        <v>44083</v>
      </c>
      <c r="D333" t="s">
        <v>1234</v>
      </c>
      <c r="E333" t="s">
        <v>648</v>
      </c>
      <c r="F333">
        <v>3</v>
      </c>
      <c r="G333">
        <f t="shared" si="18"/>
        <v>0</v>
      </c>
      <c r="H333">
        <v>0</v>
      </c>
      <c r="I333">
        <v>0</v>
      </c>
      <c r="J333">
        <v>0</v>
      </c>
      <c r="K333">
        <v>85</v>
      </c>
      <c r="L333">
        <v>0</v>
      </c>
      <c r="M333" t="s">
        <v>503</v>
      </c>
      <c r="N333">
        <v>0</v>
      </c>
      <c r="O333">
        <v>0</v>
      </c>
      <c r="P333" s="9">
        <f t="shared" si="17"/>
        <v>28.75</v>
      </c>
      <c r="Q333">
        <v>25</v>
      </c>
      <c r="R333">
        <v>15</v>
      </c>
      <c r="S333">
        <v>32</v>
      </c>
      <c r="T333">
        <v>43</v>
      </c>
      <c r="AC333" s="14">
        <v>0</v>
      </c>
      <c r="AD333" s="14">
        <v>0</v>
      </c>
      <c r="AF333" t="s">
        <v>666</v>
      </c>
    </row>
    <row r="334" spans="1:33" x14ac:dyDescent="0.3">
      <c r="A334" t="s">
        <v>34</v>
      </c>
      <c r="B334">
        <v>2020</v>
      </c>
      <c r="C334" s="11">
        <v>44083</v>
      </c>
      <c r="D334" t="s">
        <v>1235</v>
      </c>
      <c r="E334" t="s">
        <v>648</v>
      </c>
      <c r="F334">
        <v>7</v>
      </c>
      <c r="G334">
        <f t="shared" si="18"/>
        <v>0</v>
      </c>
      <c r="H334">
        <v>0</v>
      </c>
      <c r="I334">
        <v>0</v>
      </c>
      <c r="J334">
        <v>0</v>
      </c>
      <c r="K334">
        <v>70</v>
      </c>
      <c r="L334">
        <v>1</v>
      </c>
      <c r="M334" t="s">
        <v>503</v>
      </c>
      <c r="N334">
        <v>0</v>
      </c>
      <c r="O334">
        <v>0</v>
      </c>
      <c r="P334" s="9">
        <f t="shared" si="17"/>
        <v>41</v>
      </c>
      <c r="Q334">
        <v>22</v>
      </c>
      <c r="R334">
        <v>34</v>
      </c>
      <c r="S334">
        <v>36</v>
      </c>
      <c r="T334">
        <v>72</v>
      </c>
      <c r="AC334" s="14">
        <v>0</v>
      </c>
      <c r="AD334" s="14">
        <v>0</v>
      </c>
      <c r="AF334" t="s">
        <v>666</v>
      </c>
    </row>
    <row r="335" spans="1:33" x14ac:dyDescent="0.3">
      <c r="A335" t="s">
        <v>34</v>
      </c>
      <c r="B335">
        <v>2020</v>
      </c>
      <c r="C335" s="11">
        <v>44083</v>
      </c>
      <c r="D335" t="s">
        <v>1236</v>
      </c>
      <c r="E335" t="s">
        <v>651</v>
      </c>
      <c r="F335">
        <v>3</v>
      </c>
      <c r="G335">
        <f t="shared" si="18"/>
        <v>1</v>
      </c>
      <c r="H335">
        <v>0</v>
      </c>
      <c r="I335">
        <v>0</v>
      </c>
      <c r="J335">
        <v>1</v>
      </c>
      <c r="K335">
        <v>75</v>
      </c>
      <c r="L335">
        <v>5</v>
      </c>
      <c r="M335" t="s">
        <v>503</v>
      </c>
      <c r="N335">
        <v>0</v>
      </c>
      <c r="O335">
        <v>0</v>
      </c>
      <c r="P335" s="9">
        <f t="shared" si="17"/>
        <v>40.25</v>
      </c>
      <c r="Q335">
        <v>31</v>
      </c>
      <c r="R335">
        <v>57</v>
      </c>
      <c r="S335">
        <v>45</v>
      </c>
      <c r="T335">
        <v>28</v>
      </c>
      <c r="AC335" s="14">
        <v>0</v>
      </c>
      <c r="AD335" s="14">
        <v>0</v>
      </c>
      <c r="AF335" t="s">
        <v>564</v>
      </c>
      <c r="AG335" t="s">
        <v>1250</v>
      </c>
    </row>
    <row r="336" spans="1:33" x14ac:dyDescent="0.3">
      <c r="A336" t="s">
        <v>34</v>
      </c>
      <c r="B336">
        <v>2020</v>
      </c>
      <c r="C336" s="11">
        <v>44083</v>
      </c>
      <c r="D336" t="s">
        <v>1237</v>
      </c>
      <c r="E336" t="s">
        <v>656</v>
      </c>
      <c r="F336">
        <v>1</v>
      </c>
      <c r="G336">
        <f t="shared" si="18"/>
        <v>8</v>
      </c>
      <c r="H336">
        <v>1</v>
      </c>
      <c r="I336">
        <v>5</v>
      </c>
      <c r="J336">
        <v>2</v>
      </c>
      <c r="K336">
        <v>60</v>
      </c>
      <c r="L336">
        <v>5</v>
      </c>
      <c r="M336" t="s">
        <v>503</v>
      </c>
      <c r="N336">
        <v>0</v>
      </c>
      <c r="O336">
        <v>0</v>
      </c>
      <c r="P336" s="9">
        <f t="shared" si="17"/>
        <v>16.5</v>
      </c>
      <c r="Q336">
        <v>10</v>
      </c>
      <c r="R336">
        <v>23</v>
      </c>
      <c r="S336">
        <v>21</v>
      </c>
      <c r="T336">
        <v>12</v>
      </c>
      <c r="AC336" s="14">
        <v>0</v>
      </c>
      <c r="AD336" s="14">
        <v>0</v>
      </c>
      <c r="AF336" t="s">
        <v>666</v>
      </c>
    </row>
    <row r="337" spans="1:33" x14ac:dyDescent="0.3">
      <c r="A337" t="s">
        <v>34</v>
      </c>
      <c r="B337">
        <v>2020</v>
      </c>
      <c r="C337" s="11">
        <v>44083</v>
      </c>
      <c r="D337" t="s">
        <v>1238</v>
      </c>
      <c r="E337" t="s">
        <v>656</v>
      </c>
      <c r="F337">
        <v>9</v>
      </c>
      <c r="G337">
        <f t="shared" si="18"/>
        <v>0</v>
      </c>
      <c r="H337">
        <v>0</v>
      </c>
      <c r="I337">
        <v>0</v>
      </c>
      <c r="J337">
        <v>0</v>
      </c>
      <c r="K337">
        <v>50</v>
      </c>
      <c r="L337">
        <v>20</v>
      </c>
      <c r="M337" t="s">
        <v>503</v>
      </c>
      <c r="N337">
        <v>0</v>
      </c>
      <c r="O337">
        <v>0</v>
      </c>
      <c r="P337" s="9">
        <f t="shared" si="17"/>
        <v>16.75</v>
      </c>
      <c r="Q337">
        <v>3</v>
      </c>
      <c r="R337">
        <v>9</v>
      </c>
      <c r="S337">
        <v>34</v>
      </c>
      <c r="T337">
        <v>21</v>
      </c>
      <c r="AC337" s="14">
        <v>0</v>
      </c>
      <c r="AD337" s="14">
        <v>0</v>
      </c>
      <c r="AF337" t="s">
        <v>666</v>
      </c>
      <c r="AG337" t="s">
        <v>1251</v>
      </c>
    </row>
    <row r="338" spans="1:33" x14ac:dyDescent="0.3">
      <c r="A338" t="s">
        <v>34</v>
      </c>
      <c r="B338">
        <v>2020</v>
      </c>
      <c r="C338" s="11">
        <v>44083</v>
      </c>
      <c r="D338" t="s">
        <v>1239</v>
      </c>
      <c r="E338" t="s">
        <v>657</v>
      </c>
      <c r="F338">
        <v>1</v>
      </c>
      <c r="G338">
        <f t="shared" si="18"/>
        <v>5</v>
      </c>
      <c r="H338">
        <v>0</v>
      </c>
      <c r="I338">
        <v>2</v>
      </c>
      <c r="J338">
        <v>3</v>
      </c>
      <c r="K338">
        <v>65</v>
      </c>
      <c r="L338">
        <v>2</v>
      </c>
      <c r="M338" t="s">
        <v>503</v>
      </c>
      <c r="N338">
        <v>0</v>
      </c>
      <c r="O338">
        <v>0</v>
      </c>
      <c r="P338" s="9">
        <f t="shared" si="17"/>
        <v>45</v>
      </c>
      <c r="Q338">
        <v>62</v>
      </c>
      <c r="R338">
        <v>63</v>
      </c>
      <c r="S338">
        <v>29</v>
      </c>
      <c r="T338">
        <v>26</v>
      </c>
      <c r="AC338" s="14">
        <v>0</v>
      </c>
      <c r="AD338" s="14">
        <v>0</v>
      </c>
      <c r="AF338" t="s">
        <v>666</v>
      </c>
    </row>
    <row r="339" spans="1:33" x14ac:dyDescent="0.3">
      <c r="A339" t="s">
        <v>34</v>
      </c>
      <c r="B339">
        <v>2020</v>
      </c>
      <c r="C339" s="11">
        <v>44083</v>
      </c>
      <c r="D339" t="s">
        <v>1240</v>
      </c>
      <c r="E339" t="s">
        <v>655</v>
      </c>
      <c r="F339">
        <v>1</v>
      </c>
      <c r="G339">
        <f t="shared" si="18"/>
        <v>8</v>
      </c>
      <c r="H339">
        <v>1</v>
      </c>
      <c r="I339">
        <v>3</v>
      </c>
      <c r="J339">
        <v>4</v>
      </c>
      <c r="K339">
        <v>60</v>
      </c>
      <c r="L339">
        <v>10</v>
      </c>
      <c r="M339" t="s">
        <v>503</v>
      </c>
      <c r="N339">
        <v>0</v>
      </c>
      <c r="O339">
        <v>0</v>
      </c>
      <c r="P339" s="9">
        <f t="shared" si="17"/>
        <v>35</v>
      </c>
      <c r="Q339">
        <v>41</v>
      </c>
      <c r="R339">
        <v>47</v>
      </c>
      <c r="S339">
        <v>36</v>
      </c>
      <c r="T339">
        <v>16</v>
      </c>
      <c r="AC339" s="14">
        <v>0</v>
      </c>
      <c r="AD339" s="14">
        <v>0</v>
      </c>
      <c r="AF339" t="s">
        <v>666</v>
      </c>
      <c r="AG339" t="s">
        <v>1252</v>
      </c>
    </row>
    <row r="340" spans="1:33" x14ac:dyDescent="0.3">
      <c r="A340" t="s">
        <v>34</v>
      </c>
      <c r="B340">
        <v>2020</v>
      </c>
      <c r="C340" s="11">
        <v>44083</v>
      </c>
      <c r="D340" t="s">
        <v>1241</v>
      </c>
      <c r="E340" t="s">
        <v>659</v>
      </c>
      <c r="F340">
        <v>0</v>
      </c>
      <c r="G340">
        <f t="shared" si="18"/>
        <v>3</v>
      </c>
      <c r="H340">
        <v>0</v>
      </c>
      <c r="I340">
        <v>0</v>
      </c>
      <c r="J340">
        <v>3</v>
      </c>
      <c r="K340">
        <v>90</v>
      </c>
      <c r="L340">
        <v>1</v>
      </c>
      <c r="M340" t="s">
        <v>503</v>
      </c>
      <c r="N340">
        <v>0</v>
      </c>
      <c r="O340">
        <v>0</v>
      </c>
      <c r="P340" s="9">
        <f t="shared" si="17"/>
        <v>28</v>
      </c>
      <c r="Q340">
        <v>39</v>
      </c>
      <c r="R340">
        <v>22</v>
      </c>
      <c r="S340">
        <v>19</v>
      </c>
      <c r="T340">
        <v>32</v>
      </c>
      <c r="AC340" s="14">
        <v>0</v>
      </c>
      <c r="AD340" s="14">
        <v>0</v>
      </c>
      <c r="AF340" t="s">
        <v>666</v>
      </c>
    </row>
    <row r="341" spans="1:33" x14ac:dyDescent="0.3">
      <c r="A341" t="s">
        <v>34</v>
      </c>
      <c r="B341">
        <v>2020</v>
      </c>
      <c r="C341" s="11">
        <v>44083</v>
      </c>
      <c r="D341" t="s">
        <v>1242</v>
      </c>
      <c r="E341" t="s">
        <v>659</v>
      </c>
      <c r="F341">
        <v>2</v>
      </c>
      <c r="G341">
        <f t="shared" si="18"/>
        <v>2</v>
      </c>
      <c r="H341">
        <v>0</v>
      </c>
      <c r="I341">
        <v>1</v>
      </c>
      <c r="J341">
        <v>1</v>
      </c>
      <c r="K341">
        <v>50</v>
      </c>
      <c r="L341">
        <v>1</v>
      </c>
      <c r="M341" t="s">
        <v>503</v>
      </c>
      <c r="N341">
        <v>25</v>
      </c>
      <c r="O341">
        <v>0</v>
      </c>
      <c r="P341" s="9">
        <f t="shared" si="17"/>
        <v>71.25</v>
      </c>
      <c r="Q341">
        <v>20</v>
      </c>
      <c r="R341">
        <v>50</v>
      </c>
      <c r="S341">
        <v>210</v>
      </c>
      <c r="T341">
        <v>5</v>
      </c>
      <c r="AC341" s="14">
        <v>0</v>
      </c>
      <c r="AD341" s="14">
        <v>0</v>
      </c>
      <c r="AF341" t="s">
        <v>666</v>
      </c>
    </row>
    <row r="342" spans="1:33" x14ac:dyDescent="0.3">
      <c r="A342" t="s">
        <v>34</v>
      </c>
      <c r="B342">
        <v>2021</v>
      </c>
      <c r="C342" s="11">
        <v>44434</v>
      </c>
      <c r="D342" t="s">
        <v>1232</v>
      </c>
      <c r="E342" t="s">
        <v>648</v>
      </c>
      <c r="F342">
        <v>0</v>
      </c>
      <c r="G342">
        <f t="shared" si="18"/>
        <v>23</v>
      </c>
      <c r="H342">
        <v>5</v>
      </c>
      <c r="I342">
        <v>12</v>
      </c>
      <c r="J342">
        <v>6</v>
      </c>
      <c r="K342">
        <v>90</v>
      </c>
      <c r="L342">
        <v>1</v>
      </c>
      <c r="M342">
        <v>1</v>
      </c>
      <c r="N342">
        <v>0</v>
      </c>
      <c r="O342">
        <v>0</v>
      </c>
      <c r="P342" s="9">
        <f t="shared" si="17"/>
        <v>25.25</v>
      </c>
      <c r="Q342" s="8">
        <v>21</v>
      </c>
      <c r="R342" s="8">
        <v>21</v>
      </c>
      <c r="S342" s="8">
        <v>30</v>
      </c>
      <c r="T342" s="8">
        <v>29</v>
      </c>
      <c r="AC342" s="14">
        <v>0</v>
      </c>
      <c r="AD342" s="14">
        <v>0</v>
      </c>
      <c r="AE342">
        <v>0</v>
      </c>
    </row>
    <row r="343" spans="1:33" x14ac:dyDescent="0.3">
      <c r="A343" t="s">
        <v>34</v>
      </c>
      <c r="B343">
        <v>2021</v>
      </c>
      <c r="C343" s="11">
        <v>44434</v>
      </c>
      <c r="D343" t="s">
        <v>1234</v>
      </c>
      <c r="E343" t="s">
        <v>648</v>
      </c>
      <c r="F343">
        <v>3</v>
      </c>
      <c r="G343">
        <f t="shared" si="18"/>
        <v>0</v>
      </c>
      <c r="H343">
        <v>0</v>
      </c>
      <c r="I343">
        <v>0</v>
      </c>
      <c r="J343">
        <v>0</v>
      </c>
      <c r="K343">
        <v>90</v>
      </c>
      <c r="L343">
        <v>0.1</v>
      </c>
      <c r="M343">
        <v>0</v>
      </c>
      <c r="N343">
        <v>0</v>
      </c>
      <c r="O343">
        <v>0</v>
      </c>
      <c r="P343" s="9">
        <f t="shared" si="17"/>
        <v>40</v>
      </c>
      <c r="Q343" s="8">
        <v>37</v>
      </c>
      <c r="R343" s="8">
        <v>34</v>
      </c>
      <c r="S343" s="8">
        <v>44</v>
      </c>
      <c r="T343" s="8">
        <v>45</v>
      </c>
      <c r="AC343" s="14">
        <v>0</v>
      </c>
      <c r="AD343" s="14">
        <v>0</v>
      </c>
      <c r="AE343">
        <v>0</v>
      </c>
    </row>
    <row r="344" spans="1:33" x14ac:dyDescent="0.3">
      <c r="A344" t="s">
        <v>34</v>
      </c>
      <c r="B344">
        <v>2021</v>
      </c>
      <c r="C344" s="11">
        <v>44434</v>
      </c>
      <c r="D344" t="s">
        <v>1235</v>
      </c>
      <c r="E344" t="s">
        <v>648</v>
      </c>
      <c r="F344">
        <v>7</v>
      </c>
      <c r="G344">
        <f t="shared" si="18"/>
        <v>0</v>
      </c>
      <c r="H344">
        <v>0</v>
      </c>
      <c r="I344">
        <v>0</v>
      </c>
      <c r="J344">
        <v>0</v>
      </c>
      <c r="K344">
        <v>90</v>
      </c>
      <c r="L344">
        <v>1</v>
      </c>
      <c r="M344">
        <v>0</v>
      </c>
      <c r="N344">
        <v>0</v>
      </c>
      <c r="O344">
        <v>10</v>
      </c>
      <c r="P344" s="9">
        <f t="shared" si="17"/>
        <v>39.75</v>
      </c>
      <c r="Q344" s="8">
        <v>47</v>
      </c>
      <c r="R344" s="8">
        <v>48</v>
      </c>
      <c r="S344" s="8">
        <v>37</v>
      </c>
      <c r="T344" s="8">
        <v>27</v>
      </c>
      <c r="AC344" s="14">
        <v>0</v>
      </c>
      <c r="AD344" s="14">
        <v>0</v>
      </c>
      <c r="AE344">
        <v>0</v>
      </c>
    </row>
    <row r="345" spans="1:33" x14ac:dyDescent="0.3">
      <c r="A345" t="s">
        <v>34</v>
      </c>
      <c r="B345">
        <v>2021</v>
      </c>
      <c r="C345" s="11">
        <v>44434</v>
      </c>
      <c r="D345" t="s">
        <v>1236</v>
      </c>
      <c r="E345" t="s">
        <v>651</v>
      </c>
      <c r="F345">
        <v>3</v>
      </c>
      <c r="G345">
        <f t="shared" si="18"/>
        <v>2</v>
      </c>
      <c r="H345">
        <v>0</v>
      </c>
      <c r="I345">
        <v>1</v>
      </c>
      <c r="J345">
        <v>1</v>
      </c>
      <c r="K345">
        <v>80</v>
      </c>
      <c r="L345">
        <v>25</v>
      </c>
      <c r="M345">
        <v>8</v>
      </c>
      <c r="N345">
        <v>0</v>
      </c>
      <c r="O345">
        <v>0</v>
      </c>
      <c r="P345" s="9">
        <f t="shared" si="17"/>
        <v>36.5</v>
      </c>
      <c r="Q345" s="8">
        <v>40</v>
      </c>
      <c r="R345" s="8">
        <v>55</v>
      </c>
      <c r="S345" s="8">
        <v>27</v>
      </c>
      <c r="T345" s="8">
        <v>24</v>
      </c>
      <c r="AC345" s="14">
        <v>0</v>
      </c>
      <c r="AD345" s="14">
        <v>0</v>
      </c>
      <c r="AE345">
        <v>0</v>
      </c>
    </row>
    <row r="346" spans="1:33" x14ac:dyDescent="0.3">
      <c r="A346" t="s">
        <v>34</v>
      </c>
      <c r="B346">
        <v>2021</v>
      </c>
      <c r="C346" s="11">
        <v>44434</v>
      </c>
      <c r="D346" t="s">
        <v>1237</v>
      </c>
      <c r="E346" t="s">
        <v>656</v>
      </c>
      <c r="F346">
        <v>1</v>
      </c>
      <c r="G346">
        <f t="shared" si="18"/>
        <v>7</v>
      </c>
      <c r="H346">
        <v>0</v>
      </c>
      <c r="I346">
        <v>1</v>
      </c>
      <c r="J346">
        <v>6</v>
      </c>
      <c r="K346">
        <v>60</v>
      </c>
      <c r="L346">
        <v>20</v>
      </c>
      <c r="M346">
        <v>5</v>
      </c>
      <c r="N346">
        <v>0</v>
      </c>
      <c r="O346">
        <v>0</v>
      </c>
      <c r="P346" s="9">
        <f t="shared" si="17"/>
        <v>21</v>
      </c>
      <c r="Q346" s="8">
        <v>22</v>
      </c>
      <c r="R346" s="8">
        <v>8</v>
      </c>
      <c r="S346" s="8">
        <v>26</v>
      </c>
      <c r="T346" s="8">
        <v>28</v>
      </c>
      <c r="AC346" s="14">
        <v>0</v>
      </c>
      <c r="AD346" s="14">
        <v>0</v>
      </c>
      <c r="AE346">
        <v>0</v>
      </c>
      <c r="AG346" t="s">
        <v>1253</v>
      </c>
    </row>
    <row r="347" spans="1:33" x14ac:dyDescent="0.3">
      <c r="A347" t="s">
        <v>34</v>
      </c>
      <c r="B347">
        <v>2021</v>
      </c>
      <c r="C347" s="11">
        <v>44434</v>
      </c>
      <c r="D347" t="s">
        <v>1238</v>
      </c>
      <c r="E347" t="s">
        <v>656</v>
      </c>
      <c r="F347">
        <v>9</v>
      </c>
      <c r="G347">
        <f t="shared" si="18"/>
        <v>0</v>
      </c>
      <c r="H347">
        <v>0</v>
      </c>
      <c r="I347">
        <v>0</v>
      </c>
      <c r="J347">
        <v>0</v>
      </c>
      <c r="K347">
        <v>30</v>
      </c>
      <c r="L347">
        <v>20</v>
      </c>
      <c r="M347">
        <v>0</v>
      </c>
      <c r="N347">
        <v>0</v>
      </c>
      <c r="O347">
        <v>0</v>
      </c>
      <c r="P347" s="9">
        <f t="shared" si="17"/>
        <v>14</v>
      </c>
      <c r="Q347" s="8">
        <v>11</v>
      </c>
      <c r="R347" s="8">
        <v>15</v>
      </c>
      <c r="S347" s="8">
        <v>3</v>
      </c>
      <c r="T347" s="8">
        <v>27</v>
      </c>
      <c r="AC347" s="14">
        <v>0</v>
      </c>
      <c r="AD347" s="14">
        <v>0</v>
      </c>
      <c r="AE347">
        <v>0</v>
      </c>
    </row>
    <row r="348" spans="1:33" x14ac:dyDescent="0.3">
      <c r="A348" t="s">
        <v>34</v>
      </c>
      <c r="B348">
        <v>2021</v>
      </c>
      <c r="C348" s="11">
        <v>44434</v>
      </c>
      <c r="D348" t="s">
        <v>1239</v>
      </c>
      <c r="E348" t="s">
        <v>657</v>
      </c>
      <c r="F348">
        <v>1</v>
      </c>
      <c r="G348">
        <f t="shared" si="18"/>
        <v>4</v>
      </c>
      <c r="H348">
        <v>0</v>
      </c>
      <c r="I348">
        <v>2</v>
      </c>
      <c r="J348">
        <v>2</v>
      </c>
      <c r="K348">
        <v>90</v>
      </c>
      <c r="L348">
        <v>3</v>
      </c>
      <c r="M348">
        <v>3</v>
      </c>
      <c r="N348">
        <v>0</v>
      </c>
      <c r="O348">
        <v>0</v>
      </c>
      <c r="P348" s="9">
        <f t="shared" si="17"/>
        <v>17.5</v>
      </c>
      <c r="Q348" s="8">
        <v>20</v>
      </c>
      <c r="R348" s="8">
        <v>9</v>
      </c>
      <c r="S348" s="8">
        <v>16</v>
      </c>
      <c r="T348" s="8">
        <v>25</v>
      </c>
      <c r="AC348" s="14">
        <v>0</v>
      </c>
      <c r="AD348" s="14">
        <v>0</v>
      </c>
      <c r="AE348">
        <v>0</v>
      </c>
    </row>
    <row r="349" spans="1:33" x14ac:dyDescent="0.3">
      <c r="A349" t="s">
        <v>34</v>
      </c>
      <c r="B349">
        <v>2021</v>
      </c>
      <c r="C349" s="11">
        <v>44434</v>
      </c>
      <c r="D349" t="s">
        <v>1240</v>
      </c>
      <c r="E349" t="s">
        <v>655</v>
      </c>
      <c r="F349">
        <v>1</v>
      </c>
      <c r="G349">
        <f t="shared" si="18"/>
        <v>7</v>
      </c>
      <c r="H349">
        <v>0</v>
      </c>
      <c r="I349">
        <v>1</v>
      </c>
      <c r="J349">
        <v>6</v>
      </c>
      <c r="K349">
        <v>90</v>
      </c>
      <c r="L349">
        <v>20</v>
      </c>
      <c r="M349">
        <v>15</v>
      </c>
      <c r="N349">
        <v>0</v>
      </c>
      <c r="O349">
        <v>0</v>
      </c>
      <c r="P349" s="9">
        <f t="shared" si="17"/>
        <v>32.5</v>
      </c>
      <c r="Q349" s="8">
        <v>15</v>
      </c>
      <c r="R349" s="8">
        <v>25</v>
      </c>
      <c r="S349" s="8">
        <v>54</v>
      </c>
      <c r="T349" s="8">
        <v>36</v>
      </c>
      <c r="AC349" s="14">
        <v>0</v>
      </c>
      <c r="AD349" s="14">
        <v>0</v>
      </c>
      <c r="AE349">
        <v>0</v>
      </c>
    </row>
    <row r="350" spans="1:33" x14ac:dyDescent="0.3">
      <c r="A350" t="s">
        <v>34</v>
      </c>
      <c r="B350">
        <v>2021</v>
      </c>
      <c r="C350" s="11">
        <v>44434</v>
      </c>
      <c r="D350" t="s">
        <v>1241</v>
      </c>
      <c r="E350" t="s">
        <v>659</v>
      </c>
      <c r="F350">
        <v>0</v>
      </c>
      <c r="G350">
        <f t="shared" si="18"/>
        <v>1</v>
      </c>
      <c r="H350">
        <v>0</v>
      </c>
      <c r="I350">
        <v>0</v>
      </c>
      <c r="J350">
        <v>1</v>
      </c>
      <c r="K350">
        <v>85</v>
      </c>
      <c r="L350">
        <v>1</v>
      </c>
      <c r="M350">
        <v>3</v>
      </c>
      <c r="N350">
        <v>0</v>
      </c>
      <c r="O350">
        <v>0</v>
      </c>
      <c r="P350" s="9">
        <f t="shared" si="17"/>
        <v>19</v>
      </c>
      <c r="Q350" s="8">
        <v>30</v>
      </c>
      <c r="R350" s="8">
        <v>11</v>
      </c>
      <c r="S350" s="8">
        <v>25</v>
      </c>
      <c r="T350" s="8">
        <v>10</v>
      </c>
      <c r="AC350" s="14">
        <v>0</v>
      </c>
      <c r="AD350" s="14">
        <v>0</v>
      </c>
      <c r="AE350">
        <v>0</v>
      </c>
    </row>
    <row r="351" spans="1:33" x14ac:dyDescent="0.3">
      <c r="A351" t="s">
        <v>34</v>
      </c>
      <c r="B351">
        <v>2021</v>
      </c>
      <c r="C351" s="11">
        <v>44434</v>
      </c>
      <c r="D351" t="s">
        <v>1242</v>
      </c>
      <c r="E351" t="s">
        <v>659</v>
      </c>
      <c r="F351">
        <v>2</v>
      </c>
      <c r="G351">
        <f t="shared" si="18"/>
        <v>2</v>
      </c>
      <c r="H351">
        <v>0</v>
      </c>
      <c r="I351">
        <v>1</v>
      </c>
      <c r="J351">
        <v>1</v>
      </c>
      <c r="K351">
        <v>60</v>
      </c>
      <c r="L351">
        <v>1</v>
      </c>
      <c r="M351">
        <v>0</v>
      </c>
      <c r="N351">
        <v>25</v>
      </c>
      <c r="O351">
        <v>0</v>
      </c>
      <c r="P351" s="9">
        <f t="shared" ref="P351:P414" si="19">AVERAGE(Q351:T351)</f>
        <v>26.5</v>
      </c>
      <c r="Q351" s="8">
        <v>34</v>
      </c>
      <c r="R351" s="8">
        <v>34</v>
      </c>
      <c r="S351" s="8">
        <v>32</v>
      </c>
      <c r="T351" s="8">
        <v>6</v>
      </c>
      <c r="AC351" s="14">
        <v>0</v>
      </c>
      <c r="AD351" s="14">
        <v>0</v>
      </c>
      <c r="AE351">
        <v>0</v>
      </c>
    </row>
    <row r="352" spans="1:33" x14ac:dyDescent="0.3">
      <c r="A352" t="s">
        <v>34</v>
      </c>
      <c r="B352">
        <v>2022</v>
      </c>
      <c r="C352" s="11">
        <v>44742</v>
      </c>
      <c r="D352" t="s">
        <v>1232</v>
      </c>
      <c r="E352" t="s">
        <v>648</v>
      </c>
      <c r="F352">
        <v>0</v>
      </c>
      <c r="G352">
        <f t="shared" si="18"/>
        <v>28</v>
      </c>
      <c r="H352">
        <v>2</v>
      </c>
      <c r="I352">
        <v>18</v>
      </c>
      <c r="J352">
        <v>8</v>
      </c>
      <c r="K352">
        <v>85</v>
      </c>
      <c r="L352">
        <v>5</v>
      </c>
      <c r="M352">
        <v>1</v>
      </c>
      <c r="N352">
        <v>0</v>
      </c>
      <c r="O352">
        <v>0</v>
      </c>
      <c r="P352" s="9">
        <f t="shared" si="19"/>
        <v>33.25</v>
      </c>
      <c r="Q352" s="8">
        <v>32</v>
      </c>
      <c r="R352" s="8">
        <v>17</v>
      </c>
      <c r="S352" s="8">
        <v>39</v>
      </c>
      <c r="T352" s="8">
        <v>45</v>
      </c>
      <c r="AC352" s="45">
        <v>0</v>
      </c>
      <c r="AD352" s="45">
        <v>0</v>
      </c>
    </row>
    <row r="353" spans="1:33" x14ac:dyDescent="0.3">
      <c r="A353" t="s">
        <v>34</v>
      </c>
      <c r="B353">
        <v>2022</v>
      </c>
      <c r="C353" s="11">
        <v>44742</v>
      </c>
      <c r="D353" t="s">
        <v>1234</v>
      </c>
      <c r="E353" t="s">
        <v>648</v>
      </c>
      <c r="F353">
        <v>3</v>
      </c>
      <c r="G353">
        <f t="shared" si="18"/>
        <v>0</v>
      </c>
      <c r="H353">
        <v>0</v>
      </c>
      <c r="I353">
        <v>0</v>
      </c>
      <c r="J353">
        <v>0</v>
      </c>
      <c r="K353">
        <v>93</v>
      </c>
      <c r="L353">
        <v>4</v>
      </c>
      <c r="M353">
        <v>4</v>
      </c>
      <c r="N353">
        <v>0</v>
      </c>
      <c r="O353">
        <v>0</v>
      </c>
      <c r="P353" s="9">
        <f t="shared" si="19"/>
        <v>38.75</v>
      </c>
      <c r="Q353" s="8">
        <v>45</v>
      </c>
      <c r="R353" s="8">
        <v>25</v>
      </c>
      <c r="S353" s="8">
        <v>35</v>
      </c>
      <c r="T353" s="8">
        <v>50</v>
      </c>
      <c r="AC353" s="45">
        <v>0</v>
      </c>
      <c r="AD353" s="45">
        <v>0</v>
      </c>
    </row>
    <row r="354" spans="1:33" x14ac:dyDescent="0.3">
      <c r="A354" t="s">
        <v>34</v>
      </c>
      <c r="B354">
        <v>2022</v>
      </c>
      <c r="C354" s="11">
        <v>44742</v>
      </c>
      <c r="D354" t="s">
        <v>1235</v>
      </c>
      <c r="E354" t="s">
        <v>648</v>
      </c>
      <c r="F354">
        <v>7</v>
      </c>
      <c r="G354">
        <f t="shared" si="18"/>
        <v>0</v>
      </c>
      <c r="H354">
        <v>0</v>
      </c>
      <c r="I354">
        <v>0</v>
      </c>
      <c r="J354">
        <v>0</v>
      </c>
      <c r="K354">
        <v>97</v>
      </c>
      <c r="L354">
        <v>5</v>
      </c>
      <c r="M354">
        <v>2</v>
      </c>
      <c r="N354">
        <v>0</v>
      </c>
      <c r="O354">
        <v>0</v>
      </c>
      <c r="P354" s="9">
        <f t="shared" si="19"/>
        <v>40</v>
      </c>
      <c r="Q354" s="8">
        <v>40</v>
      </c>
      <c r="R354" s="8">
        <v>35</v>
      </c>
      <c r="S354" s="8">
        <v>35</v>
      </c>
      <c r="T354" s="8">
        <v>50</v>
      </c>
      <c r="AC354" s="45">
        <v>0</v>
      </c>
      <c r="AD354" s="45">
        <v>0</v>
      </c>
    </row>
    <row r="355" spans="1:33" x14ac:dyDescent="0.3">
      <c r="A355" t="s">
        <v>34</v>
      </c>
      <c r="B355">
        <v>2022</v>
      </c>
      <c r="C355" s="11">
        <v>44742</v>
      </c>
      <c r="D355" t="s">
        <v>1236</v>
      </c>
      <c r="E355" t="s">
        <v>651</v>
      </c>
      <c r="F355">
        <v>3</v>
      </c>
      <c r="G355">
        <f t="shared" si="18"/>
        <v>1</v>
      </c>
      <c r="H355">
        <v>0</v>
      </c>
      <c r="I355">
        <v>0</v>
      </c>
      <c r="J355">
        <v>1</v>
      </c>
      <c r="K355">
        <v>90</v>
      </c>
      <c r="L355">
        <v>20</v>
      </c>
      <c r="M355">
        <v>11</v>
      </c>
      <c r="N355">
        <v>0</v>
      </c>
      <c r="O355">
        <v>0</v>
      </c>
      <c r="P355" s="9">
        <f t="shared" si="19"/>
        <v>33</v>
      </c>
      <c r="Q355">
        <v>29</v>
      </c>
      <c r="R355">
        <v>30</v>
      </c>
      <c r="S355">
        <v>39</v>
      </c>
      <c r="T355">
        <v>34</v>
      </c>
      <c r="AC355">
        <v>0</v>
      </c>
      <c r="AD355">
        <v>0</v>
      </c>
      <c r="AF355" s="3"/>
      <c r="AG355" s="3" t="s">
        <v>2037</v>
      </c>
    </row>
    <row r="356" spans="1:33" x14ac:dyDescent="0.3">
      <c r="A356" t="s">
        <v>34</v>
      </c>
      <c r="B356">
        <v>2022</v>
      </c>
      <c r="C356" s="11">
        <v>44742</v>
      </c>
      <c r="D356" t="s">
        <v>1237</v>
      </c>
      <c r="E356" t="s">
        <v>656</v>
      </c>
      <c r="F356">
        <v>1</v>
      </c>
      <c r="G356">
        <f t="shared" si="18"/>
        <v>8</v>
      </c>
      <c r="H356">
        <v>0</v>
      </c>
      <c r="I356">
        <v>5</v>
      </c>
      <c r="J356">
        <v>3</v>
      </c>
      <c r="K356">
        <v>75</v>
      </c>
      <c r="L356">
        <v>6</v>
      </c>
      <c r="M356">
        <v>8</v>
      </c>
      <c r="N356">
        <v>0</v>
      </c>
      <c r="O356">
        <v>0</v>
      </c>
      <c r="P356" s="9">
        <f t="shared" si="19"/>
        <v>19.25</v>
      </c>
      <c r="Q356">
        <v>30</v>
      </c>
      <c r="R356">
        <v>15</v>
      </c>
      <c r="S356">
        <v>20</v>
      </c>
      <c r="T356">
        <v>12</v>
      </c>
      <c r="AC356">
        <v>0</v>
      </c>
      <c r="AD356">
        <v>0</v>
      </c>
    </row>
    <row r="357" spans="1:33" x14ac:dyDescent="0.3">
      <c r="A357" t="s">
        <v>34</v>
      </c>
      <c r="B357">
        <v>2022</v>
      </c>
      <c r="C357" s="11">
        <v>44742</v>
      </c>
      <c r="D357" t="s">
        <v>1238</v>
      </c>
      <c r="E357" t="s">
        <v>656</v>
      </c>
      <c r="F357">
        <v>9</v>
      </c>
      <c r="G357">
        <f t="shared" si="18"/>
        <v>0</v>
      </c>
      <c r="H357">
        <v>0</v>
      </c>
      <c r="I357">
        <v>0</v>
      </c>
      <c r="J357">
        <v>0</v>
      </c>
      <c r="K357">
        <v>42</v>
      </c>
      <c r="L357">
        <v>18</v>
      </c>
      <c r="M357">
        <v>0</v>
      </c>
      <c r="N357">
        <v>0</v>
      </c>
      <c r="O357">
        <v>0</v>
      </c>
      <c r="P357" s="9">
        <f t="shared" si="19"/>
        <v>24.75</v>
      </c>
      <c r="Q357">
        <v>23</v>
      </c>
      <c r="R357">
        <v>15</v>
      </c>
      <c r="S357">
        <v>33</v>
      </c>
      <c r="T357">
        <v>28</v>
      </c>
      <c r="AC357">
        <v>0</v>
      </c>
      <c r="AD357">
        <v>0</v>
      </c>
    </row>
    <row r="358" spans="1:33" x14ac:dyDescent="0.3">
      <c r="A358" t="s">
        <v>34</v>
      </c>
      <c r="B358">
        <v>2022</v>
      </c>
      <c r="C358" s="11">
        <v>44742</v>
      </c>
      <c r="D358" t="s">
        <v>1239</v>
      </c>
      <c r="E358" t="s">
        <v>657</v>
      </c>
      <c r="F358">
        <v>1</v>
      </c>
      <c r="G358">
        <f t="shared" si="18"/>
        <v>6</v>
      </c>
      <c r="H358">
        <v>1</v>
      </c>
      <c r="I358">
        <v>0</v>
      </c>
      <c r="J358">
        <v>5</v>
      </c>
      <c r="K358">
        <v>80</v>
      </c>
      <c r="L358">
        <v>5</v>
      </c>
      <c r="M358">
        <v>2</v>
      </c>
      <c r="N358">
        <v>0</v>
      </c>
      <c r="O358">
        <v>0</v>
      </c>
      <c r="P358" s="9">
        <f t="shared" si="19"/>
        <v>18.5</v>
      </c>
      <c r="Q358">
        <v>12</v>
      </c>
      <c r="R358">
        <v>32</v>
      </c>
      <c r="S358">
        <v>11</v>
      </c>
      <c r="T358">
        <v>19</v>
      </c>
      <c r="AC358">
        <v>0</v>
      </c>
      <c r="AD358">
        <v>0</v>
      </c>
    </row>
    <row r="359" spans="1:33" x14ac:dyDescent="0.3">
      <c r="A359" t="s">
        <v>34</v>
      </c>
      <c r="B359">
        <v>2022</v>
      </c>
      <c r="C359" s="11">
        <v>44742</v>
      </c>
      <c r="D359" t="s">
        <v>1240</v>
      </c>
      <c r="E359" t="s">
        <v>655</v>
      </c>
      <c r="F359">
        <v>1</v>
      </c>
      <c r="G359">
        <f t="shared" si="18"/>
        <v>12</v>
      </c>
      <c r="H359">
        <v>1</v>
      </c>
      <c r="I359">
        <v>5</v>
      </c>
      <c r="J359">
        <v>6</v>
      </c>
      <c r="K359">
        <v>90</v>
      </c>
      <c r="L359">
        <v>15</v>
      </c>
      <c r="M359">
        <v>20</v>
      </c>
      <c r="N359">
        <v>0</v>
      </c>
      <c r="O359">
        <v>0</v>
      </c>
      <c r="P359" s="9">
        <f t="shared" si="19"/>
        <v>28.5</v>
      </c>
      <c r="Q359">
        <v>31</v>
      </c>
      <c r="R359">
        <v>36</v>
      </c>
      <c r="S359">
        <v>28</v>
      </c>
      <c r="T359">
        <v>19</v>
      </c>
      <c r="AC359">
        <v>0</v>
      </c>
      <c r="AD359">
        <v>0</v>
      </c>
    </row>
    <row r="360" spans="1:33" x14ac:dyDescent="0.3">
      <c r="A360" t="s">
        <v>34</v>
      </c>
      <c r="B360">
        <v>2022</v>
      </c>
      <c r="C360" s="11">
        <v>44742</v>
      </c>
      <c r="D360" t="s">
        <v>1241</v>
      </c>
      <c r="E360" t="s">
        <v>659</v>
      </c>
      <c r="F360">
        <v>0</v>
      </c>
      <c r="G360">
        <f t="shared" si="18"/>
        <v>3</v>
      </c>
      <c r="H360">
        <v>0</v>
      </c>
      <c r="I360">
        <v>0</v>
      </c>
      <c r="J360">
        <v>3</v>
      </c>
      <c r="K360">
        <v>80</v>
      </c>
      <c r="L360">
        <v>5</v>
      </c>
      <c r="M360">
        <v>10</v>
      </c>
      <c r="N360">
        <v>0</v>
      </c>
      <c r="O360">
        <v>0</v>
      </c>
      <c r="P360" s="9">
        <f t="shared" si="19"/>
        <v>21.25</v>
      </c>
      <c r="Q360">
        <v>12</v>
      </c>
      <c r="R360">
        <v>25</v>
      </c>
      <c r="S360">
        <v>22</v>
      </c>
      <c r="T360">
        <v>26</v>
      </c>
      <c r="AC360">
        <v>0</v>
      </c>
      <c r="AD360">
        <v>0</v>
      </c>
    </row>
    <row r="361" spans="1:33" x14ac:dyDescent="0.3">
      <c r="A361" t="s">
        <v>34</v>
      </c>
      <c r="B361">
        <v>2022</v>
      </c>
      <c r="C361" s="11">
        <v>44742</v>
      </c>
      <c r="D361" t="s">
        <v>1242</v>
      </c>
      <c r="E361" t="s">
        <v>659</v>
      </c>
      <c r="F361">
        <v>2</v>
      </c>
      <c r="G361">
        <f t="shared" si="18"/>
        <v>3</v>
      </c>
      <c r="H361">
        <v>0</v>
      </c>
      <c r="I361">
        <v>0</v>
      </c>
      <c r="J361">
        <v>3</v>
      </c>
      <c r="K361">
        <v>90</v>
      </c>
      <c r="L361" t="s">
        <v>503</v>
      </c>
      <c r="M361">
        <v>0</v>
      </c>
      <c r="N361">
        <v>40</v>
      </c>
      <c r="O361">
        <v>0</v>
      </c>
      <c r="P361" s="9">
        <f t="shared" si="19"/>
        <v>34.5</v>
      </c>
      <c r="Q361">
        <v>35</v>
      </c>
      <c r="R361">
        <v>37</v>
      </c>
      <c r="S361">
        <v>35</v>
      </c>
      <c r="T361">
        <v>31</v>
      </c>
      <c r="AC361">
        <v>0</v>
      </c>
      <c r="AD361">
        <v>0</v>
      </c>
    </row>
    <row r="362" spans="1:33" x14ac:dyDescent="0.3">
      <c r="A362" t="s">
        <v>132</v>
      </c>
      <c r="B362">
        <v>2018</v>
      </c>
      <c r="C362" s="11">
        <v>43308</v>
      </c>
      <c r="D362" t="s">
        <v>1254</v>
      </c>
      <c r="E362" t="s">
        <v>648</v>
      </c>
      <c r="F362">
        <v>10</v>
      </c>
      <c r="G362">
        <f t="shared" si="18"/>
        <v>0</v>
      </c>
      <c r="H362">
        <v>0</v>
      </c>
      <c r="I362">
        <v>0</v>
      </c>
      <c r="J362">
        <v>0</v>
      </c>
      <c r="K362">
        <v>70</v>
      </c>
      <c r="L362">
        <v>70</v>
      </c>
      <c r="M362" t="s">
        <v>503</v>
      </c>
      <c r="N362">
        <v>10</v>
      </c>
      <c r="O362" t="s">
        <v>503</v>
      </c>
      <c r="P362" s="9">
        <f t="shared" si="19"/>
        <v>26.75</v>
      </c>
      <c r="Q362">
        <v>13</v>
      </c>
      <c r="R362">
        <v>39</v>
      </c>
      <c r="S362">
        <v>26</v>
      </c>
      <c r="T362">
        <v>29</v>
      </c>
      <c r="AC362" s="14">
        <v>1</v>
      </c>
      <c r="AD362" s="14">
        <v>0</v>
      </c>
      <c r="AF362" t="s">
        <v>1255</v>
      </c>
    </row>
    <row r="363" spans="1:33" x14ac:dyDescent="0.3">
      <c r="A363" t="s">
        <v>132</v>
      </c>
      <c r="B363">
        <v>2018</v>
      </c>
      <c r="C363" s="11">
        <v>43308</v>
      </c>
      <c r="D363" t="s">
        <v>1256</v>
      </c>
      <c r="E363" t="s">
        <v>661</v>
      </c>
      <c r="F363">
        <v>4</v>
      </c>
      <c r="G363">
        <f t="shared" si="18"/>
        <v>0</v>
      </c>
      <c r="H363">
        <v>0</v>
      </c>
      <c r="I363">
        <v>0</v>
      </c>
      <c r="J363">
        <v>0</v>
      </c>
      <c r="K363">
        <v>50</v>
      </c>
      <c r="L363">
        <v>90</v>
      </c>
      <c r="M363" t="s">
        <v>503</v>
      </c>
      <c r="N363">
        <v>10</v>
      </c>
      <c r="O363" t="s">
        <v>503</v>
      </c>
      <c r="P363" s="9">
        <f t="shared" si="19"/>
        <v>12.25</v>
      </c>
      <c r="Q363">
        <v>2</v>
      </c>
      <c r="R363">
        <v>21</v>
      </c>
      <c r="S363">
        <v>12</v>
      </c>
      <c r="T363">
        <v>14</v>
      </c>
      <c r="AC363" s="14">
        <v>1</v>
      </c>
      <c r="AD363" s="14">
        <v>0</v>
      </c>
      <c r="AF363" t="s">
        <v>1255</v>
      </c>
    </row>
    <row r="364" spans="1:33" x14ac:dyDescent="0.3">
      <c r="A364" t="s">
        <v>132</v>
      </c>
      <c r="B364">
        <v>2018</v>
      </c>
      <c r="C364" s="11">
        <v>43308</v>
      </c>
      <c r="D364" t="s">
        <v>1257</v>
      </c>
      <c r="E364" t="s">
        <v>661</v>
      </c>
      <c r="F364">
        <v>8</v>
      </c>
      <c r="G364">
        <f t="shared" si="18"/>
        <v>0</v>
      </c>
      <c r="H364">
        <v>0</v>
      </c>
      <c r="I364">
        <v>0</v>
      </c>
      <c r="J364">
        <v>0</v>
      </c>
      <c r="K364">
        <v>95</v>
      </c>
      <c r="L364">
        <v>50</v>
      </c>
      <c r="M364" t="s">
        <v>503</v>
      </c>
      <c r="N364">
        <v>10</v>
      </c>
      <c r="O364" t="s">
        <v>503</v>
      </c>
      <c r="P364" s="9">
        <f t="shared" si="19"/>
        <v>19.5</v>
      </c>
      <c r="Q364">
        <v>5</v>
      </c>
      <c r="R364">
        <v>22</v>
      </c>
      <c r="S364">
        <v>22</v>
      </c>
      <c r="T364">
        <v>29</v>
      </c>
      <c r="AC364" s="14">
        <v>1</v>
      </c>
      <c r="AD364" s="14">
        <v>0</v>
      </c>
      <c r="AF364" t="s">
        <v>1255</v>
      </c>
    </row>
    <row r="365" spans="1:33" x14ac:dyDescent="0.3">
      <c r="A365" t="s">
        <v>132</v>
      </c>
      <c r="B365">
        <v>2018</v>
      </c>
      <c r="C365" s="11">
        <v>43308</v>
      </c>
      <c r="D365" t="s">
        <v>1258</v>
      </c>
      <c r="E365" t="s">
        <v>656</v>
      </c>
      <c r="F365">
        <v>0</v>
      </c>
      <c r="G365">
        <f t="shared" si="18"/>
        <v>1</v>
      </c>
      <c r="H365">
        <v>0</v>
      </c>
      <c r="I365">
        <v>0</v>
      </c>
      <c r="J365">
        <v>1</v>
      </c>
      <c r="K365">
        <v>95</v>
      </c>
      <c r="L365">
        <v>60</v>
      </c>
      <c r="M365" t="s">
        <v>503</v>
      </c>
      <c r="N365">
        <v>20</v>
      </c>
      <c r="O365" t="s">
        <v>503</v>
      </c>
      <c r="P365" s="9">
        <f t="shared" si="19"/>
        <v>8</v>
      </c>
      <c r="Q365">
        <v>3</v>
      </c>
      <c r="R365">
        <v>2</v>
      </c>
      <c r="S365">
        <v>10</v>
      </c>
      <c r="T365">
        <v>17</v>
      </c>
      <c r="AC365" s="14">
        <v>1</v>
      </c>
      <c r="AD365" s="14">
        <v>0</v>
      </c>
      <c r="AF365" t="s">
        <v>1255</v>
      </c>
    </row>
    <row r="366" spans="1:33" x14ac:dyDescent="0.3">
      <c r="A366" t="s">
        <v>132</v>
      </c>
      <c r="B366">
        <v>2018</v>
      </c>
      <c r="C366" s="11">
        <v>43308</v>
      </c>
      <c r="D366" t="s">
        <v>1259</v>
      </c>
      <c r="E366" t="s">
        <v>656</v>
      </c>
      <c r="F366">
        <v>2</v>
      </c>
      <c r="G366">
        <f t="shared" si="18"/>
        <v>0</v>
      </c>
      <c r="H366">
        <v>0</v>
      </c>
      <c r="I366">
        <v>0</v>
      </c>
      <c r="J366">
        <v>0</v>
      </c>
      <c r="K366">
        <v>80</v>
      </c>
      <c r="L366">
        <v>70</v>
      </c>
      <c r="M366" t="s">
        <v>503</v>
      </c>
      <c r="N366">
        <v>10</v>
      </c>
      <c r="O366" t="s">
        <v>503</v>
      </c>
      <c r="P366" s="9">
        <f t="shared" si="19"/>
        <v>15</v>
      </c>
      <c r="Q366">
        <v>4</v>
      </c>
      <c r="R366">
        <v>4</v>
      </c>
      <c r="S366">
        <v>28</v>
      </c>
      <c r="T366">
        <v>24</v>
      </c>
      <c r="AC366" s="14">
        <v>1</v>
      </c>
      <c r="AD366" s="14">
        <v>0</v>
      </c>
      <c r="AF366" t="s">
        <v>1255</v>
      </c>
    </row>
    <row r="367" spans="1:33" x14ac:dyDescent="0.3">
      <c r="A367" t="s">
        <v>132</v>
      </c>
      <c r="B367">
        <v>2018</v>
      </c>
      <c r="C367" s="11">
        <v>43308</v>
      </c>
      <c r="D367" t="s">
        <v>1260</v>
      </c>
      <c r="E367" t="s">
        <v>656</v>
      </c>
      <c r="F367">
        <v>5</v>
      </c>
      <c r="G367">
        <f t="shared" si="18"/>
        <v>0</v>
      </c>
      <c r="H367">
        <v>0</v>
      </c>
      <c r="I367">
        <v>0</v>
      </c>
      <c r="J367">
        <v>0</v>
      </c>
      <c r="K367">
        <v>50</v>
      </c>
      <c r="L367">
        <v>40</v>
      </c>
      <c r="M367" t="s">
        <v>503</v>
      </c>
      <c r="N367">
        <v>5</v>
      </c>
      <c r="O367" t="s">
        <v>503</v>
      </c>
      <c r="P367" s="9">
        <f t="shared" si="19"/>
        <v>1.5</v>
      </c>
      <c r="Q367">
        <v>1</v>
      </c>
      <c r="R367">
        <v>0</v>
      </c>
      <c r="S367">
        <v>4</v>
      </c>
      <c r="T367">
        <v>1</v>
      </c>
      <c r="AC367" s="14">
        <v>1</v>
      </c>
      <c r="AD367" s="14">
        <v>0</v>
      </c>
      <c r="AF367" t="s">
        <v>1255</v>
      </c>
    </row>
    <row r="368" spans="1:33" x14ac:dyDescent="0.3">
      <c r="A368" t="s">
        <v>132</v>
      </c>
      <c r="B368">
        <v>2018</v>
      </c>
      <c r="C368" s="11">
        <v>43308</v>
      </c>
      <c r="D368" t="s">
        <v>1261</v>
      </c>
      <c r="E368" t="s">
        <v>657</v>
      </c>
      <c r="F368">
        <v>2</v>
      </c>
      <c r="G368">
        <f t="shared" si="18"/>
        <v>6</v>
      </c>
      <c r="H368">
        <v>0</v>
      </c>
      <c r="I368">
        <v>4</v>
      </c>
      <c r="J368">
        <v>2</v>
      </c>
      <c r="K368">
        <v>95</v>
      </c>
      <c r="L368">
        <v>60</v>
      </c>
      <c r="M368" t="s">
        <v>503</v>
      </c>
      <c r="N368">
        <v>10</v>
      </c>
      <c r="O368" t="s">
        <v>503</v>
      </c>
      <c r="P368" s="9">
        <f t="shared" si="19"/>
        <v>15</v>
      </c>
      <c r="Q368">
        <v>13</v>
      </c>
      <c r="R368">
        <v>3</v>
      </c>
      <c r="S368">
        <v>5</v>
      </c>
      <c r="T368">
        <v>39</v>
      </c>
      <c r="AC368" s="14">
        <v>1</v>
      </c>
      <c r="AD368" s="14">
        <v>0</v>
      </c>
      <c r="AF368" t="s">
        <v>1255</v>
      </c>
    </row>
    <row r="369" spans="1:33" x14ac:dyDescent="0.3">
      <c r="A369" t="s">
        <v>132</v>
      </c>
      <c r="B369">
        <v>2018</v>
      </c>
      <c r="C369" s="11">
        <v>43308</v>
      </c>
      <c r="D369" t="s">
        <v>1262</v>
      </c>
      <c r="E369" t="s">
        <v>657</v>
      </c>
      <c r="F369">
        <v>4</v>
      </c>
      <c r="G369">
        <f t="shared" si="18"/>
        <v>1</v>
      </c>
      <c r="H369">
        <v>0</v>
      </c>
      <c r="I369">
        <v>0</v>
      </c>
      <c r="J369">
        <v>1</v>
      </c>
      <c r="K369">
        <v>20</v>
      </c>
      <c r="L369">
        <v>40</v>
      </c>
      <c r="M369" t="s">
        <v>503</v>
      </c>
      <c r="N369">
        <v>0</v>
      </c>
      <c r="O369" t="s">
        <v>503</v>
      </c>
      <c r="P369" s="9">
        <f t="shared" si="19"/>
        <v>1</v>
      </c>
      <c r="Q369">
        <v>0</v>
      </c>
      <c r="R369">
        <v>0</v>
      </c>
      <c r="S369">
        <v>1</v>
      </c>
      <c r="T369">
        <v>3</v>
      </c>
      <c r="AC369" s="14">
        <v>1</v>
      </c>
      <c r="AD369" s="14">
        <v>0</v>
      </c>
      <c r="AF369" t="s">
        <v>1255</v>
      </c>
    </row>
    <row r="370" spans="1:33" x14ac:dyDescent="0.3">
      <c r="A370" t="s">
        <v>132</v>
      </c>
      <c r="B370">
        <v>2018</v>
      </c>
      <c r="C370" s="11">
        <v>43308</v>
      </c>
      <c r="D370" t="s">
        <v>1263</v>
      </c>
      <c r="E370" t="s">
        <v>659</v>
      </c>
      <c r="F370">
        <v>1</v>
      </c>
      <c r="G370">
        <f t="shared" si="18"/>
        <v>2</v>
      </c>
      <c r="H370">
        <v>0</v>
      </c>
      <c r="I370">
        <v>1</v>
      </c>
      <c r="J370">
        <v>1</v>
      </c>
      <c r="K370">
        <v>95</v>
      </c>
      <c r="L370">
        <v>80</v>
      </c>
      <c r="M370" t="s">
        <v>503</v>
      </c>
      <c r="N370">
        <v>10</v>
      </c>
      <c r="O370" t="s">
        <v>503</v>
      </c>
      <c r="P370" s="9">
        <f t="shared" si="19"/>
        <v>5.75</v>
      </c>
      <c r="Q370">
        <v>3</v>
      </c>
      <c r="R370">
        <v>2</v>
      </c>
      <c r="S370">
        <v>9</v>
      </c>
      <c r="T370">
        <v>9</v>
      </c>
      <c r="AC370" s="14">
        <v>1</v>
      </c>
      <c r="AD370" s="14">
        <v>0</v>
      </c>
      <c r="AF370" t="s">
        <v>1255</v>
      </c>
    </row>
    <row r="371" spans="1:33" x14ac:dyDescent="0.3">
      <c r="A371" t="s">
        <v>132</v>
      </c>
      <c r="B371">
        <v>2018</v>
      </c>
      <c r="C371" s="11">
        <v>43308</v>
      </c>
      <c r="D371" t="s">
        <v>1264</v>
      </c>
      <c r="E371" t="s">
        <v>659</v>
      </c>
      <c r="F371">
        <v>4</v>
      </c>
      <c r="G371">
        <f t="shared" si="18"/>
        <v>7</v>
      </c>
      <c r="H371">
        <v>0</v>
      </c>
      <c r="I371">
        <v>3</v>
      </c>
      <c r="J371">
        <v>4</v>
      </c>
      <c r="K371">
        <v>70</v>
      </c>
      <c r="L371">
        <v>60</v>
      </c>
      <c r="M371" t="s">
        <v>503</v>
      </c>
      <c r="N371">
        <v>15</v>
      </c>
      <c r="O371" t="s">
        <v>503</v>
      </c>
      <c r="P371" s="9">
        <f t="shared" si="19"/>
        <v>4.75</v>
      </c>
      <c r="Q371">
        <v>2</v>
      </c>
      <c r="R371">
        <v>6</v>
      </c>
      <c r="S371">
        <v>8</v>
      </c>
      <c r="T371">
        <v>3</v>
      </c>
      <c r="AC371" s="14">
        <v>1</v>
      </c>
      <c r="AD371" s="14">
        <v>0</v>
      </c>
      <c r="AF371" t="s">
        <v>1255</v>
      </c>
    </row>
    <row r="372" spans="1:33" x14ac:dyDescent="0.3">
      <c r="A372" t="s">
        <v>132</v>
      </c>
      <c r="B372">
        <v>2019</v>
      </c>
      <c r="C372" s="11">
        <v>43656</v>
      </c>
      <c r="D372" t="s">
        <v>1254</v>
      </c>
      <c r="E372" t="s">
        <v>648</v>
      </c>
      <c r="F372">
        <v>10</v>
      </c>
      <c r="G372">
        <f t="shared" si="18"/>
        <v>0</v>
      </c>
      <c r="H372">
        <v>0</v>
      </c>
      <c r="I372">
        <v>0</v>
      </c>
      <c r="J372">
        <v>0</v>
      </c>
      <c r="K372">
        <v>100</v>
      </c>
      <c r="L372">
        <v>10</v>
      </c>
      <c r="M372" t="s">
        <v>503</v>
      </c>
      <c r="N372">
        <v>20</v>
      </c>
      <c r="O372" t="s">
        <v>503</v>
      </c>
      <c r="P372" s="9">
        <f t="shared" si="19"/>
        <v>77.75</v>
      </c>
      <c r="Q372" s="8">
        <v>70</v>
      </c>
      <c r="R372" s="8">
        <v>91</v>
      </c>
      <c r="S372" s="8">
        <v>95</v>
      </c>
      <c r="T372" s="8">
        <v>55</v>
      </c>
      <c r="AC372" s="14">
        <v>1</v>
      </c>
      <c r="AD372" s="14">
        <v>0</v>
      </c>
      <c r="AF372" t="s">
        <v>1265</v>
      </c>
    </row>
    <row r="373" spans="1:33" x14ac:dyDescent="0.3">
      <c r="A373" t="s">
        <v>132</v>
      </c>
      <c r="B373">
        <v>2019</v>
      </c>
      <c r="C373" s="11">
        <v>43656</v>
      </c>
      <c r="D373" t="s">
        <v>1256</v>
      </c>
      <c r="E373" t="s">
        <v>661</v>
      </c>
      <c r="F373">
        <v>4</v>
      </c>
      <c r="G373">
        <f t="shared" si="18"/>
        <v>0</v>
      </c>
      <c r="H373">
        <v>0</v>
      </c>
      <c r="I373">
        <v>0</v>
      </c>
      <c r="J373">
        <v>0</v>
      </c>
      <c r="K373">
        <v>50</v>
      </c>
      <c r="L373">
        <v>60</v>
      </c>
      <c r="M373" t="s">
        <v>503</v>
      </c>
      <c r="N373">
        <v>15</v>
      </c>
      <c r="O373" t="s">
        <v>503</v>
      </c>
      <c r="P373" s="9">
        <f t="shared" si="19"/>
        <v>39</v>
      </c>
      <c r="Q373" s="8">
        <v>65</v>
      </c>
      <c r="R373" s="8">
        <v>50</v>
      </c>
      <c r="S373" s="8">
        <v>17</v>
      </c>
      <c r="T373" s="8">
        <v>24</v>
      </c>
      <c r="AC373" s="14">
        <v>1</v>
      </c>
      <c r="AD373" s="14">
        <v>0</v>
      </c>
      <c r="AF373" t="s">
        <v>1265</v>
      </c>
    </row>
    <row r="374" spans="1:33" x14ac:dyDescent="0.3">
      <c r="A374" t="s">
        <v>132</v>
      </c>
      <c r="B374">
        <v>2019</v>
      </c>
      <c r="C374" s="11">
        <v>43656</v>
      </c>
      <c r="D374" t="s">
        <v>1257</v>
      </c>
      <c r="E374" t="s">
        <v>661</v>
      </c>
      <c r="F374">
        <v>8</v>
      </c>
      <c r="G374">
        <f t="shared" si="18"/>
        <v>0</v>
      </c>
      <c r="H374">
        <v>0</v>
      </c>
      <c r="I374">
        <v>0</v>
      </c>
      <c r="J374">
        <v>0</v>
      </c>
      <c r="K374">
        <v>80</v>
      </c>
      <c r="L374">
        <v>20</v>
      </c>
      <c r="M374" t="s">
        <v>503</v>
      </c>
      <c r="N374">
        <v>5</v>
      </c>
      <c r="O374" t="s">
        <v>503</v>
      </c>
      <c r="P374" s="9">
        <f t="shared" si="19"/>
        <v>38</v>
      </c>
      <c r="Q374" s="8">
        <v>50</v>
      </c>
      <c r="R374" s="8">
        <v>38</v>
      </c>
      <c r="S374" s="8">
        <v>24</v>
      </c>
      <c r="T374" s="8">
        <v>40</v>
      </c>
      <c r="AC374" s="14">
        <v>1</v>
      </c>
      <c r="AD374" s="14">
        <v>0</v>
      </c>
      <c r="AF374" t="s">
        <v>1265</v>
      </c>
    </row>
    <row r="375" spans="1:33" x14ac:dyDescent="0.3">
      <c r="A375" t="s">
        <v>132</v>
      </c>
      <c r="B375">
        <v>2019</v>
      </c>
      <c r="C375" s="11">
        <v>43656</v>
      </c>
      <c r="D375" t="s">
        <v>1258</v>
      </c>
      <c r="E375" t="s">
        <v>656</v>
      </c>
      <c r="F375">
        <v>0</v>
      </c>
      <c r="G375">
        <f t="shared" si="18"/>
        <v>3</v>
      </c>
      <c r="H375">
        <v>0</v>
      </c>
      <c r="I375">
        <v>2</v>
      </c>
      <c r="J375">
        <v>1</v>
      </c>
      <c r="K375">
        <v>80</v>
      </c>
      <c r="L375">
        <v>5</v>
      </c>
      <c r="M375" t="s">
        <v>503</v>
      </c>
      <c r="N375">
        <v>10</v>
      </c>
      <c r="O375" t="s">
        <v>503</v>
      </c>
      <c r="P375" s="9">
        <f t="shared" si="19"/>
        <v>20.25</v>
      </c>
      <c r="Q375" s="8">
        <v>16</v>
      </c>
      <c r="R375" s="8">
        <v>18</v>
      </c>
      <c r="S375" s="8">
        <v>25</v>
      </c>
      <c r="T375" s="8">
        <v>22</v>
      </c>
      <c r="AC375" s="14">
        <v>1</v>
      </c>
      <c r="AD375" s="14">
        <v>0</v>
      </c>
      <c r="AF375" t="s">
        <v>1265</v>
      </c>
    </row>
    <row r="376" spans="1:33" x14ac:dyDescent="0.3">
      <c r="A376" t="s">
        <v>132</v>
      </c>
      <c r="B376">
        <v>2019</v>
      </c>
      <c r="C376" s="11">
        <v>43656</v>
      </c>
      <c r="D376" t="s">
        <v>1259</v>
      </c>
      <c r="E376" t="s">
        <v>656</v>
      </c>
      <c r="F376">
        <v>2</v>
      </c>
      <c r="G376">
        <f t="shared" si="18"/>
        <v>0</v>
      </c>
      <c r="H376">
        <v>0</v>
      </c>
      <c r="I376">
        <v>0</v>
      </c>
      <c r="J376">
        <v>0</v>
      </c>
      <c r="K376">
        <v>60</v>
      </c>
      <c r="L376">
        <v>5</v>
      </c>
      <c r="M376" t="s">
        <v>503</v>
      </c>
      <c r="N376">
        <v>5</v>
      </c>
      <c r="O376" t="s">
        <v>503</v>
      </c>
      <c r="P376" s="9">
        <f t="shared" si="19"/>
        <v>15.25</v>
      </c>
      <c r="Q376" s="8">
        <v>8</v>
      </c>
      <c r="R376" s="8">
        <v>10</v>
      </c>
      <c r="S376" s="8">
        <v>29</v>
      </c>
      <c r="T376" s="8">
        <v>14</v>
      </c>
      <c r="AC376" s="14">
        <v>1</v>
      </c>
      <c r="AD376" s="14">
        <v>0</v>
      </c>
      <c r="AF376" t="s">
        <v>1265</v>
      </c>
    </row>
    <row r="377" spans="1:33" x14ac:dyDescent="0.3">
      <c r="A377" t="s">
        <v>132</v>
      </c>
      <c r="B377">
        <v>2019</v>
      </c>
      <c r="C377" s="11">
        <v>43656</v>
      </c>
      <c r="D377" t="s">
        <v>1260</v>
      </c>
      <c r="E377" t="s">
        <v>656</v>
      </c>
      <c r="F377">
        <v>5</v>
      </c>
      <c r="G377">
        <f t="shared" si="18"/>
        <v>0</v>
      </c>
      <c r="H377">
        <v>0</v>
      </c>
      <c r="I377">
        <v>0</v>
      </c>
      <c r="J377">
        <v>0</v>
      </c>
      <c r="K377">
        <v>20</v>
      </c>
      <c r="L377">
        <v>2</v>
      </c>
      <c r="M377" t="s">
        <v>503</v>
      </c>
      <c r="N377">
        <v>1</v>
      </c>
      <c r="O377" t="s">
        <v>503</v>
      </c>
      <c r="P377" s="9">
        <f t="shared" si="19"/>
        <v>4.75</v>
      </c>
      <c r="Q377" s="8">
        <v>8</v>
      </c>
      <c r="R377" s="8">
        <v>10</v>
      </c>
      <c r="S377" s="8">
        <v>1</v>
      </c>
      <c r="T377" s="8">
        <v>0</v>
      </c>
      <c r="AC377" s="14">
        <v>1</v>
      </c>
      <c r="AD377" s="14">
        <v>0</v>
      </c>
      <c r="AF377" t="s">
        <v>1266</v>
      </c>
      <c r="AG377" t="s">
        <v>1267</v>
      </c>
    </row>
    <row r="378" spans="1:33" x14ac:dyDescent="0.3">
      <c r="A378" t="s">
        <v>132</v>
      </c>
      <c r="B378">
        <v>2019</v>
      </c>
      <c r="C378" s="11">
        <v>43656</v>
      </c>
      <c r="D378" t="s">
        <v>1261</v>
      </c>
      <c r="E378" t="s">
        <v>657</v>
      </c>
      <c r="F378">
        <v>2</v>
      </c>
      <c r="G378">
        <f t="shared" si="18"/>
        <v>6</v>
      </c>
      <c r="H378">
        <v>0</v>
      </c>
      <c r="I378">
        <v>5</v>
      </c>
      <c r="J378">
        <v>1</v>
      </c>
      <c r="K378">
        <v>60</v>
      </c>
      <c r="L378">
        <v>2</v>
      </c>
      <c r="M378" t="s">
        <v>503</v>
      </c>
      <c r="N378">
        <v>10</v>
      </c>
      <c r="O378" t="s">
        <v>503</v>
      </c>
      <c r="P378" s="9">
        <f t="shared" si="19"/>
        <v>15</v>
      </c>
      <c r="Q378" s="8">
        <v>12</v>
      </c>
      <c r="R378" s="8">
        <v>12</v>
      </c>
      <c r="S378" s="8">
        <v>26</v>
      </c>
      <c r="T378" s="8">
        <v>10</v>
      </c>
      <c r="AC378" s="14">
        <v>1</v>
      </c>
      <c r="AD378" s="14">
        <v>0</v>
      </c>
      <c r="AF378" t="s">
        <v>1265</v>
      </c>
    </row>
    <row r="379" spans="1:33" x14ac:dyDescent="0.3">
      <c r="A379" t="s">
        <v>132</v>
      </c>
      <c r="B379">
        <v>2019</v>
      </c>
      <c r="C379" s="11">
        <v>43656</v>
      </c>
      <c r="D379" t="s">
        <v>1262</v>
      </c>
      <c r="E379" t="s">
        <v>657</v>
      </c>
      <c r="F379">
        <v>4</v>
      </c>
      <c r="G379">
        <f t="shared" si="18"/>
        <v>1</v>
      </c>
      <c r="H379">
        <v>0</v>
      </c>
      <c r="I379">
        <v>0</v>
      </c>
      <c r="J379">
        <v>1</v>
      </c>
      <c r="K379">
        <v>20</v>
      </c>
      <c r="L379">
        <v>20</v>
      </c>
      <c r="M379" t="s">
        <v>503</v>
      </c>
      <c r="N379">
        <v>0</v>
      </c>
      <c r="O379" t="s">
        <v>503</v>
      </c>
      <c r="P379" s="9">
        <f t="shared" si="19"/>
        <v>0.25</v>
      </c>
      <c r="Q379" s="8">
        <v>0</v>
      </c>
      <c r="R379" s="8">
        <v>0</v>
      </c>
      <c r="S379" s="8">
        <v>0</v>
      </c>
      <c r="T379" s="8">
        <v>1</v>
      </c>
      <c r="AC379" s="14">
        <v>1</v>
      </c>
      <c r="AD379" s="14">
        <v>0</v>
      </c>
      <c r="AF379" t="s">
        <v>1265</v>
      </c>
      <c r="AG379" t="s">
        <v>1268</v>
      </c>
    </row>
    <row r="380" spans="1:33" x14ac:dyDescent="0.3">
      <c r="A380" t="s">
        <v>132</v>
      </c>
      <c r="B380">
        <v>2019</v>
      </c>
      <c r="C380" s="11">
        <v>43656</v>
      </c>
      <c r="D380" t="s">
        <v>1263</v>
      </c>
      <c r="E380" t="s">
        <v>659</v>
      </c>
      <c r="F380">
        <v>1</v>
      </c>
      <c r="G380">
        <f t="shared" si="18"/>
        <v>5</v>
      </c>
      <c r="H380">
        <v>0</v>
      </c>
      <c r="I380">
        <v>3</v>
      </c>
      <c r="J380">
        <v>2</v>
      </c>
      <c r="K380">
        <v>80</v>
      </c>
      <c r="L380">
        <v>10</v>
      </c>
      <c r="M380" t="s">
        <v>503</v>
      </c>
      <c r="N380">
        <v>5</v>
      </c>
      <c r="O380" t="s">
        <v>503</v>
      </c>
      <c r="P380" s="9">
        <f t="shared" si="19"/>
        <v>25.25</v>
      </c>
      <c r="Q380" s="8">
        <v>15</v>
      </c>
      <c r="R380" s="8">
        <v>50</v>
      </c>
      <c r="S380" s="8">
        <v>8</v>
      </c>
      <c r="T380" s="8">
        <v>28</v>
      </c>
      <c r="AC380" s="14">
        <v>1</v>
      </c>
      <c r="AD380" s="14">
        <v>0</v>
      </c>
      <c r="AF380" t="s">
        <v>1265</v>
      </c>
    </row>
    <row r="381" spans="1:33" x14ac:dyDescent="0.3">
      <c r="A381" t="s">
        <v>132</v>
      </c>
      <c r="B381">
        <v>2019</v>
      </c>
      <c r="C381" s="11">
        <v>43656</v>
      </c>
      <c r="D381" t="s">
        <v>1264</v>
      </c>
      <c r="E381" t="s">
        <v>659</v>
      </c>
      <c r="F381">
        <v>4</v>
      </c>
      <c r="G381">
        <f t="shared" si="18"/>
        <v>6</v>
      </c>
      <c r="H381">
        <v>2</v>
      </c>
      <c r="I381">
        <v>0</v>
      </c>
      <c r="J381">
        <v>4</v>
      </c>
      <c r="K381">
        <v>70</v>
      </c>
      <c r="L381">
        <v>5</v>
      </c>
      <c r="M381" t="s">
        <v>503</v>
      </c>
      <c r="N381">
        <v>5</v>
      </c>
      <c r="O381" t="s">
        <v>503</v>
      </c>
      <c r="P381" s="9">
        <f t="shared" si="19"/>
        <v>15</v>
      </c>
      <c r="Q381" s="8">
        <v>18</v>
      </c>
      <c r="R381" s="8">
        <v>6</v>
      </c>
      <c r="S381" s="8">
        <v>20</v>
      </c>
      <c r="T381" s="8">
        <v>16</v>
      </c>
      <c r="AC381" s="14">
        <v>1</v>
      </c>
      <c r="AD381" s="14">
        <v>0</v>
      </c>
      <c r="AF381" t="s">
        <v>1265</v>
      </c>
      <c r="AG381" t="s">
        <v>1269</v>
      </c>
    </row>
    <row r="382" spans="1:33" x14ac:dyDescent="0.3">
      <c r="A382" t="s">
        <v>132</v>
      </c>
      <c r="B382">
        <v>2020</v>
      </c>
      <c r="C382" s="11">
        <v>44011</v>
      </c>
      <c r="D382" t="s">
        <v>1254</v>
      </c>
      <c r="E382" t="s">
        <v>648</v>
      </c>
      <c r="F382">
        <v>10</v>
      </c>
      <c r="G382">
        <f t="shared" si="18"/>
        <v>0</v>
      </c>
      <c r="H382">
        <v>0</v>
      </c>
      <c r="I382">
        <v>0</v>
      </c>
      <c r="J382">
        <v>0</v>
      </c>
      <c r="K382">
        <v>80</v>
      </c>
      <c r="L382">
        <v>50</v>
      </c>
      <c r="M382" t="s">
        <v>503</v>
      </c>
      <c r="N382">
        <v>0</v>
      </c>
      <c r="O382">
        <v>0</v>
      </c>
      <c r="P382" s="9">
        <f t="shared" si="19"/>
        <v>47.75</v>
      </c>
      <c r="Q382">
        <v>42</v>
      </c>
      <c r="R382">
        <v>76</v>
      </c>
      <c r="S382">
        <v>44</v>
      </c>
      <c r="T382">
        <v>29</v>
      </c>
      <c r="AC382" s="14">
        <v>1</v>
      </c>
      <c r="AD382" s="14">
        <v>0</v>
      </c>
      <c r="AF382" t="s">
        <v>1270</v>
      </c>
    </row>
    <row r="383" spans="1:33" x14ac:dyDescent="0.3">
      <c r="A383" t="s">
        <v>132</v>
      </c>
      <c r="B383">
        <v>2020</v>
      </c>
      <c r="C383" s="11">
        <v>44011</v>
      </c>
      <c r="D383" t="s">
        <v>1256</v>
      </c>
      <c r="E383" t="s">
        <v>661</v>
      </c>
      <c r="F383">
        <v>4</v>
      </c>
      <c r="G383">
        <f t="shared" si="18"/>
        <v>0</v>
      </c>
      <c r="H383">
        <v>0</v>
      </c>
      <c r="I383">
        <v>0</v>
      </c>
      <c r="J383">
        <v>0</v>
      </c>
      <c r="K383">
        <v>70</v>
      </c>
      <c r="L383">
        <v>40</v>
      </c>
      <c r="M383" t="s">
        <v>503</v>
      </c>
      <c r="N383">
        <v>4</v>
      </c>
      <c r="O383">
        <v>0</v>
      </c>
      <c r="P383" s="9">
        <f t="shared" si="19"/>
        <v>26</v>
      </c>
      <c r="Q383">
        <v>31</v>
      </c>
      <c r="R383">
        <v>28</v>
      </c>
      <c r="S383">
        <v>29</v>
      </c>
      <c r="T383">
        <v>16</v>
      </c>
      <c r="AC383" s="14">
        <v>0</v>
      </c>
      <c r="AD383" s="14">
        <v>0</v>
      </c>
    </row>
    <row r="384" spans="1:33" x14ac:dyDescent="0.3">
      <c r="A384" t="s">
        <v>132</v>
      </c>
      <c r="B384">
        <v>2020</v>
      </c>
      <c r="C384" s="11">
        <v>44011</v>
      </c>
      <c r="D384" t="s">
        <v>1257</v>
      </c>
      <c r="E384" t="s">
        <v>661</v>
      </c>
      <c r="F384">
        <v>8</v>
      </c>
      <c r="G384">
        <f t="shared" si="18"/>
        <v>0</v>
      </c>
      <c r="H384">
        <v>0</v>
      </c>
      <c r="I384">
        <v>0</v>
      </c>
      <c r="J384">
        <v>0</v>
      </c>
      <c r="K384">
        <v>95</v>
      </c>
      <c r="L384">
        <v>3</v>
      </c>
      <c r="M384" t="s">
        <v>503</v>
      </c>
      <c r="N384">
        <v>1</v>
      </c>
      <c r="O384">
        <v>0</v>
      </c>
      <c r="P384" s="9">
        <f t="shared" si="19"/>
        <v>36.5</v>
      </c>
      <c r="Q384">
        <v>36</v>
      </c>
      <c r="R384">
        <v>21</v>
      </c>
      <c r="S384">
        <v>67</v>
      </c>
      <c r="T384">
        <v>22</v>
      </c>
      <c r="AC384" s="14">
        <v>0</v>
      </c>
      <c r="AD384" s="14">
        <v>0</v>
      </c>
    </row>
    <row r="385" spans="1:32" x14ac:dyDescent="0.3">
      <c r="A385" t="s">
        <v>132</v>
      </c>
      <c r="B385">
        <v>2020</v>
      </c>
      <c r="C385" s="11">
        <v>44011</v>
      </c>
      <c r="D385" t="s">
        <v>1258</v>
      </c>
      <c r="E385" t="s">
        <v>656</v>
      </c>
      <c r="F385">
        <v>0</v>
      </c>
      <c r="G385">
        <f t="shared" si="18"/>
        <v>8</v>
      </c>
      <c r="H385">
        <v>0</v>
      </c>
      <c r="I385">
        <v>4</v>
      </c>
      <c r="J385">
        <v>4</v>
      </c>
      <c r="K385">
        <v>80</v>
      </c>
      <c r="L385">
        <v>0</v>
      </c>
      <c r="M385" t="s">
        <v>503</v>
      </c>
      <c r="N385">
        <v>0</v>
      </c>
      <c r="O385" t="s">
        <v>1271</v>
      </c>
      <c r="P385" s="9">
        <f t="shared" si="19"/>
        <v>23.75</v>
      </c>
      <c r="Q385">
        <v>23</v>
      </c>
      <c r="R385">
        <v>19</v>
      </c>
      <c r="S385">
        <v>24</v>
      </c>
      <c r="T385">
        <v>29</v>
      </c>
      <c r="AC385" s="14">
        <v>0</v>
      </c>
      <c r="AD385" s="14">
        <v>0</v>
      </c>
    </row>
    <row r="386" spans="1:32" x14ac:dyDescent="0.3">
      <c r="A386" t="s">
        <v>132</v>
      </c>
      <c r="B386">
        <v>2020</v>
      </c>
      <c r="C386" s="11">
        <v>44011</v>
      </c>
      <c r="D386" t="s">
        <v>1259</v>
      </c>
      <c r="E386" t="s">
        <v>656</v>
      </c>
      <c r="F386">
        <v>2</v>
      </c>
      <c r="G386">
        <f t="shared" si="18"/>
        <v>0</v>
      </c>
      <c r="H386">
        <v>0</v>
      </c>
      <c r="I386">
        <v>0</v>
      </c>
      <c r="J386">
        <v>0</v>
      </c>
      <c r="K386">
        <v>70</v>
      </c>
      <c r="L386">
        <v>5</v>
      </c>
      <c r="M386" t="s">
        <v>503</v>
      </c>
      <c r="N386">
        <v>0</v>
      </c>
      <c r="O386" t="s">
        <v>1271</v>
      </c>
      <c r="P386" s="9">
        <f t="shared" si="19"/>
        <v>30</v>
      </c>
      <c r="Q386">
        <v>35</v>
      </c>
      <c r="R386">
        <v>34</v>
      </c>
      <c r="S386">
        <v>40</v>
      </c>
      <c r="T386">
        <v>11</v>
      </c>
      <c r="AC386" s="14">
        <v>1</v>
      </c>
      <c r="AD386" s="14">
        <v>0</v>
      </c>
      <c r="AF386" t="s">
        <v>1272</v>
      </c>
    </row>
    <row r="387" spans="1:32" x14ac:dyDescent="0.3">
      <c r="A387" t="s">
        <v>132</v>
      </c>
      <c r="B387">
        <v>2020</v>
      </c>
      <c r="C387" s="11">
        <v>44011</v>
      </c>
      <c r="D387" t="s">
        <v>1260</v>
      </c>
      <c r="E387" t="s">
        <v>656</v>
      </c>
      <c r="F387">
        <v>5</v>
      </c>
      <c r="G387">
        <f t="shared" ref="G387:G437" si="20">SUM(H387:J387)</f>
        <v>0</v>
      </c>
      <c r="H387">
        <v>0</v>
      </c>
      <c r="I387">
        <v>0</v>
      </c>
      <c r="J387">
        <v>0</v>
      </c>
      <c r="K387">
        <v>35</v>
      </c>
      <c r="L387">
        <v>2</v>
      </c>
      <c r="M387" t="s">
        <v>503</v>
      </c>
      <c r="N387">
        <v>0</v>
      </c>
      <c r="O387">
        <v>0</v>
      </c>
      <c r="P387" s="9">
        <f t="shared" si="19"/>
        <v>13.75</v>
      </c>
      <c r="Q387">
        <v>0</v>
      </c>
      <c r="R387">
        <v>16</v>
      </c>
      <c r="S387">
        <v>20</v>
      </c>
      <c r="T387">
        <v>19</v>
      </c>
      <c r="AC387" s="14">
        <v>1</v>
      </c>
      <c r="AD387" s="14">
        <v>0</v>
      </c>
      <c r="AF387" t="s">
        <v>1273</v>
      </c>
    </row>
    <row r="388" spans="1:32" x14ac:dyDescent="0.3">
      <c r="A388" t="s">
        <v>132</v>
      </c>
      <c r="B388">
        <v>2020</v>
      </c>
      <c r="C388" s="11">
        <v>44011</v>
      </c>
      <c r="D388" t="s">
        <v>1261</v>
      </c>
      <c r="E388" t="s">
        <v>657</v>
      </c>
      <c r="F388">
        <v>2</v>
      </c>
      <c r="G388">
        <f t="shared" si="20"/>
        <v>39</v>
      </c>
      <c r="H388">
        <v>14</v>
      </c>
      <c r="I388">
        <v>19</v>
      </c>
      <c r="J388">
        <v>6</v>
      </c>
      <c r="K388">
        <v>90</v>
      </c>
      <c r="L388">
        <v>2</v>
      </c>
      <c r="M388" t="s">
        <v>503</v>
      </c>
      <c r="N388">
        <v>0</v>
      </c>
      <c r="O388" t="s">
        <v>1271</v>
      </c>
      <c r="P388" s="9">
        <f t="shared" si="19"/>
        <v>19.25</v>
      </c>
      <c r="Q388">
        <v>12</v>
      </c>
      <c r="R388">
        <v>22</v>
      </c>
      <c r="S388">
        <v>22</v>
      </c>
      <c r="T388">
        <v>21</v>
      </c>
      <c r="AC388" s="14">
        <v>0</v>
      </c>
      <c r="AD388" s="14">
        <v>0</v>
      </c>
    </row>
    <row r="389" spans="1:32" x14ac:dyDescent="0.3">
      <c r="A389" t="s">
        <v>132</v>
      </c>
      <c r="B389">
        <v>2020</v>
      </c>
      <c r="C389" s="11">
        <v>44011</v>
      </c>
      <c r="D389" t="s">
        <v>1262</v>
      </c>
      <c r="E389" t="s">
        <v>657</v>
      </c>
      <c r="F389">
        <v>4</v>
      </c>
      <c r="G389">
        <f t="shared" si="20"/>
        <v>1</v>
      </c>
      <c r="H389">
        <v>0</v>
      </c>
      <c r="I389">
        <v>1</v>
      </c>
      <c r="J389">
        <v>0</v>
      </c>
      <c r="K389">
        <v>10</v>
      </c>
      <c r="L389">
        <v>25</v>
      </c>
      <c r="M389" t="s">
        <v>503</v>
      </c>
      <c r="N389">
        <v>0</v>
      </c>
      <c r="O389">
        <v>0</v>
      </c>
      <c r="P389" s="9">
        <f t="shared" si="19"/>
        <v>3.75</v>
      </c>
      <c r="Q389">
        <v>0</v>
      </c>
      <c r="R389">
        <v>1</v>
      </c>
      <c r="S389">
        <v>4</v>
      </c>
      <c r="T389">
        <v>10</v>
      </c>
      <c r="AC389" s="14">
        <v>0</v>
      </c>
      <c r="AD389" s="14">
        <v>0</v>
      </c>
    </row>
    <row r="390" spans="1:32" x14ac:dyDescent="0.3">
      <c r="A390" t="s">
        <v>132</v>
      </c>
      <c r="B390">
        <v>2020</v>
      </c>
      <c r="C390" s="11">
        <v>44011</v>
      </c>
      <c r="D390" t="s">
        <v>1263</v>
      </c>
      <c r="E390" t="s">
        <v>659</v>
      </c>
      <c r="F390">
        <v>1</v>
      </c>
      <c r="G390">
        <f t="shared" si="20"/>
        <v>14</v>
      </c>
      <c r="H390">
        <v>0</v>
      </c>
      <c r="I390">
        <v>6</v>
      </c>
      <c r="J390">
        <v>8</v>
      </c>
      <c r="K390">
        <v>90</v>
      </c>
      <c r="L390">
        <v>1</v>
      </c>
      <c r="M390" t="s">
        <v>503</v>
      </c>
      <c r="N390">
        <v>0</v>
      </c>
      <c r="O390" t="s">
        <v>1271</v>
      </c>
      <c r="P390" s="9">
        <f t="shared" si="19"/>
        <v>27.75</v>
      </c>
      <c r="Q390">
        <v>23</v>
      </c>
      <c r="R390">
        <v>48</v>
      </c>
      <c r="S390">
        <v>15</v>
      </c>
      <c r="T390">
        <v>25</v>
      </c>
      <c r="AC390" s="14">
        <v>1</v>
      </c>
      <c r="AD390" s="14">
        <v>0</v>
      </c>
      <c r="AF390" t="s">
        <v>1272</v>
      </c>
    </row>
    <row r="391" spans="1:32" x14ac:dyDescent="0.3">
      <c r="A391" t="s">
        <v>132</v>
      </c>
      <c r="B391">
        <v>2020</v>
      </c>
      <c r="C391" s="11">
        <v>44011</v>
      </c>
      <c r="D391" t="s">
        <v>1264</v>
      </c>
      <c r="E391" t="s">
        <v>659</v>
      </c>
      <c r="F391">
        <v>4</v>
      </c>
      <c r="G391">
        <f t="shared" si="20"/>
        <v>22</v>
      </c>
      <c r="H391">
        <v>0</v>
      </c>
      <c r="I391">
        <v>13</v>
      </c>
      <c r="J391">
        <v>9</v>
      </c>
      <c r="K391">
        <v>75</v>
      </c>
      <c r="L391">
        <v>7</v>
      </c>
      <c r="M391" t="s">
        <v>503</v>
      </c>
      <c r="N391">
        <v>10</v>
      </c>
      <c r="O391">
        <v>0</v>
      </c>
      <c r="P391" s="9">
        <f t="shared" si="19"/>
        <v>12.25</v>
      </c>
      <c r="Q391">
        <v>3</v>
      </c>
      <c r="R391">
        <v>17</v>
      </c>
      <c r="S391">
        <v>17</v>
      </c>
      <c r="T391">
        <v>12</v>
      </c>
      <c r="AC391" s="14">
        <v>0</v>
      </c>
      <c r="AD391" s="14">
        <v>0</v>
      </c>
    </row>
    <row r="392" spans="1:32" x14ac:dyDescent="0.3">
      <c r="A392" t="s">
        <v>132</v>
      </c>
      <c r="B392">
        <v>2021</v>
      </c>
      <c r="C392" s="11">
        <v>44365</v>
      </c>
      <c r="D392" t="s">
        <v>1254</v>
      </c>
      <c r="E392" t="s">
        <v>648</v>
      </c>
      <c r="F392">
        <v>10</v>
      </c>
      <c r="G392">
        <f t="shared" si="20"/>
        <v>0</v>
      </c>
      <c r="H392">
        <v>0</v>
      </c>
      <c r="I392">
        <v>0</v>
      </c>
      <c r="J392">
        <v>0</v>
      </c>
      <c r="K392">
        <v>95</v>
      </c>
      <c r="L392">
        <v>30</v>
      </c>
      <c r="M392">
        <v>0</v>
      </c>
      <c r="N392">
        <v>1</v>
      </c>
      <c r="O392">
        <v>0</v>
      </c>
      <c r="P392" s="9">
        <f t="shared" si="19"/>
        <v>26.75</v>
      </c>
      <c r="Q392">
        <v>29</v>
      </c>
      <c r="R392">
        <v>27</v>
      </c>
      <c r="S392">
        <v>20</v>
      </c>
      <c r="T392">
        <v>31</v>
      </c>
      <c r="AC392">
        <v>0</v>
      </c>
      <c r="AD392">
        <v>0</v>
      </c>
    </row>
    <row r="393" spans="1:32" x14ac:dyDescent="0.3">
      <c r="A393" t="s">
        <v>132</v>
      </c>
      <c r="B393">
        <v>2021</v>
      </c>
      <c r="C393" s="11">
        <v>44365</v>
      </c>
      <c r="D393" t="s">
        <v>1256</v>
      </c>
      <c r="E393" t="s">
        <v>661</v>
      </c>
      <c r="F393">
        <v>4</v>
      </c>
      <c r="G393">
        <f t="shared" si="20"/>
        <v>0</v>
      </c>
      <c r="H393">
        <v>0</v>
      </c>
      <c r="I393">
        <v>0</v>
      </c>
      <c r="J393">
        <v>0</v>
      </c>
      <c r="K393">
        <v>50</v>
      </c>
      <c r="L393">
        <v>50</v>
      </c>
      <c r="M393">
        <v>5</v>
      </c>
      <c r="N393">
        <v>0</v>
      </c>
      <c r="O393">
        <v>90</v>
      </c>
      <c r="P393" s="9">
        <f t="shared" si="19"/>
        <v>10.25</v>
      </c>
      <c r="Q393">
        <v>14</v>
      </c>
      <c r="R393">
        <v>7</v>
      </c>
      <c r="S393">
        <v>7</v>
      </c>
      <c r="T393">
        <v>13</v>
      </c>
      <c r="AC393">
        <v>1</v>
      </c>
      <c r="AD393">
        <v>0</v>
      </c>
      <c r="AF393" t="s">
        <v>1274</v>
      </c>
    </row>
    <row r="394" spans="1:32" x14ac:dyDescent="0.3">
      <c r="A394" t="s">
        <v>132</v>
      </c>
      <c r="B394">
        <v>2021</v>
      </c>
      <c r="C394" s="11">
        <v>44365</v>
      </c>
      <c r="D394" t="s">
        <v>1257</v>
      </c>
      <c r="E394" t="s">
        <v>661</v>
      </c>
      <c r="F394">
        <v>8</v>
      </c>
      <c r="G394">
        <f t="shared" si="20"/>
        <v>0</v>
      </c>
      <c r="H394">
        <v>0</v>
      </c>
      <c r="I394">
        <v>0</v>
      </c>
      <c r="J394">
        <v>0</v>
      </c>
      <c r="K394">
        <v>80</v>
      </c>
      <c r="L394">
        <v>8</v>
      </c>
      <c r="M394">
        <v>1</v>
      </c>
      <c r="N394">
        <v>0</v>
      </c>
      <c r="O394">
        <v>80</v>
      </c>
      <c r="P394" s="9">
        <f t="shared" si="19"/>
        <v>30.75</v>
      </c>
      <c r="Q394">
        <v>30</v>
      </c>
      <c r="R394">
        <v>18</v>
      </c>
      <c r="S394">
        <v>34</v>
      </c>
      <c r="T394">
        <v>41</v>
      </c>
      <c r="AC394">
        <v>1</v>
      </c>
      <c r="AD394">
        <v>0</v>
      </c>
      <c r="AF394" t="s">
        <v>1274</v>
      </c>
    </row>
    <row r="395" spans="1:32" x14ac:dyDescent="0.3">
      <c r="A395" t="s">
        <v>132</v>
      </c>
      <c r="B395">
        <v>2021</v>
      </c>
      <c r="C395" s="11">
        <v>44365</v>
      </c>
      <c r="D395" t="s">
        <v>1258</v>
      </c>
      <c r="E395" t="s">
        <v>656</v>
      </c>
      <c r="F395">
        <v>0</v>
      </c>
      <c r="G395">
        <f t="shared" si="20"/>
        <v>6</v>
      </c>
      <c r="H395">
        <v>0</v>
      </c>
      <c r="I395">
        <v>2</v>
      </c>
      <c r="J395">
        <v>4</v>
      </c>
      <c r="K395">
        <v>80</v>
      </c>
      <c r="L395">
        <v>0</v>
      </c>
      <c r="M395">
        <v>1</v>
      </c>
      <c r="N395">
        <v>0</v>
      </c>
      <c r="O395">
        <v>100</v>
      </c>
      <c r="P395" s="9">
        <f t="shared" si="19"/>
        <v>15</v>
      </c>
      <c r="Q395">
        <v>19</v>
      </c>
      <c r="R395">
        <v>14</v>
      </c>
      <c r="S395">
        <v>13</v>
      </c>
      <c r="T395">
        <v>14</v>
      </c>
      <c r="AC395">
        <v>0</v>
      </c>
      <c r="AD395">
        <v>0</v>
      </c>
      <c r="AF395" t="s">
        <v>1274</v>
      </c>
    </row>
    <row r="396" spans="1:32" x14ac:dyDescent="0.3">
      <c r="A396" t="s">
        <v>132</v>
      </c>
      <c r="B396">
        <v>2021</v>
      </c>
      <c r="C396" s="11">
        <v>44365</v>
      </c>
      <c r="D396" t="s">
        <v>1259</v>
      </c>
      <c r="E396" t="s">
        <v>656</v>
      </c>
      <c r="F396">
        <v>2</v>
      </c>
      <c r="G396">
        <f t="shared" si="20"/>
        <v>0</v>
      </c>
      <c r="H396">
        <v>0</v>
      </c>
      <c r="I396">
        <v>0</v>
      </c>
      <c r="J396">
        <v>0</v>
      </c>
      <c r="K396">
        <v>70</v>
      </c>
      <c r="L396">
        <v>5</v>
      </c>
      <c r="M396">
        <v>2</v>
      </c>
      <c r="N396">
        <v>0</v>
      </c>
      <c r="O396">
        <v>100</v>
      </c>
      <c r="P396" s="9">
        <f t="shared" si="19"/>
        <v>10.5</v>
      </c>
      <c r="Q396">
        <v>7</v>
      </c>
      <c r="R396">
        <v>22</v>
      </c>
      <c r="S396">
        <v>5</v>
      </c>
      <c r="T396">
        <v>8</v>
      </c>
      <c r="AC396">
        <v>1</v>
      </c>
      <c r="AD396">
        <v>0</v>
      </c>
      <c r="AF396" t="s">
        <v>1274</v>
      </c>
    </row>
    <row r="397" spans="1:32" x14ac:dyDescent="0.3">
      <c r="A397" t="s">
        <v>132</v>
      </c>
      <c r="B397">
        <v>2021</v>
      </c>
      <c r="C397" s="11">
        <v>44365</v>
      </c>
      <c r="D397" t="s">
        <v>1260</v>
      </c>
      <c r="E397" t="s">
        <v>656</v>
      </c>
      <c r="F397">
        <v>5</v>
      </c>
      <c r="G397">
        <f t="shared" si="20"/>
        <v>0</v>
      </c>
      <c r="H397">
        <v>0</v>
      </c>
      <c r="I397">
        <v>0</v>
      </c>
      <c r="J397">
        <v>0</v>
      </c>
      <c r="K397">
        <v>22</v>
      </c>
      <c r="L397">
        <v>5</v>
      </c>
      <c r="M397">
        <v>0</v>
      </c>
      <c r="N397">
        <v>0</v>
      </c>
      <c r="O397">
        <v>40</v>
      </c>
      <c r="P397" s="9">
        <f t="shared" si="19"/>
        <v>4.5</v>
      </c>
      <c r="Q397">
        <v>6</v>
      </c>
      <c r="R397">
        <v>0</v>
      </c>
      <c r="S397">
        <v>8</v>
      </c>
      <c r="T397">
        <v>4</v>
      </c>
      <c r="AC397">
        <v>1</v>
      </c>
      <c r="AD397">
        <v>0</v>
      </c>
      <c r="AF397" t="s">
        <v>1274</v>
      </c>
    </row>
    <row r="398" spans="1:32" x14ac:dyDescent="0.3">
      <c r="A398" t="s">
        <v>132</v>
      </c>
      <c r="B398">
        <v>2021</v>
      </c>
      <c r="C398" s="11">
        <v>44365</v>
      </c>
      <c r="D398" t="s">
        <v>1261</v>
      </c>
      <c r="E398" t="s">
        <v>657</v>
      </c>
      <c r="F398">
        <v>2</v>
      </c>
      <c r="G398">
        <f t="shared" si="20"/>
        <v>31</v>
      </c>
      <c r="H398">
        <v>7</v>
      </c>
      <c r="I398">
        <v>20</v>
      </c>
      <c r="J398">
        <v>4</v>
      </c>
      <c r="K398">
        <v>80</v>
      </c>
      <c r="L398">
        <v>5</v>
      </c>
      <c r="M398">
        <v>4</v>
      </c>
      <c r="N398">
        <v>0</v>
      </c>
      <c r="O398">
        <v>40</v>
      </c>
      <c r="P398" s="9">
        <f t="shared" si="19"/>
        <v>12.75</v>
      </c>
      <c r="Q398">
        <v>10</v>
      </c>
      <c r="R398">
        <v>14</v>
      </c>
      <c r="S398">
        <v>11</v>
      </c>
      <c r="T398">
        <v>16</v>
      </c>
      <c r="AC398">
        <v>1</v>
      </c>
      <c r="AD398">
        <v>0</v>
      </c>
      <c r="AF398" t="s">
        <v>1274</v>
      </c>
    </row>
    <row r="399" spans="1:32" x14ac:dyDescent="0.3">
      <c r="A399" t="s">
        <v>132</v>
      </c>
      <c r="B399">
        <v>2021</v>
      </c>
      <c r="C399" s="11">
        <v>44365</v>
      </c>
      <c r="D399" t="s">
        <v>1262</v>
      </c>
      <c r="E399" t="s">
        <v>657</v>
      </c>
      <c r="F399">
        <v>4</v>
      </c>
      <c r="G399">
        <f t="shared" si="20"/>
        <v>1</v>
      </c>
      <c r="H399">
        <v>0</v>
      </c>
      <c r="I399">
        <v>1</v>
      </c>
      <c r="J399">
        <v>0</v>
      </c>
      <c r="K399">
        <v>10</v>
      </c>
      <c r="L399">
        <v>20</v>
      </c>
      <c r="M399">
        <v>0</v>
      </c>
      <c r="N399">
        <v>0</v>
      </c>
      <c r="O399">
        <v>0</v>
      </c>
      <c r="P399" s="9">
        <f t="shared" si="19"/>
        <v>4.75</v>
      </c>
      <c r="Q399">
        <v>0</v>
      </c>
      <c r="R399">
        <v>2</v>
      </c>
      <c r="S399">
        <v>10</v>
      </c>
      <c r="T399">
        <v>7</v>
      </c>
      <c r="AC399">
        <v>1</v>
      </c>
      <c r="AD399">
        <v>0</v>
      </c>
      <c r="AF399" t="s">
        <v>1274</v>
      </c>
    </row>
    <row r="400" spans="1:32" x14ac:dyDescent="0.3">
      <c r="A400" t="s">
        <v>132</v>
      </c>
      <c r="B400">
        <v>2021</v>
      </c>
      <c r="C400" s="11">
        <v>44365</v>
      </c>
      <c r="D400" t="s">
        <v>1263</v>
      </c>
      <c r="E400" t="s">
        <v>659</v>
      </c>
      <c r="F400">
        <v>1</v>
      </c>
      <c r="G400">
        <f t="shared" si="20"/>
        <v>6</v>
      </c>
      <c r="H400">
        <v>0</v>
      </c>
      <c r="I400">
        <v>1</v>
      </c>
      <c r="J400">
        <v>5</v>
      </c>
      <c r="K400">
        <v>90</v>
      </c>
      <c r="L400">
        <v>5</v>
      </c>
      <c r="M400">
        <v>0</v>
      </c>
      <c r="N400">
        <v>0</v>
      </c>
      <c r="O400">
        <v>100</v>
      </c>
      <c r="P400" s="9">
        <f t="shared" si="19"/>
        <v>8.25</v>
      </c>
      <c r="Q400">
        <v>8</v>
      </c>
      <c r="R400">
        <v>7</v>
      </c>
      <c r="S400">
        <v>10</v>
      </c>
      <c r="T400">
        <v>8</v>
      </c>
      <c r="AC400">
        <v>1</v>
      </c>
      <c r="AD400">
        <v>0</v>
      </c>
      <c r="AF400" t="s">
        <v>1274</v>
      </c>
    </row>
    <row r="401" spans="1:34" x14ac:dyDescent="0.3">
      <c r="A401" t="s">
        <v>132</v>
      </c>
      <c r="B401">
        <v>2021</v>
      </c>
      <c r="C401" s="11">
        <v>44365</v>
      </c>
      <c r="D401" t="s">
        <v>1264</v>
      </c>
      <c r="E401" t="s">
        <v>659</v>
      </c>
      <c r="F401">
        <v>4</v>
      </c>
      <c r="G401">
        <f t="shared" si="20"/>
        <v>18</v>
      </c>
      <c r="H401">
        <v>0</v>
      </c>
      <c r="I401">
        <v>9</v>
      </c>
      <c r="J401">
        <v>9</v>
      </c>
      <c r="K401">
        <v>75</v>
      </c>
      <c r="L401">
        <v>3</v>
      </c>
      <c r="M401">
        <v>6</v>
      </c>
      <c r="N401">
        <v>0</v>
      </c>
      <c r="O401">
        <v>10</v>
      </c>
      <c r="P401" s="9">
        <f t="shared" si="19"/>
        <v>10.5</v>
      </c>
      <c r="Q401">
        <v>17</v>
      </c>
      <c r="R401">
        <v>6</v>
      </c>
      <c r="S401">
        <v>12</v>
      </c>
      <c r="T401">
        <v>7</v>
      </c>
      <c r="AC401" s="1">
        <v>1</v>
      </c>
      <c r="AD401" s="1">
        <v>0</v>
      </c>
      <c r="AE401" s="1"/>
      <c r="AF401" s="1" t="s">
        <v>1274</v>
      </c>
    </row>
    <row r="402" spans="1:34" x14ac:dyDescent="0.3">
      <c r="A402" s="3" t="s">
        <v>132</v>
      </c>
      <c r="B402" s="3">
        <v>2022</v>
      </c>
      <c r="C402" s="47">
        <v>44739</v>
      </c>
      <c r="D402" s="3" t="s">
        <v>1254</v>
      </c>
      <c r="E402" s="3" t="s">
        <v>648</v>
      </c>
      <c r="F402" s="3">
        <v>10</v>
      </c>
      <c r="G402" s="3">
        <f t="shared" si="20"/>
        <v>0</v>
      </c>
      <c r="H402" s="3">
        <v>0</v>
      </c>
      <c r="I402" s="3">
        <v>0</v>
      </c>
      <c r="J402" s="3">
        <v>0</v>
      </c>
      <c r="K402" s="3">
        <v>0</v>
      </c>
      <c r="L402" s="3">
        <v>0</v>
      </c>
      <c r="M402" s="3">
        <v>0</v>
      </c>
      <c r="N402" s="3">
        <v>0</v>
      </c>
      <c r="O402" s="3">
        <v>0</v>
      </c>
      <c r="P402" s="49">
        <f t="shared" si="19"/>
        <v>0</v>
      </c>
      <c r="Q402" s="3">
        <v>0</v>
      </c>
      <c r="R402" s="3">
        <v>0</v>
      </c>
      <c r="S402" s="3">
        <v>0</v>
      </c>
      <c r="T402" s="3">
        <v>0</v>
      </c>
      <c r="U402" s="3"/>
      <c r="V402" s="3"/>
      <c r="W402" s="3"/>
      <c r="X402" s="3"/>
      <c r="Y402" s="3"/>
      <c r="Z402" s="3"/>
      <c r="AA402" s="3"/>
      <c r="AB402" s="3"/>
      <c r="AC402" s="3">
        <v>0</v>
      </c>
      <c r="AD402" s="3">
        <v>0</v>
      </c>
      <c r="AE402" s="3"/>
      <c r="AF402" s="3" t="s">
        <v>2019</v>
      </c>
      <c r="AG402" s="3" t="s">
        <v>2020</v>
      </c>
      <c r="AH402" s="3"/>
    </row>
    <row r="403" spans="1:34" x14ac:dyDescent="0.3">
      <c r="A403" t="s">
        <v>132</v>
      </c>
      <c r="B403">
        <v>2022</v>
      </c>
      <c r="C403" s="11">
        <v>44739</v>
      </c>
      <c r="D403" t="s">
        <v>1256</v>
      </c>
      <c r="E403" t="s">
        <v>661</v>
      </c>
      <c r="F403">
        <v>4</v>
      </c>
      <c r="G403">
        <f t="shared" si="20"/>
        <v>0</v>
      </c>
      <c r="H403">
        <v>0</v>
      </c>
      <c r="I403">
        <v>0</v>
      </c>
      <c r="J403">
        <v>0</v>
      </c>
      <c r="K403">
        <v>40</v>
      </c>
      <c r="L403">
        <v>80</v>
      </c>
      <c r="M403">
        <v>6</v>
      </c>
      <c r="N403">
        <v>0</v>
      </c>
      <c r="O403">
        <v>100</v>
      </c>
      <c r="P403" s="9">
        <f t="shared" si="19"/>
        <v>11.25</v>
      </c>
      <c r="Q403">
        <v>13</v>
      </c>
      <c r="R403">
        <v>8</v>
      </c>
      <c r="S403">
        <v>17</v>
      </c>
      <c r="T403">
        <v>7</v>
      </c>
      <c r="AC403">
        <v>1</v>
      </c>
      <c r="AD403">
        <v>0</v>
      </c>
      <c r="AE403">
        <v>100</v>
      </c>
    </row>
    <row r="404" spans="1:34" x14ac:dyDescent="0.3">
      <c r="A404" t="s">
        <v>132</v>
      </c>
      <c r="B404">
        <v>2022</v>
      </c>
      <c r="C404" s="11">
        <v>44739</v>
      </c>
      <c r="D404" t="s">
        <v>1257</v>
      </c>
      <c r="E404" t="s">
        <v>661</v>
      </c>
      <c r="F404">
        <v>8</v>
      </c>
      <c r="G404">
        <f t="shared" si="20"/>
        <v>0</v>
      </c>
      <c r="H404">
        <v>0</v>
      </c>
      <c r="I404">
        <v>0</v>
      </c>
      <c r="J404">
        <v>0</v>
      </c>
      <c r="K404">
        <v>95</v>
      </c>
      <c r="L404">
        <v>25</v>
      </c>
      <c r="M404">
        <v>2</v>
      </c>
      <c r="N404">
        <v>0</v>
      </c>
      <c r="O404">
        <v>100</v>
      </c>
      <c r="P404" s="9">
        <f t="shared" si="19"/>
        <v>23.25</v>
      </c>
      <c r="Q404">
        <v>16</v>
      </c>
      <c r="R404">
        <v>12</v>
      </c>
      <c r="S404">
        <v>20</v>
      </c>
      <c r="T404">
        <v>45</v>
      </c>
      <c r="AC404">
        <v>1</v>
      </c>
      <c r="AD404">
        <v>0</v>
      </c>
      <c r="AE404">
        <v>100</v>
      </c>
    </row>
    <row r="405" spans="1:34" x14ac:dyDescent="0.3">
      <c r="A405" t="s">
        <v>132</v>
      </c>
      <c r="B405">
        <v>2022</v>
      </c>
      <c r="C405" s="11">
        <v>44739</v>
      </c>
      <c r="D405" t="s">
        <v>1258</v>
      </c>
      <c r="E405" t="s">
        <v>656</v>
      </c>
      <c r="F405">
        <v>0</v>
      </c>
      <c r="G405">
        <f t="shared" si="20"/>
        <v>8</v>
      </c>
      <c r="H405">
        <v>0</v>
      </c>
      <c r="I405">
        <v>3</v>
      </c>
      <c r="J405">
        <v>5</v>
      </c>
      <c r="K405">
        <v>95</v>
      </c>
      <c r="L405">
        <v>0</v>
      </c>
      <c r="M405">
        <v>23</v>
      </c>
      <c r="N405">
        <v>0</v>
      </c>
      <c r="O405">
        <v>100</v>
      </c>
      <c r="P405" s="9">
        <f t="shared" si="19"/>
        <v>14.5</v>
      </c>
      <c r="Q405">
        <v>13</v>
      </c>
      <c r="R405">
        <v>11</v>
      </c>
      <c r="S405">
        <v>12</v>
      </c>
      <c r="T405">
        <v>22</v>
      </c>
      <c r="AC405">
        <v>1</v>
      </c>
      <c r="AD405">
        <v>0</v>
      </c>
      <c r="AE405">
        <v>100</v>
      </c>
    </row>
    <row r="406" spans="1:34" x14ac:dyDescent="0.3">
      <c r="A406" t="s">
        <v>132</v>
      </c>
      <c r="B406">
        <v>2022</v>
      </c>
      <c r="C406" s="11">
        <v>44739</v>
      </c>
      <c r="D406" t="s">
        <v>1259</v>
      </c>
      <c r="E406" t="s">
        <v>656</v>
      </c>
      <c r="F406">
        <v>2</v>
      </c>
      <c r="G406">
        <f t="shared" si="20"/>
        <v>1</v>
      </c>
      <c r="H406">
        <v>0</v>
      </c>
      <c r="I406">
        <v>0</v>
      </c>
      <c r="J406">
        <v>1</v>
      </c>
      <c r="K406">
        <v>70</v>
      </c>
      <c r="L406">
        <v>10</v>
      </c>
      <c r="M406">
        <v>45</v>
      </c>
      <c r="N406">
        <v>0</v>
      </c>
      <c r="O406">
        <v>100</v>
      </c>
      <c r="P406" s="9">
        <f t="shared" si="19"/>
        <v>7</v>
      </c>
      <c r="Q406">
        <v>6</v>
      </c>
      <c r="R406">
        <v>12</v>
      </c>
      <c r="S406">
        <v>3</v>
      </c>
      <c r="T406">
        <v>7</v>
      </c>
      <c r="AC406">
        <v>1</v>
      </c>
      <c r="AD406">
        <v>0</v>
      </c>
      <c r="AE406">
        <v>100</v>
      </c>
      <c r="AG406" t="s">
        <v>2016</v>
      </c>
    </row>
    <row r="407" spans="1:34" x14ac:dyDescent="0.3">
      <c r="A407" t="s">
        <v>132</v>
      </c>
      <c r="B407">
        <v>2022</v>
      </c>
      <c r="C407" s="11">
        <v>44739</v>
      </c>
      <c r="D407" t="s">
        <v>1260</v>
      </c>
      <c r="E407" t="s">
        <v>656</v>
      </c>
      <c r="F407">
        <v>5</v>
      </c>
      <c r="G407">
        <f t="shared" si="20"/>
        <v>0</v>
      </c>
      <c r="H407">
        <v>0</v>
      </c>
      <c r="I407">
        <v>0</v>
      </c>
      <c r="J407">
        <v>0</v>
      </c>
      <c r="K407">
        <v>50</v>
      </c>
      <c r="L407">
        <v>5</v>
      </c>
      <c r="M407">
        <v>3</v>
      </c>
      <c r="N407">
        <v>0</v>
      </c>
      <c r="O407">
        <v>60</v>
      </c>
      <c r="P407" s="9">
        <f t="shared" si="19"/>
        <v>13.75</v>
      </c>
      <c r="Q407">
        <v>16</v>
      </c>
      <c r="R407">
        <v>9</v>
      </c>
      <c r="S407">
        <v>27</v>
      </c>
      <c r="T407">
        <v>3</v>
      </c>
      <c r="AC407">
        <v>1</v>
      </c>
      <c r="AD407">
        <v>0</v>
      </c>
      <c r="AE407">
        <v>85</v>
      </c>
      <c r="AF407" t="s">
        <v>2017</v>
      </c>
    </row>
    <row r="408" spans="1:34" x14ac:dyDescent="0.3">
      <c r="A408" t="s">
        <v>132</v>
      </c>
      <c r="B408">
        <v>2022</v>
      </c>
      <c r="C408" s="11">
        <v>44739</v>
      </c>
      <c r="D408" t="s">
        <v>1261</v>
      </c>
      <c r="E408" t="s">
        <v>657</v>
      </c>
      <c r="F408">
        <v>2</v>
      </c>
      <c r="G408">
        <f t="shared" si="20"/>
        <v>11</v>
      </c>
      <c r="H408">
        <v>1</v>
      </c>
      <c r="I408">
        <v>4</v>
      </c>
      <c r="J408">
        <v>6</v>
      </c>
      <c r="K408">
        <v>95</v>
      </c>
      <c r="L408">
        <v>20</v>
      </c>
      <c r="M408">
        <v>5</v>
      </c>
      <c r="N408">
        <v>0</v>
      </c>
      <c r="O408">
        <v>100</v>
      </c>
      <c r="P408" s="9">
        <f t="shared" si="19"/>
        <v>11</v>
      </c>
      <c r="Q408">
        <v>12</v>
      </c>
      <c r="R408">
        <v>8</v>
      </c>
      <c r="S408">
        <v>13</v>
      </c>
      <c r="T408">
        <v>11</v>
      </c>
      <c r="AC408">
        <v>1</v>
      </c>
      <c r="AD408">
        <v>0</v>
      </c>
      <c r="AE408">
        <v>100</v>
      </c>
    </row>
    <row r="409" spans="1:34" x14ac:dyDescent="0.3">
      <c r="A409" t="s">
        <v>132</v>
      </c>
      <c r="B409">
        <v>2022</v>
      </c>
      <c r="C409" s="11">
        <v>44739</v>
      </c>
      <c r="D409" t="s">
        <v>1262</v>
      </c>
      <c r="E409" t="s">
        <v>657</v>
      </c>
      <c r="F409">
        <v>4</v>
      </c>
      <c r="G409">
        <f t="shared" si="20"/>
        <v>1</v>
      </c>
      <c r="H409">
        <v>0</v>
      </c>
      <c r="I409">
        <v>1</v>
      </c>
      <c r="J409">
        <v>0</v>
      </c>
      <c r="K409">
        <v>30</v>
      </c>
      <c r="L409">
        <v>20</v>
      </c>
      <c r="M409">
        <v>0</v>
      </c>
      <c r="N409">
        <v>0</v>
      </c>
      <c r="O409">
        <v>0</v>
      </c>
      <c r="P409" s="9">
        <f t="shared" si="19"/>
        <v>6</v>
      </c>
      <c r="Q409">
        <v>20</v>
      </c>
      <c r="R409">
        <v>3</v>
      </c>
      <c r="S409">
        <v>1</v>
      </c>
      <c r="T409">
        <v>0</v>
      </c>
      <c r="AC409">
        <v>1</v>
      </c>
      <c r="AD409">
        <v>0</v>
      </c>
      <c r="AE409">
        <v>50</v>
      </c>
      <c r="AF409" t="s">
        <v>2018</v>
      </c>
    </row>
    <row r="410" spans="1:34" x14ac:dyDescent="0.3">
      <c r="A410" t="s">
        <v>132</v>
      </c>
      <c r="B410">
        <v>2022</v>
      </c>
      <c r="C410" s="11">
        <v>44739</v>
      </c>
      <c r="D410" t="s">
        <v>1263</v>
      </c>
      <c r="E410" t="s">
        <v>659</v>
      </c>
      <c r="F410">
        <v>1</v>
      </c>
      <c r="G410">
        <f t="shared" si="20"/>
        <v>7</v>
      </c>
      <c r="H410">
        <v>0</v>
      </c>
      <c r="I410">
        <v>3</v>
      </c>
      <c r="J410">
        <v>4</v>
      </c>
      <c r="K410">
        <v>95</v>
      </c>
      <c r="L410">
        <v>25</v>
      </c>
      <c r="M410">
        <v>11</v>
      </c>
      <c r="N410">
        <v>0</v>
      </c>
      <c r="O410">
        <v>100</v>
      </c>
      <c r="P410" s="9">
        <f t="shared" si="19"/>
        <v>11.75</v>
      </c>
      <c r="Q410">
        <v>7</v>
      </c>
      <c r="R410">
        <v>15</v>
      </c>
      <c r="S410">
        <v>11</v>
      </c>
      <c r="T410">
        <v>14</v>
      </c>
      <c r="AC410">
        <v>1</v>
      </c>
      <c r="AD410">
        <v>0</v>
      </c>
      <c r="AE410">
        <v>100</v>
      </c>
    </row>
    <row r="411" spans="1:34" x14ac:dyDescent="0.3">
      <c r="A411" t="s">
        <v>132</v>
      </c>
      <c r="B411">
        <v>2022</v>
      </c>
      <c r="C411" s="11">
        <v>44739</v>
      </c>
      <c r="D411" t="s">
        <v>1264</v>
      </c>
      <c r="E411" t="s">
        <v>659</v>
      </c>
      <c r="F411">
        <v>4</v>
      </c>
      <c r="G411">
        <f t="shared" si="20"/>
        <v>23</v>
      </c>
      <c r="H411">
        <v>8</v>
      </c>
      <c r="I411">
        <v>6</v>
      </c>
      <c r="J411">
        <v>9</v>
      </c>
      <c r="K411">
        <v>95</v>
      </c>
      <c r="L411">
        <v>1</v>
      </c>
      <c r="M411">
        <v>10</v>
      </c>
      <c r="N411">
        <v>0</v>
      </c>
      <c r="O411">
        <v>0</v>
      </c>
      <c r="P411" s="9">
        <f t="shared" si="19"/>
        <v>11</v>
      </c>
      <c r="Q411">
        <v>14</v>
      </c>
      <c r="R411">
        <v>13</v>
      </c>
      <c r="S411">
        <v>15</v>
      </c>
      <c r="T411">
        <v>2</v>
      </c>
      <c r="AC411">
        <v>1</v>
      </c>
      <c r="AD411">
        <v>0</v>
      </c>
      <c r="AE411">
        <v>100</v>
      </c>
    </row>
    <row r="412" spans="1:34" x14ac:dyDescent="0.3">
      <c r="A412" t="s">
        <v>117</v>
      </c>
      <c r="B412">
        <v>2020</v>
      </c>
      <c r="C412" s="11">
        <v>44021</v>
      </c>
      <c r="D412" t="s">
        <v>1275</v>
      </c>
      <c r="E412" t="s">
        <v>648</v>
      </c>
      <c r="F412">
        <v>5</v>
      </c>
      <c r="G412">
        <f t="shared" si="20"/>
        <v>11</v>
      </c>
      <c r="H412">
        <v>4</v>
      </c>
      <c r="I412">
        <v>2</v>
      </c>
      <c r="J412">
        <v>5</v>
      </c>
      <c r="K412">
        <v>65</v>
      </c>
      <c r="L412">
        <v>1</v>
      </c>
      <c r="M412" t="s">
        <v>503</v>
      </c>
      <c r="N412">
        <v>0</v>
      </c>
      <c r="O412" t="s">
        <v>503</v>
      </c>
      <c r="P412" s="9">
        <f t="shared" si="19"/>
        <v>14.25</v>
      </c>
      <c r="Q412" s="8">
        <v>20</v>
      </c>
      <c r="R412" s="8">
        <v>9</v>
      </c>
      <c r="S412" s="8">
        <v>13</v>
      </c>
      <c r="T412" s="8">
        <v>15</v>
      </c>
      <c r="AC412" s="14">
        <v>0</v>
      </c>
      <c r="AD412" s="14">
        <v>0</v>
      </c>
      <c r="AF412" t="s">
        <v>44</v>
      </c>
    </row>
    <row r="413" spans="1:34" x14ac:dyDescent="0.3">
      <c r="A413" t="s">
        <v>117</v>
      </c>
      <c r="B413">
        <v>2020</v>
      </c>
      <c r="C413" s="11">
        <v>44021</v>
      </c>
      <c r="D413" t="s">
        <v>1276</v>
      </c>
      <c r="E413" t="s">
        <v>657</v>
      </c>
      <c r="F413">
        <v>1</v>
      </c>
      <c r="G413">
        <f t="shared" si="20"/>
        <v>11</v>
      </c>
      <c r="H413">
        <v>1</v>
      </c>
      <c r="I413">
        <v>8</v>
      </c>
      <c r="J413">
        <v>2</v>
      </c>
      <c r="K413">
        <v>75</v>
      </c>
      <c r="L413">
        <v>1</v>
      </c>
      <c r="M413" t="s">
        <v>503</v>
      </c>
      <c r="N413">
        <v>0</v>
      </c>
      <c r="O413" t="s">
        <v>503</v>
      </c>
      <c r="P413" s="9">
        <f t="shared" si="19"/>
        <v>5.25</v>
      </c>
      <c r="Q413" s="8">
        <v>0</v>
      </c>
      <c r="R413" s="8">
        <v>7</v>
      </c>
      <c r="S413" s="8">
        <v>6</v>
      </c>
      <c r="T413" s="8">
        <v>8</v>
      </c>
      <c r="AC413" s="14">
        <v>0</v>
      </c>
      <c r="AD413" s="14">
        <v>0</v>
      </c>
      <c r="AF413" t="s">
        <v>44</v>
      </c>
      <c r="AG413" t="s">
        <v>1277</v>
      </c>
    </row>
    <row r="414" spans="1:34" x14ac:dyDescent="0.3">
      <c r="A414" t="s">
        <v>117</v>
      </c>
      <c r="B414">
        <v>2020</v>
      </c>
      <c r="C414" s="11">
        <v>44021</v>
      </c>
      <c r="D414" t="s">
        <v>1278</v>
      </c>
      <c r="E414" t="s">
        <v>651</v>
      </c>
      <c r="F414">
        <v>1</v>
      </c>
      <c r="G414">
        <f t="shared" si="20"/>
        <v>10</v>
      </c>
      <c r="H414">
        <v>2</v>
      </c>
      <c r="I414">
        <v>5</v>
      </c>
      <c r="J414">
        <v>3</v>
      </c>
      <c r="K414">
        <v>85</v>
      </c>
      <c r="L414">
        <v>1</v>
      </c>
      <c r="M414" t="s">
        <v>503</v>
      </c>
      <c r="N414">
        <v>5</v>
      </c>
      <c r="O414" t="s">
        <v>503</v>
      </c>
      <c r="P414" s="9">
        <f t="shared" si="19"/>
        <v>16</v>
      </c>
      <c r="Q414" s="8">
        <v>17</v>
      </c>
      <c r="R414" s="8">
        <v>11</v>
      </c>
      <c r="S414" s="8">
        <v>11</v>
      </c>
      <c r="T414" s="8">
        <v>25</v>
      </c>
      <c r="AC414" s="14">
        <v>0</v>
      </c>
      <c r="AD414" s="14">
        <v>0</v>
      </c>
      <c r="AF414" t="s">
        <v>44</v>
      </c>
      <c r="AG414" t="s">
        <v>1279</v>
      </c>
    </row>
    <row r="415" spans="1:34" x14ac:dyDescent="0.3">
      <c r="A415" t="s">
        <v>117</v>
      </c>
      <c r="B415">
        <v>2020</v>
      </c>
      <c r="C415" s="11">
        <v>44021</v>
      </c>
      <c r="D415" t="s">
        <v>1280</v>
      </c>
      <c r="E415" t="s">
        <v>651</v>
      </c>
      <c r="F415">
        <v>5</v>
      </c>
      <c r="G415">
        <f t="shared" si="20"/>
        <v>12</v>
      </c>
      <c r="H415">
        <v>0</v>
      </c>
      <c r="I415">
        <v>8</v>
      </c>
      <c r="J415">
        <v>4</v>
      </c>
      <c r="K415">
        <v>80</v>
      </c>
      <c r="L415">
        <v>1</v>
      </c>
      <c r="M415" t="s">
        <v>503</v>
      </c>
      <c r="N415">
        <v>10</v>
      </c>
      <c r="O415" t="s">
        <v>503</v>
      </c>
      <c r="P415" s="9">
        <f t="shared" ref="P415:P478" si="21">AVERAGE(Q415:T415)</f>
        <v>14.75</v>
      </c>
      <c r="Q415" s="8">
        <v>20</v>
      </c>
      <c r="R415" s="8">
        <v>18</v>
      </c>
      <c r="S415" s="8">
        <v>11</v>
      </c>
      <c r="T415" s="8">
        <v>10</v>
      </c>
      <c r="AC415" s="14">
        <v>0</v>
      </c>
      <c r="AD415" s="14">
        <v>0</v>
      </c>
      <c r="AF415" t="s">
        <v>44</v>
      </c>
      <c r="AG415" t="s">
        <v>1281</v>
      </c>
    </row>
    <row r="416" spans="1:34" x14ac:dyDescent="0.3">
      <c r="A416" t="s">
        <v>117</v>
      </c>
      <c r="B416">
        <v>2020</v>
      </c>
      <c r="C416" s="11">
        <v>44021</v>
      </c>
      <c r="D416" t="s">
        <v>1282</v>
      </c>
      <c r="E416" t="s">
        <v>651</v>
      </c>
      <c r="F416">
        <v>16</v>
      </c>
      <c r="G416">
        <f t="shared" si="20"/>
        <v>0</v>
      </c>
      <c r="H416">
        <v>0</v>
      </c>
      <c r="I416">
        <v>0</v>
      </c>
      <c r="J416">
        <v>0</v>
      </c>
      <c r="K416">
        <v>90</v>
      </c>
      <c r="L416">
        <v>0.1</v>
      </c>
      <c r="M416" t="s">
        <v>503</v>
      </c>
      <c r="N416">
        <v>0</v>
      </c>
      <c r="O416" t="s">
        <v>503</v>
      </c>
      <c r="P416" s="9">
        <f t="shared" si="21"/>
        <v>17.75</v>
      </c>
      <c r="Q416" s="8">
        <v>14</v>
      </c>
      <c r="R416" s="8">
        <v>12</v>
      </c>
      <c r="S416" s="8">
        <v>20</v>
      </c>
      <c r="T416" s="8">
        <v>25</v>
      </c>
      <c r="AC416" s="14">
        <v>0</v>
      </c>
      <c r="AD416" s="14">
        <v>1</v>
      </c>
      <c r="AF416" t="s">
        <v>44</v>
      </c>
      <c r="AG416" t="s">
        <v>1283</v>
      </c>
    </row>
    <row r="417" spans="1:34" x14ac:dyDescent="0.3">
      <c r="A417" t="s">
        <v>117</v>
      </c>
      <c r="B417">
        <v>2020</v>
      </c>
      <c r="C417" s="11">
        <v>44021</v>
      </c>
      <c r="D417" t="s">
        <v>1284</v>
      </c>
      <c r="E417" t="s">
        <v>651</v>
      </c>
      <c r="F417">
        <v>22</v>
      </c>
      <c r="G417">
        <f t="shared" si="20"/>
        <v>0</v>
      </c>
      <c r="H417">
        <v>0</v>
      </c>
      <c r="I417">
        <v>0</v>
      </c>
      <c r="J417">
        <v>0</v>
      </c>
      <c r="K417">
        <v>80</v>
      </c>
      <c r="L417">
        <v>1</v>
      </c>
      <c r="M417" t="s">
        <v>503</v>
      </c>
      <c r="N417">
        <v>15</v>
      </c>
      <c r="O417" t="s">
        <v>503</v>
      </c>
      <c r="P417" s="9">
        <f t="shared" si="21"/>
        <v>10.25</v>
      </c>
      <c r="Q417" s="8">
        <v>21</v>
      </c>
      <c r="R417" s="8">
        <v>5</v>
      </c>
      <c r="S417" s="8">
        <v>5</v>
      </c>
      <c r="T417" s="8">
        <v>10</v>
      </c>
      <c r="AC417" s="14">
        <v>0</v>
      </c>
      <c r="AD417" s="14">
        <v>0</v>
      </c>
      <c r="AF417" t="s">
        <v>44</v>
      </c>
      <c r="AG417" t="s">
        <v>1285</v>
      </c>
    </row>
    <row r="418" spans="1:34" x14ac:dyDescent="0.3">
      <c r="A418" t="s">
        <v>117</v>
      </c>
      <c r="B418">
        <v>2020</v>
      </c>
      <c r="C418" s="11">
        <v>44021</v>
      </c>
      <c r="D418" t="s">
        <v>1286</v>
      </c>
      <c r="E418" t="s">
        <v>651</v>
      </c>
      <c r="F418">
        <v>27</v>
      </c>
      <c r="G418">
        <f t="shared" si="20"/>
        <v>0</v>
      </c>
      <c r="H418">
        <v>0</v>
      </c>
      <c r="I418">
        <v>0</v>
      </c>
      <c r="J418">
        <v>0</v>
      </c>
      <c r="K418">
        <v>75</v>
      </c>
      <c r="L418">
        <v>70</v>
      </c>
      <c r="M418" t="s">
        <v>503</v>
      </c>
      <c r="N418">
        <v>0</v>
      </c>
      <c r="O418" t="s">
        <v>503</v>
      </c>
      <c r="P418" s="9">
        <f t="shared" si="21"/>
        <v>19.75</v>
      </c>
      <c r="Q418" s="8">
        <v>20</v>
      </c>
      <c r="R418" s="8">
        <v>32</v>
      </c>
      <c r="S418" s="8">
        <v>19</v>
      </c>
      <c r="T418" s="8">
        <v>8</v>
      </c>
      <c r="AC418" s="14">
        <v>0</v>
      </c>
      <c r="AD418" s="14">
        <v>0</v>
      </c>
      <c r="AF418" t="s">
        <v>44</v>
      </c>
      <c r="AG418" t="s">
        <v>1287</v>
      </c>
    </row>
    <row r="419" spans="1:34" x14ac:dyDescent="0.3">
      <c r="A419" t="s">
        <v>117</v>
      </c>
      <c r="B419">
        <v>2020</v>
      </c>
      <c r="C419" s="11">
        <v>44021</v>
      </c>
      <c r="D419" t="s">
        <v>1288</v>
      </c>
      <c r="E419" t="s">
        <v>655</v>
      </c>
      <c r="F419">
        <v>5</v>
      </c>
      <c r="G419">
        <f t="shared" si="20"/>
        <v>0</v>
      </c>
      <c r="H419">
        <v>0</v>
      </c>
      <c r="I419">
        <v>0</v>
      </c>
      <c r="J419">
        <v>0</v>
      </c>
      <c r="K419">
        <v>30</v>
      </c>
      <c r="L419">
        <v>2</v>
      </c>
      <c r="M419" t="s">
        <v>503</v>
      </c>
      <c r="N419">
        <v>3</v>
      </c>
      <c r="O419" t="s">
        <v>503</v>
      </c>
      <c r="P419" s="9">
        <f t="shared" si="21"/>
        <v>17</v>
      </c>
      <c r="Q419" s="8">
        <v>16</v>
      </c>
      <c r="R419" s="8">
        <v>20</v>
      </c>
      <c r="S419" s="8">
        <v>20</v>
      </c>
      <c r="T419" s="8">
        <v>12</v>
      </c>
      <c r="AC419" s="14">
        <v>0</v>
      </c>
      <c r="AD419" s="14">
        <v>0</v>
      </c>
      <c r="AF419" t="s">
        <v>44</v>
      </c>
      <c r="AG419" t="s">
        <v>1289</v>
      </c>
    </row>
    <row r="420" spans="1:34" x14ac:dyDescent="0.3">
      <c r="A420" t="s">
        <v>117</v>
      </c>
      <c r="B420">
        <v>2020</v>
      </c>
      <c r="C420" s="11">
        <v>44021</v>
      </c>
      <c r="D420" t="s">
        <v>1290</v>
      </c>
      <c r="E420" t="s">
        <v>656</v>
      </c>
      <c r="F420">
        <v>3</v>
      </c>
      <c r="G420">
        <f t="shared" si="20"/>
        <v>12</v>
      </c>
      <c r="H420">
        <v>4</v>
      </c>
      <c r="I420">
        <v>6</v>
      </c>
      <c r="J420">
        <v>2</v>
      </c>
      <c r="K420">
        <v>60</v>
      </c>
      <c r="L420">
        <v>15</v>
      </c>
      <c r="M420" t="s">
        <v>503</v>
      </c>
      <c r="N420">
        <v>5</v>
      </c>
      <c r="O420" t="s">
        <v>503</v>
      </c>
      <c r="P420" s="9">
        <f t="shared" si="21"/>
        <v>9.25</v>
      </c>
      <c r="Q420" s="8">
        <v>10</v>
      </c>
      <c r="R420" s="8">
        <v>15</v>
      </c>
      <c r="S420" s="8">
        <v>7</v>
      </c>
      <c r="T420" s="8">
        <v>5</v>
      </c>
      <c r="AC420" s="14">
        <v>0</v>
      </c>
      <c r="AD420" s="14">
        <v>0</v>
      </c>
      <c r="AF420" t="s">
        <v>44</v>
      </c>
      <c r="AG420" t="s">
        <v>1291</v>
      </c>
    </row>
    <row r="421" spans="1:34" x14ac:dyDescent="0.3">
      <c r="A421" t="s">
        <v>117</v>
      </c>
      <c r="B421">
        <v>2020</v>
      </c>
      <c r="C421" s="11">
        <v>44021</v>
      </c>
      <c r="D421" t="s">
        <v>1292</v>
      </c>
      <c r="E421" t="s">
        <v>656</v>
      </c>
      <c r="F421">
        <v>22</v>
      </c>
      <c r="G421">
        <f t="shared" si="20"/>
        <v>0</v>
      </c>
      <c r="H421">
        <v>0</v>
      </c>
      <c r="I421">
        <v>0</v>
      </c>
      <c r="J421">
        <v>0</v>
      </c>
      <c r="K421">
        <v>40</v>
      </c>
      <c r="L421">
        <v>1</v>
      </c>
      <c r="M421" t="s">
        <v>503</v>
      </c>
      <c r="N421">
        <v>2</v>
      </c>
      <c r="O421" t="s">
        <v>503</v>
      </c>
      <c r="P421" s="9">
        <f t="shared" si="21"/>
        <v>5.25</v>
      </c>
      <c r="Q421" s="8">
        <v>0</v>
      </c>
      <c r="R421" s="8">
        <v>0</v>
      </c>
      <c r="S421" s="8">
        <v>10</v>
      </c>
      <c r="T421" s="8">
        <v>11</v>
      </c>
      <c r="AC421" s="14">
        <v>0</v>
      </c>
      <c r="AD421" s="14">
        <v>0</v>
      </c>
      <c r="AF421" t="s">
        <v>44</v>
      </c>
      <c r="AG421" t="s">
        <v>1293</v>
      </c>
    </row>
    <row r="422" spans="1:34" x14ac:dyDescent="0.3">
      <c r="A422" t="s">
        <v>117</v>
      </c>
      <c r="B422">
        <v>2021</v>
      </c>
      <c r="C422" s="11">
        <v>44369</v>
      </c>
      <c r="D422" t="s">
        <v>1275</v>
      </c>
      <c r="E422" t="s">
        <v>648</v>
      </c>
      <c r="F422">
        <v>5</v>
      </c>
      <c r="G422">
        <f t="shared" si="20"/>
        <v>27</v>
      </c>
      <c r="H422">
        <v>11</v>
      </c>
      <c r="I422">
        <v>5</v>
      </c>
      <c r="J422">
        <v>11</v>
      </c>
      <c r="K422">
        <v>60</v>
      </c>
      <c r="L422">
        <v>1</v>
      </c>
      <c r="M422">
        <v>0</v>
      </c>
      <c r="N422">
        <v>0</v>
      </c>
      <c r="O422">
        <v>0</v>
      </c>
      <c r="P422">
        <f t="shared" si="21"/>
        <v>11.25</v>
      </c>
      <c r="Q422" s="26">
        <v>10</v>
      </c>
      <c r="R422" s="26">
        <v>16</v>
      </c>
      <c r="S422" s="26">
        <v>8</v>
      </c>
      <c r="T422" s="26">
        <v>11</v>
      </c>
      <c r="U422">
        <v>1</v>
      </c>
      <c r="V422">
        <v>1</v>
      </c>
      <c r="W422">
        <v>0</v>
      </c>
      <c r="X422">
        <v>0</v>
      </c>
      <c r="Y422" t="s">
        <v>503</v>
      </c>
      <c r="Z422" t="s">
        <v>503</v>
      </c>
      <c r="AA422">
        <v>1</v>
      </c>
      <c r="AB422">
        <v>2</v>
      </c>
      <c r="AC422" s="14">
        <v>0</v>
      </c>
      <c r="AD422" s="14">
        <v>0</v>
      </c>
      <c r="AH422" t="s">
        <v>1294</v>
      </c>
    </row>
    <row r="423" spans="1:34" x14ac:dyDescent="0.3">
      <c r="A423" t="s">
        <v>117</v>
      </c>
      <c r="B423">
        <v>2021</v>
      </c>
      <c r="C423" s="11">
        <v>44369</v>
      </c>
      <c r="D423" t="s">
        <v>1276</v>
      </c>
      <c r="E423" t="s">
        <v>657</v>
      </c>
      <c r="F423">
        <v>1</v>
      </c>
      <c r="G423">
        <f t="shared" si="20"/>
        <v>15</v>
      </c>
      <c r="H423">
        <v>4</v>
      </c>
      <c r="I423">
        <v>7</v>
      </c>
      <c r="J423">
        <v>4</v>
      </c>
      <c r="K423">
        <v>75</v>
      </c>
      <c r="L423">
        <v>1</v>
      </c>
      <c r="M423">
        <v>1</v>
      </c>
      <c r="N423">
        <v>0</v>
      </c>
      <c r="O423">
        <v>0</v>
      </c>
      <c r="P423">
        <f t="shared" si="21"/>
        <v>11.25</v>
      </c>
      <c r="Q423" s="26">
        <v>12</v>
      </c>
      <c r="R423" s="26">
        <v>7</v>
      </c>
      <c r="S423" s="26">
        <v>10</v>
      </c>
      <c r="T423" s="26">
        <v>16</v>
      </c>
      <c r="U423">
        <v>3</v>
      </c>
      <c r="V423">
        <v>4</v>
      </c>
      <c r="W423">
        <v>2</v>
      </c>
      <c r="X423">
        <v>1</v>
      </c>
      <c r="Y423" t="s">
        <v>503</v>
      </c>
      <c r="Z423" t="s">
        <v>503</v>
      </c>
      <c r="AA423">
        <v>1</v>
      </c>
      <c r="AB423">
        <v>1</v>
      </c>
      <c r="AC423" s="14">
        <v>0</v>
      </c>
      <c r="AD423" s="14">
        <v>0</v>
      </c>
      <c r="AH423" t="s">
        <v>1295</v>
      </c>
    </row>
    <row r="424" spans="1:34" x14ac:dyDescent="0.3">
      <c r="A424" t="s">
        <v>117</v>
      </c>
      <c r="B424">
        <v>2021</v>
      </c>
      <c r="C424" s="11">
        <v>44369</v>
      </c>
      <c r="D424" t="s">
        <v>1278</v>
      </c>
      <c r="E424" t="s">
        <v>651</v>
      </c>
      <c r="F424">
        <v>1</v>
      </c>
      <c r="G424">
        <f t="shared" si="20"/>
        <v>15</v>
      </c>
      <c r="H424">
        <v>8</v>
      </c>
      <c r="I424">
        <v>6</v>
      </c>
      <c r="J424">
        <v>1</v>
      </c>
      <c r="K424">
        <v>40</v>
      </c>
      <c r="L424">
        <v>20</v>
      </c>
      <c r="M424">
        <v>5</v>
      </c>
      <c r="N424">
        <v>0</v>
      </c>
      <c r="O424">
        <v>0</v>
      </c>
      <c r="P424">
        <f t="shared" si="21"/>
        <v>6.75</v>
      </c>
      <c r="Q424" s="26">
        <v>4</v>
      </c>
      <c r="R424" s="26">
        <v>8</v>
      </c>
      <c r="S424" s="26">
        <v>4</v>
      </c>
      <c r="T424" s="26">
        <v>11</v>
      </c>
      <c r="U424">
        <v>2</v>
      </c>
      <c r="V424">
        <v>3</v>
      </c>
      <c r="W424">
        <v>2</v>
      </c>
      <c r="X424">
        <v>5</v>
      </c>
      <c r="Y424" t="s">
        <v>503</v>
      </c>
      <c r="Z424" t="s">
        <v>503</v>
      </c>
      <c r="AA424">
        <v>1</v>
      </c>
      <c r="AB424">
        <v>2</v>
      </c>
      <c r="AC424" s="14">
        <v>0</v>
      </c>
      <c r="AD424" s="14">
        <v>0</v>
      </c>
    </row>
    <row r="425" spans="1:34" x14ac:dyDescent="0.3">
      <c r="A425" t="s">
        <v>117</v>
      </c>
      <c r="B425">
        <v>2021</v>
      </c>
      <c r="C425" s="11">
        <v>44369</v>
      </c>
      <c r="D425" t="s">
        <v>1280</v>
      </c>
      <c r="E425" t="s">
        <v>651</v>
      </c>
      <c r="F425">
        <v>5</v>
      </c>
      <c r="G425">
        <f t="shared" si="20"/>
        <v>22</v>
      </c>
      <c r="H425">
        <v>7</v>
      </c>
      <c r="I425">
        <v>8</v>
      </c>
      <c r="J425">
        <v>7</v>
      </c>
      <c r="K425">
        <v>80</v>
      </c>
      <c r="L425">
        <v>1</v>
      </c>
      <c r="M425">
        <v>4</v>
      </c>
      <c r="N425">
        <v>0</v>
      </c>
      <c r="O425">
        <v>0</v>
      </c>
      <c r="P425">
        <f t="shared" si="21"/>
        <v>16</v>
      </c>
      <c r="Q425" s="26">
        <v>12</v>
      </c>
      <c r="R425" s="26">
        <v>23</v>
      </c>
      <c r="S425" s="26">
        <v>15</v>
      </c>
      <c r="T425" s="26">
        <v>14</v>
      </c>
      <c r="U425">
        <v>1</v>
      </c>
      <c r="V425">
        <v>1</v>
      </c>
      <c r="W425">
        <v>3</v>
      </c>
      <c r="X425">
        <v>4</v>
      </c>
      <c r="Y425" t="s">
        <v>503</v>
      </c>
      <c r="Z425" t="s">
        <v>503</v>
      </c>
      <c r="AA425">
        <v>1</v>
      </c>
      <c r="AB425">
        <v>2</v>
      </c>
      <c r="AC425" s="14">
        <v>0</v>
      </c>
      <c r="AD425" s="14">
        <v>0</v>
      </c>
      <c r="AH425" t="s">
        <v>1296</v>
      </c>
    </row>
    <row r="426" spans="1:34" x14ac:dyDescent="0.3">
      <c r="A426" t="s">
        <v>117</v>
      </c>
      <c r="B426">
        <v>2021</v>
      </c>
      <c r="C426" s="11">
        <v>44369</v>
      </c>
      <c r="D426" t="s">
        <v>1282</v>
      </c>
      <c r="E426" t="s">
        <v>651</v>
      </c>
      <c r="F426">
        <v>16</v>
      </c>
      <c r="G426">
        <f t="shared" si="20"/>
        <v>0</v>
      </c>
      <c r="H426">
        <v>0</v>
      </c>
      <c r="I426">
        <v>0</v>
      </c>
      <c r="J426">
        <v>0</v>
      </c>
      <c r="K426">
        <v>85</v>
      </c>
      <c r="L426">
        <v>1</v>
      </c>
      <c r="M426">
        <v>0</v>
      </c>
      <c r="N426">
        <v>0</v>
      </c>
      <c r="O426">
        <v>1</v>
      </c>
      <c r="P426">
        <f t="shared" si="21"/>
        <v>14.5</v>
      </c>
      <c r="Q426" s="26">
        <v>12</v>
      </c>
      <c r="R426" s="26">
        <v>7</v>
      </c>
      <c r="S426" s="26">
        <v>10</v>
      </c>
      <c r="T426" s="26">
        <v>29</v>
      </c>
      <c r="U426">
        <v>0</v>
      </c>
      <c r="V426">
        <v>0</v>
      </c>
      <c r="W426">
        <v>0</v>
      </c>
      <c r="X426">
        <v>0</v>
      </c>
      <c r="Y426" t="s">
        <v>503</v>
      </c>
      <c r="Z426" t="s">
        <v>503</v>
      </c>
      <c r="AA426">
        <v>1</v>
      </c>
      <c r="AB426">
        <v>5</v>
      </c>
      <c r="AC426" s="14">
        <v>0</v>
      </c>
      <c r="AD426" s="14">
        <v>1</v>
      </c>
      <c r="AG426" t="s">
        <v>1297</v>
      </c>
      <c r="AH426">
        <v>0</v>
      </c>
    </row>
    <row r="427" spans="1:34" x14ac:dyDescent="0.3">
      <c r="A427" t="s">
        <v>117</v>
      </c>
      <c r="B427">
        <v>2021</v>
      </c>
      <c r="C427" s="11">
        <v>44369</v>
      </c>
      <c r="D427" t="s">
        <v>1284</v>
      </c>
      <c r="E427" t="s">
        <v>651</v>
      </c>
      <c r="F427">
        <v>22</v>
      </c>
      <c r="G427">
        <f t="shared" si="20"/>
        <v>0</v>
      </c>
      <c r="H427">
        <v>0</v>
      </c>
      <c r="I427">
        <v>0</v>
      </c>
      <c r="J427">
        <v>0</v>
      </c>
      <c r="K427">
        <v>85</v>
      </c>
      <c r="L427">
        <v>2</v>
      </c>
      <c r="M427">
        <v>0</v>
      </c>
      <c r="N427">
        <v>0</v>
      </c>
      <c r="O427">
        <v>35</v>
      </c>
      <c r="P427">
        <f t="shared" si="21"/>
        <v>9.25</v>
      </c>
      <c r="Q427" s="26">
        <v>7</v>
      </c>
      <c r="R427" s="26">
        <v>20</v>
      </c>
      <c r="S427" s="26">
        <v>4</v>
      </c>
      <c r="T427" s="26">
        <v>6</v>
      </c>
      <c r="U427">
        <v>1</v>
      </c>
      <c r="V427">
        <v>3</v>
      </c>
      <c r="W427">
        <v>0</v>
      </c>
      <c r="X427">
        <v>0</v>
      </c>
      <c r="Y427" t="s">
        <v>503</v>
      </c>
      <c r="Z427" t="s">
        <v>503</v>
      </c>
      <c r="AA427">
        <v>2</v>
      </c>
      <c r="AB427">
        <v>70</v>
      </c>
      <c r="AC427" s="14">
        <v>0</v>
      </c>
      <c r="AD427" s="14">
        <v>0</v>
      </c>
      <c r="AH427">
        <v>0</v>
      </c>
    </row>
    <row r="428" spans="1:34" x14ac:dyDescent="0.3">
      <c r="A428" t="s">
        <v>117</v>
      </c>
      <c r="B428">
        <v>2021</v>
      </c>
      <c r="C428" s="11">
        <v>44369</v>
      </c>
      <c r="D428" t="s">
        <v>1286</v>
      </c>
      <c r="E428" t="s">
        <v>651</v>
      </c>
      <c r="F428">
        <v>27</v>
      </c>
      <c r="G428">
        <f t="shared" si="20"/>
        <v>0</v>
      </c>
      <c r="H428">
        <v>0</v>
      </c>
      <c r="I428">
        <v>0</v>
      </c>
      <c r="J428">
        <v>0</v>
      </c>
      <c r="K428">
        <v>65</v>
      </c>
      <c r="L428">
        <v>60</v>
      </c>
      <c r="M428">
        <v>0</v>
      </c>
      <c r="N428">
        <v>0</v>
      </c>
      <c r="O428">
        <v>0</v>
      </c>
      <c r="P428">
        <f t="shared" si="21"/>
        <v>14.25</v>
      </c>
      <c r="Q428" s="26">
        <v>14</v>
      </c>
      <c r="R428" s="26">
        <v>17</v>
      </c>
      <c r="S428" s="26">
        <v>10</v>
      </c>
      <c r="T428" s="26">
        <v>16</v>
      </c>
      <c r="U428">
        <v>1</v>
      </c>
      <c r="V428">
        <v>2</v>
      </c>
      <c r="W428">
        <v>0</v>
      </c>
      <c r="X428">
        <v>0</v>
      </c>
      <c r="Y428" t="s">
        <v>503</v>
      </c>
      <c r="Z428" t="s">
        <v>503</v>
      </c>
      <c r="AA428">
        <v>1</v>
      </c>
      <c r="AB428">
        <v>1</v>
      </c>
      <c r="AC428" s="14">
        <v>0</v>
      </c>
      <c r="AD428" s="14">
        <v>0</v>
      </c>
      <c r="AH428">
        <v>0</v>
      </c>
    </row>
    <row r="429" spans="1:34" x14ac:dyDescent="0.3">
      <c r="A429" t="s">
        <v>117</v>
      </c>
      <c r="B429">
        <v>2021</v>
      </c>
      <c r="C429" s="11">
        <v>44369</v>
      </c>
      <c r="D429" t="s">
        <v>1288</v>
      </c>
      <c r="E429" t="s">
        <v>655</v>
      </c>
      <c r="F429">
        <v>5</v>
      </c>
      <c r="G429">
        <f t="shared" si="20"/>
        <v>0</v>
      </c>
      <c r="H429">
        <v>0</v>
      </c>
      <c r="I429">
        <v>0</v>
      </c>
      <c r="J429">
        <v>0</v>
      </c>
      <c r="K429">
        <v>50</v>
      </c>
      <c r="L429">
        <v>8</v>
      </c>
      <c r="M429">
        <v>20</v>
      </c>
      <c r="N429">
        <v>0</v>
      </c>
      <c r="O429">
        <v>0</v>
      </c>
      <c r="P429">
        <f t="shared" si="21"/>
        <v>8.5</v>
      </c>
      <c r="Q429" s="26">
        <v>5</v>
      </c>
      <c r="R429" s="26">
        <v>15</v>
      </c>
      <c r="S429" s="26">
        <v>8</v>
      </c>
      <c r="T429" s="26">
        <v>6</v>
      </c>
      <c r="U429">
        <v>0</v>
      </c>
      <c r="V429">
        <v>0</v>
      </c>
      <c r="W429">
        <v>1</v>
      </c>
      <c r="X429">
        <v>20</v>
      </c>
      <c r="Y429" t="s">
        <v>503</v>
      </c>
      <c r="Z429" t="s">
        <v>503</v>
      </c>
      <c r="AA429">
        <v>1</v>
      </c>
      <c r="AB429">
        <v>10</v>
      </c>
      <c r="AC429" s="14">
        <v>0</v>
      </c>
      <c r="AD429" s="14">
        <v>0</v>
      </c>
      <c r="AH429">
        <v>0</v>
      </c>
    </row>
    <row r="430" spans="1:34" x14ac:dyDescent="0.3">
      <c r="A430" t="s">
        <v>117</v>
      </c>
      <c r="B430">
        <v>2021</v>
      </c>
      <c r="C430" s="11">
        <v>44369</v>
      </c>
      <c r="D430" t="s">
        <v>1290</v>
      </c>
      <c r="E430" t="s">
        <v>656</v>
      </c>
      <c r="F430">
        <v>3</v>
      </c>
      <c r="G430">
        <f t="shared" si="20"/>
        <v>14</v>
      </c>
      <c r="H430">
        <v>6</v>
      </c>
      <c r="I430">
        <v>6</v>
      </c>
      <c r="J430">
        <v>2</v>
      </c>
      <c r="K430">
        <v>50</v>
      </c>
      <c r="L430">
        <v>15</v>
      </c>
      <c r="M430">
        <v>18</v>
      </c>
      <c r="N430">
        <v>0</v>
      </c>
      <c r="O430">
        <v>0</v>
      </c>
      <c r="P430">
        <f t="shared" si="21"/>
        <v>8.5</v>
      </c>
      <c r="Q430" s="26">
        <v>7</v>
      </c>
      <c r="R430" s="26">
        <v>15</v>
      </c>
      <c r="S430" s="26">
        <v>9</v>
      </c>
      <c r="T430" s="26">
        <v>3</v>
      </c>
      <c r="U430">
        <v>1</v>
      </c>
      <c r="V430">
        <v>1</v>
      </c>
      <c r="W430">
        <v>1</v>
      </c>
      <c r="X430">
        <v>18</v>
      </c>
      <c r="Y430" t="s">
        <v>503</v>
      </c>
      <c r="Z430" t="s">
        <v>503</v>
      </c>
      <c r="AA430">
        <v>1</v>
      </c>
      <c r="AB430">
        <v>3</v>
      </c>
      <c r="AC430" s="14">
        <v>15</v>
      </c>
      <c r="AD430" s="14">
        <v>0</v>
      </c>
      <c r="AF430" t="s">
        <v>1141</v>
      </c>
      <c r="AH430" t="s">
        <v>1298</v>
      </c>
    </row>
    <row r="431" spans="1:34" x14ac:dyDescent="0.3">
      <c r="A431" t="s">
        <v>117</v>
      </c>
      <c r="B431">
        <v>2021</v>
      </c>
      <c r="C431" s="11">
        <v>44369</v>
      </c>
      <c r="D431" t="s">
        <v>1292</v>
      </c>
      <c r="E431" t="s">
        <v>656</v>
      </c>
      <c r="F431">
        <v>22</v>
      </c>
      <c r="G431">
        <f t="shared" si="20"/>
        <v>0</v>
      </c>
      <c r="H431">
        <v>0</v>
      </c>
      <c r="I431">
        <v>0</v>
      </c>
      <c r="J431">
        <v>0</v>
      </c>
      <c r="K431">
        <v>20</v>
      </c>
      <c r="L431">
        <v>1</v>
      </c>
      <c r="M431">
        <v>10</v>
      </c>
      <c r="N431">
        <v>0</v>
      </c>
      <c r="O431">
        <v>0</v>
      </c>
      <c r="P431">
        <f t="shared" si="21"/>
        <v>3.5</v>
      </c>
      <c r="Q431" s="26">
        <v>0</v>
      </c>
      <c r="R431" s="26">
        <v>0</v>
      </c>
      <c r="S431" s="26">
        <v>2</v>
      </c>
      <c r="T431" s="26">
        <v>12</v>
      </c>
      <c r="U431">
        <v>0</v>
      </c>
      <c r="V431">
        <v>0</v>
      </c>
      <c r="W431">
        <v>1</v>
      </c>
      <c r="X431">
        <v>10</v>
      </c>
      <c r="Y431" t="s">
        <v>503</v>
      </c>
      <c r="Z431" t="s">
        <v>503</v>
      </c>
      <c r="AA431">
        <v>1</v>
      </c>
      <c r="AB431">
        <v>3</v>
      </c>
      <c r="AC431" s="14">
        <v>0</v>
      </c>
      <c r="AD431" s="14">
        <v>0</v>
      </c>
      <c r="AH431">
        <v>0</v>
      </c>
    </row>
    <row r="432" spans="1:34" x14ac:dyDescent="0.3">
      <c r="A432" t="s">
        <v>117</v>
      </c>
      <c r="B432">
        <v>2022</v>
      </c>
      <c r="C432" s="11">
        <v>44735</v>
      </c>
      <c r="D432" t="s">
        <v>1275</v>
      </c>
      <c r="E432" t="s">
        <v>648</v>
      </c>
      <c r="F432">
        <v>5</v>
      </c>
      <c r="G432">
        <f t="shared" si="20"/>
        <v>39</v>
      </c>
      <c r="H432">
        <v>19</v>
      </c>
      <c r="I432">
        <v>15</v>
      </c>
      <c r="J432">
        <v>5</v>
      </c>
      <c r="K432">
        <v>75</v>
      </c>
      <c r="L432">
        <v>0.1</v>
      </c>
      <c r="M432">
        <v>0</v>
      </c>
      <c r="N432">
        <v>0</v>
      </c>
      <c r="O432">
        <v>0</v>
      </c>
      <c r="P432">
        <f t="shared" si="21"/>
        <v>13.75</v>
      </c>
      <c r="Q432" s="26">
        <v>12</v>
      </c>
      <c r="R432" s="26">
        <v>8</v>
      </c>
      <c r="S432" s="26">
        <v>10</v>
      </c>
      <c r="T432" s="26">
        <v>25</v>
      </c>
      <c r="U432" s="2">
        <v>5</v>
      </c>
      <c r="V432" s="2">
        <v>3</v>
      </c>
      <c r="W432" s="2">
        <v>0</v>
      </c>
      <c r="X432" s="2">
        <v>0</v>
      </c>
      <c r="Y432" t="s">
        <v>503</v>
      </c>
      <c r="Z432" t="s">
        <v>503</v>
      </c>
      <c r="AA432" s="2">
        <v>1</v>
      </c>
      <c r="AB432" s="2">
        <v>3</v>
      </c>
      <c r="AC432" s="14">
        <v>0</v>
      </c>
      <c r="AD432" s="14">
        <v>0</v>
      </c>
    </row>
    <row r="433" spans="1:33" x14ac:dyDescent="0.3">
      <c r="A433" t="s">
        <v>117</v>
      </c>
      <c r="B433">
        <v>2022</v>
      </c>
      <c r="C433" s="11">
        <v>44735</v>
      </c>
      <c r="D433" t="s">
        <v>1276</v>
      </c>
      <c r="E433" t="s">
        <v>657</v>
      </c>
      <c r="F433">
        <v>1</v>
      </c>
      <c r="G433">
        <f t="shared" si="20"/>
        <v>17</v>
      </c>
      <c r="H433">
        <v>5</v>
      </c>
      <c r="I433">
        <v>11</v>
      </c>
      <c r="J433">
        <v>1</v>
      </c>
      <c r="K433">
        <v>75</v>
      </c>
      <c r="L433">
        <v>0.1</v>
      </c>
      <c r="M433">
        <v>1</v>
      </c>
      <c r="N433">
        <v>0</v>
      </c>
      <c r="O433">
        <v>0</v>
      </c>
      <c r="P433">
        <f t="shared" si="21"/>
        <v>6</v>
      </c>
      <c r="Q433" s="26">
        <v>7</v>
      </c>
      <c r="R433" s="26">
        <v>5</v>
      </c>
      <c r="S433" s="26">
        <v>4</v>
      </c>
      <c r="T433" s="26">
        <v>8</v>
      </c>
      <c r="U433" s="2">
        <v>3</v>
      </c>
      <c r="V433" s="2">
        <v>8</v>
      </c>
      <c r="W433" s="2">
        <v>3</v>
      </c>
      <c r="X433" s="2">
        <v>1</v>
      </c>
      <c r="Y433" t="s">
        <v>503</v>
      </c>
      <c r="Z433" t="s">
        <v>503</v>
      </c>
      <c r="AA433" s="2">
        <v>1</v>
      </c>
      <c r="AB433" s="2">
        <v>0.1</v>
      </c>
      <c r="AC433" s="14">
        <v>0</v>
      </c>
      <c r="AD433" s="14">
        <v>0</v>
      </c>
      <c r="AF433" t="s">
        <v>1938</v>
      </c>
    </row>
    <row r="434" spans="1:33" x14ac:dyDescent="0.3">
      <c r="A434" t="s">
        <v>117</v>
      </c>
      <c r="B434">
        <v>2022</v>
      </c>
      <c r="C434" s="11">
        <v>44735</v>
      </c>
      <c r="D434" t="s">
        <v>1278</v>
      </c>
      <c r="E434" t="s">
        <v>651</v>
      </c>
      <c r="F434">
        <v>1</v>
      </c>
      <c r="G434">
        <f t="shared" si="20"/>
        <v>9</v>
      </c>
      <c r="H434">
        <v>8</v>
      </c>
      <c r="I434">
        <v>1</v>
      </c>
      <c r="J434">
        <v>0</v>
      </c>
      <c r="K434">
        <v>65</v>
      </c>
      <c r="L434">
        <v>12</v>
      </c>
      <c r="M434">
        <v>15</v>
      </c>
      <c r="N434">
        <v>0</v>
      </c>
      <c r="O434">
        <v>0</v>
      </c>
      <c r="P434">
        <f t="shared" si="21"/>
        <v>12.5</v>
      </c>
      <c r="Q434" s="26">
        <v>11</v>
      </c>
      <c r="R434" s="26">
        <v>8</v>
      </c>
      <c r="S434" s="26">
        <v>10</v>
      </c>
      <c r="T434" s="26">
        <v>21</v>
      </c>
      <c r="U434" s="2">
        <v>3</v>
      </c>
      <c r="V434" s="2">
        <v>20</v>
      </c>
      <c r="W434" s="2">
        <v>1</v>
      </c>
      <c r="X434" s="2">
        <v>15</v>
      </c>
      <c r="Y434" t="s">
        <v>503</v>
      </c>
      <c r="Z434" t="s">
        <v>503</v>
      </c>
      <c r="AA434" s="2">
        <v>1</v>
      </c>
      <c r="AB434" s="2">
        <v>5</v>
      </c>
      <c r="AC434" s="14">
        <v>0</v>
      </c>
      <c r="AD434" s="14">
        <v>0</v>
      </c>
      <c r="AF434" t="s">
        <v>1940</v>
      </c>
    </row>
    <row r="435" spans="1:33" x14ac:dyDescent="0.3">
      <c r="A435" t="s">
        <v>117</v>
      </c>
      <c r="B435">
        <v>2022</v>
      </c>
      <c r="C435" s="11">
        <v>44735</v>
      </c>
      <c r="D435" t="s">
        <v>1280</v>
      </c>
      <c r="E435" t="s">
        <v>651</v>
      </c>
      <c r="F435">
        <v>5</v>
      </c>
      <c r="G435">
        <f t="shared" si="20"/>
        <v>16</v>
      </c>
      <c r="H435">
        <v>10</v>
      </c>
      <c r="I435">
        <v>6</v>
      </c>
      <c r="J435">
        <v>0</v>
      </c>
      <c r="K435">
        <v>75</v>
      </c>
      <c r="L435">
        <v>1</v>
      </c>
      <c r="M435">
        <v>3</v>
      </c>
      <c r="N435">
        <v>0</v>
      </c>
      <c r="O435">
        <v>0</v>
      </c>
      <c r="P435">
        <f t="shared" si="21"/>
        <v>11.5</v>
      </c>
      <c r="Q435" s="26">
        <v>6</v>
      </c>
      <c r="R435" s="26">
        <v>14</v>
      </c>
      <c r="S435" s="26">
        <v>4</v>
      </c>
      <c r="T435" s="26">
        <v>22</v>
      </c>
      <c r="U435" s="2">
        <v>3</v>
      </c>
      <c r="V435" s="2">
        <v>17</v>
      </c>
      <c r="W435" s="2">
        <v>2</v>
      </c>
      <c r="X435" s="2">
        <v>3</v>
      </c>
      <c r="Y435" t="s">
        <v>503</v>
      </c>
      <c r="Z435" t="s">
        <v>503</v>
      </c>
      <c r="AA435" s="2">
        <v>1</v>
      </c>
      <c r="AB435" s="2">
        <v>3</v>
      </c>
      <c r="AC435" s="14">
        <v>0</v>
      </c>
      <c r="AD435" s="14">
        <v>0</v>
      </c>
      <c r="AF435" t="s">
        <v>1940</v>
      </c>
    </row>
    <row r="436" spans="1:33" x14ac:dyDescent="0.3">
      <c r="A436" t="s">
        <v>117</v>
      </c>
      <c r="B436">
        <v>2022</v>
      </c>
      <c r="C436" s="11">
        <v>44735</v>
      </c>
      <c r="D436" t="s">
        <v>1282</v>
      </c>
      <c r="E436" t="s">
        <v>651</v>
      </c>
      <c r="F436">
        <v>16</v>
      </c>
      <c r="G436">
        <f t="shared" si="20"/>
        <v>0</v>
      </c>
      <c r="H436">
        <v>0</v>
      </c>
      <c r="I436">
        <v>0</v>
      </c>
      <c r="J436">
        <v>0</v>
      </c>
      <c r="K436">
        <v>75</v>
      </c>
      <c r="L436">
        <v>0.1</v>
      </c>
      <c r="M436">
        <v>0</v>
      </c>
      <c r="N436">
        <v>1</v>
      </c>
      <c r="O436">
        <v>0</v>
      </c>
      <c r="P436">
        <f t="shared" si="21"/>
        <v>11</v>
      </c>
      <c r="Q436" s="26">
        <v>17</v>
      </c>
      <c r="R436" s="26">
        <v>4</v>
      </c>
      <c r="S436" s="26">
        <v>3</v>
      </c>
      <c r="T436" s="26">
        <v>20</v>
      </c>
      <c r="U436" s="2">
        <v>1</v>
      </c>
      <c r="V436" s="2">
        <v>18</v>
      </c>
      <c r="W436" s="2">
        <v>0</v>
      </c>
      <c r="X436" s="2">
        <v>0</v>
      </c>
      <c r="Y436" t="s">
        <v>503</v>
      </c>
      <c r="Z436" t="s">
        <v>503</v>
      </c>
      <c r="AA436" s="2">
        <v>2</v>
      </c>
      <c r="AB436" s="2">
        <v>5</v>
      </c>
      <c r="AC436" s="14">
        <v>0</v>
      </c>
      <c r="AD436" s="14">
        <v>1</v>
      </c>
      <c r="AF436" t="s">
        <v>1937</v>
      </c>
    </row>
    <row r="437" spans="1:33" x14ac:dyDescent="0.3">
      <c r="A437" t="s">
        <v>117</v>
      </c>
      <c r="B437">
        <v>2022</v>
      </c>
      <c r="C437" s="11">
        <v>44735</v>
      </c>
      <c r="D437" t="s">
        <v>1284</v>
      </c>
      <c r="E437" t="s">
        <v>651</v>
      </c>
      <c r="F437">
        <v>22</v>
      </c>
      <c r="G437">
        <f t="shared" si="20"/>
        <v>0</v>
      </c>
      <c r="H437">
        <v>0</v>
      </c>
      <c r="I437">
        <v>0</v>
      </c>
      <c r="J437">
        <v>0</v>
      </c>
      <c r="K437">
        <v>85</v>
      </c>
      <c r="L437">
        <v>0</v>
      </c>
      <c r="M437">
        <v>0</v>
      </c>
      <c r="N437">
        <v>0</v>
      </c>
      <c r="O437">
        <v>0</v>
      </c>
      <c r="P437">
        <f t="shared" si="21"/>
        <v>13.5</v>
      </c>
      <c r="Q437" s="26">
        <v>16</v>
      </c>
      <c r="R437" s="26">
        <v>20</v>
      </c>
      <c r="S437" s="26">
        <v>13</v>
      </c>
      <c r="T437" s="26">
        <v>5</v>
      </c>
      <c r="U437" s="2">
        <v>3</v>
      </c>
      <c r="V437" s="2">
        <v>8</v>
      </c>
      <c r="W437" s="2">
        <v>0</v>
      </c>
      <c r="X437" s="2">
        <v>0</v>
      </c>
      <c r="Y437" t="s">
        <v>503</v>
      </c>
      <c r="Z437" t="s">
        <v>503</v>
      </c>
      <c r="AA437" s="2">
        <v>2</v>
      </c>
      <c r="AB437" s="2">
        <v>76</v>
      </c>
      <c r="AC437" s="14">
        <v>1</v>
      </c>
      <c r="AD437" s="14">
        <v>0</v>
      </c>
      <c r="AE437">
        <v>35</v>
      </c>
      <c r="AF437" t="s">
        <v>1939</v>
      </c>
    </row>
    <row r="438" spans="1:33" x14ac:dyDescent="0.3">
      <c r="A438" t="s">
        <v>117</v>
      </c>
      <c r="B438">
        <v>2022</v>
      </c>
      <c r="C438" s="11">
        <v>44735</v>
      </c>
      <c r="D438" t="s">
        <v>1286</v>
      </c>
      <c r="E438" t="s">
        <v>651</v>
      </c>
      <c r="F438">
        <v>27</v>
      </c>
      <c r="G438">
        <f>SUM(H438:J438)</f>
        <v>0</v>
      </c>
      <c r="H438">
        <v>0</v>
      </c>
      <c r="I438">
        <v>0</v>
      </c>
      <c r="J438">
        <v>0</v>
      </c>
      <c r="K438">
        <v>75</v>
      </c>
      <c r="L438">
        <v>20</v>
      </c>
      <c r="M438">
        <v>0</v>
      </c>
      <c r="N438">
        <v>0</v>
      </c>
      <c r="O438">
        <v>0</v>
      </c>
      <c r="P438">
        <f t="shared" si="21"/>
        <v>16.75</v>
      </c>
      <c r="Q438" s="26">
        <v>20</v>
      </c>
      <c r="R438" s="26">
        <v>19</v>
      </c>
      <c r="S438" s="26">
        <v>11</v>
      </c>
      <c r="T438" s="26">
        <v>17</v>
      </c>
      <c r="U438" s="2">
        <v>1</v>
      </c>
      <c r="V438" s="2">
        <v>1</v>
      </c>
      <c r="W438" s="2">
        <v>0</v>
      </c>
      <c r="X438" s="2">
        <v>0</v>
      </c>
      <c r="Y438" t="s">
        <v>503</v>
      </c>
      <c r="Z438" t="s">
        <v>503</v>
      </c>
      <c r="AA438" s="2">
        <v>1</v>
      </c>
      <c r="AB438" s="2">
        <v>2</v>
      </c>
      <c r="AC438" s="14">
        <v>0</v>
      </c>
      <c r="AD438" s="14">
        <v>0</v>
      </c>
    </row>
    <row r="439" spans="1:33" x14ac:dyDescent="0.3">
      <c r="A439" t="s">
        <v>117</v>
      </c>
      <c r="B439">
        <v>2022</v>
      </c>
      <c r="C439" s="11">
        <v>44735</v>
      </c>
      <c r="D439" t="s">
        <v>1288</v>
      </c>
      <c r="E439" t="s">
        <v>655</v>
      </c>
      <c r="F439">
        <v>5</v>
      </c>
      <c r="G439">
        <f t="shared" ref="G439:G502" si="22">SUM(H439:J439)</f>
        <v>0</v>
      </c>
      <c r="H439">
        <v>0</v>
      </c>
      <c r="I439">
        <v>0</v>
      </c>
      <c r="J439">
        <v>0</v>
      </c>
      <c r="K439">
        <v>40</v>
      </c>
      <c r="L439">
        <v>1</v>
      </c>
      <c r="M439">
        <v>15</v>
      </c>
      <c r="N439">
        <v>0</v>
      </c>
      <c r="O439">
        <v>0</v>
      </c>
      <c r="P439">
        <f t="shared" si="21"/>
        <v>11.25</v>
      </c>
      <c r="Q439" s="26">
        <v>15</v>
      </c>
      <c r="R439" s="26">
        <v>12</v>
      </c>
      <c r="S439" s="26">
        <v>9</v>
      </c>
      <c r="T439" s="26">
        <v>9</v>
      </c>
      <c r="U439" s="2">
        <v>1</v>
      </c>
      <c r="V439" s="2">
        <v>0.1</v>
      </c>
      <c r="W439" s="2">
        <v>1</v>
      </c>
      <c r="X439" s="2">
        <v>15</v>
      </c>
      <c r="Y439" t="s">
        <v>503</v>
      </c>
      <c r="Z439" t="s">
        <v>503</v>
      </c>
      <c r="AA439" s="2">
        <v>2</v>
      </c>
      <c r="AB439" s="2">
        <v>12</v>
      </c>
      <c r="AC439" s="14">
        <v>0</v>
      </c>
      <c r="AD439" s="14">
        <v>0</v>
      </c>
    </row>
    <row r="440" spans="1:33" x14ac:dyDescent="0.3">
      <c r="A440" t="s">
        <v>117</v>
      </c>
      <c r="B440">
        <v>2022</v>
      </c>
      <c r="C440" s="11">
        <v>44735</v>
      </c>
      <c r="D440" t="s">
        <v>1290</v>
      </c>
      <c r="E440" t="s">
        <v>656</v>
      </c>
      <c r="F440">
        <v>3</v>
      </c>
      <c r="G440">
        <f t="shared" si="22"/>
        <v>8</v>
      </c>
      <c r="H440">
        <v>4</v>
      </c>
      <c r="I440">
        <v>4</v>
      </c>
      <c r="J440">
        <v>0</v>
      </c>
      <c r="K440">
        <v>70</v>
      </c>
      <c r="L440">
        <v>4</v>
      </c>
      <c r="M440">
        <v>12</v>
      </c>
      <c r="N440">
        <v>0</v>
      </c>
      <c r="O440">
        <v>0</v>
      </c>
      <c r="P440">
        <f t="shared" si="21"/>
        <v>10</v>
      </c>
      <c r="Q440" s="26">
        <v>8</v>
      </c>
      <c r="R440" s="26">
        <v>10</v>
      </c>
      <c r="S440" s="26">
        <v>8</v>
      </c>
      <c r="T440" s="26">
        <v>14</v>
      </c>
      <c r="U440" s="2">
        <v>2</v>
      </c>
      <c r="V440" s="2">
        <v>12</v>
      </c>
      <c r="W440" s="2">
        <v>1</v>
      </c>
      <c r="X440" s="2">
        <v>12</v>
      </c>
      <c r="Y440" t="s">
        <v>503</v>
      </c>
      <c r="Z440" t="s">
        <v>503</v>
      </c>
      <c r="AA440" s="2">
        <v>1</v>
      </c>
      <c r="AB440" s="2">
        <v>4</v>
      </c>
      <c r="AC440" s="14">
        <v>0</v>
      </c>
      <c r="AD440" s="14">
        <v>0</v>
      </c>
    </row>
    <row r="441" spans="1:33" x14ac:dyDescent="0.3">
      <c r="A441" t="s">
        <v>117</v>
      </c>
      <c r="B441">
        <v>2022</v>
      </c>
      <c r="C441" s="11">
        <v>44735</v>
      </c>
      <c r="D441" t="s">
        <v>1292</v>
      </c>
      <c r="E441" t="s">
        <v>656</v>
      </c>
      <c r="F441">
        <v>22</v>
      </c>
      <c r="G441">
        <f t="shared" si="22"/>
        <v>0</v>
      </c>
      <c r="H441">
        <v>0</v>
      </c>
      <c r="I441">
        <v>0</v>
      </c>
      <c r="J441">
        <v>0</v>
      </c>
      <c r="K441">
        <v>35</v>
      </c>
      <c r="L441">
        <v>0.1</v>
      </c>
      <c r="M441">
        <v>10</v>
      </c>
      <c r="N441">
        <v>0</v>
      </c>
      <c r="O441">
        <v>0</v>
      </c>
      <c r="P441">
        <f t="shared" si="21"/>
        <v>4.5</v>
      </c>
      <c r="Q441" s="26">
        <v>6</v>
      </c>
      <c r="R441" s="26">
        <v>4</v>
      </c>
      <c r="S441" s="26">
        <v>0</v>
      </c>
      <c r="T441" s="26">
        <v>8</v>
      </c>
      <c r="U441" s="2">
        <v>3</v>
      </c>
      <c r="V441" s="2">
        <v>5</v>
      </c>
      <c r="W441" s="2">
        <v>1</v>
      </c>
      <c r="X441" s="2">
        <v>10</v>
      </c>
      <c r="Y441" t="s">
        <v>503</v>
      </c>
      <c r="Z441" t="s">
        <v>503</v>
      </c>
      <c r="AA441" s="2">
        <v>1</v>
      </c>
      <c r="AB441" s="2">
        <v>10</v>
      </c>
      <c r="AC441" s="14">
        <v>0</v>
      </c>
      <c r="AD441" s="14">
        <v>0</v>
      </c>
    </row>
    <row r="442" spans="1:33" x14ac:dyDescent="0.3">
      <c r="A442" t="s">
        <v>92</v>
      </c>
      <c r="B442">
        <v>2017</v>
      </c>
      <c r="C442" s="11">
        <v>42902</v>
      </c>
      <c r="D442" t="s">
        <v>1299</v>
      </c>
      <c r="E442" t="s">
        <v>655</v>
      </c>
      <c r="F442">
        <v>6</v>
      </c>
      <c r="G442">
        <f t="shared" si="22"/>
        <v>26</v>
      </c>
      <c r="H442">
        <v>9</v>
      </c>
      <c r="I442">
        <v>1</v>
      </c>
      <c r="J442">
        <v>16</v>
      </c>
      <c r="K442">
        <v>95</v>
      </c>
      <c r="L442">
        <v>5</v>
      </c>
      <c r="M442" t="s">
        <v>503</v>
      </c>
      <c r="N442">
        <v>10</v>
      </c>
      <c r="O442">
        <v>0</v>
      </c>
      <c r="P442" s="9">
        <f t="shared" si="21"/>
        <v>27.25</v>
      </c>
      <c r="Q442" s="8">
        <v>27</v>
      </c>
      <c r="R442" s="8">
        <v>29</v>
      </c>
      <c r="S442" s="8">
        <v>20</v>
      </c>
      <c r="T442" s="8">
        <v>33</v>
      </c>
      <c r="AC442" s="14">
        <v>0</v>
      </c>
      <c r="AD442" s="14">
        <v>0</v>
      </c>
      <c r="AE442">
        <v>0</v>
      </c>
      <c r="AF442" t="s">
        <v>503</v>
      </c>
      <c r="AG442" t="s">
        <v>1300</v>
      </c>
    </row>
    <row r="443" spans="1:33" x14ac:dyDescent="0.3">
      <c r="A443" t="s">
        <v>92</v>
      </c>
      <c r="B443">
        <v>2017</v>
      </c>
      <c r="C443" s="11">
        <v>42902</v>
      </c>
      <c r="D443" t="s">
        <v>1301</v>
      </c>
      <c r="E443" t="s">
        <v>653</v>
      </c>
      <c r="F443">
        <v>5</v>
      </c>
      <c r="G443">
        <f t="shared" si="22"/>
        <v>0</v>
      </c>
      <c r="H443">
        <v>0</v>
      </c>
      <c r="I443">
        <v>0</v>
      </c>
      <c r="J443">
        <v>0</v>
      </c>
      <c r="K443">
        <v>90</v>
      </c>
      <c r="L443">
        <v>10</v>
      </c>
      <c r="M443" t="s">
        <v>503</v>
      </c>
      <c r="N443">
        <v>5</v>
      </c>
      <c r="O443">
        <v>0</v>
      </c>
      <c r="P443" s="9">
        <f t="shared" si="21"/>
        <v>27.25</v>
      </c>
      <c r="Q443" s="8">
        <v>11</v>
      </c>
      <c r="R443" s="8">
        <v>40</v>
      </c>
      <c r="S443" s="8">
        <v>36</v>
      </c>
      <c r="T443" s="8">
        <v>22</v>
      </c>
      <c r="AC443" s="14">
        <v>0</v>
      </c>
      <c r="AD443" s="14">
        <v>0</v>
      </c>
      <c r="AE443">
        <v>0</v>
      </c>
      <c r="AF443" t="s">
        <v>503</v>
      </c>
    </row>
    <row r="444" spans="1:33" x14ac:dyDescent="0.3">
      <c r="A444" t="s">
        <v>92</v>
      </c>
      <c r="B444">
        <v>2017</v>
      </c>
      <c r="C444" s="11">
        <v>42902</v>
      </c>
      <c r="D444" t="s">
        <v>1302</v>
      </c>
      <c r="E444" t="s">
        <v>653</v>
      </c>
      <c r="F444">
        <v>7</v>
      </c>
      <c r="G444">
        <f t="shared" si="22"/>
        <v>5</v>
      </c>
      <c r="H444">
        <v>1</v>
      </c>
      <c r="I444">
        <v>0</v>
      </c>
      <c r="J444">
        <v>4</v>
      </c>
      <c r="K444">
        <v>70</v>
      </c>
      <c r="L444">
        <v>30</v>
      </c>
      <c r="M444" t="s">
        <v>503</v>
      </c>
      <c r="N444">
        <v>5</v>
      </c>
      <c r="O444">
        <v>0</v>
      </c>
      <c r="P444" s="9">
        <f t="shared" si="21"/>
        <v>21.5</v>
      </c>
      <c r="Q444" s="8">
        <v>15</v>
      </c>
      <c r="R444" s="8">
        <v>29</v>
      </c>
      <c r="S444" s="8">
        <v>19</v>
      </c>
      <c r="T444" s="8">
        <v>23</v>
      </c>
      <c r="AC444" s="14">
        <v>0</v>
      </c>
      <c r="AD444" s="14">
        <v>0</v>
      </c>
      <c r="AE444">
        <v>0</v>
      </c>
      <c r="AF444" t="s">
        <v>503</v>
      </c>
    </row>
    <row r="445" spans="1:33" x14ac:dyDescent="0.3">
      <c r="A445" t="s">
        <v>92</v>
      </c>
      <c r="B445">
        <v>2017</v>
      </c>
      <c r="C445" s="11">
        <v>42902</v>
      </c>
      <c r="D445" t="s">
        <v>1303</v>
      </c>
      <c r="E445" t="s">
        <v>651</v>
      </c>
      <c r="F445">
        <v>9</v>
      </c>
      <c r="G445">
        <f t="shared" si="22"/>
        <v>0</v>
      </c>
      <c r="H445">
        <v>0</v>
      </c>
      <c r="I445">
        <v>0</v>
      </c>
      <c r="J445">
        <v>0</v>
      </c>
      <c r="K445">
        <v>80</v>
      </c>
      <c r="L445">
        <v>15</v>
      </c>
      <c r="M445" t="s">
        <v>503</v>
      </c>
      <c r="N445">
        <v>25</v>
      </c>
      <c r="O445">
        <v>0</v>
      </c>
      <c r="P445" s="9">
        <f t="shared" si="21"/>
        <v>15.25</v>
      </c>
      <c r="Q445" s="8">
        <v>14</v>
      </c>
      <c r="R445" s="8">
        <v>17</v>
      </c>
      <c r="S445" s="8">
        <v>15</v>
      </c>
      <c r="T445" s="8">
        <v>15</v>
      </c>
      <c r="AC445" s="14">
        <v>0</v>
      </c>
      <c r="AD445" s="14">
        <v>0</v>
      </c>
      <c r="AE445">
        <v>0</v>
      </c>
      <c r="AF445" t="s">
        <v>503</v>
      </c>
    </row>
    <row r="446" spans="1:33" x14ac:dyDescent="0.3">
      <c r="A446" t="s">
        <v>92</v>
      </c>
      <c r="B446">
        <v>2017</v>
      </c>
      <c r="C446" s="11">
        <v>42902</v>
      </c>
      <c r="D446" t="s">
        <v>1304</v>
      </c>
      <c r="E446" t="s">
        <v>655</v>
      </c>
      <c r="F446">
        <v>3</v>
      </c>
      <c r="G446">
        <f t="shared" si="22"/>
        <v>0</v>
      </c>
      <c r="H446">
        <v>0</v>
      </c>
      <c r="I446">
        <v>0</v>
      </c>
      <c r="J446">
        <v>0</v>
      </c>
      <c r="K446">
        <v>75</v>
      </c>
      <c r="L446">
        <v>25</v>
      </c>
      <c r="M446" t="s">
        <v>503</v>
      </c>
      <c r="N446">
        <v>15</v>
      </c>
      <c r="O446">
        <v>0</v>
      </c>
      <c r="P446" s="9">
        <f t="shared" si="21"/>
        <v>29.75</v>
      </c>
      <c r="Q446" s="8">
        <v>28</v>
      </c>
      <c r="R446" s="8">
        <v>33</v>
      </c>
      <c r="S446" s="8">
        <v>1</v>
      </c>
      <c r="T446" s="8">
        <v>57</v>
      </c>
      <c r="AC446" s="14">
        <v>0</v>
      </c>
      <c r="AD446" s="14">
        <v>0</v>
      </c>
      <c r="AE446">
        <v>0</v>
      </c>
      <c r="AF446" t="s">
        <v>503</v>
      </c>
    </row>
    <row r="447" spans="1:33" x14ac:dyDescent="0.3">
      <c r="A447" t="s">
        <v>92</v>
      </c>
      <c r="B447">
        <v>2017</v>
      </c>
      <c r="C447" s="11">
        <v>42902</v>
      </c>
      <c r="D447" t="s">
        <v>1305</v>
      </c>
      <c r="E447" t="s">
        <v>661</v>
      </c>
      <c r="F447">
        <v>13</v>
      </c>
      <c r="G447">
        <f t="shared" si="22"/>
        <v>0</v>
      </c>
      <c r="H447">
        <v>0</v>
      </c>
      <c r="I447">
        <v>0</v>
      </c>
      <c r="J447">
        <v>0</v>
      </c>
      <c r="K447">
        <v>70</v>
      </c>
      <c r="L447">
        <v>1</v>
      </c>
      <c r="M447" t="s">
        <v>503</v>
      </c>
      <c r="N447">
        <v>5</v>
      </c>
      <c r="O447">
        <v>50</v>
      </c>
      <c r="P447" s="9">
        <f t="shared" si="21"/>
        <v>30.25</v>
      </c>
      <c r="Q447" s="8">
        <v>22</v>
      </c>
      <c r="R447" s="8">
        <v>37</v>
      </c>
      <c r="S447" s="8">
        <v>30</v>
      </c>
      <c r="T447" s="8">
        <v>32</v>
      </c>
      <c r="AC447" s="14">
        <v>0</v>
      </c>
      <c r="AD447" s="14">
        <v>0</v>
      </c>
      <c r="AE447">
        <v>0</v>
      </c>
      <c r="AF447" t="s">
        <v>503</v>
      </c>
    </row>
    <row r="448" spans="1:33" x14ac:dyDescent="0.3">
      <c r="A448" t="s">
        <v>92</v>
      </c>
      <c r="B448">
        <v>2017</v>
      </c>
      <c r="C448" s="11">
        <v>42902</v>
      </c>
      <c r="D448" t="s">
        <v>1306</v>
      </c>
      <c r="E448" t="s">
        <v>659</v>
      </c>
      <c r="F448">
        <v>6</v>
      </c>
      <c r="G448">
        <f t="shared" si="22"/>
        <v>0</v>
      </c>
      <c r="H448">
        <v>0</v>
      </c>
      <c r="I448">
        <v>0</v>
      </c>
      <c r="J448">
        <v>0</v>
      </c>
      <c r="K448">
        <v>85</v>
      </c>
      <c r="L448">
        <v>10</v>
      </c>
      <c r="M448" t="s">
        <v>503</v>
      </c>
      <c r="N448">
        <v>50</v>
      </c>
      <c r="O448">
        <v>0</v>
      </c>
      <c r="P448" s="9">
        <f t="shared" si="21"/>
        <v>36</v>
      </c>
      <c r="Q448" s="8">
        <v>52</v>
      </c>
      <c r="R448" s="8">
        <v>28</v>
      </c>
      <c r="S448" s="8">
        <v>40</v>
      </c>
      <c r="T448" s="8">
        <v>24</v>
      </c>
      <c r="AC448" s="14">
        <v>0</v>
      </c>
      <c r="AD448" s="14">
        <v>0</v>
      </c>
      <c r="AE448">
        <v>0</v>
      </c>
      <c r="AF448" t="s">
        <v>503</v>
      </c>
    </row>
    <row r="449" spans="1:33" x14ac:dyDescent="0.3">
      <c r="A449" t="s">
        <v>92</v>
      </c>
      <c r="B449">
        <v>2017</v>
      </c>
      <c r="C449" s="11">
        <v>42902</v>
      </c>
      <c r="D449" t="s">
        <v>1307</v>
      </c>
      <c r="E449" t="s">
        <v>656</v>
      </c>
      <c r="F449">
        <v>31</v>
      </c>
      <c r="G449">
        <f t="shared" si="22"/>
        <v>0</v>
      </c>
      <c r="H449">
        <v>0</v>
      </c>
      <c r="I449">
        <v>0</v>
      </c>
      <c r="J449">
        <v>0</v>
      </c>
      <c r="K449">
        <v>85</v>
      </c>
      <c r="L449">
        <v>1</v>
      </c>
      <c r="M449" t="s">
        <v>503</v>
      </c>
      <c r="N449">
        <v>30</v>
      </c>
      <c r="O449">
        <v>0</v>
      </c>
      <c r="P449" s="9">
        <f t="shared" si="21"/>
        <v>38.25</v>
      </c>
      <c r="Q449" s="8">
        <v>18</v>
      </c>
      <c r="R449" s="8">
        <v>9</v>
      </c>
      <c r="S449" s="8">
        <v>28</v>
      </c>
      <c r="T449" s="8">
        <v>98</v>
      </c>
      <c r="AC449" s="14">
        <v>0</v>
      </c>
      <c r="AD449" s="14">
        <v>0</v>
      </c>
      <c r="AE449">
        <v>0</v>
      </c>
      <c r="AF449" t="s">
        <v>503</v>
      </c>
    </row>
    <row r="450" spans="1:33" x14ac:dyDescent="0.3">
      <c r="A450" t="s">
        <v>92</v>
      </c>
      <c r="B450">
        <v>2017</v>
      </c>
      <c r="C450" s="11">
        <v>42902</v>
      </c>
      <c r="D450" t="s">
        <v>1308</v>
      </c>
      <c r="E450" t="s">
        <v>648</v>
      </c>
      <c r="F450">
        <v>14</v>
      </c>
      <c r="G450">
        <f t="shared" si="22"/>
        <v>0</v>
      </c>
      <c r="H450">
        <v>0</v>
      </c>
      <c r="I450">
        <v>0</v>
      </c>
      <c r="J450">
        <v>0</v>
      </c>
      <c r="K450">
        <v>90</v>
      </c>
      <c r="L450">
        <v>15</v>
      </c>
      <c r="M450" t="s">
        <v>503</v>
      </c>
      <c r="N450">
        <v>20</v>
      </c>
      <c r="O450">
        <v>0</v>
      </c>
      <c r="P450" s="9">
        <f t="shared" si="21"/>
        <v>40</v>
      </c>
      <c r="Q450" s="8">
        <v>38</v>
      </c>
      <c r="R450" s="8">
        <v>42</v>
      </c>
      <c r="S450" s="8">
        <v>35</v>
      </c>
      <c r="T450" s="8">
        <v>45</v>
      </c>
      <c r="AC450" s="14">
        <v>0</v>
      </c>
      <c r="AD450" s="14">
        <v>0</v>
      </c>
      <c r="AE450">
        <v>0</v>
      </c>
      <c r="AF450" t="s">
        <v>503</v>
      </c>
    </row>
    <row r="451" spans="1:33" x14ac:dyDescent="0.3">
      <c r="A451" t="s">
        <v>92</v>
      </c>
      <c r="B451">
        <v>2017</v>
      </c>
      <c r="C451" s="11">
        <v>42902</v>
      </c>
      <c r="D451" t="s">
        <v>1309</v>
      </c>
      <c r="E451" t="s">
        <v>657</v>
      </c>
      <c r="F451">
        <v>8</v>
      </c>
      <c r="G451">
        <f t="shared" si="22"/>
        <v>0</v>
      </c>
      <c r="H451">
        <v>0</v>
      </c>
      <c r="I451">
        <v>0</v>
      </c>
      <c r="J451">
        <v>0</v>
      </c>
      <c r="K451">
        <v>90</v>
      </c>
      <c r="L451">
        <v>5</v>
      </c>
      <c r="M451" t="s">
        <v>503</v>
      </c>
      <c r="N451">
        <v>2</v>
      </c>
      <c r="O451">
        <v>0</v>
      </c>
      <c r="P451" s="9">
        <f t="shared" si="21"/>
        <v>22.5</v>
      </c>
      <c r="Q451" s="8">
        <v>15</v>
      </c>
      <c r="R451" s="8">
        <v>13</v>
      </c>
      <c r="S451" s="8">
        <v>27</v>
      </c>
      <c r="T451" s="8">
        <v>35</v>
      </c>
      <c r="AC451" s="14">
        <v>0</v>
      </c>
      <c r="AD451" s="14">
        <v>0</v>
      </c>
      <c r="AE451">
        <v>0</v>
      </c>
      <c r="AF451" t="s">
        <v>503</v>
      </c>
    </row>
    <row r="452" spans="1:33" x14ac:dyDescent="0.3">
      <c r="A452" t="s">
        <v>92</v>
      </c>
      <c r="B452">
        <v>2018</v>
      </c>
      <c r="C452" s="11">
        <v>43265</v>
      </c>
      <c r="D452" t="s">
        <v>1299</v>
      </c>
      <c r="E452" t="s">
        <v>655</v>
      </c>
      <c r="F452">
        <v>6</v>
      </c>
      <c r="G452">
        <f t="shared" si="22"/>
        <v>13</v>
      </c>
      <c r="H452">
        <v>0</v>
      </c>
      <c r="I452">
        <v>9</v>
      </c>
      <c r="J452">
        <v>4</v>
      </c>
      <c r="K452">
        <v>80</v>
      </c>
      <c r="L452">
        <v>25</v>
      </c>
      <c r="M452" t="s">
        <v>503</v>
      </c>
      <c r="N452">
        <v>2</v>
      </c>
      <c r="O452" t="s">
        <v>503</v>
      </c>
      <c r="P452" s="9">
        <f t="shared" si="21"/>
        <v>16</v>
      </c>
      <c r="Q452" s="8">
        <v>12</v>
      </c>
      <c r="R452" s="8">
        <v>17</v>
      </c>
      <c r="S452" s="8">
        <v>19</v>
      </c>
      <c r="T452" s="8">
        <v>16</v>
      </c>
      <c r="AC452" s="14">
        <v>0</v>
      </c>
      <c r="AD452" s="14">
        <v>0</v>
      </c>
      <c r="AF452" t="s">
        <v>44</v>
      </c>
    </row>
    <row r="453" spans="1:33" x14ac:dyDescent="0.3">
      <c r="A453" t="s">
        <v>92</v>
      </c>
      <c r="B453">
        <v>2018</v>
      </c>
      <c r="C453" s="11">
        <v>43265</v>
      </c>
      <c r="D453" t="s">
        <v>1301</v>
      </c>
      <c r="E453" t="s">
        <v>653</v>
      </c>
      <c r="F453">
        <v>5</v>
      </c>
      <c r="G453">
        <f t="shared" si="22"/>
        <v>0</v>
      </c>
      <c r="H453">
        <v>0</v>
      </c>
      <c r="I453">
        <v>0</v>
      </c>
      <c r="J453">
        <v>0</v>
      </c>
      <c r="K453">
        <v>80</v>
      </c>
      <c r="L453">
        <v>20</v>
      </c>
      <c r="M453" t="s">
        <v>503</v>
      </c>
      <c r="N453">
        <v>1</v>
      </c>
      <c r="O453" t="s">
        <v>503</v>
      </c>
      <c r="P453" s="9">
        <f t="shared" si="21"/>
        <v>13.25</v>
      </c>
      <c r="Q453" s="8">
        <v>4</v>
      </c>
      <c r="R453" s="8">
        <v>21</v>
      </c>
      <c r="S453" s="8">
        <v>9</v>
      </c>
      <c r="T453" s="8">
        <v>19</v>
      </c>
      <c r="AC453" s="14">
        <v>0</v>
      </c>
      <c r="AD453" s="14">
        <v>0</v>
      </c>
      <c r="AF453" t="s">
        <v>44</v>
      </c>
    </row>
    <row r="454" spans="1:33" x14ac:dyDescent="0.3">
      <c r="A454" t="s">
        <v>92</v>
      </c>
      <c r="B454">
        <v>2018</v>
      </c>
      <c r="C454" s="11">
        <v>43265</v>
      </c>
      <c r="D454" t="s">
        <v>1302</v>
      </c>
      <c r="E454" t="s">
        <v>653</v>
      </c>
      <c r="F454">
        <v>7</v>
      </c>
      <c r="G454">
        <f t="shared" si="22"/>
        <v>5</v>
      </c>
      <c r="H454">
        <v>0</v>
      </c>
      <c r="I454">
        <v>0</v>
      </c>
      <c r="J454">
        <v>5</v>
      </c>
      <c r="K454">
        <v>85</v>
      </c>
      <c r="L454">
        <v>30</v>
      </c>
      <c r="M454" t="s">
        <v>503</v>
      </c>
      <c r="N454">
        <v>1</v>
      </c>
      <c r="O454" t="s">
        <v>503</v>
      </c>
      <c r="P454" s="9">
        <f t="shared" si="21"/>
        <v>7</v>
      </c>
      <c r="Q454" s="8">
        <v>6</v>
      </c>
      <c r="R454" s="8">
        <v>10</v>
      </c>
      <c r="S454" s="8">
        <v>8</v>
      </c>
      <c r="T454" s="8">
        <v>4</v>
      </c>
      <c r="AC454" s="14">
        <v>0</v>
      </c>
      <c r="AD454" s="14">
        <v>0</v>
      </c>
      <c r="AF454" t="s">
        <v>44</v>
      </c>
      <c r="AG454" t="s">
        <v>1310</v>
      </c>
    </row>
    <row r="455" spans="1:33" x14ac:dyDescent="0.3">
      <c r="A455" t="s">
        <v>92</v>
      </c>
      <c r="B455">
        <v>2018</v>
      </c>
      <c r="C455" s="11">
        <v>43265</v>
      </c>
      <c r="D455" t="s">
        <v>1303</v>
      </c>
      <c r="E455" t="s">
        <v>651</v>
      </c>
      <c r="F455">
        <v>9</v>
      </c>
      <c r="G455">
        <f t="shared" si="22"/>
        <v>0</v>
      </c>
      <c r="H455">
        <v>0</v>
      </c>
      <c r="I455">
        <v>0</v>
      </c>
      <c r="J455">
        <v>0</v>
      </c>
      <c r="K455">
        <v>85</v>
      </c>
      <c r="L455">
        <v>20</v>
      </c>
      <c r="M455" t="s">
        <v>503</v>
      </c>
      <c r="N455">
        <v>20</v>
      </c>
      <c r="O455" t="s">
        <v>503</v>
      </c>
      <c r="P455" s="9">
        <f t="shared" si="21"/>
        <v>7.25</v>
      </c>
      <c r="Q455" s="8">
        <v>11</v>
      </c>
      <c r="R455" s="8">
        <v>7</v>
      </c>
      <c r="S455" s="8">
        <v>4</v>
      </c>
      <c r="T455" s="8">
        <v>7</v>
      </c>
      <c r="AC455" s="14">
        <v>0</v>
      </c>
      <c r="AD455" s="14">
        <v>0</v>
      </c>
      <c r="AF455" t="s">
        <v>44</v>
      </c>
    </row>
    <row r="456" spans="1:33" x14ac:dyDescent="0.3">
      <c r="A456" t="s">
        <v>92</v>
      </c>
      <c r="B456">
        <v>2018</v>
      </c>
      <c r="C456" s="11">
        <v>43265</v>
      </c>
      <c r="D456" t="s">
        <v>1304</v>
      </c>
      <c r="E456" t="s">
        <v>655</v>
      </c>
      <c r="F456">
        <v>3</v>
      </c>
      <c r="G456">
        <f t="shared" si="22"/>
        <v>0</v>
      </c>
      <c r="H456">
        <v>0</v>
      </c>
      <c r="I456">
        <v>0</v>
      </c>
      <c r="J456">
        <v>0</v>
      </c>
      <c r="K456">
        <v>80</v>
      </c>
      <c r="L456">
        <v>25</v>
      </c>
      <c r="M456" t="s">
        <v>503</v>
      </c>
      <c r="N456">
        <v>10</v>
      </c>
      <c r="O456" t="s">
        <v>503</v>
      </c>
      <c r="P456" s="9">
        <f t="shared" si="21"/>
        <v>13.25</v>
      </c>
      <c r="Q456" s="8">
        <v>10</v>
      </c>
      <c r="R456" s="8">
        <v>6</v>
      </c>
      <c r="S456" s="8">
        <v>19</v>
      </c>
      <c r="T456" s="8">
        <v>18</v>
      </c>
      <c r="AC456" s="14">
        <v>0</v>
      </c>
      <c r="AD456" s="14">
        <v>0</v>
      </c>
      <c r="AF456" t="s">
        <v>44</v>
      </c>
    </row>
    <row r="457" spans="1:33" x14ac:dyDescent="0.3">
      <c r="A457" t="s">
        <v>92</v>
      </c>
      <c r="B457">
        <v>2018</v>
      </c>
      <c r="C457" s="11">
        <v>43265</v>
      </c>
      <c r="D457" t="s">
        <v>1305</v>
      </c>
      <c r="E457" t="s">
        <v>661</v>
      </c>
      <c r="F457">
        <v>13</v>
      </c>
      <c r="G457">
        <f t="shared" si="22"/>
        <v>0</v>
      </c>
      <c r="H457">
        <v>0</v>
      </c>
      <c r="I457">
        <v>0</v>
      </c>
      <c r="J457">
        <v>0</v>
      </c>
      <c r="K457">
        <v>80</v>
      </c>
      <c r="L457">
        <v>5</v>
      </c>
      <c r="M457" t="s">
        <v>503</v>
      </c>
      <c r="N457">
        <v>2</v>
      </c>
      <c r="O457" t="s">
        <v>503</v>
      </c>
      <c r="P457" s="9">
        <f t="shared" si="21"/>
        <v>17.5</v>
      </c>
      <c r="Q457" s="8">
        <v>16</v>
      </c>
      <c r="R457" s="8">
        <v>21</v>
      </c>
      <c r="S457" s="8">
        <v>20</v>
      </c>
      <c r="T457" s="8">
        <v>13</v>
      </c>
      <c r="AC457" s="14">
        <v>0</v>
      </c>
      <c r="AD457" s="14">
        <v>0</v>
      </c>
      <c r="AF457" t="s">
        <v>44</v>
      </c>
    </row>
    <row r="458" spans="1:33" x14ac:dyDescent="0.3">
      <c r="A458" t="s">
        <v>92</v>
      </c>
      <c r="B458">
        <v>2018</v>
      </c>
      <c r="C458" s="11">
        <v>43265</v>
      </c>
      <c r="D458" t="s">
        <v>1306</v>
      </c>
      <c r="E458" t="s">
        <v>659</v>
      </c>
      <c r="F458">
        <v>6</v>
      </c>
      <c r="G458">
        <f t="shared" si="22"/>
        <v>0</v>
      </c>
      <c r="H458">
        <v>0</v>
      </c>
      <c r="I458">
        <v>0</v>
      </c>
      <c r="J458">
        <v>0</v>
      </c>
      <c r="K458">
        <v>75</v>
      </c>
      <c r="L458">
        <v>10</v>
      </c>
      <c r="M458" t="s">
        <v>503</v>
      </c>
      <c r="N458">
        <v>35</v>
      </c>
      <c r="O458" t="s">
        <v>503</v>
      </c>
      <c r="P458" s="9">
        <f t="shared" si="21"/>
        <v>15.75</v>
      </c>
      <c r="Q458" s="8">
        <v>17</v>
      </c>
      <c r="R458" s="8">
        <v>25</v>
      </c>
      <c r="S458" s="8">
        <v>8</v>
      </c>
      <c r="T458" s="8">
        <v>13</v>
      </c>
      <c r="AC458" s="14">
        <v>0</v>
      </c>
      <c r="AD458" s="14">
        <v>0</v>
      </c>
      <c r="AF458" t="s">
        <v>44</v>
      </c>
    </row>
    <row r="459" spans="1:33" x14ac:dyDescent="0.3">
      <c r="A459" t="s">
        <v>92</v>
      </c>
      <c r="B459">
        <v>2018</v>
      </c>
      <c r="C459" s="11">
        <v>43265</v>
      </c>
      <c r="D459" t="s">
        <v>1307</v>
      </c>
      <c r="E459" t="s">
        <v>656</v>
      </c>
      <c r="F459">
        <v>31</v>
      </c>
      <c r="G459">
        <f t="shared" si="22"/>
        <v>0</v>
      </c>
      <c r="H459">
        <v>0</v>
      </c>
      <c r="I459">
        <v>0</v>
      </c>
      <c r="J459">
        <v>0</v>
      </c>
      <c r="K459">
        <v>85</v>
      </c>
      <c r="L459">
        <v>5</v>
      </c>
      <c r="M459" t="s">
        <v>503</v>
      </c>
      <c r="N459">
        <v>25</v>
      </c>
      <c r="O459" t="s">
        <v>503</v>
      </c>
      <c r="P459" s="9">
        <f t="shared" si="21"/>
        <v>9.25</v>
      </c>
      <c r="Q459" s="8">
        <v>8</v>
      </c>
      <c r="R459" s="8">
        <v>12</v>
      </c>
      <c r="S459" s="8">
        <v>5</v>
      </c>
      <c r="T459" s="8">
        <v>12</v>
      </c>
      <c r="AC459" s="14">
        <v>0</v>
      </c>
      <c r="AD459" s="14">
        <v>0</v>
      </c>
      <c r="AF459" t="s">
        <v>44</v>
      </c>
    </row>
    <row r="460" spans="1:33" x14ac:dyDescent="0.3">
      <c r="A460" t="s">
        <v>92</v>
      </c>
      <c r="B460">
        <v>2018</v>
      </c>
      <c r="C460" s="11">
        <v>43265</v>
      </c>
      <c r="D460" t="s">
        <v>1308</v>
      </c>
      <c r="E460" t="s">
        <v>648</v>
      </c>
      <c r="F460">
        <v>14</v>
      </c>
      <c r="G460">
        <f t="shared" si="22"/>
        <v>0</v>
      </c>
      <c r="H460">
        <v>0</v>
      </c>
      <c r="I460">
        <v>0</v>
      </c>
      <c r="J460">
        <v>0</v>
      </c>
      <c r="K460">
        <v>80</v>
      </c>
      <c r="L460">
        <v>20</v>
      </c>
      <c r="M460" t="s">
        <v>503</v>
      </c>
      <c r="N460">
        <v>10</v>
      </c>
      <c r="O460" t="s">
        <v>503</v>
      </c>
      <c r="P460" s="9">
        <f t="shared" si="21"/>
        <v>15.25</v>
      </c>
      <c r="Q460" s="8">
        <v>12</v>
      </c>
      <c r="R460" s="8">
        <v>21</v>
      </c>
      <c r="S460" s="8">
        <v>18</v>
      </c>
      <c r="T460" s="8">
        <v>10</v>
      </c>
      <c r="AC460" s="14">
        <v>0</v>
      </c>
      <c r="AD460" s="14">
        <v>0</v>
      </c>
      <c r="AF460" t="s">
        <v>44</v>
      </c>
    </row>
    <row r="461" spans="1:33" x14ac:dyDescent="0.3">
      <c r="A461" t="s">
        <v>92</v>
      </c>
      <c r="B461">
        <v>2018</v>
      </c>
      <c r="C461" s="11">
        <v>43265</v>
      </c>
      <c r="D461" t="s">
        <v>1309</v>
      </c>
      <c r="E461" t="s">
        <v>657</v>
      </c>
      <c r="F461">
        <v>8</v>
      </c>
      <c r="G461">
        <f t="shared" si="22"/>
        <v>0</v>
      </c>
      <c r="H461">
        <v>0</v>
      </c>
      <c r="I461">
        <v>0</v>
      </c>
      <c r="J461">
        <v>0</v>
      </c>
      <c r="K461">
        <v>85</v>
      </c>
      <c r="L461">
        <v>10</v>
      </c>
      <c r="M461" t="s">
        <v>503</v>
      </c>
      <c r="N461">
        <v>1</v>
      </c>
      <c r="O461" t="s">
        <v>503</v>
      </c>
      <c r="P461" s="9">
        <f t="shared" si="21"/>
        <v>13</v>
      </c>
      <c r="Q461" s="8">
        <v>10</v>
      </c>
      <c r="R461" s="8">
        <v>11</v>
      </c>
      <c r="S461" s="8">
        <v>19</v>
      </c>
      <c r="T461" s="8">
        <v>12</v>
      </c>
      <c r="AC461" s="14">
        <v>0</v>
      </c>
      <c r="AD461" s="14">
        <v>0</v>
      </c>
      <c r="AF461" t="s">
        <v>44</v>
      </c>
    </row>
    <row r="462" spans="1:33" x14ac:dyDescent="0.3">
      <c r="A462" t="s">
        <v>92</v>
      </c>
      <c r="B462">
        <v>2019</v>
      </c>
      <c r="C462" s="11">
        <v>43619</v>
      </c>
      <c r="D462" t="s">
        <v>1299</v>
      </c>
      <c r="E462" t="s">
        <v>655</v>
      </c>
      <c r="F462">
        <v>6</v>
      </c>
      <c r="G462">
        <f t="shared" si="22"/>
        <v>53</v>
      </c>
      <c r="H462">
        <v>8</v>
      </c>
      <c r="I462">
        <v>21</v>
      </c>
      <c r="J462">
        <v>24</v>
      </c>
      <c r="K462">
        <v>85</v>
      </c>
      <c r="L462">
        <v>10</v>
      </c>
      <c r="M462" t="s">
        <v>503</v>
      </c>
      <c r="N462">
        <v>0</v>
      </c>
      <c r="O462" t="s">
        <v>503</v>
      </c>
      <c r="P462" s="9">
        <f t="shared" si="21"/>
        <v>17</v>
      </c>
      <c r="Q462" s="8">
        <v>9</v>
      </c>
      <c r="R462" s="8">
        <v>25</v>
      </c>
      <c r="S462" s="8">
        <v>21</v>
      </c>
      <c r="T462" s="8">
        <v>13</v>
      </c>
      <c r="AC462" s="14">
        <v>0</v>
      </c>
      <c r="AD462" s="14">
        <v>0</v>
      </c>
      <c r="AF462" t="s">
        <v>44</v>
      </c>
      <c r="AG462" t="s">
        <v>1311</v>
      </c>
    </row>
    <row r="463" spans="1:33" x14ac:dyDescent="0.3">
      <c r="A463" t="s">
        <v>92</v>
      </c>
      <c r="B463">
        <v>2019</v>
      </c>
      <c r="C463" s="11">
        <v>43619</v>
      </c>
      <c r="D463" t="s">
        <v>1301</v>
      </c>
      <c r="E463" t="s">
        <v>653</v>
      </c>
      <c r="F463">
        <v>5</v>
      </c>
      <c r="G463">
        <f t="shared" si="22"/>
        <v>0</v>
      </c>
      <c r="H463">
        <v>0</v>
      </c>
      <c r="I463">
        <v>0</v>
      </c>
      <c r="J463">
        <v>0</v>
      </c>
      <c r="K463">
        <v>35</v>
      </c>
      <c r="L463">
        <v>10</v>
      </c>
      <c r="M463" t="s">
        <v>503</v>
      </c>
      <c r="N463">
        <v>0</v>
      </c>
      <c r="O463" t="s">
        <v>503</v>
      </c>
      <c r="P463" s="9">
        <f t="shared" si="21"/>
        <v>11.25</v>
      </c>
      <c r="Q463" s="8">
        <v>16</v>
      </c>
      <c r="R463" s="8">
        <v>9</v>
      </c>
      <c r="S463" s="8">
        <v>9</v>
      </c>
      <c r="T463" s="8">
        <v>11</v>
      </c>
      <c r="AC463" s="14">
        <v>0</v>
      </c>
      <c r="AD463" s="14">
        <v>0</v>
      </c>
      <c r="AF463" t="s">
        <v>44</v>
      </c>
      <c r="AG463" t="s">
        <v>1312</v>
      </c>
    </row>
    <row r="464" spans="1:33" x14ac:dyDescent="0.3">
      <c r="A464" t="s">
        <v>92</v>
      </c>
      <c r="B464">
        <v>2019</v>
      </c>
      <c r="C464" s="11">
        <v>43619</v>
      </c>
      <c r="D464" t="s">
        <v>1302</v>
      </c>
      <c r="E464" t="s">
        <v>653</v>
      </c>
      <c r="F464">
        <v>7</v>
      </c>
      <c r="G464">
        <f t="shared" si="22"/>
        <v>8</v>
      </c>
      <c r="H464">
        <v>2</v>
      </c>
      <c r="I464">
        <v>0</v>
      </c>
      <c r="J464">
        <v>6</v>
      </c>
      <c r="K464">
        <v>30</v>
      </c>
      <c r="L464">
        <v>35</v>
      </c>
      <c r="M464" t="s">
        <v>503</v>
      </c>
      <c r="N464">
        <v>0</v>
      </c>
      <c r="O464" t="s">
        <v>503</v>
      </c>
      <c r="P464" s="9">
        <f t="shared" si="21"/>
        <v>8.75</v>
      </c>
      <c r="Q464" s="8">
        <v>8</v>
      </c>
      <c r="R464" s="8">
        <v>14</v>
      </c>
      <c r="S464" s="8">
        <v>7</v>
      </c>
      <c r="T464" s="8">
        <v>6</v>
      </c>
      <c r="AC464" s="14">
        <v>0</v>
      </c>
      <c r="AD464" s="14">
        <v>0</v>
      </c>
      <c r="AF464" t="s">
        <v>44</v>
      </c>
      <c r="AG464" t="s">
        <v>1164</v>
      </c>
    </row>
    <row r="465" spans="1:33" x14ac:dyDescent="0.3">
      <c r="A465" t="s">
        <v>92</v>
      </c>
      <c r="B465">
        <v>2019</v>
      </c>
      <c r="C465" s="11">
        <v>43619</v>
      </c>
      <c r="D465" t="s">
        <v>1303</v>
      </c>
      <c r="E465" t="s">
        <v>651</v>
      </c>
      <c r="F465">
        <v>9</v>
      </c>
      <c r="G465">
        <f t="shared" si="22"/>
        <v>0</v>
      </c>
      <c r="H465">
        <v>0</v>
      </c>
      <c r="I465">
        <v>0</v>
      </c>
      <c r="J465">
        <v>0</v>
      </c>
      <c r="K465">
        <v>75</v>
      </c>
      <c r="L465">
        <v>8</v>
      </c>
      <c r="M465" t="s">
        <v>503</v>
      </c>
      <c r="N465">
        <v>5</v>
      </c>
      <c r="O465" t="s">
        <v>503</v>
      </c>
      <c r="P465" s="9">
        <f t="shared" si="21"/>
        <v>10.75</v>
      </c>
      <c r="Q465" s="8">
        <v>10</v>
      </c>
      <c r="R465" s="8">
        <v>11</v>
      </c>
      <c r="S465" s="8">
        <v>13</v>
      </c>
      <c r="T465" s="8">
        <v>9</v>
      </c>
      <c r="AC465" s="14">
        <v>0</v>
      </c>
      <c r="AD465" s="14">
        <v>0</v>
      </c>
      <c r="AF465" t="s">
        <v>44</v>
      </c>
      <c r="AG465" t="s">
        <v>1311</v>
      </c>
    </row>
    <row r="466" spans="1:33" x14ac:dyDescent="0.3">
      <c r="A466" t="s">
        <v>92</v>
      </c>
      <c r="B466">
        <v>2019</v>
      </c>
      <c r="C466" s="11">
        <v>43619</v>
      </c>
      <c r="D466" t="s">
        <v>1304</v>
      </c>
      <c r="E466" t="s">
        <v>655</v>
      </c>
      <c r="F466">
        <v>3</v>
      </c>
      <c r="G466">
        <f t="shared" si="22"/>
        <v>0</v>
      </c>
      <c r="H466">
        <v>0</v>
      </c>
      <c r="I466">
        <v>0</v>
      </c>
      <c r="J466">
        <v>0</v>
      </c>
      <c r="K466">
        <v>35</v>
      </c>
      <c r="L466">
        <v>20</v>
      </c>
      <c r="M466" t="s">
        <v>503</v>
      </c>
      <c r="N466">
        <v>2</v>
      </c>
      <c r="O466" t="s">
        <v>503</v>
      </c>
      <c r="P466" s="9">
        <f t="shared" si="21"/>
        <v>9.5</v>
      </c>
      <c r="Q466" s="8">
        <v>4</v>
      </c>
      <c r="R466" s="8">
        <v>15</v>
      </c>
      <c r="S466" s="8">
        <v>11</v>
      </c>
      <c r="T466" s="8">
        <v>8</v>
      </c>
      <c r="AC466" s="14">
        <v>0</v>
      </c>
      <c r="AD466" s="14">
        <v>0</v>
      </c>
      <c r="AF466" t="s">
        <v>44</v>
      </c>
      <c r="AG466" t="s">
        <v>1313</v>
      </c>
    </row>
    <row r="467" spans="1:33" x14ac:dyDescent="0.3">
      <c r="A467" t="s">
        <v>92</v>
      </c>
      <c r="B467">
        <v>2019</v>
      </c>
      <c r="C467" s="11">
        <v>43619</v>
      </c>
      <c r="D467" t="s">
        <v>1305</v>
      </c>
      <c r="E467" t="s">
        <v>661</v>
      </c>
      <c r="F467">
        <v>13</v>
      </c>
      <c r="G467">
        <f t="shared" si="22"/>
        <v>0</v>
      </c>
      <c r="H467">
        <v>0</v>
      </c>
      <c r="I467">
        <v>0</v>
      </c>
      <c r="J467">
        <v>0</v>
      </c>
      <c r="K467">
        <v>90</v>
      </c>
      <c r="L467">
        <v>1</v>
      </c>
      <c r="M467" t="s">
        <v>503</v>
      </c>
      <c r="N467">
        <v>1</v>
      </c>
      <c r="O467" t="s">
        <v>503</v>
      </c>
      <c r="P467" s="9">
        <f t="shared" si="21"/>
        <v>31.75</v>
      </c>
      <c r="Q467" s="8">
        <v>28</v>
      </c>
      <c r="R467" s="8">
        <v>21</v>
      </c>
      <c r="S467" s="8">
        <v>50</v>
      </c>
      <c r="T467" s="8">
        <v>28</v>
      </c>
      <c r="AC467" s="14">
        <v>0</v>
      </c>
      <c r="AD467" s="14">
        <v>0</v>
      </c>
      <c r="AF467" t="s">
        <v>44</v>
      </c>
    </row>
    <row r="468" spans="1:33" x14ac:dyDescent="0.3">
      <c r="A468" t="s">
        <v>92</v>
      </c>
      <c r="B468">
        <v>2019</v>
      </c>
      <c r="C468" s="11">
        <v>43619</v>
      </c>
      <c r="D468" t="s">
        <v>1306</v>
      </c>
      <c r="E468" t="s">
        <v>659</v>
      </c>
      <c r="F468">
        <v>6</v>
      </c>
      <c r="G468">
        <f t="shared" si="22"/>
        <v>0</v>
      </c>
      <c r="H468">
        <v>0</v>
      </c>
      <c r="I468">
        <v>0</v>
      </c>
      <c r="J468">
        <v>0</v>
      </c>
      <c r="K468">
        <v>75</v>
      </c>
      <c r="L468">
        <v>2</v>
      </c>
      <c r="M468" t="s">
        <v>503</v>
      </c>
      <c r="N468">
        <v>10</v>
      </c>
      <c r="O468" t="s">
        <v>503</v>
      </c>
      <c r="P468" s="9">
        <f t="shared" si="21"/>
        <v>11.75</v>
      </c>
      <c r="Q468" s="8">
        <v>8</v>
      </c>
      <c r="R468" s="8">
        <v>14</v>
      </c>
      <c r="S468" s="8">
        <v>15</v>
      </c>
      <c r="T468" s="8">
        <v>10</v>
      </c>
      <c r="AC468" s="14">
        <v>0</v>
      </c>
      <c r="AD468" s="14">
        <v>0</v>
      </c>
      <c r="AF468" t="s">
        <v>44</v>
      </c>
    </row>
    <row r="469" spans="1:33" x14ac:dyDescent="0.3">
      <c r="A469" t="s">
        <v>92</v>
      </c>
      <c r="B469">
        <v>2019</v>
      </c>
      <c r="C469" s="11">
        <v>43619</v>
      </c>
      <c r="D469" t="s">
        <v>1307</v>
      </c>
      <c r="E469" t="s">
        <v>656</v>
      </c>
      <c r="F469">
        <v>31</v>
      </c>
      <c r="G469">
        <f t="shared" si="22"/>
        <v>0</v>
      </c>
      <c r="H469">
        <v>0</v>
      </c>
      <c r="I469">
        <v>0</v>
      </c>
      <c r="J469">
        <v>0</v>
      </c>
      <c r="K469">
        <v>45</v>
      </c>
      <c r="L469">
        <v>5</v>
      </c>
      <c r="M469" t="s">
        <v>503</v>
      </c>
      <c r="N469">
        <v>10</v>
      </c>
      <c r="O469" t="s">
        <v>503</v>
      </c>
      <c r="P469" s="9">
        <f t="shared" si="21"/>
        <v>16.25</v>
      </c>
      <c r="Q469" s="8">
        <v>12</v>
      </c>
      <c r="R469" s="8">
        <v>16</v>
      </c>
      <c r="S469" s="8">
        <v>20</v>
      </c>
      <c r="T469" s="8">
        <v>17</v>
      </c>
      <c r="AC469" s="14">
        <v>0</v>
      </c>
      <c r="AD469" s="14">
        <v>0</v>
      </c>
      <c r="AF469" t="s">
        <v>44</v>
      </c>
      <c r="AG469" t="s">
        <v>1314</v>
      </c>
    </row>
    <row r="470" spans="1:33" x14ac:dyDescent="0.3">
      <c r="A470" t="s">
        <v>92</v>
      </c>
      <c r="B470">
        <v>2019</v>
      </c>
      <c r="C470" s="11">
        <v>43619</v>
      </c>
      <c r="D470" t="s">
        <v>1308</v>
      </c>
      <c r="E470" t="s">
        <v>648</v>
      </c>
      <c r="F470">
        <v>14</v>
      </c>
      <c r="G470">
        <f t="shared" si="22"/>
        <v>0</v>
      </c>
      <c r="H470">
        <v>0</v>
      </c>
      <c r="I470">
        <v>0</v>
      </c>
      <c r="J470">
        <v>0</v>
      </c>
      <c r="K470">
        <v>60</v>
      </c>
      <c r="L470">
        <v>25</v>
      </c>
      <c r="M470" t="s">
        <v>503</v>
      </c>
      <c r="N470">
        <v>10</v>
      </c>
      <c r="O470" t="s">
        <v>503</v>
      </c>
      <c r="P470" s="9">
        <f t="shared" si="21"/>
        <v>12.75</v>
      </c>
      <c r="Q470" s="8">
        <v>9</v>
      </c>
      <c r="R470" s="8">
        <v>18</v>
      </c>
      <c r="S470" s="8">
        <v>8</v>
      </c>
      <c r="T470" s="8">
        <v>16</v>
      </c>
      <c r="AC470" s="14">
        <v>0</v>
      </c>
      <c r="AD470" s="14">
        <v>0</v>
      </c>
      <c r="AF470" t="s">
        <v>44</v>
      </c>
      <c r="AG470" t="s">
        <v>1315</v>
      </c>
    </row>
    <row r="471" spans="1:33" x14ac:dyDescent="0.3">
      <c r="A471" t="s">
        <v>92</v>
      </c>
      <c r="B471">
        <v>2019</v>
      </c>
      <c r="C471" s="11">
        <v>43619</v>
      </c>
      <c r="D471" t="s">
        <v>1309</v>
      </c>
      <c r="E471" t="s">
        <v>657</v>
      </c>
      <c r="F471">
        <v>8</v>
      </c>
      <c r="G471">
        <f t="shared" si="22"/>
        <v>0</v>
      </c>
      <c r="H471">
        <v>0</v>
      </c>
      <c r="I471">
        <v>0</v>
      </c>
      <c r="J471">
        <v>0</v>
      </c>
      <c r="K471">
        <v>45</v>
      </c>
      <c r="L471">
        <v>10</v>
      </c>
      <c r="M471" t="s">
        <v>503</v>
      </c>
      <c r="N471">
        <v>1</v>
      </c>
      <c r="O471" t="s">
        <v>503</v>
      </c>
      <c r="P471" s="9">
        <f t="shared" si="21"/>
        <v>13.75</v>
      </c>
      <c r="Q471" s="8">
        <v>14</v>
      </c>
      <c r="R471" s="8">
        <v>12</v>
      </c>
      <c r="S471" s="8">
        <v>10</v>
      </c>
      <c r="T471" s="8">
        <v>19</v>
      </c>
      <c r="AC471" s="14">
        <v>0</v>
      </c>
      <c r="AD471" s="14">
        <v>0</v>
      </c>
      <c r="AF471" t="s">
        <v>44</v>
      </c>
      <c r="AG471" t="s">
        <v>1164</v>
      </c>
    </row>
    <row r="472" spans="1:33" x14ac:dyDescent="0.3">
      <c r="A472" t="s">
        <v>92</v>
      </c>
      <c r="B472">
        <v>2020</v>
      </c>
      <c r="C472" s="11">
        <v>44005</v>
      </c>
      <c r="D472" t="s">
        <v>1299</v>
      </c>
      <c r="E472" t="s">
        <v>655</v>
      </c>
      <c r="F472">
        <v>6</v>
      </c>
      <c r="G472">
        <f t="shared" si="22"/>
        <v>30</v>
      </c>
      <c r="H472">
        <v>0</v>
      </c>
      <c r="I472">
        <v>15</v>
      </c>
      <c r="J472">
        <v>15</v>
      </c>
      <c r="K472">
        <v>75</v>
      </c>
      <c r="L472">
        <v>5</v>
      </c>
      <c r="M472" t="s">
        <v>503</v>
      </c>
      <c r="N472">
        <v>0</v>
      </c>
      <c r="O472" t="s">
        <v>503</v>
      </c>
      <c r="P472" s="9">
        <f t="shared" si="21"/>
        <v>27.25</v>
      </c>
      <c r="Q472" s="26">
        <v>27</v>
      </c>
      <c r="R472" s="26">
        <v>28</v>
      </c>
      <c r="S472" s="26">
        <v>16</v>
      </c>
      <c r="T472" s="26">
        <v>38</v>
      </c>
      <c r="AC472" s="14">
        <v>0</v>
      </c>
      <c r="AD472" s="14">
        <v>0</v>
      </c>
      <c r="AF472" t="s">
        <v>44</v>
      </c>
      <c r="AG472" t="s">
        <v>1316</v>
      </c>
    </row>
    <row r="473" spans="1:33" x14ac:dyDescent="0.3">
      <c r="A473" t="s">
        <v>92</v>
      </c>
      <c r="B473">
        <v>2020</v>
      </c>
      <c r="C473" s="11">
        <v>44005</v>
      </c>
      <c r="D473" t="s">
        <v>1301</v>
      </c>
      <c r="E473" t="s">
        <v>653</v>
      </c>
      <c r="F473">
        <v>5</v>
      </c>
      <c r="G473">
        <f t="shared" si="22"/>
        <v>0</v>
      </c>
      <c r="H473">
        <v>0</v>
      </c>
      <c r="I473">
        <v>0</v>
      </c>
      <c r="J473">
        <v>0</v>
      </c>
      <c r="K473">
        <v>50</v>
      </c>
      <c r="L473">
        <v>10</v>
      </c>
      <c r="M473" t="s">
        <v>503</v>
      </c>
      <c r="N473">
        <v>0</v>
      </c>
      <c r="O473" t="s">
        <v>503</v>
      </c>
      <c r="P473" s="9">
        <f t="shared" si="21"/>
        <v>29.75</v>
      </c>
      <c r="Q473" s="26">
        <v>18</v>
      </c>
      <c r="R473" s="26">
        <v>45</v>
      </c>
      <c r="S473" s="26">
        <v>46</v>
      </c>
      <c r="T473" s="26">
        <v>10</v>
      </c>
      <c r="AC473" s="14">
        <v>0</v>
      </c>
      <c r="AD473" s="14">
        <v>0</v>
      </c>
      <c r="AF473" t="s">
        <v>44</v>
      </c>
      <c r="AG473" t="s">
        <v>1316</v>
      </c>
    </row>
    <row r="474" spans="1:33" x14ac:dyDescent="0.3">
      <c r="A474" t="s">
        <v>92</v>
      </c>
      <c r="B474">
        <v>2020</v>
      </c>
      <c r="C474" s="11">
        <v>44005</v>
      </c>
      <c r="D474" t="s">
        <v>1302</v>
      </c>
      <c r="E474" t="s">
        <v>653</v>
      </c>
      <c r="F474">
        <v>7</v>
      </c>
      <c r="G474">
        <f t="shared" si="22"/>
        <v>7</v>
      </c>
      <c r="H474">
        <v>0</v>
      </c>
      <c r="I474">
        <v>0</v>
      </c>
      <c r="J474">
        <v>7</v>
      </c>
      <c r="K474">
        <v>75</v>
      </c>
      <c r="L474">
        <v>5</v>
      </c>
      <c r="M474" t="s">
        <v>503</v>
      </c>
      <c r="N474">
        <v>0</v>
      </c>
      <c r="O474" t="s">
        <v>503</v>
      </c>
      <c r="P474" s="9">
        <f t="shared" si="21"/>
        <v>27.25</v>
      </c>
      <c r="Q474" s="26">
        <v>27</v>
      </c>
      <c r="R474" s="26">
        <v>28</v>
      </c>
      <c r="S474" s="26">
        <v>16</v>
      </c>
      <c r="T474" s="26">
        <v>38</v>
      </c>
      <c r="AC474" s="14">
        <v>0</v>
      </c>
      <c r="AD474" s="14">
        <v>0</v>
      </c>
      <c r="AF474" t="s">
        <v>44</v>
      </c>
      <c r="AG474" t="s">
        <v>1317</v>
      </c>
    </row>
    <row r="475" spans="1:33" x14ac:dyDescent="0.3">
      <c r="A475" t="s">
        <v>92</v>
      </c>
      <c r="B475">
        <v>2020</v>
      </c>
      <c r="C475" s="11">
        <v>44005</v>
      </c>
      <c r="D475" t="s">
        <v>1303</v>
      </c>
      <c r="E475" t="s">
        <v>651</v>
      </c>
      <c r="F475">
        <v>9</v>
      </c>
      <c r="G475">
        <f t="shared" si="22"/>
        <v>0</v>
      </c>
      <c r="H475">
        <v>0</v>
      </c>
      <c r="I475">
        <v>0</v>
      </c>
      <c r="J475">
        <v>0</v>
      </c>
      <c r="K475">
        <v>85</v>
      </c>
      <c r="L475">
        <v>1</v>
      </c>
      <c r="M475" t="s">
        <v>503</v>
      </c>
      <c r="N475">
        <v>10</v>
      </c>
      <c r="O475" t="s">
        <v>503</v>
      </c>
      <c r="P475" s="9">
        <f t="shared" si="21"/>
        <v>26.25</v>
      </c>
      <c r="Q475" s="26">
        <v>38</v>
      </c>
      <c r="R475" s="26">
        <v>22</v>
      </c>
      <c r="S475" s="26">
        <v>30</v>
      </c>
      <c r="T475" s="26">
        <v>15</v>
      </c>
      <c r="AC475" s="14">
        <v>0</v>
      </c>
      <c r="AD475" s="14">
        <v>0</v>
      </c>
      <c r="AF475" t="s">
        <v>44</v>
      </c>
    </row>
    <row r="476" spans="1:33" x14ac:dyDescent="0.3">
      <c r="A476" t="s">
        <v>92</v>
      </c>
      <c r="B476">
        <v>2020</v>
      </c>
      <c r="C476" s="11">
        <v>44005</v>
      </c>
      <c r="D476" t="s">
        <v>1304</v>
      </c>
      <c r="E476" t="s">
        <v>655</v>
      </c>
      <c r="F476">
        <v>3</v>
      </c>
      <c r="G476">
        <f t="shared" si="22"/>
        <v>0</v>
      </c>
      <c r="H476">
        <v>0</v>
      </c>
      <c r="I476">
        <v>0</v>
      </c>
      <c r="J476">
        <v>0</v>
      </c>
      <c r="K476">
        <v>40</v>
      </c>
      <c r="L476">
        <v>25</v>
      </c>
      <c r="M476" t="s">
        <v>503</v>
      </c>
      <c r="N476">
        <v>0</v>
      </c>
      <c r="O476" t="s">
        <v>503</v>
      </c>
      <c r="P476" s="9">
        <f t="shared" si="21"/>
        <v>28.75</v>
      </c>
      <c r="Q476" s="26">
        <v>12</v>
      </c>
      <c r="R476" s="26">
        <v>31</v>
      </c>
      <c r="S476" s="26">
        <v>17</v>
      </c>
      <c r="T476" s="26">
        <v>55</v>
      </c>
      <c r="AC476" s="14">
        <v>0</v>
      </c>
      <c r="AD476" s="14">
        <v>0</v>
      </c>
      <c r="AF476" t="s">
        <v>44</v>
      </c>
      <c r="AG476" t="s">
        <v>1318</v>
      </c>
    </row>
    <row r="477" spans="1:33" x14ac:dyDescent="0.3">
      <c r="A477" t="s">
        <v>92</v>
      </c>
      <c r="B477">
        <v>2020</v>
      </c>
      <c r="C477" s="11">
        <v>44005</v>
      </c>
      <c r="D477" t="s">
        <v>1305</v>
      </c>
      <c r="E477" t="s">
        <v>661</v>
      </c>
      <c r="F477">
        <v>13</v>
      </c>
      <c r="G477">
        <f t="shared" si="22"/>
        <v>0</v>
      </c>
      <c r="H477">
        <v>0</v>
      </c>
      <c r="I477">
        <v>0</v>
      </c>
      <c r="J477">
        <v>0</v>
      </c>
      <c r="K477">
        <v>80</v>
      </c>
      <c r="L477">
        <v>2</v>
      </c>
      <c r="M477" t="s">
        <v>503</v>
      </c>
      <c r="N477">
        <v>0</v>
      </c>
      <c r="O477" t="s">
        <v>503</v>
      </c>
      <c r="P477" s="9">
        <f t="shared" si="21"/>
        <v>29</v>
      </c>
      <c r="Q477" s="26">
        <v>17</v>
      </c>
      <c r="R477" s="26">
        <v>20</v>
      </c>
      <c r="S477" s="26">
        <v>31</v>
      </c>
      <c r="T477" s="26">
        <v>48</v>
      </c>
      <c r="AC477" s="14">
        <v>0</v>
      </c>
      <c r="AD477" s="14">
        <v>0</v>
      </c>
      <c r="AF477" t="s">
        <v>44</v>
      </c>
    </row>
    <row r="478" spans="1:33" x14ac:dyDescent="0.3">
      <c r="A478" t="s">
        <v>92</v>
      </c>
      <c r="B478">
        <v>2020</v>
      </c>
      <c r="C478" s="11">
        <v>44005</v>
      </c>
      <c r="D478" t="s">
        <v>1306</v>
      </c>
      <c r="E478" t="s">
        <v>659</v>
      </c>
      <c r="F478">
        <v>6</v>
      </c>
      <c r="G478">
        <f t="shared" si="22"/>
        <v>0</v>
      </c>
      <c r="H478">
        <v>0</v>
      </c>
      <c r="I478">
        <v>0</v>
      </c>
      <c r="J478">
        <v>0</v>
      </c>
      <c r="K478">
        <v>70</v>
      </c>
      <c r="L478">
        <v>1</v>
      </c>
      <c r="M478" t="s">
        <v>503</v>
      </c>
      <c r="N478">
        <v>15</v>
      </c>
      <c r="O478" t="s">
        <v>503</v>
      </c>
      <c r="P478" s="9">
        <f t="shared" si="21"/>
        <v>36</v>
      </c>
      <c r="Q478" s="26">
        <v>30</v>
      </c>
      <c r="R478" s="26">
        <v>45</v>
      </c>
      <c r="S478" s="26">
        <v>31</v>
      </c>
      <c r="T478" s="26">
        <v>38</v>
      </c>
      <c r="AC478" s="14">
        <v>0</v>
      </c>
      <c r="AD478" s="14">
        <v>0</v>
      </c>
      <c r="AF478" t="s">
        <v>44</v>
      </c>
    </row>
    <row r="479" spans="1:33" x14ac:dyDescent="0.3">
      <c r="A479" t="s">
        <v>92</v>
      </c>
      <c r="B479">
        <v>2020</v>
      </c>
      <c r="C479" s="11">
        <v>44005</v>
      </c>
      <c r="D479" t="s">
        <v>1307</v>
      </c>
      <c r="E479" t="s">
        <v>656</v>
      </c>
      <c r="F479">
        <v>31</v>
      </c>
      <c r="G479">
        <f t="shared" si="22"/>
        <v>0</v>
      </c>
      <c r="H479">
        <v>0</v>
      </c>
      <c r="I479">
        <v>0</v>
      </c>
      <c r="J479">
        <v>0</v>
      </c>
      <c r="K479">
        <v>70</v>
      </c>
      <c r="L479">
        <v>5</v>
      </c>
      <c r="M479" t="s">
        <v>503</v>
      </c>
      <c r="N479">
        <v>25</v>
      </c>
      <c r="O479" t="s">
        <v>503</v>
      </c>
      <c r="P479" s="9">
        <f t="shared" ref="P479:P512" si="23">AVERAGE(Q479:T479)</f>
        <v>25.75</v>
      </c>
      <c r="Q479" s="26">
        <v>21</v>
      </c>
      <c r="R479" s="26">
        <v>37</v>
      </c>
      <c r="S479" s="26">
        <v>18</v>
      </c>
      <c r="T479" s="26">
        <v>27</v>
      </c>
      <c r="AC479" s="14">
        <v>0</v>
      </c>
      <c r="AD479" s="14">
        <v>0</v>
      </c>
      <c r="AF479" t="s">
        <v>44</v>
      </c>
      <c r="AG479" t="s">
        <v>1319</v>
      </c>
    </row>
    <row r="480" spans="1:33" x14ac:dyDescent="0.3">
      <c r="A480" t="s">
        <v>92</v>
      </c>
      <c r="B480">
        <v>2020</v>
      </c>
      <c r="C480" s="11">
        <v>44005</v>
      </c>
      <c r="D480" t="s">
        <v>1308</v>
      </c>
      <c r="E480" t="s">
        <v>648</v>
      </c>
      <c r="F480">
        <v>14</v>
      </c>
      <c r="G480">
        <f t="shared" si="22"/>
        <v>0</v>
      </c>
      <c r="H480">
        <v>0</v>
      </c>
      <c r="I480">
        <v>0</v>
      </c>
      <c r="J480">
        <v>0</v>
      </c>
      <c r="K480">
        <v>70</v>
      </c>
      <c r="L480">
        <v>15</v>
      </c>
      <c r="M480" t="s">
        <v>503</v>
      </c>
      <c r="N480">
        <v>25</v>
      </c>
      <c r="O480" t="s">
        <v>503</v>
      </c>
      <c r="P480" s="9">
        <f t="shared" si="23"/>
        <v>25.75</v>
      </c>
      <c r="Q480" s="26">
        <v>10</v>
      </c>
      <c r="R480" s="26">
        <v>20</v>
      </c>
      <c r="S480" s="26">
        <v>40</v>
      </c>
      <c r="T480" s="26">
        <v>33</v>
      </c>
      <c r="AC480" s="14">
        <v>0</v>
      </c>
      <c r="AD480" s="14">
        <v>0</v>
      </c>
      <c r="AF480" t="s">
        <v>44</v>
      </c>
    </row>
    <row r="481" spans="1:34" x14ac:dyDescent="0.3">
      <c r="A481" t="s">
        <v>92</v>
      </c>
      <c r="B481">
        <v>2020</v>
      </c>
      <c r="C481" s="11">
        <v>44005</v>
      </c>
      <c r="D481" t="s">
        <v>1309</v>
      </c>
      <c r="E481" t="s">
        <v>657</v>
      </c>
      <c r="F481">
        <v>8</v>
      </c>
      <c r="G481">
        <f t="shared" si="22"/>
        <v>0</v>
      </c>
      <c r="H481">
        <v>0</v>
      </c>
      <c r="I481">
        <v>0</v>
      </c>
      <c r="J481">
        <v>0</v>
      </c>
      <c r="K481">
        <v>50</v>
      </c>
      <c r="L481">
        <v>20</v>
      </c>
      <c r="M481" t="s">
        <v>503</v>
      </c>
      <c r="N481">
        <v>5</v>
      </c>
      <c r="O481" t="s">
        <v>503</v>
      </c>
      <c r="P481" s="9">
        <f t="shared" si="23"/>
        <v>17</v>
      </c>
      <c r="Q481" s="26">
        <v>19</v>
      </c>
      <c r="R481" s="26">
        <v>19</v>
      </c>
      <c r="S481" s="26">
        <v>10</v>
      </c>
      <c r="T481" s="26">
        <v>20</v>
      </c>
      <c r="AC481" s="14">
        <v>0</v>
      </c>
      <c r="AD481" s="14">
        <v>0</v>
      </c>
      <c r="AF481" t="s">
        <v>44</v>
      </c>
    </row>
    <row r="482" spans="1:34" x14ac:dyDescent="0.3">
      <c r="A482" t="s">
        <v>92</v>
      </c>
      <c r="B482">
        <v>2021</v>
      </c>
      <c r="C482" s="11">
        <v>44365</v>
      </c>
      <c r="D482" t="s">
        <v>1299</v>
      </c>
      <c r="E482" t="s">
        <v>655</v>
      </c>
      <c r="F482">
        <v>6</v>
      </c>
      <c r="G482">
        <f t="shared" si="22"/>
        <v>11</v>
      </c>
      <c r="H482">
        <v>4</v>
      </c>
      <c r="I482">
        <v>0</v>
      </c>
      <c r="J482">
        <v>7</v>
      </c>
      <c r="K482">
        <v>75</v>
      </c>
      <c r="L482">
        <v>1</v>
      </c>
      <c r="M482">
        <v>2</v>
      </c>
      <c r="N482">
        <v>0</v>
      </c>
      <c r="O482">
        <v>0</v>
      </c>
      <c r="P482">
        <f t="shared" si="23"/>
        <v>32.75</v>
      </c>
      <c r="Q482" s="26">
        <v>20</v>
      </c>
      <c r="R482" s="26">
        <v>37</v>
      </c>
      <c r="S482" s="26">
        <v>29</v>
      </c>
      <c r="T482" s="26">
        <v>45</v>
      </c>
      <c r="U482" s="2">
        <v>0</v>
      </c>
      <c r="V482" s="2">
        <v>0</v>
      </c>
      <c r="W482" s="2">
        <v>1</v>
      </c>
      <c r="X482" s="2">
        <v>2</v>
      </c>
      <c r="Y482" s="2" t="s">
        <v>503</v>
      </c>
      <c r="Z482" s="2" t="s">
        <v>503</v>
      </c>
      <c r="AA482" s="2">
        <v>0</v>
      </c>
      <c r="AB482" s="2">
        <v>0</v>
      </c>
      <c r="AC482" s="14">
        <v>0</v>
      </c>
      <c r="AD482" s="14">
        <v>0</v>
      </c>
      <c r="AE482" s="1"/>
      <c r="AF482" t="s">
        <v>44</v>
      </c>
      <c r="AG482" t="s">
        <v>1164</v>
      </c>
      <c r="AH482" t="s">
        <v>1320</v>
      </c>
    </row>
    <row r="483" spans="1:34" x14ac:dyDescent="0.3">
      <c r="A483" t="s">
        <v>92</v>
      </c>
      <c r="B483">
        <v>2021</v>
      </c>
      <c r="C483" s="11">
        <v>44366</v>
      </c>
      <c r="D483" t="s">
        <v>1301</v>
      </c>
      <c r="E483" t="s">
        <v>653</v>
      </c>
      <c r="F483">
        <v>5</v>
      </c>
      <c r="G483">
        <f t="shared" si="22"/>
        <v>0</v>
      </c>
      <c r="H483">
        <v>0</v>
      </c>
      <c r="I483">
        <v>0</v>
      </c>
      <c r="J483">
        <v>0</v>
      </c>
      <c r="K483">
        <v>65</v>
      </c>
      <c r="L483">
        <v>5</v>
      </c>
      <c r="M483">
        <v>0</v>
      </c>
      <c r="N483">
        <v>0</v>
      </c>
      <c r="O483">
        <v>0</v>
      </c>
      <c r="P483">
        <f t="shared" si="23"/>
        <v>22.75</v>
      </c>
      <c r="Q483" s="26">
        <v>13</v>
      </c>
      <c r="R483" s="26">
        <v>19</v>
      </c>
      <c r="S483" s="26">
        <v>40</v>
      </c>
      <c r="T483" s="26">
        <v>19</v>
      </c>
      <c r="U483" s="2">
        <v>0</v>
      </c>
      <c r="V483" s="2">
        <v>0</v>
      </c>
      <c r="W483" s="2">
        <v>0</v>
      </c>
      <c r="X483" s="2">
        <v>0</v>
      </c>
      <c r="Y483" s="2" t="s">
        <v>503</v>
      </c>
      <c r="Z483" s="2" t="s">
        <v>503</v>
      </c>
      <c r="AA483" s="2">
        <v>0</v>
      </c>
      <c r="AB483" s="2">
        <v>0</v>
      </c>
      <c r="AC483" s="14">
        <v>0</v>
      </c>
      <c r="AD483" s="14">
        <v>0</v>
      </c>
      <c r="AE483" s="1"/>
      <c r="AF483" t="s">
        <v>44</v>
      </c>
      <c r="AG483" s="1"/>
      <c r="AH483">
        <v>0</v>
      </c>
    </row>
    <row r="484" spans="1:34" x14ac:dyDescent="0.3">
      <c r="A484" t="s">
        <v>92</v>
      </c>
      <c r="B484">
        <v>2021</v>
      </c>
      <c r="C484" s="11">
        <v>44367</v>
      </c>
      <c r="D484" t="s">
        <v>1302</v>
      </c>
      <c r="E484" t="s">
        <v>653</v>
      </c>
      <c r="F484">
        <v>7</v>
      </c>
      <c r="G484">
        <f t="shared" si="22"/>
        <v>3</v>
      </c>
      <c r="H484">
        <v>0</v>
      </c>
      <c r="I484">
        <v>0</v>
      </c>
      <c r="J484">
        <v>3</v>
      </c>
      <c r="K484">
        <v>60</v>
      </c>
      <c r="L484">
        <v>15</v>
      </c>
      <c r="M484">
        <v>0</v>
      </c>
      <c r="N484">
        <v>0</v>
      </c>
      <c r="O484">
        <v>0</v>
      </c>
      <c r="P484">
        <f t="shared" si="23"/>
        <v>17.75</v>
      </c>
      <c r="Q484" s="26">
        <v>15</v>
      </c>
      <c r="R484" s="26">
        <v>14</v>
      </c>
      <c r="S484" s="26">
        <v>24</v>
      </c>
      <c r="T484" s="26">
        <v>18</v>
      </c>
      <c r="U484" s="2">
        <v>0</v>
      </c>
      <c r="V484" s="2">
        <v>0</v>
      </c>
      <c r="W484" s="2">
        <v>0</v>
      </c>
      <c r="X484" s="2">
        <v>0</v>
      </c>
      <c r="Y484" s="2" t="s">
        <v>503</v>
      </c>
      <c r="Z484" s="2" t="s">
        <v>503</v>
      </c>
      <c r="AA484" s="2">
        <v>0</v>
      </c>
      <c r="AB484" s="2">
        <v>0</v>
      </c>
      <c r="AC484" s="14">
        <v>0</v>
      </c>
      <c r="AD484" s="14">
        <v>0</v>
      </c>
      <c r="AE484" s="1"/>
      <c r="AF484" t="s">
        <v>44</v>
      </c>
      <c r="AG484" s="1"/>
      <c r="AH484" t="s">
        <v>1321</v>
      </c>
    </row>
    <row r="485" spans="1:34" x14ac:dyDescent="0.3">
      <c r="A485" t="s">
        <v>92</v>
      </c>
      <c r="B485">
        <v>2021</v>
      </c>
      <c r="C485" s="11">
        <v>44368</v>
      </c>
      <c r="D485" t="s">
        <v>1303</v>
      </c>
      <c r="E485" t="s">
        <v>651</v>
      </c>
      <c r="F485">
        <v>9</v>
      </c>
      <c r="G485">
        <f t="shared" si="22"/>
        <v>0</v>
      </c>
      <c r="H485">
        <v>0</v>
      </c>
      <c r="I485">
        <v>0</v>
      </c>
      <c r="J485">
        <v>0</v>
      </c>
      <c r="K485">
        <v>80</v>
      </c>
      <c r="L485">
        <v>3</v>
      </c>
      <c r="M485">
        <v>22</v>
      </c>
      <c r="N485">
        <v>0</v>
      </c>
      <c r="O485">
        <v>50</v>
      </c>
      <c r="P485">
        <f t="shared" si="23"/>
        <v>23.75</v>
      </c>
      <c r="Q485" s="26">
        <v>28</v>
      </c>
      <c r="R485" s="26">
        <v>28</v>
      </c>
      <c r="S485" s="26">
        <v>19</v>
      </c>
      <c r="T485" s="26">
        <v>20</v>
      </c>
      <c r="U485" s="2">
        <v>0</v>
      </c>
      <c r="V485" s="2">
        <v>0</v>
      </c>
      <c r="W485" s="2">
        <v>1</v>
      </c>
      <c r="X485" s="2">
        <v>22</v>
      </c>
      <c r="Y485" s="2" t="s">
        <v>503</v>
      </c>
      <c r="Z485" s="2" t="s">
        <v>503</v>
      </c>
      <c r="AA485" s="2">
        <v>0</v>
      </c>
      <c r="AB485" s="2">
        <v>0</v>
      </c>
      <c r="AC485" s="14">
        <v>0</v>
      </c>
      <c r="AD485" s="14">
        <v>0</v>
      </c>
      <c r="AE485" s="1"/>
      <c r="AF485" t="s">
        <v>44</v>
      </c>
      <c r="AG485" s="1"/>
      <c r="AH485">
        <v>0</v>
      </c>
    </row>
    <row r="486" spans="1:34" x14ac:dyDescent="0.3">
      <c r="A486" t="s">
        <v>92</v>
      </c>
      <c r="B486">
        <v>2021</v>
      </c>
      <c r="C486" s="11">
        <v>44369</v>
      </c>
      <c r="D486" t="s">
        <v>1304</v>
      </c>
      <c r="E486" t="s">
        <v>655</v>
      </c>
      <c r="F486">
        <v>3</v>
      </c>
      <c r="G486">
        <f t="shared" si="22"/>
        <v>0</v>
      </c>
      <c r="H486">
        <v>0</v>
      </c>
      <c r="I486">
        <v>0</v>
      </c>
      <c r="J486">
        <v>0</v>
      </c>
      <c r="K486">
        <v>70</v>
      </c>
      <c r="L486">
        <v>25</v>
      </c>
      <c r="M486">
        <v>2</v>
      </c>
      <c r="N486">
        <v>0</v>
      </c>
      <c r="O486">
        <v>0</v>
      </c>
      <c r="P486">
        <f t="shared" si="23"/>
        <v>29.75</v>
      </c>
      <c r="Q486" s="26">
        <v>28</v>
      </c>
      <c r="R486" s="26">
        <v>27</v>
      </c>
      <c r="S486" s="26">
        <v>13</v>
      </c>
      <c r="T486" s="26">
        <v>51</v>
      </c>
      <c r="U486" s="2">
        <v>0</v>
      </c>
      <c r="V486" s="2">
        <v>0</v>
      </c>
      <c r="W486" s="2">
        <v>0</v>
      </c>
      <c r="X486" s="2">
        <v>0</v>
      </c>
      <c r="Y486" s="2" t="s">
        <v>503</v>
      </c>
      <c r="Z486" s="2" t="s">
        <v>503</v>
      </c>
      <c r="AA486" s="2">
        <v>0</v>
      </c>
      <c r="AB486" s="2">
        <v>0</v>
      </c>
      <c r="AC486" s="14">
        <v>0</v>
      </c>
      <c r="AD486" s="14">
        <v>0</v>
      </c>
      <c r="AE486" s="1"/>
      <c r="AF486" t="s">
        <v>44</v>
      </c>
      <c r="AG486" s="1"/>
      <c r="AH486">
        <v>0</v>
      </c>
    </row>
    <row r="487" spans="1:34" s="61" customFormat="1" x14ac:dyDescent="0.3">
      <c r="A487" t="s">
        <v>92</v>
      </c>
      <c r="B487">
        <v>2021</v>
      </c>
      <c r="C487" s="11">
        <v>44370</v>
      </c>
      <c r="D487" t="s">
        <v>1305</v>
      </c>
      <c r="E487" t="s">
        <v>661</v>
      </c>
      <c r="F487">
        <v>13</v>
      </c>
      <c r="G487">
        <f t="shared" si="22"/>
        <v>0</v>
      </c>
      <c r="H487">
        <v>0</v>
      </c>
      <c r="I487">
        <v>0</v>
      </c>
      <c r="J487">
        <v>0</v>
      </c>
      <c r="K487">
        <v>85</v>
      </c>
      <c r="L487">
        <v>0</v>
      </c>
      <c r="M487">
        <v>1</v>
      </c>
      <c r="N487">
        <v>0</v>
      </c>
      <c r="O487">
        <v>75</v>
      </c>
      <c r="P487">
        <f t="shared" si="23"/>
        <v>32.75</v>
      </c>
      <c r="Q487" s="26">
        <v>23</v>
      </c>
      <c r="R487" s="26">
        <v>49</v>
      </c>
      <c r="S487" s="26">
        <v>35</v>
      </c>
      <c r="T487" s="26">
        <v>24</v>
      </c>
      <c r="U487" s="2">
        <v>0</v>
      </c>
      <c r="V487" s="2">
        <v>0</v>
      </c>
      <c r="W487" s="2">
        <v>1</v>
      </c>
      <c r="X487" s="2">
        <v>1</v>
      </c>
      <c r="Y487" s="2" t="s">
        <v>503</v>
      </c>
      <c r="Z487" s="2" t="s">
        <v>503</v>
      </c>
      <c r="AA487" s="2">
        <v>0</v>
      </c>
      <c r="AB487" s="2">
        <v>0</v>
      </c>
      <c r="AC487" s="14">
        <v>0</v>
      </c>
      <c r="AD487" s="14">
        <v>0</v>
      </c>
      <c r="AE487" s="1"/>
      <c r="AF487" t="s">
        <v>44</v>
      </c>
      <c r="AG487" s="1"/>
      <c r="AH487">
        <v>0</v>
      </c>
    </row>
    <row r="488" spans="1:34" s="61" customFormat="1" x14ac:dyDescent="0.3">
      <c r="A488" t="s">
        <v>92</v>
      </c>
      <c r="B488">
        <v>2021</v>
      </c>
      <c r="C488" s="11">
        <v>44371</v>
      </c>
      <c r="D488" t="s">
        <v>1306</v>
      </c>
      <c r="E488" t="s">
        <v>659</v>
      </c>
      <c r="F488">
        <v>6</v>
      </c>
      <c r="G488">
        <f t="shared" si="22"/>
        <v>0</v>
      </c>
      <c r="H488">
        <v>0</v>
      </c>
      <c r="I488">
        <v>0</v>
      </c>
      <c r="J488">
        <v>0</v>
      </c>
      <c r="K488">
        <v>70</v>
      </c>
      <c r="L488">
        <v>5</v>
      </c>
      <c r="M488">
        <v>20</v>
      </c>
      <c r="N488">
        <v>0</v>
      </c>
      <c r="O488">
        <v>0</v>
      </c>
      <c r="P488">
        <f t="shared" si="23"/>
        <v>29.75</v>
      </c>
      <c r="Q488" s="26">
        <v>33</v>
      </c>
      <c r="R488" s="26">
        <v>21</v>
      </c>
      <c r="S488" s="26">
        <v>30</v>
      </c>
      <c r="T488" s="26">
        <v>35</v>
      </c>
      <c r="U488" s="2">
        <v>0</v>
      </c>
      <c r="V488" s="2">
        <v>0</v>
      </c>
      <c r="W488" s="2">
        <v>2</v>
      </c>
      <c r="X488" s="2">
        <v>20</v>
      </c>
      <c r="Y488" s="2" t="s">
        <v>503</v>
      </c>
      <c r="Z488" s="2" t="s">
        <v>503</v>
      </c>
      <c r="AA488" s="2">
        <v>0</v>
      </c>
      <c r="AB488" s="2">
        <v>0</v>
      </c>
      <c r="AC488" s="14">
        <v>0</v>
      </c>
      <c r="AD488" s="14">
        <v>0</v>
      </c>
      <c r="AE488" s="1"/>
      <c r="AF488" t="s">
        <v>44</v>
      </c>
      <c r="AG488" s="1"/>
      <c r="AH488">
        <v>0</v>
      </c>
    </row>
    <row r="489" spans="1:34" s="61" customFormat="1" x14ac:dyDescent="0.3">
      <c r="A489" t="s">
        <v>92</v>
      </c>
      <c r="B489">
        <v>2021</v>
      </c>
      <c r="C489" s="11">
        <v>44372</v>
      </c>
      <c r="D489" t="s">
        <v>1307</v>
      </c>
      <c r="E489" t="s">
        <v>656</v>
      </c>
      <c r="F489">
        <v>31</v>
      </c>
      <c r="G489">
        <f t="shared" si="22"/>
        <v>0</v>
      </c>
      <c r="H489">
        <v>0</v>
      </c>
      <c r="I489">
        <v>0</v>
      </c>
      <c r="J489">
        <v>0</v>
      </c>
      <c r="K489">
        <v>55</v>
      </c>
      <c r="L489">
        <v>3</v>
      </c>
      <c r="M489">
        <v>2</v>
      </c>
      <c r="N489">
        <v>6</v>
      </c>
      <c r="O489">
        <v>20</v>
      </c>
      <c r="P489">
        <f t="shared" si="23"/>
        <v>23.5</v>
      </c>
      <c r="Q489" s="26">
        <v>23</v>
      </c>
      <c r="R489" s="26">
        <v>20</v>
      </c>
      <c r="S489" s="26">
        <v>21</v>
      </c>
      <c r="T489" s="26">
        <v>30</v>
      </c>
      <c r="U489" s="2">
        <v>0</v>
      </c>
      <c r="V489" s="2">
        <v>0</v>
      </c>
      <c r="W489" s="2">
        <v>1</v>
      </c>
      <c r="X489" s="2">
        <v>2</v>
      </c>
      <c r="Y489" s="2" t="s">
        <v>503</v>
      </c>
      <c r="Z489" s="2" t="s">
        <v>503</v>
      </c>
      <c r="AA489" s="2">
        <v>0</v>
      </c>
      <c r="AB489" s="2">
        <v>0</v>
      </c>
      <c r="AC489" s="14">
        <v>0</v>
      </c>
      <c r="AD489" s="14">
        <v>0</v>
      </c>
      <c r="AE489" s="1"/>
      <c r="AF489" t="s">
        <v>44</v>
      </c>
      <c r="AG489" s="1"/>
      <c r="AH489">
        <v>0</v>
      </c>
    </row>
    <row r="490" spans="1:34" s="61" customFormat="1" x14ac:dyDescent="0.3">
      <c r="A490" t="s">
        <v>92</v>
      </c>
      <c r="B490">
        <v>2021</v>
      </c>
      <c r="C490" s="11">
        <v>44373</v>
      </c>
      <c r="D490" t="s">
        <v>1308</v>
      </c>
      <c r="E490" t="s">
        <v>648</v>
      </c>
      <c r="F490" s="45">
        <v>14</v>
      </c>
      <c r="G490" s="45">
        <f t="shared" si="22"/>
        <v>0</v>
      </c>
      <c r="H490" s="45">
        <v>0</v>
      </c>
      <c r="I490" s="45">
        <v>0</v>
      </c>
      <c r="J490">
        <v>0</v>
      </c>
      <c r="K490">
        <v>55</v>
      </c>
      <c r="L490">
        <v>40</v>
      </c>
      <c r="M490">
        <v>15</v>
      </c>
      <c r="N490">
        <v>0</v>
      </c>
      <c r="O490">
        <v>0</v>
      </c>
      <c r="P490" s="9">
        <f t="shared" si="23"/>
        <v>30.5</v>
      </c>
      <c r="Q490" s="26">
        <v>41</v>
      </c>
      <c r="R490" s="26">
        <v>26</v>
      </c>
      <c r="S490" s="26">
        <v>18</v>
      </c>
      <c r="T490" s="26">
        <v>37</v>
      </c>
      <c r="U490" s="2">
        <v>0</v>
      </c>
      <c r="V490" s="2">
        <v>0</v>
      </c>
      <c r="W490" s="2">
        <v>1</v>
      </c>
      <c r="X490" s="2">
        <v>15</v>
      </c>
      <c r="Y490" s="2" t="s">
        <v>503</v>
      </c>
      <c r="Z490" s="2" t="s">
        <v>503</v>
      </c>
      <c r="AA490" s="2">
        <v>0</v>
      </c>
      <c r="AB490" s="2">
        <v>0</v>
      </c>
      <c r="AC490" s="14">
        <v>0</v>
      </c>
      <c r="AD490" s="14">
        <v>0</v>
      </c>
      <c r="AE490"/>
      <c r="AF490" t="s">
        <v>44</v>
      </c>
      <c r="AG490" s="28" t="s">
        <v>2038</v>
      </c>
      <c r="AH490">
        <v>0</v>
      </c>
    </row>
    <row r="491" spans="1:34" s="61" customFormat="1" x14ac:dyDescent="0.3">
      <c r="A491" t="s">
        <v>92</v>
      </c>
      <c r="B491">
        <v>2021</v>
      </c>
      <c r="C491" s="11">
        <v>44374</v>
      </c>
      <c r="D491" t="s">
        <v>1309</v>
      </c>
      <c r="E491" t="s">
        <v>657</v>
      </c>
      <c r="F491" s="45">
        <v>8</v>
      </c>
      <c r="G491" s="45">
        <f t="shared" si="22"/>
        <v>0</v>
      </c>
      <c r="H491" s="45">
        <v>0</v>
      </c>
      <c r="I491" s="45">
        <v>0</v>
      </c>
      <c r="J491">
        <v>0</v>
      </c>
      <c r="K491">
        <v>60</v>
      </c>
      <c r="L491">
        <v>12</v>
      </c>
      <c r="M491">
        <v>8</v>
      </c>
      <c r="N491">
        <v>0</v>
      </c>
      <c r="O491">
        <v>0</v>
      </c>
      <c r="P491" s="9">
        <f t="shared" si="23"/>
        <v>26.25</v>
      </c>
      <c r="Q491" s="26">
        <v>25</v>
      </c>
      <c r="R491" s="26">
        <v>23</v>
      </c>
      <c r="S491" s="26">
        <v>37</v>
      </c>
      <c r="T491" s="26">
        <v>20</v>
      </c>
      <c r="U491" s="2">
        <v>0</v>
      </c>
      <c r="V491" s="2">
        <v>0</v>
      </c>
      <c r="W491" s="2">
        <v>1</v>
      </c>
      <c r="X491" s="2">
        <v>8</v>
      </c>
      <c r="Y491" s="2" t="s">
        <v>503</v>
      </c>
      <c r="Z491" s="2" t="s">
        <v>503</v>
      </c>
      <c r="AA491" s="2">
        <v>0</v>
      </c>
      <c r="AB491" s="2">
        <v>0</v>
      </c>
      <c r="AC491" s="14">
        <v>0</v>
      </c>
      <c r="AD491" s="14">
        <v>0</v>
      </c>
      <c r="AE491"/>
      <c r="AF491" t="s">
        <v>44</v>
      </c>
      <c r="AG491" s="28" t="s">
        <v>2038</v>
      </c>
      <c r="AH491">
        <v>0</v>
      </c>
    </row>
    <row r="492" spans="1:34" s="61" customFormat="1" x14ac:dyDescent="0.3">
      <c r="A492" t="s">
        <v>92</v>
      </c>
      <c r="B492">
        <v>2022</v>
      </c>
      <c r="C492" s="11">
        <v>44736</v>
      </c>
      <c r="D492" t="s">
        <v>1299</v>
      </c>
      <c r="E492" t="s">
        <v>655</v>
      </c>
      <c r="F492">
        <v>6</v>
      </c>
      <c r="G492" s="45">
        <f t="shared" si="22"/>
        <v>8</v>
      </c>
      <c r="H492">
        <v>2</v>
      </c>
      <c r="I492">
        <v>0</v>
      </c>
      <c r="J492">
        <v>6</v>
      </c>
      <c r="K492">
        <v>85</v>
      </c>
      <c r="L492">
        <v>5</v>
      </c>
      <c r="M492">
        <v>2</v>
      </c>
      <c r="N492">
        <v>0</v>
      </c>
      <c r="O492">
        <v>0</v>
      </c>
      <c r="P492" s="9">
        <f t="shared" si="23"/>
        <v>25.5</v>
      </c>
      <c r="Q492" s="26">
        <v>16</v>
      </c>
      <c r="R492" s="26">
        <v>25</v>
      </c>
      <c r="S492" s="26">
        <v>17</v>
      </c>
      <c r="T492" s="26">
        <v>44</v>
      </c>
      <c r="U492" s="2">
        <v>0</v>
      </c>
      <c r="V492" s="2">
        <v>0</v>
      </c>
      <c r="W492" s="2">
        <v>2</v>
      </c>
      <c r="X492" s="2">
        <v>2</v>
      </c>
      <c r="Y492" s="2" t="s">
        <v>503</v>
      </c>
      <c r="Z492" s="2" t="s">
        <v>503</v>
      </c>
      <c r="AA492" s="2">
        <v>0</v>
      </c>
      <c r="AB492" s="2">
        <v>0</v>
      </c>
      <c r="AC492" s="14">
        <v>0</v>
      </c>
      <c r="AD492" s="14">
        <v>0</v>
      </c>
      <c r="AE492"/>
      <c r="AF492"/>
      <c r="AG492" t="s">
        <v>1946</v>
      </c>
      <c r="AH492"/>
    </row>
    <row r="493" spans="1:34" s="61" customFormat="1" x14ac:dyDescent="0.3">
      <c r="A493" t="s">
        <v>92</v>
      </c>
      <c r="B493">
        <v>2022</v>
      </c>
      <c r="C493" s="11">
        <v>44736</v>
      </c>
      <c r="D493" t="s">
        <v>1301</v>
      </c>
      <c r="E493" t="s">
        <v>653</v>
      </c>
      <c r="F493">
        <v>5</v>
      </c>
      <c r="G493" s="45">
        <f t="shared" si="22"/>
        <v>0</v>
      </c>
      <c r="H493">
        <v>0</v>
      </c>
      <c r="I493">
        <v>0</v>
      </c>
      <c r="J493">
        <v>0</v>
      </c>
      <c r="K493">
        <v>50</v>
      </c>
      <c r="L493">
        <v>20</v>
      </c>
      <c r="M493">
        <v>0</v>
      </c>
      <c r="N493">
        <v>0</v>
      </c>
      <c r="O493">
        <v>0</v>
      </c>
      <c r="P493" s="9">
        <f t="shared" si="23"/>
        <v>20.5</v>
      </c>
      <c r="Q493" s="26">
        <v>18</v>
      </c>
      <c r="R493" s="26">
        <v>31</v>
      </c>
      <c r="S493" s="26">
        <v>18</v>
      </c>
      <c r="T493" s="26">
        <v>15</v>
      </c>
      <c r="U493" s="2">
        <v>0</v>
      </c>
      <c r="V493" s="2">
        <v>0</v>
      </c>
      <c r="W493" s="2">
        <v>0</v>
      </c>
      <c r="X493" s="2">
        <v>0</v>
      </c>
      <c r="Y493" s="2" t="s">
        <v>503</v>
      </c>
      <c r="Z493" s="2" t="s">
        <v>503</v>
      </c>
      <c r="AA493" s="2">
        <v>0</v>
      </c>
      <c r="AB493" s="2">
        <v>0</v>
      </c>
      <c r="AC493" s="14">
        <v>0</v>
      </c>
      <c r="AD493" s="14">
        <v>0</v>
      </c>
      <c r="AE493"/>
      <c r="AF493"/>
      <c r="AG493" s="50" t="s">
        <v>2039</v>
      </c>
      <c r="AH493"/>
    </row>
    <row r="494" spans="1:34" s="61" customFormat="1" x14ac:dyDescent="0.3">
      <c r="A494" t="s">
        <v>92</v>
      </c>
      <c r="B494">
        <v>2022</v>
      </c>
      <c r="C494" s="11">
        <v>44736</v>
      </c>
      <c r="D494" t="s">
        <v>1302</v>
      </c>
      <c r="E494" t="s">
        <v>653</v>
      </c>
      <c r="F494">
        <v>7</v>
      </c>
      <c r="G494" s="45">
        <f t="shared" si="22"/>
        <v>3</v>
      </c>
      <c r="H494">
        <v>0</v>
      </c>
      <c r="I494">
        <v>0</v>
      </c>
      <c r="J494">
        <v>3</v>
      </c>
      <c r="K494">
        <v>60</v>
      </c>
      <c r="L494">
        <v>15</v>
      </c>
      <c r="M494">
        <v>0</v>
      </c>
      <c r="N494">
        <v>0</v>
      </c>
      <c r="O494">
        <v>0</v>
      </c>
      <c r="P494" s="9">
        <f t="shared" si="23"/>
        <v>23.5</v>
      </c>
      <c r="Q494" s="26">
        <v>35</v>
      </c>
      <c r="R494" s="26">
        <v>22</v>
      </c>
      <c r="S494" s="26">
        <v>26</v>
      </c>
      <c r="T494" s="26">
        <v>11</v>
      </c>
      <c r="U494" s="2">
        <v>0</v>
      </c>
      <c r="V494" s="2">
        <v>0</v>
      </c>
      <c r="W494" s="2">
        <v>0</v>
      </c>
      <c r="X494" s="2">
        <v>0</v>
      </c>
      <c r="Y494" s="2" t="s">
        <v>503</v>
      </c>
      <c r="Z494" s="2" t="s">
        <v>503</v>
      </c>
      <c r="AA494" s="2">
        <v>0</v>
      </c>
      <c r="AB494" s="2">
        <v>0</v>
      </c>
      <c r="AC494" s="14">
        <v>0</v>
      </c>
      <c r="AD494" s="14">
        <v>0</v>
      </c>
      <c r="AE494"/>
      <c r="AF494"/>
      <c r="AG494" t="s">
        <v>1164</v>
      </c>
      <c r="AH494"/>
    </row>
    <row r="495" spans="1:34" s="61" customFormat="1" x14ac:dyDescent="0.3">
      <c r="A495" t="s">
        <v>92</v>
      </c>
      <c r="B495">
        <v>2022</v>
      </c>
      <c r="C495" s="11">
        <v>44736</v>
      </c>
      <c r="D495" t="s">
        <v>1303</v>
      </c>
      <c r="E495" t="s">
        <v>651</v>
      </c>
      <c r="F495">
        <v>9</v>
      </c>
      <c r="G495" s="45">
        <f t="shared" si="22"/>
        <v>0</v>
      </c>
      <c r="H495">
        <v>0</v>
      </c>
      <c r="I495">
        <v>0</v>
      </c>
      <c r="J495">
        <v>0</v>
      </c>
      <c r="K495">
        <v>85</v>
      </c>
      <c r="L495">
        <v>1</v>
      </c>
      <c r="M495">
        <v>15</v>
      </c>
      <c r="N495">
        <v>0</v>
      </c>
      <c r="O495">
        <v>70</v>
      </c>
      <c r="P495" s="9">
        <f t="shared" si="23"/>
        <v>18</v>
      </c>
      <c r="Q495" s="26">
        <v>17</v>
      </c>
      <c r="R495" s="26">
        <v>25</v>
      </c>
      <c r="S495" s="26">
        <v>20</v>
      </c>
      <c r="T495" s="26">
        <v>10</v>
      </c>
      <c r="U495" s="2">
        <v>0</v>
      </c>
      <c r="V495" s="2">
        <v>0</v>
      </c>
      <c r="W495" s="2">
        <v>1</v>
      </c>
      <c r="X495" s="2">
        <v>15</v>
      </c>
      <c r="Y495" s="2" t="s">
        <v>503</v>
      </c>
      <c r="Z495" s="2" t="s">
        <v>503</v>
      </c>
      <c r="AA495" s="2">
        <v>0</v>
      </c>
      <c r="AB495" s="2">
        <v>0</v>
      </c>
      <c r="AC495" s="14">
        <v>0</v>
      </c>
      <c r="AD495" s="14">
        <v>0</v>
      </c>
      <c r="AE495"/>
      <c r="AF495"/>
      <c r="AG495"/>
      <c r="AH495"/>
    </row>
    <row r="496" spans="1:34" s="61" customFormat="1" x14ac:dyDescent="0.3">
      <c r="A496" t="s">
        <v>92</v>
      </c>
      <c r="B496">
        <v>2022</v>
      </c>
      <c r="C496" s="11">
        <v>44736</v>
      </c>
      <c r="D496" t="s">
        <v>1304</v>
      </c>
      <c r="E496" t="s">
        <v>655</v>
      </c>
      <c r="F496">
        <v>3</v>
      </c>
      <c r="G496" s="45">
        <f t="shared" si="22"/>
        <v>0</v>
      </c>
      <c r="H496">
        <v>0</v>
      </c>
      <c r="I496">
        <v>0</v>
      </c>
      <c r="J496">
        <v>0</v>
      </c>
      <c r="K496">
        <v>70</v>
      </c>
      <c r="L496">
        <v>20</v>
      </c>
      <c r="M496">
        <v>5</v>
      </c>
      <c r="N496">
        <v>0</v>
      </c>
      <c r="O496">
        <v>0</v>
      </c>
      <c r="P496" s="9">
        <f t="shared" si="23"/>
        <v>35.75</v>
      </c>
      <c r="Q496" s="26">
        <v>30</v>
      </c>
      <c r="R496" s="26">
        <v>27</v>
      </c>
      <c r="S496" s="26">
        <v>55</v>
      </c>
      <c r="T496" s="26">
        <v>31</v>
      </c>
      <c r="U496" s="2">
        <v>0</v>
      </c>
      <c r="V496" s="2">
        <v>0</v>
      </c>
      <c r="W496" s="2">
        <v>1</v>
      </c>
      <c r="X496" s="2">
        <v>5</v>
      </c>
      <c r="Y496" s="2" t="s">
        <v>503</v>
      </c>
      <c r="Z496" s="2" t="s">
        <v>503</v>
      </c>
      <c r="AA496" s="2">
        <v>0</v>
      </c>
      <c r="AB496" s="2">
        <v>0</v>
      </c>
      <c r="AC496" s="14">
        <v>0</v>
      </c>
      <c r="AD496" s="14">
        <v>0</v>
      </c>
      <c r="AE496"/>
      <c r="AF496"/>
      <c r="AG496" t="s">
        <v>1164</v>
      </c>
      <c r="AH496"/>
    </row>
    <row r="497" spans="1:34" s="61" customFormat="1" x14ac:dyDescent="0.3">
      <c r="A497" t="s">
        <v>92</v>
      </c>
      <c r="B497">
        <v>2022</v>
      </c>
      <c r="C497" s="11">
        <v>44736</v>
      </c>
      <c r="D497" t="s">
        <v>1305</v>
      </c>
      <c r="E497" t="s">
        <v>661</v>
      </c>
      <c r="F497">
        <v>13</v>
      </c>
      <c r="G497" s="45">
        <f t="shared" si="22"/>
        <v>0</v>
      </c>
      <c r="H497">
        <v>0</v>
      </c>
      <c r="I497">
        <v>0</v>
      </c>
      <c r="J497">
        <v>0</v>
      </c>
      <c r="K497">
        <v>85</v>
      </c>
      <c r="L497">
        <v>1</v>
      </c>
      <c r="M497">
        <v>1</v>
      </c>
      <c r="N497">
        <v>0</v>
      </c>
      <c r="O497">
        <v>80</v>
      </c>
      <c r="P497" s="9">
        <f t="shared" si="23"/>
        <v>32.5</v>
      </c>
      <c r="Q497" s="26">
        <v>20</v>
      </c>
      <c r="R497" s="26">
        <v>35</v>
      </c>
      <c r="S497" s="26">
        <v>50</v>
      </c>
      <c r="T497" s="26">
        <v>25</v>
      </c>
      <c r="U497" s="2">
        <v>0</v>
      </c>
      <c r="V497" s="2">
        <v>0</v>
      </c>
      <c r="W497" s="2">
        <v>1</v>
      </c>
      <c r="X497" s="2">
        <v>1</v>
      </c>
      <c r="Y497" s="2" t="s">
        <v>503</v>
      </c>
      <c r="Z497" s="2" t="s">
        <v>503</v>
      </c>
      <c r="AA497" s="2">
        <v>0</v>
      </c>
      <c r="AB497" s="2">
        <v>0</v>
      </c>
      <c r="AC497" s="14">
        <v>0</v>
      </c>
      <c r="AD497" s="14">
        <v>0</v>
      </c>
      <c r="AE497"/>
      <c r="AF497"/>
      <c r="AG497" t="s">
        <v>1164</v>
      </c>
      <c r="AH497"/>
    </row>
    <row r="498" spans="1:34" x14ac:dyDescent="0.3">
      <c r="A498" t="s">
        <v>92</v>
      </c>
      <c r="B498">
        <v>2022</v>
      </c>
      <c r="C498" s="11">
        <v>44736</v>
      </c>
      <c r="D498" t="s">
        <v>1306</v>
      </c>
      <c r="E498" t="s">
        <v>659</v>
      </c>
      <c r="F498">
        <v>6</v>
      </c>
      <c r="G498" s="45">
        <f t="shared" si="22"/>
        <v>0</v>
      </c>
      <c r="H498">
        <v>0</v>
      </c>
      <c r="I498">
        <v>0</v>
      </c>
      <c r="J498">
        <v>0</v>
      </c>
      <c r="K498">
        <v>80</v>
      </c>
      <c r="L498">
        <v>5</v>
      </c>
      <c r="M498">
        <v>25</v>
      </c>
      <c r="N498">
        <v>0</v>
      </c>
      <c r="O498">
        <v>0</v>
      </c>
      <c r="P498" s="9">
        <f t="shared" si="23"/>
        <v>18.5</v>
      </c>
      <c r="Q498" s="26">
        <v>27</v>
      </c>
      <c r="R498" s="26">
        <v>19</v>
      </c>
      <c r="S498" s="26">
        <v>18</v>
      </c>
      <c r="T498" s="26">
        <v>10</v>
      </c>
      <c r="U498" s="2">
        <v>0</v>
      </c>
      <c r="V498" s="2">
        <v>0</v>
      </c>
      <c r="W498" s="2">
        <v>2</v>
      </c>
      <c r="X498" s="2">
        <v>25</v>
      </c>
      <c r="Y498" s="2" t="s">
        <v>503</v>
      </c>
      <c r="Z498" s="2" t="s">
        <v>503</v>
      </c>
      <c r="AA498" s="2">
        <v>0</v>
      </c>
      <c r="AB498" s="2">
        <v>0</v>
      </c>
      <c r="AC498" s="14">
        <v>0</v>
      </c>
      <c r="AD498" s="14">
        <v>0</v>
      </c>
    </row>
    <row r="499" spans="1:34" x14ac:dyDescent="0.3">
      <c r="A499" t="s">
        <v>92</v>
      </c>
      <c r="B499">
        <v>2022</v>
      </c>
      <c r="C499" s="11">
        <v>44736</v>
      </c>
      <c r="D499" t="s">
        <v>1307</v>
      </c>
      <c r="E499" t="s">
        <v>656</v>
      </c>
      <c r="F499">
        <v>31</v>
      </c>
      <c r="G499" s="45">
        <f t="shared" si="22"/>
        <v>0</v>
      </c>
      <c r="H499">
        <v>0</v>
      </c>
      <c r="I499">
        <v>0</v>
      </c>
      <c r="J499">
        <v>0</v>
      </c>
      <c r="K499">
        <v>70</v>
      </c>
      <c r="L499">
        <v>1</v>
      </c>
      <c r="M499">
        <v>10</v>
      </c>
      <c r="N499">
        <v>5</v>
      </c>
      <c r="O499">
        <v>40</v>
      </c>
      <c r="P499" s="9">
        <f t="shared" si="23"/>
        <v>30.5</v>
      </c>
      <c r="Q499" s="26">
        <v>38</v>
      </c>
      <c r="R499" s="26">
        <v>31</v>
      </c>
      <c r="S499" s="26">
        <v>33</v>
      </c>
      <c r="T499" s="26">
        <v>20</v>
      </c>
      <c r="U499" s="2">
        <v>0</v>
      </c>
      <c r="V499" s="2">
        <v>0</v>
      </c>
      <c r="W499" s="2">
        <v>1</v>
      </c>
      <c r="X499" s="2">
        <v>10</v>
      </c>
      <c r="Y499" s="2" t="s">
        <v>503</v>
      </c>
      <c r="Z499" s="2" t="s">
        <v>503</v>
      </c>
      <c r="AA499" s="2">
        <v>0</v>
      </c>
      <c r="AB499" s="2">
        <v>0</v>
      </c>
      <c r="AC499" s="14">
        <v>0</v>
      </c>
      <c r="AD499" s="14">
        <v>0</v>
      </c>
      <c r="AG499" t="s">
        <v>1947</v>
      </c>
    </row>
    <row r="500" spans="1:34" x14ac:dyDescent="0.3">
      <c r="A500" t="s">
        <v>92</v>
      </c>
      <c r="B500">
        <v>2022</v>
      </c>
      <c r="C500" s="11">
        <v>44736</v>
      </c>
      <c r="D500" t="s">
        <v>1308</v>
      </c>
      <c r="E500" t="s">
        <v>648</v>
      </c>
      <c r="F500">
        <v>14</v>
      </c>
      <c r="G500" s="45">
        <f t="shared" si="22"/>
        <v>0</v>
      </c>
      <c r="H500">
        <v>0</v>
      </c>
      <c r="I500">
        <v>0</v>
      </c>
      <c r="J500">
        <v>0</v>
      </c>
      <c r="K500">
        <v>95</v>
      </c>
      <c r="L500">
        <v>5</v>
      </c>
      <c r="M500">
        <v>25</v>
      </c>
      <c r="N500">
        <v>0</v>
      </c>
      <c r="O500">
        <v>0</v>
      </c>
      <c r="P500" s="9">
        <f t="shared" si="23"/>
        <v>30.75</v>
      </c>
      <c r="Q500" s="26">
        <v>23</v>
      </c>
      <c r="R500" s="26">
        <v>37</v>
      </c>
      <c r="S500" s="26">
        <v>25</v>
      </c>
      <c r="T500" s="26">
        <v>38</v>
      </c>
      <c r="U500" s="2">
        <v>0</v>
      </c>
      <c r="V500" s="2">
        <v>0</v>
      </c>
      <c r="W500" s="2">
        <v>1</v>
      </c>
      <c r="X500" s="2">
        <v>25</v>
      </c>
      <c r="Y500" s="2" t="s">
        <v>503</v>
      </c>
      <c r="Z500" s="2" t="s">
        <v>503</v>
      </c>
      <c r="AA500" s="2">
        <v>0</v>
      </c>
      <c r="AB500" s="2">
        <v>0</v>
      </c>
      <c r="AC500" s="14">
        <v>0</v>
      </c>
      <c r="AD500" s="14">
        <v>0</v>
      </c>
    </row>
    <row r="501" spans="1:34" x14ac:dyDescent="0.3">
      <c r="A501" t="s">
        <v>92</v>
      </c>
      <c r="B501">
        <v>2022</v>
      </c>
      <c r="C501" s="11">
        <v>44736</v>
      </c>
      <c r="D501" t="s">
        <v>1309</v>
      </c>
      <c r="E501" t="s">
        <v>657</v>
      </c>
      <c r="F501">
        <v>8</v>
      </c>
      <c r="G501" s="45">
        <f t="shared" si="22"/>
        <v>0</v>
      </c>
      <c r="H501">
        <v>0</v>
      </c>
      <c r="I501">
        <v>0</v>
      </c>
      <c r="J501">
        <v>0</v>
      </c>
      <c r="K501">
        <v>75</v>
      </c>
      <c r="L501">
        <v>3</v>
      </c>
      <c r="M501">
        <v>10</v>
      </c>
      <c r="N501">
        <v>0</v>
      </c>
      <c r="O501">
        <v>0</v>
      </c>
      <c r="P501" s="9">
        <f t="shared" si="23"/>
        <v>19.25</v>
      </c>
      <c r="Q501" s="26">
        <v>19</v>
      </c>
      <c r="R501" s="26">
        <v>20</v>
      </c>
      <c r="S501" s="26">
        <v>15</v>
      </c>
      <c r="T501" s="26">
        <v>23</v>
      </c>
      <c r="U501" s="2">
        <v>0</v>
      </c>
      <c r="V501" s="2">
        <v>0</v>
      </c>
      <c r="W501" s="2">
        <v>1</v>
      </c>
      <c r="X501" s="2">
        <v>10</v>
      </c>
      <c r="Y501" s="2" t="s">
        <v>503</v>
      </c>
      <c r="Z501" s="2" t="s">
        <v>503</v>
      </c>
      <c r="AA501" s="2">
        <v>0</v>
      </c>
      <c r="AB501" s="2">
        <v>0</v>
      </c>
      <c r="AC501" s="14">
        <v>0</v>
      </c>
      <c r="AD501" s="14">
        <v>0</v>
      </c>
    </row>
    <row r="502" spans="1:34" x14ac:dyDescent="0.3">
      <c r="A502" t="s">
        <v>109</v>
      </c>
      <c r="B502">
        <v>2018</v>
      </c>
      <c r="C502" s="11">
        <v>43258</v>
      </c>
      <c r="D502" t="s">
        <v>1322</v>
      </c>
      <c r="E502" t="s">
        <v>661</v>
      </c>
      <c r="F502">
        <v>18</v>
      </c>
      <c r="G502">
        <f t="shared" si="22"/>
        <v>3</v>
      </c>
      <c r="H502">
        <v>0</v>
      </c>
      <c r="I502">
        <v>0</v>
      </c>
      <c r="J502">
        <v>3</v>
      </c>
      <c r="K502">
        <v>40</v>
      </c>
      <c r="L502">
        <v>30</v>
      </c>
      <c r="M502" t="s">
        <v>503</v>
      </c>
      <c r="N502">
        <v>1</v>
      </c>
      <c r="O502" t="s">
        <v>503</v>
      </c>
      <c r="P502" s="9">
        <f t="shared" si="23"/>
        <v>13.75</v>
      </c>
      <c r="Q502" s="8">
        <v>19</v>
      </c>
      <c r="R502" s="8">
        <v>7</v>
      </c>
      <c r="S502" s="8">
        <v>18</v>
      </c>
      <c r="T502" s="8">
        <v>11</v>
      </c>
      <c r="AC502" s="14"/>
      <c r="AD502" s="14">
        <v>1</v>
      </c>
      <c r="AG502" t="s">
        <v>1323</v>
      </c>
    </row>
    <row r="503" spans="1:34" x14ac:dyDescent="0.3">
      <c r="A503" t="s">
        <v>109</v>
      </c>
      <c r="B503">
        <v>2018</v>
      </c>
      <c r="C503" s="11">
        <v>43258</v>
      </c>
      <c r="D503" t="s">
        <v>1324</v>
      </c>
      <c r="E503" t="s">
        <v>655</v>
      </c>
      <c r="F503">
        <v>16</v>
      </c>
      <c r="G503">
        <f t="shared" ref="G503:G566" si="24">SUM(H503:J503)</f>
        <v>0</v>
      </c>
      <c r="H503">
        <v>0</v>
      </c>
      <c r="I503">
        <v>0</v>
      </c>
      <c r="J503">
        <v>0</v>
      </c>
      <c r="K503">
        <v>40</v>
      </c>
      <c r="L503">
        <v>10</v>
      </c>
      <c r="M503" t="s">
        <v>503</v>
      </c>
      <c r="N503">
        <v>2</v>
      </c>
      <c r="O503" t="s">
        <v>503</v>
      </c>
      <c r="P503" s="9">
        <f t="shared" si="23"/>
        <v>20</v>
      </c>
      <c r="Q503" s="8">
        <v>16</v>
      </c>
      <c r="R503" s="8">
        <v>33</v>
      </c>
      <c r="S503" s="8">
        <v>14</v>
      </c>
      <c r="T503" s="8">
        <v>17</v>
      </c>
      <c r="AC503" s="14"/>
      <c r="AD503" s="14">
        <v>1</v>
      </c>
      <c r="AG503" t="s">
        <v>1325</v>
      </c>
    </row>
    <row r="504" spans="1:34" x14ac:dyDescent="0.3">
      <c r="A504" t="s">
        <v>109</v>
      </c>
      <c r="B504">
        <v>2018</v>
      </c>
      <c r="C504" s="11">
        <v>43258</v>
      </c>
      <c r="D504" t="s">
        <v>1326</v>
      </c>
      <c r="E504" t="s">
        <v>653</v>
      </c>
      <c r="F504">
        <v>0</v>
      </c>
      <c r="G504">
        <f t="shared" si="24"/>
        <v>0</v>
      </c>
      <c r="H504">
        <v>0</v>
      </c>
      <c r="I504">
        <v>0</v>
      </c>
      <c r="J504">
        <v>0</v>
      </c>
      <c r="K504">
        <v>40</v>
      </c>
      <c r="L504">
        <v>70</v>
      </c>
      <c r="M504" t="s">
        <v>503</v>
      </c>
      <c r="N504">
        <v>25</v>
      </c>
      <c r="O504" t="s">
        <v>503</v>
      </c>
      <c r="P504" s="9">
        <f t="shared" si="23"/>
        <v>23.25</v>
      </c>
      <c r="Q504" s="8">
        <v>0</v>
      </c>
      <c r="R504" s="8">
        <v>0</v>
      </c>
      <c r="S504" s="8">
        <v>24</v>
      </c>
      <c r="T504" s="8">
        <v>69</v>
      </c>
      <c r="AC504" s="14"/>
      <c r="AD504" s="14">
        <v>1</v>
      </c>
      <c r="AG504" t="s">
        <v>1327</v>
      </c>
    </row>
    <row r="505" spans="1:34" x14ac:dyDescent="0.3">
      <c r="A505" t="s">
        <v>109</v>
      </c>
      <c r="B505">
        <v>2018</v>
      </c>
      <c r="C505" s="11">
        <v>43258</v>
      </c>
      <c r="D505" t="s">
        <v>1328</v>
      </c>
      <c r="E505" t="s">
        <v>659</v>
      </c>
      <c r="F505">
        <v>30</v>
      </c>
      <c r="G505">
        <f t="shared" si="24"/>
        <v>0</v>
      </c>
      <c r="H505">
        <v>0</v>
      </c>
      <c r="I505">
        <v>0</v>
      </c>
      <c r="J505">
        <v>0</v>
      </c>
      <c r="K505">
        <v>50</v>
      </c>
      <c r="L505">
        <v>70</v>
      </c>
      <c r="M505" t="s">
        <v>503</v>
      </c>
      <c r="N505">
        <v>50</v>
      </c>
      <c r="O505" t="s">
        <v>503</v>
      </c>
      <c r="P505" s="9">
        <f t="shared" si="23"/>
        <v>18.25</v>
      </c>
      <c r="Q505" s="8">
        <v>9</v>
      </c>
      <c r="R505" s="8">
        <v>15</v>
      </c>
      <c r="S505" s="8">
        <v>23</v>
      </c>
      <c r="T505" s="8">
        <v>26</v>
      </c>
      <c r="AC505" s="14"/>
      <c r="AD505" s="14">
        <v>1</v>
      </c>
      <c r="AG505" t="s">
        <v>1329</v>
      </c>
    </row>
    <row r="506" spans="1:34" x14ac:dyDescent="0.3">
      <c r="A506" t="s">
        <v>109</v>
      </c>
      <c r="B506">
        <v>2018</v>
      </c>
      <c r="C506" s="11">
        <v>43258</v>
      </c>
      <c r="D506" t="s">
        <v>1330</v>
      </c>
      <c r="E506" t="s">
        <v>659</v>
      </c>
      <c r="F506">
        <v>28</v>
      </c>
      <c r="G506">
        <f t="shared" si="24"/>
        <v>1</v>
      </c>
      <c r="H506">
        <v>0</v>
      </c>
      <c r="I506">
        <v>1</v>
      </c>
      <c r="J506">
        <v>0</v>
      </c>
      <c r="K506">
        <v>60</v>
      </c>
      <c r="L506">
        <v>70</v>
      </c>
      <c r="M506" t="s">
        <v>503</v>
      </c>
      <c r="N506">
        <v>0</v>
      </c>
      <c r="O506" t="s">
        <v>503</v>
      </c>
      <c r="P506" s="9">
        <f t="shared" si="23"/>
        <v>8.25</v>
      </c>
      <c r="Q506" s="8">
        <v>19</v>
      </c>
      <c r="R506" s="8">
        <v>0</v>
      </c>
      <c r="S506" s="8">
        <v>9</v>
      </c>
      <c r="T506" s="8">
        <v>5</v>
      </c>
      <c r="AC506" s="14"/>
      <c r="AD506" s="14">
        <v>1</v>
      </c>
      <c r="AG506" t="s">
        <v>1170</v>
      </c>
    </row>
    <row r="507" spans="1:34" s="45" customFormat="1" x14ac:dyDescent="0.3">
      <c r="A507" t="s">
        <v>109</v>
      </c>
      <c r="B507">
        <v>2018</v>
      </c>
      <c r="C507" s="11">
        <v>43258</v>
      </c>
      <c r="D507" t="s">
        <v>1331</v>
      </c>
      <c r="E507" t="s">
        <v>659</v>
      </c>
      <c r="F507">
        <v>27</v>
      </c>
      <c r="G507">
        <f t="shared" si="24"/>
        <v>0</v>
      </c>
      <c r="H507">
        <v>0</v>
      </c>
      <c r="I507">
        <v>0</v>
      </c>
      <c r="J507">
        <v>0</v>
      </c>
      <c r="K507">
        <v>40</v>
      </c>
      <c r="L507">
        <v>50</v>
      </c>
      <c r="M507" t="s">
        <v>503</v>
      </c>
      <c r="N507">
        <v>0</v>
      </c>
      <c r="O507" t="s">
        <v>503</v>
      </c>
      <c r="P507" s="9">
        <f t="shared" si="23"/>
        <v>4</v>
      </c>
      <c r="Q507" s="8">
        <v>0</v>
      </c>
      <c r="R507" s="8">
        <v>0</v>
      </c>
      <c r="S507" s="8">
        <v>2</v>
      </c>
      <c r="T507" s="8">
        <v>14</v>
      </c>
      <c r="U507"/>
      <c r="V507"/>
      <c r="W507"/>
      <c r="X507"/>
      <c r="Y507"/>
      <c r="Z507"/>
      <c r="AA507"/>
      <c r="AB507"/>
      <c r="AC507" s="14"/>
      <c r="AD507" s="14">
        <v>1</v>
      </c>
      <c r="AE507"/>
      <c r="AF507"/>
      <c r="AG507" t="s">
        <v>1170</v>
      </c>
      <c r="AH507"/>
    </row>
    <row r="508" spans="1:34" s="45" customFormat="1" x14ac:dyDescent="0.3">
      <c r="A508" t="s">
        <v>109</v>
      </c>
      <c r="B508">
        <v>2018</v>
      </c>
      <c r="C508" s="11">
        <v>43258</v>
      </c>
      <c r="D508" t="s">
        <v>1332</v>
      </c>
      <c r="E508" t="s">
        <v>659</v>
      </c>
      <c r="F508">
        <v>26</v>
      </c>
      <c r="G508">
        <f t="shared" si="24"/>
        <v>2</v>
      </c>
      <c r="H508">
        <v>0</v>
      </c>
      <c r="I508">
        <v>1</v>
      </c>
      <c r="J508">
        <v>1</v>
      </c>
      <c r="K508">
        <v>70</v>
      </c>
      <c r="L508">
        <v>30</v>
      </c>
      <c r="M508" t="s">
        <v>503</v>
      </c>
      <c r="N508">
        <v>0</v>
      </c>
      <c r="O508" t="s">
        <v>503</v>
      </c>
      <c r="P508" s="9">
        <f t="shared" si="23"/>
        <v>12.75</v>
      </c>
      <c r="Q508" s="8">
        <v>0</v>
      </c>
      <c r="R508" s="8">
        <v>2</v>
      </c>
      <c r="S508" s="8">
        <v>25</v>
      </c>
      <c r="T508" s="8">
        <v>24</v>
      </c>
      <c r="U508"/>
      <c r="V508"/>
      <c r="W508"/>
      <c r="X508"/>
      <c r="Y508"/>
      <c r="Z508"/>
      <c r="AA508"/>
      <c r="AB508"/>
      <c r="AC508" s="14"/>
      <c r="AD508" s="14">
        <v>1</v>
      </c>
      <c r="AE508"/>
      <c r="AF508"/>
      <c r="AG508" t="s">
        <v>1170</v>
      </c>
      <c r="AH508"/>
    </row>
    <row r="509" spans="1:34" s="45" customFormat="1" x14ac:dyDescent="0.3">
      <c r="A509" t="s">
        <v>109</v>
      </c>
      <c r="B509">
        <v>2018</v>
      </c>
      <c r="C509" s="11">
        <v>43258</v>
      </c>
      <c r="D509" t="s">
        <v>1333</v>
      </c>
      <c r="E509" t="s">
        <v>661</v>
      </c>
      <c r="F509">
        <v>17</v>
      </c>
      <c r="G509">
        <f t="shared" si="24"/>
        <v>7</v>
      </c>
      <c r="H509">
        <v>0</v>
      </c>
      <c r="I509">
        <v>4</v>
      </c>
      <c r="J509">
        <v>3</v>
      </c>
      <c r="K509">
        <v>50</v>
      </c>
      <c r="L509">
        <v>60</v>
      </c>
      <c r="M509" t="s">
        <v>503</v>
      </c>
      <c r="N509">
        <v>0</v>
      </c>
      <c r="O509" t="s">
        <v>503</v>
      </c>
      <c r="P509" s="9">
        <f t="shared" si="23"/>
        <v>12.75</v>
      </c>
      <c r="Q509" s="8">
        <v>21</v>
      </c>
      <c r="R509" s="8">
        <v>0</v>
      </c>
      <c r="S509" s="8">
        <v>15</v>
      </c>
      <c r="T509" s="8">
        <v>15</v>
      </c>
      <c r="U509"/>
      <c r="V509"/>
      <c r="W509"/>
      <c r="X509"/>
      <c r="Y509"/>
      <c r="Z509"/>
      <c r="AA509"/>
      <c r="AB509"/>
      <c r="AC509" s="14"/>
      <c r="AD509" s="14">
        <v>1</v>
      </c>
      <c r="AE509"/>
      <c r="AF509"/>
      <c r="AG509" t="s">
        <v>1170</v>
      </c>
      <c r="AH509"/>
    </row>
    <row r="510" spans="1:34" s="45" customFormat="1" x14ac:dyDescent="0.3">
      <c r="A510" t="s">
        <v>109</v>
      </c>
      <c r="B510">
        <v>2018</v>
      </c>
      <c r="C510" s="11">
        <v>43258</v>
      </c>
      <c r="D510" t="s">
        <v>1334</v>
      </c>
      <c r="E510" t="s">
        <v>661</v>
      </c>
      <c r="F510">
        <v>16</v>
      </c>
      <c r="G510">
        <f t="shared" si="24"/>
        <v>5</v>
      </c>
      <c r="H510">
        <v>0</v>
      </c>
      <c r="I510">
        <v>3</v>
      </c>
      <c r="J510">
        <v>2</v>
      </c>
      <c r="K510">
        <v>60</v>
      </c>
      <c r="L510">
        <v>30</v>
      </c>
      <c r="M510" t="s">
        <v>503</v>
      </c>
      <c r="N510">
        <v>2</v>
      </c>
      <c r="O510" t="s">
        <v>503</v>
      </c>
      <c r="P510" s="9">
        <f t="shared" si="23"/>
        <v>6</v>
      </c>
      <c r="Q510" s="8">
        <v>0</v>
      </c>
      <c r="R510" s="8">
        <v>1</v>
      </c>
      <c r="S510" s="8">
        <v>6</v>
      </c>
      <c r="T510" s="8">
        <v>17</v>
      </c>
      <c r="U510"/>
      <c r="V510"/>
      <c r="W510"/>
      <c r="X510"/>
      <c r="Y510"/>
      <c r="Z510"/>
      <c r="AA510"/>
      <c r="AB510"/>
      <c r="AC510" s="14"/>
      <c r="AD510" s="14">
        <v>1</v>
      </c>
      <c r="AE510"/>
      <c r="AF510"/>
      <c r="AG510" t="s">
        <v>1329</v>
      </c>
      <c r="AH510"/>
    </row>
    <row r="511" spans="1:34" s="45" customFormat="1" x14ac:dyDescent="0.3">
      <c r="A511" t="s">
        <v>109</v>
      </c>
      <c r="B511">
        <v>2018</v>
      </c>
      <c r="C511" s="11">
        <v>43258</v>
      </c>
      <c r="D511" t="s">
        <v>1335</v>
      </c>
      <c r="E511" t="s">
        <v>648</v>
      </c>
      <c r="F511">
        <v>29</v>
      </c>
      <c r="G511">
        <f t="shared" si="24"/>
        <v>0</v>
      </c>
      <c r="H511">
        <v>0</v>
      </c>
      <c r="I511">
        <v>0</v>
      </c>
      <c r="J511">
        <v>0</v>
      </c>
      <c r="K511">
        <v>75</v>
      </c>
      <c r="L511">
        <v>20</v>
      </c>
      <c r="M511" t="s">
        <v>503</v>
      </c>
      <c r="N511">
        <v>0</v>
      </c>
      <c r="O511" t="s">
        <v>503</v>
      </c>
      <c r="P511" s="9">
        <f t="shared" si="23"/>
        <v>1.75</v>
      </c>
      <c r="Q511" s="8">
        <v>4</v>
      </c>
      <c r="R511" s="8">
        <v>2</v>
      </c>
      <c r="S511" s="8">
        <v>1</v>
      </c>
      <c r="T511" s="8">
        <v>0</v>
      </c>
      <c r="U511"/>
      <c r="V511"/>
      <c r="W511"/>
      <c r="X511"/>
      <c r="Y511"/>
      <c r="Z511"/>
      <c r="AA511"/>
      <c r="AB511"/>
      <c r="AC511" s="14"/>
      <c r="AD511" s="14">
        <v>1</v>
      </c>
      <c r="AE511"/>
      <c r="AF511"/>
      <c r="AG511" t="s">
        <v>1336</v>
      </c>
      <c r="AH511"/>
    </row>
    <row r="512" spans="1:34" s="45" customFormat="1" x14ac:dyDescent="0.3">
      <c r="A512" t="s">
        <v>109</v>
      </c>
      <c r="B512">
        <v>2018</v>
      </c>
      <c r="C512" s="11">
        <v>43258</v>
      </c>
      <c r="D512" t="s">
        <v>1337</v>
      </c>
      <c r="E512" t="s">
        <v>656</v>
      </c>
      <c r="F512">
        <v>44</v>
      </c>
      <c r="G512">
        <f t="shared" si="24"/>
        <v>0</v>
      </c>
      <c r="H512">
        <v>0</v>
      </c>
      <c r="I512">
        <v>0</v>
      </c>
      <c r="J512">
        <v>0</v>
      </c>
      <c r="K512">
        <v>65</v>
      </c>
      <c r="L512">
        <v>1</v>
      </c>
      <c r="M512" t="s">
        <v>503</v>
      </c>
      <c r="N512">
        <v>70</v>
      </c>
      <c r="O512" t="s">
        <v>503</v>
      </c>
      <c r="P512" s="9">
        <f t="shared" si="23"/>
        <v>100</v>
      </c>
      <c r="Q512" s="8">
        <v>107</v>
      </c>
      <c r="R512" s="8">
        <v>140</v>
      </c>
      <c r="S512" s="8">
        <v>118</v>
      </c>
      <c r="T512" s="8">
        <v>35</v>
      </c>
      <c r="U512"/>
      <c r="V512"/>
      <c r="W512"/>
      <c r="X512"/>
      <c r="Y512"/>
      <c r="Z512"/>
      <c r="AA512"/>
      <c r="AB512"/>
      <c r="AC512" s="14"/>
      <c r="AD512" s="14">
        <v>0</v>
      </c>
      <c r="AE512"/>
      <c r="AF512"/>
      <c r="AG512" t="s">
        <v>1338</v>
      </c>
      <c r="AH512"/>
    </row>
    <row r="513" spans="1:34" s="45" customFormat="1" x14ac:dyDescent="0.3">
      <c r="A513" t="s">
        <v>109</v>
      </c>
      <c r="B513">
        <v>2019</v>
      </c>
      <c r="C513" s="11">
        <v>43635</v>
      </c>
      <c r="D513" t="s">
        <v>1322</v>
      </c>
      <c r="E513" t="s">
        <v>661</v>
      </c>
      <c r="F513">
        <v>18</v>
      </c>
      <c r="G513">
        <f t="shared" si="24"/>
        <v>14</v>
      </c>
      <c r="H513">
        <v>11</v>
      </c>
      <c r="I513">
        <v>3</v>
      </c>
      <c r="J513">
        <v>0</v>
      </c>
      <c r="K513">
        <v>70</v>
      </c>
      <c r="L513">
        <v>50</v>
      </c>
      <c r="M513" t="s">
        <v>503</v>
      </c>
      <c r="N513">
        <v>3</v>
      </c>
      <c r="O513" t="s">
        <v>503</v>
      </c>
      <c r="P513" s="9">
        <v>9.75</v>
      </c>
      <c r="Q513" s="8">
        <v>5</v>
      </c>
      <c r="R513" s="8">
        <v>24</v>
      </c>
      <c r="S513" s="8">
        <v>4</v>
      </c>
      <c r="T513" s="8">
        <v>6</v>
      </c>
      <c r="U513"/>
      <c r="V513"/>
      <c r="W513"/>
      <c r="X513"/>
      <c r="Y513"/>
      <c r="Z513"/>
      <c r="AA513"/>
      <c r="AB513"/>
      <c r="AC513" s="14"/>
      <c r="AD513" s="14">
        <v>1</v>
      </c>
      <c r="AE513"/>
      <c r="AF513"/>
      <c r="AG513" t="s">
        <v>1323</v>
      </c>
      <c r="AH513"/>
    </row>
    <row r="514" spans="1:34" s="45" customFormat="1" x14ac:dyDescent="0.3">
      <c r="A514" t="s">
        <v>109</v>
      </c>
      <c r="B514">
        <v>2019</v>
      </c>
      <c r="C514" s="11">
        <v>43635</v>
      </c>
      <c r="D514" t="s">
        <v>1324</v>
      </c>
      <c r="E514" t="s">
        <v>655</v>
      </c>
      <c r="F514">
        <v>16</v>
      </c>
      <c r="G514">
        <f t="shared" si="24"/>
        <v>0</v>
      </c>
      <c r="H514">
        <v>0</v>
      </c>
      <c r="I514">
        <v>0</v>
      </c>
      <c r="J514">
        <v>0</v>
      </c>
      <c r="K514">
        <v>85</v>
      </c>
      <c r="L514">
        <v>50</v>
      </c>
      <c r="M514" t="s">
        <v>503</v>
      </c>
      <c r="N514">
        <v>2</v>
      </c>
      <c r="O514" t="s">
        <v>503</v>
      </c>
      <c r="P514" s="9">
        <v>31.5</v>
      </c>
      <c r="Q514" s="8">
        <v>16</v>
      </c>
      <c r="R514" s="8">
        <v>29</v>
      </c>
      <c r="S514" s="8">
        <v>15</v>
      </c>
      <c r="T514" s="8">
        <v>66</v>
      </c>
      <c r="U514"/>
      <c r="V514"/>
      <c r="W514"/>
      <c r="X514"/>
      <c r="Y514"/>
      <c r="Z514"/>
      <c r="AA514"/>
      <c r="AB514"/>
      <c r="AC514" s="14"/>
      <c r="AD514" s="14">
        <v>1</v>
      </c>
      <c r="AE514"/>
      <c r="AF514"/>
      <c r="AG514" t="s">
        <v>1325</v>
      </c>
      <c r="AH514"/>
    </row>
    <row r="515" spans="1:34" s="45" customFormat="1" x14ac:dyDescent="0.3">
      <c r="A515" t="s">
        <v>109</v>
      </c>
      <c r="B515">
        <v>2019</v>
      </c>
      <c r="C515" s="11">
        <v>43635</v>
      </c>
      <c r="D515" t="s">
        <v>1326</v>
      </c>
      <c r="E515" t="s">
        <v>653</v>
      </c>
      <c r="F515">
        <v>0</v>
      </c>
      <c r="G515">
        <f t="shared" si="24"/>
        <v>0</v>
      </c>
      <c r="H515">
        <v>0</v>
      </c>
      <c r="I515">
        <v>0</v>
      </c>
      <c r="J515">
        <v>0</v>
      </c>
      <c r="K515">
        <v>30</v>
      </c>
      <c r="L515">
        <v>70</v>
      </c>
      <c r="M515" t="s">
        <v>503</v>
      </c>
      <c r="N515">
        <v>20</v>
      </c>
      <c r="O515" t="s">
        <v>503</v>
      </c>
      <c r="P515" s="9">
        <v>19</v>
      </c>
      <c r="Q515" s="8">
        <v>0</v>
      </c>
      <c r="R515" s="8">
        <v>0</v>
      </c>
      <c r="S515" s="8">
        <v>61</v>
      </c>
      <c r="T515" s="8">
        <v>15</v>
      </c>
      <c r="U515"/>
      <c r="V515"/>
      <c r="W515"/>
      <c r="X515"/>
      <c r="Y515"/>
      <c r="Z515"/>
      <c r="AA515"/>
      <c r="AB515"/>
      <c r="AC515" s="14"/>
      <c r="AD515" s="14">
        <v>1</v>
      </c>
      <c r="AE515"/>
      <c r="AF515"/>
      <c r="AG515" t="s">
        <v>1327</v>
      </c>
      <c r="AH515"/>
    </row>
    <row r="516" spans="1:34" x14ac:dyDescent="0.3">
      <c r="A516" t="s">
        <v>109</v>
      </c>
      <c r="B516">
        <v>2019</v>
      </c>
      <c r="C516" s="11">
        <v>43635</v>
      </c>
      <c r="D516" t="s">
        <v>1328</v>
      </c>
      <c r="E516" t="s">
        <v>659</v>
      </c>
      <c r="F516">
        <v>30</v>
      </c>
      <c r="G516">
        <f t="shared" si="24"/>
        <v>0</v>
      </c>
      <c r="H516">
        <v>0</v>
      </c>
      <c r="I516">
        <v>0</v>
      </c>
      <c r="J516">
        <v>0</v>
      </c>
      <c r="K516">
        <v>80</v>
      </c>
      <c r="L516">
        <v>80</v>
      </c>
      <c r="M516" t="s">
        <v>503</v>
      </c>
      <c r="N516">
        <v>70</v>
      </c>
      <c r="O516" t="s">
        <v>503</v>
      </c>
      <c r="P516" s="9">
        <v>26.25</v>
      </c>
      <c r="Q516" s="8">
        <v>28</v>
      </c>
      <c r="R516" s="8">
        <v>3</v>
      </c>
      <c r="S516" s="8">
        <v>43</v>
      </c>
      <c r="T516" s="8">
        <v>31</v>
      </c>
      <c r="AC516" s="14"/>
      <c r="AD516" s="14">
        <v>1</v>
      </c>
      <c r="AG516" t="s">
        <v>1329</v>
      </c>
    </row>
    <row r="517" spans="1:34" x14ac:dyDescent="0.3">
      <c r="A517" t="s">
        <v>109</v>
      </c>
      <c r="B517">
        <v>2019</v>
      </c>
      <c r="C517" s="11">
        <v>43635</v>
      </c>
      <c r="D517" t="s">
        <v>1330</v>
      </c>
      <c r="E517" t="s">
        <v>659</v>
      </c>
      <c r="F517">
        <v>28</v>
      </c>
      <c r="G517">
        <f t="shared" si="24"/>
        <v>1</v>
      </c>
      <c r="H517">
        <v>1</v>
      </c>
      <c r="I517">
        <v>0</v>
      </c>
      <c r="J517">
        <v>0</v>
      </c>
      <c r="K517">
        <v>90</v>
      </c>
      <c r="L517">
        <v>80</v>
      </c>
      <c r="M517" t="s">
        <v>503</v>
      </c>
      <c r="N517">
        <v>20</v>
      </c>
      <c r="O517" t="s">
        <v>503</v>
      </c>
      <c r="P517" s="9">
        <v>33</v>
      </c>
      <c r="Q517" s="8">
        <v>10</v>
      </c>
      <c r="R517" s="8">
        <v>23</v>
      </c>
      <c r="S517" s="8">
        <v>68</v>
      </c>
      <c r="T517" s="8">
        <v>31</v>
      </c>
      <c r="AC517" s="14"/>
      <c r="AD517" s="14">
        <v>1</v>
      </c>
      <c r="AG517" t="s">
        <v>1170</v>
      </c>
    </row>
    <row r="518" spans="1:34" x14ac:dyDescent="0.3">
      <c r="A518" t="s">
        <v>109</v>
      </c>
      <c r="B518">
        <v>2019</v>
      </c>
      <c r="C518" s="11">
        <v>43635</v>
      </c>
      <c r="D518" t="s">
        <v>1331</v>
      </c>
      <c r="E518" t="s">
        <v>659</v>
      </c>
      <c r="F518">
        <v>27</v>
      </c>
      <c r="G518">
        <f t="shared" si="24"/>
        <v>0</v>
      </c>
      <c r="H518">
        <v>0</v>
      </c>
      <c r="I518">
        <v>0</v>
      </c>
      <c r="J518">
        <v>0</v>
      </c>
      <c r="K518">
        <v>90</v>
      </c>
      <c r="L518">
        <v>60</v>
      </c>
      <c r="M518" t="s">
        <v>503</v>
      </c>
      <c r="N518">
        <v>50</v>
      </c>
      <c r="O518" t="s">
        <v>503</v>
      </c>
      <c r="P518" s="9">
        <v>18.5</v>
      </c>
      <c r="Q518" s="8">
        <v>10</v>
      </c>
      <c r="R518" s="8">
        <v>15</v>
      </c>
      <c r="S518" s="8">
        <v>26</v>
      </c>
      <c r="T518" s="8">
        <v>23</v>
      </c>
      <c r="AC518" s="14"/>
      <c r="AD518" s="14">
        <v>1</v>
      </c>
      <c r="AG518" t="s">
        <v>1170</v>
      </c>
    </row>
    <row r="519" spans="1:34" x14ac:dyDescent="0.3">
      <c r="A519" t="s">
        <v>109</v>
      </c>
      <c r="B519">
        <v>2019</v>
      </c>
      <c r="C519" s="11">
        <v>43635</v>
      </c>
      <c r="D519" t="s">
        <v>1332</v>
      </c>
      <c r="E519" t="s">
        <v>659</v>
      </c>
      <c r="F519">
        <v>26</v>
      </c>
      <c r="G519">
        <f t="shared" si="24"/>
        <v>0</v>
      </c>
      <c r="H519">
        <v>0</v>
      </c>
      <c r="I519">
        <v>0</v>
      </c>
      <c r="J519">
        <v>0</v>
      </c>
      <c r="K519">
        <v>70</v>
      </c>
      <c r="L519">
        <v>40</v>
      </c>
      <c r="M519" t="s">
        <v>503</v>
      </c>
      <c r="N519">
        <v>60</v>
      </c>
      <c r="O519" t="s">
        <v>503</v>
      </c>
      <c r="P519" s="9">
        <v>20</v>
      </c>
      <c r="Q519" s="8">
        <v>15</v>
      </c>
      <c r="R519" s="8">
        <v>15</v>
      </c>
      <c r="S519" s="8">
        <v>26</v>
      </c>
      <c r="T519" s="8">
        <v>24</v>
      </c>
      <c r="AC519" s="14"/>
      <c r="AD519" s="14">
        <v>1</v>
      </c>
      <c r="AG519" t="s">
        <v>1170</v>
      </c>
    </row>
    <row r="520" spans="1:34" x14ac:dyDescent="0.3">
      <c r="A520" t="s">
        <v>109</v>
      </c>
      <c r="B520">
        <v>2019</v>
      </c>
      <c r="C520" s="11">
        <v>43635</v>
      </c>
      <c r="D520" t="s">
        <v>1333</v>
      </c>
      <c r="E520" t="s">
        <v>661</v>
      </c>
      <c r="F520">
        <v>17</v>
      </c>
      <c r="G520">
        <f t="shared" si="24"/>
        <v>7</v>
      </c>
      <c r="H520">
        <v>4</v>
      </c>
      <c r="I520">
        <v>2</v>
      </c>
      <c r="J520">
        <v>1</v>
      </c>
      <c r="K520">
        <v>40</v>
      </c>
      <c r="L520">
        <v>70</v>
      </c>
      <c r="M520" t="s">
        <v>503</v>
      </c>
      <c r="N520">
        <v>1</v>
      </c>
      <c r="O520" t="s">
        <v>503</v>
      </c>
      <c r="P520" s="9">
        <v>17</v>
      </c>
      <c r="Q520" s="8">
        <v>47</v>
      </c>
      <c r="R520" s="8">
        <v>3</v>
      </c>
      <c r="S520" s="8">
        <v>6</v>
      </c>
      <c r="T520" s="8">
        <v>12</v>
      </c>
      <c r="AC520" s="14"/>
      <c r="AD520" s="14">
        <v>1</v>
      </c>
      <c r="AG520" t="s">
        <v>1170</v>
      </c>
    </row>
    <row r="521" spans="1:34" x14ac:dyDescent="0.3">
      <c r="A521" t="s">
        <v>109</v>
      </c>
      <c r="B521">
        <v>2019</v>
      </c>
      <c r="C521" s="11">
        <v>43635</v>
      </c>
      <c r="D521" t="s">
        <v>1334</v>
      </c>
      <c r="E521" t="s">
        <v>661</v>
      </c>
      <c r="F521">
        <v>16</v>
      </c>
      <c r="G521">
        <f t="shared" si="24"/>
        <v>1</v>
      </c>
      <c r="H521">
        <v>0</v>
      </c>
      <c r="I521">
        <v>1</v>
      </c>
      <c r="J521">
        <v>0</v>
      </c>
      <c r="K521">
        <v>40</v>
      </c>
      <c r="L521">
        <v>80</v>
      </c>
      <c r="M521" t="s">
        <v>503</v>
      </c>
      <c r="N521">
        <v>0</v>
      </c>
      <c r="O521" t="s">
        <v>503</v>
      </c>
      <c r="P521" s="9">
        <v>7.25</v>
      </c>
      <c r="Q521" s="8">
        <v>7</v>
      </c>
      <c r="R521" s="8">
        <v>3</v>
      </c>
      <c r="S521" s="8">
        <v>8</v>
      </c>
      <c r="T521" s="8">
        <v>11</v>
      </c>
      <c r="AC521" s="14"/>
      <c r="AD521" s="14">
        <v>1</v>
      </c>
      <c r="AG521" t="s">
        <v>1329</v>
      </c>
    </row>
    <row r="522" spans="1:34" x14ac:dyDescent="0.3">
      <c r="A522" t="s">
        <v>109</v>
      </c>
      <c r="B522">
        <v>2019</v>
      </c>
      <c r="C522" s="11">
        <v>43635</v>
      </c>
      <c r="D522" t="s">
        <v>1335</v>
      </c>
      <c r="E522" t="s">
        <v>648</v>
      </c>
      <c r="F522">
        <v>29</v>
      </c>
      <c r="G522">
        <f t="shared" si="24"/>
        <v>0</v>
      </c>
      <c r="H522">
        <v>0</v>
      </c>
      <c r="I522">
        <v>0</v>
      </c>
      <c r="J522">
        <v>0</v>
      </c>
      <c r="K522">
        <v>80</v>
      </c>
      <c r="L522">
        <v>90</v>
      </c>
      <c r="M522" t="s">
        <v>503</v>
      </c>
      <c r="N522">
        <v>0</v>
      </c>
      <c r="O522" t="s">
        <v>503</v>
      </c>
      <c r="P522" s="9">
        <v>7</v>
      </c>
      <c r="Q522" s="8">
        <v>0</v>
      </c>
      <c r="R522" s="8">
        <v>11</v>
      </c>
      <c r="S522" s="8">
        <v>5</v>
      </c>
      <c r="T522" s="8">
        <v>12</v>
      </c>
      <c r="AC522" s="14"/>
      <c r="AD522" s="14">
        <v>1</v>
      </c>
      <c r="AG522" t="s">
        <v>1336</v>
      </c>
    </row>
    <row r="523" spans="1:34" x14ac:dyDescent="0.3">
      <c r="A523" t="s">
        <v>109</v>
      </c>
      <c r="B523">
        <v>2019</v>
      </c>
      <c r="C523" s="11">
        <v>43635</v>
      </c>
      <c r="D523" t="s">
        <v>1337</v>
      </c>
      <c r="E523" t="s">
        <v>656</v>
      </c>
      <c r="F523">
        <v>44</v>
      </c>
      <c r="G523">
        <f t="shared" si="24"/>
        <v>0</v>
      </c>
      <c r="H523">
        <v>0</v>
      </c>
      <c r="I523">
        <v>0</v>
      </c>
      <c r="J523">
        <v>0</v>
      </c>
      <c r="K523">
        <v>90</v>
      </c>
      <c r="L523">
        <v>10</v>
      </c>
      <c r="M523" t="s">
        <v>503</v>
      </c>
      <c r="N523">
        <v>80</v>
      </c>
      <c r="O523" t="s">
        <v>503</v>
      </c>
      <c r="P523" s="9">
        <v>81.5</v>
      </c>
      <c r="Q523" s="8">
        <v>120</v>
      </c>
      <c r="R523" s="8">
        <v>130</v>
      </c>
      <c r="S523" s="8">
        <v>25</v>
      </c>
      <c r="T523" s="8">
        <v>51</v>
      </c>
      <c r="AC523" s="14"/>
      <c r="AD523" s="14">
        <v>0</v>
      </c>
      <c r="AG523" t="s">
        <v>1338</v>
      </c>
    </row>
    <row r="524" spans="1:34" x14ac:dyDescent="0.3">
      <c r="A524" s="17" t="s">
        <v>109</v>
      </c>
      <c r="B524" s="17">
        <v>2020</v>
      </c>
      <c r="C524" s="19">
        <v>43999</v>
      </c>
      <c r="D524" s="17" t="s">
        <v>1322</v>
      </c>
      <c r="E524" s="17" t="s">
        <v>661</v>
      </c>
      <c r="F524" s="17">
        <v>18</v>
      </c>
      <c r="G524">
        <f t="shared" si="24"/>
        <v>13</v>
      </c>
      <c r="H524" s="17">
        <v>5</v>
      </c>
      <c r="I524" s="17">
        <v>5</v>
      </c>
      <c r="J524" s="17">
        <v>3</v>
      </c>
      <c r="K524" s="17">
        <v>80</v>
      </c>
      <c r="L524" s="17">
        <v>60</v>
      </c>
      <c r="M524" t="s">
        <v>503</v>
      </c>
      <c r="N524" s="17">
        <v>3</v>
      </c>
      <c r="O524" s="17" t="s">
        <v>503</v>
      </c>
      <c r="P524" s="9">
        <f t="shared" ref="P524:P555" si="25">AVERAGE(Q524:T524)</f>
        <v>24.25</v>
      </c>
      <c r="Q524" s="20">
        <v>22</v>
      </c>
      <c r="R524" s="20">
        <v>34</v>
      </c>
      <c r="S524" s="20">
        <v>20</v>
      </c>
      <c r="T524" s="20">
        <v>21</v>
      </c>
      <c r="U524" s="17" t="s">
        <v>529</v>
      </c>
      <c r="V524" s="17" t="s">
        <v>529</v>
      </c>
      <c r="W524" s="17" t="s">
        <v>529</v>
      </c>
      <c r="X524" s="17" t="s">
        <v>529</v>
      </c>
      <c r="Y524" s="17" t="s">
        <v>529</v>
      </c>
      <c r="Z524" s="17" t="s">
        <v>529</v>
      </c>
      <c r="AA524" s="17" t="s">
        <v>529</v>
      </c>
      <c r="AB524" s="17" t="s">
        <v>529</v>
      </c>
      <c r="AC524" s="17">
        <v>0</v>
      </c>
      <c r="AD524" s="17">
        <v>0</v>
      </c>
      <c r="AE524" s="17"/>
      <c r="AF524" s="17" t="s">
        <v>529</v>
      </c>
      <c r="AG524" s="17" t="s">
        <v>529</v>
      </c>
    </row>
    <row r="525" spans="1:34" x14ac:dyDescent="0.3">
      <c r="A525" s="17" t="s">
        <v>109</v>
      </c>
      <c r="B525" s="17">
        <v>2020</v>
      </c>
      <c r="C525" s="19">
        <v>43999</v>
      </c>
      <c r="D525" s="17" t="s">
        <v>1324</v>
      </c>
      <c r="E525" s="17" t="s">
        <v>655</v>
      </c>
      <c r="F525" s="17">
        <v>16</v>
      </c>
      <c r="G525">
        <f t="shared" si="24"/>
        <v>0</v>
      </c>
      <c r="H525" s="17">
        <v>0</v>
      </c>
      <c r="I525" s="17">
        <v>0</v>
      </c>
      <c r="J525" s="17">
        <v>0</v>
      </c>
      <c r="K525" s="17">
        <v>70</v>
      </c>
      <c r="L525" s="17">
        <v>60</v>
      </c>
      <c r="M525" t="s">
        <v>503</v>
      </c>
      <c r="N525" s="17">
        <v>3</v>
      </c>
      <c r="O525" s="17" t="s">
        <v>503</v>
      </c>
      <c r="P525" s="9">
        <f t="shared" si="25"/>
        <v>24</v>
      </c>
      <c r="Q525" s="20">
        <v>16</v>
      </c>
      <c r="R525" s="20">
        <v>18</v>
      </c>
      <c r="S525" s="20">
        <v>21</v>
      </c>
      <c r="T525" s="20">
        <v>41</v>
      </c>
      <c r="U525" s="17" t="s">
        <v>529</v>
      </c>
      <c r="V525" s="17" t="s">
        <v>529</v>
      </c>
      <c r="W525" s="17" t="s">
        <v>529</v>
      </c>
      <c r="X525" s="17" t="s">
        <v>529</v>
      </c>
      <c r="Y525" s="17" t="s">
        <v>529</v>
      </c>
      <c r="Z525" s="17" t="s">
        <v>529</v>
      </c>
      <c r="AA525" s="17" t="s">
        <v>529</v>
      </c>
      <c r="AB525" s="17" t="s">
        <v>529</v>
      </c>
      <c r="AC525" s="17">
        <v>0</v>
      </c>
      <c r="AD525" s="17">
        <v>0</v>
      </c>
      <c r="AE525" s="17"/>
      <c r="AF525" s="17" t="s">
        <v>529</v>
      </c>
      <c r="AG525" s="67" t="s">
        <v>1339</v>
      </c>
    </row>
    <row r="526" spans="1:34" x14ac:dyDescent="0.3">
      <c r="A526" s="17" t="s">
        <v>109</v>
      </c>
      <c r="B526" s="17">
        <v>2020</v>
      </c>
      <c r="C526" s="19">
        <v>43999</v>
      </c>
      <c r="D526" s="17" t="s">
        <v>1326</v>
      </c>
      <c r="E526" s="17" t="s">
        <v>653</v>
      </c>
      <c r="F526" s="17">
        <v>0</v>
      </c>
      <c r="G526">
        <f t="shared" si="24"/>
        <v>0</v>
      </c>
      <c r="H526" s="17">
        <v>0</v>
      </c>
      <c r="I526" s="17">
        <v>0</v>
      </c>
      <c r="J526" s="17">
        <v>0</v>
      </c>
      <c r="K526" s="17">
        <v>50</v>
      </c>
      <c r="L526" s="17">
        <v>70</v>
      </c>
      <c r="M526" t="s">
        <v>503</v>
      </c>
      <c r="N526" s="17">
        <v>25</v>
      </c>
      <c r="O526" s="17" t="s">
        <v>503</v>
      </c>
      <c r="P526" s="9">
        <f t="shared" si="25"/>
        <v>25.75</v>
      </c>
      <c r="Q526" s="20">
        <v>0</v>
      </c>
      <c r="R526" s="20">
        <v>4</v>
      </c>
      <c r="S526" s="20">
        <v>29</v>
      </c>
      <c r="T526" s="20">
        <v>70</v>
      </c>
      <c r="U526" s="17" t="s">
        <v>529</v>
      </c>
      <c r="V526" s="17" t="s">
        <v>529</v>
      </c>
      <c r="W526" s="17" t="s">
        <v>529</v>
      </c>
      <c r="X526" s="17" t="s">
        <v>529</v>
      </c>
      <c r="Y526" s="17" t="s">
        <v>529</v>
      </c>
      <c r="Z526" s="17" t="s">
        <v>529</v>
      </c>
      <c r="AA526" s="17" t="s">
        <v>529</v>
      </c>
      <c r="AB526" s="17" t="s">
        <v>529</v>
      </c>
      <c r="AC526" s="17">
        <v>0</v>
      </c>
      <c r="AD526" s="17">
        <v>0</v>
      </c>
      <c r="AE526" s="17"/>
      <c r="AF526" s="17" t="s">
        <v>529</v>
      </c>
      <c r="AG526" s="17" t="s">
        <v>529</v>
      </c>
    </row>
    <row r="527" spans="1:34" x14ac:dyDescent="0.3">
      <c r="A527" s="17" t="s">
        <v>109</v>
      </c>
      <c r="B527" s="17">
        <v>2020</v>
      </c>
      <c r="C527" s="19">
        <v>43999</v>
      </c>
      <c r="D527" s="17" t="s">
        <v>1328</v>
      </c>
      <c r="E527" s="17" t="s">
        <v>659</v>
      </c>
      <c r="F527" s="17">
        <v>30</v>
      </c>
      <c r="G527">
        <f t="shared" si="24"/>
        <v>0</v>
      </c>
      <c r="H527" s="17">
        <v>0</v>
      </c>
      <c r="I527" s="17">
        <v>0</v>
      </c>
      <c r="J527" s="17">
        <v>0</v>
      </c>
      <c r="K527" s="17">
        <v>60</v>
      </c>
      <c r="L527" s="17">
        <v>70</v>
      </c>
      <c r="M527" t="s">
        <v>503</v>
      </c>
      <c r="N527" s="17">
        <v>40</v>
      </c>
      <c r="O527" s="17" t="s">
        <v>503</v>
      </c>
      <c r="P527" s="9">
        <f t="shared" si="25"/>
        <v>20</v>
      </c>
      <c r="Q527" s="20">
        <v>10</v>
      </c>
      <c r="R527" s="20">
        <v>37</v>
      </c>
      <c r="S527" s="20">
        <v>15</v>
      </c>
      <c r="T527" s="20">
        <v>18</v>
      </c>
      <c r="U527" s="17" t="s">
        <v>529</v>
      </c>
      <c r="V527" s="17" t="s">
        <v>529</v>
      </c>
      <c r="W527" s="17" t="s">
        <v>529</v>
      </c>
      <c r="X527" s="17" t="s">
        <v>529</v>
      </c>
      <c r="Y527" s="17" t="s">
        <v>529</v>
      </c>
      <c r="Z527" s="17" t="s">
        <v>529</v>
      </c>
      <c r="AA527" s="17" t="s">
        <v>529</v>
      </c>
      <c r="AB527" s="17" t="s">
        <v>529</v>
      </c>
      <c r="AC527" s="17">
        <v>0</v>
      </c>
      <c r="AD527" s="17">
        <v>0</v>
      </c>
      <c r="AE527" s="17"/>
      <c r="AF527" s="17" t="s">
        <v>529</v>
      </c>
      <c r="AG527" s="17" t="s">
        <v>1340</v>
      </c>
    </row>
    <row r="528" spans="1:34" x14ac:dyDescent="0.3">
      <c r="A528" s="17" t="s">
        <v>109</v>
      </c>
      <c r="B528" s="17">
        <v>2020</v>
      </c>
      <c r="C528" s="19">
        <v>43999</v>
      </c>
      <c r="D528" s="17" t="s">
        <v>1330</v>
      </c>
      <c r="E528" s="17" t="s">
        <v>659</v>
      </c>
      <c r="F528" s="17">
        <v>28</v>
      </c>
      <c r="G528">
        <f t="shared" si="24"/>
        <v>0</v>
      </c>
      <c r="H528" s="17">
        <v>0</v>
      </c>
      <c r="I528" s="17">
        <v>0</v>
      </c>
      <c r="J528" s="17">
        <v>0</v>
      </c>
      <c r="K528" s="17">
        <v>80</v>
      </c>
      <c r="L528" s="17">
        <v>50</v>
      </c>
      <c r="M528" t="s">
        <v>503</v>
      </c>
      <c r="N528" s="17">
        <v>30</v>
      </c>
      <c r="O528" s="17" t="s">
        <v>503</v>
      </c>
      <c r="P528" s="9">
        <f t="shared" si="25"/>
        <v>18</v>
      </c>
      <c r="Q528" s="20">
        <v>8</v>
      </c>
      <c r="R528" s="20">
        <v>8</v>
      </c>
      <c r="S528" s="20">
        <v>20</v>
      </c>
      <c r="T528" s="20">
        <v>36</v>
      </c>
      <c r="U528" s="17" t="s">
        <v>529</v>
      </c>
      <c r="V528" s="17" t="s">
        <v>529</v>
      </c>
      <c r="W528" s="17" t="s">
        <v>529</v>
      </c>
      <c r="X528" s="17" t="s">
        <v>529</v>
      </c>
      <c r="Y528" s="17" t="s">
        <v>529</v>
      </c>
      <c r="Z528" s="17" t="s">
        <v>529</v>
      </c>
      <c r="AA528" s="17" t="s">
        <v>529</v>
      </c>
      <c r="AB528" s="17" t="s">
        <v>529</v>
      </c>
      <c r="AC528" s="17">
        <v>0</v>
      </c>
      <c r="AD528" s="17">
        <v>0</v>
      </c>
      <c r="AE528" s="17"/>
      <c r="AF528" s="17" t="s">
        <v>529</v>
      </c>
      <c r="AG528" s="17" t="s">
        <v>529</v>
      </c>
    </row>
    <row r="529" spans="1:34" x14ac:dyDescent="0.3">
      <c r="A529" s="17" t="s">
        <v>109</v>
      </c>
      <c r="B529" s="17">
        <v>2020</v>
      </c>
      <c r="C529" s="19">
        <v>43999</v>
      </c>
      <c r="D529" s="17" t="s">
        <v>1331</v>
      </c>
      <c r="E529" s="17" t="s">
        <v>659</v>
      </c>
      <c r="F529" s="17">
        <v>27</v>
      </c>
      <c r="G529">
        <f t="shared" si="24"/>
        <v>0</v>
      </c>
      <c r="H529" s="17">
        <v>0</v>
      </c>
      <c r="I529" s="17">
        <v>0</v>
      </c>
      <c r="J529" s="17">
        <v>0</v>
      </c>
      <c r="K529" s="17">
        <v>80</v>
      </c>
      <c r="L529" s="17">
        <v>40</v>
      </c>
      <c r="M529" t="s">
        <v>503</v>
      </c>
      <c r="N529" s="17">
        <v>70</v>
      </c>
      <c r="O529" s="17" t="s">
        <v>503</v>
      </c>
      <c r="P529" s="9">
        <f t="shared" si="25"/>
        <v>20.25</v>
      </c>
      <c r="Q529" s="20">
        <v>7</v>
      </c>
      <c r="R529" s="20">
        <v>17</v>
      </c>
      <c r="S529" s="20">
        <v>33</v>
      </c>
      <c r="T529" s="20">
        <v>24</v>
      </c>
      <c r="U529" s="17" t="s">
        <v>529</v>
      </c>
      <c r="V529" s="17" t="s">
        <v>529</v>
      </c>
      <c r="W529" s="17" t="s">
        <v>529</v>
      </c>
      <c r="X529" s="17" t="s">
        <v>529</v>
      </c>
      <c r="Y529" s="17" t="s">
        <v>529</v>
      </c>
      <c r="Z529" s="17" t="s">
        <v>529</v>
      </c>
      <c r="AA529" s="17" t="s">
        <v>529</v>
      </c>
      <c r="AB529" s="17" t="s">
        <v>529</v>
      </c>
      <c r="AC529" s="17">
        <v>0</v>
      </c>
      <c r="AD529" s="17">
        <v>1</v>
      </c>
      <c r="AE529" s="17"/>
      <c r="AF529" s="17" t="s">
        <v>1162</v>
      </c>
      <c r="AG529" s="17" t="s">
        <v>529</v>
      </c>
    </row>
    <row r="530" spans="1:34" x14ac:dyDescent="0.3">
      <c r="A530" s="17" t="s">
        <v>109</v>
      </c>
      <c r="B530" s="17">
        <v>2020</v>
      </c>
      <c r="C530" s="19">
        <v>43999</v>
      </c>
      <c r="D530" s="17" t="s">
        <v>1332</v>
      </c>
      <c r="E530" s="17" t="s">
        <v>659</v>
      </c>
      <c r="F530" s="17">
        <v>26</v>
      </c>
      <c r="G530">
        <f t="shared" si="24"/>
        <v>0</v>
      </c>
      <c r="H530" s="17">
        <v>0</v>
      </c>
      <c r="I530" s="17">
        <v>0</v>
      </c>
      <c r="J530" s="17">
        <v>0</v>
      </c>
      <c r="K530" s="17">
        <v>70</v>
      </c>
      <c r="L530" s="17">
        <v>20</v>
      </c>
      <c r="M530" t="s">
        <v>503</v>
      </c>
      <c r="N530" s="17">
        <v>60</v>
      </c>
      <c r="O530" s="17" t="s">
        <v>503</v>
      </c>
      <c r="P530" s="9">
        <f t="shared" si="25"/>
        <v>33.5</v>
      </c>
      <c r="Q530" s="20">
        <v>19</v>
      </c>
      <c r="R530" s="20">
        <v>35</v>
      </c>
      <c r="S530" s="20">
        <v>60</v>
      </c>
      <c r="T530" s="20">
        <v>20</v>
      </c>
      <c r="U530" s="17" t="s">
        <v>529</v>
      </c>
      <c r="V530" s="17" t="s">
        <v>529</v>
      </c>
      <c r="W530" s="17" t="s">
        <v>529</v>
      </c>
      <c r="X530" s="17" t="s">
        <v>529</v>
      </c>
      <c r="Y530" s="17" t="s">
        <v>529</v>
      </c>
      <c r="Z530" s="17" t="s">
        <v>529</v>
      </c>
      <c r="AA530" s="17" t="s">
        <v>529</v>
      </c>
      <c r="AB530" s="17" t="s">
        <v>529</v>
      </c>
      <c r="AC530" s="17">
        <v>0</v>
      </c>
      <c r="AD530" s="17">
        <v>0</v>
      </c>
      <c r="AE530" s="17"/>
      <c r="AF530" s="17" t="s">
        <v>529</v>
      </c>
      <c r="AG530" s="17" t="s">
        <v>529</v>
      </c>
    </row>
    <row r="531" spans="1:34" x14ac:dyDescent="0.3">
      <c r="A531" s="17" t="s">
        <v>109</v>
      </c>
      <c r="B531" s="17">
        <v>2020</v>
      </c>
      <c r="C531" s="19">
        <v>43999</v>
      </c>
      <c r="D531" s="17" t="s">
        <v>1333</v>
      </c>
      <c r="E531" s="17" t="s">
        <v>661</v>
      </c>
      <c r="F531" s="17">
        <v>17</v>
      </c>
      <c r="G531">
        <f t="shared" si="24"/>
        <v>10</v>
      </c>
      <c r="H531" s="17">
        <v>5</v>
      </c>
      <c r="I531" s="17">
        <v>2</v>
      </c>
      <c r="J531" s="17">
        <v>3</v>
      </c>
      <c r="K531" s="17">
        <v>70</v>
      </c>
      <c r="L531" s="17">
        <v>40</v>
      </c>
      <c r="M531" t="s">
        <v>503</v>
      </c>
      <c r="N531" s="17">
        <v>0</v>
      </c>
      <c r="O531" s="17" t="s">
        <v>503</v>
      </c>
      <c r="P531" s="9">
        <f t="shared" si="25"/>
        <v>28.5</v>
      </c>
      <c r="Q531" s="20">
        <v>12</v>
      </c>
      <c r="R531" s="20">
        <v>47</v>
      </c>
      <c r="S531" s="20">
        <v>17</v>
      </c>
      <c r="T531" s="20">
        <v>38</v>
      </c>
      <c r="U531" s="17" t="s">
        <v>529</v>
      </c>
      <c r="V531" s="17" t="s">
        <v>529</v>
      </c>
      <c r="W531" s="17" t="s">
        <v>529</v>
      </c>
      <c r="X531" s="17" t="s">
        <v>529</v>
      </c>
      <c r="Y531" s="17" t="s">
        <v>529</v>
      </c>
      <c r="Z531" s="17" t="s">
        <v>529</v>
      </c>
      <c r="AA531" s="17" t="s">
        <v>529</v>
      </c>
      <c r="AB531" s="17" t="s">
        <v>529</v>
      </c>
      <c r="AC531" s="17">
        <v>0</v>
      </c>
      <c r="AD531" s="17">
        <v>0</v>
      </c>
      <c r="AE531" s="17"/>
      <c r="AF531" s="17" t="s">
        <v>529</v>
      </c>
      <c r="AG531" s="17" t="s">
        <v>529</v>
      </c>
    </row>
    <row r="532" spans="1:34" x14ac:dyDescent="0.3">
      <c r="A532" s="17" t="s">
        <v>109</v>
      </c>
      <c r="B532" s="17">
        <v>2020</v>
      </c>
      <c r="C532" s="19">
        <v>43999</v>
      </c>
      <c r="D532" s="17" t="s">
        <v>1334</v>
      </c>
      <c r="E532" s="17" t="s">
        <v>661</v>
      </c>
      <c r="F532" s="17">
        <v>16</v>
      </c>
      <c r="G532">
        <f t="shared" si="24"/>
        <v>1</v>
      </c>
      <c r="H532" s="17">
        <v>0</v>
      </c>
      <c r="I532" s="17">
        <v>0</v>
      </c>
      <c r="J532" s="17">
        <v>1</v>
      </c>
      <c r="K532" s="17">
        <v>70</v>
      </c>
      <c r="L532" s="17">
        <v>70</v>
      </c>
      <c r="M532" t="s">
        <v>503</v>
      </c>
      <c r="N532" s="17">
        <v>0</v>
      </c>
      <c r="O532" s="17" t="s">
        <v>503</v>
      </c>
      <c r="P532" s="9">
        <f t="shared" si="25"/>
        <v>27.25</v>
      </c>
      <c r="Q532" s="20">
        <v>10</v>
      </c>
      <c r="R532" s="20">
        <v>30</v>
      </c>
      <c r="S532" s="20">
        <v>25</v>
      </c>
      <c r="T532" s="20">
        <v>44</v>
      </c>
      <c r="U532" s="17" t="s">
        <v>529</v>
      </c>
      <c r="V532" s="17" t="s">
        <v>529</v>
      </c>
      <c r="W532" s="17" t="s">
        <v>529</v>
      </c>
      <c r="X532" s="17" t="s">
        <v>529</v>
      </c>
      <c r="Y532" s="17" t="s">
        <v>529</v>
      </c>
      <c r="Z532" s="17" t="s">
        <v>529</v>
      </c>
      <c r="AA532" s="17" t="s">
        <v>529</v>
      </c>
      <c r="AB532" s="17" t="s">
        <v>529</v>
      </c>
      <c r="AC532" s="17">
        <v>0</v>
      </c>
      <c r="AD532" s="17">
        <v>0</v>
      </c>
      <c r="AE532" s="17"/>
      <c r="AF532" s="17" t="s">
        <v>529</v>
      </c>
      <c r="AG532" s="17" t="s">
        <v>529</v>
      </c>
    </row>
    <row r="533" spans="1:34" x14ac:dyDescent="0.3">
      <c r="A533" s="17" t="s">
        <v>109</v>
      </c>
      <c r="B533" s="17">
        <v>2020</v>
      </c>
      <c r="C533" s="19">
        <v>43999</v>
      </c>
      <c r="D533" s="17" t="s">
        <v>1335</v>
      </c>
      <c r="E533" s="17" t="s">
        <v>648</v>
      </c>
      <c r="F533" s="17">
        <v>29</v>
      </c>
      <c r="G533">
        <f t="shared" si="24"/>
        <v>0</v>
      </c>
      <c r="H533" s="17">
        <v>0</v>
      </c>
      <c r="I533" s="17">
        <v>0</v>
      </c>
      <c r="J533" s="17">
        <v>0</v>
      </c>
      <c r="K533" s="17">
        <v>90</v>
      </c>
      <c r="L533" s="17">
        <v>40</v>
      </c>
      <c r="M533" t="s">
        <v>503</v>
      </c>
      <c r="N533" s="17">
        <v>0</v>
      </c>
      <c r="O533" s="17" t="s">
        <v>503</v>
      </c>
      <c r="P533" s="9">
        <f t="shared" si="25"/>
        <v>45.75</v>
      </c>
      <c r="Q533" s="20">
        <v>37</v>
      </c>
      <c r="R533" s="20">
        <v>32</v>
      </c>
      <c r="S533" s="20">
        <v>60</v>
      </c>
      <c r="T533" s="20">
        <v>54</v>
      </c>
      <c r="U533" s="17" t="s">
        <v>529</v>
      </c>
      <c r="V533" s="17" t="s">
        <v>529</v>
      </c>
      <c r="W533" s="17" t="s">
        <v>529</v>
      </c>
      <c r="X533" s="17" t="s">
        <v>529</v>
      </c>
      <c r="Y533" s="17" t="s">
        <v>529</v>
      </c>
      <c r="Z533" s="17" t="s">
        <v>529</v>
      </c>
      <c r="AA533" s="17" t="s">
        <v>529</v>
      </c>
      <c r="AB533" s="17" t="s">
        <v>529</v>
      </c>
      <c r="AC533" s="17">
        <v>0</v>
      </c>
      <c r="AD533" s="17">
        <v>0</v>
      </c>
      <c r="AE533" s="17"/>
      <c r="AF533" s="21" t="s">
        <v>1341</v>
      </c>
    </row>
    <row r="534" spans="1:34" x14ac:dyDescent="0.3">
      <c r="A534" s="17" t="s">
        <v>109</v>
      </c>
      <c r="B534" s="17">
        <v>2020</v>
      </c>
      <c r="C534" s="19">
        <v>43999</v>
      </c>
      <c r="D534" s="17" t="s">
        <v>1337</v>
      </c>
      <c r="E534" s="17" t="s">
        <v>656</v>
      </c>
      <c r="F534" s="17">
        <v>44</v>
      </c>
      <c r="G534">
        <f t="shared" si="24"/>
        <v>0</v>
      </c>
      <c r="H534" s="17">
        <v>0</v>
      </c>
      <c r="I534" s="17">
        <v>0</v>
      </c>
      <c r="J534" s="17">
        <v>0</v>
      </c>
      <c r="K534" s="17">
        <v>90</v>
      </c>
      <c r="L534" s="17">
        <v>0</v>
      </c>
      <c r="M534" t="s">
        <v>503</v>
      </c>
      <c r="N534" s="17">
        <v>80</v>
      </c>
      <c r="O534" s="17" t="s">
        <v>503</v>
      </c>
      <c r="P534" s="9">
        <f t="shared" si="25"/>
        <v>97.5</v>
      </c>
      <c r="Q534" s="20">
        <v>45</v>
      </c>
      <c r="R534" s="20">
        <v>55</v>
      </c>
      <c r="S534" s="20">
        <v>150</v>
      </c>
      <c r="T534" s="20">
        <v>140</v>
      </c>
      <c r="U534" s="17" t="s">
        <v>529</v>
      </c>
      <c r="V534" s="17" t="s">
        <v>529</v>
      </c>
      <c r="W534" s="17" t="s">
        <v>529</v>
      </c>
      <c r="X534" s="17" t="s">
        <v>529</v>
      </c>
      <c r="Y534" s="17" t="s">
        <v>529</v>
      </c>
      <c r="Z534" s="17" t="s">
        <v>529</v>
      </c>
      <c r="AA534" s="17" t="s">
        <v>529</v>
      </c>
      <c r="AB534" s="17" t="s">
        <v>529</v>
      </c>
      <c r="AC534" s="17">
        <v>0</v>
      </c>
      <c r="AD534" s="17">
        <v>0</v>
      </c>
      <c r="AE534" s="17"/>
      <c r="AF534" s="21" t="s">
        <v>529</v>
      </c>
      <c r="AG534" s="17" t="s">
        <v>529</v>
      </c>
    </row>
    <row r="535" spans="1:34" x14ac:dyDescent="0.3">
      <c r="A535" s="59" t="s">
        <v>109</v>
      </c>
      <c r="B535" s="59">
        <v>2021</v>
      </c>
      <c r="C535" s="60">
        <v>44371</v>
      </c>
      <c r="D535" s="59" t="s">
        <v>1322</v>
      </c>
      <c r="E535" s="59" t="s">
        <v>661</v>
      </c>
      <c r="F535" s="59">
        <v>18</v>
      </c>
      <c r="G535">
        <f t="shared" si="24"/>
        <v>42</v>
      </c>
      <c r="H535" s="59">
        <v>0</v>
      </c>
      <c r="I535" s="59">
        <v>36</v>
      </c>
      <c r="J535" s="59">
        <v>6</v>
      </c>
      <c r="K535" s="59">
        <v>30</v>
      </c>
      <c r="L535" s="59">
        <v>70</v>
      </c>
      <c r="M535" s="61" t="s">
        <v>503</v>
      </c>
      <c r="N535" s="59">
        <v>7</v>
      </c>
      <c r="O535" s="59" t="s">
        <v>503</v>
      </c>
      <c r="P535" s="62">
        <f t="shared" si="25"/>
        <v>12.75</v>
      </c>
      <c r="Q535" s="63">
        <v>10</v>
      </c>
      <c r="R535" s="63">
        <v>4</v>
      </c>
      <c r="S535" s="63">
        <v>15</v>
      </c>
      <c r="T535" s="63">
        <v>22</v>
      </c>
      <c r="U535" s="59" t="s">
        <v>529</v>
      </c>
      <c r="V535" s="59" t="s">
        <v>529</v>
      </c>
      <c r="W535" s="59" t="s">
        <v>529</v>
      </c>
      <c r="X535" s="59" t="s">
        <v>529</v>
      </c>
      <c r="Y535" s="59" t="s">
        <v>529</v>
      </c>
      <c r="Z535" s="59" t="s">
        <v>529</v>
      </c>
      <c r="AA535" s="59" t="s">
        <v>529</v>
      </c>
      <c r="AB535" s="59" t="s">
        <v>529</v>
      </c>
      <c r="AC535" s="59">
        <v>0</v>
      </c>
      <c r="AD535" s="59">
        <v>0</v>
      </c>
      <c r="AE535" s="59"/>
      <c r="AF535" s="59" t="s">
        <v>1342</v>
      </c>
      <c r="AG535" s="59" t="s">
        <v>529</v>
      </c>
      <c r="AH535" s="61"/>
    </row>
    <row r="536" spans="1:34" x14ac:dyDescent="0.3">
      <c r="A536" s="59" t="s">
        <v>109</v>
      </c>
      <c r="B536" s="59">
        <v>2021</v>
      </c>
      <c r="C536" s="60">
        <v>44371</v>
      </c>
      <c r="D536" s="59" t="s">
        <v>1324</v>
      </c>
      <c r="E536" s="59" t="s">
        <v>655</v>
      </c>
      <c r="F536" s="59">
        <v>16</v>
      </c>
      <c r="G536">
        <f t="shared" si="24"/>
        <v>0</v>
      </c>
      <c r="H536" s="59">
        <v>0</v>
      </c>
      <c r="I536" s="59">
        <v>0</v>
      </c>
      <c r="J536" s="59">
        <v>0</v>
      </c>
      <c r="K536" s="59">
        <v>60</v>
      </c>
      <c r="L536" s="59">
        <v>30</v>
      </c>
      <c r="M536" s="61" t="s">
        <v>503</v>
      </c>
      <c r="N536" s="59">
        <v>0</v>
      </c>
      <c r="O536" s="59" t="s">
        <v>503</v>
      </c>
      <c r="P536" s="62">
        <f t="shared" si="25"/>
        <v>23.25</v>
      </c>
      <c r="Q536" s="63">
        <v>15</v>
      </c>
      <c r="R536" s="63">
        <v>23</v>
      </c>
      <c r="S536" s="63">
        <v>33</v>
      </c>
      <c r="T536" s="63">
        <v>22</v>
      </c>
      <c r="U536" s="59" t="s">
        <v>529</v>
      </c>
      <c r="V536" s="59" t="s">
        <v>529</v>
      </c>
      <c r="W536" s="59" t="s">
        <v>529</v>
      </c>
      <c r="X536" s="59" t="s">
        <v>529</v>
      </c>
      <c r="Y536" s="59" t="s">
        <v>529</v>
      </c>
      <c r="Z536" s="59" t="s">
        <v>529</v>
      </c>
      <c r="AA536" s="59" t="s">
        <v>529</v>
      </c>
      <c r="AB536" s="59" t="s">
        <v>529</v>
      </c>
      <c r="AC536" s="59">
        <v>1</v>
      </c>
      <c r="AD536" s="59">
        <v>0</v>
      </c>
      <c r="AE536" s="59"/>
      <c r="AF536" s="59" t="s">
        <v>1343</v>
      </c>
      <c r="AG536" s="59"/>
      <c r="AH536" s="61"/>
    </row>
    <row r="537" spans="1:34" x14ac:dyDescent="0.3">
      <c r="A537" s="59" t="s">
        <v>109</v>
      </c>
      <c r="B537" s="59">
        <v>2021</v>
      </c>
      <c r="C537" s="60">
        <v>44371</v>
      </c>
      <c r="D537" s="59" t="s">
        <v>1326</v>
      </c>
      <c r="E537" s="59" t="s">
        <v>653</v>
      </c>
      <c r="F537" s="59">
        <v>0</v>
      </c>
      <c r="G537">
        <f t="shared" si="24"/>
        <v>0</v>
      </c>
      <c r="H537" s="59">
        <v>0</v>
      </c>
      <c r="I537" s="59">
        <v>0</v>
      </c>
      <c r="J537" s="59">
        <v>0</v>
      </c>
      <c r="K537" s="59">
        <v>40</v>
      </c>
      <c r="L537" s="59">
        <v>70</v>
      </c>
      <c r="M537" s="61" t="s">
        <v>503</v>
      </c>
      <c r="N537" s="59">
        <v>10</v>
      </c>
      <c r="O537" s="59" t="s">
        <v>503</v>
      </c>
      <c r="P537" s="62">
        <f t="shared" si="25"/>
        <v>12.5</v>
      </c>
      <c r="Q537" s="63">
        <v>0</v>
      </c>
      <c r="R537" s="63">
        <v>0</v>
      </c>
      <c r="S537" s="63">
        <v>28</v>
      </c>
      <c r="T537" s="63">
        <v>22</v>
      </c>
      <c r="U537" s="59" t="s">
        <v>529</v>
      </c>
      <c r="V537" s="59" t="s">
        <v>529</v>
      </c>
      <c r="W537" s="59" t="s">
        <v>529</v>
      </c>
      <c r="X537" s="59" t="s">
        <v>529</v>
      </c>
      <c r="Y537" s="59" t="s">
        <v>529</v>
      </c>
      <c r="Z537" s="59" t="s">
        <v>529</v>
      </c>
      <c r="AA537" s="59" t="s">
        <v>529</v>
      </c>
      <c r="AB537" s="59" t="s">
        <v>529</v>
      </c>
      <c r="AC537" s="59">
        <v>1</v>
      </c>
      <c r="AD537" s="59">
        <v>0</v>
      </c>
      <c r="AE537" s="59"/>
      <c r="AF537" s="59" t="s">
        <v>1344</v>
      </c>
      <c r="AG537" s="59" t="s">
        <v>529</v>
      </c>
      <c r="AH537" s="61"/>
    </row>
    <row r="538" spans="1:34" x14ac:dyDescent="0.3">
      <c r="A538" s="59" t="s">
        <v>109</v>
      </c>
      <c r="B538" s="59">
        <v>2021</v>
      </c>
      <c r="C538" s="60">
        <v>44371</v>
      </c>
      <c r="D538" s="59" t="s">
        <v>1328</v>
      </c>
      <c r="E538" s="59" t="s">
        <v>659</v>
      </c>
      <c r="F538" s="59">
        <v>30</v>
      </c>
      <c r="G538">
        <f t="shared" si="24"/>
        <v>0</v>
      </c>
      <c r="H538" s="59">
        <v>0</v>
      </c>
      <c r="I538" s="59">
        <v>0</v>
      </c>
      <c r="J538" s="59">
        <v>0</v>
      </c>
      <c r="K538" s="59">
        <v>50</v>
      </c>
      <c r="L538" s="59">
        <v>50</v>
      </c>
      <c r="M538" s="61" t="s">
        <v>503</v>
      </c>
      <c r="N538" s="59">
        <v>60</v>
      </c>
      <c r="O538" s="59" t="s">
        <v>503</v>
      </c>
      <c r="P538" s="62">
        <f t="shared" si="25"/>
        <v>22.75</v>
      </c>
      <c r="Q538" s="63">
        <v>20</v>
      </c>
      <c r="R538" s="63">
        <v>5</v>
      </c>
      <c r="S538" s="63">
        <v>16</v>
      </c>
      <c r="T538" s="63">
        <v>50</v>
      </c>
      <c r="U538" s="59" t="s">
        <v>529</v>
      </c>
      <c r="V538" s="59" t="s">
        <v>529</v>
      </c>
      <c r="W538" s="59" t="s">
        <v>529</v>
      </c>
      <c r="X538" s="59" t="s">
        <v>529</v>
      </c>
      <c r="Y538" s="59" t="s">
        <v>529</v>
      </c>
      <c r="Z538" s="59" t="s">
        <v>529</v>
      </c>
      <c r="AA538" s="59" t="s">
        <v>529</v>
      </c>
      <c r="AB538" s="59" t="s">
        <v>529</v>
      </c>
      <c r="AC538" s="59">
        <v>0</v>
      </c>
      <c r="AD538" s="59">
        <v>0</v>
      </c>
      <c r="AE538" s="59"/>
      <c r="AF538" s="59" t="s">
        <v>1342</v>
      </c>
      <c r="AG538" s="59"/>
      <c r="AH538" s="61"/>
    </row>
    <row r="539" spans="1:34" x14ac:dyDescent="0.3">
      <c r="A539" s="59" t="s">
        <v>109</v>
      </c>
      <c r="B539" s="59">
        <v>2021</v>
      </c>
      <c r="C539" s="60">
        <v>44371</v>
      </c>
      <c r="D539" s="59" t="s">
        <v>1330</v>
      </c>
      <c r="E539" s="59" t="s">
        <v>659</v>
      </c>
      <c r="F539" s="59">
        <v>28</v>
      </c>
      <c r="G539">
        <f t="shared" si="24"/>
        <v>0</v>
      </c>
      <c r="H539" s="59">
        <v>0</v>
      </c>
      <c r="I539" s="59">
        <v>0</v>
      </c>
      <c r="J539" s="59">
        <v>0</v>
      </c>
      <c r="K539" s="59">
        <v>60</v>
      </c>
      <c r="L539" s="59">
        <v>40</v>
      </c>
      <c r="M539" s="61" t="s">
        <v>503</v>
      </c>
      <c r="N539" s="59">
        <v>20</v>
      </c>
      <c r="O539" s="59" t="s">
        <v>503</v>
      </c>
      <c r="P539" s="62">
        <f t="shared" si="25"/>
        <v>30.25</v>
      </c>
      <c r="Q539" s="63">
        <v>25</v>
      </c>
      <c r="R539" s="63">
        <v>6</v>
      </c>
      <c r="S539" s="63">
        <v>50</v>
      </c>
      <c r="T539" s="63">
        <v>40</v>
      </c>
      <c r="U539" s="59" t="s">
        <v>529</v>
      </c>
      <c r="V539" s="59" t="s">
        <v>529</v>
      </c>
      <c r="W539" s="59" t="s">
        <v>529</v>
      </c>
      <c r="X539" s="59" t="s">
        <v>529</v>
      </c>
      <c r="Y539" s="59" t="s">
        <v>529</v>
      </c>
      <c r="Z539" s="59" t="s">
        <v>529</v>
      </c>
      <c r="AA539" s="59" t="s">
        <v>529</v>
      </c>
      <c r="AB539" s="59" t="s">
        <v>529</v>
      </c>
      <c r="AC539" s="59">
        <v>0</v>
      </c>
      <c r="AD539" s="59">
        <v>0</v>
      </c>
      <c r="AE539" s="59"/>
      <c r="AF539" s="59" t="s">
        <v>1342</v>
      </c>
      <c r="AG539" s="59" t="s">
        <v>529</v>
      </c>
      <c r="AH539" s="61"/>
    </row>
    <row r="540" spans="1:34" x14ac:dyDescent="0.3">
      <c r="A540" s="59" t="s">
        <v>109</v>
      </c>
      <c r="B540" s="59">
        <v>2021</v>
      </c>
      <c r="C540" s="60">
        <v>44371</v>
      </c>
      <c r="D540" s="59" t="s">
        <v>1331</v>
      </c>
      <c r="E540" s="59" t="s">
        <v>659</v>
      </c>
      <c r="F540" s="59">
        <v>27</v>
      </c>
      <c r="G540">
        <f t="shared" si="24"/>
        <v>0</v>
      </c>
      <c r="H540" s="59">
        <v>0</v>
      </c>
      <c r="I540" s="59">
        <v>0</v>
      </c>
      <c r="J540" s="59">
        <v>0</v>
      </c>
      <c r="K540" s="59">
        <v>30</v>
      </c>
      <c r="L540" s="59">
        <v>60</v>
      </c>
      <c r="M540" s="61" t="s">
        <v>503</v>
      </c>
      <c r="N540" s="59">
        <v>60</v>
      </c>
      <c r="O540" s="59" t="s">
        <v>503</v>
      </c>
      <c r="P540" s="62">
        <f t="shared" si="25"/>
        <v>17.25</v>
      </c>
      <c r="Q540" s="63">
        <v>21</v>
      </c>
      <c r="R540" s="63">
        <v>17</v>
      </c>
      <c r="S540" s="63">
        <v>25</v>
      </c>
      <c r="T540" s="63">
        <v>6</v>
      </c>
      <c r="U540" s="59" t="s">
        <v>529</v>
      </c>
      <c r="V540" s="59" t="s">
        <v>529</v>
      </c>
      <c r="W540" s="59" t="s">
        <v>529</v>
      </c>
      <c r="X540" s="59" t="s">
        <v>529</v>
      </c>
      <c r="Y540" s="59" t="s">
        <v>529</v>
      </c>
      <c r="Z540" s="59" t="s">
        <v>529</v>
      </c>
      <c r="AA540" s="59" t="s">
        <v>529</v>
      </c>
      <c r="AB540" s="59" t="s">
        <v>529</v>
      </c>
      <c r="AC540" s="59">
        <v>0</v>
      </c>
      <c r="AD540" s="59">
        <v>0</v>
      </c>
      <c r="AE540" s="59"/>
      <c r="AF540" s="59" t="s">
        <v>1342</v>
      </c>
      <c r="AG540" s="59" t="s">
        <v>529</v>
      </c>
      <c r="AH540" s="61"/>
    </row>
    <row r="541" spans="1:34" x14ac:dyDescent="0.3">
      <c r="A541" s="59" t="s">
        <v>109</v>
      </c>
      <c r="B541" s="59">
        <v>2021</v>
      </c>
      <c r="C541" s="60">
        <v>44371</v>
      </c>
      <c r="D541" s="59" t="s">
        <v>1332</v>
      </c>
      <c r="E541" s="59" t="s">
        <v>659</v>
      </c>
      <c r="F541" s="59">
        <v>26</v>
      </c>
      <c r="G541">
        <f t="shared" si="24"/>
        <v>0</v>
      </c>
      <c r="H541" s="59">
        <v>0</v>
      </c>
      <c r="I541" s="59">
        <v>0</v>
      </c>
      <c r="J541" s="59">
        <v>0</v>
      </c>
      <c r="K541" s="59">
        <v>40</v>
      </c>
      <c r="L541" s="59">
        <v>30</v>
      </c>
      <c r="M541" s="61" t="s">
        <v>503</v>
      </c>
      <c r="N541" s="59">
        <v>40</v>
      </c>
      <c r="O541" s="59" t="s">
        <v>503</v>
      </c>
      <c r="P541" s="62">
        <f t="shared" si="25"/>
        <v>17.5</v>
      </c>
      <c r="Q541" s="63">
        <v>25</v>
      </c>
      <c r="R541" s="63">
        <v>17</v>
      </c>
      <c r="S541" s="63">
        <v>20</v>
      </c>
      <c r="T541" s="63">
        <v>8</v>
      </c>
      <c r="U541" s="59" t="s">
        <v>529</v>
      </c>
      <c r="V541" s="59" t="s">
        <v>529</v>
      </c>
      <c r="W541" s="59" t="s">
        <v>529</v>
      </c>
      <c r="X541" s="59" t="s">
        <v>529</v>
      </c>
      <c r="Y541" s="59" t="s">
        <v>529</v>
      </c>
      <c r="Z541" s="59" t="s">
        <v>529</v>
      </c>
      <c r="AA541" s="59" t="s">
        <v>529</v>
      </c>
      <c r="AB541" s="59" t="s">
        <v>529</v>
      </c>
      <c r="AC541" s="59">
        <v>0</v>
      </c>
      <c r="AD541" s="59">
        <v>0</v>
      </c>
      <c r="AE541" s="59"/>
      <c r="AF541" s="59" t="s">
        <v>1342</v>
      </c>
      <c r="AG541" s="59" t="s">
        <v>529</v>
      </c>
      <c r="AH541" s="61"/>
    </row>
    <row r="542" spans="1:34" x14ac:dyDescent="0.3">
      <c r="A542" s="59" t="s">
        <v>109</v>
      </c>
      <c r="B542" s="59">
        <v>2021</v>
      </c>
      <c r="C542" s="60">
        <v>44371</v>
      </c>
      <c r="D542" s="59" t="s">
        <v>1333</v>
      </c>
      <c r="E542" s="59" t="s">
        <v>661</v>
      </c>
      <c r="F542" s="59">
        <v>17</v>
      </c>
      <c r="G542">
        <f t="shared" si="24"/>
        <v>26</v>
      </c>
      <c r="H542" s="59">
        <v>2</v>
      </c>
      <c r="I542" s="59">
        <v>18</v>
      </c>
      <c r="J542" s="59">
        <v>6</v>
      </c>
      <c r="K542" s="59">
        <v>30</v>
      </c>
      <c r="L542" s="59">
        <v>70</v>
      </c>
      <c r="M542" s="61" t="s">
        <v>503</v>
      </c>
      <c r="N542" s="59">
        <v>1</v>
      </c>
      <c r="O542" s="59" t="s">
        <v>503</v>
      </c>
      <c r="P542" s="62">
        <f t="shared" si="25"/>
        <v>13.75</v>
      </c>
      <c r="Q542" s="63">
        <v>19</v>
      </c>
      <c r="R542" s="63">
        <v>3</v>
      </c>
      <c r="S542" s="63">
        <v>29</v>
      </c>
      <c r="T542" s="63">
        <v>4</v>
      </c>
      <c r="U542" s="59" t="s">
        <v>529</v>
      </c>
      <c r="V542" s="59" t="s">
        <v>529</v>
      </c>
      <c r="W542" s="59" t="s">
        <v>529</v>
      </c>
      <c r="X542" s="59" t="s">
        <v>529</v>
      </c>
      <c r="Y542" s="59" t="s">
        <v>529</v>
      </c>
      <c r="Z542" s="59" t="s">
        <v>529</v>
      </c>
      <c r="AA542" s="59" t="s">
        <v>529</v>
      </c>
      <c r="AB542" s="59" t="s">
        <v>529</v>
      </c>
      <c r="AC542" s="59">
        <v>0</v>
      </c>
      <c r="AD542" s="59">
        <v>0</v>
      </c>
      <c r="AE542" s="59"/>
      <c r="AF542" s="59" t="s">
        <v>1342</v>
      </c>
      <c r="AG542" s="59" t="s">
        <v>529</v>
      </c>
      <c r="AH542" s="61"/>
    </row>
    <row r="543" spans="1:34" x14ac:dyDescent="0.3">
      <c r="A543" s="59" t="s">
        <v>109</v>
      </c>
      <c r="B543" s="59">
        <v>2021</v>
      </c>
      <c r="C543" s="60">
        <v>44371</v>
      </c>
      <c r="D543" s="59" t="s">
        <v>1334</v>
      </c>
      <c r="E543" s="59" t="s">
        <v>661</v>
      </c>
      <c r="F543" s="59">
        <v>16</v>
      </c>
      <c r="G543">
        <f t="shared" si="24"/>
        <v>3</v>
      </c>
      <c r="H543" s="59">
        <v>0</v>
      </c>
      <c r="I543" s="59">
        <v>2</v>
      </c>
      <c r="J543" s="59">
        <v>1</v>
      </c>
      <c r="K543" s="59">
        <v>50</v>
      </c>
      <c r="L543" s="59">
        <v>40</v>
      </c>
      <c r="M543" s="61" t="s">
        <v>503</v>
      </c>
      <c r="N543" s="59">
        <v>0</v>
      </c>
      <c r="O543" s="59" t="s">
        <v>503</v>
      </c>
      <c r="P543" s="62">
        <f t="shared" si="25"/>
        <v>15.75</v>
      </c>
      <c r="Q543" s="63">
        <v>20</v>
      </c>
      <c r="R543" s="63">
        <v>4</v>
      </c>
      <c r="S543" s="63">
        <v>4</v>
      </c>
      <c r="T543" s="63">
        <v>35</v>
      </c>
      <c r="U543" s="59" t="s">
        <v>529</v>
      </c>
      <c r="V543" s="59" t="s">
        <v>529</v>
      </c>
      <c r="W543" s="59" t="s">
        <v>529</v>
      </c>
      <c r="X543" s="59" t="s">
        <v>529</v>
      </c>
      <c r="Y543" s="59" t="s">
        <v>529</v>
      </c>
      <c r="Z543" s="59" t="s">
        <v>529</v>
      </c>
      <c r="AA543" s="59" t="s">
        <v>529</v>
      </c>
      <c r="AB543" s="59" t="s">
        <v>529</v>
      </c>
      <c r="AC543" s="59">
        <v>0</v>
      </c>
      <c r="AD543" s="59">
        <v>0</v>
      </c>
      <c r="AE543" s="59"/>
      <c r="AF543" s="59" t="s">
        <v>1342</v>
      </c>
      <c r="AG543" s="59" t="s">
        <v>529</v>
      </c>
      <c r="AH543" s="61"/>
    </row>
    <row r="544" spans="1:34" x14ac:dyDescent="0.3">
      <c r="A544" s="59" t="s">
        <v>109</v>
      </c>
      <c r="B544" s="59">
        <v>2021</v>
      </c>
      <c r="C544" s="60">
        <v>44371</v>
      </c>
      <c r="D544" s="59" t="s">
        <v>1335</v>
      </c>
      <c r="E544" s="59" t="s">
        <v>648</v>
      </c>
      <c r="F544" s="59">
        <v>29</v>
      </c>
      <c r="G544">
        <f t="shared" si="24"/>
        <v>0</v>
      </c>
      <c r="H544" s="59">
        <v>0</v>
      </c>
      <c r="I544" s="59">
        <v>0</v>
      </c>
      <c r="J544" s="59">
        <v>0</v>
      </c>
      <c r="K544" s="59">
        <v>70</v>
      </c>
      <c r="L544" s="59">
        <v>40</v>
      </c>
      <c r="M544" s="61" t="s">
        <v>503</v>
      </c>
      <c r="N544" s="59">
        <v>0</v>
      </c>
      <c r="O544" s="59" t="s">
        <v>503</v>
      </c>
      <c r="P544" s="62">
        <f t="shared" si="25"/>
        <v>15.75</v>
      </c>
      <c r="Q544" s="63">
        <v>10</v>
      </c>
      <c r="R544" s="63">
        <v>22</v>
      </c>
      <c r="S544" s="63">
        <v>4</v>
      </c>
      <c r="T544" s="63">
        <v>27</v>
      </c>
      <c r="U544" s="59" t="s">
        <v>529</v>
      </c>
      <c r="V544" s="59" t="s">
        <v>529</v>
      </c>
      <c r="W544" s="59" t="s">
        <v>529</v>
      </c>
      <c r="X544" s="59" t="s">
        <v>529</v>
      </c>
      <c r="Y544" s="59" t="s">
        <v>529</v>
      </c>
      <c r="Z544" s="59" t="s">
        <v>529</v>
      </c>
      <c r="AA544" s="59" t="s">
        <v>529</v>
      </c>
      <c r="AB544" s="59" t="s">
        <v>529</v>
      </c>
      <c r="AC544" s="59">
        <v>0</v>
      </c>
      <c r="AD544" s="59">
        <v>0</v>
      </c>
      <c r="AE544" s="59"/>
      <c r="AF544" s="59" t="s">
        <v>1342</v>
      </c>
      <c r="AG544" s="61"/>
      <c r="AH544" s="61"/>
    </row>
    <row r="545" spans="1:34" x14ac:dyDescent="0.3">
      <c r="A545" s="59" t="s">
        <v>109</v>
      </c>
      <c r="B545" s="59">
        <v>2021</v>
      </c>
      <c r="C545" s="60">
        <v>44371</v>
      </c>
      <c r="D545" s="59" t="s">
        <v>1337</v>
      </c>
      <c r="E545" s="59" t="s">
        <v>656</v>
      </c>
      <c r="F545" s="59">
        <v>44</v>
      </c>
      <c r="G545">
        <f t="shared" si="24"/>
        <v>0</v>
      </c>
      <c r="H545" s="59">
        <v>0</v>
      </c>
      <c r="I545" s="59">
        <v>0</v>
      </c>
      <c r="J545" s="59">
        <v>0</v>
      </c>
      <c r="K545" s="59">
        <v>70</v>
      </c>
      <c r="L545" s="59">
        <v>10</v>
      </c>
      <c r="M545" s="61" t="s">
        <v>503</v>
      </c>
      <c r="N545" s="59">
        <v>30</v>
      </c>
      <c r="O545" s="59" t="s">
        <v>503</v>
      </c>
      <c r="P545" s="62">
        <f t="shared" si="25"/>
        <v>25.75</v>
      </c>
      <c r="Q545" s="63">
        <v>16</v>
      </c>
      <c r="R545" s="63">
        <v>30</v>
      </c>
      <c r="S545" s="63">
        <v>40</v>
      </c>
      <c r="T545" s="63">
        <v>17</v>
      </c>
      <c r="U545" s="59" t="s">
        <v>529</v>
      </c>
      <c r="V545" s="59" t="s">
        <v>529</v>
      </c>
      <c r="W545" s="59" t="s">
        <v>529</v>
      </c>
      <c r="X545" s="59" t="s">
        <v>529</v>
      </c>
      <c r="Y545" s="59" t="s">
        <v>529</v>
      </c>
      <c r="Z545" s="59" t="s">
        <v>529</v>
      </c>
      <c r="AA545" s="59" t="s">
        <v>529</v>
      </c>
      <c r="AB545" s="59" t="s">
        <v>529</v>
      </c>
      <c r="AC545" s="59">
        <v>1</v>
      </c>
      <c r="AD545" s="59">
        <v>0</v>
      </c>
      <c r="AE545" s="59"/>
      <c r="AF545" s="59" t="s">
        <v>1345</v>
      </c>
      <c r="AG545" s="59" t="s">
        <v>529</v>
      </c>
      <c r="AH545" s="61"/>
    </row>
    <row r="546" spans="1:34" x14ac:dyDescent="0.3">
      <c r="A546" s="17" t="s">
        <v>114</v>
      </c>
      <c r="B546" s="17">
        <v>2020</v>
      </c>
      <c r="C546" s="19">
        <v>44000</v>
      </c>
      <c r="D546" s="17" t="s">
        <v>1346</v>
      </c>
      <c r="E546" s="17" t="s">
        <v>651</v>
      </c>
      <c r="F546" s="17">
        <v>5</v>
      </c>
      <c r="G546" s="17">
        <f t="shared" si="24"/>
        <v>0</v>
      </c>
      <c r="H546" s="17">
        <v>0</v>
      </c>
      <c r="I546" s="17">
        <v>0</v>
      </c>
      <c r="J546" s="17">
        <v>0</v>
      </c>
      <c r="K546" s="17">
        <v>80</v>
      </c>
      <c r="L546" s="17">
        <v>40</v>
      </c>
      <c r="M546" t="s">
        <v>503</v>
      </c>
      <c r="N546" s="17">
        <v>10</v>
      </c>
      <c r="O546" s="17" t="s">
        <v>529</v>
      </c>
      <c r="P546" s="9">
        <f t="shared" si="25"/>
        <v>27.25</v>
      </c>
      <c r="Q546" s="17">
        <v>85</v>
      </c>
      <c r="R546" s="17">
        <v>9</v>
      </c>
      <c r="S546" s="17">
        <v>2</v>
      </c>
      <c r="T546" s="17">
        <v>13</v>
      </c>
      <c r="U546" s="17" t="s">
        <v>529</v>
      </c>
      <c r="V546" s="17" t="s">
        <v>529</v>
      </c>
      <c r="W546" s="17" t="s">
        <v>529</v>
      </c>
      <c r="X546" s="17" t="s">
        <v>529</v>
      </c>
      <c r="Y546" s="17" t="s">
        <v>529</v>
      </c>
      <c r="Z546" s="17" t="s">
        <v>529</v>
      </c>
      <c r="AA546" s="17" t="s">
        <v>529</v>
      </c>
      <c r="AB546" s="17" t="s">
        <v>529</v>
      </c>
      <c r="AC546" s="17">
        <v>0</v>
      </c>
      <c r="AD546" s="17">
        <v>0</v>
      </c>
      <c r="AE546" s="17"/>
      <c r="AF546" s="21" t="s">
        <v>529</v>
      </c>
      <c r="AG546" s="17" t="s">
        <v>529</v>
      </c>
    </row>
    <row r="547" spans="1:34" x14ac:dyDescent="0.3">
      <c r="A547" s="17" t="s">
        <v>114</v>
      </c>
      <c r="B547" s="17">
        <v>2020</v>
      </c>
      <c r="C547" s="19">
        <v>44000</v>
      </c>
      <c r="D547" s="17" t="s">
        <v>1347</v>
      </c>
      <c r="E547" s="17" t="s">
        <v>653</v>
      </c>
      <c r="F547" s="17">
        <v>3</v>
      </c>
      <c r="G547" s="17">
        <f t="shared" si="24"/>
        <v>3</v>
      </c>
      <c r="H547" s="17">
        <v>0</v>
      </c>
      <c r="I547" s="17">
        <v>1</v>
      </c>
      <c r="J547" s="17">
        <v>2</v>
      </c>
      <c r="K547" s="17">
        <v>70</v>
      </c>
      <c r="L547" s="17">
        <v>60</v>
      </c>
      <c r="M547" t="s">
        <v>503</v>
      </c>
      <c r="N547" s="17">
        <v>0</v>
      </c>
      <c r="O547" s="17" t="s">
        <v>529</v>
      </c>
      <c r="P547" s="9">
        <f t="shared" si="25"/>
        <v>10.5</v>
      </c>
      <c r="Q547" s="17">
        <v>6</v>
      </c>
      <c r="R547" s="17">
        <v>3</v>
      </c>
      <c r="S547" s="17">
        <v>18</v>
      </c>
      <c r="T547" s="17">
        <v>15</v>
      </c>
      <c r="U547" s="17" t="s">
        <v>529</v>
      </c>
      <c r="V547" s="17" t="s">
        <v>529</v>
      </c>
      <c r="W547" s="17" t="s">
        <v>529</v>
      </c>
      <c r="X547" s="17" t="s">
        <v>529</v>
      </c>
      <c r="Y547" s="17" t="s">
        <v>529</v>
      </c>
      <c r="Z547" s="17" t="s">
        <v>529</v>
      </c>
      <c r="AA547" s="17" t="s">
        <v>529</v>
      </c>
      <c r="AB547" s="17" t="s">
        <v>529</v>
      </c>
      <c r="AC547" s="17">
        <v>0</v>
      </c>
      <c r="AD547" s="17">
        <v>1</v>
      </c>
      <c r="AE547" s="13"/>
      <c r="AF547" s="21" t="s">
        <v>1348</v>
      </c>
      <c r="AG547" s="13"/>
    </row>
    <row r="548" spans="1:34" x14ac:dyDescent="0.3">
      <c r="A548" s="17" t="s">
        <v>114</v>
      </c>
      <c r="B548" s="17">
        <v>2020</v>
      </c>
      <c r="C548" s="19">
        <v>44000</v>
      </c>
      <c r="D548" s="17" t="s">
        <v>1349</v>
      </c>
      <c r="E548" s="17" t="s">
        <v>653</v>
      </c>
      <c r="F548" s="17">
        <v>5</v>
      </c>
      <c r="G548" s="17">
        <f t="shared" si="24"/>
        <v>2</v>
      </c>
      <c r="H548" s="17">
        <v>0</v>
      </c>
      <c r="I548" s="17">
        <v>1</v>
      </c>
      <c r="J548" s="17">
        <v>1</v>
      </c>
      <c r="K548" s="17">
        <v>80</v>
      </c>
      <c r="L548" s="17">
        <v>80</v>
      </c>
      <c r="M548" t="s">
        <v>503</v>
      </c>
      <c r="N548" s="17">
        <v>10</v>
      </c>
      <c r="O548" s="17" t="s">
        <v>529</v>
      </c>
      <c r="P548" s="9">
        <f t="shared" si="25"/>
        <v>9.75</v>
      </c>
      <c r="Q548" s="17">
        <v>1</v>
      </c>
      <c r="R548" s="17">
        <v>3</v>
      </c>
      <c r="S548" s="17">
        <v>3</v>
      </c>
      <c r="T548" s="17">
        <v>32</v>
      </c>
      <c r="U548" s="17" t="s">
        <v>529</v>
      </c>
      <c r="V548" s="17" t="s">
        <v>529</v>
      </c>
      <c r="W548" s="17" t="s">
        <v>529</v>
      </c>
      <c r="X548" s="17" t="s">
        <v>529</v>
      </c>
      <c r="Y548" s="17" t="s">
        <v>529</v>
      </c>
      <c r="Z548" s="17" t="s">
        <v>529</v>
      </c>
      <c r="AA548" s="17" t="s">
        <v>529</v>
      </c>
      <c r="AB548" s="17" t="s">
        <v>529</v>
      </c>
      <c r="AC548" s="17">
        <v>0</v>
      </c>
      <c r="AD548" s="17">
        <v>0</v>
      </c>
      <c r="AE548" s="17"/>
      <c r="AF548" s="21" t="s">
        <v>529</v>
      </c>
      <c r="AG548" s="17" t="s">
        <v>529</v>
      </c>
    </row>
    <row r="549" spans="1:34" x14ac:dyDescent="0.3">
      <c r="A549" s="17" t="s">
        <v>114</v>
      </c>
      <c r="B549" s="17">
        <v>2020</v>
      </c>
      <c r="C549" s="19">
        <v>44000</v>
      </c>
      <c r="D549" s="17" t="s">
        <v>1350</v>
      </c>
      <c r="E549" s="17" t="s">
        <v>653</v>
      </c>
      <c r="F549" s="17">
        <v>12</v>
      </c>
      <c r="G549" s="17">
        <f t="shared" si="24"/>
        <v>0</v>
      </c>
      <c r="H549" s="17">
        <v>0</v>
      </c>
      <c r="I549" s="17">
        <v>0</v>
      </c>
      <c r="J549" s="17">
        <v>0</v>
      </c>
      <c r="K549" s="17">
        <v>70</v>
      </c>
      <c r="L549" s="17">
        <v>70</v>
      </c>
      <c r="M549" t="s">
        <v>503</v>
      </c>
      <c r="N549" s="17">
        <v>60</v>
      </c>
      <c r="O549" s="17" t="s">
        <v>529</v>
      </c>
      <c r="P549" s="9">
        <f t="shared" si="25"/>
        <v>25.25</v>
      </c>
      <c r="Q549" s="17">
        <v>15</v>
      </c>
      <c r="R549" s="17">
        <v>27</v>
      </c>
      <c r="S549" s="17">
        <v>19</v>
      </c>
      <c r="T549" s="17">
        <v>40</v>
      </c>
      <c r="U549" s="17" t="s">
        <v>529</v>
      </c>
      <c r="V549" s="17" t="s">
        <v>529</v>
      </c>
      <c r="W549" s="17" t="s">
        <v>529</v>
      </c>
      <c r="X549" s="17" t="s">
        <v>529</v>
      </c>
      <c r="Y549" s="17" t="s">
        <v>529</v>
      </c>
      <c r="Z549" s="17" t="s">
        <v>529</v>
      </c>
      <c r="AA549" s="17" t="s">
        <v>529</v>
      </c>
      <c r="AB549" s="17" t="s">
        <v>529</v>
      </c>
      <c r="AC549" s="17">
        <v>0</v>
      </c>
      <c r="AD549" s="17">
        <v>0</v>
      </c>
      <c r="AE549" s="17"/>
      <c r="AF549" s="21" t="s">
        <v>529</v>
      </c>
      <c r="AG549" s="17" t="s">
        <v>529</v>
      </c>
    </row>
    <row r="550" spans="1:34" x14ac:dyDescent="0.3">
      <c r="A550" s="17" t="s">
        <v>114</v>
      </c>
      <c r="B550" s="17">
        <v>2020</v>
      </c>
      <c r="C550" s="19">
        <v>44000</v>
      </c>
      <c r="D550" s="17" t="s">
        <v>1351</v>
      </c>
      <c r="E550" s="17" t="s">
        <v>653</v>
      </c>
      <c r="F550" s="17">
        <v>15</v>
      </c>
      <c r="G550" s="17">
        <f t="shared" si="24"/>
        <v>0</v>
      </c>
      <c r="H550" s="17">
        <v>0</v>
      </c>
      <c r="I550" s="17">
        <v>0</v>
      </c>
      <c r="J550" s="17">
        <v>0</v>
      </c>
      <c r="K550" s="17">
        <v>10</v>
      </c>
      <c r="L550" s="17">
        <v>70</v>
      </c>
      <c r="M550" t="s">
        <v>503</v>
      </c>
      <c r="N550" s="17">
        <v>40</v>
      </c>
      <c r="O550" s="17" t="s">
        <v>529</v>
      </c>
      <c r="P550" s="9">
        <f t="shared" si="25"/>
        <v>18.75</v>
      </c>
      <c r="Q550" s="17">
        <v>35</v>
      </c>
      <c r="R550" s="17">
        <v>0</v>
      </c>
      <c r="S550" s="17">
        <v>0</v>
      </c>
      <c r="T550" s="17">
        <v>40</v>
      </c>
      <c r="U550" s="17" t="s">
        <v>529</v>
      </c>
      <c r="V550" s="17" t="s">
        <v>529</v>
      </c>
      <c r="W550" s="17" t="s">
        <v>529</v>
      </c>
      <c r="X550" s="17" t="s">
        <v>529</v>
      </c>
      <c r="Y550" s="17" t="s">
        <v>529</v>
      </c>
      <c r="Z550" s="17" t="s">
        <v>529</v>
      </c>
      <c r="AA550" s="17" t="s">
        <v>529</v>
      </c>
      <c r="AB550" s="17" t="s">
        <v>529</v>
      </c>
      <c r="AC550" s="17">
        <v>0</v>
      </c>
      <c r="AD550" s="17">
        <v>0</v>
      </c>
      <c r="AE550" s="17"/>
      <c r="AF550" s="21" t="s">
        <v>529</v>
      </c>
      <c r="AG550" s="17" t="s">
        <v>529</v>
      </c>
    </row>
    <row r="551" spans="1:34" x14ac:dyDescent="0.3">
      <c r="A551" s="17" t="s">
        <v>114</v>
      </c>
      <c r="B551" s="17">
        <v>2020</v>
      </c>
      <c r="C551" s="19">
        <v>44000</v>
      </c>
      <c r="D551" s="17" t="s">
        <v>1352</v>
      </c>
      <c r="E551" s="17" t="s">
        <v>655</v>
      </c>
      <c r="F551" s="17">
        <v>5</v>
      </c>
      <c r="G551" s="17">
        <f t="shared" si="24"/>
        <v>0</v>
      </c>
      <c r="H551" s="17">
        <v>0</v>
      </c>
      <c r="I551" s="17">
        <v>0</v>
      </c>
      <c r="J551" s="17">
        <v>0</v>
      </c>
      <c r="K551" s="17">
        <v>70</v>
      </c>
      <c r="L551" s="17">
        <v>90</v>
      </c>
      <c r="M551" t="s">
        <v>503</v>
      </c>
      <c r="N551" s="17">
        <v>40</v>
      </c>
      <c r="O551" s="17" t="s">
        <v>529</v>
      </c>
      <c r="P551" s="9">
        <f t="shared" si="25"/>
        <v>50.75</v>
      </c>
      <c r="Q551" s="17">
        <v>28</v>
      </c>
      <c r="R551" s="17">
        <v>40</v>
      </c>
      <c r="S551" s="17">
        <v>60</v>
      </c>
      <c r="T551" s="17">
        <v>75</v>
      </c>
      <c r="U551" s="17" t="s">
        <v>529</v>
      </c>
      <c r="V551" s="17" t="s">
        <v>529</v>
      </c>
      <c r="W551" s="17" t="s">
        <v>529</v>
      </c>
      <c r="X551" s="17" t="s">
        <v>529</v>
      </c>
      <c r="Y551" s="17" t="s">
        <v>529</v>
      </c>
      <c r="Z551" s="17" t="s">
        <v>529</v>
      </c>
      <c r="AA551" s="17" t="s">
        <v>529</v>
      </c>
      <c r="AB551" s="17" t="s">
        <v>529</v>
      </c>
      <c r="AC551" s="17">
        <v>0</v>
      </c>
      <c r="AD551" s="17">
        <v>0</v>
      </c>
      <c r="AE551" s="17"/>
      <c r="AF551" s="21" t="s">
        <v>529</v>
      </c>
      <c r="AG551" s="17" t="s">
        <v>529</v>
      </c>
    </row>
    <row r="552" spans="1:34" x14ac:dyDescent="0.3">
      <c r="A552" s="17" t="s">
        <v>114</v>
      </c>
      <c r="B552" s="17">
        <v>2020</v>
      </c>
      <c r="C552" s="19">
        <v>44000</v>
      </c>
      <c r="D552" s="17" t="s">
        <v>1353</v>
      </c>
      <c r="E552" s="17" t="s">
        <v>656</v>
      </c>
      <c r="F552" s="17">
        <v>16</v>
      </c>
      <c r="G552" s="17">
        <f t="shared" si="24"/>
        <v>1</v>
      </c>
      <c r="H552" s="17">
        <v>0</v>
      </c>
      <c r="I552" s="17">
        <v>0</v>
      </c>
      <c r="J552" s="17">
        <v>1</v>
      </c>
      <c r="K552" s="17">
        <v>50</v>
      </c>
      <c r="L552" s="17">
        <v>90</v>
      </c>
      <c r="M552" t="s">
        <v>503</v>
      </c>
      <c r="N552" s="17">
        <v>50</v>
      </c>
      <c r="O552" s="17" t="s">
        <v>529</v>
      </c>
      <c r="P552" s="9">
        <f t="shared" si="25"/>
        <v>67.5</v>
      </c>
      <c r="Q552" s="17">
        <v>8</v>
      </c>
      <c r="R552" s="17">
        <v>12</v>
      </c>
      <c r="S552" s="17">
        <v>120</v>
      </c>
      <c r="T552" s="17">
        <v>130</v>
      </c>
      <c r="U552" s="17" t="s">
        <v>529</v>
      </c>
      <c r="V552" s="17" t="s">
        <v>529</v>
      </c>
      <c r="W552" s="17" t="s">
        <v>529</v>
      </c>
      <c r="X552" s="17" t="s">
        <v>529</v>
      </c>
      <c r="Y552" s="17" t="s">
        <v>529</v>
      </c>
      <c r="Z552" s="17" t="s">
        <v>529</v>
      </c>
      <c r="AA552" s="17" t="s">
        <v>529</v>
      </c>
      <c r="AB552" s="17" t="s">
        <v>529</v>
      </c>
      <c r="AC552" s="17">
        <v>1</v>
      </c>
      <c r="AD552" s="17">
        <v>0</v>
      </c>
      <c r="AE552" s="13"/>
      <c r="AF552" s="21" t="s">
        <v>1354</v>
      </c>
      <c r="AG552" s="13"/>
    </row>
    <row r="553" spans="1:34" x14ac:dyDescent="0.3">
      <c r="A553" s="17" t="s">
        <v>114</v>
      </c>
      <c r="B553" s="17">
        <v>2020</v>
      </c>
      <c r="C553" s="19">
        <v>44000</v>
      </c>
      <c r="D553" s="17" t="s">
        <v>1355</v>
      </c>
      <c r="E553" s="17" t="s">
        <v>656</v>
      </c>
      <c r="F553" s="17">
        <v>17</v>
      </c>
      <c r="G553" s="17">
        <f t="shared" si="24"/>
        <v>3</v>
      </c>
      <c r="H553" s="17">
        <v>0</v>
      </c>
      <c r="I553" s="17">
        <v>0</v>
      </c>
      <c r="J553" s="17">
        <v>3</v>
      </c>
      <c r="K553" s="17">
        <v>60</v>
      </c>
      <c r="L553" s="17">
        <v>30</v>
      </c>
      <c r="M553" t="s">
        <v>503</v>
      </c>
      <c r="N553" s="17">
        <v>30</v>
      </c>
      <c r="O553" s="17" t="s">
        <v>529</v>
      </c>
      <c r="P553" s="9">
        <f t="shared" si="25"/>
        <v>77</v>
      </c>
      <c r="Q553" s="17">
        <v>8</v>
      </c>
      <c r="R553" s="17">
        <v>20</v>
      </c>
      <c r="S553" s="17">
        <v>130</v>
      </c>
      <c r="T553" s="17">
        <v>150</v>
      </c>
      <c r="U553" s="17" t="s">
        <v>529</v>
      </c>
      <c r="V553" s="17" t="s">
        <v>529</v>
      </c>
      <c r="W553" s="17" t="s">
        <v>529</v>
      </c>
      <c r="X553" s="17" t="s">
        <v>529</v>
      </c>
      <c r="Y553" s="17" t="s">
        <v>529</v>
      </c>
      <c r="Z553" s="17" t="s">
        <v>529</v>
      </c>
      <c r="AA553" s="17" t="s">
        <v>529</v>
      </c>
      <c r="AB553" s="17" t="s">
        <v>529</v>
      </c>
      <c r="AC553" s="17">
        <v>0</v>
      </c>
      <c r="AD553" s="17">
        <v>0</v>
      </c>
      <c r="AE553" s="17"/>
      <c r="AF553" s="21" t="s">
        <v>529</v>
      </c>
      <c r="AG553" s="17" t="s">
        <v>529</v>
      </c>
    </row>
    <row r="554" spans="1:34" x14ac:dyDescent="0.3">
      <c r="A554" s="17" t="s">
        <v>114</v>
      </c>
      <c r="B554" s="17">
        <v>2020</v>
      </c>
      <c r="C554" s="19">
        <v>44000</v>
      </c>
      <c r="D554" s="17" t="s">
        <v>1356</v>
      </c>
      <c r="E554" s="17" t="s">
        <v>657</v>
      </c>
      <c r="F554" s="17">
        <v>2</v>
      </c>
      <c r="G554" s="17">
        <f t="shared" si="24"/>
        <v>0</v>
      </c>
      <c r="H554" s="17">
        <v>0</v>
      </c>
      <c r="I554" s="17">
        <v>0</v>
      </c>
      <c r="J554" s="17">
        <v>0</v>
      </c>
      <c r="K554" s="17">
        <v>40</v>
      </c>
      <c r="L554" s="17">
        <v>30</v>
      </c>
      <c r="M554" t="s">
        <v>503</v>
      </c>
      <c r="N554" s="17">
        <v>20</v>
      </c>
      <c r="O554" s="17" t="s">
        <v>529</v>
      </c>
      <c r="P554" s="9">
        <f t="shared" si="25"/>
        <v>6.5</v>
      </c>
      <c r="Q554" s="17">
        <v>5</v>
      </c>
      <c r="R554" s="17">
        <v>2</v>
      </c>
      <c r="S554" s="17">
        <v>9</v>
      </c>
      <c r="T554" s="17">
        <v>10</v>
      </c>
      <c r="U554" s="17" t="s">
        <v>529</v>
      </c>
      <c r="V554" s="17" t="s">
        <v>529</v>
      </c>
      <c r="W554" s="17" t="s">
        <v>529</v>
      </c>
      <c r="X554" s="17" t="s">
        <v>529</v>
      </c>
      <c r="Y554" s="17" t="s">
        <v>529</v>
      </c>
      <c r="Z554" s="17" t="s">
        <v>529</v>
      </c>
      <c r="AA554" s="17" t="s">
        <v>529</v>
      </c>
      <c r="AB554" s="17" t="s">
        <v>529</v>
      </c>
      <c r="AC554" s="17">
        <v>1</v>
      </c>
      <c r="AD554" s="17">
        <v>0</v>
      </c>
      <c r="AE554" s="13"/>
      <c r="AF554" s="21" t="s">
        <v>1357</v>
      </c>
      <c r="AG554" s="13"/>
    </row>
    <row r="555" spans="1:34" x14ac:dyDescent="0.3">
      <c r="A555" s="51" t="s">
        <v>114</v>
      </c>
      <c r="B555" s="51">
        <v>2021</v>
      </c>
      <c r="C555" s="52">
        <v>44364</v>
      </c>
      <c r="D555" s="51" t="s">
        <v>1346</v>
      </c>
      <c r="E555" s="51" t="s">
        <v>651</v>
      </c>
      <c r="F555" s="51">
        <v>5</v>
      </c>
      <c r="G555" s="17">
        <f t="shared" si="24"/>
        <v>0</v>
      </c>
      <c r="H555" s="51">
        <v>0</v>
      </c>
      <c r="I555" s="51">
        <v>0</v>
      </c>
      <c r="J555" s="51">
        <v>0</v>
      </c>
      <c r="K555" s="51">
        <v>80</v>
      </c>
      <c r="L555" s="51">
        <v>90</v>
      </c>
      <c r="M555" s="45" t="s">
        <v>503</v>
      </c>
      <c r="N555" s="51">
        <v>0</v>
      </c>
      <c r="O555" s="51" t="s">
        <v>529</v>
      </c>
      <c r="P555" s="57">
        <f t="shared" si="25"/>
        <v>22.75</v>
      </c>
      <c r="Q555" s="51">
        <v>26</v>
      </c>
      <c r="R555" s="51">
        <v>35</v>
      </c>
      <c r="S555" s="51">
        <v>27</v>
      </c>
      <c r="T555" s="51">
        <v>3</v>
      </c>
      <c r="U555" s="51" t="s">
        <v>529</v>
      </c>
      <c r="V555" s="51" t="s">
        <v>529</v>
      </c>
      <c r="W555" s="51" t="s">
        <v>529</v>
      </c>
      <c r="X555" s="51" t="s">
        <v>529</v>
      </c>
      <c r="Y555" s="51" t="s">
        <v>529</v>
      </c>
      <c r="Z555" s="51" t="s">
        <v>529</v>
      </c>
      <c r="AA555" s="51" t="s">
        <v>529</v>
      </c>
      <c r="AB555" s="51" t="s">
        <v>529</v>
      </c>
      <c r="AC555" s="51">
        <v>0</v>
      </c>
      <c r="AD555" s="51">
        <v>0</v>
      </c>
      <c r="AE555" s="51"/>
      <c r="AF555" s="58" t="s">
        <v>529</v>
      </c>
      <c r="AG555" s="51" t="s">
        <v>529</v>
      </c>
      <c r="AH555" s="45"/>
    </row>
    <row r="556" spans="1:34" x14ac:dyDescent="0.3">
      <c r="A556" s="51" t="s">
        <v>114</v>
      </c>
      <c r="B556" s="51">
        <v>2021</v>
      </c>
      <c r="C556" s="52">
        <v>44364</v>
      </c>
      <c r="D556" s="51" t="s">
        <v>1347</v>
      </c>
      <c r="E556" s="51" t="s">
        <v>653</v>
      </c>
      <c r="F556" s="51">
        <v>3</v>
      </c>
      <c r="G556" s="17">
        <f t="shared" si="24"/>
        <v>4</v>
      </c>
      <c r="H556" s="51">
        <v>1</v>
      </c>
      <c r="I556" s="51">
        <v>1</v>
      </c>
      <c r="J556" s="51">
        <v>2</v>
      </c>
      <c r="K556" s="51">
        <v>70</v>
      </c>
      <c r="L556" s="51">
        <v>80</v>
      </c>
      <c r="M556" s="45" t="s">
        <v>503</v>
      </c>
      <c r="N556" s="51">
        <v>0</v>
      </c>
      <c r="O556" s="51" t="s">
        <v>529</v>
      </c>
      <c r="P556" s="57">
        <f t="shared" ref="P556:P587" si="26">AVERAGE(Q556:T556)</f>
        <v>16.75</v>
      </c>
      <c r="Q556" s="51">
        <v>18</v>
      </c>
      <c r="R556" s="51">
        <v>12</v>
      </c>
      <c r="S556" s="51">
        <v>20</v>
      </c>
      <c r="T556" s="51">
        <v>17</v>
      </c>
      <c r="U556" s="51" t="s">
        <v>529</v>
      </c>
      <c r="V556" s="51" t="s">
        <v>529</v>
      </c>
      <c r="W556" s="51" t="s">
        <v>529</v>
      </c>
      <c r="X556" s="51" t="s">
        <v>529</v>
      </c>
      <c r="Y556" s="51" t="s">
        <v>529</v>
      </c>
      <c r="Z556" s="51" t="s">
        <v>529</v>
      </c>
      <c r="AA556" s="51" t="s">
        <v>529</v>
      </c>
      <c r="AB556" s="51" t="s">
        <v>529</v>
      </c>
      <c r="AC556" s="51">
        <v>0</v>
      </c>
      <c r="AD556" s="51">
        <v>0</v>
      </c>
      <c r="AE556" s="53"/>
      <c r="AF556" s="58"/>
      <c r="AG556" s="53"/>
      <c r="AH556" s="45"/>
    </row>
    <row r="557" spans="1:34" x14ac:dyDescent="0.3">
      <c r="A557" s="51" t="s">
        <v>114</v>
      </c>
      <c r="B557" s="51">
        <v>2021</v>
      </c>
      <c r="C557" s="52">
        <v>44364</v>
      </c>
      <c r="D557" s="51" t="s">
        <v>1349</v>
      </c>
      <c r="E557" s="51" t="s">
        <v>653</v>
      </c>
      <c r="F557" s="51">
        <v>5</v>
      </c>
      <c r="G557" s="17">
        <f t="shared" si="24"/>
        <v>2</v>
      </c>
      <c r="H557" s="51">
        <v>0</v>
      </c>
      <c r="I557" s="51">
        <v>1</v>
      </c>
      <c r="J557" s="51">
        <v>1</v>
      </c>
      <c r="K557" s="51">
        <v>80</v>
      </c>
      <c r="L557" s="51">
        <v>80</v>
      </c>
      <c r="M557" s="45" t="s">
        <v>503</v>
      </c>
      <c r="N557" s="51">
        <v>5</v>
      </c>
      <c r="O557" s="51" t="s">
        <v>529</v>
      </c>
      <c r="P557" s="57">
        <f t="shared" si="26"/>
        <v>15.25</v>
      </c>
      <c r="Q557" s="51">
        <v>10</v>
      </c>
      <c r="R557" s="51">
        <v>6</v>
      </c>
      <c r="S557" s="51">
        <v>12</v>
      </c>
      <c r="T557" s="51">
        <v>33</v>
      </c>
      <c r="U557" s="51" t="s">
        <v>529</v>
      </c>
      <c r="V557" s="51" t="s">
        <v>529</v>
      </c>
      <c r="W557" s="51" t="s">
        <v>529</v>
      </c>
      <c r="X557" s="51" t="s">
        <v>529</v>
      </c>
      <c r="Y557" s="51" t="s">
        <v>529</v>
      </c>
      <c r="Z557" s="51" t="s">
        <v>529</v>
      </c>
      <c r="AA557" s="51" t="s">
        <v>529</v>
      </c>
      <c r="AB557" s="51" t="s">
        <v>529</v>
      </c>
      <c r="AC557" s="51">
        <v>0</v>
      </c>
      <c r="AD557" s="51">
        <v>0</v>
      </c>
      <c r="AE557" s="51"/>
      <c r="AF557" s="58" t="s">
        <v>529</v>
      </c>
      <c r="AG557" s="51" t="s">
        <v>529</v>
      </c>
      <c r="AH557" s="45"/>
    </row>
    <row r="558" spans="1:34" x14ac:dyDescent="0.3">
      <c r="A558" s="51" t="s">
        <v>114</v>
      </c>
      <c r="B558" s="51">
        <v>2021</v>
      </c>
      <c r="C558" s="52">
        <v>44364</v>
      </c>
      <c r="D558" s="51" t="s">
        <v>1350</v>
      </c>
      <c r="E558" s="51" t="s">
        <v>653</v>
      </c>
      <c r="F558" s="51">
        <v>12</v>
      </c>
      <c r="G558" s="17">
        <f t="shared" si="24"/>
        <v>0</v>
      </c>
      <c r="H558" s="51">
        <v>0</v>
      </c>
      <c r="I558" s="51">
        <v>0</v>
      </c>
      <c r="J558" s="51">
        <v>0</v>
      </c>
      <c r="K558" s="51">
        <v>60</v>
      </c>
      <c r="L558" s="51">
        <v>80</v>
      </c>
      <c r="M558" s="45" t="s">
        <v>503</v>
      </c>
      <c r="N558" s="51">
        <v>70</v>
      </c>
      <c r="O558" s="51" t="s">
        <v>529</v>
      </c>
      <c r="P558" s="57">
        <f t="shared" si="26"/>
        <v>22.75</v>
      </c>
      <c r="Q558" s="51">
        <v>3</v>
      </c>
      <c r="R558" s="51">
        <v>27</v>
      </c>
      <c r="S558" s="51">
        <v>21</v>
      </c>
      <c r="T558" s="51">
        <v>40</v>
      </c>
      <c r="U558" s="51" t="s">
        <v>529</v>
      </c>
      <c r="V558" s="51" t="s">
        <v>529</v>
      </c>
      <c r="W558" s="51" t="s">
        <v>529</v>
      </c>
      <c r="X558" s="51" t="s">
        <v>529</v>
      </c>
      <c r="Y558" s="51" t="s">
        <v>529</v>
      </c>
      <c r="Z558" s="51" t="s">
        <v>529</v>
      </c>
      <c r="AA558" s="51" t="s">
        <v>529</v>
      </c>
      <c r="AB558" s="51" t="s">
        <v>529</v>
      </c>
      <c r="AC558" s="51">
        <v>0</v>
      </c>
      <c r="AD558" s="51">
        <v>0</v>
      </c>
      <c r="AE558" s="51"/>
      <c r="AF558" s="58" t="s">
        <v>529</v>
      </c>
      <c r="AG558" s="51" t="s">
        <v>529</v>
      </c>
      <c r="AH558" s="45"/>
    </row>
    <row r="559" spans="1:34" x14ac:dyDescent="0.3">
      <c r="A559" s="51" t="s">
        <v>114</v>
      </c>
      <c r="B559" s="51">
        <v>2021</v>
      </c>
      <c r="C559" s="52">
        <v>44364</v>
      </c>
      <c r="D559" s="51" t="s">
        <v>1351</v>
      </c>
      <c r="E559" s="51" t="s">
        <v>653</v>
      </c>
      <c r="F559" s="51">
        <v>15</v>
      </c>
      <c r="G559" s="17">
        <f t="shared" si="24"/>
        <v>0</v>
      </c>
      <c r="H559" s="51">
        <v>0</v>
      </c>
      <c r="I559" s="51">
        <v>0</v>
      </c>
      <c r="J559" s="51">
        <v>0</v>
      </c>
      <c r="K559" s="51">
        <v>15</v>
      </c>
      <c r="L559" s="51">
        <v>80</v>
      </c>
      <c r="M559" s="45" t="s">
        <v>503</v>
      </c>
      <c r="N559" s="51">
        <v>50</v>
      </c>
      <c r="O559" s="51" t="s">
        <v>529</v>
      </c>
      <c r="P559" s="57">
        <f t="shared" si="26"/>
        <v>22.25</v>
      </c>
      <c r="Q559" s="51">
        <v>25</v>
      </c>
      <c r="R559" s="51">
        <v>34</v>
      </c>
      <c r="S559" s="51">
        <v>30</v>
      </c>
      <c r="T559" s="51">
        <v>0</v>
      </c>
      <c r="U559" s="51" t="s">
        <v>529</v>
      </c>
      <c r="V559" s="51" t="s">
        <v>529</v>
      </c>
      <c r="W559" s="51" t="s">
        <v>529</v>
      </c>
      <c r="X559" s="51" t="s">
        <v>529</v>
      </c>
      <c r="Y559" s="51" t="s">
        <v>529</v>
      </c>
      <c r="Z559" s="51" t="s">
        <v>529</v>
      </c>
      <c r="AA559" s="51" t="s">
        <v>529</v>
      </c>
      <c r="AB559" s="51" t="s">
        <v>529</v>
      </c>
      <c r="AC559" s="51">
        <v>0</v>
      </c>
      <c r="AD559" s="51">
        <v>0</v>
      </c>
      <c r="AE559" s="51"/>
      <c r="AF559" s="58" t="s">
        <v>529</v>
      </c>
      <c r="AG559" s="51" t="s">
        <v>529</v>
      </c>
      <c r="AH559" s="45"/>
    </row>
    <row r="560" spans="1:34" x14ac:dyDescent="0.3">
      <c r="A560" s="51" t="s">
        <v>114</v>
      </c>
      <c r="B560" s="51">
        <v>2021</v>
      </c>
      <c r="C560" s="52">
        <v>44364</v>
      </c>
      <c r="D560" s="51" t="s">
        <v>1352</v>
      </c>
      <c r="E560" s="51" t="s">
        <v>655</v>
      </c>
      <c r="F560" s="51">
        <v>5</v>
      </c>
      <c r="G560" s="17">
        <f t="shared" si="24"/>
        <v>0</v>
      </c>
      <c r="H560" s="51">
        <v>0</v>
      </c>
      <c r="I560" s="51">
        <v>0</v>
      </c>
      <c r="J560" s="51">
        <v>0</v>
      </c>
      <c r="K560" s="51">
        <v>60</v>
      </c>
      <c r="L560" s="51">
        <v>90</v>
      </c>
      <c r="M560" s="45" t="s">
        <v>503</v>
      </c>
      <c r="N560" s="51">
        <v>40</v>
      </c>
      <c r="O560" s="51" t="s">
        <v>529</v>
      </c>
      <c r="P560" s="57">
        <f t="shared" si="26"/>
        <v>41.25</v>
      </c>
      <c r="Q560" s="51">
        <v>50</v>
      </c>
      <c r="R560" s="51">
        <v>35</v>
      </c>
      <c r="S560" s="51">
        <v>20</v>
      </c>
      <c r="T560" s="51">
        <v>60</v>
      </c>
      <c r="U560" s="51" t="s">
        <v>529</v>
      </c>
      <c r="V560" s="51" t="s">
        <v>529</v>
      </c>
      <c r="W560" s="51" t="s">
        <v>529</v>
      </c>
      <c r="X560" s="51" t="s">
        <v>529</v>
      </c>
      <c r="Y560" s="51" t="s">
        <v>529</v>
      </c>
      <c r="Z560" s="51" t="s">
        <v>529</v>
      </c>
      <c r="AA560" s="51" t="s">
        <v>529</v>
      </c>
      <c r="AB560" s="51" t="s">
        <v>529</v>
      </c>
      <c r="AC560" s="51">
        <v>0</v>
      </c>
      <c r="AD560" s="51">
        <v>0</v>
      </c>
      <c r="AE560" s="51"/>
      <c r="AF560" s="58" t="s">
        <v>529</v>
      </c>
      <c r="AG560" s="51" t="s">
        <v>529</v>
      </c>
      <c r="AH560" s="45"/>
    </row>
    <row r="561" spans="1:34" x14ac:dyDescent="0.3">
      <c r="A561" s="51" t="s">
        <v>114</v>
      </c>
      <c r="B561" s="51">
        <v>2021</v>
      </c>
      <c r="C561" s="52">
        <v>44364</v>
      </c>
      <c r="D561" s="51" t="s">
        <v>1353</v>
      </c>
      <c r="E561" s="51" t="s">
        <v>656</v>
      </c>
      <c r="F561" s="51">
        <v>16</v>
      </c>
      <c r="G561" s="17">
        <f t="shared" si="24"/>
        <v>1</v>
      </c>
      <c r="H561" s="51">
        <v>0</v>
      </c>
      <c r="I561" s="51">
        <v>0</v>
      </c>
      <c r="J561" s="51">
        <v>1</v>
      </c>
      <c r="K561" s="51">
        <v>30</v>
      </c>
      <c r="L561" s="51">
        <v>80</v>
      </c>
      <c r="M561" s="45" t="s">
        <v>503</v>
      </c>
      <c r="N561" s="51">
        <v>60</v>
      </c>
      <c r="O561" s="51" t="s">
        <v>529</v>
      </c>
      <c r="P561" s="57">
        <f t="shared" si="26"/>
        <v>24.75</v>
      </c>
      <c r="Q561" s="51">
        <v>33</v>
      </c>
      <c r="R561" s="51">
        <v>10</v>
      </c>
      <c r="S561" s="51">
        <v>50</v>
      </c>
      <c r="T561" s="51">
        <v>6</v>
      </c>
      <c r="U561" s="51" t="s">
        <v>529</v>
      </c>
      <c r="V561" s="51" t="s">
        <v>529</v>
      </c>
      <c r="W561" s="51" t="s">
        <v>529</v>
      </c>
      <c r="X561" s="51" t="s">
        <v>529</v>
      </c>
      <c r="Y561" s="51" t="s">
        <v>529</v>
      </c>
      <c r="Z561" s="51" t="s">
        <v>529</v>
      </c>
      <c r="AA561" s="51" t="s">
        <v>529</v>
      </c>
      <c r="AB561" s="51" t="s">
        <v>529</v>
      </c>
      <c r="AC561" s="51">
        <v>0</v>
      </c>
      <c r="AD561" s="51">
        <v>0</v>
      </c>
      <c r="AE561" s="53"/>
      <c r="AF561" s="58"/>
      <c r="AG561" s="53" t="s">
        <v>1358</v>
      </c>
      <c r="AH561" s="45"/>
    </row>
    <row r="562" spans="1:34" x14ac:dyDescent="0.3">
      <c r="A562" s="51" t="s">
        <v>114</v>
      </c>
      <c r="B562" s="51">
        <v>2021</v>
      </c>
      <c r="C562" s="52">
        <v>44364</v>
      </c>
      <c r="D562" s="51" t="s">
        <v>1355</v>
      </c>
      <c r="E562" s="51" t="s">
        <v>656</v>
      </c>
      <c r="F562" s="51">
        <v>17</v>
      </c>
      <c r="G562" s="17">
        <f t="shared" si="24"/>
        <v>1</v>
      </c>
      <c r="H562" s="51">
        <v>0</v>
      </c>
      <c r="I562" s="51">
        <v>0</v>
      </c>
      <c r="J562" s="51">
        <v>1</v>
      </c>
      <c r="K562" s="51">
        <v>40</v>
      </c>
      <c r="L562" s="51">
        <v>40</v>
      </c>
      <c r="M562" s="45" t="s">
        <v>503</v>
      </c>
      <c r="N562" s="51">
        <v>70</v>
      </c>
      <c r="O562" s="51" t="s">
        <v>529</v>
      </c>
      <c r="P562" s="57">
        <f t="shared" si="26"/>
        <v>29.25</v>
      </c>
      <c r="Q562" s="51">
        <v>10</v>
      </c>
      <c r="R562" s="51">
        <v>7</v>
      </c>
      <c r="S562" s="51">
        <v>60</v>
      </c>
      <c r="T562" s="51">
        <v>40</v>
      </c>
      <c r="U562" s="51" t="s">
        <v>529</v>
      </c>
      <c r="V562" s="51" t="s">
        <v>529</v>
      </c>
      <c r="W562" s="51" t="s">
        <v>529</v>
      </c>
      <c r="X562" s="51" t="s">
        <v>529</v>
      </c>
      <c r="Y562" s="51" t="s">
        <v>529</v>
      </c>
      <c r="Z562" s="51" t="s">
        <v>529</v>
      </c>
      <c r="AA562" s="51" t="s">
        <v>529</v>
      </c>
      <c r="AB562" s="51" t="s">
        <v>529</v>
      </c>
      <c r="AC562" s="51">
        <v>0</v>
      </c>
      <c r="AD562" s="51">
        <v>0</v>
      </c>
      <c r="AE562" s="51"/>
      <c r="AF562" s="58" t="s">
        <v>529</v>
      </c>
      <c r="AG562" s="51" t="s">
        <v>1358</v>
      </c>
      <c r="AH562" s="45"/>
    </row>
    <row r="563" spans="1:34" x14ac:dyDescent="0.3">
      <c r="A563" s="51" t="s">
        <v>114</v>
      </c>
      <c r="B563" s="51">
        <v>2021</v>
      </c>
      <c r="C563" s="52">
        <v>44364</v>
      </c>
      <c r="D563" s="51" t="s">
        <v>1356</v>
      </c>
      <c r="E563" s="51" t="s">
        <v>657</v>
      </c>
      <c r="F563" s="51">
        <v>2</v>
      </c>
      <c r="G563" s="17">
        <f t="shared" si="24"/>
        <v>0</v>
      </c>
      <c r="H563" s="51">
        <v>0</v>
      </c>
      <c r="I563" s="51">
        <v>0</v>
      </c>
      <c r="J563" s="51">
        <v>0</v>
      </c>
      <c r="K563" s="51">
        <v>20</v>
      </c>
      <c r="L563" s="51">
        <v>50</v>
      </c>
      <c r="M563" s="45" t="s">
        <v>503</v>
      </c>
      <c r="N563" s="51">
        <v>7</v>
      </c>
      <c r="O563" s="51" t="s">
        <v>529</v>
      </c>
      <c r="P563" s="57">
        <f t="shared" si="26"/>
        <v>9</v>
      </c>
      <c r="Q563" s="51">
        <v>0</v>
      </c>
      <c r="R563" s="51">
        <v>0</v>
      </c>
      <c r="S563" s="51">
        <v>16</v>
      </c>
      <c r="T563" s="51">
        <v>20</v>
      </c>
      <c r="U563" s="51" t="s">
        <v>529</v>
      </c>
      <c r="V563" s="51" t="s">
        <v>529</v>
      </c>
      <c r="W563" s="51" t="s">
        <v>529</v>
      </c>
      <c r="X563" s="51" t="s">
        <v>529</v>
      </c>
      <c r="Y563" s="51" t="s">
        <v>529</v>
      </c>
      <c r="Z563" s="51" t="s">
        <v>529</v>
      </c>
      <c r="AA563" s="51" t="s">
        <v>529</v>
      </c>
      <c r="AB563" s="51" t="s">
        <v>529</v>
      </c>
      <c r="AC563" s="51">
        <v>0</v>
      </c>
      <c r="AD563" s="51">
        <v>0</v>
      </c>
      <c r="AE563" s="53"/>
      <c r="AF563" s="58"/>
      <c r="AG563" s="53"/>
      <c r="AH563" s="45"/>
    </row>
    <row r="564" spans="1:34" x14ac:dyDescent="0.3">
      <c r="A564" t="s">
        <v>124</v>
      </c>
      <c r="B564">
        <v>2018</v>
      </c>
      <c r="C564" s="11">
        <v>43288</v>
      </c>
      <c r="D564" t="s">
        <v>1359</v>
      </c>
      <c r="E564" t="s">
        <v>648</v>
      </c>
      <c r="F564">
        <v>4</v>
      </c>
      <c r="G564">
        <f t="shared" si="24"/>
        <v>1</v>
      </c>
      <c r="H564">
        <v>0</v>
      </c>
      <c r="I564">
        <v>1</v>
      </c>
      <c r="J564">
        <v>0</v>
      </c>
      <c r="K564">
        <v>60</v>
      </c>
      <c r="L564">
        <v>95</v>
      </c>
      <c r="M564" t="s">
        <v>503</v>
      </c>
      <c r="N564">
        <v>0</v>
      </c>
      <c r="O564" t="s">
        <v>503</v>
      </c>
      <c r="P564" s="9">
        <f t="shared" si="26"/>
        <v>6</v>
      </c>
      <c r="Q564">
        <v>9</v>
      </c>
      <c r="R564">
        <v>5</v>
      </c>
      <c r="S564">
        <v>5</v>
      </c>
      <c r="T564">
        <v>5</v>
      </c>
      <c r="AC564" s="14">
        <v>0</v>
      </c>
      <c r="AD564" s="14">
        <v>0</v>
      </c>
      <c r="AF564" t="s">
        <v>503</v>
      </c>
    </row>
    <row r="565" spans="1:34" x14ac:dyDescent="0.3">
      <c r="A565" t="s">
        <v>124</v>
      </c>
      <c r="B565">
        <v>2018</v>
      </c>
      <c r="C565" s="11">
        <v>43288</v>
      </c>
      <c r="D565" t="s">
        <v>1360</v>
      </c>
      <c r="E565" t="s">
        <v>648</v>
      </c>
      <c r="F565">
        <v>5</v>
      </c>
      <c r="G565">
        <f t="shared" si="24"/>
        <v>1</v>
      </c>
      <c r="H565">
        <v>0</v>
      </c>
      <c r="I565">
        <v>0</v>
      </c>
      <c r="J565">
        <v>1</v>
      </c>
      <c r="K565">
        <v>30</v>
      </c>
      <c r="L565">
        <v>95</v>
      </c>
      <c r="M565" t="s">
        <v>503</v>
      </c>
      <c r="N565">
        <v>0</v>
      </c>
      <c r="O565" t="s">
        <v>503</v>
      </c>
      <c r="P565" s="9">
        <f t="shared" si="26"/>
        <v>4.25</v>
      </c>
      <c r="Q565">
        <v>5</v>
      </c>
      <c r="R565">
        <v>5</v>
      </c>
      <c r="S565">
        <v>4</v>
      </c>
      <c r="T565">
        <v>3</v>
      </c>
      <c r="AC565" s="14">
        <v>0</v>
      </c>
      <c r="AD565" s="14">
        <v>0</v>
      </c>
      <c r="AF565" t="s">
        <v>503</v>
      </c>
    </row>
    <row r="566" spans="1:34" x14ac:dyDescent="0.3">
      <c r="A566" t="s">
        <v>124</v>
      </c>
      <c r="B566">
        <v>2018</v>
      </c>
      <c r="C566" s="11">
        <v>43288</v>
      </c>
      <c r="D566" t="s">
        <v>1361</v>
      </c>
      <c r="E566" t="s">
        <v>661</v>
      </c>
      <c r="F566">
        <v>11</v>
      </c>
      <c r="G566">
        <f t="shared" si="24"/>
        <v>0</v>
      </c>
      <c r="H566">
        <v>0</v>
      </c>
      <c r="I566">
        <v>0</v>
      </c>
      <c r="J566">
        <v>0</v>
      </c>
      <c r="K566">
        <v>20</v>
      </c>
      <c r="L566">
        <v>40</v>
      </c>
      <c r="M566" t="s">
        <v>503</v>
      </c>
      <c r="N566">
        <v>0</v>
      </c>
      <c r="O566" t="s">
        <v>503</v>
      </c>
      <c r="P566" s="9">
        <f t="shared" si="26"/>
        <v>3.25</v>
      </c>
      <c r="Q566">
        <v>8</v>
      </c>
      <c r="R566">
        <v>1</v>
      </c>
      <c r="S566">
        <v>2</v>
      </c>
      <c r="T566">
        <v>2</v>
      </c>
      <c r="AC566" s="14">
        <v>0.5</v>
      </c>
      <c r="AD566" s="14">
        <v>0</v>
      </c>
      <c r="AF566" t="s">
        <v>1362</v>
      </c>
    </row>
    <row r="567" spans="1:34" x14ac:dyDescent="0.3">
      <c r="A567" t="s">
        <v>124</v>
      </c>
      <c r="B567">
        <v>2018</v>
      </c>
      <c r="C567" s="11">
        <v>43288</v>
      </c>
      <c r="D567" t="s">
        <v>1363</v>
      </c>
      <c r="E567" t="s">
        <v>661</v>
      </c>
      <c r="F567">
        <v>12</v>
      </c>
      <c r="G567">
        <f t="shared" ref="G567:G630" si="27">SUM(H567:J567)</f>
        <v>0</v>
      </c>
      <c r="H567">
        <v>0</v>
      </c>
      <c r="I567">
        <v>0</v>
      </c>
      <c r="J567">
        <v>0</v>
      </c>
      <c r="K567">
        <v>40</v>
      </c>
      <c r="L567">
        <v>20</v>
      </c>
      <c r="M567" t="s">
        <v>503</v>
      </c>
      <c r="N567">
        <v>0</v>
      </c>
      <c r="O567" t="s">
        <v>503</v>
      </c>
      <c r="P567" s="9">
        <f t="shared" si="26"/>
        <v>5.5</v>
      </c>
      <c r="Q567">
        <v>10</v>
      </c>
      <c r="R567">
        <v>7</v>
      </c>
      <c r="S567">
        <v>2</v>
      </c>
      <c r="T567">
        <v>3</v>
      </c>
      <c r="AC567" s="14">
        <v>0</v>
      </c>
      <c r="AD567" s="14">
        <v>0</v>
      </c>
      <c r="AF567" t="s">
        <v>503</v>
      </c>
    </row>
    <row r="568" spans="1:34" x14ac:dyDescent="0.3">
      <c r="A568" t="s">
        <v>124</v>
      </c>
      <c r="B568">
        <v>2018</v>
      </c>
      <c r="C568" s="11">
        <v>43288</v>
      </c>
      <c r="D568" t="s">
        <v>1364</v>
      </c>
      <c r="E568" t="s">
        <v>661</v>
      </c>
      <c r="F568">
        <v>3</v>
      </c>
      <c r="G568">
        <f t="shared" si="27"/>
        <v>7</v>
      </c>
      <c r="H568">
        <v>0</v>
      </c>
      <c r="I568">
        <v>1</v>
      </c>
      <c r="J568">
        <v>6</v>
      </c>
      <c r="K568">
        <v>50</v>
      </c>
      <c r="L568">
        <v>95</v>
      </c>
      <c r="M568" t="s">
        <v>503</v>
      </c>
      <c r="N568">
        <v>0</v>
      </c>
      <c r="O568" t="s">
        <v>503</v>
      </c>
      <c r="P568" s="9">
        <f t="shared" si="26"/>
        <v>11.75</v>
      </c>
      <c r="Q568">
        <v>6</v>
      </c>
      <c r="R568">
        <v>3</v>
      </c>
      <c r="S568">
        <v>30</v>
      </c>
      <c r="T568">
        <v>8</v>
      </c>
      <c r="AC568" s="14">
        <v>0</v>
      </c>
      <c r="AD568" s="14">
        <v>0</v>
      </c>
      <c r="AF568" t="s">
        <v>503</v>
      </c>
    </row>
    <row r="569" spans="1:34" x14ac:dyDescent="0.3">
      <c r="A569" t="s">
        <v>124</v>
      </c>
      <c r="B569">
        <v>2018</v>
      </c>
      <c r="C569" s="11">
        <v>43288</v>
      </c>
      <c r="D569" t="s">
        <v>1365</v>
      </c>
      <c r="E569" t="s">
        <v>657</v>
      </c>
      <c r="F569">
        <v>1</v>
      </c>
      <c r="G569">
        <f t="shared" si="27"/>
        <v>0</v>
      </c>
      <c r="H569">
        <v>0</v>
      </c>
      <c r="I569">
        <v>0</v>
      </c>
      <c r="J569">
        <v>0</v>
      </c>
      <c r="K569">
        <v>90</v>
      </c>
      <c r="L569">
        <v>50</v>
      </c>
      <c r="M569" t="s">
        <v>503</v>
      </c>
      <c r="N569">
        <v>0</v>
      </c>
      <c r="O569" t="s">
        <v>503</v>
      </c>
      <c r="P569" s="9">
        <f t="shared" si="26"/>
        <v>14.5</v>
      </c>
      <c r="Q569">
        <v>4</v>
      </c>
      <c r="R569">
        <v>20</v>
      </c>
      <c r="S569">
        <v>25</v>
      </c>
      <c r="T569">
        <v>9</v>
      </c>
      <c r="AC569" s="14">
        <v>0</v>
      </c>
      <c r="AD569" s="14">
        <v>0</v>
      </c>
      <c r="AF569" t="s">
        <v>503</v>
      </c>
    </row>
    <row r="570" spans="1:34" x14ac:dyDescent="0.3">
      <c r="A570" t="s">
        <v>124</v>
      </c>
      <c r="B570">
        <v>2018</v>
      </c>
      <c r="C570" s="11">
        <v>43288</v>
      </c>
      <c r="D570" t="s">
        <v>1366</v>
      </c>
      <c r="E570" t="s">
        <v>657</v>
      </c>
      <c r="F570">
        <v>9</v>
      </c>
      <c r="G570">
        <f t="shared" si="27"/>
        <v>0</v>
      </c>
      <c r="H570">
        <v>0</v>
      </c>
      <c r="I570">
        <v>0</v>
      </c>
      <c r="J570">
        <v>0</v>
      </c>
      <c r="K570">
        <v>80</v>
      </c>
      <c r="L570">
        <v>90</v>
      </c>
      <c r="M570" t="s">
        <v>503</v>
      </c>
      <c r="N570">
        <v>0</v>
      </c>
      <c r="O570" t="s">
        <v>503</v>
      </c>
      <c r="P570" s="9">
        <f t="shared" si="26"/>
        <v>3.75</v>
      </c>
      <c r="Q570">
        <v>6</v>
      </c>
      <c r="R570">
        <v>3</v>
      </c>
      <c r="S570">
        <v>2</v>
      </c>
      <c r="T570">
        <v>4</v>
      </c>
      <c r="AC570" s="14">
        <v>0</v>
      </c>
      <c r="AD570" s="14">
        <v>0</v>
      </c>
      <c r="AF570" t="s">
        <v>503</v>
      </c>
    </row>
    <row r="571" spans="1:34" x14ac:dyDescent="0.3">
      <c r="A571" t="s">
        <v>124</v>
      </c>
      <c r="B571">
        <v>2018</v>
      </c>
      <c r="C571" s="11">
        <v>43288</v>
      </c>
      <c r="D571" t="s">
        <v>1367</v>
      </c>
      <c r="E571" t="s">
        <v>659</v>
      </c>
      <c r="F571">
        <v>2</v>
      </c>
      <c r="G571">
        <f t="shared" si="27"/>
        <v>5</v>
      </c>
      <c r="H571">
        <v>0</v>
      </c>
      <c r="I571">
        <v>3</v>
      </c>
      <c r="J571">
        <v>2</v>
      </c>
      <c r="K571">
        <v>70</v>
      </c>
      <c r="L571">
        <v>70</v>
      </c>
      <c r="M571" t="s">
        <v>503</v>
      </c>
      <c r="N571">
        <v>0</v>
      </c>
      <c r="O571" t="s">
        <v>503</v>
      </c>
      <c r="P571" s="9">
        <f t="shared" si="26"/>
        <v>6.75</v>
      </c>
      <c r="Q571">
        <v>7</v>
      </c>
      <c r="R571">
        <v>14</v>
      </c>
      <c r="S571">
        <v>4</v>
      </c>
      <c r="T571">
        <v>2</v>
      </c>
      <c r="AC571" s="14">
        <v>0</v>
      </c>
      <c r="AD571" s="14">
        <v>0</v>
      </c>
      <c r="AF571" t="s">
        <v>503</v>
      </c>
    </row>
    <row r="572" spans="1:34" x14ac:dyDescent="0.3">
      <c r="A572" t="s">
        <v>124</v>
      </c>
      <c r="B572">
        <v>2018</v>
      </c>
      <c r="C572" s="11">
        <v>43288</v>
      </c>
      <c r="D572" t="s">
        <v>1368</v>
      </c>
      <c r="E572" t="s">
        <v>659</v>
      </c>
      <c r="F572">
        <v>3</v>
      </c>
      <c r="G572">
        <f t="shared" si="27"/>
        <v>1</v>
      </c>
      <c r="H572">
        <v>0</v>
      </c>
      <c r="I572">
        <v>0</v>
      </c>
      <c r="J572">
        <v>1</v>
      </c>
      <c r="K572">
        <v>60</v>
      </c>
      <c r="L572">
        <v>0</v>
      </c>
      <c r="M572" t="s">
        <v>503</v>
      </c>
      <c r="N572">
        <v>0</v>
      </c>
      <c r="O572" t="s">
        <v>503</v>
      </c>
      <c r="P572" s="9">
        <f t="shared" si="26"/>
        <v>5.5</v>
      </c>
      <c r="Q572">
        <v>8</v>
      </c>
      <c r="R572">
        <v>9</v>
      </c>
      <c r="S572">
        <v>3</v>
      </c>
      <c r="T572">
        <v>2</v>
      </c>
      <c r="AC572" s="14">
        <v>0.1</v>
      </c>
      <c r="AD572" s="14">
        <v>0</v>
      </c>
      <c r="AF572" t="s">
        <v>1369</v>
      </c>
    </row>
    <row r="573" spans="1:34" x14ac:dyDescent="0.3">
      <c r="A573" t="s">
        <v>124</v>
      </c>
      <c r="B573">
        <v>2018</v>
      </c>
      <c r="C573" s="11">
        <v>43288</v>
      </c>
      <c r="D573" t="s">
        <v>1370</v>
      </c>
      <c r="E573" t="s">
        <v>653</v>
      </c>
      <c r="F573">
        <v>4</v>
      </c>
      <c r="G573">
        <f t="shared" si="27"/>
        <v>0</v>
      </c>
      <c r="H573">
        <v>0</v>
      </c>
      <c r="I573">
        <v>0</v>
      </c>
      <c r="J573">
        <v>0</v>
      </c>
      <c r="K573">
        <v>15</v>
      </c>
      <c r="L573">
        <v>20</v>
      </c>
      <c r="M573" t="s">
        <v>503</v>
      </c>
      <c r="N573">
        <v>1</v>
      </c>
      <c r="O573" t="s">
        <v>503</v>
      </c>
      <c r="P573" s="9">
        <f t="shared" si="26"/>
        <v>18.5</v>
      </c>
      <c r="Q573">
        <v>11</v>
      </c>
      <c r="R573">
        <v>3</v>
      </c>
      <c r="S573">
        <v>55</v>
      </c>
      <c r="T573">
        <v>5</v>
      </c>
      <c r="AC573" s="14">
        <v>1</v>
      </c>
      <c r="AD573" s="14">
        <v>0</v>
      </c>
      <c r="AF573" t="s">
        <v>1371</v>
      </c>
    </row>
    <row r="574" spans="1:34" x14ac:dyDescent="0.3">
      <c r="A574" t="s">
        <v>124</v>
      </c>
      <c r="B574">
        <v>2019</v>
      </c>
      <c r="C574" s="11">
        <v>43628</v>
      </c>
      <c r="D574" t="s">
        <v>1359</v>
      </c>
      <c r="E574" t="s">
        <v>648</v>
      </c>
      <c r="F574">
        <v>4</v>
      </c>
      <c r="G574">
        <f t="shared" si="27"/>
        <v>0</v>
      </c>
      <c r="H574">
        <v>0</v>
      </c>
      <c r="I574">
        <v>0</v>
      </c>
      <c r="J574">
        <v>0</v>
      </c>
      <c r="K574">
        <v>40</v>
      </c>
      <c r="L574">
        <v>80</v>
      </c>
      <c r="M574" t="s">
        <v>503</v>
      </c>
      <c r="N574">
        <v>0</v>
      </c>
      <c r="O574" t="s">
        <v>503</v>
      </c>
      <c r="P574" s="9">
        <f t="shared" si="26"/>
        <v>12.5</v>
      </c>
      <c r="Q574" s="8">
        <v>20</v>
      </c>
      <c r="R574" s="8">
        <v>12</v>
      </c>
      <c r="S574" s="8">
        <v>5</v>
      </c>
      <c r="T574" s="8">
        <v>13</v>
      </c>
      <c r="AC574" s="14">
        <v>0</v>
      </c>
      <c r="AD574" s="14">
        <v>0</v>
      </c>
    </row>
    <row r="575" spans="1:34" x14ac:dyDescent="0.3">
      <c r="A575" t="s">
        <v>124</v>
      </c>
      <c r="B575">
        <v>2019</v>
      </c>
      <c r="C575" s="11">
        <v>43628</v>
      </c>
      <c r="D575" t="s">
        <v>1360</v>
      </c>
      <c r="E575" t="s">
        <v>648</v>
      </c>
      <c r="F575">
        <v>5</v>
      </c>
      <c r="G575">
        <f t="shared" si="27"/>
        <v>1</v>
      </c>
      <c r="H575">
        <v>0</v>
      </c>
      <c r="I575">
        <v>0</v>
      </c>
      <c r="J575">
        <v>1</v>
      </c>
      <c r="K575">
        <v>70</v>
      </c>
      <c r="L575">
        <v>80</v>
      </c>
      <c r="M575" t="s">
        <v>503</v>
      </c>
      <c r="N575">
        <v>0</v>
      </c>
      <c r="O575" t="s">
        <v>503</v>
      </c>
      <c r="P575" s="9">
        <f t="shared" si="26"/>
        <v>9.75</v>
      </c>
      <c r="Q575" s="8">
        <v>15</v>
      </c>
      <c r="R575" s="8">
        <v>12</v>
      </c>
      <c r="S575" s="8">
        <v>11</v>
      </c>
      <c r="T575" s="8">
        <v>1</v>
      </c>
      <c r="AC575" s="14">
        <v>0</v>
      </c>
      <c r="AD575" s="14">
        <v>0</v>
      </c>
    </row>
    <row r="576" spans="1:34" x14ac:dyDescent="0.3">
      <c r="A576" t="s">
        <v>124</v>
      </c>
      <c r="B576">
        <v>2019</v>
      </c>
      <c r="C576" s="11">
        <v>43628</v>
      </c>
      <c r="D576" t="s">
        <v>1361</v>
      </c>
      <c r="E576" t="s">
        <v>661</v>
      </c>
      <c r="F576">
        <v>11</v>
      </c>
      <c r="G576">
        <f t="shared" si="27"/>
        <v>0</v>
      </c>
      <c r="H576">
        <v>0</v>
      </c>
      <c r="I576">
        <v>0</v>
      </c>
      <c r="J576">
        <v>0</v>
      </c>
      <c r="K576">
        <v>60</v>
      </c>
      <c r="L576">
        <v>15</v>
      </c>
      <c r="M576" t="s">
        <v>503</v>
      </c>
      <c r="N576">
        <v>0</v>
      </c>
      <c r="O576" t="s">
        <v>503</v>
      </c>
      <c r="P576" s="9">
        <f t="shared" si="26"/>
        <v>23.75</v>
      </c>
      <c r="Q576" s="8">
        <v>20</v>
      </c>
      <c r="R576" s="8">
        <v>5</v>
      </c>
      <c r="S576" s="8">
        <v>47</v>
      </c>
      <c r="T576" s="8">
        <v>23</v>
      </c>
      <c r="AC576" s="14">
        <v>0</v>
      </c>
      <c r="AD576" s="14">
        <v>0</v>
      </c>
    </row>
    <row r="577" spans="1:33" x14ac:dyDescent="0.3">
      <c r="A577" t="s">
        <v>124</v>
      </c>
      <c r="B577">
        <v>2019</v>
      </c>
      <c r="C577" s="11">
        <v>43628</v>
      </c>
      <c r="D577" t="s">
        <v>1363</v>
      </c>
      <c r="E577" t="s">
        <v>661</v>
      </c>
      <c r="F577">
        <v>12</v>
      </c>
      <c r="G577">
        <f t="shared" si="27"/>
        <v>0</v>
      </c>
      <c r="H577">
        <v>0</v>
      </c>
      <c r="I577">
        <v>0</v>
      </c>
      <c r="J577">
        <v>0</v>
      </c>
      <c r="K577">
        <v>90</v>
      </c>
      <c r="L577">
        <v>20</v>
      </c>
      <c r="M577" t="s">
        <v>503</v>
      </c>
      <c r="N577">
        <v>0</v>
      </c>
      <c r="O577" t="s">
        <v>503</v>
      </c>
      <c r="P577" s="9">
        <f t="shared" si="26"/>
        <v>11.25</v>
      </c>
      <c r="Q577" s="8">
        <v>2</v>
      </c>
      <c r="R577" s="8">
        <v>2</v>
      </c>
      <c r="S577" s="8">
        <v>7</v>
      </c>
      <c r="T577" s="8">
        <v>34</v>
      </c>
      <c r="AC577" s="14">
        <v>0</v>
      </c>
      <c r="AD577" s="14">
        <v>0</v>
      </c>
      <c r="AG577" t="s">
        <v>1372</v>
      </c>
    </row>
    <row r="578" spans="1:33" x14ac:dyDescent="0.3">
      <c r="A578" t="s">
        <v>124</v>
      </c>
      <c r="B578">
        <v>2019</v>
      </c>
      <c r="C578" s="11">
        <v>43628</v>
      </c>
      <c r="D578" t="s">
        <v>1364</v>
      </c>
      <c r="E578" t="s">
        <v>661</v>
      </c>
      <c r="F578">
        <v>3</v>
      </c>
      <c r="G578">
        <f t="shared" si="27"/>
        <v>7</v>
      </c>
      <c r="H578">
        <v>1</v>
      </c>
      <c r="I578">
        <v>2</v>
      </c>
      <c r="J578">
        <v>4</v>
      </c>
      <c r="K578">
        <v>60</v>
      </c>
      <c r="L578">
        <v>80</v>
      </c>
      <c r="M578" t="s">
        <v>503</v>
      </c>
      <c r="N578">
        <v>0</v>
      </c>
      <c r="O578" t="s">
        <v>503</v>
      </c>
      <c r="P578" s="9">
        <f t="shared" si="26"/>
        <v>24.5</v>
      </c>
      <c r="Q578" s="8">
        <v>13</v>
      </c>
      <c r="R578" s="8">
        <v>7</v>
      </c>
      <c r="S578" s="8">
        <v>32</v>
      </c>
      <c r="T578" s="8">
        <v>46</v>
      </c>
      <c r="AC578" s="14">
        <v>0</v>
      </c>
      <c r="AD578" s="14">
        <v>0</v>
      </c>
    </row>
    <row r="579" spans="1:33" x14ac:dyDescent="0.3">
      <c r="A579" t="s">
        <v>124</v>
      </c>
      <c r="B579">
        <v>2019</v>
      </c>
      <c r="C579" s="11">
        <v>43628</v>
      </c>
      <c r="D579" t="s">
        <v>1365</v>
      </c>
      <c r="E579" t="s">
        <v>657</v>
      </c>
      <c r="F579">
        <v>1</v>
      </c>
      <c r="G579">
        <f t="shared" si="27"/>
        <v>0</v>
      </c>
      <c r="H579">
        <v>0</v>
      </c>
      <c r="I579">
        <v>0</v>
      </c>
      <c r="J579">
        <v>0</v>
      </c>
      <c r="K579">
        <v>60</v>
      </c>
      <c r="L579">
        <v>30</v>
      </c>
      <c r="M579" t="s">
        <v>503</v>
      </c>
      <c r="N579">
        <v>0</v>
      </c>
      <c r="O579" t="s">
        <v>503</v>
      </c>
      <c r="P579" s="9">
        <f t="shared" si="26"/>
        <v>7.5</v>
      </c>
      <c r="Q579" s="8">
        <v>10</v>
      </c>
      <c r="R579" s="8">
        <v>7</v>
      </c>
      <c r="S579" s="8">
        <v>8</v>
      </c>
      <c r="T579" s="8">
        <v>5</v>
      </c>
      <c r="AC579" s="14">
        <v>0</v>
      </c>
      <c r="AD579" s="14">
        <v>0</v>
      </c>
      <c r="AG579" t="s">
        <v>1373</v>
      </c>
    </row>
    <row r="580" spans="1:33" x14ac:dyDescent="0.3">
      <c r="A580" t="s">
        <v>124</v>
      </c>
      <c r="B580">
        <v>2019</v>
      </c>
      <c r="C580" s="11">
        <v>43628</v>
      </c>
      <c r="D580" t="s">
        <v>1366</v>
      </c>
      <c r="E580" t="s">
        <v>657</v>
      </c>
      <c r="F580">
        <v>9</v>
      </c>
      <c r="G580">
        <f t="shared" si="27"/>
        <v>0</v>
      </c>
      <c r="H580">
        <v>0</v>
      </c>
      <c r="I580">
        <v>0</v>
      </c>
      <c r="J580">
        <v>0</v>
      </c>
      <c r="K580">
        <v>40</v>
      </c>
      <c r="L580">
        <v>40</v>
      </c>
      <c r="M580" t="s">
        <v>503</v>
      </c>
      <c r="N580">
        <v>0</v>
      </c>
      <c r="O580" t="s">
        <v>503</v>
      </c>
      <c r="P580" s="9">
        <f t="shared" si="26"/>
        <v>7.25</v>
      </c>
      <c r="Q580" s="8">
        <v>12</v>
      </c>
      <c r="R580" s="8">
        <v>4</v>
      </c>
      <c r="S580" s="8">
        <v>6</v>
      </c>
      <c r="T580" s="8">
        <v>7</v>
      </c>
      <c r="AC580" s="14">
        <v>0</v>
      </c>
      <c r="AD580" s="14">
        <v>0</v>
      </c>
    </row>
    <row r="581" spans="1:33" x14ac:dyDescent="0.3">
      <c r="A581" t="s">
        <v>124</v>
      </c>
      <c r="B581">
        <v>2019</v>
      </c>
      <c r="C581" s="11">
        <v>43628</v>
      </c>
      <c r="D581" t="s">
        <v>1367</v>
      </c>
      <c r="E581" t="s">
        <v>659</v>
      </c>
      <c r="F581">
        <v>2</v>
      </c>
      <c r="G581">
        <f t="shared" si="27"/>
        <v>3</v>
      </c>
      <c r="H581">
        <v>0</v>
      </c>
      <c r="I581">
        <v>0</v>
      </c>
      <c r="J581">
        <v>3</v>
      </c>
      <c r="K581">
        <v>50</v>
      </c>
      <c r="L581">
        <v>60</v>
      </c>
      <c r="M581" t="s">
        <v>503</v>
      </c>
      <c r="N581">
        <v>0</v>
      </c>
      <c r="O581" t="s">
        <v>503</v>
      </c>
      <c r="P581" s="9">
        <f t="shared" si="26"/>
        <v>12.5</v>
      </c>
      <c r="Q581" s="8">
        <v>7</v>
      </c>
      <c r="R581" s="8">
        <v>8</v>
      </c>
      <c r="S581" s="8">
        <v>8</v>
      </c>
      <c r="T581" s="8">
        <v>27</v>
      </c>
      <c r="AC581" s="14">
        <v>0</v>
      </c>
      <c r="AD581" s="14">
        <v>0</v>
      </c>
    </row>
    <row r="582" spans="1:33" x14ac:dyDescent="0.3">
      <c r="A582" t="s">
        <v>124</v>
      </c>
      <c r="B582">
        <v>2019</v>
      </c>
      <c r="C582" s="11">
        <v>43628</v>
      </c>
      <c r="D582" t="s">
        <v>1368</v>
      </c>
      <c r="E582" t="s">
        <v>659</v>
      </c>
      <c r="F582">
        <v>3</v>
      </c>
      <c r="G582">
        <f t="shared" si="27"/>
        <v>0</v>
      </c>
      <c r="H582">
        <v>0</v>
      </c>
      <c r="I582">
        <v>0</v>
      </c>
      <c r="J582">
        <v>0</v>
      </c>
      <c r="K582">
        <v>60</v>
      </c>
      <c r="L582">
        <v>30</v>
      </c>
      <c r="M582" t="s">
        <v>503</v>
      </c>
      <c r="N582">
        <v>0</v>
      </c>
      <c r="O582" t="s">
        <v>503</v>
      </c>
      <c r="P582" s="9">
        <f t="shared" si="26"/>
        <v>48.5</v>
      </c>
      <c r="Q582" s="8">
        <v>5</v>
      </c>
      <c r="R582" s="8">
        <v>78</v>
      </c>
      <c r="S582" s="8">
        <v>37</v>
      </c>
      <c r="T582" s="8">
        <v>74</v>
      </c>
      <c r="AC582" s="14">
        <v>0</v>
      </c>
      <c r="AD582" s="14">
        <v>0</v>
      </c>
    </row>
    <row r="583" spans="1:33" x14ac:dyDescent="0.3">
      <c r="A583" t="s">
        <v>124</v>
      </c>
      <c r="B583">
        <v>2019</v>
      </c>
      <c r="C583" s="11">
        <v>43628</v>
      </c>
      <c r="D583" t="s">
        <v>1370</v>
      </c>
      <c r="E583" t="s">
        <v>653</v>
      </c>
      <c r="F583">
        <v>4</v>
      </c>
      <c r="G583">
        <f t="shared" si="27"/>
        <v>0</v>
      </c>
      <c r="H583">
        <v>0</v>
      </c>
      <c r="I583">
        <v>0</v>
      </c>
      <c r="J583">
        <v>0</v>
      </c>
      <c r="K583">
        <v>20</v>
      </c>
      <c r="L583">
        <v>25</v>
      </c>
      <c r="M583" t="s">
        <v>503</v>
      </c>
      <c r="N583">
        <v>10</v>
      </c>
      <c r="O583" t="s">
        <v>503</v>
      </c>
      <c r="P583" s="9">
        <f t="shared" si="26"/>
        <v>15.75</v>
      </c>
      <c r="Q583" s="8">
        <v>2</v>
      </c>
      <c r="R583" s="8">
        <v>10</v>
      </c>
      <c r="S583" s="8">
        <v>40</v>
      </c>
      <c r="T583" s="8">
        <v>11</v>
      </c>
      <c r="AC583" s="14">
        <v>0</v>
      </c>
      <c r="AD583" s="14">
        <v>0</v>
      </c>
    </row>
    <row r="584" spans="1:33" x14ac:dyDescent="0.3">
      <c r="A584" t="s">
        <v>124</v>
      </c>
      <c r="B584">
        <v>2020</v>
      </c>
      <c r="C584" s="11">
        <v>44013</v>
      </c>
      <c r="D584" t="s">
        <v>1359</v>
      </c>
      <c r="E584" t="s">
        <v>648</v>
      </c>
      <c r="F584">
        <v>4</v>
      </c>
      <c r="G584">
        <f t="shared" si="27"/>
        <v>2</v>
      </c>
      <c r="H584">
        <v>1</v>
      </c>
      <c r="I584">
        <v>0</v>
      </c>
      <c r="J584">
        <v>1</v>
      </c>
      <c r="K584">
        <v>30</v>
      </c>
      <c r="L584">
        <v>50</v>
      </c>
      <c r="M584" t="s">
        <v>503</v>
      </c>
      <c r="N584">
        <v>0</v>
      </c>
      <c r="O584" t="s">
        <v>503</v>
      </c>
      <c r="P584" s="9">
        <f t="shared" si="26"/>
        <v>22.75</v>
      </c>
      <c r="Q584" s="8">
        <v>23</v>
      </c>
      <c r="R584" s="8">
        <v>26</v>
      </c>
      <c r="S584" s="8">
        <v>28</v>
      </c>
      <c r="T584" s="8">
        <v>14</v>
      </c>
      <c r="AC584" s="14">
        <v>0</v>
      </c>
      <c r="AD584" s="14">
        <v>0</v>
      </c>
      <c r="AE584" t="s">
        <v>44</v>
      </c>
    </row>
    <row r="585" spans="1:33" x14ac:dyDescent="0.3">
      <c r="A585" t="s">
        <v>124</v>
      </c>
      <c r="B585">
        <v>2020</v>
      </c>
      <c r="C585" s="11">
        <v>44013</v>
      </c>
      <c r="D585" t="s">
        <v>1360</v>
      </c>
      <c r="E585" t="s">
        <v>648</v>
      </c>
      <c r="F585">
        <v>5</v>
      </c>
      <c r="G585">
        <f t="shared" si="27"/>
        <v>1</v>
      </c>
      <c r="H585">
        <v>0</v>
      </c>
      <c r="I585">
        <v>0</v>
      </c>
      <c r="J585">
        <v>1</v>
      </c>
      <c r="K585">
        <v>30</v>
      </c>
      <c r="L585">
        <v>80</v>
      </c>
      <c r="M585" t="s">
        <v>503</v>
      </c>
      <c r="N585">
        <v>0</v>
      </c>
      <c r="O585" t="s">
        <v>503</v>
      </c>
      <c r="P585" s="9">
        <f t="shared" si="26"/>
        <v>19.25</v>
      </c>
      <c r="Q585" s="8">
        <v>20</v>
      </c>
      <c r="R585" s="8">
        <v>16</v>
      </c>
      <c r="S585" s="8">
        <v>17</v>
      </c>
      <c r="T585" s="8">
        <v>24</v>
      </c>
      <c r="AC585" s="14">
        <v>0</v>
      </c>
      <c r="AD585" s="14">
        <v>0</v>
      </c>
      <c r="AE585" t="s">
        <v>44</v>
      </c>
    </row>
    <row r="586" spans="1:33" x14ac:dyDescent="0.3">
      <c r="A586" t="s">
        <v>124</v>
      </c>
      <c r="B586">
        <v>2020</v>
      </c>
      <c r="C586" s="11">
        <v>44013</v>
      </c>
      <c r="D586" t="s">
        <v>1361</v>
      </c>
      <c r="E586" t="s">
        <v>661</v>
      </c>
      <c r="F586">
        <v>11</v>
      </c>
      <c r="G586">
        <f t="shared" si="27"/>
        <v>0</v>
      </c>
      <c r="H586">
        <v>0</v>
      </c>
      <c r="I586">
        <v>0</v>
      </c>
      <c r="J586">
        <v>0</v>
      </c>
      <c r="K586">
        <v>60</v>
      </c>
      <c r="L586">
        <v>30</v>
      </c>
      <c r="M586" t="s">
        <v>503</v>
      </c>
      <c r="N586">
        <v>0</v>
      </c>
      <c r="O586" t="s">
        <v>503</v>
      </c>
      <c r="P586" s="9">
        <f t="shared" si="26"/>
        <v>12.25</v>
      </c>
      <c r="Q586" s="8">
        <v>18</v>
      </c>
      <c r="R586" s="8">
        <v>9</v>
      </c>
      <c r="S586" s="8">
        <v>11</v>
      </c>
      <c r="T586" s="8">
        <v>11</v>
      </c>
      <c r="AC586" s="14">
        <v>0</v>
      </c>
      <c r="AD586" s="14">
        <v>0</v>
      </c>
      <c r="AE586" t="s">
        <v>44</v>
      </c>
    </row>
    <row r="587" spans="1:33" x14ac:dyDescent="0.3">
      <c r="A587" t="s">
        <v>124</v>
      </c>
      <c r="B587">
        <v>2020</v>
      </c>
      <c r="C587" s="11">
        <v>44013</v>
      </c>
      <c r="D587" t="s">
        <v>1363</v>
      </c>
      <c r="E587" t="s">
        <v>661</v>
      </c>
      <c r="F587">
        <v>12</v>
      </c>
      <c r="G587">
        <f t="shared" si="27"/>
        <v>0</v>
      </c>
      <c r="H587">
        <v>0</v>
      </c>
      <c r="I587">
        <v>0</v>
      </c>
      <c r="J587">
        <v>0</v>
      </c>
      <c r="K587">
        <v>60</v>
      </c>
      <c r="L587">
        <v>10</v>
      </c>
      <c r="M587" t="s">
        <v>503</v>
      </c>
      <c r="N587">
        <v>0</v>
      </c>
      <c r="O587" t="s">
        <v>503</v>
      </c>
      <c r="P587" s="9">
        <f t="shared" si="26"/>
        <v>20</v>
      </c>
      <c r="Q587" s="8">
        <v>9</v>
      </c>
      <c r="R587" s="8">
        <v>18</v>
      </c>
      <c r="S587" s="8">
        <v>32</v>
      </c>
      <c r="T587" s="8">
        <v>21</v>
      </c>
      <c r="AC587" s="14">
        <v>0</v>
      </c>
      <c r="AD587" s="14">
        <v>0</v>
      </c>
      <c r="AE587" t="s">
        <v>44</v>
      </c>
    </row>
    <row r="588" spans="1:33" x14ac:dyDescent="0.3">
      <c r="A588" t="s">
        <v>124</v>
      </c>
      <c r="B588">
        <v>2020</v>
      </c>
      <c r="C588" s="11">
        <v>44013</v>
      </c>
      <c r="D588" t="s">
        <v>1364</v>
      </c>
      <c r="E588" t="s">
        <v>661</v>
      </c>
      <c r="F588">
        <v>3</v>
      </c>
      <c r="G588">
        <f t="shared" si="27"/>
        <v>12</v>
      </c>
      <c r="H588">
        <v>2</v>
      </c>
      <c r="I588">
        <v>4</v>
      </c>
      <c r="J588">
        <v>6</v>
      </c>
      <c r="K588">
        <v>60</v>
      </c>
      <c r="L588">
        <v>40</v>
      </c>
      <c r="M588" t="s">
        <v>503</v>
      </c>
      <c r="N588">
        <v>0</v>
      </c>
      <c r="O588" t="s">
        <v>503</v>
      </c>
      <c r="P588" s="9">
        <f t="shared" ref="P588:P603" si="28">AVERAGE(Q588:T588)</f>
        <v>31.5</v>
      </c>
      <c r="Q588" s="8">
        <v>43</v>
      </c>
      <c r="R588" s="8">
        <v>45</v>
      </c>
      <c r="S588" s="8">
        <v>11</v>
      </c>
      <c r="T588" s="8">
        <v>27</v>
      </c>
      <c r="AC588" s="14">
        <v>0</v>
      </c>
      <c r="AD588" s="14">
        <v>0</v>
      </c>
      <c r="AE588" t="s">
        <v>44</v>
      </c>
    </row>
    <row r="589" spans="1:33" x14ac:dyDescent="0.3">
      <c r="A589" t="s">
        <v>124</v>
      </c>
      <c r="B589">
        <v>2020</v>
      </c>
      <c r="C589" s="11">
        <v>44013</v>
      </c>
      <c r="D589" t="s">
        <v>1366</v>
      </c>
      <c r="E589" t="s">
        <v>657</v>
      </c>
      <c r="F589">
        <v>9</v>
      </c>
      <c r="G589">
        <f t="shared" si="27"/>
        <v>0</v>
      </c>
      <c r="H589">
        <v>0</v>
      </c>
      <c r="I589">
        <v>0</v>
      </c>
      <c r="J589">
        <v>0</v>
      </c>
      <c r="K589">
        <v>40</v>
      </c>
      <c r="L589">
        <v>45</v>
      </c>
      <c r="M589" t="s">
        <v>503</v>
      </c>
      <c r="N589">
        <v>0</v>
      </c>
      <c r="O589" t="s">
        <v>503</v>
      </c>
      <c r="P589" s="9">
        <f t="shared" si="28"/>
        <v>23.5</v>
      </c>
      <c r="Q589" s="8">
        <v>21</v>
      </c>
      <c r="R589" s="8">
        <v>13</v>
      </c>
      <c r="S589" s="8">
        <v>41</v>
      </c>
      <c r="T589" s="8">
        <v>19</v>
      </c>
      <c r="AC589" s="14">
        <v>0</v>
      </c>
      <c r="AD589" s="14">
        <v>0</v>
      </c>
      <c r="AE589" t="s">
        <v>44</v>
      </c>
    </row>
    <row r="590" spans="1:33" x14ac:dyDescent="0.3">
      <c r="A590" t="s">
        <v>124</v>
      </c>
      <c r="B590">
        <v>2020</v>
      </c>
      <c r="C590" s="11">
        <v>44013</v>
      </c>
      <c r="D590" t="s">
        <v>1374</v>
      </c>
      <c r="E590" t="s">
        <v>655</v>
      </c>
      <c r="F590">
        <v>1</v>
      </c>
      <c r="G590">
        <f t="shared" si="27"/>
        <v>0</v>
      </c>
      <c r="H590">
        <v>0</v>
      </c>
      <c r="I590">
        <v>0</v>
      </c>
      <c r="J590">
        <v>0</v>
      </c>
      <c r="K590">
        <v>45</v>
      </c>
      <c r="L590">
        <v>70</v>
      </c>
      <c r="M590" t="s">
        <v>503</v>
      </c>
      <c r="N590">
        <v>0</v>
      </c>
      <c r="O590" t="s">
        <v>503</v>
      </c>
      <c r="P590" s="9">
        <f t="shared" si="28"/>
        <v>31</v>
      </c>
      <c r="Q590" s="8">
        <v>25</v>
      </c>
      <c r="R590" s="8">
        <v>6</v>
      </c>
      <c r="S590" s="8">
        <v>29</v>
      </c>
      <c r="T590" s="8">
        <v>64</v>
      </c>
      <c r="AC590" s="14">
        <v>0</v>
      </c>
      <c r="AD590" s="14">
        <v>0</v>
      </c>
      <c r="AE590" t="s">
        <v>44</v>
      </c>
      <c r="AG590" t="s">
        <v>1375</v>
      </c>
    </row>
    <row r="591" spans="1:33" x14ac:dyDescent="0.3">
      <c r="A591" t="s">
        <v>124</v>
      </c>
      <c r="B591">
        <v>2020</v>
      </c>
      <c r="C591" s="11">
        <v>44013</v>
      </c>
      <c r="D591" t="s">
        <v>1367</v>
      </c>
      <c r="E591" t="s">
        <v>659</v>
      </c>
      <c r="F591">
        <v>2</v>
      </c>
      <c r="G591" s="2">
        <f t="shared" si="27"/>
        <v>28</v>
      </c>
      <c r="H591" s="2">
        <v>15</v>
      </c>
      <c r="I591" s="2">
        <v>8</v>
      </c>
      <c r="J591" s="2">
        <v>5</v>
      </c>
      <c r="K591">
        <v>45</v>
      </c>
      <c r="L591">
        <v>70</v>
      </c>
      <c r="M591" t="s">
        <v>503</v>
      </c>
      <c r="N591" s="2">
        <v>0</v>
      </c>
      <c r="O591" t="s">
        <v>503</v>
      </c>
      <c r="P591" s="9">
        <f t="shared" si="28"/>
        <v>14.25</v>
      </c>
      <c r="Q591" s="8">
        <v>23</v>
      </c>
      <c r="R591" s="8">
        <v>9</v>
      </c>
      <c r="S591" s="8">
        <v>8</v>
      </c>
      <c r="T591" s="8">
        <v>17</v>
      </c>
      <c r="AC591" s="14">
        <v>0</v>
      </c>
      <c r="AD591" s="14">
        <v>0</v>
      </c>
      <c r="AE591" t="s">
        <v>44</v>
      </c>
    </row>
    <row r="592" spans="1:33" x14ac:dyDescent="0.3">
      <c r="A592" t="s">
        <v>124</v>
      </c>
      <c r="B592">
        <v>2020</v>
      </c>
      <c r="C592" s="11">
        <v>44013</v>
      </c>
      <c r="D592" t="s">
        <v>1368</v>
      </c>
      <c r="E592" t="s">
        <v>659</v>
      </c>
      <c r="F592">
        <v>3</v>
      </c>
      <c r="G592" s="2">
        <f t="shared" si="27"/>
        <v>4</v>
      </c>
      <c r="H592" s="2">
        <v>0</v>
      </c>
      <c r="I592" s="2">
        <v>4</v>
      </c>
      <c r="J592" s="2">
        <v>0</v>
      </c>
      <c r="K592">
        <v>35</v>
      </c>
      <c r="L592">
        <v>25</v>
      </c>
      <c r="M592" t="s">
        <v>503</v>
      </c>
      <c r="N592">
        <v>0</v>
      </c>
      <c r="O592" t="s">
        <v>503</v>
      </c>
      <c r="P592" s="9">
        <f t="shared" si="28"/>
        <v>24.5</v>
      </c>
      <c r="Q592" s="8">
        <v>5</v>
      </c>
      <c r="R592" s="8">
        <v>21</v>
      </c>
      <c r="S592" s="8">
        <v>48</v>
      </c>
      <c r="T592" s="8">
        <v>24</v>
      </c>
      <c r="AC592" s="14">
        <v>1</v>
      </c>
      <c r="AD592" s="14">
        <v>0</v>
      </c>
      <c r="AE592" t="s">
        <v>1141</v>
      </c>
    </row>
    <row r="593" spans="1:33" x14ac:dyDescent="0.3">
      <c r="A593" t="s">
        <v>124</v>
      </c>
      <c r="B593">
        <v>2020</v>
      </c>
      <c r="C593" s="11">
        <v>44013</v>
      </c>
      <c r="D593" t="s">
        <v>1370</v>
      </c>
      <c r="E593" t="s">
        <v>653</v>
      </c>
      <c r="F593">
        <v>4</v>
      </c>
      <c r="G593">
        <f t="shared" si="27"/>
        <v>0</v>
      </c>
      <c r="H593">
        <v>0</v>
      </c>
      <c r="I593">
        <v>0</v>
      </c>
      <c r="J593">
        <v>0</v>
      </c>
      <c r="K593">
        <v>30</v>
      </c>
      <c r="L593">
        <v>10</v>
      </c>
      <c r="M593" t="s">
        <v>503</v>
      </c>
      <c r="N593">
        <v>0</v>
      </c>
      <c r="O593" t="s">
        <v>503</v>
      </c>
      <c r="P593" s="9">
        <f t="shared" si="28"/>
        <v>29</v>
      </c>
      <c r="Q593" s="8">
        <v>17</v>
      </c>
      <c r="R593" s="8">
        <v>52</v>
      </c>
      <c r="S593" s="8">
        <v>25</v>
      </c>
      <c r="T593" s="8">
        <v>22</v>
      </c>
      <c r="AC593" s="14">
        <v>0</v>
      </c>
      <c r="AD593" s="14">
        <v>0</v>
      </c>
      <c r="AE593" t="s">
        <v>44</v>
      </c>
    </row>
    <row r="594" spans="1:33" x14ac:dyDescent="0.3">
      <c r="A594" t="s">
        <v>124</v>
      </c>
      <c r="B594">
        <v>2021</v>
      </c>
      <c r="C594" s="11">
        <v>44363</v>
      </c>
      <c r="D594" t="s">
        <v>1359</v>
      </c>
      <c r="E594" t="s">
        <v>648</v>
      </c>
      <c r="F594">
        <v>4</v>
      </c>
      <c r="G594">
        <f t="shared" si="27"/>
        <v>3</v>
      </c>
      <c r="H594">
        <v>0</v>
      </c>
      <c r="I594">
        <v>2</v>
      </c>
      <c r="J594">
        <v>1</v>
      </c>
      <c r="K594">
        <v>25</v>
      </c>
      <c r="L594">
        <v>80</v>
      </c>
      <c r="M594">
        <v>0</v>
      </c>
      <c r="N594">
        <v>0</v>
      </c>
      <c r="O594">
        <v>0</v>
      </c>
      <c r="P594" s="9">
        <f t="shared" si="28"/>
        <v>12.5</v>
      </c>
      <c r="Q594" s="8">
        <v>13</v>
      </c>
      <c r="R594" s="8">
        <v>22</v>
      </c>
      <c r="S594" s="8">
        <v>10</v>
      </c>
      <c r="T594" s="8">
        <v>5</v>
      </c>
      <c r="AC594">
        <v>0</v>
      </c>
      <c r="AD594">
        <v>0</v>
      </c>
      <c r="AE594" t="s">
        <v>44</v>
      </c>
    </row>
    <row r="595" spans="1:33" x14ac:dyDescent="0.3">
      <c r="A595" t="s">
        <v>124</v>
      </c>
      <c r="B595">
        <v>2021</v>
      </c>
      <c r="C595" s="11">
        <v>44363</v>
      </c>
      <c r="D595" t="s">
        <v>1360</v>
      </c>
      <c r="E595" t="s">
        <v>648</v>
      </c>
      <c r="F595">
        <v>5</v>
      </c>
      <c r="G595">
        <f t="shared" si="27"/>
        <v>1</v>
      </c>
      <c r="H595">
        <v>0</v>
      </c>
      <c r="I595">
        <v>0</v>
      </c>
      <c r="J595">
        <v>1</v>
      </c>
      <c r="K595">
        <v>30</v>
      </c>
      <c r="L595">
        <v>75</v>
      </c>
      <c r="M595">
        <v>0</v>
      </c>
      <c r="N595">
        <v>0</v>
      </c>
      <c r="O595">
        <v>0</v>
      </c>
      <c r="P595" s="9">
        <f t="shared" si="28"/>
        <v>15.75</v>
      </c>
      <c r="Q595" s="8">
        <v>3</v>
      </c>
      <c r="R595" s="8">
        <v>10</v>
      </c>
      <c r="S595" s="8">
        <v>23</v>
      </c>
      <c r="T595" s="8">
        <v>27</v>
      </c>
      <c r="AC595">
        <v>0</v>
      </c>
      <c r="AD595">
        <v>0</v>
      </c>
      <c r="AE595" t="s">
        <v>44</v>
      </c>
    </row>
    <row r="596" spans="1:33" x14ac:dyDescent="0.3">
      <c r="A596" t="s">
        <v>124</v>
      </c>
      <c r="B596">
        <v>2021</v>
      </c>
      <c r="C596" s="11">
        <v>44363</v>
      </c>
      <c r="D596" t="s">
        <v>1361</v>
      </c>
      <c r="E596" t="s">
        <v>661</v>
      </c>
      <c r="F596">
        <v>11</v>
      </c>
      <c r="G596">
        <f t="shared" si="27"/>
        <v>0</v>
      </c>
      <c r="H596">
        <v>0</v>
      </c>
      <c r="I596">
        <v>0</v>
      </c>
      <c r="J596">
        <v>0</v>
      </c>
      <c r="K596">
        <v>40</v>
      </c>
      <c r="L596">
        <v>15</v>
      </c>
      <c r="M596">
        <v>0</v>
      </c>
      <c r="N596">
        <v>0</v>
      </c>
      <c r="O596">
        <v>0</v>
      </c>
      <c r="P596" s="9">
        <f t="shared" si="28"/>
        <v>25.5</v>
      </c>
      <c r="Q596" s="8">
        <v>37</v>
      </c>
      <c r="R596" s="8">
        <v>12</v>
      </c>
      <c r="S596" s="8">
        <v>15</v>
      </c>
      <c r="T596" s="8">
        <v>38</v>
      </c>
      <c r="AC596">
        <v>0</v>
      </c>
      <c r="AD596">
        <v>0</v>
      </c>
      <c r="AE596" t="s">
        <v>44</v>
      </c>
    </row>
    <row r="597" spans="1:33" x14ac:dyDescent="0.3">
      <c r="A597" t="s">
        <v>124</v>
      </c>
      <c r="B597">
        <v>2021</v>
      </c>
      <c r="C597" s="11">
        <v>44363</v>
      </c>
      <c r="D597" t="s">
        <v>1363</v>
      </c>
      <c r="E597" t="s">
        <v>661</v>
      </c>
      <c r="F597">
        <v>12</v>
      </c>
      <c r="G597">
        <f t="shared" si="27"/>
        <v>0</v>
      </c>
      <c r="H597">
        <v>0</v>
      </c>
      <c r="I597">
        <v>0</v>
      </c>
      <c r="J597">
        <v>0</v>
      </c>
      <c r="K597">
        <v>40</v>
      </c>
      <c r="L597">
        <v>10</v>
      </c>
      <c r="M597">
        <v>0</v>
      </c>
      <c r="N597">
        <v>0</v>
      </c>
      <c r="O597">
        <v>0</v>
      </c>
      <c r="P597" s="9">
        <f t="shared" si="28"/>
        <v>16</v>
      </c>
      <c r="Q597" s="8">
        <v>3</v>
      </c>
      <c r="R597" s="8">
        <v>19</v>
      </c>
      <c r="S597" s="8">
        <v>11</v>
      </c>
      <c r="T597" s="8">
        <v>31</v>
      </c>
      <c r="AC597">
        <v>0</v>
      </c>
      <c r="AD597">
        <v>0</v>
      </c>
      <c r="AE597" t="s">
        <v>44</v>
      </c>
    </row>
    <row r="598" spans="1:33" x14ac:dyDescent="0.3">
      <c r="A598" t="s">
        <v>124</v>
      </c>
      <c r="B598">
        <v>2021</v>
      </c>
      <c r="C598" s="11">
        <v>44363</v>
      </c>
      <c r="D598" t="s">
        <v>1364</v>
      </c>
      <c r="E598" t="s">
        <v>661</v>
      </c>
      <c r="F598">
        <v>3</v>
      </c>
      <c r="G598">
        <f t="shared" si="27"/>
        <v>18</v>
      </c>
      <c r="H598">
        <v>1</v>
      </c>
      <c r="I598">
        <v>6</v>
      </c>
      <c r="J598">
        <v>11</v>
      </c>
      <c r="K598">
        <v>40</v>
      </c>
      <c r="L598">
        <v>60</v>
      </c>
      <c r="M598">
        <v>0</v>
      </c>
      <c r="N598">
        <v>0</v>
      </c>
      <c r="O598">
        <v>0</v>
      </c>
      <c r="P598" s="9">
        <f t="shared" si="28"/>
        <v>14.5</v>
      </c>
      <c r="Q598" s="8">
        <v>9</v>
      </c>
      <c r="R598" s="8">
        <v>20</v>
      </c>
      <c r="S598" s="8">
        <v>21</v>
      </c>
      <c r="T598" s="8">
        <v>8</v>
      </c>
      <c r="AC598">
        <v>0</v>
      </c>
      <c r="AD598">
        <v>0</v>
      </c>
      <c r="AE598" t="s">
        <v>44</v>
      </c>
    </row>
    <row r="599" spans="1:33" x14ac:dyDescent="0.3">
      <c r="A599" t="s">
        <v>124</v>
      </c>
      <c r="B599">
        <v>2021</v>
      </c>
      <c r="C599" s="11">
        <v>44363</v>
      </c>
      <c r="D599" t="s">
        <v>1366</v>
      </c>
      <c r="E599" t="s">
        <v>657</v>
      </c>
      <c r="F599">
        <v>9</v>
      </c>
      <c r="G599">
        <f t="shared" si="27"/>
        <v>0</v>
      </c>
      <c r="H599">
        <v>0</v>
      </c>
      <c r="I599">
        <v>0</v>
      </c>
      <c r="J599">
        <v>0</v>
      </c>
      <c r="K599">
        <v>18</v>
      </c>
      <c r="L599">
        <v>10</v>
      </c>
      <c r="M599">
        <v>0</v>
      </c>
      <c r="N599">
        <v>0</v>
      </c>
      <c r="O599">
        <v>0</v>
      </c>
      <c r="P599" s="9">
        <f t="shared" si="28"/>
        <v>5.25</v>
      </c>
      <c r="Q599" s="8">
        <v>12</v>
      </c>
      <c r="R599" s="8">
        <v>3</v>
      </c>
      <c r="S599" s="8">
        <v>4</v>
      </c>
      <c r="T599" s="8">
        <v>2</v>
      </c>
      <c r="AC599">
        <v>0</v>
      </c>
      <c r="AD599">
        <v>0</v>
      </c>
      <c r="AE599" t="s">
        <v>44</v>
      </c>
    </row>
    <row r="600" spans="1:33" x14ac:dyDescent="0.3">
      <c r="A600" t="s">
        <v>124</v>
      </c>
      <c r="B600">
        <v>2021</v>
      </c>
      <c r="C600" s="11">
        <v>44363</v>
      </c>
      <c r="D600" t="s">
        <v>1374</v>
      </c>
      <c r="E600" t="s">
        <v>655</v>
      </c>
      <c r="F600">
        <v>1</v>
      </c>
      <c r="G600">
        <f t="shared" si="27"/>
        <v>0</v>
      </c>
      <c r="H600">
        <v>0</v>
      </c>
      <c r="I600">
        <v>0</v>
      </c>
      <c r="J600">
        <v>0</v>
      </c>
      <c r="K600">
        <v>60</v>
      </c>
      <c r="L600">
        <v>50</v>
      </c>
      <c r="M600">
        <v>0</v>
      </c>
      <c r="N600">
        <v>0</v>
      </c>
      <c r="O600">
        <v>0</v>
      </c>
      <c r="P600" s="9">
        <f t="shared" si="28"/>
        <v>21.25</v>
      </c>
      <c r="Q600" s="8">
        <v>2</v>
      </c>
      <c r="R600" s="8">
        <v>10</v>
      </c>
      <c r="S600" s="8">
        <v>47</v>
      </c>
      <c r="T600" s="8">
        <v>26</v>
      </c>
      <c r="AC600">
        <v>0</v>
      </c>
      <c r="AD600">
        <v>0</v>
      </c>
      <c r="AE600" t="s">
        <v>44</v>
      </c>
      <c r="AG600" t="s">
        <v>1375</v>
      </c>
    </row>
    <row r="601" spans="1:33" x14ac:dyDescent="0.3">
      <c r="A601" t="s">
        <v>124</v>
      </c>
      <c r="B601">
        <v>2021</v>
      </c>
      <c r="C601" s="11">
        <v>44363</v>
      </c>
      <c r="D601" t="s">
        <v>1367</v>
      </c>
      <c r="E601" t="s">
        <v>659</v>
      </c>
      <c r="F601">
        <v>2</v>
      </c>
      <c r="G601" s="2">
        <f t="shared" si="27"/>
        <v>34</v>
      </c>
      <c r="H601" s="2">
        <v>6</v>
      </c>
      <c r="I601" s="2">
        <v>14</v>
      </c>
      <c r="J601" s="2">
        <v>14</v>
      </c>
      <c r="K601">
        <v>50</v>
      </c>
      <c r="L601">
        <v>90</v>
      </c>
      <c r="M601">
        <v>0</v>
      </c>
      <c r="N601" s="2">
        <v>0</v>
      </c>
      <c r="O601">
        <v>0</v>
      </c>
      <c r="P601" s="9">
        <f t="shared" si="28"/>
        <v>20</v>
      </c>
      <c r="Q601" s="8">
        <v>15</v>
      </c>
      <c r="R601" s="8">
        <v>41</v>
      </c>
      <c r="S601" s="8">
        <v>16</v>
      </c>
      <c r="T601" s="8">
        <v>8</v>
      </c>
      <c r="AC601">
        <v>0</v>
      </c>
      <c r="AD601">
        <v>0</v>
      </c>
      <c r="AE601" t="s">
        <v>44</v>
      </c>
    </row>
    <row r="602" spans="1:33" x14ac:dyDescent="0.3">
      <c r="A602" t="s">
        <v>124</v>
      </c>
      <c r="B602">
        <v>2021</v>
      </c>
      <c r="C602" s="11">
        <v>44363</v>
      </c>
      <c r="D602" t="s">
        <v>1368</v>
      </c>
      <c r="E602" t="s">
        <v>659</v>
      </c>
      <c r="F602">
        <v>3</v>
      </c>
      <c r="G602" s="2">
        <f t="shared" si="27"/>
        <v>4</v>
      </c>
      <c r="H602" s="2">
        <v>1</v>
      </c>
      <c r="I602" s="2">
        <v>2</v>
      </c>
      <c r="J602" s="2">
        <v>1</v>
      </c>
      <c r="K602">
        <v>55</v>
      </c>
      <c r="L602">
        <v>30</v>
      </c>
      <c r="M602">
        <v>0</v>
      </c>
      <c r="N602">
        <v>0</v>
      </c>
      <c r="O602">
        <v>0</v>
      </c>
      <c r="P602" s="9">
        <f t="shared" si="28"/>
        <v>16.5</v>
      </c>
      <c r="Q602" s="8">
        <v>4</v>
      </c>
      <c r="R602" s="8">
        <v>19</v>
      </c>
      <c r="S602" s="8">
        <v>23</v>
      </c>
      <c r="T602" s="8">
        <v>20</v>
      </c>
      <c r="AC602">
        <v>1</v>
      </c>
      <c r="AD602">
        <v>0</v>
      </c>
      <c r="AE602" t="s">
        <v>1141</v>
      </c>
    </row>
    <row r="603" spans="1:33" x14ac:dyDescent="0.3">
      <c r="A603" t="s">
        <v>124</v>
      </c>
      <c r="B603">
        <v>2021</v>
      </c>
      <c r="C603" s="11">
        <v>44363</v>
      </c>
      <c r="D603" t="s">
        <v>1370</v>
      </c>
      <c r="E603" t="s">
        <v>653</v>
      </c>
      <c r="F603">
        <v>4</v>
      </c>
      <c r="G603">
        <f t="shared" si="27"/>
        <v>0</v>
      </c>
      <c r="H603">
        <v>0</v>
      </c>
      <c r="I603">
        <v>0</v>
      </c>
      <c r="J603">
        <v>0</v>
      </c>
      <c r="K603">
        <v>30</v>
      </c>
      <c r="L603">
        <v>25</v>
      </c>
      <c r="M603">
        <v>6</v>
      </c>
      <c r="N603">
        <v>0</v>
      </c>
      <c r="O603">
        <v>0</v>
      </c>
      <c r="P603" s="9">
        <f t="shared" si="28"/>
        <v>34.25</v>
      </c>
      <c r="Q603" s="8">
        <v>50</v>
      </c>
      <c r="R603" s="8">
        <v>14</v>
      </c>
      <c r="S603" s="8">
        <v>38</v>
      </c>
      <c r="T603" s="8">
        <v>35</v>
      </c>
      <c r="AC603">
        <v>0</v>
      </c>
      <c r="AD603">
        <v>0</v>
      </c>
      <c r="AE603" t="s">
        <v>44</v>
      </c>
    </row>
    <row r="604" spans="1:33" x14ac:dyDescent="0.3">
      <c r="A604" t="s">
        <v>124</v>
      </c>
      <c r="B604">
        <v>2022</v>
      </c>
      <c r="C604" s="11">
        <v>44739</v>
      </c>
      <c r="D604" t="s">
        <v>1359</v>
      </c>
      <c r="E604" t="s">
        <v>648</v>
      </c>
      <c r="F604">
        <v>4</v>
      </c>
      <c r="G604">
        <f t="shared" si="27"/>
        <v>4</v>
      </c>
      <c r="H604">
        <v>0</v>
      </c>
      <c r="I604">
        <v>4</v>
      </c>
      <c r="J604">
        <v>0</v>
      </c>
      <c r="K604">
        <v>50</v>
      </c>
      <c r="L604">
        <v>95</v>
      </c>
      <c r="M604">
        <v>0</v>
      </c>
      <c r="N604">
        <v>0</v>
      </c>
      <c r="O604">
        <v>0</v>
      </c>
      <c r="P604">
        <f t="shared" ref="P604:P613" si="29">AVERAGE(Q604:S604)</f>
        <v>11.333333333333334</v>
      </c>
      <c r="Q604" s="8">
        <v>7</v>
      </c>
      <c r="R604" s="8">
        <v>20</v>
      </c>
      <c r="S604" s="8">
        <v>7</v>
      </c>
      <c r="T604" s="8">
        <v>21</v>
      </c>
      <c r="AC604">
        <v>0</v>
      </c>
      <c r="AD604">
        <v>0</v>
      </c>
    </row>
    <row r="605" spans="1:33" x14ac:dyDescent="0.3">
      <c r="A605" t="s">
        <v>124</v>
      </c>
      <c r="B605">
        <v>2022</v>
      </c>
      <c r="C605" s="11">
        <v>44739</v>
      </c>
      <c r="D605" t="s">
        <v>1360</v>
      </c>
      <c r="E605" t="s">
        <v>648</v>
      </c>
      <c r="F605">
        <v>5</v>
      </c>
      <c r="G605">
        <f t="shared" si="27"/>
        <v>3</v>
      </c>
      <c r="H605">
        <v>2</v>
      </c>
      <c r="I605">
        <v>0</v>
      </c>
      <c r="J605">
        <v>1</v>
      </c>
      <c r="K605">
        <v>45</v>
      </c>
      <c r="L605">
        <v>90</v>
      </c>
      <c r="M605">
        <v>0</v>
      </c>
      <c r="N605">
        <v>0</v>
      </c>
      <c r="O605">
        <v>0</v>
      </c>
      <c r="P605">
        <f t="shared" si="29"/>
        <v>8.6666666666666661</v>
      </c>
      <c r="Q605" s="8">
        <v>12</v>
      </c>
      <c r="R605" s="8">
        <v>6</v>
      </c>
      <c r="S605" s="8">
        <v>8</v>
      </c>
      <c r="T605" s="8">
        <v>20</v>
      </c>
      <c r="AC605">
        <v>0</v>
      </c>
      <c r="AD605">
        <v>0</v>
      </c>
    </row>
    <row r="606" spans="1:33" x14ac:dyDescent="0.3">
      <c r="A606" t="s">
        <v>124</v>
      </c>
      <c r="B606">
        <v>2022</v>
      </c>
      <c r="C606" s="11">
        <v>44739</v>
      </c>
      <c r="D606" t="s">
        <v>1361</v>
      </c>
      <c r="E606" t="s">
        <v>661</v>
      </c>
      <c r="F606">
        <v>11</v>
      </c>
      <c r="G606">
        <f t="shared" si="27"/>
        <v>0</v>
      </c>
      <c r="H606">
        <v>0</v>
      </c>
      <c r="I606">
        <v>0</v>
      </c>
      <c r="J606">
        <v>0</v>
      </c>
      <c r="K606">
        <v>60</v>
      </c>
      <c r="L606">
        <v>25</v>
      </c>
      <c r="M606">
        <v>0</v>
      </c>
      <c r="N606">
        <v>0</v>
      </c>
      <c r="O606">
        <v>0</v>
      </c>
      <c r="P606">
        <f t="shared" si="29"/>
        <v>8.6666666666666661</v>
      </c>
      <c r="Q606" s="8">
        <v>5</v>
      </c>
      <c r="R606" s="8">
        <v>4</v>
      </c>
      <c r="S606" s="8">
        <v>17</v>
      </c>
      <c r="T606" s="8">
        <v>16</v>
      </c>
      <c r="AC606">
        <v>0</v>
      </c>
      <c r="AD606">
        <v>1</v>
      </c>
      <c r="AE606" s="46">
        <v>0.4</v>
      </c>
    </row>
    <row r="607" spans="1:33" x14ac:dyDescent="0.3">
      <c r="A607" t="s">
        <v>124</v>
      </c>
      <c r="B607">
        <v>2022</v>
      </c>
      <c r="C607" s="11">
        <v>44739</v>
      </c>
      <c r="D607" t="s">
        <v>1363</v>
      </c>
      <c r="E607" t="s">
        <v>661</v>
      </c>
      <c r="F607">
        <v>12</v>
      </c>
      <c r="G607">
        <f t="shared" si="27"/>
        <v>0</v>
      </c>
      <c r="H607">
        <v>0</v>
      </c>
      <c r="I607">
        <v>0</v>
      </c>
      <c r="J607">
        <v>0</v>
      </c>
      <c r="K607">
        <v>50</v>
      </c>
      <c r="L607">
        <v>5</v>
      </c>
      <c r="M607">
        <v>0</v>
      </c>
      <c r="N607">
        <v>0</v>
      </c>
      <c r="O607">
        <v>0</v>
      </c>
      <c r="P607">
        <f t="shared" si="29"/>
        <v>5</v>
      </c>
      <c r="Q607" s="8">
        <v>2</v>
      </c>
      <c r="R607" s="8">
        <v>7</v>
      </c>
      <c r="S607" s="8">
        <v>6</v>
      </c>
      <c r="T607" s="8">
        <v>4</v>
      </c>
      <c r="AC607">
        <v>0</v>
      </c>
      <c r="AD607">
        <v>1</v>
      </c>
      <c r="AE607" s="46">
        <v>0.7</v>
      </c>
    </row>
    <row r="608" spans="1:33" x14ac:dyDescent="0.3">
      <c r="A608" t="s">
        <v>124</v>
      </c>
      <c r="B608">
        <v>2022</v>
      </c>
      <c r="C608" s="11">
        <v>44739</v>
      </c>
      <c r="D608" t="s">
        <v>1364</v>
      </c>
      <c r="E608" t="s">
        <v>661</v>
      </c>
      <c r="F608">
        <v>3</v>
      </c>
      <c r="G608">
        <f t="shared" si="27"/>
        <v>21</v>
      </c>
      <c r="H608">
        <v>2</v>
      </c>
      <c r="I608">
        <v>6</v>
      </c>
      <c r="J608">
        <v>13</v>
      </c>
      <c r="K608">
        <v>75</v>
      </c>
      <c r="L608">
        <v>80</v>
      </c>
      <c r="M608">
        <v>0</v>
      </c>
      <c r="N608">
        <v>0</v>
      </c>
      <c r="O608">
        <v>0</v>
      </c>
      <c r="P608">
        <f t="shared" si="29"/>
        <v>22.333333333333332</v>
      </c>
      <c r="Q608">
        <v>20</v>
      </c>
      <c r="R608">
        <v>27</v>
      </c>
      <c r="S608">
        <v>20</v>
      </c>
      <c r="T608">
        <v>11</v>
      </c>
      <c r="AC608">
        <v>0</v>
      </c>
      <c r="AD608">
        <v>0</v>
      </c>
    </row>
    <row r="609" spans="1:33" x14ac:dyDescent="0.3">
      <c r="A609" t="s">
        <v>124</v>
      </c>
      <c r="B609">
        <v>2022</v>
      </c>
      <c r="C609" s="11">
        <v>44739</v>
      </c>
      <c r="D609" t="s">
        <v>1366</v>
      </c>
      <c r="E609" t="s">
        <v>657</v>
      </c>
      <c r="F609">
        <v>9</v>
      </c>
      <c r="G609">
        <f t="shared" si="27"/>
        <v>0</v>
      </c>
      <c r="H609">
        <v>0</v>
      </c>
      <c r="I609">
        <v>0</v>
      </c>
      <c r="J609">
        <v>0</v>
      </c>
      <c r="K609">
        <v>25</v>
      </c>
      <c r="L609">
        <v>20</v>
      </c>
      <c r="M609">
        <v>0</v>
      </c>
      <c r="N609">
        <v>0</v>
      </c>
      <c r="O609">
        <v>0</v>
      </c>
      <c r="P609">
        <f t="shared" si="29"/>
        <v>6.666666666666667</v>
      </c>
      <c r="Q609" s="8">
        <v>3</v>
      </c>
      <c r="R609" s="8">
        <v>2</v>
      </c>
      <c r="S609" s="8">
        <v>15</v>
      </c>
      <c r="T609" s="8">
        <v>8</v>
      </c>
      <c r="AC609">
        <v>0</v>
      </c>
      <c r="AD609">
        <v>1</v>
      </c>
      <c r="AE609" s="46">
        <v>0.9</v>
      </c>
    </row>
    <row r="610" spans="1:33" x14ac:dyDescent="0.3">
      <c r="A610" t="s">
        <v>124</v>
      </c>
      <c r="B610">
        <v>2022</v>
      </c>
      <c r="C610" s="11">
        <v>44739</v>
      </c>
      <c r="D610" t="s">
        <v>1374</v>
      </c>
      <c r="E610" t="s">
        <v>655</v>
      </c>
      <c r="F610">
        <v>1</v>
      </c>
      <c r="G610">
        <f t="shared" si="27"/>
        <v>0</v>
      </c>
      <c r="H610">
        <v>0</v>
      </c>
      <c r="I610">
        <v>0</v>
      </c>
      <c r="J610">
        <v>0</v>
      </c>
      <c r="K610">
        <v>80</v>
      </c>
      <c r="L610">
        <v>75</v>
      </c>
      <c r="M610">
        <v>0</v>
      </c>
      <c r="N610">
        <v>0</v>
      </c>
      <c r="O610">
        <v>0</v>
      </c>
      <c r="P610">
        <f t="shared" si="29"/>
        <v>34</v>
      </c>
      <c r="Q610" s="8">
        <v>45</v>
      </c>
      <c r="R610" s="8">
        <v>46</v>
      </c>
      <c r="S610" s="8">
        <v>11</v>
      </c>
      <c r="T610" s="8">
        <v>12</v>
      </c>
      <c r="AC610">
        <v>0</v>
      </c>
      <c r="AD610">
        <v>0</v>
      </c>
    </row>
    <row r="611" spans="1:33" x14ac:dyDescent="0.3">
      <c r="A611" t="s">
        <v>124</v>
      </c>
      <c r="B611">
        <v>2022</v>
      </c>
      <c r="C611" s="11">
        <v>44739</v>
      </c>
      <c r="D611" t="s">
        <v>1367</v>
      </c>
      <c r="E611" t="s">
        <v>659</v>
      </c>
      <c r="F611">
        <v>2</v>
      </c>
      <c r="G611">
        <f t="shared" si="27"/>
        <v>58</v>
      </c>
      <c r="H611">
        <v>15</v>
      </c>
      <c r="I611">
        <v>28</v>
      </c>
      <c r="J611">
        <v>15</v>
      </c>
      <c r="K611">
        <v>80</v>
      </c>
      <c r="L611">
        <v>90</v>
      </c>
      <c r="M611">
        <v>0</v>
      </c>
      <c r="N611">
        <v>0</v>
      </c>
      <c r="O611">
        <v>0</v>
      </c>
      <c r="P611">
        <f t="shared" si="29"/>
        <v>32.333333333333336</v>
      </c>
      <c r="Q611" s="8">
        <v>55</v>
      </c>
      <c r="R611" s="8">
        <v>25</v>
      </c>
      <c r="S611" s="8">
        <v>17</v>
      </c>
      <c r="T611" s="8">
        <v>19</v>
      </c>
      <c r="AC611">
        <v>0</v>
      </c>
      <c r="AD611">
        <v>0</v>
      </c>
    </row>
    <row r="612" spans="1:33" x14ac:dyDescent="0.3">
      <c r="A612" t="s">
        <v>124</v>
      </c>
      <c r="B612">
        <v>2022</v>
      </c>
      <c r="C612" s="11">
        <v>44739</v>
      </c>
      <c r="D612" t="s">
        <v>1368</v>
      </c>
      <c r="E612" t="s">
        <v>659</v>
      </c>
      <c r="F612">
        <v>3</v>
      </c>
      <c r="G612">
        <f t="shared" si="27"/>
        <v>6</v>
      </c>
      <c r="H612">
        <v>0</v>
      </c>
      <c r="I612">
        <v>3</v>
      </c>
      <c r="J612">
        <v>3</v>
      </c>
      <c r="K612">
        <v>75</v>
      </c>
      <c r="L612">
        <v>30</v>
      </c>
      <c r="M612">
        <v>0.1</v>
      </c>
      <c r="N612">
        <v>0</v>
      </c>
      <c r="O612">
        <v>0</v>
      </c>
      <c r="P612">
        <f t="shared" si="29"/>
        <v>26.666666666666668</v>
      </c>
      <c r="Q612" s="8">
        <v>35</v>
      </c>
      <c r="R612" s="8">
        <v>29</v>
      </c>
      <c r="S612" s="8">
        <v>16</v>
      </c>
      <c r="T612" s="8">
        <v>16</v>
      </c>
      <c r="AC612">
        <v>0</v>
      </c>
      <c r="AD612">
        <v>0</v>
      </c>
    </row>
    <row r="613" spans="1:33" x14ac:dyDescent="0.3">
      <c r="A613" t="s">
        <v>124</v>
      </c>
      <c r="B613">
        <v>2022</v>
      </c>
      <c r="C613" s="11">
        <v>44739</v>
      </c>
      <c r="D613" t="s">
        <v>1370</v>
      </c>
      <c r="E613" t="s">
        <v>653</v>
      </c>
      <c r="F613">
        <v>4</v>
      </c>
      <c r="G613">
        <f t="shared" si="27"/>
        <v>0</v>
      </c>
      <c r="H613">
        <v>0</v>
      </c>
      <c r="I613">
        <v>0</v>
      </c>
      <c r="J613">
        <v>0</v>
      </c>
      <c r="K613">
        <v>40</v>
      </c>
      <c r="L613">
        <v>50</v>
      </c>
      <c r="M613">
        <v>10</v>
      </c>
      <c r="N613">
        <v>0</v>
      </c>
      <c r="O613">
        <v>0</v>
      </c>
      <c r="P613">
        <f t="shared" si="29"/>
        <v>25</v>
      </c>
      <c r="Q613" s="8">
        <v>25</v>
      </c>
      <c r="R613" s="8">
        <v>44</v>
      </c>
      <c r="S613" s="8">
        <v>6</v>
      </c>
      <c r="T613" s="8">
        <v>11</v>
      </c>
      <c r="AC613">
        <v>0</v>
      </c>
      <c r="AD613">
        <v>0</v>
      </c>
    </row>
    <row r="614" spans="1:33" x14ac:dyDescent="0.3">
      <c r="A614" t="s">
        <v>69</v>
      </c>
      <c r="B614">
        <v>2018</v>
      </c>
      <c r="C614" s="11">
        <v>43269</v>
      </c>
      <c r="D614" t="s">
        <v>1376</v>
      </c>
      <c r="E614" t="s">
        <v>648</v>
      </c>
      <c r="F614">
        <v>0</v>
      </c>
      <c r="G614">
        <f t="shared" si="27"/>
        <v>13</v>
      </c>
      <c r="H614">
        <v>4</v>
      </c>
      <c r="I614">
        <v>5</v>
      </c>
      <c r="J614">
        <v>4</v>
      </c>
      <c r="K614">
        <v>70</v>
      </c>
      <c r="L614">
        <v>85</v>
      </c>
      <c r="M614" t="s">
        <v>503</v>
      </c>
      <c r="N614">
        <v>0</v>
      </c>
      <c r="O614" t="s">
        <v>503</v>
      </c>
      <c r="P614" s="9">
        <f t="shared" ref="P614:P645" si="30">AVERAGE(Q614:T614)</f>
        <v>7.5</v>
      </c>
      <c r="Q614" s="8">
        <v>10</v>
      </c>
      <c r="R614" s="8">
        <v>7</v>
      </c>
      <c r="S614" s="8">
        <v>0</v>
      </c>
      <c r="T614" s="8">
        <v>13</v>
      </c>
      <c r="AC614" s="14">
        <v>0</v>
      </c>
      <c r="AD614" s="14">
        <v>0</v>
      </c>
      <c r="AF614" t="s">
        <v>44</v>
      </c>
    </row>
    <row r="615" spans="1:33" x14ac:dyDescent="0.3">
      <c r="A615" t="s">
        <v>69</v>
      </c>
      <c r="B615">
        <v>2018</v>
      </c>
      <c r="C615" s="11">
        <v>43269</v>
      </c>
      <c r="D615" t="s">
        <v>1377</v>
      </c>
      <c r="E615" t="s">
        <v>659</v>
      </c>
      <c r="F615">
        <v>5</v>
      </c>
      <c r="G615">
        <f t="shared" si="27"/>
        <v>2</v>
      </c>
      <c r="H615">
        <v>0</v>
      </c>
      <c r="I615">
        <v>0</v>
      </c>
      <c r="J615">
        <v>2</v>
      </c>
      <c r="K615">
        <v>60</v>
      </c>
      <c r="L615">
        <v>30</v>
      </c>
      <c r="M615" t="s">
        <v>503</v>
      </c>
      <c r="N615">
        <v>60</v>
      </c>
      <c r="O615" t="s">
        <v>503</v>
      </c>
      <c r="P615" s="9">
        <f t="shared" si="30"/>
        <v>26</v>
      </c>
      <c r="Q615" s="8">
        <v>1</v>
      </c>
      <c r="R615" s="8">
        <v>80</v>
      </c>
      <c r="S615" s="8">
        <v>23</v>
      </c>
      <c r="T615" s="8">
        <v>0</v>
      </c>
      <c r="AC615" s="14">
        <v>1</v>
      </c>
      <c r="AD615" s="14">
        <v>0</v>
      </c>
      <c r="AF615" t="s">
        <v>1378</v>
      </c>
    </row>
    <row r="616" spans="1:33" x14ac:dyDescent="0.3">
      <c r="A616" t="s">
        <v>69</v>
      </c>
      <c r="B616">
        <v>2018</v>
      </c>
      <c r="C616" s="11">
        <v>43269</v>
      </c>
      <c r="D616" t="s">
        <v>1379</v>
      </c>
      <c r="E616" t="s">
        <v>648</v>
      </c>
      <c r="F616">
        <v>5</v>
      </c>
      <c r="G616">
        <f t="shared" si="27"/>
        <v>0</v>
      </c>
      <c r="H616">
        <v>0</v>
      </c>
      <c r="I616">
        <v>0</v>
      </c>
      <c r="J616">
        <v>0</v>
      </c>
      <c r="K616">
        <v>30</v>
      </c>
      <c r="L616">
        <v>25</v>
      </c>
      <c r="M616" t="s">
        <v>503</v>
      </c>
      <c r="N616">
        <v>0</v>
      </c>
      <c r="O616" t="s">
        <v>503</v>
      </c>
      <c r="P616" s="9">
        <f t="shared" si="30"/>
        <v>0.5</v>
      </c>
      <c r="Q616" s="8">
        <v>0</v>
      </c>
      <c r="R616" s="8">
        <v>0</v>
      </c>
      <c r="S616" s="8">
        <v>1</v>
      </c>
      <c r="T616" s="8">
        <v>1</v>
      </c>
      <c r="AC616" s="14">
        <v>0</v>
      </c>
      <c r="AD616" s="14">
        <v>1</v>
      </c>
      <c r="AF616" t="s">
        <v>44</v>
      </c>
      <c r="AG616" t="s">
        <v>1380</v>
      </c>
    </row>
    <row r="617" spans="1:33" x14ac:dyDescent="0.3">
      <c r="A617" t="s">
        <v>69</v>
      </c>
      <c r="B617">
        <v>2018</v>
      </c>
      <c r="C617" s="11">
        <v>43269</v>
      </c>
      <c r="D617" t="s">
        <v>1381</v>
      </c>
      <c r="E617" t="s">
        <v>651</v>
      </c>
      <c r="F617">
        <v>6</v>
      </c>
      <c r="G617">
        <f t="shared" si="27"/>
        <v>0</v>
      </c>
      <c r="H617">
        <v>0</v>
      </c>
      <c r="I617">
        <v>0</v>
      </c>
      <c r="J617">
        <v>0</v>
      </c>
      <c r="K617">
        <v>60</v>
      </c>
      <c r="L617">
        <v>10</v>
      </c>
      <c r="M617" t="s">
        <v>503</v>
      </c>
      <c r="N617">
        <v>0</v>
      </c>
      <c r="O617" t="s">
        <v>503</v>
      </c>
      <c r="P617" s="9">
        <f t="shared" si="30"/>
        <v>0.5</v>
      </c>
      <c r="Q617" s="8">
        <v>1</v>
      </c>
      <c r="R617" s="8">
        <v>1</v>
      </c>
      <c r="S617" s="8">
        <v>0</v>
      </c>
      <c r="T617" s="8">
        <v>0</v>
      </c>
      <c r="AC617" s="14">
        <v>0</v>
      </c>
      <c r="AD617" s="14">
        <v>1</v>
      </c>
      <c r="AF617" t="s">
        <v>44</v>
      </c>
      <c r="AG617" t="s">
        <v>1382</v>
      </c>
    </row>
    <row r="618" spans="1:33" x14ac:dyDescent="0.3">
      <c r="A618" t="s">
        <v>69</v>
      </c>
      <c r="B618">
        <v>2018</v>
      </c>
      <c r="C618" s="11">
        <v>43269</v>
      </c>
      <c r="D618" t="s">
        <v>1383</v>
      </c>
      <c r="E618" t="s">
        <v>653</v>
      </c>
      <c r="F618">
        <v>1</v>
      </c>
      <c r="G618">
        <f t="shared" si="27"/>
        <v>14</v>
      </c>
      <c r="H618">
        <v>4</v>
      </c>
      <c r="I618">
        <v>1</v>
      </c>
      <c r="J618">
        <v>9</v>
      </c>
      <c r="K618">
        <v>95</v>
      </c>
      <c r="L618">
        <v>50</v>
      </c>
      <c r="M618" t="s">
        <v>503</v>
      </c>
      <c r="N618">
        <v>15</v>
      </c>
      <c r="O618" t="s">
        <v>503</v>
      </c>
      <c r="P618" s="9">
        <f t="shared" si="30"/>
        <v>13.5</v>
      </c>
      <c r="Q618" s="8">
        <v>10</v>
      </c>
      <c r="R618" s="8">
        <v>1</v>
      </c>
      <c r="S618" s="8">
        <v>22</v>
      </c>
      <c r="T618" s="8">
        <v>21</v>
      </c>
      <c r="AC618" s="14">
        <v>0</v>
      </c>
      <c r="AD618" s="14">
        <v>1</v>
      </c>
      <c r="AF618" t="s">
        <v>44</v>
      </c>
      <c r="AG618" t="s">
        <v>1384</v>
      </c>
    </row>
    <row r="619" spans="1:33" x14ac:dyDescent="0.3">
      <c r="A619" t="s">
        <v>69</v>
      </c>
      <c r="B619">
        <v>2018</v>
      </c>
      <c r="C619" s="11">
        <v>43269</v>
      </c>
      <c r="D619" t="s">
        <v>1385</v>
      </c>
      <c r="E619" t="s">
        <v>657</v>
      </c>
      <c r="F619">
        <v>8</v>
      </c>
      <c r="G619">
        <f t="shared" si="27"/>
        <v>0</v>
      </c>
      <c r="H619">
        <v>0</v>
      </c>
      <c r="I619">
        <v>0</v>
      </c>
      <c r="J619">
        <v>0</v>
      </c>
      <c r="K619">
        <v>70</v>
      </c>
      <c r="L619">
        <v>30</v>
      </c>
      <c r="M619" t="s">
        <v>503</v>
      </c>
      <c r="N619">
        <v>3</v>
      </c>
      <c r="O619" t="s">
        <v>503</v>
      </c>
      <c r="P619" s="9">
        <f t="shared" si="30"/>
        <v>11.5</v>
      </c>
      <c r="Q619" s="8">
        <v>1</v>
      </c>
      <c r="R619" s="8">
        <v>29</v>
      </c>
      <c r="S619" s="8">
        <v>10</v>
      </c>
      <c r="T619" s="8">
        <v>6</v>
      </c>
      <c r="AC619" s="14">
        <v>0</v>
      </c>
      <c r="AD619" s="14">
        <v>1</v>
      </c>
      <c r="AF619" t="s">
        <v>44</v>
      </c>
      <c r="AG619" t="s">
        <v>1386</v>
      </c>
    </row>
    <row r="620" spans="1:33" x14ac:dyDescent="0.3">
      <c r="A620" t="s">
        <v>69</v>
      </c>
      <c r="B620">
        <v>2018</v>
      </c>
      <c r="C620" s="11">
        <v>43269</v>
      </c>
      <c r="D620" t="s">
        <v>1387</v>
      </c>
      <c r="E620" t="s">
        <v>661</v>
      </c>
      <c r="F620">
        <v>1</v>
      </c>
      <c r="G620">
        <f t="shared" si="27"/>
        <v>16</v>
      </c>
      <c r="H620">
        <v>1</v>
      </c>
      <c r="I620">
        <v>7</v>
      </c>
      <c r="J620">
        <v>8</v>
      </c>
      <c r="K620">
        <v>90</v>
      </c>
      <c r="L620">
        <v>80</v>
      </c>
      <c r="M620" t="s">
        <v>503</v>
      </c>
      <c r="N620">
        <v>0</v>
      </c>
      <c r="O620" t="s">
        <v>503</v>
      </c>
      <c r="P620" s="9">
        <f t="shared" si="30"/>
        <v>4.75</v>
      </c>
      <c r="Q620" s="8">
        <v>3</v>
      </c>
      <c r="R620" s="8">
        <v>13</v>
      </c>
      <c r="S620" s="8">
        <v>0</v>
      </c>
      <c r="T620" s="8">
        <v>3</v>
      </c>
      <c r="AC620" s="14">
        <v>0</v>
      </c>
      <c r="AD620" s="14">
        <v>0</v>
      </c>
      <c r="AF620" t="s">
        <v>44</v>
      </c>
    </row>
    <row r="621" spans="1:33" x14ac:dyDescent="0.3">
      <c r="A621" t="s">
        <v>69</v>
      </c>
      <c r="B621">
        <v>2018</v>
      </c>
      <c r="C621" s="11">
        <v>43269</v>
      </c>
      <c r="D621" t="s">
        <v>1388</v>
      </c>
      <c r="E621" t="s">
        <v>657</v>
      </c>
      <c r="F621">
        <v>2</v>
      </c>
      <c r="G621">
        <f t="shared" si="27"/>
        <v>16</v>
      </c>
      <c r="H621">
        <v>0</v>
      </c>
      <c r="I621">
        <v>6</v>
      </c>
      <c r="J621">
        <v>10</v>
      </c>
      <c r="K621">
        <v>80</v>
      </c>
      <c r="L621">
        <v>90</v>
      </c>
      <c r="M621" t="s">
        <v>503</v>
      </c>
      <c r="N621">
        <v>10</v>
      </c>
      <c r="O621" t="s">
        <v>503</v>
      </c>
      <c r="P621" s="9">
        <f t="shared" si="30"/>
        <v>28</v>
      </c>
      <c r="Q621" s="8">
        <v>37</v>
      </c>
      <c r="R621" s="8">
        <v>17</v>
      </c>
      <c r="S621" s="8">
        <v>35</v>
      </c>
      <c r="T621" s="8">
        <v>23</v>
      </c>
      <c r="AC621" s="14">
        <v>1</v>
      </c>
      <c r="AD621" s="14">
        <v>0</v>
      </c>
      <c r="AF621" t="s">
        <v>1389</v>
      </c>
    </row>
    <row r="622" spans="1:33" x14ac:dyDescent="0.3">
      <c r="A622" t="s">
        <v>69</v>
      </c>
      <c r="B622">
        <v>2018</v>
      </c>
      <c r="C622" s="11">
        <v>43269</v>
      </c>
      <c r="D622" t="s">
        <v>1390</v>
      </c>
      <c r="E622" t="s">
        <v>653</v>
      </c>
      <c r="F622">
        <v>5</v>
      </c>
      <c r="G622">
        <f t="shared" si="27"/>
        <v>0</v>
      </c>
      <c r="H622">
        <v>0</v>
      </c>
      <c r="I622">
        <v>0</v>
      </c>
      <c r="J622">
        <v>0</v>
      </c>
      <c r="K622">
        <v>50</v>
      </c>
      <c r="L622">
        <v>60</v>
      </c>
      <c r="M622" t="s">
        <v>503</v>
      </c>
      <c r="N622">
        <v>0</v>
      </c>
      <c r="O622" t="s">
        <v>503</v>
      </c>
      <c r="P622" s="9">
        <f t="shared" si="30"/>
        <v>2.75</v>
      </c>
      <c r="Q622" s="8">
        <v>1</v>
      </c>
      <c r="R622" s="8">
        <v>1</v>
      </c>
      <c r="S622" s="8">
        <v>1</v>
      </c>
      <c r="T622" s="8">
        <v>8</v>
      </c>
      <c r="AC622" s="14">
        <v>0</v>
      </c>
      <c r="AD622" s="14">
        <v>1</v>
      </c>
      <c r="AF622" t="s">
        <v>44</v>
      </c>
      <c r="AG622" t="s">
        <v>1391</v>
      </c>
    </row>
    <row r="623" spans="1:33" x14ac:dyDescent="0.3">
      <c r="A623" t="s">
        <v>69</v>
      </c>
      <c r="B623">
        <v>2018</v>
      </c>
      <c r="C623" s="11">
        <v>43269</v>
      </c>
      <c r="D623" t="s">
        <v>1392</v>
      </c>
      <c r="E623" t="s">
        <v>656</v>
      </c>
      <c r="F623">
        <v>6</v>
      </c>
      <c r="G623">
        <f t="shared" si="27"/>
        <v>0</v>
      </c>
      <c r="H623">
        <v>0</v>
      </c>
      <c r="I623">
        <v>0</v>
      </c>
      <c r="J623">
        <v>0</v>
      </c>
      <c r="K623">
        <v>2</v>
      </c>
      <c r="L623">
        <v>5</v>
      </c>
      <c r="M623" t="s">
        <v>503</v>
      </c>
      <c r="N623">
        <v>50</v>
      </c>
      <c r="O623" t="s">
        <v>503</v>
      </c>
      <c r="P623" s="9">
        <f t="shared" si="30"/>
        <v>0.25</v>
      </c>
      <c r="Q623" s="8">
        <v>0</v>
      </c>
      <c r="R623" s="8">
        <v>1</v>
      </c>
      <c r="S623" s="8">
        <v>0</v>
      </c>
      <c r="T623" s="8">
        <v>0</v>
      </c>
      <c r="AC623" s="14">
        <v>0</v>
      </c>
      <c r="AD623" s="14">
        <v>0</v>
      </c>
      <c r="AF623" t="s">
        <v>44</v>
      </c>
      <c r="AG623" t="s">
        <v>1393</v>
      </c>
    </row>
    <row r="624" spans="1:33" x14ac:dyDescent="0.3">
      <c r="A624" t="s">
        <v>69</v>
      </c>
      <c r="B624">
        <v>2019</v>
      </c>
      <c r="C624" s="11">
        <v>43636</v>
      </c>
      <c r="D624" t="s">
        <v>1376</v>
      </c>
      <c r="E624" t="s">
        <v>648</v>
      </c>
      <c r="F624">
        <v>0</v>
      </c>
      <c r="G624">
        <f t="shared" si="27"/>
        <v>16</v>
      </c>
      <c r="H624">
        <v>4</v>
      </c>
      <c r="I624">
        <v>5</v>
      </c>
      <c r="J624">
        <v>7</v>
      </c>
      <c r="K624" s="4">
        <v>40</v>
      </c>
      <c r="L624" s="4">
        <v>50</v>
      </c>
      <c r="M624" t="s">
        <v>503</v>
      </c>
      <c r="N624" s="4">
        <v>0</v>
      </c>
      <c r="O624" t="s">
        <v>503</v>
      </c>
      <c r="P624" s="9">
        <f t="shared" si="30"/>
        <v>11.5</v>
      </c>
      <c r="Q624" s="8">
        <v>10</v>
      </c>
      <c r="R624" s="8">
        <v>5</v>
      </c>
      <c r="S624" s="5">
        <v>31</v>
      </c>
      <c r="T624" s="5">
        <v>0</v>
      </c>
      <c r="AC624" s="14">
        <v>0</v>
      </c>
      <c r="AD624" s="14">
        <v>0</v>
      </c>
      <c r="AF624" s="3" t="s">
        <v>44</v>
      </c>
    </row>
    <row r="625" spans="1:33" x14ac:dyDescent="0.3">
      <c r="A625" t="s">
        <v>69</v>
      </c>
      <c r="B625">
        <v>2019</v>
      </c>
      <c r="C625" s="11">
        <v>43636</v>
      </c>
      <c r="D625" t="s">
        <v>1377</v>
      </c>
      <c r="E625" t="s">
        <v>659</v>
      </c>
      <c r="F625">
        <v>5</v>
      </c>
      <c r="G625">
        <f t="shared" si="27"/>
        <v>2</v>
      </c>
      <c r="H625">
        <v>0</v>
      </c>
      <c r="I625">
        <v>0</v>
      </c>
      <c r="J625">
        <v>2</v>
      </c>
      <c r="K625">
        <v>40</v>
      </c>
      <c r="L625">
        <v>10</v>
      </c>
      <c r="M625" t="s">
        <v>503</v>
      </c>
      <c r="N625">
        <v>50</v>
      </c>
      <c r="O625" t="s">
        <v>503</v>
      </c>
      <c r="P625" s="9">
        <f t="shared" si="30"/>
        <v>92.5</v>
      </c>
      <c r="Q625" s="8">
        <v>25</v>
      </c>
      <c r="R625" s="8">
        <v>15</v>
      </c>
      <c r="S625" s="8">
        <v>250</v>
      </c>
      <c r="T625" s="8">
        <v>80</v>
      </c>
      <c r="AC625" s="14">
        <v>0</v>
      </c>
      <c r="AD625" s="14">
        <v>0</v>
      </c>
      <c r="AF625" s="3" t="s">
        <v>44</v>
      </c>
    </row>
    <row r="626" spans="1:33" x14ac:dyDescent="0.3">
      <c r="A626" t="s">
        <v>69</v>
      </c>
      <c r="B626">
        <v>2019</v>
      </c>
      <c r="C626" s="11">
        <v>43636</v>
      </c>
      <c r="D626" t="s">
        <v>1379</v>
      </c>
      <c r="E626" t="s">
        <v>648</v>
      </c>
      <c r="F626">
        <v>5</v>
      </c>
      <c r="G626">
        <f t="shared" si="27"/>
        <v>0</v>
      </c>
      <c r="H626">
        <v>0</v>
      </c>
      <c r="I626">
        <v>0</v>
      </c>
      <c r="J626">
        <v>0</v>
      </c>
      <c r="K626">
        <v>30</v>
      </c>
      <c r="L626">
        <v>30</v>
      </c>
      <c r="M626" t="s">
        <v>503</v>
      </c>
      <c r="N626">
        <v>0</v>
      </c>
      <c r="O626" t="s">
        <v>503</v>
      </c>
      <c r="P626" s="9">
        <f t="shared" si="30"/>
        <v>1.75</v>
      </c>
      <c r="Q626" s="8">
        <v>0</v>
      </c>
      <c r="R626" s="8">
        <v>0</v>
      </c>
      <c r="S626" s="8">
        <v>4</v>
      </c>
      <c r="T626" s="8">
        <v>3</v>
      </c>
      <c r="AC626" s="14">
        <v>0</v>
      </c>
      <c r="AD626" s="14">
        <v>0</v>
      </c>
      <c r="AF626" s="3" t="s">
        <v>44</v>
      </c>
    </row>
    <row r="627" spans="1:33" x14ac:dyDescent="0.3">
      <c r="A627" t="s">
        <v>69</v>
      </c>
      <c r="B627">
        <v>2019</v>
      </c>
      <c r="C627" s="11">
        <v>43636</v>
      </c>
      <c r="D627" t="s">
        <v>1381</v>
      </c>
      <c r="E627" t="s">
        <v>651</v>
      </c>
      <c r="F627">
        <v>6</v>
      </c>
      <c r="G627">
        <f t="shared" si="27"/>
        <v>0</v>
      </c>
      <c r="H627">
        <v>0</v>
      </c>
      <c r="I627">
        <v>0</v>
      </c>
      <c r="J627">
        <v>0</v>
      </c>
      <c r="K627">
        <v>50</v>
      </c>
      <c r="L627">
        <v>10</v>
      </c>
      <c r="M627" t="s">
        <v>503</v>
      </c>
      <c r="N627">
        <v>0</v>
      </c>
      <c r="O627" t="s">
        <v>503</v>
      </c>
      <c r="P627" s="9">
        <f t="shared" si="30"/>
        <v>2</v>
      </c>
      <c r="Q627" s="8">
        <v>0</v>
      </c>
      <c r="R627" s="8">
        <v>0</v>
      </c>
      <c r="S627" s="8">
        <v>3</v>
      </c>
      <c r="T627" s="8">
        <v>5</v>
      </c>
      <c r="AC627" s="14">
        <v>0</v>
      </c>
      <c r="AD627" s="14">
        <v>1</v>
      </c>
      <c r="AF627" s="3" t="s">
        <v>44</v>
      </c>
      <c r="AG627" t="s">
        <v>1394</v>
      </c>
    </row>
    <row r="628" spans="1:33" x14ac:dyDescent="0.3">
      <c r="A628" t="s">
        <v>69</v>
      </c>
      <c r="B628">
        <v>2019</v>
      </c>
      <c r="C628" s="11">
        <v>43636</v>
      </c>
      <c r="D628" t="s">
        <v>1383</v>
      </c>
      <c r="E628" t="s">
        <v>653</v>
      </c>
      <c r="F628">
        <v>1</v>
      </c>
      <c r="G628">
        <f t="shared" si="27"/>
        <v>9</v>
      </c>
      <c r="H628">
        <v>0</v>
      </c>
      <c r="I628">
        <v>3</v>
      </c>
      <c r="J628">
        <v>6</v>
      </c>
      <c r="K628">
        <v>70</v>
      </c>
      <c r="L628">
        <v>10</v>
      </c>
      <c r="M628" t="s">
        <v>503</v>
      </c>
      <c r="N628">
        <v>0</v>
      </c>
      <c r="O628" t="s">
        <v>503</v>
      </c>
      <c r="P628" s="9">
        <f t="shared" si="30"/>
        <v>16.25</v>
      </c>
      <c r="Q628" s="8">
        <v>2</v>
      </c>
      <c r="R628" s="8">
        <v>24</v>
      </c>
      <c r="S628" s="8">
        <v>12</v>
      </c>
      <c r="T628" s="8">
        <v>27</v>
      </c>
      <c r="AC628" s="14">
        <v>0</v>
      </c>
      <c r="AD628" s="14">
        <v>0</v>
      </c>
      <c r="AF628" s="3" t="s">
        <v>44</v>
      </c>
      <c r="AG628" t="s">
        <v>1395</v>
      </c>
    </row>
    <row r="629" spans="1:33" x14ac:dyDescent="0.3">
      <c r="A629" t="s">
        <v>69</v>
      </c>
      <c r="B629">
        <v>2019</v>
      </c>
      <c r="C629" s="11">
        <v>43636</v>
      </c>
      <c r="D629" t="s">
        <v>1385</v>
      </c>
      <c r="E629" t="s">
        <v>657</v>
      </c>
      <c r="F629">
        <v>8</v>
      </c>
      <c r="G629">
        <f t="shared" si="27"/>
        <v>0</v>
      </c>
      <c r="H629">
        <v>0</v>
      </c>
      <c r="I629">
        <v>0</v>
      </c>
      <c r="J629">
        <v>0</v>
      </c>
      <c r="K629">
        <v>40</v>
      </c>
      <c r="L629">
        <v>10</v>
      </c>
      <c r="M629" t="s">
        <v>503</v>
      </c>
      <c r="N629">
        <v>0</v>
      </c>
      <c r="O629" t="s">
        <v>503</v>
      </c>
      <c r="P629" s="9">
        <f t="shared" si="30"/>
        <v>15</v>
      </c>
      <c r="Q629" s="8">
        <v>14</v>
      </c>
      <c r="R629" s="8">
        <v>4</v>
      </c>
      <c r="S629" s="8">
        <v>23</v>
      </c>
      <c r="T629" s="8">
        <v>19</v>
      </c>
      <c r="AC629" s="14">
        <v>0</v>
      </c>
      <c r="AD629" s="14">
        <v>1</v>
      </c>
      <c r="AF629" s="3" t="s">
        <v>44</v>
      </c>
      <c r="AG629" t="s">
        <v>1396</v>
      </c>
    </row>
    <row r="630" spans="1:33" x14ac:dyDescent="0.3">
      <c r="A630" t="s">
        <v>69</v>
      </c>
      <c r="B630">
        <v>2019</v>
      </c>
      <c r="C630" s="11">
        <v>43636</v>
      </c>
      <c r="D630" t="s">
        <v>1387</v>
      </c>
      <c r="E630" t="s">
        <v>661</v>
      </c>
      <c r="F630">
        <v>1</v>
      </c>
      <c r="G630">
        <f t="shared" si="27"/>
        <v>12</v>
      </c>
      <c r="H630">
        <v>5</v>
      </c>
      <c r="I630">
        <v>3</v>
      </c>
      <c r="J630">
        <v>4</v>
      </c>
      <c r="K630">
        <v>70</v>
      </c>
      <c r="L630">
        <v>25</v>
      </c>
      <c r="M630" t="s">
        <v>503</v>
      </c>
      <c r="N630">
        <v>0</v>
      </c>
      <c r="O630" t="s">
        <v>503</v>
      </c>
      <c r="P630" s="9">
        <f t="shared" si="30"/>
        <v>30.5</v>
      </c>
      <c r="Q630" s="8">
        <v>12</v>
      </c>
      <c r="R630" s="8">
        <v>3</v>
      </c>
      <c r="S630" s="8">
        <v>25</v>
      </c>
      <c r="T630" s="8">
        <v>82</v>
      </c>
      <c r="AC630" s="14">
        <v>0</v>
      </c>
      <c r="AD630" s="14">
        <v>0</v>
      </c>
      <c r="AF630" s="3" t="s">
        <v>44</v>
      </c>
    </row>
    <row r="631" spans="1:33" x14ac:dyDescent="0.3">
      <c r="A631" t="s">
        <v>69</v>
      </c>
      <c r="B631">
        <v>2019</v>
      </c>
      <c r="C631" s="11">
        <v>43636</v>
      </c>
      <c r="D631" t="s">
        <v>1388</v>
      </c>
      <c r="E631" t="s">
        <v>657</v>
      </c>
      <c r="F631">
        <v>2</v>
      </c>
      <c r="G631">
        <f t="shared" ref="G631:G694" si="31">SUM(H631:J631)</f>
        <v>18</v>
      </c>
      <c r="H631">
        <v>0</v>
      </c>
      <c r="I631">
        <v>2</v>
      </c>
      <c r="J631">
        <v>16</v>
      </c>
      <c r="K631">
        <v>90</v>
      </c>
      <c r="L631">
        <v>25</v>
      </c>
      <c r="M631" t="s">
        <v>503</v>
      </c>
      <c r="N631">
        <v>0</v>
      </c>
      <c r="O631" t="s">
        <v>503</v>
      </c>
      <c r="P631" s="9">
        <f t="shared" si="30"/>
        <v>39</v>
      </c>
      <c r="Q631" s="8">
        <v>36</v>
      </c>
      <c r="R631" s="8">
        <v>45</v>
      </c>
      <c r="S631" s="8">
        <v>46</v>
      </c>
      <c r="T631" s="8">
        <v>29</v>
      </c>
      <c r="AC631" s="14">
        <v>0</v>
      </c>
      <c r="AD631" s="14">
        <v>0</v>
      </c>
      <c r="AF631" s="3" t="s">
        <v>44</v>
      </c>
    </row>
    <row r="632" spans="1:33" x14ac:dyDescent="0.3">
      <c r="A632" t="s">
        <v>69</v>
      </c>
      <c r="B632">
        <v>2019</v>
      </c>
      <c r="C632" s="11">
        <v>43636</v>
      </c>
      <c r="D632" t="s">
        <v>1390</v>
      </c>
      <c r="E632" t="s">
        <v>653</v>
      </c>
      <c r="F632">
        <v>5</v>
      </c>
      <c r="G632">
        <f t="shared" si="31"/>
        <v>0</v>
      </c>
      <c r="H632">
        <v>0</v>
      </c>
      <c r="I632">
        <v>0</v>
      </c>
      <c r="J632">
        <v>0</v>
      </c>
      <c r="K632">
        <v>25</v>
      </c>
      <c r="L632">
        <v>30</v>
      </c>
      <c r="M632" t="s">
        <v>503</v>
      </c>
      <c r="N632">
        <v>0</v>
      </c>
      <c r="O632" t="s">
        <v>503</v>
      </c>
      <c r="P632" s="9">
        <f t="shared" si="30"/>
        <v>5</v>
      </c>
      <c r="Q632" s="8">
        <v>1</v>
      </c>
      <c r="R632" s="8">
        <v>0</v>
      </c>
      <c r="S632" s="8">
        <v>14</v>
      </c>
      <c r="T632" s="8">
        <v>5</v>
      </c>
      <c r="AC632" s="14">
        <v>0</v>
      </c>
      <c r="AD632" s="14">
        <v>1</v>
      </c>
      <c r="AF632" s="3" t="s">
        <v>44</v>
      </c>
      <c r="AG632" t="s">
        <v>1391</v>
      </c>
    </row>
    <row r="633" spans="1:33" x14ac:dyDescent="0.3">
      <c r="A633" t="s">
        <v>69</v>
      </c>
      <c r="B633">
        <v>2019</v>
      </c>
      <c r="C633" s="11">
        <v>43636</v>
      </c>
      <c r="D633" t="s">
        <v>1392</v>
      </c>
      <c r="E633" t="s">
        <v>656</v>
      </c>
      <c r="F633">
        <v>6</v>
      </c>
      <c r="G633">
        <f t="shared" si="31"/>
        <v>0</v>
      </c>
      <c r="H633">
        <v>0</v>
      </c>
      <c r="I633">
        <v>0</v>
      </c>
      <c r="J633">
        <v>0</v>
      </c>
      <c r="K633">
        <v>3</v>
      </c>
      <c r="L633">
        <v>5</v>
      </c>
      <c r="M633" t="s">
        <v>503</v>
      </c>
      <c r="N633">
        <v>100</v>
      </c>
      <c r="O633" t="s">
        <v>503</v>
      </c>
      <c r="P633" s="9">
        <f t="shared" si="30"/>
        <v>0.5</v>
      </c>
      <c r="Q633" s="8">
        <v>0</v>
      </c>
      <c r="R633" s="8">
        <v>0</v>
      </c>
      <c r="S633" s="8">
        <v>0</v>
      </c>
      <c r="T633" s="8">
        <v>2</v>
      </c>
      <c r="AC633" s="14">
        <v>0</v>
      </c>
      <c r="AD633" s="14">
        <v>0</v>
      </c>
      <c r="AF633" s="3" t="s">
        <v>44</v>
      </c>
    </row>
    <row r="634" spans="1:33" x14ac:dyDescent="0.3">
      <c r="A634" t="s">
        <v>69</v>
      </c>
      <c r="B634">
        <v>2020</v>
      </c>
      <c r="C634" s="11">
        <v>43999</v>
      </c>
      <c r="D634" t="s">
        <v>1376</v>
      </c>
      <c r="E634" t="s">
        <v>648</v>
      </c>
      <c r="F634">
        <v>0</v>
      </c>
      <c r="G634">
        <f t="shared" si="31"/>
        <v>14</v>
      </c>
      <c r="H634">
        <v>1</v>
      </c>
      <c r="I634">
        <v>10</v>
      </c>
      <c r="J634">
        <v>3</v>
      </c>
      <c r="K634">
        <v>25</v>
      </c>
      <c r="L634">
        <v>50</v>
      </c>
      <c r="M634" t="s">
        <v>503</v>
      </c>
      <c r="N634">
        <v>0</v>
      </c>
      <c r="O634">
        <v>0</v>
      </c>
      <c r="P634" s="9">
        <f t="shared" si="30"/>
        <v>11</v>
      </c>
      <c r="Q634" s="8">
        <v>14</v>
      </c>
      <c r="R634" s="8">
        <v>0</v>
      </c>
      <c r="S634" s="8">
        <v>23</v>
      </c>
      <c r="T634" s="8">
        <v>7</v>
      </c>
      <c r="AC634" s="14">
        <v>0</v>
      </c>
      <c r="AD634" s="14">
        <v>0</v>
      </c>
    </row>
    <row r="635" spans="1:33" x14ac:dyDescent="0.3">
      <c r="A635" t="s">
        <v>69</v>
      </c>
      <c r="B635">
        <v>2020</v>
      </c>
      <c r="C635" s="11">
        <v>43999</v>
      </c>
      <c r="D635" t="s">
        <v>1377</v>
      </c>
      <c r="E635" t="s">
        <v>659</v>
      </c>
      <c r="F635">
        <v>5</v>
      </c>
      <c r="G635">
        <f t="shared" si="31"/>
        <v>3</v>
      </c>
      <c r="H635">
        <v>0</v>
      </c>
      <c r="I635">
        <v>2</v>
      </c>
      <c r="J635">
        <v>1</v>
      </c>
      <c r="K635">
        <v>25</v>
      </c>
      <c r="L635">
        <v>5</v>
      </c>
      <c r="M635" t="s">
        <v>503</v>
      </c>
      <c r="N635">
        <v>80</v>
      </c>
      <c r="O635">
        <v>0</v>
      </c>
      <c r="P635" s="9">
        <f t="shared" si="30"/>
        <v>95</v>
      </c>
      <c r="Q635" s="8">
        <v>220</v>
      </c>
      <c r="R635" s="8">
        <v>20</v>
      </c>
      <c r="S635" s="8">
        <v>60</v>
      </c>
      <c r="T635" s="8">
        <v>80</v>
      </c>
      <c r="AC635" s="14">
        <v>0</v>
      </c>
      <c r="AD635" s="14">
        <v>0</v>
      </c>
    </row>
    <row r="636" spans="1:33" x14ac:dyDescent="0.3">
      <c r="A636" t="s">
        <v>69</v>
      </c>
      <c r="B636">
        <v>2020</v>
      </c>
      <c r="C636" s="11">
        <v>43999</v>
      </c>
      <c r="D636" t="s">
        <v>1379</v>
      </c>
      <c r="E636" t="s">
        <v>648</v>
      </c>
      <c r="F636">
        <v>5</v>
      </c>
      <c r="G636">
        <f t="shared" si="31"/>
        <v>0</v>
      </c>
      <c r="H636">
        <v>0</v>
      </c>
      <c r="I636">
        <v>0</v>
      </c>
      <c r="J636">
        <v>0</v>
      </c>
      <c r="K636">
        <v>10</v>
      </c>
      <c r="L636">
        <v>10</v>
      </c>
      <c r="M636" t="s">
        <v>503</v>
      </c>
      <c r="N636">
        <v>0</v>
      </c>
      <c r="O636">
        <v>0</v>
      </c>
      <c r="P636" s="9">
        <f t="shared" si="30"/>
        <v>1.75</v>
      </c>
      <c r="Q636" s="8">
        <v>0</v>
      </c>
      <c r="R636" s="8">
        <v>0</v>
      </c>
      <c r="S636" s="8">
        <v>1</v>
      </c>
      <c r="T636" s="8">
        <v>6</v>
      </c>
      <c r="AC636" s="14">
        <v>0</v>
      </c>
      <c r="AD636" s="14">
        <v>0</v>
      </c>
    </row>
    <row r="637" spans="1:33" x14ac:dyDescent="0.3">
      <c r="A637" t="s">
        <v>69</v>
      </c>
      <c r="B637">
        <v>2020</v>
      </c>
      <c r="C637" s="11">
        <v>43999</v>
      </c>
      <c r="D637" t="s">
        <v>1381</v>
      </c>
      <c r="E637" t="s">
        <v>651</v>
      </c>
      <c r="F637">
        <v>6</v>
      </c>
      <c r="G637">
        <f t="shared" si="31"/>
        <v>0</v>
      </c>
      <c r="H637">
        <v>0</v>
      </c>
      <c r="I637">
        <v>0</v>
      </c>
      <c r="J637">
        <v>0</v>
      </c>
      <c r="K637">
        <v>70</v>
      </c>
      <c r="L637">
        <v>5</v>
      </c>
      <c r="M637" t="s">
        <v>503</v>
      </c>
      <c r="N637">
        <v>0</v>
      </c>
      <c r="O637">
        <v>0</v>
      </c>
      <c r="P637" s="9">
        <f t="shared" si="30"/>
        <v>1</v>
      </c>
      <c r="Q637" s="8">
        <v>3</v>
      </c>
      <c r="R637" s="8">
        <v>1</v>
      </c>
      <c r="S637" s="8">
        <v>0</v>
      </c>
      <c r="T637" s="8">
        <v>0</v>
      </c>
      <c r="AC637" s="14">
        <v>0</v>
      </c>
      <c r="AD637" s="14">
        <v>1</v>
      </c>
      <c r="AG637" t="s">
        <v>1397</v>
      </c>
    </row>
    <row r="638" spans="1:33" x14ac:dyDescent="0.3">
      <c r="A638" t="s">
        <v>69</v>
      </c>
      <c r="B638">
        <v>2020</v>
      </c>
      <c r="C638" s="11">
        <v>43999</v>
      </c>
      <c r="D638" t="s">
        <v>1383</v>
      </c>
      <c r="E638" t="s">
        <v>653</v>
      </c>
      <c r="F638">
        <v>1</v>
      </c>
      <c r="G638">
        <f t="shared" si="31"/>
        <v>16</v>
      </c>
      <c r="H638">
        <v>0</v>
      </c>
      <c r="I638">
        <v>6</v>
      </c>
      <c r="J638">
        <v>10</v>
      </c>
      <c r="K638">
        <v>85</v>
      </c>
      <c r="L638">
        <v>2</v>
      </c>
      <c r="M638" t="s">
        <v>503</v>
      </c>
      <c r="N638">
        <v>0</v>
      </c>
      <c r="O638">
        <v>0</v>
      </c>
      <c r="P638" s="9">
        <f t="shared" si="30"/>
        <v>23.75</v>
      </c>
      <c r="Q638">
        <v>29</v>
      </c>
      <c r="R638">
        <v>28</v>
      </c>
      <c r="S638">
        <v>2</v>
      </c>
      <c r="T638">
        <v>36</v>
      </c>
      <c r="AC638" s="14">
        <v>0</v>
      </c>
      <c r="AD638" s="14">
        <v>0</v>
      </c>
      <c r="AG638" t="s">
        <v>1398</v>
      </c>
    </row>
    <row r="639" spans="1:33" x14ac:dyDescent="0.3">
      <c r="A639" t="s">
        <v>69</v>
      </c>
      <c r="B639">
        <v>2020</v>
      </c>
      <c r="C639" s="11">
        <v>43999</v>
      </c>
      <c r="D639" t="s">
        <v>1385</v>
      </c>
      <c r="E639" t="s">
        <v>657</v>
      </c>
      <c r="F639">
        <v>8</v>
      </c>
      <c r="G639">
        <f t="shared" si="31"/>
        <v>0</v>
      </c>
      <c r="H639">
        <v>0</v>
      </c>
      <c r="I639">
        <v>0</v>
      </c>
      <c r="J639">
        <v>0</v>
      </c>
      <c r="K639">
        <v>30</v>
      </c>
      <c r="L639">
        <v>30</v>
      </c>
      <c r="M639" t="s">
        <v>503</v>
      </c>
      <c r="N639">
        <v>0</v>
      </c>
      <c r="O639">
        <v>0</v>
      </c>
      <c r="P639" s="9">
        <f t="shared" si="30"/>
        <v>18</v>
      </c>
      <c r="Q639">
        <v>0</v>
      </c>
      <c r="R639">
        <v>22</v>
      </c>
      <c r="S639">
        <v>27</v>
      </c>
      <c r="T639">
        <v>23</v>
      </c>
      <c r="AC639" s="14">
        <v>0</v>
      </c>
      <c r="AD639" s="14">
        <v>0</v>
      </c>
    </row>
    <row r="640" spans="1:33" x14ac:dyDescent="0.3">
      <c r="A640" t="s">
        <v>69</v>
      </c>
      <c r="B640">
        <v>2020</v>
      </c>
      <c r="C640" s="11">
        <v>43999</v>
      </c>
      <c r="D640" t="s">
        <v>1387</v>
      </c>
      <c r="E640" t="s">
        <v>661</v>
      </c>
      <c r="F640">
        <v>1</v>
      </c>
      <c r="G640">
        <f t="shared" si="31"/>
        <v>7</v>
      </c>
      <c r="H640">
        <v>1</v>
      </c>
      <c r="I640">
        <v>3</v>
      </c>
      <c r="J640">
        <v>3</v>
      </c>
      <c r="K640">
        <v>55</v>
      </c>
      <c r="L640">
        <v>30</v>
      </c>
      <c r="M640" t="s">
        <v>503</v>
      </c>
      <c r="N640">
        <v>3</v>
      </c>
      <c r="O640">
        <v>0</v>
      </c>
      <c r="P640" s="9">
        <f t="shared" si="30"/>
        <v>9.5</v>
      </c>
      <c r="Q640">
        <v>12</v>
      </c>
      <c r="R640">
        <v>10</v>
      </c>
      <c r="S640">
        <v>8</v>
      </c>
      <c r="T640">
        <v>8</v>
      </c>
      <c r="AC640" s="14">
        <v>0</v>
      </c>
      <c r="AD640" s="14">
        <v>0</v>
      </c>
      <c r="AG640" t="s">
        <v>1399</v>
      </c>
    </row>
    <row r="641" spans="1:33" x14ac:dyDescent="0.3">
      <c r="A641" t="s">
        <v>69</v>
      </c>
      <c r="B641">
        <v>2020</v>
      </c>
      <c r="C641" s="11">
        <v>43999</v>
      </c>
      <c r="D641" t="s">
        <v>1388</v>
      </c>
      <c r="E641" t="s">
        <v>657</v>
      </c>
      <c r="F641">
        <v>2</v>
      </c>
      <c r="G641">
        <f t="shared" si="31"/>
        <v>15</v>
      </c>
      <c r="H641">
        <v>0</v>
      </c>
      <c r="I641">
        <v>4</v>
      </c>
      <c r="J641">
        <v>11</v>
      </c>
      <c r="K641">
        <v>85</v>
      </c>
      <c r="L641">
        <v>60</v>
      </c>
      <c r="M641" t="s">
        <v>503</v>
      </c>
      <c r="N641">
        <v>8</v>
      </c>
      <c r="O641">
        <v>0</v>
      </c>
      <c r="P641" s="9">
        <f t="shared" si="30"/>
        <v>35.5</v>
      </c>
      <c r="Q641">
        <v>22</v>
      </c>
      <c r="R641">
        <v>44</v>
      </c>
      <c r="S641">
        <v>41</v>
      </c>
      <c r="T641">
        <v>35</v>
      </c>
      <c r="AC641" s="14">
        <v>0</v>
      </c>
      <c r="AD641" s="14">
        <v>0</v>
      </c>
    </row>
    <row r="642" spans="1:33" x14ac:dyDescent="0.3">
      <c r="A642" t="s">
        <v>69</v>
      </c>
      <c r="B642">
        <v>2020</v>
      </c>
      <c r="C642" s="11">
        <v>43999</v>
      </c>
      <c r="D642" t="s">
        <v>1390</v>
      </c>
      <c r="E642" t="s">
        <v>653</v>
      </c>
      <c r="F642">
        <v>5</v>
      </c>
      <c r="G642">
        <f t="shared" si="31"/>
        <v>0</v>
      </c>
      <c r="H642">
        <v>0</v>
      </c>
      <c r="I642">
        <v>0</v>
      </c>
      <c r="J642">
        <v>0</v>
      </c>
      <c r="K642">
        <v>25</v>
      </c>
      <c r="L642">
        <v>25</v>
      </c>
      <c r="M642" t="s">
        <v>503</v>
      </c>
      <c r="N642">
        <v>0</v>
      </c>
      <c r="O642">
        <v>0</v>
      </c>
      <c r="P642" s="9">
        <f t="shared" si="30"/>
        <v>10</v>
      </c>
      <c r="Q642">
        <v>7</v>
      </c>
      <c r="R642">
        <v>23</v>
      </c>
      <c r="S642">
        <v>0</v>
      </c>
      <c r="T642">
        <v>10</v>
      </c>
      <c r="AC642" s="14">
        <v>0</v>
      </c>
      <c r="AD642" s="14">
        <v>0</v>
      </c>
    </row>
    <row r="643" spans="1:33" x14ac:dyDescent="0.3">
      <c r="A643" t="s">
        <v>69</v>
      </c>
      <c r="B643">
        <v>2020</v>
      </c>
      <c r="C643" s="11">
        <v>43999</v>
      </c>
      <c r="D643" t="s">
        <v>1392</v>
      </c>
      <c r="E643" t="s">
        <v>656</v>
      </c>
      <c r="F643">
        <v>6</v>
      </c>
      <c r="G643">
        <f t="shared" si="31"/>
        <v>0</v>
      </c>
      <c r="H643">
        <v>0</v>
      </c>
      <c r="I643">
        <v>0</v>
      </c>
      <c r="J643">
        <v>0</v>
      </c>
      <c r="K643">
        <v>1</v>
      </c>
      <c r="L643">
        <v>1</v>
      </c>
      <c r="M643" t="s">
        <v>503</v>
      </c>
      <c r="N643">
        <v>0</v>
      </c>
      <c r="O643" t="s">
        <v>1400</v>
      </c>
      <c r="P643" s="9">
        <f t="shared" si="30"/>
        <v>0</v>
      </c>
      <c r="Q643">
        <v>0</v>
      </c>
      <c r="R643">
        <v>0</v>
      </c>
      <c r="S643">
        <v>0</v>
      </c>
      <c r="T643">
        <v>0</v>
      </c>
      <c r="AC643" s="14">
        <v>0</v>
      </c>
      <c r="AD643" s="14">
        <v>0</v>
      </c>
    </row>
    <row r="644" spans="1:33" x14ac:dyDescent="0.3">
      <c r="A644" t="s">
        <v>69</v>
      </c>
      <c r="B644">
        <v>2021</v>
      </c>
      <c r="C644" s="11">
        <v>44361</v>
      </c>
      <c r="D644" t="s">
        <v>1376</v>
      </c>
      <c r="E644" t="s">
        <v>648</v>
      </c>
      <c r="F644">
        <v>0</v>
      </c>
      <c r="G644">
        <f t="shared" si="31"/>
        <v>10</v>
      </c>
      <c r="H644">
        <v>2</v>
      </c>
      <c r="I644">
        <v>2</v>
      </c>
      <c r="J644">
        <v>6</v>
      </c>
      <c r="K644">
        <v>30</v>
      </c>
      <c r="L644">
        <v>30</v>
      </c>
      <c r="M644">
        <v>0</v>
      </c>
      <c r="N644">
        <v>0</v>
      </c>
      <c r="O644">
        <v>0</v>
      </c>
      <c r="P644" s="9">
        <f t="shared" si="30"/>
        <v>20.75</v>
      </c>
      <c r="Q644" s="8">
        <v>27</v>
      </c>
      <c r="R644" s="8">
        <v>27</v>
      </c>
      <c r="S644" s="8">
        <v>4</v>
      </c>
      <c r="T644" s="8">
        <v>25</v>
      </c>
      <c r="AC644">
        <v>0</v>
      </c>
      <c r="AD644">
        <v>0</v>
      </c>
    </row>
    <row r="645" spans="1:33" x14ac:dyDescent="0.3">
      <c r="A645" t="s">
        <v>69</v>
      </c>
      <c r="B645">
        <v>2021</v>
      </c>
      <c r="C645" s="11">
        <v>44361</v>
      </c>
      <c r="D645" t="s">
        <v>1377</v>
      </c>
      <c r="E645" t="s">
        <v>659</v>
      </c>
      <c r="F645">
        <v>5</v>
      </c>
      <c r="G645">
        <f t="shared" si="31"/>
        <v>0</v>
      </c>
      <c r="H645">
        <v>0</v>
      </c>
      <c r="I645">
        <v>0</v>
      </c>
      <c r="J645">
        <v>0</v>
      </c>
      <c r="K645">
        <v>60</v>
      </c>
      <c r="L645" t="s">
        <v>503</v>
      </c>
      <c r="M645">
        <v>11</v>
      </c>
      <c r="N645">
        <v>90</v>
      </c>
      <c r="O645">
        <v>50</v>
      </c>
      <c r="P645" s="9">
        <f t="shared" si="30"/>
        <v>33</v>
      </c>
      <c r="Q645" s="8">
        <v>25</v>
      </c>
      <c r="R645" s="8">
        <v>52</v>
      </c>
      <c r="S645" s="8">
        <v>29</v>
      </c>
      <c r="T645" s="8">
        <v>26</v>
      </c>
      <c r="AC645">
        <v>0</v>
      </c>
      <c r="AD645">
        <v>0</v>
      </c>
      <c r="AG645" t="s">
        <v>1401</v>
      </c>
    </row>
    <row r="646" spans="1:33" x14ac:dyDescent="0.3">
      <c r="A646" t="s">
        <v>69</v>
      </c>
      <c r="B646">
        <v>2021</v>
      </c>
      <c r="C646" s="11">
        <v>44361</v>
      </c>
      <c r="D646" t="s">
        <v>1379</v>
      </c>
      <c r="E646" t="s">
        <v>648</v>
      </c>
      <c r="F646">
        <v>5</v>
      </c>
      <c r="G646">
        <f t="shared" si="31"/>
        <v>0</v>
      </c>
      <c r="H646">
        <v>0</v>
      </c>
      <c r="I646">
        <v>0</v>
      </c>
      <c r="J646">
        <v>0</v>
      </c>
      <c r="K646">
        <v>15</v>
      </c>
      <c r="L646">
        <v>5</v>
      </c>
      <c r="M646">
        <v>0</v>
      </c>
      <c r="N646">
        <v>0</v>
      </c>
      <c r="O646">
        <v>0</v>
      </c>
      <c r="P646" s="9">
        <f t="shared" ref="P646:P673" si="32">AVERAGE(Q646:T646)</f>
        <v>1.75</v>
      </c>
      <c r="Q646" s="8">
        <v>0</v>
      </c>
      <c r="R646" s="8">
        <v>0</v>
      </c>
      <c r="S646" s="8">
        <v>7</v>
      </c>
      <c r="T646" s="8">
        <v>0</v>
      </c>
      <c r="AC646">
        <v>0</v>
      </c>
      <c r="AD646">
        <v>0</v>
      </c>
    </row>
    <row r="647" spans="1:33" x14ac:dyDescent="0.3">
      <c r="A647" t="s">
        <v>69</v>
      </c>
      <c r="B647">
        <v>2021</v>
      </c>
      <c r="C647" s="11">
        <v>44361</v>
      </c>
      <c r="D647" t="s">
        <v>1381</v>
      </c>
      <c r="E647" t="s">
        <v>651</v>
      </c>
      <c r="F647">
        <v>6</v>
      </c>
      <c r="G647">
        <f t="shared" si="31"/>
        <v>0</v>
      </c>
      <c r="H647">
        <v>0</v>
      </c>
      <c r="I647">
        <v>0</v>
      </c>
      <c r="J647">
        <v>0</v>
      </c>
      <c r="K647">
        <v>55</v>
      </c>
      <c r="L647">
        <v>1</v>
      </c>
      <c r="M647">
        <v>0</v>
      </c>
      <c r="N647">
        <v>0</v>
      </c>
      <c r="O647">
        <v>0</v>
      </c>
      <c r="P647" s="9">
        <f t="shared" si="32"/>
        <v>0.5</v>
      </c>
      <c r="Q647" s="8">
        <v>1</v>
      </c>
      <c r="R647" s="8">
        <v>1</v>
      </c>
      <c r="S647" s="8">
        <v>0</v>
      </c>
      <c r="T647" s="8">
        <v>0</v>
      </c>
      <c r="AC647">
        <v>0</v>
      </c>
      <c r="AD647">
        <v>1</v>
      </c>
      <c r="AG647" t="s">
        <v>1397</v>
      </c>
    </row>
    <row r="648" spans="1:33" x14ac:dyDescent="0.3">
      <c r="A648" t="s">
        <v>69</v>
      </c>
      <c r="B648">
        <v>2021</v>
      </c>
      <c r="C648" s="11">
        <v>44361</v>
      </c>
      <c r="D648" t="s">
        <v>1383</v>
      </c>
      <c r="E648" t="s">
        <v>653</v>
      </c>
      <c r="F648">
        <v>1</v>
      </c>
      <c r="G648">
        <f t="shared" si="31"/>
        <v>7</v>
      </c>
      <c r="H648">
        <v>0</v>
      </c>
      <c r="I648">
        <v>2</v>
      </c>
      <c r="J648">
        <v>5</v>
      </c>
      <c r="K648">
        <v>50</v>
      </c>
      <c r="L648">
        <v>5</v>
      </c>
      <c r="M648">
        <v>3</v>
      </c>
      <c r="N648">
        <v>0</v>
      </c>
      <c r="O648">
        <v>10</v>
      </c>
      <c r="P648" s="9">
        <f t="shared" si="32"/>
        <v>14</v>
      </c>
      <c r="Q648">
        <v>0</v>
      </c>
      <c r="R648">
        <v>6</v>
      </c>
      <c r="S648">
        <v>20</v>
      </c>
      <c r="T648">
        <v>30</v>
      </c>
      <c r="AC648">
        <v>0</v>
      </c>
      <c r="AD648">
        <v>0</v>
      </c>
      <c r="AG648" t="s">
        <v>1398</v>
      </c>
    </row>
    <row r="649" spans="1:33" x14ac:dyDescent="0.3">
      <c r="A649" t="s">
        <v>69</v>
      </c>
      <c r="B649">
        <v>2021</v>
      </c>
      <c r="C649" s="11">
        <v>44361</v>
      </c>
      <c r="D649" t="s">
        <v>1385</v>
      </c>
      <c r="E649" t="s">
        <v>657</v>
      </c>
      <c r="F649">
        <v>8</v>
      </c>
      <c r="G649">
        <f t="shared" si="31"/>
        <v>0</v>
      </c>
      <c r="H649">
        <v>0</v>
      </c>
      <c r="I649">
        <v>0</v>
      </c>
      <c r="J649">
        <v>0</v>
      </c>
      <c r="K649">
        <v>40</v>
      </c>
      <c r="L649">
        <v>5</v>
      </c>
      <c r="M649">
        <v>3</v>
      </c>
      <c r="N649">
        <v>0</v>
      </c>
      <c r="O649">
        <v>0</v>
      </c>
      <c r="P649" s="9">
        <f t="shared" si="32"/>
        <v>14.5</v>
      </c>
      <c r="Q649">
        <v>0</v>
      </c>
      <c r="R649">
        <v>12</v>
      </c>
      <c r="S649">
        <v>22</v>
      </c>
      <c r="T649">
        <v>24</v>
      </c>
      <c r="AC649">
        <v>0</v>
      </c>
      <c r="AD649">
        <v>0</v>
      </c>
    </row>
    <row r="650" spans="1:33" x14ac:dyDescent="0.3">
      <c r="A650" t="s">
        <v>69</v>
      </c>
      <c r="B650">
        <v>2021</v>
      </c>
      <c r="C650" s="11">
        <v>44361</v>
      </c>
      <c r="D650" t="s">
        <v>1387</v>
      </c>
      <c r="E650" t="s">
        <v>661</v>
      </c>
      <c r="F650">
        <v>1</v>
      </c>
      <c r="G650">
        <f t="shared" si="31"/>
        <v>2</v>
      </c>
      <c r="H650">
        <v>1</v>
      </c>
      <c r="I650">
        <v>0</v>
      </c>
      <c r="J650">
        <v>1</v>
      </c>
      <c r="K650">
        <v>80</v>
      </c>
      <c r="L650">
        <v>10</v>
      </c>
      <c r="M650">
        <v>10</v>
      </c>
      <c r="N650">
        <v>0</v>
      </c>
      <c r="O650">
        <v>0</v>
      </c>
      <c r="P650" s="9">
        <f t="shared" si="32"/>
        <v>16</v>
      </c>
      <c r="Q650">
        <v>5</v>
      </c>
      <c r="R650">
        <v>16</v>
      </c>
      <c r="S650">
        <v>37</v>
      </c>
      <c r="T650">
        <v>6</v>
      </c>
      <c r="AC650">
        <v>0</v>
      </c>
      <c r="AD650">
        <v>0</v>
      </c>
      <c r="AG650" t="s">
        <v>1399</v>
      </c>
    </row>
    <row r="651" spans="1:33" x14ac:dyDescent="0.3">
      <c r="A651" t="s">
        <v>69</v>
      </c>
      <c r="B651">
        <v>2021</v>
      </c>
      <c r="C651" s="11">
        <v>44361</v>
      </c>
      <c r="D651" t="s">
        <v>1388</v>
      </c>
      <c r="E651" t="s">
        <v>657</v>
      </c>
      <c r="F651">
        <v>2</v>
      </c>
      <c r="G651">
        <f t="shared" si="31"/>
        <v>13</v>
      </c>
      <c r="H651">
        <v>0</v>
      </c>
      <c r="I651">
        <v>5</v>
      </c>
      <c r="J651">
        <v>8</v>
      </c>
      <c r="K651">
        <v>75</v>
      </c>
      <c r="L651">
        <v>60</v>
      </c>
      <c r="M651">
        <v>20</v>
      </c>
      <c r="N651">
        <v>0</v>
      </c>
      <c r="O651">
        <v>0</v>
      </c>
      <c r="P651" s="9">
        <f t="shared" si="32"/>
        <v>33.5</v>
      </c>
      <c r="Q651">
        <v>41</v>
      </c>
      <c r="R651">
        <v>43</v>
      </c>
      <c r="S651">
        <v>26</v>
      </c>
      <c r="T651">
        <v>24</v>
      </c>
      <c r="AC651">
        <v>0</v>
      </c>
      <c r="AD651">
        <v>0</v>
      </c>
    </row>
    <row r="652" spans="1:33" x14ac:dyDescent="0.3">
      <c r="A652" t="s">
        <v>69</v>
      </c>
      <c r="B652">
        <v>2021</v>
      </c>
      <c r="C652" s="11">
        <v>44361</v>
      </c>
      <c r="D652" t="s">
        <v>1390</v>
      </c>
      <c r="E652" t="s">
        <v>653</v>
      </c>
      <c r="F652">
        <v>5</v>
      </c>
      <c r="G652">
        <f t="shared" si="31"/>
        <v>0</v>
      </c>
      <c r="H652">
        <v>0</v>
      </c>
      <c r="I652">
        <v>0</v>
      </c>
      <c r="J652">
        <v>0</v>
      </c>
      <c r="K652">
        <v>35</v>
      </c>
      <c r="L652">
        <v>5</v>
      </c>
      <c r="M652">
        <v>0</v>
      </c>
      <c r="N652">
        <v>0</v>
      </c>
      <c r="O652">
        <v>10</v>
      </c>
      <c r="P652" s="9">
        <f t="shared" si="32"/>
        <v>12.75</v>
      </c>
      <c r="Q652">
        <v>9</v>
      </c>
      <c r="R652">
        <v>18</v>
      </c>
      <c r="S652">
        <v>14</v>
      </c>
      <c r="T652">
        <v>10</v>
      </c>
      <c r="AC652">
        <v>0</v>
      </c>
      <c r="AD652">
        <v>0</v>
      </c>
    </row>
    <row r="653" spans="1:33" x14ac:dyDescent="0.3">
      <c r="A653" t="s">
        <v>69</v>
      </c>
      <c r="B653">
        <v>2021</v>
      </c>
      <c r="C653" s="11">
        <v>44361</v>
      </c>
      <c r="D653" t="s">
        <v>1392</v>
      </c>
      <c r="E653" t="s">
        <v>656</v>
      </c>
      <c r="F653">
        <v>6</v>
      </c>
      <c r="G653">
        <f t="shared" si="31"/>
        <v>0</v>
      </c>
      <c r="H653">
        <v>0</v>
      </c>
      <c r="I653">
        <v>0</v>
      </c>
      <c r="J653">
        <v>0</v>
      </c>
      <c r="K653">
        <v>1</v>
      </c>
      <c r="L653">
        <v>1</v>
      </c>
      <c r="M653">
        <v>0</v>
      </c>
      <c r="N653">
        <v>0</v>
      </c>
      <c r="O653">
        <v>75</v>
      </c>
      <c r="P653" s="9">
        <f t="shared" si="32"/>
        <v>0</v>
      </c>
      <c r="Q653">
        <v>0</v>
      </c>
      <c r="R653">
        <v>0</v>
      </c>
      <c r="S653">
        <v>0</v>
      </c>
      <c r="T653">
        <v>0</v>
      </c>
      <c r="AC653">
        <v>0</v>
      </c>
      <c r="AD653">
        <v>0</v>
      </c>
    </row>
    <row r="654" spans="1:33" x14ac:dyDescent="0.3">
      <c r="A654" t="s">
        <v>69</v>
      </c>
      <c r="B654">
        <v>2022</v>
      </c>
      <c r="C654" s="11">
        <v>44736</v>
      </c>
      <c r="D654" t="s">
        <v>1376</v>
      </c>
      <c r="E654" t="s">
        <v>648</v>
      </c>
      <c r="F654">
        <v>0</v>
      </c>
      <c r="G654">
        <f t="shared" si="31"/>
        <v>16</v>
      </c>
      <c r="H654">
        <v>3</v>
      </c>
      <c r="I654">
        <v>6</v>
      </c>
      <c r="J654">
        <v>7</v>
      </c>
      <c r="K654">
        <v>40</v>
      </c>
      <c r="L654">
        <v>25</v>
      </c>
      <c r="M654">
        <v>0</v>
      </c>
      <c r="N654">
        <v>0</v>
      </c>
      <c r="O654">
        <v>0</v>
      </c>
      <c r="P654" s="9">
        <f t="shared" si="32"/>
        <v>17.5</v>
      </c>
      <c r="Q654">
        <v>17</v>
      </c>
      <c r="R654">
        <v>22</v>
      </c>
      <c r="S654">
        <v>3</v>
      </c>
      <c r="T654">
        <v>28</v>
      </c>
      <c r="AC654">
        <v>0</v>
      </c>
      <c r="AD654">
        <v>0</v>
      </c>
    </row>
    <row r="655" spans="1:33" x14ac:dyDescent="0.3">
      <c r="A655" t="s">
        <v>69</v>
      </c>
      <c r="B655">
        <v>2022</v>
      </c>
      <c r="C655" s="11">
        <v>44736</v>
      </c>
      <c r="D655" t="s">
        <v>1377</v>
      </c>
      <c r="E655" t="s">
        <v>659</v>
      </c>
      <c r="F655">
        <v>5</v>
      </c>
      <c r="G655">
        <f t="shared" si="31"/>
        <v>1</v>
      </c>
      <c r="H655">
        <v>0</v>
      </c>
      <c r="I655">
        <v>0</v>
      </c>
      <c r="J655">
        <v>1</v>
      </c>
      <c r="K655">
        <v>60</v>
      </c>
      <c r="L655">
        <v>10</v>
      </c>
      <c r="M655">
        <v>3</v>
      </c>
      <c r="N655">
        <v>40</v>
      </c>
      <c r="O655">
        <v>50</v>
      </c>
      <c r="P655" s="9">
        <f t="shared" si="32"/>
        <v>23</v>
      </c>
      <c r="Q655">
        <v>14</v>
      </c>
      <c r="R655">
        <v>24</v>
      </c>
      <c r="S655">
        <v>24</v>
      </c>
      <c r="T655">
        <v>30</v>
      </c>
      <c r="AC655">
        <v>0</v>
      </c>
      <c r="AD655">
        <v>0</v>
      </c>
    </row>
    <row r="656" spans="1:33" x14ac:dyDescent="0.3">
      <c r="A656" t="s">
        <v>69</v>
      </c>
      <c r="B656">
        <v>2022</v>
      </c>
      <c r="C656" s="11">
        <v>44736</v>
      </c>
      <c r="D656" t="s">
        <v>1379</v>
      </c>
      <c r="E656" t="s">
        <v>648</v>
      </c>
      <c r="F656">
        <v>5</v>
      </c>
      <c r="G656">
        <f t="shared" si="31"/>
        <v>0</v>
      </c>
      <c r="H656">
        <v>0</v>
      </c>
      <c r="I656">
        <v>0</v>
      </c>
      <c r="J656">
        <v>0</v>
      </c>
      <c r="K656">
        <v>2</v>
      </c>
      <c r="L656">
        <v>1</v>
      </c>
      <c r="M656">
        <v>0</v>
      </c>
      <c r="N656">
        <v>0</v>
      </c>
      <c r="O656">
        <v>0</v>
      </c>
      <c r="P656" s="9">
        <f t="shared" si="32"/>
        <v>1.25</v>
      </c>
      <c r="Q656">
        <v>0</v>
      </c>
      <c r="R656">
        <v>0</v>
      </c>
      <c r="S656">
        <v>0</v>
      </c>
      <c r="T656">
        <v>5</v>
      </c>
      <c r="AC656">
        <v>0</v>
      </c>
      <c r="AD656">
        <v>1</v>
      </c>
    </row>
    <row r="657" spans="1:32" x14ac:dyDescent="0.3">
      <c r="A657" t="s">
        <v>69</v>
      </c>
      <c r="B657">
        <v>2022</v>
      </c>
      <c r="C657" s="11">
        <v>44736</v>
      </c>
      <c r="D657" t="s">
        <v>1381</v>
      </c>
      <c r="E657" t="s">
        <v>651</v>
      </c>
      <c r="F657">
        <v>6</v>
      </c>
      <c r="G657">
        <f t="shared" si="31"/>
        <v>0</v>
      </c>
      <c r="H657">
        <v>0</v>
      </c>
      <c r="I657">
        <v>0</v>
      </c>
      <c r="J657">
        <v>0</v>
      </c>
      <c r="K657">
        <v>25</v>
      </c>
      <c r="L657">
        <v>1</v>
      </c>
      <c r="M657">
        <v>0</v>
      </c>
      <c r="N657">
        <v>0</v>
      </c>
      <c r="O657">
        <v>0</v>
      </c>
      <c r="P657" s="9">
        <f t="shared" si="32"/>
        <v>3.5</v>
      </c>
      <c r="Q657">
        <v>0</v>
      </c>
      <c r="R657">
        <v>5</v>
      </c>
      <c r="S657">
        <v>0</v>
      </c>
      <c r="T657">
        <v>9</v>
      </c>
      <c r="AC657">
        <v>0</v>
      </c>
      <c r="AD657">
        <v>1</v>
      </c>
    </row>
    <row r="658" spans="1:32" x14ac:dyDescent="0.3">
      <c r="A658" t="s">
        <v>69</v>
      </c>
      <c r="B658">
        <v>2022</v>
      </c>
      <c r="C658" s="11">
        <v>44736</v>
      </c>
      <c r="D658" t="s">
        <v>1383</v>
      </c>
      <c r="E658" t="s">
        <v>653</v>
      </c>
      <c r="F658">
        <v>1</v>
      </c>
      <c r="G658">
        <f t="shared" si="31"/>
        <v>20</v>
      </c>
      <c r="H658">
        <v>5</v>
      </c>
      <c r="I658">
        <v>1</v>
      </c>
      <c r="J658">
        <v>14</v>
      </c>
      <c r="K658">
        <v>90</v>
      </c>
      <c r="L658">
        <v>1</v>
      </c>
      <c r="M658">
        <v>5</v>
      </c>
      <c r="N658">
        <v>0</v>
      </c>
      <c r="O658">
        <v>2</v>
      </c>
      <c r="P658" s="9">
        <f t="shared" si="32"/>
        <v>28.5</v>
      </c>
      <c r="Q658">
        <v>34</v>
      </c>
      <c r="R658">
        <v>5</v>
      </c>
      <c r="S658">
        <v>28</v>
      </c>
      <c r="T658">
        <v>47</v>
      </c>
      <c r="AC658">
        <v>0</v>
      </c>
      <c r="AD658">
        <v>1</v>
      </c>
      <c r="AF658" t="s">
        <v>1959</v>
      </c>
    </row>
    <row r="659" spans="1:32" x14ac:dyDescent="0.3">
      <c r="A659" t="s">
        <v>69</v>
      </c>
      <c r="B659">
        <v>2022</v>
      </c>
      <c r="C659" s="11">
        <v>44736</v>
      </c>
      <c r="D659" t="s">
        <v>1385</v>
      </c>
      <c r="E659" t="s">
        <v>657</v>
      </c>
      <c r="F659">
        <v>8</v>
      </c>
      <c r="G659">
        <f t="shared" si="31"/>
        <v>0</v>
      </c>
      <c r="H659">
        <v>0</v>
      </c>
      <c r="I659">
        <v>0</v>
      </c>
      <c r="J659">
        <v>0</v>
      </c>
      <c r="K659">
        <v>40</v>
      </c>
      <c r="L659">
        <v>2</v>
      </c>
      <c r="M659">
        <v>2</v>
      </c>
      <c r="N659">
        <v>0</v>
      </c>
      <c r="O659">
        <v>0</v>
      </c>
      <c r="P659" s="9">
        <f t="shared" si="32"/>
        <v>15.75</v>
      </c>
      <c r="Q659">
        <v>21</v>
      </c>
      <c r="R659">
        <v>6</v>
      </c>
      <c r="S659">
        <v>13</v>
      </c>
      <c r="T659">
        <v>23</v>
      </c>
      <c r="AC659">
        <v>0</v>
      </c>
      <c r="AD659">
        <v>1</v>
      </c>
      <c r="AF659" t="s">
        <v>1960</v>
      </c>
    </row>
    <row r="660" spans="1:32" x14ac:dyDescent="0.3">
      <c r="A660" t="s">
        <v>69</v>
      </c>
      <c r="B660">
        <v>2022</v>
      </c>
      <c r="C660" s="11">
        <v>44736</v>
      </c>
      <c r="D660" t="s">
        <v>1387</v>
      </c>
      <c r="E660" t="s">
        <v>661</v>
      </c>
      <c r="F660">
        <v>1</v>
      </c>
      <c r="G660">
        <f t="shared" si="31"/>
        <v>5</v>
      </c>
      <c r="H660">
        <v>0</v>
      </c>
      <c r="I660">
        <v>1</v>
      </c>
      <c r="J660">
        <v>4</v>
      </c>
      <c r="K660">
        <v>95</v>
      </c>
      <c r="L660">
        <v>1</v>
      </c>
      <c r="M660">
        <v>5</v>
      </c>
      <c r="N660">
        <v>0</v>
      </c>
      <c r="O660">
        <v>0</v>
      </c>
      <c r="P660" s="9">
        <f t="shared" si="32"/>
        <v>23.25</v>
      </c>
      <c r="Q660">
        <v>18</v>
      </c>
      <c r="R660">
        <v>31</v>
      </c>
      <c r="S660">
        <v>4</v>
      </c>
      <c r="T660">
        <v>40</v>
      </c>
      <c r="AC660">
        <v>0</v>
      </c>
      <c r="AD660">
        <v>1</v>
      </c>
      <c r="AF660" t="s">
        <v>1958</v>
      </c>
    </row>
    <row r="661" spans="1:32" x14ac:dyDescent="0.3">
      <c r="A661" t="s">
        <v>69</v>
      </c>
      <c r="B661">
        <v>2022</v>
      </c>
      <c r="C661" s="11">
        <v>44736</v>
      </c>
      <c r="D661" t="s">
        <v>1388</v>
      </c>
      <c r="E661" t="s">
        <v>657</v>
      </c>
      <c r="F661">
        <v>2</v>
      </c>
      <c r="G661">
        <f t="shared" si="31"/>
        <v>8</v>
      </c>
      <c r="H661">
        <v>0</v>
      </c>
      <c r="I661">
        <v>0</v>
      </c>
      <c r="J661">
        <v>8</v>
      </c>
      <c r="K661">
        <v>75</v>
      </c>
      <c r="L661">
        <v>80</v>
      </c>
      <c r="M661">
        <v>10</v>
      </c>
      <c r="N661">
        <v>0</v>
      </c>
      <c r="O661">
        <v>0</v>
      </c>
      <c r="P661" s="9">
        <f t="shared" si="32"/>
        <v>39</v>
      </c>
      <c r="Q661">
        <v>53</v>
      </c>
      <c r="R661">
        <v>32</v>
      </c>
      <c r="S661">
        <v>37</v>
      </c>
      <c r="T661">
        <v>34</v>
      </c>
      <c r="AC661">
        <v>0</v>
      </c>
      <c r="AD661">
        <v>0</v>
      </c>
    </row>
    <row r="662" spans="1:32" x14ac:dyDescent="0.3">
      <c r="A662" t="s">
        <v>69</v>
      </c>
      <c r="B662">
        <v>2022</v>
      </c>
      <c r="C662" s="11">
        <v>44736</v>
      </c>
      <c r="D662" t="s">
        <v>1390</v>
      </c>
      <c r="E662" t="s">
        <v>653</v>
      </c>
      <c r="F662">
        <v>5</v>
      </c>
      <c r="G662">
        <f t="shared" si="31"/>
        <v>0</v>
      </c>
      <c r="H662">
        <v>0</v>
      </c>
      <c r="I662">
        <v>0</v>
      </c>
      <c r="J662">
        <v>0</v>
      </c>
      <c r="K662">
        <v>15</v>
      </c>
      <c r="L662">
        <v>15</v>
      </c>
      <c r="M662">
        <v>0</v>
      </c>
      <c r="N662">
        <v>0</v>
      </c>
      <c r="O662">
        <v>95</v>
      </c>
      <c r="P662" s="9">
        <f t="shared" si="32"/>
        <v>9.25</v>
      </c>
      <c r="Q662">
        <v>4</v>
      </c>
      <c r="R662">
        <v>11</v>
      </c>
      <c r="S662">
        <v>18</v>
      </c>
      <c r="T662">
        <v>4</v>
      </c>
      <c r="AC662">
        <v>0</v>
      </c>
      <c r="AD662">
        <v>1</v>
      </c>
      <c r="AF662" s="46">
        <v>0.9</v>
      </c>
    </row>
    <row r="663" spans="1:32" x14ac:dyDescent="0.3">
      <c r="A663" t="s">
        <v>69</v>
      </c>
      <c r="B663">
        <v>2022</v>
      </c>
      <c r="C663" s="11">
        <v>44736</v>
      </c>
      <c r="D663" t="s">
        <v>1392</v>
      </c>
      <c r="E663" t="s">
        <v>656</v>
      </c>
      <c r="F663">
        <v>6</v>
      </c>
      <c r="G663">
        <f t="shared" si="31"/>
        <v>0</v>
      </c>
      <c r="H663">
        <v>0</v>
      </c>
      <c r="I663">
        <v>0</v>
      </c>
      <c r="J663">
        <v>0</v>
      </c>
      <c r="K663">
        <v>3</v>
      </c>
      <c r="L663">
        <v>0.1</v>
      </c>
      <c r="M663">
        <v>0</v>
      </c>
      <c r="N663">
        <v>0</v>
      </c>
      <c r="O663">
        <v>100</v>
      </c>
      <c r="P663" s="9">
        <f t="shared" si="32"/>
        <v>0</v>
      </c>
      <c r="Q663">
        <v>0</v>
      </c>
      <c r="R663">
        <v>0</v>
      </c>
      <c r="S663">
        <v>0</v>
      </c>
      <c r="T663">
        <v>0</v>
      </c>
      <c r="AC663">
        <v>0</v>
      </c>
      <c r="AD663">
        <v>1</v>
      </c>
    </row>
    <row r="664" spans="1:32" x14ac:dyDescent="0.3">
      <c r="A664" t="s">
        <v>149</v>
      </c>
      <c r="B664">
        <v>2021</v>
      </c>
      <c r="C664" s="11">
        <v>44331</v>
      </c>
      <c r="D664" t="s">
        <v>1693</v>
      </c>
      <c r="E664" t="s">
        <v>648</v>
      </c>
      <c r="F664">
        <v>10</v>
      </c>
      <c r="G664">
        <f t="shared" si="31"/>
        <v>2</v>
      </c>
      <c r="H664">
        <v>0</v>
      </c>
      <c r="I664">
        <v>0</v>
      </c>
      <c r="J664">
        <v>2</v>
      </c>
      <c r="K664">
        <v>45</v>
      </c>
      <c r="L664">
        <v>10</v>
      </c>
      <c r="M664">
        <v>0</v>
      </c>
      <c r="N664">
        <v>0</v>
      </c>
      <c r="O664">
        <v>0</v>
      </c>
      <c r="P664" s="9">
        <f t="shared" si="32"/>
        <v>33.5</v>
      </c>
      <c r="Q664">
        <v>25</v>
      </c>
      <c r="R664">
        <v>23</v>
      </c>
      <c r="S664">
        <v>50</v>
      </c>
      <c r="T664">
        <v>36</v>
      </c>
      <c r="AC664" s="14">
        <v>0</v>
      </c>
      <c r="AD664" s="14">
        <v>0</v>
      </c>
    </row>
    <row r="665" spans="1:32" x14ac:dyDescent="0.3">
      <c r="A665" t="s">
        <v>149</v>
      </c>
      <c r="B665">
        <v>2021</v>
      </c>
      <c r="C665" s="11">
        <v>44331</v>
      </c>
      <c r="D665" t="s">
        <v>1689</v>
      </c>
      <c r="E665" t="s">
        <v>661</v>
      </c>
      <c r="F665">
        <v>18</v>
      </c>
      <c r="G665">
        <f t="shared" si="31"/>
        <v>0</v>
      </c>
      <c r="H665">
        <v>0</v>
      </c>
      <c r="I665">
        <v>0</v>
      </c>
      <c r="J665">
        <v>0</v>
      </c>
      <c r="K665">
        <v>30</v>
      </c>
      <c r="L665">
        <v>75</v>
      </c>
      <c r="M665">
        <v>6</v>
      </c>
      <c r="N665">
        <v>0</v>
      </c>
      <c r="O665">
        <v>0</v>
      </c>
      <c r="P665" s="9">
        <f t="shared" si="32"/>
        <v>27.75</v>
      </c>
      <c r="Q665">
        <v>23</v>
      </c>
      <c r="R665">
        <v>30</v>
      </c>
      <c r="S665">
        <v>40</v>
      </c>
      <c r="T665">
        <v>18</v>
      </c>
      <c r="AC665" s="14">
        <v>0</v>
      </c>
      <c r="AD665" s="14">
        <v>0</v>
      </c>
    </row>
    <row r="666" spans="1:32" x14ac:dyDescent="0.3">
      <c r="A666" t="s">
        <v>149</v>
      </c>
      <c r="B666">
        <v>2021</v>
      </c>
      <c r="C666" s="11">
        <v>44331</v>
      </c>
      <c r="D666" t="s">
        <v>1690</v>
      </c>
      <c r="E666" t="s">
        <v>661</v>
      </c>
      <c r="F666">
        <v>20</v>
      </c>
      <c r="G666">
        <f t="shared" si="31"/>
        <v>0</v>
      </c>
      <c r="H666">
        <v>0</v>
      </c>
      <c r="I666">
        <v>0</v>
      </c>
      <c r="J666">
        <v>0</v>
      </c>
      <c r="K666">
        <v>35</v>
      </c>
      <c r="L666">
        <v>70</v>
      </c>
      <c r="M666">
        <v>0</v>
      </c>
      <c r="N666">
        <v>0</v>
      </c>
      <c r="O666">
        <v>0</v>
      </c>
      <c r="P666" s="9">
        <f t="shared" si="32"/>
        <v>22.5</v>
      </c>
      <c r="Q666">
        <v>17</v>
      </c>
      <c r="R666">
        <v>9</v>
      </c>
      <c r="S666">
        <v>44</v>
      </c>
      <c r="T666">
        <v>20</v>
      </c>
      <c r="AC666" s="14">
        <v>0</v>
      </c>
      <c r="AD666" s="14">
        <v>0</v>
      </c>
    </row>
    <row r="667" spans="1:32" x14ac:dyDescent="0.3">
      <c r="A667" t="s">
        <v>149</v>
      </c>
      <c r="B667">
        <v>2021</v>
      </c>
      <c r="C667" s="11">
        <v>44331</v>
      </c>
      <c r="D667" t="s">
        <v>1698</v>
      </c>
      <c r="E667" t="s">
        <v>661</v>
      </c>
      <c r="F667">
        <v>7</v>
      </c>
      <c r="G667">
        <f t="shared" si="31"/>
        <v>0</v>
      </c>
      <c r="H667">
        <v>0</v>
      </c>
      <c r="I667">
        <v>0</v>
      </c>
      <c r="J667">
        <v>0</v>
      </c>
      <c r="K667">
        <v>45</v>
      </c>
      <c r="L667">
        <v>60</v>
      </c>
      <c r="M667">
        <v>1</v>
      </c>
      <c r="N667">
        <v>0</v>
      </c>
      <c r="O667">
        <v>0</v>
      </c>
      <c r="P667" s="9">
        <f t="shared" si="32"/>
        <v>24.25</v>
      </c>
      <c r="Q667">
        <v>30</v>
      </c>
      <c r="R667">
        <v>20</v>
      </c>
      <c r="S667">
        <v>22</v>
      </c>
      <c r="T667">
        <v>25</v>
      </c>
      <c r="AC667" s="14">
        <v>0</v>
      </c>
      <c r="AD667" s="14">
        <v>0</v>
      </c>
    </row>
    <row r="668" spans="1:32" x14ac:dyDescent="0.3">
      <c r="A668" t="s">
        <v>149</v>
      </c>
      <c r="B668">
        <v>2021</v>
      </c>
      <c r="C668" s="11">
        <v>44331</v>
      </c>
      <c r="D668" t="s">
        <v>1694</v>
      </c>
      <c r="E668" t="s">
        <v>651</v>
      </c>
      <c r="F668">
        <v>1</v>
      </c>
      <c r="G668">
        <f t="shared" si="31"/>
        <v>8</v>
      </c>
      <c r="H668">
        <v>4</v>
      </c>
      <c r="I668">
        <v>3</v>
      </c>
      <c r="J668">
        <v>1</v>
      </c>
      <c r="K668">
        <v>60</v>
      </c>
      <c r="L668">
        <v>25</v>
      </c>
      <c r="M668">
        <v>0</v>
      </c>
      <c r="N668">
        <v>0</v>
      </c>
      <c r="O668">
        <v>0</v>
      </c>
      <c r="P668" s="9">
        <f t="shared" si="32"/>
        <v>32</v>
      </c>
      <c r="Q668">
        <v>20</v>
      </c>
      <c r="R668">
        <v>55</v>
      </c>
      <c r="S668">
        <v>24</v>
      </c>
      <c r="T668">
        <v>29</v>
      </c>
      <c r="AC668" s="14">
        <v>0</v>
      </c>
      <c r="AD668" s="14">
        <v>0</v>
      </c>
    </row>
    <row r="669" spans="1:32" x14ac:dyDescent="0.3">
      <c r="A669" t="s">
        <v>149</v>
      </c>
      <c r="B669">
        <v>2021</v>
      </c>
      <c r="C669" s="11">
        <v>44331</v>
      </c>
      <c r="D669" t="s">
        <v>1692</v>
      </c>
      <c r="E669" t="s">
        <v>656</v>
      </c>
      <c r="F669">
        <v>7</v>
      </c>
      <c r="G669">
        <f t="shared" si="31"/>
        <v>0</v>
      </c>
      <c r="H669">
        <v>0</v>
      </c>
      <c r="I669">
        <v>0</v>
      </c>
      <c r="J669">
        <v>0</v>
      </c>
      <c r="K669">
        <v>45</v>
      </c>
      <c r="L669">
        <v>20</v>
      </c>
      <c r="M669">
        <v>0</v>
      </c>
      <c r="N669">
        <v>0</v>
      </c>
      <c r="O669">
        <v>0</v>
      </c>
      <c r="P669" s="9">
        <f t="shared" si="32"/>
        <v>38.5</v>
      </c>
      <c r="Q669">
        <v>33</v>
      </c>
      <c r="R669">
        <v>50</v>
      </c>
      <c r="S669">
        <v>40</v>
      </c>
      <c r="T669">
        <v>31</v>
      </c>
      <c r="AC669" s="14">
        <v>0</v>
      </c>
      <c r="AD669" s="14">
        <v>0</v>
      </c>
    </row>
    <row r="670" spans="1:32" x14ac:dyDescent="0.3">
      <c r="A670" t="s">
        <v>149</v>
      </c>
      <c r="B670">
        <v>2021</v>
      </c>
      <c r="C670" s="11">
        <v>44331</v>
      </c>
      <c r="D670" t="s">
        <v>1697</v>
      </c>
      <c r="E670" t="s">
        <v>659</v>
      </c>
      <c r="F670">
        <v>7</v>
      </c>
      <c r="G670">
        <f t="shared" si="31"/>
        <v>0</v>
      </c>
      <c r="H670">
        <v>0</v>
      </c>
      <c r="I670">
        <v>0</v>
      </c>
      <c r="J670">
        <v>0</v>
      </c>
      <c r="K670">
        <v>75</v>
      </c>
      <c r="L670">
        <v>60</v>
      </c>
      <c r="M670">
        <v>0</v>
      </c>
      <c r="N670">
        <v>0</v>
      </c>
      <c r="O670">
        <v>0</v>
      </c>
      <c r="P670" s="9">
        <f t="shared" si="32"/>
        <v>26.5</v>
      </c>
      <c r="Q670">
        <v>15</v>
      </c>
      <c r="R670">
        <v>36</v>
      </c>
      <c r="S670">
        <v>45</v>
      </c>
      <c r="T670">
        <v>10</v>
      </c>
      <c r="AC670" s="14">
        <v>0</v>
      </c>
      <c r="AD670" s="14">
        <v>0</v>
      </c>
    </row>
    <row r="671" spans="1:32" x14ac:dyDescent="0.3">
      <c r="A671" t="s">
        <v>149</v>
      </c>
      <c r="B671">
        <v>2021</v>
      </c>
      <c r="C671" s="11">
        <v>44331</v>
      </c>
      <c r="D671" t="s">
        <v>1695</v>
      </c>
      <c r="E671" t="s">
        <v>653</v>
      </c>
      <c r="F671">
        <v>1</v>
      </c>
      <c r="G671">
        <f t="shared" si="31"/>
        <v>17</v>
      </c>
      <c r="H671">
        <v>3</v>
      </c>
      <c r="I671">
        <v>10</v>
      </c>
      <c r="J671">
        <v>4</v>
      </c>
      <c r="K671">
        <v>60</v>
      </c>
      <c r="L671">
        <v>50</v>
      </c>
      <c r="M671">
        <v>0</v>
      </c>
      <c r="N671">
        <v>0</v>
      </c>
      <c r="O671">
        <v>0</v>
      </c>
      <c r="P671" s="9">
        <f t="shared" si="32"/>
        <v>30.75</v>
      </c>
      <c r="Q671">
        <v>30</v>
      </c>
      <c r="R671">
        <v>29</v>
      </c>
      <c r="S671">
        <v>26</v>
      </c>
      <c r="T671">
        <v>38</v>
      </c>
      <c r="AC671" s="14">
        <v>0</v>
      </c>
      <c r="AD671" s="14">
        <v>0</v>
      </c>
    </row>
    <row r="672" spans="1:32" x14ac:dyDescent="0.3">
      <c r="A672" t="s">
        <v>149</v>
      </c>
      <c r="B672">
        <v>2021</v>
      </c>
      <c r="C672" s="11">
        <v>44331</v>
      </c>
      <c r="D672" t="s">
        <v>1696</v>
      </c>
      <c r="E672" t="s">
        <v>653</v>
      </c>
      <c r="F672">
        <v>3</v>
      </c>
      <c r="G672">
        <f t="shared" si="31"/>
        <v>9</v>
      </c>
      <c r="H672">
        <v>0</v>
      </c>
      <c r="I672">
        <v>2</v>
      </c>
      <c r="J672">
        <v>7</v>
      </c>
      <c r="K672">
        <v>30</v>
      </c>
      <c r="L672">
        <v>40</v>
      </c>
      <c r="M672">
        <v>0</v>
      </c>
      <c r="N672">
        <v>0</v>
      </c>
      <c r="O672">
        <v>0</v>
      </c>
      <c r="P672" s="9">
        <f t="shared" si="32"/>
        <v>23</v>
      </c>
      <c r="Q672">
        <v>12</v>
      </c>
      <c r="R672">
        <v>32</v>
      </c>
      <c r="S672">
        <v>21</v>
      </c>
      <c r="T672">
        <v>27</v>
      </c>
      <c r="AC672" s="14">
        <v>0</v>
      </c>
      <c r="AD672" s="14">
        <v>0</v>
      </c>
    </row>
    <row r="673" spans="1:33" x14ac:dyDescent="0.3">
      <c r="A673" t="s">
        <v>149</v>
      </c>
      <c r="B673">
        <v>2021</v>
      </c>
      <c r="C673" s="11">
        <v>44331</v>
      </c>
      <c r="D673" t="s">
        <v>1691</v>
      </c>
      <c r="E673" t="s">
        <v>653</v>
      </c>
      <c r="F673">
        <v>4</v>
      </c>
      <c r="G673">
        <f t="shared" si="31"/>
        <v>12</v>
      </c>
      <c r="H673">
        <v>3</v>
      </c>
      <c r="I673">
        <v>4</v>
      </c>
      <c r="J673">
        <v>5</v>
      </c>
      <c r="K673">
        <v>60</v>
      </c>
      <c r="L673">
        <v>10</v>
      </c>
      <c r="M673">
        <v>0</v>
      </c>
      <c r="N673">
        <v>0</v>
      </c>
      <c r="O673">
        <v>0</v>
      </c>
      <c r="P673" s="9">
        <f t="shared" si="32"/>
        <v>29.75</v>
      </c>
      <c r="Q673">
        <v>32</v>
      </c>
      <c r="R673">
        <v>25</v>
      </c>
      <c r="S673">
        <v>37</v>
      </c>
      <c r="T673">
        <v>25</v>
      </c>
      <c r="AC673" s="14">
        <v>0</v>
      </c>
      <c r="AD673" s="14">
        <v>0</v>
      </c>
    </row>
    <row r="674" spans="1:33" x14ac:dyDescent="0.3">
      <c r="A674" t="s">
        <v>149</v>
      </c>
      <c r="B674">
        <v>2022</v>
      </c>
      <c r="C674" s="11">
        <v>44742</v>
      </c>
      <c r="D674" t="s">
        <v>1693</v>
      </c>
      <c r="E674" t="s">
        <v>648</v>
      </c>
      <c r="F674">
        <v>10</v>
      </c>
      <c r="G674">
        <f t="shared" si="31"/>
        <v>12</v>
      </c>
      <c r="H674">
        <v>1</v>
      </c>
      <c r="I674">
        <v>7</v>
      </c>
      <c r="J674">
        <v>4</v>
      </c>
      <c r="K674">
        <v>80</v>
      </c>
      <c r="L674">
        <v>5</v>
      </c>
      <c r="M674">
        <v>0</v>
      </c>
      <c r="N674">
        <v>0</v>
      </c>
      <c r="O674">
        <v>0</v>
      </c>
      <c r="P674">
        <f t="shared" ref="P674:P683" si="33">AVERAGE(Q674:S674)</f>
        <v>38</v>
      </c>
      <c r="Q674">
        <v>35</v>
      </c>
      <c r="R674">
        <v>44</v>
      </c>
      <c r="S674">
        <v>35</v>
      </c>
      <c r="T674">
        <v>45</v>
      </c>
      <c r="AC674" s="14">
        <v>0</v>
      </c>
      <c r="AD674" s="14">
        <v>0</v>
      </c>
    </row>
    <row r="675" spans="1:33" x14ac:dyDescent="0.3">
      <c r="A675" t="s">
        <v>149</v>
      </c>
      <c r="B675">
        <v>2022</v>
      </c>
      <c r="C675" s="11">
        <v>44742</v>
      </c>
      <c r="D675" t="s">
        <v>1689</v>
      </c>
      <c r="E675" t="s">
        <v>661</v>
      </c>
      <c r="F675">
        <v>18</v>
      </c>
      <c r="G675">
        <f t="shared" si="31"/>
        <v>0</v>
      </c>
      <c r="H675">
        <v>0</v>
      </c>
      <c r="I675">
        <v>0</v>
      </c>
      <c r="J675">
        <v>0</v>
      </c>
      <c r="K675">
        <v>80</v>
      </c>
      <c r="L675">
        <v>40</v>
      </c>
      <c r="M675">
        <v>6</v>
      </c>
      <c r="N675">
        <v>0</v>
      </c>
      <c r="O675">
        <v>0</v>
      </c>
      <c r="P675">
        <f t="shared" si="33"/>
        <v>28.666666666666668</v>
      </c>
      <c r="Q675">
        <v>32</v>
      </c>
      <c r="R675">
        <v>35</v>
      </c>
      <c r="S675">
        <v>19</v>
      </c>
      <c r="T675">
        <v>53</v>
      </c>
      <c r="AC675" s="14">
        <v>0</v>
      </c>
      <c r="AD675" s="14">
        <v>0</v>
      </c>
    </row>
    <row r="676" spans="1:33" x14ac:dyDescent="0.3">
      <c r="A676" t="s">
        <v>149</v>
      </c>
      <c r="B676">
        <v>2022</v>
      </c>
      <c r="C676" s="11">
        <v>44742</v>
      </c>
      <c r="D676" t="s">
        <v>1690</v>
      </c>
      <c r="E676" t="s">
        <v>661</v>
      </c>
      <c r="F676">
        <v>20</v>
      </c>
      <c r="G676">
        <f t="shared" si="31"/>
        <v>0</v>
      </c>
      <c r="H676">
        <v>0</v>
      </c>
      <c r="I676">
        <v>0</v>
      </c>
      <c r="J676">
        <v>0</v>
      </c>
      <c r="K676">
        <v>60</v>
      </c>
      <c r="L676">
        <v>80</v>
      </c>
      <c r="M676">
        <v>0</v>
      </c>
      <c r="N676">
        <v>0</v>
      </c>
      <c r="O676">
        <v>0</v>
      </c>
      <c r="P676">
        <f t="shared" si="33"/>
        <v>18</v>
      </c>
      <c r="Q676">
        <v>10</v>
      </c>
      <c r="R676">
        <v>21</v>
      </c>
      <c r="S676">
        <v>23</v>
      </c>
      <c r="T676">
        <v>36</v>
      </c>
      <c r="AC676" s="14">
        <v>0</v>
      </c>
      <c r="AD676" s="14">
        <v>0</v>
      </c>
    </row>
    <row r="677" spans="1:33" x14ac:dyDescent="0.3">
      <c r="A677" t="s">
        <v>149</v>
      </c>
      <c r="B677">
        <v>2022</v>
      </c>
      <c r="C677" s="11">
        <v>44742</v>
      </c>
      <c r="D677" t="s">
        <v>1698</v>
      </c>
      <c r="E677" t="s">
        <v>661</v>
      </c>
      <c r="F677">
        <v>7</v>
      </c>
      <c r="G677">
        <f t="shared" si="31"/>
        <v>0</v>
      </c>
      <c r="H677">
        <v>0</v>
      </c>
      <c r="I677">
        <v>0</v>
      </c>
      <c r="J677">
        <v>0</v>
      </c>
      <c r="K677">
        <v>55</v>
      </c>
      <c r="L677">
        <v>40</v>
      </c>
      <c r="M677">
        <v>4</v>
      </c>
      <c r="N677">
        <v>0</v>
      </c>
      <c r="O677">
        <v>0</v>
      </c>
      <c r="P677">
        <f t="shared" si="33"/>
        <v>23.333333333333332</v>
      </c>
      <c r="Q677">
        <v>18</v>
      </c>
      <c r="R677">
        <v>35</v>
      </c>
      <c r="S677">
        <v>17</v>
      </c>
      <c r="T677">
        <v>25</v>
      </c>
      <c r="AC677">
        <v>0</v>
      </c>
      <c r="AD677">
        <v>0</v>
      </c>
    </row>
    <row r="678" spans="1:33" x14ac:dyDescent="0.3">
      <c r="A678" t="s">
        <v>149</v>
      </c>
      <c r="B678">
        <v>2022</v>
      </c>
      <c r="C678" s="11">
        <v>44742</v>
      </c>
      <c r="D678" t="s">
        <v>1694</v>
      </c>
      <c r="E678" t="s">
        <v>651</v>
      </c>
      <c r="F678">
        <v>1</v>
      </c>
      <c r="G678">
        <f t="shared" si="31"/>
        <v>15</v>
      </c>
      <c r="H678">
        <v>4</v>
      </c>
      <c r="I678">
        <v>9</v>
      </c>
      <c r="J678">
        <v>2</v>
      </c>
      <c r="K678">
        <v>85</v>
      </c>
      <c r="L678">
        <v>10</v>
      </c>
      <c r="M678">
        <v>0</v>
      </c>
      <c r="N678">
        <v>0</v>
      </c>
      <c r="O678">
        <v>0</v>
      </c>
      <c r="P678">
        <f t="shared" si="33"/>
        <v>21</v>
      </c>
      <c r="Q678">
        <v>20</v>
      </c>
      <c r="R678">
        <v>18</v>
      </c>
      <c r="S678">
        <v>25</v>
      </c>
      <c r="T678">
        <v>20</v>
      </c>
      <c r="AC678">
        <v>0</v>
      </c>
      <c r="AD678">
        <v>0</v>
      </c>
    </row>
    <row r="679" spans="1:33" x14ac:dyDescent="0.3">
      <c r="A679" t="s">
        <v>149</v>
      </c>
      <c r="B679">
        <v>2022</v>
      </c>
      <c r="C679" s="11">
        <v>44742</v>
      </c>
      <c r="D679" t="s">
        <v>1692</v>
      </c>
      <c r="E679" t="s">
        <v>656</v>
      </c>
      <c r="F679">
        <v>7</v>
      </c>
      <c r="G679">
        <f t="shared" si="31"/>
        <v>0</v>
      </c>
      <c r="H679">
        <v>0</v>
      </c>
      <c r="I679">
        <v>0</v>
      </c>
      <c r="J679">
        <v>0</v>
      </c>
      <c r="K679">
        <v>60</v>
      </c>
      <c r="L679">
        <v>40</v>
      </c>
      <c r="M679">
        <v>0</v>
      </c>
      <c r="N679">
        <v>0</v>
      </c>
      <c r="O679">
        <v>0</v>
      </c>
      <c r="P679">
        <f t="shared" si="33"/>
        <v>75</v>
      </c>
      <c r="Q679">
        <v>80</v>
      </c>
      <c r="R679">
        <v>70</v>
      </c>
      <c r="S679">
        <v>75</v>
      </c>
      <c r="T679">
        <v>40</v>
      </c>
      <c r="AC679">
        <v>0</v>
      </c>
      <c r="AD679">
        <v>0</v>
      </c>
    </row>
    <row r="680" spans="1:33" x14ac:dyDescent="0.3">
      <c r="A680" t="s">
        <v>149</v>
      </c>
      <c r="B680">
        <v>2022</v>
      </c>
      <c r="C680" s="11">
        <v>44742</v>
      </c>
      <c r="D680" t="s">
        <v>1697</v>
      </c>
      <c r="E680" t="s">
        <v>659</v>
      </c>
      <c r="F680">
        <v>7</v>
      </c>
      <c r="G680">
        <f t="shared" si="31"/>
        <v>0</v>
      </c>
      <c r="H680">
        <v>0</v>
      </c>
      <c r="I680">
        <v>0</v>
      </c>
      <c r="J680">
        <v>0</v>
      </c>
      <c r="K680">
        <v>90</v>
      </c>
      <c r="L680">
        <v>50</v>
      </c>
      <c r="M680">
        <v>0</v>
      </c>
      <c r="N680">
        <v>0</v>
      </c>
      <c r="O680">
        <v>0</v>
      </c>
      <c r="P680">
        <f t="shared" si="33"/>
        <v>25</v>
      </c>
      <c r="Q680">
        <v>23</v>
      </c>
      <c r="R680">
        <v>33</v>
      </c>
      <c r="S680">
        <v>19</v>
      </c>
      <c r="T680">
        <v>30</v>
      </c>
      <c r="AC680">
        <v>0</v>
      </c>
      <c r="AD680">
        <v>0</v>
      </c>
    </row>
    <row r="681" spans="1:33" x14ac:dyDescent="0.3">
      <c r="A681" t="s">
        <v>149</v>
      </c>
      <c r="B681">
        <v>2022</v>
      </c>
      <c r="C681" s="11">
        <v>44742</v>
      </c>
      <c r="D681" t="s">
        <v>1695</v>
      </c>
      <c r="E681" t="s">
        <v>653</v>
      </c>
      <c r="F681">
        <v>1</v>
      </c>
      <c r="G681">
        <f t="shared" si="31"/>
        <v>13</v>
      </c>
      <c r="H681">
        <v>0</v>
      </c>
      <c r="I681">
        <v>7</v>
      </c>
      <c r="J681">
        <v>6</v>
      </c>
      <c r="K681">
        <v>60</v>
      </c>
      <c r="L681">
        <v>75</v>
      </c>
      <c r="M681">
        <v>0</v>
      </c>
      <c r="N681">
        <v>0</v>
      </c>
      <c r="O681">
        <v>0</v>
      </c>
      <c r="P681">
        <f t="shared" si="33"/>
        <v>12</v>
      </c>
      <c r="Q681">
        <v>8</v>
      </c>
      <c r="R681">
        <v>14</v>
      </c>
      <c r="S681">
        <v>14</v>
      </c>
      <c r="T681">
        <v>37</v>
      </c>
      <c r="AC681">
        <v>0</v>
      </c>
      <c r="AD681">
        <v>0</v>
      </c>
    </row>
    <row r="682" spans="1:33" x14ac:dyDescent="0.3">
      <c r="A682" t="s">
        <v>149</v>
      </c>
      <c r="B682">
        <v>2022</v>
      </c>
      <c r="C682" s="11">
        <v>44742</v>
      </c>
      <c r="D682" t="s">
        <v>1696</v>
      </c>
      <c r="E682" t="s">
        <v>653</v>
      </c>
      <c r="F682">
        <v>3</v>
      </c>
      <c r="G682">
        <f t="shared" si="31"/>
        <v>15</v>
      </c>
      <c r="H682">
        <v>1</v>
      </c>
      <c r="I682">
        <v>8</v>
      </c>
      <c r="J682">
        <v>6</v>
      </c>
      <c r="K682">
        <v>75</v>
      </c>
      <c r="L682">
        <v>50</v>
      </c>
      <c r="M682">
        <v>0</v>
      </c>
      <c r="N682">
        <v>0</v>
      </c>
      <c r="O682">
        <v>0</v>
      </c>
      <c r="P682">
        <f t="shared" si="33"/>
        <v>31.333333333333332</v>
      </c>
      <c r="Q682">
        <v>60</v>
      </c>
      <c r="R682">
        <v>18</v>
      </c>
      <c r="S682">
        <v>16</v>
      </c>
      <c r="T682">
        <v>42</v>
      </c>
      <c r="AC682">
        <v>0</v>
      </c>
      <c r="AD682">
        <v>0</v>
      </c>
    </row>
    <row r="683" spans="1:33" x14ac:dyDescent="0.3">
      <c r="A683" t="s">
        <v>149</v>
      </c>
      <c r="B683">
        <v>2022</v>
      </c>
      <c r="C683" s="11">
        <v>44742</v>
      </c>
      <c r="D683" t="s">
        <v>1691</v>
      </c>
      <c r="E683" t="s">
        <v>653</v>
      </c>
      <c r="F683">
        <v>4</v>
      </c>
      <c r="G683">
        <f t="shared" si="31"/>
        <v>16</v>
      </c>
      <c r="H683">
        <v>3</v>
      </c>
      <c r="I683">
        <v>8</v>
      </c>
      <c r="J683">
        <v>5</v>
      </c>
      <c r="K683">
        <v>80</v>
      </c>
      <c r="L683">
        <v>5</v>
      </c>
      <c r="M683">
        <v>0</v>
      </c>
      <c r="N683">
        <v>0</v>
      </c>
      <c r="O683">
        <v>0</v>
      </c>
      <c r="P683">
        <f t="shared" si="33"/>
        <v>32</v>
      </c>
      <c r="Q683">
        <v>21</v>
      </c>
      <c r="R683">
        <v>45</v>
      </c>
      <c r="S683">
        <v>30</v>
      </c>
      <c r="T683">
        <v>79</v>
      </c>
      <c r="AC683">
        <v>0</v>
      </c>
      <c r="AD683">
        <v>0</v>
      </c>
    </row>
    <row r="684" spans="1:33" x14ac:dyDescent="0.3">
      <c r="A684" t="s">
        <v>75</v>
      </c>
      <c r="B684">
        <v>2018</v>
      </c>
      <c r="C684" s="11">
        <v>43263</v>
      </c>
      <c r="D684" t="s">
        <v>1402</v>
      </c>
      <c r="E684" t="s">
        <v>661</v>
      </c>
      <c r="F684">
        <v>1</v>
      </c>
      <c r="G684">
        <f t="shared" si="31"/>
        <v>4</v>
      </c>
      <c r="H684">
        <v>0</v>
      </c>
      <c r="I684">
        <v>1</v>
      </c>
      <c r="J684">
        <v>3</v>
      </c>
      <c r="K684">
        <v>60</v>
      </c>
      <c r="L684">
        <v>70</v>
      </c>
      <c r="M684" t="s">
        <v>503</v>
      </c>
      <c r="N684">
        <v>1</v>
      </c>
      <c r="O684" t="s">
        <v>503</v>
      </c>
      <c r="P684" s="9">
        <f t="shared" ref="P684:P715" si="34">AVERAGE(Q684:T684)</f>
        <v>12</v>
      </c>
      <c r="Q684" s="8">
        <v>10</v>
      </c>
      <c r="R684" s="8">
        <v>8</v>
      </c>
      <c r="S684" s="8">
        <v>20</v>
      </c>
      <c r="T684" s="8">
        <v>10</v>
      </c>
      <c r="AC684" s="14">
        <v>0</v>
      </c>
      <c r="AD684" s="14">
        <v>0</v>
      </c>
      <c r="AG684" t="s">
        <v>1403</v>
      </c>
    </row>
    <row r="685" spans="1:33" x14ac:dyDescent="0.3">
      <c r="A685" t="s">
        <v>75</v>
      </c>
      <c r="B685">
        <v>2018</v>
      </c>
      <c r="C685" s="11">
        <v>43263</v>
      </c>
      <c r="D685" t="s">
        <v>1404</v>
      </c>
      <c r="E685" t="s">
        <v>659</v>
      </c>
      <c r="F685">
        <v>7</v>
      </c>
      <c r="G685">
        <f t="shared" si="31"/>
        <v>19</v>
      </c>
      <c r="H685">
        <v>3</v>
      </c>
      <c r="I685">
        <v>7</v>
      </c>
      <c r="J685">
        <v>9</v>
      </c>
      <c r="K685">
        <v>80</v>
      </c>
      <c r="L685">
        <v>40</v>
      </c>
      <c r="M685" t="s">
        <v>503</v>
      </c>
      <c r="N685">
        <v>0</v>
      </c>
      <c r="O685" t="s">
        <v>503</v>
      </c>
      <c r="P685" s="9">
        <f t="shared" si="34"/>
        <v>19</v>
      </c>
      <c r="Q685" s="8">
        <v>28</v>
      </c>
      <c r="R685" s="8">
        <v>24</v>
      </c>
      <c r="S685" s="8">
        <v>13</v>
      </c>
      <c r="T685" s="8">
        <v>11</v>
      </c>
      <c r="AC685" s="14">
        <v>1</v>
      </c>
      <c r="AD685" s="14">
        <v>0</v>
      </c>
      <c r="AF685" t="s">
        <v>1345</v>
      </c>
    </row>
    <row r="686" spans="1:33" x14ac:dyDescent="0.3">
      <c r="A686" t="s">
        <v>75</v>
      </c>
      <c r="B686">
        <v>2018</v>
      </c>
      <c r="C686" s="11">
        <v>43263</v>
      </c>
      <c r="D686" t="s">
        <v>1405</v>
      </c>
      <c r="E686" t="s">
        <v>653</v>
      </c>
      <c r="F686">
        <v>3</v>
      </c>
      <c r="G686">
        <f t="shared" si="31"/>
        <v>1</v>
      </c>
      <c r="H686">
        <v>0</v>
      </c>
      <c r="I686">
        <v>0</v>
      </c>
      <c r="J686">
        <v>1</v>
      </c>
      <c r="K686">
        <v>75</v>
      </c>
      <c r="L686">
        <v>60</v>
      </c>
      <c r="M686" t="s">
        <v>503</v>
      </c>
      <c r="N686">
        <v>1</v>
      </c>
      <c r="O686" t="s">
        <v>503</v>
      </c>
      <c r="P686" s="9">
        <f t="shared" si="34"/>
        <v>14.5</v>
      </c>
      <c r="Q686" s="8">
        <v>15</v>
      </c>
      <c r="R686" s="8">
        <v>11</v>
      </c>
      <c r="S686" s="8">
        <v>19</v>
      </c>
      <c r="T686" s="8">
        <v>13</v>
      </c>
      <c r="AC686" s="14">
        <v>0</v>
      </c>
      <c r="AD686" s="14">
        <v>0</v>
      </c>
      <c r="AG686" t="s">
        <v>1406</v>
      </c>
    </row>
    <row r="687" spans="1:33" x14ac:dyDescent="0.3">
      <c r="A687" t="s">
        <v>75</v>
      </c>
      <c r="B687">
        <v>2018</v>
      </c>
      <c r="C687" s="11">
        <v>43263</v>
      </c>
      <c r="D687" t="s">
        <v>1407</v>
      </c>
      <c r="E687" t="s">
        <v>653</v>
      </c>
      <c r="F687">
        <v>6</v>
      </c>
      <c r="G687">
        <f t="shared" si="31"/>
        <v>0</v>
      </c>
      <c r="H687">
        <v>0</v>
      </c>
      <c r="I687">
        <v>0</v>
      </c>
      <c r="J687">
        <v>0</v>
      </c>
      <c r="K687">
        <v>80</v>
      </c>
      <c r="L687">
        <v>40</v>
      </c>
      <c r="M687" t="s">
        <v>503</v>
      </c>
      <c r="N687">
        <v>5</v>
      </c>
      <c r="O687" t="s">
        <v>503</v>
      </c>
      <c r="P687" s="9">
        <f t="shared" si="34"/>
        <v>22.75</v>
      </c>
      <c r="Q687" s="8">
        <v>33</v>
      </c>
      <c r="R687" s="8">
        <v>12</v>
      </c>
      <c r="S687" s="8">
        <v>16</v>
      </c>
      <c r="T687" s="8">
        <v>30</v>
      </c>
      <c r="AC687" s="14">
        <v>0</v>
      </c>
      <c r="AD687" s="14">
        <v>0</v>
      </c>
      <c r="AG687" t="s">
        <v>1408</v>
      </c>
    </row>
    <row r="688" spans="1:33" x14ac:dyDescent="0.3">
      <c r="A688" t="s">
        <v>75</v>
      </c>
      <c r="B688">
        <v>2018</v>
      </c>
      <c r="C688" s="11">
        <v>43263</v>
      </c>
      <c r="D688" t="s">
        <v>1409</v>
      </c>
      <c r="E688" t="s">
        <v>653</v>
      </c>
      <c r="F688">
        <v>15</v>
      </c>
      <c r="G688">
        <f t="shared" si="31"/>
        <v>0</v>
      </c>
      <c r="H688">
        <v>0</v>
      </c>
      <c r="I688">
        <v>0</v>
      </c>
      <c r="J688">
        <v>0</v>
      </c>
      <c r="K688">
        <v>70</v>
      </c>
      <c r="L688">
        <v>15</v>
      </c>
      <c r="M688" t="s">
        <v>503</v>
      </c>
      <c r="N688">
        <v>10</v>
      </c>
      <c r="O688" t="s">
        <v>503</v>
      </c>
      <c r="P688" s="9">
        <f t="shared" si="34"/>
        <v>34.25</v>
      </c>
      <c r="Q688" s="8">
        <v>15</v>
      </c>
      <c r="R688" s="8">
        <v>46</v>
      </c>
      <c r="S688" s="8">
        <v>43</v>
      </c>
      <c r="T688" s="8">
        <v>33</v>
      </c>
      <c r="AC688" s="14">
        <v>1</v>
      </c>
      <c r="AD688" s="14">
        <v>0</v>
      </c>
      <c r="AF688" t="s">
        <v>1345</v>
      </c>
    </row>
    <row r="689" spans="1:34" x14ac:dyDescent="0.3">
      <c r="A689" t="s">
        <v>75</v>
      </c>
      <c r="B689">
        <v>2018</v>
      </c>
      <c r="C689" s="11">
        <v>43263</v>
      </c>
      <c r="D689" t="s">
        <v>1410</v>
      </c>
      <c r="E689" t="s">
        <v>657</v>
      </c>
      <c r="F689">
        <v>18</v>
      </c>
      <c r="G689">
        <f t="shared" si="31"/>
        <v>0</v>
      </c>
      <c r="H689">
        <v>0</v>
      </c>
      <c r="I689">
        <v>0</v>
      </c>
      <c r="J689">
        <v>0</v>
      </c>
      <c r="K689">
        <v>80</v>
      </c>
      <c r="L689">
        <v>20</v>
      </c>
      <c r="M689" t="s">
        <v>503</v>
      </c>
      <c r="N689">
        <v>0</v>
      </c>
      <c r="O689" t="s">
        <v>503</v>
      </c>
      <c r="P689" s="9">
        <f t="shared" si="34"/>
        <v>2.5</v>
      </c>
      <c r="Q689" s="8">
        <v>2</v>
      </c>
      <c r="R689" s="8">
        <v>3</v>
      </c>
      <c r="S689" s="8">
        <v>2</v>
      </c>
      <c r="T689" s="8">
        <v>3</v>
      </c>
      <c r="AC689" s="14">
        <v>0</v>
      </c>
      <c r="AD689" s="14">
        <v>1</v>
      </c>
      <c r="AF689" t="s">
        <v>1411</v>
      </c>
    </row>
    <row r="690" spans="1:34" x14ac:dyDescent="0.3">
      <c r="A690" t="s">
        <v>75</v>
      </c>
      <c r="B690">
        <v>2018</v>
      </c>
      <c r="C690" s="11">
        <v>43263</v>
      </c>
      <c r="D690" t="s">
        <v>1412</v>
      </c>
      <c r="E690" t="s">
        <v>656</v>
      </c>
      <c r="F690">
        <v>5</v>
      </c>
      <c r="G690">
        <f t="shared" si="31"/>
        <v>1</v>
      </c>
      <c r="H690">
        <v>0</v>
      </c>
      <c r="I690">
        <v>1</v>
      </c>
      <c r="J690">
        <v>0</v>
      </c>
      <c r="K690">
        <v>65</v>
      </c>
      <c r="L690">
        <v>70</v>
      </c>
      <c r="M690" t="s">
        <v>503</v>
      </c>
      <c r="N690">
        <v>0</v>
      </c>
      <c r="O690" t="s">
        <v>503</v>
      </c>
      <c r="P690" s="9">
        <f t="shared" si="34"/>
        <v>17.25</v>
      </c>
      <c r="Q690" s="8">
        <v>19</v>
      </c>
      <c r="R690" s="8">
        <v>23</v>
      </c>
      <c r="S690" s="8">
        <v>20</v>
      </c>
      <c r="T690" s="8">
        <v>7</v>
      </c>
      <c r="AC690" s="14">
        <v>0</v>
      </c>
      <c r="AD690" s="14">
        <v>0</v>
      </c>
    </row>
    <row r="691" spans="1:34" x14ac:dyDescent="0.3">
      <c r="A691" t="s">
        <v>75</v>
      </c>
      <c r="B691">
        <v>2018</v>
      </c>
      <c r="C691" s="11">
        <v>43263</v>
      </c>
      <c r="D691" t="s">
        <v>1413</v>
      </c>
      <c r="E691" t="s">
        <v>656</v>
      </c>
      <c r="F691">
        <v>12</v>
      </c>
      <c r="G691">
        <f t="shared" si="31"/>
        <v>0</v>
      </c>
      <c r="H691">
        <v>0</v>
      </c>
      <c r="I691">
        <v>0</v>
      </c>
      <c r="J691">
        <v>0</v>
      </c>
      <c r="K691">
        <v>55</v>
      </c>
      <c r="L691">
        <v>80</v>
      </c>
      <c r="M691" t="s">
        <v>503</v>
      </c>
      <c r="N691">
        <v>5</v>
      </c>
      <c r="O691" t="s">
        <v>503</v>
      </c>
      <c r="P691" s="9">
        <f t="shared" si="34"/>
        <v>17.25</v>
      </c>
      <c r="Q691" s="8">
        <v>9</v>
      </c>
      <c r="R691" s="8">
        <v>18</v>
      </c>
      <c r="S691" s="8">
        <v>16</v>
      </c>
      <c r="T691" s="8">
        <v>26</v>
      </c>
      <c r="AC691" s="14">
        <v>0</v>
      </c>
      <c r="AD691" s="14">
        <v>0</v>
      </c>
    </row>
    <row r="692" spans="1:34" x14ac:dyDescent="0.3">
      <c r="A692" t="s">
        <v>75</v>
      </c>
      <c r="B692">
        <v>2018</v>
      </c>
      <c r="C692" s="11">
        <v>43263</v>
      </c>
      <c r="D692" t="s">
        <v>1414</v>
      </c>
      <c r="E692" t="s">
        <v>651</v>
      </c>
      <c r="F692">
        <v>2</v>
      </c>
      <c r="G692">
        <f t="shared" si="31"/>
        <v>1</v>
      </c>
      <c r="H692">
        <v>0</v>
      </c>
      <c r="I692">
        <v>1</v>
      </c>
      <c r="J692">
        <v>0</v>
      </c>
      <c r="K692">
        <v>60</v>
      </c>
      <c r="L692">
        <v>15</v>
      </c>
      <c r="M692" t="s">
        <v>503</v>
      </c>
      <c r="N692">
        <v>0</v>
      </c>
      <c r="O692" t="s">
        <v>503</v>
      </c>
      <c r="P692" s="9">
        <f t="shared" si="34"/>
        <v>1</v>
      </c>
      <c r="Q692" s="8">
        <v>1</v>
      </c>
      <c r="R692" s="8">
        <v>0</v>
      </c>
      <c r="S692" s="8">
        <v>1</v>
      </c>
      <c r="T692" s="8">
        <v>2</v>
      </c>
      <c r="AC692" s="14">
        <v>0</v>
      </c>
      <c r="AD692" s="14">
        <v>1</v>
      </c>
      <c r="AF692" t="s">
        <v>1411</v>
      </c>
    </row>
    <row r="693" spans="1:34" x14ac:dyDescent="0.3">
      <c r="A693" t="s">
        <v>75</v>
      </c>
      <c r="B693">
        <v>2018</v>
      </c>
      <c r="C693" s="11">
        <v>43263</v>
      </c>
      <c r="D693" t="s">
        <v>1415</v>
      </c>
      <c r="E693" t="s">
        <v>651</v>
      </c>
      <c r="F693">
        <v>0</v>
      </c>
      <c r="G693">
        <f t="shared" si="31"/>
        <v>0</v>
      </c>
      <c r="H693">
        <v>0</v>
      </c>
      <c r="I693">
        <v>0</v>
      </c>
      <c r="J693">
        <v>0</v>
      </c>
      <c r="K693">
        <v>55</v>
      </c>
      <c r="L693">
        <v>15</v>
      </c>
      <c r="M693" t="s">
        <v>503</v>
      </c>
      <c r="N693">
        <v>0</v>
      </c>
      <c r="O693" t="s">
        <v>503</v>
      </c>
      <c r="P693" s="9">
        <f t="shared" si="34"/>
        <v>6.5</v>
      </c>
      <c r="Q693" s="8">
        <v>20</v>
      </c>
      <c r="R693" s="8">
        <v>2</v>
      </c>
      <c r="S693" s="8">
        <v>2</v>
      </c>
      <c r="T693" s="8">
        <v>2</v>
      </c>
      <c r="AC693" s="14">
        <v>0</v>
      </c>
      <c r="AD693" s="14">
        <v>1</v>
      </c>
      <c r="AF693" t="s">
        <v>1411</v>
      </c>
    </row>
    <row r="694" spans="1:34" x14ac:dyDescent="0.3">
      <c r="A694" t="s">
        <v>75</v>
      </c>
      <c r="B694">
        <v>2019</v>
      </c>
      <c r="C694" s="11">
        <v>43621</v>
      </c>
      <c r="D694" t="s">
        <v>1402</v>
      </c>
      <c r="E694" t="s">
        <v>661</v>
      </c>
      <c r="F694">
        <v>1</v>
      </c>
      <c r="G694">
        <f t="shared" si="31"/>
        <v>33</v>
      </c>
      <c r="H694">
        <v>1</v>
      </c>
      <c r="I694">
        <v>14</v>
      </c>
      <c r="J694">
        <v>18</v>
      </c>
      <c r="K694">
        <v>45</v>
      </c>
      <c r="L694">
        <v>75</v>
      </c>
      <c r="M694" t="s">
        <v>503</v>
      </c>
      <c r="N694">
        <v>0</v>
      </c>
      <c r="O694" t="s">
        <v>503</v>
      </c>
      <c r="P694" s="9">
        <f t="shared" si="34"/>
        <v>9.75</v>
      </c>
      <c r="Q694" s="8">
        <v>12</v>
      </c>
      <c r="R694" s="8">
        <v>12</v>
      </c>
      <c r="S694" s="8">
        <v>12</v>
      </c>
      <c r="T694" s="8">
        <v>3</v>
      </c>
      <c r="AC694" s="14">
        <v>0</v>
      </c>
      <c r="AD694" s="14">
        <v>0</v>
      </c>
      <c r="AF694" s="2"/>
      <c r="AG694" t="s">
        <v>1416</v>
      </c>
    </row>
    <row r="695" spans="1:34" x14ac:dyDescent="0.3">
      <c r="A695" t="s">
        <v>75</v>
      </c>
      <c r="B695">
        <v>2019</v>
      </c>
      <c r="C695" s="11">
        <v>43621</v>
      </c>
      <c r="D695" t="s">
        <v>1404</v>
      </c>
      <c r="E695" t="s">
        <v>659</v>
      </c>
      <c r="F695">
        <v>7</v>
      </c>
      <c r="G695">
        <f t="shared" ref="G695:G758" si="35">SUM(H695:J695)</f>
        <v>120</v>
      </c>
      <c r="H695">
        <v>10</v>
      </c>
      <c r="I695">
        <v>38</v>
      </c>
      <c r="J695">
        <v>72</v>
      </c>
      <c r="K695">
        <v>50</v>
      </c>
      <c r="L695">
        <v>50</v>
      </c>
      <c r="M695" t="s">
        <v>503</v>
      </c>
      <c r="N695">
        <v>0</v>
      </c>
      <c r="O695" t="s">
        <v>503</v>
      </c>
      <c r="P695" s="9">
        <f t="shared" si="34"/>
        <v>8.25</v>
      </c>
      <c r="Q695" s="8">
        <v>8</v>
      </c>
      <c r="R695" s="8">
        <v>6</v>
      </c>
      <c r="S695" s="8">
        <v>9</v>
      </c>
      <c r="T695" s="8">
        <v>10</v>
      </c>
      <c r="AC695" s="14">
        <v>0</v>
      </c>
      <c r="AD695" s="14">
        <v>0</v>
      </c>
      <c r="AF695" s="2"/>
    </row>
    <row r="696" spans="1:34" x14ac:dyDescent="0.3">
      <c r="A696" t="s">
        <v>75</v>
      </c>
      <c r="B696">
        <v>2019</v>
      </c>
      <c r="C696" s="11">
        <v>43621</v>
      </c>
      <c r="D696" t="s">
        <v>1405</v>
      </c>
      <c r="E696" t="s">
        <v>653</v>
      </c>
      <c r="F696">
        <v>3</v>
      </c>
      <c r="G696">
        <f t="shared" si="35"/>
        <v>12</v>
      </c>
      <c r="H696">
        <v>1</v>
      </c>
      <c r="I696">
        <v>0</v>
      </c>
      <c r="J696">
        <v>11</v>
      </c>
      <c r="K696">
        <v>75</v>
      </c>
      <c r="L696">
        <v>50</v>
      </c>
      <c r="M696" t="s">
        <v>503</v>
      </c>
      <c r="N696">
        <v>5</v>
      </c>
      <c r="O696" t="s">
        <v>503</v>
      </c>
      <c r="P696" s="9">
        <f t="shared" si="34"/>
        <v>9.75</v>
      </c>
      <c r="Q696" s="8">
        <v>10</v>
      </c>
      <c r="R696" s="8">
        <v>9</v>
      </c>
      <c r="S696" s="8">
        <v>10</v>
      </c>
      <c r="T696" s="8">
        <v>10</v>
      </c>
      <c r="AC696" s="14">
        <v>0</v>
      </c>
      <c r="AD696" s="14">
        <v>0</v>
      </c>
      <c r="AF696" s="2"/>
      <c r="AG696" t="s">
        <v>1417</v>
      </c>
    </row>
    <row r="697" spans="1:34" x14ac:dyDescent="0.3">
      <c r="A697" t="s">
        <v>75</v>
      </c>
      <c r="B697">
        <v>2019</v>
      </c>
      <c r="C697" s="11">
        <v>43621</v>
      </c>
      <c r="D697" t="s">
        <v>1407</v>
      </c>
      <c r="E697" t="s">
        <v>653</v>
      </c>
      <c r="F697">
        <v>6</v>
      </c>
      <c r="G697">
        <f t="shared" si="35"/>
        <v>0</v>
      </c>
      <c r="H697">
        <v>0</v>
      </c>
      <c r="I697">
        <v>0</v>
      </c>
      <c r="J697">
        <v>0</v>
      </c>
      <c r="K697">
        <v>85</v>
      </c>
      <c r="L697">
        <v>50</v>
      </c>
      <c r="M697" t="s">
        <v>503</v>
      </c>
      <c r="N697">
        <v>15</v>
      </c>
      <c r="O697" t="s">
        <v>503</v>
      </c>
      <c r="P697" s="9">
        <f t="shared" si="34"/>
        <v>13</v>
      </c>
      <c r="Q697" s="8">
        <v>13</v>
      </c>
      <c r="R697" s="8">
        <v>12</v>
      </c>
      <c r="S697" s="8">
        <v>13</v>
      </c>
      <c r="T697" s="8">
        <v>14</v>
      </c>
      <c r="AC697" s="14">
        <v>0</v>
      </c>
      <c r="AD697" s="14">
        <v>0</v>
      </c>
      <c r="AF697" s="2"/>
    </row>
    <row r="698" spans="1:34" x14ac:dyDescent="0.3">
      <c r="A698" t="s">
        <v>75</v>
      </c>
      <c r="B698">
        <v>2019</v>
      </c>
      <c r="C698" s="11">
        <v>43621</v>
      </c>
      <c r="D698" t="s">
        <v>1409</v>
      </c>
      <c r="E698" t="s">
        <v>653</v>
      </c>
      <c r="F698">
        <v>15</v>
      </c>
      <c r="G698">
        <f t="shared" si="35"/>
        <v>0</v>
      </c>
      <c r="H698">
        <v>0</v>
      </c>
      <c r="I698">
        <v>0</v>
      </c>
      <c r="J698">
        <v>0</v>
      </c>
      <c r="K698">
        <v>98</v>
      </c>
      <c r="L698">
        <v>2</v>
      </c>
      <c r="M698" t="s">
        <v>503</v>
      </c>
      <c r="N698">
        <v>25</v>
      </c>
      <c r="O698" t="s">
        <v>503</v>
      </c>
      <c r="P698" s="9">
        <f t="shared" si="34"/>
        <v>24.75</v>
      </c>
      <c r="Q698" s="8">
        <v>18</v>
      </c>
      <c r="R698" s="8">
        <v>28</v>
      </c>
      <c r="S698" s="8">
        <v>33</v>
      </c>
      <c r="T698" s="8">
        <v>20</v>
      </c>
      <c r="AC698" s="14">
        <v>0</v>
      </c>
      <c r="AD698" s="14">
        <v>0</v>
      </c>
      <c r="AF698" s="2"/>
    </row>
    <row r="699" spans="1:34" x14ac:dyDescent="0.3">
      <c r="A699" t="s">
        <v>75</v>
      </c>
      <c r="B699">
        <v>2019</v>
      </c>
      <c r="C699" s="11">
        <v>43621</v>
      </c>
      <c r="D699" t="s">
        <v>1410</v>
      </c>
      <c r="E699" t="s">
        <v>657</v>
      </c>
      <c r="F699">
        <v>18</v>
      </c>
      <c r="G699">
        <f t="shared" si="35"/>
        <v>0</v>
      </c>
      <c r="H699">
        <v>0</v>
      </c>
      <c r="I699">
        <v>0</v>
      </c>
      <c r="J699">
        <v>0</v>
      </c>
      <c r="K699">
        <v>55</v>
      </c>
      <c r="L699">
        <v>30</v>
      </c>
      <c r="M699" t="s">
        <v>503</v>
      </c>
      <c r="N699">
        <v>0</v>
      </c>
      <c r="O699" t="s">
        <v>503</v>
      </c>
      <c r="P699" s="9">
        <f t="shared" si="34"/>
        <v>2.75</v>
      </c>
      <c r="Q699" s="8">
        <v>2</v>
      </c>
      <c r="R699" s="8">
        <v>4</v>
      </c>
      <c r="S699" s="8">
        <v>4</v>
      </c>
      <c r="T699" s="8">
        <v>1</v>
      </c>
      <c r="AC699" s="14">
        <v>0</v>
      </c>
      <c r="AD699" s="14">
        <v>1</v>
      </c>
      <c r="AF699" s="2" t="s">
        <v>1418</v>
      </c>
      <c r="AG699" t="s">
        <v>1419</v>
      </c>
    </row>
    <row r="700" spans="1:34" x14ac:dyDescent="0.3">
      <c r="A700" t="s">
        <v>75</v>
      </c>
      <c r="B700">
        <v>2019</v>
      </c>
      <c r="C700" s="11">
        <v>43621</v>
      </c>
      <c r="D700" t="s">
        <v>1412</v>
      </c>
      <c r="E700" t="s">
        <v>656</v>
      </c>
      <c r="F700">
        <v>5</v>
      </c>
      <c r="G700">
        <f t="shared" si="35"/>
        <v>0</v>
      </c>
      <c r="H700">
        <v>0</v>
      </c>
      <c r="I700">
        <v>0</v>
      </c>
      <c r="J700">
        <v>0</v>
      </c>
      <c r="K700">
        <v>60</v>
      </c>
      <c r="L700">
        <v>30</v>
      </c>
      <c r="M700" t="s">
        <v>503</v>
      </c>
      <c r="N700">
        <v>0</v>
      </c>
      <c r="O700" t="s">
        <v>503</v>
      </c>
      <c r="P700" s="9">
        <f t="shared" si="34"/>
        <v>10</v>
      </c>
      <c r="Q700" s="8">
        <v>6</v>
      </c>
      <c r="R700" s="8">
        <v>14</v>
      </c>
      <c r="S700" s="8">
        <v>8</v>
      </c>
      <c r="T700" s="8">
        <v>12</v>
      </c>
      <c r="AC700" s="14">
        <v>0</v>
      </c>
      <c r="AD700" s="14">
        <v>0</v>
      </c>
      <c r="AF700" s="2"/>
      <c r="AG700" t="s">
        <v>1420</v>
      </c>
    </row>
    <row r="701" spans="1:34" x14ac:dyDescent="0.3">
      <c r="A701" t="s">
        <v>75</v>
      </c>
      <c r="B701">
        <v>2019</v>
      </c>
      <c r="C701" s="11">
        <v>43621</v>
      </c>
      <c r="D701" t="s">
        <v>1413</v>
      </c>
      <c r="E701" t="s">
        <v>656</v>
      </c>
      <c r="F701">
        <v>12</v>
      </c>
      <c r="G701">
        <f t="shared" si="35"/>
        <v>0</v>
      </c>
      <c r="H701">
        <v>0</v>
      </c>
      <c r="I701">
        <v>0</v>
      </c>
      <c r="J701">
        <v>0</v>
      </c>
      <c r="K701">
        <v>45</v>
      </c>
      <c r="L701">
        <v>70</v>
      </c>
      <c r="M701" t="s">
        <v>503</v>
      </c>
      <c r="N701">
        <v>5</v>
      </c>
      <c r="O701" t="s">
        <v>503</v>
      </c>
      <c r="P701" s="9">
        <f t="shared" si="34"/>
        <v>19.25</v>
      </c>
      <c r="Q701" s="8">
        <v>44</v>
      </c>
      <c r="R701" s="8">
        <v>19</v>
      </c>
      <c r="S701" s="8">
        <v>8</v>
      </c>
      <c r="T701" s="8">
        <v>6</v>
      </c>
      <c r="AC701" s="14">
        <v>0</v>
      </c>
      <c r="AD701" s="14">
        <v>0</v>
      </c>
      <c r="AF701" s="2"/>
      <c r="AG701" t="s">
        <v>1421</v>
      </c>
    </row>
    <row r="702" spans="1:34" x14ac:dyDescent="0.3">
      <c r="A702" t="s">
        <v>75</v>
      </c>
      <c r="B702">
        <v>2019</v>
      </c>
      <c r="C702" s="11">
        <v>43621</v>
      </c>
      <c r="D702" t="s">
        <v>1414</v>
      </c>
      <c r="E702" t="s">
        <v>651</v>
      </c>
      <c r="F702">
        <v>2</v>
      </c>
      <c r="G702">
        <f t="shared" si="35"/>
        <v>0</v>
      </c>
      <c r="H702">
        <v>0</v>
      </c>
      <c r="I702">
        <v>0</v>
      </c>
      <c r="J702">
        <v>0</v>
      </c>
      <c r="K702">
        <v>50</v>
      </c>
      <c r="L702">
        <v>25</v>
      </c>
      <c r="M702" t="s">
        <v>503</v>
      </c>
      <c r="N702">
        <v>0</v>
      </c>
      <c r="O702" t="s">
        <v>503</v>
      </c>
      <c r="P702" s="9">
        <f t="shared" si="34"/>
        <v>1.5</v>
      </c>
      <c r="Q702" s="8">
        <v>2</v>
      </c>
      <c r="R702" s="8">
        <v>1</v>
      </c>
      <c r="S702" s="8">
        <v>2</v>
      </c>
      <c r="T702" s="8">
        <v>1</v>
      </c>
      <c r="AC702" s="14">
        <v>0</v>
      </c>
      <c r="AD702" s="14">
        <v>1</v>
      </c>
      <c r="AF702" s="2" t="s">
        <v>1418</v>
      </c>
      <c r="AG702" t="s">
        <v>1422</v>
      </c>
    </row>
    <row r="703" spans="1:34" x14ac:dyDescent="0.3">
      <c r="A703" t="s">
        <v>75</v>
      </c>
      <c r="B703">
        <v>2019</v>
      </c>
      <c r="C703" s="11">
        <v>43621</v>
      </c>
      <c r="D703" t="s">
        <v>1415</v>
      </c>
      <c r="E703" t="s">
        <v>651</v>
      </c>
      <c r="F703">
        <v>0</v>
      </c>
      <c r="G703">
        <f t="shared" si="35"/>
        <v>0</v>
      </c>
      <c r="H703">
        <v>0</v>
      </c>
      <c r="I703">
        <v>0</v>
      </c>
      <c r="J703">
        <v>0</v>
      </c>
      <c r="K703">
        <v>35</v>
      </c>
      <c r="L703">
        <v>20</v>
      </c>
      <c r="M703" t="s">
        <v>503</v>
      </c>
      <c r="N703">
        <v>0</v>
      </c>
      <c r="O703" t="s">
        <v>503</v>
      </c>
      <c r="P703" s="9">
        <f t="shared" si="34"/>
        <v>2.5</v>
      </c>
      <c r="Q703" s="8">
        <v>2</v>
      </c>
      <c r="R703" s="8">
        <v>6</v>
      </c>
      <c r="S703" s="8">
        <v>1</v>
      </c>
      <c r="T703" s="8">
        <v>1</v>
      </c>
      <c r="AC703" s="14">
        <v>0</v>
      </c>
      <c r="AD703" s="14">
        <v>1</v>
      </c>
      <c r="AF703" s="2" t="s">
        <v>1418</v>
      </c>
      <c r="AG703" t="s">
        <v>1423</v>
      </c>
    </row>
    <row r="704" spans="1:34" x14ac:dyDescent="0.3">
      <c r="A704" t="s">
        <v>75</v>
      </c>
      <c r="B704">
        <v>2020</v>
      </c>
      <c r="C704" s="11">
        <v>44007</v>
      </c>
      <c r="D704" t="s">
        <v>1402</v>
      </c>
      <c r="E704" t="s">
        <v>661</v>
      </c>
      <c r="F704">
        <v>1</v>
      </c>
      <c r="G704">
        <f t="shared" si="35"/>
        <v>28</v>
      </c>
      <c r="H704">
        <v>9</v>
      </c>
      <c r="I704">
        <v>18</v>
      </c>
      <c r="J704">
        <v>1</v>
      </c>
      <c r="K704">
        <v>35</v>
      </c>
      <c r="L704">
        <v>80</v>
      </c>
      <c r="M704" t="s">
        <v>503</v>
      </c>
      <c r="N704">
        <v>0</v>
      </c>
      <c r="O704" t="s">
        <v>503</v>
      </c>
      <c r="P704" s="9">
        <f t="shared" si="34"/>
        <v>13</v>
      </c>
      <c r="Q704" s="8">
        <v>20</v>
      </c>
      <c r="R704" s="8">
        <v>11</v>
      </c>
      <c r="S704" s="8">
        <v>12</v>
      </c>
      <c r="T704" s="8">
        <v>9</v>
      </c>
      <c r="AC704" s="14">
        <v>0</v>
      </c>
      <c r="AD704" s="14">
        <v>0</v>
      </c>
      <c r="AF704" t="s">
        <v>44</v>
      </c>
      <c r="AG704" t="s">
        <v>1424</v>
      </c>
      <c r="AH704" t="s">
        <v>1430</v>
      </c>
    </row>
    <row r="705" spans="1:34" x14ac:dyDescent="0.3">
      <c r="A705" t="s">
        <v>75</v>
      </c>
      <c r="B705">
        <v>2020</v>
      </c>
      <c r="C705" s="11">
        <v>44007</v>
      </c>
      <c r="D705" t="s">
        <v>1404</v>
      </c>
      <c r="E705" t="s">
        <v>659</v>
      </c>
      <c r="F705">
        <v>7</v>
      </c>
      <c r="G705">
        <f t="shared" si="35"/>
        <v>84</v>
      </c>
      <c r="H705">
        <v>16</v>
      </c>
      <c r="I705">
        <v>44</v>
      </c>
      <c r="J705">
        <v>24</v>
      </c>
      <c r="K705">
        <v>35</v>
      </c>
      <c r="L705">
        <v>80</v>
      </c>
      <c r="M705" t="s">
        <v>503</v>
      </c>
      <c r="N705">
        <v>0</v>
      </c>
      <c r="O705" t="s">
        <v>503</v>
      </c>
      <c r="P705" s="9">
        <f t="shared" si="34"/>
        <v>10.75</v>
      </c>
      <c r="Q705" s="8">
        <v>11</v>
      </c>
      <c r="R705" s="8">
        <v>8</v>
      </c>
      <c r="S705" s="8">
        <v>9</v>
      </c>
      <c r="T705" s="8">
        <v>15</v>
      </c>
      <c r="AC705" s="14">
        <v>0</v>
      </c>
      <c r="AD705" s="14">
        <v>0</v>
      </c>
      <c r="AF705" t="s">
        <v>44</v>
      </c>
      <c r="AG705" t="s">
        <v>1425</v>
      </c>
      <c r="AH705" t="s">
        <v>1431</v>
      </c>
    </row>
    <row r="706" spans="1:34" x14ac:dyDescent="0.3">
      <c r="A706" t="s">
        <v>75</v>
      </c>
      <c r="B706">
        <v>2020</v>
      </c>
      <c r="C706" s="11">
        <v>44007</v>
      </c>
      <c r="D706" t="s">
        <v>1405</v>
      </c>
      <c r="E706" t="s">
        <v>653</v>
      </c>
      <c r="F706">
        <v>3</v>
      </c>
      <c r="G706">
        <f t="shared" si="35"/>
        <v>4</v>
      </c>
      <c r="H706">
        <v>1</v>
      </c>
      <c r="I706">
        <v>0</v>
      </c>
      <c r="J706">
        <v>3</v>
      </c>
      <c r="K706">
        <v>60</v>
      </c>
      <c r="L706">
        <v>70</v>
      </c>
      <c r="M706" t="s">
        <v>503</v>
      </c>
      <c r="N706">
        <v>5</v>
      </c>
      <c r="O706" t="s">
        <v>503</v>
      </c>
      <c r="P706" s="9">
        <f t="shared" si="34"/>
        <v>19.75</v>
      </c>
      <c r="Q706" s="8">
        <v>18</v>
      </c>
      <c r="R706" s="8">
        <v>15</v>
      </c>
      <c r="S706" s="8">
        <v>19</v>
      </c>
      <c r="T706" s="8">
        <v>27</v>
      </c>
      <c r="AC706" s="14">
        <v>0</v>
      </c>
      <c r="AD706" s="14">
        <v>0</v>
      </c>
      <c r="AF706" t="s">
        <v>44</v>
      </c>
      <c r="AG706" t="s">
        <v>1426</v>
      </c>
      <c r="AH706" t="s">
        <v>1432</v>
      </c>
    </row>
    <row r="707" spans="1:34" x14ac:dyDescent="0.3">
      <c r="A707" t="s">
        <v>75</v>
      </c>
      <c r="B707">
        <v>2020</v>
      </c>
      <c r="C707" s="11">
        <v>44007</v>
      </c>
      <c r="D707" t="s">
        <v>1407</v>
      </c>
      <c r="E707" t="s">
        <v>653</v>
      </c>
      <c r="F707">
        <v>6</v>
      </c>
      <c r="G707">
        <f t="shared" si="35"/>
        <v>0</v>
      </c>
      <c r="H707">
        <v>0</v>
      </c>
      <c r="I707">
        <v>0</v>
      </c>
      <c r="J707">
        <v>0</v>
      </c>
      <c r="K707">
        <v>75</v>
      </c>
      <c r="L707">
        <v>50</v>
      </c>
      <c r="M707" t="s">
        <v>503</v>
      </c>
      <c r="N707">
        <v>10</v>
      </c>
      <c r="O707" t="s">
        <v>503</v>
      </c>
      <c r="P707" s="9">
        <f t="shared" si="34"/>
        <v>27.75</v>
      </c>
      <c r="Q707" s="8">
        <v>36</v>
      </c>
      <c r="R707" s="8">
        <v>31</v>
      </c>
      <c r="S707" s="8">
        <v>20</v>
      </c>
      <c r="T707" s="8">
        <v>24</v>
      </c>
      <c r="AC707" s="14">
        <v>0</v>
      </c>
      <c r="AD707" s="14">
        <v>0</v>
      </c>
      <c r="AF707" t="s">
        <v>44</v>
      </c>
      <c r="AG707" t="s">
        <v>1427</v>
      </c>
      <c r="AH707">
        <v>0</v>
      </c>
    </row>
    <row r="708" spans="1:34" x14ac:dyDescent="0.3">
      <c r="A708" t="s">
        <v>75</v>
      </c>
      <c r="B708">
        <v>2020</v>
      </c>
      <c r="C708" s="11">
        <v>44007</v>
      </c>
      <c r="D708" t="s">
        <v>1409</v>
      </c>
      <c r="E708" t="s">
        <v>653</v>
      </c>
      <c r="F708">
        <v>15</v>
      </c>
      <c r="G708">
        <f t="shared" si="35"/>
        <v>0</v>
      </c>
      <c r="H708">
        <v>0</v>
      </c>
      <c r="I708">
        <v>0</v>
      </c>
      <c r="J708">
        <v>0</v>
      </c>
      <c r="K708">
        <v>85</v>
      </c>
      <c r="L708">
        <v>1</v>
      </c>
      <c r="M708" t="s">
        <v>503</v>
      </c>
      <c r="N708">
        <v>35</v>
      </c>
      <c r="O708" t="s">
        <v>503</v>
      </c>
      <c r="P708" s="9">
        <f t="shared" si="34"/>
        <v>28.5</v>
      </c>
      <c r="Q708" s="8">
        <v>26</v>
      </c>
      <c r="R708" s="8">
        <v>35</v>
      </c>
      <c r="S708" s="8">
        <v>10</v>
      </c>
      <c r="T708" s="8">
        <v>43</v>
      </c>
      <c r="AC708" s="14">
        <v>0</v>
      </c>
      <c r="AD708" s="14">
        <v>0</v>
      </c>
      <c r="AF708" t="s">
        <v>44</v>
      </c>
      <c r="AG708" t="s">
        <v>1428</v>
      </c>
      <c r="AH708">
        <v>0</v>
      </c>
    </row>
    <row r="709" spans="1:34" x14ac:dyDescent="0.3">
      <c r="A709" t="s">
        <v>75</v>
      </c>
      <c r="B709">
        <v>2020</v>
      </c>
      <c r="C709" s="11">
        <v>44007</v>
      </c>
      <c r="D709" t="s">
        <v>1410</v>
      </c>
      <c r="E709" t="s">
        <v>657</v>
      </c>
      <c r="F709">
        <v>18</v>
      </c>
      <c r="G709">
        <f t="shared" si="35"/>
        <v>0</v>
      </c>
      <c r="H709">
        <v>0</v>
      </c>
      <c r="I709">
        <v>0</v>
      </c>
      <c r="J709">
        <v>0</v>
      </c>
      <c r="K709">
        <v>75</v>
      </c>
      <c r="L709">
        <v>25</v>
      </c>
      <c r="M709" t="s">
        <v>503</v>
      </c>
      <c r="N709">
        <v>0</v>
      </c>
      <c r="O709" t="s">
        <v>503</v>
      </c>
      <c r="P709" s="9">
        <f t="shared" si="34"/>
        <v>7</v>
      </c>
      <c r="Q709" s="8">
        <v>8</v>
      </c>
      <c r="R709" s="8">
        <v>5</v>
      </c>
      <c r="S709" s="8">
        <v>14</v>
      </c>
      <c r="T709" s="8">
        <v>1</v>
      </c>
      <c r="AC709" s="14">
        <v>0</v>
      </c>
      <c r="AD709" s="14">
        <v>1</v>
      </c>
      <c r="AF709" t="s">
        <v>1429</v>
      </c>
      <c r="AH709">
        <v>0</v>
      </c>
    </row>
    <row r="710" spans="1:34" x14ac:dyDescent="0.3">
      <c r="A710" t="s">
        <v>75</v>
      </c>
      <c r="B710">
        <v>2020</v>
      </c>
      <c r="C710" s="11">
        <v>44007</v>
      </c>
      <c r="D710" t="s">
        <v>1412</v>
      </c>
      <c r="E710" t="s">
        <v>656</v>
      </c>
      <c r="F710">
        <v>5</v>
      </c>
      <c r="G710">
        <f t="shared" si="35"/>
        <v>2</v>
      </c>
      <c r="H710">
        <v>1</v>
      </c>
      <c r="I710">
        <v>1</v>
      </c>
      <c r="J710">
        <v>0</v>
      </c>
      <c r="K710">
        <v>55</v>
      </c>
      <c r="L710">
        <v>75</v>
      </c>
      <c r="M710" t="s">
        <v>503</v>
      </c>
      <c r="N710">
        <v>0</v>
      </c>
      <c r="O710" t="s">
        <v>503</v>
      </c>
      <c r="P710" s="9">
        <f t="shared" si="34"/>
        <v>16</v>
      </c>
      <c r="Q710" s="8">
        <v>14</v>
      </c>
      <c r="R710" s="8">
        <v>20</v>
      </c>
      <c r="S710" s="8">
        <v>14</v>
      </c>
      <c r="T710" s="8">
        <v>16</v>
      </c>
      <c r="AC710" s="14">
        <v>0</v>
      </c>
      <c r="AD710" s="14">
        <v>0</v>
      </c>
      <c r="AF710" t="s">
        <v>44</v>
      </c>
      <c r="AG710" t="s">
        <v>1426</v>
      </c>
      <c r="AH710" t="s">
        <v>1435</v>
      </c>
    </row>
    <row r="711" spans="1:34" x14ac:dyDescent="0.3">
      <c r="A711" t="s">
        <v>75</v>
      </c>
      <c r="B711">
        <v>2020</v>
      </c>
      <c r="C711" s="11">
        <v>44007</v>
      </c>
      <c r="D711" t="s">
        <v>1413</v>
      </c>
      <c r="E711" t="s">
        <v>656</v>
      </c>
      <c r="F711">
        <v>12</v>
      </c>
      <c r="G711">
        <f t="shared" si="35"/>
        <v>0</v>
      </c>
      <c r="H711">
        <v>0</v>
      </c>
      <c r="I711">
        <v>0</v>
      </c>
      <c r="J711">
        <v>0</v>
      </c>
      <c r="K711">
        <v>40</v>
      </c>
      <c r="L711">
        <v>75</v>
      </c>
      <c r="M711" t="s">
        <v>503</v>
      </c>
      <c r="N711">
        <v>6</v>
      </c>
      <c r="O711" t="s">
        <v>503</v>
      </c>
      <c r="P711" s="9">
        <f t="shared" si="34"/>
        <v>21.25</v>
      </c>
      <c r="Q711" s="8">
        <v>48</v>
      </c>
      <c r="R711" s="8">
        <v>18</v>
      </c>
      <c r="S711" s="8">
        <v>5</v>
      </c>
      <c r="T711" s="8">
        <v>14</v>
      </c>
      <c r="AC711" s="14">
        <v>0</v>
      </c>
      <c r="AD711" s="14">
        <v>0</v>
      </c>
      <c r="AF711" t="s">
        <v>44</v>
      </c>
      <c r="AG711" t="s">
        <v>1425</v>
      </c>
      <c r="AH711">
        <v>0</v>
      </c>
    </row>
    <row r="712" spans="1:34" x14ac:dyDescent="0.3">
      <c r="A712" t="s">
        <v>75</v>
      </c>
      <c r="B712">
        <v>2020</v>
      </c>
      <c r="C712" s="11">
        <v>44007</v>
      </c>
      <c r="D712" t="s">
        <v>1414</v>
      </c>
      <c r="E712" t="s">
        <v>651</v>
      </c>
      <c r="F712">
        <v>2</v>
      </c>
      <c r="G712">
        <f t="shared" si="35"/>
        <v>1</v>
      </c>
      <c r="H712">
        <v>0</v>
      </c>
      <c r="I712">
        <v>1</v>
      </c>
      <c r="J712">
        <v>0</v>
      </c>
      <c r="K712">
        <v>65</v>
      </c>
      <c r="L712">
        <v>20</v>
      </c>
      <c r="M712" t="s">
        <v>503</v>
      </c>
      <c r="N712">
        <v>0</v>
      </c>
      <c r="O712" t="s">
        <v>503</v>
      </c>
      <c r="P712" s="9">
        <f t="shared" si="34"/>
        <v>1.875</v>
      </c>
      <c r="Q712" s="8">
        <v>1</v>
      </c>
      <c r="R712" s="8">
        <v>0.5</v>
      </c>
      <c r="S712" s="8">
        <v>2</v>
      </c>
      <c r="T712" s="8">
        <v>4</v>
      </c>
      <c r="AC712" s="14">
        <v>0</v>
      </c>
      <c r="AD712" s="14">
        <v>1</v>
      </c>
      <c r="AF712" t="s">
        <v>1429</v>
      </c>
      <c r="AH712">
        <v>0</v>
      </c>
    </row>
    <row r="713" spans="1:34" x14ac:dyDescent="0.3">
      <c r="A713" t="s">
        <v>75</v>
      </c>
      <c r="B713">
        <v>2020</v>
      </c>
      <c r="C713" s="11">
        <v>44007</v>
      </c>
      <c r="D713" t="s">
        <v>1415</v>
      </c>
      <c r="E713" t="s">
        <v>651</v>
      </c>
      <c r="F713">
        <v>0</v>
      </c>
      <c r="G713">
        <f t="shared" si="35"/>
        <v>0</v>
      </c>
      <c r="H713">
        <v>0</v>
      </c>
      <c r="I713">
        <v>0</v>
      </c>
      <c r="J713">
        <v>0</v>
      </c>
      <c r="K713">
        <v>55</v>
      </c>
      <c r="L713">
        <v>12</v>
      </c>
      <c r="M713" t="s">
        <v>503</v>
      </c>
      <c r="N713">
        <v>0</v>
      </c>
      <c r="O713" t="s">
        <v>503</v>
      </c>
      <c r="P713" s="9">
        <f t="shared" si="34"/>
        <v>4.5</v>
      </c>
      <c r="Q713" s="8">
        <v>2</v>
      </c>
      <c r="R713" s="8">
        <v>4</v>
      </c>
      <c r="S713" s="8">
        <v>2</v>
      </c>
      <c r="T713" s="8">
        <v>10</v>
      </c>
      <c r="AC713" s="14">
        <v>0</v>
      </c>
      <c r="AD713" s="14">
        <v>1</v>
      </c>
      <c r="AF713" t="s">
        <v>1429</v>
      </c>
      <c r="AH713">
        <v>0</v>
      </c>
    </row>
    <row r="714" spans="1:34" x14ac:dyDescent="0.3">
      <c r="A714" t="s">
        <v>75</v>
      </c>
      <c r="B714">
        <v>2021</v>
      </c>
      <c r="C714" s="11">
        <v>44368</v>
      </c>
      <c r="D714" t="s">
        <v>1402</v>
      </c>
      <c r="E714" t="s">
        <v>661</v>
      </c>
      <c r="F714">
        <v>1</v>
      </c>
      <c r="G714">
        <f t="shared" si="35"/>
        <v>10</v>
      </c>
      <c r="H714">
        <v>2</v>
      </c>
      <c r="I714">
        <v>3</v>
      </c>
      <c r="J714">
        <v>5</v>
      </c>
      <c r="K714">
        <v>50</v>
      </c>
      <c r="L714">
        <v>50</v>
      </c>
      <c r="M714">
        <v>0</v>
      </c>
      <c r="N714">
        <v>0</v>
      </c>
      <c r="O714">
        <v>0</v>
      </c>
      <c r="P714">
        <f t="shared" si="34"/>
        <v>17</v>
      </c>
      <c r="Q714" s="26">
        <v>25</v>
      </c>
      <c r="R714" s="26">
        <v>23</v>
      </c>
      <c r="S714" s="26">
        <v>12</v>
      </c>
      <c r="T714" s="26">
        <v>8</v>
      </c>
      <c r="U714" s="2">
        <v>2</v>
      </c>
      <c r="V714" s="2">
        <v>6</v>
      </c>
      <c r="W714" s="2">
        <v>0</v>
      </c>
      <c r="X714" s="2">
        <v>0</v>
      </c>
      <c r="Y714" s="2" t="s">
        <v>503</v>
      </c>
      <c r="Z714" s="2" t="s">
        <v>503</v>
      </c>
      <c r="AA714" s="2">
        <v>1</v>
      </c>
      <c r="AB714" s="2">
        <v>0.1</v>
      </c>
      <c r="AC714" s="14">
        <v>0</v>
      </c>
      <c r="AD714" s="14">
        <v>0</v>
      </c>
    </row>
    <row r="715" spans="1:34" x14ac:dyDescent="0.3">
      <c r="A715" t="s">
        <v>75</v>
      </c>
      <c r="B715">
        <v>2021</v>
      </c>
      <c r="C715" s="11">
        <v>44368</v>
      </c>
      <c r="D715" t="s">
        <v>1404</v>
      </c>
      <c r="E715" t="s">
        <v>659</v>
      </c>
      <c r="F715">
        <v>7</v>
      </c>
      <c r="G715">
        <f t="shared" si="35"/>
        <v>32</v>
      </c>
      <c r="H715">
        <v>1</v>
      </c>
      <c r="I715">
        <v>10</v>
      </c>
      <c r="J715">
        <v>21</v>
      </c>
      <c r="K715">
        <v>40</v>
      </c>
      <c r="L715">
        <v>70</v>
      </c>
      <c r="M715">
        <v>0</v>
      </c>
      <c r="N715">
        <v>0</v>
      </c>
      <c r="O715">
        <v>0</v>
      </c>
      <c r="P715">
        <f t="shared" si="34"/>
        <v>20.5</v>
      </c>
      <c r="Q715" s="26">
        <v>30</v>
      </c>
      <c r="R715" s="26">
        <v>21</v>
      </c>
      <c r="S715" s="26">
        <v>15</v>
      </c>
      <c r="T715" s="26">
        <v>16</v>
      </c>
      <c r="U715" s="2">
        <v>2</v>
      </c>
      <c r="V715" s="2">
        <v>3</v>
      </c>
      <c r="W715" s="2">
        <v>0</v>
      </c>
      <c r="X715" s="2">
        <v>0</v>
      </c>
      <c r="Y715" s="2" t="s">
        <v>503</v>
      </c>
      <c r="Z715" s="2" t="s">
        <v>503</v>
      </c>
      <c r="AA715" s="2">
        <v>0</v>
      </c>
      <c r="AB715" s="2">
        <v>0</v>
      </c>
      <c r="AC715" s="14">
        <v>0</v>
      </c>
      <c r="AD715" s="14">
        <v>0</v>
      </c>
    </row>
    <row r="716" spans="1:34" x14ac:dyDescent="0.3">
      <c r="A716" t="s">
        <v>75</v>
      </c>
      <c r="B716">
        <v>2021</v>
      </c>
      <c r="C716" s="11">
        <v>44368</v>
      </c>
      <c r="D716" t="s">
        <v>1405</v>
      </c>
      <c r="E716" t="s">
        <v>653</v>
      </c>
      <c r="F716">
        <v>3</v>
      </c>
      <c r="G716">
        <f t="shared" si="35"/>
        <v>3</v>
      </c>
      <c r="H716">
        <v>0</v>
      </c>
      <c r="I716">
        <v>2</v>
      </c>
      <c r="J716">
        <v>1</v>
      </c>
      <c r="K716">
        <v>65</v>
      </c>
      <c r="L716">
        <v>80</v>
      </c>
      <c r="M716">
        <v>8</v>
      </c>
      <c r="N716">
        <v>0</v>
      </c>
      <c r="O716">
        <v>0</v>
      </c>
      <c r="P716">
        <f t="shared" ref="P716:P747" si="36">AVERAGE(Q716:T716)</f>
        <v>23</v>
      </c>
      <c r="Q716" s="26">
        <v>14</v>
      </c>
      <c r="R716" s="26">
        <v>38</v>
      </c>
      <c r="S716" s="26">
        <v>23</v>
      </c>
      <c r="T716" s="26">
        <v>17</v>
      </c>
      <c r="U716" s="2">
        <v>2</v>
      </c>
      <c r="V716" s="2">
        <v>3</v>
      </c>
      <c r="W716" s="2">
        <v>2</v>
      </c>
      <c r="X716" s="2">
        <v>8</v>
      </c>
      <c r="Y716" s="2" t="s">
        <v>503</v>
      </c>
      <c r="Z716" s="2" t="s">
        <v>503</v>
      </c>
      <c r="AA716" s="2">
        <v>1</v>
      </c>
      <c r="AB716" s="2">
        <v>1</v>
      </c>
      <c r="AC716" s="14">
        <v>0</v>
      </c>
      <c r="AD716" s="14">
        <v>0</v>
      </c>
    </row>
    <row r="717" spans="1:34" x14ac:dyDescent="0.3">
      <c r="A717" t="s">
        <v>75</v>
      </c>
      <c r="B717">
        <v>2021</v>
      </c>
      <c r="C717" s="11">
        <v>44368</v>
      </c>
      <c r="D717" t="s">
        <v>1407</v>
      </c>
      <c r="E717" t="s">
        <v>653</v>
      </c>
      <c r="F717">
        <v>6</v>
      </c>
      <c r="G717">
        <f t="shared" si="35"/>
        <v>0</v>
      </c>
      <c r="H717">
        <v>0</v>
      </c>
      <c r="I717">
        <v>0</v>
      </c>
      <c r="J717">
        <v>0</v>
      </c>
      <c r="K717">
        <v>70</v>
      </c>
      <c r="L717">
        <v>60</v>
      </c>
      <c r="M717">
        <v>12</v>
      </c>
      <c r="N717">
        <v>0</v>
      </c>
      <c r="O717">
        <v>0</v>
      </c>
      <c r="P717">
        <f t="shared" si="36"/>
        <v>32.5</v>
      </c>
      <c r="Q717" s="26">
        <v>20</v>
      </c>
      <c r="R717" s="26">
        <v>22</v>
      </c>
      <c r="S717" s="26">
        <v>59</v>
      </c>
      <c r="T717" s="26">
        <v>29</v>
      </c>
      <c r="U717" s="2">
        <v>2</v>
      </c>
      <c r="V717" s="2">
        <v>3</v>
      </c>
      <c r="W717" s="2">
        <v>4</v>
      </c>
      <c r="X717" s="2">
        <v>12</v>
      </c>
      <c r="Y717" s="2" t="s">
        <v>503</v>
      </c>
      <c r="Z717" s="2" t="s">
        <v>503</v>
      </c>
      <c r="AA717" s="2">
        <v>1</v>
      </c>
      <c r="AB717" s="2">
        <v>2</v>
      </c>
      <c r="AC717" s="14">
        <v>0</v>
      </c>
      <c r="AD717" s="14">
        <v>0</v>
      </c>
    </row>
    <row r="718" spans="1:34" x14ac:dyDescent="0.3">
      <c r="A718" t="s">
        <v>75</v>
      </c>
      <c r="B718">
        <v>2021</v>
      </c>
      <c r="C718" s="11">
        <v>44368</v>
      </c>
      <c r="D718" t="s">
        <v>1409</v>
      </c>
      <c r="E718" t="s">
        <v>653</v>
      </c>
      <c r="F718">
        <v>15</v>
      </c>
      <c r="G718">
        <f t="shared" si="35"/>
        <v>0</v>
      </c>
      <c r="H718">
        <v>0</v>
      </c>
      <c r="I718">
        <v>0</v>
      </c>
      <c r="J718">
        <v>0</v>
      </c>
      <c r="K718">
        <v>70</v>
      </c>
      <c r="L718">
        <v>25</v>
      </c>
      <c r="M718">
        <v>0</v>
      </c>
      <c r="N718">
        <v>35</v>
      </c>
      <c r="O718">
        <v>0</v>
      </c>
      <c r="P718">
        <f t="shared" si="36"/>
        <v>171.25</v>
      </c>
      <c r="Q718" s="26">
        <v>180</v>
      </c>
      <c r="R718" s="26">
        <v>155</v>
      </c>
      <c r="S718" s="26">
        <v>180</v>
      </c>
      <c r="T718" s="26">
        <v>170</v>
      </c>
      <c r="U718" s="2">
        <v>0</v>
      </c>
      <c r="V718" s="2">
        <v>0</v>
      </c>
      <c r="W718" s="2">
        <v>0</v>
      </c>
      <c r="X718" s="2">
        <v>0</v>
      </c>
      <c r="Y718" s="2" t="s">
        <v>503</v>
      </c>
      <c r="Z718" s="2" t="s">
        <v>503</v>
      </c>
      <c r="AA718" s="2">
        <v>0</v>
      </c>
      <c r="AB718" s="2">
        <v>0</v>
      </c>
      <c r="AC718" s="14">
        <v>0</v>
      </c>
      <c r="AD718" s="14">
        <v>0</v>
      </c>
      <c r="AG718" s="3" t="s">
        <v>1433</v>
      </c>
    </row>
    <row r="719" spans="1:34" x14ac:dyDescent="0.3">
      <c r="A719" t="s">
        <v>75</v>
      </c>
      <c r="B719">
        <v>2021</v>
      </c>
      <c r="C719" s="11">
        <v>44368</v>
      </c>
      <c r="D719" t="s">
        <v>1410</v>
      </c>
      <c r="E719" t="s">
        <v>657</v>
      </c>
      <c r="F719">
        <v>18</v>
      </c>
      <c r="G719">
        <f t="shared" si="35"/>
        <v>0</v>
      </c>
      <c r="H719">
        <v>0</v>
      </c>
      <c r="I719">
        <v>0</v>
      </c>
      <c r="J719">
        <v>0</v>
      </c>
      <c r="K719">
        <v>95</v>
      </c>
      <c r="L719">
        <v>1</v>
      </c>
      <c r="M719">
        <v>0</v>
      </c>
      <c r="N719">
        <v>0</v>
      </c>
      <c r="O719">
        <v>0</v>
      </c>
      <c r="P719">
        <f t="shared" si="36"/>
        <v>5.75</v>
      </c>
      <c r="Q719" s="26">
        <v>5</v>
      </c>
      <c r="R719" s="26">
        <v>4</v>
      </c>
      <c r="S719" s="26">
        <v>10</v>
      </c>
      <c r="T719" s="26">
        <v>4</v>
      </c>
      <c r="U719" s="2">
        <v>1</v>
      </c>
      <c r="V719" s="2">
        <v>1</v>
      </c>
      <c r="W719" s="2">
        <v>0</v>
      </c>
      <c r="X719" s="2">
        <v>0</v>
      </c>
      <c r="Y719" s="2" t="s">
        <v>503</v>
      </c>
      <c r="Z719" s="2" t="s">
        <v>503</v>
      </c>
      <c r="AA719" s="2">
        <v>0</v>
      </c>
      <c r="AB719" s="2">
        <v>0</v>
      </c>
      <c r="AC719" s="14">
        <v>0</v>
      </c>
      <c r="AD719" s="14">
        <v>1</v>
      </c>
      <c r="AG719" t="s">
        <v>1434</v>
      </c>
    </row>
    <row r="720" spans="1:34" x14ac:dyDescent="0.3">
      <c r="A720" t="s">
        <v>75</v>
      </c>
      <c r="B720">
        <v>2021</v>
      </c>
      <c r="C720" s="11">
        <v>44368</v>
      </c>
      <c r="D720" t="s">
        <v>1412</v>
      </c>
      <c r="E720" t="s">
        <v>656</v>
      </c>
      <c r="F720">
        <v>5</v>
      </c>
      <c r="G720">
        <f t="shared" si="35"/>
        <v>1</v>
      </c>
      <c r="H720">
        <v>0</v>
      </c>
      <c r="I720">
        <v>0</v>
      </c>
      <c r="J720">
        <v>1</v>
      </c>
      <c r="K720">
        <v>45</v>
      </c>
      <c r="L720">
        <v>45</v>
      </c>
      <c r="M720">
        <v>0</v>
      </c>
      <c r="N720">
        <v>0</v>
      </c>
      <c r="O720">
        <v>0</v>
      </c>
      <c r="P720">
        <f t="shared" si="36"/>
        <v>18.5</v>
      </c>
      <c r="Q720" s="26">
        <v>17</v>
      </c>
      <c r="R720" s="26">
        <v>18</v>
      </c>
      <c r="S720" s="26">
        <v>17</v>
      </c>
      <c r="T720" s="26">
        <v>22</v>
      </c>
      <c r="U720" s="2">
        <v>1</v>
      </c>
      <c r="V720" s="2">
        <v>2</v>
      </c>
      <c r="W720" s="2">
        <v>0</v>
      </c>
      <c r="X720" s="2">
        <v>0</v>
      </c>
      <c r="Y720" s="2" t="s">
        <v>503</v>
      </c>
      <c r="Z720" s="2" t="s">
        <v>503</v>
      </c>
      <c r="AA720" s="2">
        <v>0</v>
      </c>
      <c r="AB720" s="2">
        <v>0</v>
      </c>
      <c r="AC720" s="14">
        <v>0</v>
      </c>
      <c r="AD720" s="14">
        <v>0</v>
      </c>
    </row>
    <row r="721" spans="1:33" x14ac:dyDescent="0.3">
      <c r="A721" t="s">
        <v>75</v>
      </c>
      <c r="B721">
        <v>2021</v>
      </c>
      <c r="C721" s="11">
        <v>44368</v>
      </c>
      <c r="D721" t="s">
        <v>1413</v>
      </c>
      <c r="E721" t="s">
        <v>656</v>
      </c>
      <c r="F721">
        <v>12</v>
      </c>
      <c r="G721">
        <f t="shared" si="35"/>
        <v>0</v>
      </c>
      <c r="H721">
        <v>0</v>
      </c>
      <c r="I721">
        <v>0</v>
      </c>
      <c r="J721">
        <v>0</v>
      </c>
      <c r="K721">
        <v>40</v>
      </c>
      <c r="L721">
        <v>75</v>
      </c>
      <c r="M721">
        <v>0</v>
      </c>
      <c r="N721">
        <v>15</v>
      </c>
      <c r="O721">
        <v>0</v>
      </c>
      <c r="P721">
        <f t="shared" si="36"/>
        <v>19</v>
      </c>
      <c r="Q721" s="26">
        <v>20</v>
      </c>
      <c r="R721" s="26">
        <v>30</v>
      </c>
      <c r="S721" s="26">
        <v>13</v>
      </c>
      <c r="T721" s="26">
        <v>13</v>
      </c>
      <c r="U721" s="2">
        <v>2</v>
      </c>
      <c r="V721" s="2">
        <v>3</v>
      </c>
      <c r="W721" s="2">
        <v>0</v>
      </c>
      <c r="X721" s="2">
        <v>0</v>
      </c>
      <c r="Y721" s="2" t="s">
        <v>503</v>
      </c>
      <c r="Z721" s="2" t="s">
        <v>503</v>
      </c>
      <c r="AA721" s="2">
        <v>0</v>
      </c>
      <c r="AB721" s="2">
        <v>0</v>
      </c>
      <c r="AC721" s="14">
        <v>0</v>
      </c>
      <c r="AD721" s="14">
        <v>0</v>
      </c>
    </row>
    <row r="722" spans="1:33" x14ac:dyDescent="0.3">
      <c r="A722" t="s">
        <v>75</v>
      </c>
      <c r="B722">
        <v>2021</v>
      </c>
      <c r="C722" s="11">
        <v>44368</v>
      </c>
      <c r="D722" t="s">
        <v>1414</v>
      </c>
      <c r="E722" t="s">
        <v>651</v>
      </c>
      <c r="F722">
        <v>2</v>
      </c>
      <c r="G722">
        <f t="shared" si="35"/>
        <v>0</v>
      </c>
      <c r="H722">
        <v>0</v>
      </c>
      <c r="I722">
        <v>0</v>
      </c>
      <c r="J722">
        <v>0</v>
      </c>
      <c r="K722">
        <v>50</v>
      </c>
      <c r="L722">
        <v>25</v>
      </c>
      <c r="M722">
        <v>0</v>
      </c>
      <c r="N722">
        <v>0</v>
      </c>
      <c r="O722">
        <v>0</v>
      </c>
      <c r="P722">
        <f t="shared" si="36"/>
        <v>1.75</v>
      </c>
      <c r="Q722" s="26">
        <v>1</v>
      </c>
      <c r="R722" s="26">
        <v>1</v>
      </c>
      <c r="S722" s="26">
        <v>3</v>
      </c>
      <c r="T722" s="26">
        <v>2</v>
      </c>
      <c r="U722" s="2">
        <v>0</v>
      </c>
      <c r="V722" s="2">
        <v>0</v>
      </c>
      <c r="W722" s="2">
        <v>0</v>
      </c>
      <c r="X722" s="2">
        <v>0</v>
      </c>
      <c r="Y722" s="2" t="s">
        <v>503</v>
      </c>
      <c r="Z722" s="2" t="s">
        <v>503</v>
      </c>
      <c r="AA722" s="2">
        <v>0</v>
      </c>
      <c r="AB722" s="2">
        <v>0</v>
      </c>
      <c r="AC722" s="14">
        <v>0</v>
      </c>
      <c r="AD722" s="14">
        <v>1</v>
      </c>
      <c r="AG722" t="s">
        <v>1434</v>
      </c>
    </row>
    <row r="723" spans="1:33" x14ac:dyDescent="0.3">
      <c r="A723" t="s">
        <v>75</v>
      </c>
      <c r="B723">
        <v>2021</v>
      </c>
      <c r="C723" s="11">
        <v>44368</v>
      </c>
      <c r="D723" t="s">
        <v>1415</v>
      </c>
      <c r="E723" t="s">
        <v>651</v>
      </c>
      <c r="F723">
        <v>0</v>
      </c>
      <c r="G723">
        <f t="shared" si="35"/>
        <v>0</v>
      </c>
      <c r="H723">
        <v>0</v>
      </c>
      <c r="I723">
        <v>0</v>
      </c>
      <c r="J723">
        <v>0</v>
      </c>
      <c r="K723">
        <v>55</v>
      </c>
      <c r="L723">
        <v>3</v>
      </c>
      <c r="M723">
        <v>0</v>
      </c>
      <c r="N723">
        <v>0</v>
      </c>
      <c r="O723">
        <v>0</v>
      </c>
      <c r="P723">
        <f t="shared" si="36"/>
        <v>1.75</v>
      </c>
      <c r="Q723" s="26">
        <v>3</v>
      </c>
      <c r="R723" s="26">
        <v>2</v>
      </c>
      <c r="S723" s="26">
        <v>1</v>
      </c>
      <c r="T723" s="26">
        <v>1</v>
      </c>
      <c r="U723" s="2">
        <v>1</v>
      </c>
      <c r="V723" s="2">
        <v>0.1</v>
      </c>
      <c r="W723" s="2">
        <v>0</v>
      </c>
      <c r="X723" s="2">
        <v>0</v>
      </c>
      <c r="Y723" s="2" t="s">
        <v>503</v>
      </c>
      <c r="Z723" s="2" t="s">
        <v>503</v>
      </c>
      <c r="AA723" s="2">
        <v>0</v>
      </c>
      <c r="AB723" s="2">
        <v>0</v>
      </c>
      <c r="AC723" s="14">
        <v>0</v>
      </c>
      <c r="AD723" s="14">
        <v>1</v>
      </c>
      <c r="AG723" t="s">
        <v>1434</v>
      </c>
    </row>
    <row r="724" spans="1:33" x14ac:dyDescent="0.3">
      <c r="A724" t="s">
        <v>75</v>
      </c>
      <c r="B724">
        <v>2022</v>
      </c>
      <c r="C724" s="11">
        <v>44749</v>
      </c>
      <c r="D724" t="s">
        <v>1402</v>
      </c>
      <c r="E724" t="s">
        <v>661</v>
      </c>
      <c r="F724">
        <v>1</v>
      </c>
      <c r="G724">
        <f t="shared" si="35"/>
        <v>8</v>
      </c>
      <c r="H724">
        <v>3</v>
      </c>
      <c r="I724">
        <v>4</v>
      </c>
      <c r="J724">
        <v>1</v>
      </c>
      <c r="K724">
        <v>50</v>
      </c>
      <c r="L724">
        <v>75</v>
      </c>
      <c r="M724">
        <v>0</v>
      </c>
      <c r="N724">
        <v>0</v>
      </c>
      <c r="O724">
        <v>0</v>
      </c>
      <c r="P724">
        <f t="shared" si="36"/>
        <v>14.75</v>
      </c>
      <c r="Q724" s="26">
        <v>21</v>
      </c>
      <c r="R724" s="26">
        <v>16</v>
      </c>
      <c r="S724" s="26">
        <v>13</v>
      </c>
      <c r="T724" s="26">
        <v>9</v>
      </c>
      <c r="U724" s="2">
        <v>4</v>
      </c>
      <c r="V724" s="2">
        <v>10</v>
      </c>
      <c r="W724" s="2">
        <v>0</v>
      </c>
      <c r="X724" s="2">
        <v>0</v>
      </c>
      <c r="Y724" s="2" t="s">
        <v>503</v>
      </c>
      <c r="Z724" s="2" t="s">
        <v>503</v>
      </c>
      <c r="AA724" s="2">
        <v>0</v>
      </c>
      <c r="AB724" s="2">
        <v>0</v>
      </c>
      <c r="AC724" s="14">
        <v>0</v>
      </c>
      <c r="AD724" s="14">
        <v>0</v>
      </c>
    </row>
    <row r="725" spans="1:33" x14ac:dyDescent="0.3">
      <c r="A725" t="s">
        <v>75</v>
      </c>
      <c r="B725">
        <v>2022</v>
      </c>
      <c r="C725" s="11">
        <v>44749</v>
      </c>
      <c r="D725" t="s">
        <v>1404</v>
      </c>
      <c r="E725" t="s">
        <v>659</v>
      </c>
      <c r="F725">
        <v>7</v>
      </c>
      <c r="G725">
        <f t="shared" si="35"/>
        <v>28</v>
      </c>
      <c r="H725">
        <v>6</v>
      </c>
      <c r="I725">
        <v>15</v>
      </c>
      <c r="J725">
        <v>7</v>
      </c>
      <c r="K725">
        <v>30</v>
      </c>
      <c r="L725">
        <v>75</v>
      </c>
      <c r="M725">
        <v>0</v>
      </c>
      <c r="N725">
        <v>0</v>
      </c>
      <c r="O725">
        <v>0</v>
      </c>
      <c r="P725">
        <f t="shared" si="36"/>
        <v>14.75</v>
      </c>
      <c r="Q725" s="26">
        <v>14</v>
      </c>
      <c r="R725" s="26">
        <v>16</v>
      </c>
      <c r="S725" s="26">
        <v>15</v>
      </c>
      <c r="T725" s="26">
        <v>14</v>
      </c>
      <c r="U725" s="2">
        <v>4</v>
      </c>
      <c r="V725" s="2">
        <v>12</v>
      </c>
      <c r="W725" s="2">
        <v>0</v>
      </c>
      <c r="X725" s="2">
        <v>0</v>
      </c>
      <c r="Y725" s="2" t="s">
        <v>503</v>
      </c>
      <c r="Z725" s="2" t="s">
        <v>503</v>
      </c>
      <c r="AA725" s="2">
        <v>0</v>
      </c>
      <c r="AB725" s="2">
        <v>0</v>
      </c>
      <c r="AC725" s="14">
        <v>0</v>
      </c>
      <c r="AD725" s="14">
        <v>0</v>
      </c>
    </row>
    <row r="726" spans="1:33" x14ac:dyDescent="0.3">
      <c r="A726" t="s">
        <v>75</v>
      </c>
      <c r="B726">
        <v>2022</v>
      </c>
      <c r="C726" s="11">
        <v>44749</v>
      </c>
      <c r="D726" t="s">
        <v>1405</v>
      </c>
      <c r="E726" t="s">
        <v>653</v>
      </c>
      <c r="F726">
        <v>3</v>
      </c>
      <c r="G726">
        <f t="shared" si="35"/>
        <v>3</v>
      </c>
      <c r="H726">
        <v>2</v>
      </c>
      <c r="I726">
        <v>1</v>
      </c>
      <c r="J726">
        <v>0</v>
      </c>
      <c r="K726">
        <v>80</v>
      </c>
      <c r="L726">
        <v>40</v>
      </c>
      <c r="M726">
        <v>6</v>
      </c>
      <c r="N726">
        <v>0</v>
      </c>
      <c r="O726">
        <v>0</v>
      </c>
      <c r="P726">
        <f t="shared" si="36"/>
        <v>16.5</v>
      </c>
      <c r="Q726" s="26">
        <v>15</v>
      </c>
      <c r="R726" s="26">
        <v>31</v>
      </c>
      <c r="S726" s="26">
        <v>18</v>
      </c>
      <c r="T726" s="26">
        <v>2</v>
      </c>
      <c r="U726" s="2">
        <v>4</v>
      </c>
      <c r="V726" s="2">
        <v>25</v>
      </c>
      <c r="W726" s="2">
        <v>1</v>
      </c>
      <c r="X726" s="2">
        <v>6</v>
      </c>
      <c r="Y726" s="2" t="s">
        <v>503</v>
      </c>
      <c r="Z726" s="2" t="s">
        <v>503</v>
      </c>
      <c r="AA726" s="2">
        <v>1</v>
      </c>
      <c r="AB726" s="2">
        <v>0.1</v>
      </c>
      <c r="AC726" s="14">
        <v>0</v>
      </c>
      <c r="AD726" s="14">
        <v>0</v>
      </c>
    </row>
    <row r="727" spans="1:33" x14ac:dyDescent="0.3">
      <c r="A727" t="s">
        <v>75</v>
      </c>
      <c r="B727">
        <v>2022</v>
      </c>
      <c r="C727" s="11">
        <v>44749</v>
      </c>
      <c r="D727" t="s">
        <v>1407</v>
      </c>
      <c r="E727" t="s">
        <v>653</v>
      </c>
      <c r="F727">
        <v>6</v>
      </c>
      <c r="G727">
        <f t="shared" si="35"/>
        <v>1</v>
      </c>
      <c r="H727">
        <v>0</v>
      </c>
      <c r="I727">
        <v>1</v>
      </c>
      <c r="J727">
        <v>0</v>
      </c>
      <c r="K727" t="s">
        <v>503</v>
      </c>
      <c r="L727" t="s">
        <v>503</v>
      </c>
      <c r="M727">
        <v>19</v>
      </c>
      <c r="N727">
        <v>0</v>
      </c>
      <c r="O727">
        <v>0</v>
      </c>
      <c r="P727">
        <f t="shared" si="36"/>
        <v>44</v>
      </c>
      <c r="Q727" s="26">
        <v>44</v>
      </c>
      <c r="R727" s="26">
        <v>38</v>
      </c>
      <c r="S727" s="26">
        <v>57</v>
      </c>
      <c r="T727" s="26">
        <v>37</v>
      </c>
      <c r="U727" s="2">
        <v>6</v>
      </c>
      <c r="V727" s="2">
        <v>55</v>
      </c>
      <c r="W727" s="2">
        <v>3</v>
      </c>
      <c r="X727" s="2">
        <v>19</v>
      </c>
      <c r="Y727" s="2" t="s">
        <v>503</v>
      </c>
      <c r="Z727" s="2" t="s">
        <v>503</v>
      </c>
      <c r="AA727" s="2">
        <v>1</v>
      </c>
      <c r="AB727" s="2">
        <v>4</v>
      </c>
      <c r="AC727" s="14">
        <v>0</v>
      </c>
      <c r="AD727" s="14">
        <v>0</v>
      </c>
    </row>
    <row r="728" spans="1:33" x14ac:dyDescent="0.3">
      <c r="A728" t="s">
        <v>75</v>
      </c>
      <c r="B728">
        <v>2022</v>
      </c>
      <c r="C728" s="11">
        <v>44749</v>
      </c>
      <c r="D728" t="s">
        <v>1409</v>
      </c>
      <c r="E728" t="s">
        <v>653</v>
      </c>
      <c r="F728">
        <v>15</v>
      </c>
      <c r="G728">
        <f t="shared" si="35"/>
        <v>0</v>
      </c>
      <c r="H728">
        <v>0</v>
      </c>
      <c r="I728">
        <v>0</v>
      </c>
      <c r="J728">
        <v>0</v>
      </c>
      <c r="K728">
        <v>50</v>
      </c>
      <c r="L728">
        <v>70</v>
      </c>
      <c r="M728">
        <v>0</v>
      </c>
      <c r="N728">
        <v>40</v>
      </c>
      <c r="O728">
        <v>50</v>
      </c>
      <c r="P728">
        <f t="shared" si="36"/>
        <v>13.25</v>
      </c>
      <c r="Q728" s="26">
        <v>20</v>
      </c>
      <c r="R728" s="26">
        <v>7</v>
      </c>
      <c r="S728" s="26">
        <v>7</v>
      </c>
      <c r="T728" s="26">
        <v>19</v>
      </c>
      <c r="U728" s="2">
        <v>0</v>
      </c>
      <c r="V728" s="2">
        <v>0</v>
      </c>
      <c r="W728" s="2">
        <v>0</v>
      </c>
      <c r="X728" s="2">
        <v>0</v>
      </c>
      <c r="Y728" s="2" t="s">
        <v>503</v>
      </c>
      <c r="Z728" s="2" t="s">
        <v>503</v>
      </c>
      <c r="AA728" s="2">
        <v>0</v>
      </c>
      <c r="AB728" s="2">
        <v>0</v>
      </c>
      <c r="AC728" s="14">
        <v>0</v>
      </c>
      <c r="AD728" s="14">
        <v>0</v>
      </c>
      <c r="AG728" s="3" t="s">
        <v>1954</v>
      </c>
    </row>
    <row r="729" spans="1:33" x14ac:dyDescent="0.3">
      <c r="A729" t="s">
        <v>75</v>
      </c>
      <c r="B729">
        <v>2022</v>
      </c>
      <c r="C729" s="11">
        <v>44749</v>
      </c>
      <c r="D729" t="s">
        <v>1410</v>
      </c>
      <c r="E729" t="s">
        <v>657</v>
      </c>
      <c r="F729">
        <v>18</v>
      </c>
      <c r="G729">
        <f t="shared" si="35"/>
        <v>0</v>
      </c>
      <c r="H729">
        <v>0</v>
      </c>
      <c r="I729">
        <v>0</v>
      </c>
      <c r="J729">
        <v>0</v>
      </c>
      <c r="K729">
        <v>85</v>
      </c>
      <c r="L729">
        <v>1</v>
      </c>
      <c r="M729">
        <v>0</v>
      </c>
      <c r="N729">
        <v>0</v>
      </c>
      <c r="O729">
        <v>0</v>
      </c>
      <c r="P729">
        <f t="shared" si="36"/>
        <v>10.75</v>
      </c>
      <c r="Q729" s="26">
        <v>5</v>
      </c>
      <c r="R729" s="26">
        <v>5</v>
      </c>
      <c r="S729" s="26">
        <v>25</v>
      </c>
      <c r="T729" s="26">
        <v>8</v>
      </c>
      <c r="U729" s="2">
        <v>3</v>
      </c>
      <c r="V729" s="2">
        <v>10</v>
      </c>
      <c r="W729" s="2">
        <v>0</v>
      </c>
      <c r="X729" s="2">
        <v>0</v>
      </c>
      <c r="Y729" s="2" t="s">
        <v>503</v>
      </c>
      <c r="Z729" s="2" t="s">
        <v>503</v>
      </c>
      <c r="AA729" s="2">
        <v>0</v>
      </c>
      <c r="AB729" s="2">
        <v>0</v>
      </c>
      <c r="AC729" s="14">
        <v>0</v>
      </c>
      <c r="AD729" s="14">
        <v>1</v>
      </c>
      <c r="AF729" t="s">
        <v>1953</v>
      </c>
    </row>
    <row r="730" spans="1:33" x14ac:dyDescent="0.3">
      <c r="A730" t="s">
        <v>75</v>
      </c>
      <c r="B730">
        <v>2022</v>
      </c>
      <c r="C730" s="11">
        <v>44749</v>
      </c>
      <c r="D730" t="s">
        <v>1412</v>
      </c>
      <c r="E730" t="s">
        <v>656</v>
      </c>
      <c r="F730">
        <v>5</v>
      </c>
      <c r="G730">
        <f t="shared" si="35"/>
        <v>1</v>
      </c>
      <c r="H730">
        <v>0</v>
      </c>
      <c r="I730">
        <v>1</v>
      </c>
      <c r="J730">
        <v>0</v>
      </c>
      <c r="K730">
        <v>50</v>
      </c>
      <c r="L730">
        <v>40</v>
      </c>
      <c r="M730">
        <v>0</v>
      </c>
      <c r="N730">
        <v>0</v>
      </c>
      <c r="O730">
        <v>0</v>
      </c>
      <c r="P730">
        <f t="shared" si="36"/>
        <v>17</v>
      </c>
      <c r="Q730" s="26">
        <v>13</v>
      </c>
      <c r="R730" s="26">
        <v>27</v>
      </c>
      <c r="S730" s="26">
        <v>16</v>
      </c>
      <c r="T730" s="26">
        <v>12</v>
      </c>
      <c r="U730" s="2">
        <v>4</v>
      </c>
      <c r="V730" s="2">
        <v>15</v>
      </c>
      <c r="W730" s="2">
        <v>0</v>
      </c>
      <c r="X730" s="2">
        <v>0</v>
      </c>
      <c r="Y730" s="2" t="s">
        <v>503</v>
      </c>
      <c r="Z730" s="2" t="s">
        <v>503</v>
      </c>
      <c r="AA730" s="2">
        <v>0</v>
      </c>
      <c r="AB730" s="2">
        <v>0</v>
      </c>
      <c r="AC730" s="14">
        <v>0</v>
      </c>
      <c r="AD730" s="14">
        <v>0</v>
      </c>
    </row>
    <row r="731" spans="1:33" x14ac:dyDescent="0.3">
      <c r="A731" t="s">
        <v>75</v>
      </c>
      <c r="B731">
        <v>2022</v>
      </c>
      <c r="C731" s="11">
        <v>44749</v>
      </c>
      <c r="D731" t="s">
        <v>1413</v>
      </c>
      <c r="E731" t="s">
        <v>656</v>
      </c>
      <c r="F731">
        <v>12</v>
      </c>
      <c r="G731">
        <f t="shared" si="35"/>
        <v>0</v>
      </c>
      <c r="H731">
        <v>0</v>
      </c>
      <c r="I731">
        <v>0</v>
      </c>
      <c r="J731">
        <v>0</v>
      </c>
      <c r="K731">
        <v>60</v>
      </c>
      <c r="L731">
        <v>90</v>
      </c>
      <c r="M731">
        <v>0</v>
      </c>
      <c r="N731">
        <v>10</v>
      </c>
      <c r="O731">
        <v>0</v>
      </c>
      <c r="P731">
        <f t="shared" si="36"/>
        <v>28.5</v>
      </c>
      <c r="Q731" s="26">
        <v>28</v>
      </c>
      <c r="R731" s="26">
        <v>29</v>
      </c>
      <c r="S731" s="26">
        <v>17</v>
      </c>
      <c r="T731" s="26">
        <v>40</v>
      </c>
      <c r="U731" s="2">
        <v>3</v>
      </c>
      <c r="V731" s="2" t="s">
        <v>503</v>
      </c>
      <c r="W731" s="2">
        <v>0</v>
      </c>
      <c r="X731" s="2">
        <v>0</v>
      </c>
      <c r="Y731" s="2" t="s">
        <v>503</v>
      </c>
      <c r="Z731" s="2" t="s">
        <v>503</v>
      </c>
      <c r="AA731" s="2">
        <v>0</v>
      </c>
      <c r="AB731" s="2">
        <v>0</v>
      </c>
      <c r="AC731" s="14">
        <v>0</v>
      </c>
      <c r="AD731" s="14">
        <v>0</v>
      </c>
    </row>
    <row r="732" spans="1:33" x14ac:dyDescent="0.3">
      <c r="A732" t="s">
        <v>75</v>
      </c>
      <c r="B732">
        <v>2022</v>
      </c>
      <c r="C732" s="11">
        <v>44749</v>
      </c>
      <c r="D732" t="s">
        <v>1414</v>
      </c>
      <c r="E732" t="s">
        <v>651</v>
      </c>
      <c r="F732">
        <v>2</v>
      </c>
      <c r="G732">
        <f t="shared" si="35"/>
        <v>1</v>
      </c>
      <c r="H732">
        <v>0</v>
      </c>
      <c r="I732">
        <v>1</v>
      </c>
      <c r="J732">
        <v>0</v>
      </c>
      <c r="K732">
        <v>60</v>
      </c>
      <c r="L732">
        <v>30</v>
      </c>
      <c r="M732">
        <v>0</v>
      </c>
      <c r="N732">
        <v>0</v>
      </c>
      <c r="O732">
        <v>0</v>
      </c>
      <c r="P732">
        <f t="shared" si="36"/>
        <v>5</v>
      </c>
      <c r="Q732" s="26">
        <v>0</v>
      </c>
      <c r="R732" s="26">
        <v>4</v>
      </c>
      <c r="S732" s="26">
        <v>15</v>
      </c>
      <c r="T732" s="26">
        <v>1</v>
      </c>
      <c r="U732" s="2">
        <v>1</v>
      </c>
      <c r="V732" s="2">
        <v>2</v>
      </c>
      <c r="W732" s="2">
        <v>0</v>
      </c>
      <c r="X732" s="2">
        <v>0</v>
      </c>
      <c r="Y732" s="2" t="s">
        <v>503</v>
      </c>
      <c r="Z732" s="2" t="s">
        <v>503</v>
      </c>
      <c r="AA732" s="2">
        <v>0</v>
      </c>
      <c r="AB732" s="2">
        <v>0</v>
      </c>
      <c r="AC732" s="14">
        <v>0</v>
      </c>
      <c r="AD732" s="14">
        <v>1</v>
      </c>
      <c r="AF732" t="s">
        <v>1953</v>
      </c>
    </row>
    <row r="733" spans="1:33" x14ac:dyDescent="0.3">
      <c r="A733" t="s">
        <v>75</v>
      </c>
      <c r="B733">
        <v>2022</v>
      </c>
      <c r="C733" s="11">
        <v>44749</v>
      </c>
      <c r="D733" t="s">
        <v>1415</v>
      </c>
      <c r="E733" t="s">
        <v>651</v>
      </c>
      <c r="F733">
        <v>0</v>
      </c>
      <c r="G733">
        <f t="shared" si="35"/>
        <v>0</v>
      </c>
      <c r="H733">
        <v>0</v>
      </c>
      <c r="I733">
        <v>0</v>
      </c>
      <c r="J733">
        <v>0</v>
      </c>
      <c r="K733">
        <v>55</v>
      </c>
      <c r="L733">
        <v>5</v>
      </c>
      <c r="M733">
        <v>0</v>
      </c>
      <c r="N733">
        <v>0</v>
      </c>
      <c r="O733">
        <v>0</v>
      </c>
      <c r="P733">
        <f t="shared" si="36"/>
        <v>5</v>
      </c>
      <c r="Q733" s="26">
        <v>13</v>
      </c>
      <c r="R733" s="26">
        <v>2</v>
      </c>
      <c r="S733" s="26">
        <v>1</v>
      </c>
      <c r="T733" s="26">
        <v>4</v>
      </c>
      <c r="U733" s="2">
        <v>2</v>
      </c>
      <c r="V733" s="2">
        <v>1</v>
      </c>
      <c r="W733" s="2">
        <v>0</v>
      </c>
      <c r="X733" s="2">
        <v>0</v>
      </c>
      <c r="Y733" s="2" t="s">
        <v>503</v>
      </c>
      <c r="Z733" s="2" t="s">
        <v>503</v>
      </c>
      <c r="AA733" s="2">
        <v>0</v>
      </c>
      <c r="AB733" s="2">
        <v>0</v>
      </c>
      <c r="AC733" s="14">
        <v>0</v>
      </c>
      <c r="AD733" s="14">
        <v>1</v>
      </c>
      <c r="AF733" t="s">
        <v>1953</v>
      </c>
    </row>
    <row r="734" spans="1:33" x14ac:dyDescent="0.3">
      <c r="A734" t="s">
        <v>596</v>
      </c>
      <c r="B734">
        <v>2018</v>
      </c>
      <c r="C734" s="11">
        <v>43299</v>
      </c>
      <c r="D734" t="s">
        <v>1436</v>
      </c>
      <c r="E734" t="s">
        <v>661</v>
      </c>
      <c r="F734">
        <v>1</v>
      </c>
      <c r="G734">
        <f t="shared" si="35"/>
        <v>1</v>
      </c>
      <c r="H734">
        <v>0</v>
      </c>
      <c r="I734">
        <v>0</v>
      </c>
      <c r="J734">
        <v>1</v>
      </c>
      <c r="K734">
        <v>60</v>
      </c>
      <c r="L734">
        <v>10</v>
      </c>
      <c r="M734" t="s">
        <v>503</v>
      </c>
      <c r="N734">
        <v>0</v>
      </c>
      <c r="O734" t="s">
        <v>503</v>
      </c>
      <c r="P734" s="9">
        <f t="shared" si="36"/>
        <v>22.25</v>
      </c>
      <c r="Q734">
        <v>18</v>
      </c>
      <c r="R734">
        <v>42</v>
      </c>
      <c r="S734">
        <v>12</v>
      </c>
      <c r="T734">
        <v>17</v>
      </c>
      <c r="AC734" s="14"/>
      <c r="AD734" s="14"/>
    </row>
    <row r="735" spans="1:33" x14ac:dyDescent="0.3">
      <c r="A735" t="s">
        <v>596</v>
      </c>
      <c r="B735">
        <v>2018</v>
      </c>
      <c r="C735" s="11">
        <v>43299</v>
      </c>
      <c r="D735" t="s">
        <v>1437</v>
      </c>
      <c r="E735" t="s">
        <v>661</v>
      </c>
      <c r="F735">
        <v>7</v>
      </c>
      <c r="G735">
        <f t="shared" si="35"/>
        <v>1</v>
      </c>
      <c r="H735">
        <v>0</v>
      </c>
      <c r="I735">
        <v>0</v>
      </c>
      <c r="J735">
        <v>1</v>
      </c>
      <c r="K735">
        <v>80</v>
      </c>
      <c r="L735">
        <v>5</v>
      </c>
      <c r="M735" t="s">
        <v>503</v>
      </c>
      <c r="N735">
        <v>0</v>
      </c>
      <c r="O735" t="s">
        <v>503</v>
      </c>
      <c r="P735" s="9">
        <f t="shared" si="36"/>
        <v>47.5</v>
      </c>
      <c r="Q735">
        <v>50</v>
      </c>
      <c r="R735">
        <v>40</v>
      </c>
      <c r="S735">
        <v>40</v>
      </c>
      <c r="T735">
        <v>60</v>
      </c>
      <c r="AC735" s="14"/>
      <c r="AD735" s="14"/>
    </row>
    <row r="736" spans="1:33" x14ac:dyDescent="0.3">
      <c r="A736" t="s">
        <v>596</v>
      </c>
      <c r="B736">
        <v>2018</v>
      </c>
      <c r="C736" s="11">
        <v>43299</v>
      </c>
      <c r="D736" t="s">
        <v>1438</v>
      </c>
      <c r="E736" t="s">
        <v>656</v>
      </c>
      <c r="F736">
        <v>0</v>
      </c>
      <c r="G736">
        <f t="shared" si="35"/>
        <v>0</v>
      </c>
      <c r="H736">
        <v>0</v>
      </c>
      <c r="I736">
        <v>0</v>
      </c>
      <c r="J736">
        <v>0</v>
      </c>
      <c r="K736">
        <v>90</v>
      </c>
      <c r="L736">
        <v>5</v>
      </c>
      <c r="M736" t="s">
        <v>503</v>
      </c>
      <c r="N736">
        <v>5</v>
      </c>
      <c r="O736" t="s">
        <v>503</v>
      </c>
      <c r="P736" s="9">
        <f t="shared" si="36"/>
        <v>17</v>
      </c>
      <c r="Q736">
        <v>17</v>
      </c>
      <c r="R736">
        <v>3</v>
      </c>
      <c r="S736">
        <v>15</v>
      </c>
      <c r="T736">
        <v>33</v>
      </c>
      <c r="AC736" s="14"/>
      <c r="AD736" s="14"/>
    </row>
    <row r="737" spans="1:33" x14ac:dyDescent="0.3">
      <c r="A737" t="s">
        <v>596</v>
      </c>
      <c r="B737">
        <v>2018</v>
      </c>
      <c r="C737" s="11">
        <v>43299</v>
      </c>
      <c r="D737" t="s">
        <v>1439</v>
      </c>
      <c r="E737" t="s">
        <v>656</v>
      </c>
      <c r="F737">
        <v>1</v>
      </c>
      <c r="G737">
        <f t="shared" si="35"/>
        <v>1</v>
      </c>
      <c r="H737">
        <v>0</v>
      </c>
      <c r="I737">
        <v>0</v>
      </c>
      <c r="J737">
        <v>1</v>
      </c>
      <c r="K737">
        <v>95</v>
      </c>
      <c r="L737">
        <v>5</v>
      </c>
      <c r="M737" t="s">
        <v>503</v>
      </c>
      <c r="N737">
        <v>10</v>
      </c>
      <c r="O737" t="s">
        <v>503</v>
      </c>
      <c r="P737" s="9">
        <f t="shared" si="36"/>
        <v>27.5</v>
      </c>
      <c r="Q737">
        <v>38</v>
      </c>
      <c r="R737">
        <v>19</v>
      </c>
      <c r="S737">
        <v>36</v>
      </c>
      <c r="T737">
        <v>17</v>
      </c>
      <c r="AC737" s="14"/>
      <c r="AD737" s="14"/>
    </row>
    <row r="738" spans="1:33" x14ac:dyDescent="0.3">
      <c r="A738" t="s">
        <v>596</v>
      </c>
      <c r="B738">
        <v>2018</v>
      </c>
      <c r="C738" s="11">
        <v>43299</v>
      </c>
      <c r="D738" t="s">
        <v>1440</v>
      </c>
      <c r="E738" t="s">
        <v>657</v>
      </c>
      <c r="F738">
        <v>0</v>
      </c>
      <c r="G738">
        <f t="shared" si="35"/>
        <v>0</v>
      </c>
      <c r="H738">
        <v>0</v>
      </c>
      <c r="I738">
        <v>0</v>
      </c>
      <c r="J738">
        <v>0</v>
      </c>
      <c r="K738">
        <v>90</v>
      </c>
      <c r="L738">
        <v>5</v>
      </c>
      <c r="M738" t="s">
        <v>503</v>
      </c>
      <c r="N738">
        <v>0</v>
      </c>
      <c r="O738" t="s">
        <v>503</v>
      </c>
      <c r="P738" s="9">
        <f t="shared" si="36"/>
        <v>19.25</v>
      </c>
      <c r="Q738">
        <v>4</v>
      </c>
      <c r="R738">
        <v>33</v>
      </c>
      <c r="S738">
        <v>24</v>
      </c>
      <c r="T738">
        <v>16</v>
      </c>
      <c r="AC738" s="14"/>
      <c r="AD738" s="14"/>
    </row>
    <row r="739" spans="1:33" x14ac:dyDescent="0.3">
      <c r="A739" t="s">
        <v>596</v>
      </c>
      <c r="B739">
        <v>2018</v>
      </c>
      <c r="C739" s="11">
        <v>43299</v>
      </c>
      <c r="D739" t="s">
        <v>1441</v>
      </c>
      <c r="E739" t="s">
        <v>655</v>
      </c>
      <c r="F739">
        <v>2</v>
      </c>
      <c r="G739">
        <f t="shared" si="35"/>
        <v>0</v>
      </c>
      <c r="H739">
        <v>0</v>
      </c>
      <c r="I739">
        <v>0</v>
      </c>
      <c r="J739">
        <v>0</v>
      </c>
      <c r="K739">
        <v>60</v>
      </c>
      <c r="L739">
        <v>5</v>
      </c>
      <c r="M739" t="s">
        <v>503</v>
      </c>
      <c r="N739">
        <v>0</v>
      </c>
      <c r="O739" t="s">
        <v>503</v>
      </c>
      <c r="P739" s="9">
        <f t="shared" si="36"/>
        <v>27.75</v>
      </c>
      <c r="Q739">
        <v>26</v>
      </c>
      <c r="R739">
        <v>31</v>
      </c>
      <c r="S739">
        <v>32</v>
      </c>
      <c r="T739">
        <v>22</v>
      </c>
      <c r="AC739" s="14"/>
      <c r="AD739" s="14"/>
      <c r="AG739" t="s">
        <v>1442</v>
      </c>
    </row>
    <row r="740" spans="1:33" x14ac:dyDescent="0.3">
      <c r="A740" t="s">
        <v>596</v>
      </c>
      <c r="B740">
        <v>2018</v>
      </c>
      <c r="C740" s="11">
        <v>43299</v>
      </c>
      <c r="D740" t="s">
        <v>1443</v>
      </c>
      <c r="E740" t="s">
        <v>659</v>
      </c>
      <c r="F740">
        <v>1</v>
      </c>
      <c r="G740">
        <f t="shared" si="35"/>
        <v>0</v>
      </c>
      <c r="H740">
        <v>0</v>
      </c>
      <c r="I740">
        <v>0</v>
      </c>
      <c r="J740">
        <v>0</v>
      </c>
      <c r="K740">
        <v>70</v>
      </c>
      <c r="L740">
        <v>5</v>
      </c>
      <c r="M740" t="s">
        <v>503</v>
      </c>
      <c r="N740">
        <v>1</v>
      </c>
      <c r="O740" t="s">
        <v>503</v>
      </c>
      <c r="P740" s="9">
        <f t="shared" si="36"/>
        <v>35.75</v>
      </c>
      <c r="Q740">
        <v>55</v>
      </c>
      <c r="R740">
        <v>41</v>
      </c>
      <c r="S740">
        <v>33</v>
      </c>
      <c r="T740">
        <v>14</v>
      </c>
      <c r="AC740" s="14"/>
      <c r="AD740" s="14"/>
    </row>
    <row r="741" spans="1:33" x14ac:dyDescent="0.3">
      <c r="A741" t="s">
        <v>596</v>
      </c>
      <c r="B741">
        <v>2018</v>
      </c>
      <c r="C741" s="11">
        <v>43299</v>
      </c>
      <c r="D741" t="s">
        <v>1444</v>
      </c>
      <c r="E741" t="s">
        <v>653</v>
      </c>
      <c r="F741">
        <v>5</v>
      </c>
      <c r="G741">
        <f t="shared" si="35"/>
        <v>0</v>
      </c>
      <c r="H741">
        <v>0</v>
      </c>
      <c r="I741">
        <v>0</v>
      </c>
      <c r="J741">
        <v>0</v>
      </c>
      <c r="K741">
        <v>80</v>
      </c>
      <c r="L741">
        <v>5</v>
      </c>
      <c r="M741" t="s">
        <v>503</v>
      </c>
      <c r="N741">
        <v>0</v>
      </c>
      <c r="O741" t="s">
        <v>503</v>
      </c>
      <c r="P741" s="9">
        <f t="shared" si="36"/>
        <v>26.25</v>
      </c>
      <c r="Q741">
        <v>5</v>
      </c>
      <c r="R741">
        <v>50</v>
      </c>
      <c r="S741">
        <v>9</v>
      </c>
      <c r="T741">
        <v>41</v>
      </c>
      <c r="AC741" s="14"/>
      <c r="AD741" s="14"/>
    </row>
    <row r="742" spans="1:33" x14ac:dyDescent="0.3">
      <c r="A742" t="s">
        <v>146</v>
      </c>
      <c r="B742">
        <v>2019</v>
      </c>
      <c r="C742" s="11">
        <v>43627</v>
      </c>
      <c r="D742" t="s">
        <v>1445</v>
      </c>
      <c r="E742" t="s">
        <v>651</v>
      </c>
      <c r="F742">
        <v>7</v>
      </c>
      <c r="G742">
        <f t="shared" si="35"/>
        <v>6</v>
      </c>
      <c r="H742">
        <v>0</v>
      </c>
      <c r="I742">
        <v>0</v>
      </c>
      <c r="J742">
        <v>6</v>
      </c>
      <c r="K742">
        <v>80</v>
      </c>
      <c r="L742">
        <v>50</v>
      </c>
      <c r="M742" t="s">
        <v>503</v>
      </c>
      <c r="N742">
        <v>10</v>
      </c>
      <c r="O742" t="s">
        <v>503</v>
      </c>
      <c r="P742" s="9">
        <f t="shared" si="36"/>
        <v>30.75</v>
      </c>
      <c r="Q742" s="8">
        <v>21</v>
      </c>
      <c r="R742" s="8">
        <v>53</v>
      </c>
      <c r="S742" s="8">
        <v>44</v>
      </c>
      <c r="T742" s="8">
        <v>5</v>
      </c>
      <c r="AC742" s="14">
        <v>0</v>
      </c>
      <c r="AD742" s="14">
        <v>0</v>
      </c>
      <c r="AF742" t="s">
        <v>1446</v>
      </c>
    </row>
    <row r="743" spans="1:33" x14ac:dyDescent="0.3">
      <c r="A743" t="s">
        <v>146</v>
      </c>
      <c r="B743">
        <v>2019</v>
      </c>
      <c r="C743" s="11">
        <v>43627</v>
      </c>
      <c r="D743" t="s">
        <v>1447</v>
      </c>
      <c r="E743" t="s">
        <v>651</v>
      </c>
      <c r="F743">
        <v>8</v>
      </c>
      <c r="G743">
        <f t="shared" si="35"/>
        <v>2</v>
      </c>
      <c r="H743">
        <v>1</v>
      </c>
      <c r="I743">
        <v>0</v>
      </c>
      <c r="J743">
        <v>1</v>
      </c>
      <c r="K743">
        <v>70</v>
      </c>
      <c r="L743">
        <v>20</v>
      </c>
      <c r="M743" t="s">
        <v>503</v>
      </c>
      <c r="N743">
        <v>40</v>
      </c>
      <c r="O743" t="s">
        <v>503</v>
      </c>
      <c r="P743" s="9">
        <f t="shared" si="36"/>
        <v>44.75</v>
      </c>
      <c r="Q743" s="8">
        <v>45</v>
      </c>
      <c r="R743" s="8">
        <v>72</v>
      </c>
      <c r="S743" s="8">
        <v>25</v>
      </c>
      <c r="T743" s="8">
        <v>37</v>
      </c>
      <c r="AC743" s="14">
        <v>0</v>
      </c>
      <c r="AD743" s="14">
        <v>0</v>
      </c>
      <c r="AF743" t="s">
        <v>1446</v>
      </c>
    </row>
    <row r="744" spans="1:33" x14ac:dyDescent="0.3">
      <c r="A744" t="s">
        <v>146</v>
      </c>
      <c r="B744">
        <v>2019</v>
      </c>
      <c r="C744" s="11">
        <v>43627</v>
      </c>
      <c r="D744" t="s">
        <v>1448</v>
      </c>
      <c r="E744" t="s">
        <v>656</v>
      </c>
      <c r="F744">
        <v>9</v>
      </c>
      <c r="G744">
        <f t="shared" si="35"/>
        <v>12</v>
      </c>
      <c r="H744">
        <v>10</v>
      </c>
      <c r="I744">
        <v>0</v>
      </c>
      <c r="J744">
        <v>2</v>
      </c>
      <c r="K744">
        <v>30</v>
      </c>
      <c r="L744">
        <v>50</v>
      </c>
      <c r="M744" t="s">
        <v>503</v>
      </c>
      <c r="N744">
        <v>0</v>
      </c>
      <c r="O744" t="s">
        <v>503</v>
      </c>
      <c r="P744" s="9">
        <f t="shared" si="36"/>
        <v>5.25</v>
      </c>
      <c r="Q744" s="8">
        <v>11</v>
      </c>
      <c r="R744" s="8">
        <v>2</v>
      </c>
      <c r="S744" s="8">
        <v>4</v>
      </c>
      <c r="T744" s="8">
        <v>4</v>
      </c>
      <c r="AC744" s="14">
        <v>0</v>
      </c>
      <c r="AD744" s="14">
        <v>0</v>
      </c>
      <c r="AF744" t="s">
        <v>1446</v>
      </c>
    </row>
    <row r="745" spans="1:33" x14ac:dyDescent="0.3">
      <c r="A745" t="s">
        <v>146</v>
      </c>
      <c r="B745">
        <v>2019</v>
      </c>
      <c r="C745" s="11">
        <v>43627</v>
      </c>
      <c r="D745" t="s">
        <v>1449</v>
      </c>
      <c r="E745" t="s">
        <v>657</v>
      </c>
      <c r="F745">
        <v>10</v>
      </c>
      <c r="G745">
        <f t="shared" si="35"/>
        <v>0</v>
      </c>
      <c r="H745">
        <v>0</v>
      </c>
      <c r="I745">
        <v>0</v>
      </c>
      <c r="J745">
        <v>0</v>
      </c>
      <c r="K745">
        <v>75</v>
      </c>
      <c r="L745">
        <v>30</v>
      </c>
      <c r="M745" t="s">
        <v>503</v>
      </c>
      <c r="N745">
        <v>60</v>
      </c>
      <c r="O745" t="s">
        <v>503</v>
      </c>
      <c r="P745" s="9">
        <f t="shared" si="36"/>
        <v>40.5</v>
      </c>
      <c r="Q745" s="8">
        <v>50</v>
      </c>
      <c r="R745" s="8">
        <v>90</v>
      </c>
      <c r="S745" s="8">
        <v>6</v>
      </c>
      <c r="T745" s="8">
        <v>16</v>
      </c>
      <c r="AC745" s="14">
        <v>0</v>
      </c>
      <c r="AD745" s="14">
        <v>0</v>
      </c>
      <c r="AF745" t="s">
        <v>1446</v>
      </c>
    </row>
    <row r="746" spans="1:33" x14ac:dyDescent="0.3">
      <c r="A746" t="s">
        <v>146</v>
      </c>
      <c r="B746">
        <v>2019</v>
      </c>
      <c r="C746" s="11">
        <v>43627</v>
      </c>
      <c r="D746" t="s">
        <v>1450</v>
      </c>
      <c r="E746" t="s">
        <v>657</v>
      </c>
      <c r="F746">
        <v>18</v>
      </c>
      <c r="G746">
        <f t="shared" si="35"/>
        <v>0</v>
      </c>
      <c r="H746">
        <v>0</v>
      </c>
      <c r="I746">
        <v>0</v>
      </c>
      <c r="J746">
        <v>0</v>
      </c>
      <c r="K746">
        <v>60</v>
      </c>
      <c r="L746">
        <v>5</v>
      </c>
      <c r="M746" t="s">
        <v>503</v>
      </c>
      <c r="N746">
        <v>2</v>
      </c>
      <c r="O746" t="s">
        <v>503</v>
      </c>
      <c r="P746" s="9">
        <f t="shared" si="36"/>
        <v>36</v>
      </c>
      <c r="Q746" s="8">
        <v>30</v>
      </c>
      <c r="R746" s="8">
        <v>28</v>
      </c>
      <c r="S746" s="8">
        <v>39</v>
      </c>
      <c r="T746" s="8">
        <v>47</v>
      </c>
      <c r="AC746" s="14">
        <v>0</v>
      </c>
      <c r="AD746" s="14">
        <v>0</v>
      </c>
      <c r="AF746" t="s">
        <v>1446</v>
      </c>
    </row>
    <row r="747" spans="1:33" x14ac:dyDescent="0.3">
      <c r="A747" t="s">
        <v>146</v>
      </c>
      <c r="B747">
        <v>2019</v>
      </c>
      <c r="C747" s="11">
        <v>43627</v>
      </c>
      <c r="D747" t="s">
        <v>1451</v>
      </c>
      <c r="E747" t="s">
        <v>657</v>
      </c>
      <c r="F747">
        <v>8</v>
      </c>
      <c r="G747">
        <f t="shared" si="35"/>
        <v>3</v>
      </c>
      <c r="H747">
        <v>0</v>
      </c>
      <c r="I747">
        <v>0</v>
      </c>
      <c r="J747">
        <v>3</v>
      </c>
      <c r="K747">
        <v>80</v>
      </c>
      <c r="L747">
        <v>5</v>
      </c>
      <c r="M747" t="s">
        <v>503</v>
      </c>
      <c r="N747">
        <v>0</v>
      </c>
      <c r="O747" t="s">
        <v>503</v>
      </c>
      <c r="P747" s="9">
        <f t="shared" si="36"/>
        <v>41.75</v>
      </c>
      <c r="Q747" s="8">
        <v>40</v>
      </c>
      <c r="R747" s="8">
        <v>53</v>
      </c>
      <c r="S747" s="8">
        <v>59</v>
      </c>
      <c r="T747" s="8">
        <v>15</v>
      </c>
      <c r="AC747" s="14">
        <v>0</v>
      </c>
      <c r="AD747" s="14">
        <v>0</v>
      </c>
      <c r="AF747" t="s">
        <v>1446</v>
      </c>
    </row>
    <row r="748" spans="1:33" x14ac:dyDescent="0.3">
      <c r="A748" t="s">
        <v>146</v>
      </c>
      <c r="B748">
        <v>2019</v>
      </c>
      <c r="C748" s="11">
        <v>43627</v>
      </c>
      <c r="D748" t="s">
        <v>1452</v>
      </c>
      <c r="E748" t="s">
        <v>657</v>
      </c>
      <c r="F748">
        <v>9</v>
      </c>
      <c r="G748">
        <f t="shared" si="35"/>
        <v>3</v>
      </c>
      <c r="H748">
        <v>0</v>
      </c>
      <c r="I748">
        <v>0</v>
      </c>
      <c r="J748">
        <v>3</v>
      </c>
      <c r="K748">
        <v>70</v>
      </c>
      <c r="L748">
        <v>30</v>
      </c>
      <c r="M748" t="s">
        <v>503</v>
      </c>
      <c r="N748">
        <v>15</v>
      </c>
      <c r="O748" t="s">
        <v>503</v>
      </c>
      <c r="P748" s="9">
        <f t="shared" ref="P748:P779" si="37">AVERAGE(Q748:T748)</f>
        <v>45.25</v>
      </c>
      <c r="Q748" s="8">
        <v>55</v>
      </c>
      <c r="R748" s="8">
        <v>42</v>
      </c>
      <c r="S748" s="8">
        <v>48</v>
      </c>
      <c r="T748" s="8">
        <v>36</v>
      </c>
      <c r="AC748" s="14">
        <v>0</v>
      </c>
      <c r="AD748" s="14">
        <v>0</v>
      </c>
      <c r="AF748" t="s">
        <v>1446</v>
      </c>
    </row>
    <row r="749" spans="1:33" x14ac:dyDescent="0.3">
      <c r="A749" t="s">
        <v>146</v>
      </c>
      <c r="B749">
        <v>2019</v>
      </c>
      <c r="C749" s="11">
        <v>43627</v>
      </c>
      <c r="D749" t="s">
        <v>1453</v>
      </c>
      <c r="E749" t="s">
        <v>655</v>
      </c>
      <c r="F749">
        <v>4</v>
      </c>
      <c r="G749">
        <f t="shared" si="35"/>
        <v>0</v>
      </c>
      <c r="H749">
        <v>0</v>
      </c>
      <c r="I749">
        <v>0</v>
      </c>
      <c r="J749">
        <v>0</v>
      </c>
      <c r="K749">
        <v>60</v>
      </c>
      <c r="L749">
        <v>60</v>
      </c>
      <c r="M749" t="s">
        <v>503</v>
      </c>
      <c r="N749">
        <v>60</v>
      </c>
      <c r="O749" t="s">
        <v>503</v>
      </c>
      <c r="P749" s="9">
        <f t="shared" si="37"/>
        <v>76.25</v>
      </c>
      <c r="Q749" s="8">
        <v>40</v>
      </c>
      <c r="R749" s="8">
        <v>15</v>
      </c>
      <c r="S749" s="8">
        <v>30</v>
      </c>
      <c r="T749" s="8">
        <v>220</v>
      </c>
      <c r="AC749" s="14">
        <v>0</v>
      </c>
      <c r="AD749" s="14">
        <v>0</v>
      </c>
      <c r="AF749" t="s">
        <v>1446</v>
      </c>
      <c r="AG749" t="s">
        <v>1454</v>
      </c>
    </row>
    <row r="750" spans="1:33" x14ac:dyDescent="0.3">
      <c r="A750" t="s">
        <v>146</v>
      </c>
      <c r="B750">
        <v>2019</v>
      </c>
      <c r="C750" s="11">
        <v>43627</v>
      </c>
      <c r="D750" t="s">
        <v>1455</v>
      </c>
      <c r="E750" t="s">
        <v>659</v>
      </c>
      <c r="F750">
        <v>3</v>
      </c>
      <c r="G750">
        <f t="shared" si="35"/>
        <v>0</v>
      </c>
      <c r="H750">
        <v>0</v>
      </c>
      <c r="I750">
        <v>0</v>
      </c>
      <c r="J750">
        <v>0</v>
      </c>
      <c r="K750">
        <v>50</v>
      </c>
      <c r="L750">
        <v>30</v>
      </c>
      <c r="M750" t="s">
        <v>503</v>
      </c>
      <c r="N750">
        <v>30</v>
      </c>
      <c r="O750" t="s">
        <v>503</v>
      </c>
      <c r="P750" s="9">
        <f t="shared" si="37"/>
        <v>34.5</v>
      </c>
      <c r="Q750" s="8">
        <v>14</v>
      </c>
      <c r="R750" s="8">
        <v>12</v>
      </c>
      <c r="S750" s="8">
        <v>44</v>
      </c>
      <c r="T750" s="8">
        <v>68</v>
      </c>
      <c r="AC750" s="14">
        <v>0</v>
      </c>
      <c r="AD750" s="14">
        <v>0</v>
      </c>
      <c r="AF750" t="s">
        <v>1446</v>
      </c>
      <c r="AG750" t="s">
        <v>1456</v>
      </c>
    </row>
    <row r="751" spans="1:33" x14ac:dyDescent="0.3">
      <c r="A751" t="s">
        <v>146</v>
      </c>
      <c r="B751">
        <v>2019</v>
      </c>
      <c r="C751" s="11">
        <v>43627</v>
      </c>
      <c r="D751" t="s">
        <v>1457</v>
      </c>
      <c r="E751" t="s">
        <v>653</v>
      </c>
      <c r="F751">
        <v>1</v>
      </c>
      <c r="G751">
        <f t="shared" si="35"/>
        <v>0</v>
      </c>
      <c r="H751">
        <v>0</v>
      </c>
      <c r="I751">
        <v>0</v>
      </c>
      <c r="J751">
        <v>0</v>
      </c>
      <c r="K751">
        <v>30</v>
      </c>
      <c r="L751">
        <v>50</v>
      </c>
      <c r="M751" t="s">
        <v>503</v>
      </c>
      <c r="N751">
        <v>5</v>
      </c>
      <c r="O751" t="s">
        <v>503</v>
      </c>
      <c r="P751" s="9">
        <f t="shared" si="37"/>
        <v>6.75</v>
      </c>
      <c r="Q751" s="8">
        <v>0</v>
      </c>
      <c r="R751" s="8">
        <v>18</v>
      </c>
      <c r="S751" s="8">
        <v>4</v>
      </c>
      <c r="T751" s="8">
        <v>5</v>
      </c>
      <c r="AC751" s="14">
        <v>0</v>
      </c>
      <c r="AD751" s="14">
        <v>0</v>
      </c>
      <c r="AF751" t="s">
        <v>1446</v>
      </c>
    </row>
    <row r="752" spans="1:33" x14ac:dyDescent="0.3">
      <c r="A752" t="s">
        <v>146</v>
      </c>
      <c r="B752">
        <v>2020</v>
      </c>
      <c r="C752" s="11">
        <v>44020</v>
      </c>
      <c r="D752" t="s">
        <v>1445</v>
      </c>
      <c r="E752" t="s">
        <v>651</v>
      </c>
      <c r="F752">
        <v>7</v>
      </c>
      <c r="G752">
        <f t="shared" si="35"/>
        <v>22</v>
      </c>
      <c r="H752">
        <v>3</v>
      </c>
      <c r="I752">
        <v>9</v>
      </c>
      <c r="J752">
        <v>10</v>
      </c>
      <c r="K752">
        <v>65</v>
      </c>
      <c r="L752">
        <v>3</v>
      </c>
      <c r="M752" t="s">
        <v>503</v>
      </c>
      <c r="N752">
        <v>35</v>
      </c>
      <c r="O752" t="s">
        <v>503</v>
      </c>
      <c r="P752" s="9">
        <f t="shared" si="37"/>
        <v>47.75</v>
      </c>
      <c r="Q752">
        <v>48</v>
      </c>
      <c r="R752">
        <v>32</v>
      </c>
      <c r="S752">
        <v>51</v>
      </c>
      <c r="T752">
        <v>60</v>
      </c>
      <c r="AC752" s="14">
        <v>0</v>
      </c>
      <c r="AD752" s="14">
        <v>0</v>
      </c>
      <c r="AF752" t="s">
        <v>44</v>
      </c>
    </row>
    <row r="753" spans="1:33" x14ac:dyDescent="0.3">
      <c r="A753" t="s">
        <v>146</v>
      </c>
      <c r="B753">
        <v>2020</v>
      </c>
      <c r="C753" s="11">
        <v>44020</v>
      </c>
      <c r="D753" t="s">
        <v>1447</v>
      </c>
      <c r="E753" t="s">
        <v>651</v>
      </c>
      <c r="F753">
        <v>8</v>
      </c>
      <c r="G753">
        <f t="shared" si="35"/>
        <v>7</v>
      </c>
      <c r="H753">
        <v>1</v>
      </c>
      <c r="I753">
        <v>2</v>
      </c>
      <c r="J753">
        <v>4</v>
      </c>
      <c r="K753">
        <v>80</v>
      </c>
      <c r="L753">
        <v>5</v>
      </c>
      <c r="M753" t="s">
        <v>503</v>
      </c>
      <c r="N753">
        <v>40</v>
      </c>
      <c r="O753" t="s">
        <v>503</v>
      </c>
      <c r="P753" s="9">
        <f t="shared" si="37"/>
        <v>55</v>
      </c>
      <c r="Q753">
        <v>39</v>
      </c>
      <c r="R753">
        <v>66</v>
      </c>
      <c r="S753">
        <v>66</v>
      </c>
      <c r="T753">
        <v>49</v>
      </c>
      <c r="AC753" s="14">
        <v>0</v>
      </c>
      <c r="AD753" s="14">
        <v>0</v>
      </c>
      <c r="AF753" t="s">
        <v>44</v>
      </c>
    </row>
    <row r="754" spans="1:33" x14ac:dyDescent="0.3">
      <c r="A754" t="s">
        <v>146</v>
      </c>
      <c r="B754">
        <v>2020</v>
      </c>
      <c r="C754" s="11">
        <v>44020</v>
      </c>
      <c r="D754" t="s">
        <v>1448</v>
      </c>
      <c r="E754" t="s">
        <v>656</v>
      </c>
      <c r="F754">
        <v>9</v>
      </c>
      <c r="G754">
        <f t="shared" si="35"/>
        <v>20</v>
      </c>
      <c r="H754">
        <v>13</v>
      </c>
      <c r="I754">
        <v>5</v>
      </c>
      <c r="J754">
        <v>2</v>
      </c>
      <c r="K754">
        <v>45</v>
      </c>
      <c r="L754">
        <v>20</v>
      </c>
      <c r="M754" t="s">
        <v>503</v>
      </c>
      <c r="N754">
        <v>0</v>
      </c>
      <c r="O754" t="s">
        <v>503</v>
      </c>
      <c r="P754" s="9">
        <f t="shared" si="37"/>
        <v>27.75</v>
      </c>
      <c r="Q754">
        <v>27</v>
      </c>
      <c r="R754">
        <v>16</v>
      </c>
      <c r="S754">
        <v>46</v>
      </c>
      <c r="T754">
        <v>22</v>
      </c>
      <c r="AC754" s="14">
        <v>0</v>
      </c>
      <c r="AD754" s="14">
        <v>0</v>
      </c>
      <c r="AF754" t="s">
        <v>44</v>
      </c>
    </row>
    <row r="755" spans="1:33" x14ac:dyDescent="0.3">
      <c r="A755" t="s">
        <v>146</v>
      </c>
      <c r="B755">
        <v>2020</v>
      </c>
      <c r="C755" s="11">
        <v>44020</v>
      </c>
      <c r="D755" t="s">
        <v>1449</v>
      </c>
      <c r="E755" t="s">
        <v>657</v>
      </c>
      <c r="F755">
        <v>10</v>
      </c>
      <c r="G755">
        <f t="shared" si="35"/>
        <v>1</v>
      </c>
      <c r="H755">
        <v>0</v>
      </c>
      <c r="I755">
        <v>1</v>
      </c>
      <c r="J755">
        <v>0</v>
      </c>
      <c r="K755">
        <v>70</v>
      </c>
      <c r="L755">
        <v>60</v>
      </c>
      <c r="M755" t="s">
        <v>503</v>
      </c>
      <c r="N755">
        <v>25</v>
      </c>
      <c r="O755" t="s">
        <v>503</v>
      </c>
      <c r="P755" s="9">
        <f t="shared" si="37"/>
        <v>27.5</v>
      </c>
      <c r="Q755">
        <v>10</v>
      </c>
      <c r="R755">
        <v>34</v>
      </c>
      <c r="S755">
        <v>40</v>
      </c>
      <c r="T755">
        <v>26</v>
      </c>
      <c r="AC755" s="14">
        <v>0</v>
      </c>
      <c r="AD755" s="14">
        <v>0</v>
      </c>
      <c r="AF755" t="s">
        <v>44</v>
      </c>
    </row>
    <row r="756" spans="1:33" x14ac:dyDescent="0.3">
      <c r="A756" t="s">
        <v>146</v>
      </c>
      <c r="B756">
        <v>2020</v>
      </c>
      <c r="C756" s="11">
        <v>44020</v>
      </c>
      <c r="D756" t="s">
        <v>1450</v>
      </c>
      <c r="E756" t="s">
        <v>657</v>
      </c>
      <c r="F756">
        <v>18</v>
      </c>
      <c r="G756">
        <f t="shared" si="35"/>
        <v>0</v>
      </c>
      <c r="H756">
        <v>0</v>
      </c>
      <c r="I756">
        <v>0</v>
      </c>
      <c r="J756">
        <v>0</v>
      </c>
      <c r="K756">
        <v>90</v>
      </c>
      <c r="L756">
        <v>5</v>
      </c>
      <c r="M756" t="s">
        <v>503</v>
      </c>
      <c r="N756">
        <v>15</v>
      </c>
      <c r="O756" t="s">
        <v>503</v>
      </c>
      <c r="P756" s="9">
        <f t="shared" si="37"/>
        <v>26.5</v>
      </c>
      <c r="Q756">
        <v>16</v>
      </c>
      <c r="R756">
        <v>22</v>
      </c>
      <c r="S756">
        <v>18</v>
      </c>
      <c r="T756">
        <v>50</v>
      </c>
      <c r="AC756" s="14">
        <v>0</v>
      </c>
      <c r="AD756" s="14">
        <v>0</v>
      </c>
      <c r="AF756" t="s">
        <v>44</v>
      </c>
    </row>
    <row r="757" spans="1:33" x14ac:dyDescent="0.3">
      <c r="A757" t="s">
        <v>146</v>
      </c>
      <c r="B757">
        <v>2020</v>
      </c>
      <c r="C757" s="11">
        <v>44020</v>
      </c>
      <c r="D757" t="s">
        <v>1451</v>
      </c>
      <c r="E757" t="s">
        <v>657</v>
      </c>
      <c r="F757">
        <v>8</v>
      </c>
      <c r="G757">
        <f t="shared" si="35"/>
        <v>18</v>
      </c>
      <c r="H757">
        <v>6</v>
      </c>
      <c r="I757">
        <v>6</v>
      </c>
      <c r="J757">
        <v>6</v>
      </c>
      <c r="K757">
        <v>80</v>
      </c>
      <c r="L757">
        <v>25</v>
      </c>
      <c r="M757" t="s">
        <v>503</v>
      </c>
      <c r="N757">
        <v>0</v>
      </c>
      <c r="O757" t="s">
        <v>503</v>
      </c>
      <c r="P757" s="9">
        <f t="shared" si="37"/>
        <v>28</v>
      </c>
      <c r="Q757">
        <v>34</v>
      </c>
      <c r="R757">
        <v>33</v>
      </c>
      <c r="S757">
        <v>10</v>
      </c>
      <c r="T757">
        <v>35</v>
      </c>
      <c r="AC757" s="14">
        <v>0</v>
      </c>
      <c r="AD757" s="14">
        <v>0</v>
      </c>
      <c r="AF757" t="s">
        <v>44</v>
      </c>
    </row>
    <row r="758" spans="1:33" x14ac:dyDescent="0.3">
      <c r="A758" t="s">
        <v>146</v>
      </c>
      <c r="B758">
        <v>2020</v>
      </c>
      <c r="C758" s="11">
        <v>44020</v>
      </c>
      <c r="D758" t="s">
        <v>1452</v>
      </c>
      <c r="E758" t="s">
        <v>657</v>
      </c>
      <c r="F758">
        <v>9</v>
      </c>
      <c r="G758">
        <f t="shared" si="35"/>
        <v>6</v>
      </c>
      <c r="H758">
        <v>0</v>
      </c>
      <c r="I758">
        <v>1</v>
      </c>
      <c r="J758">
        <v>5</v>
      </c>
      <c r="K758">
        <v>70</v>
      </c>
      <c r="L758">
        <v>60</v>
      </c>
      <c r="M758" t="s">
        <v>503</v>
      </c>
      <c r="N758">
        <v>4</v>
      </c>
      <c r="O758" t="s">
        <v>503</v>
      </c>
      <c r="P758" s="9">
        <f t="shared" si="37"/>
        <v>58</v>
      </c>
      <c r="Q758">
        <v>53</v>
      </c>
      <c r="R758">
        <v>51</v>
      </c>
      <c r="S758">
        <v>61</v>
      </c>
      <c r="T758">
        <v>67</v>
      </c>
      <c r="AC758" s="14">
        <v>0</v>
      </c>
      <c r="AD758" s="14">
        <v>0</v>
      </c>
      <c r="AF758" t="s">
        <v>44</v>
      </c>
    </row>
    <row r="759" spans="1:33" x14ac:dyDescent="0.3">
      <c r="A759" t="s">
        <v>146</v>
      </c>
      <c r="B759">
        <v>2020</v>
      </c>
      <c r="C759" s="11">
        <v>44020</v>
      </c>
      <c r="D759" t="s">
        <v>1453</v>
      </c>
      <c r="E759" t="s">
        <v>655</v>
      </c>
      <c r="F759">
        <v>4</v>
      </c>
      <c r="G759">
        <f t="shared" ref="G759:G822" si="38">SUM(H759:J759)</f>
        <v>0</v>
      </c>
      <c r="H759">
        <v>0</v>
      </c>
      <c r="I759">
        <v>0</v>
      </c>
      <c r="J759">
        <v>0</v>
      </c>
      <c r="K759">
        <v>40</v>
      </c>
      <c r="L759">
        <v>60</v>
      </c>
      <c r="M759" t="s">
        <v>503</v>
      </c>
      <c r="N759">
        <v>40</v>
      </c>
      <c r="O759" t="s">
        <v>503</v>
      </c>
      <c r="P759" s="9">
        <f t="shared" si="37"/>
        <v>83.25</v>
      </c>
      <c r="Q759">
        <v>43</v>
      </c>
      <c r="R759">
        <v>13</v>
      </c>
      <c r="S759">
        <v>27</v>
      </c>
      <c r="T759">
        <v>250</v>
      </c>
      <c r="AC759" s="14">
        <v>0</v>
      </c>
      <c r="AD759" s="14">
        <v>0</v>
      </c>
      <c r="AF759" t="s">
        <v>44</v>
      </c>
      <c r="AG759" t="s">
        <v>1458</v>
      </c>
    </row>
    <row r="760" spans="1:33" x14ac:dyDescent="0.3">
      <c r="A760" t="s">
        <v>146</v>
      </c>
      <c r="B760">
        <v>2020</v>
      </c>
      <c r="C760" s="11">
        <v>44020</v>
      </c>
      <c r="D760" t="s">
        <v>1455</v>
      </c>
      <c r="E760" t="s">
        <v>659</v>
      </c>
      <c r="F760">
        <v>3</v>
      </c>
      <c r="G760">
        <f t="shared" si="38"/>
        <v>0</v>
      </c>
      <c r="H760">
        <v>0</v>
      </c>
      <c r="I760">
        <v>0</v>
      </c>
      <c r="J760">
        <v>0</v>
      </c>
      <c r="K760">
        <v>60</v>
      </c>
      <c r="L760">
        <v>10</v>
      </c>
      <c r="M760" t="s">
        <v>503</v>
      </c>
      <c r="N760">
        <v>0</v>
      </c>
      <c r="O760" t="s">
        <v>503</v>
      </c>
      <c r="P760" s="9">
        <f t="shared" si="37"/>
        <v>19.5</v>
      </c>
      <c r="Q760">
        <v>14</v>
      </c>
      <c r="R760">
        <v>31</v>
      </c>
      <c r="S760">
        <v>29</v>
      </c>
      <c r="T760">
        <v>4</v>
      </c>
      <c r="AC760" s="14">
        <v>0</v>
      </c>
      <c r="AD760" s="14">
        <v>0</v>
      </c>
      <c r="AF760" t="s">
        <v>44</v>
      </c>
    </row>
    <row r="761" spans="1:33" x14ac:dyDescent="0.3">
      <c r="A761" t="s">
        <v>146</v>
      </c>
      <c r="B761">
        <v>2020</v>
      </c>
      <c r="C761" s="11">
        <v>44020</v>
      </c>
      <c r="D761" t="s">
        <v>1457</v>
      </c>
      <c r="E761" t="s">
        <v>653</v>
      </c>
      <c r="F761">
        <v>1</v>
      </c>
      <c r="G761">
        <f t="shared" si="38"/>
        <v>0</v>
      </c>
      <c r="H761">
        <v>0</v>
      </c>
      <c r="I761">
        <v>0</v>
      </c>
      <c r="J761">
        <v>0</v>
      </c>
      <c r="K761">
        <v>30</v>
      </c>
      <c r="L761">
        <v>2</v>
      </c>
      <c r="M761" t="s">
        <v>503</v>
      </c>
      <c r="N761">
        <v>4</v>
      </c>
      <c r="O761" t="s">
        <v>503</v>
      </c>
      <c r="P761" s="9">
        <f t="shared" si="37"/>
        <v>32.75</v>
      </c>
      <c r="Q761">
        <v>29</v>
      </c>
      <c r="R761">
        <v>37</v>
      </c>
      <c r="S761">
        <v>61</v>
      </c>
      <c r="T761">
        <v>4</v>
      </c>
      <c r="AC761" s="14">
        <v>0</v>
      </c>
      <c r="AD761" s="14">
        <v>0</v>
      </c>
      <c r="AF761" t="s">
        <v>44</v>
      </c>
    </row>
    <row r="762" spans="1:33" x14ac:dyDescent="0.3">
      <c r="A762" t="s">
        <v>146</v>
      </c>
      <c r="B762">
        <v>2021</v>
      </c>
      <c r="C762" s="11">
        <v>44377</v>
      </c>
      <c r="D762" t="s">
        <v>1445</v>
      </c>
      <c r="E762" t="s">
        <v>651</v>
      </c>
      <c r="F762">
        <v>7</v>
      </c>
      <c r="G762">
        <f t="shared" si="38"/>
        <v>42</v>
      </c>
      <c r="H762">
        <v>1</v>
      </c>
      <c r="I762">
        <v>16</v>
      </c>
      <c r="J762">
        <v>25</v>
      </c>
      <c r="K762">
        <v>80</v>
      </c>
      <c r="L762">
        <v>15</v>
      </c>
      <c r="M762">
        <v>10</v>
      </c>
      <c r="N762">
        <v>35</v>
      </c>
      <c r="O762">
        <v>0</v>
      </c>
      <c r="P762">
        <f t="shared" si="37"/>
        <v>33.5</v>
      </c>
      <c r="Q762" s="26">
        <v>21</v>
      </c>
      <c r="R762" s="26">
        <v>43</v>
      </c>
      <c r="S762" s="26">
        <v>35</v>
      </c>
      <c r="T762" s="26">
        <v>35</v>
      </c>
      <c r="U762" s="2">
        <v>1</v>
      </c>
      <c r="V762" s="2">
        <v>2</v>
      </c>
      <c r="W762" s="2">
        <v>1</v>
      </c>
      <c r="X762" s="2">
        <v>10</v>
      </c>
      <c r="Y762" s="2" t="s">
        <v>503</v>
      </c>
      <c r="Z762" s="2" t="s">
        <v>503</v>
      </c>
      <c r="AA762" s="2">
        <v>0</v>
      </c>
      <c r="AB762" s="2">
        <v>0</v>
      </c>
      <c r="AC762" s="14">
        <v>0</v>
      </c>
      <c r="AD762" s="14">
        <v>0</v>
      </c>
      <c r="AG762" t="s">
        <v>1459</v>
      </c>
    </row>
    <row r="763" spans="1:33" x14ac:dyDescent="0.3">
      <c r="A763" t="s">
        <v>146</v>
      </c>
      <c r="B763">
        <v>2021</v>
      </c>
      <c r="C763" s="11">
        <v>44377</v>
      </c>
      <c r="D763" t="s">
        <v>1447</v>
      </c>
      <c r="E763" t="s">
        <v>651</v>
      </c>
      <c r="F763">
        <v>8</v>
      </c>
      <c r="G763">
        <f t="shared" si="38"/>
        <v>5</v>
      </c>
      <c r="H763">
        <v>0</v>
      </c>
      <c r="I763">
        <v>1</v>
      </c>
      <c r="J763">
        <v>4</v>
      </c>
      <c r="K763">
        <v>85</v>
      </c>
      <c r="L763">
        <v>10</v>
      </c>
      <c r="M763">
        <v>60</v>
      </c>
      <c r="N763">
        <v>0</v>
      </c>
      <c r="O763">
        <v>0</v>
      </c>
      <c r="P763">
        <f t="shared" si="37"/>
        <v>43.75</v>
      </c>
      <c r="Q763" s="26">
        <v>49</v>
      </c>
      <c r="R763" s="26">
        <v>52</v>
      </c>
      <c r="S763" s="26">
        <v>47</v>
      </c>
      <c r="T763" s="26">
        <v>27</v>
      </c>
      <c r="U763" s="2">
        <v>1</v>
      </c>
      <c r="V763" s="2">
        <v>3</v>
      </c>
      <c r="W763" s="2">
        <v>2</v>
      </c>
      <c r="X763" s="2">
        <v>60</v>
      </c>
      <c r="Y763" s="2" t="s">
        <v>503</v>
      </c>
      <c r="Z763" s="2" t="s">
        <v>503</v>
      </c>
      <c r="AA763" s="2">
        <v>0</v>
      </c>
      <c r="AB763" s="2">
        <v>0</v>
      </c>
      <c r="AC763" s="14">
        <v>0</v>
      </c>
      <c r="AD763" s="14">
        <v>0</v>
      </c>
      <c r="AG763" t="s">
        <v>1460</v>
      </c>
    </row>
    <row r="764" spans="1:33" x14ac:dyDescent="0.3">
      <c r="A764" t="s">
        <v>146</v>
      </c>
      <c r="B764">
        <v>2021</v>
      </c>
      <c r="C764" s="11">
        <v>44377</v>
      </c>
      <c r="D764" t="s">
        <v>1448</v>
      </c>
      <c r="E764" t="s">
        <v>656</v>
      </c>
      <c r="F764">
        <v>9</v>
      </c>
      <c r="G764">
        <f t="shared" si="38"/>
        <v>34</v>
      </c>
      <c r="H764">
        <v>9</v>
      </c>
      <c r="I764">
        <v>18</v>
      </c>
      <c r="J764">
        <v>7</v>
      </c>
      <c r="K764">
        <v>45</v>
      </c>
      <c r="L764">
        <v>25</v>
      </c>
      <c r="M764">
        <v>0</v>
      </c>
      <c r="N764">
        <v>0</v>
      </c>
      <c r="O764">
        <v>0</v>
      </c>
      <c r="P764">
        <f t="shared" si="37"/>
        <v>10.25</v>
      </c>
      <c r="Q764" s="26">
        <v>8</v>
      </c>
      <c r="R764" s="26">
        <v>13</v>
      </c>
      <c r="S764" s="26">
        <v>13</v>
      </c>
      <c r="T764" s="26">
        <v>7</v>
      </c>
      <c r="U764" s="2">
        <v>1</v>
      </c>
      <c r="V764" s="2">
        <v>1</v>
      </c>
      <c r="W764" s="2">
        <v>0</v>
      </c>
      <c r="X764" s="2">
        <v>0</v>
      </c>
      <c r="Y764" s="2" t="s">
        <v>503</v>
      </c>
      <c r="Z764" s="2" t="s">
        <v>503</v>
      </c>
      <c r="AA764" s="2">
        <v>0</v>
      </c>
      <c r="AB764" s="2">
        <v>0</v>
      </c>
      <c r="AC764" s="14">
        <v>0</v>
      </c>
      <c r="AD764" s="14">
        <v>0</v>
      </c>
      <c r="AG764" t="s">
        <v>1461</v>
      </c>
    </row>
    <row r="765" spans="1:33" x14ac:dyDescent="0.3">
      <c r="A765" t="s">
        <v>146</v>
      </c>
      <c r="B765">
        <v>2021</v>
      </c>
      <c r="C765" s="11">
        <v>44377</v>
      </c>
      <c r="D765" t="s">
        <v>1449</v>
      </c>
      <c r="E765" t="s">
        <v>657</v>
      </c>
      <c r="F765">
        <v>10</v>
      </c>
      <c r="G765">
        <f t="shared" si="38"/>
        <v>2</v>
      </c>
      <c r="H765">
        <v>0</v>
      </c>
      <c r="I765">
        <v>2</v>
      </c>
      <c r="J765">
        <v>0</v>
      </c>
      <c r="K765">
        <v>50</v>
      </c>
      <c r="L765">
        <v>70</v>
      </c>
      <c r="M765">
        <v>2</v>
      </c>
      <c r="N765">
        <v>20</v>
      </c>
      <c r="O765">
        <v>0</v>
      </c>
      <c r="P765">
        <f t="shared" si="37"/>
        <v>25</v>
      </c>
      <c r="Q765" s="26">
        <v>3</v>
      </c>
      <c r="R765" s="26">
        <v>32</v>
      </c>
      <c r="S765" s="26">
        <v>38</v>
      </c>
      <c r="T765" s="26">
        <v>27</v>
      </c>
      <c r="U765" s="2">
        <v>1</v>
      </c>
      <c r="V765" s="2">
        <v>1</v>
      </c>
      <c r="W765" s="2">
        <v>1</v>
      </c>
      <c r="X765" s="2">
        <v>2</v>
      </c>
      <c r="Y765" s="2" t="s">
        <v>503</v>
      </c>
      <c r="Z765" s="2" t="s">
        <v>503</v>
      </c>
      <c r="AA765" s="2">
        <v>0</v>
      </c>
      <c r="AB765" s="2">
        <v>0</v>
      </c>
      <c r="AC765" s="14">
        <v>0</v>
      </c>
      <c r="AD765" s="14">
        <v>0</v>
      </c>
      <c r="AG765" t="s">
        <v>1462</v>
      </c>
    </row>
    <row r="766" spans="1:33" x14ac:dyDescent="0.3">
      <c r="A766" t="s">
        <v>146</v>
      </c>
      <c r="B766">
        <v>2021</v>
      </c>
      <c r="C766" s="11">
        <v>44377</v>
      </c>
      <c r="D766" t="s">
        <v>1450</v>
      </c>
      <c r="E766" t="s">
        <v>657</v>
      </c>
      <c r="F766">
        <v>18</v>
      </c>
      <c r="G766">
        <f t="shared" si="38"/>
        <v>0</v>
      </c>
      <c r="H766">
        <v>0</v>
      </c>
      <c r="I766">
        <v>0</v>
      </c>
      <c r="J766">
        <v>0</v>
      </c>
      <c r="K766">
        <v>65</v>
      </c>
      <c r="L766">
        <v>10</v>
      </c>
      <c r="M766">
        <v>0</v>
      </c>
      <c r="N766">
        <v>25</v>
      </c>
      <c r="O766">
        <v>25</v>
      </c>
      <c r="P766">
        <f t="shared" si="37"/>
        <v>24.25</v>
      </c>
      <c r="Q766" s="26">
        <v>18</v>
      </c>
      <c r="R766" s="26">
        <v>22</v>
      </c>
      <c r="S766" s="26">
        <v>21</v>
      </c>
      <c r="T766" s="26">
        <v>36</v>
      </c>
      <c r="U766" s="2">
        <v>0</v>
      </c>
      <c r="V766" s="2">
        <v>0</v>
      </c>
      <c r="W766" s="2">
        <v>0</v>
      </c>
      <c r="X766" s="2">
        <v>0</v>
      </c>
      <c r="Y766" s="2" t="s">
        <v>503</v>
      </c>
      <c r="Z766" s="2" t="s">
        <v>503</v>
      </c>
      <c r="AA766" s="2">
        <v>0</v>
      </c>
      <c r="AB766" s="2">
        <v>0</v>
      </c>
      <c r="AC766" s="14">
        <v>0</v>
      </c>
      <c r="AD766" s="14">
        <v>0</v>
      </c>
      <c r="AG766" t="s">
        <v>1463</v>
      </c>
    </row>
    <row r="767" spans="1:33" x14ac:dyDescent="0.3">
      <c r="A767" t="s">
        <v>146</v>
      </c>
      <c r="B767">
        <v>2021</v>
      </c>
      <c r="C767" s="11">
        <v>44377</v>
      </c>
      <c r="D767" t="s">
        <v>1451</v>
      </c>
      <c r="E767" t="s">
        <v>657</v>
      </c>
      <c r="F767">
        <v>8</v>
      </c>
      <c r="G767">
        <f t="shared" si="38"/>
        <v>21</v>
      </c>
      <c r="H767">
        <v>2</v>
      </c>
      <c r="I767">
        <v>11</v>
      </c>
      <c r="J767">
        <v>8</v>
      </c>
      <c r="K767">
        <v>70</v>
      </c>
      <c r="L767">
        <v>25</v>
      </c>
      <c r="M767">
        <v>0</v>
      </c>
      <c r="N767">
        <v>0</v>
      </c>
      <c r="O767">
        <v>0</v>
      </c>
      <c r="P767">
        <f t="shared" si="37"/>
        <v>17</v>
      </c>
      <c r="Q767" s="26">
        <v>20</v>
      </c>
      <c r="R767" s="26">
        <v>7</v>
      </c>
      <c r="S767" s="26">
        <v>21</v>
      </c>
      <c r="T767" s="26">
        <v>20</v>
      </c>
      <c r="U767" s="2">
        <v>1</v>
      </c>
      <c r="V767" s="2">
        <v>2</v>
      </c>
      <c r="W767" s="2">
        <v>0</v>
      </c>
      <c r="X767" s="2">
        <v>0</v>
      </c>
      <c r="Y767" s="2" t="s">
        <v>503</v>
      </c>
      <c r="Z767" s="2" t="s">
        <v>503</v>
      </c>
      <c r="AA767" s="2">
        <v>0</v>
      </c>
      <c r="AB767" s="2">
        <v>0</v>
      </c>
      <c r="AC767" s="14">
        <v>0</v>
      </c>
      <c r="AD767" s="14">
        <v>0</v>
      </c>
      <c r="AG767" t="s">
        <v>1464</v>
      </c>
    </row>
    <row r="768" spans="1:33" x14ac:dyDescent="0.3">
      <c r="A768" t="s">
        <v>146</v>
      </c>
      <c r="B768">
        <v>2021</v>
      </c>
      <c r="C768" s="11">
        <v>44377</v>
      </c>
      <c r="D768" t="s">
        <v>1452</v>
      </c>
      <c r="E768" t="s">
        <v>657</v>
      </c>
      <c r="F768">
        <v>9</v>
      </c>
      <c r="G768">
        <f t="shared" si="38"/>
        <v>5</v>
      </c>
      <c r="H768">
        <v>0</v>
      </c>
      <c r="I768">
        <v>2</v>
      </c>
      <c r="J768">
        <v>3</v>
      </c>
      <c r="K768">
        <v>60</v>
      </c>
      <c r="L768">
        <v>80</v>
      </c>
      <c r="M768">
        <v>10</v>
      </c>
      <c r="N768">
        <v>10</v>
      </c>
      <c r="O768">
        <v>6</v>
      </c>
      <c r="P768">
        <f t="shared" si="37"/>
        <v>24.5</v>
      </c>
      <c r="Q768" s="26">
        <v>26</v>
      </c>
      <c r="R768" s="26">
        <v>23</v>
      </c>
      <c r="S768" s="26">
        <v>14</v>
      </c>
      <c r="T768" s="26">
        <v>35</v>
      </c>
      <c r="U768" s="2">
        <v>1</v>
      </c>
      <c r="V768" s="2">
        <v>1</v>
      </c>
      <c r="W768" s="2">
        <v>1</v>
      </c>
      <c r="X768" s="2">
        <v>10</v>
      </c>
      <c r="Y768" s="2" t="s">
        <v>503</v>
      </c>
      <c r="Z768" s="2" t="s">
        <v>503</v>
      </c>
      <c r="AA768" s="2">
        <v>0</v>
      </c>
      <c r="AB768" s="2">
        <v>0</v>
      </c>
      <c r="AC768" s="14">
        <v>0</v>
      </c>
      <c r="AD768" s="14">
        <v>0</v>
      </c>
      <c r="AG768" t="s">
        <v>1465</v>
      </c>
    </row>
    <row r="769" spans="1:33" x14ac:dyDescent="0.3">
      <c r="A769" t="s">
        <v>146</v>
      </c>
      <c r="B769">
        <v>2021</v>
      </c>
      <c r="C769" s="11">
        <v>44377</v>
      </c>
      <c r="D769" t="s">
        <v>1453</v>
      </c>
      <c r="E769" t="s">
        <v>655</v>
      </c>
      <c r="F769">
        <v>4</v>
      </c>
      <c r="G769">
        <f t="shared" si="38"/>
        <v>0</v>
      </c>
      <c r="H769">
        <v>0</v>
      </c>
      <c r="I769">
        <v>0</v>
      </c>
      <c r="J769">
        <v>0</v>
      </c>
      <c r="K769">
        <v>60</v>
      </c>
      <c r="L769">
        <v>25</v>
      </c>
      <c r="M769">
        <v>10</v>
      </c>
      <c r="N769">
        <v>50</v>
      </c>
      <c r="O769">
        <v>0</v>
      </c>
      <c r="P769">
        <f t="shared" si="37"/>
        <v>30</v>
      </c>
      <c r="Q769" s="26">
        <v>20</v>
      </c>
      <c r="R769" s="26">
        <v>36</v>
      </c>
      <c r="S769" s="26">
        <v>29</v>
      </c>
      <c r="T769" s="26">
        <v>35</v>
      </c>
      <c r="U769" s="2">
        <v>1</v>
      </c>
      <c r="V769" s="2">
        <v>5</v>
      </c>
      <c r="W769" s="2">
        <v>1</v>
      </c>
      <c r="X769" s="2">
        <v>10</v>
      </c>
      <c r="Y769" s="2" t="s">
        <v>503</v>
      </c>
      <c r="Z769" s="2" t="s">
        <v>503</v>
      </c>
      <c r="AA769" s="2">
        <v>0</v>
      </c>
      <c r="AB769" s="2">
        <v>0</v>
      </c>
      <c r="AC769" s="14">
        <v>0</v>
      </c>
      <c r="AD769" s="14">
        <v>0</v>
      </c>
      <c r="AG769" t="s">
        <v>1466</v>
      </c>
    </row>
    <row r="770" spans="1:33" x14ac:dyDescent="0.3">
      <c r="A770" t="s">
        <v>146</v>
      </c>
      <c r="B770">
        <v>2021</v>
      </c>
      <c r="C770" s="11">
        <v>44377</v>
      </c>
      <c r="D770" t="s">
        <v>1455</v>
      </c>
      <c r="E770" t="s">
        <v>659</v>
      </c>
      <c r="F770">
        <v>3</v>
      </c>
      <c r="G770">
        <f t="shared" si="38"/>
        <v>0</v>
      </c>
      <c r="H770">
        <v>0</v>
      </c>
      <c r="I770">
        <v>0</v>
      </c>
      <c r="J770">
        <v>0</v>
      </c>
      <c r="K770">
        <v>50</v>
      </c>
      <c r="L770">
        <v>10</v>
      </c>
      <c r="M770">
        <v>5</v>
      </c>
      <c r="N770">
        <v>0</v>
      </c>
      <c r="O770">
        <v>5</v>
      </c>
      <c r="P770">
        <f t="shared" si="37"/>
        <v>7.25</v>
      </c>
      <c r="Q770" s="26">
        <v>11</v>
      </c>
      <c r="R770" s="26">
        <v>8</v>
      </c>
      <c r="S770" s="26">
        <v>10</v>
      </c>
      <c r="T770" s="26">
        <v>0</v>
      </c>
      <c r="U770" s="2">
        <v>0</v>
      </c>
      <c r="V770" s="2">
        <v>0</v>
      </c>
      <c r="W770" s="2">
        <v>2</v>
      </c>
      <c r="X770" s="2">
        <v>5</v>
      </c>
      <c r="Y770" s="2" t="s">
        <v>503</v>
      </c>
      <c r="Z770" s="2" t="s">
        <v>503</v>
      </c>
      <c r="AA770" s="2">
        <v>0</v>
      </c>
      <c r="AB770" s="2">
        <v>0</v>
      </c>
      <c r="AC770" s="14">
        <v>0</v>
      </c>
      <c r="AD770" s="14">
        <v>0</v>
      </c>
      <c r="AG770" t="s">
        <v>1467</v>
      </c>
    </row>
    <row r="771" spans="1:33" x14ac:dyDescent="0.3">
      <c r="A771" t="s">
        <v>146</v>
      </c>
      <c r="B771">
        <v>2021</v>
      </c>
      <c r="C771" s="11">
        <v>44377</v>
      </c>
      <c r="D771" t="s">
        <v>1457</v>
      </c>
      <c r="E771" t="s">
        <v>653</v>
      </c>
      <c r="F771">
        <v>1</v>
      </c>
      <c r="G771">
        <f t="shared" si="38"/>
        <v>0</v>
      </c>
      <c r="H771">
        <v>0</v>
      </c>
      <c r="I771">
        <v>0</v>
      </c>
      <c r="J771">
        <v>0</v>
      </c>
      <c r="K771">
        <v>30</v>
      </c>
      <c r="L771">
        <v>2</v>
      </c>
      <c r="M771">
        <v>10</v>
      </c>
      <c r="N771">
        <v>10</v>
      </c>
      <c r="O771">
        <v>100</v>
      </c>
      <c r="P771">
        <f t="shared" si="37"/>
        <v>27.25</v>
      </c>
      <c r="Q771" s="26">
        <v>31</v>
      </c>
      <c r="R771" s="26">
        <v>27</v>
      </c>
      <c r="S771" s="26">
        <v>17</v>
      </c>
      <c r="T771" s="26">
        <v>34</v>
      </c>
      <c r="U771" s="2">
        <v>0</v>
      </c>
      <c r="V771" s="2">
        <v>0</v>
      </c>
      <c r="W771" s="2">
        <v>1</v>
      </c>
      <c r="X771" s="2">
        <v>10</v>
      </c>
      <c r="Y771" s="2" t="s">
        <v>503</v>
      </c>
      <c r="Z771" s="2" t="s">
        <v>503</v>
      </c>
      <c r="AA771" s="2">
        <v>0</v>
      </c>
      <c r="AB771" s="2">
        <v>0</v>
      </c>
      <c r="AC771" s="14">
        <v>0</v>
      </c>
      <c r="AD771" s="14">
        <v>0</v>
      </c>
      <c r="AG771" t="s">
        <v>1468</v>
      </c>
    </row>
    <row r="772" spans="1:33" x14ac:dyDescent="0.3">
      <c r="A772" t="s">
        <v>146</v>
      </c>
      <c r="B772">
        <v>2022</v>
      </c>
      <c r="C772" s="11">
        <v>44743</v>
      </c>
      <c r="D772" t="s">
        <v>1445</v>
      </c>
      <c r="E772" t="s">
        <v>651</v>
      </c>
      <c r="F772">
        <v>7</v>
      </c>
      <c r="G772">
        <f t="shared" si="38"/>
        <v>45</v>
      </c>
      <c r="H772">
        <v>0</v>
      </c>
      <c r="I772">
        <v>15</v>
      </c>
      <c r="J772">
        <v>30</v>
      </c>
      <c r="K772">
        <v>90</v>
      </c>
      <c r="L772">
        <v>10</v>
      </c>
      <c r="M772">
        <v>10</v>
      </c>
      <c r="N772">
        <v>5</v>
      </c>
      <c r="O772">
        <v>0</v>
      </c>
      <c r="P772">
        <f t="shared" si="37"/>
        <v>37.75</v>
      </c>
      <c r="Q772" s="26">
        <v>52</v>
      </c>
      <c r="R772" s="26">
        <v>37</v>
      </c>
      <c r="S772" s="26">
        <v>26</v>
      </c>
      <c r="T772" s="26">
        <v>36</v>
      </c>
      <c r="U772" s="2">
        <v>1</v>
      </c>
      <c r="V772" s="2">
        <v>1</v>
      </c>
      <c r="W772" s="2">
        <v>1</v>
      </c>
      <c r="X772" s="2">
        <v>10</v>
      </c>
      <c r="Y772" s="2" t="s">
        <v>503</v>
      </c>
      <c r="Z772" s="2" t="s">
        <v>503</v>
      </c>
      <c r="AA772" s="2">
        <v>0</v>
      </c>
      <c r="AB772" s="2">
        <v>0</v>
      </c>
      <c r="AC772" s="14">
        <v>0</v>
      </c>
      <c r="AD772" s="14">
        <v>0</v>
      </c>
      <c r="AG772" s="3" t="s">
        <v>1931</v>
      </c>
    </row>
    <row r="773" spans="1:33" x14ac:dyDescent="0.3">
      <c r="A773" t="s">
        <v>146</v>
      </c>
      <c r="B773">
        <v>2022</v>
      </c>
      <c r="C773" s="11">
        <v>44743</v>
      </c>
      <c r="D773" t="s">
        <v>1447</v>
      </c>
      <c r="E773" t="s">
        <v>651</v>
      </c>
      <c r="F773">
        <v>8</v>
      </c>
      <c r="G773">
        <f t="shared" si="38"/>
        <v>3</v>
      </c>
      <c r="H773">
        <v>0</v>
      </c>
      <c r="I773">
        <v>0</v>
      </c>
      <c r="J773">
        <v>3</v>
      </c>
      <c r="K773">
        <v>75</v>
      </c>
      <c r="L773">
        <v>15</v>
      </c>
      <c r="M773">
        <v>56</v>
      </c>
      <c r="N773">
        <v>1</v>
      </c>
      <c r="O773">
        <v>0</v>
      </c>
      <c r="P773">
        <f t="shared" si="37"/>
        <v>46</v>
      </c>
      <c r="Q773" s="26">
        <v>47</v>
      </c>
      <c r="R773" s="26">
        <v>53</v>
      </c>
      <c r="S773" s="26">
        <v>58</v>
      </c>
      <c r="T773" s="26">
        <v>26</v>
      </c>
      <c r="U773" s="2">
        <v>1</v>
      </c>
      <c r="V773" s="2">
        <v>11</v>
      </c>
      <c r="W773" s="2">
        <v>2</v>
      </c>
      <c r="X773" s="2">
        <v>56</v>
      </c>
      <c r="Y773" s="2" t="s">
        <v>503</v>
      </c>
      <c r="Z773" s="2" t="s">
        <v>503</v>
      </c>
      <c r="AA773" s="2">
        <v>0</v>
      </c>
      <c r="AB773" s="2">
        <v>0</v>
      </c>
      <c r="AC773" s="14">
        <v>0</v>
      </c>
      <c r="AD773" s="14">
        <v>0</v>
      </c>
      <c r="AG773" s="3" t="s">
        <v>1931</v>
      </c>
    </row>
    <row r="774" spans="1:33" x14ac:dyDescent="0.3">
      <c r="A774" t="s">
        <v>146</v>
      </c>
      <c r="B774">
        <v>2022</v>
      </c>
      <c r="C774" s="11">
        <v>44743</v>
      </c>
      <c r="D774" t="s">
        <v>1448</v>
      </c>
      <c r="E774" t="s">
        <v>656</v>
      </c>
      <c r="F774">
        <v>9</v>
      </c>
      <c r="G774">
        <f t="shared" si="38"/>
        <v>34</v>
      </c>
      <c r="H774">
        <v>7</v>
      </c>
      <c r="I774">
        <v>17</v>
      </c>
      <c r="J774">
        <v>10</v>
      </c>
      <c r="K774">
        <v>50</v>
      </c>
      <c r="L774">
        <v>45</v>
      </c>
      <c r="M774">
        <v>0</v>
      </c>
      <c r="N774">
        <v>0</v>
      </c>
      <c r="O774">
        <v>0</v>
      </c>
      <c r="P774">
        <f t="shared" si="37"/>
        <v>15.25</v>
      </c>
      <c r="Q774" s="26">
        <v>13</v>
      </c>
      <c r="R774" s="26">
        <v>20</v>
      </c>
      <c r="S774" s="26">
        <v>10</v>
      </c>
      <c r="T774" s="26">
        <v>18</v>
      </c>
      <c r="U774" s="2">
        <v>2</v>
      </c>
      <c r="V774" s="2">
        <v>6</v>
      </c>
      <c r="W774" s="2">
        <v>0</v>
      </c>
      <c r="X774" s="2">
        <v>0</v>
      </c>
      <c r="Y774" s="2" t="s">
        <v>503</v>
      </c>
      <c r="Z774" s="2" t="s">
        <v>503</v>
      </c>
      <c r="AA774" s="2">
        <v>0</v>
      </c>
      <c r="AB774" s="2">
        <v>0</v>
      </c>
      <c r="AC774" s="14">
        <v>0</v>
      </c>
      <c r="AD774" s="14">
        <v>0</v>
      </c>
    </row>
    <row r="775" spans="1:33" x14ac:dyDescent="0.3">
      <c r="A775" t="s">
        <v>146</v>
      </c>
      <c r="B775">
        <v>2022</v>
      </c>
      <c r="C775" s="11">
        <v>44743</v>
      </c>
      <c r="D775" t="s">
        <v>1449</v>
      </c>
      <c r="E775" t="s">
        <v>657</v>
      </c>
      <c r="F775">
        <v>10</v>
      </c>
      <c r="G775">
        <f t="shared" si="38"/>
        <v>3</v>
      </c>
      <c r="H775">
        <v>0</v>
      </c>
      <c r="I775">
        <v>2</v>
      </c>
      <c r="J775">
        <v>1</v>
      </c>
      <c r="K775">
        <v>70</v>
      </c>
      <c r="L775">
        <v>30</v>
      </c>
      <c r="M775">
        <v>40</v>
      </c>
      <c r="N775">
        <v>10</v>
      </c>
      <c r="O775">
        <v>2</v>
      </c>
      <c r="P775">
        <f t="shared" si="37"/>
        <v>36</v>
      </c>
      <c r="Q775" s="26">
        <v>32</v>
      </c>
      <c r="R775" s="26">
        <v>48</v>
      </c>
      <c r="S775" s="26">
        <v>18</v>
      </c>
      <c r="T775" s="26">
        <v>46</v>
      </c>
      <c r="U775" s="2">
        <v>1</v>
      </c>
      <c r="V775" s="2">
        <v>3</v>
      </c>
      <c r="W775" s="2">
        <v>1</v>
      </c>
      <c r="X775" s="2">
        <v>40</v>
      </c>
      <c r="Y775" s="2" t="s">
        <v>503</v>
      </c>
      <c r="Z775" s="2" t="s">
        <v>503</v>
      </c>
      <c r="AA775" s="2">
        <v>0</v>
      </c>
      <c r="AB775" s="2">
        <v>0</v>
      </c>
      <c r="AC775" s="14">
        <v>0</v>
      </c>
      <c r="AD775" s="14">
        <v>0</v>
      </c>
      <c r="AG775" s="3" t="s">
        <v>1932</v>
      </c>
    </row>
    <row r="776" spans="1:33" x14ac:dyDescent="0.3">
      <c r="A776" t="s">
        <v>146</v>
      </c>
      <c r="B776">
        <v>2022</v>
      </c>
      <c r="C776" s="11">
        <v>44743</v>
      </c>
      <c r="D776" t="s">
        <v>1450</v>
      </c>
      <c r="E776" t="s">
        <v>657</v>
      </c>
      <c r="F776">
        <v>18</v>
      </c>
      <c r="G776">
        <f t="shared" si="38"/>
        <v>0</v>
      </c>
      <c r="H776">
        <v>0</v>
      </c>
      <c r="I776">
        <v>0</v>
      </c>
      <c r="J776">
        <v>0</v>
      </c>
      <c r="K776">
        <v>85</v>
      </c>
      <c r="L776">
        <v>5</v>
      </c>
      <c r="M776">
        <v>0</v>
      </c>
      <c r="N776">
        <v>5</v>
      </c>
      <c r="O776">
        <v>25</v>
      </c>
      <c r="P776">
        <f t="shared" si="37"/>
        <v>20</v>
      </c>
      <c r="Q776" s="26">
        <v>33</v>
      </c>
      <c r="R776" s="26">
        <v>20</v>
      </c>
      <c r="S776" s="26">
        <v>17</v>
      </c>
      <c r="T776" s="26">
        <v>10</v>
      </c>
      <c r="U776" s="2">
        <v>1</v>
      </c>
      <c r="V776" s="2">
        <v>1</v>
      </c>
      <c r="W776" s="2">
        <v>0</v>
      </c>
      <c r="X776" s="2">
        <v>0</v>
      </c>
      <c r="Y776" s="2" t="s">
        <v>503</v>
      </c>
      <c r="Z776" s="2" t="s">
        <v>503</v>
      </c>
      <c r="AA776" s="2">
        <v>0</v>
      </c>
      <c r="AB776" s="2">
        <v>0</v>
      </c>
      <c r="AC776" s="14">
        <v>0</v>
      </c>
      <c r="AD776" s="14">
        <v>0</v>
      </c>
    </row>
    <row r="777" spans="1:33" x14ac:dyDescent="0.3">
      <c r="A777" t="s">
        <v>146</v>
      </c>
      <c r="B777">
        <v>2022</v>
      </c>
      <c r="C777" s="11">
        <v>44743</v>
      </c>
      <c r="D777" t="s">
        <v>1451</v>
      </c>
      <c r="E777" t="s">
        <v>657</v>
      </c>
      <c r="F777">
        <v>8</v>
      </c>
      <c r="G777">
        <f t="shared" si="38"/>
        <v>17</v>
      </c>
      <c r="H777">
        <v>2</v>
      </c>
      <c r="I777">
        <v>10</v>
      </c>
      <c r="J777">
        <v>5</v>
      </c>
      <c r="K777">
        <v>70</v>
      </c>
      <c r="L777">
        <v>40</v>
      </c>
      <c r="M777">
        <v>0</v>
      </c>
      <c r="N777">
        <v>0</v>
      </c>
      <c r="O777">
        <v>0</v>
      </c>
      <c r="P777">
        <f t="shared" si="37"/>
        <v>33.25</v>
      </c>
      <c r="Q777" s="26">
        <v>51</v>
      </c>
      <c r="R777" s="26">
        <v>14</v>
      </c>
      <c r="S777" s="26">
        <v>15</v>
      </c>
      <c r="T777" s="26">
        <v>53</v>
      </c>
      <c r="U777" s="2">
        <v>1</v>
      </c>
      <c r="V777" s="2">
        <v>5</v>
      </c>
      <c r="W777" s="2">
        <v>0</v>
      </c>
      <c r="X777" s="2">
        <v>0</v>
      </c>
      <c r="Y777" s="2" t="s">
        <v>503</v>
      </c>
      <c r="Z777" s="2" t="s">
        <v>503</v>
      </c>
      <c r="AA777" s="2">
        <v>0</v>
      </c>
      <c r="AB777" s="2">
        <v>0</v>
      </c>
      <c r="AC777" s="14">
        <v>0</v>
      </c>
      <c r="AD777" s="14">
        <v>0</v>
      </c>
      <c r="AG777" s="3" t="s">
        <v>1932</v>
      </c>
    </row>
    <row r="778" spans="1:33" x14ac:dyDescent="0.3">
      <c r="A778" t="s">
        <v>146</v>
      </c>
      <c r="B778">
        <v>2022</v>
      </c>
      <c r="C778" s="11">
        <v>44743</v>
      </c>
      <c r="D778" t="s">
        <v>1452</v>
      </c>
      <c r="E778" t="s">
        <v>657</v>
      </c>
      <c r="F778">
        <v>9</v>
      </c>
      <c r="G778">
        <f t="shared" si="38"/>
        <v>8</v>
      </c>
      <c r="H778">
        <v>0</v>
      </c>
      <c r="I778">
        <v>2</v>
      </c>
      <c r="J778">
        <v>6</v>
      </c>
      <c r="K778">
        <v>85</v>
      </c>
      <c r="L778">
        <v>15</v>
      </c>
      <c r="M778">
        <v>3</v>
      </c>
      <c r="N778">
        <v>1</v>
      </c>
      <c r="O778">
        <v>0</v>
      </c>
      <c r="P778">
        <f t="shared" si="37"/>
        <v>30.25</v>
      </c>
      <c r="Q778" s="26">
        <v>19</v>
      </c>
      <c r="R778" s="26">
        <v>22</v>
      </c>
      <c r="S778" s="26">
        <v>50</v>
      </c>
      <c r="T778" s="26">
        <v>30</v>
      </c>
      <c r="U778" s="2">
        <v>1</v>
      </c>
      <c r="V778" s="2">
        <v>1</v>
      </c>
      <c r="W778" s="2">
        <v>1</v>
      </c>
      <c r="X778" s="2">
        <v>3</v>
      </c>
      <c r="Y778" s="2" t="s">
        <v>503</v>
      </c>
      <c r="Z778" s="2" t="s">
        <v>503</v>
      </c>
      <c r="AA778" s="2">
        <v>0</v>
      </c>
      <c r="AB778" s="2">
        <v>0</v>
      </c>
      <c r="AC778" s="14">
        <v>0</v>
      </c>
      <c r="AD778" s="14">
        <v>0</v>
      </c>
      <c r="AG778" s="3" t="s">
        <v>1932</v>
      </c>
    </row>
    <row r="779" spans="1:33" x14ac:dyDescent="0.3">
      <c r="A779" t="s">
        <v>146</v>
      </c>
      <c r="B779">
        <v>2022</v>
      </c>
      <c r="C779" s="11">
        <v>44743</v>
      </c>
      <c r="D779" t="s">
        <v>1453</v>
      </c>
      <c r="E779" t="s">
        <v>655</v>
      </c>
      <c r="F779">
        <v>4</v>
      </c>
      <c r="G779">
        <f t="shared" si="38"/>
        <v>0</v>
      </c>
      <c r="H779">
        <v>0</v>
      </c>
      <c r="I779">
        <v>0</v>
      </c>
      <c r="J779">
        <v>0</v>
      </c>
      <c r="K779">
        <v>65</v>
      </c>
      <c r="L779">
        <v>90</v>
      </c>
      <c r="M779">
        <v>25</v>
      </c>
      <c r="N779">
        <v>80</v>
      </c>
      <c r="O779">
        <v>0</v>
      </c>
      <c r="P779">
        <f t="shared" si="37"/>
        <v>24.75</v>
      </c>
      <c r="Q779" s="26">
        <v>34</v>
      </c>
      <c r="R779" s="26">
        <v>18</v>
      </c>
      <c r="S779" s="26">
        <v>32</v>
      </c>
      <c r="T779" s="26">
        <v>15</v>
      </c>
      <c r="U779" s="2">
        <v>2</v>
      </c>
      <c r="V779" s="2">
        <v>25</v>
      </c>
      <c r="W779" s="2">
        <v>1</v>
      </c>
      <c r="X779" s="2">
        <v>25</v>
      </c>
      <c r="Y779" s="2" t="s">
        <v>503</v>
      </c>
      <c r="Z779" s="2" t="s">
        <v>503</v>
      </c>
      <c r="AA779" s="2">
        <v>0</v>
      </c>
      <c r="AB779" s="2">
        <v>0</v>
      </c>
      <c r="AC779" s="14">
        <v>0</v>
      </c>
      <c r="AD779" s="14">
        <v>0</v>
      </c>
    </row>
    <row r="780" spans="1:33" x14ac:dyDescent="0.3">
      <c r="A780" t="s">
        <v>146</v>
      </c>
      <c r="B780">
        <v>2022</v>
      </c>
      <c r="C780" s="11">
        <v>44743</v>
      </c>
      <c r="D780" t="s">
        <v>1455</v>
      </c>
      <c r="E780" t="s">
        <v>659</v>
      </c>
      <c r="F780">
        <v>3</v>
      </c>
      <c r="G780">
        <f t="shared" si="38"/>
        <v>0</v>
      </c>
      <c r="H780">
        <v>0</v>
      </c>
      <c r="I780">
        <v>0</v>
      </c>
      <c r="J780">
        <v>0</v>
      </c>
      <c r="K780">
        <v>30</v>
      </c>
      <c r="L780">
        <v>35</v>
      </c>
      <c r="M780">
        <v>1</v>
      </c>
      <c r="N780">
        <v>0</v>
      </c>
      <c r="O780">
        <v>0</v>
      </c>
      <c r="P780">
        <f t="shared" ref="P780:P811" si="39">AVERAGE(Q780:T780)</f>
        <v>10.5</v>
      </c>
      <c r="Q780" s="26">
        <v>12</v>
      </c>
      <c r="R780" s="26">
        <v>9</v>
      </c>
      <c r="S780" s="26">
        <v>10</v>
      </c>
      <c r="T780" s="26">
        <v>11</v>
      </c>
      <c r="U780" s="2">
        <v>1</v>
      </c>
      <c r="V780" s="2">
        <v>1</v>
      </c>
      <c r="W780" s="2">
        <v>1</v>
      </c>
      <c r="X780" s="2">
        <v>1</v>
      </c>
      <c r="Y780" s="2" t="s">
        <v>503</v>
      </c>
      <c r="Z780" s="2" t="s">
        <v>503</v>
      </c>
      <c r="AA780" s="2">
        <v>0</v>
      </c>
      <c r="AB780" s="2">
        <v>0</v>
      </c>
      <c r="AC780" s="14" t="s">
        <v>1910</v>
      </c>
      <c r="AD780" s="14">
        <v>0</v>
      </c>
      <c r="AF780" t="s">
        <v>1933</v>
      </c>
    </row>
    <row r="781" spans="1:33" x14ac:dyDescent="0.3">
      <c r="A781" t="s">
        <v>146</v>
      </c>
      <c r="B781">
        <v>2022</v>
      </c>
      <c r="C781" s="11">
        <v>44743</v>
      </c>
      <c r="D781" t="s">
        <v>1457</v>
      </c>
      <c r="E781" t="s">
        <v>653</v>
      </c>
      <c r="F781">
        <v>1</v>
      </c>
      <c r="G781">
        <f t="shared" si="38"/>
        <v>0</v>
      </c>
      <c r="H781">
        <v>0</v>
      </c>
      <c r="I781">
        <v>0</v>
      </c>
      <c r="J781">
        <v>0</v>
      </c>
      <c r="K781">
        <v>35</v>
      </c>
      <c r="L781">
        <v>5</v>
      </c>
      <c r="M781">
        <v>4</v>
      </c>
      <c r="N781">
        <v>0</v>
      </c>
      <c r="O781">
        <v>50</v>
      </c>
      <c r="P781">
        <f t="shared" si="39"/>
        <v>20.75</v>
      </c>
      <c r="Q781" s="26">
        <v>28</v>
      </c>
      <c r="R781" s="26">
        <v>36</v>
      </c>
      <c r="S781" s="26">
        <v>15</v>
      </c>
      <c r="T781" s="26">
        <v>4</v>
      </c>
      <c r="U781" s="2">
        <v>0</v>
      </c>
      <c r="V781" s="2">
        <v>0</v>
      </c>
      <c r="W781" s="2">
        <v>1</v>
      </c>
      <c r="X781" s="2">
        <v>4</v>
      </c>
      <c r="Y781" s="2" t="s">
        <v>503</v>
      </c>
      <c r="Z781" s="2" t="s">
        <v>503</v>
      </c>
      <c r="AA781" s="2">
        <v>0</v>
      </c>
      <c r="AB781" s="2">
        <v>0</v>
      </c>
      <c r="AC781" s="14">
        <v>0</v>
      </c>
      <c r="AD781" s="14">
        <v>0</v>
      </c>
      <c r="AG781" s="3" t="s">
        <v>1932</v>
      </c>
    </row>
    <row r="782" spans="1:33" x14ac:dyDescent="0.3">
      <c r="A782" t="s">
        <v>56</v>
      </c>
      <c r="B782">
        <v>2017</v>
      </c>
      <c r="C782" s="11">
        <v>42888</v>
      </c>
      <c r="D782" t="s">
        <v>1469</v>
      </c>
      <c r="E782" t="s">
        <v>656</v>
      </c>
      <c r="F782">
        <v>22</v>
      </c>
      <c r="G782">
        <f t="shared" si="38"/>
        <v>0</v>
      </c>
      <c r="H782">
        <v>0</v>
      </c>
      <c r="I782">
        <v>0</v>
      </c>
      <c r="J782">
        <v>0</v>
      </c>
      <c r="K782">
        <v>50</v>
      </c>
      <c r="L782">
        <v>15</v>
      </c>
      <c r="M782" t="s">
        <v>503</v>
      </c>
      <c r="N782">
        <v>15</v>
      </c>
      <c r="O782">
        <v>0</v>
      </c>
      <c r="P782" s="9">
        <f t="shared" si="39"/>
        <v>12.5</v>
      </c>
      <c r="Q782" s="8">
        <v>13</v>
      </c>
      <c r="R782" s="8">
        <v>18</v>
      </c>
      <c r="S782" s="8">
        <v>7</v>
      </c>
      <c r="T782" s="8">
        <v>12</v>
      </c>
      <c r="AC782" s="14">
        <v>1</v>
      </c>
      <c r="AD782" s="14">
        <v>0</v>
      </c>
      <c r="AE782">
        <v>100</v>
      </c>
      <c r="AF782" t="s">
        <v>1141</v>
      </c>
    </row>
    <row r="783" spans="1:33" x14ac:dyDescent="0.3">
      <c r="A783" t="s">
        <v>56</v>
      </c>
      <c r="B783">
        <v>2017</v>
      </c>
      <c r="C783" s="11">
        <v>42888</v>
      </c>
      <c r="D783" t="s">
        <v>1470</v>
      </c>
      <c r="E783" t="s">
        <v>655</v>
      </c>
      <c r="F783">
        <v>7</v>
      </c>
      <c r="G783">
        <f t="shared" si="38"/>
        <v>16</v>
      </c>
      <c r="H783">
        <v>12</v>
      </c>
      <c r="I783">
        <v>1</v>
      </c>
      <c r="J783">
        <v>3</v>
      </c>
      <c r="K783">
        <v>80</v>
      </c>
      <c r="L783">
        <v>5</v>
      </c>
      <c r="M783" t="s">
        <v>503</v>
      </c>
      <c r="N783">
        <v>10</v>
      </c>
      <c r="O783">
        <v>40</v>
      </c>
      <c r="P783" s="9">
        <f t="shared" si="39"/>
        <v>15.75</v>
      </c>
      <c r="Q783" s="8">
        <v>25</v>
      </c>
      <c r="R783" s="8">
        <v>14</v>
      </c>
      <c r="S783" s="8">
        <v>10</v>
      </c>
      <c r="T783" s="8">
        <v>14</v>
      </c>
      <c r="AC783" s="14">
        <v>1</v>
      </c>
      <c r="AD783" s="14">
        <v>0</v>
      </c>
      <c r="AE783">
        <v>100</v>
      </c>
      <c r="AF783" t="s">
        <v>1141</v>
      </c>
      <c r="AG783" t="s">
        <v>1471</v>
      </c>
    </row>
    <row r="784" spans="1:33" x14ac:dyDescent="0.3">
      <c r="A784" t="s">
        <v>56</v>
      </c>
      <c r="B784">
        <v>2017</v>
      </c>
      <c r="C784" s="11">
        <v>42972</v>
      </c>
      <c r="D784" t="s">
        <v>1472</v>
      </c>
      <c r="E784" t="s">
        <v>655</v>
      </c>
      <c r="F784">
        <v>21</v>
      </c>
      <c r="G784">
        <f t="shared" si="38"/>
        <v>13</v>
      </c>
      <c r="H784">
        <v>13</v>
      </c>
      <c r="I784">
        <v>0</v>
      </c>
      <c r="J784">
        <v>0</v>
      </c>
      <c r="K784">
        <v>95</v>
      </c>
      <c r="L784">
        <v>25</v>
      </c>
      <c r="M784" t="s">
        <v>503</v>
      </c>
      <c r="N784">
        <v>0</v>
      </c>
      <c r="O784">
        <v>0</v>
      </c>
      <c r="P784" s="9">
        <f t="shared" si="39"/>
        <v>12</v>
      </c>
      <c r="Q784" s="8">
        <v>13</v>
      </c>
      <c r="R784" s="8">
        <v>2</v>
      </c>
      <c r="S784" s="8">
        <v>15</v>
      </c>
      <c r="T784" s="8">
        <v>18</v>
      </c>
      <c r="AC784" s="14">
        <v>1</v>
      </c>
      <c r="AD784" s="14">
        <v>0</v>
      </c>
      <c r="AE784">
        <v>100</v>
      </c>
      <c r="AF784" t="s">
        <v>1141</v>
      </c>
      <c r="AG784" t="s">
        <v>1473</v>
      </c>
    </row>
    <row r="785" spans="1:33" x14ac:dyDescent="0.3">
      <c r="A785" t="s">
        <v>56</v>
      </c>
      <c r="B785">
        <v>2017</v>
      </c>
      <c r="C785" s="11">
        <v>42972</v>
      </c>
      <c r="D785" t="s">
        <v>1474</v>
      </c>
      <c r="E785" t="s">
        <v>655</v>
      </c>
      <c r="F785">
        <v>23</v>
      </c>
      <c r="G785">
        <f t="shared" si="38"/>
        <v>18</v>
      </c>
      <c r="H785">
        <v>10</v>
      </c>
      <c r="I785">
        <v>6</v>
      </c>
      <c r="J785">
        <v>2</v>
      </c>
      <c r="K785">
        <v>75</v>
      </c>
      <c r="L785">
        <v>25</v>
      </c>
      <c r="M785" t="s">
        <v>503</v>
      </c>
      <c r="N785">
        <v>0</v>
      </c>
      <c r="O785">
        <v>0</v>
      </c>
      <c r="P785" s="9">
        <f t="shared" si="39"/>
        <v>12</v>
      </c>
      <c r="Q785" s="8">
        <v>5</v>
      </c>
      <c r="R785" s="8">
        <v>22</v>
      </c>
      <c r="S785" s="8">
        <v>15</v>
      </c>
      <c r="T785" s="8">
        <v>6</v>
      </c>
      <c r="AC785" s="14">
        <v>1</v>
      </c>
      <c r="AD785" s="14">
        <v>0</v>
      </c>
      <c r="AE785">
        <v>100</v>
      </c>
      <c r="AF785" t="s">
        <v>1141</v>
      </c>
    </row>
    <row r="786" spans="1:33" x14ac:dyDescent="0.3">
      <c r="A786" t="s">
        <v>56</v>
      </c>
      <c r="B786">
        <v>2017</v>
      </c>
      <c r="C786" s="11">
        <v>42972</v>
      </c>
      <c r="D786" t="s">
        <v>1475</v>
      </c>
      <c r="E786" t="s">
        <v>657</v>
      </c>
      <c r="F786">
        <v>23</v>
      </c>
      <c r="G786">
        <f t="shared" si="38"/>
        <v>10</v>
      </c>
      <c r="H786">
        <v>8</v>
      </c>
      <c r="I786">
        <v>2</v>
      </c>
      <c r="J786">
        <v>0</v>
      </c>
      <c r="K786">
        <v>80</v>
      </c>
      <c r="L786">
        <v>50</v>
      </c>
      <c r="M786" t="s">
        <v>503</v>
      </c>
      <c r="N786">
        <v>0</v>
      </c>
      <c r="O786">
        <v>0</v>
      </c>
      <c r="P786" s="9">
        <f t="shared" si="39"/>
        <v>20.75</v>
      </c>
      <c r="Q786" s="8">
        <v>19</v>
      </c>
      <c r="R786" s="8">
        <v>20</v>
      </c>
      <c r="S786" s="8">
        <v>25</v>
      </c>
      <c r="T786" s="8">
        <v>19</v>
      </c>
      <c r="AC786" s="14">
        <v>1</v>
      </c>
      <c r="AD786" s="14">
        <v>0</v>
      </c>
      <c r="AE786">
        <v>100</v>
      </c>
      <c r="AF786" t="s">
        <v>1476</v>
      </c>
    </row>
    <row r="787" spans="1:33" x14ac:dyDescent="0.3">
      <c r="A787" t="s">
        <v>56</v>
      </c>
      <c r="B787">
        <v>2017</v>
      </c>
      <c r="C787" s="11">
        <v>42972</v>
      </c>
      <c r="D787" t="s">
        <v>1477</v>
      </c>
      <c r="E787" t="s">
        <v>651</v>
      </c>
      <c r="F787">
        <v>35</v>
      </c>
      <c r="G787">
        <f t="shared" si="38"/>
        <v>2</v>
      </c>
      <c r="H787">
        <v>1</v>
      </c>
      <c r="I787">
        <v>1</v>
      </c>
      <c r="J787">
        <v>0</v>
      </c>
      <c r="K787">
        <v>75</v>
      </c>
      <c r="L787">
        <v>90</v>
      </c>
      <c r="M787" t="s">
        <v>503</v>
      </c>
      <c r="N787">
        <v>0</v>
      </c>
      <c r="O787">
        <v>0</v>
      </c>
      <c r="P787" s="9">
        <f t="shared" si="39"/>
        <v>16.75</v>
      </c>
      <c r="Q787" s="8">
        <v>13</v>
      </c>
      <c r="R787" s="8">
        <v>18</v>
      </c>
      <c r="S787" s="8">
        <v>20</v>
      </c>
      <c r="T787" s="8">
        <v>16</v>
      </c>
      <c r="AC787" s="14">
        <v>1</v>
      </c>
      <c r="AD787" s="14">
        <v>0</v>
      </c>
      <c r="AE787">
        <v>100</v>
      </c>
      <c r="AF787" t="s">
        <v>1478</v>
      </c>
    </row>
    <row r="788" spans="1:33" x14ac:dyDescent="0.3">
      <c r="A788" t="s">
        <v>56</v>
      </c>
      <c r="B788">
        <v>2017</v>
      </c>
      <c r="C788" s="11">
        <v>42972</v>
      </c>
      <c r="D788" t="s">
        <v>1479</v>
      </c>
      <c r="E788" t="s">
        <v>651</v>
      </c>
      <c r="F788">
        <v>37</v>
      </c>
      <c r="G788">
        <f t="shared" si="38"/>
        <v>23</v>
      </c>
      <c r="H788">
        <v>12</v>
      </c>
      <c r="I788">
        <v>11</v>
      </c>
      <c r="J788">
        <v>0</v>
      </c>
      <c r="K788">
        <v>80</v>
      </c>
      <c r="L788">
        <v>80</v>
      </c>
      <c r="M788" t="s">
        <v>503</v>
      </c>
      <c r="N788">
        <v>5</v>
      </c>
      <c r="O788">
        <v>0</v>
      </c>
      <c r="P788" s="9">
        <f t="shared" si="39"/>
        <v>40.25</v>
      </c>
      <c r="Q788" s="8">
        <v>12</v>
      </c>
      <c r="R788" s="8">
        <v>115</v>
      </c>
      <c r="S788" s="8">
        <v>20</v>
      </c>
      <c r="T788" s="8">
        <v>14</v>
      </c>
      <c r="AC788" s="14">
        <v>1</v>
      </c>
      <c r="AD788" s="14">
        <v>0</v>
      </c>
      <c r="AE788">
        <v>100</v>
      </c>
      <c r="AF788" t="s">
        <v>1478</v>
      </c>
      <c r="AG788" t="s">
        <v>1480</v>
      </c>
    </row>
    <row r="789" spans="1:33" x14ac:dyDescent="0.3">
      <c r="A789" t="s">
        <v>56</v>
      </c>
      <c r="B789">
        <v>2017</v>
      </c>
      <c r="C789" s="11">
        <v>42972</v>
      </c>
      <c r="D789" t="s">
        <v>1481</v>
      </c>
      <c r="E789" t="s">
        <v>651</v>
      </c>
      <c r="F789">
        <v>29</v>
      </c>
      <c r="G789">
        <f t="shared" si="38"/>
        <v>21</v>
      </c>
      <c r="H789">
        <v>17</v>
      </c>
      <c r="I789">
        <v>2</v>
      </c>
      <c r="J789">
        <v>2</v>
      </c>
      <c r="K789">
        <v>95</v>
      </c>
      <c r="L789">
        <v>60</v>
      </c>
      <c r="M789" t="s">
        <v>503</v>
      </c>
      <c r="N789">
        <v>5</v>
      </c>
      <c r="O789">
        <v>0</v>
      </c>
      <c r="P789" s="9">
        <f t="shared" si="39"/>
        <v>47.25</v>
      </c>
      <c r="Q789" s="8">
        <v>42</v>
      </c>
      <c r="R789" s="8">
        <v>29</v>
      </c>
      <c r="S789" s="8">
        <v>55</v>
      </c>
      <c r="T789" s="8">
        <v>63</v>
      </c>
      <c r="AC789" s="14">
        <v>1</v>
      </c>
      <c r="AD789" s="14">
        <v>0</v>
      </c>
      <c r="AE789">
        <v>100</v>
      </c>
      <c r="AF789" t="s">
        <v>1482</v>
      </c>
      <c r="AG789" t="s">
        <v>1483</v>
      </c>
    </row>
    <row r="790" spans="1:33" x14ac:dyDescent="0.3">
      <c r="A790" t="s">
        <v>56</v>
      </c>
      <c r="B790">
        <v>2017</v>
      </c>
      <c r="C790" s="11">
        <v>42972</v>
      </c>
      <c r="D790" t="s">
        <v>1484</v>
      </c>
      <c r="E790" t="s">
        <v>653</v>
      </c>
      <c r="F790">
        <v>27</v>
      </c>
      <c r="G790">
        <f t="shared" si="38"/>
        <v>1</v>
      </c>
      <c r="H790">
        <v>1</v>
      </c>
      <c r="I790">
        <v>0</v>
      </c>
      <c r="J790">
        <v>0</v>
      </c>
      <c r="K790">
        <v>80</v>
      </c>
      <c r="L790">
        <v>25</v>
      </c>
      <c r="M790" t="s">
        <v>503</v>
      </c>
      <c r="N790">
        <v>5</v>
      </c>
      <c r="O790">
        <v>0</v>
      </c>
      <c r="P790" s="9">
        <f t="shared" si="39"/>
        <v>18.5</v>
      </c>
      <c r="Q790" s="8">
        <v>31</v>
      </c>
      <c r="R790" s="8">
        <v>5</v>
      </c>
      <c r="S790" s="8">
        <v>13</v>
      </c>
      <c r="T790" s="8">
        <v>25</v>
      </c>
      <c r="AC790" s="14">
        <v>1</v>
      </c>
      <c r="AD790" s="14">
        <v>0</v>
      </c>
      <c r="AE790">
        <v>100</v>
      </c>
      <c r="AF790" t="s">
        <v>1485</v>
      </c>
    </row>
    <row r="791" spans="1:33" x14ac:dyDescent="0.3">
      <c r="A791" t="s">
        <v>56</v>
      </c>
      <c r="B791">
        <v>2017</v>
      </c>
      <c r="C791" s="11">
        <v>42972</v>
      </c>
      <c r="D791" t="s">
        <v>1486</v>
      </c>
      <c r="E791" t="s">
        <v>657</v>
      </c>
      <c r="F791">
        <v>24</v>
      </c>
      <c r="G791">
        <f t="shared" si="38"/>
        <v>10</v>
      </c>
      <c r="H791">
        <v>8</v>
      </c>
      <c r="I791">
        <v>2</v>
      </c>
      <c r="J791">
        <v>0</v>
      </c>
      <c r="K791">
        <v>70</v>
      </c>
      <c r="L791">
        <v>70</v>
      </c>
      <c r="M791" t="s">
        <v>503</v>
      </c>
      <c r="N791">
        <v>0</v>
      </c>
      <c r="O791">
        <v>0</v>
      </c>
      <c r="P791" s="9">
        <f t="shared" si="39"/>
        <v>23</v>
      </c>
      <c r="Q791" s="8">
        <v>33</v>
      </c>
      <c r="R791" s="8">
        <v>12</v>
      </c>
      <c r="S791" s="8">
        <v>24</v>
      </c>
      <c r="T791" s="8">
        <v>23</v>
      </c>
      <c r="AC791" s="14">
        <v>1</v>
      </c>
      <c r="AD791" s="14">
        <v>0</v>
      </c>
      <c r="AE791">
        <v>100</v>
      </c>
      <c r="AF791" t="s">
        <v>1487</v>
      </c>
    </row>
    <row r="792" spans="1:33" x14ac:dyDescent="0.3">
      <c r="A792" t="s">
        <v>56</v>
      </c>
      <c r="B792">
        <v>2017</v>
      </c>
      <c r="C792" s="11">
        <v>42972</v>
      </c>
      <c r="D792" t="s">
        <v>1488</v>
      </c>
      <c r="E792" t="s">
        <v>651</v>
      </c>
      <c r="F792">
        <v>38</v>
      </c>
      <c r="G792">
        <f t="shared" si="38"/>
        <v>12</v>
      </c>
      <c r="H792">
        <v>9</v>
      </c>
      <c r="I792">
        <v>3</v>
      </c>
      <c r="J792">
        <v>0</v>
      </c>
      <c r="K792">
        <v>85</v>
      </c>
      <c r="L792">
        <v>80</v>
      </c>
      <c r="M792" t="s">
        <v>503</v>
      </c>
      <c r="N792">
        <v>25</v>
      </c>
      <c r="O792">
        <v>0</v>
      </c>
      <c r="P792" s="9">
        <f t="shared" si="39"/>
        <v>59.25</v>
      </c>
      <c r="Q792" s="8">
        <v>20</v>
      </c>
      <c r="R792" s="8">
        <v>95</v>
      </c>
      <c r="S792" s="8">
        <v>96</v>
      </c>
      <c r="T792" s="8">
        <v>26</v>
      </c>
      <c r="AC792" s="14">
        <v>1</v>
      </c>
      <c r="AD792" s="14">
        <v>0</v>
      </c>
      <c r="AE792">
        <v>100</v>
      </c>
      <c r="AF792" t="s">
        <v>1141</v>
      </c>
      <c r="AG792" t="s">
        <v>1489</v>
      </c>
    </row>
    <row r="793" spans="1:33" x14ac:dyDescent="0.3">
      <c r="A793" t="s">
        <v>56</v>
      </c>
      <c r="B793">
        <v>2017</v>
      </c>
      <c r="C793" s="11">
        <v>42888</v>
      </c>
      <c r="D793" t="s">
        <v>1490</v>
      </c>
      <c r="E793" t="s">
        <v>656</v>
      </c>
      <c r="F793">
        <v>51</v>
      </c>
      <c r="G793">
        <f t="shared" si="38"/>
        <v>0</v>
      </c>
      <c r="H793">
        <v>0</v>
      </c>
      <c r="I793">
        <v>0</v>
      </c>
      <c r="J793">
        <v>0</v>
      </c>
      <c r="K793">
        <v>40</v>
      </c>
      <c r="L793">
        <v>25</v>
      </c>
      <c r="M793" t="s">
        <v>503</v>
      </c>
      <c r="N793">
        <v>0</v>
      </c>
      <c r="O793">
        <v>0</v>
      </c>
      <c r="P793" s="9">
        <f t="shared" si="39"/>
        <v>4.25</v>
      </c>
      <c r="Q793" s="8">
        <v>4</v>
      </c>
      <c r="R793" s="8">
        <v>5</v>
      </c>
      <c r="S793" s="8">
        <v>3</v>
      </c>
      <c r="T793" s="8">
        <v>5</v>
      </c>
      <c r="AC793" s="14">
        <v>0</v>
      </c>
      <c r="AD793" s="14">
        <v>0</v>
      </c>
      <c r="AE793">
        <v>0</v>
      </c>
      <c r="AF793" t="s">
        <v>503</v>
      </c>
      <c r="AG793" t="s">
        <v>1491</v>
      </c>
    </row>
    <row r="794" spans="1:33" x14ac:dyDescent="0.3">
      <c r="A794" t="s">
        <v>56</v>
      </c>
      <c r="B794">
        <v>2017</v>
      </c>
      <c r="C794" s="11">
        <v>42972</v>
      </c>
      <c r="D794" t="s">
        <v>1492</v>
      </c>
      <c r="E794" t="s">
        <v>653</v>
      </c>
      <c r="F794">
        <v>38</v>
      </c>
      <c r="G794">
        <f t="shared" si="38"/>
        <v>24</v>
      </c>
      <c r="H794">
        <v>18</v>
      </c>
      <c r="I794">
        <v>2</v>
      </c>
      <c r="J794">
        <v>4</v>
      </c>
      <c r="K794">
        <v>50</v>
      </c>
      <c r="L794">
        <v>30</v>
      </c>
      <c r="M794" t="s">
        <v>503</v>
      </c>
      <c r="N794">
        <v>0</v>
      </c>
      <c r="O794">
        <v>0</v>
      </c>
      <c r="P794" s="9">
        <f t="shared" si="39"/>
        <v>16.25</v>
      </c>
      <c r="Q794" s="8">
        <v>36</v>
      </c>
      <c r="R794" s="8">
        <v>22</v>
      </c>
      <c r="S794" s="8">
        <v>7</v>
      </c>
      <c r="T794" s="8">
        <v>0</v>
      </c>
      <c r="AC794" s="14">
        <v>1</v>
      </c>
      <c r="AD794" s="14">
        <v>0</v>
      </c>
      <c r="AE794">
        <v>100</v>
      </c>
      <c r="AF794" t="s">
        <v>1493</v>
      </c>
    </row>
    <row r="795" spans="1:33" x14ac:dyDescent="0.3">
      <c r="A795" t="s">
        <v>56</v>
      </c>
      <c r="B795">
        <v>2017</v>
      </c>
      <c r="C795" s="11">
        <v>42888</v>
      </c>
      <c r="D795" t="s">
        <v>1494</v>
      </c>
      <c r="E795" t="s">
        <v>656</v>
      </c>
      <c r="F795">
        <v>57</v>
      </c>
      <c r="G795">
        <f t="shared" si="38"/>
        <v>2</v>
      </c>
      <c r="H795">
        <v>2</v>
      </c>
      <c r="I795">
        <v>0</v>
      </c>
      <c r="J795">
        <v>0</v>
      </c>
      <c r="K795">
        <v>30</v>
      </c>
      <c r="L795">
        <v>20</v>
      </c>
      <c r="M795" t="s">
        <v>503</v>
      </c>
      <c r="N795">
        <v>30</v>
      </c>
      <c r="O795">
        <v>0</v>
      </c>
      <c r="P795" s="9">
        <f t="shared" si="39"/>
        <v>21.25</v>
      </c>
      <c r="Q795" s="8">
        <v>0</v>
      </c>
      <c r="R795" s="8">
        <v>56</v>
      </c>
      <c r="S795" s="8">
        <v>26</v>
      </c>
      <c r="T795" s="8">
        <v>3</v>
      </c>
      <c r="AC795" s="14">
        <v>0</v>
      </c>
      <c r="AD795" s="14">
        <v>1</v>
      </c>
      <c r="AE795">
        <v>0</v>
      </c>
      <c r="AF795" t="s">
        <v>503</v>
      </c>
      <c r="AG795" t="s">
        <v>1495</v>
      </c>
    </row>
    <row r="796" spans="1:33" x14ac:dyDescent="0.3">
      <c r="A796" t="s">
        <v>56</v>
      </c>
      <c r="B796">
        <v>2017</v>
      </c>
      <c r="C796" s="11">
        <v>42888</v>
      </c>
      <c r="D796" t="s">
        <v>1496</v>
      </c>
      <c r="E796" t="s">
        <v>659</v>
      </c>
      <c r="F796">
        <v>4</v>
      </c>
      <c r="G796">
        <f t="shared" si="38"/>
        <v>0</v>
      </c>
      <c r="H796">
        <v>0</v>
      </c>
      <c r="I796">
        <v>0</v>
      </c>
      <c r="J796">
        <v>0</v>
      </c>
      <c r="K796">
        <v>85</v>
      </c>
      <c r="L796">
        <v>0</v>
      </c>
      <c r="M796" t="s">
        <v>503</v>
      </c>
      <c r="N796">
        <v>40</v>
      </c>
      <c r="O796">
        <v>80</v>
      </c>
      <c r="P796" s="9">
        <f t="shared" si="39"/>
        <v>22</v>
      </c>
      <c r="Q796" s="8">
        <v>22</v>
      </c>
      <c r="R796" s="8">
        <v>16</v>
      </c>
      <c r="S796" s="8">
        <v>23</v>
      </c>
      <c r="T796" s="8">
        <v>27</v>
      </c>
      <c r="AC796" s="14">
        <v>1</v>
      </c>
      <c r="AD796" s="14">
        <v>0</v>
      </c>
      <c r="AE796">
        <v>100</v>
      </c>
      <c r="AF796" t="s">
        <v>1141</v>
      </c>
      <c r="AG796" t="s">
        <v>1497</v>
      </c>
    </row>
    <row r="797" spans="1:33" x14ac:dyDescent="0.3">
      <c r="A797" t="s">
        <v>56</v>
      </c>
      <c r="B797">
        <v>2017</v>
      </c>
      <c r="C797" s="11">
        <v>42888</v>
      </c>
      <c r="D797" t="s">
        <v>1498</v>
      </c>
      <c r="E797" t="s">
        <v>657</v>
      </c>
      <c r="F797">
        <v>1</v>
      </c>
      <c r="G797">
        <f t="shared" si="38"/>
        <v>0</v>
      </c>
      <c r="H797">
        <v>0</v>
      </c>
      <c r="I797">
        <v>0</v>
      </c>
      <c r="J797">
        <v>0</v>
      </c>
      <c r="K797">
        <v>95</v>
      </c>
      <c r="L797">
        <v>5</v>
      </c>
      <c r="M797" t="s">
        <v>503</v>
      </c>
      <c r="N797">
        <v>3</v>
      </c>
      <c r="O797">
        <v>80</v>
      </c>
      <c r="P797" s="9">
        <f t="shared" si="39"/>
        <v>10.5</v>
      </c>
      <c r="Q797" s="8">
        <v>8</v>
      </c>
      <c r="R797" s="8">
        <v>17</v>
      </c>
      <c r="S797" s="8">
        <v>12</v>
      </c>
      <c r="T797" s="8">
        <v>5</v>
      </c>
      <c r="AC797" s="14">
        <v>1</v>
      </c>
      <c r="AD797" s="14">
        <v>0</v>
      </c>
      <c r="AE797">
        <v>100</v>
      </c>
      <c r="AF797" t="s">
        <v>1141</v>
      </c>
      <c r="AG797" t="s">
        <v>1499</v>
      </c>
    </row>
    <row r="798" spans="1:33" x14ac:dyDescent="0.3">
      <c r="A798" t="s">
        <v>56</v>
      </c>
      <c r="B798">
        <v>2017</v>
      </c>
      <c r="C798" s="11">
        <v>42888</v>
      </c>
      <c r="D798" t="s">
        <v>1500</v>
      </c>
      <c r="E798" t="s">
        <v>651</v>
      </c>
      <c r="F798">
        <v>7</v>
      </c>
      <c r="G798">
        <f t="shared" si="38"/>
        <v>0</v>
      </c>
      <c r="H798">
        <v>0</v>
      </c>
      <c r="I798">
        <v>0</v>
      </c>
      <c r="J798">
        <v>0</v>
      </c>
      <c r="K798">
        <v>60</v>
      </c>
      <c r="L798">
        <v>1</v>
      </c>
      <c r="M798" t="s">
        <v>503</v>
      </c>
      <c r="N798">
        <v>80</v>
      </c>
      <c r="O798">
        <v>0</v>
      </c>
      <c r="P798" s="9">
        <f t="shared" si="39"/>
        <v>21.75</v>
      </c>
      <c r="Q798" s="8">
        <v>20</v>
      </c>
      <c r="R798" s="8">
        <v>29</v>
      </c>
      <c r="S798" s="8">
        <v>21</v>
      </c>
      <c r="T798" s="8">
        <v>17</v>
      </c>
      <c r="AC798" s="14">
        <v>0</v>
      </c>
      <c r="AD798" s="14">
        <v>0</v>
      </c>
      <c r="AE798">
        <v>0</v>
      </c>
      <c r="AF798" t="s">
        <v>503</v>
      </c>
      <c r="AG798" t="s">
        <v>1501</v>
      </c>
    </row>
    <row r="799" spans="1:33" x14ac:dyDescent="0.3">
      <c r="A799" t="s">
        <v>56</v>
      </c>
      <c r="B799">
        <v>2017</v>
      </c>
      <c r="C799" s="11">
        <v>42888</v>
      </c>
      <c r="D799" t="s">
        <v>1502</v>
      </c>
      <c r="E799" t="s">
        <v>661</v>
      </c>
      <c r="F799">
        <v>30</v>
      </c>
      <c r="G799">
        <f t="shared" si="38"/>
        <v>0</v>
      </c>
      <c r="H799">
        <v>0</v>
      </c>
      <c r="I799">
        <v>0</v>
      </c>
      <c r="J799">
        <v>0</v>
      </c>
      <c r="K799">
        <v>80</v>
      </c>
      <c r="L799">
        <v>0</v>
      </c>
      <c r="M799" t="s">
        <v>503</v>
      </c>
      <c r="N799">
        <v>3</v>
      </c>
      <c r="O799">
        <v>90</v>
      </c>
      <c r="P799" s="9">
        <f t="shared" si="39"/>
        <v>16.75</v>
      </c>
      <c r="Q799" s="8">
        <v>18</v>
      </c>
      <c r="R799" s="8">
        <v>20</v>
      </c>
      <c r="S799" s="8">
        <v>8</v>
      </c>
      <c r="T799" s="8">
        <v>21</v>
      </c>
      <c r="AC799" s="14">
        <v>0</v>
      </c>
      <c r="AD799" s="14">
        <v>1</v>
      </c>
      <c r="AE799">
        <v>0</v>
      </c>
      <c r="AF799" t="s">
        <v>503</v>
      </c>
      <c r="AG799" t="s">
        <v>1503</v>
      </c>
    </row>
    <row r="800" spans="1:33" x14ac:dyDescent="0.3">
      <c r="A800" t="s">
        <v>56</v>
      </c>
      <c r="B800">
        <v>2017</v>
      </c>
      <c r="C800" s="11">
        <v>42888</v>
      </c>
      <c r="D800" t="s">
        <v>1504</v>
      </c>
      <c r="E800" t="s">
        <v>653</v>
      </c>
      <c r="F800">
        <v>31</v>
      </c>
      <c r="G800">
        <f t="shared" si="38"/>
        <v>10</v>
      </c>
      <c r="H800">
        <v>8</v>
      </c>
      <c r="I800">
        <v>2</v>
      </c>
      <c r="J800">
        <v>0</v>
      </c>
      <c r="K800">
        <v>95</v>
      </c>
      <c r="L800">
        <v>8</v>
      </c>
      <c r="M800" t="s">
        <v>503</v>
      </c>
      <c r="N800">
        <v>0</v>
      </c>
      <c r="O800">
        <v>0</v>
      </c>
      <c r="P800" s="9">
        <f t="shared" si="39"/>
        <v>17</v>
      </c>
      <c r="Q800" s="8">
        <v>23</v>
      </c>
      <c r="R800" s="8">
        <v>14</v>
      </c>
      <c r="S800" s="8">
        <v>6</v>
      </c>
      <c r="T800" s="8">
        <v>25</v>
      </c>
      <c r="AC800" s="14">
        <v>1</v>
      </c>
      <c r="AD800" s="14">
        <v>1</v>
      </c>
      <c r="AE800">
        <v>100</v>
      </c>
      <c r="AF800" t="s">
        <v>1141</v>
      </c>
      <c r="AG800" t="s">
        <v>1505</v>
      </c>
    </row>
    <row r="801" spans="1:33" x14ac:dyDescent="0.3">
      <c r="A801" t="s">
        <v>56</v>
      </c>
      <c r="B801">
        <v>2017</v>
      </c>
      <c r="C801" s="11">
        <v>42888</v>
      </c>
      <c r="D801" t="s">
        <v>1506</v>
      </c>
      <c r="E801" t="s">
        <v>655</v>
      </c>
      <c r="F801">
        <v>19</v>
      </c>
      <c r="G801">
        <f t="shared" si="38"/>
        <v>4</v>
      </c>
      <c r="H801">
        <v>4</v>
      </c>
      <c r="I801">
        <v>0</v>
      </c>
      <c r="J801">
        <v>0</v>
      </c>
      <c r="K801">
        <v>60</v>
      </c>
      <c r="L801">
        <v>5</v>
      </c>
      <c r="M801" t="s">
        <v>503</v>
      </c>
      <c r="N801">
        <v>95</v>
      </c>
      <c r="O801">
        <v>60</v>
      </c>
      <c r="P801" s="9">
        <f t="shared" si="39"/>
        <v>21.25</v>
      </c>
      <c r="Q801" s="8">
        <v>25</v>
      </c>
      <c r="R801" s="8">
        <v>30</v>
      </c>
      <c r="S801" s="8">
        <v>13</v>
      </c>
      <c r="T801" s="8">
        <v>17</v>
      </c>
      <c r="AC801" s="14">
        <v>0</v>
      </c>
      <c r="AD801" s="14">
        <v>0</v>
      </c>
      <c r="AE801">
        <v>0</v>
      </c>
      <c r="AF801" t="s">
        <v>503</v>
      </c>
      <c r="AG801" t="s">
        <v>1507</v>
      </c>
    </row>
    <row r="802" spans="1:33" x14ac:dyDescent="0.3">
      <c r="A802" t="s">
        <v>56</v>
      </c>
      <c r="B802">
        <v>2018</v>
      </c>
      <c r="C802" s="11">
        <v>43271</v>
      </c>
      <c r="D802" t="s">
        <v>1469</v>
      </c>
      <c r="E802" t="s">
        <v>656</v>
      </c>
      <c r="F802">
        <v>22</v>
      </c>
      <c r="G802">
        <f t="shared" si="38"/>
        <v>0</v>
      </c>
      <c r="H802">
        <v>0</v>
      </c>
      <c r="I802">
        <v>0</v>
      </c>
      <c r="J802">
        <v>0</v>
      </c>
      <c r="K802">
        <v>50</v>
      </c>
      <c r="L802">
        <v>40</v>
      </c>
      <c r="M802" t="s">
        <v>503</v>
      </c>
      <c r="N802">
        <v>10</v>
      </c>
      <c r="O802" t="s">
        <v>503</v>
      </c>
      <c r="P802" s="9">
        <f t="shared" si="39"/>
        <v>13.75</v>
      </c>
      <c r="Q802" s="8">
        <v>17</v>
      </c>
      <c r="R802" s="8">
        <v>16</v>
      </c>
      <c r="S802" s="8">
        <v>7</v>
      </c>
      <c r="T802" s="8">
        <v>15</v>
      </c>
      <c r="AC802" s="14">
        <v>1</v>
      </c>
      <c r="AD802" s="14">
        <v>0</v>
      </c>
      <c r="AF802" t="s">
        <v>1230</v>
      </c>
    </row>
    <row r="803" spans="1:33" x14ac:dyDescent="0.3">
      <c r="A803" t="s">
        <v>56</v>
      </c>
      <c r="B803">
        <v>2018</v>
      </c>
      <c r="C803" s="11">
        <v>43271</v>
      </c>
      <c r="D803" t="s">
        <v>1470</v>
      </c>
      <c r="E803" t="s">
        <v>655</v>
      </c>
      <c r="F803">
        <v>7</v>
      </c>
      <c r="G803">
        <f t="shared" si="38"/>
        <v>4</v>
      </c>
      <c r="H803">
        <v>0</v>
      </c>
      <c r="I803">
        <v>3</v>
      </c>
      <c r="J803">
        <v>1</v>
      </c>
      <c r="K803">
        <v>90</v>
      </c>
      <c r="L803">
        <v>20</v>
      </c>
      <c r="M803" t="s">
        <v>503</v>
      </c>
      <c r="N803">
        <v>3</v>
      </c>
      <c r="O803" t="s">
        <v>503</v>
      </c>
      <c r="P803" s="9">
        <f t="shared" si="39"/>
        <v>21.75</v>
      </c>
      <c r="Q803" s="8">
        <v>12</v>
      </c>
      <c r="R803" s="8">
        <v>16</v>
      </c>
      <c r="S803" s="8">
        <v>32</v>
      </c>
      <c r="T803" s="8">
        <v>27</v>
      </c>
      <c r="AC803" s="14">
        <v>0</v>
      </c>
      <c r="AD803" s="14">
        <v>1</v>
      </c>
      <c r="AG803" t="s">
        <v>1508</v>
      </c>
    </row>
    <row r="804" spans="1:33" x14ac:dyDescent="0.3">
      <c r="A804" t="s">
        <v>56</v>
      </c>
      <c r="B804">
        <v>2018</v>
      </c>
      <c r="C804" s="11">
        <v>43271</v>
      </c>
      <c r="D804" t="s">
        <v>1472</v>
      </c>
      <c r="E804" t="s">
        <v>655</v>
      </c>
      <c r="F804">
        <v>21</v>
      </c>
      <c r="G804">
        <f t="shared" si="38"/>
        <v>8</v>
      </c>
      <c r="H804">
        <v>3</v>
      </c>
      <c r="I804">
        <v>4</v>
      </c>
      <c r="J804">
        <v>1</v>
      </c>
      <c r="K804">
        <v>35</v>
      </c>
      <c r="L804">
        <v>50</v>
      </c>
      <c r="M804" t="s">
        <v>503</v>
      </c>
      <c r="N804">
        <v>0</v>
      </c>
      <c r="O804" t="s">
        <v>503</v>
      </c>
      <c r="P804" s="9">
        <f t="shared" si="39"/>
        <v>8.25</v>
      </c>
      <c r="Q804" s="8">
        <v>7</v>
      </c>
      <c r="R804" s="8">
        <v>3</v>
      </c>
      <c r="S804" s="8">
        <v>8</v>
      </c>
      <c r="T804" s="8">
        <v>15</v>
      </c>
      <c r="AC804" s="14">
        <v>0</v>
      </c>
      <c r="AD804" s="14">
        <v>0</v>
      </c>
    </row>
    <row r="805" spans="1:33" x14ac:dyDescent="0.3">
      <c r="A805" t="s">
        <v>56</v>
      </c>
      <c r="B805">
        <v>2018</v>
      </c>
      <c r="C805" s="11">
        <v>43271</v>
      </c>
      <c r="D805" t="s">
        <v>1474</v>
      </c>
      <c r="E805" t="s">
        <v>655</v>
      </c>
      <c r="F805">
        <v>23</v>
      </c>
      <c r="G805">
        <f t="shared" si="38"/>
        <v>15</v>
      </c>
      <c r="H805">
        <v>2</v>
      </c>
      <c r="I805">
        <v>10</v>
      </c>
      <c r="J805">
        <v>3</v>
      </c>
      <c r="K805">
        <v>60</v>
      </c>
      <c r="L805">
        <v>50</v>
      </c>
      <c r="M805" t="s">
        <v>503</v>
      </c>
      <c r="N805">
        <v>1</v>
      </c>
      <c r="O805" t="s">
        <v>503</v>
      </c>
      <c r="P805" s="9">
        <f t="shared" si="39"/>
        <v>7</v>
      </c>
      <c r="Q805" s="8">
        <v>10</v>
      </c>
      <c r="R805" s="8">
        <v>3</v>
      </c>
      <c r="S805" s="8">
        <v>13</v>
      </c>
      <c r="T805" s="8">
        <v>2</v>
      </c>
      <c r="AC805" s="14">
        <v>0</v>
      </c>
      <c r="AD805" s="14">
        <v>0</v>
      </c>
    </row>
    <row r="806" spans="1:33" x14ac:dyDescent="0.3">
      <c r="A806" t="s">
        <v>56</v>
      </c>
      <c r="B806">
        <v>2018</v>
      </c>
      <c r="C806" s="11">
        <v>43271</v>
      </c>
      <c r="D806" t="s">
        <v>1475</v>
      </c>
      <c r="E806" t="s">
        <v>657</v>
      </c>
      <c r="F806">
        <v>23</v>
      </c>
      <c r="G806">
        <f t="shared" si="38"/>
        <v>8</v>
      </c>
      <c r="H806">
        <v>0</v>
      </c>
      <c r="I806">
        <v>4</v>
      </c>
      <c r="J806">
        <v>4</v>
      </c>
      <c r="K806">
        <v>80</v>
      </c>
      <c r="L806">
        <v>40</v>
      </c>
      <c r="M806" t="s">
        <v>503</v>
      </c>
      <c r="N806">
        <v>0</v>
      </c>
      <c r="O806" t="s">
        <v>503</v>
      </c>
      <c r="P806" s="9">
        <f t="shared" si="39"/>
        <v>13.25</v>
      </c>
      <c r="Q806" s="8">
        <v>18</v>
      </c>
      <c r="R806" s="8">
        <v>8</v>
      </c>
      <c r="S806" s="8">
        <v>15</v>
      </c>
      <c r="T806" s="8">
        <v>12</v>
      </c>
      <c r="AC806" s="14">
        <v>1</v>
      </c>
      <c r="AD806" s="14">
        <v>0</v>
      </c>
      <c r="AF806" t="s">
        <v>1230</v>
      </c>
    </row>
    <row r="807" spans="1:33" x14ac:dyDescent="0.3">
      <c r="A807" t="s">
        <v>56</v>
      </c>
      <c r="B807">
        <v>2018</v>
      </c>
      <c r="C807" s="11">
        <v>43271</v>
      </c>
      <c r="D807" t="s">
        <v>1477</v>
      </c>
      <c r="E807" t="s">
        <v>651</v>
      </c>
      <c r="F807">
        <v>35</v>
      </c>
      <c r="G807">
        <f t="shared" si="38"/>
        <v>1</v>
      </c>
      <c r="H807">
        <v>0</v>
      </c>
      <c r="I807">
        <v>1</v>
      </c>
      <c r="J807">
        <v>0</v>
      </c>
      <c r="K807">
        <v>50</v>
      </c>
      <c r="L807">
        <v>70</v>
      </c>
      <c r="M807" t="s">
        <v>503</v>
      </c>
      <c r="N807">
        <v>0</v>
      </c>
      <c r="O807" t="s">
        <v>503</v>
      </c>
      <c r="P807" s="9">
        <f t="shared" si="39"/>
        <v>9.25</v>
      </c>
      <c r="Q807" s="8">
        <v>13</v>
      </c>
      <c r="R807" s="8">
        <v>15</v>
      </c>
      <c r="S807" s="8">
        <v>4</v>
      </c>
      <c r="T807" s="8">
        <v>5</v>
      </c>
      <c r="AC807" s="14">
        <v>0</v>
      </c>
      <c r="AD807" s="14">
        <v>1</v>
      </c>
      <c r="AG807" t="s">
        <v>1329</v>
      </c>
    </row>
    <row r="808" spans="1:33" x14ac:dyDescent="0.3">
      <c r="A808" t="s">
        <v>56</v>
      </c>
      <c r="B808">
        <v>2018</v>
      </c>
      <c r="C808" s="11">
        <v>43271</v>
      </c>
      <c r="D808" t="s">
        <v>1479</v>
      </c>
      <c r="E808" t="s">
        <v>651</v>
      </c>
      <c r="F808">
        <v>37</v>
      </c>
      <c r="G808">
        <f t="shared" si="38"/>
        <v>20</v>
      </c>
      <c r="H808">
        <v>2</v>
      </c>
      <c r="I808">
        <v>13</v>
      </c>
      <c r="J808">
        <v>5</v>
      </c>
      <c r="K808">
        <v>80</v>
      </c>
      <c r="L808">
        <v>70</v>
      </c>
      <c r="M808" t="s">
        <v>503</v>
      </c>
      <c r="N808">
        <v>0</v>
      </c>
      <c r="O808" t="s">
        <v>503</v>
      </c>
      <c r="P808" s="9">
        <f t="shared" si="39"/>
        <v>13.75</v>
      </c>
      <c r="Q808" s="8">
        <v>14</v>
      </c>
      <c r="R808" s="8">
        <v>14</v>
      </c>
      <c r="S808" s="8">
        <v>17</v>
      </c>
      <c r="T808" s="8">
        <v>10</v>
      </c>
      <c r="AC808" s="14">
        <v>1</v>
      </c>
      <c r="AD808" s="14">
        <v>0</v>
      </c>
      <c r="AF808" t="s">
        <v>1509</v>
      </c>
      <c r="AG808" t="s">
        <v>1510</v>
      </c>
    </row>
    <row r="809" spans="1:33" x14ac:dyDescent="0.3">
      <c r="A809" t="s">
        <v>56</v>
      </c>
      <c r="B809">
        <v>2018</v>
      </c>
      <c r="C809" s="11">
        <v>43271</v>
      </c>
      <c r="D809" t="s">
        <v>1481</v>
      </c>
      <c r="E809" t="s">
        <v>651</v>
      </c>
      <c r="F809">
        <v>29</v>
      </c>
      <c r="G809">
        <f t="shared" si="38"/>
        <v>19</v>
      </c>
      <c r="H809">
        <v>5</v>
      </c>
      <c r="I809">
        <v>14</v>
      </c>
      <c r="J809">
        <v>0</v>
      </c>
      <c r="K809">
        <v>60</v>
      </c>
      <c r="L809">
        <v>75</v>
      </c>
      <c r="M809" t="s">
        <v>503</v>
      </c>
      <c r="N809">
        <v>10</v>
      </c>
      <c r="O809" t="s">
        <v>503</v>
      </c>
      <c r="P809" s="9">
        <f t="shared" si="39"/>
        <v>30.5</v>
      </c>
      <c r="Q809" s="8">
        <v>35</v>
      </c>
      <c r="R809" s="8">
        <v>18</v>
      </c>
      <c r="S809" s="8">
        <v>52</v>
      </c>
      <c r="T809" s="8">
        <v>17</v>
      </c>
      <c r="AC809" s="14">
        <v>0</v>
      </c>
      <c r="AD809" s="14">
        <v>1</v>
      </c>
      <c r="AG809" t="s">
        <v>1329</v>
      </c>
    </row>
    <row r="810" spans="1:33" x14ac:dyDescent="0.3">
      <c r="A810" t="s">
        <v>56</v>
      </c>
      <c r="B810">
        <v>2018</v>
      </c>
      <c r="C810" s="11">
        <v>43271</v>
      </c>
      <c r="D810" t="s">
        <v>1484</v>
      </c>
      <c r="E810" t="s">
        <v>653</v>
      </c>
      <c r="F810">
        <v>27</v>
      </c>
      <c r="G810">
        <f t="shared" si="38"/>
        <v>1</v>
      </c>
      <c r="H810">
        <v>0</v>
      </c>
      <c r="I810">
        <v>1</v>
      </c>
      <c r="J810">
        <v>0</v>
      </c>
      <c r="K810">
        <v>50</v>
      </c>
      <c r="L810">
        <v>50</v>
      </c>
      <c r="M810" t="s">
        <v>503</v>
      </c>
      <c r="N810">
        <v>5</v>
      </c>
      <c r="O810" t="s">
        <v>503</v>
      </c>
      <c r="P810" s="9">
        <f t="shared" si="39"/>
        <v>12.75</v>
      </c>
      <c r="Q810" s="8">
        <v>19</v>
      </c>
      <c r="R810" s="8">
        <v>3</v>
      </c>
      <c r="S810" s="8">
        <v>19</v>
      </c>
      <c r="T810" s="8">
        <v>10</v>
      </c>
      <c r="AC810" s="14">
        <v>0</v>
      </c>
      <c r="AD810" s="14">
        <v>0</v>
      </c>
    </row>
    <row r="811" spans="1:33" x14ac:dyDescent="0.3">
      <c r="A811" t="s">
        <v>56</v>
      </c>
      <c r="B811">
        <v>2018</v>
      </c>
      <c r="C811" s="11">
        <v>43271</v>
      </c>
      <c r="D811" t="s">
        <v>1486</v>
      </c>
      <c r="E811" t="s">
        <v>657</v>
      </c>
      <c r="F811">
        <v>24</v>
      </c>
      <c r="G811">
        <f t="shared" si="38"/>
        <v>10</v>
      </c>
      <c r="H811">
        <v>4</v>
      </c>
      <c r="I811">
        <v>4</v>
      </c>
      <c r="J811">
        <v>2</v>
      </c>
      <c r="K811">
        <v>70</v>
      </c>
      <c r="L811">
        <v>50</v>
      </c>
      <c r="M811" t="s">
        <v>503</v>
      </c>
      <c r="N811">
        <v>0</v>
      </c>
      <c r="O811" t="s">
        <v>503</v>
      </c>
      <c r="P811" s="9">
        <f t="shared" si="39"/>
        <v>17</v>
      </c>
      <c r="Q811" s="8">
        <v>17</v>
      </c>
      <c r="R811" s="8">
        <v>12</v>
      </c>
      <c r="S811" s="8">
        <v>13</v>
      </c>
      <c r="T811" s="8">
        <v>26</v>
      </c>
      <c r="AC811" s="14">
        <v>1</v>
      </c>
      <c r="AD811" s="14">
        <v>0</v>
      </c>
      <c r="AF811" t="s">
        <v>1230</v>
      </c>
    </row>
    <row r="812" spans="1:33" x14ac:dyDescent="0.3">
      <c r="A812" t="s">
        <v>56</v>
      </c>
      <c r="B812">
        <v>2018</v>
      </c>
      <c r="C812" s="11">
        <v>43271</v>
      </c>
      <c r="D812" t="s">
        <v>1488</v>
      </c>
      <c r="E812" t="s">
        <v>651</v>
      </c>
      <c r="F812">
        <v>38</v>
      </c>
      <c r="G812">
        <f t="shared" si="38"/>
        <v>17</v>
      </c>
      <c r="H812">
        <v>1</v>
      </c>
      <c r="I812">
        <v>16</v>
      </c>
      <c r="J812">
        <v>0</v>
      </c>
      <c r="K812">
        <v>75</v>
      </c>
      <c r="L812">
        <v>75</v>
      </c>
      <c r="M812" t="s">
        <v>503</v>
      </c>
      <c r="N812">
        <v>10</v>
      </c>
      <c r="O812" t="s">
        <v>503</v>
      </c>
      <c r="P812" s="9">
        <f t="shared" ref="P812:P843" si="40">AVERAGE(Q812:T812)</f>
        <v>45</v>
      </c>
      <c r="Q812" s="8">
        <v>27</v>
      </c>
      <c r="R812" s="8">
        <v>24</v>
      </c>
      <c r="S812" s="8">
        <v>110</v>
      </c>
      <c r="T812" s="8">
        <v>19</v>
      </c>
      <c r="AC812" s="14">
        <v>0</v>
      </c>
      <c r="AD812" s="14">
        <v>0</v>
      </c>
    </row>
    <row r="813" spans="1:33" x14ac:dyDescent="0.3">
      <c r="A813" t="s">
        <v>56</v>
      </c>
      <c r="B813">
        <v>2018</v>
      </c>
      <c r="C813" s="11">
        <v>43271</v>
      </c>
      <c r="D813" t="s">
        <v>1490</v>
      </c>
      <c r="E813" t="s">
        <v>656</v>
      </c>
      <c r="F813">
        <v>51</v>
      </c>
      <c r="G813">
        <f t="shared" si="38"/>
        <v>0</v>
      </c>
      <c r="H813">
        <v>0</v>
      </c>
      <c r="I813">
        <v>0</v>
      </c>
      <c r="J813">
        <v>0</v>
      </c>
      <c r="K813">
        <v>25</v>
      </c>
      <c r="L813">
        <v>25</v>
      </c>
      <c r="M813" t="s">
        <v>503</v>
      </c>
      <c r="N813">
        <v>5</v>
      </c>
      <c r="O813" t="s">
        <v>503</v>
      </c>
      <c r="P813" s="9">
        <f t="shared" si="40"/>
        <v>6</v>
      </c>
      <c r="Q813" s="8">
        <v>6</v>
      </c>
      <c r="R813" s="8">
        <v>13</v>
      </c>
      <c r="S813" s="8">
        <v>4</v>
      </c>
      <c r="T813" s="8">
        <v>1</v>
      </c>
      <c r="AC813" s="14">
        <v>0</v>
      </c>
      <c r="AD813" s="14">
        <v>0</v>
      </c>
    </row>
    <row r="814" spans="1:33" x14ac:dyDescent="0.3">
      <c r="A814" t="s">
        <v>56</v>
      </c>
      <c r="B814">
        <v>2018</v>
      </c>
      <c r="C814" s="11">
        <v>43271</v>
      </c>
      <c r="D814" t="s">
        <v>1492</v>
      </c>
      <c r="E814" t="s">
        <v>653</v>
      </c>
      <c r="F814">
        <v>38</v>
      </c>
      <c r="G814">
        <f t="shared" si="38"/>
        <v>4</v>
      </c>
      <c r="H814">
        <v>2</v>
      </c>
      <c r="I814">
        <v>1</v>
      </c>
      <c r="J814">
        <v>1</v>
      </c>
      <c r="K814">
        <v>40</v>
      </c>
      <c r="L814">
        <v>30</v>
      </c>
      <c r="M814" t="s">
        <v>503</v>
      </c>
      <c r="N814">
        <v>0</v>
      </c>
      <c r="O814" t="s">
        <v>503</v>
      </c>
      <c r="P814" s="9">
        <f t="shared" si="40"/>
        <v>7.75</v>
      </c>
      <c r="Q814" s="8">
        <v>11</v>
      </c>
      <c r="R814" s="8">
        <v>1</v>
      </c>
      <c r="S814" s="8">
        <v>0</v>
      </c>
      <c r="T814" s="8">
        <v>19</v>
      </c>
      <c r="AC814" s="14">
        <v>0</v>
      </c>
      <c r="AD814" s="14">
        <v>0</v>
      </c>
      <c r="AG814" t="s">
        <v>1511</v>
      </c>
    </row>
    <row r="815" spans="1:33" x14ac:dyDescent="0.3">
      <c r="A815" t="s">
        <v>56</v>
      </c>
      <c r="B815">
        <v>2018</v>
      </c>
      <c r="C815" s="11">
        <v>43271</v>
      </c>
      <c r="D815" t="s">
        <v>1494</v>
      </c>
      <c r="E815" t="s">
        <v>656</v>
      </c>
      <c r="F815">
        <v>57</v>
      </c>
      <c r="G815">
        <f t="shared" si="38"/>
        <v>0</v>
      </c>
      <c r="H815">
        <v>0</v>
      </c>
      <c r="I815">
        <v>0</v>
      </c>
      <c r="J815">
        <v>0</v>
      </c>
      <c r="K815">
        <v>25</v>
      </c>
      <c r="L815">
        <v>40</v>
      </c>
      <c r="M815" t="s">
        <v>503</v>
      </c>
      <c r="N815">
        <v>75</v>
      </c>
      <c r="O815" t="s">
        <v>503</v>
      </c>
      <c r="P815" s="9">
        <f t="shared" si="40"/>
        <v>16</v>
      </c>
      <c r="Q815" s="8">
        <v>19</v>
      </c>
      <c r="R815" s="8">
        <v>32</v>
      </c>
      <c r="S815" s="8">
        <v>0</v>
      </c>
      <c r="T815" s="8">
        <v>13</v>
      </c>
      <c r="AC815" s="14">
        <v>0</v>
      </c>
      <c r="AD815" s="14">
        <v>0</v>
      </c>
    </row>
    <row r="816" spans="1:33" x14ac:dyDescent="0.3">
      <c r="A816" t="s">
        <v>56</v>
      </c>
      <c r="B816">
        <v>2018</v>
      </c>
      <c r="C816" s="11">
        <v>43271</v>
      </c>
      <c r="D816" t="s">
        <v>1496</v>
      </c>
      <c r="E816" t="s">
        <v>659</v>
      </c>
      <c r="F816">
        <v>4</v>
      </c>
      <c r="G816">
        <f t="shared" si="38"/>
        <v>0</v>
      </c>
      <c r="H816">
        <v>0</v>
      </c>
      <c r="I816">
        <v>0</v>
      </c>
      <c r="J816">
        <v>0</v>
      </c>
      <c r="K816">
        <v>95</v>
      </c>
      <c r="L816">
        <v>10</v>
      </c>
      <c r="M816" t="s">
        <v>503</v>
      </c>
      <c r="N816">
        <v>3</v>
      </c>
      <c r="O816" t="s">
        <v>503</v>
      </c>
      <c r="P816" s="9">
        <f t="shared" si="40"/>
        <v>14</v>
      </c>
      <c r="Q816" s="8">
        <v>13</v>
      </c>
      <c r="R816" s="8">
        <v>20</v>
      </c>
      <c r="S816" s="8">
        <v>10</v>
      </c>
      <c r="T816" s="8">
        <v>13</v>
      </c>
      <c r="AC816" s="14">
        <v>1</v>
      </c>
      <c r="AD816" s="14">
        <v>0</v>
      </c>
      <c r="AF816" t="s">
        <v>1230</v>
      </c>
    </row>
    <row r="817" spans="1:33" x14ac:dyDescent="0.3">
      <c r="A817" t="s">
        <v>56</v>
      </c>
      <c r="B817">
        <v>2018</v>
      </c>
      <c r="C817" s="11">
        <v>43271</v>
      </c>
      <c r="D817" t="s">
        <v>1498</v>
      </c>
      <c r="E817" t="s">
        <v>657</v>
      </c>
      <c r="F817">
        <v>1</v>
      </c>
      <c r="G817">
        <f t="shared" si="38"/>
        <v>0</v>
      </c>
      <c r="H817">
        <v>0</v>
      </c>
      <c r="I817">
        <v>0</v>
      </c>
      <c r="J817">
        <v>0</v>
      </c>
      <c r="K817">
        <v>70</v>
      </c>
      <c r="L817">
        <v>10</v>
      </c>
      <c r="M817" t="s">
        <v>503</v>
      </c>
      <c r="N817">
        <v>15</v>
      </c>
      <c r="O817">
        <v>100</v>
      </c>
      <c r="P817" s="9">
        <f t="shared" si="40"/>
        <v>15.5</v>
      </c>
      <c r="Q817" s="8">
        <v>10</v>
      </c>
      <c r="R817" s="8">
        <v>23</v>
      </c>
      <c r="S817" s="8">
        <v>8</v>
      </c>
      <c r="T817" s="8">
        <v>21</v>
      </c>
      <c r="AC817" s="14">
        <v>0</v>
      </c>
      <c r="AD817" s="14">
        <v>0</v>
      </c>
      <c r="AG817" t="s">
        <v>1512</v>
      </c>
    </row>
    <row r="818" spans="1:33" x14ac:dyDescent="0.3">
      <c r="A818" t="s">
        <v>56</v>
      </c>
      <c r="B818">
        <v>2018</v>
      </c>
      <c r="C818" s="11">
        <v>43271</v>
      </c>
      <c r="D818" t="s">
        <v>1500</v>
      </c>
      <c r="E818" t="s">
        <v>651</v>
      </c>
      <c r="F818">
        <v>7</v>
      </c>
      <c r="G818">
        <f t="shared" si="38"/>
        <v>0</v>
      </c>
      <c r="H818">
        <v>0</v>
      </c>
      <c r="I818">
        <v>0</v>
      </c>
      <c r="J818">
        <v>0</v>
      </c>
      <c r="K818">
        <v>80</v>
      </c>
      <c r="L818">
        <v>5</v>
      </c>
      <c r="M818" t="s">
        <v>503</v>
      </c>
      <c r="N818">
        <v>75</v>
      </c>
      <c r="O818" t="s">
        <v>503</v>
      </c>
      <c r="P818" s="9">
        <f t="shared" si="40"/>
        <v>101.25</v>
      </c>
      <c r="Q818" s="8">
        <v>95</v>
      </c>
      <c r="R818" s="8">
        <v>120</v>
      </c>
      <c r="S818" s="8">
        <v>80</v>
      </c>
      <c r="T818" s="8">
        <v>110</v>
      </c>
      <c r="AC818" s="14">
        <v>0</v>
      </c>
      <c r="AD818" s="14">
        <v>0</v>
      </c>
    </row>
    <row r="819" spans="1:33" x14ac:dyDescent="0.3">
      <c r="A819" t="s">
        <v>56</v>
      </c>
      <c r="B819">
        <v>2018</v>
      </c>
      <c r="C819" s="11">
        <v>43271</v>
      </c>
      <c r="D819" t="s">
        <v>1502</v>
      </c>
      <c r="E819" t="s">
        <v>661</v>
      </c>
      <c r="F819">
        <v>30</v>
      </c>
      <c r="G819">
        <f t="shared" si="38"/>
        <v>0</v>
      </c>
      <c r="H819">
        <v>0</v>
      </c>
      <c r="I819">
        <v>0</v>
      </c>
      <c r="J819">
        <v>0</v>
      </c>
      <c r="K819">
        <v>85</v>
      </c>
      <c r="L819">
        <v>5</v>
      </c>
      <c r="M819" t="s">
        <v>503</v>
      </c>
      <c r="N819">
        <v>3</v>
      </c>
      <c r="O819" t="s">
        <v>503</v>
      </c>
      <c r="P819" s="9">
        <f t="shared" si="40"/>
        <v>26.5</v>
      </c>
      <c r="Q819" s="8">
        <v>20</v>
      </c>
      <c r="R819" s="8">
        <v>20</v>
      </c>
      <c r="S819" s="8">
        <v>37</v>
      </c>
      <c r="T819" s="8">
        <v>29</v>
      </c>
      <c r="AC819" s="14">
        <v>1</v>
      </c>
      <c r="AD819" s="14">
        <v>0</v>
      </c>
      <c r="AF819" t="s">
        <v>1513</v>
      </c>
    </row>
    <row r="820" spans="1:33" x14ac:dyDescent="0.3">
      <c r="A820" t="s">
        <v>56</v>
      </c>
      <c r="B820">
        <v>2018</v>
      </c>
      <c r="C820" s="11">
        <v>43271</v>
      </c>
      <c r="D820" t="s">
        <v>1504</v>
      </c>
      <c r="E820" t="s">
        <v>653</v>
      </c>
      <c r="F820">
        <v>31</v>
      </c>
      <c r="G820">
        <f t="shared" si="38"/>
        <v>0</v>
      </c>
      <c r="H820">
        <v>0</v>
      </c>
      <c r="I820">
        <v>0</v>
      </c>
      <c r="J820">
        <v>0</v>
      </c>
      <c r="K820">
        <v>80</v>
      </c>
      <c r="L820">
        <v>20</v>
      </c>
      <c r="M820" t="s">
        <v>503</v>
      </c>
      <c r="N820">
        <v>10</v>
      </c>
      <c r="O820" t="s">
        <v>503</v>
      </c>
      <c r="P820" s="9">
        <f t="shared" si="40"/>
        <v>14.75</v>
      </c>
      <c r="Q820" s="8">
        <v>18</v>
      </c>
      <c r="R820" s="8">
        <v>17</v>
      </c>
      <c r="S820" s="8">
        <v>6</v>
      </c>
      <c r="T820" s="8">
        <v>18</v>
      </c>
      <c r="AC820" s="14">
        <v>1</v>
      </c>
      <c r="AD820" s="14">
        <v>0</v>
      </c>
      <c r="AF820" t="s">
        <v>1141</v>
      </c>
      <c r="AG820" t="s">
        <v>1514</v>
      </c>
    </row>
    <row r="821" spans="1:33" x14ac:dyDescent="0.3">
      <c r="A821" t="s">
        <v>56</v>
      </c>
      <c r="B821">
        <v>2018</v>
      </c>
      <c r="C821" s="11">
        <v>43271</v>
      </c>
      <c r="D821" t="s">
        <v>1506</v>
      </c>
      <c r="E821" t="s">
        <v>655</v>
      </c>
      <c r="F821">
        <v>19</v>
      </c>
      <c r="G821">
        <f t="shared" si="38"/>
        <v>0</v>
      </c>
      <c r="H821">
        <v>0</v>
      </c>
      <c r="I821">
        <v>0</v>
      </c>
      <c r="J821">
        <v>0</v>
      </c>
      <c r="K821">
        <v>40</v>
      </c>
      <c r="L821">
        <v>10</v>
      </c>
      <c r="M821" t="s">
        <v>503</v>
      </c>
      <c r="N821">
        <v>100</v>
      </c>
      <c r="O821" t="s">
        <v>503</v>
      </c>
      <c r="P821" s="9">
        <f t="shared" si="40"/>
        <v>85.75</v>
      </c>
      <c r="Q821" s="8">
        <v>92</v>
      </c>
      <c r="R821" s="8">
        <v>39</v>
      </c>
      <c r="S821" s="8">
        <v>102</v>
      </c>
      <c r="T821" s="8">
        <v>110</v>
      </c>
      <c r="AC821" s="14">
        <v>1</v>
      </c>
      <c r="AD821" s="14">
        <v>0</v>
      </c>
      <c r="AF821" t="s">
        <v>1141</v>
      </c>
    </row>
    <row r="822" spans="1:33" x14ac:dyDescent="0.3">
      <c r="A822" t="s">
        <v>56</v>
      </c>
      <c r="B822">
        <v>2019</v>
      </c>
      <c r="C822" s="11">
        <v>43634</v>
      </c>
      <c r="D822" t="s">
        <v>1469</v>
      </c>
      <c r="E822" t="s">
        <v>656</v>
      </c>
      <c r="F822">
        <v>22</v>
      </c>
      <c r="G822">
        <f t="shared" si="38"/>
        <v>0</v>
      </c>
      <c r="H822">
        <v>0</v>
      </c>
      <c r="I822">
        <v>0</v>
      </c>
      <c r="J822">
        <v>0</v>
      </c>
      <c r="K822">
        <v>50</v>
      </c>
      <c r="L822">
        <v>15</v>
      </c>
      <c r="M822" t="s">
        <v>503</v>
      </c>
      <c r="N822">
        <v>50</v>
      </c>
      <c r="O822" t="s">
        <v>503</v>
      </c>
      <c r="P822" s="9">
        <f t="shared" si="40"/>
        <v>18.25</v>
      </c>
      <c r="Q822" s="8">
        <v>9</v>
      </c>
      <c r="R822" s="8">
        <v>25</v>
      </c>
      <c r="S822" s="8">
        <v>27</v>
      </c>
      <c r="T822" s="8">
        <v>12</v>
      </c>
      <c r="AC822" s="14">
        <v>1</v>
      </c>
      <c r="AD822" s="14">
        <v>0</v>
      </c>
      <c r="AF822" s="3" t="s">
        <v>1230</v>
      </c>
    </row>
    <row r="823" spans="1:33" x14ac:dyDescent="0.3">
      <c r="A823" t="s">
        <v>56</v>
      </c>
      <c r="B823">
        <v>2019</v>
      </c>
      <c r="C823" s="11">
        <v>43634</v>
      </c>
      <c r="D823" t="s">
        <v>1470</v>
      </c>
      <c r="E823" t="s">
        <v>655</v>
      </c>
      <c r="F823">
        <v>7</v>
      </c>
      <c r="G823">
        <f t="shared" ref="G823:G886" si="41">SUM(H823:J823)</f>
        <v>2</v>
      </c>
      <c r="H823">
        <v>0</v>
      </c>
      <c r="I823">
        <v>1</v>
      </c>
      <c r="J823">
        <v>1</v>
      </c>
      <c r="K823">
        <v>40</v>
      </c>
      <c r="L823">
        <v>30</v>
      </c>
      <c r="M823" t="s">
        <v>503</v>
      </c>
      <c r="N823">
        <v>50</v>
      </c>
      <c r="O823" t="s">
        <v>503</v>
      </c>
      <c r="P823" s="9">
        <f t="shared" si="40"/>
        <v>17.75</v>
      </c>
      <c r="Q823" s="8">
        <v>21</v>
      </c>
      <c r="R823" s="8">
        <v>8</v>
      </c>
      <c r="S823" s="8">
        <v>11</v>
      </c>
      <c r="T823" s="8">
        <v>31</v>
      </c>
      <c r="AC823" s="14">
        <v>1</v>
      </c>
      <c r="AD823" s="14">
        <v>0</v>
      </c>
      <c r="AF823" s="3" t="s">
        <v>1230</v>
      </c>
      <c r="AG823" t="s">
        <v>1515</v>
      </c>
    </row>
    <row r="824" spans="1:33" x14ac:dyDescent="0.3">
      <c r="A824" t="s">
        <v>56</v>
      </c>
      <c r="B824">
        <v>2019</v>
      </c>
      <c r="C824" s="11">
        <v>43634</v>
      </c>
      <c r="D824" t="s">
        <v>1472</v>
      </c>
      <c r="E824" t="s">
        <v>655</v>
      </c>
      <c r="F824">
        <v>21</v>
      </c>
      <c r="G824">
        <f t="shared" si="41"/>
        <v>2</v>
      </c>
      <c r="H824">
        <v>2</v>
      </c>
      <c r="I824">
        <v>0</v>
      </c>
      <c r="J824">
        <v>0</v>
      </c>
      <c r="K824">
        <v>50</v>
      </c>
      <c r="L824">
        <v>40</v>
      </c>
      <c r="M824" t="s">
        <v>503</v>
      </c>
      <c r="N824">
        <v>0</v>
      </c>
      <c r="O824" t="s">
        <v>503</v>
      </c>
      <c r="P824" s="9">
        <f t="shared" si="40"/>
        <v>9.75</v>
      </c>
      <c r="Q824" s="8">
        <v>7</v>
      </c>
      <c r="R824" s="8">
        <v>4</v>
      </c>
      <c r="S824" s="8">
        <v>12</v>
      </c>
      <c r="T824" s="8">
        <v>16</v>
      </c>
      <c r="AC824" s="14">
        <v>1</v>
      </c>
      <c r="AD824" s="14">
        <v>0</v>
      </c>
      <c r="AF824" s="3" t="s">
        <v>1141</v>
      </c>
    </row>
    <row r="825" spans="1:33" x14ac:dyDescent="0.3">
      <c r="A825" t="s">
        <v>56</v>
      </c>
      <c r="B825">
        <v>2019</v>
      </c>
      <c r="C825" s="11">
        <v>43634</v>
      </c>
      <c r="D825" t="s">
        <v>1474</v>
      </c>
      <c r="E825" t="s">
        <v>655</v>
      </c>
      <c r="F825">
        <v>23</v>
      </c>
      <c r="G825">
        <f t="shared" si="41"/>
        <v>20</v>
      </c>
      <c r="H825">
        <v>4</v>
      </c>
      <c r="I825">
        <v>14</v>
      </c>
      <c r="J825">
        <v>2</v>
      </c>
      <c r="K825">
        <v>50</v>
      </c>
      <c r="L825">
        <v>30</v>
      </c>
      <c r="M825" t="s">
        <v>503</v>
      </c>
      <c r="N825">
        <v>0</v>
      </c>
      <c r="O825" t="s">
        <v>503</v>
      </c>
      <c r="P825" s="9">
        <f t="shared" si="40"/>
        <v>7.25</v>
      </c>
      <c r="Q825" s="8">
        <v>7</v>
      </c>
      <c r="R825" s="8">
        <v>0</v>
      </c>
      <c r="S825" s="8">
        <v>8</v>
      </c>
      <c r="T825" s="8">
        <v>14</v>
      </c>
      <c r="AC825" s="14">
        <v>0</v>
      </c>
      <c r="AD825" s="14">
        <v>0</v>
      </c>
      <c r="AF825" s="3" t="s">
        <v>44</v>
      </c>
      <c r="AG825" t="s">
        <v>1516</v>
      </c>
    </row>
    <row r="826" spans="1:33" x14ac:dyDescent="0.3">
      <c r="A826" t="s">
        <v>56</v>
      </c>
      <c r="B826">
        <v>2019</v>
      </c>
      <c r="C826" s="11">
        <v>43634</v>
      </c>
      <c r="D826" t="s">
        <v>1475</v>
      </c>
      <c r="E826" t="s">
        <v>657</v>
      </c>
      <c r="F826">
        <v>23</v>
      </c>
      <c r="G826">
        <f t="shared" si="41"/>
        <v>0</v>
      </c>
      <c r="H826">
        <v>0</v>
      </c>
      <c r="I826">
        <v>0</v>
      </c>
      <c r="J826">
        <v>0</v>
      </c>
      <c r="K826">
        <v>50</v>
      </c>
      <c r="L826">
        <v>20</v>
      </c>
      <c r="M826" t="s">
        <v>503</v>
      </c>
      <c r="N826">
        <v>0</v>
      </c>
      <c r="O826" t="s">
        <v>503</v>
      </c>
      <c r="P826" s="9">
        <f t="shared" si="40"/>
        <v>15.75</v>
      </c>
      <c r="Q826" s="8">
        <v>18</v>
      </c>
      <c r="R826" s="8">
        <v>9</v>
      </c>
      <c r="S826" s="8">
        <v>13</v>
      </c>
      <c r="T826" s="8">
        <v>23</v>
      </c>
      <c r="AC826" s="14">
        <v>1</v>
      </c>
      <c r="AD826" s="14">
        <v>0</v>
      </c>
      <c r="AF826" s="3" t="s">
        <v>1517</v>
      </c>
    </row>
    <row r="827" spans="1:33" x14ac:dyDescent="0.3">
      <c r="A827" t="s">
        <v>56</v>
      </c>
      <c r="B827">
        <v>2019</v>
      </c>
      <c r="C827" s="11">
        <v>43634</v>
      </c>
      <c r="D827" t="s">
        <v>1477</v>
      </c>
      <c r="E827" t="s">
        <v>651</v>
      </c>
      <c r="F827">
        <v>35</v>
      </c>
      <c r="G827">
        <f t="shared" si="41"/>
        <v>6</v>
      </c>
      <c r="H827">
        <v>5</v>
      </c>
      <c r="I827">
        <v>0</v>
      </c>
      <c r="J827">
        <v>1</v>
      </c>
      <c r="K827">
        <v>40</v>
      </c>
      <c r="L827">
        <v>80</v>
      </c>
      <c r="M827" t="s">
        <v>503</v>
      </c>
      <c r="N827">
        <v>0</v>
      </c>
      <c r="O827" t="s">
        <v>503</v>
      </c>
      <c r="P827" s="9">
        <f t="shared" si="40"/>
        <v>9</v>
      </c>
      <c r="Q827" s="8">
        <v>5</v>
      </c>
      <c r="R827" s="8">
        <v>5</v>
      </c>
      <c r="S827" s="8">
        <v>21</v>
      </c>
      <c r="T827" s="8">
        <v>5</v>
      </c>
      <c r="AC827" s="14">
        <v>1</v>
      </c>
      <c r="AD827" s="14">
        <v>1</v>
      </c>
      <c r="AF827" s="3" t="s">
        <v>1141</v>
      </c>
      <c r="AG827" t="s">
        <v>1518</v>
      </c>
    </row>
    <row r="828" spans="1:33" x14ac:dyDescent="0.3">
      <c r="A828" t="s">
        <v>56</v>
      </c>
      <c r="B828">
        <v>2019</v>
      </c>
      <c r="C828" s="11">
        <v>43634</v>
      </c>
      <c r="D828" t="s">
        <v>1479</v>
      </c>
      <c r="E828" t="s">
        <v>651</v>
      </c>
      <c r="F828">
        <v>37</v>
      </c>
      <c r="G828">
        <f t="shared" si="41"/>
        <v>33</v>
      </c>
      <c r="H828">
        <v>14</v>
      </c>
      <c r="I828">
        <v>12</v>
      </c>
      <c r="J828">
        <v>7</v>
      </c>
      <c r="K828">
        <v>50</v>
      </c>
      <c r="L828">
        <v>40</v>
      </c>
      <c r="M828" t="s">
        <v>503</v>
      </c>
      <c r="N828">
        <v>0</v>
      </c>
      <c r="O828" t="s">
        <v>503</v>
      </c>
      <c r="P828" s="9">
        <f t="shared" si="40"/>
        <v>15.25</v>
      </c>
      <c r="Q828" s="8">
        <v>5</v>
      </c>
      <c r="R828" s="8">
        <v>18</v>
      </c>
      <c r="S828" s="8">
        <v>24</v>
      </c>
      <c r="T828" s="8">
        <v>14</v>
      </c>
      <c r="AC828" s="14">
        <v>1</v>
      </c>
      <c r="AD828" s="14">
        <v>0</v>
      </c>
      <c r="AF828" s="3" t="s">
        <v>1141</v>
      </c>
    </row>
    <row r="829" spans="1:33" x14ac:dyDescent="0.3">
      <c r="A829" t="s">
        <v>56</v>
      </c>
      <c r="B829">
        <v>2019</v>
      </c>
      <c r="C829" s="11">
        <v>43634</v>
      </c>
      <c r="D829" t="s">
        <v>1481</v>
      </c>
      <c r="E829" t="s">
        <v>651</v>
      </c>
      <c r="F829">
        <v>29</v>
      </c>
      <c r="G829">
        <f t="shared" si="41"/>
        <v>18</v>
      </c>
      <c r="H829">
        <v>0</v>
      </c>
      <c r="I829">
        <v>17</v>
      </c>
      <c r="J829">
        <v>1</v>
      </c>
      <c r="K829">
        <v>80</v>
      </c>
      <c r="L829">
        <v>50</v>
      </c>
      <c r="M829" t="s">
        <v>503</v>
      </c>
      <c r="N829">
        <v>5</v>
      </c>
      <c r="O829" t="s">
        <v>503</v>
      </c>
      <c r="P829" s="9">
        <f t="shared" si="40"/>
        <v>32.5</v>
      </c>
      <c r="Q829" s="8">
        <v>25</v>
      </c>
      <c r="R829" s="8">
        <v>26</v>
      </c>
      <c r="S829" s="8">
        <v>31</v>
      </c>
      <c r="T829" s="8">
        <v>48</v>
      </c>
      <c r="AC829" s="14">
        <v>1</v>
      </c>
      <c r="AD829" s="14">
        <v>0</v>
      </c>
      <c r="AF829" s="3" t="s">
        <v>1141</v>
      </c>
    </row>
    <row r="830" spans="1:33" x14ac:dyDescent="0.3">
      <c r="A830" t="s">
        <v>56</v>
      </c>
      <c r="B830">
        <v>2019</v>
      </c>
      <c r="C830" s="11">
        <v>43634</v>
      </c>
      <c r="D830" t="s">
        <v>1484</v>
      </c>
      <c r="E830" t="s">
        <v>653</v>
      </c>
      <c r="F830">
        <v>27</v>
      </c>
      <c r="G830">
        <f t="shared" si="41"/>
        <v>2</v>
      </c>
      <c r="H830">
        <v>1</v>
      </c>
      <c r="I830">
        <v>1</v>
      </c>
      <c r="J830">
        <v>0</v>
      </c>
      <c r="K830">
        <v>40</v>
      </c>
      <c r="L830">
        <v>30</v>
      </c>
      <c r="M830" t="s">
        <v>503</v>
      </c>
      <c r="N830">
        <v>2</v>
      </c>
      <c r="O830" t="s">
        <v>503</v>
      </c>
      <c r="P830" s="9">
        <f t="shared" si="40"/>
        <v>14.75</v>
      </c>
      <c r="Q830" s="8">
        <v>12</v>
      </c>
      <c r="R830" s="8">
        <v>16</v>
      </c>
      <c r="S830" s="8">
        <v>7</v>
      </c>
      <c r="T830" s="8">
        <v>24</v>
      </c>
      <c r="AC830" s="14">
        <v>0</v>
      </c>
      <c r="AD830" s="14">
        <v>0</v>
      </c>
      <c r="AF830" s="3" t="s">
        <v>44</v>
      </c>
    </row>
    <row r="831" spans="1:33" x14ac:dyDescent="0.3">
      <c r="A831" t="s">
        <v>56</v>
      </c>
      <c r="B831">
        <v>2019</v>
      </c>
      <c r="C831" s="11">
        <v>43634</v>
      </c>
      <c r="D831" t="s">
        <v>1486</v>
      </c>
      <c r="E831" t="s">
        <v>657</v>
      </c>
      <c r="F831">
        <v>24</v>
      </c>
      <c r="G831">
        <f t="shared" si="41"/>
        <v>0</v>
      </c>
      <c r="H831">
        <v>0</v>
      </c>
      <c r="I831">
        <v>0</v>
      </c>
      <c r="J831">
        <v>0</v>
      </c>
      <c r="K831">
        <v>50</v>
      </c>
      <c r="L831">
        <v>25</v>
      </c>
      <c r="M831" t="s">
        <v>503</v>
      </c>
      <c r="N831">
        <v>0</v>
      </c>
      <c r="O831" t="s">
        <v>503</v>
      </c>
      <c r="P831" s="9">
        <f t="shared" si="40"/>
        <v>18</v>
      </c>
      <c r="Q831" s="8">
        <v>10</v>
      </c>
      <c r="R831" s="8">
        <v>20</v>
      </c>
      <c r="S831" s="8">
        <v>27</v>
      </c>
      <c r="T831" s="8">
        <v>15</v>
      </c>
      <c r="AC831" s="14">
        <v>1</v>
      </c>
      <c r="AD831" s="14">
        <v>0</v>
      </c>
      <c r="AF831" t="s">
        <v>1230</v>
      </c>
    </row>
    <row r="832" spans="1:33" x14ac:dyDescent="0.3">
      <c r="A832" t="s">
        <v>56</v>
      </c>
      <c r="B832">
        <v>2019</v>
      </c>
      <c r="C832" s="11">
        <v>43634</v>
      </c>
      <c r="D832" t="s">
        <v>1488</v>
      </c>
      <c r="E832" t="s">
        <v>651</v>
      </c>
      <c r="F832">
        <v>38</v>
      </c>
      <c r="G832">
        <f t="shared" si="41"/>
        <v>19</v>
      </c>
      <c r="H832">
        <v>7</v>
      </c>
      <c r="I832">
        <v>7</v>
      </c>
      <c r="J832">
        <v>5</v>
      </c>
      <c r="K832">
        <v>65</v>
      </c>
      <c r="L832">
        <v>40</v>
      </c>
      <c r="M832" t="s">
        <v>503</v>
      </c>
      <c r="N832">
        <v>15</v>
      </c>
      <c r="O832" t="s">
        <v>503</v>
      </c>
      <c r="P832" s="9">
        <f t="shared" si="40"/>
        <v>24.75</v>
      </c>
      <c r="Q832" s="8">
        <v>15</v>
      </c>
      <c r="R832" s="8">
        <v>14</v>
      </c>
      <c r="S832" s="8">
        <v>40</v>
      </c>
      <c r="T832" s="8">
        <v>30</v>
      </c>
      <c r="AC832" s="14">
        <v>1</v>
      </c>
      <c r="AD832" s="14">
        <v>0</v>
      </c>
      <c r="AF832" s="3" t="s">
        <v>1141</v>
      </c>
      <c r="AG832" t="s">
        <v>1519</v>
      </c>
    </row>
    <row r="833" spans="1:33" x14ac:dyDescent="0.3">
      <c r="A833" t="s">
        <v>56</v>
      </c>
      <c r="B833">
        <v>2019</v>
      </c>
      <c r="C833" s="11">
        <v>43634</v>
      </c>
      <c r="D833" t="s">
        <v>1490</v>
      </c>
      <c r="E833" t="s">
        <v>656</v>
      </c>
      <c r="F833">
        <v>51</v>
      </c>
      <c r="G833">
        <f t="shared" si="41"/>
        <v>0</v>
      </c>
      <c r="H833">
        <v>0</v>
      </c>
      <c r="I833">
        <v>0</v>
      </c>
      <c r="J833">
        <v>0</v>
      </c>
      <c r="K833">
        <v>25</v>
      </c>
      <c r="L833">
        <v>25</v>
      </c>
      <c r="M833" t="s">
        <v>503</v>
      </c>
      <c r="N833">
        <v>0</v>
      </c>
      <c r="O833" t="s">
        <v>503</v>
      </c>
      <c r="P833" s="9">
        <f t="shared" si="40"/>
        <v>7.5</v>
      </c>
      <c r="Q833" s="8">
        <v>7</v>
      </c>
      <c r="R833" s="8">
        <v>15</v>
      </c>
      <c r="S833" s="8">
        <v>8</v>
      </c>
      <c r="T833" s="8">
        <v>0</v>
      </c>
      <c r="AC833" s="14">
        <v>0</v>
      </c>
      <c r="AD833" s="14">
        <v>0</v>
      </c>
      <c r="AF833" s="3" t="s">
        <v>44</v>
      </c>
    </row>
    <row r="834" spans="1:33" x14ac:dyDescent="0.3">
      <c r="A834" t="s">
        <v>56</v>
      </c>
      <c r="B834">
        <v>2019</v>
      </c>
      <c r="C834" s="11">
        <v>43634</v>
      </c>
      <c r="D834" t="s">
        <v>1492</v>
      </c>
      <c r="E834" t="s">
        <v>653</v>
      </c>
      <c r="F834">
        <v>38</v>
      </c>
      <c r="G834">
        <f t="shared" si="41"/>
        <v>5</v>
      </c>
      <c r="H834">
        <v>4</v>
      </c>
      <c r="I834">
        <v>1</v>
      </c>
      <c r="J834">
        <v>0</v>
      </c>
      <c r="K834">
        <v>30</v>
      </c>
      <c r="L834">
        <v>25</v>
      </c>
      <c r="M834" t="s">
        <v>503</v>
      </c>
      <c r="N834">
        <v>0</v>
      </c>
      <c r="O834" t="s">
        <v>503</v>
      </c>
      <c r="P834" s="9">
        <f t="shared" si="40"/>
        <v>3.25</v>
      </c>
      <c r="Q834" s="8">
        <v>0</v>
      </c>
      <c r="R834" s="8">
        <v>5</v>
      </c>
      <c r="S834" s="8">
        <v>0</v>
      </c>
      <c r="T834" s="8">
        <v>8</v>
      </c>
      <c r="AC834" s="14">
        <v>0</v>
      </c>
      <c r="AD834" s="14">
        <v>0</v>
      </c>
      <c r="AF834" s="3" t="s">
        <v>44</v>
      </c>
      <c r="AG834" t="s">
        <v>1520</v>
      </c>
    </row>
    <row r="835" spans="1:33" x14ac:dyDescent="0.3">
      <c r="A835" t="s">
        <v>56</v>
      </c>
      <c r="B835">
        <v>2019</v>
      </c>
      <c r="C835" s="11">
        <v>43634</v>
      </c>
      <c r="D835" t="s">
        <v>1494</v>
      </c>
      <c r="E835" t="s">
        <v>656</v>
      </c>
      <c r="F835">
        <v>57</v>
      </c>
      <c r="G835">
        <f t="shared" si="41"/>
        <v>0</v>
      </c>
      <c r="H835">
        <v>0</v>
      </c>
      <c r="I835">
        <v>0</v>
      </c>
      <c r="J835">
        <v>0</v>
      </c>
      <c r="K835">
        <v>30</v>
      </c>
      <c r="L835">
        <v>30</v>
      </c>
      <c r="M835" t="s">
        <v>503</v>
      </c>
      <c r="N835">
        <v>60</v>
      </c>
      <c r="O835" t="s">
        <v>503</v>
      </c>
      <c r="P835" s="9">
        <f t="shared" si="40"/>
        <v>16.25</v>
      </c>
      <c r="Q835" s="8">
        <v>2</v>
      </c>
      <c r="R835" s="8">
        <v>0</v>
      </c>
      <c r="S835" s="8">
        <v>14</v>
      </c>
      <c r="T835" s="8">
        <v>49</v>
      </c>
      <c r="AC835" s="14">
        <v>0</v>
      </c>
      <c r="AD835" s="14">
        <v>0</v>
      </c>
      <c r="AF835" s="3" t="s">
        <v>44</v>
      </c>
    </row>
    <row r="836" spans="1:33" x14ac:dyDescent="0.3">
      <c r="A836" t="s">
        <v>56</v>
      </c>
      <c r="B836">
        <v>2019</v>
      </c>
      <c r="C836" s="11">
        <v>43634</v>
      </c>
      <c r="D836" t="s">
        <v>1496</v>
      </c>
      <c r="E836" t="s">
        <v>659</v>
      </c>
      <c r="F836">
        <v>4</v>
      </c>
      <c r="G836">
        <f t="shared" si="41"/>
        <v>0</v>
      </c>
      <c r="H836">
        <v>0</v>
      </c>
      <c r="I836">
        <v>0</v>
      </c>
      <c r="J836">
        <v>0</v>
      </c>
      <c r="K836">
        <v>70</v>
      </c>
      <c r="L836">
        <v>5</v>
      </c>
      <c r="M836" t="s">
        <v>503</v>
      </c>
      <c r="N836">
        <v>30</v>
      </c>
      <c r="O836" t="s">
        <v>503</v>
      </c>
      <c r="P836" s="9">
        <f t="shared" si="40"/>
        <v>17.75</v>
      </c>
      <c r="Q836" s="8">
        <v>15</v>
      </c>
      <c r="R836" s="8">
        <v>25</v>
      </c>
      <c r="S836" s="8">
        <v>13</v>
      </c>
      <c r="T836" s="8">
        <v>18</v>
      </c>
      <c r="AC836" s="14">
        <v>1</v>
      </c>
      <c r="AD836" s="14">
        <v>0</v>
      </c>
      <c r="AF836" s="3" t="s">
        <v>1230</v>
      </c>
    </row>
    <row r="837" spans="1:33" x14ac:dyDescent="0.3">
      <c r="A837" t="s">
        <v>56</v>
      </c>
      <c r="B837">
        <v>2019</v>
      </c>
      <c r="C837" s="11">
        <v>43634</v>
      </c>
      <c r="D837" t="s">
        <v>1498</v>
      </c>
      <c r="E837" t="s">
        <v>657</v>
      </c>
      <c r="F837">
        <v>1</v>
      </c>
      <c r="G837">
        <f t="shared" si="41"/>
        <v>0</v>
      </c>
      <c r="H837">
        <v>0</v>
      </c>
      <c r="I837">
        <v>0</v>
      </c>
      <c r="J837">
        <v>0</v>
      </c>
      <c r="K837">
        <v>40</v>
      </c>
      <c r="L837">
        <v>5</v>
      </c>
      <c r="M837" t="s">
        <v>503</v>
      </c>
      <c r="N837">
        <v>90</v>
      </c>
      <c r="O837" t="s">
        <v>503</v>
      </c>
      <c r="P837" s="9">
        <f t="shared" si="40"/>
        <v>20.5</v>
      </c>
      <c r="Q837" s="8">
        <v>22</v>
      </c>
      <c r="R837" s="8">
        <v>40</v>
      </c>
      <c r="S837" s="8">
        <v>11</v>
      </c>
      <c r="T837" s="8">
        <v>9</v>
      </c>
      <c r="AC837" s="14">
        <v>1</v>
      </c>
      <c r="AD837" s="14">
        <v>0</v>
      </c>
      <c r="AF837" s="3" t="s">
        <v>1274</v>
      </c>
      <c r="AG837" t="s">
        <v>1521</v>
      </c>
    </row>
    <row r="838" spans="1:33" x14ac:dyDescent="0.3">
      <c r="A838" t="s">
        <v>56</v>
      </c>
      <c r="B838">
        <v>2019</v>
      </c>
      <c r="C838" s="11">
        <v>43634</v>
      </c>
      <c r="D838" t="s">
        <v>1500</v>
      </c>
      <c r="E838" t="s">
        <v>651</v>
      </c>
      <c r="F838">
        <v>7</v>
      </c>
      <c r="G838">
        <f t="shared" si="41"/>
        <v>0</v>
      </c>
      <c r="H838">
        <v>0</v>
      </c>
      <c r="I838">
        <v>0</v>
      </c>
      <c r="J838">
        <v>0</v>
      </c>
      <c r="K838">
        <v>90</v>
      </c>
      <c r="L838">
        <v>5</v>
      </c>
      <c r="M838" t="s">
        <v>503</v>
      </c>
      <c r="N838">
        <v>80</v>
      </c>
      <c r="O838" t="s">
        <v>503</v>
      </c>
      <c r="P838" s="9">
        <f t="shared" si="40"/>
        <v>105</v>
      </c>
      <c r="Q838" s="8">
        <v>66</v>
      </c>
      <c r="R838" s="8">
        <v>54</v>
      </c>
      <c r="S838" s="8">
        <v>150</v>
      </c>
      <c r="T838" s="8">
        <v>150</v>
      </c>
      <c r="AC838" s="14">
        <v>0</v>
      </c>
      <c r="AD838" s="14">
        <v>0</v>
      </c>
      <c r="AF838" s="3" t="s">
        <v>44</v>
      </c>
    </row>
    <row r="839" spans="1:33" x14ac:dyDescent="0.3">
      <c r="A839" t="s">
        <v>56</v>
      </c>
      <c r="B839">
        <v>2019</v>
      </c>
      <c r="C839" s="11">
        <v>43634</v>
      </c>
      <c r="D839" t="s">
        <v>1502</v>
      </c>
      <c r="E839" t="s">
        <v>661</v>
      </c>
      <c r="F839">
        <v>30</v>
      </c>
      <c r="G839">
        <f t="shared" si="41"/>
        <v>0</v>
      </c>
      <c r="H839">
        <v>0</v>
      </c>
      <c r="I839">
        <v>0</v>
      </c>
      <c r="J839">
        <v>0</v>
      </c>
      <c r="K839">
        <v>80</v>
      </c>
      <c r="L839" t="s">
        <v>503</v>
      </c>
      <c r="M839" t="s">
        <v>503</v>
      </c>
      <c r="N839">
        <v>60</v>
      </c>
      <c r="O839" t="s">
        <v>503</v>
      </c>
      <c r="P839" s="9">
        <f t="shared" si="40"/>
        <v>22</v>
      </c>
      <c r="Q839" s="8">
        <v>15</v>
      </c>
      <c r="R839" s="8">
        <v>25</v>
      </c>
      <c r="S839" s="8">
        <v>16</v>
      </c>
      <c r="T839" s="8">
        <v>32</v>
      </c>
      <c r="AC839" s="14">
        <v>1</v>
      </c>
      <c r="AD839" s="14">
        <v>0</v>
      </c>
      <c r="AF839" s="3" t="s">
        <v>1230</v>
      </c>
      <c r="AG839" t="s">
        <v>1522</v>
      </c>
    </row>
    <row r="840" spans="1:33" x14ac:dyDescent="0.3">
      <c r="A840" t="s">
        <v>56</v>
      </c>
      <c r="B840">
        <v>2019</v>
      </c>
      <c r="C840" s="11">
        <v>43634</v>
      </c>
      <c r="D840" t="s">
        <v>1504</v>
      </c>
      <c r="E840" t="s">
        <v>653</v>
      </c>
      <c r="F840">
        <v>31</v>
      </c>
      <c r="G840">
        <f t="shared" si="41"/>
        <v>0</v>
      </c>
      <c r="H840">
        <v>0</v>
      </c>
      <c r="I840">
        <v>0</v>
      </c>
      <c r="J840">
        <v>0</v>
      </c>
      <c r="K840">
        <v>35</v>
      </c>
      <c r="L840">
        <v>40</v>
      </c>
      <c r="M840" t="s">
        <v>503</v>
      </c>
      <c r="N840">
        <v>0</v>
      </c>
      <c r="O840" t="s">
        <v>503</v>
      </c>
      <c r="P840" s="9">
        <f t="shared" si="40"/>
        <v>13.25</v>
      </c>
      <c r="Q840" s="8">
        <v>12</v>
      </c>
      <c r="R840" s="8">
        <v>12</v>
      </c>
      <c r="S840" s="8">
        <v>8</v>
      </c>
      <c r="T840" s="8">
        <v>21</v>
      </c>
      <c r="AC840" s="14">
        <v>0</v>
      </c>
      <c r="AD840" s="14">
        <v>0</v>
      </c>
      <c r="AF840" s="3" t="s">
        <v>44</v>
      </c>
      <c r="AG840" t="s">
        <v>1523</v>
      </c>
    </row>
    <row r="841" spans="1:33" x14ac:dyDescent="0.3">
      <c r="A841" t="s">
        <v>56</v>
      </c>
      <c r="B841">
        <v>2019</v>
      </c>
      <c r="C841" s="11">
        <v>43634</v>
      </c>
      <c r="D841" t="s">
        <v>1506</v>
      </c>
      <c r="E841" t="s">
        <v>655</v>
      </c>
      <c r="F841">
        <v>19</v>
      </c>
      <c r="G841">
        <f t="shared" si="41"/>
        <v>0</v>
      </c>
      <c r="H841">
        <v>0</v>
      </c>
      <c r="I841">
        <v>0</v>
      </c>
      <c r="J841">
        <v>0</v>
      </c>
      <c r="K841">
        <v>40</v>
      </c>
      <c r="L841">
        <v>0</v>
      </c>
      <c r="M841" t="s">
        <v>503</v>
      </c>
      <c r="N841">
        <v>100</v>
      </c>
      <c r="O841" t="s">
        <v>503</v>
      </c>
      <c r="P841" s="9">
        <f t="shared" si="40"/>
        <v>127</v>
      </c>
      <c r="Q841" s="8">
        <v>160</v>
      </c>
      <c r="R841" s="8">
        <v>88</v>
      </c>
      <c r="S841" s="8">
        <v>170</v>
      </c>
      <c r="T841" s="8">
        <v>90</v>
      </c>
      <c r="AC841" s="14">
        <v>0</v>
      </c>
      <c r="AD841" s="14">
        <v>0</v>
      </c>
      <c r="AF841" s="3" t="s">
        <v>44</v>
      </c>
    </row>
    <row r="842" spans="1:33" x14ac:dyDescent="0.3">
      <c r="A842" t="s">
        <v>56</v>
      </c>
      <c r="B842">
        <v>2020</v>
      </c>
      <c r="C842" s="11">
        <v>44007</v>
      </c>
      <c r="D842" t="s">
        <v>1469</v>
      </c>
      <c r="E842" t="s">
        <v>656</v>
      </c>
      <c r="F842">
        <v>22</v>
      </c>
      <c r="G842">
        <f t="shared" si="41"/>
        <v>0</v>
      </c>
      <c r="H842">
        <v>0</v>
      </c>
      <c r="I842">
        <v>0</v>
      </c>
      <c r="J842">
        <v>0</v>
      </c>
      <c r="K842">
        <v>45</v>
      </c>
      <c r="L842">
        <v>5</v>
      </c>
      <c r="M842" t="s">
        <v>503</v>
      </c>
      <c r="N842">
        <v>0</v>
      </c>
      <c r="O842" t="s">
        <v>1400</v>
      </c>
      <c r="P842" s="9">
        <f t="shared" si="40"/>
        <v>25.75</v>
      </c>
      <c r="Q842" s="8">
        <v>17</v>
      </c>
      <c r="R842" s="8">
        <v>26</v>
      </c>
      <c r="S842" s="8">
        <v>29</v>
      </c>
      <c r="T842" s="8">
        <v>31</v>
      </c>
      <c r="AC842" s="14">
        <v>1</v>
      </c>
      <c r="AD842" s="14">
        <v>0</v>
      </c>
    </row>
    <row r="843" spans="1:33" x14ac:dyDescent="0.3">
      <c r="A843" t="s">
        <v>56</v>
      </c>
      <c r="B843">
        <v>2020</v>
      </c>
      <c r="C843" s="11">
        <v>44007</v>
      </c>
      <c r="D843" t="s">
        <v>1470</v>
      </c>
      <c r="E843" t="s">
        <v>655</v>
      </c>
      <c r="F843">
        <v>7</v>
      </c>
      <c r="G843">
        <f t="shared" si="41"/>
        <v>3</v>
      </c>
      <c r="H843">
        <v>0</v>
      </c>
      <c r="I843">
        <v>0</v>
      </c>
      <c r="J843">
        <v>3</v>
      </c>
      <c r="K843">
        <v>35</v>
      </c>
      <c r="L843">
        <v>10</v>
      </c>
      <c r="M843" t="s">
        <v>503</v>
      </c>
      <c r="N843">
        <v>0</v>
      </c>
      <c r="O843" t="s">
        <v>1400</v>
      </c>
      <c r="P843" s="9">
        <f t="shared" si="40"/>
        <v>15.75</v>
      </c>
      <c r="Q843" s="8">
        <v>21</v>
      </c>
      <c r="R843" s="8">
        <v>6</v>
      </c>
      <c r="S843" s="8">
        <v>19</v>
      </c>
      <c r="T843" s="8">
        <v>17</v>
      </c>
      <c r="AC843" s="14">
        <v>1</v>
      </c>
      <c r="AD843" s="14">
        <v>0</v>
      </c>
    </row>
    <row r="844" spans="1:33" x14ac:dyDescent="0.3">
      <c r="A844" t="s">
        <v>56</v>
      </c>
      <c r="B844">
        <v>2020</v>
      </c>
      <c r="C844" s="11">
        <v>44007</v>
      </c>
      <c r="D844" t="s">
        <v>1472</v>
      </c>
      <c r="E844" t="s">
        <v>655</v>
      </c>
      <c r="F844">
        <v>21</v>
      </c>
      <c r="G844">
        <f t="shared" si="41"/>
        <v>1</v>
      </c>
      <c r="H844">
        <v>0</v>
      </c>
      <c r="I844">
        <v>1</v>
      </c>
      <c r="J844">
        <v>0</v>
      </c>
      <c r="K844">
        <v>50</v>
      </c>
      <c r="L844">
        <v>40</v>
      </c>
      <c r="M844" t="s">
        <v>503</v>
      </c>
      <c r="N844">
        <v>0</v>
      </c>
      <c r="O844">
        <v>0</v>
      </c>
      <c r="P844" s="9">
        <f t="shared" ref="P844:P861" si="42">AVERAGE(Q844:T844)</f>
        <v>14.75</v>
      </c>
      <c r="Q844" s="8">
        <v>10</v>
      </c>
      <c r="R844" s="8">
        <v>21</v>
      </c>
      <c r="S844" s="8">
        <v>12</v>
      </c>
      <c r="T844" s="8">
        <v>16</v>
      </c>
      <c r="AC844" s="14">
        <v>1</v>
      </c>
      <c r="AD844" s="14">
        <v>0</v>
      </c>
    </row>
    <row r="845" spans="1:33" x14ac:dyDescent="0.3">
      <c r="A845" t="s">
        <v>56</v>
      </c>
      <c r="B845">
        <v>2020</v>
      </c>
      <c r="C845" s="11">
        <v>44007</v>
      </c>
      <c r="D845" t="s">
        <v>1475</v>
      </c>
      <c r="E845" t="s">
        <v>657</v>
      </c>
      <c r="F845">
        <v>23</v>
      </c>
      <c r="G845">
        <f t="shared" si="41"/>
        <v>0</v>
      </c>
      <c r="H845">
        <v>0</v>
      </c>
      <c r="I845">
        <v>0</v>
      </c>
      <c r="J845">
        <v>0</v>
      </c>
      <c r="K845">
        <v>60</v>
      </c>
      <c r="L845">
        <v>70</v>
      </c>
      <c r="M845" t="s">
        <v>503</v>
      </c>
      <c r="N845">
        <v>0</v>
      </c>
      <c r="O845">
        <v>0</v>
      </c>
      <c r="P845" s="9">
        <f t="shared" si="42"/>
        <v>17.25</v>
      </c>
      <c r="Q845" s="8">
        <v>14</v>
      </c>
      <c r="R845" s="8">
        <v>21</v>
      </c>
      <c r="S845" s="8">
        <v>16</v>
      </c>
      <c r="T845" s="8">
        <v>18</v>
      </c>
      <c r="AC845" s="14">
        <v>1</v>
      </c>
      <c r="AD845" s="14">
        <v>0</v>
      </c>
    </row>
    <row r="846" spans="1:33" x14ac:dyDescent="0.3">
      <c r="A846" t="s">
        <v>56</v>
      </c>
      <c r="B846">
        <v>2020</v>
      </c>
      <c r="C846" s="11">
        <v>44007</v>
      </c>
      <c r="D846" t="s">
        <v>1477</v>
      </c>
      <c r="E846" t="s">
        <v>651</v>
      </c>
      <c r="F846">
        <v>35</v>
      </c>
      <c r="G846">
        <f t="shared" si="41"/>
        <v>9</v>
      </c>
      <c r="H846">
        <v>6</v>
      </c>
      <c r="I846">
        <v>3</v>
      </c>
      <c r="J846">
        <v>0</v>
      </c>
      <c r="K846">
        <v>60</v>
      </c>
      <c r="L846">
        <v>80</v>
      </c>
      <c r="M846" t="s">
        <v>503</v>
      </c>
      <c r="N846">
        <v>0</v>
      </c>
      <c r="O846">
        <v>0</v>
      </c>
      <c r="P846" s="9">
        <f t="shared" si="42"/>
        <v>12</v>
      </c>
      <c r="Q846" s="8">
        <v>7</v>
      </c>
      <c r="R846" s="8">
        <v>21</v>
      </c>
      <c r="S846" s="8">
        <v>17</v>
      </c>
      <c r="T846" s="8">
        <v>3</v>
      </c>
      <c r="AC846" s="14">
        <v>1</v>
      </c>
      <c r="AD846" s="14">
        <v>0</v>
      </c>
    </row>
    <row r="847" spans="1:33" x14ac:dyDescent="0.3">
      <c r="A847" t="s">
        <v>56</v>
      </c>
      <c r="B847">
        <v>2020</v>
      </c>
      <c r="C847" s="11">
        <v>44007</v>
      </c>
      <c r="D847" t="s">
        <v>1479</v>
      </c>
      <c r="E847" t="s">
        <v>651</v>
      </c>
      <c r="F847">
        <v>37</v>
      </c>
      <c r="G847">
        <f t="shared" si="41"/>
        <v>14</v>
      </c>
      <c r="H847">
        <v>1</v>
      </c>
      <c r="I847">
        <v>5</v>
      </c>
      <c r="J847">
        <v>8</v>
      </c>
      <c r="K847">
        <v>90</v>
      </c>
      <c r="L847">
        <v>75</v>
      </c>
      <c r="M847" t="s">
        <v>503</v>
      </c>
      <c r="N847">
        <v>5</v>
      </c>
      <c r="O847">
        <v>0</v>
      </c>
      <c r="P847" s="9">
        <f t="shared" si="42"/>
        <v>24</v>
      </c>
      <c r="Q847" s="8">
        <v>11</v>
      </c>
      <c r="R847" s="8">
        <v>15</v>
      </c>
      <c r="S847" s="8">
        <v>38</v>
      </c>
      <c r="T847" s="8">
        <v>32</v>
      </c>
      <c r="AC847" s="14">
        <v>1</v>
      </c>
      <c r="AD847" s="14">
        <v>0</v>
      </c>
    </row>
    <row r="848" spans="1:33" x14ac:dyDescent="0.3">
      <c r="A848" t="s">
        <v>56</v>
      </c>
      <c r="B848">
        <v>2020</v>
      </c>
      <c r="C848" s="11">
        <v>44007</v>
      </c>
      <c r="D848" t="s">
        <v>1481</v>
      </c>
      <c r="E848" t="s">
        <v>651</v>
      </c>
      <c r="F848">
        <v>29</v>
      </c>
      <c r="G848">
        <f t="shared" si="41"/>
        <v>18</v>
      </c>
      <c r="H848">
        <v>1</v>
      </c>
      <c r="I848">
        <v>12</v>
      </c>
      <c r="J848">
        <v>5</v>
      </c>
      <c r="K848">
        <v>80</v>
      </c>
      <c r="L848">
        <v>50</v>
      </c>
      <c r="M848" t="s">
        <v>503</v>
      </c>
      <c r="N848">
        <v>10</v>
      </c>
      <c r="O848">
        <v>0</v>
      </c>
      <c r="P848" s="9">
        <f t="shared" si="42"/>
        <v>28.75</v>
      </c>
      <c r="Q848" s="8">
        <v>31</v>
      </c>
      <c r="R848" s="8">
        <v>20</v>
      </c>
      <c r="S848" s="8">
        <v>36</v>
      </c>
      <c r="T848" s="8">
        <v>28</v>
      </c>
      <c r="AC848" s="14">
        <v>1</v>
      </c>
      <c r="AD848" s="14">
        <v>0</v>
      </c>
    </row>
    <row r="849" spans="1:34" x14ac:dyDescent="0.3">
      <c r="A849" t="s">
        <v>56</v>
      </c>
      <c r="B849">
        <v>2020</v>
      </c>
      <c r="C849" s="11">
        <v>44007</v>
      </c>
      <c r="D849" t="s">
        <v>1496</v>
      </c>
      <c r="E849" t="s">
        <v>659</v>
      </c>
      <c r="F849">
        <v>4</v>
      </c>
      <c r="G849">
        <f t="shared" si="41"/>
        <v>0</v>
      </c>
      <c r="H849">
        <v>0</v>
      </c>
      <c r="I849">
        <v>0</v>
      </c>
      <c r="J849">
        <v>0</v>
      </c>
      <c r="K849">
        <v>80</v>
      </c>
      <c r="L849">
        <v>3</v>
      </c>
      <c r="M849" t="s">
        <v>503</v>
      </c>
      <c r="N849">
        <v>0</v>
      </c>
      <c r="O849" t="s">
        <v>1400</v>
      </c>
      <c r="P849" s="9">
        <f t="shared" si="42"/>
        <v>21.25</v>
      </c>
      <c r="Q849" s="36">
        <v>16</v>
      </c>
      <c r="R849" s="36">
        <v>15</v>
      </c>
      <c r="S849" s="36">
        <v>27</v>
      </c>
      <c r="T849" s="36">
        <v>27</v>
      </c>
      <c r="AC849" s="14">
        <v>1</v>
      </c>
      <c r="AD849" s="14">
        <v>0</v>
      </c>
    </row>
    <row r="850" spans="1:34" x14ac:dyDescent="0.3">
      <c r="A850" t="s">
        <v>56</v>
      </c>
      <c r="B850">
        <v>2020</v>
      </c>
      <c r="C850" s="11">
        <v>44007</v>
      </c>
      <c r="D850" t="s">
        <v>1500</v>
      </c>
      <c r="E850" t="s">
        <v>651</v>
      </c>
      <c r="F850">
        <v>7</v>
      </c>
      <c r="G850">
        <f t="shared" si="41"/>
        <v>0</v>
      </c>
      <c r="H850">
        <v>0</v>
      </c>
      <c r="I850">
        <v>0</v>
      </c>
      <c r="J850">
        <v>0</v>
      </c>
      <c r="K850">
        <v>90</v>
      </c>
      <c r="L850">
        <v>1</v>
      </c>
      <c r="M850" t="s">
        <v>503</v>
      </c>
      <c r="N850">
        <v>70</v>
      </c>
      <c r="O850">
        <v>0</v>
      </c>
      <c r="P850" s="9">
        <f t="shared" si="42"/>
        <v>42.75</v>
      </c>
      <c r="Q850" s="36">
        <v>29</v>
      </c>
      <c r="R850" s="36">
        <v>15</v>
      </c>
      <c r="S850" s="36">
        <v>20</v>
      </c>
      <c r="T850" s="36">
        <v>107</v>
      </c>
      <c r="AC850" s="14">
        <v>0</v>
      </c>
      <c r="AD850" s="14">
        <v>0</v>
      </c>
    </row>
    <row r="851" spans="1:34" x14ac:dyDescent="0.3">
      <c r="A851" t="s">
        <v>56</v>
      </c>
      <c r="B851">
        <v>2020</v>
      </c>
      <c r="C851" s="11">
        <v>44007</v>
      </c>
      <c r="D851" t="s">
        <v>1506</v>
      </c>
      <c r="E851" t="s">
        <v>655</v>
      </c>
      <c r="F851">
        <v>19</v>
      </c>
      <c r="G851">
        <f t="shared" si="41"/>
        <v>0</v>
      </c>
      <c r="H851">
        <v>0</v>
      </c>
      <c r="I851">
        <v>0</v>
      </c>
      <c r="J851">
        <v>0</v>
      </c>
      <c r="K851">
        <v>25</v>
      </c>
      <c r="L851">
        <v>5</v>
      </c>
      <c r="M851" t="s">
        <v>503</v>
      </c>
      <c r="N851">
        <v>100</v>
      </c>
      <c r="O851">
        <v>0</v>
      </c>
      <c r="P851" s="9">
        <f t="shared" si="42"/>
        <v>125.75</v>
      </c>
      <c r="Q851" s="36">
        <v>60</v>
      </c>
      <c r="R851" s="36">
        <v>93</v>
      </c>
      <c r="S851" s="36">
        <v>170</v>
      </c>
      <c r="T851" s="36">
        <v>180</v>
      </c>
      <c r="AC851" s="14">
        <v>0</v>
      </c>
      <c r="AD851" s="14">
        <v>0</v>
      </c>
    </row>
    <row r="852" spans="1:34" x14ac:dyDescent="0.3">
      <c r="A852" t="s">
        <v>56</v>
      </c>
      <c r="B852">
        <v>2021</v>
      </c>
      <c r="C852" s="11">
        <v>44361</v>
      </c>
      <c r="D852" t="s">
        <v>1469</v>
      </c>
      <c r="E852" t="s">
        <v>656</v>
      </c>
      <c r="F852">
        <v>22</v>
      </c>
      <c r="G852">
        <f t="shared" si="41"/>
        <v>0</v>
      </c>
      <c r="H852">
        <v>0</v>
      </c>
      <c r="I852">
        <v>0</v>
      </c>
      <c r="J852">
        <v>0</v>
      </c>
      <c r="K852">
        <v>55</v>
      </c>
      <c r="L852">
        <v>3</v>
      </c>
      <c r="M852">
        <v>4</v>
      </c>
      <c r="N852">
        <v>0</v>
      </c>
      <c r="O852">
        <v>50</v>
      </c>
      <c r="P852" s="9">
        <f t="shared" si="42"/>
        <v>26</v>
      </c>
      <c r="Q852" s="36">
        <v>12</v>
      </c>
      <c r="R852" s="36">
        <v>27</v>
      </c>
      <c r="S852" s="36">
        <v>38</v>
      </c>
      <c r="T852" s="36">
        <v>27</v>
      </c>
      <c r="AC852">
        <v>1</v>
      </c>
      <c r="AD852">
        <v>0</v>
      </c>
      <c r="AH852" t="s">
        <v>666</v>
      </c>
    </row>
    <row r="853" spans="1:34" x14ac:dyDescent="0.3">
      <c r="A853" t="s">
        <v>56</v>
      </c>
      <c r="B853">
        <v>2021</v>
      </c>
      <c r="C853" s="11">
        <v>44361</v>
      </c>
      <c r="D853" t="s">
        <v>1470</v>
      </c>
      <c r="E853" t="s">
        <v>655</v>
      </c>
      <c r="F853">
        <v>7</v>
      </c>
      <c r="G853">
        <f t="shared" si="41"/>
        <v>4</v>
      </c>
      <c r="H853">
        <v>1</v>
      </c>
      <c r="I853">
        <v>2</v>
      </c>
      <c r="J853">
        <v>1</v>
      </c>
      <c r="K853">
        <v>40</v>
      </c>
      <c r="L853">
        <v>10</v>
      </c>
      <c r="M853">
        <v>6</v>
      </c>
      <c r="N853">
        <v>0</v>
      </c>
      <c r="O853">
        <v>50</v>
      </c>
      <c r="P853" s="9">
        <f t="shared" si="42"/>
        <v>16.5</v>
      </c>
      <c r="Q853" s="36">
        <v>14</v>
      </c>
      <c r="R853" s="36">
        <v>20</v>
      </c>
      <c r="S853" s="36">
        <v>12</v>
      </c>
      <c r="T853" s="36">
        <v>20</v>
      </c>
      <c r="AC853">
        <v>1</v>
      </c>
      <c r="AD853">
        <v>0</v>
      </c>
      <c r="AH853" t="s">
        <v>666</v>
      </c>
    </row>
    <row r="854" spans="1:34" x14ac:dyDescent="0.3">
      <c r="A854" t="s">
        <v>56</v>
      </c>
      <c r="B854">
        <v>2021</v>
      </c>
      <c r="C854" s="11">
        <v>44361</v>
      </c>
      <c r="D854" t="s">
        <v>1472</v>
      </c>
      <c r="E854" t="s">
        <v>655</v>
      </c>
      <c r="F854">
        <v>21</v>
      </c>
      <c r="G854">
        <f t="shared" si="41"/>
        <v>3</v>
      </c>
      <c r="H854">
        <v>2</v>
      </c>
      <c r="I854">
        <v>1</v>
      </c>
      <c r="J854">
        <v>0</v>
      </c>
      <c r="K854">
        <v>70</v>
      </c>
      <c r="L854">
        <v>25</v>
      </c>
      <c r="M854">
        <v>0</v>
      </c>
      <c r="N854">
        <v>0</v>
      </c>
      <c r="O854">
        <v>0</v>
      </c>
      <c r="P854" s="9">
        <f t="shared" si="42"/>
        <v>16.75</v>
      </c>
      <c r="Q854" s="36">
        <v>8</v>
      </c>
      <c r="R854" s="36">
        <v>20</v>
      </c>
      <c r="S854" s="36">
        <v>31</v>
      </c>
      <c r="T854" s="36">
        <v>8</v>
      </c>
      <c r="AC854">
        <v>1</v>
      </c>
      <c r="AD854">
        <v>0</v>
      </c>
      <c r="AH854" t="s">
        <v>1537</v>
      </c>
    </row>
    <row r="855" spans="1:34" x14ac:dyDescent="0.3">
      <c r="A855" t="s">
        <v>56</v>
      </c>
      <c r="B855">
        <v>2021</v>
      </c>
      <c r="C855" s="11">
        <v>44361</v>
      </c>
      <c r="D855" t="s">
        <v>1475</v>
      </c>
      <c r="E855" t="s">
        <v>657</v>
      </c>
      <c r="F855">
        <v>23</v>
      </c>
      <c r="G855">
        <f t="shared" si="41"/>
        <v>2</v>
      </c>
      <c r="H855">
        <v>1</v>
      </c>
      <c r="I855">
        <v>1</v>
      </c>
      <c r="J855">
        <v>0</v>
      </c>
      <c r="K855">
        <v>75</v>
      </c>
      <c r="L855">
        <v>30</v>
      </c>
      <c r="M855">
        <v>0</v>
      </c>
      <c r="N855">
        <v>0</v>
      </c>
      <c r="O855">
        <v>0</v>
      </c>
      <c r="P855" s="9">
        <f t="shared" si="42"/>
        <v>22.75</v>
      </c>
      <c r="Q855" s="36">
        <v>24</v>
      </c>
      <c r="R855" s="36">
        <v>11</v>
      </c>
      <c r="S855" s="36">
        <v>24</v>
      </c>
      <c r="T855" s="36">
        <v>32</v>
      </c>
      <c r="AC855">
        <v>1</v>
      </c>
      <c r="AD855">
        <v>0</v>
      </c>
      <c r="AH855" t="s">
        <v>1539</v>
      </c>
    </row>
    <row r="856" spans="1:34" x14ac:dyDescent="0.3">
      <c r="A856" t="s">
        <v>56</v>
      </c>
      <c r="B856">
        <v>2021</v>
      </c>
      <c r="C856" s="11">
        <v>44361</v>
      </c>
      <c r="D856" t="s">
        <v>1477</v>
      </c>
      <c r="E856" t="s">
        <v>651</v>
      </c>
      <c r="F856">
        <v>35</v>
      </c>
      <c r="G856">
        <f t="shared" si="41"/>
        <v>9</v>
      </c>
      <c r="H856">
        <v>4</v>
      </c>
      <c r="I856">
        <v>5</v>
      </c>
      <c r="J856">
        <v>0</v>
      </c>
      <c r="K856">
        <v>75</v>
      </c>
      <c r="L856">
        <v>60</v>
      </c>
      <c r="M856">
        <v>0</v>
      </c>
      <c r="N856">
        <v>0</v>
      </c>
      <c r="O856">
        <v>0</v>
      </c>
      <c r="P856" s="9">
        <f t="shared" si="42"/>
        <v>19.75</v>
      </c>
      <c r="Q856" s="36">
        <v>20</v>
      </c>
      <c r="R856" s="36">
        <v>17</v>
      </c>
      <c r="S856" s="36">
        <v>22</v>
      </c>
      <c r="T856" s="36">
        <v>20</v>
      </c>
      <c r="AC856">
        <v>1</v>
      </c>
      <c r="AD856">
        <v>0</v>
      </c>
      <c r="AH856" t="s">
        <v>1541</v>
      </c>
    </row>
    <row r="857" spans="1:34" x14ac:dyDescent="0.3">
      <c r="A857" t="s">
        <v>56</v>
      </c>
      <c r="B857">
        <v>2021</v>
      </c>
      <c r="C857" s="11">
        <v>44361</v>
      </c>
      <c r="D857" t="s">
        <v>1479</v>
      </c>
      <c r="E857" t="s">
        <v>651</v>
      </c>
      <c r="F857">
        <v>37</v>
      </c>
      <c r="G857">
        <f t="shared" si="41"/>
        <v>17</v>
      </c>
      <c r="H857">
        <v>0</v>
      </c>
      <c r="I857">
        <v>6</v>
      </c>
      <c r="J857">
        <v>11</v>
      </c>
      <c r="K857">
        <v>95</v>
      </c>
      <c r="L857">
        <v>80</v>
      </c>
      <c r="M857">
        <v>1</v>
      </c>
      <c r="N857">
        <v>0</v>
      </c>
      <c r="O857">
        <v>0</v>
      </c>
      <c r="P857" s="9">
        <f t="shared" si="42"/>
        <v>25.5</v>
      </c>
      <c r="Q857" s="36">
        <v>21</v>
      </c>
      <c r="R857" s="36">
        <v>20</v>
      </c>
      <c r="S857" s="36">
        <v>30</v>
      </c>
      <c r="T857" s="36">
        <v>31</v>
      </c>
      <c r="AC857">
        <v>1</v>
      </c>
      <c r="AD857">
        <v>0</v>
      </c>
      <c r="AH857" t="s">
        <v>1543</v>
      </c>
    </row>
    <row r="858" spans="1:34" x14ac:dyDescent="0.3">
      <c r="A858" t="s">
        <v>56</v>
      </c>
      <c r="B858">
        <v>2021</v>
      </c>
      <c r="C858" s="11">
        <v>44361</v>
      </c>
      <c r="D858" t="s">
        <v>1481</v>
      </c>
      <c r="E858" t="s">
        <v>651</v>
      </c>
      <c r="F858">
        <v>29</v>
      </c>
      <c r="G858">
        <f t="shared" si="41"/>
        <v>12</v>
      </c>
      <c r="H858">
        <v>1</v>
      </c>
      <c r="I858">
        <v>9</v>
      </c>
      <c r="J858">
        <v>2</v>
      </c>
      <c r="K858">
        <v>75</v>
      </c>
      <c r="L858">
        <v>50</v>
      </c>
      <c r="M858">
        <v>1</v>
      </c>
      <c r="N858">
        <v>1</v>
      </c>
      <c r="O858">
        <v>0</v>
      </c>
      <c r="P858" s="9">
        <f t="shared" si="42"/>
        <v>31</v>
      </c>
      <c r="Q858" s="36">
        <v>41</v>
      </c>
      <c r="R858" s="36">
        <v>13</v>
      </c>
      <c r="S858" s="36">
        <v>34</v>
      </c>
      <c r="T858" s="36">
        <v>36</v>
      </c>
      <c r="AC858">
        <v>1</v>
      </c>
      <c r="AD858">
        <v>0</v>
      </c>
      <c r="AH858" t="s">
        <v>666</v>
      </c>
    </row>
    <row r="859" spans="1:34" x14ac:dyDescent="0.3">
      <c r="A859" t="s">
        <v>56</v>
      </c>
      <c r="B859">
        <v>2021</v>
      </c>
      <c r="C859" s="11">
        <v>44361</v>
      </c>
      <c r="D859" t="s">
        <v>1496</v>
      </c>
      <c r="E859" t="s">
        <v>659</v>
      </c>
      <c r="F859">
        <v>4</v>
      </c>
      <c r="G859">
        <f t="shared" si="41"/>
        <v>0</v>
      </c>
      <c r="H859">
        <v>0</v>
      </c>
      <c r="I859">
        <v>0</v>
      </c>
      <c r="J859">
        <v>0</v>
      </c>
      <c r="K859">
        <v>80</v>
      </c>
      <c r="L859">
        <v>5</v>
      </c>
      <c r="M859">
        <v>1</v>
      </c>
      <c r="N859">
        <v>0</v>
      </c>
      <c r="O859">
        <v>50</v>
      </c>
      <c r="P859" s="9">
        <f t="shared" si="42"/>
        <v>19.25</v>
      </c>
      <c r="Q859" s="36">
        <v>21</v>
      </c>
      <c r="R859" s="36">
        <v>16</v>
      </c>
      <c r="S859" s="36">
        <v>20</v>
      </c>
      <c r="T859" s="36">
        <v>20</v>
      </c>
      <c r="AC859">
        <v>1</v>
      </c>
      <c r="AD859">
        <v>0</v>
      </c>
      <c r="AH859" t="s">
        <v>666</v>
      </c>
    </row>
    <row r="860" spans="1:34" x14ac:dyDescent="0.3">
      <c r="A860" t="s">
        <v>56</v>
      </c>
      <c r="B860">
        <v>2021</v>
      </c>
      <c r="C860" s="11">
        <v>44361</v>
      </c>
      <c r="D860" t="s">
        <v>1500</v>
      </c>
      <c r="E860" t="s">
        <v>651</v>
      </c>
      <c r="F860">
        <v>7</v>
      </c>
      <c r="G860">
        <f t="shared" si="41"/>
        <v>0</v>
      </c>
      <c r="H860">
        <v>0</v>
      </c>
      <c r="I860">
        <v>0</v>
      </c>
      <c r="J860">
        <v>0</v>
      </c>
      <c r="K860">
        <v>80</v>
      </c>
      <c r="L860">
        <v>1</v>
      </c>
      <c r="M860">
        <v>32</v>
      </c>
      <c r="N860">
        <v>100</v>
      </c>
      <c r="O860">
        <v>0</v>
      </c>
      <c r="P860" s="9">
        <f t="shared" si="42"/>
        <v>47.5</v>
      </c>
      <c r="Q860" s="36">
        <v>65</v>
      </c>
      <c r="R860" s="36">
        <v>45</v>
      </c>
      <c r="S860" s="36">
        <v>45</v>
      </c>
      <c r="T860" s="36">
        <v>35</v>
      </c>
      <c r="AC860">
        <v>0</v>
      </c>
      <c r="AD860">
        <v>0</v>
      </c>
      <c r="AH860" t="s">
        <v>666</v>
      </c>
    </row>
    <row r="861" spans="1:34" x14ac:dyDescent="0.3">
      <c r="A861" t="s">
        <v>56</v>
      </c>
      <c r="B861">
        <v>2021</v>
      </c>
      <c r="C861" s="11">
        <v>44361</v>
      </c>
      <c r="D861" t="s">
        <v>1506</v>
      </c>
      <c r="E861" t="s">
        <v>655</v>
      </c>
      <c r="F861">
        <v>19</v>
      </c>
      <c r="G861">
        <f t="shared" si="41"/>
        <v>0</v>
      </c>
      <c r="H861">
        <v>0</v>
      </c>
      <c r="I861">
        <v>0</v>
      </c>
      <c r="J861">
        <v>0</v>
      </c>
      <c r="K861">
        <v>25</v>
      </c>
      <c r="L861">
        <v>1</v>
      </c>
      <c r="M861">
        <v>15</v>
      </c>
      <c r="N861">
        <v>100</v>
      </c>
      <c r="O861">
        <v>50</v>
      </c>
      <c r="P861" s="9">
        <f t="shared" si="42"/>
        <v>21.5</v>
      </c>
      <c r="Q861" s="36">
        <v>17</v>
      </c>
      <c r="R861" s="36">
        <v>19</v>
      </c>
      <c r="S861" s="36">
        <v>24</v>
      </c>
      <c r="T861" s="36">
        <v>26</v>
      </c>
      <c r="AC861">
        <v>0</v>
      </c>
      <c r="AD861">
        <v>0</v>
      </c>
      <c r="AG861" t="s">
        <v>1524</v>
      </c>
      <c r="AH861" t="s">
        <v>1534</v>
      </c>
    </row>
    <row r="862" spans="1:34" x14ac:dyDescent="0.3">
      <c r="A862" t="s">
        <v>56</v>
      </c>
      <c r="B862">
        <v>2022</v>
      </c>
      <c r="C862" s="11">
        <v>44729</v>
      </c>
      <c r="D862" t="s">
        <v>1469</v>
      </c>
      <c r="E862" t="s">
        <v>656</v>
      </c>
      <c r="F862">
        <v>22</v>
      </c>
      <c r="G862">
        <f t="shared" si="41"/>
        <v>0</v>
      </c>
      <c r="H862">
        <v>0</v>
      </c>
      <c r="I862">
        <v>0</v>
      </c>
      <c r="J862">
        <v>0</v>
      </c>
      <c r="K862">
        <v>50</v>
      </c>
      <c r="L862">
        <v>5</v>
      </c>
      <c r="M862">
        <v>5</v>
      </c>
      <c r="N862">
        <v>0</v>
      </c>
      <c r="O862">
        <v>100</v>
      </c>
      <c r="P862">
        <f t="shared" ref="P862:P871" si="43">AVERAGE(Q862:S862)</f>
        <v>26</v>
      </c>
      <c r="Q862" s="36">
        <v>21</v>
      </c>
      <c r="R862" s="36">
        <v>24</v>
      </c>
      <c r="S862" s="36">
        <v>33</v>
      </c>
      <c r="T862" s="36">
        <v>19</v>
      </c>
      <c r="AC862">
        <v>1</v>
      </c>
      <c r="AD862">
        <v>0</v>
      </c>
    </row>
    <row r="863" spans="1:34" x14ac:dyDescent="0.3">
      <c r="A863" t="s">
        <v>56</v>
      </c>
      <c r="B863">
        <v>2022</v>
      </c>
      <c r="C863" s="11">
        <v>44729</v>
      </c>
      <c r="D863" t="s">
        <v>1470</v>
      </c>
      <c r="E863" t="s">
        <v>655</v>
      </c>
      <c r="F863">
        <v>7</v>
      </c>
      <c r="G863">
        <f t="shared" si="41"/>
        <v>5</v>
      </c>
      <c r="H863">
        <v>1</v>
      </c>
      <c r="I863">
        <v>4</v>
      </c>
      <c r="J863">
        <v>0</v>
      </c>
      <c r="K863">
        <v>30</v>
      </c>
      <c r="L863">
        <v>80</v>
      </c>
      <c r="M863">
        <v>4</v>
      </c>
      <c r="N863">
        <v>0</v>
      </c>
      <c r="O863">
        <v>100</v>
      </c>
      <c r="P863">
        <f t="shared" si="43"/>
        <v>14.666666666666666</v>
      </c>
      <c r="Q863" s="36">
        <v>26</v>
      </c>
      <c r="R863" s="36">
        <v>6</v>
      </c>
      <c r="S863" s="36">
        <v>12</v>
      </c>
      <c r="T863" s="36">
        <v>42</v>
      </c>
      <c r="AC863">
        <v>1</v>
      </c>
      <c r="AD863">
        <v>0</v>
      </c>
    </row>
    <row r="864" spans="1:34" x14ac:dyDescent="0.3">
      <c r="A864" t="s">
        <v>56</v>
      </c>
      <c r="B864">
        <v>2022</v>
      </c>
      <c r="C864" s="11">
        <v>44729</v>
      </c>
      <c r="D864" t="s">
        <v>1472</v>
      </c>
      <c r="E864" t="s">
        <v>655</v>
      </c>
      <c r="F864">
        <v>21</v>
      </c>
      <c r="G864">
        <f t="shared" si="41"/>
        <v>5</v>
      </c>
      <c r="H864">
        <v>2</v>
      </c>
      <c r="I864">
        <v>3</v>
      </c>
      <c r="J864">
        <v>0</v>
      </c>
      <c r="K864">
        <v>75</v>
      </c>
      <c r="L864">
        <v>30</v>
      </c>
      <c r="M864">
        <v>0</v>
      </c>
      <c r="N864">
        <v>0</v>
      </c>
      <c r="O864">
        <v>3</v>
      </c>
      <c r="P864">
        <f t="shared" si="43"/>
        <v>14.333333333333334</v>
      </c>
      <c r="Q864" s="36">
        <v>7</v>
      </c>
      <c r="R864" s="36">
        <v>21</v>
      </c>
      <c r="S864" s="36">
        <v>15</v>
      </c>
      <c r="T864" s="36">
        <v>30</v>
      </c>
      <c r="AC864">
        <v>1</v>
      </c>
      <c r="AD864">
        <v>0</v>
      </c>
    </row>
    <row r="865" spans="1:33" x14ac:dyDescent="0.3">
      <c r="A865" t="s">
        <v>56</v>
      </c>
      <c r="B865">
        <v>2022</v>
      </c>
      <c r="C865" s="11">
        <v>44729</v>
      </c>
      <c r="D865" t="s">
        <v>1475</v>
      </c>
      <c r="E865" t="s">
        <v>657</v>
      </c>
      <c r="F865">
        <v>23</v>
      </c>
      <c r="G865">
        <f t="shared" si="41"/>
        <v>9</v>
      </c>
      <c r="H865">
        <v>4</v>
      </c>
      <c r="I865">
        <v>5</v>
      </c>
      <c r="J865">
        <v>0</v>
      </c>
      <c r="K865">
        <v>75</v>
      </c>
      <c r="L865">
        <v>25</v>
      </c>
      <c r="M865">
        <v>0</v>
      </c>
      <c r="N865">
        <v>0</v>
      </c>
      <c r="O865">
        <v>0</v>
      </c>
      <c r="P865">
        <f t="shared" si="43"/>
        <v>21</v>
      </c>
      <c r="Q865" s="36">
        <v>20</v>
      </c>
      <c r="R865" s="36">
        <v>36</v>
      </c>
      <c r="S865" s="36">
        <v>7</v>
      </c>
      <c r="T865" s="36">
        <v>31</v>
      </c>
      <c r="AC865">
        <v>1</v>
      </c>
      <c r="AD865">
        <v>0</v>
      </c>
    </row>
    <row r="866" spans="1:33" x14ac:dyDescent="0.3">
      <c r="A866" t="s">
        <v>56</v>
      </c>
      <c r="B866">
        <v>2022</v>
      </c>
      <c r="C866" s="11">
        <v>44729</v>
      </c>
      <c r="D866" t="s">
        <v>1477</v>
      </c>
      <c r="E866" t="s">
        <v>651</v>
      </c>
      <c r="F866">
        <v>35</v>
      </c>
      <c r="G866">
        <f t="shared" si="41"/>
        <v>18</v>
      </c>
      <c r="H866">
        <v>3</v>
      </c>
      <c r="I866">
        <v>15</v>
      </c>
      <c r="J866">
        <v>0</v>
      </c>
      <c r="K866">
        <v>50</v>
      </c>
      <c r="L866">
        <v>80</v>
      </c>
      <c r="M866">
        <v>0</v>
      </c>
      <c r="N866">
        <v>0</v>
      </c>
      <c r="O866">
        <v>0</v>
      </c>
      <c r="P866">
        <f t="shared" si="43"/>
        <v>18</v>
      </c>
      <c r="Q866" s="36">
        <v>16</v>
      </c>
      <c r="R866" s="36">
        <v>16</v>
      </c>
      <c r="S866" s="36">
        <v>22</v>
      </c>
      <c r="T866" s="36">
        <v>5</v>
      </c>
      <c r="AC866">
        <v>1</v>
      </c>
      <c r="AD866">
        <v>0</v>
      </c>
    </row>
    <row r="867" spans="1:33" x14ac:dyDescent="0.3">
      <c r="A867" t="s">
        <v>56</v>
      </c>
      <c r="B867">
        <v>2022</v>
      </c>
      <c r="C867" s="11">
        <v>44729</v>
      </c>
      <c r="D867" t="s">
        <v>1479</v>
      </c>
      <c r="E867" t="s">
        <v>651</v>
      </c>
      <c r="F867">
        <v>37</v>
      </c>
      <c r="G867">
        <f t="shared" si="41"/>
        <v>15</v>
      </c>
      <c r="H867">
        <v>1</v>
      </c>
      <c r="I867">
        <v>7</v>
      </c>
      <c r="J867">
        <v>7</v>
      </c>
      <c r="K867">
        <v>35</v>
      </c>
      <c r="L867">
        <v>80</v>
      </c>
      <c r="M867">
        <v>1</v>
      </c>
      <c r="N867">
        <v>5</v>
      </c>
      <c r="O867">
        <v>0</v>
      </c>
      <c r="P867">
        <f t="shared" si="43"/>
        <v>27</v>
      </c>
      <c r="Q867" s="36">
        <v>22</v>
      </c>
      <c r="R867" s="36">
        <v>30</v>
      </c>
      <c r="S867" s="36">
        <v>29</v>
      </c>
      <c r="T867" s="36">
        <v>42</v>
      </c>
      <c r="AC867">
        <v>1</v>
      </c>
      <c r="AD867">
        <v>0</v>
      </c>
    </row>
    <row r="868" spans="1:33" x14ac:dyDescent="0.3">
      <c r="A868" t="s">
        <v>56</v>
      </c>
      <c r="B868">
        <v>2022</v>
      </c>
      <c r="C868" s="11">
        <v>44729</v>
      </c>
      <c r="D868" t="s">
        <v>1481</v>
      </c>
      <c r="E868" t="s">
        <v>651</v>
      </c>
      <c r="F868">
        <v>29</v>
      </c>
      <c r="G868">
        <f t="shared" si="41"/>
        <v>13</v>
      </c>
      <c r="H868">
        <v>2</v>
      </c>
      <c r="I868">
        <v>8</v>
      </c>
      <c r="J868">
        <v>3</v>
      </c>
      <c r="K868">
        <v>70</v>
      </c>
      <c r="L868">
        <v>60</v>
      </c>
      <c r="M868">
        <v>1</v>
      </c>
      <c r="N868">
        <v>5</v>
      </c>
      <c r="O868">
        <v>0</v>
      </c>
      <c r="P868">
        <f t="shared" si="43"/>
        <v>33.666666666666664</v>
      </c>
      <c r="Q868" s="36">
        <v>25</v>
      </c>
      <c r="R868" s="36">
        <v>34</v>
      </c>
      <c r="S868" s="36">
        <v>42</v>
      </c>
      <c r="T868" s="36">
        <v>32</v>
      </c>
      <c r="AC868">
        <v>1</v>
      </c>
      <c r="AD868">
        <v>0</v>
      </c>
    </row>
    <row r="869" spans="1:33" x14ac:dyDescent="0.3">
      <c r="A869" t="s">
        <v>56</v>
      </c>
      <c r="B869">
        <v>2022</v>
      </c>
      <c r="C869" s="11">
        <v>44729</v>
      </c>
      <c r="D869" t="s">
        <v>1496</v>
      </c>
      <c r="E869" t="s">
        <v>659</v>
      </c>
      <c r="F869">
        <v>4</v>
      </c>
      <c r="G869">
        <f t="shared" si="41"/>
        <v>0</v>
      </c>
      <c r="H869">
        <v>0</v>
      </c>
      <c r="I869">
        <v>0</v>
      </c>
      <c r="J869">
        <v>0</v>
      </c>
      <c r="K869">
        <v>85</v>
      </c>
      <c r="L869">
        <v>2</v>
      </c>
      <c r="M869">
        <v>1</v>
      </c>
      <c r="N869">
        <v>0</v>
      </c>
      <c r="O869">
        <v>100</v>
      </c>
      <c r="P869">
        <f t="shared" si="43"/>
        <v>16.666666666666668</v>
      </c>
      <c r="Q869" s="36">
        <v>11</v>
      </c>
      <c r="R869" s="36">
        <v>19</v>
      </c>
      <c r="S869" s="36">
        <v>20</v>
      </c>
      <c r="T869" s="36">
        <v>20</v>
      </c>
      <c r="AC869">
        <v>1</v>
      </c>
      <c r="AD869">
        <v>0</v>
      </c>
    </row>
    <row r="870" spans="1:33" x14ac:dyDescent="0.3">
      <c r="A870" t="s">
        <v>56</v>
      </c>
      <c r="B870">
        <v>2022</v>
      </c>
      <c r="C870" s="11">
        <v>44729</v>
      </c>
      <c r="D870" t="s">
        <v>1500</v>
      </c>
      <c r="E870" t="s">
        <v>651</v>
      </c>
      <c r="F870">
        <v>7</v>
      </c>
      <c r="G870">
        <f t="shared" si="41"/>
        <v>0</v>
      </c>
      <c r="H870">
        <v>0</v>
      </c>
      <c r="I870">
        <v>0</v>
      </c>
      <c r="J870">
        <v>0</v>
      </c>
      <c r="K870">
        <v>60</v>
      </c>
      <c r="L870" t="s">
        <v>503</v>
      </c>
      <c r="M870">
        <v>17</v>
      </c>
      <c r="N870">
        <v>100</v>
      </c>
      <c r="O870">
        <v>0</v>
      </c>
      <c r="P870">
        <f t="shared" si="43"/>
        <v>24.666666666666668</v>
      </c>
      <c r="Q870" s="36">
        <v>18</v>
      </c>
      <c r="R870" s="36">
        <v>21</v>
      </c>
      <c r="S870" s="36">
        <v>35</v>
      </c>
      <c r="T870" s="36">
        <v>28</v>
      </c>
      <c r="AC870">
        <v>0</v>
      </c>
      <c r="AD870">
        <v>0</v>
      </c>
    </row>
    <row r="871" spans="1:33" x14ac:dyDescent="0.3">
      <c r="A871" t="s">
        <v>56</v>
      </c>
      <c r="B871">
        <v>2022</v>
      </c>
      <c r="C871" s="11">
        <v>44729</v>
      </c>
      <c r="D871" t="s">
        <v>1506</v>
      </c>
      <c r="E871" t="s">
        <v>655</v>
      </c>
      <c r="F871">
        <v>19</v>
      </c>
      <c r="G871">
        <f t="shared" si="41"/>
        <v>0</v>
      </c>
      <c r="H871">
        <v>0</v>
      </c>
      <c r="I871">
        <v>0</v>
      </c>
      <c r="J871">
        <v>0</v>
      </c>
      <c r="K871">
        <v>40</v>
      </c>
      <c r="L871">
        <v>1</v>
      </c>
      <c r="M871">
        <v>5</v>
      </c>
      <c r="N871">
        <v>100</v>
      </c>
      <c r="O871">
        <v>100</v>
      </c>
      <c r="P871">
        <f t="shared" si="43"/>
        <v>24.333333333333332</v>
      </c>
      <c r="Q871" s="36">
        <v>29</v>
      </c>
      <c r="R871" s="36">
        <v>21</v>
      </c>
      <c r="S871" s="36">
        <v>23</v>
      </c>
      <c r="T871" s="36">
        <v>36</v>
      </c>
      <c r="AC871">
        <v>0</v>
      </c>
      <c r="AD871">
        <v>0</v>
      </c>
    </row>
    <row r="872" spans="1:33" x14ac:dyDescent="0.3">
      <c r="A872" t="s">
        <v>79</v>
      </c>
      <c r="B872">
        <v>2020</v>
      </c>
      <c r="C872" s="11">
        <v>44012</v>
      </c>
      <c r="D872" t="s">
        <v>1525</v>
      </c>
      <c r="E872" t="s">
        <v>651</v>
      </c>
      <c r="F872">
        <v>1</v>
      </c>
      <c r="G872">
        <f t="shared" si="41"/>
        <v>0</v>
      </c>
      <c r="H872">
        <v>0</v>
      </c>
      <c r="I872">
        <v>0</v>
      </c>
      <c r="J872">
        <v>0</v>
      </c>
      <c r="K872">
        <v>50</v>
      </c>
      <c r="L872">
        <v>40</v>
      </c>
      <c r="M872" t="s">
        <v>503</v>
      </c>
      <c r="N872">
        <v>0</v>
      </c>
      <c r="O872">
        <v>0</v>
      </c>
      <c r="P872" s="9">
        <f t="shared" ref="P872:P903" si="44">AVERAGE(Q872:T872)</f>
        <v>4.25</v>
      </c>
      <c r="Q872" s="8">
        <v>4</v>
      </c>
      <c r="R872" s="8">
        <v>4</v>
      </c>
      <c r="S872" s="8">
        <v>4</v>
      </c>
      <c r="T872" s="8">
        <v>5</v>
      </c>
      <c r="AC872" s="14">
        <v>0</v>
      </c>
      <c r="AD872" s="14">
        <v>1</v>
      </c>
      <c r="AF872" t="s">
        <v>1545</v>
      </c>
    </row>
    <row r="873" spans="1:33" x14ac:dyDescent="0.3">
      <c r="A873" t="s">
        <v>79</v>
      </c>
      <c r="B873">
        <v>2020</v>
      </c>
      <c r="C873" s="11">
        <v>44012</v>
      </c>
      <c r="D873" t="s">
        <v>1527</v>
      </c>
      <c r="E873" t="s">
        <v>648</v>
      </c>
      <c r="F873">
        <v>32</v>
      </c>
      <c r="G873">
        <f t="shared" si="41"/>
        <v>0</v>
      </c>
      <c r="H873">
        <v>0</v>
      </c>
      <c r="I873">
        <v>0</v>
      </c>
      <c r="J873">
        <v>0</v>
      </c>
      <c r="K873">
        <v>60</v>
      </c>
      <c r="L873">
        <v>1</v>
      </c>
      <c r="M873" t="s">
        <v>503</v>
      </c>
      <c r="N873">
        <v>0</v>
      </c>
      <c r="O873">
        <v>0</v>
      </c>
      <c r="P873" s="9">
        <f t="shared" si="44"/>
        <v>16</v>
      </c>
      <c r="Q873" s="8">
        <v>14</v>
      </c>
      <c r="R873" s="8">
        <v>4</v>
      </c>
      <c r="S873" s="8">
        <v>26</v>
      </c>
      <c r="T873" s="8">
        <v>20</v>
      </c>
      <c r="AC873" s="14">
        <v>0</v>
      </c>
      <c r="AD873" s="14">
        <v>1</v>
      </c>
      <c r="AF873" t="s">
        <v>1546</v>
      </c>
      <c r="AG873" t="s">
        <v>1547</v>
      </c>
    </row>
    <row r="874" spans="1:33" x14ac:dyDescent="0.3">
      <c r="A874" t="s">
        <v>79</v>
      </c>
      <c r="B874">
        <v>2020</v>
      </c>
      <c r="C874" s="11">
        <v>44012</v>
      </c>
      <c r="D874" t="s">
        <v>1529</v>
      </c>
      <c r="E874" t="s">
        <v>656</v>
      </c>
      <c r="F874">
        <v>2</v>
      </c>
      <c r="G874">
        <f t="shared" si="41"/>
        <v>0</v>
      </c>
      <c r="H874">
        <v>0</v>
      </c>
      <c r="I874">
        <v>0</v>
      </c>
      <c r="J874">
        <v>0</v>
      </c>
      <c r="K874">
        <v>60</v>
      </c>
      <c r="L874">
        <v>75</v>
      </c>
      <c r="M874" t="s">
        <v>503</v>
      </c>
      <c r="N874">
        <v>0</v>
      </c>
      <c r="O874">
        <v>0</v>
      </c>
      <c r="P874" s="9">
        <f t="shared" si="44"/>
        <v>7.5</v>
      </c>
      <c r="Q874" s="8">
        <v>4</v>
      </c>
      <c r="R874" s="8">
        <v>9</v>
      </c>
      <c r="S874" s="8">
        <v>9</v>
      </c>
      <c r="T874" s="8">
        <v>8</v>
      </c>
      <c r="AC874" s="14">
        <v>0</v>
      </c>
      <c r="AD874" s="14">
        <v>1</v>
      </c>
      <c r="AF874" t="s">
        <v>1545</v>
      </c>
    </row>
    <row r="875" spans="1:33" x14ac:dyDescent="0.3">
      <c r="A875" t="s">
        <v>79</v>
      </c>
      <c r="B875">
        <v>2020</v>
      </c>
      <c r="C875" s="11">
        <v>44012</v>
      </c>
      <c r="D875" t="s">
        <v>1531</v>
      </c>
      <c r="E875" t="s">
        <v>656</v>
      </c>
      <c r="F875">
        <v>7</v>
      </c>
      <c r="G875">
        <f t="shared" si="41"/>
        <v>0</v>
      </c>
      <c r="H875">
        <v>0</v>
      </c>
      <c r="I875">
        <v>0</v>
      </c>
      <c r="J875">
        <v>0</v>
      </c>
      <c r="K875">
        <v>70</v>
      </c>
      <c r="L875">
        <v>20</v>
      </c>
      <c r="M875" t="s">
        <v>503</v>
      </c>
      <c r="N875">
        <v>0</v>
      </c>
      <c r="O875">
        <v>0</v>
      </c>
      <c r="P875" s="9">
        <f t="shared" si="44"/>
        <v>19.25</v>
      </c>
      <c r="Q875" s="8">
        <v>16</v>
      </c>
      <c r="R875" s="8">
        <v>19</v>
      </c>
      <c r="S875" s="8">
        <v>16</v>
      </c>
      <c r="T875" s="8">
        <v>26</v>
      </c>
      <c r="AC875" s="14">
        <v>0</v>
      </c>
      <c r="AD875" s="14">
        <v>0</v>
      </c>
    </row>
    <row r="876" spans="1:33" x14ac:dyDescent="0.3">
      <c r="A876" t="s">
        <v>79</v>
      </c>
      <c r="B876">
        <v>2020</v>
      </c>
      <c r="C876" s="11">
        <v>44012</v>
      </c>
      <c r="D876" t="s">
        <v>1532</v>
      </c>
      <c r="E876" t="s">
        <v>657</v>
      </c>
      <c r="F876">
        <v>1</v>
      </c>
      <c r="G876">
        <f t="shared" si="41"/>
        <v>7</v>
      </c>
      <c r="H876">
        <v>4</v>
      </c>
      <c r="I876">
        <v>3</v>
      </c>
      <c r="J876">
        <v>0</v>
      </c>
      <c r="K876">
        <v>50</v>
      </c>
      <c r="L876">
        <v>70</v>
      </c>
      <c r="M876" t="s">
        <v>503</v>
      </c>
      <c r="N876">
        <v>0</v>
      </c>
      <c r="O876">
        <v>0</v>
      </c>
      <c r="P876" s="9">
        <f t="shared" si="44"/>
        <v>8.5</v>
      </c>
      <c r="Q876" s="8">
        <v>11</v>
      </c>
      <c r="R876" s="8">
        <v>5</v>
      </c>
      <c r="S876" s="8">
        <v>9</v>
      </c>
      <c r="T876" s="8">
        <v>9</v>
      </c>
      <c r="AC876" s="14">
        <v>0</v>
      </c>
      <c r="AD876" s="14">
        <v>1</v>
      </c>
      <c r="AF876" t="s">
        <v>1548</v>
      </c>
    </row>
    <row r="877" spans="1:33" x14ac:dyDescent="0.3">
      <c r="A877" t="s">
        <v>79</v>
      </c>
      <c r="B877">
        <v>2020</v>
      </c>
      <c r="C877" s="11">
        <v>44012</v>
      </c>
      <c r="D877" t="s">
        <v>1535</v>
      </c>
      <c r="E877" t="s">
        <v>657</v>
      </c>
      <c r="F877">
        <v>10</v>
      </c>
      <c r="G877">
        <f t="shared" si="41"/>
        <v>9</v>
      </c>
      <c r="H877">
        <v>5</v>
      </c>
      <c r="I877">
        <v>2</v>
      </c>
      <c r="J877">
        <v>2</v>
      </c>
      <c r="K877">
        <v>50</v>
      </c>
      <c r="L877">
        <v>40</v>
      </c>
      <c r="M877" t="s">
        <v>503</v>
      </c>
      <c r="N877">
        <v>0</v>
      </c>
      <c r="O877">
        <v>0</v>
      </c>
      <c r="P877" s="9">
        <f t="shared" si="44"/>
        <v>5.75</v>
      </c>
      <c r="Q877" s="8">
        <v>8</v>
      </c>
      <c r="R877" s="8">
        <v>9</v>
      </c>
      <c r="S877" s="8">
        <v>3</v>
      </c>
      <c r="T877" s="8">
        <v>3</v>
      </c>
      <c r="AC877" s="14">
        <v>0</v>
      </c>
      <c r="AD877" s="14">
        <v>1</v>
      </c>
      <c r="AF877" t="s">
        <v>1548</v>
      </c>
      <c r="AG877" t="s">
        <v>1549</v>
      </c>
    </row>
    <row r="878" spans="1:33" x14ac:dyDescent="0.3">
      <c r="A878" t="s">
        <v>79</v>
      </c>
      <c r="B878">
        <v>2020</v>
      </c>
      <c r="C878" s="11">
        <v>44012</v>
      </c>
      <c r="D878" t="s">
        <v>1538</v>
      </c>
      <c r="E878" t="s">
        <v>657</v>
      </c>
      <c r="F878">
        <v>11</v>
      </c>
      <c r="G878">
        <f t="shared" si="41"/>
        <v>95</v>
      </c>
      <c r="H878">
        <v>69</v>
      </c>
      <c r="I878">
        <v>24</v>
      </c>
      <c r="J878">
        <v>2</v>
      </c>
      <c r="K878">
        <v>45</v>
      </c>
      <c r="L878">
        <v>25</v>
      </c>
      <c r="M878" t="s">
        <v>503</v>
      </c>
      <c r="N878">
        <v>0</v>
      </c>
      <c r="O878">
        <v>0</v>
      </c>
      <c r="P878" s="9">
        <f t="shared" si="44"/>
        <v>6.25</v>
      </c>
      <c r="Q878" s="8">
        <v>9</v>
      </c>
      <c r="R878" s="8">
        <v>4</v>
      </c>
      <c r="S878" s="8">
        <v>5</v>
      </c>
      <c r="T878" s="8">
        <v>7</v>
      </c>
      <c r="AC878" s="14">
        <v>0</v>
      </c>
      <c r="AD878" s="14">
        <v>1</v>
      </c>
      <c r="AF878" t="s">
        <v>1548</v>
      </c>
      <c r="AG878" t="s">
        <v>1549</v>
      </c>
    </row>
    <row r="879" spans="1:33" x14ac:dyDescent="0.3">
      <c r="A879" t="s">
        <v>79</v>
      </c>
      <c r="B879">
        <v>2020</v>
      </c>
      <c r="C879" s="11">
        <v>44012</v>
      </c>
      <c r="D879" t="s">
        <v>1540</v>
      </c>
      <c r="E879" t="s">
        <v>659</v>
      </c>
      <c r="F879">
        <v>10</v>
      </c>
      <c r="G879">
        <f t="shared" si="41"/>
        <v>84</v>
      </c>
      <c r="H879">
        <v>57</v>
      </c>
      <c r="I879">
        <v>24</v>
      </c>
      <c r="J879">
        <v>3</v>
      </c>
      <c r="K879">
        <v>40</v>
      </c>
      <c r="L879">
        <v>75</v>
      </c>
      <c r="M879" t="s">
        <v>503</v>
      </c>
      <c r="N879">
        <v>0</v>
      </c>
      <c r="O879">
        <v>0</v>
      </c>
      <c r="P879" s="9">
        <f t="shared" si="44"/>
        <v>12.25</v>
      </c>
      <c r="Q879" s="8">
        <v>13</v>
      </c>
      <c r="R879" s="8">
        <v>12</v>
      </c>
      <c r="S879" s="8">
        <v>8</v>
      </c>
      <c r="T879" s="8">
        <v>16</v>
      </c>
      <c r="AC879" s="14">
        <v>0</v>
      </c>
      <c r="AD879" s="14">
        <v>0</v>
      </c>
    </row>
    <row r="880" spans="1:33" x14ac:dyDescent="0.3">
      <c r="A880" t="s">
        <v>79</v>
      </c>
      <c r="B880">
        <v>2020</v>
      </c>
      <c r="C880" s="11">
        <v>44012</v>
      </c>
      <c r="D880" t="s">
        <v>1542</v>
      </c>
      <c r="E880" t="s">
        <v>659</v>
      </c>
      <c r="F880">
        <v>12</v>
      </c>
      <c r="G880">
        <f t="shared" si="41"/>
        <v>33</v>
      </c>
      <c r="H880">
        <v>18</v>
      </c>
      <c r="I880">
        <v>14</v>
      </c>
      <c r="J880">
        <v>1</v>
      </c>
      <c r="K880">
        <v>40</v>
      </c>
      <c r="L880">
        <v>80</v>
      </c>
      <c r="M880" t="s">
        <v>503</v>
      </c>
      <c r="N880">
        <v>0</v>
      </c>
      <c r="O880">
        <v>0</v>
      </c>
      <c r="P880" s="9">
        <f t="shared" si="44"/>
        <v>18.75</v>
      </c>
      <c r="Q880" s="8">
        <v>15</v>
      </c>
      <c r="R880" s="8">
        <v>17</v>
      </c>
      <c r="S880" s="8">
        <v>20</v>
      </c>
      <c r="T880" s="8">
        <v>23</v>
      </c>
      <c r="AC880" s="14">
        <v>0</v>
      </c>
      <c r="AD880" s="14">
        <v>0</v>
      </c>
      <c r="AG880" t="s">
        <v>1550</v>
      </c>
    </row>
    <row r="881" spans="1:33" x14ac:dyDescent="0.3">
      <c r="A881" t="s">
        <v>79</v>
      </c>
      <c r="B881">
        <v>2020</v>
      </c>
      <c r="C881" s="11">
        <v>44012</v>
      </c>
      <c r="D881" t="s">
        <v>1544</v>
      </c>
      <c r="E881" t="s">
        <v>655</v>
      </c>
      <c r="F881">
        <v>4</v>
      </c>
      <c r="G881">
        <f t="shared" si="41"/>
        <v>0</v>
      </c>
      <c r="H881">
        <v>0</v>
      </c>
      <c r="I881">
        <v>0</v>
      </c>
      <c r="J881">
        <v>0</v>
      </c>
      <c r="K881">
        <v>75</v>
      </c>
      <c r="L881">
        <v>30</v>
      </c>
      <c r="M881" t="s">
        <v>503</v>
      </c>
      <c r="N881">
        <v>0</v>
      </c>
      <c r="O881">
        <v>0</v>
      </c>
      <c r="P881" s="9">
        <f t="shared" si="44"/>
        <v>15.75</v>
      </c>
      <c r="Q881" s="8">
        <v>12</v>
      </c>
      <c r="R881" s="8">
        <v>8</v>
      </c>
      <c r="S881" s="8">
        <v>22</v>
      </c>
      <c r="T881" s="8">
        <v>21</v>
      </c>
      <c r="AC881" s="14">
        <v>0</v>
      </c>
      <c r="AD881" s="14">
        <v>0</v>
      </c>
    </row>
    <row r="882" spans="1:33" x14ac:dyDescent="0.3">
      <c r="A882" t="s">
        <v>79</v>
      </c>
      <c r="B882">
        <v>2021</v>
      </c>
      <c r="C882" s="11">
        <v>44378</v>
      </c>
      <c r="D882" t="s">
        <v>1525</v>
      </c>
      <c r="E882" t="s">
        <v>651</v>
      </c>
      <c r="F882">
        <v>1</v>
      </c>
      <c r="G882">
        <f t="shared" si="41"/>
        <v>0</v>
      </c>
      <c r="H882">
        <v>0</v>
      </c>
      <c r="I882">
        <v>0</v>
      </c>
      <c r="J882">
        <v>0</v>
      </c>
      <c r="K882">
        <v>50</v>
      </c>
      <c r="L882">
        <v>20</v>
      </c>
      <c r="M882">
        <v>0</v>
      </c>
      <c r="N882">
        <v>0</v>
      </c>
      <c r="O882">
        <v>0</v>
      </c>
      <c r="P882">
        <f t="shared" si="44"/>
        <v>5</v>
      </c>
      <c r="Q882" s="26">
        <v>7</v>
      </c>
      <c r="R882" s="26">
        <v>5</v>
      </c>
      <c r="S882" s="26">
        <v>4</v>
      </c>
      <c r="T882" s="26">
        <v>4</v>
      </c>
      <c r="U882" s="2">
        <v>1</v>
      </c>
      <c r="V882" s="2">
        <v>0.1</v>
      </c>
      <c r="W882" s="2">
        <v>0</v>
      </c>
      <c r="X882" s="2">
        <v>0</v>
      </c>
      <c r="Y882" s="2" t="s">
        <v>503</v>
      </c>
      <c r="Z882" s="2" t="s">
        <v>503</v>
      </c>
      <c r="AA882" s="2">
        <v>0</v>
      </c>
      <c r="AB882" s="2">
        <v>0</v>
      </c>
      <c r="AC882" s="14">
        <v>0</v>
      </c>
      <c r="AD882" s="14">
        <v>1</v>
      </c>
      <c r="AG882" t="s">
        <v>1526</v>
      </c>
    </row>
    <row r="883" spans="1:33" x14ac:dyDescent="0.3">
      <c r="A883" t="s">
        <v>79</v>
      </c>
      <c r="B883">
        <v>2021</v>
      </c>
      <c r="C883" s="11">
        <v>44378</v>
      </c>
      <c r="D883" t="s">
        <v>1527</v>
      </c>
      <c r="E883" t="s">
        <v>648</v>
      </c>
      <c r="F883">
        <v>32</v>
      </c>
      <c r="G883">
        <f t="shared" si="41"/>
        <v>0</v>
      </c>
      <c r="H883">
        <v>0</v>
      </c>
      <c r="I883">
        <v>0</v>
      </c>
      <c r="J883">
        <v>0</v>
      </c>
      <c r="K883">
        <v>70</v>
      </c>
      <c r="L883">
        <v>5</v>
      </c>
      <c r="M883">
        <v>0</v>
      </c>
      <c r="N883">
        <v>0</v>
      </c>
      <c r="O883">
        <v>0</v>
      </c>
      <c r="P883">
        <f t="shared" si="44"/>
        <v>9.5</v>
      </c>
      <c r="Q883" s="26">
        <v>19</v>
      </c>
      <c r="R883" s="26">
        <v>8</v>
      </c>
      <c r="S883" s="26">
        <v>3</v>
      </c>
      <c r="T883" s="26">
        <v>8</v>
      </c>
      <c r="U883">
        <v>2</v>
      </c>
      <c r="V883">
        <v>1</v>
      </c>
      <c r="W883">
        <v>0</v>
      </c>
      <c r="X883">
        <v>0</v>
      </c>
      <c r="Y883" t="s">
        <v>503</v>
      </c>
      <c r="Z883" t="s">
        <v>503</v>
      </c>
      <c r="AA883">
        <v>0</v>
      </c>
      <c r="AB883">
        <v>0</v>
      </c>
      <c r="AC883" s="14">
        <v>0</v>
      </c>
      <c r="AD883" s="14">
        <v>1</v>
      </c>
      <c r="AG883" t="s">
        <v>1528</v>
      </c>
    </row>
    <row r="884" spans="1:33" x14ac:dyDescent="0.3">
      <c r="A884" t="s">
        <v>79</v>
      </c>
      <c r="B884">
        <v>2021</v>
      </c>
      <c r="C884" s="11">
        <v>44378</v>
      </c>
      <c r="D884" t="s">
        <v>1529</v>
      </c>
      <c r="E884" t="s">
        <v>656</v>
      </c>
      <c r="F884">
        <v>2</v>
      </c>
      <c r="G884">
        <f t="shared" si="41"/>
        <v>0</v>
      </c>
      <c r="H884">
        <v>0</v>
      </c>
      <c r="I884">
        <v>0</v>
      </c>
      <c r="J884">
        <v>0</v>
      </c>
      <c r="K884">
        <v>60</v>
      </c>
      <c r="L884">
        <v>30</v>
      </c>
      <c r="M884">
        <v>0</v>
      </c>
      <c r="N884">
        <v>0</v>
      </c>
      <c r="O884">
        <v>0</v>
      </c>
      <c r="P884">
        <f t="shared" si="44"/>
        <v>5.25</v>
      </c>
      <c r="Q884" s="26">
        <v>7</v>
      </c>
      <c r="R884" s="26">
        <v>3</v>
      </c>
      <c r="S884" s="26">
        <v>3</v>
      </c>
      <c r="T884" s="26">
        <v>8</v>
      </c>
      <c r="U884" s="2">
        <v>3</v>
      </c>
      <c r="V884" s="2">
        <v>1</v>
      </c>
      <c r="W884" s="2">
        <v>0</v>
      </c>
      <c r="X884" s="2">
        <v>0</v>
      </c>
      <c r="Y884" s="2" t="s">
        <v>503</v>
      </c>
      <c r="Z884" s="2" t="s">
        <v>503</v>
      </c>
      <c r="AA884" s="2">
        <v>0</v>
      </c>
      <c r="AB884" s="2">
        <v>0</v>
      </c>
      <c r="AC884" s="14">
        <v>0</v>
      </c>
      <c r="AD884" s="14">
        <v>1</v>
      </c>
      <c r="AG884" t="s">
        <v>1530</v>
      </c>
    </row>
    <row r="885" spans="1:33" x14ac:dyDescent="0.3">
      <c r="A885" t="s">
        <v>79</v>
      </c>
      <c r="B885">
        <v>2021</v>
      </c>
      <c r="C885" s="11">
        <v>44378</v>
      </c>
      <c r="D885" t="s">
        <v>1531</v>
      </c>
      <c r="E885" t="s">
        <v>656</v>
      </c>
      <c r="F885">
        <v>7</v>
      </c>
      <c r="G885">
        <f t="shared" si="41"/>
        <v>0</v>
      </c>
      <c r="H885">
        <v>0</v>
      </c>
      <c r="I885">
        <v>0</v>
      </c>
      <c r="J885">
        <v>0</v>
      </c>
      <c r="K885">
        <v>80</v>
      </c>
      <c r="L885">
        <v>5</v>
      </c>
      <c r="M885">
        <v>0</v>
      </c>
      <c r="N885">
        <v>0</v>
      </c>
      <c r="O885">
        <v>0</v>
      </c>
      <c r="P885">
        <f t="shared" si="44"/>
        <v>21.5</v>
      </c>
      <c r="Q885" s="26">
        <v>20</v>
      </c>
      <c r="R885" s="26">
        <v>20</v>
      </c>
      <c r="S885" s="26">
        <v>25</v>
      </c>
      <c r="T885" s="26">
        <v>21</v>
      </c>
      <c r="U885" s="2">
        <v>3</v>
      </c>
      <c r="V885" s="2">
        <v>5</v>
      </c>
      <c r="W885" s="2">
        <v>0</v>
      </c>
      <c r="X885" s="2">
        <v>0</v>
      </c>
      <c r="Y885" s="2" t="s">
        <v>503</v>
      </c>
      <c r="Z885" s="2" t="s">
        <v>503</v>
      </c>
      <c r="AA885" s="2">
        <v>0</v>
      </c>
      <c r="AB885" s="2">
        <v>0</v>
      </c>
      <c r="AC885" s="14">
        <v>0</v>
      </c>
      <c r="AD885" s="14">
        <v>0</v>
      </c>
    </row>
    <row r="886" spans="1:33" x14ac:dyDescent="0.3">
      <c r="A886" t="s">
        <v>79</v>
      </c>
      <c r="B886">
        <v>2021</v>
      </c>
      <c r="C886" s="11">
        <v>44378</v>
      </c>
      <c r="D886" t="s">
        <v>1532</v>
      </c>
      <c r="E886" t="s">
        <v>657</v>
      </c>
      <c r="F886">
        <v>1</v>
      </c>
      <c r="G886">
        <f t="shared" si="41"/>
        <v>9</v>
      </c>
      <c r="H886">
        <v>5</v>
      </c>
      <c r="I886">
        <v>2</v>
      </c>
      <c r="J886">
        <v>2</v>
      </c>
      <c r="K886">
        <v>70</v>
      </c>
      <c r="L886">
        <v>55</v>
      </c>
      <c r="M886">
        <v>0</v>
      </c>
      <c r="N886">
        <v>0</v>
      </c>
      <c r="O886">
        <v>0</v>
      </c>
      <c r="P886">
        <f t="shared" si="44"/>
        <v>10.25</v>
      </c>
      <c r="Q886" s="26">
        <v>9</v>
      </c>
      <c r="R886" s="26">
        <v>9</v>
      </c>
      <c r="S886" s="26">
        <v>8</v>
      </c>
      <c r="T886" s="26">
        <v>15</v>
      </c>
      <c r="U886" s="2">
        <v>2</v>
      </c>
      <c r="V886" s="2">
        <v>1</v>
      </c>
      <c r="W886" s="2">
        <v>0</v>
      </c>
      <c r="X886" s="2">
        <v>0</v>
      </c>
      <c r="Y886" s="2" t="s">
        <v>503</v>
      </c>
      <c r="Z886" s="2" t="s">
        <v>503</v>
      </c>
      <c r="AA886" s="2">
        <v>0</v>
      </c>
      <c r="AB886" s="2">
        <v>0</v>
      </c>
      <c r="AC886" s="14">
        <v>0</v>
      </c>
      <c r="AD886" s="14">
        <v>1</v>
      </c>
      <c r="AG886" t="s">
        <v>1533</v>
      </c>
    </row>
    <row r="887" spans="1:33" x14ac:dyDescent="0.3">
      <c r="A887" t="s">
        <v>79</v>
      </c>
      <c r="B887">
        <v>2021</v>
      </c>
      <c r="C887" s="11">
        <v>44378</v>
      </c>
      <c r="D887" t="s">
        <v>1535</v>
      </c>
      <c r="E887" t="s">
        <v>657</v>
      </c>
      <c r="F887">
        <v>10</v>
      </c>
      <c r="G887">
        <f t="shared" ref="G887:G942" si="45">SUM(H887:J887)</f>
        <v>14</v>
      </c>
      <c r="H887">
        <v>9</v>
      </c>
      <c r="I887">
        <v>3</v>
      </c>
      <c r="J887">
        <v>2</v>
      </c>
      <c r="K887">
        <v>45</v>
      </c>
      <c r="L887">
        <v>20</v>
      </c>
      <c r="M887">
        <v>0</v>
      </c>
      <c r="N887">
        <v>0</v>
      </c>
      <c r="O887">
        <v>0</v>
      </c>
      <c r="P887">
        <f t="shared" si="44"/>
        <v>9</v>
      </c>
      <c r="Q887" s="26">
        <v>4</v>
      </c>
      <c r="R887" s="26">
        <v>6</v>
      </c>
      <c r="S887" s="26">
        <v>19</v>
      </c>
      <c r="T887" s="26">
        <v>7</v>
      </c>
      <c r="U887" s="2">
        <v>1</v>
      </c>
      <c r="V887" s="2">
        <v>1</v>
      </c>
      <c r="W887" s="2">
        <v>0</v>
      </c>
      <c r="X887" s="2">
        <v>0</v>
      </c>
      <c r="Y887" s="2" t="s">
        <v>503</v>
      </c>
      <c r="Z887" s="2" t="s">
        <v>503</v>
      </c>
      <c r="AA887" s="2">
        <v>0</v>
      </c>
      <c r="AB887" s="2">
        <v>0</v>
      </c>
      <c r="AC887" s="14">
        <v>0</v>
      </c>
      <c r="AD887" s="14">
        <v>1</v>
      </c>
      <c r="AG887" t="s">
        <v>1536</v>
      </c>
    </row>
    <row r="888" spans="1:33" x14ac:dyDescent="0.3">
      <c r="A888" t="s">
        <v>79</v>
      </c>
      <c r="B888">
        <v>2021</v>
      </c>
      <c r="C888" s="11">
        <v>44378</v>
      </c>
      <c r="D888" t="s">
        <v>1538</v>
      </c>
      <c r="E888" t="s">
        <v>657</v>
      </c>
      <c r="F888">
        <v>11</v>
      </c>
      <c r="G888">
        <f t="shared" si="45"/>
        <v>146</v>
      </c>
      <c r="H888">
        <v>77</v>
      </c>
      <c r="I888">
        <v>61</v>
      </c>
      <c r="J888">
        <v>8</v>
      </c>
      <c r="K888">
        <v>60</v>
      </c>
      <c r="L888">
        <v>20</v>
      </c>
      <c r="M888">
        <v>0</v>
      </c>
      <c r="N888">
        <v>0</v>
      </c>
      <c r="O888">
        <v>0</v>
      </c>
      <c r="P888">
        <f t="shared" si="44"/>
        <v>7.5</v>
      </c>
      <c r="Q888" s="26">
        <v>2</v>
      </c>
      <c r="R888" s="26">
        <v>4</v>
      </c>
      <c r="S888" s="26">
        <v>14</v>
      </c>
      <c r="T888" s="26">
        <v>10</v>
      </c>
      <c r="U888" s="2">
        <v>3</v>
      </c>
      <c r="V888" s="2">
        <v>1</v>
      </c>
      <c r="W888" s="2">
        <v>0</v>
      </c>
      <c r="X888" s="2">
        <v>0</v>
      </c>
      <c r="Y888" s="2" t="s">
        <v>503</v>
      </c>
      <c r="Z888" s="2" t="s">
        <v>503</v>
      </c>
      <c r="AA888" s="2">
        <v>0</v>
      </c>
      <c r="AB888" s="2">
        <v>0</v>
      </c>
      <c r="AC888" s="14">
        <v>0</v>
      </c>
      <c r="AD888" s="14">
        <v>0</v>
      </c>
    </row>
    <row r="889" spans="1:33" x14ac:dyDescent="0.3">
      <c r="A889" t="s">
        <v>79</v>
      </c>
      <c r="B889">
        <v>2021</v>
      </c>
      <c r="C889" s="11">
        <v>44378</v>
      </c>
      <c r="D889" t="s">
        <v>1540</v>
      </c>
      <c r="E889" t="s">
        <v>659</v>
      </c>
      <c r="F889">
        <v>10</v>
      </c>
      <c r="G889">
        <f t="shared" si="45"/>
        <v>134</v>
      </c>
      <c r="H889">
        <v>85</v>
      </c>
      <c r="I889">
        <v>35</v>
      </c>
      <c r="J889">
        <v>14</v>
      </c>
      <c r="K889">
        <v>60</v>
      </c>
      <c r="L889">
        <v>50</v>
      </c>
      <c r="M889">
        <v>0</v>
      </c>
      <c r="N889">
        <v>0</v>
      </c>
      <c r="O889">
        <v>0</v>
      </c>
      <c r="P889">
        <f t="shared" si="44"/>
        <v>14.25</v>
      </c>
      <c r="Q889" s="26">
        <v>11</v>
      </c>
      <c r="R889" s="26">
        <v>11</v>
      </c>
      <c r="S889" s="26">
        <v>20</v>
      </c>
      <c r="T889" s="26">
        <v>15</v>
      </c>
      <c r="U889" s="2">
        <v>3</v>
      </c>
      <c r="V889" s="2">
        <v>1</v>
      </c>
      <c r="W889" s="2">
        <v>0</v>
      </c>
      <c r="X889" s="2">
        <v>0</v>
      </c>
      <c r="Y889" s="2" t="s">
        <v>503</v>
      </c>
      <c r="Z889" s="2" t="s">
        <v>503</v>
      </c>
      <c r="AA889" s="2">
        <v>1</v>
      </c>
      <c r="AB889" s="2">
        <v>0.1</v>
      </c>
      <c r="AC889" s="14">
        <v>0</v>
      </c>
      <c r="AD889" s="14">
        <v>0</v>
      </c>
    </row>
    <row r="890" spans="1:33" x14ac:dyDescent="0.3">
      <c r="A890" t="s">
        <v>79</v>
      </c>
      <c r="B890">
        <v>2021</v>
      </c>
      <c r="C890" s="11">
        <v>44378</v>
      </c>
      <c r="D890" t="s">
        <v>1542</v>
      </c>
      <c r="E890" t="s">
        <v>659</v>
      </c>
      <c r="F890">
        <v>12</v>
      </c>
      <c r="G890">
        <f t="shared" si="45"/>
        <v>54</v>
      </c>
      <c r="H890">
        <v>30</v>
      </c>
      <c r="I890">
        <v>13</v>
      </c>
      <c r="J890">
        <v>11</v>
      </c>
      <c r="K890">
        <v>45</v>
      </c>
      <c r="L890">
        <v>40</v>
      </c>
      <c r="M890">
        <v>0</v>
      </c>
      <c r="N890">
        <v>0</v>
      </c>
      <c r="O890">
        <v>0</v>
      </c>
      <c r="P890">
        <f t="shared" si="44"/>
        <v>14.25</v>
      </c>
      <c r="Q890" s="26">
        <v>13</v>
      </c>
      <c r="R890" s="26">
        <v>14</v>
      </c>
      <c r="S890" s="26">
        <v>7</v>
      </c>
      <c r="T890" s="26">
        <v>23</v>
      </c>
      <c r="U890" s="2">
        <v>1</v>
      </c>
      <c r="V890" s="2">
        <v>0.1</v>
      </c>
      <c r="W890" s="2">
        <v>0</v>
      </c>
      <c r="X890" s="2">
        <v>0</v>
      </c>
      <c r="Y890" s="2" t="s">
        <v>503</v>
      </c>
      <c r="Z890" s="2" t="s">
        <v>503</v>
      </c>
      <c r="AA890" s="2">
        <v>0</v>
      </c>
      <c r="AB890" s="2">
        <v>0</v>
      </c>
      <c r="AC890" s="14">
        <v>0</v>
      </c>
      <c r="AD890" s="14">
        <v>0</v>
      </c>
    </row>
    <row r="891" spans="1:33" x14ac:dyDescent="0.3">
      <c r="A891" t="s">
        <v>79</v>
      </c>
      <c r="B891">
        <v>2021</v>
      </c>
      <c r="C891" s="11">
        <v>44378</v>
      </c>
      <c r="D891" t="s">
        <v>1544</v>
      </c>
      <c r="E891" t="s">
        <v>655</v>
      </c>
      <c r="F891">
        <v>4</v>
      </c>
      <c r="G891">
        <f t="shared" si="45"/>
        <v>0</v>
      </c>
      <c r="H891">
        <v>0</v>
      </c>
      <c r="I891">
        <v>0</v>
      </c>
      <c r="J891">
        <v>0</v>
      </c>
      <c r="K891">
        <v>80</v>
      </c>
      <c r="L891">
        <v>15</v>
      </c>
      <c r="M891">
        <v>0</v>
      </c>
      <c r="N891">
        <v>0</v>
      </c>
      <c r="O891">
        <v>0</v>
      </c>
      <c r="P891">
        <f t="shared" si="44"/>
        <v>18.25</v>
      </c>
      <c r="Q891" s="26">
        <v>20</v>
      </c>
      <c r="R891" s="26">
        <v>30</v>
      </c>
      <c r="S891" s="26">
        <v>2</v>
      </c>
      <c r="T891" s="26">
        <v>21</v>
      </c>
      <c r="U891" s="2">
        <v>3</v>
      </c>
      <c r="V891" s="2">
        <v>2</v>
      </c>
      <c r="W891" s="2">
        <v>0</v>
      </c>
      <c r="X891" s="2">
        <v>0</v>
      </c>
      <c r="Y891" s="2" t="s">
        <v>503</v>
      </c>
      <c r="Z891" s="2" t="s">
        <v>503</v>
      </c>
      <c r="AA891" s="2">
        <v>0</v>
      </c>
      <c r="AB891" s="2">
        <v>0</v>
      </c>
      <c r="AC891" s="14">
        <v>0</v>
      </c>
      <c r="AD891" s="14">
        <v>1</v>
      </c>
      <c r="AG891" t="s">
        <v>1536</v>
      </c>
    </row>
    <row r="892" spans="1:33" x14ac:dyDescent="0.3">
      <c r="A892" t="s">
        <v>79</v>
      </c>
      <c r="B892">
        <v>2022</v>
      </c>
      <c r="C892" s="11">
        <v>44735</v>
      </c>
      <c r="D892" t="s">
        <v>1525</v>
      </c>
      <c r="E892" t="s">
        <v>651</v>
      </c>
      <c r="F892">
        <v>1</v>
      </c>
      <c r="G892">
        <f t="shared" si="45"/>
        <v>0</v>
      </c>
      <c r="H892">
        <v>0</v>
      </c>
      <c r="I892">
        <v>0</v>
      </c>
      <c r="J892">
        <v>0</v>
      </c>
      <c r="K892">
        <v>50</v>
      </c>
      <c r="L892">
        <v>20</v>
      </c>
      <c r="M892">
        <v>0</v>
      </c>
      <c r="N892">
        <v>0</v>
      </c>
      <c r="O892">
        <v>0</v>
      </c>
      <c r="P892">
        <f t="shared" si="44"/>
        <v>3</v>
      </c>
      <c r="Q892" s="26">
        <v>5</v>
      </c>
      <c r="R892" s="26">
        <v>3</v>
      </c>
      <c r="S892" s="26">
        <v>2</v>
      </c>
      <c r="T892" s="26">
        <v>2</v>
      </c>
      <c r="AC892" s="45">
        <v>0</v>
      </c>
      <c r="AD892" s="45">
        <v>0</v>
      </c>
    </row>
    <row r="893" spans="1:33" x14ac:dyDescent="0.3">
      <c r="A893" t="s">
        <v>79</v>
      </c>
      <c r="B893">
        <v>2022</v>
      </c>
      <c r="C893" s="11">
        <v>44735</v>
      </c>
      <c r="D893" t="s">
        <v>1527</v>
      </c>
      <c r="E893" t="s">
        <v>651</v>
      </c>
      <c r="F893">
        <v>32</v>
      </c>
      <c r="G893">
        <f t="shared" si="45"/>
        <v>0</v>
      </c>
      <c r="H893">
        <v>0</v>
      </c>
      <c r="I893">
        <v>0</v>
      </c>
      <c r="J893">
        <v>0</v>
      </c>
      <c r="K893">
        <v>67</v>
      </c>
      <c r="L893">
        <v>0.1</v>
      </c>
      <c r="M893">
        <v>0</v>
      </c>
      <c r="N893">
        <v>0</v>
      </c>
      <c r="O893">
        <v>0</v>
      </c>
      <c r="P893">
        <f t="shared" si="44"/>
        <v>19</v>
      </c>
      <c r="Q893" s="26">
        <v>12</v>
      </c>
      <c r="R893" s="26">
        <v>16</v>
      </c>
      <c r="S893" s="26">
        <v>22</v>
      </c>
      <c r="T893" s="26">
        <v>26</v>
      </c>
      <c r="AC893" s="45">
        <v>0</v>
      </c>
      <c r="AD893" s="45">
        <v>1</v>
      </c>
      <c r="AE893">
        <v>33</v>
      </c>
      <c r="AF893" t="s">
        <v>1974</v>
      </c>
    </row>
    <row r="894" spans="1:33" x14ac:dyDescent="0.3">
      <c r="A894" t="s">
        <v>79</v>
      </c>
      <c r="B894">
        <v>2022</v>
      </c>
      <c r="C894" s="11">
        <v>44735</v>
      </c>
      <c r="D894" t="s">
        <v>1529</v>
      </c>
      <c r="E894" t="s">
        <v>1973</v>
      </c>
      <c r="F894">
        <v>2</v>
      </c>
      <c r="G894">
        <f t="shared" si="45"/>
        <v>0</v>
      </c>
      <c r="H894">
        <v>0</v>
      </c>
      <c r="I894">
        <v>0</v>
      </c>
      <c r="J894">
        <v>0</v>
      </c>
      <c r="K894">
        <v>70</v>
      </c>
      <c r="L894">
        <v>15</v>
      </c>
      <c r="M894">
        <v>0</v>
      </c>
      <c r="N894">
        <v>0</v>
      </c>
      <c r="O894">
        <v>0</v>
      </c>
      <c r="P894">
        <f t="shared" si="44"/>
        <v>10</v>
      </c>
      <c r="Q894" s="26">
        <v>11</v>
      </c>
      <c r="R894" s="26">
        <v>8</v>
      </c>
      <c r="S894" s="26">
        <v>15</v>
      </c>
      <c r="T894" s="26">
        <v>6</v>
      </c>
      <c r="AC894" s="45">
        <v>0</v>
      </c>
      <c r="AD894" s="45">
        <v>0</v>
      </c>
    </row>
    <row r="895" spans="1:33" x14ac:dyDescent="0.3">
      <c r="A895" t="s">
        <v>79</v>
      </c>
      <c r="B895">
        <v>2022</v>
      </c>
      <c r="C895" s="11">
        <v>44735</v>
      </c>
      <c r="D895" t="s">
        <v>1531</v>
      </c>
      <c r="E895" t="s">
        <v>656</v>
      </c>
      <c r="F895">
        <v>7</v>
      </c>
      <c r="G895">
        <f t="shared" si="45"/>
        <v>1</v>
      </c>
      <c r="H895">
        <v>0</v>
      </c>
      <c r="I895">
        <v>1</v>
      </c>
      <c r="J895">
        <v>0</v>
      </c>
      <c r="K895">
        <v>80</v>
      </c>
      <c r="L895">
        <v>3</v>
      </c>
      <c r="M895">
        <v>0</v>
      </c>
      <c r="N895">
        <v>0</v>
      </c>
      <c r="O895">
        <v>0</v>
      </c>
      <c r="P895">
        <f t="shared" si="44"/>
        <v>27.75</v>
      </c>
      <c r="Q895" s="26">
        <v>33</v>
      </c>
      <c r="R895" s="26">
        <v>36</v>
      </c>
      <c r="S895" s="26">
        <v>21</v>
      </c>
      <c r="T895" s="26">
        <v>21</v>
      </c>
      <c r="AC895" s="45">
        <v>0</v>
      </c>
      <c r="AD895" s="45">
        <v>0</v>
      </c>
    </row>
    <row r="896" spans="1:33" x14ac:dyDescent="0.3">
      <c r="A896" t="s">
        <v>79</v>
      </c>
      <c r="B896">
        <v>2022</v>
      </c>
      <c r="C896" s="11">
        <v>44735</v>
      </c>
      <c r="D896" t="s">
        <v>1532</v>
      </c>
      <c r="E896" t="s">
        <v>657</v>
      </c>
      <c r="F896">
        <v>1</v>
      </c>
      <c r="G896">
        <f t="shared" si="45"/>
        <v>11</v>
      </c>
      <c r="H896">
        <v>7</v>
      </c>
      <c r="I896">
        <v>2</v>
      </c>
      <c r="J896">
        <v>2</v>
      </c>
      <c r="K896">
        <v>60</v>
      </c>
      <c r="L896">
        <v>60</v>
      </c>
      <c r="M896">
        <v>0</v>
      </c>
      <c r="N896">
        <v>0</v>
      </c>
      <c r="O896">
        <v>0</v>
      </c>
      <c r="P896">
        <f t="shared" si="44"/>
        <v>17.25</v>
      </c>
      <c r="Q896" s="26">
        <v>9</v>
      </c>
      <c r="R896" s="26">
        <v>9</v>
      </c>
      <c r="S896" s="26">
        <v>31</v>
      </c>
      <c r="T896" s="26">
        <v>20</v>
      </c>
      <c r="AC896" s="45">
        <v>0</v>
      </c>
      <c r="AD896" s="45">
        <v>0</v>
      </c>
    </row>
    <row r="897" spans="1:33" x14ac:dyDescent="0.3">
      <c r="A897" t="s">
        <v>79</v>
      </c>
      <c r="B897">
        <v>2022</v>
      </c>
      <c r="C897" s="11">
        <v>44735</v>
      </c>
      <c r="D897" t="s">
        <v>1535</v>
      </c>
      <c r="E897" t="s">
        <v>656</v>
      </c>
      <c r="F897">
        <v>10</v>
      </c>
      <c r="G897">
        <f t="shared" si="45"/>
        <v>13</v>
      </c>
      <c r="H897">
        <v>6</v>
      </c>
      <c r="I897">
        <v>6</v>
      </c>
      <c r="J897">
        <v>1</v>
      </c>
      <c r="K897">
        <v>55</v>
      </c>
      <c r="L897">
        <v>5</v>
      </c>
      <c r="M897">
        <v>0</v>
      </c>
      <c r="N897">
        <v>0</v>
      </c>
      <c r="O897">
        <v>0</v>
      </c>
      <c r="P897">
        <f t="shared" si="44"/>
        <v>3.5</v>
      </c>
      <c r="Q897" s="26">
        <v>5</v>
      </c>
      <c r="R897" s="26">
        <v>3</v>
      </c>
      <c r="S897" s="26">
        <v>6</v>
      </c>
      <c r="T897" s="26">
        <v>0</v>
      </c>
      <c r="AC897" s="45">
        <v>0</v>
      </c>
      <c r="AD897" s="45">
        <v>0</v>
      </c>
    </row>
    <row r="898" spans="1:33" x14ac:dyDescent="0.3">
      <c r="A898" t="s">
        <v>79</v>
      </c>
      <c r="B898">
        <v>2022</v>
      </c>
      <c r="C898" s="11">
        <v>44735</v>
      </c>
      <c r="D898" t="s">
        <v>1538</v>
      </c>
      <c r="E898" t="s">
        <v>657</v>
      </c>
      <c r="F898">
        <v>11</v>
      </c>
      <c r="G898">
        <f t="shared" si="45"/>
        <v>67</v>
      </c>
      <c r="H898">
        <v>22</v>
      </c>
      <c r="I898">
        <v>41</v>
      </c>
      <c r="J898">
        <v>4</v>
      </c>
      <c r="K898">
        <v>60</v>
      </c>
      <c r="L898">
        <v>5</v>
      </c>
      <c r="M898">
        <v>0</v>
      </c>
      <c r="N898">
        <v>0</v>
      </c>
      <c r="O898">
        <v>0</v>
      </c>
      <c r="P898">
        <f t="shared" si="44"/>
        <v>9</v>
      </c>
      <c r="Q898" s="26">
        <v>7</v>
      </c>
      <c r="R898" s="26">
        <v>13</v>
      </c>
      <c r="S898" s="26">
        <v>7</v>
      </c>
      <c r="T898" s="26">
        <v>9</v>
      </c>
      <c r="AC898" s="45">
        <v>0</v>
      </c>
      <c r="AD898" s="45">
        <v>0</v>
      </c>
    </row>
    <row r="899" spans="1:33" x14ac:dyDescent="0.3">
      <c r="A899" t="s">
        <v>79</v>
      </c>
      <c r="B899">
        <v>2022</v>
      </c>
      <c r="C899" s="11">
        <v>44735</v>
      </c>
      <c r="D899" t="s">
        <v>1540</v>
      </c>
      <c r="E899" t="s">
        <v>659</v>
      </c>
      <c r="F899">
        <v>10</v>
      </c>
      <c r="G899">
        <f t="shared" si="45"/>
        <v>52</v>
      </c>
      <c r="H899">
        <v>19</v>
      </c>
      <c r="I899">
        <v>25</v>
      </c>
      <c r="J899">
        <v>8</v>
      </c>
      <c r="K899">
        <v>75</v>
      </c>
      <c r="L899">
        <v>30</v>
      </c>
      <c r="M899">
        <v>0</v>
      </c>
      <c r="N899">
        <v>0</v>
      </c>
      <c r="O899">
        <v>0</v>
      </c>
      <c r="P899">
        <f t="shared" si="44"/>
        <v>13.75</v>
      </c>
      <c r="Q899" s="26">
        <v>10</v>
      </c>
      <c r="R899" s="26">
        <v>18</v>
      </c>
      <c r="S899" s="26">
        <v>14</v>
      </c>
      <c r="T899" s="26">
        <v>13</v>
      </c>
      <c r="AC899" s="45">
        <v>0</v>
      </c>
      <c r="AD899" s="45">
        <v>0</v>
      </c>
    </row>
    <row r="900" spans="1:33" x14ac:dyDescent="0.3">
      <c r="A900" t="s">
        <v>79</v>
      </c>
      <c r="B900">
        <v>2022</v>
      </c>
      <c r="C900" s="11">
        <v>44735</v>
      </c>
      <c r="D900" t="s">
        <v>1542</v>
      </c>
      <c r="E900" t="s">
        <v>659</v>
      </c>
      <c r="F900">
        <v>12</v>
      </c>
      <c r="G900">
        <f t="shared" si="45"/>
        <v>26</v>
      </c>
      <c r="H900">
        <v>12</v>
      </c>
      <c r="I900">
        <v>7</v>
      </c>
      <c r="J900">
        <v>7</v>
      </c>
      <c r="K900">
        <v>70</v>
      </c>
      <c r="L900">
        <v>20</v>
      </c>
      <c r="M900">
        <v>0</v>
      </c>
      <c r="N900">
        <v>0</v>
      </c>
      <c r="O900">
        <v>0</v>
      </c>
      <c r="P900">
        <f t="shared" si="44"/>
        <v>18.5</v>
      </c>
      <c r="Q900" s="26">
        <v>15</v>
      </c>
      <c r="R900" s="26">
        <v>21</v>
      </c>
      <c r="S900" s="26">
        <v>20</v>
      </c>
      <c r="T900" s="26">
        <v>18</v>
      </c>
      <c r="AC900" s="45">
        <v>0</v>
      </c>
      <c r="AD900" s="45">
        <v>0</v>
      </c>
    </row>
    <row r="901" spans="1:33" x14ac:dyDescent="0.3">
      <c r="A901" t="s">
        <v>79</v>
      </c>
      <c r="B901">
        <v>2022</v>
      </c>
      <c r="C901" s="11">
        <v>44735</v>
      </c>
      <c r="D901" t="s">
        <v>1544</v>
      </c>
      <c r="E901" t="s">
        <v>655</v>
      </c>
      <c r="F901">
        <v>4</v>
      </c>
      <c r="G901">
        <f t="shared" si="45"/>
        <v>0</v>
      </c>
      <c r="H901">
        <v>0</v>
      </c>
      <c r="I901">
        <v>0</v>
      </c>
      <c r="J901">
        <v>0</v>
      </c>
      <c r="K901">
        <v>80</v>
      </c>
      <c r="L901">
        <v>20</v>
      </c>
      <c r="M901">
        <v>0</v>
      </c>
      <c r="N901">
        <v>0</v>
      </c>
      <c r="O901">
        <v>0</v>
      </c>
      <c r="P901">
        <f t="shared" si="44"/>
        <v>18</v>
      </c>
      <c r="Q901" s="26">
        <v>15</v>
      </c>
      <c r="R901" s="26">
        <v>15</v>
      </c>
      <c r="S901" s="26">
        <v>18</v>
      </c>
      <c r="T901" s="26">
        <v>24</v>
      </c>
      <c r="AC901" s="45">
        <v>0</v>
      </c>
      <c r="AD901" s="45">
        <v>0</v>
      </c>
    </row>
    <row r="902" spans="1:33" x14ac:dyDescent="0.3">
      <c r="A902" t="s">
        <v>98</v>
      </c>
      <c r="B902">
        <v>2017</v>
      </c>
      <c r="C902" s="11">
        <v>42912</v>
      </c>
      <c r="D902" t="s">
        <v>1551</v>
      </c>
      <c r="E902" t="s">
        <v>648</v>
      </c>
      <c r="F902">
        <v>10</v>
      </c>
      <c r="G902">
        <f t="shared" si="45"/>
        <v>0</v>
      </c>
      <c r="H902">
        <v>0</v>
      </c>
      <c r="I902">
        <v>0</v>
      </c>
      <c r="J902">
        <v>0</v>
      </c>
      <c r="K902">
        <v>100</v>
      </c>
      <c r="L902">
        <v>15</v>
      </c>
      <c r="M902" t="s">
        <v>503</v>
      </c>
      <c r="N902">
        <v>0</v>
      </c>
      <c r="O902">
        <v>0</v>
      </c>
      <c r="P902" s="9">
        <f t="shared" si="44"/>
        <v>24.75</v>
      </c>
      <c r="Q902" s="8">
        <v>22</v>
      </c>
      <c r="R902" s="8">
        <v>29</v>
      </c>
      <c r="S902" s="8">
        <v>26</v>
      </c>
      <c r="T902" s="8">
        <v>22</v>
      </c>
      <c r="AC902" s="14">
        <v>1</v>
      </c>
      <c r="AD902" s="14">
        <v>0</v>
      </c>
      <c r="AE902">
        <v>100</v>
      </c>
      <c r="AF902" t="s">
        <v>1230</v>
      </c>
    </row>
    <row r="903" spans="1:33" x14ac:dyDescent="0.3">
      <c r="A903" t="s">
        <v>98</v>
      </c>
      <c r="B903">
        <v>2017</v>
      </c>
      <c r="C903" s="11">
        <v>42912</v>
      </c>
      <c r="D903" t="s">
        <v>1552</v>
      </c>
      <c r="E903" t="s">
        <v>651</v>
      </c>
      <c r="F903">
        <v>3</v>
      </c>
      <c r="G903">
        <f t="shared" si="45"/>
        <v>0</v>
      </c>
      <c r="H903">
        <v>0</v>
      </c>
      <c r="I903">
        <v>0</v>
      </c>
      <c r="J903">
        <v>0</v>
      </c>
      <c r="K903">
        <v>50</v>
      </c>
      <c r="L903">
        <v>40</v>
      </c>
      <c r="M903" t="s">
        <v>503</v>
      </c>
      <c r="N903">
        <v>20</v>
      </c>
      <c r="O903">
        <v>90</v>
      </c>
      <c r="P903" s="9">
        <f t="shared" si="44"/>
        <v>18.25</v>
      </c>
      <c r="Q903" s="8">
        <v>3</v>
      </c>
      <c r="R903" s="8">
        <v>14</v>
      </c>
      <c r="S903" s="8">
        <v>16</v>
      </c>
      <c r="T903" s="8">
        <v>40</v>
      </c>
      <c r="AC903" s="14">
        <v>1</v>
      </c>
      <c r="AD903" s="14">
        <v>0</v>
      </c>
      <c r="AE903">
        <v>100</v>
      </c>
      <c r="AF903" t="s">
        <v>1230</v>
      </c>
      <c r="AG903" t="s">
        <v>1553</v>
      </c>
    </row>
    <row r="904" spans="1:33" x14ac:dyDescent="0.3">
      <c r="A904" t="s">
        <v>98</v>
      </c>
      <c r="B904">
        <v>2017</v>
      </c>
      <c r="C904" s="11">
        <v>42912</v>
      </c>
      <c r="D904" t="s">
        <v>1554</v>
      </c>
      <c r="E904" t="s">
        <v>659</v>
      </c>
      <c r="F904">
        <v>10</v>
      </c>
      <c r="G904">
        <f t="shared" si="45"/>
        <v>3</v>
      </c>
      <c r="H904">
        <v>0</v>
      </c>
      <c r="I904">
        <v>3</v>
      </c>
      <c r="J904">
        <v>0</v>
      </c>
      <c r="K904">
        <v>40</v>
      </c>
      <c r="L904">
        <v>30</v>
      </c>
      <c r="M904" t="s">
        <v>503</v>
      </c>
      <c r="N904">
        <v>10</v>
      </c>
      <c r="O904">
        <v>0</v>
      </c>
      <c r="P904" s="9">
        <f t="shared" ref="P904:P935" si="46">AVERAGE(Q904:T904)</f>
        <v>15.25</v>
      </c>
      <c r="Q904" s="8">
        <v>6</v>
      </c>
      <c r="R904" s="8">
        <v>21</v>
      </c>
      <c r="S904" s="8">
        <v>26</v>
      </c>
      <c r="T904" s="8">
        <v>8</v>
      </c>
      <c r="AC904" s="14">
        <v>1</v>
      </c>
      <c r="AD904" s="14">
        <v>0</v>
      </c>
      <c r="AE904">
        <v>100</v>
      </c>
      <c r="AF904" t="s">
        <v>1230</v>
      </c>
      <c r="AG904" t="s">
        <v>1555</v>
      </c>
    </row>
    <row r="905" spans="1:33" x14ac:dyDescent="0.3">
      <c r="A905" t="s">
        <v>98</v>
      </c>
      <c r="B905">
        <v>2017</v>
      </c>
      <c r="C905" s="11">
        <v>42912</v>
      </c>
      <c r="D905" t="s">
        <v>1556</v>
      </c>
      <c r="E905" t="s">
        <v>656</v>
      </c>
      <c r="F905">
        <v>8</v>
      </c>
      <c r="G905">
        <f t="shared" si="45"/>
        <v>24</v>
      </c>
      <c r="H905">
        <v>11</v>
      </c>
      <c r="I905">
        <v>11</v>
      </c>
      <c r="J905">
        <v>2</v>
      </c>
      <c r="K905">
        <v>95</v>
      </c>
      <c r="L905">
        <v>20</v>
      </c>
      <c r="M905" t="s">
        <v>503</v>
      </c>
      <c r="N905">
        <v>3</v>
      </c>
      <c r="O905">
        <v>0</v>
      </c>
      <c r="P905" s="9">
        <f t="shared" si="46"/>
        <v>14.5</v>
      </c>
      <c r="Q905" s="8">
        <v>17</v>
      </c>
      <c r="R905" s="8">
        <v>20</v>
      </c>
      <c r="S905" s="8">
        <v>11</v>
      </c>
      <c r="T905" s="8">
        <v>10</v>
      </c>
      <c r="AC905" s="14">
        <v>1</v>
      </c>
      <c r="AD905" s="14">
        <v>0</v>
      </c>
      <c r="AE905">
        <v>100</v>
      </c>
      <c r="AF905" t="s">
        <v>1230</v>
      </c>
    </row>
    <row r="906" spans="1:33" x14ac:dyDescent="0.3">
      <c r="A906" t="s">
        <v>98</v>
      </c>
      <c r="B906">
        <v>2017</v>
      </c>
      <c r="C906" s="11">
        <v>42912</v>
      </c>
      <c r="D906" t="s">
        <v>1557</v>
      </c>
      <c r="E906" t="s">
        <v>656</v>
      </c>
      <c r="F906">
        <v>7</v>
      </c>
      <c r="G906">
        <f t="shared" si="45"/>
        <v>10</v>
      </c>
      <c r="H906">
        <v>5</v>
      </c>
      <c r="I906">
        <v>4</v>
      </c>
      <c r="J906">
        <v>1</v>
      </c>
      <c r="K906">
        <v>85</v>
      </c>
      <c r="L906">
        <v>20</v>
      </c>
      <c r="M906" t="s">
        <v>503</v>
      </c>
      <c r="N906">
        <v>5</v>
      </c>
      <c r="O906">
        <v>0</v>
      </c>
      <c r="P906" s="9">
        <f t="shared" si="46"/>
        <v>22.25</v>
      </c>
      <c r="Q906" s="8">
        <v>17</v>
      </c>
      <c r="R906" s="8">
        <v>30</v>
      </c>
      <c r="S906" s="8">
        <v>20</v>
      </c>
      <c r="T906" s="8">
        <v>22</v>
      </c>
      <c r="AC906" s="14">
        <v>1</v>
      </c>
      <c r="AD906" s="14">
        <v>0</v>
      </c>
      <c r="AE906">
        <v>100</v>
      </c>
      <c r="AF906" t="s">
        <v>1230</v>
      </c>
    </row>
    <row r="907" spans="1:33" x14ac:dyDescent="0.3">
      <c r="A907" t="s">
        <v>98</v>
      </c>
      <c r="B907">
        <v>2017</v>
      </c>
      <c r="C907" s="11">
        <v>42912</v>
      </c>
      <c r="D907" t="s">
        <v>1558</v>
      </c>
      <c r="E907" t="s">
        <v>656</v>
      </c>
      <c r="F907">
        <v>9</v>
      </c>
      <c r="G907">
        <f t="shared" si="45"/>
        <v>83</v>
      </c>
      <c r="H907">
        <v>23</v>
      </c>
      <c r="I907">
        <v>50</v>
      </c>
      <c r="J907">
        <v>10</v>
      </c>
      <c r="K907">
        <v>75</v>
      </c>
      <c r="L907">
        <v>30</v>
      </c>
      <c r="M907" t="s">
        <v>503</v>
      </c>
      <c r="N907">
        <v>12</v>
      </c>
      <c r="O907">
        <v>0</v>
      </c>
      <c r="P907" s="9">
        <f t="shared" si="46"/>
        <v>16.25</v>
      </c>
      <c r="Q907" s="8">
        <v>18</v>
      </c>
      <c r="R907" s="8">
        <v>15</v>
      </c>
      <c r="S907" s="8">
        <v>15</v>
      </c>
      <c r="T907" s="8">
        <v>17</v>
      </c>
      <c r="AC907" s="14">
        <v>1</v>
      </c>
      <c r="AD907" s="14">
        <v>0</v>
      </c>
      <c r="AE907">
        <v>100</v>
      </c>
      <c r="AF907" t="s">
        <v>1230</v>
      </c>
      <c r="AG907" t="s">
        <v>1559</v>
      </c>
    </row>
    <row r="908" spans="1:33" x14ac:dyDescent="0.3">
      <c r="A908" t="s">
        <v>98</v>
      </c>
      <c r="B908">
        <v>2017</v>
      </c>
      <c r="C908" s="11">
        <v>42912</v>
      </c>
      <c r="D908" t="s">
        <v>1560</v>
      </c>
      <c r="E908" t="s">
        <v>653</v>
      </c>
      <c r="F908">
        <v>8</v>
      </c>
      <c r="G908">
        <f t="shared" si="45"/>
        <v>0</v>
      </c>
      <c r="H908">
        <v>0</v>
      </c>
      <c r="I908">
        <v>0</v>
      </c>
      <c r="J908">
        <v>0</v>
      </c>
      <c r="K908">
        <v>95</v>
      </c>
      <c r="L908">
        <v>10</v>
      </c>
      <c r="M908" t="s">
        <v>503</v>
      </c>
      <c r="N908">
        <v>0</v>
      </c>
      <c r="O908">
        <v>0</v>
      </c>
      <c r="P908" s="9">
        <f t="shared" si="46"/>
        <v>34.5</v>
      </c>
      <c r="Q908" s="8">
        <v>31</v>
      </c>
      <c r="R908" s="8">
        <v>30</v>
      </c>
      <c r="S908" s="8">
        <v>32</v>
      </c>
      <c r="T908" s="8">
        <v>45</v>
      </c>
      <c r="AC908" s="14">
        <v>1</v>
      </c>
      <c r="AD908" s="14">
        <v>0</v>
      </c>
      <c r="AE908">
        <v>100</v>
      </c>
      <c r="AF908" t="s">
        <v>1230</v>
      </c>
    </row>
    <row r="909" spans="1:33" x14ac:dyDescent="0.3">
      <c r="A909" t="s">
        <v>98</v>
      </c>
      <c r="B909">
        <v>2017</v>
      </c>
      <c r="C909" s="11">
        <v>42912</v>
      </c>
      <c r="D909" t="s">
        <v>1561</v>
      </c>
      <c r="E909" t="s">
        <v>656</v>
      </c>
      <c r="F909">
        <v>6</v>
      </c>
      <c r="G909">
        <f t="shared" si="45"/>
        <v>0</v>
      </c>
      <c r="H909">
        <v>0</v>
      </c>
      <c r="I909">
        <v>0</v>
      </c>
      <c r="J909">
        <v>0</v>
      </c>
      <c r="K909">
        <v>30</v>
      </c>
      <c r="L909">
        <v>35</v>
      </c>
      <c r="M909" t="s">
        <v>503</v>
      </c>
      <c r="N909">
        <v>15</v>
      </c>
      <c r="O909">
        <v>0</v>
      </c>
      <c r="P909" s="9">
        <f t="shared" si="46"/>
        <v>13</v>
      </c>
      <c r="Q909" s="8">
        <v>18</v>
      </c>
      <c r="R909" s="8">
        <v>18</v>
      </c>
      <c r="S909" s="8">
        <v>9</v>
      </c>
      <c r="T909" s="8">
        <v>7</v>
      </c>
      <c r="AC909" s="14">
        <v>1</v>
      </c>
      <c r="AD909" s="14">
        <v>0</v>
      </c>
      <c r="AE909">
        <v>100</v>
      </c>
      <c r="AF909" t="s">
        <v>1230</v>
      </c>
    </row>
    <row r="910" spans="1:33" x14ac:dyDescent="0.3">
      <c r="A910" t="s">
        <v>98</v>
      </c>
      <c r="B910">
        <v>2017</v>
      </c>
      <c r="C910" s="11">
        <v>42912</v>
      </c>
      <c r="D910" t="s">
        <v>1562</v>
      </c>
      <c r="E910" t="s">
        <v>656</v>
      </c>
      <c r="F910">
        <v>17</v>
      </c>
      <c r="G910">
        <f t="shared" si="45"/>
        <v>0</v>
      </c>
      <c r="H910">
        <v>0</v>
      </c>
      <c r="I910">
        <v>0</v>
      </c>
      <c r="J910">
        <v>0</v>
      </c>
      <c r="K910">
        <v>60</v>
      </c>
      <c r="L910">
        <v>70</v>
      </c>
      <c r="M910" t="s">
        <v>503</v>
      </c>
      <c r="N910">
        <v>0</v>
      </c>
      <c r="O910">
        <v>0</v>
      </c>
      <c r="P910" s="9">
        <f t="shared" si="46"/>
        <v>14</v>
      </c>
      <c r="Q910" s="8">
        <v>21</v>
      </c>
      <c r="R910" s="8">
        <v>9</v>
      </c>
      <c r="S910" s="8">
        <v>17</v>
      </c>
      <c r="T910" s="8">
        <v>9</v>
      </c>
      <c r="AC910" s="14">
        <v>1</v>
      </c>
      <c r="AD910" s="14">
        <v>0</v>
      </c>
      <c r="AE910">
        <v>100</v>
      </c>
      <c r="AF910" t="s">
        <v>1230</v>
      </c>
    </row>
    <row r="911" spans="1:33" x14ac:dyDescent="0.3">
      <c r="A911" t="s">
        <v>98</v>
      </c>
      <c r="B911">
        <v>2017</v>
      </c>
      <c r="C911" s="11">
        <v>42912</v>
      </c>
      <c r="D911" t="s">
        <v>1563</v>
      </c>
      <c r="E911" t="s">
        <v>659</v>
      </c>
      <c r="F911">
        <v>7</v>
      </c>
      <c r="G911">
        <f t="shared" si="45"/>
        <v>0</v>
      </c>
      <c r="H911">
        <v>0</v>
      </c>
      <c r="I911">
        <v>0</v>
      </c>
      <c r="J911">
        <v>0</v>
      </c>
      <c r="K911">
        <v>40</v>
      </c>
      <c r="L911">
        <v>25</v>
      </c>
      <c r="M911" t="s">
        <v>503</v>
      </c>
      <c r="N911">
        <v>25</v>
      </c>
      <c r="O911">
        <v>0</v>
      </c>
      <c r="P911" s="9">
        <f t="shared" si="46"/>
        <v>19.5</v>
      </c>
      <c r="Q911" s="8">
        <v>32</v>
      </c>
      <c r="R911" s="8">
        <v>8</v>
      </c>
      <c r="S911" s="8">
        <v>28</v>
      </c>
      <c r="T911" s="8">
        <v>10</v>
      </c>
      <c r="AC911" s="14">
        <v>1</v>
      </c>
      <c r="AD911" s="14">
        <v>0</v>
      </c>
      <c r="AE911">
        <v>100</v>
      </c>
      <c r="AF911" t="s">
        <v>1230</v>
      </c>
    </row>
    <row r="912" spans="1:33" x14ac:dyDescent="0.3">
      <c r="A912" t="s">
        <v>98</v>
      </c>
      <c r="B912">
        <v>2017</v>
      </c>
      <c r="C912" s="11">
        <v>42912</v>
      </c>
      <c r="D912" t="s">
        <v>1564</v>
      </c>
      <c r="E912" t="s">
        <v>657</v>
      </c>
      <c r="F912">
        <v>7</v>
      </c>
      <c r="G912">
        <f t="shared" si="45"/>
        <v>1</v>
      </c>
      <c r="H912">
        <v>1</v>
      </c>
      <c r="I912">
        <v>0</v>
      </c>
      <c r="J912">
        <v>0</v>
      </c>
      <c r="K912">
        <v>35</v>
      </c>
      <c r="L912">
        <v>45</v>
      </c>
      <c r="M912" t="s">
        <v>503</v>
      </c>
      <c r="N912">
        <v>0</v>
      </c>
      <c r="O912">
        <v>0</v>
      </c>
      <c r="P912" s="9">
        <f t="shared" si="46"/>
        <v>16.5</v>
      </c>
      <c r="Q912" s="8">
        <v>11</v>
      </c>
      <c r="R912" s="8">
        <v>19</v>
      </c>
      <c r="S912" s="8">
        <v>11</v>
      </c>
      <c r="T912" s="8">
        <v>25</v>
      </c>
      <c r="AC912" s="14">
        <v>1</v>
      </c>
      <c r="AD912" s="14">
        <v>0</v>
      </c>
      <c r="AE912">
        <v>100</v>
      </c>
      <c r="AF912" t="s">
        <v>1230</v>
      </c>
      <c r="AG912" t="s">
        <v>1565</v>
      </c>
    </row>
    <row r="913" spans="1:33" x14ac:dyDescent="0.3">
      <c r="A913" t="s">
        <v>98</v>
      </c>
      <c r="B913">
        <v>2017</v>
      </c>
      <c r="C913" s="11">
        <v>42912</v>
      </c>
      <c r="D913" t="s">
        <v>1566</v>
      </c>
      <c r="E913" t="s">
        <v>657</v>
      </c>
      <c r="F913">
        <v>10</v>
      </c>
      <c r="G913">
        <f t="shared" si="45"/>
        <v>0</v>
      </c>
      <c r="H913">
        <v>0</v>
      </c>
      <c r="I913">
        <v>0</v>
      </c>
      <c r="J913">
        <v>0</v>
      </c>
      <c r="K913">
        <v>80</v>
      </c>
      <c r="L913">
        <v>25</v>
      </c>
      <c r="M913" t="s">
        <v>503</v>
      </c>
      <c r="N913">
        <v>0</v>
      </c>
      <c r="O913">
        <v>0</v>
      </c>
      <c r="P913" s="9">
        <f t="shared" si="46"/>
        <v>15.75</v>
      </c>
      <c r="Q913" s="8">
        <v>15</v>
      </c>
      <c r="R913" s="8">
        <v>16</v>
      </c>
      <c r="S913" s="8">
        <v>11</v>
      </c>
      <c r="T913" s="8">
        <v>21</v>
      </c>
      <c r="AC913" s="14">
        <v>1</v>
      </c>
      <c r="AD913" s="14">
        <v>0</v>
      </c>
      <c r="AE913">
        <v>100</v>
      </c>
      <c r="AF913" t="s">
        <v>1230</v>
      </c>
    </row>
    <row r="914" spans="1:33" x14ac:dyDescent="0.3">
      <c r="A914" t="s">
        <v>98</v>
      </c>
      <c r="B914">
        <v>2017</v>
      </c>
      <c r="C914" s="11">
        <v>42912</v>
      </c>
      <c r="D914" t="s">
        <v>1567</v>
      </c>
      <c r="E914" t="s">
        <v>655</v>
      </c>
      <c r="F914">
        <v>0</v>
      </c>
      <c r="G914">
        <f t="shared" si="45"/>
        <v>0</v>
      </c>
      <c r="H914">
        <v>0</v>
      </c>
      <c r="I914">
        <v>0</v>
      </c>
      <c r="J914">
        <v>0</v>
      </c>
      <c r="K914">
        <v>80</v>
      </c>
      <c r="L914">
        <v>20</v>
      </c>
      <c r="M914" t="s">
        <v>503</v>
      </c>
      <c r="N914">
        <v>5</v>
      </c>
      <c r="O914">
        <v>90</v>
      </c>
      <c r="P914" s="9">
        <f t="shared" si="46"/>
        <v>19.5</v>
      </c>
      <c r="Q914" s="8">
        <v>22</v>
      </c>
      <c r="R914" s="8">
        <v>17</v>
      </c>
      <c r="S914" s="8">
        <v>12</v>
      </c>
      <c r="T914" s="8">
        <v>27</v>
      </c>
      <c r="AC914" s="14">
        <v>1</v>
      </c>
      <c r="AD914" s="14">
        <v>0</v>
      </c>
      <c r="AE914">
        <v>100</v>
      </c>
      <c r="AF914" t="s">
        <v>1230</v>
      </c>
      <c r="AG914" t="s">
        <v>1568</v>
      </c>
    </row>
    <row r="915" spans="1:33" x14ac:dyDescent="0.3">
      <c r="A915" t="s">
        <v>98</v>
      </c>
      <c r="B915">
        <v>2017</v>
      </c>
      <c r="C915" s="11">
        <v>42912</v>
      </c>
      <c r="D915" t="s">
        <v>1569</v>
      </c>
      <c r="E915" t="s">
        <v>661</v>
      </c>
      <c r="F915">
        <v>1</v>
      </c>
      <c r="G915">
        <f t="shared" si="45"/>
        <v>0</v>
      </c>
      <c r="H915">
        <v>0</v>
      </c>
      <c r="I915">
        <v>0</v>
      </c>
      <c r="J915">
        <v>0</v>
      </c>
      <c r="K915">
        <v>96</v>
      </c>
      <c r="L915">
        <v>15</v>
      </c>
      <c r="M915" t="s">
        <v>503</v>
      </c>
      <c r="N915">
        <v>0</v>
      </c>
      <c r="O915">
        <v>50</v>
      </c>
      <c r="P915" s="9">
        <f t="shared" si="46"/>
        <v>22.5</v>
      </c>
      <c r="Q915" s="8">
        <v>22</v>
      </c>
      <c r="R915" s="8">
        <v>19</v>
      </c>
      <c r="S915" s="8">
        <v>30</v>
      </c>
      <c r="T915" s="8">
        <v>19</v>
      </c>
      <c r="AC915" s="14" t="s">
        <v>503</v>
      </c>
      <c r="AD915" s="14">
        <v>0</v>
      </c>
      <c r="AE915">
        <v>100</v>
      </c>
      <c r="AF915" t="s">
        <v>1230</v>
      </c>
      <c r="AG915" t="s">
        <v>1570</v>
      </c>
    </row>
    <row r="916" spans="1:33" x14ac:dyDescent="0.3">
      <c r="A916" t="s">
        <v>98</v>
      </c>
      <c r="B916">
        <v>2018</v>
      </c>
      <c r="C916" s="11">
        <v>43272</v>
      </c>
      <c r="D916" t="s">
        <v>1551</v>
      </c>
      <c r="E916" t="s">
        <v>648</v>
      </c>
      <c r="F916">
        <v>10</v>
      </c>
      <c r="G916">
        <f t="shared" si="45"/>
        <v>0</v>
      </c>
      <c r="H916">
        <v>0</v>
      </c>
      <c r="I916">
        <v>0</v>
      </c>
      <c r="J916">
        <v>0</v>
      </c>
      <c r="K916">
        <v>100</v>
      </c>
      <c r="L916">
        <v>50</v>
      </c>
      <c r="M916" t="s">
        <v>503</v>
      </c>
      <c r="N916">
        <v>0</v>
      </c>
      <c r="O916" t="s">
        <v>503</v>
      </c>
      <c r="P916" s="9">
        <f t="shared" si="46"/>
        <v>17.25</v>
      </c>
      <c r="Q916" s="8">
        <v>8</v>
      </c>
      <c r="R916" s="8">
        <v>21</v>
      </c>
      <c r="S916" s="8">
        <v>21</v>
      </c>
      <c r="T916" s="8">
        <v>19</v>
      </c>
      <c r="AC916" s="14">
        <v>1</v>
      </c>
      <c r="AD916" s="14">
        <v>0</v>
      </c>
      <c r="AF916" t="s">
        <v>1230</v>
      </c>
    </row>
    <row r="917" spans="1:33" x14ac:dyDescent="0.3">
      <c r="A917" t="s">
        <v>98</v>
      </c>
      <c r="B917">
        <v>2018</v>
      </c>
      <c r="C917" s="11">
        <v>43272</v>
      </c>
      <c r="D917" t="s">
        <v>1552</v>
      </c>
      <c r="E917" t="s">
        <v>651</v>
      </c>
      <c r="F917">
        <v>3</v>
      </c>
      <c r="G917">
        <f t="shared" si="45"/>
        <v>0</v>
      </c>
      <c r="H917">
        <v>0</v>
      </c>
      <c r="I917">
        <v>0</v>
      </c>
      <c r="J917">
        <v>0</v>
      </c>
      <c r="K917">
        <v>95</v>
      </c>
      <c r="L917">
        <v>70</v>
      </c>
      <c r="M917" t="s">
        <v>503</v>
      </c>
      <c r="N917">
        <v>0</v>
      </c>
      <c r="O917" t="s">
        <v>503</v>
      </c>
      <c r="P917" s="9">
        <f t="shared" si="46"/>
        <v>22.25</v>
      </c>
      <c r="Q917" s="8">
        <v>8</v>
      </c>
      <c r="R917" s="8">
        <v>24</v>
      </c>
      <c r="S917" s="8">
        <v>17</v>
      </c>
      <c r="T917" s="8">
        <v>40</v>
      </c>
      <c r="AC917" s="14">
        <v>1</v>
      </c>
      <c r="AD917" s="14">
        <v>0</v>
      </c>
      <c r="AF917" t="s">
        <v>1230</v>
      </c>
    </row>
    <row r="918" spans="1:33" x14ac:dyDescent="0.3">
      <c r="A918" t="s">
        <v>98</v>
      </c>
      <c r="B918">
        <v>2018</v>
      </c>
      <c r="C918" s="11">
        <v>43272</v>
      </c>
      <c r="D918" t="s">
        <v>1554</v>
      </c>
      <c r="E918" t="s">
        <v>661</v>
      </c>
      <c r="F918">
        <v>4</v>
      </c>
      <c r="G918">
        <f t="shared" si="45"/>
        <v>3</v>
      </c>
      <c r="H918">
        <v>2</v>
      </c>
      <c r="I918">
        <v>1</v>
      </c>
      <c r="J918">
        <v>0</v>
      </c>
      <c r="K918">
        <v>65</v>
      </c>
      <c r="L918">
        <v>40</v>
      </c>
      <c r="M918" t="s">
        <v>503</v>
      </c>
      <c r="N918">
        <v>3</v>
      </c>
      <c r="O918" t="s">
        <v>503</v>
      </c>
      <c r="P918" s="9">
        <f t="shared" si="46"/>
        <v>11.5</v>
      </c>
      <c r="Q918" s="8">
        <v>3</v>
      </c>
      <c r="R918" s="8">
        <v>8</v>
      </c>
      <c r="S918" s="8">
        <v>17</v>
      </c>
      <c r="T918" s="8">
        <v>18</v>
      </c>
      <c r="AC918" s="14">
        <v>1</v>
      </c>
      <c r="AD918" s="14">
        <v>0</v>
      </c>
      <c r="AF918" t="s">
        <v>1230</v>
      </c>
      <c r="AG918" t="s">
        <v>1571</v>
      </c>
    </row>
    <row r="919" spans="1:33" x14ac:dyDescent="0.3">
      <c r="A919" t="s">
        <v>98</v>
      </c>
      <c r="B919">
        <v>2018</v>
      </c>
      <c r="C919" s="11">
        <v>43272</v>
      </c>
      <c r="D919" t="s">
        <v>1556</v>
      </c>
      <c r="E919" t="s">
        <v>656</v>
      </c>
      <c r="F919">
        <v>8</v>
      </c>
      <c r="G919">
        <f t="shared" si="45"/>
        <v>26</v>
      </c>
      <c r="H919">
        <v>13</v>
      </c>
      <c r="I919">
        <v>11</v>
      </c>
      <c r="J919">
        <v>2</v>
      </c>
      <c r="K919">
        <v>65</v>
      </c>
      <c r="L919">
        <v>60</v>
      </c>
      <c r="M919" t="s">
        <v>503</v>
      </c>
      <c r="N919">
        <v>0</v>
      </c>
      <c r="O919" t="s">
        <v>503</v>
      </c>
      <c r="P919" s="9">
        <f t="shared" si="46"/>
        <v>15</v>
      </c>
      <c r="Q919" s="8">
        <v>8</v>
      </c>
      <c r="R919" s="8">
        <v>4</v>
      </c>
      <c r="S919" s="8">
        <v>39</v>
      </c>
      <c r="T919" s="8">
        <v>9</v>
      </c>
      <c r="AC919" s="14">
        <v>1</v>
      </c>
      <c r="AD919" s="14">
        <v>0</v>
      </c>
      <c r="AF919" t="s">
        <v>1230</v>
      </c>
    </row>
    <row r="920" spans="1:33" x14ac:dyDescent="0.3">
      <c r="A920" t="s">
        <v>98</v>
      </c>
      <c r="B920">
        <v>2018</v>
      </c>
      <c r="C920" s="11">
        <v>43272</v>
      </c>
      <c r="D920" t="s">
        <v>1557</v>
      </c>
      <c r="E920" t="s">
        <v>656</v>
      </c>
      <c r="F920">
        <v>7</v>
      </c>
      <c r="G920">
        <f t="shared" si="45"/>
        <v>14</v>
      </c>
      <c r="H920">
        <v>3</v>
      </c>
      <c r="I920">
        <v>11</v>
      </c>
      <c r="J920">
        <v>0</v>
      </c>
      <c r="K920">
        <v>65</v>
      </c>
      <c r="L920">
        <v>50</v>
      </c>
      <c r="M920" t="s">
        <v>503</v>
      </c>
      <c r="N920">
        <v>3</v>
      </c>
      <c r="O920" t="s">
        <v>503</v>
      </c>
      <c r="P920" s="9">
        <f t="shared" si="46"/>
        <v>22.25</v>
      </c>
      <c r="Q920" s="8">
        <v>24</v>
      </c>
      <c r="R920" s="8">
        <v>9</v>
      </c>
      <c r="S920" s="8">
        <v>11</v>
      </c>
      <c r="T920" s="8">
        <v>45</v>
      </c>
      <c r="AC920" s="14">
        <v>1</v>
      </c>
      <c r="AD920" s="14">
        <v>0</v>
      </c>
      <c r="AF920" t="s">
        <v>1230</v>
      </c>
      <c r="AG920" t="s">
        <v>1572</v>
      </c>
    </row>
    <row r="921" spans="1:33" x14ac:dyDescent="0.3">
      <c r="A921" t="s">
        <v>98</v>
      </c>
      <c r="B921">
        <v>2018</v>
      </c>
      <c r="C921" s="11">
        <v>43272</v>
      </c>
      <c r="D921" t="s">
        <v>1558</v>
      </c>
      <c r="E921" t="s">
        <v>656</v>
      </c>
      <c r="F921">
        <v>9</v>
      </c>
      <c r="G921">
        <f t="shared" si="45"/>
        <v>90</v>
      </c>
      <c r="H921">
        <v>26</v>
      </c>
      <c r="I921">
        <v>62</v>
      </c>
      <c r="J921">
        <v>2</v>
      </c>
      <c r="K921">
        <v>50</v>
      </c>
      <c r="L921">
        <v>60</v>
      </c>
      <c r="M921" t="s">
        <v>503</v>
      </c>
      <c r="N921">
        <v>0</v>
      </c>
      <c r="O921" t="s">
        <v>503</v>
      </c>
      <c r="P921" s="9">
        <f t="shared" si="46"/>
        <v>8</v>
      </c>
      <c r="Q921" s="8">
        <v>9</v>
      </c>
      <c r="R921" s="8">
        <v>8</v>
      </c>
      <c r="S921" s="8">
        <v>11</v>
      </c>
      <c r="T921" s="8">
        <v>4</v>
      </c>
      <c r="AC921" s="14">
        <v>1</v>
      </c>
      <c r="AD921" s="14">
        <v>0</v>
      </c>
      <c r="AF921" t="s">
        <v>1230</v>
      </c>
    </row>
    <row r="922" spans="1:33" x14ac:dyDescent="0.3">
      <c r="A922" t="s">
        <v>98</v>
      </c>
      <c r="B922">
        <v>2018</v>
      </c>
      <c r="C922" s="11">
        <v>43272</v>
      </c>
      <c r="D922" t="s">
        <v>1560</v>
      </c>
      <c r="E922" t="s">
        <v>653</v>
      </c>
      <c r="F922">
        <v>8</v>
      </c>
      <c r="G922">
        <f t="shared" si="45"/>
        <v>0</v>
      </c>
      <c r="H922">
        <v>0</v>
      </c>
      <c r="I922">
        <v>0</v>
      </c>
      <c r="J922">
        <v>0</v>
      </c>
      <c r="K922">
        <v>85</v>
      </c>
      <c r="L922">
        <v>40</v>
      </c>
      <c r="M922" t="s">
        <v>503</v>
      </c>
      <c r="N922">
        <v>0</v>
      </c>
      <c r="O922" t="s">
        <v>503</v>
      </c>
      <c r="P922" s="9">
        <f t="shared" si="46"/>
        <v>50</v>
      </c>
      <c r="Q922" s="8">
        <v>41</v>
      </c>
      <c r="R922" s="8">
        <v>43</v>
      </c>
      <c r="S922" s="8">
        <v>50</v>
      </c>
      <c r="T922" s="8">
        <v>66</v>
      </c>
      <c r="AC922" s="14">
        <v>1</v>
      </c>
      <c r="AD922" s="14">
        <v>0</v>
      </c>
      <c r="AF922" t="s">
        <v>1230</v>
      </c>
    </row>
    <row r="923" spans="1:33" x14ac:dyDescent="0.3">
      <c r="A923" t="s">
        <v>98</v>
      </c>
      <c r="B923">
        <v>2018</v>
      </c>
      <c r="C923" s="11">
        <v>43272</v>
      </c>
      <c r="D923" t="s">
        <v>1561</v>
      </c>
      <c r="E923" t="s">
        <v>656</v>
      </c>
      <c r="F923">
        <v>6</v>
      </c>
      <c r="G923">
        <f t="shared" si="45"/>
        <v>0</v>
      </c>
      <c r="H923">
        <v>0</v>
      </c>
      <c r="I923">
        <v>0</v>
      </c>
      <c r="J923">
        <v>0</v>
      </c>
      <c r="K923">
        <v>30</v>
      </c>
      <c r="L923">
        <v>50</v>
      </c>
      <c r="M923" t="s">
        <v>503</v>
      </c>
      <c r="N923">
        <v>5</v>
      </c>
      <c r="O923" t="s">
        <v>503</v>
      </c>
      <c r="P923" s="9">
        <f t="shared" si="46"/>
        <v>13.5</v>
      </c>
      <c r="Q923" s="8">
        <v>3</v>
      </c>
      <c r="R923" s="8">
        <v>43</v>
      </c>
      <c r="S923" s="8">
        <v>3</v>
      </c>
      <c r="T923" s="8">
        <v>5</v>
      </c>
      <c r="AC923" s="14">
        <v>1</v>
      </c>
      <c r="AD923" s="14">
        <v>0</v>
      </c>
      <c r="AF923" t="s">
        <v>1230</v>
      </c>
    </row>
    <row r="924" spans="1:33" x14ac:dyDescent="0.3">
      <c r="A924" t="s">
        <v>98</v>
      </c>
      <c r="B924">
        <v>2018</v>
      </c>
      <c r="C924" s="11">
        <v>43272</v>
      </c>
      <c r="D924" t="s">
        <v>1562</v>
      </c>
      <c r="E924" t="s">
        <v>656</v>
      </c>
      <c r="F924">
        <v>17</v>
      </c>
      <c r="G924">
        <f t="shared" si="45"/>
        <v>0</v>
      </c>
      <c r="H924">
        <v>0</v>
      </c>
      <c r="I924">
        <v>0</v>
      </c>
      <c r="J924">
        <v>0</v>
      </c>
      <c r="K924">
        <v>70</v>
      </c>
      <c r="L924">
        <v>70</v>
      </c>
      <c r="M924" t="s">
        <v>503</v>
      </c>
      <c r="N924">
        <v>0</v>
      </c>
      <c r="O924" t="s">
        <v>503</v>
      </c>
      <c r="P924" s="9">
        <f t="shared" si="46"/>
        <v>12.5</v>
      </c>
      <c r="Q924" s="8">
        <v>6</v>
      </c>
      <c r="R924" s="8">
        <v>4</v>
      </c>
      <c r="S924" s="8">
        <v>17</v>
      </c>
      <c r="T924" s="8">
        <v>23</v>
      </c>
      <c r="AC924" s="14">
        <v>1</v>
      </c>
      <c r="AD924" s="14">
        <v>0</v>
      </c>
      <c r="AF924" t="s">
        <v>1230</v>
      </c>
    </row>
    <row r="925" spans="1:33" x14ac:dyDescent="0.3">
      <c r="A925" t="s">
        <v>98</v>
      </c>
      <c r="B925">
        <v>2018</v>
      </c>
      <c r="C925" s="11">
        <v>43272</v>
      </c>
      <c r="D925" t="s">
        <v>1563</v>
      </c>
      <c r="E925" t="s">
        <v>659</v>
      </c>
      <c r="F925">
        <v>7</v>
      </c>
      <c r="G925">
        <f t="shared" si="45"/>
        <v>0</v>
      </c>
      <c r="H925">
        <v>0</v>
      </c>
      <c r="I925">
        <v>0</v>
      </c>
      <c r="J925">
        <v>0</v>
      </c>
      <c r="K925">
        <v>50</v>
      </c>
      <c r="L925">
        <v>50</v>
      </c>
      <c r="M925" t="s">
        <v>503</v>
      </c>
      <c r="N925">
        <v>25</v>
      </c>
      <c r="O925" t="s">
        <v>503</v>
      </c>
      <c r="P925" s="9">
        <f t="shared" si="46"/>
        <v>15.25</v>
      </c>
      <c r="Q925" s="8">
        <v>29</v>
      </c>
      <c r="R925" s="8">
        <v>15</v>
      </c>
      <c r="S925" s="8">
        <v>2</v>
      </c>
      <c r="T925" s="8">
        <v>15</v>
      </c>
      <c r="AC925" s="14">
        <v>1</v>
      </c>
      <c r="AD925" s="14">
        <v>0</v>
      </c>
      <c r="AF925" t="s">
        <v>1230</v>
      </c>
    </row>
    <row r="926" spans="1:33" x14ac:dyDescent="0.3">
      <c r="A926" t="s">
        <v>98</v>
      </c>
      <c r="B926">
        <v>2018</v>
      </c>
      <c r="C926" s="11">
        <v>43272</v>
      </c>
      <c r="D926" t="s">
        <v>1564</v>
      </c>
      <c r="E926" t="s">
        <v>657</v>
      </c>
      <c r="F926">
        <v>7</v>
      </c>
      <c r="G926">
        <f t="shared" si="45"/>
        <v>0</v>
      </c>
      <c r="H926">
        <v>0</v>
      </c>
      <c r="I926">
        <v>0</v>
      </c>
      <c r="J926">
        <v>0</v>
      </c>
      <c r="K926">
        <v>40</v>
      </c>
      <c r="L926">
        <v>60</v>
      </c>
      <c r="M926" t="s">
        <v>503</v>
      </c>
      <c r="N926">
        <v>0</v>
      </c>
      <c r="O926" t="s">
        <v>503</v>
      </c>
      <c r="P926" s="9">
        <f t="shared" si="46"/>
        <v>10.5</v>
      </c>
      <c r="Q926" s="8">
        <v>8</v>
      </c>
      <c r="R926" s="8">
        <v>6</v>
      </c>
      <c r="S926" s="8">
        <v>15</v>
      </c>
      <c r="T926" s="8">
        <v>13</v>
      </c>
      <c r="AC926" s="14">
        <v>1</v>
      </c>
      <c r="AD926" s="14">
        <v>0</v>
      </c>
      <c r="AF926" t="s">
        <v>1230</v>
      </c>
    </row>
    <row r="927" spans="1:33" x14ac:dyDescent="0.3">
      <c r="A927" t="s">
        <v>98</v>
      </c>
      <c r="B927">
        <v>2018</v>
      </c>
      <c r="C927" s="11">
        <v>43272</v>
      </c>
      <c r="D927" t="s">
        <v>1566</v>
      </c>
      <c r="E927" t="s">
        <v>657</v>
      </c>
      <c r="F927">
        <v>10</v>
      </c>
      <c r="G927">
        <f t="shared" si="45"/>
        <v>0</v>
      </c>
      <c r="H927">
        <v>0</v>
      </c>
      <c r="I927">
        <v>0</v>
      </c>
      <c r="J927">
        <v>0</v>
      </c>
      <c r="K927">
        <v>60</v>
      </c>
      <c r="L927">
        <v>60</v>
      </c>
      <c r="M927" t="s">
        <v>503</v>
      </c>
      <c r="N927">
        <v>0</v>
      </c>
      <c r="O927" t="s">
        <v>503</v>
      </c>
      <c r="P927" s="9">
        <f t="shared" si="46"/>
        <v>7</v>
      </c>
      <c r="Q927" s="8">
        <v>13</v>
      </c>
      <c r="R927" s="8">
        <v>9</v>
      </c>
      <c r="S927" s="8">
        <v>3</v>
      </c>
      <c r="T927" s="8">
        <v>3</v>
      </c>
      <c r="AC927" s="14">
        <v>1</v>
      </c>
      <c r="AD927" s="14">
        <v>0</v>
      </c>
      <c r="AF927" t="s">
        <v>1230</v>
      </c>
    </row>
    <row r="928" spans="1:33" x14ac:dyDescent="0.3">
      <c r="A928" t="s">
        <v>98</v>
      </c>
      <c r="B928">
        <v>2018</v>
      </c>
      <c r="C928" s="11">
        <v>43272</v>
      </c>
      <c r="D928" t="s">
        <v>1567</v>
      </c>
      <c r="E928" t="s">
        <v>655</v>
      </c>
      <c r="F928">
        <v>0</v>
      </c>
      <c r="G928">
        <f t="shared" si="45"/>
        <v>0</v>
      </c>
      <c r="H928">
        <v>0</v>
      </c>
      <c r="I928">
        <v>0</v>
      </c>
      <c r="J928">
        <v>0</v>
      </c>
      <c r="K928">
        <v>55</v>
      </c>
      <c r="L928">
        <v>50</v>
      </c>
      <c r="M928" t="s">
        <v>503</v>
      </c>
      <c r="N928">
        <v>100</v>
      </c>
      <c r="O928" t="s">
        <v>503</v>
      </c>
      <c r="P928" s="9">
        <f t="shared" si="46"/>
        <v>15.25</v>
      </c>
      <c r="Q928" s="8">
        <v>21</v>
      </c>
      <c r="R928" s="8">
        <v>15</v>
      </c>
      <c r="S928" s="8">
        <v>8</v>
      </c>
      <c r="T928" s="8">
        <v>17</v>
      </c>
      <c r="AC928" s="14">
        <v>1</v>
      </c>
      <c r="AD928" s="14">
        <v>0</v>
      </c>
      <c r="AF928" t="s">
        <v>1230</v>
      </c>
    </row>
    <row r="929" spans="1:33" x14ac:dyDescent="0.3">
      <c r="A929" t="s">
        <v>98</v>
      </c>
      <c r="B929">
        <v>2018</v>
      </c>
      <c r="C929" s="11">
        <v>43272</v>
      </c>
      <c r="D929" t="s">
        <v>1569</v>
      </c>
      <c r="E929" t="s">
        <v>661</v>
      </c>
      <c r="F929">
        <v>1</v>
      </c>
      <c r="G929">
        <f t="shared" si="45"/>
        <v>0</v>
      </c>
      <c r="H929">
        <v>0</v>
      </c>
      <c r="I929">
        <v>0</v>
      </c>
      <c r="J929">
        <v>0</v>
      </c>
      <c r="K929">
        <v>100</v>
      </c>
      <c r="L929">
        <v>10</v>
      </c>
      <c r="M929" t="s">
        <v>503</v>
      </c>
      <c r="N929">
        <v>100</v>
      </c>
      <c r="O929" t="s">
        <v>503</v>
      </c>
      <c r="P929" s="9">
        <f t="shared" si="46"/>
        <v>23</v>
      </c>
      <c r="Q929" s="8">
        <v>29</v>
      </c>
      <c r="R929" s="8">
        <v>17</v>
      </c>
      <c r="S929" s="8">
        <v>27</v>
      </c>
      <c r="T929" s="8">
        <v>19</v>
      </c>
      <c r="AC929" s="14">
        <v>1</v>
      </c>
      <c r="AD929" s="14">
        <v>0</v>
      </c>
      <c r="AF929" t="s">
        <v>1230</v>
      </c>
    </row>
    <row r="930" spans="1:33" x14ac:dyDescent="0.3">
      <c r="A930" t="s">
        <v>98</v>
      </c>
      <c r="B930">
        <v>2019</v>
      </c>
      <c r="C930" s="11">
        <v>43635</v>
      </c>
      <c r="D930" t="s">
        <v>1551</v>
      </c>
      <c r="E930" t="s">
        <v>648</v>
      </c>
      <c r="F930">
        <v>10</v>
      </c>
      <c r="G930">
        <f t="shared" si="45"/>
        <v>0</v>
      </c>
      <c r="H930">
        <v>0</v>
      </c>
      <c r="I930">
        <v>0</v>
      </c>
      <c r="J930">
        <v>0</v>
      </c>
      <c r="K930">
        <v>95</v>
      </c>
      <c r="L930">
        <v>30</v>
      </c>
      <c r="M930" t="s">
        <v>503</v>
      </c>
      <c r="N930">
        <v>0</v>
      </c>
      <c r="O930" t="s">
        <v>503</v>
      </c>
      <c r="P930" s="9">
        <f t="shared" si="46"/>
        <v>19.5</v>
      </c>
      <c r="Q930" s="8">
        <v>12</v>
      </c>
      <c r="R930" s="8">
        <v>26</v>
      </c>
      <c r="S930" s="8">
        <v>17</v>
      </c>
      <c r="T930" s="8">
        <v>23</v>
      </c>
      <c r="AC930" s="14">
        <v>1</v>
      </c>
      <c r="AD930" s="14">
        <v>0</v>
      </c>
      <c r="AF930" s="3" t="s">
        <v>1230</v>
      </c>
      <c r="AG930" t="s">
        <v>1573</v>
      </c>
    </row>
    <row r="931" spans="1:33" x14ac:dyDescent="0.3">
      <c r="A931" t="s">
        <v>98</v>
      </c>
      <c r="B931">
        <v>2019</v>
      </c>
      <c r="C931" s="11">
        <v>43635</v>
      </c>
      <c r="D931" t="s">
        <v>1552</v>
      </c>
      <c r="E931" t="s">
        <v>651</v>
      </c>
      <c r="F931">
        <v>3</v>
      </c>
      <c r="G931">
        <f t="shared" si="45"/>
        <v>0</v>
      </c>
      <c r="H931">
        <v>0</v>
      </c>
      <c r="I931">
        <v>0</v>
      </c>
      <c r="J931">
        <v>0</v>
      </c>
      <c r="K931">
        <v>80</v>
      </c>
      <c r="L931">
        <v>50</v>
      </c>
      <c r="M931" t="s">
        <v>503</v>
      </c>
      <c r="N931">
        <v>0</v>
      </c>
      <c r="O931" t="s">
        <v>503</v>
      </c>
      <c r="P931" s="9">
        <f t="shared" si="46"/>
        <v>26.75</v>
      </c>
      <c r="Q931" s="8">
        <v>25</v>
      </c>
      <c r="R931" s="8">
        <v>15</v>
      </c>
      <c r="S931" s="8">
        <v>36</v>
      </c>
      <c r="T931" s="8">
        <v>31</v>
      </c>
      <c r="AC931" s="14">
        <v>1</v>
      </c>
      <c r="AD931" s="14">
        <v>0</v>
      </c>
      <c r="AF931" s="3" t="s">
        <v>1230</v>
      </c>
      <c r="AG931" t="s">
        <v>1574</v>
      </c>
    </row>
    <row r="932" spans="1:33" x14ac:dyDescent="0.3">
      <c r="A932" t="s">
        <v>98</v>
      </c>
      <c r="B932">
        <v>2019</v>
      </c>
      <c r="C932" s="11">
        <v>43635</v>
      </c>
      <c r="D932" t="s">
        <v>1554</v>
      </c>
      <c r="E932" t="s">
        <v>661</v>
      </c>
      <c r="F932">
        <v>4</v>
      </c>
      <c r="G932">
        <f t="shared" si="45"/>
        <v>6</v>
      </c>
      <c r="H932">
        <v>0</v>
      </c>
      <c r="I932">
        <v>1</v>
      </c>
      <c r="J932">
        <v>5</v>
      </c>
      <c r="K932">
        <v>60</v>
      </c>
      <c r="L932">
        <v>30</v>
      </c>
      <c r="M932" t="s">
        <v>503</v>
      </c>
      <c r="N932">
        <v>0</v>
      </c>
      <c r="O932" t="s">
        <v>503</v>
      </c>
      <c r="P932" s="9">
        <f t="shared" si="46"/>
        <v>21</v>
      </c>
      <c r="Q932" s="8">
        <v>6</v>
      </c>
      <c r="R932" s="8">
        <v>13</v>
      </c>
      <c r="S932" s="8">
        <v>36</v>
      </c>
      <c r="T932" s="8">
        <v>29</v>
      </c>
      <c r="AC932" s="14">
        <v>1</v>
      </c>
      <c r="AD932" s="14">
        <v>0</v>
      </c>
      <c r="AF932" s="3" t="s">
        <v>1230</v>
      </c>
    </row>
    <row r="933" spans="1:33" x14ac:dyDescent="0.3">
      <c r="A933" t="s">
        <v>98</v>
      </c>
      <c r="B933">
        <v>2019</v>
      </c>
      <c r="C933" s="11">
        <v>43635</v>
      </c>
      <c r="D933" t="s">
        <v>1556</v>
      </c>
      <c r="E933" t="s">
        <v>656</v>
      </c>
      <c r="F933">
        <v>8</v>
      </c>
      <c r="G933">
        <f t="shared" si="45"/>
        <v>42</v>
      </c>
      <c r="H933">
        <v>6</v>
      </c>
      <c r="I933">
        <v>26</v>
      </c>
      <c r="J933">
        <v>10</v>
      </c>
      <c r="K933">
        <v>65</v>
      </c>
      <c r="L933">
        <v>50</v>
      </c>
      <c r="M933" t="s">
        <v>503</v>
      </c>
      <c r="N933">
        <v>0</v>
      </c>
      <c r="O933" t="s">
        <v>503</v>
      </c>
      <c r="P933" s="9">
        <f t="shared" si="46"/>
        <v>16.25</v>
      </c>
      <c r="Q933" s="8">
        <v>8</v>
      </c>
      <c r="R933" s="8">
        <v>11</v>
      </c>
      <c r="S933" s="8">
        <v>18</v>
      </c>
      <c r="T933" s="8">
        <v>28</v>
      </c>
      <c r="AC933" s="14">
        <v>1</v>
      </c>
      <c r="AD933" s="14">
        <v>0</v>
      </c>
      <c r="AF933" s="3" t="s">
        <v>1230</v>
      </c>
      <c r="AG933" t="s">
        <v>1559</v>
      </c>
    </row>
    <row r="934" spans="1:33" x14ac:dyDescent="0.3">
      <c r="A934" t="s">
        <v>98</v>
      </c>
      <c r="B934">
        <v>2019</v>
      </c>
      <c r="C934" s="11">
        <v>43635</v>
      </c>
      <c r="D934" t="s">
        <v>1557</v>
      </c>
      <c r="E934" t="s">
        <v>656</v>
      </c>
      <c r="F934">
        <v>7</v>
      </c>
      <c r="G934">
        <f t="shared" si="45"/>
        <v>13</v>
      </c>
      <c r="H934">
        <v>0</v>
      </c>
      <c r="I934">
        <v>9</v>
      </c>
      <c r="J934">
        <v>4</v>
      </c>
      <c r="K934">
        <v>70</v>
      </c>
      <c r="L934">
        <v>40</v>
      </c>
      <c r="M934" t="s">
        <v>503</v>
      </c>
      <c r="N934">
        <v>0</v>
      </c>
      <c r="O934" t="s">
        <v>503</v>
      </c>
      <c r="P934" s="9">
        <f t="shared" si="46"/>
        <v>24.5</v>
      </c>
      <c r="Q934" s="8">
        <v>15</v>
      </c>
      <c r="R934" s="8">
        <v>48</v>
      </c>
      <c r="S934" s="8">
        <v>4</v>
      </c>
      <c r="T934" s="8">
        <v>31</v>
      </c>
      <c r="AC934" s="14">
        <v>1</v>
      </c>
      <c r="AD934" s="14">
        <v>0</v>
      </c>
      <c r="AF934" s="3" t="s">
        <v>1230</v>
      </c>
      <c r="AG934" t="s">
        <v>1575</v>
      </c>
    </row>
    <row r="935" spans="1:33" x14ac:dyDescent="0.3">
      <c r="A935" t="s">
        <v>98</v>
      </c>
      <c r="B935">
        <v>2019</v>
      </c>
      <c r="C935" s="11">
        <v>43635</v>
      </c>
      <c r="D935" t="s">
        <v>1558</v>
      </c>
      <c r="E935" t="s">
        <v>656</v>
      </c>
      <c r="F935">
        <v>9</v>
      </c>
      <c r="G935">
        <f t="shared" si="45"/>
        <v>86</v>
      </c>
      <c r="H935">
        <v>8</v>
      </c>
      <c r="I935">
        <v>58</v>
      </c>
      <c r="J935">
        <v>20</v>
      </c>
      <c r="K935">
        <v>55</v>
      </c>
      <c r="L935">
        <v>70</v>
      </c>
      <c r="M935" t="s">
        <v>503</v>
      </c>
      <c r="N935">
        <v>0</v>
      </c>
      <c r="O935" t="s">
        <v>503</v>
      </c>
      <c r="P935" s="9">
        <f t="shared" si="46"/>
        <v>13.25</v>
      </c>
      <c r="Q935" s="8">
        <v>7</v>
      </c>
      <c r="R935" s="8">
        <v>19</v>
      </c>
      <c r="S935" s="8">
        <v>21</v>
      </c>
      <c r="T935" s="8">
        <v>6</v>
      </c>
      <c r="AC935" s="14">
        <v>1</v>
      </c>
      <c r="AD935" s="14">
        <v>0</v>
      </c>
      <c r="AF935" s="3" t="s">
        <v>1230</v>
      </c>
      <c r="AG935" t="s">
        <v>1559</v>
      </c>
    </row>
    <row r="936" spans="1:33" x14ac:dyDescent="0.3">
      <c r="A936" t="s">
        <v>98</v>
      </c>
      <c r="B936">
        <v>2019</v>
      </c>
      <c r="C936" s="11">
        <v>43635</v>
      </c>
      <c r="D936" t="s">
        <v>1560</v>
      </c>
      <c r="E936" t="s">
        <v>653</v>
      </c>
      <c r="F936">
        <v>8</v>
      </c>
      <c r="G936">
        <f t="shared" si="45"/>
        <v>0</v>
      </c>
      <c r="H936">
        <v>0</v>
      </c>
      <c r="I936">
        <v>0</v>
      </c>
      <c r="J936">
        <v>0</v>
      </c>
      <c r="K936">
        <v>80</v>
      </c>
      <c r="L936">
        <v>20</v>
      </c>
      <c r="M936" t="s">
        <v>503</v>
      </c>
      <c r="N936">
        <v>0</v>
      </c>
      <c r="O936" t="s">
        <v>503</v>
      </c>
      <c r="P936" s="9">
        <f t="shared" ref="P936:P942" si="47">AVERAGE(Q936:T936)</f>
        <v>39.5</v>
      </c>
      <c r="Q936" s="8">
        <v>18</v>
      </c>
      <c r="R936" s="8">
        <v>57</v>
      </c>
      <c r="S936" s="8">
        <v>48</v>
      </c>
      <c r="T936" s="8">
        <v>35</v>
      </c>
      <c r="AC936" s="14">
        <v>1</v>
      </c>
      <c r="AD936" s="14">
        <v>0</v>
      </c>
      <c r="AF936" s="3" t="s">
        <v>1576</v>
      </c>
    </row>
    <row r="937" spans="1:33" x14ac:dyDescent="0.3">
      <c r="A937" t="s">
        <v>98</v>
      </c>
      <c r="B937">
        <v>2019</v>
      </c>
      <c r="C937" s="11">
        <v>43635</v>
      </c>
      <c r="D937" t="s">
        <v>1561</v>
      </c>
      <c r="E937" t="s">
        <v>656</v>
      </c>
      <c r="F937">
        <v>6</v>
      </c>
      <c r="G937">
        <f t="shared" si="45"/>
        <v>0</v>
      </c>
      <c r="H937">
        <v>0</v>
      </c>
      <c r="I937">
        <v>0</v>
      </c>
      <c r="J937">
        <v>0</v>
      </c>
      <c r="K937">
        <v>25</v>
      </c>
      <c r="L937">
        <v>40</v>
      </c>
      <c r="M937" t="s">
        <v>503</v>
      </c>
      <c r="N937">
        <v>0</v>
      </c>
      <c r="O937" t="s">
        <v>503</v>
      </c>
      <c r="P937" s="9">
        <f t="shared" si="47"/>
        <v>9.75</v>
      </c>
      <c r="Q937" s="8">
        <v>4</v>
      </c>
      <c r="R937" s="8">
        <v>20</v>
      </c>
      <c r="S937" s="8">
        <v>0</v>
      </c>
      <c r="T937" s="8">
        <v>15</v>
      </c>
      <c r="AC937" s="14">
        <v>1</v>
      </c>
      <c r="AD937" s="14">
        <v>0</v>
      </c>
      <c r="AF937" s="3" t="s">
        <v>1230</v>
      </c>
    </row>
    <row r="938" spans="1:33" x14ac:dyDescent="0.3">
      <c r="A938" t="s">
        <v>98</v>
      </c>
      <c r="B938">
        <v>2019</v>
      </c>
      <c r="C938" s="11">
        <v>43635</v>
      </c>
      <c r="D938" t="s">
        <v>1562</v>
      </c>
      <c r="E938" t="s">
        <v>656</v>
      </c>
      <c r="F938">
        <v>17</v>
      </c>
      <c r="G938">
        <f t="shared" si="45"/>
        <v>0</v>
      </c>
      <c r="H938">
        <v>0</v>
      </c>
      <c r="I938">
        <v>0</v>
      </c>
      <c r="J938">
        <v>0</v>
      </c>
      <c r="K938">
        <v>40</v>
      </c>
      <c r="L938">
        <v>80</v>
      </c>
      <c r="M938" t="s">
        <v>503</v>
      </c>
      <c r="N938">
        <v>0</v>
      </c>
      <c r="O938" t="s">
        <v>503</v>
      </c>
      <c r="P938" s="9">
        <f t="shared" si="47"/>
        <v>8.25</v>
      </c>
      <c r="Q938" s="8">
        <v>7</v>
      </c>
      <c r="R938" s="8">
        <v>5</v>
      </c>
      <c r="S938" s="8">
        <v>12</v>
      </c>
      <c r="T938" s="8">
        <v>9</v>
      </c>
      <c r="AC938" s="14">
        <v>1</v>
      </c>
      <c r="AD938" s="14">
        <v>0</v>
      </c>
      <c r="AF938" s="3" t="s">
        <v>1230</v>
      </c>
    </row>
    <row r="939" spans="1:33" x14ac:dyDescent="0.3">
      <c r="A939" t="s">
        <v>98</v>
      </c>
      <c r="B939">
        <v>2019</v>
      </c>
      <c r="C939" s="11">
        <v>43635</v>
      </c>
      <c r="D939" t="s">
        <v>1563</v>
      </c>
      <c r="E939" t="s">
        <v>659</v>
      </c>
      <c r="F939">
        <v>7</v>
      </c>
      <c r="G939">
        <f t="shared" si="45"/>
        <v>0</v>
      </c>
      <c r="H939">
        <v>0</v>
      </c>
      <c r="I939">
        <v>0</v>
      </c>
      <c r="J939">
        <v>0</v>
      </c>
      <c r="K939">
        <v>50</v>
      </c>
      <c r="L939">
        <v>30</v>
      </c>
      <c r="M939" t="s">
        <v>503</v>
      </c>
      <c r="N939">
        <v>0</v>
      </c>
      <c r="O939" t="s">
        <v>503</v>
      </c>
      <c r="P939" s="9">
        <f t="shared" si="47"/>
        <v>14.75</v>
      </c>
      <c r="Q939" s="8">
        <v>12</v>
      </c>
      <c r="R939" s="8">
        <v>12</v>
      </c>
      <c r="S939" s="8">
        <v>24</v>
      </c>
      <c r="T939" s="8">
        <v>11</v>
      </c>
      <c r="AC939" s="14">
        <v>1</v>
      </c>
      <c r="AD939" s="14">
        <v>0</v>
      </c>
      <c r="AF939" t="s">
        <v>1230</v>
      </c>
    </row>
    <row r="940" spans="1:33" x14ac:dyDescent="0.3">
      <c r="A940" t="s">
        <v>98</v>
      </c>
      <c r="B940">
        <v>2019</v>
      </c>
      <c r="C940" s="11">
        <v>43635</v>
      </c>
      <c r="D940" t="s">
        <v>1564</v>
      </c>
      <c r="E940" t="s">
        <v>657</v>
      </c>
      <c r="F940">
        <v>7</v>
      </c>
      <c r="G940">
        <f t="shared" si="45"/>
        <v>0</v>
      </c>
      <c r="H940">
        <v>0</v>
      </c>
      <c r="I940">
        <v>0</v>
      </c>
      <c r="J940">
        <v>0</v>
      </c>
      <c r="K940">
        <v>70</v>
      </c>
      <c r="L940">
        <v>70</v>
      </c>
      <c r="M940" t="s">
        <v>503</v>
      </c>
      <c r="N940">
        <v>0</v>
      </c>
      <c r="O940" t="s">
        <v>503</v>
      </c>
      <c r="P940" s="9">
        <f t="shared" si="47"/>
        <v>11</v>
      </c>
      <c r="Q940" s="8">
        <v>20</v>
      </c>
      <c r="R940" s="8">
        <v>11</v>
      </c>
      <c r="S940" s="8">
        <v>8</v>
      </c>
      <c r="T940" s="8">
        <v>5</v>
      </c>
      <c r="AC940" s="14">
        <v>1</v>
      </c>
      <c r="AD940" s="14">
        <v>0</v>
      </c>
      <c r="AF940" s="3" t="s">
        <v>1230</v>
      </c>
    </row>
    <row r="941" spans="1:33" x14ac:dyDescent="0.3">
      <c r="A941" t="s">
        <v>98</v>
      </c>
      <c r="B941">
        <v>2019</v>
      </c>
      <c r="C941" s="11">
        <v>43635</v>
      </c>
      <c r="D941" t="s">
        <v>1566</v>
      </c>
      <c r="E941" t="s">
        <v>657</v>
      </c>
      <c r="F941">
        <v>10</v>
      </c>
      <c r="G941">
        <f t="shared" si="45"/>
        <v>0</v>
      </c>
      <c r="H941">
        <v>0</v>
      </c>
      <c r="I941">
        <v>0</v>
      </c>
      <c r="J941">
        <v>0</v>
      </c>
      <c r="K941">
        <v>60</v>
      </c>
      <c r="L941">
        <v>80</v>
      </c>
      <c r="M941" t="s">
        <v>503</v>
      </c>
      <c r="N941">
        <v>0</v>
      </c>
      <c r="O941" t="s">
        <v>503</v>
      </c>
      <c r="P941" s="9">
        <f t="shared" si="47"/>
        <v>17</v>
      </c>
      <c r="Q941" s="8">
        <v>43</v>
      </c>
      <c r="R941" s="8">
        <v>12</v>
      </c>
      <c r="S941" s="8">
        <v>8</v>
      </c>
      <c r="T941" s="8">
        <v>5</v>
      </c>
      <c r="AC941" s="14">
        <v>1</v>
      </c>
      <c r="AD941" s="14">
        <v>0</v>
      </c>
      <c r="AF941" s="3" t="s">
        <v>1230</v>
      </c>
    </row>
    <row r="942" spans="1:33" x14ac:dyDescent="0.3">
      <c r="A942" t="s">
        <v>98</v>
      </c>
      <c r="B942">
        <v>2019</v>
      </c>
      <c r="C942" s="11">
        <v>43635</v>
      </c>
      <c r="D942" t="s">
        <v>1567</v>
      </c>
      <c r="E942" t="s">
        <v>655</v>
      </c>
      <c r="F942">
        <v>0</v>
      </c>
      <c r="G942">
        <f t="shared" si="45"/>
        <v>0</v>
      </c>
      <c r="H942">
        <v>0</v>
      </c>
      <c r="I942">
        <v>0</v>
      </c>
      <c r="J942">
        <v>0</v>
      </c>
      <c r="K942">
        <v>40</v>
      </c>
      <c r="L942">
        <v>30</v>
      </c>
      <c r="M942" t="s">
        <v>503</v>
      </c>
      <c r="N942">
        <v>80</v>
      </c>
      <c r="O942" t="s">
        <v>503</v>
      </c>
      <c r="P942" s="9">
        <f t="shared" si="47"/>
        <v>24</v>
      </c>
      <c r="Q942" s="8">
        <v>21</v>
      </c>
      <c r="R942" s="8">
        <v>29</v>
      </c>
      <c r="S942" s="8">
        <v>0</v>
      </c>
      <c r="T942" s="8">
        <v>46</v>
      </c>
      <c r="AC942" s="14">
        <v>1</v>
      </c>
      <c r="AD942" s="14">
        <v>0</v>
      </c>
      <c r="AF942" s="3" t="s">
        <v>1517</v>
      </c>
    </row>
    <row r="943" spans="1:33" x14ac:dyDescent="0.3">
      <c r="A943" t="s">
        <v>98</v>
      </c>
      <c r="B943">
        <v>2019</v>
      </c>
      <c r="C943" s="11">
        <v>43635</v>
      </c>
      <c r="D943" t="s">
        <v>1569</v>
      </c>
      <c r="E943" t="s">
        <v>661</v>
      </c>
      <c r="F943">
        <v>1</v>
      </c>
      <c r="G943" t="s">
        <v>503</v>
      </c>
      <c r="H943" s="6" t="s">
        <v>503</v>
      </c>
      <c r="I943" s="6" t="s">
        <v>503</v>
      </c>
      <c r="J943" s="6" t="s">
        <v>503</v>
      </c>
      <c r="K943" s="6" t="s">
        <v>503</v>
      </c>
      <c r="L943" s="6" t="s">
        <v>503</v>
      </c>
      <c r="M943" t="s">
        <v>503</v>
      </c>
      <c r="N943" s="6" t="s">
        <v>503</v>
      </c>
      <c r="O943" s="6" t="s">
        <v>503</v>
      </c>
      <c r="P943" s="9" t="s">
        <v>503</v>
      </c>
      <c r="Q943" s="7" t="s">
        <v>503</v>
      </c>
      <c r="R943" s="7" t="s">
        <v>503</v>
      </c>
      <c r="S943" s="7" t="s">
        <v>503</v>
      </c>
      <c r="T943" s="7" t="s">
        <v>503</v>
      </c>
      <c r="AC943" s="14">
        <v>1</v>
      </c>
      <c r="AD943" s="14">
        <v>0</v>
      </c>
      <c r="AF943" s="6" t="s">
        <v>503</v>
      </c>
      <c r="AG943" s="6" t="s">
        <v>1577</v>
      </c>
    </row>
    <row r="944" spans="1:33" x14ac:dyDescent="0.3">
      <c r="A944" t="s">
        <v>98</v>
      </c>
      <c r="B944">
        <v>2020</v>
      </c>
      <c r="C944" s="11">
        <v>43998</v>
      </c>
      <c r="D944" t="s">
        <v>1551</v>
      </c>
      <c r="E944" t="s">
        <v>648</v>
      </c>
      <c r="F944">
        <v>10</v>
      </c>
      <c r="G944">
        <f t="shared" ref="G944:G975" si="48">SUM(H944:J944)</f>
        <v>0</v>
      </c>
      <c r="H944">
        <v>0</v>
      </c>
      <c r="I944">
        <v>0</v>
      </c>
      <c r="J944">
        <v>0</v>
      </c>
      <c r="K944">
        <v>100</v>
      </c>
      <c r="L944">
        <v>0</v>
      </c>
      <c r="M944" t="s">
        <v>503</v>
      </c>
      <c r="N944">
        <v>0</v>
      </c>
      <c r="O944" t="s">
        <v>1578</v>
      </c>
      <c r="P944" s="9">
        <f t="shared" ref="P944:P968" si="49">AVERAGE(Q944:T944)</f>
        <v>19.25</v>
      </c>
      <c r="Q944" s="8">
        <v>18</v>
      </c>
      <c r="R944" s="8">
        <v>21</v>
      </c>
      <c r="S944" s="8">
        <v>24</v>
      </c>
      <c r="T944" s="8">
        <v>14</v>
      </c>
      <c r="AC944" s="14">
        <v>1</v>
      </c>
      <c r="AD944" s="14">
        <v>0</v>
      </c>
      <c r="AF944">
        <v>100</v>
      </c>
    </row>
    <row r="945" spans="1:33" x14ac:dyDescent="0.3">
      <c r="A945" t="s">
        <v>98</v>
      </c>
      <c r="B945">
        <v>2020</v>
      </c>
      <c r="C945" s="11">
        <v>43998</v>
      </c>
      <c r="D945" t="s">
        <v>1552</v>
      </c>
      <c r="E945" t="s">
        <v>651</v>
      </c>
      <c r="F945">
        <v>3</v>
      </c>
      <c r="G945">
        <f t="shared" si="48"/>
        <v>0</v>
      </c>
      <c r="H945">
        <v>0</v>
      </c>
      <c r="I945">
        <v>0</v>
      </c>
      <c r="J945">
        <v>0</v>
      </c>
      <c r="K945">
        <v>100</v>
      </c>
      <c r="L945">
        <v>20</v>
      </c>
      <c r="M945" t="s">
        <v>503</v>
      </c>
      <c r="N945">
        <v>0</v>
      </c>
      <c r="O945" t="s">
        <v>1579</v>
      </c>
      <c r="P945" s="9">
        <f t="shared" si="49"/>
        <v>30.75</v>
      </c>
      <c r="Q945" s="8">
        <v>24</v>
      </c>
      <c r="R945" s="8">
        <v>41</v>
      </c>
      <c r="S945" s="8">
        <v>25</v>
      </c>
      <c r="T945" s="8">
        <v>33</v>
      </c>
      <c r="AC945" s="14">
        <v>1</v>
      </c>
      <c r="AD945" s="14">
        <v>0</v>
      </c>
      <c r="AF945">
        <v>100</v>
      </c>
    </row>
    <row r="946" spans="1:33" x14ac:dyDescent="0.3">
      <c r="A946" t="s">
        <v>98</v>
      </c>
      <c r="B946">
        <v>2020</v>
      </c>
      <c r="C946" s="11">
        <v>43998</v>
      </c>
      <c r="D946" t="s">
        <v>1554</v>
      </c>
      <c r="E946" t="s">
        <v>661</v>
      </c>
      <c r="F946">
        <v>4</v>
      </c>
      <c r="G946">
        <f t="shared" si="48"/>
        <v>5</v>
      </c>
      <c r="H946">
        <v>0</v>
      </c>
      <c r="I946">
        <v>1</v>
      </c>
      <c r="J946">
        <v>4</v>
      </c>
      <c r="K946">
        <v>50</v>
      </c>
      <c r="L946">
        <v>50</v>
      </c>
      <c r="M946" t="s">
        <v>503</v>
      </c>
      <c r="N946">
        <v>8</v>
      </c>
      <c r="O946">
        <v>0</v>
      </c>
      <c r="P946" s="9">
        <f t="shared" si="49"/>
        <v>13</v>
      </c>
      <c r="Q946" s="8">
        <v>3</v>
      </c>
      <c r="R946" s="8">
        <v>6</v>
      </c>
      <c r="S946" s="8">
        <v>28</v>
      </c>
      <c r="T946" s="8">
        <v>15</v>
      </c>
      <c r="AC946" s="14">
        <v>1</v>
      </c>
      <c r="AD946" s="14">
        <v>0</v>
      </c>
      <c r="AF946">
        <v>100</v>
      </c>
    </row>
    <row r="947" spans="1:33" x14ac:dyDescent="0.3">
      <c r="A947" t="s">
        <v>98</v>
      </c>
      <c r="B947">
        <v>2020</v>
      </c>
      <c r="C947" s="11">
        <v>43998</v>
      </c>
      <c r="D947" t="s">
        <v>1556</v>
      </c>
      <c r="E947" t="s">
        <v>656</v>
      </c>
      <c r="F947">
        <v>8</v>
      </c>
      <c r="G947">
        <f t="shared" si="48"/>
        <v>25</v>
      </c>
      <c r="H947">
        <v>1</v>
      </c>
      <c r="I947">
        <v>14</v>
      </c>
      <c r="J947">
        <v>10</v>
      </c>
      <c r="K947">
        <v>80</v>
      </c>
      <c r="L947">
        <v>60</v>
      </c>
      <c r="M947" t="s">
        <v>503</v>
      </c>
      <c r="N947">
        <v>2</v>
      </c>
      <c r="O947">
        <v>0</v>
      </c>
      <c r="P947" s="9">
        <f t="shared" si="49"/>
        <v>24</v>
      </c>
      <c r="Q947" s="8">
        <v>17</v>
      </c>
      <c r="R947" s="8">
        <v>14</v>
      </c>
      <c r="S947" s="8">
        <v>23</v>
      </c>
      <c r="T947" s="8">
        <v>42</v>
      </c>
      <c r="AC947" s="14">
        <v>1</v>
      </c>
      <c r="AD947" s="14">
        <v>0</v>
      </c>
      <c r="AF947">
        <v>100</v>
      </c>
    </row>
    <row r="948" spans="1:33" x14ac:dyDescent="0.3">
      <c r="A948" t="s">
        <v>98</v>
      </c>
      <c r="B948">
        <v>2020</v>
      </c>
      <c r="C948" s="11">
        <v>43998</v>
      </c>
      <c r="D948" t="s">
        <v>1557</v>
      </c>
      <c r="E948" t="s">
        <v>656</v>
      </c>
      <c r="F948">
        <v>7</v>
      </c>
      <c r="G948">
        <f t="shared" si="48"/>
        <v>8</v>
      </c>
      <c r="H948">
        <v>0</v>
      </c>
      <c r="I948">
        <v>2</v>
      </c>
      <c r="J948">
        <v>6</v>
      </c>
      <c r="K948">
        <v>70</v>
      </c>
      <c r="L948">
        <v>45</v>
      </c>
      <c r="M948" t="s">
        <v>503</v>
      </c>
      <c r="N948">
        <v>10</v>
      </c>
      <c r="O948">
        <v>0</v>
      </c>
      <c r="P948" s="9">
        <f t="shared" si="49"/>
        <v>35.75</v>
      </c>
      <c r="Q948">
        <v>19</v>
      </c>
      <c r="R948">
        <v>21</v>
      </c>
      <c r="S948">
        <v>55</v>
      </c>
      <c r="T948">
        <v>48</v>
      </c>
      <c r="AC948" s="14">
        <v>1</v>
      </c>
      <c r="AD948" s="14">
        <v>0</v>
      </c>
      <c r="AF948">
        <v>100</v>
      </c>
    </row>
    <row r="949" spans="1:33" x14ac:dyDescent="0.3">
      <c r="A949" t="s">
        <v>98</v>
      </c>
      <c r="B949">
        <v>2020</v>
      </c>
      <c r="C949" s="11">
        <v>43998</v>
      </c>
      <c r="D949" t="s">
        <v>1558</v>
      </c>
      <c r="E949" t="s">
        <v>656</v>
      </c>
      <c r="F949">
        <v>9</v>
      </c>
      <c r="G949">
        <f t="shared" si="48"/>
        <v>76</v>
      </c>
      <c r="H949">
        <v>4</v>
      </c>
      <c r="I949">
        <v>32</v>
      </c>
      <c r="J949">
        <v>40</v>
      </c>
      <c r="K949">
        <v>65</v>
      </c>
      <c r="L949">
        <v>40</v>
      </c>
      <c r="M949" t="s">
        <v>503</v>
      </c>
      <c r="N949">
        <v>2</v>
      </c>
      <c r="O949">
        <v>0</v>
      </c>
      <c r="P949" s="9">
        <f t="shared" si="49"/>
        <v>16.25</v>
      </c>
      <c r="Q949" s="8">
        <v>8</v>
      </c>
      <c r="R949" s="8">
        <v>24</v>
      </c>
      <c r="S949" s="8">
        <v>25</v>
      </c>
      <c r="T949" s="8">
        <v>8</v>
      </c>
      <c r="AC949" s="14">
        <v>1</v>
      </c>
      <c r="AD949" s="14">
        <v>0</v>
      </c>
      <c r="AF949">
        <v>100</v>
      </c>
    </row>
    <row r="950" spans="1:33" x14ac:dyDescent="0.3">
      <c r="A950" t="s">
        <v>98</v>
      </c>
      <c r="B950">
        <v>2020</v>
      </c>
      <c r="C950" s="11">
        <v>43998</v>
      </c>
      <c r="D950" t="s">
        <v>1560</v>
      </c>
      <c r="E950" t="s">
        <v>653</v>
      </c>
      <c r="F950">
        <v>8</v>
      </c>
      <c r="G950">
        <f t="shared" si="48"/>
        <v>0</v>
      </c>
      <c r="H950">
        <v>0</v>
      </c>
      <c r="I950">
        <v>0</v>
      </c>
      <c r="J950">
        <v>0</v>
      </c>
      <c r="K950">
        <v>50</v>
      </c>
      <c r="L950">
        <v>10</v>
      </c>
      <c r="M950" t="s">
        <v>503</v>
      </c>
      <c r="N950">
        <v>0</v>
      </c>
      <c r="O950" t="s">
        <v>1580</v>
      </c>
      <c r="P950" s="9">
        <f t="shared" si="49"/>
        <v>29.75</v>
      </c>
      <c r="Q950">
        <v>29</v>
      </c>
      <c r="R950">
        <v>13</v>
      </c>
      <c r="S950">
        <v>16</v>
      </c>
      <c r="T950">
        <v>61</v>
      </c>
      <c r="AC950" s="14">
        <v>1</v>
      </c>
      <c r="AD950" s="14">
        <v>0</v>
      </c>
      <c r="AF950" t="s">
        <v>1581</v>
      </c>
      <c r="AG950" t="s">
        <v>1582</v>
      </c>
    </row>
    <row r="951" spans="1:33" x14ac:dyDescent="0.3">
      <c r="A951" t="s">
        <v>98</v>
      </c>
      <c r="B951">
        <v>2020</v>
      </c>
      <c r="C951" s="11">
        <v>43998</v>
      </c>
      <c r="D951" t="s">
        <v>1561</v>
      </c>
      <c r="E951" t="s">
        <v>656</v>
      </c>
      <c r="F951">
        <v>6</v>
      </c>
      <c r="G951">
        <f t="shared" si="48"/>
        <v>0</v>
      </c>
      <c r="H951">
        <v>0</v>
      </c>
      <c r="I951">
        <v>0</v>
      </c>
      <c r="J951">
        <v>0</v>
      </c>
      <c r="K951">
        <v>15</v>
      </c>
      <c r="L951">
        <v>50</v>
      </c>
      <c r="M951" t="s">
        <v>503</v>
      </c>
      <c r="N951">
        <v>7</v>
      </c>
      <c r="O951">
        <v>0</v>
      </c>
      <c r="P951" s="9">
        <f t="shared" si="49"/>
        <v>23</v>
      </c>
      <c r="Q951">
        <v>45</v>
      </c>
      <c r="R951">
        <v>2</v>
      </c>
      <c r="S951">
        <v>5</v>
      </c>
      <c r="T951">
        <v>40</v>
      </c>
      <c r="AC951" s="14">
        <v>1</v>
      </c>
      <c r="AD951" s="14">
        <v>0</v>
      </c>
      <c r="AF951">
        <v>50</v>
      </c>
    </row>
    <row r="952" spans="1:33" x14ac:dyDescent="0.3">
      <c r="A952" t="s">
        <v>98</v>
      </c>
      <c r="B952">
        <v>2020</v>
      </c>
      <c r="C952" s="11">
        <v>43998</v>
      </c>
      <c r="D952" t="s">
        <v>1562</v>
      </c>
      <c r="E952" t="s">
        <v>656</v>
      </c>
      <c r="F952">
        <v>17</v>
      </c>
      <c r="G952">
        <f t="shared" si="48"/>
        <v>0</v>
      </c>
      <c r="H952">
        <v>0</v>
      </c>
      <c r="I952">
        <v>0</v>
      </c>
      <c r="J952">
        <v>0</v>
      </c>
      <c r="K952">
        <v>30</v>
      </c>
      <c r="L952">
        <v>75</v>
      </c>
      <c r="M952" t="s">
        <v>503</v>
      </c>
      <c r="N952">
        <v>0</v>
      </c>
      <c r="O952">
        <v>0</v>
      </c>
      <c r="P952" s="9">
        <f t="shared" si="49"/>
        <v>9</v>
      </c>
      <c r="Q952">
        <v>6</v>
      </c>
      <c r="R952">
        <v>7</v>
      </c>
      <c r="S952">
        <v>13</v>
      </c>
      <c r="T952">
        <v>10</v>
      </c>
      <c r="AC952" s="14">
        <v>1</v>
      </c>
      <c r="AD952" s="14">
        <v>0</v>
      </c>
      <c r="AF952">
        <v>100</v>
      </c>
    </row>
    <row r="953" spans="1:33" x14ac:dyDescent="0.3">
      <c r="A953" t="s">
        <v>98</v>
      </c>
      <c r="B953">
        <v>2020</v>
      </c>
      <c r="C953" s="11">
        <v>43998</v>
      </c>
      <c r="D953" t="s">
        <v>1563</v>
      </c>
      <c r="E953" t="s">
        <v>659</v>
      </c>
      <c r="F953">
        <v>7</v>
      </c>
      <c r="G953">
        <f t="shared" si="48"/>
        <v>0</v>
      </c>
      <c r="H953">
        <v>0</v>
      </c>
      <c r="I953">
        <v>0</v>
      </c>
      <c r="J953">
        <v>0</v>
      </c>
      <c r="K953">
        <v>40</v>
      </c>
      <c r="L953">
        <v>30</v>
      </c>
      <c r="M953" t="s">
        <v>503</v>
      </c>
      <c r="N953">
        <v>9</v>
      </c>
      <c r="O953">
        <v>0</v>
      </c>
      <c r="P953" s="9">
        <f t="shared" si="49"/>
        <v>19</v>
      </c>
      <c r="Q953">
        <v>27</v>
      </c>
      <c r="R953">
        <v>19</v>
      </c>
      <c r="S953">
        <v>20</v>
      </c>
      <c r="T953">
        <v>10</v>
      </c>
      <c r="AC953" s="14">
        <v>1</v>
      </c>
      <c r="AD953" s="14">
        <v>0</v>
      </c>
      <c r="AF953">
        <v>50</v>
      </c>
    </row>
    <row r="954" spans="1:33" x14ac:dyDescent="0.3">
      <c r="A954" t="s">
        <v>98</v>
      </c>
      <c r="B954">
        <v>2020</v>
      </c>
      <c r="C954" s="11">
        <v>43998</v>
      </c>
      <c r="D954" t="s">
        <v>1564</v>
      </c>
      <c r="E954" t="s">
        <v>657</v>
      </c>
      <c r="F954">
        <v>7</v>
      </c>
      <c r="G954">
        <f t="shared" si="48"/>
        <v>0</v>
      </c>
      <c r="H954">
        <v>0</v>
      </c>
      <c r="I954">
        <v>0</v>
      </c>
      <c r="J954">
        <v>0</v>
      </c>
      <c r="K954">
        <v>30</v>
      </c>
      <c r="L954">
        <v>50</v>
      </c>
      <c r="M954" t="s">
        <v>503</v>
      </c>
      <c r="N954">
        <v>0</v>
      </c>
      <c r="O954">
        <v>0</v>
      </c>
      <c r="P954" s="9">
        <f t="shared" si="49"/>
        <v>11.25</v>
      </c>
      <c r="Q954">
        <v>6</v>
      </c>
      <c r="R954">
        <v>10</v>
      </c>
      <c r="S954">
        <v>17</v>
      </c>
      <c r="T954">
        <v>12</v>
      </c>
      <c r="AC954" s="14">
        <v>1</v>
      </c>
      <c r="AD954" s="14">
        <v>0</v>
      </c>
      <c r="AF954">
        <v>100</v>
      </c>
    </row>
    <row r="955" spans="1:33" x14ac:dyDescent="0.3">
      <c r="A955" t="s">
        <v>98</v>
      </c>
      <c r="B955">
        <v>2020</v>
      </c>
      <c r="C955" s="11">
        <v>43998</v>
      </c>
      <c r="D955" t="s">
        <v>1566</v>
      </c>
      <c r="E955" t="s">
        <v>657</v>
      </c>
      <c r="F955">
        <v>10</v>
      </c>
      <c r="G955">
        <f t="shared" si="48"/>
        <v>0</v>
      </c>
      <c r="H955">
        <v>0</v>
      </c>
      <c r="I955">
        <v>0</v>
      </c>
      <c r="J955">
        <v>0</v>
      </c>
      <c r="K955">
        <v>75</v>
      </c>
      <c r="L955">
        <v>25</v>
      </c>
      <c r="M955" t="s">
        <v>503</v>
      </c>
      <c r="N955">
        <v>0</v>
      </c>
      <c r="O955">
        <v>0</v>
      </c>
      <c r="P955" s="9">
        <f t="shared" si="49"/>
        <v>14</v>
      </c>
      <c r="Q955">
        <v>17</v>
      </c>
      <c r="R955">
        <v>10</v>
      </c>
      <c r="S955">
        <v>8</v>
      </c>
      <c r="T955">
        <v>21</v>
      </c>
      <c r="AC955" s="14">
        <v>1</v>
      </c>
      <c r="AD955" s="14">
        <v>0</v>
      </c>
      <c r="AF955">
        <v>100</v>
      </c>
    </row>
    <row r="956" spans="1:33" x14ac:dyDescent="0.3">
      <c r="A956" t="s">
        <v>98</v>
      </c>
      <c r="B956">
        <v>2020</v>
      </c>
      <c r="C956" s="11">
        <v>43998</v>
      </c>
      <c r="D956" t="s">
        <v>1567</v>
      </c>
      <c r="E956" t="s">
        <v>655</v>
      </c>
      <c r="F956">
        <v>0</v>
      </c>
      <c r="G956">
        <f t="shared" si="48"/>
        <v>0</v>
      </c>
      <c r="H956">
        <v>0</v>
      </c>
      <c r="I956">
        <v>0</v>
      </c>
      <c r="J956">
        <v>0</v>
      </c>
      <c r="K956">
        <v>50</v>
      </c>
      <c r="L956">
        <v>20</v>
      </c>
      <c r="M956" t="s">
        <v>503</v>
      </c>
      <c r="N956">
        <v>30</v>
      </c>
      <c r="O956" t="s">
        <v>1583</v>
      </c>
      <c r="P956" s="9">
        <f t="shared" si="49"/>
        <v>30</v>
      </c>
      <c r="Q956">
        <v>24</v>
      </c>
      <c r="R956">
        <v>26</v>
      </c>
      <c r="S956">
        <v>9</v>
      </c>
      <c r="T956">
        <v>61</v>
      </c>
      <c r="AC956" s="14">
        <v>1</v>
      </c>
      <c r="AD956" s="14">
        <v>0</v>
      </c>
      <c r="AF956" t="s">
        <v>1584</v>
      </c>
    </row>
    <row r="957" spans="1:33" x14ac:dyDescent="0.3">
      <c r="A957" t="s">
        <v>98</v>
      </c>
      <c r="B957">
        <v>2021</v>
      </c>
      <c r="C957" s="11">
        <v>44371</v>
      </c>
      <c r="D957" t="s">
        <v>1551</v>
      </c>
      <c r="E957" t="s">
        <v>648</v>
      </c>
      <c r="F957">
        <v>10</v>
      </c>
      <c r="G957">
        <f t="shared" si="48"/>
        <v>0</v>
      </c>
      <c r="H957">
        <v>0</v>
      </c>
      <c r="I957">
        <v>0</v>
      </c>
      <c r="J957">
        <v>0</v>
      </c>
      <c r="K957">
        <v>100</v>
      </c>
      <c r="L957">
        <v>5</v>
      </c>
      <c r="M957">
        <v>0</v>
      </c>
      <c r="N957">
        <v>0</v>
      </c>
      <c r="O957">
        <v>100</v>
      </c>
      <c r="P957" s="9">
        <f t="shared" si="49"/>
        <v>40.25</v>
      </c>
      <c r="Q957" s="8">
        <v>50</v>
      </c>
      <c r="R957" s="8">
        <v>32</v>
      </c>
      <c r="S957" s="8">
        <v>42</v>
      </c>
      <c r="T957" s="8">
        <v>37</v>
      </c>
      <c r="AC957">
        <v>1</v>
      </c>
      <c r="AD957">
        <v>0</v>
      </c>
      <c r="AF957">
        <v>100</v>
      </c>
    </row>
    <row r="958" spans="1:33" x14ac:dyDescent="0.3">
      <c r="A958" t="s">
        <v>98</v>
      </c>
      <c r="B958">
        <v>2021</v>
      </c>
      <c r="C958" s="11">
        <v>44371</v>
      </c>
      <c r="D958" t="s">
        <v>1552</v>
      </c>
      <c r="E958" t="s">
        <v>651</v>
      </c>
      <c r="F958">
        <v>3</v>
      </c>
      <c r="G958">
        <f t="shared" si="48"/>
        <v>0</v>
      </c>
      <c r="H958">
        <v>0</v>
      </c>
      <c r="I958">
        <v>0</v>
      </c>
      <c r="J958">
        <v>0</v>
      </c>
      <c r="K958">
        <v>90</v>
      </c>
      <c r="L958">
        <v>50</v>
      </c>
      <c r="M958">
        <v>0</v>
      </c>
      <c r="N958">
        <v>0</v>
      </c>
      <c r="O958">
        <v>100</v>
      </c>
      <c r="P958" s="9">
        <f t="shared" si="49"/>
        <v>37.75</v>
      </c>
      <c r="Q958" s="8">
        <v>36</v>
      </c>
      <c r="R958" s="8">
        <v>48</v>
      </c>
      <c r="S958" s="8">
        <v>18</v>
      </c>
      <c r="T958" s="8">
        <v>49</v>
      </c>
      <c r="AC958">
        <v>1</v>
      </c>
      <c r="AD958">
        <v>0</v>
      </c>
      <c r="AF958">
        <v>100</v>
      </c>
    </row>
    <row r="959" spans="1:33" x14ac:dyDescent="0.3">
      <c r="A959" t="s">
        <v>98</v>
      </c>
      <c r="B959">
        <v>2021</v>
      </c>
      <c r="C959" s="11">
        <v>44371</v>
      </c>
      <c r="D959" t="s">
        <v>1554</v>
      </c>
      <c r="E959" t="s">
        <v>661</v>
      </c>
      <c r="F959">
        <v>4</v>
      </c>
      <c r="G959">
        <f t="shared" si="48"/>
        <v>5</v>
      </c>
      <c r="H959">
        <v>0</v>
      </c>
      <c r="I959">
        <v>0</v>
      </c>
      <c r="J959">
        <v>5</v>
      </c>
      <c r="K959">
        <v>75</v>
      </c>
      <c r="L959">
        <v>50</v>
      </c>
      <c r="M959">
        <v>7</v>
      </c>
      <c r="N959">
        <v>0</v>
      </c>
      <c r="O959">
        <v>10</v>
      </c>
      <c r="P959" s="9">
        <f t="shared" si="49"/>
        <v>19.25</v>
      </c>
      <c r="Q959" s="8">
        <v>5</v>
      </c>
      <c r="R959" s="8">
        <v>23</v>
      </c>
      <c r="S959" s="8">
        <v>23</v>
      </c>
      <c r="T959" s="8">
        <v>26</v>
      </c>
      <c r="AC959">
        <v>1</v>
      </c>
      <c r="AD959">
        <v>0</v>
      </c>
      <c r="AF959">
        <v>100</v>
      </c>
    </row>
    <row r="960" spans="1:33" x14ac:dyDescent="0.3">
      <c r="A960" t="s">
        <v>98</v>
      </c>
      <c r="B960">
        <v>2021</v>
      </c>
      <c r="C960" s="11">
        <v>44371</v>
      </c>
      <c r="D960" t="s">
        <v>1556</v>
      </c>
      <c r="E960" t="s">
        <v>656</v>
      </c>
      <c r="F960">
        <v>8</v>
      </c>
      <c r="G960">
        <f t="shared" si="48"/>
        <v>32</v>
      </c>
      <c r="H960">
        <v>9</v>
      </c>
      <c r="I960">
        <v>7</v>
      </c>
      <c r="J960">
        <v>16</v>
      </c>
      <c r="K960">
        <v>90</v>
      </c>
      <c r="L960">
        <v>40</v>
      </c>
      <c r="M960">
        <v>0</v>
      </c>
      <c r="N960">
        <v>0</v>
      </c>
      <c r="O960">
        <v>0</v>
      </c>
      <c r="P960" s="9">
        <f t="shared" si="49"/>
        <v>30</v>
      </c>
      <c r="Q960" s="8">
        <v>12</v>
      </c>
      <c r="R960" s="8">
        <v>20</v>
      </c>
      <c r="S960" s="8">
        <v>28</v>
      </c>
      <c r="T960" s="8">
        <v>60</v>
      </c>
      <c r="AC960">
        <v>1</v>
      </c>
      <c r="AD960">
        <v>0</v>
      </c>
      <c r="AF960">
        <v>100</v>
      </c>
    </row>
    <row r="961" spans="1:33" x14ac:dyDescent="0.3">
      <c r="A961" t="s">
        <v>98</v>
      </c>
      <c r="B961">
        <v>2021</v>
      </c>
      <c r="C961" s="11">
        <v>44371</v>
      </c>
      <c r="D961" t="s">
        <v>1557</v>
      </c>
      <c r="E961" t="s">
        <v>656</v>
      </c>
      <c r="F961">
        <v>7</v>
      </c>
      <c r="G961">
        <f t="shared" si="48"/>
        <v>6</v>
      </c>
      <c r="H961">
        <v>1</v>
      </c>
      <c r="I961">
        <v>2</v>
      </c>
      <c r="J961">
        <v>3</v>
      </c>
      <c r="K961">
        <v>75</v>
      </c>
      <c r="L961">
        <v>20</v>
      </c>
      <c r="M961">
        <v>8</v>
      </c>
      <c r="N961">
        <v>0</v>
      </c>
      <c r="O961">
        <v>0</v>
      </c>
      <c r="P961" s="9">
        <f t="shared" si="49"/>
        <v>36.75</v>
      </c>
      <c r="Q961">
        <v>60</v>
      </c>
      <c r="R961">
        <v>42</v>
      </c>
      <c r="S961">
        <v>22</v>
      </c>
      <c r="T961">
        <v>23</v>
      </c>
      <c r="AC961">
        <v>1</v>
      </c>
      <c r="AD961">
        <v>0</v>
      </c>
      <c r="AF961">
        <v>100</v>
      </c>
      <c r="AG961" t="s">
        <v>1585</v>
      </c>
    </row>
    <row r="962" spans="1:33" x14ac:dyDescent="0.3">
      <c r="A962" t="s">
        <v>98</v>
      </c>
      <c r="B962">
        <v>2021</v>
      </c>
      <c r="C962" s="11">
        <v>44371</v>
      </c>
      <c r="D962" t="s">
        <v>1558</v>
      </c>
      <c r="E962" t="s">
        <v>656</v>
      </c>
      <c r="F962">
        <v>9</v>
      </c>
      <c r="G962">
        <f t="shared" si="48"/>
        <v>91</v>
      </c>
      <c r="H962">
        <v>12</v>
      </c>
      <c r="I962">
        <v>57</v>
      </c>
      <c r="J962">
        <v>22</v>
      </c>
      <c r="K962">
        <v>70</v>
      </c>
      <c r="L962">
        <v>15</v>
      </c>
      <c r="M962">
        <v>0</v>
      </c>
      <c r="N962">
        <v>0</v>
      </c>
      <c r="O962">
        <v>0</v>
      </c>
      <c r="P962" s="9">
        <f t="shared" si="49"/>
        <v>24</v>
      </c>
      <c r="Q962" s="8">
        <v>19</v>
      </c>
      <c r="R962" s="8">
        <v>30</v>
      </c>
      <c r="S962" s="8">
        <v>15</v>
      </c>
      <c r="T962" s="8">
        <v>32</v>
      </c>
      <c r="AC962">
        <v>1</v>
      </c>
      <c r="AD962">
        <v>0</v>
      </c>
      <c r="AF962">
        <v>100</v>
      </c>
    </row>
    <row r="963" spans="1:33" x14ac:dyDescent="0.3">
      <c r="A963" t="s">
        <v>98</v>
      </c>
      <c r="B963">
        <v>2021</v>
      </c>
      <c r="C963" s="11">
        <v>44371</v>
      </c>
      <c r="D963" t="s">
        <v>1560</v>
      </c>
      <c r="E963" t="s">
        <v>653</v>
      </c>
      <c r="F963">
        <v>8</v>
      </c>
      <c r="G963">
        <f t="shared" si="48"/>
        <v>0</v>
      </c>
      <c r="H963">
        <v>0</v>
      </c>
      <c r="I963">
        <v>0</v>
      </c>
      <c r="J963">
        <v>0</v>
      </c>
      <c r="K963">
        <v>45</v>
      </c>
      <c r="L963">
        <v>5</v>
      </c>
      <c r="M963">
        <v>0</v>
      </c>
      <c r="N963">
        <v>0</v>
      </c>
      <c r="O963">
        <v>50</v>
      </c>
      <c r="P963" s="9">
        <f t="shared" si="49"/>
        <v>40.5</v>
      </c>
      <c r="Q963">
        <v>18</v>
      </c>
      <c r="R963">
        <v>27</v>
      </c>
      <c r="S963">
        <v>65</v>
      </c>
      <c r="T963">
        <v>52</v>
      </c>
      <c r="AC963">
        <v>1</v>
      </c>
      <c r="AD963">
        <v>0</v>
      </c>
      <c r="AF963" t="s">
        <v>1581</v>
      </c>
    </row>
    <row r="964" spans="1:33" x14ac:dyDescent="0.3">
      <c r="A964" t="s">
        <v>98</v>
      </c>
      <c r="B964">
        <v>2021</v>
      </c>
      <c r="C964" s="11">
        <v>44371</v>
      </c>
      <c r="D964" t="s">
        <v>1561</v>
      </c>
      <c r="E964" t="s">
        <v>656</v>
      </c>
      <c r="F964">
        <v>6</v>
      </c>
      <c r="G964">
        <f t="shared" si="48"/>
        <v>0</v>
      </c>
      <c r="H964">
        <v>0</v>
      </c>
      <c r="I964">
        <v>0</v>
      </c>
      <c r="J964">
        <v>0</v>
      </c>
      <c r="K964">
        <v>25</v>
      </c>
      <c r="L964">
        <v>50</v>
      </c>
      <c r="M964">
        <v>10</v>
      </c>
      <c r="N964">
        <v>0</v>
      </c>
      <c r="O964">
        <v>0</v>
      </c>
      <c r="P964" s="9">
        <f t="shared" si="49"/>
        <v>17</v>
      </c>
      <c r="Q964">
        <v>3</v>
      </c>
      <c r="R964">
        <v>35</v>
      </c>
      <c r="S964">
        <v>14</v>
      </c>
      <c r="T964">
        <v>16</v>
      </c>
      <c r="AC964">
        <v>1</v>
      </c>
      <c r="AD964">
        <v>0</v>
      </c>
      <c r="AF964">
        <v>50</v>
      </c>
    </row>
    <row r="965" spans="1:33" x14ac:dyDescent="0.3">
      <c r="A965" t="s">
        <v>98</v>
      </c>
      <c r="B965">
        <v>2021</v>
      </c>
      <c r="C965" s="11">
        <v>44371</v>
      </c>
      <c r="D965" t="s">
        <v>1562</v>
      </c>
      <c r="E965" t="s">
        <v>656</v>
      </c>
      <c r="F965">
        <v>17</v>
      </c>
      <c r="G965">
        <f t="shared" si="48"/>
        <v>0</v>
      </c>
      <c r="H965">
        <v>0</v>
      </c>
      <c r="I965">
        <v>0</v>
      </c>
      <c r="J965">
        <v>0</v>
      </c>
      <c r="K965">
        <v>60</v>
      </c>
      <c r="L965">
        <v>40</v>
      </c>
      <c r="M965">
        <v>0</v>
      </c>
      <c r="N965">
        <v>0</v>
      </c>
      <c r="O965">
        <v>0</v>
      </c>
      <c r="P965" s="9">
        <f t="shared" si="49"/>
        <v>26</v>
      </c>
      <c r="Q965">
        <v>12</v>
      </c>
      <c r="R965">
        <v>7</v>
      </c>
      <c r="S965">
        <v>27</v>
      </c>
      <c r="T965">
        <v>58</v>
      </c>
      <c r="AC965">
        <v>1</v>
      </c>
      <c r="AD965">
        <v>0</v>
      </c>
      <c r="AF965">
        <v>100</v>
      </c>
    </row>
    <row r="966" spans="1:33" x14ac:dyDescent="0.3">
      <c r="A966" t="s">
        <v>98</v>
      </c>
      <c r="B966">
        <v>2021</v>
      </c>
      <c r="C966" s="11">
        <v>44371</v>
      </c>
      <c r="D966" t="s">
        <v>1563</v>
      </c>
      <c r="E966" t="s">
        <v>659</v>
      </c>
      <c r="F966">
        <v>7</v>
      </c>
      <c r="G966">
        <f t="shared" si="48"/>
        <v>0</v>
      </c>
      <c r="H966">
        <v>0</v>
      </c>
      <c r="I966">
        <v>0</v>
      </c>
      <c r="J966">
        <v>0</v>
      </c>
      <c r="K966">
        <v>60</v>
      </c>
      <c r="L966">
        <v>50</v>
      </c>
      <c r="M966">
        <v>27</v>
      </c>
      <c r="N966">
        <v>0</v>
      </c>
      <c r="O966">
        <v>0</v>
      </c>
      <c r="P966" s="9">
        <f t="shared" si="49"/>
        <v>21.25</v>
      </c>
      <c r="Q966">
        <v>22</v>
      </c>
      <c r="R966">
        <v>23</v>
      </c>
      <c r="S966">
        <v>20</v>
      </c>
      <c r="T966">
        <v>20</v>
      </c>
      <c r="AC966">
        <v>1</v>
      </c>
      <c r="AD966">
        <v>0</v>
      </c>
      <c r="AF966">
        <v>50</v>
      </c>
    </row>
    <row r="967" spans="1:33" x14ac:dyDescent="0.3">
      <c r="A967" t="s">
        <v>98</v>
      </c>
      <c r="B967">
        <v>2021</v>
      </c>
      <c r="C967" s="11">
        <v>44371</v>
      </c>
      <c r="D967" t="s">
        <v>1564</v>
      </c>
      <c r="E967" t="s">
        <v>657</v>
      </c>
      <c r="F967">
        <v>7</v>
      </c>
      <c r="G967">
        <f t="shared" si="48"/>
        <v>0</v>
      </c>
      <c r="H967">
        <v>0</v>
      </c>
      <c r="I967">
        <v>0</v>
      </c>
      <c r="J967">
        <v>0</v>
      </c>
      <c r="K967">
        <v>40</v>
      </c>
      <c r="L967">
        <v>50</v>
      </c>
      <c r="M967">
        <v>0</v>
      </c>
      <c r="N967">
        <v>0</v>
      </c>
      <c r="O967">
        <v>0</v>
      </c>
      <c r="P967" s="9">
        <f t="shared" si="49"/>
        <v>18.5</v>
      </c>
      <c r="Q967">
        <v>8</v>
      </c>
      <c r="R967">
        <v>10</v>
      </c>
      <c r="S967">
        <v>54</v>
      </c>
      <c r="T967">
        <v>2</v>
      </c>
      <c r="AC967">
        <v>1</v>
      </c>
      <c r="AD967">
        <v>0</v>
      </c>
      <c r="AF967">
        <v>100</v>
      </c>
    </row>
    <row r="968" spans="1:33" x14ac:dyDescent="0.3">
      <c r="A968" t="s">
        <v>98</v>
      </c>
      <c r="B968">
        <v>2021</v>
      </c>
      <c r="C968" s="11">
        <v>44371</v>
      </c>
      <c r="D968" t="s">
        <v>1566</v>
      </c>
      <c r="E968" t="s">
        <v>657</v>
      </c>
      <c r="F968">
        <v>10</v>
      </c>
      <c r="G968">
        <f t="shared" si="48"/>
        <v>2</v>
      </c>
      <c r="H968">
        <v>1</v>
      </c>
      <c r="I968">
        <v>0</v>
      </c>
      <c r="J968">
        <v>1</v>
      </c>
      <c r="K968">
        <v>70</v>
      </c>
      <c r="L968">
        <v>25</v>
      </c>
      <c r="M968">
        <v>0</v>
      </c>
      <c r="N968">
        <v>0</v>
      </c>
      <c r="O968">
        <v>0</v>
      </c>
      <c r="P968" s="9">
        <f t="shared" si="49"/>
        <v>16</v>
      </c>
      <c r="Q968">
        <v>29</v>
      </c>
      <c r="R968">
        <v>11</v>
      </c>
      <c r="S968">
        <v>8</v>
      </c>
      <c r="T968">
        <v>16</v>
      </c>
      <c r="AC968">
        <v>1</v>
      </c>
      <c r="AD968">
        <v>0</v>
      </c>
      <c r="AF968">
        <v>100</v>
      </c>
    </row>
    <row r="969" spans="1:33" x14ac:dyDescent="0.3">
      <c r="A969" t="s">
        <v>98</v>
      </c>
      <c r="B969">
        <v>2022</v>
      </c>
      <c r="C969" s="11">
        <v>44743</v>
      </c>
      <c r="D969" t="s">
        <v>1551</v>
      </c>
      <c r="E969" t="s">
        <v>648</v>
      </c>
      <c r="F969">
        <v>10</v>
      </c>
      <c r="G969">
        <f t="shared" si="48"/>
        <v>0</v>
      </c>
      <c r="H969">
        <v>0</v>
      </c>
      <c r="I969">
        <v>0</v>
      </c>
      <c r="J969">
        <v>0</v>
      </c>
      <c r="K969">
        <v>100</v>
      </c>
      <c r="L969">
        <v>5</v>
      </c>
      <c r="M969">
        <v>0</v>
      </c>
      <c r="N969">
        <v>0</v>
      </c>
      <c r="O969">
        <v>5</v>
      </c>
      <c r="P969">
        <f t="shared" ref="P969:P978" si="50">AVERAGE(Q969:S969)</f>
        <v>28.666666666666668</v>
      </c>
      <c r="Q969">
        <v>20</v>
      </c>
      <c r="R969">
        <v>33</v>
      </c>
      <c r="S969">
        <v>33</v>
      </c>
      <c r="T969">
        <v>18</v>
      </c>
      <c r="AC969">
        <v>1</v>
      </c>
      <c r="AD969">
        <v>0</v>
      </c>
    </row>
    <row r="970" spans="1:33" x14ac:dyDescent="0.3">
      <c r="A970" t="s">
        <v>98</v>
      </c>
      <c r="B970">
        <v>2022</v>
      </c>
      <c r="C970" s="11">
        <v>44743</v>
      </c>
      <c r="D970" t="s">
        <v>1552</v>
      </c>
      <c r="E970" t="s">
        <v>651</v>
      </c>
      <c r="F970">
        <v>3</v>
      </c>
      <c r="G970">
        <f t="shared" si="48"/>
        <v>0</v>
      </c>
      <c r="H970">
        <v>0</v>
      </c>
      <c r="I970">
        <v>0</v>
      </c>
      <c r="J970">
        <v>0</v>
      </c>
      <c r="K970">
        <v>95</v>
      </c>
      <c r="L970">
        <v>20</v>
      </c>
      <c r="M970">
        <v>0</v>
      </c>
      <c r="N970">
        <v>0</v>
      </c>
      <c r="O970">
        <v>50</v>
      </c>
      <c r="P970">
        <f t="shared" si="50"/>
        <v>28</v>
      </c>
      <c r="Q970">
        <v>31</v>
      </c>
      <c r="R970">
        <v>15</v>
      </c>
      <c r="S970">
        <v>38</v>
      </c>
      <c r="T970">
        <v>27</v>
      </c>
      <c r="AC970">
        <v>1</v>
      </c>
      <c r="AD970">
        <v>0</v>
      </c>
    </row>
    <row r="971" spans="1:33" x14ac:dyDescent="0.3">
      <c r="A971" t="s">
        <v>98</v>
      </c>
      <c r="B971">
        <v>2022</v>
      </c>
      <c r="C971" s="11">
        <v>44743</v>
      </c>
      <c r="D971" t="s">
        <v>1554</v>
      </c>
      <c r="E971" t="s">
        <v>661</v>
      </c>
      <c r="F971">
        <v>4</v>
      </c>
      <c r="G971">
        <f t="shared" si="48"/>
        <v>5</v>
      </c>
      <c r="H971">
        <v>1</v>
      </c>
      <c r="I971">
        <v>2</v>
      </c>
      <c r="J971">
        <v>2</v>
      </c>
      <c r="K971">
        <v>75</v>
      </c>
      <c r="L971">
        <v>60</v>
      </c>
      <c r="M971">
        <v>15</v>
      </c>
      <c r="N971">
        <v>0</v>
      </c>
      <c r="O971">
        <v>0</v>
      </c>
      <c r="P971">
        <f t="shared" si="50"/>
        <v>16</v>
      </c>
      <c r="Q971">
        <v>27</v>
      </c>
      <c r="R971">
        <v>19</v>
      </c>
      <c r="S971">
        <v>2</v>
      </c>
      <c r="T971">
        <v>38</v>
      </c>
      <c r="AC971">
        <v>1</v>
      </c>
      <c r="AD971">
        <v>0</v>
      </c>
    </row>
    <row r="972" spans="1:33" x14ac:dyDescent="0.3">
      <c r="A972" t="s">
        <v>98</v>
      </c>
      <c r="B972">
        <v>2022</v>
      </c>
      <c r="C972" s="11">
        <v>44743</v>
      </c>
      <c r="D972" t="s">
        <v>1556</v>
      </c>
      <c r="E972" t="s">
        <v>656</v>
      </c>
      <c r="F972">
        <v>8</v>
      </c>
      <c r="G972">
        <f t="shared" si="48"/>
        <v>31</v>
      </c>
      <c r="H972">
        <v>1</v>
      </c>
      <c r="I972">
        <v>8</v>
      </c>
      <c r="J972">
        <v>22</v>
      </c>
      <c r="K972">
        <v>100</v>
      </c>
      <c r="L972">
        <v>50</v>
      </c>
      <c r="M972">
        <v>0</v>
      </c>
      <c r="N972">
        <v>0</v>
      </c>
      <c r="O972">
        <v>0</v>
      </c>
      <c r="P972">
        <f t="shared" si="50"/>
        <v>18</v>
      </c>
      <c r="Q972">
        <v>18</v>
      </c>
      <c r="R972">
        <v>16</v>
      </c>
      <c r="S972">
        <v>20</v>
      </c>
      <c r="T972">
        <v>16</v>
      </c>
      <c r="AC972">
        <v>1</v>
      </c>
      <c r="AD972">
        <v>0</v>
      </c>
    </row>
    <row r="973" spans="1:33" x14ac:dyDescent="0.3">
      <c r="A973" t="s">
        <v>98</v>
      </c>
      <c r="B973">
        <v>2022</v>
      </c>
      <c r="C973" s="11">
        <v>44743</v>
      </c>
      <c r="D973" t="s">
        <v>1557</v>
      </c>
      <c r="E973" t="s">
        <v>656</v>
      </c>
      <c r="F973">
        <v>7</v>
      </c>
      <c r="G973">
        <f t="shared" si="48"/>
        <v>6</v>
      </c>
      <c r="H973">
        <v>0</v>
      </c>
      <c r="I973">
        <v>2</v>
      </c>
      <c r="J973">
        <v>4</v>
      </c>
      <c r="K973">
        <v>95</v>
      </c>
      <c r="L973">
        <v>75</v>
      </c>
      <c r="M973">
        <v>5</v>
      </c>
      <c r="N973">
        <v>0</v>
      </c>
      <c r="O973">
        <v>0</v>
      </c>
      <c r="P973">
        <f t="shared" si="50"/>
        <v>38</v>
      </c>
      <c r="Q973">
        <v>22</v>
      </c>
      <c r="R973">
        <v>61</v>
      </c>
      <c r="S973">
        <v>31</v>
      </c>
      <c r="T973">
        <v>23</v>
      </c>
      <c r="AC973">
        <v>1</v>
      </c>
      <c r="AD973">
        <v>0</v>
      </c>
    </row>
    <row r="974" spans="1:33" x14ac:dyDescent="0.3">
      <c r="A974" t="s">
        <v>98</v>
      </c>
      <c r="B974">
        <v>2022</v>
      </c>
      <c r="C974" s="11">
        <v>44743</v>
      </c>
      <c r="D974" t="s">
        <v>1558</v>
      </c>
      <c r="E974" t="s">
        <v>656</v>
      </c>
      <c r="F974">
        <v>9</v>
      </c>
      <c r="G974">
        <f t="shared" si="48"/>
        <v>51</v>
      </c>
      <c r="H974">
        <v>5</v>
      </c>
      <c r="I974">
        <v>10</v>
      </c>
      <c r="J974">
        <v>36</v>
      </c>
      <c r="K974">
        <v>85</v>
      </c>
      <c r="L974">
        <v>40</v>
      </c>
      <c r="M974">
        <v>2</v>
      </c>
      <c r="N974">
        <v>0</v>
      </c>
      <c r="O974">
        <v>0</v>
      </c>
      <c r="P974">
        <f t="shared" si="50"/>
        <v>17.333333333333332</v>
      </c>
      <c r="Q974">
        <v>21</v>
      </c>
      <c r="R974">
        <v>18</v>
      </c>
      <c r="S974">
        <v>13</v>
      </c>
      <c r="T974">
        <v>19</v>
      </c>
      <c r="AC974">
        <v>1</v>
      </c>
      <c r="AD974">
        <v>0</v>
      </c>
      <c r="AG974" t="s">
        <v>1995</v>
      </c>
    </row>
    <row r="975" spans="1:33" x14ac:dyDescent="0.3">
      <c r="A975" t="s">
        <v>98</v>
      </c>
      <c r="B975">
        <v>2022</v>
      </c>
      <c r="C975" s="11">
        <v>44743</v>
      </c>
      <c r="D975" t="s">
        <v>1560</v>
      </c>
      <c r="E975" t="s">
        <v>653</v>
      </c>
      <c r="F975">
        <v>8</v>
      </c>
      <c r="G975">
        <f t="shared" si="48"/>
        <v>0</v>
      </c>
      <c r="H975">
        <v>0</v>
      </c>
      <c r="I975">
        <v>0</v>
      </c>
      <c r="J975">
        <v>0</v>
      </c>
      <c r="K975">
        <v>90</v>
      </c>
      <c r="L975">
        <v>5</v>
      </c>
      <c r="M975">
        <v>0</v>
      </c>
      <c r="N975">
        <v>0</v>
      </c>
      <c r="O975">
        <v>0</v>
      </c>
      <c r="P975">
        <f t="shared" si="50"/>
        <v>48.666666666666664</v>
      </c>
      <c r="Q975">
        <v>51</v>
      </c>
      <c r="R975">
        <v>53</v>
      </c>
      <c r="S975">
        <v>42</v>
      </c>
      <c r="T975">
        <v>35</v>
      </c>
      <c r="AC975">
        <v>1</v>
      </c>
      <c r="AD975">
        <v>0</v>
      </c>
    </row>
    <row r="976" spans="1:33" x14ac:dyDescent="0.3">
      <c r="A976" t="s">
        <v>98</v>
      </c>
      <c r="B976">
        <v>2022</v>
      </c>
      <c r="C976" s="11">
        <v>44743</v>
      </c>
      <c r="D976" t="s">
        <v>1561</v>
      </c>
      <c r="E976" t="s">
        <v>656</v>
      </c>
      <c r="F976">
        <v>6</v>
      </c>
      <c r="G976">
        <f t="shared" ref="G976:G1007" si="51">SUM(H976:J976)</f>
        <v>0</v>
      </c>
      <c r="H976">
        <v>0</v>
      </c>
      <c r="I976">
        <v>0</v>
      </c>
      <c r="J976">
        <v>0</v>
      </c>
      <c r="K976">
        <v>40</v>
      </c>
      <c r="L976">
        <v>50</v>
      </c>
      <c r="M976">
        <v>10</v>
      </c>
      <c r="N976">
        <v>0</v>
      </c>
      <c r="O976">
        <v>0</v>
      </c>
      <c r="P976">
        <f t="shared" si="50"/>
        <v>16.666666666666668</v>
      </c>
      <c r="Q976">
        <v>10</v>
      </c>
      <c r="R976">
        <v>19</v>
      </c>
      <c r="S976">
        <v>21</v>
      </c>
      <c r="T976">
        <v>11</v>
      </c>
      <c r="AC976">
        <v>1</v>
      </c>
      <c r="AD976">
        <v>0</v>
      </c>
    </row>
    <row r="977" spans="1:34" x14ac:dyDescent="0.3">
      <c r="A977" t="s">
        <v>98</v>
      </c>
      <c r="B977">
        <v>2022</v>
      </c>
      <c r="C977" s="11">
        <v>44743</v>
      </c>
      <c r="D977" t="s">
        <v>1562</v>
      </c>
      <c r="E977" t="s">
        <v>656</v>
      </c>
      <c r="F977">
        <v>17</v>
      </c>
      <c r="G977">
        <f t="shared" si="51"/>
        <v>0</v>
      </c>
      <c r="H977">
        <v>0</v>
      </c>
      <c r="I977">
        <v>0</v>
      </c>
      <c r="J977">
        <v>0</v>
      </c>
      <c r="K977">
        <v>70</v>
      </c>
      <c r="L977">
        <v>80</v>
      </c>
      <c r="M977">
        <v>0</v>
      </c>
      <c r="N977">
        <v>0</v>
      </c>
      <c r="O977">
        <v>0</v>
      </c>
      <c r="P977">
        <f t="shared" si="50"/>
        <v>16</v>
      </c>
      <c r="Q977">
        <v>18</v>
      </c>
      <c r="R977">
        <v>8</v>
      </c>
      <c r="S977">
        <v>22</v>
      </c>
      <c r="T977">
        <v>68</v>
      </c>
      <c r="AC977">
        <v>1</v>
      </c>
      <c r="AD977">
        <v>0</v>
      </c>
    </row>
    <row r="978" spans="1:34" x14ac:dyDescent="0.3">
      <c r="A978" t="s">
        <v>98</v>
      </c>
      <c r="B978">
        <v>2022</v>
      </c>
      <c r="C978" s="11">
        <v>44743</v>
      </c>
      <c r="D978" t="s">
        <v>1564</v>
      </c>
      <c r="E978" t="s">
        <v>657</v>
      </c>
      <c r="F978">
        <v>7</v>
      </c>
      <c r="G978">
        <f t="shared" si="51"/>
        <v>1</v>
      </c>
      <c r="H978">
        <v>0</v>
      </c>
      <c r="I978">
        <v>0</v>
      </c>
      <c r="J978">
        <v>1</v>
      </c>
      <c r="K978">
        <v>40</v>
      </c>
      <c r="L978">
        <v>60</v>
      </c>
      <c r="M978">
        <v>0</v>
      </c>
      <c r="N978">
        <v>0</v>
      </c>
      <c r="O978">
        <v>0</v>
      </c>
      <c r="P978">
        <f t="shared" si="50"/>
        <v>14.666666666666666</v>
      </c>
      <c r="Q978">
        <v>12</v>
      </c>
      <c r="R978">
        <v>12</v>
      </c>
      <c r="S978">
        <v>20</v>
      </c>
      <c r="T978">
        <v>18</v>
      </c>
      <c r="AC978">
        <v>1</v>
      </c>
      <c r="AD978">
        <v>0</v>
      </c>
    </row>
    <row r="979" spans="1:34" x14ac:dyDescent="0.3">
      <c r="A979" t="s">
        <v>85</v>
      </c>
      <c r="B979">
        <v>2020</v>
      </c>
      <c r="C979" s="11">
        <v>44012</v>
      </c>
      <c r="D979" t="s">
        <v>1586</v>
      </c>
      <c r="E979" t="s">
        <v>648</v>
      </c>
      <c r="F979">
        <v>5</v>
      </c>
      <c r="G979">
        <f t="shared" si="51"/>
        <v>1</v>
      </c>
      <c r="H979">
        <v>1</v>
      </c>
      <c r="I979">
        <v>0</v>
      </c>
      <c r="J979">
        <v>0</v>
      </c>
      <c r="K979">
        <v>80</v>
      </c>
      <c r="L979">
        <v>0.1</v>
      </c>
      <c r="M979" t="s">
        <v>503</v>
      </c>
      <c r="N979">
        <v>0</v>
      </c>
      <c r="O979">
        <v>0</v>
      </c>
      <c r="P979" s="9">
        <f t="shared" ref="P979:P989" si="52">AVERAGE(Q979:T979)</f>
        <v>18.75</v>
      </c>
      <c r="Q979" s="8">
        <v>13</v>
      </c>
      <c r="R979" s="8">
        <v>13</v>
      </c>
      <c r="S979" s="8">
        <v>24</v>
      </c>
      <c r="T979" s="8">
        <v>25</v>
      </c>
      <c r="AC979" s="14">
        <v>1</v>
      </c>
      <c r="AD979" s="14">
        <v>0</v>
      </c>
      <c r="AF979" t="s">
        <v>1587</v>
      </c>
      <c r="AH979">
        <v>0</v>
      </c>
    </row>
    <row r="980" spans="1:34" x14ac:dyDescent="0.3">
      <c r="A980" t="s">
        <v>85</v>
      </c>
      <c r="B980">
        <v>2020</v>
      </c>
      <c r="C980" s="11">
        <v>44012</v>
      </c>
      <c r="D980" t="s">
        <v>1588</v>
      </c>
      <c r="E980" t="s">
        <v>661</v>
      </c>
      <c r="F980">
        <v>13</v>
      </c>
      <c r="G980">
        <f t="shared" si="51"/>
        <v>0</v>
      </c>
      <c r="H980">
        <v>0</v>
      </c>
      <c r="I980">
        <v>0</v>
      </c>
      <c r="J980">
        <v>0</v>
      </c>
      <c r="K980">
        <v>90</v>
      </c>
      <c r="L980">
        <v>60</v>
      </c>
      <c r="M980" t="s">
        <v>503</v>
      </c>
      <c r="N980">
        <v>0</v>
      </c>
      <c r="O980">
        <v>0</v>
      </c>
      <c r="P980" s="9">
        <f t="shared" si="52"/>
        <v>29.5</v>
      </c>
      <c r="Q980" s="8">
        <v>18</v>
      </c>
      <c r="R980" s="8">
        <v>42</v>
      </c>
      <c r="S980" s="8">
        <v>31</v>
      </c>
      <c r="T980" s="8">
        <v>27</v>
      </c>
      <c r="AC980" s="14">
        <v>0</v>
      </c>
      <c r="AD980" s="14">
        <v>0</v>
      </c>
      <c r="AH980">
        <v>0</v>
      </c>
    </row>
    <row r="981" spans="1:34" x14ac:dyDescent="0.3">
      <c r="A981" t="s">
        <v>85</v>
      </c>
      <c r="B981">
        <v>2020</v>
      </c>
      <c r="C981" s="11">
        <v>44012</v>
      </c>
      <c r="D981" t="s">
        <v>1589</v>
      </c>
      <c r="E981" t="s">
        <v>651</v>
      </c>
      <c r="F981">
        <v>1</v>
      </c>
      <c r="G981">
        <f t="shared" si="51"/>
        <v>0</v>
      </c>
      <c r="H981">
        <v>0</v>
      </c>
      <c r="I981">
        <v>0</v>
      </c>
      <c r="J981">
        <v>0</v>
      </c>
      <c r="K981">
        <v>40</v>
      </c>
      <c r="L981">
        <v>65</v>
      </c>
      <c r="M981" t="s">
        <v>503</v>
      </c>
      <c r="N981">
        <v>0</v>
      </c>
      <c r="O981">
        <v>0</v>
      </c>
      <c r="P981" s="9">
        <f t="shared" si="52"/>
        <v>16.75</v>
      </c>
      <c r="Q981" s="8">
        <v>19</v>
      </c>
      <c r="R981" s="8">
        <v>12</v>
      </c>
      <c r="S981" s="8">
        <v>11</v>
      </c>
      <c r="T981" s="8">
        <v>25</v>
      </c>
      <c r="AC981" s="14">
        <v>0</v>
      </c>
      <c r="AD981" s="14">
        <v>0</v>
      </c>
      <c r="AH981" t="s">
        <v>1599</v>
      </c>
    </row>
    <row r="982" spans="1:34" x14ac:dyDescent="0.3">
      <c r="A982" t="s">
        <v>85</v>
      </c>
      <c r="B982">
        <v>2020</v>
      </c>
      <c r="C982" s="11">
        <v>44012</v>
      </c>
      <c r="D982" t="s">
        <v>1590</v>
      </c>
      <c r="E982" t="s">
        <v>651</v>
      </c>
      <c r="F982">
        <v>2</v>
      </c>
      <c r="G982">
        <f t="shared" si="51"/>
        <v>6</v>
      </c>
      <c r="H982">
        <v>3</v>
      </c>
      <c r="I982">
        <v>2</v>
      </c>
      <c r="J982">
        <v>1</v>
      </c>
      <c r="K982">
        <v>40</v>
      </c>
      <c r="L982">
        <v>55</v>
      </c>
      <c r="M982" t="s">
        <v>503</v>
      </c>
      <c r="N982">
        <v>0</v>
      </c>
      <c r="O982">
        <v>0</v>
      </c>
      <c r="P982" s="9">
        <f t="shared" si="52"/>
        <v>10</v>
      </c>
      <c r="Q982" s="8">
        <v>7</v>
      </c>
      <c r="R982" s="8">
        <v>5</v>
      </c>
      <c r="S982" s="8">
        <v>8</v>
      </c>
      <c r="T982" s="8">
        <v>20</v>
      </c>
      <c r="AC982" s="14">
        <v>0</v>
      </c>
      <c r="AD982" s="14">
        <v>0</v>
      </c>
      <c r="AH982" t="s">
        <v>1600</v>
      </c>
    </row>
    <row r="983" spans="1:34" x14ac:dyDescent="0.3">
      <c r="A983" t="s">
        <v>85</v>
      </c>
      <c r="B983">
        <v>2020</v>
      </c>
      <c r="C983" s="11">
        <v>44012</v>
      </c>
      <c r="D983" t="s">
        <v>1591</v>
      </c>
      <c r="E983" t="s">
        <v>651</v>
      </c>
      <c r="F983">
        <v>5</v>
      </c>
      <c r="G983">
        <f t="shared" si="51"/>
        <v>7</v>
      </c>
      <c r="H983">
        <v>2</v>
      </c>
      <c r="I983">
        <v>4</v>
      </c>
      <c r="J983">
        <v>1</v>
      </c>
      <c r="K983">
        <v>50</v>
      </c>
      <c r="L983">
        <v>85</v>
      </c>
      <c r="M983" t="s">
        <v>503</v>
      </c>
      <c r="N983">
        <v>0</v>
      </c>
      <c r="O983">
        <v>0</v>
      </c>
      <c r="P983" s="9">
        <f t="shared" si="52"/>
        <v>9.25</v>
      </c>
      <c r="Q983" s="8">
        <v>11</v>
      </c>
      <c r="R983" s="8">
        <v>2</v>
      </c>
      <c r="S983" s="8">
        <v>14</v>
      </c>
      <c r="T983" s="8">
        <v>10</v>
      </c>
      <c r="AC983" s="14">
        <v>0</v>
      </c>
      <c r="AD983" s="14">
        <v>0</v>
      </c>
      <c r="AH983" t="s">
        <v>1601</v>
      </c>
    </row>
    <row r="984" spans="1:34" x14ac:dyDescent="0.3">
      <c r="A984" t="s">
        <v>85</v>
      </c>
      <c r="B984">
        <v>2020</v>
      </c>
      <c r="C984" s="11">
        <v>44012</v>
      </c>
      <c r="D984" t="s">
        <v>1592</v>
      </c>
      <c r="E984" t="s">
        <v>651</v>
      </c>
      <c r="F984">
        <v>6</v>
      </c>
      <c r="G984">
        <f t="shared" si="51"/>
        <v>5</v>
      </c>
      <c r="H984">
        <v>4</v>
      </c>
      <c r="I984">
        <v>0</v>
      </c>
      <c r="J984">
        <v>1</v>
      </c>
      <c r="K984">
        <v>60</v>
      </c>
      <c r="L984">
        <v>50</v>
      </c>
      <c r="M984" t="s">
        <v>503</v>
      </c>
      <c r="N984">
        <v>0</v>
      </c>
      <c r="O984">
        <v>0</v>
      </c>
      <c r="P984" s="9">
        <f t="shared" si="52"/>
        <v>16.75</v>
      </c>
      <c r="Q984" s="8">
        <v>17</v>
      </c>
      <c r="R984" s="8">
        <v>9</v>
      </c>
      <c r="S984" s="8">
        <v>17</v>
      </c>
      <c r="T984" s="8">
        <v>24</v>
      </c>
      <c r="AC984" s="14">
        <v>0</v>
      </c>
      <c r="AD984" s="14">
        <v>0</v>
      </c>
      <c r="AH984" t="s">
        <v>1602</v>
      </c>
    </row>
    <row r="985" spans="1:34" x14ac:dyDescent="0.3">
      <c r="A985" t="s">
        <v>85</v>
      </c>
      <c r="B985">
        <v>2020</v>
      </c>
      <c r="C985" s="11">
        <v>44012</v>
      </c>
      <c r="D985" t="s">
        <v>1593</v>
      </c>
      <c r="E985" t="s">
        <v>656</v>
      </c>
      <c r="F985">
        <v>4</v>
      </c>
      <c r="G985">
        <f t="shared" si="51"/>
        <v>13</v>
      </c>
      <c r="H985">
        <v>3</v>
      </c>
      <c r="I985">
        <v>9</v>
      </c>
      <c r="J985">
        <v>1</v>
      </c>
      <c r="K985">
        <v>85</v>
      </c>
      <c r="L985">
        <v>5</v>
      </c>
      <c r="M985" t="s">
        <v>503</v>
      </c>
      <c r="N985">
        <v>0</v>
      </c>
      <c r="O985">
        <v>0</v>
      </c>
      <c r="P985" s="9">
        <f t="shared" si="52"/>
        <v>21.25</v>
      </c>
      <c r="Q985" s="8">
        <v>22</v>
      </c>
      <c r="R985" s="8">
        <v>24</v>
      </c>
      <c r="S985" s="8">
        <v>14</v>
      </c>
      <c r="T985" s="8">
        <v>25</v>
      </c>
      <c r="AC985" s="14">
        <v>0</v>
      </c>
      <c r="AD985" s="14">
        <v>0</v>
      </c>
      <c r="AH985" t="s">
        <v>1604</v>
      </c>
    </row>
    <row r="986" spans="1:34" x14ac:dyDescent="0.3">
      <c r="A986" t="s">
        <v>85</v>
      </c>
      <c r="B986">
        <v>2020</v>
      </c>
      <c r="C986" s="11">
        <v>44012</v>
      </c>
      <c r="D986" t="s">
        <v>1594</v>
      </c>
      <c r="E986" t="s">
        <v>656</v>
      </c>
      <c r="F986">
        <v>12</v>
      </c>
      <c r="G986">
        <f t="shared" si="51"/>
        <v>0</v>
      </c>
      <c r="H986">
        <v>0</v>
      </c>
      <c r="I986">
        <v>0</v>
      </c>
      <c r="J986">
        <v>0</v>
      </c>
      <c r="K986">
        <v>85</v>
      </c>
      <c r="L986">
        <v>20</v>
      </c>
      <c r="M986" t="s">
        <v>503</v>
      </c>
      <c r="N986">
        <v>0</v>
      </c>
      <c r="O986">
        <v>0</v>
      </c>
      <c r="P986" s="9">
        <f t="shared" si="52"/>
        <v>16.5</v>
      </c>
      <c r="Q986" s="8">
        <v>17</v>
      </c>
      <c r="R986" s="8">
        <v>6</v>
      </c>
      <c r="S986" s="8">
        <v>13</v>
      </c>
      <c r="T986" s="8">
        <v>30</v>
      </c>
      <c r="AC986" s="14">
        <v>0</v>
      </c>
      <c r="AD986" s="14">
        <v>0</v>
      </c>
      <c r="AH986">
        <v>0</v>
      </c>
    </row>
    <row r="987" spans="1:34" x14ac:dyDescent="0.3">
      <c r="A987" t="s">
        <v>85</v>
      </c>
      <c r="B987">
        <v>2020</v>
      </c>
      <c r="C987" s="11">
        <v>44012</v>
      </c>
      <c r="D987" t="s">
        <v>1595</v>
      </c>
      <c r="E987" t="s">
        <v>656</v>
      </c>
      <c r="F987">
        <v>20</v>
      </c>
      <c r="G987">
        <f t="shared" si="51"/>
        <v>0</v>
      </c>
      <c r="H987">
        <v>0</v>
      </c>
      <c r="I987">
        <v>0</v>
      </c>
      <c r="J987">
        <v>0</v>
      </c>
      <c r="K987">
        <v>70</v>
      </c>
      <c r="L987">
        <v>8</v>
      </c>
      <c r="M987" t="s">
        <v>503</v>
      </c>
      <c r="N987">
        <v>0</v>
      </c>
      <c r="O987">
        <v>0</v>
      </c>
      <c r="P987" s="9">
        <f t="shared" si="52"/>
        <v>19</v>
      </c>
      <c r="Q987" s="8">
        <v>13</v>
      </c>
      <c r="R987" s="8">
        <v>20</v>
      </c>
      <c r="S987" s="8">
        <v>20</v>
      </c>
      <c r="T987" s="8">
        <v>23</v>
      </c>
      <c r="AC987" s="14">
        <v>0</v>
      </c>
      <c r="AD987" s="14">
        <v>0</v>
      </c>
      <c r="AH987">
        <v>0</v>
      </c>
    </row>
    <row r="988" spans="1:34" x14ac:dyDescent="0.3">
      <c r="A988" t="s">
        <v>85</v>
      </c>
      <c r="B988">
        <v>2020</v>
      </c>
      <c r="C988" s="11">
        <v>44012</v>
      </c>
      <c r="D988" t="s">
        <v>1596</v>
      </c>
      <c r="E988" t="s">
        <v>661</v>
      </c>
      <c r="F988">
        <v>9</v>
      </c>
      <c r="G988">
        <f t="shared" si="51"/>
        <v>0</v>
      </c>
      <c r="H988">
        <v>0</v>
      </c>
      <c r="I988">
        <v>0</v>
      </c>
      <c r="J988">
        <v>0</v>
      </c>
      <c r="K988">
        <v>80</v>
      </c>
      <c r="L988">
        <v>25</v>
      </c>
      <c r="M988" t="s">
        <v>503</v>
      </c>
      <c r="N988">
        <v>0</v>
      </c>
      <c r="O988">
        <v>0</v>
      </c>
      <c r="P988" s="9">
        <f t="shared" si="52"/>
        <v>37</v>
      </c>
      <c r="Q988" s="8">
        <v>22</v>
      </c>
      <c r="R988" s="8">
        <v>22</v>
      </c>
      <c r="S988" s="8">
        <v>48</v>
      </c>
      <c r="T988" s="8">
        <v>56</v>
      </c>
      <c r="AC988" s="14">
        <v>0</v>
      </c>
      <c r="AD988" s="14">
        <v>0</v>
      </c>
      <c r="AF988" t="s">
        <v>1597</v>
      </c>
      <c r="AH988">
        <v>0</v>
      </c>
    </row>
    <row r="989" spans="1:34" x14ac:dyDescent="0.3">
      <c r="A989" t="s">
        <v>85</v>
      </c>
      <c r="B989">
        <v>2021</v>
      </c>
      <c r="C989" s="11">
        <v>44372</v>
      </c>
      <c r="D989" t="s">
        <v>1586</v>
      </c>
      <c r="E989" t="s">
        <v>648</v>
      </c>
      <c r="F989">
        <v>5</v>
      </c>
      <c r="G989">
        <f t="shared" si="51"/>
        <v>0</v>
      </c>
      <c r="H989">
        <v>0</v>
      </c>
      <c r="I989">
        <v>0</v>
      </c>
      <c r="J989">
        <v>0</v>
      </c>
      <c r="K989">
        <v>75</v>
      </c>
      <c r="L989">
        <v>0.1</v>
      </c>
      <c r="M989">
        <v>6</v>
      </c>
      <c r="N989">
        <v>0</v>
      </c>
      <c r="O989">
        <v>0</v>
      </c>
      <c r="P989">
        <f t="shared" si="52"/>
        <v>24.5</v>
      </c>
      <c r="Q989" s="26">
        <v>20</v>
      </c>
      <c r="R989" s="26">
        <v>20</v>
      </c>
      <c r="S989" s="26">
        <v>32</v>
      </c>
      <c r="T989" s="26">
        <v>26</v>
      </c>
      <c r="U989">
        <v>4</v>
      </c>
      <c r="V989">
        <v>7</v>
      </c>
      <c r="W989">
        <v>3</v>
      </c>
      <c r="X989">
        <v>6</v>
      </c>
      <c r="Y989" t="s">
        <v>503</v>
      </c>
      <c r="Z989" t="s">
        <v>503</v>
      </c>
      <c r="AA989">
        <v>1</v>
      </c>
      <c r="AB989">
        <v>1</v>
      </c>
      <c r="AC989" s="14">
        <v>0</v>
      </c>
      <c r="AD989" s="14">
        <v>0</v>
      </c>
      <c r="AG989" t="s">
        <v>1598</v>
      </c>
    </row>
    <row r="990" spans="1:34" x14ac:dyDescent="0.3">
      <c r="A990" t="s">
        <v>85</v>
      </c>
      <c r="B990">
        <v>2021</v>
      </c>
      <c r="C990" s="11">
        <v>44372</v>
      </c>
      <c r="D990" t="s">
        <v>1588</v>
      </c>
      <c r="E990" t="s">
        <v>661</v>
      </c>
      <c r="F990">
        <v>13</v>
      </c>
      <c r="G990">
        <f t="shared" si="51"/>
        <v>0</v>
      </c>
      <c r="H990">
        <v>0</v>
      </c>
      <c r="I990">
        <v>0</v>
      </c>
      <c r="J990">
        <v>0</v>
      </c>
      <c r="K990">
        <v>95</v>
      </c>
      <c r="L990">
        <v>2</v>
      </c>
      <c r="M990">
        <v>0</v>
      </c>
      <c r="N990">
        <v>0</v>
      </c>
      <c r="O990">
        <v>0</v>
      </c>
      <c r="P990">
        <f t="shared" ref="P990:P1008" si="53">AVERAGE(Q990:S990)</f>
        <v>22</v>
      </c>
      <c r="Q990" s="26">
        <v>17</v>
      </c>
      <c r="R990" s="26">
        <v>26</v>
      </c>
      <c r="S990" s="26">
        <v>23</v>
      </c>
      <c r="T990" s="26">
        <v>24</v>
      </c>
      <c r="U990">
        <v>2</v>
      </c>
      <c r="V990">
        <v>1</v>
      </c>
      <c r="W990">
        <v>0</v>
      </c>
      <c r="X990">
        <v>0</v>
      </c>
      <c r="Y990" t="s">
        <v>503</v>
      </c>
      <c r="Z990" t="s">
        <v>503</v>
      </c>
      <c r="AA990">
        <v>0</v>
      </c>
      <c r="AB990">
        <v>0</v>
      </c>
      <c r="AC990" s="14">
        <v>0</v>
      </c>
      <c r="AD990" s="14">
        <v>0</v>
      </c>
    </row>
    <row r="991" spans="1:34" x14ac:dyDescent="0.3">
      <c r="A991" t="s">
        <v>85</v>
      </c>
      <c r="B991">
        <v>2021</v>
      </c>
      <c r="C991" s="11">
        <v>44372</v>
      </c>
      <c r="D991" t="s">
        <v>1589</v>
      </c>
      <c r="E991" t="s">
        <v>651</v>
      </c>
      <c r="F991">
        <v>1</v>
      </c>
      <c r="G991">
        <f t="shared" si="51"/>
        <v>2</v>
      </c>
      <c r="H991">
        <v>2</v>
      </c>
      <c r="I991">
        <v>0</v>
      </c>
      <c r="J991">
        <v>0</v>
      </c>
      <c r="K991">
        <v>55</v>
      </c>
      <c r="L991">
        <v>40</v>
      </c>
      <c r="M991">
        <v>0</v>
      </c>
      <c r="N991">
        <v>0</v>
      </c>
      <c r="O991">
        <v>0</v>
      </c>
      <c r="P991">
        <f t="shared" si="53"/>
        <v>22.666666666666668</v>
      </c>
      <c r="Q991" s="26">
        <v>22</v>
      </c>
      <c r="R991" s="26">
        <v>25</v>
      </c>
      <c r="S991" s="26">
        <v>21</v>
      </c>
      <c r="T991" s="26">
        <v>17</v>
      </c>
      <c r="U991">
        <v>2</v>
      </c>
      <c r="V991">
        <v>6</v>
      </c>
      <c r="W991">
        <v>0</v>
      </c>
      <c r="X991">
        <v>0</v>
      </c>
      <c r="Y991" t="s">
        <v>503</v>
      </c>
      <c r="Z991" t="s">
        <v>503</v>
      </c>
      <c r="AA991">
        <v>1</v>
      </c>
      <c r="AB991">
        <v>1</v>
      </c>
      <c r="AC991" s="14">
        <v>0</v>
      </c>
      <c r="AD991" s="14">
        <v>0</v>
      </c>
    </row>
    <row r="992" spans="1:34" x14ac:dyDescent="0.3">
      <c r="A992" t="s">
        <v>85</v>
      </c>
      <c r="B992">
        <v>2021</v>
      </c>
      <c r="C992" s="11">
        <v>44372</v>
      </c>
      <c r="D992" t="s">
        <v>1590</v>
      </c>
      <c r="E992" t="s">
        <v>651</v>
      </c>
      <c r="F992">
        <v>2</v>
      </c>
      <c r="G992">
        <f t="shared" si="51"/>
        <v>6</v>
      </c>
      <c r="H992">
        <v>3</v>
      </c>
      <c r="I992">
        <v>1</v>
      </c>
      <c r="J992">
        <v>2</v>
      </c>
      <c r="K992">
        <v>50</v>
      </c>
      <c r="L992">
        <v>70</v>
      </c>
      <c r="M992">
        <v>0</v>
      </c>
      <c r="N992">
        <v>0</v>
      </c>
      <c r="O992">
        <v>0</v>
      </c>
      <c r="P992">
        <f t="shared" si="53"/>
        <v>14.333333333333334</v>
      </c>
      <c r="Q992" s="26">
        <v>21</v>
      </c>
      <c r="R992" s="26">
        <v>8</v>
      </c>
      <c r="S992" s="26">
        <v>14</v>
      </c>
      <c r="T992" s="26">
        <v>20</v>
      </c>
      <c r="U992">
        <v>3</v>
      </c>
      <c r="V992">
        <v>4</v>
      </c>
      <c r="W992">
        <v>0</v>
      </c>
      <c r="X992">
        <v>0</v>
      </c>
      <c r="Y992" t="s">
        <v>503</v>
      </c>
      <c r="Z992" t="s">
        <v>503</v>
      </c>
      <c r="AA992">
        <v>1</v>
      </c>
      <c r="AB992">
        <v>1</v>
      </c>
      <c r="AC992" s="14">
        <v>0</v>
      </c>
      <c r="AD992" s="14">
        <v>0</v>
      </c>
    </row>
    <row r="993" spans="1:33" x14ac:dyDescent="0.3">
      <c r="A993" t="s">
        <v>85</v>
      </c>
      <c r="B993">
        <v>2021</v>
      </c>
      <c r="C993" s="11">
        <v>44372</v>
      </c>
      <c r="D993" t="s">
        <v>1591</v>
      </c>
      <c r="E993" t="s">
        <v>651</v>
      </c>
      <c r="F993">
        <v>5</v>
      </c>
      <c r="G993">
        <f t="shared" si="51"/>
        <v>6</v>
      </c>
      <c r="H993">
        <v>1</v>
      </c>
      <c r="I993">
        <v>0</v>
      </c>
      <c r="J993">
        <v>5</v>
      </c>
      <c r="K993">
        <v>50</v>
      </c>
      <c r="L993">
        <v>65</v>
      </c>
      <c r="M993">
        <v>0</v>
      </c>
      <c r="N993">
        <v>0</v>
      </c>
      <c r="O993">
        <v>0</v>
      </c>
      <c r="P993">
        <f t="shared" si="53"/>
        <v>9.3333333333333339</v>
      </c>
      <c r="Q993" s="26">
        <v>2</v>
      </c>
      <c r="R993" s="26">
        <v>7</v>
      </c>
      <c r="S993" s="26">
        <v>19</v>
      </c>
      <c r="T993" s="26">
        <v>12</v>
      </c>
      <c r="U993">
        <v>3</v>
      </c>
      <c r="V993">
        <v>3</v>
      </c>
      <c r="W993">
        <v>0</v>
      </c>
      <c r="X993">
        <v>0</v>
      </c>
      <c r="Y993" t="s">
        <v>503</v>
      </c>
      <c r="Z993" t="s">
        <v>503</v>
      </c>
      <c r="AA993">
        <v>1</v>
      </c>
      <c r="AB993">
        <v>1</v>
      </c>
      <c r="AC993" s="14">
        <v>0</v>
      </c>
      <c r="AD993" s="14">
        <v>0</v>
      </c>
    </row>
    <row r="994" spans="1:33" x14ac:dyDescent="0.3">
      <c r="A994" t="s">
        <v>85</v>
      </c>
      <c r="B994">
        <v>2021</v>
      </c>
      <c r="C994" s="11">
        <v>44372</v>
      </c>
      <c r="D994" t="s">
        <v>1592</v>
      </c>
      <c r="E994" t="s">
        <v>651</v>
      </c>
      <c r="F994">
        <v>6</v>
      </c>
      <c r="G994">
        <f t="shared" si="51"/>
        <v>7</v>
      </c>
      <c r="H994">
        <v>6</v>
      </c>
      <c r="I994">
        <v>0</v>
      </c>
      <c r="J994">
        <v>1</v>
      </c>
      <c r="K994">
        <v>55</v>
      </c>
      <c r="L994">
        <v>45</v>
      </c>
      <c r="M994">
        <v>0</v>
      </c>
      <c r="N994">
        <v>0</v>
      </c>
      <c r="O994">
        <v>0</v>
      </c>
      <c r="P994">
        <f t="shared" si="53"/>
        <v>17</v>
      </c>
      <c r="Q994" s="26">
        <v>11</v>
      </c>
      <c r="R994" s="26">
        <v>13</v>
      </c>
      <c r="S994" s="26">
        <v>27</v>
      </c>
      <c r="T994" s="26">
        <v>7</v>
      </c>
      <c r="U994">
        <v>3</v>
      </c>
      <c r="V994">
        <v>3</v>
      </c>
      <c r="W994">
        <v>0</v>
      </c>
      <c r="X994">
        <v>0</v>
      </c>
      <c r="Y994" t="s">
        <v>503</v>
      </c>
      <c r="Z994" t="s">
        <v>503</v>
      </c>
      <c r="AA994">
        <v>1</v>
      </c>
      <c r="AB994">
        <v>0.1</v>
      </c>
      <c r="AC994" s="14">
        <v>0</v>
      </c>
      <c r="AD994" s="14">
        <v>0</v>
      </c>
    </row>
    <row r="995" spans="1:33" x14ac:dyDescent="0.3">
      <c r="A995" t="s">
        <v>85</v>
      </c>
      <c r="B995">
        <v>2021</v>
      </c>
      <c r="C995" s="11">
        <v>44372</v>
      </c>
      <c r="D995" t="s">
        <v>1593</v>
      </c>
      <c r="E995" t="s">
        <v>656</v>
      </c>
      <c r="F995">
        <v>4</v>
      </c>
      <c r="G995">
        <f t="shared" si="51"/>
        <v>13</v>
      </c>
      <c r="H995">
        <v>1</v>
      </c>
      <c r="I995">
        <v>5</v>
      </c>
      <c r="J995">
        <v>7</v>
      </c>
      <c r="K995">
        <v>80</v>
      </c>
      <c r="L995">
        <v>5</v>
      </c>
      <c r="M995">
        <v>0</v>
      </c>
      <c r="N995">
        <v>0</v>
      </c>
      <c r="O995">
        <v>0</v>
      </c>
      <c r="P995">
        <f t="shared" si="53"/>
        <v>25</v>
      </c>
      <c r="Q995" s="26">
        <v>24</v>
      </c>
      <c r="R995" s="26">
        <v>24</v>
      </c>
      <c r="S995" s="26">
        <v>27</v>
      </c>
      <c r="T995" s="26">
        <v>21</v>
      </c>
      <c r="U995">
        <v>4</v>
      </c>
      <c r="V995">
        <v>1</v>
      </c>
      <c r="W995">
        <v>0</v>
      </c>
      <c r="X995">
        <v>0</v>
      </c>
      <c r="Y995" t="s">
        <v>503</v>
      </c>
      <c r="Z995" t="s">
        <v>503</v>
      </c>
      <c r="AA995">
        <v>1</v>
      </c>
      <c r="AB995">
        <v>0.1</v>
      </c>
      <c r="AC995" s="14">
        <v>0</v>
      </c>
      <c r="AD995" s="14">
        <v>0</v>
      </c>
      <c r="AG995" t="s">
        <v>1603</v>
      </c>
    </row>
    <row r="996" spans="1:33" x14ac:dyDescent="0.3">
      <c r="A996" t="s">
        <v>85</v>
      </c>
      <c r="B996">
        <v>2021</v>
      </c>
      <c r="C996" s="11">
        <v>44372</v>
      </c>
      <c r="D996" t="s">
        <v>1594</v>
      </c>
      <c r="E996" t="s">
        <v>656</v>
      </c>
      <c r="F996">
        <v>12</v>
      </c>
      <c r="G996">
        <f t="shared" si="51"/>
        <v>0</v>
      </c>
      <c r="H996">
        <v>0</v>
      </c>
      <c r="I996">
        <v>0</v>
      </c>
      <c r="J996">
        <v>0</v>
      </c>
      <c r="K996">
        <v>80</v>
      </c>
      <c r="L996">
        <v>15</v>
      </c>
      <c r="M996">
        <v>0</v>
      </c>
      <c r="N996">
        <v>0</v>
      </c>
      <c r="O996">
        <v>0</v>
      </c>
      <c r="P996">
        <f t="shared" si="53"/>
        <v>9</v>
      </c>
      <c r="Q996" s="26">
        <v>11</v>
      </c>
      <c r="R996" s="26">
        <v>4</v>
      </c>
      <c r="S996" s="26">
        <v>12</v>
      </c>
      <c r="T996" s="26">
        <v>34</v>
      </c>
      <c r="U996">
        <v>3</v>
      </c>
      <c r="V996">
        <v>3</v>
      </c>
      <c r="W996">
        <v>0</v>
      </c>
      <c r="X996">
        <v>0</v>
      </c>
      <c r="Y996" t="s">
        <v>503</v>
      </c>
      <c r="Z996" t="s">
        <v>503</v>
      </c>
      <c r="AA996">
        <v>2</v>
      </c>
      <c r="AB996">
        <v>5</v>
      </c>
      <c r="AC996" s="14">
        <v>0</v>
      </c>
      <c r="AD996" s="14">
        <v>1</v>
      </c>
      <c r="AG996" t="s">
        <v>1605</v>
      </c>
    </row>
    <row r="997" spans="1:33" x14ac:dyDescent="0.3">
      <c r="A997" t="s">
        <v>85</v>
      </c>
      <c r="B997">
        <v>2021</v>
      </c>
      <c r="C997" s="11">
        <v>44372</v>
      </c>
      <c r="D997" t="s">
        <v>1595</v>
      </c>
      <c r="E997" t="s">
        <v>656</v>
      </c>
      <c r="F997">
        <v>20</v>
      </c>
      <c r="G997">
        <f t="shared" si="51"/>
        <v>0</v>
      </c>
      <c r="H997">
        <v>0</v>
      </c>
      <c r="I997">
        <v>0</v>
      </c>
      <c r="J997">
        <v>0</v>
      </c>
      <c r="K997">
        <v>75</v>
      </c>
      <c r="L997">
        <v>2</v>
      </c>
      <c r="M997">
        <v>0</v>
      </c>
      <c r="N997">
        <v>0</v>
      </c>
      <c r="O997">
        <v>0</v>
      </c>
      <c r="P997">
        <f t="shared" si="53"/>
        <v>26</v>
      </c>
      <c r="Q997" s="26">
        <v>30</v>
      </c>
      <c r="R997" s="26">
        <v>24</v>
      </c>
      <c r="S997" s="26">
        <v>24</v>
      </c>
      <c r="T997" s="26">
        <v>19</v>
      </c>
      <c r="U997">
        <v>2</v>
      </c>
      <c r="V997">
        <v>3</v>
      </c>
      <c r="W997">
        <v>0</v>
      </c>
      <c r="X997">
        <v>0</v>
      </c>
      <c r="Y997" t="s">
        <v>503</v>
      </c>
      <c r="Z997" t="s">
        <v>503</v>
      </c>
      <c r="AA997">
        <v>1</v>
      </c>
      <c r="AB997">
        <v>1</v>
      </c>
      <c r="AC997" s="14">
        <v>0</v>
      </c>
      <c r="AD997" s="14">
        <v>0</v>
      </c>
    </row>
    <row r="998" spans="1:33" x14ac:dyDescent="0.3">
      <c r="A998" t="s">
        <v>85</v>
      </c>
      <c r="B998">
        <v>2021</v>
      </c>
      <c r="C998" s="11">
        <v>44372</v>
      </c>
      <c r="D998" t="s">
        <v>1596</v>
      </c>
      <c r="E998" t="s">
        <v>661</v>
      </c>
      <c r="F998">
        <v>9</v>
      </c>
      <c r="G998">
        <f t="shared" si="51"/>
        <v>0</v>
      </c>
      <c r="H998">
        <v>0</v>
      </c>
      <c r="I998">
        <v>0</v>
      </c>
      <c r="J998">
        <v>0</v>
      </c>
      <c r="K998">
        <v>90</v>
      </c>
      <c r="L998">
        <v>3</v>
      </c>
      <c r="M998">
        <v>1</v>
      </c>
      <c r="N998">
        <v>0</v>
      </c>
      <c r="O998">
        <v>0</v>
      </c>
      <c r="P998">
        <f t="shared" si="53"/>
        <v>15.333333333333334</v>
      </c>
      <c r="Q998" s="26">
        <v>14</v>
      </c>
      <c r="R998" s="26">
        <v>13</v>
      </c>
      <c r="S998" s="26">
        <v>19</v>
      </c>
      <c r="T998" s="26">
        <v>9</v>
      </c>
      <c r="U998">
        <v>3</v>
      </c>
      <c r="V998">
        <v>3</v>
      </c>
      <c r="W998">
        <v>1</v>
      </c>
      <c r="X998">
        <v>1</v>
      </c>
      <c r="Y998" t="s">
        <v>503</v>
      </c>
      <c r="Z998" t="s">
        <v>503</v>
      </c>
      <c r="AA998">
        <v>0</v>
      </c>
      <c r="AB998">
        <v>0</v>
      </c>
      <c r="AC998" s="14">
        <v>0</v>
      </c>
      <c r="AD998" s="14">
        <v>1</v>
      </c>
      <c r="AG998" t="s">
        <v>1606</v>
      </c>
    </row>
    <row r="999" spans="1:33" x14ac:dyDescent="0.3">
      <c r="A999" t="s">
        <v>85</v>
      </c>
      <c r="B999">
        <v>2022</v>
      </c>
      <c r="C999" s="11">
        <v>44735</v>
      </c>
      <c r="D999" t="s">
        <v>1586</v>
      </c>
      <c r="E999" t="s">
        <v>648</v>
      </c>
      <c r="F999">
        <v>5</v>
      </c>
      <c r="G999">
        <f t="shared" si="51"/>
        <v>0</v>
      </c>
      <c r="H999">
        <v>0</v>
      </c>
      <c r="I999">
        <v>0</v>
      </c>
      <c r="J999">
        <v>0</v>
      </c>
      <c r="K999">
        <v>80</v>
      </c>
      <c r="L999">
        <v>2</v>
      </c>
      <c r="M999">
        <v>4</v>
      </c>
      <c r="N999">
        <v>0</v>
      </c>
      <c r="O999">
        <v>0</v>
      </c>
      <c r="P999">
        <f t="shared" si="53"/>
        <v>31.333333333333332</v>
      </c>
      <c r="Q999" s="26">
        <v>42</v>
      </c>
      <c r="R999" s="26">
        <v>26</v>
      </c>
      <c r="S999" s="26">
        <v>26</v>
      </c>
      <c r="T999" s="26">
        <v>17</v>
      </c>
      <c r="AC999" s="45">
        <v>1</v>
      </c>
      <c r="AD999" s="45">
        <v>0</v>
      </c>
    </row>
    <row r="1000" spans="1:33" x14ac:dyDescent="0.3">
      <c r="A1000" t="s">
        <v>85</v>
      </c>
      <c r="B1000">
        <v>2022</v>
      </c>
      <c r="C1000" s="11">
        <v>44735</v>
      </c>
      <c r="D1000" t="s">
        <v>1588</v>
      </c>
      <c r="E1000" t="s">
        <v>661</v>
      </c>
      <c r="F1000">
        <v>13</v>
      </c>
      <c r="G1000">
        <f t="shared" si="51"/>
        <v>0</v>
      </c>
      <c r="H1000">
        <v>0</v>
      </c>
      <c r="I1000">
        <v>0</v>
      </c>
      <c r="J1000">
        <v>0</v>
      </c>
      <c r="K1000">
        <v>95</v>
      </c>
      <c r="L1000">
        <v>30</v>
      </c>
      <c r="M1000">
        <v>0</v>
      </c>
      <c r="N1000">
        <v>0</v>
      </c>
      <c r="O1000">
        <v>0</v>
      </c>
      <c r="P1000">
        <f t="shared" si="53"/>
        <v>27.333333333333332</v>
      </c>
      <c r="Q1000" s="26">
        <v>26</v>
      </c>
      <c r="R1000" s="26">
        <v>20</v>
      </c>
      <c r="S1000" s="26">
        <v>36</v>
      </c>
      <c r="T1000" s="26">
        <v>28</v>
      </c>
      <c r="AC1000" s="45">
        <v>1</v>
      </c>
      <c r="AD1000" s="45">
        <v>0</v>
      </c>
    </row>
    <row r="1001" spans="1:33" x14ac:dyDescent="0.3">
      <c r="A1001" t="s">
        <v>85</v>
      </c>
      <c r="B1001">
        <v>2022</v>
      </c>
      <c r="C1001" s="11">
        <v>44735</v>
      </c>
      <c r="D1001" t="s">
        <v>1589</v>
      </c>
      <c r="E1001" t="s">
        <v>651</v>
      </c>
      <c r="F1001">
        <v>1</v>
      </c>
      <c r="G1001">
        <f t="shared" si="51"/>
        <v>0</v>
      </c>
      <c r="H1001">
        <v>0</v>
      </c>
      <c r="I1001">
        <v>0</v>
      </c>
      <c r="J1001">
        <v>0</v>
      </c>
      <c r="K1001">
        <v>60</v>
      </c>
      <c r="L1001">
        <v>25</v>
      </c>
      <c r="M1001">
        <v>0</v>
      </c>
      <c r="N1001">
        <v>0</v>
      </c>
      <c r="O1001">
        <v>0</v>
      </c>
      <c r="P1001">
        <f t="shared" si="53"/>
        <v>22.333333333333332</v>
      </c>
      <c r="Q1001" s="26">
        <v>22</v>
      </c>
      <c r="R1001" s="26">
        <v>23</v>
      </c>
      <c r="S1001" s="26">
        <v>22</v>
      </c>
      <c r="T1001" s="26">
        <v>23</v>
      </c>
      <c r="AC1001" s="45">
        <v>1</v>
      </c>
      <c r="AD1001" s="45">
        <v>0</v>
      </c>
    </row>
    <row r="1002" spans="1:33" x14ac:dyDescent="0.3">
      <c r="A1002" t="s">
        <v>85</v>
      </c>
      <c r="B1002">
        <v>2022</v>
      </c>
      <c r="C1002" s="11">
        <v>44735</v>
      </c>
      <c r="D1002" t="s">
        <v>1590</v>
      </c>
      <c r="E1002" t="s">
        <v>651</v>
      </c>
      <c r="F1002">
        <v>2</v>
      </c>
      <c r="G1002">
        <f t="shared" si="51"/>
        <v>5</v>
      </c>
      <c r="H1002">
        <v>1</v>
      </c>
      <c r="I1002">
        <v>3</v>
      </c>
      <c r="J1002">
        <v>1</v>
      </c>
      <c r="K1002">
        <v>60</v>
      </c>
      <c r="L1002">
        <v>40</v>
      </c>
      <c r="M1002">
        <v>0</v>
      </c>
      <c r="N1002">
        <v>0</v>
      </c>
      <c r="O1002">
        <v>0</v>
      </c>
      <c r="P1002">
        <f t="shared" si="53"/>
        <v>18.333333333333332</v>
      </c>
      <c r="Q1002" s="26">
        <v>12</v>
      </c>
      <c r="R1002" s="26">
        <v>16</v>
      </c>
      <c r="S1002" s="26">
        <v>27</v>
      </c>
      <c r="T1002" s="26">
        <v>12</v>
      </c>
      <c r="AC1002" s="45">
        <v>1</v>
      </c>
      <c r="AD1002" s="45">
        <v>0</v>
      </c>
    </row>
    <row r="1003" spans="1:33" x14ac:dyDescent="0.3">
      <c r="A1003" t="s">
        <v>85</v>
      </c>
      <c r="B1003">
        <v>2022</v>
      </c>
      <c r="C1003" s="11">
        <v>44735</v>
      </c>
      <c r="D1003" t="s">
        <v>1591</v>
      </c>
      <c r="E1003" t="s">
        <v>651</v>
      </c>
      <c r="F1003">
        <v>5</v>
      </c>
      <c r="G1003">
        <f t="shared" si="51"/>
        <v>6</v>
      </c>
      <c r="H1003">
        <v>0</v>
      </c>
      <c r="I1003">
        <v>1</v>
      </c>
      <c r="J1003">
        <v>5</v>
      </c>
      <c r="K1003">
        <v>55</v>
      </c>
      <c r="L1003">
        <v>60</v>
      </c>
      <c r="M1003">
        <v>0</v>
      </c>
      <c r="N1003">
        <v>0</v>
      </c>
      <c r="O1003">
        <v>0</v>
      </c>
      <c r="P1003">
        <f t="shared" si="53"/>
        <v>16.666666666666668</v>
      </c>
      <c r="Q1003" s="26">
        <v>10</v>
      </c>
      <c r="R1003" s="26">
        <v>17</v>
      </c>
      <c r="S1003" s="26">
        <v>23</v>
      </c>
      <c r="T1003" s="26">
        <v>16</v>
      </c>
      <c r="AC1003" s="45">
        <v>1</v>
      </c>
      <c r="AD1003" s="45">
        <v>0</v>
      </c>
    </row>
    <row r="1004" spans="1:33" x14ac:dyDescent="0.3">
      <c r="A1004" t="s">
        <v>85</v>
      </c>
      <c r="B1004">
        <v>2022</v>
      </c>
      <c r="C1004" s="11">
        <v>44735</v>
      </c>
      <c r="D1004" t="s">
        <v>1592</v>
      </c>
      <c r="E1004" t="s">
        <v>651</v>
      </c>
      <c r="F1004">
        <v>6</v>
      </c>
      <c r="G1004">
        <f t="shared" si="51"/>
        <v>2</v>
      </c>
      <c r="H1004">
        <v>0</v>
      </c>
      <c r="I1004">
        <v>2</v>
      </c>
      <c r="J1004">
        <v>0</v>
      </c>
      <c r="K1004">
        <v>70</v>
      </c>
      <c r="L1004">
        <v>80</v>
      </c>
      <c r="M1004">
        <v>0</v>
      </c>
      <c r="N1004">
        <v>0</v>
      </c>
      <c r="O1004">
        <v>0</v>
      </c>
      <c r="P1004">
        <f t="shared" si="53"/>
        <v>24.666666666666668</v>
      </c>
      <c r="Q1004" s="26">
        <v>22</v>
      </c>
      <c r="R1004" s="26">
        <v>20</v>
      </c>
      <c r="S1004" s="26">
        <v>32</v>
      </c>
      <c r="T1004" s="26">
        <v>15</v>
      </c>
      <c r="AC1004" s="45">
        <v>1</v>
      </c>
      <c r="AD1004" s="45">
        <v>0</v>
      </c>
    </row>
    <row r="1005" spans="1:33" x14ac:dyDescent="0.3">
      <c r="A1005" t="s">
        <v>85</v>
      </c>
      <c r="B1005">
        <v>2022</v>
      </c>
      <c r="C1005" s="11">
        <v>44735</v>
      </c>
      <c r="D1005" t="s">
        <v>1593</v>
      </c>
      <c r="E1005" t="s">
        <v>656</v>
      </c>
      <c r="F1005">
        <v>4</v>
      </c>
      <c r="G1005">
        <f t="shared" si="51"/>
        <v>9</v>
      </c>
      <c r="H1005">
        <v>0</v>
      </c>
      <c r="I1005">
        <v>4</v>
      </c>
      <c r="J1005">
        <v>5</v>
      </c>
      <c r="K1005">
        <v>95</v>
      </c>
      <c r="L1005">
        <v>3</v>
      </c>
      <c r="M1005">
        <v>0</v>
      </c>
      <c r="N1005">
        <v>0</v>
      </c>
      <c r="O1005">
        <v>0</v>
      </c>
      <c r="P1005">
        <f t="shared" si="53"/>
        <v>24.666666666666668</v>
      </c>
      <c r="Q1005" s="26">
        <v>16</v>
      </c>
      <c r="R1005" s="26">
        <v>26</v>
      </c>
      <c r="S1005" s="26">
        <v>32</v>
      </c>
      <c r="T1005" s="26">
        <v>23</v>
      </c>
      <c r="AC1005" s="45">
        <v>1</v>
      </c>
      <c r="AD1005" s="45">
        <v>0</v>
      </c>
    </row>
    <row r="1006" spans="1:33" x14ac:dyDescent="0.3">
      <c r="A1006" t="s">
        <v>85</v>
      </c>
      <c r="B1006">
        <v>2022</v>
      </c>
      <c r="C1006" s="11">
        <v>44735</v>
      </c>
      <c r="D1006" t="s">
        <v>1594</v>
      </c>
      <c r="E1006" t="s">
        <v>656</v>
      </c>
      <c r="F1006">
        <v>12</v>
      </c>
      <c r="G1006">
        <f t="shared" si="51"/>
        <v>1</v>
      </c>
      <c r="H1006">
        <v>0</v>
      </c>
      <c r="I1006">
        <v>0</v>
      </c>
      <c r="J1006">
        <v>1</v>
      </c>
      <c r="K1006">
        <v>80</v>
      </c>
      <c r="L1006">
        <v>3</v>
      </c>
      <c r="M1006">
        <v>0</v>
      </c>
      <c r="N1006">
        <v>0</v>
      </c>
      <c r="O1006">
        <v>0</v>
      </c>
      <c r="P1006">
        <f t="shared" si="53"/>
        <v>26.333333333333332</v>
      </c>
      <c r="Q1006" s="26">
        <v>17</v>
      </c>
      <c r="R1006" s="26">
        <v>40</v>
      </c>
      <c r="S1006" s="26">
        <v>22</v>
      </c>
      <c r="T1006" s="26">
        <v>12</v>
      </c>
      <c r="AC1006" s="45">
        <v>1</v>
      </c>
      <c r="AD1006" s="45">
        <v>0</v>
      </c>
    </row>
    <row r="1007" spans="1:33" x14ac:dyDescent="0.3">
      <c r="A1007" t="s">
        <v>85</v>
      </c>
      <c r="B1007">
        <v>2022</v>
      </c>
      <c r="C1007" s="11">
        <v>44749</v>
      </c>
      <c r="D1007" t="s">
        <v>1595</v>
      </c>
      <c r="E1007" t="s">
        <v>656</v>
      </c>
      <c r="F1007">
        <v>20</v>
      </c>
      <c r="G1007">
        <f t="shared" si="51"/>
        <v>0</v>
      </c>
      <c r="H1007">
        <v>0</v>
      </c>
      <c r="I1007">
        <v>0</v>
      </c>
      <c r="J1007">
        <v>0</v>
      </c>
      <c r="K1007">
        <v>75</v>
      </c>
      <c r="L1007">
        <v>20</v>
      </c>
      <c r="M1007">
        <v>0</v>
      </c>
      <c r="N1007">
        <v>0</v>
      </c>
      <c r="O1007">
        <v>0</v>
      </c>
      <c r="P1007">
        <f t="shared" si="53"/>
        <v>28.333333333333332</v>
      </c>
      <c r="Q1007" s="26">
        <v>30</v>
      </c>
      <c r="R1007" s="26">
        <v>28</v>
      </c>
      <c r="S1007" s="26">
        <v>27</v>
      </c>
      <c r="T1007" s="26">
        <v>42</v>
      </c>
      <c r="U1007" s="26">
        <v>3</v>
      </c>
      <c r="V1007" s="26">
        <v>20</v>
      </c>
      <c r="W1007" s="26">
        <v>0</v>
      </c>
      <c r="X1007" s="26">
        <v>0</v>
      </c>
      <c r="Y1007" t="s">
        <v>503</v>
      </c>
      <c r="Z1007" t="s">
        <v>503</v>
      </c>
      <c r="AA1007" s="26">
        <v>1</v>
      </c>
      <c r="AB1007" s="26">
        <v>1</v>
      </c>
      <c r="AC1007" s="14">
        <v>1</v>
      </c>
      <c r="AD1007" s="14">
        <v>0</v>
      </c>
      <c r="AE1007">
        <v>100</v>
      </c>
      <c r="AF1007" t="s">
        <v>1230</v>
      </c>
    </row>
    <row r="1008" spans="1:33" x14ac:dyDescent="0.3">
      <c r="A1008" t="s">
        <v>85</v>
      </c>
      <c r="B1008">
        <v>2022</v>
      </c>
      <c r="C1008" s="11">
        <v>44735</v>
      </c>
      <c r="D1008" t="s">
        <v>1596</v>
      </c>
      <c r="E1008" t="s">
        <v>661</v>
      </c>
      <c r="F1008">
        <v>9</v>
      </c>
      <c r="G1008">
        <f t="shared" ref="G1008:G1026" si="54">SUM(H1008:J1008)</f>
        <v>0</v>
      </c>
      <c r="H1008">
        <v>0</v>
      </c>
      <c r="I1008">
        <v>0</v>
      </c>
      <c r="J1008">
        <v>0</v>
      </c>
      <c r="K1008">
        <v>95</v>
      </c>
      <c r="L1008">
        <v>3</v>
      </c>
      <c r="M1008">
        <v>1</v>
      </c>
      <c r="N1008">
        <v>0</v>
      </c>
      <c r="O1008">
        <v>0.1</v>
      </c>
      <c r="P1008">
        <f t="shared" si="53"/>
        <v>22.333333333333332</v>
      </c>
      <c r="Q1008" s="26">
        <v>22</v>
      </c>
      <c r="R1008" s="26">
        <v>25</v>
      </c>
      <c r="S1008" s="26">
        <v>20</v>
      </c>
      <c r="T1008" s="26">
        <v>26</v>
      </c>
      <c r="AC1008" s="45">
        <v>1</v>
      </c>
      <c r="AD1008" s="45">
        <v>0</v>
      </c>
    </row>
    <row r="1009" spans="1:33" x14ac:dyDescent="0.3">
      <c r="A1009" t="s">
        <v>148</v>
      </c>
      <c r="B1009">
        <v>2019</v>
      </c>
      <c r="C1009" s="11">
        <v>43623</v>
      </c>
      <c r="D1009" t="s">
        <v>1607</v>
      </c>
      <c r="E1009" t="s">
        <v>661</v>
      </c>
      <c r="F1009">
        <v>0</v>
      </c>
      <c r="G1009">
        <f t="shared" si="54"/>
        <v>1</v>
      </c>
      <c r="H1009">
        <v>0</v>
      </c>
      <c r="I1009">
        <v>1</v>
      </c>
      <c r="J1009">
        <v>0</v>
      </c>
      <c r="K1009">
        <v>80</v>
      </c>
      <c r="L1009">
        <v>30</v>
      </c>
      <c r="M1009" t="s">
        <v>503</v>
      </c>
      <c r="N1009">
        <v>50</v>
      </c>
      <c r="O1009" t="s">
        <v>503</v>
      </c>
      <c r="P1009" s="9">
        <f t="shared" ref="P1009:P1026" si="55">AVERAGE(Q1009:T1009)</f>
        <v>34.25</v>
      </c>
      <c r="Q1009" s="8">
        <v>38</v>
      </c>
      <c r="R1009" s="8">
        <v>32</v>
      </c>
      <c r="S1009" s="8">
        <v>51</v>
      </c>
      <c r="T1009" s="8">
        <v>16</v>
      </c>
      <c r="AC1009" s="14">
        <v>0</v>
      </c>
      <c r="AD1009" s="14">
        <v>0</v>
      </c>
      <c r="AF1009" t="s">
        <v>1446</v>
      </c>
    </row>
    <row r="1010" spans="1:33" x14ac:dyDescent="0.3">
      <c r="A1010" t="s">
        <v>148</v>
      </c>
      <c r="B1010">
        <v>2019</v>
      </c>
      <c r="C1010" s="11">
        <v>43623</v>
      </c>
      <c r="D1010" t="s">
        <v>1608</v>
      </c>
      <c r="E1010" t="s">
        <v>661</v>
      </c>
      <c r="F1010">
        <v>19</v>
      </c>
      <c r="G1010">
        <f t="shared" si="54"/>
        <v>0</v>
      </c>
      <c r="H1010">
        <v>0</v>
      </c>
      <c r="I1010">
        <v>0</v>
      </c>
      <c r="J1010">
        <v>0</v>
      </c>
      <c r="K1010">
        <v>20</v>
      </c>
      <c r="L1010">
        <v>90</v>
      </c>
      <c r="M1010" t="s">
        <v>503</v>
      </c>
      <c r="N1010">
        <v>5</v>
      </c>
      <c r="O1010" t="s">
        <v>503</v>
      </c>
      <c r="P1010" s="9">
        <f t="shared" si="55"/>
        <v>16.25</v>
      </c>
      <c r="Q1010" s="8">
        <v>20</v>
      </c>
      <c r="R1010" s="8">
        <v>11</v>
      </c>
      <c r="S1010" s="8">
        <v>18</v>
      </c>
      <c r="T1010" s="8">
        <v>16</v>
      </c>
      <c r="AC1010" s="14">
        <v>0</v>
      </c>
      <c r="AD1010" s="14">
        <v>0</v>
      </c>
      <c r="AF1010" t="s">
        <v>1446</v>
      </c>
      <c r="AG1010" t="s">
        <v>1609</v>
      </c>
    </row>
    <row r="1011" spans="1:33" x14ac:dyDescent="0.3">
      <c r="A1011" t="s">
        <v>148</v>
      </c>
      <c r="B1011">
        <v>2019</v>
      </c>
      <c r="C1011" s="11">
        <v>43623</v>
      </c>
      <c r="D1011" t="s">
        <v>1610</v>
      </c>
      <c r="E1011" t="s">
        <v>661</v>
      </c>
      <c r="F1011">
        <v>7</v>
      </c>
      <c r="G1011">
        <f t="shared" si="54"/>
        <v>0</v>
      </c>
      <c r="H1011">
        <v>0</v>
      </c>
      <c r="I1011">
        <v>0</v>
      </c>
      <c r="J1011">
        <v>0</v>
      </c>
      <c r="K1011">
        <v>20</v>
      </c>
      <c r="L1011">
        <v>90</v>
      </c>
      <c r="M1011" t="s">
        <v>503</v>
      </c>
      <c r="N1011">
        <v>0</v>
      </c>
      <c r="O1011" t="s">
        <v>503</v>
      </c>
      <c r="P1011" s="9">
        <f t="shared" si="55"/>
        <v>5.25</v>
      </c>
      <c r="Q1011" s="8">
        <v>6</v>
      </c>
      <c r="R1011" s="8">
        <v>7</v>
      </c>
      <c r="S1011" s="8">
        <v>3</v>
      </c>
      <c r="T1011" s="8">
        <v>5</v>
      </c>
      <c r="AC1011" s="14">
        <v>0</v>
      </c>
      <c r="AD1011" s="14">
        <v>0</v>
      </c>
      <c r="AF1011" t="s">
        <v>1446</v>
      </c>
    </row>
    <row r="1012" spans="1:33" x14ac:dyDescent="0.3">
      <c r="A1012" t="s">
        <v>148</v>
      </c>
      <c r="B1012">
        <v>2019</v>
      </c>
      <c r="C1012" s="11">
        <v>43623</v>
      </c>
      <c r="D1012" t="s">
        <v>1611</v>
      </c>
      <c r="E1012" t="s">
        <v>651</v>
      </c>
      <c r="F1012">
        <v>2</v>
      </c>
      <c r="G1012">
        <f t="shared" si="54"/>
        <v>1</v>
      </c>
      <c r="H1012">
        <v>0</v>
      </c>
      <c r="I1012">
        <v>0</v>
      </c>
      <c r="J1012">
        <v>1</v>
      </c>
      <c r="K1012">
        <v>80</v>
      </c>
      <c r="L1012">
        <v>30</v>
      </c>
      <c r="M1012" t="s">
        <v>503</v>
      </c>
      <c r="N1012">
        <v>0</v>
      </c>
      <c r="O1012" t="s">
        <v>503</v>
      </c>
      <c r="P1012" s="9">
        <f t="shared" si="55"/>
        <v>21.75</v>
      </c>
      <c r="Q1012" s="8">
        <v>13</v>
      </c>
      <c r="R1012" s="8">
        <v>5</v>
      </c>
      <c r="S1012" s="8">
        <v>42</v>
      </c>
      <c r="T1012" s="8">
        <v>27</v>
      </c>
      <c r="AC1012" s="14">
        <v>0</v>
      </c>
      <c r="AD1012" s="14">
        <v>0</v>
      </c>
      <c r="AF1012" t="s">
        <v>1446</v>
      </c>
    </row>
    <row r="1013" spans="1:33" x14ac:dyDescent="0.3">
      <c r="A1013" t="s">
        <v>148</v>
      </c>
      <c r="B1013">
        <v>2019</v>
      </c>
      <c r="C1013" s="11">
        <v>43623</v>
      </c>
      <c r="D1013" t="s">
        <v>1612</v>
      </c>
      <c r="E1013" t="s">
        <v>657</v>
      </c>
      <c r="F1013">
        <v>20</v>
      </c>
      <c r="G1013">
        <f t="shared" si="54"/>
        <v>0</v>
      </c>
      <c r="H1013">
        <v>0</v>
      </c>
      <c r="I1013">
        <v>0</v>
      </c>
      <c r="J1013">
        <v>0</v>
      </c>
      <c r="K1013">
        <v>95</v>
      </c>
      <c r="L1013">
        <v>10</v>
      </c>
      <c r="M1013" t="s">
        <v>503</v>
      </c>
      <c r="N1013">
        <v>10</v>
      </c>
      <c r="O1013" t="s">
        <v>503</v>
      </c>
      <c r="P1013" s="9">
        <f t="shared" si="55"/>
        <v>51</v>
      </c>
      <c r="Q1013" s="8">
        <v>18</v>
      </c>
      <c r="R1013" s="8">
        <v>20</v>
      </c>
      <c r="S1013" s="8">
        <v>66</v>
      </c>
      <c r="T1013" s="8">
        <v>100</v>
      </c>
      <c r="AC1013" s="14">
        <v>0</v>
      </c>
      <c r="AD1013" s="14">
        <v>0</v>
      </c>
      <c r="AF1013" t="s">
        <v>1446</v>
      </c>
    </row>
    <row r="1014" spans="1:33" x14ac:dyDescent="0.3">
      <c r="A1014" t="s">
        <v>148</v>
      </c>
      <c r="B1014">
        <v>2019</v>
      </c>
      <c r="C1014" s="11">
        <v>43623</v>
      </c>
      <c r="D1014" t="s">
        <v>1613</v>
      </c>
      <c r="E1014" t="s">
        <v>655</v>
      </c>
      <c r="F1014">
        <v>0</v>
      </c>
      <c r="G1014">
        <f t="shared" si="54"/>
        <v>5</v>
      </c>
      <c r="H1014">
        <v>0</v>
      </c>
      <c r="I1014">
        <v>0</v>
      </c>
      <c r="J1014">
        <v>5</v>
      </c>
      <c r="K1014">
        <v>60</v>
      </c>
      <c r="L1014">
        <v>10</v>
      </c>
      <c r="M1014" t="s">
        <v>503</v>
      </c>
      <c r="N1014">
        <v>50</v>
      </c>
      <c r="O1014" t="s">
        <v>503</v>
      </c>
      <c r="P1014" s="9">
        <f t="shared" si="55"/>
        <v>17.75</v>
      </c>
      <c r="Q1014" s="8">
        <v>21</v>
      </c>
      <c r="R1014" s="8">
        <v>28</v>
      </c>
      <c r="S1014" s="8">
        <v>17</v>
      </c>
      <c r="T1014" s="8">
        <v>5</v>
      </c>
      <c r="AC1014" s="14">
        <v>0</v>
      </c>
      <c r="AD1014" s="14">
        <v>0</v>
      </c>
      <c r="AF1014" t="s">
        <v>1446</v>
      </c>
    </row>
    <row r="1015" spans="1:33" x14ac:dyDescent="0.3">
      <c r="A1015" t="s">
        <v>148</v>
      </c>
      <c r="B1015">
        <v>2019</v>
      </c>
      <c r="C1015" s="11">
        <v>43623</v>
      </c>
      <c r="D1015" t="s">
        <v>1614</v>
      </c>
      <c r="E1015" t="s">
        <v>655</v>
      </c>
      <c r="F1015">
        <v>5</v>
      </c>
      <c r="G1015">
        <f t="shared" si="54"/>
        <v>7</v>
      </c>
      <c r="H1015">
        <v>0</v>
      </c>
      <c r="I1015">
        <v>2</v>
      </c>
      <c r="J1015">
        <v>5</v>
      </c>
      <c r="K1015">
        <v>80</v>
      </c>
      <c r="L1015">
        <v>40</v>
      </c>
      <c r="M1015" t="s">
        <v>503</v>
      </c>
      <c r="N1015">
        <v>0</v>
      </c>
      <c r="O1015" t="s">
        <v>503</v>
      </c>
      <c r="P1015" s="9">
        <f t="shared" si="55"/>
        <v>25.5</v>
      </c>
      <c r="Q1015" s="8">
        <v>28</v>
      </c>
      <c r="R1015" s="8">
        <v>11</v>
      </c>
      <c r="S1015" s="8">
        <v>41</v>
      </c>
      <c r="T1015" s="8">
        <v>22</v>
      </c>
      <c r="AC1015" s="14">
        <v>0</v>
      </c>
      <c r="AD1015" s="14">
        <v>0</v>
      </c>
      <c r="AF1015" t="s">
        <v>1446</v>
      </c>
    </row>
    <row r="1016" spans="1:33" x14ac:dyDescent="0.3">
      <c r="A1016" t="s">
        <v>148</v>
      </c>
      <c r="B1016">
        <v>2019</v>
      </c>
      <c r="C1016" s="11">
        <v>43623</v>
      </c>
      <c r="D1016" t="s">
        <v>1615</v>
      </c>
      <c r="E1016" t="s">
        <v>659</v>
      </c>
      <c r="F1016">
        <v>1</v>
      </c>
      <c r="G1016">
        <f t="shared" si="54"/>
        <v>2</v>
      </c>
      <c r="H1016">
        <v>1</v>
      </c>
      <c r="I1016">
        <v>0</v>
      </c>
      <c r="J1016">
        <v>1</v>
      </c>
      <c r="K1016">
        <v>70</v>
      </c>
      <c r="L1016">
        <v>40</v>
      </c>
      <c r="M1016" t="s">
        <v>503</v>
      </c>
      <c r="N1016">
        <v>20</v>
      </c>
      <c r="O1016" t="s">
        <v>503</v>
      </c>
      <c r="P1016" s="9">
        <f t="shared" si="55"/>
        <v>26.5</v>
      </c>
      <c r="Q1016" s="8">
        <v>4</v>
      </c>
      <c r="R1016" s="8">
        <v>27</v>
      </c>
      <c r="S1016" s="8">
        <v>5</v>
      </c>
      <c r="T1016" s="8">
        <v>70</v>
      </c>
      <c r="AC1016" s="14">
        <v>0</v>
      </c>
      <c r="AD1016" s="14">
        <v>0</v>
      </c>
      <c r="AF1016" t="s">
        <v>1446</v>
      </c>
      <c r="AG1016" t="s">
        <v>1616</v>
      </c>
    </row>
    <row r="1017" spans="1:33" x14ac:dyDescent="0.3">
      <c r="A1017" t="s">
        <v>148</v>
      </c>
      <c r="B1017">
        <v>2019</v>
      </c>
      <c r="C1017" s="11">
        <v>43623</v>
      </c>
      <c r="D1017" t="s">
        <v>1617</v>
      </c>
      <c r="E1017" t="s">
        <v>659</v>
      </c>
      <c r="F1017">
        <v>7</v>
      </c>
      <c r="G1017">
        <f t="shared" si="54"/>
        <v>0</v>
      </c>
      <c r="H1017">
        <v>0</v>
      </c>
      <c r="I1017">
        <v>0</v>
      </c>
      <c r="J1017">
        <v>0</v>
      </c>
      <c r="K1017">
        <v>70</v>
      </c>
      <c r="L1017">
        <v>50</v>
      </c>
      <c r="M1017" t="s">
        <v>503</v>
      </c>
      <c r="N1017">
        <v>0</v>
      </c>
      <c r="O1017" t="s">
        <v>503</v>
      </c>
      <c r="P1017" s="9">
        <f t="shared" si="55"/>
        <v>32</v>
      </c>
      <c r="Q1017" s="8">
        <v>12</v>
      </c>
      <c r="R1017" s="8">
        <v>21</v>
      </c>
      <c r="S1017" s="8">
        <v>24</v>
      </c>
      <c r="T1017" s="8">
        <v>71</v>
      </c>
      <c r="AC1017" s="14" t="s">
        <v>503</v>
      </c>
      <c r="AD1017" s="14">
        <v>0</v>
      </c>
      <c r="AF1017" t="s">
        <v>1446</v>
      </c>
    </row>
    <row r="1018" spans="1:33" x14ac:dyDescent="0.3">
      <c r="A1018" t="s">
        <v>148</v>
      </c>
      <c r="B1018">
        <v>2019</v>
      </c>
      <c r="C1018" s="11">
        <v>43623</v>
      </c>
      <c r="D1018" t="s">
        <v>1618</v>
      </c>
      <c r="E1018" t="s">
        <v>653</v>
      </c>
      <c r="F1018">
        <v>7</v>
      </c>
      <c r="G1018">
        <f t="shared" si="54"/>
        <v>0</v>
      </c>
      <c r="H1018">
        <v>0</v>
      </c>
      <c r="I1018">
        <v>0</v>
      </c>
      <c r="J1018">
        <v>0</v>
      </c>
      <c r="K1018">
        <v>90</v>
      </c>
      <c r="L1018">
        <v>5</v>
      </c>
      <c r="M1018" t="s">
        <v>503</v>
      </c>
      <c r="N1018">
        <v>0</v>
      </c>
      <c r="O1018" t="s">
        <v>503</v>
      </c>
      <c r="P1018" s="9">
        <f t="shared" si="55"/>
        <v>50.5</v>
      </c>
      <c r="Q1018" s="8">
        <v>44</v>
      </c>
      <c r="R1018" s="8">
        <v>28</v>
      </c>
      <c r="S1018" s="8">
        <v>58</v>
      </c>
      <c r="T1018" s="8">
        <v>72</v>
      </c>
      <c r="AC1018" s="14">
        <v>0</v>
      </c>
      <c r="AD1018" s="14">
        <v>0</v>
      </c>
      <c r="AF1018" t="s">
        <v>1446</v>
      </c>
    </row>
    <row r="1019" spans="1:33" x14ac:dyDescent="0.3">
      <c r="A1019" t="s">
        <v>148</v>
      </c>
      <c r="B1019">
        <v>2020</v>
      </c>
      <c r="C1019" s="11">
        <v>44020</v>
      </c>
      <c r="D1019" t="s">
        <v>1607</v>
      </c>
      <c r="E1019" t="s">
        <v>661</v>
      </c>
      <c r="F1019">
        <v>0</v>
      </c>
      <c r="G1019">
        <f t="shared" si="54"/>
        <v>1</v>
      </c>
      <c r="H1019">
        <v>0</v>
      </c>
      <c r="I1019">
        <v>0</v>
      </c>
      <c r="J1019">
        <v>1</v>
      </c>
      <c r="K1019">
        <v>80</v>
      </c>
      <c r="L1019">
        <v>50</v>
      </c>
      <c r="M1019" t="s">
        <v>503</v>
      </c>
      <c r="N1019">
        <v>80</v>
      </c>
      <c r="O1019" t="s">
        <v>503</v>
      </c>
      <c r="P1019" s="9">
        <f t="shared" si="55"/>
        <v>32.25</v>
      </c>
      <c r="Q1019" s="8">
        <v>21</v>
      </c>
      <c r="R1019" s="8">
        <v>25</v>
      </c>
      <c r="S1019" s="8">
        <v>38</v>
      </c>
      <c r="T1019" s="8">
        <v>45</v>
      </c>
      <c r="AC1019" s="14">
        <v>0</v>
      </c>
      <c r="AD1019" s="14">
        <v>0</v>
      </c>
      <c r="AF1019" t="s">
        <v>44</v>
      </c>
    </row>
    <row r="1020" spans="1:33" x14ac:dyDescent="0.3">
      <c r="A1020" t="s">
        <v>148</v>
      </c>
      <c r="B1020">
        <v>2020</v>
      </c>
      <c r="C1020" s="11">
        <v>44020</v>
      </c>
      <c r="D1020" t="s">
        <v>1608</v>
      </c>
      <c r="E1020" t="s">
        <v>661</v>
      </c>
      <c r="F1020">
        <v>19</v>
      </c>
      <c r="G1020">
        <f t="shared" si="54"/>
        <v>0</v>
      </c>
      <c r="H1020">
        <v>0</v>
      </c>
      <c r="I1020">
        <v>0</v>
      </c>
      <c r="J1020">
        <v>0</v>
      </c>
      <c r="K1020">
        <v>35</v>
      </c>
      <c r="L1020">
        <v>80</v>
      </c>
      <c r="M1020" t="s">
        <v>503</v>
      </c>
      <c r="N1020">
        <v>2</v>
      </c>
      <c r="O1020" t="s">
        <v>503</v>
      </c>
      <c r="P1020" s="9">
        <f t="shared" si="55"/>
        <v>14.75</v>
      </c>
      <c r="Q1020" s="8">
        <v>7</v>
      </c>
      <c r="R1020" s="8">
        <v>15</v>
      </c>
      <c r="S1020" s="8">
        <v>6</v>
      </c>
      <c r="T1020" s="8">
        <v>31</v>
      </c>
      <c r="AC1020" s="14">
        <v>0</v>
      </c>
      <c r="AD1020" s="14">
        <v>0</v>
      </c>
      <c r="AF1020" t="s">
        <v>44</v>
      </c>
    </row>
    <row r="1021" spans="1:33" x14ac:dyDescent="0.3">
      <c r="A1021" t="s">
        <v>148</v>
      </c>
      <c r="B1021">
        <v>2020</v>
      </c>
      <c r="C1021" s="11">
        <v>44020</v>
      </c>
      <c r="D1021" t="s">
        <v>1610</v>
      </c>
      <c r="E1021" t="s">
        <v>661</v>
      </c>
      <c r="F1021">
        <v>7</v>
      </c>
      <c r="G1021">
        <f t="shared" si="54"/>
        <v>0</v>
      </c>
      <c r="H1021">
        <v>0</v>
      </c>
      <c r="I1021">
        <v>0</v>
      </c>
      <c r="J1021">
        <v>0</v>
      </c>
      <c r="K1021">
        <v>15</v>
      </c>
      <c r="L1021">
        <v>95</v>
      </c>
      <c r="M1021" t="s">
        <v>503</v>
      </c>
      <c r="N1021">
        <v>0</v>
      </c>
      <c r="O1021" t="s">
        <v>503</v>
      </c>
      <c r="P1021" s="9">
        <f t="shared" si="55"/>
        <v>6.25</v>
      </c>
      <c r="Q1021" s="8">
        <v>6</v>
      </c>
      <c r="R1021" s="8">
        <v>12</v>
      </c>
      <c r="S1021" s="8">
        <v>4</v>
      </c>
      <c r="T1021" s="8">
        <v>3</v>
      </c>
      <c r="AC1021" s="14">
        <v>0</v>
      </c>
      <c r="AD1021" s="14">
        <v>0</v>
      </c>
      <c r="AF1021" t="s">
        <v>44</v>
      </c>
    </row>
    <row r="1022" spans="1:33" x14ac:dyDescent="0.3">
      <c r="A1022" t="s">
        <v>148</v>
      </c>
      <c r="B1022">
        <v>2020</v>
      </c>
      <c r="C1022" s="11">
        <v>44020</v>
      </c>
      <c r="D1022" t="s">
        <v>1611</v>
      </c>
      <c r="E1022" t="s">
        <v>651</v>
      </c>
      <c r="F1022">
        <v>2</v>
      </c>
      <c r="G1022">
        <f t="shared" si="54"/>
        <v>5</v>
      </c>
      <c r="H1022">
        <v>2</v>
      </c>
      <c r="I1022">
        <v>2</v>
      </c>
      <c r="J1022">
        <v>1</v>
      </c>
      <c r="K1022">
        <v>70</v>
      </c>
      <c r="L1022">
        <v>30</v>
      </c>
      <c r="M1022" t="s">
        <v>503</v>
      </c>
      <c r="N1022">
        <v>0</v>
      </c>
      <c r="O1022" t="s">
        <v>503</v>
      </c>
      <c r="P1022" s="9">
        <f t="shared" si="55"/>
        <v>42.5</v>
      </c>
      <c r="Q1022" s="8">
        <v>33</v>
      </c>
      <c r="R1022" s="8">
        <v>35</v>
      </c>
      <c r="S1022" s="8">
        <v>45</v>
      </c>
      <c r="T1022" s="8">
        <v>57</v>
      </c>
      <c r="AC1022" s="14">
        <v>0</v>
      </c>
      <c r="AD1022" s="14">
        <v>0</v>
      </c>
      <c r="AF1022" t="s">
        <v>44</v>
      </c>
    </row>
    <row r="1023" spans="1:33" x14ac:dyDescent="0.3">
      <c r="A1023" t="s">
        <v>148</v>
      </c>
      <c r="B1023">
        <v>2020</v>
      </c>
      <c r="C1023" s="11">
        <v>44020</v>
      </c>
      <c r="D1023" t="s">
        <v>1612</v>
      </c>
      <c r="E1023" t="s">
        <v>657</v>
      </c>
      <c r="F1023">
        <v>20</v>
      </c>
      <c r="G1023">
        <f t="shared" si="54"/>
        <v>0</v>
      </c>
      <c r="H1023">
        <v>0</v>
      </c>
      <c r="I1023">
        <v>0</v>
      </c>
      <c r="J1023">
        <v>0</v>
      </c>
      <c r="K1023">
        <v>60</v>
      </c>
      <c r="L1023">
        <v>60</v>
      </c>
      <c r="M1023" t="s">
        <v>503</v>
      </c>
      <c r="N1023">
        <v>15</v>
      </c>
      <c r="O1023" t="s">
        <v>503</v>
      </c>
      <c r="P1023" s="9">
        <f t="shared" si="55"/>
        <v>41.5</v>
      </c>
      <c r="Q1023" s="8">
        <v>26</v>
      </c>
      <c r="R1023" s="8">
        <v>19</v>
      </c>
      <c r="S1023" s="8">
        <v>80</v>
      </c>
      <c r="T1023" s="8">
        <v>41</v>
      </c>
      <c r="AC1023" s="14">
        <v>0</v>
      </c>
      <c r="AD1023" s="14">
        <v>0</v>
      </c>
      <c r="AF1023" t="s">
        <v>44</v>
      </c>
    </row>
    <row r="1024" spans="1:33" x14ac:dyDescent="0.3">
      <c r="A1024" t="s">
        <v>148</v>
      </c>
      <c r="B1024">
        <v>2020</v>
      </c>
      <c r="C1024" s="11">
        <v>44020</v>
      </c>
      <c r="D1024" t="s">
        <v>1613</v>
      </c>
      <c r="E1024" t="s">
        <v>655</v>
      </c>
      <c r="F1024">
        <v>0</v>
      </c>
      <c r="G1024">
        <f t="shared" si="54"/>
        <v>7</v>
      </c>
      <c r="H1024">
        <v>0</v>
      </c>
      <c r="I1024">
        <v>0</v>
      </c>
      <c r="J1024">
        <v>7</v>
      </c>
      <c r="K1024">
        <v>90</v>
      </c>
      <c r="L1024">
        <v>1</v>
      </c>
      <c r="M1024" t="s">
        <v>503</v>
      </c>
      <c r="N1024">
        <v>0</v>
      </c>
      <c r="O1024" t="s">
        <v>503</v>
      </c>
      <c r="P1024" s="9">
        <f t="shared" si="55"/>
        <v>43.75</v>
      </c>
      <c r="Q1024" s="8">
        <v>53</v>
      </c>
      <c r="R1024" s="8">
        <v>55</v>
      </c>
      <c r="S1024" s="8">
        <v>36</v>
      </c>
      <c r="T1024" s="8">
        <v>31</v>
      </c>
      <c r="AC1024" s="14">
        <v>0</v>
      </c>
      <c r="AD1024" s="14">
        <v>0</v>
      </c>
      <c r="AF1024" t="s">
        <v>44</v>
      </c>
    </row>
    <row r="1025" spans="1:33" x14ac:dyDescent="0.3">
      <c r="A1025" t="s">
        <v>148</v>
      </c>
      <c r="B1025">
        <v>2020</v>
      </c>
      <c r="C1025" s="11">
        <v>44020</v>
      </c>
      <c r="D1025" t="s">
        <v>1614</v>
      </c>
      <c r="E1025" t="s">
        <v>655</v>
      </c>
      <c r="F1025">
        <v>5</v>
      </c>
      <c r="G1025">
        <f t="shared" si="54"/>
        <v>8</v>
      </c>
      <c r="H1025">
        <v>2</v>
      </c>
      <c r="I1025">
        <v>1</v>
      </c>
      <c r="J1025">
        <v>5</v>
      </c>
      <c r="K1025">
        <v>80</v>
      </c>
      <c r="L1025">
        <v>25</v>
      </c>
      <c r="M1025" t="s">
        <v>503</v>
      </c>
      <c r="N1025">
        <v>0</v>
      </c>
      <c r="O1025" t="s">
        <v>503</v>
      </c>
      <c r="P1025" s="9">
        <f t="shared" si="55"/>
        <v>33.25</v>
      </c>
      <c r="Q1025" s="8">
        <v>52</v>
      </c>
      <c r="R1025" s="8">
        <v>35</v>
      </c>
      <c r="S1025" s="8">
        <v>17</v>
      </c>
      <c r="T1025" s="8">
        <v>29</v>
      </c>
      <c r="AC1025" s="14">
        <v>0</v>
      </c>
      <c r="AD1025" s="14">
        <v>0</v>
      </c>
      <c r="AF1025" t="s">
        <v>44</v>
      </c>
    </row>
    <row r="1026" spans="1:33" x14ac:dyDescent="0.3">
      <c r="A1026" t="s">
        <v>148</v>
      </c>
      <c r="B1026">
        <v>2020</v>
      </c>
      <c r="C1026" s="11">
        <v>44020</v>
      </c>
      <c r="D1026" t="s">
        <v>1615</v>
      </c>
      <c r="E1026" t="s">
        <v>659</v>
      </c>
      <c r="F1026">
        <v>1</v>
      </c>
      <c r="G1026">
        <f t="shared" si="54"/>
        <v>2</v>
      </c>
      <c r="H1026">
        <v>0</v>
      </c>
      <c r="I1026">
        <v>0</v>
      </c>
      <c r="J1026">
        <v>2</v>
      </c>
      <c r="K1026">
        <v>80</v>
      </c>
      <c r="L1026">
        <v>40</v>
      </c>
      <c r="M1026" t="s">
        <v>503</v>
      </c>
      <c r="N1026">
        <v>1</v>
      </c>
      <c r="O1026" t="s">
        <v>503</v>
      </c>
      <c r="P1026" s="9">
        <f t="shared" si="55"/>
        <v>26.75</v>
      </c>
      <c r="Q1026" s="8">
        <v>14</v>
      </c>
      <c r="R1026" s="8">
        <v>25</v>
      </c>
      <c r="S1026" s="8">
        <v>27</v>
      </c>
      <c r="T1026" s="8">
        <v>41</v>
      </c>
      <c r="AC1026" s="14">
        <v>0</v>
      </c>
      <c r="AD1026" s="14">
        <v>0</v>
      </c>
      <c r="AF1026" t="s">
        <v>44</v>
      </c>
    </row>
    <row r="1027" spans="1:33" x14ac:dyDescent="0.3">
      <c r="A1027" t="s">
        <v>148</v>
      </c>
      <c r="B1027">
        <v>2020</v>
      </c>
      <c r="C1027" s="11">
        <v>44020</v>
      </c>
      <c r="D1027" t="s">
        <v>1617</v>
      </c>
      <c r="E1027" t="s">
        <v>659</v>
      </c>
      <c r="F1027">
        <v>7</v>
      </c>
      <c r="G1027" t="s">
        <v>503</v>
      </c>
      <c r="H1027" t="s">
        <v>503</v>
      </c>
      <c r="I1027" t="s">
        <v>503</v>
      </c>
      <c r="J1027" t="s">
        <v>503</v>
      </c>
      <c r="K1027" t="s">
        <v>503</v>
      </c>
      <c r="L1027" t="s">
        <v>503</v>
      </c>
      <c r="M1027" t="s">
        <v>503</v>
      </c>
      <c r="N1027" t="s">
        <v>503</v>
      </c>
      <c r="O1027" t="s">
        <v>503</v>
      </c>
      <c r="P1027" t="s">
        <v>503</v>
      </c>
      <c r="Q1027" t="s">
        <v>503</v>
      </c>
      <c r="R1027" t="s">
        <v>503</v>
      </c>
      <c r="S1027" t="s">
        <v>503</v>
      </c>
      <c r="T1027" t="s">
        <v>503</v>
      </c>
      <c r="AC1027" s="14">
        <v>0</v>
      </c>
      <c r="AD1027" s="14">
        <v>0</v>
      </c>
      <c r="AF1027" t="s">
        <v>503</v>
      </c>
      <c r="AG1027" t="s">
        <v>1619</v>
      </c>
    </row>
    <row r="1028" spans="1:33" x14ac:dyDescent="0.3">
      <c r="A1028" t="s">
        <v>148</v>
      </c>
      <c r="B1028">
        <v>2020</v>
      </c>
      <c r="C1028" s="11">
        <v>44020</v>
      </c>
      <c r="D1028" t="s">
        <v>1618</v>
      </c>
      <c r="E1028" t="s">
        <v>653</v>
      </c>
      <c r="F1028">
        <v>7</v>
      </c>
      <c r="G1028">
        <f t="shared" ref="G1028:G1059" si="56">SUM(H1028:J1028)</f>
        <v>0</v>
      </c>
      <c r="H1028">
        <v>0</v>
      </c>
      <c r="I1028">
        <v>0</v>
      </c>
      <c r="J1028">
        <v>0</v>
      </c>
      <c r="K1028">
        <v>90</v>
      </c>
      <c r="L1028">
        <v>0</v>
      </c>
      <c r="M1028" t="s">
        <v>503</v>
      </c>
      <c r="N1028">
        <v>0</v>
      </c>
      <c r="O1028" t="s">
        <v>503</v>
      </c>
      <c r="P1028" s="9">
        <f t="shared" ref="P1028:P1059" si="57">AVERAGE(Q1028:T1028)</f>
        <v>45</v>
      </c>
      <c r="Q1028" s="8">
        <v>35</v>
      </c>
      <c r="R1028" s="8">
        <v>73</v>
      </c>
      <c r="S1028" s="8">
        <v>44</v>
      </c>
      <c r="T1028" s="8">
        <v>28</v>
      </c>
      <c r="AC1028" s="14">
        <v>0</v>
      </c>
      <c r="AD1028" s="14">
        <v>0</v>
      </c>
      <c r="AF1028" t="s">
        <v>44</v>
      </c>
    </row>
    <row r="1029" spans="1:33" x14ac:dyDescent="0.3">
      <c r="A1029" t="s">
        <v>148</v>
      </c>
      <c r="B1029">
        <v>2021</v>
      </c>
      <c r="C1029" s="11">
        <v>44377</v>
      </c>
      <c r="D1029" t="s">
        <v>1607</v>
      </c>
      <c r="E1029" t="s">
        <v>661</v>
      </c>
      <c r="F1029">
        <v>0</v>
      </c>
      <c r="G1029">
        <f t="shared" si="56"/>
        <v>2</v>
      </c>
      <c r="H1029">
        <v>0</v>
      </c>
      <c r="I1029">
        <v>1</v>
      </c>
      <c r="J1029">
        <v>1</v>
      </c>
      <c r="K1029">
        <v>75</v>
      </c>
      <c r="L1029">
        <v>30</v>
      </c>
      <c r="M1029">
        <v>5</v>
      </c>
      <c r="N1029">
        <v>0</v>
      </c>
      <c r="O1029">
        <v>90</v>
      </c>
      <c r="P1029">
        <f t="shared" si="57"/>
        <v>23</v>
      </c>
      <c r="Q1029" s="26">
        <v>30</v>
      </c>
      <c r="R1029" s="26">
        <v>18</v>
      </c>
      <c r="S1029" s="26">
        <v>36</v>
      </c>
      <c r="T1029" s="26">
        <v>8</v>
      </c>
      <c r="U1029" s="2">
        <v>0</v>
      </c>
      <c r="V1029" s="2">
        <v>0</v>
      </c>
      <c r="W1029" s="2">
        <v>1</v>
      </c>
      <c r="X1029" s="2">
        <v>5</v>
      </c>
      <c r="Y1029" s="2" t="s">
        <v>503</v>
      </c>
      <c r="Z1029" s="2" t="s">
        <v>503</v>
      </c>
      <c r="AA1029" s="2">
        <v>0</v>
      </c>
      <c r="AB1029" s="2">
        <v>0</v>
      </c>
      <c r="AC1029" s="14">
        <v>0</v>
      </c>
      <c r="AD1029" s="14">
        <v>0</v>
      </c>
      <c r="AG1029" t="s">
        <v>1620</v>
      </c>
    </row>
    <row r="1030" spans="1:33" x14ac:dyDescent="0.3">
      <c r="A1030" t="s">
        <v>148</v>
      </c>
      <c r="B1030">
        <v>2021</v>
      </c>
      <c r="C1030" s="11">
        <v>44377</v>
      </c>
      <c r="D1030" t="s">
        <v>1608</v>
      </c>
      <c r="E1030" t="s">
        <v>661</v>
      </c>
      <c r="F1030">
        <v>19</v>
      </c>
      <c r="G1030">
        <f t="shared" si="56"/>
        <v>0</v>
      </c>
      <c r="H1030">
        <v>0</v>
      </c>
      <c r="I1030">
        <v>0</v>
      </c>
      <c r="J1030">
        <v>0</v>
      </c>
      <c r="K1030">
        <v>50</v>
      </c>
      <c r="L1030">
        <v>50</v>
      </c>
      <c r="M1030">
        <v>2</v>
      </c>
      <c r="N1030">
        <v>1</v>
      </c>
      <c r="O1030">
        <v>0</v>
      </c>
      <c r="P1030">
        <f t="shared" si="57"/>
        <v>22.75</v>
      </c>
      <c r="Q1030" s="26">
        <v>20</v>
      </c>
      <c r="R1030" s="26">
        <v>22</v>
      </c>
      <c r="S1030" s="26">
        <v>24</v>
      </c>
      <c r="T1030" s="26">
        <v>25</v>
      </c>
      <c r="U1030" s="2">
        <v>0</v>
      </c>
      <c r="V1030" s="2">
        <v>0</v>
      </c>
      <c r="W1030" s="2">
        <v>1</v>
      </c>
      <c r="X1030" s="2">
        <v>2</v>
      </c>
      <c r="Y1030" s="2" t="s">
        <v>503</v>
      </c>
      <c r="Z1030" s="2" t="s">
        <v>503</v>
      </c>
      <c r="AA1030" s="2">
        <v>0</v>
      </c>
      <c r="AB1030" s="2">
        <v>0</v>
      </c>
      <c r="AC1030" s="14">
        <v>0</v>
      </c>
      <c r="AD1030" s="14">
        <v>0</v>
      </c>
      <c r="AG1030" t="s">
        <v>1621</v>
      </c>
    </row>
    <row r="1031" spans="1:33" x14ac:dyDescent="0.3">
      <c r="A1031" t="s">
        <v>148</v>
      </c>
      <c r="B1031">
        <v>2021</v>
      </c>
      <c r="C1031" s="11">
        <v>44377</v>
      </c>
      <c r="D1031" t="s">
        <v>1610</v>
      </c>
      <c r="E1031" t="s">
        <v>661</v>
      </c>
      <c r="F1031">
        <v>7</v>
      </c>
      <c r="G1031">
        <f t="shared" si="56"/>
        <v>0</v>
      </c>
      <c r="H1031">
        <v>0</v>
      </c>
      <c r="I1031">
        <v>0</v>
      </c>
      <c r="J1031">
        <v>0</v>
      </c>
      <c r="K1031">
        <v>10</v>
      </c>
      <c r="L1031">
        <v>95</v>
      </c>
      <c r="M1031">
        <v>0</v>
      </c>
      <c r="N1031">
        <v>0</v>
      </c>
      <c r="O1031">
        <v>0</v>
      </c>
      <c r="P1031">
        <f t="shared" si="57"/>
        <v>4.75</v>
      </c>
      <c r="Q1031" s="26">
        <v>0</v>
      </c>
      <c r="R1031" s="26">
        <v>4</v>
      </c>
      <c r="S1031" s="26">
        <v>3</v>
      </c>
      <c r="T1031" s="26">
        <v>12</v>
      </c>
      <c r="U1031" s="2">
        <v>0</v>
      </c>
      <c r="V1031" s="2">
        <v>0</v>
      </c>
      <c r="W1031" s="2">
        <v>0</v>
      </c>
      <c r="X1031" s="2">
        <v>0</v>
      </c>
      <c r="Y1031" s="2" t="s">
        <v>503</v>
      </c>
      <c r="Z1031" s="2" t="s">
        <v>503</v>
      </c>
      <c r="AA1031" s="2">
        <v>0</v>
      </c>
      <c r="AB1031" s="2">
        <v>0</v>
      </c>
      <c r="AC1031" s="14">
        <v>0</v>
      </c>
      <c r="AD1031" s="14">
        <v>0</v>
      </c>
      <c r="AG1031" t="s">
        <v>1622</v>
      </c>
    </row>
    <row r="1032" spans="1:33" x14ac:dyDescent="0.3">
      <c r="A1032" t="s">
        <v>148</v>
      </c>
      <c r="B1032">
        <v>2021</v>
      </c>
      <c r="C1032" s="11">
        <v>44377</v>
      </c>
      <c r="D1032" t="s">
        <v>1611</v>
      </c>
      <c r="E1032" t="s">
        <v>651</v>
      </c>
      <c r="F1032">
        <v>2</v>
      </c>
      <c r="G1032">
        <f t="shared" si="56"/>
        <v>17</v>
      </c>
      <c r="H1032">
        <v>8</v>
      </c>
      <c r="I1032">
        <v>6</v>
      </c>
      <c r="J1032">
        <v>3</v>
      </c>
      <c r="K1032">
        <v>65</v>
      </c>
      <c r="L1032">
        <v>25</v>
      </c>
      <c r="M1032">
        <v>0</v>
      </c>
      <c r="N1032">
        <v>0</v>
      </c>
      <c r="O1032">
        <v>0</v>
      </c>
      <c r="P1032">
        <f t="shared" si="57"/>
        <v>34</v>
      </c>
      <c r="Q1032" s="26">
        <v>61</v>
      </c>
      <c r="R1032" s="26">
        <v>18</v>
      </c>
      <c r="S1032" s="26">
        <v>30</v>
      </c>
      <c r="T1032" s="26">
        <v>27</v>
      </c>
      <c r="U1032" s="2">
        <v>0</v>
      </c>
      <c r="V1032" s="2">
        <v>0</v>
      </c>
      <c r="W1032" s="2">
        <v>0</v>
      </c>
      <c r="X1032" s="2">
        <v>0</v>
      </c>
      <c r="Y1032" s="2" t="s">
        <v>503</v>
      </c>
      <c r="Z1032" s="2" t="s">
        <v>503</v>
      </c>
      <c r="AA1032" s="2">
        <v>0</v>
      </c>
      <c r="AB1032" s="2">
        <v>0</v>
      </c>
      <c r="AC1032" s="14">
        <v>0</v>
      </c>
      <c r="AD1032" s="14">
        <v>0</v>
      </c>
      <c r="AG1032" t="s">
        <v>1623</v>
      </c>
    </row>
    <row r="1033" spans="1:33" x14ac:dyDescent="0.3">
      <c r="A1033" t="s">
        <v>148</v>
      </c>
      <c r="B1033">
        <v>2021</v>
      </c>
      <c r="C1033" s="11">
        <v>44377</v>
      </c>
      <c r="D1033" t="s">
        <v>1612</v>
      </c>
      <c r="E1033" t="s">
        <v>657</v>
      </c>
      <c r="F1033">
        <v>20</v>
      </c>
      <c r="G1033">
        <f t="shared" si="56"/>
        <v>0</v>
      </c>
      <c r="H1033">
        <v>0</v>
      </c>
      <c r="I1033">
        <v>0</v>
      </c>
      <c r="J1033">
        <v>0</v>
      </c>
      <c r="K1033">
        <v>75</v>
      </c>
      <c r="L1033">
        <v>35</v>
      </c>
      <c r="M1033">
        <v>15</v>
      </c>
      <c r="N1033">
        <v>0</v>
      </c>
      <c r="O1033">
        <v>0</v>
      </c>
      <c r="P1033">
        <f t="shared" si="57"/>
        <v>25.75</v>
      </c>
      <c r="Q1033" s="26">
        <v>11</v>
      </c>
      <c r="R1033" s="26">
        <v>34</v>
      </c>
      <c r="S1033" s="26">
        <v>13</v>
      </c>
      <c r="T1033" s="26">
        <v>45</v>
      </c>
      <c r="U1033" s="2">
        <v>1</v>
      </c>
      <c r="V1033" s="2">
        <v>7</v>
      </c>
      <c r="W1033" s="2">
        <v>2</v>
      </c>
      <c r="X1033" s="2">
        <v>15</v>
      </c>
      <c r="Y1033" s="2" t="s">
        <v>503</v>
      </c>
      <c r="Z1033" s="2" t="s">
        <v>503</v>
      </c>
      <c r="AA1033" s="2">
        <v>0</v>
      </c>
      <c r="AB1033" s="2">
        <v>0</v>
      </c>
      <c r="AC1033" s="14">
        <v>0</v>
      </c>
      <c r="AD1033" s="14">
        <v>0</v>
      </c>
      <c r="AG1033" t="s">
        <v>1624</v>
      </c>
    </row>
    <row r="1034" spans="1:33" x14ac:dyDescent="0.3">
      <c r="A1034" t="s">
        <v>148</v>
      </c>
      <c r="B1034">
        <v>2021</v>
      </c>
      <c r="C1034" s="11">
        <v>44377</v>
      </c>
      <c r="D1034" t="s">
        <v>1613</v>
      </c>
      <c r="E1034" t="s">
        <v>655</v>
      </c>
      <c r="F1034">
        <v>0</v>
      </c>
      <c r="G1034">
        <f t="shared" si="56"/>
        <v>32</v>
      </c>
      <c r="H1034">
        <v>11</v>
      </c>
      <c r="I1034">
        <v>11</v>
      </c>
      <c r="J1034">
        <v>10</v>
      </c>
      <c r="K1034">
        <v>70</v>
      </c>
      <c r="L1034">
        <v>5</v>
      </c>
      <c r="M1034">
        <v>0</v>
      </c>
      <c r="N1034">
        <v>0</v>
      </c>
      <c r="O1034">
        <v>70</v>
      </c>
      <c r="P1034">
        <f t="shared" si="57"/>
        <v>21.75</v>
      </c>
      <c r="Q1034" s="26">
        <v>20</v>
      </c>
      <c r="R1034" s="26">
        <v>16</v>
      </c>
      <c r="S1034" s="26">
        <v>26</v>
      </c>
      <c r="T1034" s="26">
        <v>25</v>
      </c>
      <c r="U1034" s="2">
        <v>0</v>
      </c>
      <c r="V1034" s="2">
        <v>0</v>
      </c>
      <c r="W1034" s="2">
        <v>0</v>
      </c>
      <c r="X1034" s="2">
        <v>0</v>
      </c>
      <c r="Y1034" s="2" t="s">
        <v>503</v>
      </c>
      <c r="Z1034" s="2" t="s">
        <v>503</v>
      </c>
      <c r="AA1034" s="2">
        <v>0</v>
      </c>
      <c r="AB1034" s="2">
        <v>0</v>
      </c>
      <c r="AC1034" s="14">
        <v>0</v>
      </c>
      <c r="AD1034" s="14">
        <v>0</v>
      </c>
      <c r="AG1034" t="s">
        <v>1625</v>
      </c>
    </row>
    <row r="1035" spans="1:33" x14ac:dyDescent="0.3">
      <c r="A1035" t="s">
        <v>148</v>
      </c>
      <c r="B1035">
        <v>2021</v>
      </c>
      <c r="C1035" s="11">
        <v>44377</v>
      </c>
      <c r="D1035" t="s">
        <v>1614</v>
      </c>
      <c r="E1035" t="s">
        <v>655</v>
      </c>
      <c r="F1035">
        <v>5</v>
      </c>
      <c r="G1035">
        <f t="shared" si="56"/>
        <v>29</v>
      </c>
      <c r="H1035">
        <v>10</v>
      </c>
      <c r="I1035">
        <v>7</v>
      </c>
      <c r="J1035">
        <v>12</v>
      </c>
      <c r="K1035">
        <v>70</v>
      </c>
      <c r="L1035">
        <v>70</v>
      </c>
      <c r="M1035">
        <v>0</v>
      </c>
      <c r="N1035">
        <v>0</v>
      </c>
      <c r="O1035">
        <v>0</v>
      </c>
      <c r="P1035">
        <f t="shared" si="57"/>
        <v>14.25</v>
      </c>
      <c r="Q1035" s="26">
        <v>22</v>
      </c>
      <c r="R1035" s="26">
        <v>17</v>
      </c>
      <c r="S1035" s="26">
        <v>8</v>
      </c>
      <c r="T1035" s="26">
        <v>10</v>
      </c>
      <c r="U1035" s="2">
        <v>0</v>
      </c>
      <c r="V1035" s="2">
        <v>0</v>
      </c>
      <c r="W1035" s="2">
        <v>0</v>
      </c>
      <c r="X1035" s="2">
        <v>0</v>
      </c>
      <c r="Y1035" s="2" t="s">
        <v>503</v>
      </c>
      <c r="Z1035" s="2" t="s">
        <v>503</v>
      </c>
      <c r="AA1035" s="2">
        <v>0</v>
      </c>
      <c r="AB1035" s="2">
        <v>0</v>
      </c>
      <c r="AC1035" s="14">
        <v>0</v>
      </c>
      <c r="AD1035" s="14">
        <v>0</v>
      </c>
      <c r="AG1035" t="s">
        <v>1626</v>
      </c>
    </row>
    <row r="1036" spans="1:33" x14ac:dyDescent="0.3">
      <c r="A1036" t="s">
        <v>148</v>
      </c>
      <c r="B1036">
        <v>2021</v>
      </c>
      <c r="C1036" s="11">
        <v>44377</v>
      </c>
      <c r="D1036" t="s">
        <v>1615</v>
      </c>
      <c r="E1036" t="s">
        <v>659</v>
      </c>
      <c r="F1036">
        <v>1</v>
      </c>
      <c r="G1036">
        <f t="shared" si="56"/>
        <v>14</v>
      </c>
      <c r="H1036">
        <v>5</v>
      </c>
      <c r="I1036">
        <v>2</v>
      </c>
      <c r="J1036">
        <v>7</v>
      </c>
      <c r="K1036">
        <v>60</v>
      </c>
      <c r="L1036">
        <v>40</v>
      </c>
      <c r="M1036">
        <v>0</v>
      </c>
      <c r="N1036">
        <v>0</v>
      </c>
      <c r="O1036">
        <v>25</v>
      </c>
      <c r="P1036">
        <f t="shared" si="57"/>
        <v>16.25</v>
      </c>
      <c r="Q1036" s="26">
        <v>16</v>
      </c>
      <c r="R1036" s="26">
        <v>21</v>
      </c>
      <c r="S1036" s="26">
        <v>11</v>
      </c>
      <c r="T1036" s="26">
        <v>17</v>
      </c>
      <c r="U1036" s="2">
        <v>0</v>
      </c>
      <c r="V1036" s="2">
        <v>0</v>
      </c>
      <c r="W1036" s="2">
        <v>0</v>
      </c>
      <c r="X1036" s="2">
        <v>0</v>
      </c>
      <c r="Y1036" s="2" t="s">
        <v>503</v>
      </c>
      <c r="Z1036" s="2" t="s">
        <v>503</v>
      </c>
      <c r="AA1036" s="2">
        <v>0</v>
      </c>
      <c r="AB1036" s="2">
        <v>0</v>
      </c>
      <c r="AC1036" s="14">
        <v>0</v>
      </c>
      <c r="AD1036" s="14">
        <v>0</v>
      </c>
      <c r="AG1036" t="s">
        <v>1627</v>
      </c>
    </row>
    <row r="1037" spans="1:33" x14ac:dyDescent="0.3">
      <c r="A1037" t="s">
        <v>148</v>
      </c>
      <c r="B1037">
        <v>2021</v>
      </c>
      <c r="C1037" s="11">
        <v>44377</v>
      </c>
      <c r="D1037" t="s">
        <v>1617</v>
      </c>
      <c r="E1037" t="s">
        <v>659</v>
      </c>
      <c r="F1037">
        <v>7</v>
      </c>
      <c r="G1037">
        <f t="shared" si="56"/>
        <v>0</v>
      </c>
      <c r="H1037">
        <v>0</v>
      </c>
      <c r="I1037">
        <v>0</v>
      </c>
      <c r="J1037">
        <v>0</v>
      </c>
      <c r="K1037">
        <v>65</v>
      </c>
      <c r="L1037">
        <v>30</v>
      </c>
      <c r="M1037">
        <v>0</v>
      </c>
      <c r="N1037">
        <v>0</v>
      </c>
      <c r="O1037">
        <v>0</v>
      </c>
      <c r="P1037">
        <f t="shared" si="57"/>
        <v>19.75</v>
      </c>
      <c r="Q1037" s="26">
        <v>24</v>
      </c>
      <c r="R1037" s="26">
        <v>55</v>
      </c>
      <c r="S1037" s="26">
        <v>0</v>
      </c>
      <c r="T1037" s="26">
        <v>0</v>
      </c>
      <c r="U1037" s="2">
        <v>0</v>
      </c>
      <c r="V1037" s="2">
        <v>0</v>
      </c>
      <c r="W1037" s="2">
        <v>0</v>
      </c>
      <c r="X1037" s="2">
        <v>0</v>
      </c>
      <c r="Y1037" s="2" t="s">
        <v>503</v>
      </c>
      <c r="Z1037" s="2" t="s">
        <v>503</v>
      </c>
      <c r="AA1037" s="2">
        <v>0</v>
      </c>
      <c r="AB1037" s="2">
        <v>0</v>
      </c>
      <c r="AC1037" s="14">
        <v>0</v>
      </c>
      <c r="AD1037" s="14">
        <v>0</v>
      </c>
      <c r="AG1037" t="s">
        <v>1628</v>
      </c>
    </row>
    <row r="1038" spans="1:33" x14ac:dyDescent="0.3">
      <c r="A1038" t="s">
        <v>148</v>
      </c>
      <c r="B1038">
        <v>2021</v>
      </c>
      <c r="C1038" s="11">
        <v>44377</v>
      </c>
      <c r="D1038" t="s">
        <v>1618</v>
      </c>
      <c r="E1038" t="s">
        <v>653</v>
      </c>
      <c r="F1038">
        <v>7</v>
      </c>
      <c r="G1038">
        <f t="shared" si="56"/>
        <v>0</v>
      </c>
      <c r="H1038">
        <v>0</v>
      </c>
      <c r="I1038">
        <v>0</v>
      </c>
      <c r="J1038">
        <v>0</v>
      </c>
      <c r="K1038">
        <v>80</v>
      </c>
      <c r="L1038">
        <v>5</v>
      </c>
      <c r="M1038">
        <v>0</v>
      </c>
      <c r="N1038">
        <v>0</v>
      </c>
      <c r="O1038">
        <v>5</v>
      </c>
      <c r="P1038">
        <f t="shared" si="57"/>
        <v>28.25</v>
      </c>
      <c r="Q1038" s="26">
        <v>24</v>
      </c>
      <c r="R1038" s="26">
        <v>20</v>
      </c>
      <c r="S1038" s="26">
        <v>40</v>
      </c>
      <c r="T1038" s="26">
        <v>29</v>
      </c>
      <c r="U1038" s="2">
        <v>0</v>
      </c>
      <c r="V1038" s="2">
        <v>0</v>
      </c>
      <c r="W1038" s="2">
        <v>0</v>
      </c>
      <c r="X1038" s="2">
        <v>0</v>
      </c>
      <c r="Y1038" s="2" t="s">
        <v>503</v>
      </c>
      <c r="Z1038" s="2" t="s">
        <v>503</v>
      </c>
      <c r="AA1038" s="2">
        <v>0</v>
      </c>
      <c r="AB1038" s="2">
        <v>0</v>
      </c>
      <c r="AC1038" s="14">
        <v>0</v>
      </c>
      <c r="AD1038" s="14">
        <v>0</v>
      </c>
      <c r="AG1038" t="s">
        <v>1629</v>
      </c>
    </row>
    <row r="1039" spans="1:33" x14ac:dyDescent="0.3">
      <c r="A1039" t="s">
        <v>148</v>
      </c>
      <c r="B1039">
        <v>2022</v>
      </c>
      <c r="C1039" s="11">
        <v>44743</v>
      </c>
      <c r="D1039" t="s">
        <v>1607</v>
      </c>
      <c r="E1039" t="s">
        <v>661</v>
      </c>
      <c r="F1039">
        <v>0</v>
      </c>
      <c r="G1039">
        <f t="shared" si="56"/>
        <v>3</v>
      </c>
      <c r="H1039">
        <v>0</v>
      </c>
      <c r="I1039">
        <v>0</v>
      </c>
      <c r="J1039">
        <v>3</v>
      </c>
      <c r="K1039">
        <v>75</v>
      </c>
      <c r="L1039">
        <v>85</v>
      </c>
      <c r="M1039">
        <v>8</v>
      </c>
      <c r="N1039">
        <v>0</v>
      </c>
      <c r="O1039">
        <v>85</v>
      </c>
      <c r="P1039">
        <f t="shared" si="57"/>
        <v>19.5</v>
      </c>
      <c r="Q1039" s="26">
        <v>25</v>
      </c>
      <c r="R1039" s="26">
        <v>20</v>
      </c>
      <c r="S1039" s="26">
        <v>18</v>
      </c>
      <c r="T1039" s="26">
        <v>15</v>
      </c>
      <c r="U1039" s="2">
        <v>1</v>
      </c>
      <c r="V1039" s="2">
        <v>30</v>
      </c>
      <c r="W1039" s="2">
        <v>1</v>
      </c>
      <c r="X1039" s="2">
        <v>8</v>
      </c>
      <c r="Y1039" s="2" t="s">
        <v>503</v>
      </c>
      <c r="Z1039" s="2" t="s">
        <v>503</v>
      </c>
      <c r="AA1039" s="2">
        <v>0</v>
      </c>
      <c r="AB1039" s="2">
        <v>0</v>
      </c>
      <c r="AC1039" s="14">
        <v>0</v>
      </c>
      <c r="AD1039" s="14">
        <v>0</v>
      </c>
    </row>
    <row r="1040" spans="1:33" x14ac:dyDescent="0.3">
      <c r="A1040" t="s">
        <v>148</v>
      </c>
      <c r="B1040">
        <v>2022</v>
      </c>
      <c r="C1040" s="11">
        <v>44743</v>
      </c>
      <c r="D1040" t="s">
        <v>1608</v>
      </c>
      <c r="E1040" t="s">
        <v>661</v>
      </c>
      <c r="F1040">
        <v>19</v>
      </c>
      <c r="G1040">
        <f t="shared" si="56"/>
        <v>0</v>
      </c>
      <c r="H1040">
        <v>0</v>
      </c>
      <c r="I1040">
        <v>0</v>
      </c>
      <c r="J1040">
        <v>0</v>
      </c>
      <c r="K1040">
        <v>35</v>
      </c>
      <c r="L1040">
        <v>80</v>
      </c>
      <c r="M1040">
        <v>1</v>
      </c>
      <c r="N1040">
        <v>0.1</v>
      </c>
      <c r="O1040">
        <v>0</v>
      </c>
      <c r="P1040">
        <f t="shared" si="57"/>
        <v>16</v>
      </c>
      <c r="Q1040" s="26">
        <v>3</v>
      </c>
      <c r="R1040" s="26">
        <v>26</v>
      </c>
      <c r="S1040" s="26">
        <v>15</v>
      </c>
      <c r="T1040" s="26">
        <v>20</v>
      </c>
      <c r="U1040" s="2">
        <v>2</v>
      </c>
      <c r="V1040" s="2">
        <v>12</v>
      </c>
      <c r="W1040" s="2">
        <v>1</v>
      </c>
      <c r="X1040" s="2">
        <v>1</v>
      </c>
      <c r="Y1040" s="2" t="s">
        <v>503</v>
      </c>
      <c r="Z1040" s="2" t="s">
        <v>503</v>
      </c>
      <c r="AA1040" s="2">
        <v>0</v>
      </c>
      <c r="AB1040" s="2">
        <v>0</v>
      </c>
      <c r="AC1040" s="14">
        <v>0</v>
      </c>
      <c r="AD1040" s="14">
        <v>0</v>
      </c>
    </row>
    <row r="1041" spans="1:33" x14ac:dyDescent="0.3">
      <c r="A1041" t="s">
        <v>148</v>
      </c>
      <c r="B1041">
        <v>2022</v>
      </c>
      <c r="C1041" s="11">
        <v>44743</v>
      </c>
      <c r="D1041" t="s">
        <v>1610</v>
      </c>
      <c r="E1041" t="s">
        <v>661</v>
      </c>
      <c r="F1041">
        <v>7</v>
      </c>
      <c r="G1041">
        <f t="shared" si="56"/>
        <v>0</v>
      </c>
      <c r="H1041">
        <v>0</v>
      </c>
      <c r="I1041">
        <v>0</v>
      </c>
      <c r="J1041">
        <v>0</v>
      </c>
      <c r="K1041">
        <v>20</v>
      </c>
      <c r="L1041">
        <v>98</v>
      </c>
      <c r="M1041">
        <v>0</v>
      </c>
      <c r="N1041">
        <v>0</v>
      </c>
      <c r="O1041">
        <v>0</v>
      </c>
      <c r="P1041">
        <f t="shared" si="57"/>
        <v>11.25</v>
      </c>
      <c r="Q1041" s="26">
        <v>6</v>
      </c>
      <c r="R1041" s="26">
        <v>5</v>
      </c>
      <c r="S1041" s="26">
        <v>14</v>
      </c>
      <c r="T1041" s="26">
        <v>20</v>
      </c>
      <c r="U1041" s="2">
        <v>1</v>
      </c>
      <c r="V1041" s="2">
        <v>4</v>
      </c>
      <c r="W1041" s="2">
        <v>0</v>
      </c>
      <c r="X1041" s="2">
        <v>0</v>
      </c>
      <c r="Y1041" s="2" t="s">
        <v>503</v>
      </c>
      <c r="Z1041" s="2" t="s">
        <v>503</v>
      </c>
      <c r="AA1041" s="2">
        <v>0</v>
      </c>
      <c r="AB1041" s="2">
        <v>0</v>
      </c>
      <c r="AC1041" s="14">
        <v>0</v>
      </c>
      <c r="AD1041" s="14">
        <v>0</v>
      </c>
    </row>
    <row r="1042" spans="1:33" x14ac:dyDescent="0.3">
      <c r="A1042" t="s">
        <v>148</v>
      </c>
      <c r="B1042">
        <v>2022</v>
      </c>
      <c r="C1042" s="11">
        <v>44743</v>
      </c>
      <c r="D1042" t="s">
        <v>1611</v>
      </c>
      <c r="E1042" t="s">
        <v>651</v>
      </c>
      <c r="F1042">
        <v>2</v>
      </c>
      <c r="G1042">
        <f t="shared" si="56"/>
        <v>19</v>
      </c>
      <c r="H1042">
        <v>4</v>
      </c>
      <c r="I1042">
        <v>14</v>
      </c>
      <c r="J1042">
        <v>1</v>
      </c>
      <c r="K1042">
        <v>75</v>
      </c>
      <c r="L1042">
        <v>60</v>
      </c>
      <c r="M1042">
        <v>0</v>
      </c>
      <c r="N1042">
        <v>0</v>
      </c>
      <c r="O1042">
        <v>0</v>
      </c>
      <c r="P1042">
        <f t="shared" si="57"/>
        <v>26.75</v>
      </c>
      <c r="Q1042" s="26">
        <v>25</v>
      </c>
      <c r="R1042" s="26">
        <v>46</v>
      </c>
      <c r="S1042" s="26">
        <v>23</v>
      </c>
      <c r="T1042" s="26">
        <v>13</v>
      </c>
      <c r="U1042" s="2">
        <v>1</v>
      </c>
      <c r="V1042" s="2">
        <v>10</v>
      </c>
      <c r="W1042" s="2">
        <v>0</v>
      </c>
      <c r="X1042" s="2">
        <v>0</v>
      </c>
      <c r="Y1042" s="2" t="s">
        <v>503</v>
      </c>
      <c r="Z1042" s="2" t="s">
        <v>503</v>
      </c>
      <c r="AA1042" s="2">
        <v>0</v>
      </c>
      <c r="AB1042" s="2">
        <v>0</v>
      </c>
      <c r="AC1042" s="14">
        <v>0</v>
      </c>
      <c r="AD1042" s="14">
        <v>0</v>
      </c>
    </row>
    <row r="1043" spans="1:33" x14ac:dyDescent="0.3">
      <c r="A1043" t="s">
        <v>148</v>
      </c>
      <c r="B1043">
        <v>2022</v>
      </c>
      <c r="C1043" s="11">
        <v>44743</v>
      </c>
      <c r="D1043" t="s">
        <v>1612</v>
      </c>
      <c r="E1043" t="s">
        <v>657</v>
      </c>
      <c r="F1043">
        <v>20</v>
      </c>
      <c r="G1043">
        <f t="shared" si="56"/>
        <v>0</v>
      </c>
      <c r="H1043">
        <v>0</v>
      </c>
      <c r="I1043">
        <v>0</v>
      </c>
      <c r="J1043">
        <v>0</v>
      </c>
      <c r="K1043">
        <v>78</v>
      </c>
      <c r="L1043">
        <v>40</v>
      </c>
      <c r="M1043">
        <v>25</v>
      </c>
      <c r="N1043">
        <v>0</v>
      </c>
      <c r="O1043">
        <v>0</v>
      </c>
      <c r="P1043">
        <f t="shared" si="57"/>
        <v>66.25</v>
      </c>
      <c r="Q1043" s="26">
        <v>29</v>
      </c>
      <c r="R1043" s="26">
        <v>80</v>
      </c>
      <c r="S1043" s="26">
        <v>87</v>
      </c>
      <c r="T1043" s="26">
        <v>69</v>
      </c>
      <c r="U1043" s="2">
        <v>2</v>
      </c>
      <c r="V1043" s="2" t="s">
        <v>503</v>
      </c>
      <c r="W1043" s="2">
        <v>3</v>
      </c>
      <c r="X1043" s="2">
        <v>25</v>
      </c>
      <c r="Y1043" s="2" t="s">
        <v>503</v>
      </c>
      <c r="Z1043" s="2" t="s">
        <v>503</v>
      </c>
      <c r="AA1043" s="2">
        <v>0</v>
      </c>
      <c r="AB1043" s="2">
        <v>0</v>
      </c>
      <c r="AC1043" s="14" t="s">
        <v>1910</v>
      </c>
      <c r="AD1043" s="14">
        <v>0</v>
      </c>
      <c r="AE1043" t="s">
        <v>1910</v>
      </c>
      <c r="AF1043" t="s">
        <v>1925</v>
      </c>
      <c r="AG1043" t="s">
        <v>1926</v>
      </c>
    </row>
    <row r="1044" spans="1:33" x14ac:dyDescent="0.3">
      <c r="A1044" t="s">
        <v>148</v>
      </c>
      <c r="B1044">
        <v>2022</v>
      </c>
      <c r="C1044" s="11">
        <v>44743</v>
      </c>
      <c r="D1044" t="s">
        <v>1613</v>
      </c>
      <c r="E1044" t="s">
        <v>655</v>
      </c>
      <c r="F1044">
        <v>0</v>
      </c>
      <c r="G1044">
        <f t="shared" si="56"/>
        <v>37</v>
      </c>
      <c r="H1044">
        <v>6</v>
      </c>
      <c r="I1044">
        <v>22</v>
      </c>
      <c r="J1044">
        <v>9</v>
      </c>
      <c r="K1044">
        <v>85</v>
      </c>
      <c r="L1044">
        <v>15</v>
      </c>
      <c r="M1044">
        <v>0</v>
      </c>
      <c r="N1044">
        <v>0</v>
      </c>
      <c r="O1044">
        <v>25</v>
      </c>
      <c r="P1044">
        <f t="shared" si="57"/>
        <v>21</v>
      </c>
      <c r="Q1044" s="26">
        <v>11</v>
      </c>
      <c r="R1044" s="26">
        <v>15</v>
      </c>
      <c r="S1044" s="26">
        <v>30</v>
      </c>
      <c r="T1044" s="26">
        <v>28</v>
      </c>
      <c r="U1044" s="2">
        <v>1</v>
      </c>
      <c r="V1044" s="2">
        <v>40</v>
      </c>
      <c r="W1044" s="2">
        <v>0</v>
      </c>
      <c r="X1044" s="2">
        <v>0</v>
      </c>
      <c r="Y1044" s="2" t="s">
        <v>503</v>
      </c>
      <c r="Z1044" s="2" t="s">
        <v>503</v>
      </c>
      <c r="AA1044" s="2">
        <v>0</v>
      </c>
      <c r="AB1044" s="2">
        <v>0</v>
      </c>
      <c r="AC1044" s="14">
        <v>0</v>
      </c>
      <c r="AD1044" s="14">
        <v>0</v>
      </c>
    </row>
    <row r="1045" spans="1:33" x14ac:dyDescent="0.3">
      <c r="A1045" t="s">
        <v>148</v>
      </c>
      <c r="B1045">
        <v>2022</v>
      </c>
      <c r="C1045" s="11">
        <v>44743</v>
      </c>
      <c r="D1045" t="s">
        <v>1614</v>
      </c>
      <c r="E1045" t="s">
        <v>655</v>
      </c>
      <c r="F1045">
        <v>5</v>
      </c>
      <c r="G1045">
        <f t="shared" si="56"/>
        <v>29</v>
      </c>
      <c r="H1045">
        <v>10</v>
      </c>
      <c r="I1045">
        <v>8</v>
      </c>
      <c r="J1045">
        <v>11</v>
      </c>
      <c r="K1045">
        <v>80</v>
      </c>
      <c r="L1045">
        <v>95</v>
      </c>
      <c r="M1045">
        <v>0</v>
      </c>
      <c r="N1045">
        <v>0</v>
      </c>
      <c r="O1045">
        <v>2</v>
      </c>
      <c r="P1045">
        <f t="shared" si="57"/>
        <v>37</v>
      </c>
      <c r="Q1045" s="26">
        <v>37</v>
      </c>
      <c r="R1045" s="26">
        <v>26</v>
      </c>
      <c r="S1045" s="26">
        <v>60</v>
      </c>
      <c r="T1045" s="26">
        <v>25</v>
      </c>
      <c r="U1045" s="2">
        <v>2</v>
      </c>
      <c r="V1045" s="2">
        <v>57</v>
      </c>
      <c r="W1045" s="2">
        <v>0</v>
      </c>
      <c r="X1045" s="2">
        <v>0</v>
      </c>
      <c r="Y1045" s="2" t="s">
        <v>503</v>
      </c>
      <c r="Z1045" s="2" t="s">
        <v>503</v>
      </c>
      <c r="AA1045" s="2">
        <v>0</v>
      </c>
      <c r="AB1045" s="2">
        <v>0</v>
      </c>
      <c r="AC1045" s="14">
        <v>0</v>
      </c>
      <c r="AD1045" s="14">
        <v>0</v>
      </c>
    </row>
    <row r="1046" spans="1:33" x14ac:dyDescent="0.3">
      <c r="A1046" t="s">
        <v>148</v>
      </c>
      <c r="B1046">
        <v>2022</v>
      </c>
      <c r="C1046" s="11">
        <v>44743</v>
      </c>
      <c r="D1046" t="s">
        <v>1615</v>
      </c>
      <c r="E1046" t="s">
        <v>659</v>
      </c>
      <c r="F1046">
        <v>1</v>
      </c>
      <c r="G1046">
        <f t="shared" si="56"/>
        <v>13</v>
      </c>
      <c r="H1046">
        <v>2</v>
      </c>
      <c r="I1046">
        <v>8</v>
      </c>
      <c r="J1046">
        <v>3</v>
      </c>
      <c r="K1046">
        <v>82</v>
      </c>
      <c r="L1046">
        <v>38</v>
      </c>
      <c r="M1046">
        <v>0</v>
      </c>
      <c r="N1046">
        <v>0</v>
      </c>
      <c r="O1046">
        <v>5</v>
      </c>
      <c r="P1046">
        <f t="shared" si="57"/>
        <v>25.25</v>
      </c>
      <c r="Q1046" s="26">
        <v>21</v>
      </c>
      <c r="R1046" s="26">
        <v>18</v>
      </c>
      <c r="S1046" s="26">
        <v>28</v>
      </c>
      <c r="T1046" s="26">
        <v>34</v>
      </c>
      <c r="U1046" s="2">
        <v>2</v>
      </c>
      <c r="V1046" s="2">
        <v>34</v>
      </c>
      <c r="W1046" s="2">
        <v>0</v>
      </c>
      <c r="X1046" s="2">
        <v>0</v>
      </c>
      <c r="Y1046" s="2" t="s">
        <v>503</v>
      </c>
      <c r="Z1046" s="2" t="s">
        <v>503</v>
      </c>
      <c r="AA1046" s="2">
        <v>0</v>
      </c>
      <c r="AB1046" s="2">
        <v>0</v>
      </c>
      <c r="AC1046" s="14">
        <v>0</v>
      </c>
      <c r="AD1046" s="14">
        <v>0</v>
      </c>
      <c r="AG1046" t="s">
        <v>1924</v>
      </c>
    </row>
    <row r="1047" spans="1:33" x14ac:dyDescent="0.3">
      <c r="A1047" t="s">
        <v>148</v>
      </c>
      <c r="B1047">
        <v>2022</v>
      </c>
      <c r="C1047" s="11">
        <v>44743</v>
      </c>
      <c r="D1047" t="s">
        <v>1617</v>
      </c>
      <c r="E1047" t="s">
        <v>659</v>
      </c>
      <c r="F1047">
        <v>7</v>
      </c>
      <c r="G1047">
        <f t="shared" si="56"/>
        <v>0</v>
      </c>
      <c r="H1047">
        <v>0</v>
      </c>
      <c r="I1047">
        <v>0</v>
      </c>
      <c r="J1047">
        <v>0</v>
      </c>
      <c r="K1047">
        <v>70</v>
      </c>
      <c r="L1047">
        <v>60</v>
      </c>
      <c r="M1047">
        <v>0</v>
      </c>
      <c r="N1047">
        <v>0</v>
      </c>
      <c r="O1047">
        <v>0</v>
      </c>
      <c r="P1047">
        <f t="shared" si="57"/>
        <v>10.5</v>
      </c>
      <c r="Q1047" s="26">
        <v>21</v>
      </c>
      <c r="R1047" s="26">
        <v>5</v>
      </c>
      <c r="S1047" s="26">
        <v>15</v>
      </c>
      <c r="T1047" s="26">
        <v>1</v>
      </c>
      <c r="U1047" s="2">
        <v>1</v>
      </c>
      <c r="V1047" s="2">
        <v>15</v>
      </c>
      <c r="W1047" s="2">
        <v>0</v>
      </c>
      <c r="X1047" s="2">
        <v>0</v>
      </c>
      <c r="Y1047" s="2" t="s">
        <v>503</v>
      </c>
      <c r="Z1047" s="2" t="s">
        <v>503</v>
      </c>
      <c r="AA1047" s="2">
        <v>0</v>
      </c>
      <c r="AB1047" s="2">
        <v>0</v>
      </c>
      <c r="AC1047" s="14">
        <v>0</v>
      </c>
      <c r="AD1047" s="14">
        <v>0</v>
      </c>
    </row>
    <row r="1048" spans="1:33" x14ac:dyDescent="0.3">
      <c r="A1048" t="s">
        <v>148</v>
      </c>
      <c r="B1048">
        <v>2022</v>
      </c>
      <c r="C1048" s="11">
        <v>44743</v>
      </c>
      <c r="D1048" t="s">
        <v>1618</v>
      </c>
      <c r="E1048" t="s">
        <v>653</v>
      </c>
      <c r="F1048">
        <v>7</v>
      </c>
      <c r="G1048">
        <f t="shared" si="56"/>
        <v>0</v>
      </c>
      <c r="H1048">
        <v>0</v>
      </c>
      <c r="I1048">
        <v>0</v>
      </c>
      <c r="J1048">
        <v>0</v>
      </c>
      <c r="K1048">
        <v>100</v>
      </c>
      <c r="L1048">
        <v>15</v>
      </c>
      <c r="M1048">
        <v>0</v>
      </c>
      <c r="N1048">
        <v>0</v>
      </c>
      <c r="O1048">
        <v>45</v>
      </c>
      <c r="P1048">
        <f t="shared" si="57"/>
        <v>64.25</v>
      </c>
      <c r="Q1048" s="26">
        <v>48</v>
      </c>
      <c r="R1048" s="26">
        <v>78</v>
      </c>
      <c r="S1048" s="26">
        <v>43</v>
      </c>
      <c r="T1048" s="26">
        <v>88</v>
      </c>
      <c r="U1048" s="2">
        <v>1</v>
      </c>
      <c r="V1048" s="2">
        <v>14</v>
      </c>
      <c r="W1048" s="2">
        <v>0</v>
      </c>
      <c r="X1048" s="2">
        <v>0</v>
      </c>
      <c r="Y1048" s="2" t="s">
        <v>503</v>
      </c>
      <c r="Z1048" s="2" t="s">
        <v>503</v>
      </c>
      <c r="AA1048" s="2">
        <v>0</v>
      </c>
      <c r="AB1048" s="2">
        <v>0</v>
      </c>
      <c r="AC1048" s="14">
        <v>0</v>
      </c>
      <c r="AD1048" s="14">
        <v>0</v>
      </c>
    </row>
    <row r="1049" spans="1:33" x14ac:dyDescent="0.3">
      <c r="A1049" t="s">
        <v>49</v>
      </c>
      <c r="B1049">
        <v>2020</v>
      </c>
      <c r="C1049" s="11">
        <v>44005</v>
      </c>
      <c r="D1049" t="s">
        <v>1638</v>
      </c>
      <c r="E1049" t="s">
        <v>648</v>
      </c>
      <c r="F1049">
        <v>1</v>
      </c>
      <c r="G1049">
        <f t="shared" si="56"/>
        <v>31</v>
      </c>
      <c r="H1049">
        <v>3</v>
      </c>
      <c r="I1049">
        <v>14</v>
      </c>
      <c r="J1049">
        <v>14</v>
      </c>
      <c r="K1049">
        <v>45</v>
      </c>
      <c r="L1049">
        <v>85</v>
      </c>
      <c r="M1049" t="s">
        <v>503</v>
      </c>
      <c r="N1049">
        <v>0</v>
      </c>
      <c r="O1049">
        <v>0</v>
      </c>
      <c r="P1049" s="9">
        <f t="shared" si="57"/>
        <v>12.25</v>
      </c>
      <c r="Q1049">
        <v>12</v>
      </c>
      <c r="R1049">
        <v>3</v>
      </c>
      <c r="S1049">
        <v>17</v>
      </c>
      <c r="T1049">
        <v>17</v>
      </c>
      <c r="AC1049" s="14">
        <v>1</v>
      </c>
      <c r="AD1049" s="14">
        <v>0</v>
      </c>
    </row>
    <row r="1050" spans="1:33" x14ac:dyDescent="0.3">
      <c r="A1050" t="s">
        <v>49</v>
      </c>
      <c r="B1050">
        <v>2020</v>
      </c>
      <c r="C1050" s="11">
        <v>44005</v>
      </c>
      <c r="D1050" t="s">
        <v>1630</v>
      </c>
      <c r="E1050" t="s">
        <v>657</v>
      </c>
      <c r="F1050">
        <v>13</v>
      </c>
      <c r="G1050">
        <f t="shared" si="56"/>
        <v>0</v>
      </c>
      <c r="H1050">
        <v>0</v>
      </c>
      <c r="I1050">
        <v>0</v>
      </c>
      <c r="J1050">
        <v>0</v>
      </c>
      <c r="K1050">
        <v>10</v>
      </c>
      <c r="L1050" t="s">
        <v>503</v>
      </c>
      <c r="M1050" t="s">
        <v>503</v>
      </c>
      <c r="N1050">
        <v>50</v>
      </c>
      <c r="O1050">
        <v>0</v>
      </c>
      <c r="P1050" s="9">
        <f t="shared" si="57"/>
        <v>36.75</v>
      </c>
      <c r="Q1050">
        <v>56</v>
      </c>
      <c r="R1050">
        <v>41</v>
      </c>
      <c r="S1050">
        <v>20</v>
      </c>
      <c r="T1050">
        <v>30</v>
      </c>
      <c r="AC1050" s="14">
        <v>1</v>
      </c>
      <c r="AD1050" s="14">
        <v>0</v>
      </c>
    </row>
    <row r="1051" spans="1:33" x14ac:dyDescent="0.3">
      <c r="A1051" t="s">
        <v>49</v>
      </c>
      <c r="B1051">
        <v>2020</v>
      </c>
      <c r="C1051" s="11">
        <v>44005</v>
      </c>
      <c r="D1051" t="s">
        <v>1639</v>
      </c>
      <c r="E1051" t="s">
        <v>648</v>
      </c>
      <c r="F1051">
        <v>4</v>
      </c>
      <c r="G1051">
        <f t="shared" si="56"/>
        <v>3</v>
      </c>
      <c r="H1051">
        <v>0</v>
      </c>
      <c r="I1051">
        <v>3</v>
      </c>
      <c r="J1051">
        <v>0</v>
      </c>
      <c r="K1051">
        <v>25</v>
      </c>
      <c r="L1051">
        <v>80</v>
      </c>
      <c r="M1051" t="s">
        <v>503</v>
      </c>
      <c r="N1051">
        <v>11</v>
      </c>
      <c r="O1051">
        <v>0</v>
      </c>
      <c r="P1051" s="9">
        <f t="shared" si="57"/>
        <v>14</v>
      </c>
      <c r="Q1051">
        <v>23</v>
      </c>
      <c r="R1051">
        <v>16</v>
      </c>
      <c r="S1051">
        <v>10</v>
      </c>
      <c r="T1051">
        <v>7</v>
      </c>
      <c r="AC1051" s="14">
        <v>1</v>
      </c>
      <c r="AD1051" s="14">
        <v>0</v>
      </c>
    </row>
    <row r="1052" spans="1:33" x14ac:dyDescent="0.3">
      <c r="A1052" t="s">
        <v>49</v>
      </c>
      <c r="B1052">
        <v>2020</v>
      </c>
      <c r="C1052" s="11">
        <v>44005</v>
      </c>
      <c r="D1052" t="s">
        <v>1640</v>
      </c>
      <c r="E1052" t="s">
        <v>651</v>
      </c>
      <c r="F1052">
        <v>1</v>
      </c>
      <c r="G1052">
        <f t="shared" si="56"/>
        <v>4</v>
      </c>
      <c r="H1052">
        <v>1</v>
      </c>
      <c r="I1052">
        <v>1</v>
      </c>
      <c r="J1052">
        <v>2</v>
      </c>
      <c r="K1052">
        <v>15</v>
      </c>
      <c r="L1052">
        <v>75</v>
      </c>
      <c r="M1052" t="s">
        <v>503</v>
      </c>
      <c r="N1052">
        <v>0</v>
      </c>
      <c r="O1052">
        <v>0</v>
      </c>
      <c r="P1052" s="9">
        <f t="shared" si="57"/>
        <v>8</v>
      </c>
      <c r="Q1052">
        <v>7</v>
      </c>
      <c r="R1052">
        <v>15</v>
      </c>
      <c r="S1052">
        <v>8</v>
      </c>
      <c r="T1052">
        <v>2</v>
      </c>
      <c r="AC1052" s="14">
        <v>1</v>
      </c>
      <c r="AD1052" s="14">
        <v>0</v>
      </c>
      <c r="AG1052" t="s">
        <v>1641</v>
      </c>
    </row>
    <row r="1053" spans="1:33" x14ac:dyDescent="0.3">
      <c r="A1053" t="s">
        <v>49</v>
      </c>
      <c r="B1053">
        <v>2020</v>
      </c>
      <c r="C1053" s="11">
        <v>44005</v>
      </c>
      <c r="D1053" t="s">
        <v>1642</v>
      </c>
      <c r="E1053" t="s">
        <v>651</v>
      </c>
      <c r="F1053">
        <v>4</v>
      </c>
      <c r="G1053">
        <f t="shared" si="56"/>
        <v>24</v>
      </c>
      <c r="H1053">
        <v>0</v>
      </c>
      <c r="I1053">
        <v>14</v>
      </c>
      <c r="J1053">
        <v>10</v>
      </c>
      <c r="K1053">
        <v>50</v>
      </c>
      <c r="L1053">
        <v>60</v>
      </c>
      <c r="M1053" t="s">
        <v>503</v>
      </c>
      <c r="N1053">
        <v>0</v>
      </c>
      <c r="O1053">
        <v>0</v>
      </c>
      <c r="P1053" s="9">
        <f t="shared" si="57"/>
        <v>17.75</v>
      </c>
      <c r="Q1053">
        <v>18</v>
      </c>
      <c r="R1053">
        <v>14</v>
      </c>
      <c r="S1053">
        <v>24</v>
      </c>
      <c r="T1053">
        <v>15</v>
      </c>
      <c r="AC1053" s="14">
        <v>1</v>
      </c>
      <c r="AD1053" s="14">
        <v>0</v>
      </c>
    </row>
    <row r="1054" spans="1:33" x14ac:dyDescent="0.3">
      <c r="A1054" t="s">
        <v>49</v>
      </c>
      <c r="B1054">
        <v>2020</v>
      </c>
      <c r="C1054" s="11">
        <v>44005</v>
      </c>
      <c r="D1054" t="s">
        <v>1631</v>
      </c>
      <c r="E1054" t="s">
        <v>653</v>
      </c>
      <c r="F1054">
        <v>2</v>
      </c>
      <c r="G1054">
        <f t="shared" si="56"/>
        <v>10</v>
      </c>
      <c r="H1054">
        <v>6</v>
      </c>
      <c r="I1054">
        <v>2</v>
      </c>
      <c r="J1054">
        <v>2</v>
      </c>
      <c r="K1054">
        <v>15</v>
      </c>
      <c r="L1054">
        <v>80</v>
      </c>
      <c r="M1054" t="s">
        <v>503</v>
      </c>
      <c r="N1054">
        <v>0</v>
      </c>
      <c r="O1054">
        <v>0</v>
      </c>
      <c r="P1054" s="9">
        <f t="shared" si="57"/>
        <v>9.25</v>
      </c>
      <c r="Q1054">
        <v>5</v>
      </c>
      <c r="R1054">
        <v>17</v>
      </c>
      <c r="S1054">
        <v>7</v>
      </c>
      <c r="T1054">
        <v>8</v>
      </c>
      <c r="AC1054" s="14">
        <v>1</v>
      </c>
      <c r="AD1054" s="14">
        <v>0</v>
      </c>
      <c r="AG1054" t="s">
        <v>1632</v>
      </c>
    </row>
    <row r="1055" spans="1:33" x14ac:dyDescent="0.3">
      <c r="A1055" t="s">
        <v>49</v>
      </c>
      <c r="B1055">
        <v>2020</v>
      </c>
      <c r="C1055" s="11">
        <v>44005</v>
      </c>
      <c r="D1055" t="s">
        <v>1633</v>
      </c>
      <c r="E1055" t="s">
        <v>653</v>
      </c>
      <c r="F1055">
        <v>4</v>
      </c>
      <c r="G1055">
        <f t="shared" si="56"/>
        <v>0</v>
      </c>
      <c r="H1055">
        <v>0</v>
      </c>
      <c r="I1055">
        <v>0</v>
      </c>
      <c r="J1055">
        <v>0</v>
      </c>
      <c r="K1055">
        <v>60</v>
      </c>
      <c r="L1055">
        <v>40</v>
      </c>
      <c r="M1055" t="s">
        <v>503</v>
      </c>
      <c r="N1055">
        <v>10</v>
      </c>
      <c r="O1055">
        <v>0</v>
      </c>
      <c r="P1055" s="9" t="e">
        <f t="shared" si="57"/>
        <v>#DIV/0!</v>
      </c>
      <c r="Q1055" t="s">
        <v>503</v>
      </c>
      <c r="R1055" t="s">
        <v>503</v>
      </c>
      <c r="S1055" t="s">
        <v>503</v>
      </c>
      <c r="T1055" t="s">
        <v>503</v>
      </c>
      <c r="AC1055" s="14">
        <v>1</v>
      </c>
      <c r="AD1055" s="14">
        <v>0</v>
      </c>
    </row>
    <row r="1056" spans="1:33" x14ac:dyDescent="0.3">
      <c r="A1056" t="s">
        <v>49</v>
      </c>
      <c r="B1056">
        <v>2020</v>
      </c>
      <c r="C1056" s="11">
        <v>44005</v>
      </c>
      <c r="D1056" t="s">
        <v>1634</v>
      </c>
      <c r="E1056" t="s">
        <v>653</v>
      </c>
      <c r="F1056">
        <v>7</v>
      </c>
      <c r="G1056">
        <f t="shared" si="56"/>
        <v>0</v>
      </c>
      <c r="H1056">
        <v>0</v>
      </c>
      <c r="I1056">
        <v>0</v>
      </c>
      <c r="J1056">
        <v>0</v>
      </c>
      <c r="K1056">
        <v>70</v>
      </c>
      <c r="L1056">
        <v>50</v>
      </c>
      <c r="M1056" t="s">
        <v>503</v>
      </c>
      <c r="N1056">
        <v>0</v>
      </c>
      <c r="O1056">
        <v>0</v>
      </c>
      <c r="P1056" s="9">
        <f t="shared" si="57"/>
        <v>10</v>
      </c>
      <c r="Q1056">
        <v>0</v>
      </c>
      <c r="R1056">
        <v>10</v>
      </c>
      <c r="S1056">
        <v>10</v>
      </c>
      <c r="T1056">
        <v>20</v>
      </c>
      <c r="AC1056" s="14">
        <v>1</v>
      </c>
      <c r="AD1056" s="14">
        <v>0</v>
      </c>
    </row>
    <row r="1057" spans="1:33" x14ac:dyDescent="0.3">
      <c r="A1057" t="s">
        <v>49</v>
      </c>
      <c r="B1057">
        <v>2020</v>
      </c>
      <c r="C1057" s="11">
        <v>44005</v>
      </c>
      <c r="D1057" t="s">
        <v>1635</v>
      </c>
      <c r="E1057" t="s">
        <v>655</v>
      </c>
      <c r="F1057">
        <v>6</v>
      </c>
      <c r="G1057">
        <f t="shared" si="56"/>
        <v>0</v>
      </c>
      <c r="H1057">
        <v>0</v>
      </c>
      <c r="I1057">
        <v>0</v>
      </c>
      <c r="J1057">
        <v>0</v>
      </c>
      <c r="K1057">
        <v>80</v>
      </c>
      <c r="L1057">
        <v>70</v>
      </c>
      <c r="M1057" t="s">
        <v>503</v>
      </c>
      <c r="N1057">
        <v>0</v>
      </c>
      <c r="O1057">
        <v>0</v>
      </c>
      <c r="P1057" s="9">
        <f t="shared" si="57"/>
        <v>21</v>
      </c>
      <c r="Q1057">
        <v>20</v>
      </c>
      <c r="R1057">
        <v>19</v>
      </c>
      <c r="S1057">
        <v>15</v>
      </c>
      <c r="T1057">
        <v>30</v>
      </c>
      <c r="AC1057" s="14">
        <v>1</v>
      </c>
      <c r="AD1057" s="14">
        <v>0</v>
      </c>
    </row>
    <row r="1058" spans="1:33" x14ac:dyDescent="0.3">
      <c r="A1058" t="s">
        <v>49</v>
      </c>
      <c r="B1058">
        <v>2020</v>
      </c>
      <c r="C1058" s="11">
        <v>44005</v>
      </c>
      <c r="D1058" t="s">
        <v>1636</v>
      </c>
      <c r="E1058" t="s">
        <v>657</v>
      </c>
      <c r="F1058">
        <v>3</v>
      </c>
      <c r="G1058">
        <f t="shared" si="56"/>
        <v>0</v>
      </c>
      <c r="H1058">
        <v>0</v>
      </c>
      <c r="I1058">
        <v>0</v>
      </c>
      <c r="J1058">
        <v>0</v>
      </c>
      <c r="K1058">
        <v>40</v>
      </c>
      <c r="L1058">
        <v>80</v>
      </c>
      <c r="M1058" t="s">
        <v>503</v>
      </c>
      <c r="N1058">
        <v>20</v>
      </c>
      <c r="O1058">
        <v>0</v>
      </c>
      <c r="P1058" s="9">
        <f t="shared" si="57"/>
        <v>13.75</v>
      </c>
      <c r="Q1058">
        <v>15</v>
      </c>
      <c r="R1058">
        <v>2</v>
      </c>
      <c r="S1058">
        <v>31</v>
      </c>
      <c r="T1058">
        <v>7</v>
      </c>
      <c r="AC1058" s="14">
        <v>1</v>
      </c>
      <c r="AD1058" s="14">
        <v>0</v>
      </c>
      <c r="AG1058" t="s">
        <v>1637</v>
      </c>
    </row>
    <row r="1059" spans="1:33" x14ac:dyDescent="0.3">
      <c r="A1059" t="s">
        <v>49</v>
      </c>
      <c r="B1059">
        <v>2021</v>
      </c>
      <c r="C1059" s="11">
        <v>44370</v>
      </c>
      <c r="D1059" t="s">
        <v>1638</v>
      </c>
      <c r="E1059" t="s">
        <v>648</v>
      </c>
      <c r="F1059">
        <v>1</v>
      </c>
      <c r="G1059">
        <f t="shared" si="56"/>
        <v>28</v>
      </c>
      <c r="H1059">
        <v>3</v>
      </c>
      <c r="I1059">
        <v>8</v>
      </c>
      <c r="J1059">
        <v>17</v>
      </c>
      <c r="K1059">
        <v>75</v>
      </c>
      <c r="L1059">
        <v>50</v>
      </c>
      <c r="M1059">
        <v>2</v>
      </c>
      <c r="N1059">
        <v>0</v>
      </c>
      <c r="O1059">
        <v>0</v>
      </c>
      <c r="P1059" s="9">
        <f t="shared" si="57"/>
        <v>22.25</v>
      </c>
      <c r="Q1059">
        <v>28</v>
      </c>
      <c r="R1059">
        <v>27</v>
      </c>
      <c r="S1059">
        <v>21</v>
      </c>
      <c r="T1059">
        <v>13</v>
      </c>
      <c r="AC1059">
        <v>1</v>
      </c>
      <c r="AD1059">
        <v>0</v>
      </c>
    </row>
    <row r="1060" spans="1:33" x14ac:dyDescent="0.3">
      <c r="A1060" t="s">
        <v>49</v>
      </c>
      <c r="B1060">
        <v>2021</v>
      </c>
      <c r="C1060" s="11">
        <v>44370</v>
      </c>
      <c r="D1060" t="s">
        <v>1630</v>
      </c>
      <c r="E1060" t="s">
        <v>657</v>
      </c>
      <c r="F1060">
        <v>13</v>
      </c>
      <c r="G1060">
        <f t="shared" ref="G1060:G1091" si="58">SUM(H1060:J1060)</f>
        <v>0</v>
      </c>
      <c r="H1060">
        <v>0</v>
      </c>
      <c r="I1060">
        <v>0</v>
      </c>
      <c r="J1060">
        <v>0</v>
      </c>
      <c r="K1060">
        <v>60</v>
      </c>
      <c r="L1060">
        <v>80</v>
      </c>
      <c r="M1060">
        <v>27</v>
      </c>
      <c r="N1060">
        <v>30</v>
      </c>
      <c r="O1060">
        <v>0</v>
      </c>
      <c r="P1060" s="9">
        <f t="shared" ref="P1060:P1091" si="59">AVERAGE(Q1060:T1060)</f>
        <v>37.75</v>
      </c>
      <c r="Q1060">
        <v>29</v>
      </c>
      <c r="R1060">
        <v>40</v>
      </c>
      <c r="S1060">
        <v>20</v>
      </c>
      <c r="T1060">
        <v>62</v>
      </c>
      <c r="AC1060">
        <v>1</v>
      </c>
      <c r="AD1060">
        <v>0</v>
      </c>
    </row>
    <row r="1061" spans="1:33" x14ac:dyDescent="0.3">
      <c r="A1061" t="s">
        <v>49</v>
      </c>
      <c r="B1061">
        <v>2021</v>
      </c>
      <c r="C1061" s="11">
        <v>44370</v>
      </c>
      <c r="D1061" t="s">
        <v>1639</v>
      </c>
      <c r="E1061" t="s">
        <v>648</v>
      </c>
      <c r="F1061">
        <v>4</v>
      </c>
      <c r="G1061">
        <f t="shared" si="58"/>
        <v>3</v>
      </c>
      <c r="H1061">
        <v>2</v>
      </c>
      <c r="I1061">
        <v>1</v>
      </c>
      <c r="J1061">
        <v>0</v>
      </c>
      <c r="K1061">
        <v>50</v>
      </c>
      <c r="L1061">
        <v>40</v>
      </c>
      <c r="M1061">
        <v>6</v>
      </c>
      <c r="N1061">
        <v>0</v>
      </c>
      <c r="O1061">
        <v>0</v>
      </c>
      <c r="P1061" s="9">
        <f t="shared" si="59"/>
        <v>25.25</v>
      </c>
      <c r="Q1061">
        <v>17</v>
      </c>
      <c r="R1061">
        <v>16</v>
      </c>
      <c r="S1061">
        <v>42</v>
      </c>
      <c r="T1061">
        <v>26</v>
      </c>
      <c r="AC1061">
        <v>1</v>
      </c>
      <c r="AD1061">
        <v>0</v>
      </c>
    </row>
    <row r="1062" spans="1:33" x14ac:dyDescent="0.3">
      <c r="A1062" t="s">
        <v>49</v>
      </c>
      <c r="B1062">
        <v>2021</v>
      </c>
      <c r="C1062" s="11">
        <v>44370</v>
      </c>
      <c r="D1062" t="s">
        <v>1640</v>
      </c>
      <c r="E1062" t="s">
        <v>651</v>
      </c>
      <c r="F1062">
        <v>1</v>
      </c>
      <c r="G1062">
        <f t="shared" si="58"/>
        <v>4</v>
      </c>
      <c r="H1062">
        <v>0</v>
      </c>
      <c r="I1062">
        <v>2</v>
      </c>
      <c r="J1062">
        <v>2</v>
      </c>
      <c r="K1062">
        <v>25</v>
      </c>
      <c r="L1062">
        <v>80</v>
      </c>
      <c r="M1062">
        <v>0.1</v>
      </c>
      <c r="N1062">
        <v>0</v>
      </c>
      <c r="O1062">
        <v>0</v>
      </c>
      <c r="P1062" s="9">
        <f t="shared" si="59"/>
        <v>10.75</v>
      </c>
      <c r="Q1062">
        <v>13</v>
      </c>
      <c r="R1062">
        <v>8</v>
      </c>
      <c r="S1062">
        <v>12</v>
      </c>
      <c r="T1062">
        <v>10</v>
      </c>
      <c r="AC1062">
        <v>1</v>
      </c>
      <c r="AD1062">
        <v>0</v>
      </c>
      <c r="AG1062" t="s">
        <v>1644</v>
      </c>
    </row>
    <row r="1063" spans="1:33" x14ac:dyDescent="0.3">
      <c r="A1063" t="s">
        <v>49</v>
      </c>
      <c r="B1063">
        <v>2021</v>
      </c>
      <c r="C1063" s="11">
        <v>44370</v>
      </c>
      <c r="D1063" t="s">
        <v>1642</v>
      </c>
      <c r="E1063" t="s">
        <v>651</v>
      </c>
      <c r="F1063">
        <v>4</v>
      </c>
      <c r="G1063">
        <f t="shared" si="58"/>
        <v>33</v>
      </c>
      <c r="H1063">
        <v>13</v>
      </c>
      <c r="I1063">
        <v>5</v>
      </c>
      <c r="J1063">
        <v>15</v>
      </c>
      <c r="K1063">
        <v>40</v>
      </c>
      <c r="L1063">
        <v>60</v>
      </c>
      <c r="M1063">
        <v>3</v>
      </c>
      <c r="N1063">
        <v>0</v>
      </c>
      <c r="O1063">
        <v>0</v>
      </c>
      <c r="P1063" s="9">
        <f t="shared" si="59"/>
        <v>20.25</v>
      </c>
      <c r="Q1063">
        <v>17</v>
      </c>
      <c r="R1063">
        <v>28</v>
      </c>
      <c r="S1063">
        <v>30</v>
      </c>
      <c r="T1063">
        <v>6</v>
      </c>
      <c r="AC1063">
        <v>1</v>
      </c>
      <c r="AD1063">
        <v>0</v>
      </c>
    </row>
    <row r="1064" spans="1:33" x14ac:dyDescent="0.3">
      <c r="A1064" t="s">
        <v>49</v>
      </c>
      <c r="B1064">
        <v>2021</v>
      </c>
      <c r="C1064" s="11">
        <v>44370</v>
      </c>
      <c r="D1064" t="s">
        <v>1631</v>
      </c>
      <c r="E1064" t="s">
        <v>653</v>
      </c>
      <c r="F1064">
        <v>2</v>
      </c>
      <c r="G1064">
        <f t="shared" si="58"/>
        <v>11</v>
      </c>
      <c r="H1064">
        <v>5</v>
      </c>
      <c r="I1064">
        <v>4</v>
      </c>
      <c r="J1064">
        <v>2</v>
      </c>
      <c r="K1064">
        <v>30</v>
      </c>
      <c r="L1064">
        <v>75</v>
      </c>
      <c r="M1064">
        <v>0.1</v>
      </c>
      <c r="N1064">
        <v>0</v>
      </c>
      <c r="O1064">
        <v>0</v>
      </c>
      <c r="P1064" s="9">
        <f t="shared" si="59"/>
        <v>15.25</v>
      </c>
      <c r="Q1064">
        <v>12</v>
      </c>
      <c r="R1064">
        <v>13</v>
      </c>
      <c r="S1064">
        <v>21</v>
      </c>
      <c r="T1064">
        <v>15</v>
      </c>
      <c r="AC1064">
        <v>1</v>
      </c>
      <c r="AD1064">
        <v>0</v>
      </c>
      <c r="AG1064" t="s">
        <v>1632</v>
      </c>
    </row>
    <row r="1065" spans="1:33" x14ac:dyDescent="0.3">
      <c r="A1065" t="s">
        <v>49</v>
      </c>
      <c r="B1065">
        <v>2021</v>
      </c>
      <c r="C1065" s="11">
        <v>44370</v>
      </c>
      <c r="D1065" t="s">
        <v>1633</v>
      </c>
      <c r="E1065" t="s">
        <v>653</v>
      </c>
      <c r="F1065">
        <v>4</v>
      </c>
      <c r="G1065">
        <f t="shared" si="58"/>
        <v>0</v>
      </c>
      <c r="H1065">
        <v>0</v>
      </c>
      <c r="I1065">
        <v>0</v>
      </c>
      <c r="J1065">
        <v>0</v>
      </c>
      <c r="K1065">
        <v>80</v>
      </c>
      <c r="L1065">
        <v>50</v>
      </c>
      <c r="M1065">
        <v>4</v>
      </c>
      <c r="N1065">
        <v>0</v>
      </c>
      <c r="O1065">
        <v>0</v>
      </c>
      <c r="P1065" s="9">
        <f t="shared" si="59"/>
        <v>21.75</v>
      </c>
      <c r="Q1065">
        <v>12</v>
      </c>
      <c r="R1065">
        <v>25</v>
      </c>
      <c r="S1065">
        <v>33</v>
      </c>
      <c r="T1065">
        <v>17</v>
      </c>
      <c r="AC1065">
        <v>1</v>
      </c>
      <c r="AD1065">
        <v>0</v>
      </c>
    </row>
    <row r="1066" spans="1:33" x14ac:dyDescent="0.3">
      <c r="A1066" t="s">
        <v>49</v>
      </c>
      <c r="B1066">
        <v>2021</v>
      </c>
      <c r="C1066" s="11">
        <v>44370</v>
      </c>
      <c r="D1066" t="s">
        <v>1634</v>
      </c>
      <c r="E1066" t="s">
        <v>653</v>
      </c>
      <c r="F1066">
        <v>7</v>
      </c>
      <c r="G1066">
        <f t="shared" si="58"/>
        <v>0</v>
      </c>
      <c r="H1066">
        <v>0</v>
      </c>
      <c r="I1066">
        <v>0</v>
      </c>
      <c r="J1066">
        <v>0</v>
      </c>
      <c r="K1066">
        <v>70</v>
      </c>
      <c r="L1066">
        <v>50</v>
      </c>
      <c r="M1066">
        <v>0</v>
      </c>
      <c r="N1066">
        <v>0</v>
      </c>
      <c r="O1066">
        <v>0</v>
      </c>
      <c r="P1066" s="9">
        <f t="shared" si="59"/>
        <v>28.75</v>
      </c>
      <c r="Q1066">
        <v>52</v>
      </c>
      <c r="R1066">
        <v>23</v>
      </c>
      <c r="S1066">
        <v>10</v>
      </c>
      <c r="T1066">
        <v>30</v>
      </c>
      <c r="AC1066">
        <v>1</v>
      </c>
      <c r="AD1066">
        <v>0</v>
      </c>
    </row>
    <row r="1067" spans="1:33" x14ac:dyDescent="0.3">
      <c r="A1067" t="s">
        <v>49</v>
      </c>
      <c r="B1067">
        <v>2021</v>
      </c>
      <c r="C1067" s="11">
        <v>44370</v>
      </c>
      <c r="D1067" t="s">
        <v>1635</v>
      </c>
      <c r="E1067" t="s">
        <v>655</v>
      </c>
      <c r="F1067">
        <v>6</v>
      </c>
      <c r="G1067">
        <f t="shared" si="58"/>
        <v>0</v>
      </c>
      <c r="H1067">
        <v>0</v>
      </c>
      <c r="I1067">
        <v>0</v>
      </c>
      <c r="J1067">
        <v>0</v>
      </c>
      <c r="K1067">
        <v>90</v>
      </c>
      <c r="L1067">
        <v>10</v>
      </c>
      <c r="M1067">
        <v>2</v>
      </c>
      <c r="N1067">
        <v>0</v>
      </c>
      <c r="O1067">
        <v>0</v>
      </c>
      <c r="P1067" s="9">
        <f t="shared" si="59"/>
        <v>21</v>
      </c>
      <c r="Q1067">
        <v>16</v>
      </c>
      <c r="R1067">
        <v>28</v>
      </c>
      <c r="S1067">
        <v>15</v>
      </c>
      <c r="T1067">
        <v>25</v>
      </c>
      <c r="AC1067">
        <v>1</v>
      </c>
      <c r="AD1067">
        <v>0</v>
      </c>
      <c r="AE1067" t="s">
        <v>1898</v>
      </c>
    </row>
    <row r="1068" spans="1:33" x14ac:dyDescent="0.3">
      <c r="A1068" t="s">
        <v>49</v>
      </c>
      <c r="B1068">
        <v>2021</v>
      </c>
      <c r="C1068" s="11">
        <v>44370</v>
      </c>
      <c r="D1068" t="s">
        <v>1636</v>
      </c>
      <c r="E1068" t="s">
        <v>657</v>
      </c>
      <c r="F1068">
        <v>3</v>
      </c>
      <c r="G1068">
        <f t="shared" si="58"/>
        <v>0</v>
      </c>
      <c r="H1068">
        <v>0</v>
      </c>
      <c r="I1068">
        <v>0</v>
      </c>
      <c r="J1068">
        <v>0</v>
      </c>
      <c r="K1068">
        <v>50</v>
      </c>
      <c r="L1068">
        <v>50</v>
      </c>
      <c r="M1068">
        <v>0</v>
      </c>
      <c r="N1068">
        <v>0</v>
      </c>
      <c r="O1068">
        <v>0</v>
      </c>
      <c r="P1068" s="9">
        <f t="shared" si="59"/>
        <v>13.5</v>
      </c>
      <c r="Q1068">
        <v>10</v>
      </c>
      <c r="R1068">
        <v>16</v>
      </c>
      <c r="S1068">
        <v>13</v>
      </c>
      <c r="T1068">
        <v>15</v>
      </c>
      <c r="AC1068">
        <v>1</v>
      </c>
      <c r="AD1068">
        <v>0</v>
      </c>
      <c r="AG1068" t="s">
        <v>1643</v>
      </c>
    </row>
    <row r="1069" spans="1:33" x14ac:dyDescent="0.3">
      <c r="A1069" t="s">
        <v>49</v>
      </c>
      <c r="B1069">
        <v>2022</v>
      </c>
      <c r="C1069" s="11">
        <v>44736</v>
      </c>
      <c r="D1069" t="s">
        <v>1964</v>
      </c>
      <c r="E1069" t="s">
        <v>648</v>
      </c>
      <c r="F1069">
        <v>1</v>
      </c>
      <c r="G1069">
        <f t="shared" si="58"/>
        <v>23</v>
      </c>
      <c r="H1069">
        <v>3</v>
      </c>
      <c r="I1069">
        <v>4</v>
      </c>
      <c r="J1069">
        <v>16</v>
      </c>
      <c r="K1069">
        <v>50</v>
      </c>
      <c r="L1069">
        <v>90</v>
      </c>
      <c r="M1069">
        <v>2</v>
      </c>
      <c r="N1069">
        <v>2</v>
      </c>
      <c r="O1069">
        <v>0</v>
      </c>
      <c r="P1069" s="9">
        <f t="shared" si="59"/>
        <v>16.25</v>
      </c>
      <c r="Q1069">
        <v>27</v>
      </c>
      <c r="R1069">
        <v>11</v>
      </c>
      <c r="S1069">
        <v>17</v>
      </c>
      <c r="T1069">
        <v>10</v>
      </c>
      <c r="AC1069">
        <v>1</v>
      </c>
      <c r="AD1069">
        <v>0</v>
      </c>
      <c r="AE1069">
        <v>100</v>
      </c>
    </row>
    <row r="1070" spans="1:33" x14ac:dyDescent="0.3">
      <c r="A1070" t="s">
        <v>49</v>
      </c>
      <c r="B1070">
        <v>2022</v>
      </c>
      <c r="C1070" s="11">
        <v>44736</v>
      </c>
      <c r="D1070" t="s">
        <v>1630</v>
      </c>
      <c r="E1070" t="s">
        <v>657</v>
      </c>
      <c r="F1070">
        <v>14</v>
      </c>
      <c r="G1070">
        <f t="shared" si="58"/>
        <v>0</v>
      </c>
      <c r="H1070">
        <v>0</v>
      </c>
      <c r="I1070">
        <v>0</v>
      </c>
      <c r="J1070">
        <v>0</v>
      </c>
      <c r="K1070">
        <v>75</v>
      </c>
      <c r="L1070">
        <v>60</v>
      </c>
      <c r="M1070">
        <v>28</v>
      </c>
      <c r="N1070">
        <v>60</v>
      </c>
      <c r="O1070">
        <v>0</v>
      </c>
      <c r="P1070" s="9">
        <f t="shared" si="59"/>
        <v>29</v>
      </c>
      <c r="Q1070">
        <v>4</v>
      </c>
      <c r="R1070">
        <v>36</v>
      </c>
      <c r="S1070">
        <v>52</v>
      </c>
      <c r="T1070">
        <v>24</v>
      </c>
      <c r="AC1070">
        <v>0</v>
      </c>
      <c r="AD1070">
        <v>0</v>
      </c>
    </row>
    <row r="1071" spans="1:33" x14ac:dyDescent="0.3">
      <c r="A1071" t="s">
        <v>49</v>
      </c>
      <c r="B1071">
        <v>2022</v>
      </c>
      <c r="C1071" s="11">
        <v>44736</v>
      </c>
      <c r="D1071" t="s">
        <v>1639</v>
      </c>
      <c r="E1071" t="s">
        <v>648</v>
      </c>
      <c r="F1071">
        <v>4</v>
      </c>
      <c r="G1071">
        <f t="shared" si="58"/>
        <v>2</v>
      </c>
      <c r="H1071">
        <v>0</v>
      </c>
      <c r="I1071">
        <v>2</v>
      </c>
      <c r="J1071">
        <v>0</v>
      </c>
      <c r="K1071">
        <v>60</v>
      </c>
      <c r="L1071">
        <v>75</v>
      </c>
      <c r="M1071">
        <v>14</v>
      </c>
      <c r="N1071">
        <v>0</v>
      </c>
      <c r="O1071">
        <v>0</v>
      </c>
      <c r="P1071" s="9">
        <f t="shared" si="59"/>
        <v>26.25</v>
      </c>
      <c r="Q1071">
        <v>22</v>
      </c>
      <c r="R1071">
        <v>19</v>
      </c>
      <c r="S1071">
        <v>41</v>
      </c>
      <c r="T1071">
        <v>23</v>
      </c>
      <c r="AC1071">
        <v>1</v>
      </c>
      <c r="AD1071">
        <v>0</v>
      </c>
      <c r="AE1071">
        <v>100</v>
      </c>
    </row>
    <row r="1072" spans="1:33" x14ac:dyDescent="0.3">
      <c r="A1072" t="s">
        <v>49</v>
      </c>
      <c r="B1072">
        <v>2022</v>
      </c>
      <c r="C1072" s="11">
        <v>44736</v>
      </c>
      <c r="D1072" t="s">
        <v>1640</v>
      </c>
      <c r="E1072" t="s">
        <v>651</v>
      </c>
      <c r="F1072">
        <v>1</v>
      </c>
      <c r="G1072">
        <f t="shared" si="58"/>
        <v>3</v>
      </c>
      <c r="H1072">
        <v>0</v>
      </c>
      <c r="I1072">
        <v>1</v>
      </c>
      <c r="J1072">
        <v>2</v>
      </c>
      <c r="K1072">
        <v>15</v>
      </c>
      <c r="L1072">
        <v>90</v>
      </c>
      <c r="M1072">
        <v>0</v>
      </c>
      <c r="N1072">
        <v>0</v>
      </c>
      <c r="O1072">
        <v>0</v>
      </c>
      <c r="P1072" s="9">
        <f t="shared" si="59"/>
        <v>8.5</v>
      </c>
      <c r="Q1072">
        <v>10</v>
      </c>
      <c r="R1072">
        <v>8</v>
      </c>
      <c r="S1072">
        <v>12</v>
      </c>
      <c r="T1072">
        <v>4</v>
      </c>
      <c r="AC1072">
        <v>1</v>
      </c>
      <c r="AD1072">
        <v>0</v>
      </c>
      <c r="AE1072">
        <v>100</v>
      </c>
    </row>
    <row r="1073" spans="1:33" x14ac:dyDescent="0.3">
      <c r="A1073" t="s">
        <v>49</v>
      </c>
      <c r="B1073">
        <v>2022</v>
      </c>
      <c r="C1073" s="11">
        <v>44736</v>
      </c>
      <c r="D1073" t="s">
        <v>1642</v>
      </c>
      <c r="E1073" t="s">
        <v>651</v>
      </c>
      <c r="F1073">
        <v>4</v>
      </c>
      <c r="G1073">
        <f t="shared" si="58"/>
        <v>50</v>
      </c>
      <c r="H1073">
        <v>11</v>
      </c>
      <c r="I1073">
        <v>25</v>
      </c>
      <c r="J1073">
        <v>14</v>
      </c>
      <c r="K1073">
        <v>60</v>
      </c>
      <c r="L1073">
        <v>75</v>
      </c>
      <c r="M1073">
        <v>3</v>
      </c>
      <c r="N1073">
        <v>0</v>
      </c>
      <c r="O1073">
        <v>0</v>
      </c>
      <c r="P1073" s="9">
        <f t="shared" si="59"/>
        <v>19.25</v>
      </c>
      <c r="Q1073">
        <v>20</v>
      </c>
      <c r="R1073">
        <v>19</v>
      </c>
      <c r="S1073">
        <v>12</v>
      </c>
      <c r="T1073">
        <v>26</v>
      </c>
      <c r="AC1073">
        <v>1</v>
      </c>
      <c r="AD1073">
        <v>0</v>
      </c>
      <c r="AE1073">
        <v>100</v>
      </c>
    </row>
    <row r="1074" spans="1:33" x14ac:dyDescent="0.3">
      <c r="A1074" t="s">
        <v>49</v>
      </c>
      <c r="B1074">
        <v>2022</v>
      </c>
      <c r="C1074" s="11">
        <v>44736</v>
      </c>
      <c r="D1074" t="s">
        <v>1631</v>
      </c>
      <c r="E1074" t="s">
        <v>653</v>
      </c>
      <c r="F1074">
        <v>2</v>
      </c>
      <c r="G1074">
        <f t="shared" si="58"/>
        <v>11</v>
      </c>
      <c r="H1074">
        <v>2</v>
      </c>
      <c r="I1074">
        <v>6</v>
      </c>
      <c r="J1074">
        <v>3</v>
      </c>
      <c r="K1074">
        <v>25</v>
      </c>
      <c r="L1074">
        <v>75</v>
      </c>
      <c r="M1074">
        <v>1</v>
      </c>
      <c r="N1074">
        <v>0</v>
      </c>
      <c r="O1074">
        <v>0</v>
      </c>
      <c r="P1074" s="9">
        <f t="shared" si="59"/>
        <v>12.5</v>
      </c>
      <c r="Q1074">
        <v>11</v>
      </c>
      <c r="R1074">
        <v>9</v>
      </c>
      <c r="S1074">
        <v>24</v>
      </c>
      <c r="T1074">
        <v>6</v>
      </c>
      <c r="AC1074">
        <v>1</v>
      </c>
      <c r="AD1074">
        <v>0</v>
      </c>
      <c r="AE1074">
        <v>100</v>
      </c>
    </row>
    <row r="1075" spans="1:33" x14ac:dyDescent="0.3">
      <c r="A1075" t="s">
        <v>49</v>
      </c>
      <c r="B1075">
        <v>2022</v>
      </c>
      <c r="C1075" s="11">
        <v>44736</v>
      </c>
      <c r="D1075" t="s">
        <v>1633</v>
      </c>
      <c r="E1075" t="s">
        <v>653</v>
      </c>
      <c r="F1075">
        <v>4</v>
      </c>
      <c r="G1075">
        <f t="shared" si="58"/>
        <v>1</v>
      </c>
      <c r="H1075">
        <v>0</v>
      </c>
      <c r="I1075">
        <v>1</v>
      </c>
      <c r="J1075">
        <v>0</v>
      </c>
      <c r="K1075">
        <v>40</v>
      </c>
      <c r="L1075">
        <v>80</v>
      </c>
      <c r="M1075">
        <v>5</v>
      </c>
      <c r="N1075">
        <v>0</v>
      </c>
      <c r="O1075">
        <v>0</v>
      </c>
      <c r="P1075" s="9">
        <f t="shared" si="59"/>
        <v>13.75</v>
      </c>
      <c r="Q1075">
        <v>11</v>
      </c>
      <c r="R1075">
        <v>9</v>
      </c>
      <c r="S1075">
        <v>3</v>
      </c>
      <c r="T1075">
        <v>32</v>
      </c>
      <c r="AC1075">
        <v>1</v>
      </c>
      <c r="AD1075">
        <v>0</v>
      </c>
      <c r="AE1075">
        <v>100</v>
      </c>
      <c r="AF1075" t="s">
        <v>1898</v>
      </c>
    </row>
    <row r="1076" spans="1:33" x14ac:dyDescent="0.3">
      <c r="A1076" t="s">
        <v>49</v>
      </c>
      <c r="B1076">
        <v>2022</v>
      </c>
      <c r="C1076" s="11">
        <v>44736</v>
      </c>
      <c r="D1076" t="s">
        <v>1634</v>
      </c>
      <c r="E1076" t="s">
        <v>653</v>
      </c>
      <c r="F1076">
        <v>7</v>
      </c>
      <c r="G1076">
        <f t="shared" si="58"/>
        <v>1</v>
      </c>
      <c r="H1076">
        <v>0</v>
      </c>
      <c r="I1076">
        <v>1</v>
      </c>
      <c r="J1076">
        <v>0</v>
      </c>
      <c r="K1076">
        <v>50</v>
      </c>
      <c r="L1076">
        <v>60</v>
      </c>
      <c r="M1076">
        <v>0</v>
      </c>
      <c r="N1076">
        <v>0</v>
      </c>
      <c r="O1076">
        <v>0</v>
      </c>
      <c r="P1076" s="9">
        <f t="shared" si="59"/>
        <v>9.75</v>
      </c>
      <c r="Q1076">
        <v>9</v>
      </c>
      <c r="R1076">
        <v>11</v>
      </c>
      <c r="S1076">
        <v>14</v>
      </c>
      <c r="T1076">
        <v>5</v>
      </c>
      <c r="AC1076">
        <v>1</v>
      </c>
      <c r="AD1076">
        <v>0</v>
      </c>
      <c r="AE1076">
        <v>100</v>
      </c>
      <c r="AF1076" t="s">
        <v>1898</v>
      </c>
    </row>
    <row r="1077" spans="1:33" x14ac:dyDescent="0.3">
      <c r="A1077" t="s">
        <v>49</v>
      </c>
      <c r="B1077">
        <v>2022</v>
      </c>
      <c r="C1077" s="11">
        <v>44736</v>
      </c>
      <c r="D1077" t="s">
        <v>1635</v>
      </c>
      <c r="E1077" t="s">
        <v>655</v>
      </c>
      <c r="F1077">
        <v>6</v>
      </c>
      <c r="G1077">
        <f t="shared" si="58"/>
        <v>1</v>
      </c>
      <c r="H1077">
        <v>0</v>
      </c>
      <c r="I1077">
        <v>1</v>
      </c>
      <c r="J1077">
        <v>0</v>
      </c>
      <c r="K1077">
        <v>80</v>
      </c>
      <c r="L1077">
        <v>35</v>
      </c>
      <c r="M1077">
        <v>4</v>
      </c>
      <c r="N1077">
        <v>0</v>
      </c>
      <c r="O1077">
        <v>0</v>
      </c>
      <c r="P1077" s="9">
        <f t="shared" si="59"/>
        <v>20.5</v>
      </c>
      <c r="Q1077">
        <v>31</v>
      </c>
      <c r="R1077">
        <v>19</v>
      </c>
      <c r="S1077">
        <v>15</v>
      </c>
      <c r="T1077">
        <v>17</v>
      </c>
      <c r="AC1077">
        <v>1</v>
      </c>
      <c r="AD1077">
        <v>0</v>
      </c>
      <c r="AE1077">
        <v>100</v>
      </c>
      <c r="AF1077" t="s">
        <v>1898</v>
      </c>
    </row>
    <row r="1078" spans="1:33" x14ac:dyDescent="0.3">
      <c r="A1078" t="s">
        <v>49</v>
      </c>
      <c r="B1078">
        <v>2022</v>
      </c>
      <c r="C1078" s="11">
        <v>44736</v>
      </c>
      <c r="D1078" t="s">
        <v>1636</v>
      </c>
      <c r="E1078" t="s">
        <v>657</v>
      </c>
      <c r="F1078">
        <v>4</v>
      </c>
      <c r="G1078">
        <f t="shared" si="58"/>
        <v>0</v>
      </c>
      <c r="H1078">
        <v>0</v>
      </c>
      <c r="I1078">
        <v>0</v>
      </c>
      <c r="J1078">
        <v>0</v>
      </c>
      <c r="K1078">
        <v>40</v>
      </c>
      <c r="L1078">
        <v>40</v>
      </c>
      <c r="M1078">
        <v>10</v>
      </c>
      <c r="N1078">
        <v>0</v>
      </c>
      <c r="O1078">
        <v>0</v>
      </c>
      <c r="P1078" s="9">
        <f t="shared" si="59"/>
        <v>19.25</v>
      </c>
      <c r="Q1078">
        <v>21</v>
      </c>
      <c r="R1078">
        <v>20</v>
      </c>
      <c r="S1078">
        <v>6</v>
      </c>
      <c r="T1078">
        <v>30</v>
      </c>
      <c r="AC1078">
        <v>1</v>
      </c>
      <c r="AD1078">
        <v>0</v>
      </c>
      <c r="AE1078">
        <v>100</v>
      </c>
    </row>
    <row r="1079" spans="1:33" x14ac:dyDescent="0.3">
      <c r="A1079" t="s">
        <v>63</v>
      </c>
      <c r="B1079">
        <v>2020</v>
      </c>
      <c r="C1079" s="11">
        <v>44008</v>
      </c>
      <c r="D1079" t="s">
        <v>1645</v>
      </c>
      <c r="E1079" t="s">
        <v>657</v>
      </c>
      <c r="F1079">
        <v>5</v>
      </c>
      <c r="G1079">
        <f t="shared" si="58"/>
        <v>11</v>
      </c>
      <c r="H1079">
        <v>0</v>
      </c>
      <c r="I1079">
        <v>11</v>
      </c>
      <c r="J1079">
        <v>0</v>
      </c>
      <c r="K1079">
        <v>70</v>
      </c>
      <c r="L1079">
        <v>70</v>
      </c>
      <c r="M1079" t="s">
        <v>503</v>
      </c>
      <c r="N1079">
        <v>0</v>
      </c>
      <c r="O1079">
        <v>0</v>
      </c>
      <c r="P1079" s="9">
        <f t="shared" si="59"/>
        <v>6</v>
      </c>
      <c r="Q1079">
        <v>9</v>
      </c>
      <c r="R1079">
        <v>5</v>
      </c>
      <c r="S1079">
        <v>4</v>
      </c>
      <c r="T1079">
        <v>6</v>
      </c>
      <c r="AC1079" s="14">
        <v>1</v>
      </c>
      <c r="AD1079" s="14">
        <v>0</v>
      </c>
      <c r="AE1079">
        <v>100</v>
      </c>
      <c r="AF1079" t="s">
        <v>1646</v>
      </c>
      <c r="AG1079" t="s">
        <v>1647</v>
      </c>
    </row>
    <row r="1080" spans="1:33" x14ac:dyDescent="0.3">
      <c r="A1080" t="s">
        <v>63</v>
      </c>
      <c r="B1080">
        <v>2020</v>
      </c>
      <c r="C1080" s="11">
        <v>44008</v>
      </c>
      <c r="D1080" t="s">
        <v>1648</v>
      </c>
      <c r="E1080" t="s">
        <v>651</v>
      </c>
      <c r="F1080">
        <v>13</v>
      </c>
      <c r="G1080">
        <f t="shared" si="58"/>
        <v>0</v>
      </c>
      <c r="H1080">
        <v>0</v>
      </c>
      <c r="I1080">
        <v>0</v>
      </c>
      <c r="J1080">
        <v>0</v>
      </c>
      <c r="K1080">
        <v>10</v>
      </c>
      <c r="L1080">
        <v>75</v>
      </c>
      <c r="M1080" t="s">
        <v>503</v>
      </c>
      <c r="N1080">
        <v>0</v>
      </c>
      <c r="O1080">
        <v>0</v>
      </c>
      <c r="P1080" s="9">
        <f t="shared" si="59"/>
        <v>7</v>
      </c>
      <c r="Q1080">
        <v>10</v>
      </c>
      <c r="R1080">
        <v>0</v>
      </c>
      <c r="S1080">
        <v>0</v>
      </c>
      <c r="T1080">
        <v>18</v>
      </c>
      <c r="AC1080" s="14">
        <v>0</v>
      </c>
      <c r="AD1080" s="14">
        <v>0</v>
      </c>
      <c r="AE1080">
        <v>0</v>
      </c>
      <c r="AG1080" t="s">
        <v>1649</v>
      </c>
    </row>
    <row r="1081" spans="1:33" x14ac:dyDescent="0.3">
      <c r="A1081" t="s">
        <v>63</v>
      </c>
      <c r="B1081">
        <v>2020</v>
      </c>
      <c r="C1081" s="11">
        <v>44008</v>
      </c>
      <c r="D1081" t="s">
        <v>1650</v>
      </c>
      <c r="E1081" t="s">
        <v>661</v>
      </c>
      <c r="F1081">
        <v>7</v>
      </c>
      <c r="G1081">
        <f t="shared" si="58"/>
        <v>2</v>
      </c>
      <c r="H1081">
        <v>0</v>
      </c>
      <c r="I1081">
        <v>1</v>
      </c>
      <c r="J1081">
        <v>1</v>
      </c>
      <c r="K1081">
        <v>70</v>
      </c>
      <c r="L1081">
        <v>70</v>
      </c>
      <c r="M1081" t="s">
        <v>503</v>
      </c>
      <c r="N1081">
        <v>0</v>
      </c>
      <c r="O1081">
        <v>0</v>
      </c>
      <c r="P1081" s="9">
        <f t="shared" si="59"/>
        <v>18</v>
      </c>
      <c r="Q1081">
        <v>15</v>
      </c>
      <c r="R1081">
        <v>27</v>
      </c>
      <c r="S1081">
        <v>10</v>
      </c>
      <c r="T1081">
        <v>20</v>
      </c>
      <c r="AC1081" s="14">
        <v>0</v>
      </c>
      <c r="AD1081" s="14">
        <v>0</v>
      </c>
      <c r="AE1081">
        <v>0</v>
      </c>
      <c r="AG1081" t="s">
        <v>1651</v>
      </c>
    </row>
    <row r="1082" spans="1:33" x14ac:dyDescent="0.3">
      <c r="A1082" t="s">
        <v>63</v>
      </c>
      <c r="B1082">
        <v>2020</v>
      </c>
      <c r="C1082" s="11">
        <v>44008</v>
      </c>
      <c r="D1082" t="s">
        <v>1652</v>
      </c>
      <c r="E1082" t="s">
        <v>655</v>
      </c>
      <c r="F1082">
        <v>7</v>
      </c>
      <c r="G1082">
        <f t="shared" si="58"/>
        <v>0</v>
      </c>
      <c r="H1082">
        <v>0</v>
      </c>
      <c r="I1082">
        <v>0</v>
      </c>
      <c r="J1082">
        <v>0</v>
      </c>
      <c r="K1082">
        <v>70</v>
      </c>
      <c r="L1082">
        <v>45</v>
      </c>
      <c r="M1082" t="s">
        <v>503</v>
      </c>
      <c r="N1082">
        <v>0</v>
      </c>
      <c r="O1082" t="s">
        <v>1653</v>
      </c>
      <c r="P1082" s="9">
        <f t="shared" si="59"/>
        <v>24</v>
      </c>
      <c r="Q1082">
        <v>33</v>
      </c>
      <c r="R1082">
        <v>11</v>
      </c>
      <c r="S1082">
        <v>22</v>
      </c>
      <c r="T1082">
        <v>30</v>
      </c>
      <c r="AC1082" s="14">
        <v>0</v>
      </c>
      <c r="AD1082" s="14">
        <v>0</v>
      </c>
      <c r="AE1082">
        <v>0</v>
      </c>
      <c r="AG1082" t="s">
        <v>1651</v>
      </c>
    </row>
    <row r="1083" spans="1:33" x14ac:dyDescent="0.3">
      <c r="A1083" t="s">
        <v>63</v>
      </c>
      <c r="B1083">
        <v>2020</v>
      </c>
      <c r="C1083" s="11">
        <v>44008</v>
      </c>
      <c r="D1083" t="s">
        <v>1654</v>
      </c>
      <c r="E1083" t="s">
        <v>656</v>
      </c>
      <c r="F1083">
        <v>3</v>
      </c>
      <c r="G1083">
        <f t="shared" si="58"/>
        <v>0</v>
      </c>
      <c r="H1083">
        <v>0</v>
      </c>
      <c r="I1083">
        <v>0</v>
      </c>
      <c r="J1083">
        <v>0</v>
      </c>
      <c r="K1083">
        <v>50</v>
      </c>
      <c r="L1083">
        <v>80</v>
      </c>
      <c r="M1083" t="s">
        <v>503</v>
      </c>
      <c r="N1083">
        <v>0</v>
      </c>
      <c r="O1083">
        <v>0</v>
      </c>
      <c r="P1083" s="9">
        <f t="shared" si="59"/>
        <v>3.5</v>
      </c>
      <c r="Q1083">
        <v>2</v>
      </c>
      <c r="R1083">
        <v>4</v>
      </c>
      <c r="S1083">
        <v>5</v>
      </c>
      <c r="T1083">
        <v>3</v>
      </c>
      <c r="AC1083" s="14">
        <v>1</v>
      </c>
      <c r="AD1083" s="14">
        <v>0</v>
      </c>
      <c r="AE1083">
        <v>100</v>
      </c>
      <c r="AF1083" t="s">
        <v>1646</v>
      </c>
      <c r="AG1083" t="s">
        <v>1647</v>
      </c>
    </row>
    <row r="1084" spans="1:33" x14ac:dyDescent="0.3">
      <c r="A1084" t="s">
        <v>63</v>
      </c>
      <c r="B1084">
        <v>2020</v>
      </c>
      <c r="C1084" s="11">
        <v>44008</v>
      </c>
      <c r="D1084" t="s">
        <v>1655</v>
      </c>
      <c r="E1084" t="s">
        <v>656</v>
      </c>
      <c r="F1084">
        <v>7</v>
      </c>
      <c r="G1084">
        <f t="shared" si="58"/>
        <v>0</v>
      </c>
      <c r="H1084">
        <v>0</v>
      </c>
      <c r="I1084">
        <v>0</v>
      </c>
      <c r="J1084">
        <v>0</v>
      </c>
      <c r="K1084">
        <v>55</v>
      </c>
      <c r="L1084">
        <v>70</v>
      </c>
      <c r="M1084" t="s">
        <v>503</v>
      </c>
      <c r="N1084">
        <v>0</v>
      </c>
      <c r="O1084">
        <v>0</v>
      </c>
      <c r="P1084" s="9">
        <f t="shared" si="59"/>
        <v>16.75</v>
      </c>
      <c r="Q1084">
        <v>8</v>
      </c>
      <c r="R1084">
        <v>28</v>
      </c>
      <c r="S1084">
        <v>27</v>
      </c>
      <c r="T1084">
        <v>4</v>
      </c>
      <c r="AC1084" s="14">
        <v>0.5</v>
      </c>
      <c r="AD1084" s="14">
        <v>0</v>
      </c>
      <c r="AE1084">
        <v>50</v>
      </c>
      <c r="AF1084" t="s">
        <v>1646</v>
      </c>
      <c r="AG1084" t="s">
        <v>1656</v>
      </c>
    </row>
    <row r="1085" spans="1:33" x14ac:dyDescent="0.3">
      <c r="A1085" t="s">
        <v>63</v>
      </c>
      <c r="B1085">
        <v>2020</v>
      </c>
      <c r="C1085" s="11">
        <v>44008</v>
      </c>
      <c r="D1085" t="s">
        <v>1657</v>
      </c>
      <c r="E1085" t="s">
        <v>657</v>
      </c>
      <c r="F1085">
        <v>1</v>
      </c>
      <c r="G1085">
        <f t="shared" si="58"/>
        <v>20</v>
      </c>
      <c r="H1085">
        <v>3</v>
      </c>
      <c r="I1085">
        <v>17</v>
      </c>
      <c r="J1085">
        <v>0</v>
      </c>
      <c r="K1085">
        <v>50</v>
      </c>
      <c r="L1085">
        <v>95</v>
      </c>
      <c r="M1085" t="s">
        <v>503</v>
      </c>
      <c r="N1085">
        <v>0</v>
      </c>
      <c r="O1085">
        <v>0</v>
      </c>
      <c r="P1085" s="9">
        <f t="shared" si="59"/>
        <v>3.75</v>
      </c>
      <c r="Q1085">
        <v>4</v>
      </c>
      <c r="R1085">
        <v>2</v>
      </c>
      <c r="S1085">
        <v>3</v>
      </c>
      <c r="T1085">
        <v>6</v>
      </c>
      <c r="AC1085" s="14">
        <v>1</v>
      </c>
      <c r="AD1085" s="14">
        <v>0</v>
      </c>
      <c r="AE1085">
        <v>100</v>
      </c>
      <c r="AF1085" t="s">
        <v>1646</v>
      </c>
      <c r="AG1085" t="s">
        <v>1647</v>
      </c>
    </row>
    <row r="1086" spans="1:33" x14ac:dyDescent="0.3">
      <c r="A1086" t="s">
        <v>63</v>
      </c>
      <c r="B1086">
        <v>2020</v>
      </c>
      <c r="C1086" s="11">
        <v>44008</v>
      </c>
      <c r="D1086" t="s">
        <v>1658</v>
      </c>
      <c r="E1086" t="s">
        <v>657</v>
      </c>
      <c r="F1086">
        <v>12</v>
      </c>
      <c r="G1086">
        <f t="shared" si="58"/>
        <v>45</v>
      </c>
      <c r="H1086">
        <v>24</v>
      </c>
      <c r="I1086">
        <v>21</v>
      </c>
      <c r="J1086">
        <v>0</v>
      </c>
      <c r="K1086">
        <v>40</v>
      </c>
      <c r="L1086">
        <v>50</v>
      </c>
      <c r="M1086" t="s">
        <v>503</v>
      </c>
      <c r="N1086">
        <v>0</v>
      </c>
      <c r="O1086">
        <v>0</v>
      </c>
      <c r="P1086" s="9">
        <f t="shared" si="59"/>
        <v>3.75</v>
      </c>
      <c r="Q1086">
        <v>3</v>
      </c>
      <c r="R1086">
        <v>3</v>
      </c>
      <c r="S1086">
        <v>5</v>
      </c>
      <c r="T1086">
        <v>4</v>
      </c>
      <c r="AC1086" s="14">
        <v>1</v>
      </c>
      <c r="AD1086" s="14">
        <v>0</v>
      </c>
      <c r="AE1086">
        <v>100</v>
      </c>
      <c r="AF1086" t="s">
        <v>1646</v>
      </c>
      <c r="AG1086" t="s">
        <v>1659</v>
      </c>
    </row>
    <row r="1087" spans="1:33" x14ac:dyDescent="0.3">
      <c r="A1087" t="s">
        <v>63</v>
      </c>
      <c r="B1087">
        <v>2020</v>
      </c>
      <c r="C1087" s="11">
        <v>44008</v>
      </c>
      <c r="D1087" t="s">
        <v>1660</v>
      </c>
      <c r="E1087" t="s">
        <v>659</v>
      </c>
      <c r="F1087">
        <v>0</v>
      </c>
      <c r="G1087">
        <f t="shared" si="58"/>
        <v>25</v>
      </c>
      <c r="H1087">
        <v>4</v>
      </c>
      <c r="I1087">
        <v>20</v>
      </c>
      <c r="J1087">
        <v>1</v>
      </c>
      <c r="K1087">
        <v>50</v>
      </c>
      <c r="L1087">
        <v>70</v>
      </c>
      <c r="M1087" t="s">
        <v>503</v>
      </c>
      <c r="N1087">
        <v>0</v>
      </c>
      <c r="O1087">
        <v>0</v>
      </c>
      <c r="P1087" s="9">
        <f t="shared" si="59"/>
        <v>3.25</v>
      </c>
      <c r="Q1087">
        <v>7</v>
      </c>
      <c r="R1087">
        <v>3</v>
      </c>
      <c r="S1087">
        <v>3</v>
      </c>
      <c r="T1087">
        <v>0</v>
      </c>
      <c r="AC1087" s="14">
        <v>1</v>
      </c>
      <c r="AD1087" s="14">
        <v>0</v>
      </c>
      <c r="AE1087">
        <v>100</v>
      </c>
      <c r="AF1087" t="s">
        <v>1646</v>
      </c>
      <c r="AG1087" t="s">
        <v>1661</v>
      </c>
    </row>
    <row r="1088" spans="1:33" x14ac:dyDescent="0.3">
      <c r="A1088" t="s">
        <v>63</v>
      </c>
      <c r="B1088">
        <v>2020</v>
      </c>
      <c r="C1088" s="11">
        <v>44008</v>
      </c>
      <c r="D1088" t="s">
        <v>1662</v>
      </c>
      <c r="E1088" t="s">
        <v>659</v>
      </c>
      <c r="F1088">
        <v>7</v>
      </c>
      <c r="G1088">
        <f t="shared" si="58"/>
        <v>0</v>
      </c>
      <c r="H1088">
        <v>0</v>
      </c>
      <c r="I1088">
        <v>0</v>
      </c>
      <c r="J1088">
        <v>0</v>
      </c>
      <c r="K1088">
        <v>25</v>
      </c>
      <c r="L1088">
        <v>75</v>
      </c>
      <c r="M1088" t="s">
        <v>503</v>
      </c>
      <c r="N1088">
        <v>0</v>
      </c>
      <c r="O1088">
        <v>0</v>
      </c>
      <c r="P1088" s="9">
        <f t="shared" si="59"/>
        <v>14.75</v>
      </c>
      <c r="Q1088">
        <v>0</v>
      </c>
      <c r="R1088">
        <v>0</v>
      </c>
      <c r="S1088">
        <v>4</v>
      </c>
      <c r="T1088">
        <v>55</v>
      </c>
      <c r="AC1088" s="14">
        <v>0.8</v>
      </c>
      <c r="AD1088" s="14">
        <v>0</v>
      </c>
      <c r="AE1088">
        <v>80</v>
      </c>
      <c r="AF1088" t="s">
        <v>1646</v>
      </c>
      <c r="AG1088" t="s">
        <v>1663</v>
      </c>
    </row>
    <row r="1089" spans="1:32" x14ac:dyDescent="0.3">
      <c r="A1089" t="s">
        <v>636</v>
      </c>
      <c r="B1089">
        <v>2018</v>
      </c>
      <c r="C1089" s="11">
        <v>43299</v>
      </c>
      <c r="D1089" t="s">
        <v>1664</v>
      </c>
      <c r="E1089" t="s">
        <v>648</v>
      </c>
      <c r="F1089">
        <v>2</v>
      </c>
      <c r="G1089">
        <f t="shared" si="58"/>
        <v>0</v>
      </c>
      <c r="H1089">
        <v>0</v>
      </c>
      <c r="I1089">
        <v>0</v>
      </c>
      <c r="J1089">
        <v>0</v>
      </c>
      <c r="K1089">
        <v>60</v>
      </c>
      <c r="L1089">
        <v>6</v>
      </c>
      <c r="M1089" t="s">
        <v>503</v>
      </c>
      <c r="N1089">
        <v>1</v>
      </c>
      <c r="O1089" t="s">
        <v>503</v>
      </c>
      <c r="P1089" s="9">
        <f t="shared" si="59"/>
        <v>9.5</v>
      </c>
      <c r="Q1089">
        <v>14</v>
      </c>
      <c r="R1089">
        <v>3</v>
      </c>
      <c r="S1089">
        <v>19</v>
      </c>
      <c r="T1089">
        <v>2</v>
      </c>
      <c r="AC1089" s="14">
        <v>1</v>
      </c>
      <c r="AD1089" s="14">
        <v>0</v>
      </c>
      <c r="AF1089" t="s">
        <v>1665</v>
      </c>
    </row>
    <row r="1090" spans="1:32" x14ac:dyDescent="0.3">
      <c r="A1090" t="s">
        <v>636</v>
      </c>
      <c r="B1090">
        <v>2018</v>
      </c>
      <c r="C1090" s="11">
        <v>43299</v>
      </c>
      <c r="D1090" t="s">
        <v>1666</v>
      </c>
      <c r="E1090" t="s">
        <v>657</v>
      </c>
      <c r="F1090">
        <v>6</v>
      </c>
      <c r="G1090">
        <f t="shared" si="58"/>
        <v>0</v>
      </c>
      <c r="H1090">
        <v>0</v>
      </c>
      <c r="I1090">
        <v>0</v>
      </c>
      <c r="J1090">
        <v>0</v>
      </c>
      <c r="K1090">
        <v>85</v>
      </c>
      <c r="L1090">
        <v>60</v>
      </c>
      <c r="M1090" t="s">
        <v>503</v>
      </c>
      <c r="N1090">
        <v>0</v>
      </c>
      <c r="O1090" t="s">
        <v>503</v>
      </c>
      <c r="P1090" s="9">
        <f t="shared" si="59"/>
        <v>7.25</v>
      </c>
      <c r="Q1090">
        <v>7</v>
      </c>
      <c r="R1090">
        <v>7</v>
      </c>
      <c r="S1090">
        <v>8</v>
      </c>
      <c r="T1090">
        <v>7</v>
      </c>
      <c r="AC1090" s="14">
        <v>1</v>
      </c>
      <c r="AD1090" s="14">
        <v>0</v>
      </c>
      <c r="AF1090" t="s">
        <v>1665</v>
      </c>
    </row>
    <row r="1091" spans="1:32" x14ac:dyDescent="0.3">
      <c r="A1091" t="s">
        <v>636</v>
      </c>
      <c r="B1091">
        <v>2018</v>
      </c>
      <c r="C1091" s="11">
        <v>43299</v>
      </c>
      <c r="D1091" t="s">
        <v>1667</v>
      </c>
      <c r="E1091" t="s">
        <v>655</v>
      </c>
      <c r="F1091">
        <v>1</v>
      </c>
      <c r="G1091">
        <f t="shared" si="58"/>
        <v>0</v>
      </c>
      <c r="H1091">
        <v>0</v>
      </c>
      <c r="I1091">
        <v>0</v>
      </c>
      <c r="J1091">
        <v>0</v>
      </c>
      <c r="K1091">
        <v>50</v>
      </c>
      <c r="L1091">
        <v>60</v>
      </c>
      <c r="M1091" t="s">
        <v>503</v>
      </c>
      <c r="N1091">
        <v>0</v>
      </c>
      <c r="O1091" t="s">
        <v>503</v>
      </c>
      <c r="P1091" s="9">
        <f t="shared" si="59"/>
        <v>13.75</v>
      </c>
      <c r="Q1091">
        <v>29</v>
      </c>
      <c r="R1091">
        <v>3</v>
      </c>
      <c r="S1091">
        <v>15</v>
      </c>
      <c r="T1091">
        <v>8</v>
      </c>
      <c r="AC1091" s="14">
        <v>1</v>
      </c>
      <c r="AD1091" s="14">
        <v>0</v>
      </c>
      <c r="AF1091" t="s">
        <v>1665</v>
      </c>
    </row>
    <row r="1092" spans="1:32" x14ac:dyDescent="0.3">
      <c r="A1092" t="s">
        <v>636</v>
      </c>
      <c r="B1092">
        <v>2018</v>
      </c>
      <c r="C1092" s="11">
        <v>43299</v>
      </c>
      <c r="D1092" t="s">
        <v>1668</v>
      </c>
      <c r="E1092" t="s">
        <v>659</v>
      </c>
      <c r="F1092">
        <v>0</v>
      </c>
      <c r="G1092">
        <f t="shared" ref="G1092:G1123" si="60">SUM(H1092:J1092)</f>
        <v>0</v>
      </c>
      <c r="H1092">
        <v>0</v>
      </c>
      <c r="I1092">
        <v>0</v>
      </c>
      <c r="J1092">
        <v>0</v>
      </c>
      <c r="K1092">
        <v>60</v>
      </c>
      <c r="L1092">
        <v>30</v>
      </c>
      <c r="M1092" t="s">
        <v>503</v>
      </c>
      <c r="N1092">
        <v>10</v>
      </c>
      <c r="O1092" t="s">
        <v>503</v>
      </c>
      <c r="P1092" s="9">
        <f t="shared" ref="P1092:P1123" si="61">AVERAGE(Q1092:T1092)</f>
        <v>14</v>
      </c>
      <c r="Q1092">
        <v>29</v>
      </c>
      <c r="R1092">
        <v>13</v>
      </c>
      <c r="S1092">
        <v>9</v>
      </c>
      <c r="T1092">
        <v>5</v>
      </c>
      <c r="AC1092" s="14">
        <v>1</v>
      </c>
      <c r="AD1092" s="14">
        <v>0</v>
      </c>
      <c r="AF1092" t="s">
        <v>1665</v>
      </c>
    </row>
    <row r="1093" spans="1:32" x14ac:dyDescent="0.3">
      <c r="A1093" t="s">
        <v>636</v>
      </c>
      <c r="B1093">
        <v>2018</v>
      </c>
      <c r="C1093" s="11">
        <v>43299</v>
      </c>
      <c r="D1093" t="s">
        <v>1669</v>
      </c>
      <c r="E1093" t="s">
        <v>659</v>
      </c>
      <c r="F1093">
        <v>4</v>
      </c>
      <c r="G1093">
        <f t="shared" si="60"/>
        <v>0</v>
      </c>
      <c r="H1093">
        <v>0</v>
      </c>
      <c r="I1093">
        <v>0</v>
      </c>
      <c r="J1093">
        <v>0</v>
      </c>
      <c r="K1093">
        <v>70</v>
      </c>
      <c r="L1093">
        <v>60</v>
      </c>
      <c r="M1093" t="s">
        <v>503</v>
      </c>
      <c r="N1093">
        <v>0</v>
      </c>
      <c r="O1093" t="s">
        <v>503</v>
      </c>
      <c r="P1093" s="9">
        <f t="shared" si="61"/>
        <v>4.5</v>
      </c>
      <c r="Q1093">
        <v>15</v>
      </c>
      <c r="R1093">
        <v>3</v>
      </c>
      <c r="S1093">
        <v>0</v>
      </c>
      <c r="T1093">
        <v>0</v>
      </c>
      <c r="AC1093" s="14">
        <v>1</v>
      </c>
      <c r="AD1093" s="14">
        <v>0</v>
      </c>
      <c r="AF1093" t="s">
        <v>1665</v>
      </c>
    </row>
    <row r="1094" spans="1:32" x14ac:dyDescent="0.3">
      <c r="A1094" t="s">
        <v>143</v>
      </c>
      <c r="B1094">
        <v>2018</v>
      </c>
      <c r="C1094" s="11">
        <v>43306</v>
      </c>
      <c r="D1094" t="s">
        <v>1670</v>
      </c>
      <c r="E1094" t="s">
        <v>648</v>
      </c>
      <c r="F1094">
        <v>1</v>
      </c>
      <c r="G1094">
        <f t="shared" si="60"/>
        <v>3</v>
      </c>
      <c r="H1094">
        <v>0</v>
      </c>
      <c r="I1094">
        <v>3</v>
      </c>
      <c r="J1094">
        <v>0</v>
      </c>
      <c r="K1094">
        <v>30</v>
      </c>
      <c r="L1094">
        <v>40</v>
      </c>
      <c r="M1094" t="s">
        <v>503</v>
      </c>
      <c r="N1094">
        <v>0</v>
      </c>
      <c r="O1094" t="s">
        <v>503</v>
      </c>
      <c r="P1094" s="9">
        <f t="shared" si="61"/>
        <v>1.5</v>
      </c>
      <c r="Q1094">
        <v>1</v>
      </c>
      <c r="R1094">
        <v>0</v>
      </c>
      <c r="S1094">
        <v>5</v>
      </c>
      <c r="T1094">
        <v>0</v>
      </c>
      <c r="AC1094" s="14">
        <v>0</v>
      </c>
      <c r="AD1094" s="14">
        <v>0</v>
      </c>
      <c r="AF1094" t="s">
        <v>503</v>
      </c>
    </row>
    <row r="1095" spans="1:32" x14ac:dyDescent="0.3">
      <c r="A1095" t="s">
        <v>143</v>
      </c>
      <c r="B1095">
        <v>2018</v>
      </c>
      <c r="C1095" s="11">
        <v>43306</v>
      </c>
      <c r="D1095" t="s">
        <v>1671</v>
      </c>
      <c r="E1095" t="s">
        <v>661</v>
      </c>
      <c r="F1095">
        <v>1</v>
      </c>
      <c r="G1095">
        <f t="shared" si="60"/>
        <v>5</v>
      </c>
      <c r="H1095">
        <v>0</v>
      </c>
      <c r="I1095">
        <v>2</v>
      </c>
      <c r="J1095">
        <v>3</v>
      </c>
      <c r="K1095">
        <v>60</v>
      </c>
      <c r="L1095">
        <v>95</v>
      </c>
      <c r="M1095" t="s">
        <v>503</v>
      </c>
      <c r="N1095">
        <v>0</v>
      </c>
      <c r="O1095" t="s">
        <v>503</v>
      </c>
      <c r="P1095" s="9">
        <f t="shared" si="61"/>
        <v>27.75</v>
      </c>
      <c r="Q1095">
        <v>2</v>
      </c>
      <c r="R1095">
        <v>3</v>
      </c>
      <c r="S1095">
        <v>80</v>
      </c>
      <c r="T1095">
        <v>26</v>
      </c>
      <c r="AC1095" s="14">
        <v>0</v>
      </c>
      <c r="AD1095" s="14">
        <v>0</v>
      </c>
      <c r="AF1095" t="s">
        <v>503</v>
      </c>
    </row>
    <row r="1096" spans="1:32" x14ac:dyDescent="0.3">
      <c r="A1096" t="s">
        <v>143</v>
      </c>
      <c r="B1096">
        <v>2018</v>
      </c>
      <c r="C1096" s="11">
        <v>43306</v>
      </c>
      <c r="D1096" t="s">
        <v>1672</v>
      </c>
      <c r="E1096" t="s">
        <v>661</v>
      </c>
      <c r="F1096">
        <v>4</v>
      </c>
      <c r="G1096">
        <f t="shared" si="60"/>
        <v>0</v>
      </c>
      <c r="H1096">
        <v>0</v>
      </c>
      <c r="I1096">
        <v>0</v>
      </c>
      <c r="J1096">
        <v>0</v>
      </c>
      <c r="K1096">
        <v>50</v>
      </c>
      <c r="L1096">
        <v>90</v>
      </c>
      <c r="M1096" t="s">
        <v>503</v>
      </c>
      <c r="N1096">
        <v>10</v>
      </c>
      <c r="O1096" t="s">
        <v>503</v>
      </c>
      <c r="P1096" s="9">
        <f t="shared" si="61"/>
        <v>40.25</v>
      </c>
      <c r="Q1096">
        <v>15</v>
      </c>
      <c r="R1096">
        <v>33</v>
      </c>
      <c r="S1096">
        <v>16</v>
      </c>
      <c r="T1096">
        <v>97</v>
      </c>
      <c r="AC1096" s="14">
        <v>0</v>
      </c>
      <c r="AD1096" s="14">
        <v>0</v>
      </c>
      <c r="AF1096" t="s">
        <v>503</v>
      </c>
    </row>
    <row r="1097" spans="1:32" x14ac:dyDescent="0.3">
      <c r="A1097" t="s">
        <v>143</v>
      </c>
      <c r="B1097">
        <v>2018</v>
      </c>
      <c r="C1097" s="11">
        <v>43306</v>
      </c>
      <c r="D1097" t="s">
        <v>1673</v>
      </c>
      <c r="E1097" t="s">
        <v>651</v>
      </c>
      <c r="F1097">
        <v>0</v>
      </c>
      <c r="G1097">
        <f t="shared" si="60"/>
        <v>4</v>
      </c>
      <c r="H1097">
        <v>0</v>
      </c>
      <c r="I1097">
        <v>3</v>
      </c>
      <c r="J1097">
        <v>1</v>
      </c>
      <c r="K1097">
        <v>10</v>
      </c>
      <c r="L1097">
        <v>20</v>
      </c>
      <c r="M1097" t="s">
        <v>503</v>
      </c>
      <c r="N1097">
        <v>0</v>
      </c>
      <c r="O1097" t="s">
        <v>503</v>
      </c>
      <c r="P1097" s="9">
        <f t="shared" si="61"/>
        <v>1.5</v>
      </c>
      <c r="Q1097">
        <v>3</v>
      </c>
      <c r="R1097">
        <v>0</v>
      </c>
      <c r="S1097">
        <v>0</v>
      </c>
      <c r="T1097">
        <v>3</v>
      </c>
      <c r="AC1097" s="14">
        <v>0</v>
      </c>
      <c r="AD1097" s="14">
        <v>0</v>
      </c>
      <c r="AF1097" t="s">
        <v>503</v>
      </c>
    </row>
    <row r="1098" spans="1:32" x14ac:dyDescent="0.3">
      <c r="A1098" t="s">
        <v>143</v>
      </c>
      <c r="B1098">
        <v>2018</v>
      </c>
      <c r="C1098" s="11">
        <v>43306</v>
      </c>
      <c r="D1098" t="s">
        <v>1674</v>
      </c>
      <c r="E1098" t="s">
        <v>657</v>
      </c>
      <c r="F1098">
        <v>4</v>
      </c>
      <c r="G1098">
        <f t="shared" si="60"/>
        <v>0</v>
      </c>
      <c r="H1098">
        <v>0</v>
      </c>
      <c r="I1098">
        <v>0</v>
      </c>
      <c r="J1098">
        <v>0</v>
      </c>
      <c r="K1098">
        <v>40</v>
      </c>
      <c r="L1098">
        <v>80</v>
      </c>
      <c r="M1098" t="s">
        <v>503</v>
      </c>
      <c r="N1098">
        <v>15</v>
      </c>
      <c r="O1098" t="s">
        <v>503</v>
      </c>
      <c r="P1098" s="9">
        <f t="shared" si="61"/>
        <v>22</v>
      </c>
      <c r="Q1098">
        <v>2</v>
      </c>
      <c r="R1098">
        <v>9</v>
      </c>
      <c r="S1098">
        <v>57</v>
      </c>
      <c r="T1098">
        <v>20</v>
      </c>
      <c r="AC1098" s="14">
        <v>0</v>
      </c>
      <c r="AD1098" s="14">
        <v>0</v>
      </c>
      <c r="AF1098" t="s">
        <v>1675</v>
      </c>
    </row>
    <row r="1099" spans="1:32" x14ac:dyDescent="0.3">
      <c r="A1099" t="s">
        <v>143</v>
      </c>
      <c r="B1099">
        <v>2018</v>
      </c>
      <c r="C1099" s="11">
        <v>43306</v>
      </c>
      <c r="D1099" t="s">
        <v>1676</v>
      </c>
      <c r="E1099" t="s">
        <v>657</v>
      </c>
      <c r="F1099">
        <v>6</v>
      </c>
      <c r="G1099">
        <f t="shared" si="60"/>
        <v>0</v>
      </c>
      <c r="H1099">
        <v>0</v>
      </c>
      <c r="I1099">
        <v>0</v>
      </c>
      <c r="J1099">
        <v>0</v>
      </c>
      <c r="K1099">
        <v>30</v>
      </c>
      <c r="L1099">
        <v>60</v>
      </c>
      <c r="M1099" t="s">
        <v>503</v>
      </c>
      <c r="N1099">
        <v>20</v>
      </c>
      <c r="O1099" t="s">
        <v>503</v>
      </c>
      <c r="P1099" s="9">
        <f t="shared" si="61"/>
        <v>3.75</v>
      </c>
      <c r="Q1099">
        <v>2</v>
      </c>
      <c r="R1099">
        <v>0</v>
      </c>
      <c r="S1099">
        <v>11</v>
      </c>
      <c r="T1099">
        <v>2</v>
      </c>
      <c r="AC1099" s="14">
        <v>0</v>
      </c>
      <c r="AD1099" s="14">
        <v>0</v>
      </c>
      <c r="AF1099" t="s">
        <v>503</v>
      </c>
    </row>
    <row r="1100" spans="1:32" x14ac:dyDescent="0.3">
      <c r="A1100" t="s">
        <v>143</v>
      </c>
      <c r="B1100">
        <v>2018</v>
      </c>
      <c r="C1100" s="11">
        <v>43306</v>
      </c>
      <c r="D1100" t="s">
        <v>1677</v>
      </c>
      <c r="E1100" t="s">
        <v>659</v>
      </c>
      <c r="F1100">
        <v>0</v>
      </c>
      <c r="G1100">
        <f t="shared" si="60"/>
        <v>4</v>
      </c>
      <c r="H1100">
        <v>0</v>
      </c>
      <c r="I1100">
        <v>3</v>
      </c>
      <c r="J1100">
        <v>1</v>
      </c>
      <c r="K1100">
        <v>20</v>
      </c>
      <c r="L1100">
        <v>80</v>
      </c>
      <c r="M1100" t="s">
        <v>503</v>
      </c>
      <c r="N1100">
        <v>0</v>
      </c>
      <c r="O1100" t="s">
        <v>503</v>
      </c>
      <c r="P1100" s="9">
        <f t="shared" si="61"/>
        <v>7.5</v>
      </c>
      <c r="Q1100">
        <v>12</v>
      </c>
      <c r="R1100">
        <v>2</v>
      </c>
      <c r="S1100">
        <v>1</v>
      </c>
      <c r="T1100">
        <v>15</v>
      </c>
      <c r="AC1100" s="14">
        <v>0</v>
      </c>
      <c r="AD1100" s="14">
        <v>0</v>
      </c>
      <c r="AF1100" t="s">
        <v>503</v>
      </c>
    </row>
    <row r="1101" spans="1:32" x14ac:dyDescent="0.3">
      <c r="A1101" t="s">
        <v>143</v>
      </c>
      <c r="B1101">
        <v>2018</v>
      </c>
      <c r="C1101" s="11">
        <v>43306</v>
      </c>
      <c r="D1101" t="s">
        <v>1678</v>
      </c>
      <c r="E1101" t="s">
        <v>659</v>
      </c>
      <c r="F1101">
        <v>1</v>
      </c>
      <c r="G1101">
        <f t="shared" si="60"/>
        <v>1</v>
      </c>
      <c r="H1101">
        <v>0</v>
      </c>
      <c r="I1101">
        <v>1</v>
      </c>
      <c r="J1101">
        <v>0</v>
      </c>
      <c r="K1101">
        <v>60</v>
      </c>
      <c r="L1101">
        <v>80</v>
      </c>
      <c r="M1101" t="s">
        <v>503</v>
      </c>
      <c r="N1101">
        <v>20</v>
      </c>
      <c r="O1101" t="s">
        <v>503</v>
      </c>
      <c r="P1101" s="9">
        <f t="shared" si="61"/>
        <v>24.75</v>
      </c>
      <c r="Q1101">
        <v>1</v>
      </c>
      <c r="R1101">
        <v>85</v>
      </c>
      <c r="S1101">
        <v>3</v>
      </c>
      <c r="T1101">
        <v>10</v>
      </c>
      <c r="AC1101" s="14">
        <v>0</v>
      </c>
      <c r="AD1101" s="14">
        <v>0</v>
      </c>
      <c r="AF1101" t="s">
        <v>503</v>
      </c>
    </row>
    <row r="1102" spans="1:32" x14ac:dyDescent="0.3">
      <c r="A1102" t="s">
        <v>143</v>
      </c>
      <c r="B1102">
        <v>2018</v>
      </c>
      <c r="C1102" s="11">
        <v>43306</v>
      </c>
      <c r="D1102" t="s">
        <v>1679</v>
      </c>
      <c r="E1102" t="s">
        <v>659</v>
      </c>
      <c r="F1102">
        <v>2</v>
      </c>
      <c r="G1102">
        <f t="shared" si="60"/>
        <v>0</v>
      </c>
      <c r="H1102">
        <v>0</v>
      </c>
      <c r="I1102">
        <v>0</v>
      </c>
      <c r="J1102">
        <v>0</v>
      </c>
      <c r="K1102">
        <v>80</v>
      </c>
      <c r="L1102">
        <v>50</v>
      </c>
      <c r="M1102" t="s">
        <v>503</v>
      </c>
      <c r="N1102">
        <v>5</v>
      </c>
      <c r="O1102" t="s">
        <v>503</v>
      </c>
      <c r="P1102" s="9">
        <f t="shared" si="61"/>
        <v>8</v>
      </c>
      <c r="Q1102">
        <v>9</v>
      </c>
      <c r="R1102">
        <v>8</v>
      </c>
      <c r="S1102">
        <v>13</v>
      </c>
      <c r="T1102">
        <v>2</v>
      </c>
      <c r="AC1102" s="14">
        <v>0</v>
      </c>
      <c r="AD1102" s="14">
        <v>0</v>
      </c>
      <c r="AF1102" t="s">
        <v>503</v>
      </c>
    </row>
    <row r="1103" spans="1:32" x14ac:dyDescent="0.3">
      <c r="A1103" t="s">
        <v>143</v>
      </c>
      <c r="B1103">
        <v>2018</v>
      </c>
      <c r="C1103" s="11">
        <v>43306</v>
      </c>
      <c r="D1103" t="s">
        <v>1680</v>
      </c>
      <c r="E1103" t="s">
        <v>659</v>
      </c>
      <c r="F1103">
        <v>4</v>
      </c>
      <c r="G1103">
        <f t="shared" si="60"/>
        <v>0</v>
      </c>
      <c r="H1103">
        <v>0</v>
      </c>
      <c r="I1103">
        <v>0</v>
      </c>
      <c r="J1103">
        <v>0</v>
      </c>
      <c r="K1103">
        <v>50</v>
      </c>
      <c r="L1103">
        <v>10</v>
      </c>
      <c r="M1103" t="s">
        <v>503</v>
      </c>
      <c r="N1103">
        <v>30</v>
      </c>
      <c r="O1103" t="s">
        <v>503</v>
      </c>
      <c r="P1103" s="9">
        <f t="shared" si="61"/>
        <v>19</v>
      </c>
      <c r="Q1103">
        <v>33</v>
      </c>
      <c r="R1103">
        <v>3</v>
      </c>
      <c r="S1103">
        <v>24</v>
      </c>
      <c r="T1103">
        <v>16</v>
      </c>
      <c r="AC1103" s="14">
        <v>0</v>
      </c>
      <c r="AD1103" s="14">
        <v>0</v>
      </c>
      <c r="AF1103" t="s">
        <v>503</v>
      </c>
    </row>
    <row r="1104" spans="1:32" x14ac:dyDescent="0.3">
      <c r="A1104" t="s">
        <v>143</v>
      </c>
      <c r="B1104">
        <v>2019</v>
      </c>
      <c r="C1104" s="11">
        <v>43657</v>
      </c>
      <c r="D1104" t="s">
        <v>1670</v>
      </c>
      <c r="E1104" t="s">
        <v>648</v>
      </c>
      <c r="F1104">
        <v>1</v>
      </c>
      <c r="G1104">
        <f t="shared" si="60"/>
        <v>1</v>
      </c>
      <c r="H1104">
        <v>0</v>
      </c>
      <c r="I1104">
        <v>1</v>
      </c>
      <c r="J1104">
        <v>0</v>
      </c>
      <c r="K1104">
        <v>30</v>
      </c>
      <c r="L1104">
        <v>20</v>
      </c>
      <c r="M1104" t="s">
        <v>503</v>
      </c>
      <c r="N1104">
        <v>0</v>
      </c>
      <c r="O1104" t="s">
        <v>503</v>
      </c>
      <c r="P1104" s="9">
        <f t="shared" si="61"/>
        <v>30.5</v>
      </c>
      <c r="Q1104" s="8">
        <v>1</v>
      </c>
      <c r="R1104" s="8">
        <v>0</v>
      </c>
      <c r="S1104" s="8">
        <v>61</v>
      </c>
      <c r="T1104" s="8">
        <v>60</v>
      </c>
      <c r="AC1104" s="14">
        <v>0</v>
      </c>
      <c r="AD1104" s="14">
        <v>0</v>
      </c>
      <c r="AF1104" t="s">
        <v>564</v>
      </c>
    </row>
    <row r="1105" spans="1:34" x14ac:dyDescent="0.3">
      <c r="A1105" t="s">
        <v>143</v>
      </c>
      <c r="B1105">
        <v>2019</v>
      </c>
      <c r="C1105" s="11">
        <v>43657</v>
      </c>
      <c r="D1105" t="s">
        <v>1671</v>
      </c>
      <c r="E1105" t="s">
        <v>661</v>
      </c>
      <c r="F1105">
        <v>1</v>
      </c>
      <c r="G1105">
        <f t="shared" si="60"/>
        <v>8</v>
      </c>
      <c r="H1105">
        <v>5</v>
      </c>
      <c r="I1105">
        <v>2</v>
      </c>
      <c r="J1105">
        <v>1</v>
      </c>
      <c r="K1105">
        <v>50</v>
      </c>
      <c r="L1105">
        <v>60</v>
      </c>
      <c r="M1105" t="s">
        <v>503</v>
      </c>
      <c r="N1105">
        <v>0</v>
      </c>
      <c r="O1105" t="s">
        <v>503</v>
      </c>
      <c r="P1105" s="9">
        <f t="shared" si="61"/>
        <v>60.5</v>
      </c>
      <c r="Q1105" s="8">
        <v>27</v>
      </c>
      <c r="R1105" s="8">
        <v>75</v>
      </c>
      <c r="S1105" s="8">
        <v>100</v>
      </c>
      <c r="T1105" s="8">
        <v>40</v>
      </c>
      <c r="AC1105" s="14">
        <v>0</v>
      </c>
      <c r="AD1105" s="14">
        <v>0</v>
      </c>
      <c r="AF1105" t="s">
        <v>564</v>
      </c>
    </row>
    <row r="1106" spans="1:34" s="3" customFormat="1" x14ac:dyDescent="0.3">
      <c r="A1106" t="s">
        <v>143</v>
      </c>
      <c r="B1106">
        <v>2019</v>
      </c>
      <c r="C1106" s="11">
        <v>43657</v>
      </c>
      <c r="D1106" t="s">
        <v>1672</v>
      </c>
      <c r="E1106" t="s">
        <v>661</v>
      </c>
      <c r="F1106">
        <v>4</v>
      </c>
      <c r="G1106">
        <f t="shared" si="60"/>
        <v>1</v>
      </c>
      <c r="H1106">
        <v>0</v>
      </c>
      <c r="I1106">
        <v>0</v>
      </c>
      <c r="J1106">
        <v>1</v>
      </c>
      <c r="K1106">
        <v>60</v>
      </c>
      <c r="L1106">
        <v>10</v>
      </c>
      <c r="M1106" t="s">
        <v>503</v>
      </c>
      <c r="N1106">
        <v>2</v>
      </c>
      <c r="O1106" t="s">
        <v>503</v>
      </c>
      <c r="P1106" s="9">
        <f t="shared" si="61"/>
        <v>35</v>
      </c>
      <c r="Q1106" s="8">
        <v>1</v>
      </c>
      <c r="R1106" s="8">
        <v>30</v>
      </c>
      <c r="S1106" s="8">
        <v>12</v>
      </c>
      <c r="T1106" s="8">
        <v>97</v>
      </c>
      <c r="U1106"/>
      <c r="V1106"/>
      <c r="W1106"/>
      <c r="X1106"/>
      <c r="Y1106"/>
      <c r="Z1106"/>
      <c r="AA1106"/>
      <c r="AB1106"/>
      <c r="AC1106" s="14">
        <v>0</v>
      </c>
      <c r="AD1106" s="14">
        <v>0</v>
      </c>
      <c r="AE1106"/>
      <c r="AF1106" t="s">
        <v>564</v>
      </c>
      <c r="AG1106" t="s">
        <v>1681</v>
      </c>
      <c r="AH1106"/>
    </row>
    <row r="1107" spans="1:34" x14ac:dyDescent="0.3">
      <c r="A1107" t="s">
        <v>143</v>
      </c>
      <c r="B1107">
        <v>2019</v>
      </c>
      <c r="C1107" s="11">
        <v>43657</v>
      </c>
      <c r="D1107" t="s">
        <v>1673</v>
      </c>
      <c r="E1107" t="s">
        <v>651</v>
      </c>
      <c r="F1107">
        <v>0</v>
      </c>
      <c r="G1107">
        <f t="shared" si="60"/>
        <v>2</v>
      </c>
      <c r="H1107">
        <v>0</v>
      </c>
      <c r="I1107">
        <v>0</v>
      </c>
      <c r="J1107">
        <v>2</v>
      </c>
      <c r="K1107">
        <v>40</v>
      </c>
      <c r="L1107">
        <v>15</v>
      </c>
      <c r="M1107" t="s">
        <v>503</v>
      </c>
      <c r="N1107">
        <v>0</v>
      </c>
      <c r="O1107" t="s">
        <v>503</v>
      </c>
      <c r="P1107" s="9">
        <f t="shared" si="61"/>
        <v>28.5</v>
      </c>
      <c r="Q1107" s="8">
        <v>57</v>
      </c>
      <c r="R1107" s="8">
        <v>50</v>
      </c>
      <c r="S1107" s="8">
        <v>7</v>
      </c>
      <c r="T1107" s="8">
        <v>0</v>
      </c>
      <c r="AC1107" s="14">
        <v>0</v>
      </c>
      <c r="AD1107" s="14">
        <v>0</v>
      </c>
      <c r="AF1107" t="s">
        <v>564</v>
      </c>
      <c r="AG1107" t="s">
        <v>1682</v>
      </c>
    </row>
    <row r="1108" spans="1:34" x14ac:dyDescent="0.3">
      <c r="A1108" t="s">
        <v>143</v>
      </c>
      <c r="B1108">
        <v>2019</v>
      </c>
      <c r="C1108" s="11">
        <v>43657</v>
      </c>
      <c r="D1108" t="s">
        <v>1674</v>
      </c>
      <c r="E1108" t="s">
        <v>657</v>
      </c>
      <c r="F1108">
        <v>4</v>
      </c>
      <c r="G1108">
        <f t="shared" si="60"/>
        <v>0</v>
      </c>
      <c r="H1108">
        <v>0</v>
      </c>
      <c r="I1108">
        <v>0</v>
      </c>
      <c r="J1108">
        <v>0</v>
      </c>
      <c r="K1108">
        <v>70</v>
      </c>
      <c r="L1108">
        <v>10</v>
      </c>
      <c r="M1108" t="s">
        <v>503</v>
      </c>
      <c r="N1108">
        <v>20</v>
      </c>
      <c r="O1108" t="s">
        <v>503</v>
      </c>
      <c r="P1108" s="9">
        <f t="shared" si="61"/>
        <v>26.75</v>
      </c>
      <c r="Q1108" s="8">
        <v>17</v>
      </c>
      <c r="R1108" s="8">
        <v>4</v>
      </c>
      <c r="S1108" s="8">
        <v>25</v>
      </c>
      <c r="T1108" s="8">
        <v>61</v>
      </c>
      <c r="AC1108" s="14">
        <v>0</v>
      </c>
      <c r="AD1108" s="14">
        <v>0</v>
      </c>
      <c r="AF1108" t="s">
        <v>564</v>
      </c>
    </row>
    <row r="1109" spans="1:34" x14ac:dyDescent="0.3">
      <c r="A1109" t="s">
        <v>143</v>
      </c>
      <c r="B1109">
        <v>2019</v>
      </c>
      <c r="C1109" s="11">
        <v>43657</v>
      </c>
      <c r="D1109" t="s">
        <v>1676</v>
      </c>
      <c r="E1109" t="s">
        <v>657</v>
      </c>
      <c r="F1109">
        <v>6</v>
      </c>
      <c r="G1109">
        <f t="shared" si="60"/>
        <v>0</v>
      </c>
      <c r="H1109">
        <v>0</v>
      </c>
      <c r="I1109">
        <v>0</v>
      </c>
      <c r="J1109">
        <v>0</v>
      </c>
      <c r="K1109">
        <v>30</v>
      </c>
      <c r="L1109">
        <v>10</v>
      </c>
      <c r="M1109" t="s">
        <v>503</v>
      </c>
      <c r="N1109">
        <v>20</v>
      </c>
      <c r="O1109" t="s">
        <v>503</v>
      </c>
      <c r="P1109" s="9">
        <f t="shared" si="61"/>
        <v>48</v>
      </c>
      <c r="Q1109" s="8">
        <v>10</v>
      </c>
      <c r="R1109" s="8">
        <v>40</v>
      </c>
      <c r="S1109" s="8">
        <v>70</v>
      </c>
      <c r="T1109" s="8">
        <v>72</v>
      </c>
      <c r="AC1109" s="14">
        <v>0</v>
      </c>
      <c r="AD1109" s="14">
        <v>0</v>
      </c>
      <c r="AF1109" t="s">
        <v>564</v>
      </c>
      <c r="AG1109" t="s">
        <v>1683</v>
      </c>
    </row>
    <row r="1110" spans="1:34" x14ac:dyDescent="0.3">
      <c r="A1110" t="s">
        <v>143</v>
      </c>
      <c r="B1110">
        <v>2019</v>
      </c>
      <c r="C1110" s="11">
        <v>43657</v>
      </c>
      <c r="D1110" t="s">
        <v>1677</v>
      </c>
      <c r="E1110" t="s">
        <v>659</v>
      </c>
      <c r="F1110">
        <v>0</v>
      </c>
      <c r="G1110">
        <f t="shared" si="60"/>
        <v>12</v>
      </c>
      <c r="H1110">
        <v>9</v>
      </c>
      <c r="I1110">
        <v>1</v>
      </c>
      <c r="J1110">
        <v>2</v>
      </c>
      <c r="K1110">
        <v>50</v>
      </c>
      <c r="L1110">
        <v>40</v>
      </c>
      <c r="M1110" t="s">
        <v>503</v>
      </c>
      <c r="N1110">
        <v>0</v>
      </c>
      <c r="O1110" t="s">
        <v>503</v>
      </c>
      <c r="P1110" s="9">
        <f t="shared" si="61"/>
        <v>47.25</v>
      </c>
      <c r="Q1110" s="8">
        <v>30</v>
      </c>
      <c r="R1110" s="8">
        <v>72</v>
      </c>
      <c r="S1110" s="8">
        <v>20</v>
      </c>
      <c r="T1110" s="8">
        <v>67</v>
      </c>
      <c r="AC1110" s="14">
        <v>0</v>
      </c>
      <c r="AD1110" s="14">
        <v>0</v>
      </c>
      <c r="AF1110" t="s">
        <v>564</v>
      </c>
      <c r="AG1110" t="s">
        <v>1684</v>
      </c>
    </row>
    <row r="1111" spans="1:34" x14ac:dyDescent="0.3">
      <c r="A1111" t="s">
        <v>143</v>
      </c>
      <c r="B1111">
        <v>2019</v>
      </c>
      <c r="C1111" s="11">
        <v>43657</v>
      </c>
      <c r="D1111" t="s">
        <v>1678</v>
      </c>
      <c r="E1111" t="s">
        <v>659</v>
      </c>
      <c r="F1111">
        <v>1</v>
      </c>
      <c r="G1111">
        <f t="shared" si="60"/>
        <v>2</v>
      </c>
      <c r="H1111">
        <v>2</v>
      </c>
      <c r="I1111">
        <v>0</v>
      </c>
      <c r="J1111">
        <v>0</v>
      </c>
      <c r="K1111">
        <v>50</v>
      </c>
      <c r="L1111">
        <v>60</v>
      </c>
      <c r="M1111" t="s">
        <v>503</v>
      </c>
      <c r="N1111">
        <v>0</v>
      </c>
      <c r="O1111" t="s">
        <v>503</v>
      </c>
      <c r="P1111" s="9">
        <f t="shared" si="61"/>
        <v>44.5</v>
      </c>
      <c r="Q1111" s="8">
        <v>7</v>
      </c>
      <c r="R1111" s="8">
        <v>120</v>
      </c>
      <c r="S1111" s="8">
        <v>1</v>
      </c>
      <c r="T1111" s="8">
        <v>50</v>
      </c>
      <c r="AC1111" s="14">
        <v>0</v>
      </c>
      <c r="AD1111" s="14">
        <v>0</v>
      </c>
      <c r="AF1111" t="s">
        <v>564</v>
      </c>
      <c r="AG1111" t="s">
        <v>1684</v>
      </c>
    </row>
    <row r="1112" spans="1:34" x14ac:dyDescent="0.3">
      <c r="A1112" t="s">
        <v>143</v>
      </c>
      <c r="B1112">
        <v>2019</v>
      </c>
      <c r="C1112" s="11">
        <v>43657</v>
      </c>
      <c r="D1112" t="s">
        <v>1679</v>
      </c>
      <c r="E1112" t="s">
        <v>659</v>
      </c>
      <c r="F1112">
        <v>2</v>
      </c>
      <c r="G1112">
        <f t="shared" si="60"/>
        <v>0</v>
      </c>
      <c r="H1112">
        <v>0</v>
      </c>
      <c r="I1112">
        <v>0</v>
      </c>
      <c r="J1112">
        <v>0</v>
      </c>
      <c r="K1112">
        <v>50</v>
      </c>
      <c r="L1112">
        <v>30</v>
      </c>
      <c r="M1112" t="s">
        <v>503</v>
      </c>
      <c r="N1112">
        <v>15</v>
      </c>
      <c r="O1112" t="s">
        <v>503</v>
      </c>
      <c r="P1112" s="9">
        <f t="shared" si="61"/>
        <v>43.5</v>
      </c>
      <c r="Q1112" s="8">
        <v>10</v>
      </c>
      <c r="R1112" s="8">
        <v>44</v>
      </c>
      <c r="S1112" s="8">
        <v>100</v>
      </c>
      <c r="T1112" s="8">
        <v>20</v>
      </c>
      <c r="AC1112" s="14">
        <v>0</v>
      </c>
      <c r="AD1112" s="14">
        <v>0</v>
      </c>
      <c r="AF1112" t="s">
        <v>564</v>
      </c>
    </row>
    <row r="1113" spans="1:34" x14ac:dyDescent="0.3">
      <c r="A1113" t="s">
        <v>143</v>
      </c>
      <c r="B1113">
        <v>2019</v>
      </c>
      <c r="C1113" s="11">
        <v>43657</v>
      </c>
      <c r="D1113" t="s">
        <v>1680</v>
      </c>
      <c r="E1113" t="s">
        <v>659</v>
      </c>
      <c r="F1113">
        <v>4</v>
      </c>
      <c r="G1113">
        <f t="shared" si="60"/>
        <v>0</v>
      </c>
      <c r="H1113">
        <v>0</v>
      </c>
      <c r="I1113">
        <v>0</v>
      </c>
      <c r="J1113">
        <v>0</v>
      </c>
      <c r="K1113">
        <v>50</v>
      </c>
      <c r="L1113">
        <v>10</v>
      </c>
      <c r="M1113" t="s">
        <v>503</v>
      </c>
      <c r="N1113">
        <v>30</v>
      </c>
      <c r="O1113" t="s">
        <v>503</v>
      </c>
      <c r="P1113" s="9">
        <f t="shared" si="61"/>
        <v>29.5</v>
      </c>
      <c r="Q1113" s="8">
        <v>22</v>
      </c>
      <c r="R1113" s="8">
        <v>55</v>
      </c>
      <c r="S1113" s="8">
        <v>17</v>
      </c>
      <c r="T1113" s="8">
        <v>24</v>
      </c>
      <c r="AC1113" s="14">
        <v>0</v>
      </c>
      <c r="AD1113" s="14">
        <v>0</v>
      </c>
      <c r="AF1113" t="s">
        <v>564</v>
      </c>
    </row>
    <row r="1114" spans="1:34" x14ac:dyDescent="0.3">
      <c r="A1114" t="s">
        <v>143</v>
      </c>
      <c r="B1114">
        <v>2020</v>
      </c>
      <c r="C1114" s="11">
        <v>44013</v>
      </c>
      <c r="D1114" t="s">
        <v>1670</v>
      </c>
      <c r="E1114" t="s">
        <v>648</v>
      </c>
      <c r="F1114">
        <v>1</v>
      </c>
      <c r="G1114">
        <f t="shared" si="60"/>
        <v>2</v>
      </c>
      <c r="H1114">
        <v>1</v>
      </c>
      <c r="I1114">
        <v>0</v>
      </c>
      <c r="J1114">
        <v>1</v>
      </c>
      <c r="K1114">
        <v>25</v>
      </c>
      <c r="L1114">
        <v>20</v>
      </c>
      <c r="M1114" t="s">
        <v>503</v>
      </c>
      <c r="N1114">
        <v>0</v>
      </c>
      <c r="O1114" t="s">
        <v>503</v>
      </c>
      <c r="P1114" s="9">
        <f t="shared" si="61"/>
        <v>29.75</v>
      </c>
      <c r="Q1114">
        <v>15</v>
      </c>
      <c r="R1114">
        <v>19</v>
      </c>
      <c r="S1114">
        <v>49</v>
      </c>
      <c r="T1114">
        <v>36</v>
      </c>
      <c r="AC1114" s="14">
        <v>0</v>
      </c>
      <c r="AD1114" s="14">
        <v>0</v>
      </c>
      <c r="AF1114" t="s">
        <v>564</v>
      </c>
    </row>
    <row r="1115" spans="1:34" x14ac:dyDescent="0.3">
      <c r="A1115" t="s">
        <v>143</v>
      </c>
      <c r="B1115">
        <v>2020</v>
      </c>
      <c r="C1115" s="11">
        <v>44013</v>
      </c>
      <c r="D1115" t="s">
        <v>1671</v>
      </c>
      <c r="E1115" t="s">
        <v>661</v>
      </c>
      <c r="F1115">
        <v>1</v>
      </c>
      <c r="G1115">
        <f t="shared" si="60"/>
        <v>6</v>
      </c>
      <c r="H1115">
        <v>3</v>
      </c>
      <c r="I1115">
        <v>2</v>
      </c>
      <c r="J1115">
        <v>1</v>
      </c>
      <c r="K1115">
        <v>30</v>
      </c>
      <c r="L1115">
        <v>15</v>
      </c>
      <c r="M1115" t="s">
        <v>503</v>
      </c>
      <c r="N1115">
        <v>0</v>
      </c>
      <c r="O1115" t="s">
        <v>503</v>
      </c>
      <c r="P1115" s="9">
        <f t="shared" si="61"/>
        <v>23.75</v>
      </c>
      <c r="Q1115">
        <v>13</v>
      </c>
      <c r="R1115">
        <v>19</v>
      </c>
      <c r="S1115">
        <v>29</v>
      </c>
      <c r="T1115">
        <v>34</v>
      </c>
      <c r="AC1115" s="14">
        <v>1</v>
      </c>
      <c r="AD1115" s="14">
        <v>0</v>
      </c>
      <c r="AF1115" t="s">
        <v>564</v>
      </c>
      <c r="AG1115" t="s">
        <v>1685</v>
      </c>
    </row>
    <row r="1116" spans="1:34" x14ac:dyDescent="0.3">
      <c r="A1116" t="s">
        <v>143</v>
      </c>
      <c r="B1116">
        <v>2020</v>
      </c>
      <c r="C1116" s="11">
        <v>44013</v>
      </c>
      <c r="D1116" t="s">
        <v>1672</v>
      </c>
      <c r="E1116" t="s">
        <v>661</v>
      </c>
      <c r="F1116">
        <v>4</v>
      </c>
      <c r="G1116">
        <f t="shared" si="60"/>
        <v>0</v>
      </c>
      <c r="H1116">
        <v>0</v>
      </c>
      <c r="I1116">
        <v>0</v>
      </c>
      <c r="J1116">
        <v>0</v>
      </c>
      <c r="K1116">
        <v>65</v>
      </c>
      <c r="L1116">
        <v>50</v>
      </c>
      <c r="M1116" t="s">
        <v>503</v>
      </c>
      <c r="N1116">
        <v>0</v>
      </c>
      <c r="O1116" t="s">
        <v>503</v>
      </c>
      <c r="P1116" s="9">
        <f t="shared" si="61"/>
        <v>53</v>
      </c>
      <c r="Q1116">
        <v>50</v>
      </c>
      <c r="R1116">
        <v>60</v>
      </c>
      <c r="S1116">
        <v>68</v>
      </c>
      <c r="T1116">
        <v>34</v>
      </c>
      <c r="AC1116" s="14">
        <v>0</v>
      </c>
      <c r="AD1116" s="14">
        <v>0</v>
      </c>
      <c r="AF1116" t="s">
        <v>564</v>
      </c>
    </row>
    <row r="1117" spans="1:34" x14ac:dyDescent="0.3">
      <c r="A1117" t="s">
        <v>143</v>
      </c>
      <c r="B1117">
        <v>2020</v>
      </c>
      <c r="C1117" s="11">
        <v>44013</v>
      </c>
      <c r="D1117" t="s">
        <v>1673</v>
      </c>
      <c r="E1117" t="s">
        <v>651</v>
      </c>
      <c r="F1117">
        <v>0</v>
      </c>
      <c r="G1117">
        <f t="shared" si="60"/>
        <v>7</v>
      </c>
      <c r="H1117">
        <v>2</v>
      </c>
      <c r="I1117">
        <v>0</v>
      </c>
      <c r="J1117">
        <v>5</v>
      </c>
      <c r="K1117">
        <v>30</v>
      </c>
      <c r="L1117">
        <v>10</v>
      </c>
      <c r="M1117" t="s">
        <v>503</v>
      </c>
      <c r="N1117">
        <v>0</v>
      </c>
      <c r="O1117" t="s">
        <v>503</v>
      </c>
      <c r="P1117" s="9">
        <f t="shared" si="61"/>
        <v>27.5</v>
      </c>
      <c r="Q1117">
        <v>62</v>
      </c>
      <c r="R1117">
        <v>0</v>
      </c>
      <c r="S1117">
        <v>23</v>
      </c>
      <c r="T1117">
        <v>25</v>
      </c>
      <c r="AC1117" s="14">
        <v>0</v>
      </c>
      <c r="AD1117" s="14">
        <v>0</v>
      </c>
      <c r="AF1117" t="s">
        <v>564</v>
      </c>
    </row>
    <row r="1118" spans="1:34" x14ac:dyDescent="0.3">
      <c r="A1118" t="s">
        <v>143</v>
      </c>
      <c r="B1118">
        <v>2020</v>
      </c>
      <c r="C1118" s="11">
        <v>44013</v>
      </c>
      <c r="D1118" t="s">
        <v>1674</v>
      </c>
      <c r="E1118" t="s">
        <v>657</v>
      </c>
      <c r="F1118">
        <v>4</v>
      </c>
      <c r="G1118">
        <f t="shared" si="60"/>
        <v>0</v>
      </c>
      <c r="H1118">
        <v>0</v>
      </c>
      <c r="I1118">
        <v>0</v>
      </c>
      <c r="J1118">
        <v>0</v>
      </c>
      <c r="K1118">
        <v>60</v>
      </c>
      <c r="L1118">
        <v>20</v>
      </c>
      <c r="M1118" t="s">
        <v>503</v>
      </c>
      <c r="N1118">
        <v>20</v>
      </c>
      <c r="O1118" t="s">
        <v>503</v>
      </c>
      <c r="P1118" s="9">
        <f t="shared" si="61"/>
        <v>17.5</v>
      </c>
      <c r="Q1118">
        <v>20</v>
      </c>
      <c r="R1118">
        <v>20</v>
      </c>
      <c r="S1118">
        <v>18</v>
      </c>
      <c r="T1118">
        <v>12</v>
      </c>
      <c r="AC1118" s="14">
        <v>0</v>
      </c>
      <c r="AD1118" s="14">
        <v>0</v>
      </c>
      <c r="AF1118" t="s">
        <v>564</v>
      </c>
      <c r="AG1118" t="s">
        <v>1686</v>
      </c>
    </row>
    <row r="1119" spans="1:34" x14ac:dyDescent="0.3">
      <c r="A1119" t="s">
        <v>143</v>
      </c>
      <c r="B1119">
        <v>2020</v>
      </c>
      <c r="C1119" s="11">
        <v>44013</v>
      </c>
      <c r="D1119" t="s">
        <v>1676</v>
      </c>
      <c r="E1119" t="s">
        <v>657</v>
      </c>
      <c r="F1119">
        <v>6</v>
      </c>
      <c r="G1119">
        <f t="shared" si="60"/>
        <v>0</v>
      </c>
      <c r="H1119">
        <v>0</v>
      </c>
      <c r="I1119">
        <v>0</v>
      </c>
      <c r="J1119">
        <v>0</v>
      </c>
      <c r="K1119">
        <v>30</v>
      </c>
      <c r="L1119">
        <v>25</v>
      </c>
      <c r="M1119" t="s">
        <v>503</v>
      </c>
      <c r="N1119">
        <v>80</v>
      </c>
      <c r="O1119" t="s">
        <v>503</v>
      </c>
      <c r="P1119" s="9">
        <f t="shared" si="61"/>
        <v>11.75</v>
      </c>
      <c r="Q1119">
        <v>5</v>
      </c>
      <c r="R1119">
        <v>15</v>
      </c>
      <c r="S1119">
        <v>13</v>
      </c>
      <c r="T1119">
        <v>14</v>
      </c>
      <c r="AC1119" s="14">
        <v>0</v>
      </c>
      <c r="AD1119" s="14">
        <v>0</v>
      </c>
      <c r="AF1119" t="s">
        <v>564</v>
      </c>
    </row>
    <row r="1120" spans="1:34" x14ac:dyDescent="0.3">
      <c r="A1120" t="s">
        <v>143</v>
      </c>
      <c r="B1120">
        <v>2020</v>
      </c>
      <c r="C1120" s="11">
        <v>44013</v>
      </c>
      <c r="D1120" t="s">
        <v>1677</v>
      </c>
      <c r="E1120" t="s">
        <v>659</v>
      </c>
      <c r="F1120">
        <v>0</v>
      </c>
      <c r="G1120">
        <f t="shared" si="60"/>
        <v>24</v>
      </c>
      <c r="H1120" s="2">
        <v>4</v>
      </c>
      <c r="I1120" s="2">
        <v>13</v>
      </c>
      <c r="J1120" s="2">
        <v>7</v>
      </c>
      <c r="K1120" s="2">
        <v>30</v>
      </c>
      <c r="L1120" s="2">
        <v>35</v>
      </c>
      <c r="M1120" t="s">
        <v>503</v>
      </c>
      <c r="N1120" s="2">
        <v>0</v>
      </c>
      <c r="O1120" t="s">
        <v>503</v>
      </c>
      <c r="P1120" s="9">
        <f t="shared" si="61"/>
        <v>11.75</v>
      </c>
      <c r="Q1120" s="2">
        <v>12</v>
      </c>
      <c r="R1120" s="2">
        <v>13</v>
      </c>
      <c r="S1120" s="2">
        <v>3</v>
      </c>
      <c r="T1120" s="2">
        <v>19</v>
      </c>
      <c r="AC1120" s="14">
        <v>1</v>
      </c>
      <c r="AD1120" s="14">
        <v>0</v>
      </c>
      <c r="AF1120" t="s">
        <v>564</v>
      </c>
      <c r="AG1120" t="s">
        <v>1687</v>
      </c>
    </row>
    <row r="1121" spans="1:33" x14ac:dyDescent="0.3">
      <c r="A1121" t="s">
        <v>143</v>
      </c>
      <c r="B1121">
        <v>2020</v>
      </c>
      <c r="C1121" s="11">
        <v>44013</v>
      </c>
      <c r="D1121" t="s">
        <v>1678</v>
      </c>
      <c r="E1121" t="s">
        <v>659</v>
      </c>
      <c r="F1121">
        <v>1</v>
      </c>
      <c r="G1121">
        <f t="shared" si="60"/>
        <v>3</v>
      </c>
      <c r="H1121" s="2">
        <v>0</v>
      </c>
      <c r="I1121" s="2">
        <v>3</v>
      </c>
      <c r="J1121" s="2">
        <v>0</v>
      </c>
      <c r="K1121">
        <v>50</v>
      </c>
      <c r="L1121">
        <v>15</v>
      </c>
      <c r="M1121" t="s">
        <v>503</v>
      </c>
      <c r="N1121">
        <v>0</v>
      </c>
      <c r="O1121" t="s">
        <v>503</v>
      </c>
      <c r="P1121" s="9">
        <f t="shared" si="61"/>
        <v>16.5</v>
      </c>
      <c r="Q1121">
        <v>18</v>
      </c>
      <c r="R1121">
        <v>20</v>
      </c>
      <c r="S1121">
        <v>11</v>
      </c>
      <c r="T1121">
        <v>17</v>
      </c>
      <c r="AC1121" s="14">
        <v>1</v>
      </c>
      <c r="AD1121" s="14">
        <v>0</v>
      </c>
      <c r="AF1121" t="s">
        <v>564</v>
      </c>
      <c r="AG1121" t="s">
        <v>1687</v>
      </c>
    </row>
    <row r="1122" spans="1:33" x14ac:dyDescent="0.3">
      <c r="A1122" t="s">
        <v>143</v>
      </c>
      <c r="B1122">
        <v>2020</v>
      </c>
      <c r="C1122" s="11">
        <v>44013</v>
      </c>
      <c r="D1122" t="s">
        <v>1679</v>
      </c>
      <c r="E1122" t="s">
        <v>659</v>
      </c>
      <c r="F1122">
        <v>2</v>
      </c>
      <c r="G1122">
        <f t="shared" si="60"/>
        <v>0</v>
      </c>
      <c r="H1122">
        <v>0</v>
      </c>
      <c r="I1122">
        <v>0</v>
      </c>
      <c r="J1122">
        <v>0</v>
      </c>
      <c r="K1122">
        <v>10</v>
      </c>
      <c r="L1122">
        <v>0</v>
      </c>
      <c r="M1122" t="s">
        <v>503</v>
      </c>
      <c r="N1122">
        <v>6</v>
      </c>
      <c r="O1122" t="s">
        <v>503</v>
      </c>
      <c r="P1122" s="9">
        <f t="shared" si="61"/>
        <v>34</v>
      </c>
      <c r="Q1122">
        <v>4</v>
      </c>
      <c r="R1122">
        <v>0</v>
      </c>
      <c r="S1122">
        <v>33</v>
      </c>
      <c r="T1122">
        <v>99</v>
      </c>
      <c r="AC1122" s="14">
        <v>1</v>
      </c>
      <c r="AD1122" s="14">
        <v>0</v>
      </c>
      <c r="AF1122" t="s">
        <v>564</v>
      </c>
      <c r="AG1122" t="s">
        <v>1688</v>
      </c>
    </row>
    <row r="1123" spans="1:33" x14ac:dyDescent="0.3">
      <c r="A1123" t="s">
        <v>143</v>
      </c>
      <c r="B1123">
        <v>2020</v>
      </c>
      <c r="C1123" s="11">
        <v>44013</v>
      </c>
      <c r="D1123" t="s">
        <v>1680</v>
      </c>
      <c r="E1123" t="s">
        <v>659</v>
      </c>
      <c r="F1123">
        <v>4</v>
      </c>
      <c r="G1123">
        <f t="shared" si="60"/>
        <v>0</v>
      </c>
      <c r="H1123">
        <v>0</v>
      </c>
      <c r="I1123">
        <v>0</v>
      </c>
      <c r="J1123">
        <v>0</v>
      </c>
      <c r="K1123">
        <v>30</v>
      </c>
      <c r="L1123">
        <v>10</v>
      </c>
      <c r="M1123" t="s">
        <v>503</v>
      </c>
      <c r="N1123">
        <v>50</v>
      </c>
      <c r="O1123" t="s">
        <v>503</v>
      </c>
      <c r="P1123" s="9">
        <f t="shared" si="61"/>
        <v>125.5</v>
      </c>
      <c r="Q1123">
        <v>220</v>
      </c>
      <c r="R1123">
        <v>240</v>
      </c>
      <c r="S1123">
        <v>20</v>
      </c>
      <c r="T1123">
        <v>22</v>
      </c>
      <c r="AC1123" s="14">
        <v>1</v>
      </c>
      <c r="AD1123" s="14">
        <v>0</v>
      </c>
      <c r="AF1123" t="s">
        <v>564</v>
      </c>
      <c r="AG1123" t="s">
        <v>1685</v>
      </c>
    </row>
    <row r="1124" spans="1:33" x14ac:dyDescent="0.3">
      <c r="A1124" t="s">
        <v>143</v>
      </c>
      <c r="B1124">
        <v>2021</v>
      </c>
      <c r="C1124" s="11">
        <v>44363</v>
      </c>
      <c r="D1124" t="s">
        <v>1670</v>
      </c>
      <c r="E1124" t="s">
        <v>648</v>
      </c>
      <c r="F1124">
        <v>1</v>
      </c>
      <c r="G1124">
        <f t="shared" ref="G1124:G1143" si="62">SUM(H1124:J1124)</f>
        <v>2</v>
      </c>
      <c r="H1124">
        <v>0</v>
      </c>
      <c r="I1124">
        <v>0</v>
      </c>
      <c r="J1124">
        <v>2</v>
      </c>
      <c r="K1124">
        <v>25</v>
      </c>
      <c r="L1124">
        <v>15</v>
      </c>
      <c r="M1124">
        <v>1</v>
      </c>
      <c r="N1124">
        <v>0</v>
      </c>
      <c r="O1124">
        <v>0</v>
      </c>
      <c r="P1124" s="9">
        <f t="shared" ref="P1124:P1128" si="63">AVERAGE(Q1124:T1124)</f>
        <v>8.5</v>
      </c>
      <c r="Q1124">
        <v>11</v>
      </c>
      <c r="R1124">
        <v>0</v>
      </c>
      <c r="S1124">
        <v>6</v>
      </c>
      <c r="T1124">
        <v>17</v>
      </c>
      <c r="AC1124">
        <v>0</v>
      </c>
      <c r="AD1124">
        <v>0</v>
      </c>
      <c r="AF1124" t="s">
        <v>564</v>
      </c>
    </row>
    <row r="1125" spans="1:33" x14ac:dyDescent="0.3">
      <c r="A1125" t="s">
        <v>143</v>
      </c>
      <c r="B1125">
        <v>2021</v>
      </c>
      <c r="C1125" s="11">
        <v>44363</v>
      </c>
      <c r="D1125" t="s">
        <v>1671</v>
      </c>
      <c r="E1125" t="s">
        <v>661</v>
      </c>
      <c r="F1125">
        <v>1</v>
      </c>
      <c r="G1125">
        <f t="shared" si="62"/>
        <v>12</v>
      </c>
      <c r="H1125">
        <v>1</v>
      </c>
      <c r="I1125">
        <v>7</v>
      </c>
      <c r="J1125">
        <v>4</v>
      </c>
      <c r="K1125">
        <v>23</v>
      </c>
      <c r="L1125">
        <v>10</v>
      </c>
      <c r="M1125">
        <v>1</v>
      </c>
      <c r="N1125">
        <v>0</v>
      </c>
      <c r="O1125">
        <v>20</v>
      </c>
      <c r="P1125" s="9">
        <f t="shared" si="63"/>
        <v>19.75</v>
      </c>
      <c r="Q1125">
        <v>11</v>
      </c>
      <c r="R1125">
        <v>22</v>
      </c>
      <c r="S1125">
        <v>33</v>
      </c>
      <c r="T1125">
        <v>13</v>
      </c>
      <c r="AC1125">
        <v>1</v>
      </c>
      <c r="AD1125">
        <v>0</v>
      </c>
      <c r="AF1125" t="s">
        <v>564</v>
      </c>
      <c r="AG1125" t="s">
        <v>1685</v>
      </c>
    </row>
    <row r="1126" spans="1:33" x14ac:dyDescent="0.3">
      <c r="A1126" t="s">
        <v>143</v>
      </c>
      <c r="B1126">
        <v>2021</v>
      </c>
      <c r="C1126" s="11">
        <v>44363</v>
      </c>
      <c r="D1126" t="s">
        <v>1672</v>
      </c>
      <c r="E1126" t="s">
        <v>661</v>
      </c>
      <c r="F1126">
        <v>4</v>
      </c>
      <c r="G1126">
        <f t="shared" si="62"/>
        <v>0</v>
      </c>
      <c r="H1126">
        <v>0</v>
      </c>
      <c r="I1126">
        <v>0</v>
      </c>
      <c r="J1126">
        <v>0</v>
      </c>
      <c r="K1126">
        <v>45</v>
      </c>
      <c r="L1126">
        <v>5</v>
      </c>
      <c r="M1126">
        <v>1</v>
      </c>
      <c r="N1126">
        <v>0</v>
      </c>
      <c r="O1126">
        <v>90</v>
      </c>
      <c r="P1126" s="9">
        <f t="shared" si="63"/>
        <v>25.5</v>
      </c>
      <c r="Q1126">
        <v>15</v>
      </c>
      <c r="R1126">
        <v>35</v>
      </c>
      <c r="S1126">
        <v>40</v>
      </c>
      <c r="T1126">
        <v>12</v>
      </c>
      <c r="AC1126">
        <v>0</v>
      </c>
      <c r="AD1126">
        <v>0</v>
      </c>
      <c r="AF1126" t="s">
        <v>564</v>
      </c>
    </row>
    <row r="1127" spans="1:33" x14ac:dyDescent="0.3">
      <c r="A1127" t="s">
        <v>143</v>
      </c>
      <c r="B1127">
        <v>2021</v>
      </c>
      <c r="C1127" s="11">
        <v>44363</v>
      </c>
      <c r="D1127" t="s">
        <v>1673</v>
      </c>
      <c r="E1127" t="s">
        <v>651</v>
      </c>
      <c r="F1127">
        <v>0</v>
      </c>
      <c r="G1127">
        <f t="shared" si="62"/>
        <v>12</v>
      </c>
      <c r="H1127">
        <v>0</v>
      </c>
      <c r="I1127">
        <v>7</v>
      </c>
      <c r="J1127">
        <v>5</v>
      </c>
      <c r="K1127">
        <v>35</v>
      </c>
      <c r="L1127">
        <v>20</v>
      </c>
      <c r="M1127">
        <v>0</v>
      </c>
      <c r="N1127">
        <v>0</v>
      </c>
      <c r="O1127">
        <v>0</v>
      </c>
      <c r="P1127" s="9">
        <f t="shared" si="63"/>
        <v>13.75</v>
      </c>
      <c r="Q1127">
        <v>11</v>
      </c>
      <c r="R1127">
        <v>19</v>
      </c>
      <c r="S1127">
        <v>12</v>
      </c>
      <c r="T1127">
        <v>13</v>
      </c>
      <c r="AC1127">
        <v>0</v>
      </c>
      <c r="AD1127">
        <v>0</v>
      </c>
      <c r="AF1127" t="s">
        <v>564</v>
      </c>
    </row>
    <row r="1128" spans="1:33" x14ac:dyDescent="0.3">
      <c r="A1128" t="s">
        <v>143</v>
      </c>
      <c r="B1128">
        <v>2021</v>
      </c>
      <c r="C1128" s="11">
        <v>44363</v>
      </c>
      <c r="D1128" t="s">
        <v>1674</v>
      </c>
      <c r="E1128" t="s">
        <v>657</v>
      </c>
      <c r="F1128">
        <v>4</v>
      </c>
      <c r="G1128">
        <f t="shared" si="62"/>
        <v>0</v>
      </c>
      <c r="H1128">
        <v>0</v>
      </c>
      <c r="I1128">
        <v>0</v>
      </c>
      <c r="J1128">
        <v>0</v>
      </c>
      <c r="K1128">
        <v>40</v>
      </c>
      <c r="L1128">
        <v>15</v>
      </c>
      <c r="M1128">
        <v>4</v>
      </c>
      <c r="N1128">
        <v>0</v>
      </c>
      <c r="O1128">
        <v>90</v>
      </c>
      <c r="P1128" s="9">
        <f t="shared" si="63"/>
        <v>30.25</v>
      </c>
      <c r="Q1128">
        <v>35</v>
      </c>
      <c r="R1128">
        <v>17</v>
      </c>
      <c r="S1128">
        <v>48</v>
      </c>
      <c r="T1128">
        <v>21</v>
      </c>
      <c r="AC1128">
        <v>0</v>
      </c>
      <c r="AD1128">
        <v>0</v>
      </c>
      <c r="AF1128" t="s">
        <v>564</v>
      </c>
      <c r="AG1128" t="s">
        <v>1686</v>
      </c>
    </row>
    <row r="1129" spans="1:33" x14ac:dyDescent="0.3">
      <c r="A1129" t="s">
        <v>143</v>
      </c>
      <c r="B1129">
        <v>2021</v>
      </c>
      <c r="C1129" s="11">
        <v>44363</v>
      </c>
      <c r="D1129" t="s">
        <v>1676</v>
      </c>
      <c r="E1129" t="s">
        <v>657</v>
      </c>
      <c r="F1129">
        <v>6</v>
      </c>
      <c r="G1129">
        <f t="shared" si="62"/>
        <v>0</v>
      </c>
      <c r="H1129">
        <v>0</v>
      </c>
      <c r="I1129">
        <v>0</v>
      </c>
      <c r="J1129">
        <v>0</v>
      </c>
      <c r="K1129">
        <v>20</v>
      </c>
      <c r="L1129">
        <v>25</v>
      </c>
      <c r="M1129">
        <v>1</v>
      </c>
      <c r="N1129">
        <v>60</v>
      </c>
      <c r="O1129">
        <v>100</v>
      </c>
      <c r="P1129" s="9" t="s">
        <v>503</v>
      </c>
      <c r="Q1129" t="s">
        <v>503</v>
      </c>
      <c r="R1129" t="s">
        <v>503</v>
      </c>
      <c r="S1129" t="s">
        <v>503</v>
      </c>
      <c r="T1129" t="s">
        <v>503</v>
      </c>
      <c r="AC1129">
        <v>0</v>
      </c>
      <c r="AD1129">
        <v>0</v>
      </c>
      <c r="AF1129" t="s">
        <v>564</v>
      </c>
    </row>
    <row r="1130" spans="1:33" x14ac:dyDescent="0.3">
      <c r="A1130" t="s">
        <v>143</v>
      </c>
      <c r="B1130">
        <v>2021</v>
      </c>
      <c r="C1130" s="11">
        <v>44363</v>
      </c>
      <c r="D1130" t="s">
        <v>1677</v>
      </c>
      <c r="E1130" t="s">
        <v>659</v>
      </c>
      <c r="F1130">
        <v>0</v>
      </c>
      <c r="G1130">
        <f t="shared" si="62"/>
        <v>29</v>
      </c>
      <c r="H1130" s="2">
        <v>1</v>
      </c>
      <c r="I1130" s="2">
        <v>17</v>
      </c>
      <c r="J1130" s="2">
        <v>11</v>
      </c>
      <c r="K1130" s="2">
        <v>40</v>
      </c>
      <c r="L1130" s="2">
        <v>15</v>
      </c>
      <c r="M1130">
        <v>0</v>
      </c>
      <c r="N1130" s="2">
        <v>0</v>
      </c>
      <c r="O1130">
        <v>0</v>
      </c>
      <c r="P1130" s="9">
        <f>AVERAGE(Q1130:T1130)</f>
        <v>18.25</v>
      </c>
      <c r="Q1130" s="2">
        <v>19</v>
      </c>
      <c r="R1130" s="2">
        <v>21</v>
      </c>
      <c r="S1130" s="2">
        <v>22</v>
      </c>
      <c r="T1130" s="2">
        <v>11</v>
      </c>
      <c r="AC1130">
        <v>1</v>
      </c>
      <c r="AD1130">
        <v>0</v>
      </c>
      <c r="AF1130" t="s">
        <v>564</v>
      </c>
      <c r="AG1130" t="s">
        <v>1687</v>
      </c>
    </row>
    <row r="1131" spans="1:33" x14ac:dyDescent="0.3">
      <c r="A1131" t="s">
        <v>143</v>
      </c>
      <c r="B1131">
        <v>2021</v>
      </c>
      <c r="C1131" s="11">
        <v>44363</v>
      </c>
      <c r="D1131" t="s">
        <v>1678</v>
      </c>
      <c r="E1131" t="s">
        <v>659</v>
      </c>
      <c r="F1131">
        <v>1</v>
      </c>
      <c r="G1131">
        <f t="shared" si="62"/>
        <v>1</v>
      </c>
      <c r="H1131" s="2">
        <v>0</v>
      </c>
      <c r="I1131" s="2">
        <v>0</v>
      </c>
      <c r="J1131" s="2">
        <v>1</v>
      </c>
      <c r="K1131">
        <v>30</v>
      </c>
      <c r="L1131">
        <v>4</v>
      </c>
      <c r="M1131">
        <v>0</v>
      </c>
      <c r="N1131">
        <v>0</v>
      </c>
      <c r="O1131">
        <v>0</v>
      </c>
      <c r="P1131" s="9">
        <f>AVERAGE(Q1131:T1131)</f>
        <v>33.25</v>
      </c>
      <c r="Q1131">
        <v>40</v>
      </c>
      <c r="R1131">
        <v>42</v>
      </c>
      <c r="S1131">
        <v>29</v>
      </c>
      <c r="T1131">
        <v>22</v>
      </c>
      <c r="AC1131">
        <v>1</v>
      </c>
      <c r="AD1131">
        <v>0</v>
      </c>
      <c r="AF1131" t="s">
        <v>564</v>
      </c>
      <c r="AG1131" t="s">
        <v>1687</v>
      </c>
    </row>
    <row r="1132" spans="1:33" x14ac:dyDescent="0.3">
      <c r="A1132" t="s">
        <v>143</v>
      </c>
      <c r="B1132">
        <v>2021</v>
      </c>
      <c r="C1132" s="11">
        <v>44363</v>
      </c>
      <c r="D1132" t="s">
        <v>1679</v>
      </c>
      <c r="E1132" t="s">
        <v>659</v>
      </c>
      <c r="F1132">
        <v>2</v>
      </c>
      <c r="G1132">
        <f t="shared" si="62"/>
        <v>0</v>
      </c>
      <c r="H1132">
        <v>0</v>
      </c>
      <c r="I1132">
        <v>0</v>
      </c>
      <c r="J1132">
        <v>0</v>
      </c>
      <c r="K1132">
        <v>17</v>
      </c>
      <c r="L1132">
        <v>0</v>
      </c>
      <c r="M1132">
        <v>1</v>
      </c>
      <c r="N1132">
        <v>0</v>
      </c>
      <c r="O1132">
        <v>60</v>
      </c>
      <c r="P1132" s="9">
        <f>AVERAGE(Q1132:T1132)</f>
        <v>42.25</v>
      </c>
      <c r="Q1132">
        <v>49</v>
      </c>
      <c r="R1132">
        <v>20</v>
      </c>
      <c r="S1132">
        <v>45</v>
      </c>
      <c r="T1132">
        <v>55</v>
      </c>
      <c r="AC1132">
        <v>1</v>
      </c>
      <c r="AD1132">
        <v>0</v>
      </c>
      <c r="AF1132" t="s">
        <v>564</v>
      </c>
      <c r="AG1132" t="s">
        <v>1688</v>
      </c>
    </row>
    <row r="1133" spans="1:33" x14ac:dyDescent="0.3">
      <c r="A1133" t="s">
        <v>143</v>
      </c>
      <c r="B1133">
        <v>2021</v>
      </c>
      <c r="C1133" s="11">
        <v>44363</v>
      </c>
      <c r="D1133" t="s">
        <v>1680</v>
      </c>
      <c r="E1133" t="s">
        <v>659</v>
      </c>
      <c r="F1133">
        <v>4</v>
      </c>
      <c r="G1133">
        <f t="shared" si="62"/>
        <v>0</v>
      </c>
      <c r="H1133">
        <v>0</v>
      </c>
      <c r="I1133">
        <v>0</v>
      </c>
      <c r="J1133">
        <v>0</v>
      </c>
      <c r="K1133">
        <v>35</v>
      </c>
      <c r="L1133">
        <v>3</v>
      </c>
      <c r="M1133">
        <v>4</v>
      </c>
      <c r="N1133">
        <v>0</v>
      </c>
      <c r="O1133">
        <v>90</v>
      </c>
      <c r="P1133" s="9">
        <f>AVERAGE(Q1133:T1133)</f>
        <v>35</v>
      </c>
      <c r="Q1133">
        <v>15</v>
      </c>
      <c r="R1133">
        <v>10</v>
      </c>
      <c r="S1133">
        <v>101</v>
      </c>
      <c r="T1133">
        <v>14</v>
      </c>
      <c r="AC1133">
        <v>1</v>
      </c>
      <c r="AD1133">
        <v>0</v>
      </c>
      <c r="AF1133" t="s">
        <v>564</v>
      </c>
      <c r="AG1133" t="s">
        <v>1685</v>
      </c>
    </row>
    <row r="1134" spans="1:33" x14ac:dyDescent="0.3">
      <c r="A1134" t="s">
        <v>143</v>
      </c>
      <c r="B1134">
        <v>2022</v>
      </c>
      <c r="C1134" s="11">
        <v>44740</v>
      </c>
      <c r="D1134" t="s">
        <v>1670</v>
      </c>
      <c r="E1134" t="s">
        <v>648</v>
      </c>
      <c r="F1134">
        <v>1</v>
      </c>
      <c r="G1134">
        <f t="shared" si="62"/>
        <v>2</v>
      </c>
      <c r="H1134">
        <v>0</v>
      </c>
      <c r="I1134">
        <v>1</v>
      </c>
      <c r="J1134">
        <v>1</v>
      </c>
      <c r="K1134">
        <v>30</v>
      </c>
      <c r="L1134">
        <v>30</v>
      </c>
      <c r="M1134">
        <v>2</v>
      </c>
      <c r="N1134">
        <v>0</v>
      </c>
      <c r="O1134">
        <v>0</v>
      </c>
      <c r="P1134">
        <f t="shared" ref="P1134:P1143" si="64">AVERAGE(Q1134:S1134)</f>
        <v>13</v>
      </c>
      <c r="Q1134">
        <v>0</v>
      </c>
      <c r="R1134">
        <v>21</v>
      </c>
      <c r="S1134">
        <v>18</v>
      </c>
      <c r="T1134">
        <v>35</v>
      </c>
      <c r="AC1134">
        <v>1</v>
      </c>
      <c r="AD1134">
        <v>0</v>
      </c>
      <c r="AF1134" t="s">
        <v>2002</v>
      </c>
    </row>
    <row r="1135" spans="1:33" x14ac:dyDescent="0.3">
      <c r="A1135" t="s">
        <v>143</v>
      </c>
      <c r="B1135">
        <v>2022</v>
      </c>
      <c r="C1135" s="11">
        <v>44740</v>
      </c>
      <c r="D1135" t="s">
        <v>1671</v>
      </c>
      <c r="E1135" t="s">
        <v>661</v>
      </c>
      <c r="F1135">
        <v>1</v>
      </c>
      <c r="G1135">
        <f t="shared" si="62"/>
        <v>9</v>
      </c>
      <c r="H1135">
        <v>0</v>
      </c>
      <c r="I1135">
        <v>7</v>
      </c>
      <c r="J1135">
        <v>2</v>
      </c>
      <c r="K1135">
        <v>60</v>
      </c>
      <c r="L1135">
        <v>45</v>
      </c>
      <c r="M1135">
        <v>1</v>
      </c>
      <c r="N1135">
        <v>0</v>
      </c>
      <c r="O1135">
        <v>10</v>
      </c>
      <c r="P1135">
        <f t="shared" si="64"/>
        <v>16</v>
      </c>
      <c r="Q1135">
        <v>23</v>
      </c>
      <c r="R1135">
        <v>12</v>
      </c>
      <c r="S1135">
        <v>13</v>
      </c>
      <c r="T1135">
        <v>23</v>
      </c>
      <c r="AC1135">
        <v>1</v>
      </c>
      <c r="AD1135">
        <v>0</v>
      </c>
      <c r="AF1135" t="s">
        <v>2002</v>
      </c>
    </row>
    <row r="1136" spans="1:33" x14ac:dyDescent="0.3">
      <c r="A1136" t="s">
        <v>143</v>
      </c>
      <c r="B1136">
        <v>2022</v>
      </c>
      <c r="C1136" s="11">
        <v>44740</v>
      </c>
      <c r="D1136" t="s">
        <v>1672</v>
      </c>
      <c r="E1136" t="s">
        <v>661</v>
      </c>
      <c r="F1136">
        <v>4</v>
      </c>
      <c r="G1136">
        <f t="shared" si="62"/>
        <v>1</v>
      </c>
      <c r="H1136">
        <v>0</v>
      </c>
      <c r="I1136">
        <v>0</v>
      </c>
      <c r="J1136">
        <v>1</v>
      </c>
      <c r="K1136">
        <v>50</v>
      </c>
      <c r="L1136">
        <v>50</v>
      </c>
      <c r="M1136">
        <v>7</v>
      </c>
      <c r="N1136">
        <v>0</v>
      </c>
      <c r="O1136">
        <v>100</v>
      </c>
      <c r="P1136">
        <f t="shared" si="64"/>
        <v>17.333333333333332</v>
      </c>
      <c r="Q1136">
        <v>19</v>
      </c>
      <c r="R1136">
        <v>17</v>
      </c>
      <c r="S1136">
        <v>16</v>
      </c>
      <c r="T1136">
        <v>78</v>
      </c>
      <c r="AC1136">
        <v>1</v>
      </c>
      <c r="AD1136">
        <v>0</v>
      </c>
      <c r="AF1136" t="s">
        <v>2002</v>
      </c>
    </row>
    <row r="1137" spans="1:33" x14ac:dyDescent="0.3">
      <c r="A1137" t="s">
        <v>143</v>
      </c>
      <c r="B1137">
        <v>2022</v>
      </c>
      <c r="C1137" s="11">
        <v>44740</v>
      </c>
      <c r="D1137" t="s">
        <v>1673</v>
      </c>
      <c r="E1137" t="s">
        <v>651</v>
      </c>
      <c r="F1137">
        <v>0</v>
      </c>
      <c r="G1137">
        <f t="shared" si="62"/>
        <v>9</v>
      </c>
      <c r="H1137">
        <v>0</v>
      </c>
      <c r="I1137">
        <v>2</v>
      </c>
      <c r="J1137">
        <v>7</v>
      </c>
      <c r="K1137">
        <v>50</v>
      </c>
      <c r="L1137">
        <v>35</v>
      </c>
      <c r="M1137">
        <v>0</v>
      </c>
      <c r="N1137">
        <v>0</v>
      </c>
      <c r="O1137">
        <v>0</v>
      </c>
      <c r="P1137">
        <f t="shared" si="64"/>
        <v>28.333333333333332</v>
      </c>
      <c r="Q1137">
        <v>15</v>
      </c>
      <c r="R1137">
        <v>20</v>
      </c>
      <c r="S1137">
        <v>50</v>
      </c>
      <c r="T1137">
        <v>12</v>
      </c>
      <c r="AC1137">
        <v>1</v>
      </c>
      <c r="AD1137">
        <v>1</v>
      </c>
      <c r="AF1137" t="s">
        <v>2003</v>
      </c>
    </row>
    <row r="1138" spans="1:33" x14ac:dyDescent="0.3">
      <c r="A1138" t="s">
        <v>143</v>
      </c>
      <c r="B1138">
        <v>2022</v>
      </c>
      <c r="C1138" s="11">
        <v>44740</v>
      </c>
      <c r="D1138" t="s">
        <v>1674</v>
      </c>
      <c r="E1138" t="s">
        <v>657</v>
      </c>
      <c r="F1138">
        <v>4</v>
      </c>
      <c r="G1138">
        <f t="shared" si="62"/>
        <v>0</v>
      </c>
      <c r="H1138">
        <v>0</v>
      </c>
      <c r="I1138">
        <v>0</v>
      </c>
      <c r="J1138">
        <v>0</v>
      </c>
      <c r="K1138">
        <v>30</v>
      </c>
      <c r="L1138">
        <v>45</v>
      </c>
      <c r="M1138">
        <v>7</v>
      </c>
      <c r="N1138">
        <v>0</v>
      </c>
      <c r="O1138">
        <v>100</v>
      </c>
      <c r="P1138">
        <f t="shared" si="64"/>
        <v>10.666666666666666</v>
      </c>
      <c r="Q1138">
        <v>9</v>
      </c>
      <c r="R1138">
        <v>11</v>
      </c>
      <c r="S1138">
        <v>12</v>
      </c>
      <c r="T1138">
        <v>11</v>
      </c>
      <c r="AC1138">
        <v>1</v>
      </c>
      <c r="AD1138">
        <v>0</v>
      </c>
      <c r="AF1138" t="s">
        <v>2002</v>
      </c>
    </row>
    <row r="1139" spans="1:33" x14ac:dyDescent="0.3">
      <c r="A1139" t="s">
        <v>143</v>
      </c>
      <c r="B1139">
        <v>2022</v>
      </c>
      <c r="C1139" s="11">
        <v>44740</v>
      </c>
      <c r="D1139" t="s">
        <v>1676</v>
      </c>
      <c r="E1139" t="s">
        <v>657</v>
      </c>
      <c r="F1139">
        <v>6</v>
      </c>
      <c r="G1139">
        <f t="shared" si="62"/>
        <v>0</v>
      </c>
      <c r="H1139">
        <v>0</v>
      </c>
      <c r="I1139">
        <v>0</v>
      </c>
      <c r="J1139">
        <v>0</v>
      </c>
      <c r="K1139">
        <v>20</v>
      </c>
      <c r="L1139">
        <v>30</v>
      </c>
      <c r="M1139">
        <v>5</v>
      </c>
      <c r="N1139">
        <v>80</v>
      </c>
      <c r="O1139">
        <v>100</v>
      </c>
      <c r="P1139">
        <f t="shared" si="64"/>
        <v>17.333333333333332</v>
      </c>
      <c r="Q1139">
        <v>22</v>
      </c>
      <c r="R1139">
        <v>9</v>
      </c>
      <c r="S1139">
        <v>21</v>
      </c>
      <c r="T1139">
        <v>26</v>
      </c>
      <c r="AC1139">
        <v>1</v>
      </c>
      <c r="AD1139">
        <v>0</v>
      </c>
      <c r="AF1139" t="s">
        <v>2002</v>
      </c>
    </row>
    <row r="1140" spans="1:33" x14ac:dyDescent="0.3">
      <c r="A1140" t="s">
        <v>143</v>
      </c>
      <c r="B1140">
        <v>2022</v>
      </c>
      <c r="C1140" s="11">
        <v>44740</v>
      </c>
      <c r="D1140" t="s">
        <v>1677</v>
      </c>
      <c r="E1140" t="s">
        <v>659</v>
      </c>
      <c r="F1140">
        <v>0</v>
      </c>
      <c r="G1140">
        <f t="shared" si="62"/>
        <v>24</v>
      </c>
      <c r="H1140">
        <v>2</v>
      </c>
      <c r="I1140">
        <v>11</v>
      </c>
      <c r="J1140">
        <v>11</v>
      </c>
      <c r="K1140">
        <v>45</v>
      </c>
      <c r="L1140">
        <v>50</v>
      </c>
      <c r="M1140">
        <v>0</v>
      </c>
      <c r="N1140">
        <v>0</v>
      </c>
      <c r="O1140">
        <v>0</v>
      </c>
      <c r="P1140">
        <f t="shared" si="64"/>
        <v>21</v>
      </c>
      <c r="Q1140">
        <v>12</v>
      </c>
      <c r="R1140">
        <v>30</v>
      </c>
      <c r="S1140">
        <v>21</v>
      </c>
      <c r="T1140">
        <v>9</v>
      </c>
      <c r="AC1140">
        <v>1</v>
      </c>
      <c r="AD1140">
        <v>0</v>
      </c>
      <c r="AF1140" t="s">
        <v>2002</v>
      </c>
    </row>
    <row r="1141" spans="1:33" x14ac:dyDescent="0.3">
      <c r="A1141" t="s">
        <v>143</v>
      </c>
      <c r="B1141">
        <v>2022</v>
      </c>
      <c r="C1141" s="11">
        <v>44740</v>
      </c>
      <c r="D1141" t="s">
        <v>1678</v>
      </c>
      <c r="E1141" t="s">
        <v>659</v>
      </c>
      <c r="F1141">
        <v>1</v>
      </c>
      <c r="G1141">
        <f t="shared" si="62"/>
        <v>5</v>
      </c>
      <c r="H1141">
        <v>2</v>
      </c>
      <c r="I1141">
        <v>3</v>
      </c>
      <c r="J1141">
        <v>0</v>
      </c>
      <c r="K1141">
        <v>30</v>
      </c>
      <c r="L1141">
        <v>40</v>
      </c>
      <c r="M1141">
        <v>0</v>
      </c>
      <c r="N1141">
        <v>0</v>
      </c>
      <c r="O1141">
        <v>40</v>
      </c>
      <c r="P1141">
        <f t="shared" si="64"/>
        <v>20.333333333333332</v>
      </c>
      <c r="Q1141">
        <v>21</v>
      </c>
      <c r="R1141">
        <v>15</v>
      </c>
      <c r="S1141">
        <v>25</v>
      </c>
      <c r="T1141">
        <v>14</v>
      </c>
      <c r="AC1141">
        <v>1</v>
      </c>
      <c r="AD1141">
        <v>0</v>
      </c>
      <c r="AF1141" t="s">
        <v>2004</v>
      </c>
    </row>
    <row r="1142" spans="1:33" x14ac:dyDescent="0.3">
      <c r="A1142" t="s">
        <v>143</v>
      </c>
      <c r="B1142">
        <v>2022</v>
      </c>
      <c r="C1142" s="11">
        <v>44740</v>
      </c>
      <c r="D1142" t="s">
        <v>1679</v>
      </c>
      <c r="E1142" t="s">
        <v>659</v>
      </c>
      <c r="F1142">
        <v>2</v>
      </c>
      <c r="G1142">
        <f t="shared" si="62"/>
        <v>0</v>
      </c>
      <c r="H1142">
        <v>0</v>
      </c>
      <c r="I1142">
        <v>0</v>
      </c>
      <c r="J1142">
        <v>0</v>
      </c>
      <c r="K1142">
        <v>15</v>
      </c>
      <c r="L1142">
        <v>0</v>
      </c>
      <c r="M1142">
        <v>10</v>
      </c>
      <c r="N1142">
        <v>0</v>
      </c>
      <c r="O1142">
        <v>80</v>
      </c>
      <c r="P1142">
        <f t="shared" si="64"/>
        <v>24.333333333333332</v>
      </c>
      <c r="Q1142">
        <v>12</v>
      </c>
      <c r="R1142">
        <v>46</v>
      </c>
      <c r="S1142">
        <v>15</v>
      </c>
      <c r="T1142">
        <v>7</v>
      </c>
      <c r="AC1142">
        <v>1</v>
      </c>
      <c r="AD1142">
        <v>0</v>
      </c>
      <c r="AF1142" t="s">
        <v>2004</v>
      </c>
    </row>
    <row r="1143" spans="1:33" x14ac:dyDescent="0.3">
      <c r="A1143" t="s">
        <v>143</v>
      </c>
      <c r="B1143">
        <v>2022</v>
      </c>
      <c r="C1143" s="11">
        <v>44740</v>
      </c>
      <c r="D1143" t="s">
        <v>1680</v>
      </c>
      <c r="E1143" t="s">
        <v>659</v>
      </c>
      <c r="F1143">
        <v>4</v>
      </c>
      <c r="G1143">
        <f t="shared" si="62"/>
        <v>0</v>
      </c>
      <c r="H1143">
        <v>0</v>
      </c>
      <c r="I1143">
        <v>0</v>
      </c>
      <c r="J1143">
        <v>0</v>
      </c>
      <c r="K1143">
        <v>55</v>
      </c>
      <c r="L1143">
        <v>5</v>
      </c>
      <c r="M1143">
        <v>23</v>
      </c>
      <c r="N1143">
        <v>0</v>
      </c>
      <c r="O1143">
        <v>100</v>
      </c>
      <c r="P1143">
        <f t="shared" si="64"/>
        <v>36.666666666666664</v>
      </c>
      <c r="Q1143">
        <v>16</v>
      </c>
      <c r="R1143">
        <v>85</v>
      </c>
      <c r="S1143">
        <v>9</v>
      </c>
      <c r="T1143">
        <v>22</v>
      </c>
      <c r="AC1143">
        <v>1</v>
      </c>
      <c r="AD1143">
        <v>0</v>
      </c>
      <c r="AF1143" t="s">
        <v>2002</v>
      </c>
    </row>
    <row r="1144" spans="1:33" s="61" customFormat="1" x14ac:dyDescent="0.3">
      <c r="A1144" s="59" t="s">
        <v>109</v>
      </c>
      <c r="B1144" s="59">
        <v>2022</v>
      </c>
      <c r="C1144" s="60">
        <v>44732</v>
      </c>
      <c r="D1144" s="59" t="s">
        <v>1322</v>
      </c>
      <c r="E1144" s="59" t="s">
        <v>661</v>
      </c>
      <c r="F1144" s="59">
        <v>18</v>
      </c>
      <c r="G1144" s="45">
        <f t="shared" ref="G1144:G1152" si="65">SUM(H1144:J1144)</f>
        <v>61</v>
      </c>
      <c r="H1144" s="59">
        <v>2</v>
      </c>
      <c r="I1144" s="59">
        <v>52</v>
      </c>
      <c r="J1144" s="59">
        <v>7</v>
      </c>
      <c r="K1144" s="59">
        <v>70</v>
      </c>
      <c r="L1144" s="59">
        <v>60</v>
      </c>
      <c r="M1144" s="61" t="s">
        <v>503</v>
      </c>
      <c r="N1144" s="59">
        <v>5</v>
      </c>
      <c r="O1144" s="59">
        <v>0</v>
      </c>
      <c r="P1144" s="62">
        <f t="shared" ref="P1144:P1173" si="66">AVERAGE(Q1144:T1144)</f>
        <v>9.5</v>
      </c>
      <c r="Q1144" s="63">
        <v>8</v>
      </c>
      <c r="R1144" s="63">
        <v>7</v>
      </c>
      <c r="S1144" s="63">
        <v>11</v>
      </c>
      <c r="T1144" s="63">
        <v>12</v>
      </c>
      <c r="U1144" s="59" t="s">
        <v>529</v>
      </c>
      <c r="V1144" s="59" t="s">
        <v>529</v>
      </c>
      <c r="W1144" s="59" t="s">
        <v>529</v>
      </c>
      <c r="X1144" s="59" t="s">
        <v>529</v>
      </c>
      <c r="Y1144" s="59" t="s">
        <v>529</v>
      </c>
      <c r="Z1144" s="59" t="s">
        <v>529</v>
      </c>
      <c r="AA1144" s="59" t="s">
        <v>529</v>
      </c>
      <c r="AB1144" s="59" t="s">
        <v>529</v>
      </c>
      <c r="AC1144" s="59">
        <v>0</v>
      </c>
      <c r="AD1144" s="59">
        <v>0</v>
      </c>
      <c r="AE1144" s="59"/>
      <c r="AF1144" s="59"/>
      <c r="AG1144" s="59" t="s">
        <v>529</v>
      </c>
    </row>
    <row r="1145" spans="1:33" s="61" customFormat="1" x14ac:dyDescent="0.3">
      <c r="A1145" s="59" t="s">
        <v>109</v>
      </c>
      <c r="B1145" s="59">
        <v>2022</v>
      </c>
      <c r="C1145" s="60">
        <v>44732</v>
      </c>
      <c r="D1145" s="59" t="s">
        <v>1324</v>
      </c>
      <c r="E1145" s="59" t="s">
        <v>655</v>
      </c>
      <c r="F1145" s="59">
        <v>16</v>
      </c>
      <c r="G1145" s="45">
        <f t="shared" si="65"/>
        <v>0</v>
      </c>
      <c r="H1145" s="59">
        <v>0</v>
      </c>
      <c r="I1145" s="59">
        <v>0</v>
      </c>
      <c r="J1145" s="59">
        <v>0</v>
      </c>
      <c r="K1145" s="59">
        <v>80</v>
      </c>
      <c r="L1145" s="59">
        <v>30</v>
      </c>
      <c r="M1145" s="61" t="s">
        <v>503</v>
      </c>
      <c r="N1145" s="59">
        <v>10</v>
      </c>
      <c r="O1145" s="59">
        <v>0</v>
      </c>
      <c r="P1145" s="62">
        <f t="shared" si="66"/>
        <v>31.25</v>
      </c>
      <c r="Q1145" s="63">
        <v>90</v>
      </c>
      <c r="R1145" s="63">
        <v>15</v>
      </c>
      <c r="S1145" s="63">
        <v>11</v>
      </c>
      <c r="T1145" s="63">
        <v>9</v>
      </c>
      <c r="U1145" s="59" t="s">
        <v>529</v>
      </c>
      <c r="V1145" s="59" t="s">
        <v>529</v>
      </c>
      <c r="W1145" s="59" t="s">
        <v>529</v>
      </c>
      <c r="X1145" s="59" t="s">
        <v>529</v>
      </c>
      <c r="Y1145" s="59" t="s">
        <v>529</v>
      </c>
      <c r="Z1145" s="59" t="s">
        <v>529</v>
      </c>
      <c r="AA1145" s="59" t="s">
        <v>529</v>
      </c>
      <c r="AB1145" s="59" t="s">
        <v>529</v>
      </c>
      <c r="AC1145" s="59">
        <v>1</v>
      </c>
      <c r="AD1145" s="59">
        <v>0</v>
      </c>
      <c r="AE1145" s="59"/>
      <c r="AF1145" s="59" t="s">
        <v>2116</v>
      </c>
      <c r="AG1145" s="59"/>
    </row>
    <row r="1146" spans="1:33" s="61" customFormat="1" x14ac:dyDescent="0.3">
      <c r="A1146" s="59" t="s">
        <v>109</v>
      </c>
      <c r="B1146" s="59">
        <v>2022</v>
      </c>
      <c r="C1146" s="60">
        <v>44732</v>
      </c>
      <c r="D1146" s="59" t="s">
        <v>1326</v>
      </c>
      <c r="E1146" s="59" t="s">
        <v>653</v>
      </c>
      <c r="F1146" s="59">
        <v>0</v>
      </c>
      <c r="G1146" s="45">
        <f t="shared" si="65"/>
        <v>0</v>
      </c>
      <c r="H1146" s="59">
        <v>0</v>
      </c>
      <c r="I1146" s="59">
        <v>0</v>
      </c>
      <c r="J1146" s="59">
        <v>0</v>
      </c>
      <c r="K1146" s="59">
        <v>40</v>
      </c>
      <c r="L1146" s="59">
        <v>70</v>
      </c>
      <c r="M1146" s="61" t="s">
        <v>503</v>
      </c>
      <c r="N1146" s="59">
        <v>10</v>
      </c>
      <c r="O1146" s="59">
        <v>0</v>
      </c>
      <c r="P1146" s="62">
        <f t="shared" si="66"/>
        <v>16</v>
      </c>
      <c r="Q1146" s="63">
        <v>53</v>
      </c>
      <c r="R1146" s="63">
        <v>1</v>
      </c>
      <c r="S1146" s="63">
        <v>1</v>
      </c>
      <c r="T1146" s="63">
        <v>9</v>
      </c>
      <c r="U1146" s="59" t="s">
        <v>529</v>
      </c>
      <c r="V1146" s="59" t="s">
        <v>529</v>
      </c>
      <c r="W1146" s="59" t="s">
        <v>529</v>
      </c>
      <c r="X1146" s="59" t="s">
        <v>529</v>
      </c>
      <c r="Y1146" s="59" t="s">
        <v>529</v>
      </c>
      <c r="Z1146" s="59" t="s">
        <v>529</v>
      </c>
      <c r="AA1146" s="59" t="s">
        <v>529</v>
      </c>
      <c r="AB1146" s="59" t="s">
        <v>529</v>
      </c>
      <c r="AC1146" s="59">
        <v>1</v>
      </c>
      <c r="AD1146" s="59">
        <v>0</v>
      </c>
      <c r="AE1146" s="59"/>
      <c r="AF1146" s="59" t="s">
        <v>2117</v>
      </c>
      <c r="AG1146" s="59" t="s">
        <v>529</v>
      </c>
    </row>
    <row r="1147" spans="1:33" s="61" customFormat="1" x14ac:dyDescent="0.3">
      <c r="A1147" s="59" t="s">
        <v>109</v>
      </c>
      <c r="B1147" s="59">
        <v>2022</v>
      </c>
      <c r="C1147" s="60">
        <v>44732</v>
      </c>
      <c r="D1147" s="59" t="s">
        <v>1328</v>
      </c>
      <c r="E1147" s="59" t="s">
        <v>659</v>
      </c>
      <c r="F1147" s="59">
        <v>30</v>
      </c>
      <c r="G1147" s="45">
        <f t="shared" si="65"/>
        <v>0</v>
      </c>
      <c r="H1147" s="59">
        <v>0</v>
      </c>
      <c r="I1147" s="59">
        <v>0</v>
      </c>
      <c r="J1147" s="59">
        <v>0</v>
      </c>
      <c r="K1147" s="59">
        <v>50</v>
      </c>
      <c r="L1147" s="59">
        <v>70</v>
      </c>
      <c r="M1147" s="61" t="s">
        <v>503</v>
      </c>
      <c r="N1147" s="59">
        <v>20</v>
      </c>
      <c r="O1147" s="59">
        <v>0</v>
      </c>
      <c r="P1147" s="62">
        <f t="shared" si="66"/>
        <v>19.25</v>
      </c>
      <c r="Q1147" s="63">
        <v>4</v>
      </c>
      <c r="R1147" s="63">
        <v>51</v>
      </c>
      <c r="S1147" s="63">
        <v>16</v>
      </c>
      <c r="T1147" s="63">
        <v>6</v>
      </c>
      <c r="U1147" s="59" t="s">
        <v>529</v>
      </c>
      <c r="V1147" s="59" t="s">
        <v>529</v>
      </c>
      <c r="W1147" s="59" t="s">
        <v>529</v>
      </c>
      <c r="X1147" s="59" t="s">
        <v>529</v>
      </c>
      <c r="Y1147" s="59" t="s">
        <v>529</v>
      </c>
      <c r="Z1147" s="59" t="s">
        <v>529</v>
      </c>
      <c r="AA1147" s="59" t="s">
        <v>529</v>
      </c>
      <c r="AB1147" s="59" t="s">
        <v>529</v>
      </c>
      <c r="AC1147" s="59">
        <v>0</v>
      </c>
      <c r="AD1147" s="59">
        <v>0</v>
      </c>
      <c r="AE1147" s="59"/>
      <c r="AF1147" s="59"/>
      <c r="AG1147" s="59"/>
    </row>
    <row r="1148" spans="1:33" s="61" customFormat="1" x14ac:dyDescent="0.3">
      <c r="A1148" s="59" t="s">
        <v>109</v>
      </c>
      <c r="B1148" s="59">
        <v>2022</v>
      </c>
      <c r="C1148" s="60">
        <v>44732</v>
      </c>
      <c r="D1148" s="59" t="s">
        <v>1330</v>
      </c>
      <c r="E1148" s="59" t="s">
        <v>659</v>
      </c>
      <c r="F1148" s="59">
        <v>28</v>
      </c>
      <c r="G1148" s="45">
        <f t="shared" si="65"/>
        <v>0</v>
      </c>
      <c r="H1148" s="59">
        <v>0</v>
      </c>
      <c r="I1148" s="59">
        <v>0</v>
      </c>
      <c r="J1148" s="59">
        <v>0</v>
      </c>
      <c r="K1148" s="59">
        <v>40</v>
      </c>
      <c r="L1148" s="59">
        <v>30</v>
      </c>
      <c r="M1148" s="61" t="s">
        <v>503</v>
      </c>
      <c r="N1148" s="59">
        <v>5</v>
      </c>
      <c r="O1148" s="59">
        <v>0</v>
      </c>
      <c r="P1148" s="62">
        <f t="shared" si="66"/>
        <v>24.75</v>
      </c>
      <c r="Q1148" s="63">
        <v>40</v>
      </c>
      <c r="R1148" s="63">
        <v>19</v>
      </c>
      <c r="S1148" s="63">
        <v>26</v>
      </c>
      <c r="T1148" s="63">
        <v>14</v>
      </c>
      <c r="U1148" s="59" t="s">
        <v>529</v>
      </c>
      <c r="V1148" s="59" t="s">
        <v>529</v>
      </c>
      <c r="W1148" s="59" t="s">
        <v>529</v>
      </c>
      <c r="X1148" s="59" t="s">
        <v>529</v>
      </c>
      <c r="Y1148" s="59" t="s">
        <v>529</v>
      </c>
      <c r="Z1148" s="59" t="s">
        <v>529</v>
      </c>
      <c r="AA1148" s="59" t="s">
        <v>529</v>
      </c>
      <c r="AB1148" s="59" t="s">
        <v>529</v>
      </c>
      <c r="AC1148" s="59">
        <v>0</v>
      </c>
      <c r="AD1148" s="59">
        <v>0</v>
      </c>
      <c r="AE1148" s="59"/>
      <c r="AF1148" s="59"/>
      <c r="AG1148" s="59" t="s">
        <v>529</v>
      </c>
    </row>
    <row r="1149" spans="1:33" s="61" customFormat="1" x14ac:dyDescent="0.3">
      <c r="A1149" s="59" t="s">
        <v>109</v>
      </c>
      <c r="B1149" s="59">
        <v>2022</v>
      </c>
      <c r="C1149" s="60">
        <v>44732</v>
      </c>
      <c r="D1149" s="59" t="s">
        <v>1331</v>
      </c>
      <c r="E1149" s="59" t="s">
        <v>659</v>
      </c>
      <c r="F1149" s="59">
        <v>27</v>
      </c>
      <c r="G1149" s="45">
        <f t="shared" si="65"/>
        <v>0</v>
      </c>
      <c r="H1149" s="59">
        <v>0</v>
      </c>
      <c r="I1149" s="59">
        <v>0</v>
      </c>
      <c r="J1149" s="59">
        <v>0</v>
      </c>
      <c r="K1149" s="59">
        <v>30</v>
      </c>
      <c r="L1149" s="59">
        <v>20</v>
      </c>
      <c r="M1149" s="61" t="s">
        <v>503</v>
      </c>
      <c r="N1149" s="59">
        <v>3</v>
      </c>
      <c r="O1149" s="59">
        <v>0</v>
      </c>
      <c r="P1149" s="62">
        <f t="shared" si="66"/>
        <v>27.5</v>
      </c>
      <c r="Q1149" s="63">
        <v>29</v>
      </c>
      <c r="R1149" s="63">
        <v>40</v>
      </c>
      <c r="S1149" s="63">
        <v>13</v>
      </c>
      <c r="T1149" s="63">
        <v>28</v>
      </c>
      <c r="U1149" s="59" t="s">
        <v>529</v>
      </c>
      <c r="V1149" s="59" t="s">
        <v>529</v>
      </c>
      <c r="W1149" s="59" t="s">
        <v>529</v>
      </c>
      <c r="X1149" s="59" t="s">
        <v>529</v>
      </c>
      <c r="Y1149" s="59" t="s">
        <v>529</v>
      </c>
      <c r="Z1149" s="59" t="s">
        <v>529</v>
      </c>
      <c r="AA1149" s="59" t="s">
        <v>529</v>
      </c>
      <c r="AB1149" s="59" t="s">
        <v>529</v>
      </c>
      <c r="AC1149" s="59">
        <v>0</v>
      </c>
      <c r="AD1149" s="59">
        <v>0</v>
      </c>
      <c r="AE1149" s="59"/>
      <c r="AF1149" s="59"/>
      <c r="AG1149" s="59" t="s">
        <v>529</v>
      </c>
    </row>
    <row r="1150" spans="1:33" s="61" customFormat="1" x14ac:dyDescent="0.3">
      <c r="A1150" s="59" t="s">
        <v>109</v>
      </c>
      <c r="B1150" s="59">
        <v>2022</v>
      </c>
      <c r="C1150" s="60">
        <v>44732</v>
      </c>
      <c r="D1150" s="59" t="s">
        <v>1332</v>
      </c>
      <c r="E1150" s="59" t="s">
        <v>659</v>
      </c>
      <c r="F1150" s="59">
        <v>26</v>
      </c>
      <c r="G1150" s="45">
        <f t="shared" si="65"/>
        <v>0</v>
      </c>
      <c r="H1150" s="59">
        <v>0</v>
      </c>
      <c r="I1150" s="59">
        <v>0</v>
      </c>
      <c r="J1150" s="59">
        <v>0</v>
      </c>
      <c r="K1150" s="59">
        <v>50</v>
      </c>
      <c r="L1150" s="59">
        <v>10</v>
      </c>
      <c r="M1150" s="61" t="s">
        <v>503</v>
      </c>
      <c r="N1150" s="59">
        <v>10</v>
      </c>
      <c r="O1150" s="59">
        <v>0</v>
      </c>
      <c r="P1150" s="62">
        <f t="shared" si="66"/>
        <v>29.25</v>
      </c>
      <c r="Q1150" s="63">
        <v>22</v>
      </c>
      <c r="R1150" s="63">
        <v>23</v>
      </c>
      <c r="S1150" s="63">
        <v>46</v>
      </c>
      <c r="T1150" s="63">
        <v>26</v>
      </c>
      <c r="U1150" s="59" t="s">
        <v>529</v>
      </c>
      <c r="V1150" s="59" t="s">
        <v>529</v>
      </c>
      <c r="W1150" s="59" t="s">
        <v>529</v>
      </c>
      <c r="X1150" s="59" t="s">
        <v>529</v>
      </c>
      <c r="Y1150" s="59" t="s">
        <v>529</v>
      </c>
      <c r="Z1150" s="59" t="s">
        <v>529</v>
      </c>
      <c r="AA1150" s="59" t="s">
        <v>529</v>
      </c>
      <c r="AB1150" s="59" t="s">
        <v>529</v>
      </c>
      <c r="AC1150" s="59">
        <v>0</v>
      </c>
      <c r="AD1150" s="59">
        <v>0</v>
      </c>
      <c r="AE1150" s="59"/>
      <c r="AF1150" s="59"/>
      <c r="AG1150" s="59" t="s">
        <v>529</v>
      </c>
    </row>
    <row r="1151" spans="1:33" s="61" customFormat="1" x14ac:dyDescent="0.3">
      <c r="A1151" s="59" t="s">
        <v>109</v>
      </c>
      <c r="B1151" s="59">
        <v>2022</v>
      </c>
      <c r="C1151" s="60">
        <v>44732</v>
      </c>
      <c r="D1151" s="59" t="s">
        <v>1333</v>
      </c>
      <c r="E1151" s="59" t="s">
        <v>661</v>
      </c>
      <c r="F1151" s="59">
        <v>17</v>
      </c>
      <c r="G1151" s="45">
        <f t="shared" si="65"/>
        <v>32</v>
      </c>
      <c r="H1151" s="59">
        <v>0</v>
      </c>
      <c r="I1151" s="59">
        <v>31</v>
      </c>
      <c r="J1151" s="59">
        <v>1</v>
      </c>
      <c r="K1151" s="59">
        <v>60</v>
      </c>
      <c r="L1151" s="59">
        <v>50</v>
      </c>
      <c r="M1151" s="61" t="s">
        <v>503</v>
      </c>
      <c r="N1151" s="59">
        <v>0</v>
      </c>
      <c r="O1151" s="59">
        <v>0</v>
      </c>
      <c r="P1151" s="62">
        <f t="shared" si="66"/>
        <v>8.75</v>
      </c>
      <c r="Q1151" s="63">
        <v>7</v>
      </c>
      <c r="R1151" s="63">
        <v>9</v>
      </c>
      <c r="S1151" s="63">
        <v>16</v>
      </c>
      <c r="T1151" s="63">
        <v>3</v>
      </c>
      <c r="U1151" s="59" t="s">
        <v>529</v>
      </c>
      <c r="V1151" s="59" t="s">
        <v>529</v>
      </c>
      <c r="W1151" s="59" t="s">
        <v>529</v>
      </c>
      <c r="X1151" s="59" t="s">
        <v>529</v>
      </c>
      <c r="Y1151" s="59" t="s">
        <v>529</v>
      </c>
      <c r="Z1151" s="59" t="s">
        <v>529</v>
      </c>
      <c r="AA1151" s="59" t="s">
        <v>529</v>
      </c>
      <c r="AB1151" s="59" t="s">
        <v>529</v>
      </c>
      <c r="AC1151" s="59">
        <v>0</v>
      </c>
      <c r="AD1151" s="59">
        <v>0</v>
      </c>
      <c r="AE1151" s="59"/>
      <c r="AF1151" s="59"/>
      <c r="AG1151" s="59" t="s">
        <v>529</v>
      </c>
    </row>
    <row r="1152" spans="1:33" s="61" customFormat="1" x14ac:dyDescent="0.3">
      <c r="A1152" s="59" t="s">
        <v>109</v>
      </c>
      <c r="B1152" s="59">
        <v>2022</v>
      </c>
      <c r="C1152" s="60">
        <v>44732</v>
      </c>
      <c r="D1152" s="59" t="s">
        <v>1334</v>
      </c>
      <c r="E1152" s="59" t="s">
        <v>661</v>
      </c>
      <c r="F1152" s="59">
        <v>16</v>
      </c>
      <c r="G1152" s="45">
        <f t="shared" si="65"/>
        <v>5</v>
      </c>
      <c r="H1152" s="59">
        <v>0</v>
      </c>
      <c r="I1152" s="59">
        <v>4</v>
      </c>
      <c r="J1152" s="59">
        <v>1</v>
      </c>
      <c r="K1152" s="59">
        <v>60</v>
      </c>
      <c r="L1152" s="59">
        <v>70</v>
      </c>
      <c r="M1152" s="61" t="s">
        <v>503</v>
      </c>
      <c r="N1152" s="59">
        <v>0</v>
      </c>
      <c r="O1152" s="59">
        <v>0</v>
      </c>
      <c r="P1152" s="62">
        <f t="shared" si="66"/>
        <v>12.25</v>
      </c>
      <c r="Q1152" s="63">
        <v>11</v>
      </c>
      <c r="R1152" s="63">
        <v>19</v>
      </c>
      <c r="S1152" s="63">
        <v>13</v>
      </c>
      <c r="T1152" s="63">
        <v>6</v>
      </c>
      <c r="U1152" s="59" t="s">
        <v>529</v>
      </c>
      <c r="V1152" s="59" t="s">
        <v>529</v>
      </c>
      <c r="W1152" s="59" t="s">
        <v>529</v>
      </c>
      <c r="X1152" s="59" t="s">
        <v>529</v>
      </c>
      <c r="Y1152" s="59" t="s">
        <v>529</v>
      </c>
      <c r="Z1152" s="59" t="s">
        <v>529</v>
      </c>
      <c r="AA1152" s="59" t="s">
        <v>529</v>
      </c>
      <c r="AB1152" s="59" t="s">
        <v>529</v>
      </c>
      <c r="AC1152" s="59">
        <v>0</v>
      </c>
      <c r="AD1152" s="59">
        <v>0</v>
      </c>
      <c r="AE1152" s="59"/>
      <c r="AF1152" s="59"/>
      <c r="AG1152" s="59" t="s">
        <v>529</v>
      </c>
    </row>
    <row r="1153" spans="1:33" s="61" customFormat="1" x14ac:dyDescent="0.3">
      <c r="A1153" s="59" t="s">
        <v>109</v>
      </c>
      <c r="B1153" s="59">
        <v>2022</v>
      </c>
      <c r="C1153" s="60">
        <v>44732</v>
      </c>
      <c r="D1153" s="59" t="s">
        <v>1335</v>
      </c>
      <c r="E1153" s="59" t="s">
        <v>648</v>
      </c>
      <c r="F1153" s="59">
        <v>29</v>
      </c>
      <c r="G1153" s="45">
        <f t="shared" ref="G1153:G1173" si="67">SUM(H1153:J1153)</f>
        <v>0</v>
      </c>
      <c r="H1153" s="59">
        <v>0</v>
      </c>
      <c r="I1153" s="59">
        <v>0</v>
      </c>
      <c r="J1153" s="59">
        <v>0</v>
      </c>
      <c r="K1153" s="59">
        <v>90</v>
      </c>
      <c r="L1153" s="59">
        <v>20</v>
      </c>
      <c r="M1153" s="61" t="s">
        <v>503</v>
      </c>
      <c r="N1153" s="59">
        <v>0</v>
      </c>
      <c r="O1153" s="59">
        <v>0</v>
      </c>
      <c r="P1153" s="62">
        <f t="shared" si="66"/>
        <v>8.5</v>
      </c>
      <c r="Q1153" s="63">
        <v>9</v>
      </c>
      <c r="R1153" s="63">
        <v>12</v>
      </c>
      <c r="S1153" s="63">
        <v>8</v>
      </c>
      <c r="T1153" s="63">
        <v>5</v>
      </c>
      <c r="U1153" s="59" t="s">
        <v>529</v>
      </c>
      <c r="V1153" s="59" t="s">
        <v>529</v>
      </c>
      <c r="W1153" s="59" t="s">
        <v>529</v>
      </c>
      <c r="X1153" s="59" t="s">
        <v>529</v>
      </c>
      <c r="Y1153" s="59" t="s">
        <v>529</v>
      </c>
      <c r="Z1153" s="59" t="s">
        <v>529</v>
      </c>
      <c r="AA1153" s="59" t="s">
        <v>529</v>
      </c>
      <c r="AB1153" s="59" t="s">
        <v>529</v>
      </c>
      <c r="AC1153" s="59">
        <v>0</v>
      </c>
      <c r="AD1153" s="59">
        <v>0</v>
      </c>
      <c r="AE1153" s="59"/>
      <c r="AF1153" s="59"/>
    </row>
    <row r="1154" spans="1:33" s="61" customFormat="1" x14ac:dyDescent="0.3">
      <c r="A1154" s="59" t="s">
        <v>109</v>
      </c>
      <c r="B1154" s="59">
        <v>2022</v>
      </c>
      <c r="C1154" s="60">
        <v>44732</v>
      </c>
      <c r="D1154" s="59" t="s">
        <v>1337</v>
      </c>
      <c r="E1154" s="59" t="s">
        <v>656</v>
      </c>
      <c r="F1154" s="59">
        <v>44</v>
      </c>
      <c r="G1154" s="45">
        <f t="shared" si="67"/>
        <v>0</v>
      </c>
      <c r="H1154" s="59">
        <v>0</v>
      </c>
      <c r="I1154" s="59">
        <v>0</v>
      </c>
      <c r="J1154" s="59">
        <v>0</v>
      </c>
      <c r="K1154" s="59">
        <v>70</v>
      </c>
      <c r="L1154" s="59">
        <v>3</v>
      </c>
      <c r="M1154" s="61" t="s">
        <v>503</v>
      </c>
      <c r="N1154" s="59">
        <v>30</v>
      </c>
      <c r="O1154" s="59">
        <v>0</v>
      </c>
      <c r="P1154" s="62">
        <f t="shared" si="66"/>
        <v>41.25</v>
      </c>
      <c r="Q1154" s="63">
        <v>48</v>
      </c>
      <c r="R1154" s="63">
        <v>47</v>
      </c>
      <c r="S1154" s="63">
        <v>20</v>
      </c>
      <c r="T1154" s="63">
        <v>50</v>
      </c>
      <c r="U1154" s="59" t="s">
        <v>529</v>
      </c>
      <c r="V1154" s="59" t="s">
        <v>529</v>
      </c>
      <c r="W1154" s="59" t="s">
        <v>529</v>
      </c>
      <c r="X1154" s="59" t="s">
        <v>529</v>
      </c>
      <c r="Y1154" s="59" t="s">
        <v>529</v>
      </c>
      <c r="Z1154" s="59" t="s">
        <v>529</v>
      </c>
      <c r="AA1154" s="59" t="s">
        <v>529</v>
      </c>
      <c r="AB1154" s="59" t="s">
        <v>529</v>
      </c>
      <c r="AC1154" s="59">
        <v>0</v>
      </c>
      <c r="AD1154" s="59">
        <v>0</v>
      </c>
      <c r="AE1154" s="59"/>
      <c r="AF1154" s="59"/>
      <c r="AG1154" s="59" t="s">
        <v>529</v>
      </c>
    </row>
    <row r="1155" spans="1:33" s="45" customFormat="1" x14ac:dyDescent="0.3">
      <c r="A1155" s="51" t="s">
        <v>114</v>
      </c>
      <c r="B1155" s="51">
        <v>2022</v>
      </c>
      <c r="C1155" s="52">
        <v>44726</v>
      </c>
      <c r="D1155" s="51" t="s">
        <v>1346</v>
      </c>
      <c r="E1155" s="51" t="s">
        <v>651</v>
      </c>
      <c r="F1155" s="51">
        <v>5</v>
      </c>
      <c r="G1155" s="51">
        <f t="shared" si="67"/>
        <v>0</v>
      </c>
      <c r="H1155" s="51">
        <v>0</v>
      </c>
      <c r="I1155" s="51">
        <v>0</v>
      </c>
      <c r="J1155" s="51">
        <v>0</v>
      </c>
      <c r="K1155" s="51">
        <v>70</v>
      </c>
      <c r="L1155" s="51">
        <v>70</v>
      </c>
      <c r="M1155" s="45" t="s">
        <v>503</v>
      </c>
      <c r="N1155" s="51">
        <v>0</v>
      </c>
      <c r="O1155" s="51" t="s">
        <v>529</v>
      </c>
      <c r="P1155" s="57">
        <f t="shared" si="66"/>
        <v>14.75</v>
      </c>
      <c r="Q1155" s="51">
        <v>35</v>
      </c>
      <c r="R1155" s="51">
        <v>11</v>
      </c>
      <c r="S1155" s="51">
        <v>10</v>
      </c>
      <c r="T1155" s="51">
        <v>3</v>
      </c>
      <c r="U1155" s="51" t="s">
        <v>529</v>
      </c>
      <c r="V1155" s="51" t="s">
        <v>529</v>
      </c>
      <c r="W1155" s="51" t="s">
        <v>529</v>
      </c>
      <c r="X1155" s="51" t="s">
        <v>529</v>
      </c>
      <c r="Y1155" s="51" t="s">
        <v>529</v>
      </c>
      <c r="Z1155" s="51" t="s">
        <v>529</v>
      </c>
      <c r="AA1155" s="51" t="s">
        <v>529</v>
      </c>
      <c r="AB1155" s="51" t="s">
        <v>529</v>
      </c>
      <c r="AC1155" s="51">
        <v>0</v>
      </c>
      <c r="AD1155" s="51">
        <v>1</v>
      </c>
      <c r="AE1155" s="51"/>
      <c r="AF1155" s="58" t="s">
        <v>2122</v>
      </c>
      <c r="AG1155" s="51" t="s">
        <v>529</v>
      </c>
    </row>
    <row r="1156" spans="1:33" s="45" customFormat="1" x14ac:dyDescent="0.3">
      <c r="A1156" s="51" t="s">
        <v>114</v>
      </c>
      <c r="B1156" s="51">
        <v>2022</v>
      </c>
      <c r="C1156" s="52">
        <v>44726</v>
      </c>
      <c r="D1156" s="51" t="s">
        <v>1347</v>
      </c>
      <c r="E1156" s="51" t="s">
        <v>653</v>
      </c>
      <c r="F1156" s="51">
        <v>3</v>
      </c>
      <c r="G1156" s="51">
        <f t="shared" si="67"/>
        <v>4</v>
      </c>
      <c r="H1156" s="51">
        <v>0</v>
      </c>
      <c r="I1156" s="51">
        <v>1</v>
      </c>
      <c r="J1156" s="51">
        <v>3</v>
      </c>
      <c r="K1156" s="51">
        <v>60</v>
      </c>
      <c r="L1156" s="51">
        <v>80</v>
      </c>
      <c r="M1156" s="45" t="s">
        <v>503</v>
      </c>
      <c r="N1156" s="51">
        <v>0</v>
      </c>
      <c r="O1156" s="51" t="s">
        <v>529</v>
      </c>
      <c r="P1156" s="57">
        <f t="shared" si="66"/>
        <v>13.25</v>
      </c>
      <c r="Q1156" s="51">
        <v>17</v>
      </c>
      <c r="R1156" s="51">
        <v>7</v>
      </c>
      <c r="S1156" s="51">
        <v>19</v>
      </c>
      <c r="T1156" s="51">
        <v>10</v>
      </c>
      <c r="U1156" s="51" t="s">
        <v>529</v>
      </c>
      <c r="V1156" s="51" t="s">
        <v>529</v>
      </c>
      <c r="W1156" s="51" t="s">
        <v>529</v>
      </c>
      <c r="X1156" s="51" t="s">
        <v>529</v>
      </c>
      <c r="Y1156" s="51" t="s">
        <v>529</v>
      </c>
      <c r="Z1156" s="51" t="s">
        <v>529</v>
      </c>
      <c r="AA1156" s="51" t="s">
        <v>529</v>
      </c>
      <c r="AB1156" s="51" t="s">
        <v>529</v>
      </c>
      <c r="AC1156" s="51">
        <v>0</v>
      </c>
      <c r="AD1156" s="51">
        <v>1</v>
      </c>
      <c r="AE1156" s="53"/>
      <c r="AF1156" s="58" t="s">
        <v>2122</v>
      </c>
      <c r="AG1156" s="53"/>
    </row>
    <row r="1157" spans="1:33" s="45" customFormat="1" x14ac:dyDescent="0.3">
      <c r="A1157" s="51" t="s">
        <v>114</v>
      </c>
      <c r="B1157" s="51">
        <v>2022</v>
      </c>
      <c r="C1157" s="52">
        <v>44726</v>
      </c>
      <c r="D1157" s="51" t="s">
        <v>1349</v>
      </c>
      <c r="E1157" s="51" t="s">
        <v>653</v>
      </c>
      <c r="F1157" s="51">
        <v>5</v>
      </c>
      <c r="G1157" s="51">
        <f t="shared" si="67"/>
        <v>1</v>
      </c>
      <c r="H1157" s="51">
        <v>0</v>
      </c>
      <c r="I1157" s="51">
        <v>0</v>
      </c>
      <c r="J1157" s="51">
        <v>1</v>
      </c>
      <c r="K1157" s="51">
        <v>70</v>
      </c>
      <c r="L1157" s="51">
        <v>50</v>
      </c>
      <c r="M1157" s="45" t="s">
        <v>503</v>
      </c>
      <c r="N1157" s="51">
        <v>0</v>
      </c>
      <c r="O1157" s="51" t="s">
        <v>529</v>
      </c>
      <c r="P1157" s="57">
        <f t="shared" si="66"/>
        <v>5.5</v>
      </c>
      <c r="Q1157" s="51">
        <v>9</v>
      </c>
      <c r="R1157" s="51">
        <v>1</v>
      </c>
      <c r="S1157" s="51">
        <v>1</v>
      </c>
      <c r="T1157" s="51">
        <v>11</v>
      </c>
      <c r="U1157" s="51" t="s">
        <v>529</v>
      </c>
      <c r="V1157" s="51" t="s">
        <v>529</v>
      </c>
      <c r="W1157" s="51" t="s">
        <v>529</v>
      </c>
      <c r="X1157" s="51" t="s">
        <v>529</v>
      </c>
      <c r="Y1157" s="51" t="s">
        <v>529</v>
      </c>
      <c r="Z1157" s="51" t="s">
        <v>529</v>
      </c>
      <c r="AA1157" s="51" t="s">
        <v>529</v>
      </c>
      <c r="AB1157" s="51" t="s">
        <v>529</v>
      </c>
      <c r="AC1157" s="51">
        <v>0</v>
      </c>
      <c r="AD1157" s="51">
        <v>1</v>
      </c>
      <c r="AE1157" s="51"/>
      <c r="AF1157" s="58" t="s">
        <v>2122</v>
      </c>
      <c r="AG1157" s="51" t="s">
        <v>529</v>
      </c>
    </row>
    <row r="1158" spans="1:33" s="45" customFormat="1" x14ac:dyDescent="0.3">
      <c r="A1158" s="51" t="s">
        <v>114</v>
      </c>
      <c r="B1158" s="51">
        <v>2022</v>
      </c>
      <c r="C1158" s="52">
        <v>44726</v>
      </c>
      <c r="D1158" s="51" t="s">
        <v>1350</v>
      </c>
      <c r="E1158" s="51" t="s">
        <v>653</v>
      </c>
      <c r="F1158" s="51">
        <v>12</v>
      </c>
      <c r="G1158" s="51">
        <f t="shared" si="67"/>
        <v>0</v>
      </c>
      <c r="H1158" s="51">
        <v>0</v>
      </c>
      <c r="I1158" s="51">
        <v>0</v>
      </c>
      <c r="J1158" s="51">
        <v>0</v>
      </c>
      <c r="K1158" s="51">
        <v>40</v>
      </c>
      <c r="L1158" s="51">
        <v>70</v>
      </c>
      <c r="M1158" s="45" t="s">
        <v>503</v>
      </c>
      <c r="N1158" s="51">
        <v>10</v>
      </c>
      <c r="O1158" s="51">
        <v>80</v>
      </c>
      <c r="P1158" s="57">
        <f t="shared" si="66"/>
        <v>28.25</v>
      </c>
      <c r="Q1158" s="51">
        <v>30</v>
      </c>
      <c r="R1158" s="51">
        <v>70</v>
      </c>
      <c r="S1158" s="51">
        <v>11</v>
      </c>
      <c r="T1158" s="51">
        <v>2</v>
      </c>
      <c r="U1158" s="51" t="s">
        <v>529</v>
      </c>
      <c r="V1158" s="51" t="s">
        <v>529</v>
      </c>
      <c r="W1158" s="51" t="s">
        <v>529</v>
      </c>
      <c r="X1158" s="51" t="s">
        <v>529</v>
      </c>
      <c r="Y1158" s="51" t="s">
        <v>529</v>
      </c>
      <c r="Z1158" s="51" t="s">
        <v>529</v>
      </c>
      <c r="AA1158" s="51" t="s">
        <v>529</v>
      </c>
      <c r="AB1158" s="51" t="s">
        <v>529</v>
      </c>
      <c r="AC1158" s="51">
        <v>0</v>
      </c>
      <c r="AD1158" s="51">
        <v>0</v>
      </c>
      <c r="AE1158" s="51"/>
      <c r="AF1158" s="58" t="s">
        <v>529</v>
      </c>
      <c r="AG1158" s="51" t="s">
        <v>529</v>
      </c>
    </row>
    <row r="1159" spans="1:33" s="45" customFormat="1" ht="14.25" customHeight="1" x14ac:dyDescent="0.3">
      <c r="A1159" s="51" t="s">
        <v>114</v>
      </c>
      <c r="B1159" s="51">
        <v>2022</v>
      </c>
      <c r="C1159" s="52">
        <v>44726</v>
      </c>
      <c r="D1159" s="51" t="s">
        <v>1351</v>
      </c>
      <c r="E1159" s="51" t="s">
        <v>653</v>
      </c>
      <c r="F1159" s="51">
        <v>15</v>
      </c>
      <c r="G1159" s="51">
        <f t="shared" si="67"/>
        <v>0</v>
      </c>
      <c r="H1159" s="51">
        <v>0</v>
      </c>
      <c r="I1159" s="51">
        <v>0</v>
      </c>
      <c r="J1159" s="51">
        <v>0</v>
      </c>
      <c r="K1159" s="51">
        <v>10</v>
      </c>
      <c r="L1159" s="51">
        <v>60</v>
      </c>
      <c r="M1159" s="45" t="s">
        <v>503</v>
      </c>
      <c r="N1159" s="51">
        <v>70</v>
      </c>
      <c r="O1159" s="51" t="s">
        <v>529</v>
      </c>
      <c r="P1159" s="57">
        <f t="shared" si="66"/>
        <v>14.25</v>
      </c>
      <c r="Q1159" s="51">
        <v>1</v>
      </c>
      <c r="R1159" s="51">
        <v>27</v>
      </c>
      <c r="S1159" s="51">
        <v>13</v>
      </c>
      <c r="T1159" s="51">
        <v>16</v>
      </c>
      <c r="U1159" s="51" t="s">
        <v>529</v>
      </c>
      <c r="V1159" s="51" t="s">
        <v>529</v>
      </c>
      <c r="W1159" s="51" t="s">
        <v>529</v>
      </c>
      <c r="X1159" s="51" t="s">
        <v>529</v>
      </c>
      <c r="Y1159" s="51" t="s">
        <v>529</v>
      </c>
      <c r="Z1159" s="51" t="s">
        <v>529</v>
      </c>
      <c r="AA1159" s="51" t="s">
        <v>529</v>
      </c>
      <c r="AB1159" s="51" t="s">
        <v>529</v>
      </c>
      <c r="AC1159" s="51">
        <v>0</v>
      </c>
      <c r="AD1159" s="51">
        <v>0</v>
      </c>
      <c r="AE1159" s="51"/>
      <c r="AF1159" s="58" t="s">
        <v>529</v>
      </c>
      <c r="AG1159" s="51" t="s">
        <v>529</v>
      </c>
    </row>
    <row r="1160" spans="1:33" s="45" customFormat="1" x14ac:dyDescent="0.3">
      <c r="A1160" s="51" t="s">
        <v>114</v>
      </c>
      <c r="B1160" s="51">
        <v>2022</v>
      </c>
      <c r="C1160" s="52">
        <v>44726</v>
      </c>
      <c r="D1160" s="51" t="s">
        <v>1352</v>
      </c>
      <c r="E1160" s="51" t="s">
        <v>655</v>
      </c>
      <c r="F1160" s="51">
        <v>5</v>
      </c>
      <c r="G1160" s="51">
        <f t="shared" si="67"/>
        <v>0</v>
      </c>
      <c r="H1160" s="51">
        <v>0</v>
      </c>
      <c r="I1160" s="51">
        <v>0</v>
      </c>
      <c r="J1160" s="51">
        <v>0</v>
      </c>
      <c r="K1160" s="51">
        <v>60</v>
      </c>
      <c r="L1160" s="51">
        <v>90</v>
      </c>
      <c r="M1160" s="45" t="s">
        <v>503</v>
      </c>
      <c r="N1160" s="51">
        <v>40</v>
      </c>
      <c r="O1160" s="51"/>
      <c r="P1160" s="57">
        <f t="shared" si="66"/>
        <v>33.25</v>
      </c>
      <c r="Q1160" s="51">
        <v>11</v>
      </c>
      <c r="R1160" s="51">
        <v>50</v>
      </c>
      <c r="S1160" s="51">
        <v>32</v>
      </c>
      <c r="T1160" s="51">
        <v>40</v>
      </c>
      <c r="U1160" s="51" t="s">
        <v>529</v>
      </c>
      <c r="V1160" s="51" t="s">
        <v>529</v>
      </c>
      <c r="W1160" s="51" t="s">
        <v>529</v>
      </c>
      <c r="X1160" s="51" t="s">
        <v>529</v>
      </c>
      <c r="Y1160" s="51" t="s">
        <v>529</v>
      </c>
      <c r="Z1160" s="51" t="s">
        <v>529</v>
      </c>
      <c r="AA1160" s="51" t="s">
        <v>529</v>
      </c>
      <c r="AB1160" s="51" t="s">
        <v>529</v>
      </c>
      <c r="AC1160" s="51">
        <v>0</v>
      </c>
      <c r="AD1160" s="51">
        <v>0</v>
      </c>
      <c r="AE1160" s="51"/>
      <c r="AF1160" s="58" t="s">
        <v>529</v>
      </c>
      <c r="AG1160" s="51" t="s">
        <v>529</v>
      </c>
    </row>
    <row r="1161" spans="1:33" s="45" customFormat="1" x14ac:dyDescent="0.3">
      <c r="A1161" s="51" t="s">
        <v>114</v>
      </c>
      <c r="B1161" s="51">
        <v>2022</v>
      </c>
      <c r="C1161" s="52">
        <v>44726</v>
      </c>
      <c r="D1161" s="51" t="s">
        <v>1353</v>
      </c>
      <c r="E1161" s="51" t="s">
        <v>656</v>
      </c>
      <c r="F1161" s="51">
        <v>16</v>
      </c>
      <c r="G1161" s="17">
        <f t="shared" si="67"/>
        <v>1</v>
      </c>
      <c r="H1161" s="51">
        <v>0</v>
      </c>
      <c r="I1161" s="51">
        <v>0</v>
      </c>
      <c r="J1161" s="51">
        <v>1</v>
      </c>
      <c r="K1161" s="51">
        <v>40</v>
      </c>
      <c r="L1161" s="51">
        <v>90</v>
      </c>
      <c r="M1161" s="45" t="s">
        <v>503</v>
      </c>
      <c r="N1161" s="51">
        <v>40</v>
      </c>
      <c r="O1161" s="51"/>
      <c r="P1161" s="57">
        <f t="shared" si="66"/>
        <v>10.5</v>
      </c>
      <c r="Q1161" s="51">
        <v>10</v>
      </c>
      <c r="R1161" s="51">
        <v>10</v>
      </c>
      <c r="S1161" s="51">
        <v>7</v>
      </c>
      <c r="T1161" s="51">
        <v>15</v>
      </c>
      <c r="U1161" s="51" t="s">
        <v>529</v>
      </c>
      <c r="V1161" s="51" t="s">
        <v>529</v>
      </c>
      <c r="W1161" s="51" t="s">
        <v>529</v>
      </c>
      <c r="X1161" s="51" t="s">
        <v>529</v>
      </c>
      <c r="Y1161" s="51" t="s">
        <v>529</v>
      </c>
      <c r="Z1161" s="51" t="s">
        <v>529</v>
      </c>
      <c r="AA1161" s="51" t="s">
        <v>529</v>
      </c>
      <c r="AB1161" s="51" t="s">
        <v>529</v>
      </c>
      <c r="AC1161" s="51">
        <v>0</v>
      </c>
      <c r="AD1161" s="51">
        <v>0</v>
      </c>
      <c r="AE1161" s="53"/>
      <c r="AF1161" s="58"/>
      <c r="AG1161" s="53" t="s">
        <v>1358</v>
      </c>
    </row>
    <row r="1162" spans="1:33" s="45" customFormat="1" x14ac:dyDescent="0.3">
      <c r="A1162" s="51" t="s">
        <v>114</v>
      </c>
      <c r="B1162" s="51">
        <v>2022</v>
      </c>
      <c r="C1162" s="52">
        <v>44726</v>
      </c>
      <c r="D1162" s="51" t="s">
        <v>1355</v>
      </c>
      <c r="E1162" s="51" t="s">
        <v>656</v>
      </c>
      <c r="F1162" s="51">
        <v>17</v>
      </c>
      <c r="G1162" s="51">
        <f t="shared" si="67"/>
        <v>1</v>
      </c>
      <c r="H1162" s="51">
        <v>0</v>
      </c>
      <c r="I1162" s="51">
        <v>1</v>
      </c>
      <c r="J1162" s="51">
        <v>0</v>
      </c>
      <c r="K1162" s="51">
        <v>50</v>
      </c>
      <c r="L1162" s="51">
        <v>30</v>
      </c>
      <c r="M1162" s="45" t="s">
        <v>503</v>
      </c>
      <c r="N1162" s="51">
        <v>80</v>
      </c>
      <c r="O1162" s="51" t="s">
        <v>529</v>
      </c>
      <c r="P1162" s="57">
        <f t="shared" si="66"/>
        <v>11.5</v>
      </c>
      <c r="Q1162" s="51">
        <v>9</v>
      </c>
      <c r="R1162" s="51">
        <v>15</v>
      </c>
      <c r="S1162" s="51">
        <v>15</v>
      </c>
      <c r="T1162" s="51">
        <v>7</v>
      </c>
      <c r="U1162" s="51" t="s">
        <v>529</v>
      </c>
      <c r="V1162" s="51" t="s">
        <v>529</v>
      </c>
      <c r="W1162" s="51" t="s">
        <v>529</v>
      </c>
      <c r="X1162" s="51" t="s">
        <v>529</v>
      </c>
      <c r="Y1162" s="51" t="s">
        <v>529</v>
      </c>
      <c r="Z1162" s="51" t="s">
        <v>529</v>
      </c>
      <c r="AA1162" s="51" t="s">
        <v>529</v>
      </c>
      <c r="AB1162" s="51" t="s">
        <v>529</v>
      </c>
      <c r="AC1162" s="51">
        <v>0</v>
      </c>
      <c r="AD1162" s="51">
        <v>0</v>
      </c>
      <c r="AE1162" s="51"/>
      <c r="AF1162" s="58" t="s">
        <v>529</v>
      </c>
      <c r="AG1162" s="51" t="s">
        <v>1358</v>
      </c>
    </row>
    <row r="1163" spans="1:33" s="45" customFormat="1" x14ac:dyDescent="0.3">
      <c r="A1163" s="51" t="s">
        <v>114</v>
      </c>
      <c r="B1163" s="51">
        <v>2022</v>
      </c>
      <c r="C1163" s="52">
        <v>44726</v>
      </c>
      <c r="D1163" s="51" t="s">
        <v>1356</v>
      </c>
      <c r="E1163" s="51" t="s">
        <v>657</v>
      </c>
      <c r="F1163" s="51">
        <v>2</v>
      </c>
      <c r="G1163" s="51">
        <f t="shared" si="67"/>
        <v>0</v>
      </c>
      <c r="H1163" s="51">
        <v>0</v>
      </c>
      <c r="I1163" s="51">
        <v>0</v>
      </c>
      <c r="J1163" s="51">
        <v>0</v>
      </c>
      <c r="K1163" s="51">
        <v>10</v>
      </c>
      <c r="L1163" s="51">
        <v>40</v>
      </c>
      <c r="M1163" s="45" t="s">
        <v>503</v>
      </c>
      <c r="N1163" s="51">
        <v>10</v>
      </c>
      <c r="O1163" s="51" t="s">
        <v>529</v>
      </c>
      <c r="P1163" s="57">
        <f t="shared" si="66"/>
        <v>8.75</v>
      </c>
      <c r="Q1163" s="51">
        <v>1</v>
      </c>
      <c r="R1163" s="51">
        <v>5</v>
      </c>
      <c r="S1163" s="51">
        <v>15</v>
      </c>
      <c r="T1163" s="51">
        <v>14</v>
      </c>
      <c r="U1163" s="51" t="s">
        <v>529</v>
      </c>
      <c r="V1163" s="51" t="s">
        <v>529</v>
      </c>
      <c r="W1163" s="51" t="s">
        <v>529</v>
      </c>
      <c r="X1163" s="51" t="s">
        <v>529</v>
      </c>
      <c r="Y1163" s="51" t="s">
        <v>529</v>
      </c>
      <c r="Z1163" s="51" t="s">
        <v>529</v>
      </c>
      <c r="AA1163" s="51" t="s">
        <v>529</v>
      </c>
      <c r="AB1163" s="51" t="s">
        <v>529</v>
      </c>
      <c r="AC1163" s="51">
        <v>0</v>
      </c>
      <c r="AD1163" s="51">
        <v>0</v>
      </c>
      <c r="AE1163" s="53"/>
      <c r="AF1163" s="58"/>
      <c r="AG1163" s="53"/>
    </row>
    <row r="1164" spans="1:33" s="45" customFormat="1" x14ac:dyDescent="0.3">
      <c r="A1164" s="51" t="s">
        <v>104</v>
      </c>
      <c r="B1164" s="51">
        <v>2021</v>
      </c>
      <c r="C1164" s="52">
        <v>44363</v>
      </c>
      <c r="D1164" s="51" t="s">
        <v>1142</v>
      </c>
      <c r="E1164" s="51" t="s">
        <v>661</v>
      </c>
      <c r="F1164" s="51">
        <v>21</v>
      </c>
      <c r="G1164" s="45">
        <f t="shared" si="67"/>
        <v>0</v>
      </c>
      <c r="H1164" s="51">
        <v>0</v>
      </c>
      <c r="I1164" s="51">
        <v>0</v>
      </c>
      <c r="J1164" s="51">
        <v>0</v>
      </c>
      <c r="K1164" s="51">
        <v>20</v>
      </c>
      <c r="L1164" s="51">
        <v>60</v>
      </c>
      <c r="M1164" s="45" t="s">
        <v>503</v>
      </c>
      <c r="N1164" s="51">
        <v>0</v>
      </c>
      <c r="O1164" s="51">
        <v>0</v>
      </c>
      <c r="P1164" s="57">
        <f t="shared" si="66"/>
        <v>3.75</v>
      </c>
      <c r="Q1164" s="51">
        <v>1</v>
      </c>
      <c r="R1164" s="51">
        <v>2</v>
      </c>
      <c r="S1164" s="51">
        <v>7</v>
      </c>
      <c r="T1164" s="51">
        <v>5</v>
      </c>
      <c r="U1164" s="51"/>
      <c r="V1164" s="51"/>
      <c r="W1164" s="51"/>
      <c r="X1164" s="51"/>
      <c r="Y1164" s="51"/>
      <c r="Z1164" s="51"/>
      <c r="AA1164" s="51"/>
      <c r="AB1164" s="51"/>
      <c r="AC1164" s="51">
        <v>0</v>
      </c>
      <c r="AD1164" s="51">
        <v>0</v>
      </c>
      <c r="AE1164" s="51"/>
      <c r="AF1164" s="58"/>
    </row>
    <row r="1165" spans="1:33" s="45" customFormat="1" x14ac:dyDescent="0.3">
      <c r="A1165" s="51" t="s">
        <v>104</v>
      </c>
      <c r="B1165" s="51">
        <v>2021</v>
      </c>
      <c r="C1165" s="52">
        <v>44363</v>
      </c>
      <c r="D1165" s="51" t="s">
        <v>1144</v>
      </c>
      <c r="E1165" s="51" t="s">
        <v>661</v>
      </c>
      <c r="F1165" s="51">
        <v>278</v>
      </c>
      <c r="G1165" s="45">
        <f t="shared" si="67"/>
        <v>39</v>
      </c>
      <c r="H1165" s="51">
        <v>1</v>
      </c>
      <c r="I1165" s="51">
        <v>31</v>
      </c>
      <c r="J1165" s="51">
        <v>7</v>
      </c>
      <c r="K1165" s="51">
        <v>40</v>
      </c>
      <c r="L1165" s="51">
        <v>20</v>
      </c>
      <c r="M1165" s="45" t="s">
        <v>503</v>
      </c>
      <c r="N1165" s="51">
        <v>0</v>
      </c>
      <c r="O1165" s="51">
        <v>0</v>
      </c>
      <c r="P1165" s="57">
        <f t="shared" si="66"/>
        <v>6.75</v>
      </c>
      <c r="Q1165" s="51">
        <v>17</v>
      </c>
      <c r="R1165" s="51">
        <v>9</v>
      </c>
      <c r="S1165" s="51">
        <v>1</v>
      </c>
      <c r="T1165" s="51">
        <v>0</v>
      </c>
      <c r="U1165" s="51"/>
      <c r="V1165" s="51"/>
      <c r="W1165" s="51"/>
      <c r="X1165" s="51"/>
      <c r="Y1165" s="51"/>
      <c r="Z1165" s="51"/>
      <c r="AA1165" s="51"/>
      <c r="AB1165" s="51"/>
      <c r="AC1165" s="51">
        <v>0</v>
      </c>
      <c r="AD1165" s="51">
        <v>0</v>
      </c>
      <c r="AE1165" s="51"/>
      <c r="AF1165" s="51"/>
      <c r="AG1165" s="51"/>
    </row>
    <row r="1166" spans="1:33" s="45" customFormat="1" x14ac:dyDescent="0.3">
      <c r="A1166" s="51" t="s">
        <v>104</v>
      </c>
      <c r="B1166" s="51">
        <v>2021</v>
      </c>
      <c r="C1166" s="52">
        <v>44363</v>
      </c>
      <c r="D1166" s="51" t="s">
        <v>1145</v>
      </c>
      <c r="E1166" s="51" t="s">
        <v>661</v>
      </c>
      <c r="F1166" s="75">
        <v>66</v>
      </c>
      <c r="G1166" s="45">
        <f t="shared" si="67"/>
        <v>0</v>
      </c>
      <c r="H1166" s="51">
        <v>0</v>
      </c>
      <c r="I1166" s="51">
        <v>0</v>
      </c>
      <c r="J1166" s="51">
        <v>0</v>
      </c>
      <c r="K1166" s="51">
        <v>30</v>
      </c>
      <c r="L1166" s="51">
        <v>20</v>
      </c>
      <c r="M1166" s="45" t="s">
        <v>503</v>
      </c>
      <c r="N1166" s="51">
        <v>1</v>
      </c>
      <c r="O1166" s="51">
        <v>0</v>
      </c>
      <c r="P1166" s="57">
        <f t="shared" si="66"/>
        <v>5</v>
      </c>
      <c r="Q1166" s="51">
        <v>13</v>
      </c>
      <c r="R1166" s="51">
        <v>0</v>
      </c>
      <c r="S1166" s="51">
        <v>0</v>
      </c>
      <c r="T1166" s="51">
        <v>7</v>
      </c>
      <c r="U1166" s="51"/>
      <c r="V1166" s="51"/>
      <c r="W1166" s="51"/>
      <c r="X1166" s="51"/>
      <c r="Y1166" s="51"/>
      <c r="Z1166" s="51"/>
      <c r="AA1166" s="51"/>
      <c r="AB1166" s="51"/>
      <c r="AC1166" s="51">
        <v>0</v>
      </c>
      <c r="AD1166" s="51">
        <v>0</v>
      </c>
      <c r="AE1166" s="51"/>
      <c r="AF1166" s="51"/>
      <c r="AG1166" s="51" t="s">
        <v>1358</v>
      </c>
    </row>
    <row r="1167" spans="1:33" s="45" customFormat="1" x14ac:dyDescent="0.3">
      <c r="A1167" s="51" t="s">
        <v>104</v>
      </c>
      <c r="B1167" s="51">
        <v>2021</v>
      </c>
      <c r="C1167" s="52">
        <v>44363</v>
      </c>
      <c r="D1167" s="51" t="s">
        <v>1147</v>
      </c>
      <c r="E1167" s="51" t="s">
        <v>661</v>
      </c>
      <c r="F1167" s="51">
        <v>78</v>
      </c>
      <c r="G1167" s="45">
        <f t="shared" si="67"/>
        <v>4</v>
      </c>
      <c r="H1167" s="51">
        <v>1</v>
      </c>
      <c r="I1167" s="51">
        <v>2</v>
      </c>
      <c r="J1167" s="51">
        <v>1</v>
      </c>
      <c r="K1167" s="51">
        <v>30</v>
      </c>
      <c r="L1167" s="51">
        <v>30</v>
      </c>
      <c r="M1167" s="45" t="s">
        <v>503</v>
      </c>
      <c r="N1167" s="51">
        <v>0</v>
      </c>
      <c r="O1167" s="51">
        <v>0</v>
      </c>
      <c r="P1167" s="57">
        <f t="shared" si="66"/>
        <v>15.5</v>
      </c>
      <c r="Q1167" s="51">
        <v>27</v>
      </c>
      <c r="R1167" s="51">
        <v>3</v>
      </c>
      <c r="S1167" s="51">
        <v>0</v>
      </c>
      <c r="T1167" s="51">
        <v>32</v>
      </c>
      <c r="U1167" s="51"/>
      <c r="V1167" s="51"/>
      <c r="W1167" s="51"/>
      <c r="X1167" s="51"/>
      <c r="Y1167" s="51"/>
      <c r="Z1167" s="51"/>
      <c r="AA1167" s="51"/>
      <c r="AB1167" s="51"/>
      <c r="AC1167" s="51">
        <v>0</v>
      </c>
      <c r="AD1167" s="51">
        <v>0</v>
      </c>
      <c r="AE1167" s="51"/>
      <c r="AF1167" s="51"/>
      <c r="AG1167" s="51"/>
    </row>
    <row r="1168" spans="1:33" s="45" customFormat="1" x14ac:dyDescent="0.3">
      <c r="A1168" s="51" t="s">
        <v>104</v>
      </c>
      <c r="B1168" s="51">
        <v>2021</v>
      </c>
      <c r="C1168" s="52">
        <v>44363</v>
      </c>
      <c r="D1168" s="51" t="s">
        <v>1149</v>
      </c>
      <c r="E1168" s="51" t="s">
        <v>661</v>
      </c>
      <c r="F1168" s="75">
        <v>104</v>
      </c>
      <c r="G1168" s="45">
        <f t="shared" si="67"/>
        <v>6</v>
      </c>
      <c r="H1168" s="51">
        <v>1</v>
      </c>
      <c r="I1168" s="51">
        <v>3</v>
      </c>
      <c r="J1168" s="51">
        <v>2</v>
      </c>
      <c r="K1168" s="51">
        <v>40</v>
      </c>
      <c r="L1168" s="51">
        <v>20</v>
      </c>
      <c r="M1168" s="45" t="s">
        <v>503</v>
      </c>
      <c r="N1168" s="51">
        <v>0</v>
      </c>
      <c r="O1168" s="51">
        <v>0</v>
      </c>
      <c r="P1168" s="57">
        <f t="shared" si="66"/>
        <v>4.25</v>
      </c>
      <c r="Q1168" s="51">
        <v>3</v>
      </c>
      <c r="R1168" s="51">
        <v>5</v>
      </c>
      <c r="S1168" s="51">
        <v>2</v>
      </c>
      <c r="T1168" s="51">
        <v>7</v>
      </c>
      <c r="U1168" s="51"/>
      <c r="V1168" s="51"/>
      <c r="W1168" s="51"/>
      <c r="X1168" s="51"/>
      <c r="Y1168" s="51"/>
      <c r="Z1168" s="51"/>
      <c r="AA1168" s="51"/>
      <c r="AB1168" s="51"/>
      <c r="AC1168" s="51">
        <v>0</v>
      </c>
      <c r="AD1168" s="51">
        <v>0</v>
      </c>
      <c r="AE1168" s="51"/>
      <c r="AF1168" s="51"/>
      <c r="AG1168" s="51"/>
    </row>
    <row r="1169" spans="1:33" s="45" customFormat="1" x14ac:dyDescent="0.3">
      <c r="A1169" s="51" t="s">
        <v>104</v>
      </c>
      <c r="B1169" s="51">
        <v>2021</v>
      </c>
      <c r="C1169" s="52">
        <v>44363</v>
      </c>
      <c r="D1169" s="51" t="s">
        <v>1151</v>
      </c>
      <c r="E1169" s="51" t="s">
        <v>661</v>
      </c>
      <c r="F1169" s="51">
        <v>156</v>
      </c>
      <c r="G1169" s="45">
        <f t="shared" si="67"/>
        <v>1</v>
      </c>
      <c r="H1169" s="51">
        <v>0</v>
      </c>
      <c r="I1169" s="51">
        <v>1</v>
      </c>
      <c r="J1169" s="51">
        <v>0</v>
      </c>
      <c r="K1169" s="51">
        <v>70</v>
      </c>
      <c r="L1169" s="51">
        <v>80</v>
      </c>
      <c r="M1169" s="45" t="s">
        <v>503</v>
      </c>
      <c r="N1169" s="51">
        <v>3</v>
      </c>
      <c r="O1169" s="51">
        <v>0</v>
      </c>
      <c r="P1169" s="57">
        <f t="shared" si="66"/>
        <v>16.5</v>
      </c>
      <c r="Q1169" s="51">
        <v>3</v>
      </c>
      <c r="R1169" s="51">
        <v>25</v>
      </c>
      <c r="S1169" s="51">
        <v>34</v>
      </c>
      <c r="T1169" s="51">
        <v>4</v>
      </c>
      <c r="U1169" s="51"/>
      <c r="V1169" s="51"/>
      <c r="W1169" s="51"/>
      <c r="X1169" s="51"/>
      <c r="Y1169" s="51"/>
      <c r="Z1169" s="51"/>
      <c r="AA1169" s="51"/>
      <c r="AB1169" s="51"/>
      <c r="AC1169" s="51">
        <v>0</v>
      </c>
      <c r="AD1169" s="51">
        <v>0</v>
      </c>
      <c r="AE1169" s="51"/>
      <c r="AF1169" s="58"/>
    </row>
    <row r="1170" spans="1:33" s="45" customFormat="1" x14ac:dyDescent="0.3">
      <c r="A1170" s="51" t="s">
        <v>104</v>
      </c>
      <c r="B1170" s="51">
        <v>2021</v>
      </c>
      <c r="C1170" s="52">
        <v>44363</v>
      </c>
      <c r="D1170" s="51" t="s">
        <v>1152</v>
      </c>
      <c r="E1170" s="51" t="s">
        <v>661</v>
      </c>
      <c r="F1170" s="51">
        <v>224</v>
      </c>
      <c r="G1170" s="45">
        <f t="shared" si="67"/>
        <v>0</v>
      </c>
      <c r="H1170" s="51">
        <v>0</v>
      </c>
      <c r="I1170" s="51">
        <v>0</v>
      </c>
      <c r="J1170" s="51">
        <v>0</v>
      </c>
      <c r="K1170" s="51">
        <v>10</v>
      </c>
      <c r="L1170" s="51">
        <v>10</v>
      </c>
      <c r="M1170" s="45" t="s">
        <v>503</v>
      </c>
      <c r="N1170" s="51">
        <v>10</v>
      </c>
      <c r="O1170" s="51">
        <v>80</v>
      </c>
      <c r="P1170" s="57">
        <f t="shared" si="66"/>
        <v>4.75</v>
      </c>
      <c r="Q1170" s="51">
        <v>9</v>
      </c>
      <c r="R1170" s="51">
        <v>7</v>
      </c>
      <c r="S1170" s="51">
        <v>0</v>
      </c>
      <c r="T1170" s="51">
        <v>3</v>
      </c>
      <c r="U1170" s="51"/>
      <c r="V1170" s="51"/>
      <c r="W1170" s="51"/>
      <c r="X1170" s="51"/>
      <c r="Y1170" s="51"/>
      <c r="Z1170" s="51"/>
      <c r="AA1170" s="51"/>
      <c r="AB1170" s="51"/>
      <c r="AC1170" s="51">
        <v>0</v>
      </c>
      <c r="AD1170" s="51">
        <v>0</v>
      </c>
      <c r="AE1170" s="51"/>
      <c r="AF1170" s="51"/>
      <c r="AG1170" s="51"/>
    </row>
    <row r="1171" spans="1:33" s="45" customFormat="1" x14ac:dyDescent="0.3">
      <c r="A1171" s="51" t="s">
        <v>104</v>
      </c>
      <c r="B1171" s="51">
        <v>2021</v>
      </c>
      <c r="C1171" s="52">
        <v>44363</v>
      </c>
      <c r="D1171" s="51" t="s">
        <v>1154</v>
      </c>
      <c r="E1171" s="51" t="s">
        <v>661</v>
      </c>
      <c r="F1171" s="51">
        <v>232</v>
      </c>
      <c r="G1171" s="45">
        <f t="shared" si="67"/>
        <v>17</v>
      </c>
      <c r="H1171" s="51">
        <v>0</v>
      </c>
      <c r="I1171" s="51">
        <v>7</v>
      </c>
      <c r="J1171" s="51">
        <v>10</v>
      </c>
      <c r="K1171" s="51">
        <v>70</v>
      </c>
      <c r="L1171" s="51">
        <v>50</v>
      </c>
      <c r="M1171" s="45" t="s">
        <v>503</v>
      </c>
      <c r="N1171" s="51">
        <v>5</v>
      </c>
      <c r="O1171" s="51">
        <v>0</v>
      </c>
      <c r="P1171" s="57">
        <f t="shared" si="66"/>
        <v>7.5</v>
      </c>
      <c r="Q1171" s="51">
        <v>3</v>
      </c>
      <c r="R1171" s="51">
        <v>6</v>
      </c>
      <c r="S1171" s="51">
        <v>20</v>
      </c>
      <c r="T1171" s="51">
        <v>1</v>
      </c>
      <c r="U1171" s="51"/>
      <c r="V1171" s="51"/>
      <c r="W1171" s="51"/>
      <c r="X1171" s="51"/>
      <c r="Y1171" s="51"/>
      <c r="Z1171" s="51"/>
      <c r="AA1171" s="51"/>
      <c r="AB1171" s="51"/>
      <c r="AC1171" s="51">
        <v>0</v>
      </c>
      <c r="AD1171" s="51">
        <v>0</v>
      </c>
      <c r="AE1171" s="51"/>
      <c r="AF1171" s="51"/>
      <c r="AG1171" s="51"/>
    </row>
    <row r="1172" spans="1:33" s="45" customFormat="1" x14ac:dyDescent="0.3">
      <c r="A1172" s="51" t="s">
        <v>104</v>
      </c>
      <c r="B1172" s="51">
        <v>2021</v>
      </c>
      <c r="C1172" s="52">
        <v>44363</v>
      </c>
      <c r="D1172" s="51" t="s">
        <v>1156</v>
      </c>
      <c r="E1172" s="51" t="s">
        <v>661</v>
      </c>
      <c r="F1172" s="51">
        <v>242</v>
      </c>
      <c r="G1172" s="45">
        <f t="shared" si="67"/>
        <v>0</v>
      </c>
      <c r="H1172" s="51">
        <v>0</v>
      </c>
      <c r="I1172" s="51">
        <v>0</v>
      </c>
      <c r="J1172" s="51">
        <v>0</v>
      </c>
      <c r="K1172" s="51">
        <v>40</v>
      </c>
      <c r="L1172" s="51">
        <v>50</v>
      </c>
      <c r="M1172" s="45" t="s">
        <v>503</v>
      </c>
      <c r="N1172" s="51">
        <v>30</v>
      </c>
      <c r="O1172" s="51">
        <v>0</v>
      </c>
      <c r="P1172" s="57">
        <f t="shared" si="66"/>
        <v>33.25</v>
      </c>
      <c r="Q1172" s="51">
        <v>22</v>
      </c>
      <c r="R1172" s="51">
        <v>45</v>
      </c>
      <c r="S1172" s="51">
        <v>16</v>
      </c>
      <c r="T1172" s="51">
        <v>50</v>
      </c>
      <c r="U1172" s="51"/>
      <c r="V1172" s="51"/>
      <c r="W1172" s="51"/>
      <c r="X1172" s="51"/>
      <c r="Y1172" s="51"/>
      <c r="Z1172" s="51"/>
      <c r="AA1172" s="51"/>
      <c r="AB1172" s="51"/>
      <c r="AC1172" s="51">
        <v>0</v>
      </c>
      <c r="AD1172" s="51">
        <v>0</v>
      </c>
      <c r="AE1172" s="51"/>
      <c r="AF1172" s="51"/>
      <c r="AG1172" s="51"/>
    </row>
    <row r="1173" spans="1:33" x14ac:dyDescent="0.3">
      <c r="A1173" t="s">
        <v>104</v>
      </c>
      <c r="B1173">
        <v>2021</v>
      </c>
      <c r="C1173">
        <v>44363</v>
      </c>
      <c r="D1173" t="s">
        <v>1158</v>
      </c>
      <c r="E1173" t="s">
        <v>661</v>
      </c>
      <c r="F1173">
        <v>265</v>
      </c>
      <c r="G1173">
        <f t="shared" si="67"/>
        <v>0</v>
      </c>
      <c r="H1173">
        <v>0</v>
      </c>
      <c r="I1173">
        <v>0</v>
      </c>
      <c r="J1173">
        <v>0</v>
      </c>
      <c r="K1173">
        <v>80</v>
      </c>
      <c r="L1173">
        <v>20</v>
      </c>
      <c r="M1173" t="s">
        <v>503</v>
      </c>
      <c r="N1173">
        <v>10</v>
      </c>
      <c r="O1173">
        <v>0</v>
      </c>
      <c r="P1173">
        <f t="shared" si="66"/>
        <v>24.75</v>
      </c>
      <c r="Q1173">
        <v>8</v>
      </c>
      <c r="R1173">
        <v>27</v>
      </c>
      <c r="S1173">
        <v>35</v>
      </c>
      <c r="T1173">
        <v>29</v>
      </c>
      <c r="AC1173">
        <v>1</v>
      </c>
      <c r="AD1173">
        <v>0</v>
      </c>
      <c r="AF1173" t="s">
        <v>2124</v>
      </c>
    </row>
  </sheetData>
  <autoFilter ref="A2:AH1173" xr:uid="{00000000-0001-0000-0500-000000000000}"/>
  <sortState xmlns:xlrd2="http://schemas.microsoft.com/office/spreadsheetml/2017/richdata2" ref="A3:AH1143">
    <sortCondition ref="A3:A1143"/>
    <sortCondition ref="B3:B1143"/>
    <sortCondition ref="D3:D1143"/>
  </sortState>
  <phoneticPr fontId="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2478"/>
  <sheetViews>
    <sheetView workbookViewId="0">
      <pane ySplit="1" topLeftCell="A1080" activePane="bottomLeft" state="frozen"/>
      <selection pane="bottomLeft" activeCell="D837" sqref="D837"/>
    </sheetView>
  </sheetViews>
  <sheetFormatPr defaultColWidth="12.5546875" defaultRowHeight="14.4" x14ac:dyDescent="0.3"/>
  <cols>
    <col min="1" max="1" width="18.21875" bestFit="1" customWidth="1"/>
    <col min="2" max="2" width="5.44140625" bestFit="1" customWidth="1"/>
    <col min="3" max="3" width="9" bestFit="1" customWidth="1"/>
    <col min="4" max="4" width="19.21875" bestFit="1" customWidth="1"/>
    <col min="5" max="5" width="10.77734375" bestFit="1" customWidth="1"/>
    <col min="9" max="9" width="23.21875" bestFit="1" customWidth="1"/>
    <col min="10" max="10" width="19.77734375" bestFit="1" customWidth="1"/>
  </cols>
  <sheetData>
    <row r="1" spans="1:26" x14ac:dyDescent="0.3">
      <c r="A1" t="s">
        <v>2</v>
      </c>
      <c r="B1" t="s">
        <v>494</v>
      </c>
      <c r="C1" t="s">
        <v>1699</v>
      </c>
      <c r="D1" t="s">
        <v>1700</v>
      </c>
      <c r="E1" t="s">
        <v>1701</v>
      </c>
      <c r="F1" t="s">
        <v>1702</v>
      </c>
      <c r="G1" t="s">
        <v>1703</v>
      </c>
      <c r="H1" t="s">
        <v>1704</v>
      </c>
      <c r="I1" s="3" t="s">
        <v>1705</v>
      </c>
      <c r="J1" s="3" t="s">
        <v>1706</v>
      </c>
      <c r="K1" t="s">
        <v>1707</v>
      </c>
      <c r="L1" t="s">
        <v>164</v>
      </c>
      <c r="M1" s="1" t="s">
        <v>151</v>
      </c>
      <c r="N1" s="1" t="s">
        <v>152</v>
      </c>
      <c r="O1" s="1" t="s">
        <v>153</v>
      </c>
      <c r="P1" s="1" t="s">
        <v>154</v>
      </c>
      <c r="Q1" s="1" t="s">
        <v>155</v>
      </c>
      <c r="R1" s="1" t="s">
        <v>156</v>
      </c>
      <c r="S1" s="1" t="s">
        <v>157</v>
      </c>
      <c r="T1" s="1" t="s">
        <v>158</v>
      </c>
      <c r="U1" s="1" t="s">
        <v>159</v>
      </c>
      <c r="V1" s="1" t="s">
        <v>160</v>
      </c>
      <c r="W1" s="1" t="s">
        <v>161</v>
      </c>
      <c r="X1" s="1" t="s">
        <v>162</v>
      </c>
      <c r="Y1" s="1" t="s">
        <v>2127</v>
      </c>
      <c r="Z1" s="1" t="s">
        <v>1797</v>
      </c>
    </row>
    <row r="2" spans="1:26" x14ac:dyDescent="0.3">
      <c r="A2" t="s">
        <v>104</v>
      </c>
      <c r="B2">
        <v>2019</v>
      </c>
      <c r="C2" t="s">
        <v>1751</v>
      </c>
      <c r="D2" t="s">
        <v>1752</v>
      </c>
      <c r="E2">
        <v>1</v>
      </c>
      <c r="F2">
        <v>1</v>
      </c>
      <c r="M2" t="str">
        <f>VLOOKUP($D2,Artslister!$A$1:$W$100,2,FALSE)</f>
        <v>Veronica spicata</v>
      </c>
      <c r="N2" t="str">
        <f>VLOOKUP($D2,Artslister!$A$1:$W$100,3,FALSE)</f>
        <v>102575</v>
      </c>
      <c r="O2" t="str">
        <f>VLOOKUP($D2,Artslister!$A$1:$W$100,4,FALSE)</f>
        <v>144891</v>
      </c>
      <c r="P2" t="str">
        <f>VLOOKUP($D2,Artslister!$A$1:$W$100,5,FALSE)</f>
        <v>Plantae</v>
      </c>
      <c r="Q2" t="str">
        <f>VLOOKUP($D2,Artslister!$A$1:$W$100,6,FALSE)</f>
        <v>Magnoliophyta</v>
      </c>
      <c r="R2" t="str">
        <f>VLOOKUP($D2,Artslister!$A$1:$W$100,7,FALSE)</f>
        <v>Eudicots</v>
      </c>
      <c r="S2" t="str">
        <f>VLOOKUP($D2,Artslister!$A$1:$W$100,8,FALSE)</f>
        <v>Lamiales</v>
      </c>
      <c r="T2" t="str">
        <f>VLOOKUP($D2,Artslister!$A$1:$W$100,9,FALSE)</f>
        <v>Plantaginaceae</v>
      </c>
      <c r="U2" t="str">
        <f>VLOOKUP($D2,Artslister!$A$1:$W$100,10,FALSE)</f>
        <v>Veronica</v>
      </c>
      <c r="V2" t="str">
        <f>VLOOKUP($D2,Artslister!$A$1:$W$100,11,FALSE)</f>
        <v>spicata</v>
      </c>
      <c r="W2">
        <f>VLOOKUP($D2,Artslister!$A$1:$W$100,12,FALSE)</f>
        <v>0</v>
      </c>
      <c r="X2" t="str">
        <f>VLOOKUP($D2,Artslister!$A$1:$W$100,13,FALSE)</f>
        <v>L.</v>
      </c>
      <c r="Y2" t="str">
        <f>VLOOKUP($D2,Artslister!$A$1:$W$100,15,FALSE)</f>
        <v>VU</v>
      </c>
      <c r="Z2" t="e">
        <f>VLOOKUP($D2,Artslister!$A$1:$W$100,17,FALSE)</f>
        <v>#N/A</v>
      </c>
    </row>
    <row r="3" spans="1:26" x14ac:dyDescent="0.3">
      <c r="A3" t="s">
        <v>109</v>
      </c>
      <c r="B3">
        <v>2019</v>
      </c>
      <c r="C3" t="s">
        <v>1331</v>
      </c>
      <c r="D3" t="s">
        <v>1752</v>
      </c>
      <c r="E3">
        <v>1</v>
      </c>
      <c r="F3">
        <v>1</v>
      </c>
      <c r="M3" t="str">
        <f>VLOOKUP($D3,Artslister!$A$1:$W$100,2,FALSE)</f>
        <v>Veronica spicata</v>
      </c>
      <c r="N3" t="str">
        <f>VLOOKUP($D3,Artslister!$A$1:$W$100,3,FALSE)</f>
        <v>102575</v>
      </c>
      <c r="O3" t="str">
        <f>VLOOKUP($D3,Artslister!$A$1:$W$100,4,FALSE)</f>
        <v>144891</v>
      </c>
      <c r="P3" t="str">
        <f>VLOOKUP($D3,Artslister!$A$1:$W$100,5,FALSE)</f>
        <v>Plantae</v>
      </c>
      <c r="Q3" t="str">
        <f>VLOOKUP($D3,Artslister!$A$1:$W$100,6,FALSE)</f>
        <v>Magnoliophyta</v>
      </c>
      <c r="R3" t="str">
        <f>VLOOKUP($D3,Artslister!$A$1:$W$100,7,FALSE)</f>
        <v>Eudicots</v>
      </c>
      <c r="S3" t="str">
        <f>VLOOKUP($D3,Artslister!$A$1:$W$100,8,FALSE)</f>
        <v>Lamiales</v>
      </c>
      <c r="T3" t="str">
        <f>VLOOKUP($D3,Artslister!$A$1:$W$100,9,FALSE)</f>
        <v>Plantaginaceae</v>
      </c>
      <c r="U3" t="str">
        <f>VLOOKUP($D3,Artslister!$A$1:$W$100,10,FALSE)</f>
        <v>Veronica</v>
      </c>
      <c r="V3" t="str">
        <f>VLOOKUP($D3,Artslister!$A$1:$W$100,11,FALSE)</f>
        <v>spicata</v>
      </c>
      <c r="W3">
        <f>VLOOKUP($D3,Artslister!$A$1:$W$100,12,FALSE)</f>
        <v>0</v>
      </c>
      <c r="X3" t="str">
        <f>VLOOKUP($D3,Artslister!$A$1:$W$100,13,FALSE)</f>
        <v>L.</v>
      </c>
      <c r="Y3" t="str">
        <f>VLOOKUP($D3,Artslister!$A$1:$W$100,15,FALSE)</f>
        <v>VU</v>
      </c>
      <c r="Z3" t="e">
        <f>VLOOKUP($D3,Artslister!$A$1:$W$100,17,FALSE)</f>
        <v>#N/A</v>
      </c>
    </row>
    <row r="4" spans="1:26" x14ac:dyDescent="0.3">
      <c r="A4" t="s">
        <v>109</v>
      </c>
      <c r="B4">
        <v>2019</v>
      </c>
      <c r="C4" t="s">
        <v>1333</v>
      </c>
      <c r="D4" t="s">
        <v>1752</v>
      </c>
      <c r="E4">
        <v>1</v>
      </c>
      <c r="F4">
        <v>1</v>
      </c>
      <c r="M4" t="str">
        <f>VLOOKUP($D4,Artslister!$A$1:$W$100,2,FALSE)</f>
        <v>Veronica spicata</v>
      </c>
      <c r="N4" t="str">
        <f>VLOOKUP($D4,Artslister!$A$1:$W$100,3,FALSE)</f>
        <v>102575</v>
      </c>
      <c r="O4" t="str">
        <f>VLOOKUP($D4,Artslister!$A$1:$W$100,4,FALSE)</f>
        <v>144891</v>
      </c>
      <c r="P4" t="str">
        <f>VLOOKUP($D4,Artslister!$A$1:$W$100,5,FALSE)</f>
        <v>Plantae</v>
      </c>
      <c r="Q4" t="str">
        <f>VLOOKUP($D4,Artslister!$A$1:$W$100,6,FALSE)</f>
        <v>Magnoliophyta</v>
      </c>
      <c r="R4" t="str">
        <f>VLOOKUP($D4,Artslister!$A$1:$W$100,7,FALSE)</f>
        <v>Eudicots</v>
      </c>
      <c r="S4" t="str">
        <f>VLOOKUP($D4,Artslister!$A$1:$W$100,8,FALSE)</f>
        <v>Lamiales</v>
      </c>
      <c r="T4" t="str">
        <f>VLOOKUP($D4,Artslister!$A$1:$W$100,9,FALSE)</f>
        <v>Plantaginaceae</v>
      </c>
      <c r="U4" t="str">
        <f>VLOOKUP($D4,Artslister!$A$1:$W$100,10,FALSE)</f>
        <v>Veronica</v>
      </c>
      <c r="V4" t="str">
        <f>VLOOKUP($D4,Artslister!$A$1:$W$100,11,FALSE)</f>
        <v>spicata</v>
      </c>
      <c r="W4">
        <f>VLOOKUP($D4,Artslister!$A$1:$W$100,12,FALSE)</f>
        <v>0</v>
      </c>
      <c r="X4" t="str">
        <f>VLOOKUP($D4,Artslister!$A$1:$W$100,13,FALSE)</f>
        <v>L.</v>
      </c>
      <c r="Y4" t="str">
        <f>VLOOKUP($D4,Artslister!$A$1:$W$100,15,FALSE)</f>
        <v>VU</v>
      </c>
      <c r="Z4" t="e">
        <f>VLOOKUP($D4,Artslister!$A$1:$W$100,17,FALSE)</f>
        <v>#N/A</v>
      </c>
    </row>
    <row r="5" spans="1:26" x14ac:dyDescent="0.3">
      <c r="A5" t="s">
        <v>109</v>
      </c>
      <c r="B5">
        <v>2019</v>
      </c>
      <c r="C5" t="s">
        <v>1324</v>
      </c>
      <c r="D5" t="s">
        <v>1752</v>
      </c>
      <c r="E5">
        <v>2</v>
      </c>
      <c r="F5">
        <v>1</v>
      </c>
      <c r="M5" t="str">
        <f>VLOOKUP($D5,Artslister!$A$1:$W$100,2,FALSE)</f>
        <v>Veronica spicata</v>
      </c>
      <c r="N5" t="str">
        <f>VLOOKUP($D5,Artslister!$A$1:$W$100,3,FALSE)</f>
        <v>102575</v>
      </c>
      <c r="O5" t="str">
        <f>VLOOKUP($D5,Artslister!$A$1:$W$100,4,FALSE)</f>
        <v>144891</v>
      </c>
      <c r="P5" t="str">
        <f>VLOOKUP($D5,Artslister!$A$1:$W$100,5,FALSE)</f>
        <v>Plantae</v>
      </c>
      <c r="Q5" t="str">
        <f>VLOOKUP($D5,Artslister!$A$1:$W$100,6,FALSE)</f>
        <v>Magnoliophyta</v>
      </c>
      <c r="R5" t="str">
        <f>VLOOKUP($D5,Artslister!$A$1:$W$100,7,FALSE)</f>
        <v>Eudicots</v>
      </c>
      <c r="S5" t="str">
        <f>VLOOKUP($D5,Artslister!$A$1:$W$100,8,FALSE)</f>
        <v>Lamiales</v>
      </c>
      <c r="T5" t="str">
        <f>VLOOKUP($D5,Artslister!$A$1:$W$100,9,FALSE)</f>
        <v>Plantaginaceae</v>
      </c>
      <c r="U5" t="str">
        <f>VLOOKUP($D5,Artslister!$A$1:$W$100,10,FALSE)</f>
        <v>Veronica</v>
      </c>
      <c r="V5" t="str">
        <f>VLOOKUP($D5,Artslister!$A$1:$W$100,11,FALSE)</f>
        <v>spicata</v>
      </c>
      <c r="W5">
        <f>VLOOKUP($D5,Artslister!$A$1:$W$100,12,FALSE)</f>
        <v>0</v>
      </c>
      <c r="X5" t="str">
        <f>VLOOKUP($D5,Artslister!$A$1:$W$100,13,FALSE)</f>
        <v>L.</v>
      </c>
      <c r="Y5" t="str">
        <f>VLOOKUP($D5,Artslister!$A$1:$W$100,15,FALSE)</f>
        <v>VU</v>
      </c>
      <c r="Z5" t="e">
        <f>VLOOKUP($D5,Artslister!$A$1:$W$100,17,FALSE)</f>
        <v>#N/A</v>
      </c>
    </row>
    <row r="6" spans="1:26" x14ac:dyDescent="0.3">
      <c r="A6" t="s">
        <v>109</v>
      </c>
      <c r="B6">
        <v>2019</v>
      </c>
      <c r="C6" t="s">
        <v>1326</v>
      </c>
      <c r="D6" t="s">
        <v>1752</v>
      </c>
      <c r="E6">
        <v>1</v>
      </c>
      <c r="F6">
        <v>1</v>
      </c>
      <c r="M6" t="str">
        <f>VLOOKUP($D6,Artslister!$A$1:$W$100,2,FALSE)</f>
        <v>Veronica spicata</v>
      </c>
      <c r="N6" t="str">
        <f>VLOOKUP($D6,Artslister!$A$1:$W$100,3,FALSE)</f>
        <v>102575</v>
      </c>
      <c r="O6" t="str">
        <f>VLOOKUP($D6,Artslister!$A$1:$W$100,4,FALSE)</f>
        <v>144891</v>
      </c>
      <c r="P6" t="str">
        <f>VLOOKUP($D6,Artslister!$A$1:$W$100,5,FALSE)</f>
        <v>Plantae</v>
      </c>
      <c r="Q6" t="str">
        <f>VLOOKUP($D6,Artslister!$A$1:$W$100,6,FALSE)</f>
        <v>Magnoliophyta</v>
      </c>
      <c r="R6" t="str">
        <f>VLOOKUP($D6,Artslister!$A$1:$W$100,7,FALSE)</f>
        <v>Eudicots</v>
      </c>
      <c r="S6" t="str">
        <f>VLOOKUP($D6,Artslister!$A$1:$W$100,8,FALSE)</f>
        <v>Lamiales</v>
      </c>
      <c r="T6" t="str">
        <f>VLOOKUP($D6,Artslister!$A$1:$W$100,9,FALSE)</f>
        <v>Plantaginaceae</v>
      </c>
      <c r="U6" t="str">
        <f>VLOOKUP($D6,Artslister!$A$1:$W$100,10,FALSE)</f>
        <v>Veronica</v>
      </c>
      <c r="V6" t="str">
        <f>VLOOKUP($D6,Artslister!$A$1:$W$100,11,FALSE)</f>
        <v>spicata</v>
      </c>
      <c r="W6">
        <f>VLOOKUP($D6,Artslister!$A$1:$W$100,12,FALSE)</f>
        <v>0</v>
      </c>
      <c r="X6" t="str">
        <f>VLOOKUP($D6,Artslister!$A$1:$W$100,13,FALSE)</f>
        <v>L.</v>
      </c>
      <c r="Y6" t="str">
        <f>VLOOKUP($D6,Artslister!$A$1:$W$100,15,FALSE)</f>
        <v>VU</v>
      </c>
      <c r="Z6" t="e">
        <f>VLOOKUP($D6,Artslister!$A$1:$W$100,17,FALSE)</f>
        <v>#N/A</v>
      </c>
    </row>
    <row r="7" spans="1:26" x14ac:dyDescent="0.3">
      <c r="A7" t="s">
        <v>69</v>
      </c>
      <c r="B7">
        <v>2019</v>
      </c>
      <c r="C7" t="s">
        <v>1387</v>
      </c>
      <c r="D7" t="s">
        <v>1752</v>
      </c>
      <c r="E7">
        <v>1</v>
      </c>
      <c r="F7">
        <v>1</v>
      </c>
      <c r="M7" t="str">
        <f>VLOOKUP($D7,Artslister!$A$1:$W$100,2,FALSE)</f>
        <v>Veronica spicata</v>
      </c>
      <c r="N7" t="str">
        <f>VLOOKUP($D7,Artslister!$A$1:$W$100,3,FALSE)</f>
        <v>102575</v>
      </c>
      <c r="O7" t="str">
        <f>VLOOKUP($D7,Artslister!$A$1:$W$100,4,FALSE)</f>
        <v>144891</v>
      </c>
      <c r="P7" t="str">
        <f>VLOOKUP($D7,Artslister!$A$1:$W$100,5,FALSE)</f>
        <v>Plantae</v>
      </c>
      <c r="Q7" t="str">
        <f>VLOOKUP($D7,Artslister!$A$1:$W$100,6,FALSE)</f>
        <v>Magnoliophyta</v>
      </c>
      <c r="R7" t="str">
        <f>VLOOKUP($D7,Artslister!$A$1:$W$100,7,FALSE)</f>
        <v>Eudicots</v>
      </c>
      <c r="S7" t="str">
        <f>VLOOKUP($D7,Artslister!$A$1:$W$100,8,FALSE)</f>
        <v>Lamiales</v>
      </c>
      <c r="T7" t="str">
        <f>VLOOKUP($D7,Artslister!$A$1:$W$100,9,FALSE)</f>
        <v>Plantaginaceae</v>
      </c>
      <c r="U7" t="str">
        <f>VLOOKUP($D7,Artslister!$A$1:$W$100,10,FALSE)</f>
        <v>Veronica</v>
      </c>
      <c r="V7" t="str">
        <f>VLOOKUP($D7,Artslister!$A$1:$W$100,11,FALSE)</f>
        <v>spicata</v>
      </c>
      <c r="W7">
        <f>VLOOKUP($D7,Artslister!$A$1:$W$100,12,FALSE)</f>
        <v>0</v>
      </c>
      <c r="X7" t="str">
        <f>VLOOKUP($D7,Artslister!$A$1:$W$100,13,FALSE)</f>
        <v>L.</v>
      </c>
      <c r="Y7" t="str">
        <f>VLOOKUP($D7,Artslister!$A$1:$W$100,15,FALSE)</f>
        <v>VU</v>
      </c>
      <c r="Z7" t="e">
        <f>VLOOKUP($D7,Artslister!$A$1:$W$100,17,FALSE)</f>
        <v>#N/A</v>
      </c>
    </row>
    <row r="8" spans="1:26" x14ac:dyDescent="0.3">
      <c r="A8" t="s">
        <v>75</v>
      </c>
      <c r="B8">
        <v>2019</v>
      </c>
      <c r="C8" t="s">
        <v>1402</v>
      </c>
      <c r="D8" t="s">
        <v>1752</v>
      </c>
      <c r="E8">
        <v>1</v>
      </c>
      <c r="F8">
        <v>1</v>
      </c>
      <c r="M8" t="str">
        <f>VLOOKUP($D8,Artslister!$A$1:$W$100,2,FALSE)</f>
        <v>Veronica spicata</v>
      </c>
      <c r="N8" t="str">
        <f>VLOOKUP($D8,Artslister!$A$1:$W$100,3,FALSE)</f>
        <v>102575</v>
      </c>
      <c r="O8" t="str">
        <f>VLOOKUP($D8,Artslister!$A$1:$W$100,4,FALSE)</f>
        <v>144891</v>
      </c>
      <c r="P8" t="str">
        <f>VLOOKUP($D8,Artslister!$A$1:$W$100,5,FALSE)</f>
        <v>Plantae</v>
      </c>
      <c r="Q8" t="str">
        <f>VLOOKUP($D8,Artslister!$A$1:$W$100,6,FALSE)</f>
        <v>Magnoliophyta</v>
      </c>
      <c r="R8" t="str">
        <f>VLOOKUP($D8,Artslister!$A$1:$W$100,7,FALSE)</f>
        <v>Eudicots</v>
      </c>
      <c r="S8" t="str">
        <f>VLOOKUP($D8,Artslister!$A$1:$W$100,8,FALSE)</f>
        <v>Lamiales</v>
      </c>
      <c r="T8" t="str">
        <f>VLOOKUP($D8,Artslister!$A$1:$W$100,9,FALSE)</f>
        <v>Plantaginaceae</v>
      </c>
      <c r="U8" t="str">
        <f>VLOOKUP($D8,Artslister!$A$1:$W$100,10,FALSE)</f>
        <v>Veronica</v>
      </c>
      <c r="V8" t="str">
        <f>VLOOKUP($D8,Artslister!$A$1:$W$100,11,FALSE)</f>
        <v>spicata</v>
      </c>
      <c r="W8">
        <f>VLOOKUP($D8,Artslister!$A$1:$W$100,12,FALSE)</f>
        <v>0</v>
      </c>
      <c r="X8" t="str">
        <f>VLOOKUP($D8,Artslister!$A$1:$W$100,13,FALSE)</f>
        <v>L.</v>
      </c>
      <c r="Y8" t="str">
        <f>VLOOKUP($D8,Artslister!$A$1:$W$100,15,FALSE)</f>
        <v>VU</v>
      </c>
      <c r="Z8" t="e">
        <f>VLOOKUP($D8,Artslister!$A$1:$W$100,17,FALSE)</f>
        <v>#N/A</v>
      </c>
    </row>
    <row r="9" spans="1:26" x14ac:dyDescent="0.3">
      <c r="A9" t="s">
        <v>75</v>
      </c>
      <c r="B9">
        <v>2019</v>
      </c>
      <c r="C9" t="s">
        <v>1405</v>
      </c>
      <c r="D9" t="s">
        <v>1752</v>
      </c>
      <c r="E9">
        <v>1</v>
      </c>
      <c r="F9">
        <v>1</v>
      </c>
      <c r="M9" t="str">
        <f>VLOOKUP($D9,Artslister!$A$1:$W$100,2,FALSE)</f>
        <v>Veronica spicata</v>
      </c>
      <c r="N9" t="str">
        <f>VLOOKUP($D9,Artslister!$A$1:$W$100,3,FALSE)</f>
        <v>102575</v>
      </c>
      <c r="O9" t="str">
        <f>VLOOKUP($D9,Artslister!$A$1:$W$100,4,FALSE)</f>
        <v>144891</v>
      </c>
      <c r="P9" t="str">
        <f>VLOOKUP($D9,Artslister!$A$1:$W$100,5,FALSE)</f>
        <v>Plantae</v>
      </c>
      <c r="Q9" t="str">
        <f>VLOOKUP($D9,Artslister!$A$1:$W$100,6,FALSE)</f>
        <v>Magnoliophyta</v>
      </c>
      <c r="R9" t="str">
        <f>VLOOKUP($D9,Artslister!$A$1:$W$100,7,FALSE)</f>
        <v>Eudicots</v>
      </c>
      <c r="S9" t="str">
        <f>VLOOKUP($D9,Artslister!$A$1:$W$100,8,FALSE)</f>
        <v>Lamiales</v>
      </c>
      <c r="T9" t="str">
        <f>VLOOKUP($D9,Artslister!$A$1:$W$100,9,FALSE)</f>
        <v>Plantaginaceae</v>
      </c>
      <c r="U9" t="str">
        <f>VLOOKUP($D9,Artslister!$A$1:$W$100,10,FALSE)</f>
        <v>Veronica</v>
      </c>
      <c r="V9" t="str">
        <f>VLOOKUP($D9,Artslister!$A$1:$W$100,11,FALSE)</f>
        <v>spicata</v>
      </c>
      <c r="W9">
        <f>VLOOKUP($D9,Artslister!$A$1:$W$100,12,FALSE)</f>
        <v>0</v>
      </c>
      <c r="X9" t="str">
        <f>VLOOKUP($D9,Artslister!$A$1:$W$100,13,FALSE)</f>
        <v>L.</v>
      </c>
      <c r="Y9" t="str">
        <f>VLOOKUP($D9,Artslister!$A$1:$W$100,15,FALSE)</f>
        <v>VU</v>
      </c>
      <c r="Z9" t="e">
        <f>VLOOKUP($D9,Artslister!$A$1:$W$100,17,FALSE)</f>
        <v>#N/A</v>
      </c>
    </row>
    <row r="10" spans="1:26" x14ac:dyDescent="0.3">
      <c r="A10" t="s">
        <v>75</v>
      </c>
      <c r="B10">
        <v>2019</v>
      </c>
      <c r="C10" t="s">
        <v>1413</v>
      </c>
      <c r="D10" t="s">
        <v>1752</v>
      </c>
      <c r="E10">
        <v>1</v>
      </c>
      <c r="F10">
        <v>1</v>
      </c>
      <c r="M10" t="str">
        <f>VLOOKUP($D10,Artslister!$A$1:$W$100,2,FALSE)</f>
        <v>Veronica spicata</v>
      </c>
      <c r="N10" t="str">
        <f>VLOOKUP($D10,Artslister!$A$1:$W$100,3,FALSE)</f>
        <v>102575</v>
      </c>
      <c r="O10" t="str">
        <f>VLOOKUP($D10,Artslister!$A$1:$W$100,4,FALSE)</f>
        <v>144891</v>
      </c>
      <c r="P10" t="str">
        <f>VLOOKUP($D10,Artslister!$A$1:$W$100,5,FALSE)</f>
        <v>Plantae</v>
      </c>
      <c r="Q10" t="str">
        <f>VLOOKUP($D10,Artslister!$A$1:$W$100,6,FALSE)</f>
        <v>Magnoliophyta</v>
      </c>
      <c r="R10" t="str">
        <f>VLOOKUP($D10,Artslister!$A$1:$W$100,7,FALSE)</f>
        <v>Eudicots</v>
      </c>
      <c r="S10" t="str">
        <f>VLOOKUP($D10,Artslister!$A$1:$W$100,8,FALSE)</f>
        <v>Lamiales</v>
      </c>
      <c r="T10" t="str">
        <f>VLOOKUP($D10,Artslister!$A$1:$W$100,9,FALSE)</f>
        <v>Plantaginaceae</v>
      </c>
      <c r="U10" t="str">
        <f>VLOOKUP($D10,Artslister!$A$1:$W$100,10,FALSE)</f>
        <v>Veronica</v>
      </c>
      <c r="V10" t="str">
        <f>VLOOKUP($D10,Artslister!$A$1:$W$100,11,FALSE)</f>
        <v>spicata</v>
      </c>
      <c r="W10">
        <f>VLOOKUP($D10,Artslister!$A$1:$W$100,12,FALSE)</f>
        <v>0</v>
      </c>
      <c r="X10" t="str">
        <f>VLOOKUP($D10,Artslister!$A$1:$W$100,13,FALSE)</f>
        <v>L.</v>
      </c>
      <c r="Y10" t="str">
        <f>VLOOKUP($D10,Artslister!$A$1:$W$100,15,FALSE)</f>
        <v>VU</v>
      </c>
      <c r="Z10" t="e">
        <f>VLOOKUP($D10,Artslister!$A$1:$W$100,17,FALSE)</f>
        <v>#N/A</v>
      </c>
    </row>
    <row r="11" spans="1:26" x14ac:dyDescent="0.3">
      <c r="A11" t="s">
        <v>75</v>
      </c>
      <c r="B11">
        <v>2019</v>
      </c>
      <c r="C11" t="s">
        <v>1415</v>
      </c>
      <c r="D11" t="s">
        <v>1752</v>
      </c>
      <c r="E11">
        <v>1</v>
      </c>
      <c r="F11">
        <v>1</v>
      </c>
      <c r="M11" t="str">
        <f>VLOOKUP($D11,Artslister!$A$1:$W$100,2,FALSE)</f>
        <v>Veronica spicata</v>
      </c>
      <c r="N11" t="str">
        <f>VLOOKUP($D11,Artslister!$A$1:$W$100,3,FALSE)</f>
        <v>102575</v>
      </c>
      <c r="O11" t="str">
        <f>VLOOKUP($D11,Artslister!$A$1:$W$100,4,FALSE)</f>
        <v>144891</v>
      </c>
      <c r="P11" t="str">
        <f>VLOOKUP($D11,Artslister!$A$1:$W$100,5,FALSE)</f>
        <v>Plantae</v>
      </c>
      <c r="Q11" t="str">
        <f>VLOOKUP($D11,Artslister!$A$1:$W$100,6,FALSE)</f>
        <v>Magnoliophyta</v>
      </c>
      <c r="R11" t="str">
        <f>VLOOKUP($D11,Artslister!$A$1:$W$100,7,FALSE)</f>
        <v>Eudicots</v>
      </c>
      <c r="S11" t="str">
        <f>VLOOKUP($D11,Artslister!$A$1:$W$100,8,FALSE)</f>
        <v>Lamiales</v>
      </c>
      <c r="T11" t="str">
        <f>VLOOKUP($D11,Artslister!$A$1:$W$100,9,FALSE)</f>
        <v>Plantaginaceae</v>
      </c>
      <c r="U11" t="str">
        <f>VLOOKUP($D11,Artslister!$A$1:$W$100,10,FALSE)</f>
        <v>Veronica</v>
      </c>
      <c r="V11" t="str">
        <f>VLOOKUP($D11,Artslister!$A$1:$W$100,11,FALSE)</f>
        <v>spicata</v>
      </c>
      <c r="W11">
        <f>VLOOKUP($D11,Artslister!$A$1:$W$100,12,FALSE)</f>
        <v>0</v>
      </c>
      <c r="X11" t="str">
        <f>VLOOKUP($D11,Artslister!$A$1:$W$100,13,FALSE)</f>
        <v>L.</v>
      </c>
      <c r="Y11" t="str">
        <f>VLOOKUP($D11,Artslister!$A$1:$W$100,15,FALSE)</f>
        <v>VU</v>
      </c>
      <c r="Z11" t="e">
        <f>VLOOKUP($D11,Artslister!$A$1:$W$100,17,FALSE)</f>
        <v>#N/A</v>
      </c>
    </row>
    <row r="12" spans="1:26" x14ac:dyDescent="0.3">
      <c r="A12" t="s">
        <v>75</v>
      </c>
      <c r="B12">
        <v>2019</v>
      </c>
      <c r="C12" t="s">
        <v>1404</v>
      </c>
      <c r="D12" t="s">
        <v>1752</v>
      </c>
      <c r="E12">
        <v>2</v>
      </c>
      <c r="F12">
        <v>1</v>
      </c>
      <c r="M12" t="str">
        <f>VLOOKUP($D12,Artslister!$A$1:$W$100,2,FALSE)</f>
        <v>Veronica spicata</v>
      </c>
      <c r="N12" t="str">
        <f>VLOOKUP($D12,Artslister!$A$1:$W$100,3,FALSE)</f>
        <v>102575</v>
      </c>
      <c r="O12" t="str">
        <f>VLOOKUP($D12,Artslister!$A$1:$W$100,4,FALSE)</f>
        <v>144891</v>
      </c>
      <c r="P12" t="str">
        <f>VLOOKUP($D12,Artslister!$A$1:$W$100,5,FALSE)</f>
        <v>Plantae</v>
      </c>
      <c r="Q12" t="str">
        <f>VLOOKUP($D12,Artslister!$A$1:$W$100,6,FALSE)</f>
        <v>Magnoliophyta</v>
      </c>
      <c r="R12" t="str">
        <f>VLOOKUP($D12,Artslister!$A$1:$W$100,7,FALSE)</f>
        <v>Eudicots</v>
      </c>
      <c r="S12" t="str">
        <f>VLOOKUP($D12,Artslister!$A$1:$W$100,8,FALSE)</f>
        <v>Lamiales</v>
      </c>
      <c r="T12" t="str">
        <f>VLOOKUP($D12,Artslister!$A$1:$W$100,9,FALSE)</f>
        <v>Plantaginaceae</v>
      </c>
      <c r="U12" t="str">
        <f>VLOOKUP($D12,Artslister!$A$1:$W$100,10,FALSE)</f>
        <v>Veronica</v>
      </c>
      <c r="V12" t="str">
        <f>VLOOKUP($D12,Artslister!$A$1:$W$100,11,FALSE)</f>
        <v>spicata</v>
      </c>
      <c r="W12">
        <f>VLOOKUP($D12,Artslister!$A$1:$W$100,12,FALSE)</f>
        <v>0</v>
      </c>
      <c r="X12" t="str">
        <f>VLOOKUP($D12,Artslister!$A$1:$W$100,13,FALSE)</f>
        <v>L.</v>
      </c>
      <c r="Y12" t="str">
        <f>VLOOKUP($D12,Artslister!$A$1:$W$100,15,FALSE)</f>
        <v>VU</v>
      </c>
      <c r="Z12" t="e">
        <f>VLOOKUP($D12,Artslister!$A$1:$W$100,17,FALSE)</f>
        <v>#N/A</v>
      </c>
    </row>
    <row r="13" spans="1:26" x14ac:dyDescent="0.3">
      <c r="A13" t="s">
        <v>56</v>
      </c>
      <c r="B13">
        <v>2019</v>
      </c>
      <c r="C13" t="s">
        <v>1474</v>
      </c>
      <c r="D13" t="s">
        <v>1752</v>
      </c>
      <c r="E13">
        <v>5</v>
      </c>
      <c r="F13">
        <v>1</v>
      </c>
      <c r="M13" t="str">
        <f>VLOOKUP($D13,Artslister!$A$1:$W$100,2,FALSE)</f>
        <v>Veronica spicata</v>
      </c>
      <c r="N13" t="str">
        <f>VLOOKUP($D13,Artslister!$A$1:$W$100,3,FALSE)</f>
        <v>102575</v>
      </c>
      <c r="O13" t="str">
        <f>VLOOKUP($D13,Artslister!$A$1:$W$100,4,FALSE)</f>
        <v>144891</v>
      </c>
      <c r="P13" t="str">
        <f>VLOOKUP($D13,Artslister!$A$1:$W$100,5,FALSE)</f>
        <v>Plantae</v>
      </c>
      <c r="Q13" t="str">
        <f>VLOOKUP($D13,Artslister!$A$1:$W$100,6,FALSE)</f>
        <v>Magnoliophyta</v>
      </c>
      <c r="R13" t="str">
        <f>VLOOKUP($D13,Artslister!$A$1:$W$100,7,FALSE)</f>
        <v>Eudicots</v>
      </c>
      <c r="S13" t="str">
        <f>VLOOKUP($D13,Artslister!$A$1:$W$100,8,FALSE)</f>
        <v>Lamiales</v>
      </c>
      <c r="T13" t="str">
        <f>VLOOKUP($D13,Artslister!$A$1:$W$100,9,FALSE)</f>
        <v>Plantaginaceae</v>
      </c>
      <c r="U13" t="str">
        <f>VLOOKUP($D13,Artslister!$A$1:$W$100,10,FALSE)</f>
        <v>Veronica</v>
      </c>
      <c r="V13" t="str">
        <f>VLOOKUP($D13,Artslister!$A$1:$W$100,11,FALSE)</f>
        <v>spicata</v>
      </c>
      <c r="W13">
        <f>VLOOKUP($D13,Artslister!$A$1:$W$100,12,FALSE)</f>
        <v>0</v>
      </c>
      <c r="X13" t="str">
        <f>VLOOKUP($D13,Artslister!$A$1:$W$100,13,FALSE)</f>
        <v>L.</v>
      </c>
      <c r="Y13" t="str">
        <f>VLOOKUP($D13,Artslister!$A$1:$W$100,15,FALSE)</f>
        <v>VU</v>
      </c>
      <c r="Z13" t="e">
        <f>VLOOKUP($D13,Artslister!$A$1:$W$100,17,FALSE)</f>
        <v>#N/A</v>
      </c>
    </row>
    <row r="14" spans="1:26" x14ac:dyDescent="0.3">
      <c r="A14" t="s">
        <v>117</v>
      </c>
      <c r="B14">
        <v>2020</v>
      </c>
      <c r="C14" t="s">
        <v>1275</v>
      </c>
      <c r="D14" t="s">
        <v>1752</v>
      </c>
      <c r="E14">
        <v>1</v>
      </c>
      <c r="F14">
        <v>1</v>
      </c>
      <c r="M14" t="str">
        <f>VLOOKUP($D14,Artslister!$A$1:$W$100,2,FALSE)</f>
        <v>Veronica spicata</v>
      </c>
      <c r="N14" t="str">
        <f>VLOOKUP($D14,Artslister!$A$1:$W$100,3,FALSE)</f>
        <v>102575</v>
      </c>
      <c r="O14" t="str">
        <f>VLOOKUP($D14,Artslister!$A$1:$W$100,4,FALSE)</f>
        <v>144891</v>
      </c>
      <c r="P14" t="str">
        <f>VLOOKUP($D14,Artslister!$A$1:$W$100,5,FALSE)</f>
        <v>Plantae</v>
      </c>
      <c r="Q14" t="str">
        <f>VLOOKUP($D14,Artslister!$A$1:$W$100,6,FALSE)</f>
        <v>Magnoliophyta</v>
      </c>
      <c r="R14" t="str">
        <f>VLOOKUP($D14,Artslister!$A$1:$W$100,7,FALSE)</f>
        <v>Eudicots</v>
      </c>
      <c r="S14" t="str">
        <f>VLOOKUP($D14,Artslister!$A$1:$W$100,8,FALSE)</f>
        <v>Lamiales</v>
      </c>
      <c r="T14" t="str">
        <f>VLOOKUP($D14,Artslister!$A$1:$W$100,9,FALSE)</f>
        <v>Plantaginaceae</v>
      </c>
      <c r="U14" t="str">
        <f>VLOOKUP($D14,Artslister!$A$1:$W$100,10,FALSE)</f>
        <v>Veronica</v>
      </c>
      <c r="V14" t="str">
        <f>VLOOKUP($D14,Artslister!$A$1:$W$100,11,FALSE)</f>
        <v>spicata</v>
      </c>
      <c r="W14">
        <f>VLOOKUP($D14,Artslister!$A$1:$W$100,12,FALSE)</f>
        <v>0</v>
      </c>
      <c r="X14" t="str">
        <f>VLOOKUP($D14,Artslister!$A$1:$W$100,13,FALSE)</f>
        <v>L.</v>
      </c>
      <c r="Y14" t="str">
        <f>VLOOKUP($D14,Artslister!$A$1:$W$100,15,FALSE)</f>
        <v>VU</v>
      </c>
      <c r="Z14" t="e">
        <f>VLOOKUP($D14,Artslister!$A$1:$W$100,17,FALSE)</f>
        <v>#N/A</v>
      </c>
    </row>
    <row r="15" spans="1:26" x14ac:dyDescent="0.3">
      <c r="A15" s="21" t="s">
        <v>109</v>
      </c>
      <c r="B15" s="21">
        <v>2020</v>
      </c>
      <c r="C15" s="21" t="s">
        <v>1322</v>
      </c>
      <c r="D15" s="21" t="s">
        <v>1752</v>
      </c>
      <c r="E15" s="21">
        <v>1</v>
      </c>
      <c r="F15">
        <v>1</v>
      </c>
      <c r="K15" s="21" t="s">
        <v>529</v>
      </c>
      <c r="M15" t="str">
        <f>VLOOKUP($D15,Artslister!$A$1:$W$100,2,FALSE)</f>
        <v>Veronica spicata</v>
      </c>
      <c r="N15" t="str">
        <f>VLOOKUP($D15,Artslister!$A$1:$W$100,3,FALSE)</f>
        <v>102575</v>
      </c>
      <c r="O15" t="str">
        <f>VLOOKUP($D15,Artslister!$A$1:$W$100,4,FALSE)</f>
        <v>144891</v>
      </c>
      <c r="P15" t="str">
        <f>VLOOKUP($D15,Artslister!$A$1:$W$100,5,FALSE)</f>
        <v>Plantae</v>
      </c>
      <c r="Q15" t="str">
        <f>VLOOKUP($D15,Artslister!$A$1:$W$100,6,FALSE)</f>
        <v>Magnoliophyta</v>
      </c>
      <c r="R15" t="str">
        <f>VLOOKUP($D15,Artslister!$A$1:$W$100,7,FALSE)</f>
        <v>Eudicots</v>
      </c>
      <c r="S15" t="str">
        <f>VLOOKUP($D15,Artslister!$A$1:$W$100,8,FALSE)</f>
        <v>Lamiales</v>
      </c>
      <c r="T15" t="str">
        <f>VLOOKUP($D15,Artslister!$A$1:$W$100,9,FALSE)</f>
        <v>Plantaginaceae</v>
      </c>
      <c r="U15" t="str">
        <f>VLOOKUP($D15,Artslister!$A$1:$W$100,10,FALSE)</f>
        <v>Veronica</v>
      </c>
      <c r="V15" t="str">
        <f>VLOOKUP($D15,Artslister!$A$1:$W$100,11,FALSE)</f>
        <v>spicata</v>
      </c>
      <c r="W15">
        <f>VLOOKUP($D15,Artslister!$A$1:$W$100,12,FALSE)</f>
        <v>0</v>
      </c>
      <c r="X15" t="str">
        <f>VLOOKUP($D15,Artslister!$A$1:$W$100,13,FALSE)</f>
        <v>L.</v>
      </c>
      <c r="Y15" t="str">
        <f>VLOOKUP($D15,Artslister!$A$1:$W$100,15,FALSE)</f>
        <v>VU</v>
      </c>
      <c r="Z15" t="e">
        <f>VLOOKUP($D15,Artslister!$A$1:$W$100,17,FALSE)</f>
        <v>#N/A</v>
      </c>
    </row>
    <row r="16" spans="1:26" x14ac:dyDescent="0.3">
      <c r="A16" s="21" t="s">
        <v>109</v>
      </c>
      <c r="B16" s="21">
        <v>2020</v>
      </c>
      <c r="C16" s="21" t="s">
        <v>1333</v>
      </c>
      <c r="D16" s="21" t="s">
        <v>1752</v>
      </c>
      <c r="E16" s="21">
        <v>1</v>
      </c>
      <c r="F16">
        <v>1</v>
      </c>
      <c r="K16" s="21" t="s">
        <v>529</v>
      </c>
      <c r="M16" t="str">
        <f>VLOOKUP($D16,Artslister!$A$1:$W$100,2,FALSE)</f>
        <v>Veronica spicata</v>
      </c>
      <c r="N16" t="str">
        <f>VLOOKUP($D16,Artslister!$A$1:$W$100,3,FALSE)</f>
        <v>102575</v>
      </c>
      <c r="O16" t="str">
        <f>VLOOKUP($D16,Artslister!$A$1:$W$100,4,FALSE)</f>
        <v>144891</v>
      </c>
      <c r="P16" t="str">
        <f>VLOOKUP($D16,Artslister!$A$1:$W$100,5,FALSE)</f>
        <v>Plantae</v>
      </c>
      <c r="Q16" t="str">
        <f>VLOOKUP($D16,Artslister!$A$1:$W$100,6,FALSE)</f>
        <v>Magnoliophyta</v>
      </c>
      <c r="R16" t="str">
        <f>VLOOKUP($D16,Artslister!$A$1:$W$100,7,FALSE)</f>
        <v>Eudicots</v>
      </c>
      <c r="S16" t="str">
        <f>VLOOKUP($D16,Artslister!$A$1:$W$100,8,FALSE)</f>
        <v>Lamiales</v>
      </c>
      <c r="T16" t="str">
        <f>VLOOKUP($D16,Artslister!$A$1:$W$100,9,FALSE)</f>
        <v>Plantaginaceae</v>
      </c>
      <c r="U16" t="str">
        <f>VLOOKUP($D16,Artslister!$A$1:$W$100,10,FALSE)</f>
        <v>Veronica</v>
      </c>
      <c r="V16" t="str">
        <f>VLOOKUP($D16,Artslister!$A$1:$W$100,11,FALSE)</f>
        <v>spicata</v>
      </c>
      <c r="W16">
        <f>VLOOKUP($D16,Artslister!$A$1:$W$100,12,FALSE)</f>
        <v>0</v>
      </c>
      <c r="X16" t="str">
        <f>VLOOKUP($D16,Artslister!$A$1:$W$100,13,FALSE)</f>
        <v>L.</v>
      </c>
      <c r="Y16" t="str">
        <f>VLOOKUP($D16,Artslister!$A$1:$W$100,15,FALSE)</f>
        <v>VU</v>
      </c>
      <c r="Z16" t="e">
        <f>VLOOKUP($D16,Artslister!$A$1:$W$100,17,FALSE)</f>
        <v>#N/A</v>
      </c>
    </row>
    <row r="17" spans="1:26" x14ac:dyDescent="0.3">
      <c r="A17" s="21" t="s">
        <v>109</v>
      </c>
      <c r="B17" s="21">
        <v>2020</v>
      </c>
      <c r="C17" s="21" t="s">
        <v>1324</v>
      </c>
      <c r="D17" s="21" t="s">
        <v>1752</v>
      </c>
      <c r="E17" s="21">
        <v>1</v>
      </c>
      <c r="F17">
        <v>1</v>
      </c>
      <c r="K17" s="21" t="s">
        <v>529</v>
      </c>
      <c r="M17" t="str">
        <f>VLOOKUP($D17,Artslister!$A$1:$W$100,2,FALSE)</f>
        <v>Veronica spicata</v>
      </c>
      <c r="N17" t="str">
        <f>VLOOKUP($D17,Artslister!$A$1:$W$100,3,FALSE)</f>
        <v>102575</v>
      </c>
      <c r="O17" t="str">
        <f>VLOOKUP($D17,Artslister!$A$1:$W$100,4,FALSE)</f>
        <v>144891</v>
      </c>
      <c r="P17" t="str">
        <f>VLOOKUP($D17,Artslister!$A$1:$W$100,5,FALSE)</f>
        <v>Plantae</v>
      </c>
      <c r="Q17" t="str">
        <f>VLOOKUP($D17,Artslister!$A$1:$W$100,6,FALSE)</f>
        <v>Magnoliophyta</v>
      </c>
      <c r="R17" t="str">
        <f>VLOOKUP($D17,Artslister!$A$1:$W$100,7,FALSE)</f>
        <v>Eudicots</v>
      </c>
      <c r="S17" t="str">
        <f>VLOOKUP($D17,Artslister!$A$1:$W$100,8,FALSE)</f>
        <v>Lamiales</v>
      </c>
      <c r="T17" t="str">
        <f>VLOOKUP($D17,Artslister!$A$1:$W$100,9,FALSE)</f>
        <v>Plantaginaceae</v>
      </c>
      <c r="U17" t="str">
        <f>VLOOKUP($D17,Artslister!$A$1:$W$100,10,FALSE)</f>
        <v>Veronica</v>
      </c>
      <c r="V17" t="str">
        <f>VLOOKUP($D17,Artslister!$A$1:$W$100,11,FALSE)</f>
        <v>spicata</v>
      </c>
      <c r="W17">
        <f>VLOOKUP($D17,Artslister!$A$1:$W$100,12,FALSE)</f>
        <v>0</v>
      </c>
      <c r="X17" t="str">
        <f>VLOOKUP($D17,Artslister!$A$1:$W$100,13,FALSE)</f>
        <v>L.</v>
      </c>
      <c r="Y17" t="str">
        <f>VLOOKUP($D17,Artslister!$A$1:$W$100,15,FALSE)</f>
        <v>VU</v>
      </c>
      <c r="Z17" t="e">
        <f>VLOOKUP($D17,Artslister!$A$1:$W$100,17,FALSE)</f>
        <v>#N/A</v>
      </c>
    </row>
    <row r="18" spans="1:26" x14ac:dyDescent="0.3">
      <c r="A18" s="58" t="s">
        <v>114</v>
      </c>
      <c r="B18" s="58">
        <v>2021</v>
      </c>
      <c r="C18" s="58" t="s">
        <v>1346</v>
      </c>
      <c r="D18" s="58" t="s">
        <v>1752</v>
      </c>
      <c r="E18" s="58">
        <v>1</v>
      </c>
      <c r="F18">
        <v>1</v>
      </c>
      <c r="I18" s="45"/>
      <c r="J18" s="45"/>
      <c r="K18" s="58"/>
      <c r="L18" s="45"/>
      <c r="M18" t="str">
        <f>VLOOKUP($D18,Artslister!$A$1:$W$100,2,FALSE)</f>
        <v>Veronica spicata</v>
      </c>
      <c r="N18" t="str">
        <f>VLOOKUP($D18,Artslister!$A$1:$W$100,3,FALSE)</f>
        <v>102575</v>
      </c>
      <c r="O18" t="str">
        <f>VLOOKUP($D18,Artslister!$A$1:$W$100,4,FALSE)</f>
        <v>144891</v>
      </c>
      <c r="P18" t="str">
        <f>VLOOKUP($D18,Artslister!$A$1:$W$100,5,FALSE)</f>
        <v>Plantae</v>
      </c>
      <c r="Q18" t="str">
        <f>VLOOKUP($D18,Artslister!$A$1:$W$100,6,FALSE)</f>
        <v>Magnoliophyta</v>
      </c>
      <c r="R18" t="str">
        <f>VLOOKUP($D18,Artslister!$A$1:$W$100,7,FALSE)</f>
        <v>Eudicots</v>
      </c>
      <c r="S18" t="str">
        <f>VLOOKUP($D18,Artslister!$A$1:$W$100,8,FALSE)</f>
        <v>Lamiales</v>
      </c>
      <c r="T18" t="str">
        <f>VLOOKUP($D18,Artslister!$A$1:$W$100,9,FALSE)</f>
        <v>Plantaginaceae</v>
      </c>
      <c r="U18" t="str">
        <f>VLOOKUP($D18,Artslister!$A$1:$W$100,10,FALSE)</f>
        <v>Veronica</v>
      </c>
      <c r="V18" t="str">
        <f>VLOOKUP($D18,Artslister!$A$1:$W$100,11,FALSE)</f>
        <v>spicata</v>
      </c>
      <c r="W18">
        <f>VLOOKUP($D18,Artslister!$A$1:$W$100,12,FALSE)</f>
        <v>0</v>
      </c>
      <c r="X18" t="str">
        <f>VLOOKUP($D18,Artslister!$A$1:$W$100,13,FALSE)</f>
        <v>L.</v>
      </c>
      <c r="Y18" t="str">
        <f>VLOOKUP($D18,Artslister!$A$1:$W$100,15,FALSE)</f>
        <v>VU</v>
      </c>
      <c r="Z18" t="e">
        <f>VLOOKUP($D18,Artslister!$A$1:$W$100,17,FALSE)</f>
        <v>#N/A</v>
      </c>
    </row>
    <row r="19" spans="1:26" x14ac:dyDescent="0.3">
      <c r="A19" t="s">
        <v>69</v>
      </c>
      <c r="B19">
        <v>2020</v>
      </c>
      <c r="C19" t="s">
        <v>1376</v>
      </c>
      <c r="D19" t="s">
        <v>1752</v>
      </c>
      <c r="E19">
        <v>0.1</v>
      </c>
      <c r="F19">
        <v>1</v>
      </c>
      <c r="M19" t="str">
        <f>VLOOKUP($D19,Artslister!$A$1:$W$100,2,FALSE)</f>
        <v>Veronica spicata</v>
      </c>
      <c r="N19" t="str">
        <f>VLOOKUP($D19,Artslister!$A$1:$W$100,3,FALSE)</f>
        <v>102575</v>
      </c>
      <c r="O19" t="str">
        <f>VLOOKUP($D19,Artslister!$A$1:$W$100,4,FALSE)</f>
        <v>144891</v>
      </c>
      <c r="P19" t="str">
        <f>VLOOKUP($D19,Artslister!$A$1:$W$100,5,FALSE)</f>
        <v>Plantae</v>
      </c>
      <c r="Q19" t="str">
        <f>VLOOKUP($D19,Artslister!$A$1:$W$100,6,FALSE)</f>
        <v>Magnoliophyta</v>
      </c>
      <c r="R19" t="str">
        <f>VLOOKUP($D19,Artslister!$A$1:$W$100,7,FALSE)</f>
        <v>Eudicots</v>
      </c>
      <c r="S19" t="str">
        <f>VLOOKUP($D19,Artslister!$A$1:$W$100,8,FALSE)</f>
        <v>Lamiales</v>
      </c>
      <c r="T19" t="str">
        <f>VLOOKUP($D19,Artslister!$A$1:$W$100,9,FALSE)</f>
        <v>Plantaginaceae</v>
      </c>
      <c r="U19" t="str">
        <f>VLOOKUP($D19,Artslister!$A$1:$W$100,10,FALSE)</f>
        <v>Veronica</v>
      </c>
      <c r="V19" t="str">
        <f>VLOOKUP($D19,Artslister!$A$1:$W$100,11,FALSE)</f>
        <v>spicata</v>
      </c>
      <c r="W19">
        <f>VLOOKUP($D19,Artslister!$A$1:$W$100,12,FALSE)</f>
        <v>0</v>
      </c>
      <c r="X19" t="str">
        <f>VLOOKUP($D19,Artslister!$A$1:$W$100,13,FALSE)</f>
        <v>L.</v>
      </c>
      <c r="Y19" t="str">
        <f>VLOOKUP($D19,Artslister!$A$1:$W$100,15,FALSE)</f>
        <v>VU</v>
      </c>
      <c r="Z19" t="e">
        <f>VLOOKUP($D19,Artslister!$A$1:$W$100,17,FALSE)</f>
        <v>#N/A</v>
      </c>
    </row>
    <row r="20" spans="1:26" x14ac:dyDescent="0.3">
      <c r="A20" t="s">
        <v>75</v>
      </c>
      <c r="B20">
        <v>2020</v>
      </c>
      <c r="C20" t="s">
        <v>1402</v>
      </c>
      <c r="D20" t="s">
        <v>1752</v>
      </c>
      <c r="E20">
        <v>1</v>
      </c>
      <c r="F20">
        <v>1</v>
      </c>
      <c r="M20" t="str">
        <f>VLOOKUP($D20,Artslister!$A$1:$W$100,2,FALSE)</f>
        <v>Veronica spicata</v>
      </c>
      <c r="N20" t="str">
        <f>VLOOKUP($D20,Artslister!$A$1:$W$100,3,FALSE)</f>
        <v>102575</v>
      </c>
      <c r="O20" t="str">
        <f>VLOOKUP($D20,Artslister!$A$1:$W$100,4,FALSE)</f>
        <v>144891</v>
      </c>
      <c r="P20" t="str">
        <f>VLOOKUP($D20,Artslister!$A$1:$W$100,5,FALSE)</f>
        <v>Plantae</v>
      </c>
      <c r="Q20" t="str">
        <f>VLOOKUP($D20,Artslister!$A$1:$W$100,6,FALSE)</f>
        <v>Magnoliophyta</v>
      </c>
      <c r="R20" t="str">
        <f>VLOOKUP($D20,Artslister!$A$1:$W$100,7,FALSE)</f>
        <v>Eudicots</v>
      </c>
      <c r="S20" t="str">
        <f>VLOOKUP($D20,Artslister!$A$1:$W$100,8,FALSE)</f>
        <v>Lamiales</v>
      </c>
      <c r="T20" t="str">
        <f>VLOOKUP($D20,Artslister!$A$1:$W$100,9,FALSE)</f>
        <v>Plantaginaceae</v>
      </c>
      <c r="U20" t="str">
        <f>VLOOKUP($D20,Artslister!$A$1:$W$100,10,FALSE)</f>
        <v>Veronica</v>
      </c>
      <c r="V20" t="str">
        <f>VLOOKUP($D20,Artslister!$A$1:$W$100,11,FALSE)</f>
        <v>spicata</v>
      </c>
      <c r="W20">
        <f>VLOOKUP($D20,Artslister!$A$1:$W$100,12,FALSE)</f>
        <v>0</v>
      </c>
      <c r="X20" t="str">
        <f>VLOOKUP($D20,Artslister!$A$1:$W$100,13,FALSE)</f>
        <v>L.</v>
      </c>
      <c r="Y20" t="str">
        <f>VLOOKUP($D20,Artslister!$A$1:$W$100,15,FALSE)</f>
        <v>VU</v>
      </c>
      <c r="Z20" t="e">
        <f>VLOOKUP($D20,Artslister!$A$1:$W$100,17,FALSE)</f>
        <v>#N/A</v>
      </c>
    </row>
    <row r="21" spans="1:26" x14ac:dyDescent="0.3">
      <c r="A21" t="s">
        <v>75</v>
      </c>
      <c r="B21">
        <v>2020</v>
      </c>
      <c r="C21" t="s">
        <v>1404</v>
      </c>
      <c r="D21" t="s">
        <v>1752</v>
      </c>
      <c r="E21">
        <v>1</v>
      </c>
      <c r="F21">
        <v>1</v>
      </c>
      <c r="M21" t="str">
        <f>VLOOKUP($D21,Artslister!$A$1:$W$100,2,FALSE)</f>
        <v>Veronica spicata</v>
      </c>
      <c r="N21" t="str">
        <f>VLOOKUP($D21,Artslister!$A$1:$W$100,3,FALSE)</f>
        <v>102575</v>
      </c>
      <c r="O21" t="str">
        <f>VLOOKUP($D21,Artslister!$A$1:$W$100,4,FALSE)</f>
        <v>144891</v>
      </c>
      <c r="P21" t="str">
        <f>VLOOKUP($D21,Artslister!$A$1:$W$100,5,FALSE)</f>
        <v>Plantae</v>
      </c>
      <c r="Q21" t="str">
        <f>VLOOKUP($D21,Artslister!$A$1:$W$100,6,FALSE)</f>
        <v>Magnoliophyta</v>
      </c>
      <c r="R21" t="str">
        <f>VLOOKUP($D21,Artslister!$A$1:$W$100,7,FALSE)</f>
        <v>Eudicots</v>
      </c>
      <c r="S21" t="str">
        <f>VLOOKUP($D21,Artslister!$A$1:$W$100,8,FALSE)</f>
        <v>Lamiales</v>
      </c>
      <c r="T21" t="str">
        <f>VLOOKUP($D21,Artslister!$A$1:$W$100,9,FALSE)</f>
        <v>Plantaginaceae</v>
      </c>
      <c r="U21" t="str">
        <f>VLOOKUP($D21,Artslister!$A$1:$W$100,10,FALSE)</f>
        <v>Veronica</v>
      </c>
      <c r="V21" t="str">
        <f>VLOOKUP($D21,Artslister!$A$1:$W$100,11,FALSE)</f>
        <v>spicata</v>
      </c>
      <c r="W21">
        <f>VLOOKUP($D21,Artslister!$A$1:$W$100,12,FALSE)</f>
        <v>0</v>
      </c>
      <c r="X21" t="str">
        <f>VLOOKUP($D21,Artslister!$A$1:$W$100,13,FALSE)</f>
        <v>L.</v>
      </c>
      <c r="Y21" t="str">
        <f>VLOOKUP($D21,Artslister!$A$1:$W$100,15,FALSE)</f>
        <v>VU</v>
      </c>
      <c r="Z21" t="e">
        <f>VLOOKUP($D21,Artslister!$A$1:$W$100,17,FALSE)</f>
        <v>#N/A</v>
      </c>
    </row>
    <row r="22" spans="1:26" x14ac:dyDescent="0.3">
      <c r="A22" t="s">
        <v>75</v>
      </c>
      <c r="B22">
        <v>2020</v>
      </c>
      <c r="C22" t="s">
        <v>1405</v>
      </c>
      <c r="D22" t="s">
        <v>1752</v>
      </c>
      <c r="E22">
        <v>0.1</v>
      </c>
      <c r="F22">
        <v>1</v>
      </c>
      <c r="M22" t="str">
        <f>VLOOKUP($D22,Artslister!$A$1:$W$100,2,FALSE)</f>
        <v>Veronica spicata</v>
      </c>
      <c r="N22" t="str">
        <f>VLOOKUP($D22,Artslister!$A$1:$W$100,3,FALSE)</f>
        <v>102575</v>
      </c>
      <c r="O22" t="str">
        <f>VLOOKUP($D22,Artslister!$A$1:$W$100,4,FALSE)</f>
        <v>144891</v>
      </c>
      <c r="P22" t="str">
        <f>VLOOKUP($D22,Artslister!$A$1:$W$100,5,FALSE)</f>
        <v>Plantae</v>
      </c>
      <c r="Q22" t="str">
        <f>VLOOKUP($D22,Artslister!$A$1:$W$100,6,FALSE)</f>
        <v>Magnoliophyta</v>
      </c>
      <c r="R22" t="str">
        <f>VLOOKUP($D22,Artslister!$A$1:$W$100,7,FALSE)</f>
        <v>Eudicots</v>
      </c>
      <c r="S22" t="str">
        <f>VLOOKUP($D22,Artslister!$A$1:$W$100,8,FALSE)</f>
        <v>Lamiales</v>
      </c>
      <c r="T22" t="str">
        <f>VLOOKUP($D22,Artslister!$A$1:$W$100,9,FALSE)</f>
        <v>Plantaginaceae</v>
      </c>
      <c r="U22" t="str">
        <f>VLOOKUP($D22,Artslister!$A$1:$W$100,10,FALSE)</f>
        <v>Veronica</v>
      </c>
      <c r="V22" t="str">
        <f>VLOOKUP($D22,Artslister!$A$1:$W$100,11,FALSE)</f>
        <v>spicata</v>
      </c>
      <c r="W22">
        <f>VLOOKUP($D22,Artslister!$A$1:$W$100,12,FALSE)</f>
        <v>0</v>
      </c>
      <c r="X22" t="str">
        <f>VLOOKUP($D22,Artslister!$A$1:$W$100,13,FALSE)</f>
        <v>L.</v>
      </c>
      <c r="Y22" t="str">
        <f>VLOOKUP($D22,Artslister!$A$1:$W$100,15,FALSE)</f>
        <v>VU</v>
      </c>
      <c r="Z22" t="e">
        <f>VLOOKUP($D22,Artslister!$A$1:$W$100,17,FALSE)</f>
        <v>#N/A</v>
      </c>
    </row>
    <row r="23" spans="1:26" x14ac:dyDescent="0.3">
      <c r="A23" t="s">
        <v>75</v>
      </c>
      <c r="B23">
        <v>2020</v>
      </c>
      <c r="C23" t="s">
        <v>1407</v>
      </c>
      <c r="D23" t="s">
        <v>1752</v>
      </c>
      <c r="E23">
        <v>0.1</v>
      </c>
      <c r="F23">
        <v>1</v>
      </c>
      <c r="M23" t="str">
        <f>VLOOKUP($D23,Artslister!$A$1:$W$100,2,FALSE)</f>
        <v>Veronica spicata</v>
      </c>
      <c r="N23" t="str">
        <f>VLOOKUP($D23,Artslister!$A$1:$W$100,3,FALSE)</f>
        <v>102575</v>
      </c>
      <c r="O23" t="str">
        <f>VLOOKUP($D23,Artslister!$A$1:$W$100,4,FALSE)</f>
        <v>144891</v>
      </c>
      <c r="P23" t="str">
        <f>VLOOKUP($D23,Artslister!$A$1:$W$100,5,FALSE)</f>
        <v>Plantae</v>
      </c>
      <c r="Q23" t="str">
        <f>VLOOKUP($D23,Artslister!$A$1:$W$100,6,FALSE)</f>
        <v>Magnoliophyta</v>
      </c>
      <c r="R23" t="str">
        <f>VLOOKUP($D23,Artslister!$A$1:$W$100,7,FALSE)</f>
        <v>Eudicots</v>
      </c>
      <c r="S23" t="str">
        <f>VLOOKUP($D23,Artslister!$A$1:$W$100,8,FALSE)</f>
        <v>Lamiales</v>
      </c>
      <c r="T23" t="str">
        <f>VLOOKUP($D23,Artslister!$A$1:$W$100,9,FALSE)</f>
        <v>Plantaginaceae</v>
      </c>
      <c r="U23" t="str">
        <f>VLOOKUP($D23,Artslister!$A$1:$W$100,10,FALSE)</f>
        <v>Veronica</v>
      </c>
      <c r="V23" t="str">
        <f>VLOOKUP($D23,Artslister!$A$1:$W$100,11,FALSE)</f>
        <v>spicata</v>
      </c>
      <c r="W23">
        <f>VLOOKUP($D23,Artslister!$A$1:$W$100,12,FALSE)</f>
        <v>0</v>
      </c>
      <c r="X23" t="str">
        <f>VLOOKUP($D23,Artslister!$A$1:$W$100,13,FALSE)</f>
        <v>L.</v>
      </c>
      <c r="Y23" t="str">
        <f>VLOOKUP($D23,Artslister!$A$1:$W$100,15,FALSE)</f>
        <v>VU</v>
      </c>
      <c r="Z23" t="e">
        <f>VLOOKUP($D23,Artslister!$A$1:$W$100,17,FALSE)</f>
        <v>#N/A</v>
      </c>
    </row>
    <row r="24" spans="1:26" x14ac:dyDescent="0.3">
      <c r="A24" t="s">
        <v>75</v>
      </c>
      <c r="B24">
        <v>2020</v>
      </c>
      <c r="C24" t="s">
        <v>1410</v>
      </c>
      <c r="D24" t="s">
        <v>1752</v>
      </c>
      <c r="E24">
        <v>0.1</v>
      </c>
      <c r="F24">
        <v>1</v>
      </c>
      <c r="M24" t="str">
        <f>VLOOKUP($D24,Artslister!$A$1:$W$100,2,FALSE)</f>
        <v>Veronica spicata</v>
      </c>
      <c r="N24" t="str">
        <f>VLOOKUP($D24,Artslister!$A$1:$W$100,3,FALSE)</f>
        <v>102575</v>
      </c>
      <c r="O24" t="str">
        <f>VLOOKUP($D24,Artslister!$A$1:$W$100,4,FALSE)</f>
        <v>144891</v>
      </c>
      <c r="P24" t="str">
        <f>VLOOKUP($D24,Artslister!$A$1:$W$100,5,FALSE)</f>
        <v>Plantae</v>
      </c>
      <c r="Q24" t="str">
        <f>VLOOKUP($D24,Artslister!$A$1:$W$100,6,FALSE)</f>
        <v>Magnoliophyta</v>
      </c>
      <c r="R24" t="str">
        <f>VLOOKUP($D24,Artslister!$A$1:$W$100,7,FALSE)</f>
        <v>Eudicots</v>
      </c>
      <c r="S24" t="str">
        <f>VLOOKUP($D24,Artslister!$A$1:$W$100,8,FALSE)</f>
        <v>Lamiales</v>
      </c>
      <c r="T24" t="str">
        <f>VLOOKUP($D24,Artslister!$A$1:$W$100,9,FALSE)</f>
        <v>Plantaginaceae</v>
      </c>
      <c r="U24" t="str">
        <f>VLOOKUP($D24,Artslister!$A$1:$W$100,10,FALSE)</f>
        <v>Veronica</v>
      </c>
      <c r="V24" t="str">
        <f>VLOOKUP($D24,Artslister!$A$1:$W$100,11,FALSE)</f>
        <v>spicata</v>
      </c>
      <c r="W24">
        <f>VLOOKUP($D24,Artslister!$A$1:$W$100,12,FALSE)</f>
        <v>0</v>
      </c>
      <c r="X24" t="str">
        <f>VLOOKUP($D24,Artslister!$A$1:$W$100,13,FALSE)</f>
        <v>L.</v>
      </c>
      <c r="Y24" t="str">
        <f>VLOOKUP($D24,Artslister!$A$1:$W$100,15,FALSE)</f>
        <v>VU</v>
      </c>
      <c r="Z24" t="e">
        <f>VLOOKUP($D24,Artslister!$A$1:$W$100,17,FALSE)</f>
        <v>#N/A</v>
      </c>
    </row>
    <row r="25" spans="1:26" x14ac:dyDescent="0.3">
      <c r="A25" t="s">
        <v>75</v>
      </c>
      <c r="B25">
        <v>2020</v>
      </c>
      <c r="C25" t="s">
        <v>1413</v>
      </c>
      <c r="D25" t="s">
        <v>1752</v>
      </c>
      <c r="E25">
        <v>1</v>
      </c>
      <c r="F25">
        <v>1</v>
      </c>
      <c r="M25" t="str">
        <f>VLOOKUP($D25,Artslister!$A$1:$W$100,2,FALSE)</f>
        <v>Veronica spicata</v>
      </c>
      <c r="N25" t="str">
        <f>VLOOKUP($D25,Artslister!$A$1:$W$100,3,FALSE)</f>
        <v>102575</v>
      </c>
      <c r="O25" t="str">
        <f>VLOOKUP($D25,Artslister!$A$1:$W$100,4,FALSE)</f>
        <v>144891</v>
      </c>
      <c r="P25" t="str">
        <f>VLOOKUP($D25,Artslister!$A$1:$W$100,5,FALSE)</f>
        <v>Plantae</v>
      </c>
      <c r="Q25" t="str">
        <f>VLOOKUP($D25,Artslister!$A$1:$W$100,6,FALSE)</f>
        <v>Magnoliophyta</v>
      </c>
      <c r="R25" t="str">
        <f>VLOOKUP($D25,Artslister!$A$1:$W$100,7,FALSE)</f>
        <v>Eudicots</v>
      </c>
      <c r="S25" t="str">
        <f>VLOOKUP($D25,Artslister!$A$1:$W$100,8,FALSE)</f>
        <v>Lamiales</v>
      </c>
      <c r="T25" t="str">
        <f>VLOOKUP($D25,Artslister!$A$1:$W$100,9,FALSE)</f>
        <v>Plantaginaceae</v>
      </c>
      <c r="U25" t="str">
        <f>VLOOKUP($D25,Artslister!$A$1:$W$100,10,FALSE)</f>
        <v>Veronica</v>
      </c>
      <c r="V25" t="str">
        <f>VLOOKUP($D25,Artslister!$A$1:$W$100,11,FALSE)</f>
        <v>spicata</v>
      </c>
      <c r="W25">
        <f>VLOOKUP($D25,Artslister!$A$1:$W$100,12,FALSE)</f>
        <v>0</v>
      </c>
      <c r="X25" t="str">
        <f>VLOOKUP($D25,Artslister!$A$1:$W$100,13,FALSE)</f>
        <v>L.</v>
      </c>
      <c r="Y25" t="str">
        <f>VLOOKUP($D25,Artslister!$A$1:$W$100,15,FALSE)</f>
        <v>VU</v>
      </c>
      <c r="Z25" t="e">
        <f>VLOOKUP($D25,Artslister!$A$1:$W$100,17,FALSE)</f>
        <v>#N/A</v>
      </c>
    </row>
    <row r="26" spans="1:26" x14ac:dyDescent="0.3">
      <c r="A26" t="s">
        <v>56</v>
      </c>
      <c r="B26">
        <v>2020</v>
      </c>
      <c r="C26" t="s">
        <v>1477</v>
      </c>
      <c r="D26" t="s">
        <v>1752</v>
      </c>
      <c r="E26">
        <v>0.1</v>
      </c>
      <c r="F26">
        <v>1</v>
      </c>
      <c r="M26" t="str">
        <f>VLOOKUP($D26,Artslister!$A$1:$W$100,2,FALSE)</f>
        <v>Veronica spicata</v>
      </c>
      <c r="N26" t="str">
        <f>VLOOKUP($D26,Artslister!$A$1:$W$100,3,FALSE)</f>
        <v>102575</v>
      </c>
      <c r="O26" t="str">
        <f>VLOOKUP($D26,Artslister!$A$1:$W$100,4,FALSE)</f>
        <v>144891</v>
      </c>
      <c r="P26" t="str">
        <f>VLOOKUP($D26,Artslister!$A$1:$W$100,5,FALSE)</f>
        <v>Plantae</v>
      </c>
      <c r="Q26" t="str">
        <f>VLOOKUP($D26,Artslister!$A$1:$W$100,6,FALSE)</f>
        <v>Magnoliophyta</v>
      </c>
      <c r="R26" t="str">
        <f>VLOOKUP($D26,Artslister!$A$1:$W$100,7,FALSE)</f>
        <v>Eudicots</v>
      </c>
      <c r="S26" t="str">
        <f>VLOOKUP($D26,Artslister!$A$1:$W$100,8,FALSE)</f>
        <v>Lamiales</v>
      </c>
      <c r="T26" t="str">
        <f>VLOOKUP($D26,Artslister!$A$1:$W$100,9,FALSE)</f>
        <v>Plantaginaceae</v>
      </c>
      <c r="U26" t="str">
        <f>VLOOKUP($D26,Artslister!$A$1:$W$100,10,FALSE)</f>
        <v>Veronica</v>
      </c>
      <c r="V26" t="str">
        <f>VLOOKUP($D26,Artslister!$A$1:$W$100,11,FALSE)</f>
        <v>spicata</v>
      </c>
      <c r="W26">
        <f>VLOOKUP($D26,Artslister!$A$1:$W$100,12,FALSE)</f>
        <v>0</v>
      </c>
      <c r="X26" t="str">
        <f>VLOOKUP($D26,Artslister!$A$1:$W$100,13,FALSE)</f>
        <v>L.</v>
      </c>
      <c r="Y26" t="str">
        <f>VLOOKUP($D26,Artslister!$A$1:$W$100,15,FALSE)</f>
        <v>VU</v>
      </c>
      <c r="Z26" t="e">
        <f>VLOOKUP($D26,Artslister!$A$1:$W$100,17,FALSE)</f>
        <v>#N/A</v>
      </c>
    </row>
    <row r="27" spans="1:26" x14ac:dyDescent="0.3">
      <c r="A27" t="s">
        <v>56</v>
      </c>
      <c r="B27">
        <v>2020</v>
      </c>
      <c r="C27" t="s">
        <v>1479</v>
      </c>
      <c r="D27" t="s">
        <v>1752</v>
      </c>
      <c r="E27">
        <v>5</v>
      </c>
      <c r="F27">
        <v>1</v>
      </c>
      <c r="M27" t="str">
        <f>VLOOKUP($D27,Artslister!$A$1:$W$100,2,FALSE)</f>
        <v>Veronica spicata</v>
      </c>
      <c r="N27" t="str">
        <f>VLOOKUP($D27,Artslister!$A$1:$W$100,3,FALSE)</f>
        <v>102575</v>
      </c>
      <c r="O27" t="str">
        <f>VLOOKUP($D27,Artslister!$A$1:$W$100,4,FALSE)</f>
        <v>144891</v>
      </c>
      <c r="P27" t="str">
        <f>VLOOKUP($D27,Artslister!$A$1:$W$100,5,FALSE)</f>
        <v>Plantae</v>
      </c>
      <c r="Q27" t="str">
        <f>VLOOKUP($D27,Artslister!$A$1:$W$100,6,FALSE)</f>
        <v>Magnoliophyta</v>
      </c>
      <c r="R27" t="str">
        <f>VLOOKUP($D27,Artslister!$A$1:$W$100,7,FALSE)</f>
        <v>Eudicots</v>
      </c>
      <c r="S27" t="str">
        <f>VLOOKUP($D27,Artslister!$A$1:$W$100,8,FALSE)</f>
        <v>Lamiales</v>
      </c>
      <c r="T27" t="str">
        <f>VLOOKUP($D27,Artslister!$A$1:$W$100,9,FALSE)</f>
        <v>Plantaginaceae</v>
      </c>
      <c r="U27" t="str">
        <f>VLOOKUP($D27,Artslister!$A$1:$W$100,10,FALSE)</f>
        <v>Veronica</v>
      </c>
      <c r="V27" t="str">
        <f>VLOOKUP($D27,Artslister!$A$1:$W$100,11,FALSE)</f>
        <v>spicata</v>
      </c>
      <c r="W27">
        <f>VLOOKUP($D27,Artslister!$A$1:$W$100,12,FALSE)</f>
        <v>0</v>
      </c>
      <c r="X27" t="str">
        <f>VLOOKUP($D27,Artslister!$A$1:$W$100,13,FALSE)</f>
        <v>L.</v>
      </c>
      <c r="Y27" t="str">
        <f>VLOOKUP($D27,Artslister!$A$1:$W$100,15,FALSE)</f>
        <v>VU</v>
      </c>
      <c r="Z27" t="e">
        <f>VLOOKUP($D27,Artslister!$A$1:$W$100,17,FALSE)</f>
        <v>#N/A</v>
      </c>
    </row>
    <row r="28" spans="1:26" x14ac:dyDescent="0.3">
      <c r="A28" t="s">
        <v>79</v>
      </c>
      <c r="B28">
        <v>2020</v>
      </c>
      <c r="C28" t="s">
        <v>1531</v>
      </c>
      <c r="D28" t="s">
        <v>1752</v>
      </c>
      <c r="E28">
        <v>1</v>
      </c>
      <c r="F28">
        <v>1</v>
      </c>
      <c r="M28" t="str">
        <f>VLOOKUP($D28,Artslister!$A$1:$W$100,2,FALSE)</f>
        <v>Veronica spicata</v>
      </c>
      <c r="N28" t="str">
        <f>VLOOKUP($D28,Artslister!$A$1:$W$100,3,FALSE)</f>
        <v>102575</v>
      </c>
      <c r="O28" t="str">
        <f>VLOOKUP($D28,Artslister!$A$1:$W$100,4,FALSE)</f>
        <v>144891</v>
      </c>
      <c r="P28" t="str">
        <f>VLOOKUP($D28,Artslister!$A$1:$W$100,5,FALSE)</f>
        <v>Plantae</v>
      </c>
      <c r="Q28" t="str">
        <f>VLOOKUP($D28,Artslister!$A$1:$W$100,6,FALSE)</f>
        <v>Magnoliophyta</v>
      </c>
      <c r="R28" t="str">
        <f>VLOOKUP($D28,Artslister!$A$1:$W$100,7,FALSE)</f>
        <v>Eudicots</v>
      </c>
      <c r="S28" t="str">
        <f>VLOOKUP($D28,Artslister!$A$1:$W$100,8,FALSE)</f>
        <v>Lamiales</v>
      </c>
      <c r="T28" t="str">
        <f>VLOOKUP($D28,Artslister!$A$1:$W$100,9,FALSE)</f>
        <v>Plantaginaceae</v>
      </c>
      <c r="U28" t="str">
        <f>VLOOKUP($D28,Artslister!$A$1:$W$100,10,FALSE)</f>
        <v>Veronica</v>
      </c>
      <c r="V28" t="str">
        <f>VLOOKUP($D28,Artslister!$A$1:$W$100,11,FALSE)</f>
        <v>spicata</v>
      </c>
      <c r="W28">
        <f>VLOOKUP($D28,Artslister!$A$1:$W$100,12,FALSE)</f>
        <v>0</v>
      </c>
      <c r="X28" t="str">
        <f>VLOOKUP($D28,Artslister!$A$1:$W$100,13,FALSE)</f>
        <v>L.</v>
      </c>
      <c r="Y28" t="str">
        <f>VLOOKUP($D28,Artslister!$A$1:$W$100,15,FALSE)</f>
        <v>VU</v>
      </c>
      <c r="Z28" t="e">
        <f>VLOOKUP($D28,Artslister!$A$1:$W$100,17,FALSE)</f>
        <v>#N/A</v>
      </c>
    </row>
    <row r="29" spans="1:26" x14ac:dyDescent="0.3">
      <c r="A29" t="s">
        <v>79</v>
      </c>
      <c r="B29">
        <v>2020</v>
      </c>
      <c r="C29" t="s">
        <v>1535</v>
      </c>
      <c r="D29" t="s">
        <v>1752</v>
      </c>
      <c r="E29">
        <v>2</v>
      </c>
      <c r="F29">
        <v>1</v>
      </c>
      <c r="M29" t="str">
        <f>VLOOKUP($D29,Artslister!$A$1:$W$100,2,FALSE)</f>
        <v>Veronica spicata</v>
      </c>
      <c r="N29" t="str">
        <f>VLOOKUP($D29,Artslister!$A$1:$W$100,3,FALSE)</f>
        <v>102575</v>
      </c>
      <c r="O29" t="str">
        <f>VLOOKUP($D29,Artslister!$A$1:$W$100,4,FALSE)</f>
        <v>144891</v>
      </c>
      <c r="P29" t="str">
        <f>VLOOKUP($D29,Artslister!$A$1:$W$100,5,FALSE)</f>
        <v>Plantae</v>
      </c>
      <c r="Q29" t="str">
        <f>VLOOKUP($D29,Artslister!$A$1:$W$100,6,FALSE)</f>
        <v>Magnoliophyta</v>
      </c>
      <c r="R29" t="str">
        <f>VLOOKUP($D29,Artslister!$A$1:$W$100,7,FALSE)</f>
        <v>Eudicots</v>
      </c>
      <c r="S29" t="str">
        <f>VLOOKUP($D29,Artslister!$A$1:$W$100,8,FALSE)</f>
        <v>Lamiales</v>
      </c>
      <c r="T29" t="str">
        <f>VLOOKUP($D29,Artslister!$A$1:$W$100,9,FALSE)</f>
        <v>Plantaginaceae</v>
      </c>
      <c r="U29" t="str">
        <f>VLOOKUP($D29,Artslister!$A$1:$W$100,10,FALSE)</f>
        <v>Veronica</v>
      </c>
      <c r="V29" t="str">
        <f>VLOOKUP($D29,Artslister!$A$1:$W$100,11,FALSE)</f>
        <v>spicata</v>
      </c>
      <c r="W29">
        <f>VLOOKUP($D29,Artslister!$A$1:$W$100,12,FALSE)</f>
        <v>0</v>
      </c>
      <c r="X29" t="str">
        <f>VLOOKUP($D29,Artslister!$A$1:$W$100,13,FALSE)</f>
        <v>L.</v>
      </c>
      <c r="Y29" t="str">
        <f>VLOOKUP($D29,Artslister!$A$1:$W$100,15,FALSE)</f>
        <v>VU</v>
      </c>
      <c r="Z29" t="e">
        <f>VLOOKUP($D29,Artslister!$A$1:$W$100,17,FALSE)</f>
        <v>#N/A</v>
      </c>
    </row>
    <row r="30" spans="1:26" x14ac:dyDescent="0.3">
      <c r="A30" t="s">
        <v>79</v>
      </c>
      <c r="B30">
        <v>2020</v>
      </c>
      <c r="C30" t="s">
        <v>1538</v>
      </c>
      <c r="D30" t="s">
        <v>1752</v>
      </c>
      <c r="E30">
        <v>1</v>
      </c>
      <c r="F30">
        <v>1</v>
      </c>
      <c r="M30" t="str">
        <f>VLOOKUP($D30,Artslister!$A$1:$W$100,2,FALSE)</f>
        <v>Veronica spicata</v>
      </c>
      <c r="N30" t="str">
        <f>VLOOKUP($D30,Artslister!$A$1:$W$100,3,FALSE)</f>
        <v>102575</v>
      </c>
      <c r="O30" t="str">
        <f>VLOOKUP($D30,Artslister!$A$1:$W$100,4,FALSE)</f>
        <v>144891</v>
      </c>
      <c r="P30" t="str">
        <f>VLOOKUP($D30,Artslister!$A$1:$W$100,5,FALSE)</f>
        <v>Plantae</v>
      </c>
      <c r="Q30" t="str">
        <f>VLOOKUP($D30,Artslister!$A$1:$W$100,6,FALSE)</f>
        <v>Magnoliophyta</v>
      </c>
      <c r="R30" t="str">
        <f>VLOOKUP($D30,Artslister!$A$1:$W$100,7,FALSE)</f>
        <v>Eudicots</v>
      </c>
      <c r="S30" t="str">
        <f>VLOOKUP($D30,Artslister!$A$1:$W$100,8,FALSE)</f>
        <v>Lamiales</v>
      </c>
      <c r="T30" t="str">
        <f>VLOOKUP($D30,Artslister!$A$1:$W$100,9,FALSE)</f>
        <v>Plantaginaceae</v>
      </c>
      <c r="U30" t="str">
        <f>VLOOKUP($D30,Artslister!$A$1:$W$100,10,FALSE)</f>
        <v>Veronica</v>
      </c>
      <c r="V30" t="str">
        <f>VLOOKUP($D30,Artslister!$A$1:$W$100,11,FALSE)</f>
        <v>spicata</v>
      </c>
      <c r="W30">
        <f>VLOOKUP($D30,Artslister!$A$1:$W$100,12,FALSE)</f>
        <v>0</v>
      </c>
      <c r="X30" t="str">
        <f>VLOOKUP($D30,Artslister!$A$1:$W$100,13,FALSE)</f>
        <v>L.</v>
      </c>
      <c r="Y30" t="str">
        <f>VLOOKUP($D30,Artslister!$A$1:$W$100,15,FALSE)</f>
        <v>VU</v>
      </c>
      <c r="Z30" t="e">
        <f>VLOOKUP($D30,Artslister!$A$1:$W$100,17,FALSE)</f>
        <v>#N/A</v>
      </c>
    </row>
    <row r="31" spans="1:26" x14ac:dyDescent="0.3">
      <c r="A31" t="s">
        <v>79</v>
      </c>
      <c r="B31">
        <v>2020</v>
      </c>
      <c r="C31" t="s">
        <v>1540</v>
      </c>
      <c r="D31" t="s">
        <v>1752</v>
      </c>
      <c r="E31">
        <v>0.1</v>
      </c>
      <c r="F31">
        <v>1</v>
      </c>
      <c r="M31" t="str">
        <f>VLOOKUP($D31,Artslister!$A$1:$W$100,2,FALSE)</f>
        <v>Veronica spicata</v>
      </c>
      <c r="N31" t="str">
        <f>VLOOKUP($D31,Artslister!$A$1:$W$100,3,FALSE)</f>
        <v>102575</v>
      </c>
      <c r="O31" t="str">
        <f>VLOOKUP($D31,Artslister!$A$1:$W$100,4,FALSE)</f>
        <v>144891</v>
      </c>
      <c r="P31" t="str">
        <f>VLOOKUP($D31,Artslister!$A$1:$W$100,5,FALSE)</f>
        <v>Plantae</v>
      </c>
      <c r="Q31" t="str">
        <f>VLOOKUP($D31,Artslister!$A$1:$W$100,6,FALSE)</f>
        <v>Magnoliophyta</v>
      </c>
      <c r="R31" t="str">
        <f>VLOOKUP($D31,Artslister!$A$1:$W$100,7,FALSE)</f>
        <v>Eudicots</v>
      </c>
      <c r="S31" t="str">
        <f>VLOOKUP($D31,Artslister!$A$1:$W$100,8,FALSE)</f>
        <v>Lamiales</v>
      </c>
      <c r="T31" t="str">
        <f>VLOOKUP($D31,Artslister!$A$1:$W$100,9,FALSE)</f>
        <v>Plantaginaceae</v>
      </c>
      <c r="U31" t="str">
        <f>VLOOKUP($D31,Artslister!$A$1:$W$100,10,FALSE)</f>
        <v>Veronica</v>
      </c>
      <c r="V31" t="str">
        <f>VLOOKUP($D31,Artslister!$A$1:$W$100,11,FALSE)</f>
        <v>spicata</v>
      </c>
      <c r="W31">
        <f>VLOOKUP($D31,Artslister!$A$1:$W$100,12,FALSE)</f>
        <v>0</v>
      </c>
      <c r="X31" t="str">
        <f>VLOOKUP($D31,Artslister!$A$1:$W$100,13,FALSE)</f>
        <v>L.</v>
      </c>
      <c r="Y31" t="str">
        <f>VLOOKUP($D31,Artslister!$A$1:$W$100,15,FALSE)</f>
        <v>VU</v>
      </c>
      <c r="Z31" t="e">
        <f>VLOOKUP($D31,Artslister!$A$1:$W$100,17,FALSE)</f>
        <v>#N/A</v>
      </c>
    </row>
    <row r="32" spans="1:26" x14ac:dyDescent="0.3">
      <c r="A32" t="s">
        <v>79</v>
      </c>
      <c r="B32">
        <v>2020</v>
      </c>
      <c r="C32" t="s">
        <v>1542</v>
      </c>
      <c r="D32" t="s">
        <v>1752</v>
      </c>
      <c r="E32">
        <v>1</v>
      </c>
      <c r="F32">
        <v>1</v>
      </c>
      <c r="M32" t="str">
        <f>VLOOKUP($D32,Artslister!$A$1:$W$100,2,FALSE)</f>
        <v>Veronica spicata</v>
      </c>
      <c r="N32" t="str">
        <f>VLOOKUP($D32,Artslister!$A$1:$W$100,3,FALSE)</f>
        <v>102575</v>
      </c>
      <c r="O32" t="str">
        <f>VLOOKUP($D32,Artslister!$A$1:$W$100,4,FALSE)</f>
        <v>144891</v>
      </c>
      <c r="P32" t="str">
        <f>VLOOKUP($D32,Artslister!$A$1:$W$100,5,FALSE)</f>
        <v>Plantae</v>
      </c>
      <c r="Q32" t="str">
        <f>VLOOKUP($D32,Artslister!$A$1:$W$100,6,FALSE)</f>
        <v>Magnoliophyta</v>
      </c>
      <c r="R32" t="str">
        <f>VLOOKUP($D32,Artslister!$A$1:$W$100,7,FALSE)</f>
        <v>Eudicots</v>
      </c>
      <c r="S32" t="str">
        <f>VLOOKUP($D32,Artslister!$A$1:$W$100,8,FALSE)</f>
        <v>Lamiales</v>
      </c>
      <c r="T32" t="str">
        <f>VLOOKUP($D32,Artslister!$A$1:$W$100,9,FALSE)</f>
        <v>Plantaginaceae</v>
      </c>
      <c r="U32" t="str">
        <f>VLOOKUP($D32,Artslister!$A$1:$W$100,10,FALSE)</f>
        <v>Veronica</v>
      </c>
      <c r="V32" t="str">
        <f>VLOOKUP($D32,Artslister!$A$1:$W$100,11,FALSE)</f>
        <v>spicata</v>
      </c>
      <c r="W32">
        <f>VLOOKUP($D32,Artslister!$A$1:$W$100,12,FALSE)</f>
        <v>0</v>
      </c>
      <c r="X32" t="str">
        <f>VLOOKUP($D32,Artslister!$A$1:$W$100,13,FALSE)</f>
        <v>L.</v>
      </c>
      <c r="Y32" t="str">
        <f>VLOOKUP($D32,Artslister!$A$1:$W$100,15,FALSE)</f>
        <v>VU</v>
      </c>
      <c r="Z32" t="e">
        <f>VLOOKUP($D32,Artslister!$A$1:$W$100,17,FALSE)</f>
        <v>#N/A</v>
      </c>
    </row>
    <row r="33" spans="1:26" x14ac:dyDescent="0.3">
      <c r="A33" t="s">
        <v>79</v>
      </c>
      <c r="B33">
        <v>2020</v>
      </c>
      <c r="C33" t="s">
        <v>1544</v>
      </c>
      <c r="D33" t="s">
        <v>1752</v>
      </c>
      <c r="E33">
        <v>2</v>
      </c>
      <c r="F33">
        <v>1</v>
      </c>
      <c r="M33" t="str">
        <f>VLOOKUP($D33,Artslister!$A$1:$W$100,2,FALSE)</f>
        <v>Veronica spicata</v>
      </c>
      <c r="N33" t="str">
        <f>VLOOKUP($D33,Artslister!$A$1:$W$100,3,FALSE)</f>
        <v>102575</v>
      </c>
      <c r="O33" t="str">
        <f>VLOOKUP($D33,Artslister!$A$1:$W$100,4,FALSE)</f>
        <v>144891</v>
      </c>
      <c r="P33" t="str">
        <f>VLOOKUP($D33,Artslister!$A$1:$W$100,5,FALSE)</f>
        <v>Plantae</v>
      </c>
      <c r="Q33" t="str">
        <f>VLOOKUP($D33,Artslister!$A$1:$W$100,6,FALSE)</f>
        <v>Magnoliophyta</v>
      </c>
      <c r="R33" t="str">
        <f>VLOOKUP($D33,Artslister!$A$1:$W$100,7,FALSE)</f>
        <v>Eudicots</v>
      </c>
      <c r="S33" t="str">
        <f>VLOOKUP($D33,Artslister!$A$1:$W$100,8,FALSE)</f>
        <v>Lamiales</v>
      </c>
      <c r="T33" t="str">
        <f>VLOOKUP($D33,Artslister!$A$1:$W$100,9,FALSE)</f>
        <v>Plantaginaceae</v>
      </c>
      <c r="U33" t="str">
        <f>VLOOKUP($D33,Artslister!$A$1:$W$100,10,FALSE)</f>
        <v>Veronica</v>
      </c>
      <c r="V33" t="str">
        <f>VLOOKUP($D33,Artslister!$A$1:$W$100,11,FALSE)</f>
        <v>spicata</v>
      </c>
      <c r="W33">
        <f>VLOOKUP($D33,Artslister!$A$1:$W$100,12,FALSE)</f>
        <v>0</v>
      </c>
      <c r="X33" t="str">
        <f>VLOOKUP($D33,Artslister!$A$1:$W$100,13,FALSE)</f>
        <v>L.</v>
      </c>
      <c r="Y33" t="str">
        <f>VLOOKUP($D33,Artslister!$A$1:$W$100,15,FALSE)</f>
        <v>VU</v>
      </c>
      <c r="Z33" t="e">
        <f>VLOOKUP($D33,Artslister!$A$1:$W$100,17,FALSE)</f>
        <v>#N/A</v>
      </c>
    </row>
    <row r="34" spans="1:26" x14ac:dyDescent="0.3">
      <c r="A34" t="s">
        <v>79</v>
      </c>
      <c r="B34">
        <v>2020</v>
      </c>
      <c r="C34" t="s">
        <v>1527</v>
      </c>
      <c r="D34" t="s">
        <v>1752</v>
      </c>
      <c r="E34">
        <v>1</v>
      </c>
      <c r="F34">
        <v>1</v>
      </c>
      <c r="M34" t="str">
        <f>VLOOKUP($D34,Artslister!$A$1:$W$100,2,FALSE)</f>
        <v>Veronica spicata</v>
      </c>
      <c r="N34" t="str">
        <f>VLOOKUP($D34,Artslister!$A$1:$W$100,3,FALSE)</f>
        <v>102575</v>
      </c>
      <c r="O34" t="str">
        <f>VLOOKUP($D34,Artslister!$A$1:$W$100,4,FALSE)</f>
        <v>144891</v>
      </c>
      <c r="P34" t="str">
        <f>VLOOKUP($D34,Artslister!$A$1:$W$100,5,FALSE)</f>
        <v>Plantae</v>
      </c>
      <c r="Q34" t="str">
        <f>VLOOKUP($D34,Artslister!$A$1:$W$100,6,FALSE)</f>
        <v>Magnoliophyta</v>
      </c>
      <c r="R34" t="str">
        <f>VLOOKUP($D34,Artslister!$A$1:$W$100,7,FALSE)</f>
        <v>Eudicots</v>
      </c>
      <c r="S34" t="str">
        <f>VLOOKUP($D34,Artslister!$A$1:$W$100,8,FALSE)</f>
        <v>Lamiales</v>
      </c>
      <c r="T34" t="str">
        <f>VLOOKUP($D34,Artslister!$A$1:$W$100,9,FALSE)</f>
        <v>Plantaginaceae</v>
      </c>
      <c r="U34" t="str">
        <f>VLOOKUP($D34,Artslister!$A$1:$W$100,10,FALSE)</f>
        <v>Veronica</v>
      </c>
      <c r="V34" t="str">
        <f>VLOOKUP($D34,Artslister!$A$1:$W$100,11,FALSE)</f>
        <v>spicata</v>
      </c>
      <c r="W34">
        <f>VLOOKUP($D34,Artslister!$A$1:$W$100,12,FALSE)</f>
        <v>0</v>
      </c>
      <c r="X34" t="str">
        <f>VLOOKUP($D34,Artslister!$A$1:$W$100,13,FALSE)</f>
        <v>L.</v>
      </c>
      <c r="Y34" t="str">
        <f>VLOOKUP($D34,Artslister!$A$1:$W$100,15,FALSE)</f>
        <v>VU</v>
      </c>
      <c r="Z34" t="e">
        <f>VLOOKUP($D34,Artslister!$A$1:$W$100,17,FALSE)</f>
        <v>#N/A</v>
      </c>
    </row>
    <row r="35" spans="1:26" x14ac:dyDescent="0.3">
      <c r="A35" t="s">
        <v>85</v>
      </c>
      <c r="B35">
        <v>2020</v>
      </c>
      <c r="C35" t="s">
        <v>1591</v>
      </c>
      <c r="D35" t="s">
        <v>1752</v>
      </c>
      <c r="E35">
        <v>1</v>
      </c>
      <c r="F35">
        <v>1</v>
      </c>
      <c r="M35" t="str">
        <f>VLOOKUP($D35,Artslister!$A$1:$W$100,2,FALSE)</f>
        <v>Veronica spicata</v>
      </c>
      <c r="N35" t="str">
        <f>VLOOKUP($D35,Artslister!$A$1:$W$100,3,FALSE)</f>
        <v>102575</v>
      </c>
      <c r="O35" t="str">
        <f>VLOOKUP($D35,Artslister!$A$1:$W$100,4,FALSE)</f>
        <v>144891</v>
      </c>
      <c r="P35" t="str">
        <f>VLOOKUP($D35,Artslister!$A$1:$W$100,5,FALSE)</f>
        <v>Plantae</v>
      </c>
      <c r="Q35" t="str">
        <f>VLOOKUP($D35,Artslister!$A$1:$W$100,6,FALSE)</f>
        <v>Magnoliophyta</v>
      </c>
      <c r="R35" t="str">
        <f>VLOOKUP($D35,Artslister!$A$1:$W$100,7,FALSE)</f>
        <v>Eudicots</v>
      </c>
      <c r="S35" t="str">
        <f>VLOOKUP($D35,Artslister!$A$1:$W$100,8,FALSE)</f>
        <v>Lamiales</v>
      </c>
      <c r="T35" t="str">
        <f>VLOOKUP($D35,Artslister!$A$1:$W$100,9,FALSE)</f>
        <v>Plantaginaceae</v>
      </c>
      <c r="U35" t="str">
        <f>VLOOKUP($D35,Artslister!$A$1:$W$100,10,FALSE)</f>
        <v>Veronica</v>
      </c>
      <c r="V35" t="str">
        <f>VLOOKUP($D35,Artslister!$A$1:$W$100,11,FALSE)</f>
        <v>spicata</v>
      </c>
      <c r="W35">
        <f>VLOOKUP($D35,Artslister!$A$1:$W$100,12,FALSE)</f>
        <v>0</v>
      </c>
      <c r="X35" t="str">
        <f>VLOOKUP($D35,Artslister!$A$1:$W$100,13,FALSE)</f>
        <v>L.</v>
      </c>
      <c r="Y35" t="str">
        <f>VLOOKUP($D35,Artslister!$A$1:$W$100,15,FALSE)</f>
        <v>VU</v>
      </c>
      <c r="Z35" t="e">
        <f>VLOOKUP($D35,Artslister!$A$1:$W$100,17,FALSE)</f>
        <v>#N/A</v>
      </c>
    </row>
    <row r="36" spans="1:26" x14ac:dyDescent="0.3">
      <c r="A36" t="s">
        <v>85</v>
      </c>
      <c r="B36">
        <v>2020</v>
      </c>
      <c r="C36" t="s">
        <v>1593</v>
      </c>
      <c r="D36" t="s">
        <v>1752</v>
      </c>
      <c r="E36">
        <v>5</v>
      </c>
      <c r="F36">
        <v>1</v>
      </c>
      <c r="M36" t="str">
        <f>VLOOKUP($D36,Artslister!$A$1:$W$100,2,FALSE)</f>
        <v>Veronica spicata</v>
      </c>
      <c r="N36" t="str">
        <f>VLOOKUP($D36,Artslister!$A$1:$W$100,3,FALSE)</f>
        <v>102575</v>
      </c>
      <c r="O36" t="str">
        <f>VLOOKUP($D36,Artslister!$A$1:$W$100,4,FALSE)</f>
        <v>144891</v>
      </c>
      <c r="P36" t="str">
        <f>VLOOKUP($D36,Artslister!$A$1:$W$100,5,FALSE)</f>
        <v>Plantae</v>
      </c>
      <c r="Q36" t="str">
        <f>VLOOKUP($D36,Artslister!$A$1:$W$100,6,FALSE)</f>
        <v>Magnoliophyta</v>
      </c>
      <c r="R36" t="str">
        <f>VLOOKUP($D36,Artslister!$A$1:$W$100,7,FALSE)</f>
        <v>Eudicots</v>
      </c>
      <c r="S36" t="str">
        <f>VLOOKUP($D36,Artslister!$A$1:$W$100,8,FALSE)</f>
        <v>Lamiales</v>
      </c>
      <c r="T36" t="str">
        <f>VLOOKUP($D36,Artslister!$A$1:$W$100,9,FALSE)</f>
        <v>Plantaginaceae</v>
      </c>
      <c r="U36" t="str">
        <f>VLOOKUP($D36,Artslister!$A$1:$W$100,10,FALSE)</f>
        <v>Veronica</v>
      </c>
      <c r="V36" t="str">
        <f>VLOOKUP($D36,Artslister!$A$1:$W$100,11,FALSE)</f>
        <v>spicata</v>
      </c>
      <c r="W36">
        <f>VLOOKUP($D36,Artslister!$A$1:$W$100,12,FALSE)</f>
        <v>0</v>
      </c>
      <c r="X36" t="str">
        <f>VLOOKUP($D36,Artslister!$A$1:$W$100,13,FALSE)</f>
        <v>L.</v>
      </c>
      <c r="Y36" t="str">
        <f>VLOOKUP($D36,Artslister!$A$1:$W$100,15,FALSE)</f>
        <v>VU</v>
      </c>
      <c r="Z36" t="e">
        <f>VLOOKUP($D36,Artslister!$A$1:$W$100,17,FALSE)</f>
        <v>#N/A</v>
      </c>
    </row>
    <row r="37" spans="1:26" x14ac:dyDescent="0.3">
      <c r="A37" t="s">
        <v>85</v>
      </c>
      <c r="B37">
        <v>2020</v>
      </c>
      <c r="C37" t="s">
        <v>1594</v>
      </c>
      <c r="D37" t="s">
        <v>1752</v>
      </c>
      <c r="E37">
        <v>2</v>
      </c>
      <c r="F37">
        <v>1</v>
      </c>
      <c r="M37" t="str">
        <f>VLOOKUP($D37,Artslister!$A$1:$W$100,2,FALSE)</f>
        <v>Veronica spicata</v>
      </c>
      <c r="N37" t="str">
        <f>VLOOKUP($D37,Artslister!$A$1:$W$100,3,FALSE)</f>
        <v>102575</v>
      </c>
      <c r="O37" t="str">
        <f>VLOOKUP($D37,Artslister!$A$1:$W$100,4,FALSE)</f>
        <v>144891</v>
      </c>
      <c r="P37" t="str">
        <f>VLOOKUP($D37,Artslister!$A$1:$W$100,5,FALSE)</f>
        <v>Plantae</v>
      </c>
      <c r="Q37" t="str">
        <f>VLOOKUP($D37,Artslister!$A$1:$W$100,6,FALSE)</f>
        <v>Magnoliophyta</v>
      </c>
      <c r="R37" t="str">
        <f>VLOOKUP($D37,Artslister!$A$1:$W$100,7,FALSE)</f>
        <v>Eudicots</v>
      </c>
      <c r="S37" t="str">
        <f>VLOOKUP($D37,Artslister!$A$1:$W$100,8,FALSE)</f>
        <v>Lamiales</v>
      </c>
      <c r="T37" t="str">
        <f>VLOOKUP($D37,Artslister!$A$1:$W$100,9,FALSE)</f>
        <v>Plantaginaceae</v>
      </c>
      <c r="U37" t="str">
        <f>VLOOKUP($D37,Artslister!$A$1:$W$100,10,FALSE)</f>
        <v>Veronica</v>
      </c>
      <c r="V37" t="str">
        <f>VLOOKUP($D37,Artslister!$A$1:$W$100,11,FALSE)</f>
        <v>spicata</v>
      </c>
      <c r="W37">
        <f>VLOOKUP($D37,Artslister!$A$1:$W$100,12,FALSE)</f>
        <v>0</v>
      </c>
      <c r="X37" t="str">
        <f>VLOOKUP($D37,Artslister!$A$1:$W$100,13,FALSE)</f>
        <v>L.</v>
      </c>
      <c r="Y37" t="str">
        <f>VLOOKUP($D37,Artslister!$A$1:$W$100,15,FALSE)</f>
        <v>VU</v>
      </c>
      <c r="Z37" t="e">
        <f>VLOOKUP($D37,Artslister!$A$1:$W$100,17,FALSE)</f>
        <v>#N/A</v>
      </c>
    </row>
    <row r="38" spans="1:26" x14ac:dyDescent="0.3">
      <c r="A38" t="s">
        <v>85</v>
      </c>
      <c r="B38">
        <v>2020</v>
      </c>
      <c r="C38" t="s">
        <v>1595</v>
      </c>
      <c r="D38" t="s">
        <v>1752</v>
      </c>
      <c r="E38">
        <v>3</v>
      </c>
      <c r="F38">
        <v>1</v>
      </c>
      <c r="M38" t="str">
        <f>VLOOKUP($D38,Artslister!$A$1:$W$100,2,FALSE)</f>
        <v>Veronica spicata</v>
      </c>
      <c r="N38" t="str">
        <f>VLOOKUP($D38,Artslister!$A$1:$W$100,3,FALSE)</f>
        <v>102575</v>
      </c>
      <c r="O38" t="str">
        <f>VLOOKUP($D38,Artslister!$A$1:$W$100,4,FALSE)</f>
        <v>144891</v>
      </c>
      <c r="P38" t="str">
        <f>VLOOKUP($D38,Artslister!$A$1:$W$100,5,FALSE)</f>
        <v>Plantae</v>
      </c>
      <c r="Q38" t="str">
        <f>VLOOKUP($D38,Artslister!$A$1:$W$100,6,FALSE)</f>
        <v>Magnoliophyta</v>
      </c>
      <c r="R38" t="str">
        <f>VLOOKUP($D38,Artslister!$A$1:$W$100,7,FALSE)</f>
        <v>Eudicots</v>
      </c>
      <c r="S38" t="str">
        <f>VLOOKUP($D38,Artslister!$A$1:$W$100,8,FALSE)</f>
        <v>Lamiales</v>
      </c>
      <c r="T38" t="str">
        <f>VLOOKUP($D38,Artslister!$A$1:$W$100,9,FALSE)</f>
        <v>Plantaginaceae</v>
      </c>
      <c r="U38" t="str">
        <f>VLOOKUP($D38,Artslister!$A$1:$W$100,10,FALSE)</f>
        <v>Veronica</v>
      </c>
      <c r="V38" t="str">
        <f>VLOOKUP($D38,Artslister!$A$1:$W$100,11,FALSE)</f>
        <v>spicata</v>
      </c>
      <c r="W38">
        <f>VLOOKUP($D38,Artslister!$A$1:$W$100,12,FALSE)</f>
        <v>0</v>
      </c>
      <c r="X38" t="str">
        <f>VLOOKUP($D38,Artslister!$A$1:$W$100,13,FALSE)</f>
        <v>L.</v>
      </c>
      <c r="Y38" t="str">
        <f>VLOOKUP($D38,Artslister!$A$1:$W$100,15,FALSE)</f>
        <v>VU</v>
      </c>
      <c r="Z38" t="e">
        <f>VLOOKUP($D38,Artslister!$A$1:$W$100,17,FALSE)</f>
        <v>#N/A</v>
      </c>
    </row>
    <row r="39" spans="1:26" x14ac:dyDescent="0.3">
      <c r="A39" t="s">
        <v>85</v>
      </c>
      <c r="B39">
        <v>2020</v>
      </c>
      <c r="C39" t="s">
        <v>1596</v>
      </c>
      <c r="D39" t="s">
        <v>1752</v>
      </c>
      <c r="E39">
        <v>6</v>
      </c>
      <c r="F39">
        <v>1</v>
      </c>
      <c r="M39" t="str">
        <f>VLOOKUP($D39,Artslister!$A$1:$W$100,2,FALSE)</f>
        <v>Veronica spicata</v>
      </c>
      <c r="N39" t="str">
        <f>VLOOKUP($D39,Artslister!$A$1:$W$100,3,FALSE)</f>
        <v>102575</v>
      </c>
      <c r="O39" t="str">
        <f>VLOOKUP($D39,Artslister!$A$1:$W$100,4,FALSE)</f>
        <v>144891</v>
      </c>
      <c r="P39" t="str">
        <f>VLOOKUP($D39,Artslister!$A$1:$W$100,5,FALSE)</f>
        <v>Plantae</v>
      </c>
      <c r="Q39" t="str">
        <f>VLOOKUP($D39,Artslister!$A$1:$W$100,6,FALSE)</f>
        <v>Magnoliophyta</v>
      </c>
      <c r="R39" t="str">
        <f>VLOOKUP($D39,Artslister!$A$1:$W$100,7,FALSE)</f>
        <v>Eudicots</v>
      </c>
      <c r="S39" t="str">
        <f>VLOOKUP($D39,Artslister!$A$1:$W$100,8,FALSE)</f>
        <v>Lamiales</v>
      </c>
      <c r="T39" t="str">
        <f>VLOOKUP($D39,Artslister!$A$1:$W$100,9,FALSE)</f>
        <v>Plantaginaceae</v>
      </c>
      <c r="U39" t="str">
        <f>VLOOKUP($D39,Artslister!$A$1:$W$100,10,FALSE)</f>
        <v>Veronica</v>
      </c>
      <c r="V39" t="str">
        <f>VLOOKUP($D39,Artslister!$A$1:$W$100,11,FALSE)</f>
        <v>spicata</v>
      </c>
      <c r="W39">
        <f>VLOOKUP($D39,Artslister!$A$1:$W$100,12,FALSE)</f>
        <v>0</v>
      </c>
      <c r="X39" t="str">
        <f>VLOOKUP($D39,Artslister!$A$1:$W$100,13,FALSE)</f>
        <v>L.</v>
      </c>
      <c r="Y39" t="str">
        <f>VLOOKUP($D39,Artslister!$A$1:$W$100,15,FALSE)</f>
        <v>VU</v>
      </c>
      <c r="Z39" t="e">
        <f>VLOOKUP($D39,Artslister!$A$1:$W$100,17,FALSE)</f>
        <v>#N/A</v>
      </c>
    </row>
    <row r="40" spans="1:26" x14ac:dyDescent="0.3">
      <c r="A40" t="s">
        <v>49</v>
      </c>
      <c r="B40">
        <v>2020</v>
      </c>
      <c r="C40" t="s">
        <v>1638</v>
      </c>
      <c r="D40" t="s">
        <v>1752</v>
      </c>
      <c r="E40">
        <v>2</v>
      </c>
      <c r="F40">
        <v>1</v>
      </c>
      <c r="M40" t="str">
        <f>VLOOKUP($D40,Artslister!$A$1:$W$100,2,FALSE)</f>
        <v>Veronica spicata</v>
      </c>
      <c r="N40" t="str">
        <f>VLOOKUP($D40,Artslister!$A$1:$W$100,3,FALSE)</f>
        <v>102575</v>
      </c>
      <c r="O40" t="str">
        <f>VLOOKUP($D40,Artslister!$A$1:$W$100,4,FALSE)</f>
        <v>144891</v>
      </c>
      <c r="P40" t="str">
        <f>VLOOKUP($D40,Artslister!$A$1:$W$100,5,FALSE)</f>
        <v>Plantae</v>
      </c>
      <c r="Q40" t="str">
        <f>VLOOKUP($D40,Artslister!$A$1:$W$100,6,FALSE)</f>
        <v>Magnoliophyta</v>
      </c>
      <c r="R40" t="str">
        <f>VLOOKUP($D40,Artslister!$A$1:$W$100,7,FALSE)</f>
        <v>Eudicots</v>
      </c>
      <c r="S40" t="str">
        <f>VLOOKUP($D40,Artslister!$A$1:$W$100,8,FALSE)</f>
        <v>Lamiales</v>
      </c>
      <c r="T40" t="str">
        <f>VLOOKUP($D40,Artslister!$A$1:$W$100,9,FALSE)</f>
        <v>Plantaginaceae</v>
      </c>
      <c r="U40" t="str">
        <f>VLOOKUP($D40,Artslister!$A$1:$W$100,10,FALSE)</f>
        <v>Veronica</v>
      </c>
      <c r="V40" t="str">
        <f>VLOOKUP($D40,Artslister!$A$1:$W$100,11,FALSE)</f>
        <v>spicata</v>
      </c>
      <c r="W40">
        <f>VLOOKUP($D40,Artslister!$A$1:$W$100,12,FALSE)</f>
        <v>0</v>
      </c>
      <c r="X40" t="str">
        <f>VLOOKUP($D40,Artslister!$A$1:$W$100,13,FALSE)</f>
        <v>L.</v>
      </c>
      <c r="Y40" t="str">
        <f>VLOOKUP($D40,Artslister!$A$1:$W$100,15,FALSE)</f>
        <v>VU</v>
      </c>
      <c r="Z40" t="e">
        <f>VLOOKUP($D40,Artslister!$A$1:$W$100,17,FALSE)</f>
        <v>#N/A</v>
      </c>
    </row>
    <row r="41" spans="1:26" x14ac:dyDescent="0.3">
      <c r="A41" t="s">
        <v>49</v>
      </c>
      <c r="B41">
        <v>2020</v>
      </c>
      <c r="C41" t="s">
        <v>1639</v>
      </c>
      <c r="D41" t="s">
        <v>1752</v>
      </c>
      <c r="E41">
        <v>0.1</v>
      </c>
      <c r="F41">
        <v>1</v>
      </c>
      <c r="M41" t="str">
        <f>VLOOKUP($D41,Artslister!$A$1:$W$100,2,FALSE)</f>
        <v>Veronica spicata</v>
      </c>
      <c r="N41" t="str">
        <f>VLOOKUP($D41,Artslister!$A$1:$W$100,3,FALSE)</f>
        <v>102575</v>
      </c>
      <c r="O41" t="str">
        <f>VLOOKUP($D41,Artslister!$A$1:$W$100,4,FALSE)</f>
        <v>144891</v>
      </c>
      <c r="P41" t="str">
        <f>VLOOKUP($D41,Artslister!$A$1:$W$100,5,FALSE)</f>
        <v>Plantae</v>
      </c>
      <c r="Q41" t="str">
        <f>VLOOKUP($D41,Artslister!$A$1:$W$100,6,FALSE)</f>
        <v>Magnoliophyta</v>
      </c>
      <c r="R41" t="str">
        <f>VLOOKUP($D41,Artslister!$A$1:$W$100,7,FALSE)</f>
        <v>Eudicots</v>
      </c>
      <c r="S41" t="str">
        <f>VLOOKUP($D41,Artslister!$A$1:$W$100,8,FALSE)</f>
        <v>Lamiales</v>
      </c>
      <c r="T41" t="str">
        <f>VLOOKUP($D41,Artslister!$A$1:$W$100,9,FALSE)</f>
        <v>Plantaginaceae</v>
      </c>
      <c r="U41" t="str">
        <f>VLOOKUP($D41,Artslister!$A$1:$W$100,10,FALSE)</f>
        <v>Veronica</v>
      </c>
      <c r="V41" t="str">
        <f>VLOOKUP($D41,Artslister!$A$1:$W$100,11,FALSE)</f>
        <v>spicata</v>
      </c>
      <c r="W41">
        <f>VLOOKUP($D41,Artslister!$A$1:$W$100,12,FALSE)</f>
        <v>0</v>
      </c>
      <c r="X41" t="str">
        <f>VLOOKUP($D41,Artslister!$A$1:$W$100,13,FALSE)</f>
        <v>L.</v>
      </c>
      <c r="Y41" t="str">
        <f>VLOOKUP($D41,Artslister!$A$1:$W$100,15,FALSE)</f>
        <v>VU</v>
      </c>
      <c r="Z41" t="e">
        <f>VLOOKUP($D41,Artslister!$A$1:$W$100,17,FALSE)</f>
        <v>#N/A</v>
      </c>
    </row>
    <row r="42" spans="1:26" x14ac:dyDescent="0.3">
      <c r="A42" t="s">
        <v>49</v>
      </c>
      <c r="B42">
        <v>2020</v>
      </c>
      <c r="C42" t="s">
        <v>1640</v>
      </c>
      <c r="D42" t="s">
        <v>1752</v>
      </c>
      <c r="E42">
        <v>0.1</v>
      </c>
      <c r="F42">
        <v>1</v>
      </c>
      <c r="M42" t="str">
        <f>VLOOKUP($D42,Artslister!$A$1:$W$100,2,FALSE)</f>
        <v>Veronica spicata</v>
      </c>
      <c r="N42" t="str">
        <f>VLOOKUP($D42,Artslister!$A$1:$W$100,3,FALSE)</f>
        <v>102575</v>
      </c>
      <c r="O42" t="str">
        <f>VLOOKUP($D42,Artslister!$A$1:$W$100,4,FALSE)</f>
        <v>144891</v>
      </c>
      <c r="P42" t="str">
        <f>VLOOKUP($D42,Artslister!$A$1:$W$100,5,FALSE)</f>
        <v>Plantae</v>
      </c>
      <c r="Q42" t="str">
        <f>VLOOKUP($D42,Artslister!$A$1:$W$100,6,FALSE)</f>
        <v>Magnoliophyta</v>
      </c>
      <c r="R42" t="str">
        <f>VLOOKUP($D42,Artslister!$A$1:$W$100,7,FALSE)</f>
        <v>Eudicots</v>
      </c>
      <c r="S42" t="str">
        <f>VLOOKUP($D42,Artslister!$A$1:$W$100,8,FALSE)</f>
        <v>Lamiales</v>
      </c>
      <c r="T42" t="str">
        <f>VLOOKUP($D42,Artslister!$A$1:$W$100,9,FALSE)</f>
        <v>Plantaginaceae</v>
      </c>
      <c r="U42" t="str">
        <f>VLOOKUP($D42,Artslister!$A$1:$W$100,10,FALSE)</f>
        <v>Veronica</v>
      </c>
      <c r="V42" t="str">
        <f>VLOOKUP($D42,Artslister!$A$1:$W$100,11,FALSE)</f>
        <v>spicata</v>
      </c>
      <c r="W42">
        <f>VLOOKUP($D42,Artslister!$A$1:$W$100,12,FALSE)</f>
        <v>0</v>
      </c>
      <c r="X42" t="str">
        <f>VLOOKUP($D42,Artslister!$A$1:$W$100,13,FALSE)</f>
        <v>L.</v>
      </c>
      <c r="Y42" t="str">
        <f>VLOOKUP($D42,Artslister!$A$1:$W$100,15,FALSE)</f>
        <v>VU</v>
      </c>
      <c r="Z42" t="e">
        <f>VLOOKUP($D42,Artslister!$A$1:$W$100,17,FALSE)</f>
        <v>#N/A</v>
      </c>
    </row>
    <row r="43" spans="1:26" x14ac:dyDescent="0.3">
      <c r="A43" t="s">
        <v>49</v>
      </c>
      <c r="B43">
        <v>2020</v>
      </c>
      <c r="C43" t="s">
        <v>1631</v>
      </c>
      <c r="D43" t="s">
        <v>1752</v>
      </c>
      <c r="E43">
        <v>4</v>
      </c>
      <c r="F43">
        <v>1</v>
      </c>
      <c r="M43" t="str">
        <f>VLOOKUP($D43,Artslister!$A$1:$W$100,2,FALSE)</f>
        <v>Veronica spicata</v>
      </c>
      <c r="N43" t="str">
        <f>VLOOKUP($D43,Artslister!$A$1:$W$100,3,FALSE)</f>
        <v>102575</v>
      </c>
      <c r="O43" t="str">
        <f>VLOOKUP($D43,Artslister!$A$1:$W$100,4,FALSE)</f>
        <v>144891</v>
      </c>
      <c r="P43" t="str">
        <f>VLOOKUP($D43,Artslister!$A$1:$W$100,5,FALSE)</f>
        <v>Plantae</v>
      </c>
      <c r="Q43" t="str">
        <f>VLOOKUP($D43,Artslister!$A$1:$W$100,6,FALSE)</f>
        <v>Magnoliophyta</v>
      </c>
      <c r="R43" t="str">
        <f>VLOOKUP($D43,Artslister!$A$1:$W$100,7,FALSE)</f>
        <v>Eudicots</v>
      </c>
      <c r="S43" t="str">
        <f>VLOOKUP($D43,Artslister!$A$1:$W$100,8,FALSE)</f>
        <v>Lamiales</v>
      </c>
      <c r="T43" t="str">
        <f>VLOOKUP($D43,Artslister!$A$1:$W$100,9,FALSE)</f>
        <v>Plantaginaceae</v>
      </c>
      <c r="U43" t="str">
        <f>VLOOKUP($D43,Artslister!$A$1:$W$100,10,FALSE)</f>
        <v>Veronica</v>
      </c>
      <c r="V43" t="str">
        <f>VLOOKUP($D43,Artslister!$A$1:$W$100,11,FALSE)</f>
        <v>spicata</v>
      </c>
      <c r="W43">
        <f>VLOOKUP($D43,Artslister!$A$1:$W$100,12,FALSE)</f>
        <v>0</v>
      </c>
      <c r="X43" t="str">
        <f>VLOOKUP($D43,Artslister!$A$1:$W$100,13,FALSE)</f>
        <v>L.</v>
      </c>
      <c r="Y43" t="str">
        <f>VLOOKUP($D43,Artslister!$A$1:$W$100,15,FALSE)</f>
        <v>VU</v>
      </c>
      <c r="Z43" t="e">
        <f>VLOOKUP($D43,Artslister!$A$1:$W$100,17,FALSE)</f>
        <v>#N/A</v>
      </c>
    </row>
    <row r="44" spans="1:26" x14ac:dyDescent="0.3">
      <c r="A44" t="s">
        <v>49</v>
      </c>
      <c r="B44">
        <v>2020</v>
      </c>
      <c r="C44" t="s">
        <v>1634</v>
      </c>
      <c r="D44" t="s">
        <v>1752</v>
      </c>
      <c r="E44">
        <v>5</v>
      </c>
      <c r="F44">
        <v>1</v>
      </c>
      <c r="M44" t="str">
        <f>VLOOKUP($D44,Artslister!$A$1:$W$100,2,FALSE)</f>
        <v>Veronica spicata</v>
      </c>
      <c r="N44" t="str">
        <f>VLOOKUP($D44,Artslister!$A$1:$W$100,3,FALSE)</f>
        <v>102575</v>
      </c>
      <c r="O44" t="str">
        <f>VLOOKUP($D44,Artslister!$A$1:$W$100,4,FALSE)</f>
        <v>144891</v>
      </c>
      <c r="P44" t="str">
        <f>VLOOKUP($D44,Artslister!$A$1:$W$100,5,FALSE)</f>
        <v>Plantae</v>
      </c>
      <c r="Q44" t="str">
        <f>VLOOKUP($D44,Artslister!$A$1:$W$100,6,FALSE)</f>
        <v>Magnoliophyta</v>
      </c>
      <c r="R44" t="str">
        <f>VLOOKUP($D44,Artslister!$A$1:$W$100,7,FALSE)</f>
        <v>Eudicots</v>
      </c>
      <c r="S44" t="str">
        <f>VLOOKUP($D44,Artslister!$A$1:$W$100,8,FALSE)</f>
        <v>Lamiales</v>
      </c>
      <c r="T44" t="str">
        <f>VLOOKUP($D44,Artslister!$A$1:$W$100,9,FALSE)</f>
        <v>Plantaginaceae</v>
      </c>
      <c r="U44" t="str">
        <f>VLOOKUP($D44,Artslister!$A$1:$W$100,10,FALSE)</f>
        <v>Veronica</v>
      </c>
      <c r="V44" t="str">
        <f>VLOOKUP($D44,Artslister!$A$1:$W$100,11,FALSE)</f>
        <v>spicata</v>
      </c>
      <c r="W44">
        <f>VLOOKUP($D44,Artslister!$A$1:$W$100,12,FALSE)</f>
        <v>0</v>
      </c>
      <c r="X44" t="str">
        <f>VLOOKUP($D44,Artslister!$A$1:$W$100,13,FALSE)</f>
        <v>L.</v>
      </c>
      <c r="Y44" t="str">
        <f>VLOOKUP($D44,Artslister!$A$1:$W$100,15,FALSE)</f>
        <v>VU</v>
      </c>
      <c r="Z44" t="e">
        <f>VLOOKUP($D44,Artslister!$A$1:$W$100,17,FALSE)</f>
        <v>#N/A</v>
      </c>
    </row>
    <row r="45" spans="1:26" x14ac:dyDescent="0.3">
      <c r="A45" t="s">
        <v>49</v>
      </c>
      <c r="B45">
        <v>2020</v>
      </c>
      <c r="C45" t="s">
        <v>1635</v>
      </c>
      <c r="D45" t="s">
        <v>1752</v>
      </c>
      <c r="E45">
        <v>10</v>
      </c>
      <c r="F45">
        <v>1</v>
      </c>
      <c r="M45" t="str">
        <f>VLOOKUP($D45,Artslister!$A$1:$W$100,2,FALSE)</f>
        <v>Veronica spicata</v>
      </c>
      <c r="N45" t="str">
        <f>VLOOKUP($D45,Artslister!$A$1:$W$100,3,FALSE)</f>
        <v>102575</v>
      </c>
      <c r="O45" t="str">
        <f>VLOOKUP($D45,Artslister!$A$1:$W$100,4,FALSE)</f>
        <v>144891</v>
      </c>
      <c r="P45" t="str">
        <f>VLOOKUP($D45,Artslister!$A$1:$W$100,5,FALSE)</f>
        <v>Plantae</v>
      </c>
      <c r="Q45" t="str">
        <f>VLOOKUP($D45,Artslister!$A$1:$W$100,6,FALSE)</f>
        <v>Magnoliophyta</v>
      </c>
      <c r="R45" t="str">
        <f>VLOOKUP($D45,Artslister!$A$1:$W$100,7,FALSE)</f>
        <v>Eudicots</v>
      </c>
      <c r="S45" t="str">
        <f>VLOOKUP($D45,Artslister!$A$1:$W$100,8,FALSE)</f>
        <v>Lamiales</v>
      </c>
      <c r="T45" t="str">
        <f>VLOOKUP($D45,Artslister!$A$1:$W$100,9,FALSE)</f>
        <v>Plantaginaceae</v>
      </c>
      <c r="U45" t="str">
        <f>VLOOKUP($D45,Artslister!$A$1:$W$100,10,FALSE)</f>
        <v>Veronica</v>
      </c>
      <c r="V45" t="str">
        <f>VLOOKUP($D45,Artslister!$A$1:$W$100,11,FALSE)</f>
        <v>spicata</v>
      </c>
      <c r="W45">
        <f>VLOOKUP($D45,Artslister!$A$1:$W$100,12,FALSE)</f>
        <v>0</v>
      </c>
      <c r="X45" t="str">
        <f>VLOOKUP($D45,Artslister!$A$1:$W$100,13,FALSE)</f>
        <v>L.</v>
      </c>
      <c r="Y45" t="str">
        <f>VLOOKUP($D45,Artslister!$A$1:$W$100,15,FALSE)</f>
        <v>VU</v>
      </c>
      <c r="Z45" t="e">
        <f>VLOOKUP($D45,Artslister!$A$1:$W$100,17,FALSE)</f>
        <v>#N/A</v>
      </c>
    </row>
    <row r="46" spans="1:26" x14ac:dyDescent="0.3">
      <c r="A46" t="s">
        <v>49</v>
      </c>
      <c r="B46">
        <v>2020</v>
      </c>
      <c r="C46" t="s">
        <v>1636</v>
      </c>
      <c r="D46" t="s">
        <v>1752</v>
      </c>
      <c r="E46">
        <v>6</v>
      </c>
      <c r="F46">
        <v>1</v>
      </c>
      <c r="M46" t="str">
        <f>VLOOKUP($D46,Artslister!$A$1:$W$100,2,FALSE)</f>
        <v>Veronica spicata</v>
      </c>
      <c r="N46" t="str">
        <f>VLOOKUP($D46,Artslister!$A$1:$W$100,3,FALSE)</f>
        <v>102575</v>
      </c>
      <c r="O46" t="str">
        <f>VLOOKUP($D46,Artslister!$A$1:$W$100,4,FALSE)</f>
        <v>144891</v>
      </c>
      <c r="P46" t="str">
        <f>VLOOKUP($D46,Artslister!$A$1:$W$100,5,FALSE)</f>
        <v>Plantae</v>
      </c>
      <c r="Q46" t="str">
        <f>VLOOKUP($D46,Artslister!$A$1:$W$100,6,FALSE)</f>
        <v>Magnoliophyta</v>
      </c>
      <c r="R46" t="str">
        <f>VLOOKUP($D46,Artslister!$A$1:$W$100,7,FALSE)</f>
        <v>Eudicots</v>
      </c>
      <c r="S46" t="str">
        <f>VLOOKUP($D46,Artslister!$A$1:$W$100,8,FALSE)</f>
        <v>Lamiales</v>
      </c>
      <c r="T46" t="str">
        <f>VLOOKUP($D46,Artslister!$A$1:$W$100,9,FALSE)</f>
        <v>Plantaginaceae</v>
      </c>
      <c r="U46" t="str">
        <f>VLOOKUP($D46,Artslister!$A$1:$W$100,10,FALSE)</f>
        <v>Veronica</v>
      </c>
      <c r="V46" t="str">
        <f>VLOOKUP($D46,Artslister!$A$1:$W$100,11,FALSE)</f>
        <v>spicata</v>
      </c>
      <c r="W46">
        <f>VLOOKUP($D46,Artslister!$A$1:$W$100,12,FALSE)</f>
        <v>0</v>
      </c>
      <c r="X46" t="str">
        <f>VLOOKUP($D46,Artslister!$A$1:$W$100,13,FALSE)</f>
        <v>L.</v>
      </c>
      <c r="Y46" t="str">
        <f>VLOOKUP($D46,Artslister!$A$1:$W$100,15,FALSE)</f>
        <v>VU</v>
      </c>
      <c r="Z46" t="e">
        <f>VLOOKUP($D46,Artslister!$A$1:$W$100,17,FALSE)</f>
        <v>#N/A</v>
      </c>
    </row>
    <row r="47" spans="1:26" x14ac:dyDescent="0.3">
      <c r="A47" t="s">
        <v>63</v>
      </c>
      <c r="B47">
        <v>2020</v>
      </c>
      <c r="C47" t="s">
        <v>1648</v>
      </c>
      <c r="D47" t="s">
        <v>1752</v>
      </c>
      <c r="E47">
        <v>4</v>
      </c>
      <c r="F47">
        <v>1</v>
      </c>
      <c r="M47" t="str">
        <f>VLOOKUP($D47,Artslister!$A$1:$W$100,2,FALSE)</f>
        <v>Veronica spicata</v>
      </c>
      <c r="N47" t="str">
        <f>VLOOKUP($D47,Artslister!$A$1:$W$100,3,FALSE)</f>
        <v>102575</v>
      </c>
      <c r="O47" t="str">
        <f>VLOOKUP($D47,Artslister!$A$1:$W$100,4,FALSE)</f>
        <v>144891</v>
      </c>
      <c r="P47" t="str">
        <f>VLOOKUP($D47,Artslister!$A$1:$W$100,5,FALSE)</f>
        <v>Plantae</v>
      </c>
      <c r="Q47" t="str">
        <f>VLOOKUP($D47,Artslister!$A$1:$W$100,6,FALSE)</f>
        <v>Magnoliophyta</v>
      </c>
      <c r="R47" t="str">
        <f>VLOOKUP($D47,Artslister!$A$1:$W$100,7,FALSE)</f>
        <v>Eudicots</v>
      </c>
      <c r="S47" t="str">
        <f>VLOOKUP($D47,Artslister!$A$1:$W$100,8,FALSE)</f>
        <v>Lamiales</v>
      </c>
      <c r="T47" t="str">
        <f>VLOOKUP($D47,Artslister!$A$1:$W$100,9,FALSE)</f>
        <v>Plantaginaceae</v>
      </c>
      <c r="U47" t="str">
        <f>VLOOKUP($D47,Artslister!$A$1:$W$100,10,FALSE)</f>
        <v>Veronica</v>
      </c>
      <c r="V47" t="str">
        <f>VLOOKUP($D47,Artslister!$A$1:$W$100,11,FALSE)</f>
        <v>spicata</v>
      </c>
      <c r="W47">
        <f>VLOOKUP($D47,Artslister!$A$1:$W$100,12,FALSE)</f>
        <v>0</v>
      </c>
      <c r="X47" t="str">
        <f>VLOOKUP($D47,Artslister!$A$1:$W$100,13,FALSE)</f>
        <v>L.</v>
      </c>
      <c r="Y47" t="str">
        <f>VLOOKUP($D47,Artslister!$A$1:$W$100,15,FALSE)</f>
        <v>VU</v>
      </c>
      <c r="Z47" t="e">
        <f>VLOOKUP($D47,Artslister!$A$1:$W$100,17,FALSE)</f>
        <v>#N/A</v>
      </c>
    </row>
    <row r="48" spans="1:26" x14ac:dyDescent="0.3">
      <c r="A48" t="s">
        <v>63</v>
      </c>
      <c r="B48">
        <v>2020</v>
      </c>
      <c r="C48" t="s">
        <v>1657</v>
      </c>
      <c r="D48" t="s">
        <v>1752</v>
      </c>
      <c r="E48">
        <v>3</v>
      </c>
      <c r="F48">
        <v>1</v>
      </c>
      <c r="M48" t="str">
        <f>VLOOKUP($D48,Artslister!$A$1:$W$100,2,FALSE)</f>
        <v>Veronica spicata</v>
      </c>
      <c r="N48" t="str">
        <f>VLOOKUP($D48,Artslister!$A$1:$W$100,3,FALSE)</f>
        <v>102575</v>
      </c>
      <c r="O48" t="str">
        <f>VLOOKUP($D48,Artslister!$A$1:$W$100,4,FALSE)</f>
        <v>144891</v>
      </c>
      <c r="P48" t="str">
        <f>VLOOKUP($D48,Artslister!$A$1:$W$100,5,FALSE)</f>
        <v>Plantae</v>
      </c>
      <c r="Q48" t="str">
        <f>VLOOKUP($D48,Artslister!$A$1:$W$100,6,FALSE)</f>
        <v>Magnoliophyta</v>
      </c>
      <c r="R48" t="str">
        <f>VLOOKUP($D48,Artslister!$A$1:$W$100,7,FALSE)</f>
        <v>Eudicots</v>
      </c>
      <c r="S48" t="str">
        <f>VLOOKUP($D48,Artslister!$A$1:$W$100,8,FALSE)</f>
        <v>Lamiales</v>
      </c>
      <c r="T48" t="str">
        <f>VLOOKUP($D48,Artslister!$A$1:$W$100,9,FALSE)</f>
        <v>Plantaginaceae</v>
      </c>
      <c r="U48" t="str">
        <f>VLOOKUP($D48,Artslister!$A$1:$W$100,10,FALSE)</f>
        <v>Veronica</v>
      </c>
      <c r="V48" t="str">
        <f>VLOOKUP($D48,Artslister!$A$1:$W$100,11,FALSE)</f>
        <v>spicata</v>
      </c>
      <c r="W48">
        <f>VLOOKUP($D48,Artslister!$A$1:$W$100,12,FALSE)</f>
        <v>0</v>
      </c>
      <c r="X48" t="str">
        <f>VLOOKUP($D48,Artslister!$A$1:$W$100,13,FALSE)</f>
        <v>L.</v>
      </c>
      <c r="Y48" t="str">
        <f>VLOOKUP($D48,Artslister!$A$1:$W$100,15,FALSE)</f>
        <v>VU</v>
      </c>
      <c r="Z48" t="e">
        <f>VLOOKUP($D48,Artslister!$A$1:$W$100,17,FALSE)</f>
        <v>#N/A</v>
      </c>
    </row>
    <row r="49" spans="1:26" x14ac:dyDescent="0.3">
      <c r="A49" t="s">
        <v>63</v>
      </c>
      <c r="B49">
        <v>2020</v>
      </c>
      <c r="C49" t="s">
        <v>1776</v>
      </c>
      <c r="D49" t="s">
        <v>1752</v>
      </c>
      <c r="E49">
        <v>2</v>
      </c>
      <c r="F49">
        <v>1</v>
      </c>
      <c r="M49" t="str">
        <f>VLOOKUP($D49,Artslister!$A$1:$W$100,2,FALSE)</f>
        <v>Veronica spicata</v>
      </c>
      <c r="N49" t="str">
        <f>VLOOKUP($D49,Artslister!$A$1:$W$100,3,FALSE)</f>
        <v>102575</v>
      </c>
      <c r="O49" t="str">
        <f>VLOOKUP($D49,Artslister!$A$1:$W$100,4,FALSE)</f>
        <v>144891</v>
      </c>
      <c r="P49" t="str">
        <f>VLOOKUP($D49,Artslister!$A$1:$W$100,5,FALSE)</f>
        <v>Plantae</v>
      </c>
      <c r="Q49" t="str">
        <f>VLOOKUP($D49,Artslister!$A$1:$W$100,6,FALSE)</f>
        <v>Magnoliophyta</v>
      </c>
      <c r="R49" t="str">
        <f>VLOOKUP($D49,Artslister!$A$1:$W$100,7,FALSE)</f>
        <v>Eudicots</v>
      </c>
      <c r="S49" t="str">
        <f>VLOOKUP($D49,Artslister!$A$1:$W$100,8,FALSE)</f>
        <v>Lamiales</v>
      </c>
      <c r="T49" t="str">
        <f>VLOOKUP($D49,Artslister!$A$1:$W$100,9,FALSE)</f>
        <v>Plantaginaceae</v>
      </c>
      <c r="U49" t="str">
        <f>VLOOKUP($D49,Artslister!$A$1:$W$100,10,FALSE)</f>
        <v>Veronica</v>
      </c>
      <c r="V49" t="str">
        <f>VLOOKUP($D49,Artslister!$A$1:$W$100,11,FALSE)</f>
        <v>spicata</v>
      </c>
      <c r="W49">
        <f>VLOOKUP($D49,Artslister!$A$1:$W$100,12,FALSE)</f>
        <v>0</v>
      </c>
      <c r="X49" t="str">
        <f>VLOOKUP($D49,Artslister!$A$1:$W$100,13,FALSE)</f>
        <v>L.</v>
      </c>
      <c r="Y49" t="str">
        <f>VLOOKUP($D49,Artslister!$A$1:$W$100,15,FALSE)</f>
        <v>VU</v>
      </c>
      <c r="Z49" t="e">
        <f>VLOOKUP($D49,Artslister!$A$1:$W$100,17,FALSE)</f>
        <v>#N/A</v>
      </c>
    </row>
    <row r="50" spans="1:26" x14ac:dyDescent="0.3">
      <c r="A50" t="s">
        <v>63</v>
      </c>
      <c r="B50">
        <v>2020</v>
      </c>
      <c r="C50" t="s">
        <v>1658</v>
      </c>
      <c r="D50" t="s">
        <v>1752</v>
      </c>
      <c r="E50">
        <v>5</v>
      </c>
      <c r="F50">
        <v>1</v>
      </c>
      <c r="M50" t="str">
        <f>VLOOKUP($D50,Artslister!$A$1:$W$100,2,FALSE)</f>
        <v>Veronica spicata</v>
      </c>
      <c r="N50" t="str">
        <f>VLOOKUP($D50,Artslister!$A$1:$W$100,3,FALSE)</f>
        <v>102575</v>
      </c>
      <c r="O50" t="str">
        <f>VLOOKUP($D50,Artslister!$A$1:$W$100,4,FALSE)</f>
        <v>144891</v>
      </c>
      <c r="P50" t="str">
        <f>VLOOKUP($D50,Artslister!$A$1:$W$100,5,FALSE)</f>
        <v>Plantae</v>
      </c>
      <c r="Q50" t="str">
        <f>VLOOKUP($D50,Artslister!$A$1:$W$100,6,FALSE)</f>
        <v>Magnoliophyta</v>
      </c>
      <c r="R50" t="str">
        <f>VLOOKUP($D50,Artslister!$A$1:$W$100,7,FALSE)</f>
        <v>Eudicots</v>
      </c>
      <c r="S50" t="str">
        <f>VLOOKUP($D50,Artslister!$A$1:$W$100,8,FALSE)</f>
        <v>Lamiales</v>
      </c>
      <c r="T50" t="str">
        <f>VLOOKUP($D50,Artslister!$A$1:$W$100,9,FALSE)</f>
        <v>Plantaginaceae</v>
      </c>
      <c r="U50" t="str">
        <f>VLOOKUP($D50,Artslister!$A$1:$W$100,10,FALSE)</f>
        <v>Veronica</v>
      </c>
      <c r="V50" t="str">
        <f>VLOOKUP($D50,Artslister!$A$1:$W$100,11,FALSE)</f>
        <v>spicata</v>
      </c>
      <c r="W50">
        <f>VLOOKUP($D50,Artslister!$A$1:$W$100,12,FALSE)</f>
        <v>0</v>
      </c>
      <c r="X50" t="str">
        <f>VLOOKUP($D50,Artslister!$A$1:$W$100,13,FALSE)</f>
        <v>L.</v>
      </c>
      <c r="Y50" t="str">
        <f>VLOOKUP($D50,Artslister!$A$1:$W$100,15,FALSE)</f>
        <v>VU</v>
      </c>
      <c r="Z50" t="e">
        <f>VLOOKUP($D50,Artslister!$A$1:$W$100,17,FALSE)</f>
        <v>#N/A</v>
      </c>
    </row>
    <row r="51" spans="1:26" x14ac:dyDescent="0.3">
      <c r="A51" t="s">
        <v>63</v>
      </c>
      <c r="B51">
        <v>2020</v>
      </c>
      <c r="C51" t="s">
        <v>1660</v>
      </c>
      <c r="D51" t="s">
        <v>1752</v>
      </c>
      <c r="E51">
        <v>3</v>
      </c>
      <c r="F51">
        <v>1</v>
      </c>
      <c r="M51" t="str">
        <f>VLOOKUP($D51,Artslister!$A$1:$W$100,2,FALSE)</f>
        <v>Veronica spicata</v>
      </c>
      <c r="N51" t="str">
        <f>VLOOKUP($D51,Artslister!$A$1:$W$100,3,FALSE)</f>
        <v>102575</v>
      </c>
      <c r="O51" t="str">
        <f>VLOOKUP($D51,Artslister!$A$1:$W$100,4,FALSE)</f>
        <v>144891</v>
      </c>
      <c r="P51" t="str">
        <f>VLOOKUP($D51,Artslister!$A$1:$W$100,5,FALSE)</f>
        <v>Plantae</v>
      </c>
      <c r="Q51" t="str">
        <f>VLOOKUP($D51,Artslister!$A$1:$W$100,6,FALSE)</f>
        <v>Magnoliophyta</v>
      </c>
      <c r="R51" t="str">
        <f>VLOOKUP($D51,Artslister!$A$1:$W$100,7,FALSE)</f>
        <v>Eudicots</v>
      </c>
      <c r="S51" t="str">
        <f>VLOOKUP($D51,Artslister!$A$1:$W$100,8,FALSE)</f>
        <v>Lamiales</v>
      </c>
      <c r="T51" t="str">
        <f>VLOOKUP($D51,Artslister!$A$1:$W$100,9,FALSE)</f>
        <v>Plantaginaceae</v>
      </c>
      <c r="U51" t="str">
        <f>VLOOKUP($D51,Artslister!$A$1:$W$100,10,FALSE)</f>
        <v>Veronica</v>
      </c>
      <c r="V51" t="str">
        <f>VLOOKUP($D51,Artslister!$A$1:$W$100,11,FALSE)</f>
        <v>spicata</v>
      </c>
      <c r="W51">
        <f>VLOOKUP($D51,Artslister!$A$1:$W$100,12,FALSE)</f>
        <v>0</v>
      </c>
      <c r="X51" t="str">
        <f>VLOOKUP($D51,Artslister!$A$1:$W$100,13,FALSE)</f>
        <v>L.</v>
      </c>
      <c r="Y51" t="str">
        <f>VLOOKUP($D51,Artslister!$A$1:$W$100,15,FALSE)</f>
        <v>VU</v>
      </c>
      <c r="Z51" t="e">
        <f>VLOOKUP($D51,Artslister!$A$1:$W$100,17,FALSE)</f>
        <v>#N/A</v>
      </c>
    </row>
    <row r="52" spans="1:26" x14ac:dyDescent="0.3">
      <c r="A52" t="s">
        <v>63</v>
      </c>
      <c r="B52">
        <v>2020</v>
      </c>
      <c r="C52" t="s">
        <v>1662</v>
      </c>
      <c r="D52" t="s">
        <v>1752</v>
      </c>
      <c r="E52">
        <v>4</v>
      </c>
      <c r="F52">
        <v>1</v>
      </c>
      <c r="M52" t="str">
        <f>VLOOKUP($D52,Artslister!$A$1:$W$100,2,FALSE)</f>
        <v>Veronica spicata</v>
      </c>
      <c r="N52" t="str">
        <f>VLOOKUP($D52,Artslister!$A$1:$W$100,3,FALSE)</f>
        <v>102575</v>
      </c>
      <c r="O52" t="str">
        <f>VLOOKUP($D52,Artslister!$A$1:$W$100,4,FALSE)</f>
        <v>144891</v>
      </c>
      <c r="P52" t="str">
        <f>VLOOKUP($D52,Artslister!$A$1:$W$100,5,FALSE)</f>
        <v>Plantae</v>
      </c>
      <c r="Q52" t="str">
        <f>VLOOKUP($D52,Artslister!$A$1:$W$100,6,FALSE)</f>
        <v>Magnoliophyta</v>
      </c>
      <c r="R52" t="str">
        <f>VLOOKUP($D52,Artslister!$A$1:$W$100,7,FALSE)</f>
        <v>Eudicots</v>
      </c>
      <c r="S52" t="str">
        <f>VLOOKUP($D52,Artslister!$A$1:$W$100,8,FALSE)</f>
        <v>Lamiales</v>
      </c>
      <c r="T52" t="str">
        <f>VLOOKUP($D52,Artslister!$A$1:$W$100,9,FALSE)</f>
        <v>Plantaginaceae</v>
      </c>
      <c r="U52" t="str">
        <f>VLOOKUP($D52,Artslister!$A$1:$W$100,10,FALSE)</f>
        <v>Veronica</v>
      </c>
      <c r="V52" t="str">
        <f>VLOOKUP($D52,Artslister!$A$1:$W$100,11,FALSE)</f>
        <v>spicata</v>
      </c>
      <c r="W52">
        <f>VLOOKUP($D52,Artslister!$A$1:$W$100,12,FALSE)</f>
        <v>0</v>
      </c>
      <c r="X52" t="str">
        <f>VLOOKUP($D52,Artslister!$A$1:$W$100,13,FALSE)</f>
        <v>L.</v>
      </c>
      <c r="Y52" t="str">
        <f>VLOOKUP($D52,Artslister!$A$1:$W$100,15,FALSE)</f>
        <v>VU</v>
      </c>
      <c r="Z52" t="e">
        <f>VLOOKUP($D52,Artslister!$A$1:$W$100,17,FALSE)</f>
        <v>#N/A</v>
      </c>
    </row>
    <row r="53" spans="1:26" x14ac:dyDescent="0.3">
      <c r="A53" t="s">
        <v>63</v>
      </c>
      <c r="B53">
        <v>2020</v>
      </c>
      <c r="C53" t="s">
        <v>1650</v>
      </c>
      <c r="D53" t="s">
        <v>1752</v>
      </c>
      <c r="E53">
        <v>1</v>
      </c>
      <c r="F53">
        <v>1</v>
      </c>
      <c r="M53" t="str">
        <f>VLOOKUP($D53,Artslister!$A$1:$W$100,2,FALSE)</f>
        <v>Veronica spicata</v>
      </c>
      <c r="N53" t="str">
        <f>VLOOKUP($D53,Artslister!$A$1:$W$100,3,FALSE)</f>
        <v>102575</v>
      </c>
      <c r="O53" t="str">
        <f>VLOOKUP($D53,Artslister!$A$1:$W$100,4,FALSE)</f>
        <v>144891</v>
      </c>
      <c r="P53" t="str">
        <f>VLOOKUP($D53,Artslister!$A$1:$W$100,5,FALSE)</f>
        <v>Plantae</v>
      </c>
      <c r="Q53" t="str">
        <f>VLOOKUP($D53,Artslister!$A$1:$W$100,6,FALSE)</f>
        <v>Magnoliophyta</v>
      </c>
      <c r="R53" t="str">
        <f>VLOOKUP($D53,Artslister!$A$1:$W$100,7,FALSE)</f>
        <v>Eudicots</v>
      </c>
      <c r="S53" t="str">
        <f>VLOOKUP($D53,Artslister!$A$1:$W$100,8,FALSE)</f>
        <v>Lamiales</v>
      </c>
      <c r="T53" t="str">
        <f>VLOOKUP($D53,Artslister!$A$1:$W$100,9,FALSE)</f>
        <v>Plantaginaceae</v>
      </c>
      <c r="U53" t="str">
        <f>VLOOKUP($D53,Artslister!$A$1:$W$100,10,FALSE)</f>
        <v>Veronica</v>
      </c>
      <c r="V53" t="str">
        <f>VLOOKUP($D53,Artslister!$A$1:$W$100,11,FALSE)</f>
        <v>spicata</v>
      </c>
      <c r="W53">
        <f>VLOOKUP($D53,Artslister!$A$1:$W$100,12,FALSE)</f>
        <v>0</v>
      </c>
      <c r="X53" t="str">
        <f>VLOOKUP($D53,Artslister!$A$1:$W$100,13,FALSE)</f>
        <v>L.</v>
      </c>
      <c r="Y53" t="str">
        <f>VLOOKUP($D53,Artslister!$A$1:$W$100,15,FALSE)</f>
        <v>VU</v>
      </c>
      <c r="Z53" t="e">
        <f>VLOOKUP($D53,Artslister!$A$1:$W$100,17,FALSE)</f>
        <v>#N/A</v>
      </c>
    </row>
    <row r="54" spans="1:26" x14ac:dyDescent="0.3">
      <c r="A54" t="s">
        <v>117</v>
      </c>
      <c r="B54">
        <v>2021</v>
      </c>
      <c r="C54" t="s">
        <v>1275</v>
      </c>
      <c r="D54" t="s">
        <v>1752</v>
      </c>
      <c r="E54">
        <v>1</v>
      </c>
      <c r="F54">
        <v>1</v>
      </c>
      <c r="M54" t="str">
        <f>VLOOKUP($D54,Artslister!$A$1:$W$100,2,FALSE)</f>
        <v>Veronica spicata</v>
      </c>
      <c r="N54" t="str">
        <f>VLOOKUP($D54,Artslister!$A$1:$W$100,3,FALSE)</f>
        <v>102575</v>
      </c>
      <c r="O54" t="str">
        <f>VLOOKUP($D54,Artslister!$A$1:$W$100,4,FALSE)</f>
        <v>144891</v>
      </c>
      <c r="P54" t="str">
        <f>VLOOKUP($D54,Artslister!$A$1:$W$100,5,FALSE)</f>
        <v>Plantae</v>
      </c>
      <c r="Q54" t="str">
        <f>VLOOKUP($D54,Artslister!$A$1:$W$100,6,FALSE)</f>
        <v>Magnoliophyta</v>
      </c>
      <c r="R54" t="str">
        <f>VLOOKUP($D54,Artslister!$A$1:$W$100,7,FALSE)</f>
        <v>Eudicots</v>
      </c>
      <c r="S54" t="str">
        <f>VLOOKUP($D54,Artslister!$A$1:$W$100,8,FALSE)</f>
        <v>Lamiales</v>
      </c>
      <c r="T54" t="str">
        <f>VLOOKUP($D54,Artslister!$A$1:$W$100,9,FALSE)</f>
        <v>Plantaginaceae</v>
      </c>
      <c r="U54" t="str">
        <f>VLOOKUP($D54,Artslister!$A$1:$W$100,10,FALSE)</f>
        <v>Veronica</v>
      </c>
      <c r="V54" t="str">
        <f>VLOOKUP($D54,Artslister!$A$1:$W$100,11,FALSE)</f>
        <v>spicata</v>
      </c>
      <c r="W54">
        <f>VLOOKUP($D54,Artslister!$A$1:$W$100,12,FALSE)</f>
        <v>0</v>
      </c>
      <c r="X54" t="str">
        <f>VLOOKUP($D54,Artslister!$A$1:$W$100,13,FALSE)</f>
        <v>L.</v>
      </c>
      <c r="Y54" t="str">
        <f>VLOOKUP($D54,Artslister!$A$1:$W$100,15,FALSE)</f>
        <v>VU</v>
      </c>
      <c r="Z54" t="e">
        <f>VLOOKUP($D54,Artslister!$A$1:$W$100,17,FALSE)</f>
        <v>#N/A</v>
      </c>
    </row>
    <row r="55" spans="1:26" x14ac:dyDescent="0.3">
      <c r="A55" t="s">
        <v>75</v>
      </c>
      <c r="B55">
        <v>2021</v>
      </c>
      <c r="C55" t="s">
        <v>1402</v>
      </c>
      <c r="D55" t="s">
        <v>1752</v>
      </c>
      <c r="E55">
        <v>1</v>
      </c>
      <c r="F55">
        <v>1</v>
      </c>
      <c r="M55" t="str">
        <f>VLOOKUP($D55,Artslister!$A$1:$W$100,2,FALSE)</f>
        <v>Veronica spicata</v>
      </c>
      <c r="N55" t="str">
        <f>VLOOKUP($D55,Artslister!$A$1:$W$100,3,FALSE)</f>
        <v>102575</v>
      </c>
      <c r="O55" t="str">
        <f>VLOOKUP($D55,Artslister!$A$1:$W$100,4,FALSE)</f>
        <v>144891</v>
      </c>
      <c r="P55" t="str">
        <f>VLOOKUP($D55,Artslister!$A$1:$W$100,5,FALSE)</f>
        <v>Plantae</v>
      </c>
      <c r="Q55" t="str">
        <f>VLOOKUP($D55,Artslister!$A$1:$W$100,6,FALSE)</f>
        <v>Magnoliophyta</v>
      </c>
      <c r="R55" t="str">
        <f>VLOOKUP($D55,Artslister!$A$1:$W$100,7,FALSE)</f>
        <v>Eudicots</v>
      </c>
      <c r="S55" t="str">
        <f>VLOOKUP($D55,Artslister!$A$1:$W$100,8,FALSE)</f>
        <v>Lamiales</v>
      </c>
      <c r="T55" t="str">
        <f>VLOOKUP($D55,Artslister!$A$1:$W$100,9,FALSE)</f>
        <v>Plantaginaceae</v>
      </c>
      <c r="U55" t="str">
        <f>VLOOKUP($D55,Artslister!$A$1:$W$100,10,FALSE)</f>
        <v>Veronica</v>
      </c>
      <c r="V55" t="str">
        <f>VLOOKUP($D55,Artslister!$A$1:$W$100,11,FALSE)</f>
        <v>spicata</v>
      </c>
      <c r="W55">
        <f>VLOOKUP($D55,Artslister!$A$1:$W$100,12,FALSE)</f>
        <v>0</v>
      </c>
      <c r="X55" t="str">
        <f>VLOOKUP($D55,Artslister!$A$1:$W$100,13,FALSE)</f>
        <v>L.</v>
      </c>
      <c r="Y55" t="str">
        <f>VLOOKUP($D55,Artslister!$A$1:$W$100,15,FALSE)</f>
        <v>VU</v>
      </c>
      <c r="Z55" t="e">
        <f>VLOOKUP($D55,Artslister!$A$1:$W$100,17,FALSE)</f>
        <v>#N/A</v>
      </c>
    </row>
    <row r="56" spans="1:26" x14ac:dyDescent="0.3">
      <c r="A56" t="s">
        <v>75</v>
      </c>
      <c r="B56">
        <v>2021</v>
      </c>
      <c r="C56" t="s">
        <v>1404</v>
      </c>
      <c r="D56" t="s">
        <v>1752</v>
      </c>
      <c r="E56">
        <v>1</v>
      </c>
      <c r="F56">
        <v>1</v>
      </c>
      <c r="M56" t="str">
        <f>VLOOKUP($D56,Artslister!$A$1:$W$100,2,FALSE)</f>
        <v>Veronica spicata</v>
      </c>
      <c r="N56" t="str">
        <f>VLOOKUP($D56,Artslister!$A$1:$W$100,3,FALSE)</f>
        <v>102575</v>
      </c>
      <c r="O56" t="str">
        <f>VLOOKUP($D56,Artslister!$A$1:$W$100,4,FALSE)</f>
        <v>144891</v>
      </c>
      <c r="P56" t="str">
        <f>VLOOKUP($D56,Artslister!$A$1:$W$100,5,FALSE)</f>
        <v>Plantae</v>
      </c>
      <c r="Q56" t="str">
        <f>VLOOKUP($D56,Artslister!$A$1:$W$100,6,FALSE)</f>
        <v>Magnoliophyta</v>
      </c>
      <c r="R56" t="str">
        <f>VLOOKUP($D56,Artslister!$A$1:$W$100,7,FALSE)</f>
        <v>Eudicots</v>
      </c>
      <c r="S56" t="str">
        <f>VLOOKUP($D56,Artslister!$A$1:$W$100,8,FALSE)</f>
        <v>Lamiales</v>
      </c>
      <c r="T56" t="str">
        <f>VLOOKUP($D56,Artslister!$A$1:$W$100,9,FALSE)</f>
        <v>Plantaginaceae</v>
      </c>
      <c r="U56" t="str">
        <f>VLOOKUP($D56,Artslister!$A$1:$W$100,10,FALSE)</f>
        <v>Veronica</v>
      </c>
      <c r="V56" t="str">
        <f>VLOOKUP($D56,Artslister!$A$1:$W$100,11,FALSE)</f>
        <v>spicata</v>
      </c>
      <c r="W56">
        <f>VLOOKUP($D56,Artslister!$A$1:$W$100,12,FALSE)</f>
        <v>0</v>
      </c>
      <c r="X56" t="str">
        <f>VLOOKUP($D56,Artslister!$A$1:$W$100,13,FALSE)</f>
        <v>L.</v>
      </c>
      <c r="Y56" t="str">
        <f>VLOOKUP($D56,Artslister!$A$1:$W$100,15,FALSE)</f>
        <v>VU</v>
      </c>
      <c r="Z56" t="e">
        <f>VLOOKUP($D56,Artslister!$A$1:$W$100,17,FALSE)</f>
        <v>#N/A</v>
      </c>
    </row>
    <row r="57" spans="1:26" x14ac:dyDescent="0.3">
      <c r="A57" t="s">
        <v>75</v>
      </c>
      <c r="B57">
        <v>2021</v>
      </c>
      <c r="C57" t="s">
        <v>1413</v>
      </c>
      <c r="D57" t="s">
        <v>1752</v>
      </c>
      <c r="E57">
        <v>1</v>
      </c>
      <c r="F57">
        <v>1</v>
      </c>
      <c r="M57" t="str">
        <f>VLOOKUP($D57,Artslister!$A$1:$W$100,2,FALSE)</f>
        <v>Veronica spicata</v>
      </c>
      <c r="N57" t="str">
        <f>VLOOKUP($D57,Artslister!$A$1:$W$100,3,FALSE)</f>
        <v>102575</v>
      </c>
      <c r="O57" t="str">
        <f>VLOOKUP($D57,Artslister!$A$1:$W$100,4,FALSE)</f>
        <v>144891</v>
      </c>
      <c r="P57" t="str">
        <f>VLOOKUP($D57,Artslister!$A$1:$W$100,5,FALSE)</f>
        <v>Plantae</v>
      </c>
      <c r="Q57" t="str">
        <f>VLOOKUP($D57,Artslister!$A$1:$W$100,6,FALSE)</f>
        <v>Magnoliophyta</v>
      </c>
      <c r="R57" t="str">
        <f>VLOOKUP($D57,Artslister!$A$1:$W$100,7,FALSE)</f>
        <v>Eudicots</v>
      </c>
      <c r="S57" t="str">
        <f>VLOOKUP($D57,Artslister!$A$1:$W$100,8,FALSE)</f>
        <v>Lamiales</v>
      </c>
      <c r="T57" t="str">
        <f>VLOOKUP($D57,Artslister!$A$1:$W$100,9,FALSE)</f>
        <v>Plantaginaceae</v>
      </c>
      <c r="U57" t="str">
        <f>VLOOKUP($D57,Artslister!$A$1:$W$100,10,FALSE)</f>
        <v>Veronica</v>
      </c>
      <c r="V57" t="str">
        <f>VLOOKUP($D57,Artslister!$A$1:$W$100,11,FALSE)</f>
        <v>spicata</v>
      </c>
      <c r="W57">
        <f>VLOOKUP($D57,Artslister!$A$1:$W$100,12,FALSE)</f>
        <v>0</v>
      </c>
      <c r="X57" t="str">
        <f>VLOOKUP($D57,Artslister!$A$1:$W$100,13,FALSE)</f>
        <v>L.</v>
      </c>
      <c r="Y57" t="str">
        <f>VLOOKUP($D57,Artslister!$A$1:$W$100,15,FALSE)</f>
        <v>VU</v>
      </c>
      <c r="Z57" t="e">
        <f>VLOOKUP($D57,Artslister!$A$1:$W$100,17,FALSE)</f>
        <v>#N/A</v>
      </c>
    </row>
    <row r="58" spans="1:26" x14ac:dyDescent="0.3">
      <c r="A58" t="s">
        <v>75</v>
      </c>
      <c r="B58">
        <v>2021</v>
      </c>
      <c r="C58" t="s">
        <v>1415</v>
      </c>
      <c r="D58" t="s">
        <v>1752</v>
      </c>
      <c r="E58">
        <v>0.1</v>
      </c>
      <c r="F58">
        <v>1</v>
      </c>
      <c r="M58" t="str">
        <f>VLOOKUP($D58,Artslister!$A$1:$W$100,2,FALSE)</f>
        <v>Veronica spicata</v>
      </c>
      <c r="N58" t="str">
        <f>VLOOKUP($D58,Artslister!$A$1:$W$100,3,FALSE)</f>
        <v>102575</v>
      </c>
      <c r="O58" t="str">
        <f>VLOOKUP($D58,Artslister!$A$1:$W$100,4,FALSE)</f>
        <v>144891</v>
      </c>
      <c r="P58" t="str">
        <f>VLOOKUP($D58,Artslister!$A$1:$W$100,5,FALSE)</f>
        <v>Plantae</v>
      </c>
      <c r="Q58" t="str">
        <f>VLOOKUP($D58,Artslister!$A$1:$W$100,6,FALSE)</f>
        <v>Magnoliophyta</v>
      </c>
      <c r="R58" t="str">
        <f>VLOOKUP($D58,Artslister!$A$1:$W$100,7,FALSE)</f>
        <v>Eudicots</v>
      </c>
      <c r="S58" t="str">
        <f>VLOOKUP($D58,Artslister!$A$1:$W$100,8,FALSE)</f>
        <v>Lamiales</v>
      </c>
      <c r="T58" t="str">
        <f>VLOOKUP($D58,Artslister!$A$1:$W$100,9,FALSE)</f>
        <v>Plantaginaceae</v>
      </c>
      <c r="U58" t="str">
        <f>VLOOKUP($D58,Artslister!$A$1:$W$100,10,FALSE)</f>
        <v>Veronica</v>
      </c>
      <c r="V58" t="str">
        <f>VLOOKUP($D58,Artslister!$A$1:$W$100,11,FALSE)</f>
        <v>spicata</v>
      </c>
      <c r="W58">
        <f>VLOOKUP($D58,Artslister!$A$1:$W$100,12,FALSE)</f>
        <v>0</v>
      </c>
      <c r="X58" t="str">
        <f>VLOOKUP($D58,Artslister!$A$1:$W$100,13,FALSE)</f>
        <v>L.</v>
      </c>
      <c r="Y58" t="str">
        <f>VLOOKUP($D58,Artslister!$A$1:$W$100,15,FALSE)</f>
        <v>VU</v>
      </c>
      <c r="Z58" t="e">
        <f>VLOOKUP($D58,Artslister!$A$1:$W$100,17,FALSE)</f>
        <v>#N/A</v>
      </c>
    </row>
    <row r="59" spans="1:26" x14ac:dyDescent="0.3">
      <c r="A59" t="s">
        <v>75</v>
      </c>
      <c r="B59">
        <v>2021</v>
      </c>
      <c r="C59" t="s">
        <v>1405</v>
      </c>
      <c r="D59" t="s">
        <v>1752</v>
      </c>
      <c r="E59">
        <v>1</v>
      </c>
      <c r="F59">
        <v>1</v>
      </c>
      <c r="M59" t="str">
        <f>VLOOKUP($D59,Artslister!$A$1:$W$100,2,FALSE)</f>
        <v>Veronica spicata</v>
      </c>
      <c r="N59" t="str">
        <f>VLOOKUP($D59,Artslister!$A$1:$W$100,3,FALSE)</f>
        <v>102575</v>
      </c>
      <c r="O59" t="str">
        <f>VLOOKUP($D59,Artslister!$A$1:$W$100,4,FALSE)</f>
        <v>144891</v>
      </c>
      <c r="P59" t="str">
        <f>VLOOKUP($D59,Artslister!$A$1:$W$100,5,FALSE)</f>
        <v>Plantae</v>
      </c>
      <c r="Q59" t="str">
        <f>VLOOKUP($D59,Artslister!$A$1:$W$100,6,FALSE)</f>
        <v>Magnoliophyta</v>
      </c>
      <c r="R59" t="str">
        <f>VLOOKUP($D59,Artslister!$A$1:$W$100,7,FALSE)</f>
        <v>Eudicots</v>
      </c>
      <c r="S59" t="str">
        <f>VLOOKUP($D59,Artslister!$A$1:$W$100,8,FALSE)</f>
        <v>Lamiales</v>
      </c>
      <c r="T59" t="str">
        <f>VLOOKUP($D59,Artslister!$A$1:$W$100,9,FALSE)</f>
        <v>Plantaginaceae</v>
      </c>
      <c r="U59" t="str">
        <f>VLOOKUP($D59,Artslister!$A$1:$W$100,10,FALSE)</f>
        <v>Veronica</v>
      </c>
      <c r="V59" t="str">
        <f>VLOOKUP($D59,Artslister!$A$1:$W$100,11,FALSE)</f>
        <v>spicata</v>
      </c>
      <c r="W59">
        <f>VLOOKUP($D59,Artslister!$A$1:$W$100,12,FALSE)</f>
        <v>0</v>
      </c>
      <c r="X59" t="str">
        <f>VLOOKUP($D59,Artslister!$A$1:$W$100,13,FALSE)</f>
        <v>L.</v>
      </c>
      <c r="Y59" t="str">
        <f>VLOOKUP($D59,Artslister!$A$1:$W$100,15,FALSE)</f>
        <v>VU</v>
      </c>
      <c r="Z59" t="e">
        <f>VLOOKUP($D59,Artslister!$A$1:$W$100,17,FALSE)</f>
        <v>#N/A</v>
      </c>
    </row>
    <row r="60" spans="1:26" x14ac:dyDescent="0.3">
      <c r="A60" t="s">
        <v>56</v>
      </c>
      <c r="B60">
        <v>2021</v>
      </c>
      <c r="C60" t="s">
        <v>1477</v>
      </c>
      <c r="D60" t="s">
        <v>1752</v>
      </c>
      <c r="E60">
        <v>2</v>
      </c>
      <c r="F60">
        <v>1</v>
      </c>
      <c r="M60" t="str">
        <f>VLOOKUP($D60,Artslister!$A$1:$W$100,2,FALSE)</f>
        <v>Veronica spicata</v>
      </c>
      <c r="N60" t="str">
        <f>VLOOKUP($D60,Artslister!$A$1:$W$100,3,FALSE)</f>
        <v>102575</v>
      </c>
      <c r="O60" t="str">
        <f>VLOOKUP($D60,Artslister!$A$1:$W$100,4,FALSE)</f>
        <v>144891</v>
      </c>
      <c r="P60" t="str">
        <f>VLOOKUP($D60,Artslister!$A$1:$W$100,5,FALSE)</f>
        <v>Plantae</v>
      </c>
      <c r="Q60" t="str">
        <f>VLOOKUP($D60,Artslister!$A$1:$W$100,6,FALSE)</f>
        <v>Magnoliophyta</v>
      </c>
      <c r="R60" t="str">
        <f>VLOOKUP($D60,Artslister!$A$1:$W$100,7,FALSE)</f>
        <v>Eudicots</v>
      </c>
      <c r="S60" t="str">
        <f>VLOOKUP($D60,Artslister!$A$1:$W$100,8,FALSE)</f>
        <v>Lamiales</v>
      </c>
      <c r="T60" t="str">
        <f>VLOOKUP($D60,Artslister!$A$1:$W$100,9,FALSE)</f>
        <v>Plantaginaceae</v>
      </c>
      <c r="U60" t="str">
        <f>VLOOKUP($D60,Artslister!$A$1:$W$100,10,FALSE)</f>
        <v>Veronica</v>
      </c>
      <c r="V60" t="str">
        <f>VLOOKUP($D60,Artslister!$A$1:$W$100,11,FALSE)</f>
        <v>spicata</v>
      </c>
      <c r="W60">
        <f>VLOOKUP($D60,Artslister!$A$1:$W$100,12,FALSE)</f>
        <v>0</v>
      </c>
      <c r="X60" t="str">
        <f>VLOOKUP($D60,Artslister!$A$1:$W$100,13,FALSE)</f>
        <v>L.</v>
      </c>
      <c r="Y60" t="str">
        <f>VLOOKUP($D60,Artslister!$A$1:$W$100,15,FALSE)</f>
        <v>VU</v>
      </c>
      <c r="Z60" t="e">
        <f>VLOOKUP($D60,Artslister!$A$1:$W$100,17,FALSE)</f>
        <v>#N/A</v>
      </c>
    </row>
    <row r="61" spans="1:26" x14ac:dyDescent="0.3">
      <c r="A61" t="s">
        <v>79</v>
      </c>
      <c r="B61">
        <v>2021</v>
      </c>
      <c r="C61" t="s">
        <v>1531</v>
      </c>
      <c r="D61" t="s">
        <v>1752</v>
      </c>
      <c r="E61">
        <v>1</v>
      </c>
      <c r="F61">
        <v>1</v>
      </c>
      <c r="M61" t="str">
        <f>VLOOKUP($D61,Artslister!$A$1:$W$100,2,FALSE)</f>
        <v>Veronica spicata</v>
      </c>
      <c r="N61" t="str">
        <f>VLOOKUP($D61,Artslister!$A$1:$W$100,3,FALSE)</f>
        <v>102575</v>
      </c>
      <c r="O61" t="str">
        <f>VLOOKUP($D61,Artslister!$A$1:$W$100,4,FALSE)</f>
        <v>144891</v>
      </c>
      <c r="P61" t="str">
        <f>VLOOKUP($D61,Artslister!$A$1:$W$100,5,FALSE)</f>
        <v>Plantae</v>
      </c>
      <c r="Q61" t="str">
        <f>VLOOKUP($D61,Artslister!$A$1:$W$100,6,FALSE)</f>
        <v>Magnoliophyta</v>
      </c>
      <c r="R61" t="str">
        <f>VLOOKUP($D61,Artslister!$A$1:$W$100,7,FALSE)</f>
        <v>Eudicots</v>
      </c>
      <c r="S61" t="str">
        <f>VLOOKUP($D61,Artslister!$A$1:$W$100,8,FALSE)</f>
        <v>Lamiales</v>
      </c>
      <c r="T61" t="str">
        <f>VLOOKUP($D61,Artslister!$A$1:$W$100,9,FALSE)</f>
        <v>Plantaginaceae</v>
      </c>
      <c r="U61" t="str">
        <f>VLOOKUP($D61,Artslister!$A$1:$W$100,10,FALSE)</f>
        <v>Veronica</v>
      </c>
      <c r="V61" t="str">
        <f>VLOOKUP($D61,Artslister!$A$1:$W$100,11,FALSE)</f>
        <v>spicata</v>
      </c>
      <c r="W61">
        <f>VLOOKUP($D61,Artslister!$A$1:$W$100,12,FALSE)</f>
        <v>0</v>
      </c>
      <c r="X61" t="str">
        <f>VLOOKUP($D61,Artslister!$A$1:$W$100,13,FALSE)</f>
        <v>L.</v>
      </c>
      <c r="Y61" t="str">
        <f>VLOOKUP($D61,Artslister!$A$1:$W$100,15,FALSE)</f>
        <v>VU</v>
      </c>
      <c r="Z61" t="e">
        <f>VLOOKUP($D61,Artslister!$A$1:$W$100,17,FALSE)</f>
        <v>#N/A</v>
      </c>
    </row>
    <row r="62" spans="1:26" x14ac:dyDescent="0.3">
      <c r="A62" t="s">
        <v>79</v>
      </c>
      <c r="B62">
        <v>2021</v>
      </c>
      <c r="C62" t="s">
        <v>1529</v>
      </c>
      <c r="D62" t="s">
        <v>1752</v>
      </c>
      <c r="E62">
        <v>0.1</v>
      </c>
      <c r="F62">
        <v>1</v>
      </c>
      <c r="M62" t="str">
        <f>VLOOKUP($D62,Artslister!$A$1:$W$100,2,FALSE)</f>
        <v>Veronica spicata</v>
      </c>
      <c r="N62" t="str">
        <f>VLOOKUP($D62,Artslister!$A$1:$W$100,3,FALSE)</f>
        <v>102575</v>
      </c>
      <c r="O62" t="str">
        <f>VLOOKUP($D62,Artslister!$A$1:$W$100,4,FALSE)</f>
        <v>144891</v>
      </c>
      <c r="P62" t="str">
        <f>VLOOKUP($D62,Artslister!$A$1:$W$100,5,FALSE)</f>
        <v>Plantae</v>
      </c>
      <c r="Q62" t="str">
        <f>VLOOKUP($D62,Artslister!$A$1:$W$100,6,FALSE)</f>
        <v>Magnoliophyta</v>
      </c>
      <c r="R62" t="str">
        <f>VLOOKUP($D62,Artslister!$A$1:$W$100,7,FALSE)</f>
        <v>Eudicots</v>
      </c>
      <c r="S62" t="str">
        <f>VLOOKUP($D62,Artslister!$A$1:$W$100,8,FALSE)</f>
        <v>Lamiales</v>
      </c>
      <c r="T62" t="str">
        <f>VLOOKUP($D62,Artslister!$A$1:$W$100,9,FALSE)</f>
        <v>Plantaginaceae</v>
      </c>
      <c r="U62" t="str">
        <f>VLOOKUP($D62,Artslister!$A$1:$W$100,10,FALSE)</f>
        <v>Veronica</v>
      </c>
      <c r="V62" t="str">
        <f>VLOOKUP($D62,Artslister!$A$1:$W$100,11,FALSE)</f>
        <v>spicata</v>
      </c>
      <c r="W62">
        <f>VLOOKUP($D62,Artslister!$A$1:$W$100,12,FALSE)</f>
        <v>0</v>
      </c>
      <c r="X62" t="str">
        <f>VLOOKUP($D62,Artslister!$A$1:$W$100,13,FALSE)</f>
        <v>L.</v>
      </c>
      <c r="Y62" t="str">
        <f>VLOOKUP($D62,Artslister!$A$1:$W$100,15,FALSE)</f>
        <v>VU</v>
      </c>
      <c r="Z62" t="e">
        <f>VLOOKUP($D62,Artslister!$A$1:$W$100,17,FALSE)</f>
        <v>#N/A</v>
      </c>
    </row>
    <row r="63" spans="1:26" x14ac:dyDescent="0.3">
      <c r="A63" t="s">
        <v>79</v>
      </c>
      <c r="B63">
        <v>2021</v>
      </c>
      <c r="C63" t="s">
        <v>1532</v>
      </c>
      <c r="D63" t="s">
        <v>1752</v>
      </c>
      <c r="E63">
        <v>0.1</v>
      </c>
      <c r="F63">
        <v>1</v>
      </c>
      <c r="M63" t="str">
        <f>VLOOKUP($D63,Artslister!$A$1:$W$100,2,FALSE)</f>
        <v>Veronica spicata</v>
      </c>
      <c r="N63" t="str">
        <f>VLOOKUP($D63,Artslister!$A$1:$W$100,3,FALSE)</f>
        <v>102575</v>
      </c>
      <c r="O63" t="str">
        <f>VLOOKUP($D63,Artslister!$A$1:$W$100,4,FALSE)</f>
        <v>144891</v>
      </c>
      <c r="P63" t="str">
        <f>VLOOKUP($D63,Artslister!$A$1:$W$100,5,FALSE)</f>
        <v>Plantae</v>
      </c>
      <c r="Q63" t="str">
        <f>VLOOKUP($D63,Artslister!$A$1:$W$100,6,FALSE)</f>
        <v>Magnoliophyta</v>
      </c>
      <c r="R63" t="str">
        <f>VLOOKUP($D63,Artslister!$A$1:$W$100,7,FALSE)</f>
        <v>Eudicots</v>
      </c>
      <c r="S63" t="str">
        <f>VLOOKUP($D63,Artslister!$A$1:$W$100,8,FALSE)</f>
        <v>Lamiales</v>
      </c>
      <c r="T63" t="str">
        <f>VLOOKUP($D63,Artslister!$A$1:$W$100,9,FALSE)</f>
        <v>Plantaginaceae</v>
      </c>
      <c r="U63" t="str">
        <f>VLOOKUP($D63,Artslister!$A$1:$W$100,10,FALSE)</f>
        <v>Veronica</v>
      </c>
      <c r="V63" t="str">
        <f>VLOOKUP($D63,Artslister!$A$1:$W$100,11,FALSE)</f>
        <v>spicata</v>
      </c>
      <c r="W63">
        <f>VLOOKUP($D63,Artslister!$A$1:$W$100,12,FALSE)</f>
        <v>0</v>
      </c>
      <c r="X63" t="str">
        <f>VLOOKUP($D63,Artslister!$A$1:$W$100,13,FALSE)</f>
        <v>L.</v>
      </c>
      <c r="Y63" t="str">
        <f>VLOOKUP($D63,Artslister!$A$1:$W$100,15,FALSE)</f>
        <v>VU</v>
      </c>
      <c r="Z63" t="e">
        <f>VLOOKUP($D63,Artslister!$A$1:$W$100,17,FALSE)</f>
        <v>#N/A</v>
      </c>
    </row>
    <row r="64" spans="1:26" x14ac:dyDescent="0.3">
      <c r="A64" t="s">
        <v>79</v>
      </c>
      <c r="B64">
        <v>2021</v>
      </c>
      <c r="C64" t="s">
        <v>1535</v>
      </c>
      <c r="D64" t="s">
        <v>1752</v>
      </c>
      <c r="E64">
        <v>1</v>
      </c>
      <c r="F64">
        <v>1</v>
      </c>
      <c r="M64" t="str">
        <f>VLOOKUP($D64,Artslister!$A$1:$W$100,2,FALSE)</f>
        <v>Veronica spicata</v>
      </c>
      <c r="N64" t="str">
        <f>VLOOKUP($D64,Artslister!$A$1:$W$100,3,FALSE)</f>
        <v>102575</v>
      </c>
      <c r="O64" t="str">
        <f>VLOOKUP($D64,Artslister!$A$1:$W$100,4,FALSE)</f>
        <v>144891</v>
      </c>
      <c r="P64" t="str">
        <f>VLOOKUP($D64,Artslister!$A$1:$W$100,5,FALSE)</f>
        <v>Plantae</v>
      </c>
      <c r="Q64" t="str">
        <f>VLOOKUP($D64,Artslister!$A$1:$W$100,6,FALSE)</f>
        <v>Magnoliophyta</v>
      </c>
      <c r="R64" t="str">
        <f>VLOOKUP($D64,Artslister!$A$1:$W$100,7,FALSE)</f>
        <v>Eudicots</v>
      </c>
      <c r="S64" t="str">
        <f>VLOOKUP($D64,Artslister!$A$1:$W$100,8,FALSE)</f>
        <v>Lamiales</v>
      </c>
      <c r="T64" t="str">
        <f>VLOOKUP($D64,Artslister!$A$1:$W$100,9,FALSE)</f>
        <v>Plantaginaceae</v>
      </c>
      <c r="U64" t="str">
        <f>VLOOKUP($D64,Artslister!$A$1:$W$100,10,FALSE)</f>
        <v>Veronica</v>
      </c>
      <c r="V64" t="str">
        <f>VLOOKUP($D64,Artslister!$A$1:$W$100,11,FALSE)</f>
        <v>spicata</v>
      </c>
      <c r="W64">
        <f>VLOOKUP($D64,Artslister!$A$1:$W$100,12,FALSE)</f>
        <v>0</v>
      </c>
      <c r="X64" t="str">
        <f>VLOOKUP($D64,Artslister!$A$1:$W$100,13,FALSE)</f>
        <v>L.</v>
      </c>
      <c r="Y64" t="str">
        <f>VLOOKUP($D64,Artslister!$A$1:$W$100,15,FALSE)</f>
        <v>VU</v>
      </c>
      <c r="Z64" t="e">
        <f>VLOOKUP($D64,Artslister!$A$1:$W$100,17,FALSE)</f>
        <v>#N/A</v>
      </c>
    </row>
    <row r="65" spans="1:26" x14ac:dyDescent="0.3">
      <c r="A65" t="s">
        <v>79</v>
      </c>
      <c r="B65">
        <v>2021</v>
      </c>
      <c r="C65" t="s">
        <v>1538</v>
      </c>
      <c r="D65" t="s">
        <v>1752</v>
      </c>
      <c r="E65">
        <v>0.1</v>
      </c>
      <c r="F65">
        <v>1</v>
      </c>
      <c r="M65" t="str">
        <f>VLOOKUP($D65,Artslister!$A$1:$W$100,2,FALSE)</f>
        <v>Veronica spicata</v>
      </c>
      <c r="N65" t="str">
        <f>VLOOKUP($D65,Artslister!$A$1:$W$100,3,FALSE)</f>
        <v>102575</v>
      </c>
      <c r="O65" t="str">
        <f>VLOOKUP($D65,Artslister!$A$1:$W$100,4,FALSE)</f>
        <v>144891</v>
      </c>
      <c r="P65" t="str">
        <f>VLOOKUP($D65,Artslister!$A$1:$W$100,5,FALSE)</f>
        <v>Plantae</v>
      </c>
      <c r="Q65" t="str">
        <f>VLOOKUP($D65,Artslister!$A$1:$W$100,6,FALSE)</f>
        <v>Magnoliophyta</v>
      </c>
      <c r="R65" t="str">
        <f>VLOOKUP($D65,Artslister!$A$1:$W$100,7,FALSE)</f>
        <v>Eudicots</v>
      </c>
      <c r="S65" t="str">
        <f>VLOOKUP($D65,Artslister!$A$1:$W$100,8,FALSE)</f>
        <v>Lamiales</v>
      </c>
      <c r="T65" t="str">
        <f>VLOOKUP($D65,Artslister!$A$1:$W$100,9,FALSE)</f>
        <v>Plantaginaceae</v>
      </c>
      <c r="U65" t="str">
        <f>VLOOKUP($D65,Artslister!$A$1:$W$100,10,FALSE)</f>
        <v>Veronica</v>
      </c>
      <c r="V65" t="str">
        <f>VLOOKUP($D65,Artslister!$A$1:$W$100,11,FALSE)</f>
        <v>spicata</v>
      </c>
      <c r="W65">
        <f>VLOOKUP($D65,Artslister!$A$1:$W$100,12,FALSE)</f>
        <v>0</v>
      </c>
      <c r="X65" t="str">
        <f>VLOOKUP($D65,Artslister!$A$1:$W$100,13,FALSE)</f>
        <v>L.</v>
      </c>
      <c r="Y65" t="str">
        <f>VLOOKUP($D65,Artslister!$A$1:$W$100,15,FALSE)</f>
        <v>VU</v>
      </c>
      <c r="Z65" t="e">
        <f>VLOOKUP($D65,Artslister!$A$1:$W$100,17,FALSE)</f>
        <v>#N/A</v>
      </c>
    </row>
    <row r="66" spans="1:26" x14ac:dyDescent="0.3">
      <c r="A66" t="s">
        <v>79</v>
      </c>
      <c r="B66">
        <v>2021</v>
      </c>
      <c r="C66" t="s">
        <v>1540</v>
      </c>
      <c r="D66" t="s">
        <v>1752</v>
      </c>
      <c r="E66">
        <v>0.1</v>
      </c>
      <c r="F66">
        <v>1</v>
      </c>
      <c r="M66" t="str">
        <f>VLOOKUP($D66,Artslister!$A$1:$W$100,2,FALSE)</f>
        <v>Veronica spicata</v>
      </c>
      <c r="N66" t="str">
        <f>VLOOKUP($D66,Artslister!$A$1:$W$100,3,FALSE)</f>
        <v>102575</v>
      </c>
      <c r="O66" t="str">
        <f>VLOOKUP($D66,Artslister!$A$1:$W$100,4,FALSE)</f>
        <v>144891</v>
      </c>
      <c r="P66" t="str">
        <f>VLOOKUP($D66,Artslister!$A$1:$W$100,5,FALSE)</f>
        <v>Plantae</v>
      </c>
      <c r="Q66" t="str">
        <f>VLOOKUP($D66,Artslister!$A$1:$W$100,6,FALSE)</f>
        <v>Magnoliophyta</v>
      </c>
      <c r="R66" t="str">
        <f>VLOOKUP($D66,Artslister!$A$1:$W$100,7,FALSE)</f>
        <v>Eudicots</v>
      </c>
      <c r="S66" t="str">
        <f>VLOOKUP($D66,Artslister!$A$1:$W$100,8,FALSE)</f>
        <v>Lamiales</v>
      </c>
      <c r="T66" t="str">
        <f>VLOOKUP($D66,Artslister!$A$1:$W$100,9,FALSE)</f>
        <v>Plantaginaceae</v>
      </c>
      <c r="U66" t="str">
        <f>VLOOKUP($D66,Artslister!$A$1:$W$100,10,FALSE)</f>
        <v>Veronica</v>
      </c>
      <c r="V66" t="str">
        <f>VLOOKUP($D66,Artslister!$A$1:$W$100,11,FALSE)</f>
        <v>spicata</v>
      </c>
      <c r="W66">
        <f>VLOOKUP($D66,Artslister!$A$1:$W$100,12,FALSE)</f>
        <v>0</v>
      </c>
      <c r="X66" t="str">
        <f>VLOOKUP($D66,Artslister!$A$1:$W$100,13,FALSE)</f>
        <v>L.</v>
      </c>
      <c r="Y66" t="str">
        <f>VLOOKUP($D66,Artslister!$A$1:$W$100,15,FALSE)</f>
        <v>VU</v>
      </c>
      <c r="Z66" t="e">
        <f>VLOOKUP($D66,Artslister!$A$1:$W$100,17,FALSE)</f>
        <v>#N/A</v>
      </c>
    </row>
    <row r="67" spans="1:26" x14ac:dyDescent="0.3">
      <c r="A67" t="s">
        <v>79</v>
      </c>
      <c r="B67">
        <v>2021</v>
      </c>
      <c r="C67" t="s">
        <v>1544</v>
      </c>
      <c r="D67" t="s">
        <v>1752</v>
      </c>
      <c r="E67">
        <v>0.1</v>
      </c>
      <c r="F67">
        <v>1</v>
      </c>
      <c r="M67" t="str">
        <f>VLOOKUP($D67,Artslister!$A$1:$W$100,2,FALSE)</f>
        <v>Veronica spicata</v>
      </c>
      <c r="N67" t="str">
        <f>VLOOKUP($D67,Artslister!$A$1:$W$100,3,FALSE)</f>
        <v>102575</v>
      </c>
      <c r="O67" t="str">
        <f>VLOOKUP($D67,Artslister!$A$1:$W$100,4,FALSE)</f>
        <v>144891</v>
      </c>
      <c r="P67" t="str">
        <f>VLOOKUP($D67,Artslister!$A$1:$W$100,5,FALSE)</f>
        <v>Plantae</v>
      </c>
      <c r="Q67" t="str">
        <f>VLOOKUP($D67,Artslister!$A$1:$W$100,6,FALSE)</f>
        <v>Magnoliophyta</v>
      </c>
      <c r="R67" t="str">
        <f>VLOOKUP($D67,Artslister!$A$1:$W$100,7,FALSE)</f>
        <v>Eudicots</v>
      </c>
      <c r="S67" t="str">
        <f>VLOOKUP($D67,Artslister!$A$1:$W$100,8,FALSE)</f>
        <v>Lamiales</v>
      </c>
      <c r="T67" t="str">
        <f>VLOOKUP($D67,Artslister!$A$1:$W$100,9,FALSE)</f>
        <v>Plantaginaceae</v>
      </c>
      <c r="U67" t="str">
        <f>VLOOKUP($D67,Artslister!$A$1:$W$100,10,FALSE)</f>
        <v>Veronica</v>
      </c>
      <c r="V67" t="str">
        <f>VLOOKUP($D67,Artslister!$A$1:$W$100,11,FALSE)</f>
        <v>spicata</v>
      </c>
      <c r="W67">
        <f>VLOOKUP($D67,Artslister!$A$1:$W$100,12,FALSE)</f>
        <v>0</v>
      </c>
      <c r="X67" t="str">
        <f>VLOOKUP($D67,Artslister!$A$1:$W$100,13,FALSE)</f>
        <v>L.</v>
      </c>
      <c r="Y67" t="str">
        <f>VLOOKUP($D67,Artslister!$A$1:$W$100,15,FALSE)</f>
        <v>VU</v>
      </c>
      <c r="Z67" t="e">
        <f>VLOOKUP($D67,Artslister!$A$1:$W$100,17,FALSE)</f>
        <v>#N/A</v>
      </c>
    </row>
    <row r="68" spans="1:26" x14ac:dyDescent="0.3">
      <c r="A68" t="s">
        <v>85</v>
      </c>
      <c r="B68">
        <v>2021</v>
      </c>
      <c r="C68" t="s">
        <v>1591</v>
      </c>
      <c r="D68" t="s">
        <v>1752</v>
      </c>
      <c r="E68">
        <v>1</v>
      </c>
      <c r="F68">
        <v>1</v>
      </c>
      <c r="M68" t="str">
        <f>VLOOKUP($D68,Artslister!$A$1:$W$100,2,FALSE)</f>
        <v>Veronica spicata</v>
      </c>
      <c r="N68" t="str">
        <f>VLOOKUP($D68,Artslister!$A$1:$W$100,3,FALSE)</f>
        <v>102575</v>
      </c>
      <c r="O68" t="str">
        <f>VLOOKUP($D68,Artslister!$A$1:$W$100,4,FALSE)</f>
        <v>144891</v>
      </c>
      <c r="P68" t="str">
        <f>VLOOKUP($D68,Artslister!$A$1:$W$100,5,FALSE)</f>
        <v>Plantae</v>
      </c>
      <c r="Q68" t="str">
        <f>VLOOKUP($D68,Artslister!$A$1:$W$100,6,FALSE)</f>
        <v>Magnoliophyta</v>
      </c>
      <c r="R68" t="str">
        <f>VLOOKUP($D68,Artslister!$A$1:$W$100,7,FALSE)</f>
        <v>Eudicots</v>
      </c>
      <c r="S68" t="str">
        <f>VLOOKUP($D68,Artslister!$A$1:$W$100,8,FALSE)</f>
        <v>Lamiales</v>
      </c>
      <c r="T68" t="str">
        <f>VLOOKUP($D68,Artslister!$A$1:$W$100,9,FALSE)</f>
        <v>Plantaginaceae</v>
      </c>
      <c r="U68" t="str">
        <f>VLOOKUP($D68,Artslister!$A$1:$W$100,10,FALSE)</f>
        <v>Veronica</v>
      </c>
      <c r="V68" t="str">
        <f>VLOOKUP($D68,Artslister!$A$1:$W$100,11,FALSE)</f>
        <v>spicata</v>
      </c>
      <c r="W68">
        <f>VLOOKUP($D68,Artslister!$A$1:$W$100,12,FALSE)</f>
        <v>0</v>
      </c>
      <c r="X68" t="str">
        <f>VLOOKUP($D68,Artslister!$A$1:$W$100,13,FALSE)</f>
        <v>L.</v>
      </c>
      <c r="Y68" t="str">
        <f>VLOOKUP($D68,Artslister!$A$1:$W$100,15,FALSE)</f>
        <v>VU</v>
      </c>
      <c r="Z68" t="e">
        <f>VLOOKUP($D68,Artslister!$A$1:$W$100,17,FALSE)</f>
        <v>#N/A</v>
      </c>
    </row>
    <row r="69" spans="1:26" x14ac:dyDescent="0.3">
      <c r="A69" t="s">
        <v>85</v>
      </c>
      <c r="B69">
        <v>2021</v>
      </c>
      <c r="C69" t="s">
        <v>1593</v>
      </c>
      <c r="D69" t="s">
        <v>1752</v>
      </c>
      <c r="E69">
        <v>0.1</v>
      </c>
      <c r="F69">
        <v>1</v>
      </c>
      <c r="M69" t="str">
        <f>VLOOKUP($D69,Artslister!$A$1:$W$100,2,FALSE)</f>
        <v>Veronica spicata</v>
      </c>
      <c r="N69" t="str">
        <f>VLOOKUP($D69,Artslister!$A$1:$W$100,3,FALSE)</f>
        <v>102575</v>
      </c>
      <c r="O69" t="str">
        <f>VLOOKUP($D69,Artslister!$A$1:$W$100,4,FALSE)</f>
        <v>144891</v>
      </c>
      <c r="P69" t="str">
        <f>VLOOKUP($D69,Artslister!$A$1:$W$100,5,FALSE)</f>
        <v>Plantae</v>
      </c>
      <c r="Q69" t="str">
        <f>VLOOKUP($D69,Artslister!$A$1:$W$100,6,FALSE)</f>
        <v>Magnoliophyta</v>
      </c>
      <c r="R69" t="str">
        <f>VLOOKUP($D69,Artslister!$A$1:$W$100,7,FALSE)</f>
        <v>Eudicots</v>
      </c>
      <c r="S69" t="str">
        <f>VLOOKUP($D69,Artslister!$A$1:$W$100,8,FALSE)</f>
        <v>Lamiales</v>
      </c>
      <c r="T69" t="str">
        <f>VLOOKUP($D69,Artslister!$A$1:$W$100,9,FALSE)</f>
        <v>Plantaginaceae</v>
      </c>
      <c r="U69" t="str">
        <f>VLOOKUP($D69,Artslister!$A$1:$W$100,10,FALSE)</f>
        <v>Veronica</v>
      </c>
      <c r="V69" t="str">
        <f>VLOOKUP($D69,Artslister!$A$1:$W$100,11,FALSE)</f>
        <v>spicata</v>
      </c>
      <c r="W69">
        <f>VLOOKUP($D69,Artslister!$A$1:$W$100,12,FALSE)</f>
        <v>0</v>
      </c>
      <c r="X69" t="str">
        <f>VLOOKUP($D69,Artslister!$A$1:$W$100,13,FALSE)</f>
        <v>L.</v>
      </c>
      <c r="Y69" t="str">
        <f>VLOOKUP($D69,Artslister!$A$1:$W$100,15,FALSE)</f>
        <v>VU</v>
      </c>
      <c r="Z69" t="e">
        <f>VLOOKUP($D69,Artslister!$A$1:$W$100,17,FALSE)</f>
        <v>#N/A</v>
      </c>
    </row>
    <row r="70" spans="1:26" x14ac:dyDescent="0.3">
      <c r="A70" t="s">
        <v>85</v>
      </c>
      <c r="B70">
        <v>2021</v>
      </c>
      <c r="C70" t="s">
        <v>1594</v>
      </c>
      <c r="D70" t="s">
        <v>1752</v>
      </c>
      <c r="E70">
        <v>1</v>
      </c>
      <c r="F70">
        <v>1</v>
      </c>
      <c r="M70" t="str">
        <f>VLOOKUP($D70,Artslister!$A$1:$W$100,2,FALSE)</f>
        <v>Veronica spicata</v>
      </c>
      <c r="N70" t="str">
        <f>VLOOKUP($D70,Artslister!$A$1:$W$100,3,FALSE)</f>
        <v>102575</v>
      </c>
      <c r="O70" t="str">
        <f>VLOOKUP($D70,Artslister!$A$1:$W$100,4,FALSE)</f>
        <v>144891</v>
      </c>
      <c r="P70" t="str">
        <f>VLOOKUP($D70,Artslister!$A$1:$W$100,5,FALSE)</f>
        <v>Plantae</v>
      </c>
      <c r="Q70" t="str">
        <f>VLOOKUP($D70,Artslister!$A$1:$W$100,6,FALSE)</f>
        <v>Magnoliophyta</v>
      </c>
      <c r="R70" t="str">
        <f>VLOOKUP($D70,Artslister!$A$1:$W$100,7,FALSE)</f>
        <v>Eudicots</v>
      </c>
      <c r="S70" t="str">
        <f>VLOOKUP($D70,Artslister!$A$1:$W$100,8,FALSE)</f>
        <v>Lamiales</v>
      </c>
      <c r="T70" t="str">
        <f>VLOOKUP($D70,Artslister!$A$1:$W$100,9,FALSE)</f>
        <v>Plantaginaceae</v>
      </c>
      <c r="U70" t="str">
        <f>VLOOKUP($D70,Artslister!$A$1:$W$100,10,FALSE)</f>
        <v>Veronica</v>
      </c>
      <c r="V70" t="str">
        <f>VLOOKUP($D70,Artslister!$A$1:$W$100,11,FALSE)</f>
        <v>spicata</v>
      </c>
      <c r="W70">
        <f>VLOOKUP($D70,Artslister!$A$1:$W$100,12,FALSE)</f>
        <v>0</v>
      </c>
      <c r="X70" t="str">
        <f>VLOOKUP($D70,Artslister!$A$1:$W$100,13,FALSE)</f>
        <v>L.</v>
      </c>
      <c r="Y70" t="str">
        <f>VLOOKUP($D70,Artslister!$A$1:$W$100,15,FALSE)</f>
        <v>VU</v>
      </c>
      <c r="Z70" t="e">
        <f>VLOOKUP($D70,Artslister!$A$1:$W$100,17,FALSE)</f>
        <v>#N/A</v>
      </c>
    </row>
    <row r="71" spans="1:26" x14ac:dyDescent="0.3">
      <c r="A71" t="s">
        <v>85</v>
      </c>
      <c r="B71">
        <v>2021</v>
      </c>
      <c r="C71" t="s">
        <v>1595</v>
      </c>
      <c r="D71" t="s">
        <v>1752</v>
      </c>
      <c r="E71">
        <v>1</v>
      </c>
      <c r="F71">
        <v>1</v>
      </c>
      <c r="M71" t="str">
        <f>VLOOKUP($D71,Artslister!$A$1:$W$100,2,FALSE)</f>
        <v>Veronica spicata</v>
      </c>
      <c r="N71" t="str">
        <f>VLOOKUP($D71,Artslister!$A$1:$W$100,3,FALSE)</f>
        <v>102575</v>
      </c>
      <c r="O71" t="str">
        <f>VLOOKUP($D71,Artslister!$A$1:$W$100,4,FALSE)</f>
        <v>144891</v>
      </c>
      <c r="P71" t="str">
        <f>VLOOKUP($D71,Artslister!$A$1:$W$100,5,FALSE)</f>
        <v>Plantae</v>
      </c>
      <c r="Q71" t="str">
        <f>VLOOKUP($D71,Artslister!$A$1:$W$100,6,FALSE)</f>
        <v>Magnoliophyta</v>
      </c>
      <c r="R71" t="str">
        <f>VLOOKUP($D71,Artslister!$A$1:$W$100,7,FALSE)</f>
        <v>Eudicots</v>
      </c>
      <c r="S71" t="str">
        <f>VLOOKUP($D71,Artslister!$A$1:$W$100,8,FALSE)</f>
        <v>Lamiales</v>
      </c>
      <c r="T71" t="str">
        <f>VLOOKUP($D71,Artslister!$A$1:$W$100,9,FALSE)</f>
        <v>Plantaginaceae</v>
      </c>
      <c r="U71" t="str">
        <f>VLOOKUP($D71,Artslister!$A$1:$W$100,10,FALSE)</f>
        <v>Veronica</v>
      </c>
      <c r="V71" t="str">
        <f>VLOOKUP($D71,Artslister!$A$1:$W$100,11,FALSE)</f>
        <v>spicata</v>
      </c>
      <c r="W71">
        <f>VLOOKUP($D71,Artslister!$A$1:$W$100,12,FALSE)</f>
        <v>0</v>
      </c>
      <c r="X71" t="str">
        <f>VLOOKUP($D71,Artslister!$A$1:$W$100,13,FALSE)</f>
        <v>L.</v>
      </c>
      <c r="Y71" t="str">
        <f>VLOOKUP($D71,Artslister!$A$1:$W$100,15,FALSE)</f>
        <v>VU</v>
      </c>
      <c r="Z71" t="e">
        <f>VLOOKUP($D71,Artslister!$A$1:$W$100,17,FALSE)</f>
        <v>#N/A</v>
      </c>
    </row>
    <row r="72" spans="1:26" x14ac:dyDescent="0.3">
      <c r="A72" t="s">
        <v>85</v>
      </c>
      <c r="B72">
        <v>2021</v>
      </c>
      <c r="C72" t="s">
        <v>1596</v>
      </c>
      <c r="D72" t="s">
        <v>1752</v>
      </c>
      <c r="E72">
        <v>1</v>
      </c>
      <c r="F72">
        <v>1</v>
      </c>
      <c r="M72" t="str">
        <f>VLOOKUP($D72,Artslister!$A$1:$W$100,2,FALSE)</f>
        <v>Veronica spicata</v>
      </c>
      <c r="N72" t="str">
        <f>VLOOKUP($D72,Artslister!$A$1:$W$100,3,FALSE)</f>
        <v>102575</v>
      </c>
      <c r="O72" t="str">
        <f>VLOOKUP($D72,Artslister!$A$1:$W$100,4,FALSE)</f>
        <v>144891</v>
      </c>
      <c r="P72" t="str">
        <f>VLOOKUP($D72,Artslister!$A$1:$W$100,5,FALSE)</f>
        <v>Plantae</v>
      </c>
      <c r="Q72" t="str">
        <f>VLOOKUP($D72,Artslister!$A$1:$W$100,6,FALSE)</f>
        <v>Magnoliophyta</v>
      </c>
      <c r="R72" t="str">
        <f>VLOOKUP($D72,Artslister!$A$1:$W$100,7,FALSE)</f>
        <v>Eudicots</v>
      </c>
      <c r="S72" t="str">
        <f>VLOOKUP($D72,Artslister!$A$1:$W$100,8,FALSE)</f>
        <v>Lamiales</v>
      </c>
      <c r="T72" t="str">
        <f>VLOOKUP($D72,Artslister!$A$1:$W$100,9,FALSE)</f>
        <v>Plantaginaceae</v>
      </c>
      <c r="U72" t="str">
        <f>VLOOKUP($D72,Artslister!$A$1:$W$100,10,FALSE)</f>
        <v>Veronica</v>
      </c>
      <c r="V72" t="str">
        <f>VLOOKUP($D72,Artslister!$A$1:$W$100,11,FALSE)</f>
        <v>spicata</v>
      </c>
      <c r="W72">
        <f>VLOOKUP($D72,Artslister!$A$1:$W$100,12,FALSE)</f>
        <v>0</v>
      </c>
      <c r="X72" t="str">
        <f>VLOOKUP($D72,Artslister!$A$1:$W$100,13,FALSE)</f>
        <v>L.</v>
      </c>
      <c r="Y72" t="str">
        <f>VLOOKUP($D72,Artslister!$A$1:$W$100,15,FALSE)</f>
        <v>VU</v>
      </c>
      <c r="Z72" t="e">
        <f>VLOOKUP($D72,Artslister!$A$1:$W$100,17,FALSE)</f>
        <v>#N/A</v>
      </c>
    </row>
    <row r="73" spans="1:26" x14ac:dyDescent="0.3">
      <c r="A73" t="s">
        <v>85</v>
      </c>
      <c r="B73">
        <v>2021</v>
      </c>
      <c r="C73" t="s">
        <v>1586</v>
      </c>
      <c r="D73" t="s">
        <v>1752</v>
      </c>
      <c r="E73">
        <v>1</v>
      </c>
      <c r="F73">
        <v>1</v>
      </c>
      <c r="M73" t="str">
        <f>VLOOKUP($D73,Artslister!$A$1:$W$100,2,FALSE)</f>
        <v>Veronica spicata</v>
      </c>
      <c r="N73" t="str">
        <f>VLOOKUP($D73,Artslister!$A$1:$W$100,3,FALSE)</f>
        <v>102575</v>
      </c>
      <c r="O73" t="str">
        <f>VLOOKUP($D73,Artslister!$A$1:$W$100,4,FALSE)</f>
        <v>144891</v>
      </c>
      <c r="P73" t="str">
        <f>VLOOKUP($D73,Artslister!$A$1:$W$100,5,FALSE)</f>
        <v>Plantae</v>
      </c>
      <c r="Q73" t="str">
        <f>VLOOKUP($D73,Artslister!$A$1:$W$100,6,FALSE)</f>
        <v>Magnoliophyta</v>
      </c>
      <c r="R73" t="str">
        <f>VLOOKUP($D73,Artslister!$A$1:$W$100,7,FALSE)</f>
        <v>Eudicots</v>
      </c>
      <c r="S73" t="str">
        <f>VLOOKUP($D73,Artslister!$A$1:$W$100,8,FALSE)</f>
        <v>Lamiales</v>
      </c>
      <c r="T73" t="str">
        <f>VLOOKUP($D73,Artslister!$A$1:$W$100,9,FALSE)</f>
        <v>Plantaginaceae</v>
      </c>
      <c r="U73" t="str">
        <f>VLOOKUP($D73,Artslister!$A$1:$W$100,10,FALSE)</f>
        <v>Veronica</v>
      </c>
      <c r="V73" t="str">
        <f>VLOOKUP($D73,Artslister!$A$1:$W$100,11,FALSE)</f>
        <v>spicata</v>
      </c>
      <c r="W73">
        <f>VLOOKUP($D73,Artslister!$A$1:$W$100,12,FALSE)</f>
        <v>0</v>
      </c>
      <c r="X73" t="str">
        <f>VLOOKUP($D73,Artslister!$A$1:$W$100,13,FALSE)</f>
        <v>L.</v>
      </c>
      <c r="Y73" t="str">
        <f>VLOOKUP($D73,Artslister!$A$1:$W$100,15,FALSE)</f>
        <v>VU</v>
      </c>
      <c r="Z73" t="e">
        <f>VLOOKUP($D73,Artslister!$A$1:$W$100,17,FALSE)</f>
        <v>#N/A</v>
      </c>
    </row>
    <row r="74" spans="1:26" x14ac:dyDescent="0.3">
      <c r="A74" t="s">
        <v>49</v>
      </c>
      <c r="B74">
        <v>2021</v>
      </c>
      <c r="C74" t="s">
        <v>1631</v>
      </c>
      <c r="D74" t="s">
        <v>1752</v>
      </c>
      <c r="E74">
        <v>5</v>
      </c>
      <c r="F74">
        <v>1</v>
      </c>
      <c r="M74" t="str">
        <f>VLOOKUP($D74,Artslister!$A$1:$W$100,2,FALSE)</f>
        <v>Veronica spicata</v>
      </c>
      <c r="N74" t="str">
        <f>VLOOKUP($D74,Artslister!$A$1:$W$100,3,FALSE)</f>
        <v>102575</v>
      </c>
      <c r="O74" t="str">
        <f>VLOOKUP($D74,Artslister!$A$1:$W$100,4,FALSE)</f>
        <v>144891</v>
      </c>
      <c r="P74" t="str">
        <f>VLOOKUP($D74,Artslister!$A$1:$W$100,5,FALSE)</f>
        <v>Plantae</v>
      </c>
      <c r="Q74" t="str">
        <f>VLOOKUP($D74,Artslister!$A$1:$W$100,6,FALSE)</f>
        <v>Magnoliophyta</v>
      </c>
      <c r="R74" t="str">
        <f>VLOOKUP($D74,Artslister!$A$1:$W$100,7,FALSE)</f>
        <v>Eudicots</v>
      </c>
      <c r="S74" t="str">
        <f>VLOOKUP($D74,Artslister!$A$1:$W$100,8,FALSE)</f>
        <v>Lamiales</v>
      </c>
      <c r="T74" t="str">
        <f>VLOOKUP($D74,Artslister!$A$1:$W$100,9,FALSE)</f>
        <v>Plantaginaceae</v>
      </c>
      <c r="U74" t="str">
        <f>VLOOKUP($D74,Artslister!$A$1:$W$100,10,FALSE)</f>
        <v>Veronica</v>
      </c>
      <c r="V74" t="str">
        <f>VLOOKUP($D74,Artslister!$A$1:$W$100,11,FALSE)</f>
        <v>spicata</v>
      </c>
      <c r="W74">
        <f>VLOOKUP($D74,Artslister!$A$1:$W$100,12,FALSE)</f>
        <v>0</v>
      </c>
      <c r="X74" t="str">
        <f>VLOOKUP($D74,Artslister!$A$1:$W$100,13,FALSE)</f>
        <v>L.</v>
      </c>
      <c r="Y74" t="str">
        <f>VLOOKUP($D74,Artslister!$A$1:$W$100,15,FALSE)</f>
        <v>VU</v>
      </c>
      <c r="Z74" t="e">
        <f>VLOOKUP($D74,Artslister!$A$1:$W$100,17,FALSE)</f>
        <v>#N/A</v>
      </c>
    </row>
    <row r="75" spans="1:26" x14ac:dyDescent="0.3">
      <c r="A75" t="s">
        <v>49</v>
      </c>
      <c r="B75">
        <v>2021</v>
      </c>
      <c r="C75" t="s">
        <v>1634</v>
      </c>
      <c r="D75" t="s">
        <v>1752</v>
      </c>
      <c r="E75">
        <v>3</v>
      </c>
      <c r="F75">
        <v>1</v>
      </c>
      <c r="M75" t="str">
        <f>VLOOKUP($D75,Artslister!$A$1:$W$100,2,FALSE)</f>
        <v>Veronica spicata</v>
      </c>
      <c r="N75" t="str">
        <f>VLOOKUP($D75,Artslister!$A$1:$W$100,3,FALSE)</f>
        <v>102575</v>
      </c>
      <c r="O75" t="str">
        <f>VLOOKUP($D75,Artslister!$A$1:$W$100,4,FALSE)</f>
        <v>144891</v>
      </c>
      <c r="P75" t="str">
        <f>VLOOKUP($D75,Artslister!$A$1:$W$100,5,FALSE)</f>
        <v>Plantae</v>
      </c>
      <c r="Q75" t="str">
        <f>VLOOKUP($D75,Artslister!$A$1:$W$100,6,FALSE)</f>
        <v>Magnoliophyta</v>
      </c>
      <c r="R75" t="str">
        <f>VLOOKUP($D75,Artslister!$A$1:$W$100,7,FALSE)</f>
        <v>Eudicots</v>
      </c>
      <c r="S75" t="str">
        <f>VLOOKUP($D75,Artslister!$A$1:$W$100,8,FALSE)</f>
        <v>Lamiales</v>
      </c>
      <c r="T75" t="str">
        <f>VLOOKUP($D75,Artslister!$A$1:$W$100,9,FALSE)</f>
        <v>Plantaginaceae</v>
      </c>
      <c r="U75" t="str">
        <f>VLOOKUP($D75,Artslister!$A$1:$W$100,10,FALSE)</f>
        <v>Veronica</v>
      </c>
      <c r="V75" t="str">
        <f>VLOOKUP($D75,Artslister!$A$1:$W$100,11,FALSE)</f>
        <v>spicata</v>
      </c>
      <c r="W75">
        <f>VLOOKUP($D75,Artslister!$A$1:$W$100,12,FALSE)</f>
        <v>0</v>
      </c>
      <c r="X75" t="str">
        <f>VLOOKUP($D75,Artslister!$A$1:$W$100,13,FALSE)</f>
        <v>L.</v>
      </c>
      <c r="Y75" t="str">
        <f>VLOOKUP($D75,Artslister!$A$1:$W$100,15,FALSE)</f>
        <v>VU</v>
      </c>
      <c r="Z75" t="e">
        <f>VLOOKUP($D75,Artslister!$A$1:$W$100,17,FALSE)</f>
        <v>#N/A</v>
      </c>
    </row>
    <row r="76" spans="1:26" x14ac:dyDescent="0.3">
      <c r="A76" t="s">
        <v>49</v>
      </c>
      <c r="B76">
        <v>2021</v>
      </c>
      <c r="C76" t="s">
        <v>1635</v>
      </c>
      <c r="D76" t="s">
        <v>1752</v>
      </c>
      <c r="E76">
        <v>2</v>
      </c>
      <c r="F76">
        <v>1</v>
      </c>
      <c r="M76" t="str">
        <f>VLOOKUP($D76,Artslister!$A$1:$W$100,2,FALSE)</f>
        <v>Veronica spicata</v>
      </c>
      <c r="N76" t="str">
        <f>VLOOKUP($D76,Artslister!$A$1:$W$100,3,FALSE)</f>
        <v>102575</v>
      </c>
      <c r="O76" t="str">
        <f>VLOOKUP($D76,Artslister!$A$1:$W$100,4,FALSE)</f>
        <v>144891</v>
      </c>
      <c r="P76" t="str">
        <f>VLOOKUP($D76,Artslister!$A$1:$W$100,5,FALSE)</f>
        <v>Plantae</v>
      </c>
      <c r="Q76" t="str">
        <f>VLOOKUP($D76,Artslister!$A$1:$W$100,6,FALSE)</f>
        <v>Magnoliophyta</v>
      </c>
      <c r="R76" t="str">
        <f>VLOOKUP($D76,Artslister!$A$1:$W$100,7,FALSE)</f>
        <v>Eudicots</v>
      </c>
      <c r="S76" t="str">
        <f>VLOOKUP($D76,Artslister!$A$1:$W$100,8,FALSE)</f>
        <v>Lamiales</v>
      </c>
      <c r="T76" t="str">
        <f>VLOOKUP($D76,Artslister!$A$1:$W$100,9,FALSE)</f>
        <v>Plantaginaceae</v>
      </c>
      <c r="U76" t="str">
        <f>VLOOKUP($D76,Artslister!$A$1:$W$100,10,FALSE)</f>
        <v>Veronica</v>
      </c>
      <c r="V76" t="str">
        <f>VLOOKUP($D76,Artslister!$A$1:$W$100,11,FALSE)</f>
        <v>spicata</v>
      </c>
      <c r="W76">
        <f>VLOOKUP($D76,Artslister!$A$1:$W$100,12,FALSE)</f>
        <v>0</v>
      </c>
      <c r="X76" t="str">
        <f>VLOOKUP($D76,Artslister!$A$1:$W$100,13,FALSE)</f>
        <v>L.</v>
      </c>
      <c r="Y76" t="str">
        <f>VLOOKUP($D76,Artslister!$A$1:$W$100,15,FALSE)</f>
        <v>VU</v>
      </c>
      <c r="Z76" t="e">
        <f>VLOOKUP($D76,Artslister!$A$1:$W$100,17,FALSE)</f>
        <v>#N/A</v>
      </c>
    </row>
    <row r="77" spans="1:26" x14ac:dyDescent="0.3">
      <c r="A77" t="s">
        <v>49</v>
      </c>
      <c r="B77">
        <v>2021</v>
      </c>
      <c r="C77" t="s">
        <v>1638</v>
      </c>
      <c r="D77" t="s">
        <v>1752</v>
      </c>
      <c r="E77">
        <v>1</v>
      </c>
      <c r="F77">
        <v>1</v>
      </c>
      <c r="M77" t="str">
        <f>VLOOKUP($D77,Artslister!$A$1:$W$100,2,FALSE)</f>
        <v>Veronica spicata</v>
      </c>
      <c r="N77" t="str">
        <f>VLOOKUP($D77,Artslister!$A$1:$W$100,3,FALSE)</f>
        <v>102575</v>
      </c>
      <c r="O77" t="str">
        <f>VLOOKUP($D77,Artslister!$A$1:$W$100,4,FALSE)</f>
        <v>144891</v>
      </c>
      <c r="P77" t="str">
        <f>VLOOKUP($D77,Artslister!$A$1:$W$100,5,FALSE)</f>
        <v>Plantae</v>
      </c>
      <c r="Q77" t="str">
        <f>VLOOKUP($D77,Artslister!$A$1:$W$100,6,FALSE)</f>
        <v>Magnoliophyta</v>
      </c>
      <c r="R77" t="str">
        <f>VLOOKUP($D77,Artslister!$A$1:$W$100,7,FALSE)</f>
        <v>Eudicots</v>
      </c>
      <c r="S77" t="str">
        <f>VLOOKUP($D77,Artslister!$A$1:$W$100,8,FALSE)</f>
        <v>Lamiales</v>
      </c>
      <c r="T77" t="str">
        <f>VLOOKUP($D77,Artslister!$A$1:$W$100,9,FALSE)</f>
        <v>Plantaginaceae</v>
      </c>
      <c r="U77" t="str">
        <f>VLOOKUP($D77,Artslister!$A$1:$W$100,10,FALSE)</f>
        <v>Veronica</v>
      </c>
      <c r="V77" t="str">
        <f>VLOOKUP($D77,Artslister!$A$1:$W$100,11,FALSE)</f>
        <v>spicata</v>
      </c>
      <c r="W77">
        <f>VLOOKUP($D77,Artslister!$A$1:$W$100,12,FALSE)</f>
        <v>0</v>
      </c>
      <c r="X77" t="str">
        <f>VLOOKUP($D77,Artslister!$A$1:$W$100,13,FALSE)</f>
        <v>L.</v>
      </c>
      <c r="Y77" t="str">
        <f>VLOOKUP($D77,Artslister!$A$1:$W$100,15,FALSE)</f>
        <v>VU</v>
      </c>
      <c r="Z77" t="e">
        <f>VLOOKUP($D77,Artslister!$A$1:$W$100,17,FALSE)</f>
        <v>#N/A</v>
      </c>
    </row>
    <row r="78" spans="1:26" x14ac:dyDescent="0.3">
      <c r="A78" t="s">
        <v>49</v>
      </c>
      <c r="B78">
        <v>2021</v>
      </c>
      <c r="C78" t="s">
        <v>1639</v>
      </c>
      <c r="D78" t="s">
        <v>1752</v>
      </c>
      <c r="E78">
        <v>1</v>
      </c>
      <c r="F78">
        <v>1</v>
      </c>
      <c r="M78" t="str">
        <f>VLOOKUP($D78,Artslister!$A$1:$W$100,2,FALSE)</f>
        <v>Veronica spicata</v>
      </c>
      <c r="N78" t="str">
        <f>VLOOKUP($D78,Artslister!$A$1:$W$100,3,FALSE)</f>
        <v>102575</v>
      </c>
      <c r="O78" t="str">
        <f>VLOOKUP($D78,Artslister!$A$1:$W$100,4,FALSE)</f>
        <v>144891</v>
      </c>
      <c r="P78" t="str">
        <f>VLOOKUP($D78,Artslister!$A$1:$W$100,5,FALSE)</f>
        <v>Plantae</v>
      </c>
      <c r="Q78" t="str">
        <f>VLOOKUP($D78,Artslister!$A$1:$W$100,6,FALSE)</f>
        <v>Magnoliophyta</v>
      </c>
      <c r="R78" t="str">
        <f>VLOOKUP($D78,Artslister!$A$1:$W$100,7,FALSE)</f>
        <v>Eudicots</v>
      </c>
      <c r="S78" t="str">
        <f>VLOOKUP($D78,Artslister!$A$1:$W$100,8,FALSE)</f>
        <v>Lamiales</v>
      </c>
      <c r="T78" t="str">
        <f>VLOOKUP($D78,Artslister!$A$1:$W$100,9,FALSE)</f>
        <v>Plantaginaceae</v>
      </c>
      <c r="U78" t="str">
        <f>VLOOKUP($D78,Artslister!$A$1:$W$100,10,FALSE)</f>
        <v>Veronica</v>
      </c>
      <c r="V78" t="str">
        <f>VLOOKUP($D78,Artslister!$A$1:$W$100,11,FALSE)</f>
        <v>spicata</v>
      </c>
      <c r="W78">
        <f>VLOOKUP($D78,Artslister!$A$1:$W$100,12,FALSE)</f>
        <v>0</v>
      </c>
      <c r="X78" t="str">
        <f>VLOOKUP($D78,Artslister!$A$1:$W$100,13,FALSE)</f>
        <v>L.</v>
      </c>
      <c r="Y78" t="str">
        <f>VLOOKUP($D78,Artslister!$A$1:$W$100,15,FALSE)</f>
        <v>VU</v>
      </c>
      <c r="Z78" t="e">
        <f>VLOOKUP($D78,Artslister!$A$1:$W$100,17,FALSE)</f>
        <v>#N/A</v>
      </c>
    </row>
    <row r="79" spans="1:26" x14ac:dyDescent="0.3">
      <c r="A79" t="s">
        <v>49</v>
      </c>
      <c r="B79">
        <v>2021</v>
      </c>
      <c r="C79" t="s">
        <v>1640</v>
      </c>
      <c r="D79" t="s">
        <v>1752</v>
      </c>
      <c r="E79">
        <v>1</v>
      </c>
      <c r="F79">
        <v>1</v>
      </c>
      <c r="M79" t="str">
        <f>VLOOKUP($D79,Artslister!$A$1:$W$100,2,FALSE)</f>
        <v>Veronica spicata</v>
      </c>
      <c r="N79" t="str">
        <f>VLOOKUP($D79,Artslister!$A$1:$W$100,3,FALSE)</f>
        <v>102575</v>
      </c>
      <c r="O79" t="str">
        <f>VLOOKUP($D79,Artslister!$A$1:$W$100,4,FALSE)</f>
        <v>144891</v>
      </c>
      <c r="P79" t="str">
        <f>VLOOKUP($D79,Artslister!$A$1:$W$100,5,FALSE)</f>
        <v>Plantae</v>
      </c>
      <c r="Q79" t="str">
        <f>VLOOKUP($D79,Artslister!$A$1:$W$100,6,FALSE)</f>
        <v>Magnoliophyta</v>
      </c>
      <c r="R79" t="str">
        <f>VLOOKUP($D79,Artslister!$A$1:$W$100,7,FALSE)</f>
        <v>Eudicots</v>
      </c>
      <c r="S79" t="str">
        <f>VLOOKUP($D79,Artslister!$A$1:$W$100,8,FALSE)</f>
        <v>Lamiales</v>
      </c>
      <c r="T79" t="str">
        <f>VLOOKUP($D79,Artslister!$A$1:$W$100,9,FALSE)</f>
        <v>Plantaginaceae</v>
      </c>
      <c r="U79" t="str">
        <f>VLOOKUP($D79,Artslister!$A$1:$W$100,10,FALSE)</f>
        <v>Veronica</v>
      </c>
      <c r="V79" t="str">
        <f>VLOOKUP($D79,Artslister!$A$1:$W$100,11,FALSE)</f>
        <v>spicata</v>
      </c>
      <c r="W79">
        <f>VLOOKUP($D79,Artslister!$A$1:$W$100,12,FALSE)</f>
        <v>0</v>
      </c>
      <c r="X79" t="str">
        <f>VLOOKUP($D79,Artslister!$A$1:$W$100,13,FALSE)</f>
        <v>L.</v>
      </c>
      <c r="Y79" t="str">
        <f>VLOOKUP($D79,Artslister!$A$1:$W$100,15,FALSE)</f>
        <v>VU</v>
      </c>
      <c r="Z79" t="e">
        <f>VLOOKUP($D79,Artslister!$A$1:$W$100,17,FALSE)</f>
        <v>#N/A</v>
      </c>
    </row>
    <row r="80" spans="1:26" x14ac:dyDescent="0.3">
      <c r="A80" t="s">
        <v>49</v>
      </c>
      <c r="B80">
        <v>2021</v>
      </c>
      <c r="C80" t="s">
        <v>1642</v>
      </c>
      <c r="D80" t="s">
        <v>1752</v>
      </c>
      <c r="E80">
        <v>5</v>
      </c>
      <c r="F80">
        <v>1</v>
      </c>
      <c r="M80" t="str">
        <f>VLOOKUP($D80,Artslister!$A$1:$W$100,2,FALSE)</f>
        <v>Veronica spicata</v>
      </c>
      <c r="N80" t="str">
        <f>VLOOKUP($D80,Artslister!$A$1:$W$100,3,FALSE)</f>
        <v>102575</v>
      </c>
      <c r="O80" t="str">
        <f>VLOOKUP($D80,Artslister!$A$1:$W$100,4,FALSE)</f>
        <v>144891</v>
      </c>
      <c r="P80" t="str">
        <f>VLOOKUP($D80,Artslister!$A$1:$W$100,5,FALSE)</f>
        <v>Plantae</v>
      </c>
      <c r="Q80" t="str">
        <f>VLOOKUP($D80,Artslister!$A$1:$W$100,6,FALSE)</f>
        <v>Magnoliophyta</v>
      </c>
      <c r="R80" t="str">
        <f>VLOOKUP($D80,Artslister!$A$1:$W$100,7,FALSE)</f>
        <v>Eudicots</v>
      </c>
      <c r="S80" t="str">
        <f>VLOOKUP($D80,Artslister!$A$1:$W$100,8,FALSE)</f>
        <v>Lamiales</v>
      </c>
      <c r="T80" t="str">
        <f>VLOOKUP($D80,Artslister!$A$1:$W$100,9,FALSE)</f>
        <v>Plantaginaceae</v>
      </c>
      <c r="U80" t="str">
        <f>VLOOKUP($D80,Artslister!$A$1:$W$100,10,FALSE)</f>
        <v>Veronica</v>
      </c>
      <c r="V80" t="str">
        <f>VLOOKUP($D80,Artslister!$A$1:$W$100,11,FALSE)</f>
        <v>spicata</v>
      </c>
      <c r="W80">
        <f>VLOOKUP($D80,Artslister!$A$1:$W$100,12,FALSE)</f>
        <v>0</v>
      </c>
      <c r="X80" t="str">
        <f>VLOOKUP($D80,Artslister!$A$1:$W$100,13,FALSE)</f>
        <v>L.</v>
      </c>
      <c r="Y80" t="str">
        <f>VLOOKUP($D80,Artslister!$A$1:$W$100,15,FALSE)</f>
        <v>VU</v>
      </c>
      <c r="Z80" t="e">
        <f>VLOOKUP($D80,Artslister!$A$1:$W$100,17,FALSE)</f>
        <v>#N/A</v>
      </c>
    </row>
    <row r="81" spans="1:26" x14ac:dyDescent="0.3">
      <c r="A81" t="s">
        <v>49</v>
      </c>
      <c r="B81">
        <v>2021</v>
      </c>
      <c r="C81" t="s">
        <v>1636</v>
      </c>
      <c r="D81" t="s">
        <v>1752</v>
      </c>
      <c r="E81">
        <v>8</v>
      </c>
      <c r="F81">
        <v>1</v>
      </c>
      <c r="M81" t="str">
        <f>VLOOKUP($D81,Artslister!$A$1:$W$100,2,FALSE)</f>
        <v>Veronica spicata</v>
      </c>
      <c r="N81" t="str">
        <f>VLOOKUP($D81,Artslister!$A$1:$W$100,3,FALSE)</f>
        <v>102575</v>
      </c>
      <c r="O81" t="str">
        <f>VLOOKUP($D81,Artslister!$A$1:$W$100,4,FALSE)</f>
        <v>144891</v>
      </c>
      <c r="P81" t="str">
        <f>VLOOKUP($D81,Artslister!$A$1:$W$100,5,FALSE)</f>
        <v>Plantae</v>
      </c>
      <c r="Q81" t="str">
        <f>VLOOKUP($D81,Artslister!$A$1:$W$100,6,FALSE)</f>
        <v>Magnoliophyta</v>
      </c>
      <c r="R81" t="str">
        <f>VLOOKUP($D81,Artslister!$A$1:$W$100,7,FALSE)</f>
        <v>Eudicots</v>
      </c>
      <c r="S81" t="str">
        <f>VLOOKUP($D81,Artslister!$A$1:$W$100,8,FALSE)</f>
        <v>Lamiales</v>
      </c>
      <c r="T81" t="str">
        <f>VLOOKUP($D81,Artslister!$A$1:$W$100,9,FALSE)</f>
        <v>Plantaginaceae</v>
      </c>
      <c r="U81" t="str">
        <f>VLOOKUP($D81,Artslister!$A$1:$W$100,10,FALSE)</f>
        <v>Veronica</v>
      </c>
      <c r="V81" t="str">
        <f>VLOOKUP($D81,Artslister!$A$1:$W$100,11,FALSE)</f>
        <v>spicata</v>
      </c>
      <c r="W81">
        <f>VLOOKUP($D81,Artslister!$A$1:$W$100,12,FALSE)</f>
        <v>0</v>
      </c>
      <c r="X81" t="str">
        <f>VLOOKUP($D81,Artslister!$A$1:$W$100,13,FALSE)</f>
        <v>L.</v>
      </c>
      <c r="Y81" t="str">
        <f>VLOOKUP($D81,Artslister!$A$1:$W$100,15,FALSE)</f>
        <v>VU</v>
      </c>
      <c r="Z81" t="e">
        <f>VLOOKUP($D81,Artslister!$A$1:$W$100,17,FALSE)</f>
        <v>#N/A</v>
      </c>
    </row>
    <row r="82" spans="1:26" x14ac:dyDescent="0.3">
      <c r="A82" t="s">
        <v>117</v>
      </c>
      <c r="B82">
        <v>2022</v>
      </c>
      <c r="C82" t="s">
        <v>1275</v>
      </c>
      <c r="D82" t="s">
        <v>1752</v>
      </c>
      <c r="E82">
        <v>0.1</v>
      </c>
      <c r="F82">
        <v>1</v>
      </c>
      <c r="M82" t="str">
        <f>VLOOKUP($D82,Artslister!$A$1:$W$100,2,FALSE)</f>
        <v>Veronica spicata</v>
      </c>
      <c r="N82" t="str">
        <f>VLOOKUP($D82,Artslister!$A$1:$W$100,3,FALSE)</f>
        <v>102575</v>
      </c>
      <c r="O82" t="str">
        <f>VLOOKUP($D82,Artslister!$A$1:$W$100,4,FALSE)</f>
        <v>144891</v>
      </c>
      <c r="P82" t="str">
        <f>VLOOKUP($D82,Artslister!$A$1:$W$100,5,FALSE)</f>
        <v>Plantae</v>
      </c>
      <c r="Q82" t="str">
        <f>VLOOKUP($D82,Artslister!$A$1:$W$100,6,FALSE)</f>
        <v>Magnoliophyta</v>
      </c>
      <c r="R82" t="str">
        <f>VLOOKUP($D82,Artslister!$A$1:$W$100,7,FALSE)</f>
        <v>Eudicots</v>
      </c>
      <c r="S82" t="str">
        <f>VLOOKUP($D82,Artslister!$A$1:$W$100,8,FALSE)</f>
        <v>Lamiales</v>
      </c>
      <c r="T82" t="str">
        <f>VLOOKUP($D82,Artslister!$A$1:$W$100,9,FALSE)</f>
        <v>Plantaginaceae</v>
      </c>
      <c r="U82" t="str">
        <f>VLOOKUP($D82,Artslister!$A$1:$W$100,10,FALSE)</f>
        <v>Veronica</v>
      </c>
      <c r="V82" t="str">
        <f>VLOOKUP($D82,Artslister!$A$1:$W$100,11,FALSE)</f>
        <v>spicata</v>
      </c>
      <c r="W82">
        <f>VLOOKUP($D82,Artslister!$A$1:$W$100,12,FALSE)</f>
        <v>0</v>
      </c>
      <c r="X82" t="str">
        <f>VLOOKUP($D82,Artslister!$A$1:$W$100,13,FALSE)</f>
        <v>L.</v>
      </c>
      <c r="Y82" t="str">
        <f>VLOOKUP($D82,Artslister!$A$1:$W$100,15,FALSE)</f>
        <v>VU</v>
      </c>
      <c r="Z82" t="e">
        <f>VLOOKUP($D82,Artslister!$A$1:$W$100,17,FALSE)</f>
        <v>#N/A</v>
      </c>
    </row>
    <row r="83" spans="1:26" x14ac:dyDescent="0.3">
      <c r="A83" t="s">
        <v>75</v>
      </c>
      <c r="B83">
        <v>2022</v>
      </c>
      <c r="C83" t="s">
        <v>1415</v>
      </c>
      <c r="D83" t="s">
        <v>1752</v>
      </c>
      <c r="E83">
        <v>0.1</v>
      </c>
      <c r="F83">
        <v>1</v>
      </c>
      <c r="M83" t="str">
        <f>VLOOKUP($D83,Artslister!$A$1:$W$100,2,FALSE)</f>
        <v>Veronica spicata</v>
      </c>
      <c r="N83" t="str">
        <f>VLOOKUP($D83,Artslister!$A$1:$W$100,3,FALSE)</f>
        <v>102575</v>
      </c>
      <c r="O83" t="str">
        <f>VLOOKUP($D83,Artslister!$A$1:$W$100,4,FALSE)</f>
        <v>144891</v>
      </c>
      <c r="P83" t="str">
        <f>VLOOKUP($D83,Artslister!$A$1:$W$100,5,FALSE)</f>
        <v>Plantae</v>
      </c>
      <c r="Q83" t="str">
        <f>VLOOKUP($D83,Artslister!$A$1:$W$100,6,FALSE)</f>
        <v>Magnoliophyta</v>
      </c>
      <c r="R83" t="str">
        <f>VLOOKUP($D83,Artslister!$A$1:$W$100,7,FALSE)</f>
        <v>Eudicots</v>
      </c>
      <c r="S83" t="str">
        <f>VLOOKUP($D83,Artslister!$A$1:$W$100,8,FALSE)</f>
        <v>Lamiales</v>
      </c>
      <c r="T83" t="str">
        <f>VLOOKUP($D83,Artslister!$A$1:$W$100,9,FALSE)</f>
        <v>Plantaginaceae</v>
      </c>
      <c r="U83" t="str">
        <f>VLOOKUP($D83,Artslister!$A$1:$W$100,10,FALSE)</f>
        <v>Veronica</v>
      </c>
      <c r="V83" t="str">
        <f>VLOOKUP($D83,Artslister!$A$1:$W$100,11,FALSE)</f>
        <v>spicata</v>
      </c>
      <c r="W83">
        <f>VLOOKUP($D83,Artslister!$A$1:$W$100,12,FALSE)</f>
        <v>0</v>
      </c>
      <c r="X83" t="str">
        <f>VLOOKUP($D83,Artslister!$A$1:$W$100,13,FALSE)</f>
        <v>L.</v>
      </c>
      <c r="Y83" t="str">
        <f>VLOOKUP($D83,Artslister!$A$1:$W$100,15,FALSE)</f>
        <v>VU</v>
      </c>
      <c r="Z83" t="e">
        <f>VLOOKUP($D83,Artslister!$A$1:$W$100,17,FALSE)</f>
        <v>#N/A</v>
      </c>
    </row>
    <row r="84" spans="1:26" x14ac:dyDescent="0.3">
      <c r="A84" t="s">
        <v>75</v>
      </c>
      <c r="B84">
        <v>2022</v>
      </c>
      <c r="C84" t="s">
        <v>1405</v>
      </c>
      <c r="D84" t="s">
        <v>1752</v>
      </c>
      <c r="E84">
        <v>1</v>
      </c>
      <c r="F84">
        <v>1</v>
      </c>
      <c r="M84" t="str">
        <f>VLOOKUP($D84,Artslister!$A$1:$W$100,2,FALSE)</f>
        <v>Veronica spicata</v>
      </c>
      <c r="N84" t="str">
        <f>VLOOKUP($D84,Artslister!$A$1:$W$100,3,FALSE)</f>
        <v>102575</v>
      </c>
      <c r="O84" t="str">
        <f>VLOOKUP($D84,Artslister!$A$1:$W$100,4,FALSE)</f>
        <v>144891</v>
      </c>
      <c r="P84" t="str">
        <f>VLOOKUP($D84,Artslister!$A$1:$W$100,5,FALSE)</f>
        <v>Plantae</v>
      </c>
      <c r="Q84" t="str">
        <f>VLOOKUP($D84,Artslister!$A$1:$W$100,6,FALSE)</f>
        <v>Magnoliophyta</v>
      </c>
      <c r="R84" t="str">
        <f>VLOOKUP($D84,Artslister!$A$1:$W$100,7,FALSE)</f>
        <v>Eudicots</v>
      </c>
      <c r="S84" t="str">
        <f>VLOOKUP($D84,Artslister!$A$1:$W$100,8,FALSE)</f>
        <v>Lamiales</v>
      </c>
      <c r="T84" t="str">
        <f>VLOOKUP($D84,Artslister!$A$1:$W$100,9,FALSE)</f>
        <v>Plantaginaceae</v>
      </c>
      <c r="U84" t="str">
        <f>VLOOKUP($D84,Artslister!$A$1:$W$100,10,FALSE)</f>
        <v>Veronica</v>
      </c>
      <c r="V84" t="str">
        <f>VLOOKUP($D84,Artslister!$A$1:$W$100,11,FALSE)</f>
        <v>spicata</v>
      </c>
      <c r="W84">
        <f>VLOOKUP($D84,Artslister!$A$1:$W$100,12,FALSE)</f>
        <v>0</v>
      </c>
      <c r="X84" t="str">
        <f>VLOOKUP($D84,Artslister!$A$1:$W$100,13,FALSE)</f>
        <v>L.</v>
      </c>
      <c r="Y84" t="str">
        <f>VLOOKUP($D84,Artslister!$A$1:$W$100,15,FALSE)</f>
        <v>VU</v>
      </c>
      <c r="Z84" t="e">
        <f>VLOOKUP($D84,Artslister!$A$1:$W$100,17,FALSE)</f>
        <v>#N/A</v>
      </c>
    </row>
    <row r="85" spans="1:26" x14ac:dyDescent="0.3">
      <c r="A85" t="s">
        <v>75</v>
      </c>
      <c r="B85">
        <v>2022</v>
      </c>
      <c r="C85" t="s">
        <v>1412</v>
      </c>
      <c r="D85" t="s">
        <v>1752</v>
      </c>
      <c r="E85">
        <v>0.1</v>
      </c>
      <c r="F85">
        <v>1</v>
      </c>
      <c r="M85" t="str">
        <f>VLOOKUP($D85,Artslister!$A$1:$W$100,2,FALSE)</f>
        <v>Veronica spicata</v>
      </c>
      <c r="N85" t="str">
        <f>VLOOKUP($D85,Artslister!$A$1:$W$100,3,FALSE)</f>
        <v>102575</v>
      </c>
      <c r="O85" t="str">
        <f>VLOOKUP($D85,Artslister!$A$1:$W$100,4,FALSE)</f>
        <v>144891</v>
      </c>
      <c r="P85" t="str">
        <f>VLOOKUP($D85,Artslister!$A$1:$W$100,5,FALSE)</f>
        <v>Plantae</v>
      </c>
      <c r="Q85" t="str">
        <f>VLOOKUP($D85,Artslister!$A$1:$W$100,6,FALSE)</f>
        <v>Magnoliophyta</v>
      </c>
      <c r="R85" t="str">
        <f>VLOOKUP($D85,Artslister!$A$1:$W$100,7,FALSE)</f>
        <v>Eudicots</v>
      </c>
      <c r="S85" t="str">
        <f>VLOOKUP($D85,Artslister!$A$1:$W$100,8,FALSE)</f>
        <v>Lamiales</v>
      </c>
      <c r="T85" t="str">
        <f>VLOOKUP($D85,Artslister!$A$1:$W$100,9,FALSE)</f>
        <v>Plantaginaceae</v>
      </c>
      <c r="U85" t="str">
        <f>VLOOKUP($D85,Artslister!$A$1:$W$100,10,FALSE)</f>
        <v>Veronica</v>
      </c>
      <c r="V85" t="str">
        <f>VLOOKUP($D85,Artslister!$A$1:$W$100,11,FALSE)</f>
        <v>spicata</v>
      </c>
      <c r="W85">
        <f>VLOOKUP($D85,Artslister!$A$1:$W$100,12,FALSE)</f>
        <v>0</v>
      </c>
      <c r="X85" t="str">
        <f>VLOOKUP($D85,Artslister!$A$1:$W$100,13,FALSE)</f>
        <v>L.</v>
      </c>
      <c r="Y85" t="str">
        <f>VLOOKUP($D85,Artslister!$A$1:$W$100,15,FALSE)</f>
        <v>VU</v>
      </c>
      <c r="Z85" t="e">
        <f>VLOOKUP($D85,Artslister!$A$1:$W$100,17,FALSE)</f>
        <v>#N/A</v>
      </c>
    </row>
    <row r="86" spans="1:26" x14ac:dyDescent="0.3">
      <c r="A86" t="s">
        <v>75</v>
      </c>
      <c r="B86">
        <v>2022</v>
      </c>
      <c r="C86" t="s">
        <v>1404</v>
      </c>
      <c r="D86" t="s">
        <v>1752</v>
      </c>
      <c r="E86">
        <v>1</v>
      </c>
      <c r="F86">
        <v>1</v>
      </c>
      <c r="M86" t="str">
        <f>VLOOKUP($D86,Artslister!$A$1:$W$100,2,FALSE)</f>
        <v>Veronica spicata</v>
      </c>
      <c r="N86" t="str">
        <f>VLOOKUP($D86,Artslister!$A$1:$W$100,3,FALSE)</f>
        <v>102575</v>
      </c>
      <c r="O86" t="str">
        <f>VLOOKUP($D86,Artslister!$A$1:$W$100,4,FALSE)</f>
        <v>144891</v>
      </c>
      <c r="P86" t="str">
        <f>VLOOKUP($D86,Artslister!$A$1:$W$100,5,FALSE)</f>
        <v>Plantae</v>
      </c>
      <c r="Q86" t="str">
        <f>VLOOKUP($D86,Artslister!$A$1:$W$100,6,FALSE)</f>
        <v>Magnoliophyta</v>
      </c>
      <c r="R86" t="str">
        <f>VLOOKUP($D86,Artslister!$A$1:$W$100,7,FALSE)</f>
        <v>Eudicots</v>
      </c>
      <c r="S86" t="str">
        <f>VLOOKUP($D86,Artslister!$A$1:$W$100,8,FALSE)</f>
        <v>Lamiales</v>
      </c>
      <c r="T86" t="str">
        <f>VLOOKUP($D86,Artslister!$A$1:$W$100,9,FALSE)</f>
        <v>Plantaginaceae</v>
      </c>
      <c r="U86" t="str">
        <f>VLOOKUP($D86,Artslister!$A$1:$W$100,10,FALSE)</f>
        <v>Veronica</v>
      </c>
      <c r="V86" t="str">
        <f>VLOOKUP($D86,Artslister!$A$1:$W$100,11,FALSE)</f>
        <v>spicata</v>
      </c>
      <c r="W86">
        <f>VLOOKUP($D86,Artslister!$A$1:$W$100,12,FALSE)</f>
        <v>0</v>
      </c>
      <c r="X86" t="str">
        <f>VLOOKUP($D86,Artslister!$A$1:$W$100,13,FALSE)</f>
        <v>L.</v>
      </c>
      <c r="Y86" t="str">
        <f>VLOOKUP($D86,Artslister!$A$1:$W$100,15,FALSE)</f>
        <v>VU</v>
      </c>
      <c r="Z86" t="e">
        <f>VLOOKUP($D86,Artslister!$A$1:$W$100,17,FALSE)</f>
        <v>#N/A</v>
      </c>
    </row>
    <row r="87" spans="1:26" x14ac:dyDescent="0.3">
      <c r="A87" t="s">
        <v>75</v>
      </c>
      <c r="B87">
        <v>2022</v>
      </c>
      <c r="C87" t="s">
        <v>1407</v>
      </c>
      <c r="D87" t="s">
        <v>1752</v>
      </c>
      <c r="E87">
        <v>1</v>
      </c>
      <c r="F87">
        <v>1</v>
      </c>
      <c r="M87" t="str">
        <f>VLOOKUP($D87,Artslister!$A$1:$W$100,2,FALSE)</f>
        <v>Veronica spicata</v>
      </c>
      <c r="N87" t="str">
        <f>VLOOKUP($D87,Artslister!$A$1:$W$100,3,FALSE)</f>
        <v>102575</v>
      </c>
      <c r="O87" t="str">
        <f>VLOOKUP($D87,Artslister!$A$1:$W$100,4,FALSE)</f>
        <v>144891</v>
      </c>
      <c r="P87" t="str">
        <f>VLOOKUP($D87,Artslister!$A$1:$W$100,5,FALSE)</f>
        <v>Plantae</v>
      </c>
      <c r="Q87" t="str">
        <f>VLOOKUP($D87,Artslister!$A$1:$W$100,6,FALSE)</f>
        <v>Magnoliophyta</v>
      </c>
      <c r="R87" t="str">
        <f>VLOOKUP($D87,Artslister!$A$1:$W$100,7,FALSE)</f>
        <v>Eudicots</v>
      </c>
      <c r="S87" t="str">
        <f>VLOOKUP($D87,Artslister!$A$1:$W$100,8,FALSE)</f>
        <v>Lamiales</v>
      </c>
      <c r="T87" t="str">
        <f>VLOOKUP($D87,Artslister!$A$1:$W$100,9,FALSE)</f>
        <v>Plantaginaceae</v>
      </c>
      <c r="U87" t="str">
        <f>VLOOKUP($D87,Artslister!$A$1:$W$100,10,FALSE)</f>
        <v>Veronica</v>
      </c>
      <c r="V87" t="str">
        <f>VLOOKUP($D87,Artslister!$A$1:$W$100,11,FALSE)</f>
        <v>spicata</v>
      </c>
      <c r="W87">
        <f>VLOOKUP($D87,Artslister!$A$1:$W$100,12,FALSE)</f>
        <v>0</v>
      </c>
      <c r="X87" t="str">
        <f>VLOOKUP($D87,Artslister!$A$1:$W$100,13,FALSE)</f>
        <v>L.</v>
      </c>
      <c r="Y87" t="str">
        <f>VLOOKUP($D87,Artslister!$A$1:$W$100,15,FALSE)</f>
        <v>VU</v>
      </c>
      <c r="Z87" t="e">
        <f>VLOOKUP($D87,Artslister!$A$1:$W$100,17,FALSE)</f>
        <v>#N/A</v>
      </c>
    </row>
    <row r="88" spans="1:26" x14ac:dyDescent="0.3">
      <c r="A88" t="s">
        <v>75</v>
      </c>
      <c r="B88">
        <v>2022</v>
      </c>
      <c r="C88" t="s">
        <v>1402</v>
      </c>
      <c r="D88" t="s">
        <v>1752</v>
      </c>
      <c r="E88">
        <v>0.1</v>
      </c>
      <c r="F88">
        <v>1</v>
      </c>
      <c r="M88" t="str">
        <f>VLOOKUP($D88,Artslister!$A$1:$W$100,2,FALSE)</f>
        <v>Veronica spicata</v>
      </c>
      <c r="N88" t="str">
        <f>VLOOKUP($D88,Artslister!$A$1:$W$100,3,FALSE)</f>
        <v>102575</v>
      </c>
      <c r="O88" t="str">
        <f>VLOOKUP($D88,Artslister!$A$1:$W$100,4,FALSE)</f>
        <v>144891</v>
      </c>
      <c r="P88" t="str">
        <f>VLOOKUP($D88,Artslister!$A$1:$W$100,5,FALSE)</f>
        <v>Plantae</v>
      </c>
      <c r="Q88" t="str">
        <f>VLOOKUP($D88,Artslister!$A$1:$W$100,6,FALSE)</f>
        <v>Magnoliophyta</v>
      </c>
      <c r="R88" t="str">
        <f>VLOOKUP($D88,Artslister!$A$1:$W$100,7,FALSE)</f>
        <v>Eudicots</v>
      </c>
      <c r="S88" t="str">
        <f>VLOOKUP($D88,Artslister!$A$1:$W$100,8,FALSE)</f>
        <v>Lamiales</v>
      </c>
      <c r="T88" t="str">
        <f>VLOOKUP($D88,Artslister!$A$1:$W$100,9,FALSE)</f>
        <v>Plantaginaceae</v>
      </c>
      <c r="U88" t="str">
        <f>VLOOKUP($D88,Artslister!$A$1:$W$100,10,FALSE)</f>
        <v>Veronica</v>
      </c>
      <c r="V88" t="str">
        <f>VLOOKUP($D88,Artslister!$A$1:$W$100,11,FALSE)</f>
        <v>spicata</v>
      </c>
      <c r="W88">
        <f>VLOOKUP($D88,Artslister!$A$1:$W$100,12,FALSE)</f>
        <v>0</v>
      </c>
      <c r="X88" t="str">
        <f>VLOOKUP($D88,Artslister!$A$1:$W$100,13,FALSE)</f>
        <v>L.</v>
      </c>
      <c r="Y88" t="str">
        <f>VLOOKUP($D88,Artslister!$A$1:$W$100,15,FALSE)</f>
        <v>VU</v>
      </c>
      <c r="Z88" t="e">
        <f>VLOOKUP($D88,Artslister!$A$1:$W$100,17,FALSE)</f>
        <v>#N/A</v>
      </c>
    </row>
    <row r="89" spans="1:26" x14ac:dyDescent="0.3">
      <c r="A89" t="s">
        <v>85</v>
      </c>
      <c r="B89">
        <v>2022</v>
      </c>
      <c r="C89" t="s">
        <v>1595</v>
      </c>
      <c r="D89" t="s">
        <v>1752</v>
      </c>
      <c r="E89">
        <v>2</v>
      </c>
      <c r="F89">
        <v>1</v>
      </c>
      <c r="M89" t="str">
        <f>VLOOKUP($D89,Artslister!$A$1:$W$100,2,FALSE)</f>
        <v>Veronica spicata</v>
      </c>
      <c r="N89" t="str">
        <f>VLOOKUP($D89,Artslister!$A$1:$W$100,3,FALSE)</f>
        <v>102575</v>
      </c>
      <c r="O89" t="str">
        <f>VLOOKUP($D89,Artslister!$A$1:$W$100,4,FALSE)</f>
        <v>144891</v>
      </c>
      <c r="P89" t="str">
        <f>VLOOKUP($D89,Artslister!$A$1:$W$100,5,FALSE)</f>
        <v>Plantae</v>
      </c>
      <c r="Q89" t="str">
        <f>VLOOKUP($D89,Artslister!$A$1:$W$100,6,FALSE)</f>
        <v>Magnoliophyta</v>
      </c>
      <c r="R89" t="str">
        <f>VLOOKUP($D89,Artslister!$A$1:$W$100,7,FALSE)</f>
        <v>Eudicots</v>
      </c>
      <c r="S89" t="str">
        <f>VLOOKUP($D89,Artslister!$A$1:$W$100,8,FALSE)</f>
        <v>Lamiales</v>
      </c>
      <c r="T89" t="str">
        <f>VLOOKUP($D89,Artslister!$A$1:$W$100,9,FALSE)</f>
        <v>Plantaginaceae</v>
      </c>
      <c r="U89" t="str">
        <f>VLOOKUP($D89,Artslister!$A$1:$W$100,10,FALSE)</f>
        <v>Veronica</v>
      </c>
      <c r="V89" t="str">
        <f>VLOOKUP($D89,Artslister!$A$1:$W$100,11,FALSE)</f>
        <v>spicata</v>
      </c>
      <c r="W89">
        <f>VLOOKUP($D89,Artslister!$A$1:$W$100,12,FALSE)</f>
        <v>0</v>
      </c>
      <c r="X89" t="str">
        <f>VLOOKUP($D89,Artslister!$A$1:$W$100,13,FALSE)</f>
        <v>L.</v>
      </c>
      <c r="Y89" t="str">
        <f>VLOOKUP($D89,Artslister!$A$1:$W$100,15,FALSE)</f>
        <v>VU</v>
      </c>
      <c r="Z89" t="e">
        <f>VLOOKUP($D89,Artslister!$A$1:$W$100,17,FALSE)</f>
        <v>#N/A</v>
      </c>
    </row>
    <row r="90" spans="1:26" x14ac:dyDescent="0.3">
      <c r="A90" t="s">
        <v>49</v>
      </c>
      <c r="B90">
        <v>2022</v>
      </c>
      <c r="C90" t="s">
        <v>1636</v>
      </c>
      <c r="D90" t="s">
        <v>1752</v>
      </c>
      <c r="E90">
        <v>5</v>
      </c>
      <c r="F90">
        <v>1</v>
      </c>
      <c r="M90" t="str">
        <f>VLOOKUP($D90,Artslister!$A$1:$W$100,2,FALSE)</f>
        <v>Veronica spicata</v>
      </c>
      <c r="N90" t="str">
        <f>VLOOKUP($D90,Artslister!$A$1:$W$100,3,FALSE)</f>
        <v>102575</v>
      </c>
      <c r="O90" t="str">
        <f>VLOOKUP($D90,Artslister!$A$1:$W$100,4,FALSE)</f>
        <v>144891</v>
      </c>
      <c r="P90" t="str">
        <f>VLOOKUP($D90,Artslister!$A$1:$W$100,5,FALSE)</f>
        <v>Plantae</v>
      </c>
      <c r="Q90" t="str">
        <f>VLOOKUP($D90,Artslister!$A$1:$W$100,6,FALSE)</f>
        <v>Magnoliophyta</v>
      </c>
      <c r="R90" t="str">
        <f>VLOOKUP($D90,Artslister!$A$1:$W$100,7,FALSE)</f>
        <v>Eudicots</v>
      </c>
      <c r="S90" t="str">
        <f>VLOOKUP($D90,Artslister!$A$1:$W$100,8,FALSE)</f>
        <v>Lamiales</v>
      </c>
      <c r="T90" t="str">
        <f>VLOOKUP($D90,Artslister!$A$1:$W$100,9,FALSE)</f>
        <v>Plantaginaceae</v>
      </c>
      <c r="U90" t="str">
        <f>VLOOKUP($D90,Artslister!$A$1:$W$100,10,FALSE)</f>
        <v>Veronica</v>
      </c>
      <c r="V90" t="str">
        <f>VLOOKUP($D90,Artslister!$A$1:$W$100,11,FALSE)</f>
        <v>spicata</v>
      </c>
      <c r="W90">
        <f>VLOOKUP($D90,Artslister!$A$1:$W$100,12,FALSE)</f>
        <v>0</v>
      </c>
      <c r="X90" t="str">
        <f>VLOOKUP($D90,Artslister!$A$1:$W$100,13,FALSE)</f>
        <v>L.</v>
      </c>
      <c r="Y90" t="str">
        <f>VLOOKUP($D90,Artslister!$A$1:$W$100,15,FALSE)</f>
        <v>VU</v>
      </c>
      <c r="Z90" t="e">
        <f>VLOOKUP($D90,Artslister!$A$1:$W$100,17,FALSE)</f>
        <v>#N/A</v>
      </c>
    </row>
    <row r="91" spans="1:26" x14ac:dyDescent="0.3">
      <c r="A91" t="s">
        <v>49</v>
      </c>
      <c r="B91">
        <v>2022</v>
      </c>
      <c r="C91" t="s">
        <v>1964</v>
      </c>
      <c r="D91" t="s">
        <v>1752</v>
      </c>
      <c r="E91">
        <v>2</v>
      </c>
      <c r="F91">
        <v>1</v>
      </c>
      <c r="M91" t="str">
        <f>VLOOKUP($D91,Artslister!$A$1:$W$100,2,FALSE)</f>
        <v>Veronica spicata</v>
      </c>
      <c r="N91" t="str">
        <f>VLOOKUP($D91,Artslister!$A$1:$W$100,3,FALSE)</f>
        <v>102575</v>
      </c>
      <c r="O91" t="str">
        <f>VLOOKUP($D91,Artslister!$A$1:$W$100,4,FALSE)</f>
        <v>144891</v>
      </c>
      <c r="P91" t="str">
        <f>VLOOKUP($D91,Artslister!$A$1:$W$100,5,FALSE)</f>
        <v>Plantae</v>
      </c>
      <c r="Q91" t="str">
        <f>VLOOKUP($D91,Artslister!$A$1:$W$100,6,FALSE)</f>
        <v>Magnoliophyta</v>
      </c>
      <c r="R91" t="str">
        <f>VLOOKUP($D91,Artslister!$A$1:$W$100,7,FALSE)</f>
        <v>Eudicots</v>
      </c>
      <c r="S91" t="str">
        <f>VLOOKUP($D91,Artslister!$A$1:$W$100,8,FALSE)</f>
        <v>Lamiales</v>
      </c>
      <c r="T91" t="str">
        <f>VLOOKUP($D91,Artslister!$A$1:$W$100,9,FALSE)</f>
        <v>Plantaginaceae</v>
      </c>
      <c r="U91" t="str">
        <f>VLOOKUP($D91,Artslister!$A$1:$W$100,10,FALSE)</f>
        <v>Veronica</v>
      </c>
      <c r="V91" t="str">
        <f>VLOOKUP($D91,Artslister!$A$1:$W$100,11,FALSE)</f>
        <v>spicata</v>
      </c>
      <c r="W91">
        <f>VLOOKUP($D91,Artslister!$A$1:$W$100,12,FALSE)</f>
        <v>0</v>
      </c>
      <c r="X91" t="str">
        <f>VLOOKUP($D91,Artslister!$A$1:$W$100,13,FALSE)</f>
        <v>L.</v>
      </c>
      <c r="Y91" t="str">
        <f>VLOOKUP($D91,Artslister!$A$1:$W$100,15,FALSE)</f>
        <v>VU</v>
      </c>
      <c r="Z91" t="e">
        <f>VLOOKUP($D91,Artslister!$A$1:$W$100,17,FALSE)</f>
        <v>#N/A</v>
      </c>
    </row>
    <row r="92" spans="1:26" x14ac:dyDescent="0.3">
      <c r="A92" t="s">
        <v>49</v>
      </c>
      <c r="B92">
        <v>2022</v>
      </c>
      <c r="C92" t="s">
        <v>1639</v>
      </c>
      <c r="D92" t="s">
        <v>1752</v>
      </c>
      <c r="E92">
        <v>1</v>
      </c>
      <c r="F92">
        <v>1</v>
      </c>
      <c r="M92" t="str">
        <f>VLOOKUP($D92,Artslister!$A$1:$W$100,2,FALSE)</f>
        <v>Veronica spicata</v>
      </c>
      <c r="N92" t="str">
        <f>VLOOKUP($D92,Artslister!$A$1:$W$100,3,FALSE)</f>
        <v>102575</v>
      </c>
      <c r="O92" t="str">
        <f>VLOOKUP($D92,Artslister!$A$1:$W$100,4,FALSE)</f>
        <v>144891</v>
      </c>
      <c r="P92" t="str">
        <f>VLOOKUP($D92,Artslister!$A$1:$W$100,5,FALSE)</f>
        <v>Plantae</v>
      </c>
      <c r="Q92" t="str">
        <f>VLOOKUP($D92,Artslister!$A$1:$W$100,6,FALSE)</f>
        <v>Magnoliophyta</v>
      </c>
      <c r="R92" t="str">
        <f>VLOOKUP($D92,Artslister!$A$1:$W$100,7,FALSE)</f>
        <v>Eudicots</v>
      </c>
      <c r="S92" t="str">
        <f>VLOOKUP($D92,Artslister!$A$1:$W$100,8,FALSE)</f>
        <v>Lamiales</v>
      </c>
      <c r="T92" t="str">
        <f>VLOOKUP($D92,Artslister!$A$1:$W$100,9,FALSE)</f>
        <v>Plantaginaceae</v>
      </c>
      <c r="U92" t="str">
        <f>VLOOKUP($D92,Artslister!$A$1:$W$100,10,FALSE)</f>
        <v>Veronica</v>
      </c>
      <c r="V92" t="str">
        <f>VLOOKUP($D92,Artslister!$A$1:$W$100,11,FALSE)</f>
        <v>spicata</v>
      </c>
      <c r="W92">
        <f>VLOOKUP($D92,Artslister!$A$1:$W$100,12,FALSE)</f>
        <v>0</v>
      </c>
      <c r="X92" t="str">
        <f>VLOOKUP($D92,Artslister!$A$1:$W$100,13,FALSE)</f>
        <v>L.</v>
      </c>
      <c r="Y92" t="str">
        <f>VLOOKUP($D92,Artslister!$A$1:$W$100,15,FALSE)</f>
        <v>VU</v>
      </c>
      <c r="Z92" t="e">
        <f>VLOOKUP($D92,Artslister!$A$1:$W$100,17,FALSE)</f>
        <v>#N/A</v>
      </c>
    </row>
    <row r="93" spans="1:26" x14ac:dyDescent="0.3">
      <c r="A93" t="s">
        <v>49</v>
      </c>
      <c r="B93">
        <v>2022</v>
      </c>
      <c r="C93" t="s">
        <v>1634</v>
      </c>
      <c r="D93" t="s">
        <v>1752</v>
      </c>
      <c r="E93">
        <v>3</v>
      </c>
      <c r="F93">
        <v>1</v>
      </c>
      <c r="M93" t="str">
        <f>VLOOKUP($D93,Artslister!$A$1:$W$100,2,FALSE)</f>
        <v>Veronica spicata</v>
      </c>
      <c r="N93" t="str">
        <f>VLOOKUP($D93,Artslister!$A$1:$W$100,3,FALSE)</f>
        <v>102575</v>
      </c>
      <c r="O93" t="str">
        <f>VLOOKUP($D93,Artslister!$A$1:$W$100,4,FALSE)</f>
        <v>144891</v>
      </c>
      <c r="P93" t="str">
        <f>VLOOKUP($D93,Artslister!$A$1:$W$100,5,FALSE)</f>
        <v>Plantae</v>
      </c>
      <c r="Q93" t="str">
        <f>VLOOKUP($D93,Artslister!$A$1:$W$100,6,FALSE)</f>
        <v>Magnoliophyta</v>
      </c>
      <c r="R93" t="str">
        <f>VLOOKUP($D93,Artslister!$A$1:$W$100,7,FALSE)</f>
        <v>Eudicots</v>
      </c>
      <c r="S93" t="str">
        <f>VLOOKUP($D93,Artslister!$A$1:$W$100,8,FALSE)</f>
        <v>Lamiales</v>
      </c>
      <c r="T93" t="str">
        <f>VLOOKUP($D93,Artslister!$A$1:$W$100,9,FALSE)</f>
        <v>Plantaginaceae</v>
      </c>
      <c r="U93" t="str">
        <f>VLOOKUP($D93,Artslister!$A$1:$W$100,10,FALSE)</f>
        <v>Veronica</v>
      </c>
      <c r="V93" t="str">
        <f>VLOOKUP($D93,Artslister!$A$1:$W$100,11,FALSE)</f>
        <v>spicata</v>
      </c>
      <c r="W93">
        <f>VLOOKUP($D93,Artslister!$A$1:$W$100,12,FALSE)</f>
        <v>0</v>
      </c>
      <c r="X93" t="str">
        <f>VLOOKUP($D93,Artslister!$A$1:$W$100,13,FALSE)</f>
        <v>L.</v>
      </c>
      <c r="Y93" t="str">
        <f>VLOOKUP($D93,Artslister!$A$1:$W$100,15,FALSE)</f>
        <v>VU</v>
      </c>
      <c r="Z93" t="e">
        <f>VLOOKUP($D93,Artslister!$A$1:$W$100,17,FALSE)</f>
        <v>#N/A</v>
      </c>
    </row>
    <row r="94" spans="1:26" x14ac:dyDescent="0.3">
      <c r="A94" t="s">
        <v>49</v>
      </c>
      <c r="B94">
        <v>2022</v>
      </c>
      <c r="C94" t="s">
        <v>1640</v>
      </c>
      <c r="D94" t="s">
        <v>1752</v>
      </c>
      <c r="E94">
        <v>2</v>
      </c>
      <c r="F94">
        <v>1</v>
      </c>
      <c r="M94" t="str">
        <f>VLOOKUP($D94,Artslister!$A$1:$W$100,2,FALSE)</f>
        <v>Veronica spicata</v>
      </c>
      <c r="N94" t="str">
        <f>VLOOKUP($D94,Artslister!$A$1:$W$100,3,FALSE)</f>
        <v>102575</v>
      </c>
      <c r="O94" t="str">
        <f>VLOOKUP($D94,Artslister!$A$1:$W$100,4,FALSE)</f>
        <v>144891</v>
      </c>
      <c r="P94" t="str">
        <f>VLOOKUP($D94,Artslister!$A$1:$W$100,5,FALSE)</f>
        <v>Plantae</v>
      </c>
      <c r="Q94" t="str">
        <f>VLOOKUP($D94,Artslister!$A$1:$W$100,6,FALSE)</f>
        <v>Magnoliophyta</v>
      </c>
      <c r="R94" t="str">
        <f>VLOOKUP($D94,Artslister!$A$1:$W$100,7,FALSE)</f>
        <v>Eudicots</v>
      </c>
      <c r="S94" t="str">
        <f>VLOOKUP($D94,Artslister!$A$1:$W$100,8,FALSE)</f>
        <v>Lamiales</v>
      </c>
      <c r="T94" t="str">
        <f>VLOOKUP($D94,Artslister!$A$1:$W$100,9,FALSE)</f>
        <v>Plantaginaceae</v>
      </c>
      <c r="U94" t="str">
        <f>VLOOKUP($D94,Artslister!$A$1:$W$100,10,FALSE)</f>
        <v>Veronica</v>
      </c>
      <c r="V94" t="str">
        <f>VLOOKUP($D94,Artslister!$A$1:$W$100,11,FALSE)</f>
        <v>spicata</v>
      </c>
      <c r="W94">
        <f>VLOOKUP($D94,Artslister!$A$1:$W$100,12,FALSE)</f>
        <v>0</v>
      </c>
      <c r="X94" t="str">
        <f>VLOOKUP($D94,Artslister!$A$1:$W$100,13,FALSE)</f>
        <v>L.</v>
      </c>
      <c r="Y94" t="str">
        <f>VLOOKUP($D94,Artslister!$A$1:$W$100,15,FALSE)</f>
        <v>VU</v>
      </c>
      <c r="Z94" t="e">
        <f>VLOOKUP($D94,Artslister!$A$1:$W$100,17,FALSE)</f>
        <v>#N/A</v>
      </c>
    </row>
    <row r="95" spans="1:26" x14ac:dyDescent="0.3">
      <c r="A95" t="s">
        <v>49</v>
      </c>
      <c r="B95">
        <v>2022</v>
      </c>
      <c r="C95" t="s">
        <v>1642</v>
      </c>
      <c r="D95" t="s">
        <v>1752</v>
      </c>
      <c r="E95">
        <v>5</v>
      </c>
      <c r="F95">
        <v>1</v>
      </c>
      <c r="M95" t="str">
        <f>VLOOKUP($D95,Artslister!$A$1:$W$100,2,FALSE)</f>
        <v>Veronica spicata</v>
      </c>
      <c r="N95" t="str">
        <f>VLOOKUP($D95,Artslister!$A$1:$W$100,3,FALSE)</f>
        <v>102575</v>
      </c>
      <c r="O95" t="str">
        <f>VLOOKUP($D95,Artslister!$A$1:$W$100,4,FALSE)</f>
        <v>144891</v>
      </c>
      <c r="P95" t="str">
        <f>VLOOKUP($D95,Artslister!$A$1:$W$100,5,FALSE)</f>
        <v>Plantae</v>
      </c>
      <c r="Q95" t="str">
        <f>VLOOKUP($D95,Artslister!$A$1:$W$100,6,FALSE)</f>
        <v>Magnoliophyta</v>
      </c>
      <c r="R95" t="str">
        <f>VLOOKUP($D95,Artslister!$A$1:$W$100,7,FALSE)</f>
        <v>Eudicots</v>
      </c>
      <c r="S95" t="str">
        <f>VLOOKUP($D95,Artslister!$A$1:$W$100,8,FALSE)</f>
        <v>Lamiales</v>
      </c>
      <c r="T95" t="str">
        <f>VLOOKUP($D95,Artslister!$A$1:$W$100,9,FALSE)</f>
        <v>Plantaginaceae</v>
      </c>
      <c r="U95" t="str">
        <f>VLOOKUP($D95,Artslister!$A$1:$W$100,10,FALSE)</f>
        <v>Veronica</v>
      </c>
      <c r="V95" t="str">
        <f>VLOOKUP($D95,Artslister!$A$1:$W$100,11,FALSE)</f>
        <v>spicata</v>
      </c>
      <c r="W95">
        <f>VLOOKUP($D95,Artslister!$A$1:$W$100,12,FALSE)</f>
        <v>0</v>
      </c>
      <c r="X95" t="str">
        <f>VLOOKUP($D95,Artslister!$A$1:$W$100,13,FALSE)</f>
        <v>L.</v>
      </c>
      <c r="Y95" t="str">
        <f>VLOOKUP($D95,Artslister!$A$1:$W$100,15,FALSE)</f>
        <v>VU</v>
      </c>
      <c r="Z95" t="e">
        <f>VLOOKUP($D95,Artslister!$A$1:$W$100,17,FALSE)</f>
        <v>#N/A</v>
      </c>
    </row>
    <row r="96" spans="1:26" x14ac:dyDescent="0.3">
      <c r="A96" t="s">
        <v>49</v>
      </c>
      <c r="B96">
        <v>2022</v>
      </c>
      <c r="C96" t="s">
        <v>1631</v>
      </c>
      <c r="D96" t="s">
        <v>1752</v>
      </c>
      <c r="E96">
        <v>4</v>
      </c>
      <c r="F96">
        <v>1</v>
      </c>
      <c r="M96" t="str">
        <f>VLOOKUP($D96,Artslister!$A$1:$W$100,2,FALSE)</f>
        <v>Veronica spicata</v>
      </c>
      <c r="N96" t="str">
        <f>VLOOKUP($D96,Artslister!$A$1:$W$100,3,FALSE)</f>
        <v>102575</v>
      </c>
      <c r="O96" t="str">
        <f>VLOOKUP($D96,Artslister!$A$1:$W$100,4,FALSE)</f>
        <v>144891</v>
      </c>
      <c r="P96" t="str">
        <f>VLOOKUP($D96,Artslister!$A$1:$W$100,5,FALSE)</f>
        <v>Plantae</v>
      </c>
      <c r="Q96" t="str">
        <f>VLOOKUP($D96,Artslister!$A$1:$W$100,6,FALSE)</f>
        <v>Magnoliophyta</v>
      </c>
      <c r="R96" t="str">
        <f>VLOOKUP($D96,Artslister!$A$1:$W$100,7,FALSE)</f>
        <v>Eudicots</v>
      </c>
      <c r="S96" t="str">
        <f>VLOOKUP($D96,Artslister!$A$1:$W$100,8,FALSE)</f>
        <v>Lamiales</v>
      </c>
      <c r="T96" t="str">
        <f>VLOOKUP($D96,Artslister!$A$1:$W$100,9,FALSE)</f>
        <v>Plantaginaceae</v>
      </c>
      <c r="U96" t="str">
        <f>VLOOKUP($D96,Artslister!$A$1:$W$100,10,FALSE)</f>
        <v>Veronica</v>
      </c>
      <c r="V96" t="str">
        <f>VLOOKUP($D96,Artslister!$A$1:$W$100,11,FALSE)</f>
        <v>spicata</v>
      </c>
      <c r="W96">
        <f>VLOOKUP($D96,Artslister!$A$1:$W$100,12,FALSE)</f>
        <v>0</v>
      </c>
      <c r="X96" t="str">
        <f>VLOOKUP($D96,Artslister!$A$1:$W$100,13,FALSE)</f>
        <v>L.</v>
      </c>
      <c r="Y96" t="str">
        <f>VLOOKUP($D96,Artslister!$A$1:$W$100,15,FALSE)</f>
        <v>VU</v>
      </c>
      <c r="Z96" t="e">
        <f>VLOOKUP($D96,Artslister!$A$1:$W$100,17,FALSE)</f>
        <v>#N/A</v>
      </c>
    </row>
    <row r="97" spans="1:26" x14ac:dyDescent="0.3">
      <c r="A97" t="s">
        <v>49</v>
      </c>
      <c r="B97">
        <v>2022</v>
      </c>
      <c r="C97" t="s">
        <v>1635</v>
      </c>
      <c r="D97" t="s">
        <v>1752</v>
      </c>
      <c r="E97">
        <v>1</v>
      </c>
      <c r="F97">
        <v>1</v>
      </c>
      <c r="M97" t="str">
        <f>VLOOKUP($D97,Artslister!$A$1:$W$100,2,FALSE)</f>
        <v>Veronica spicata</v>
      </c>
      <c r="N97" t="str">
        <f>VLOOKUP($D97,Artslister!$A$1:$W$100,3,FALSE)</f>
        <v>102575</v>
      </c>
      <c r="O97" t="str">
        <f>VLOOKUP($D97,Artslister!$A$1:$W$100,4,FALSE)</f>
        <v>144891</v>
      </c>
      <c r="P97" t="str">
        <f>VLOOKUP($D97,Artslister!$A$1:$W$100,5,FALSE)</f>
        <v>Plantae</v>
      </c>
      <c r="Q97" t="str">
        <f>VLOOKUP($D97,Artslister!$A$1:$W$100,6,FALSE)</f>
        <v>Magnoliophyta</v>
      </c>
      <c r="R97" t="str">
        <f>VLOOKUP($D97,Artslister!$A$1:$W$100,7,FALSE)</f>
        <v>Eudicots</v>
      </c>
      <c r="S97" t="str">
        <f>VLOOKUP($D97,Artslister!$A$1:$W$100,8,FALSE)</f>
        <v>Lamiales</v>
      </c>
      <c r="T97" t="str">
        <f>VLOOKUP($D97,Artslister!$A$1:$W$100,9,FALSE)</f>
        <v>Plantaginaceae</v>
      </c>
      <c r="U97" t="str">
        <f>VLOOKUP($D97,Artslister!$A$1:$W$100,10,FALSE)</f>
        <v>Veronica</v>
      </c>
      <c r="V97" t="str">
        <f>VLOOKUP($D97,Artslister!$A$1:$W$100,11,FALSE)</f>
        <v>spicata</v>
      </c>
      <c r="W97">
        <f>VLOOKUP($D97,Artslister!$A$1:$W$100,12,FALSE)</f>
        <v>0</v>
      </c>
      <c r="X97" t="str">
        <f>VLOOKUP($D97,Artslister!$A$1:$W$100,13,FALSE)</f>
        <v>L.</v>
      </c>
      <c r="Y97" t="str">
        <f>VLOOKUP($D97,Artslister!$A$1:$W$100,15,FALSE)</f>
        <v>VU</v>
      </c>
      <c r="Z97" t="e">
        <f>VLOOKUP($D97,Artslister!$A$1:$W$100,17,FALSE)</f>
        <v>#N/A</v>
      </c>
    </row>
    <row r="98" spans="1:26" x14ac:dyDescent="0.3">
      <c r="A98" t="s">
        <v>79</v>
      </c>
      <c r="B98">
        <v>2022</v>
      </c>
      <c r="C98" t="s">
        <v>1544</v>
      </c>
      <c r="D98" t="s">
        <v>1752</v>
      </c>
      <c r="E98">
        <v>1</v>
      </c>
      <c r="F98">
        <v>1</v>
      </c>
      <c r="M98" t="str">
        <f>VLOOKUP($D98,Artslister!$A$1:$W$100,2,FALSE)</f>
        <v>Veronica spicata</v>
      </c>
      <c r="N98" t="str">
        <f>VLOOKUP($D98,Artslister!$A$1:$W$100,3,FALSE)</f>
        <v>102575</v>
      </c>
      <c r="O98" t="str">
        <f>VLOOKUP($D98,Artslister!$A$1:$W$100,4,FALSE)</f>
        <v>144891</v>
      </c>
      <c r="P98" t="str">
        <f>VLOOKUP($D98,Artslister!$A$1:$W$100,5,FALSE)</f>
        <v>Plantae</v>
      </c>
      <c r="Q98" t="str">
        <f>VLOOKUP($D98,Artslister!$A$1:$W$100,6,FALSE)</f>
        <v>Magnoliophyta</v>
      </c>
      <c r="R98" t="str">
        <f>VLOOKUP($D98,Artslister!$A$1:$W$100,7,FALSE)</f>
        <v>Eudicots</v>
      </c>
      <c r="S98" t="str">
        <f>VLOOKUP($D98,Artslister!$A$1:$W$100,8,FALSE)</f>
        <v>Lamiales</v>
      </c>
      <c r="T98" t="str">
        <f>VLOOKUP($D98,Artslister!$A$1:$W$100,9,FALSE)</f>
        <v>Plantaginaceae</v>
      </c>
      <c r="U98" t="str">
        <f>VLOOKUP($D98,Artslister!$A$1:$W$100,10,FALSE)</f>
        <v>Veronica</v>
      </c>
      <c r="V98" t="str">
        <f>VLOOKUP($D98,Artslister!$A$1:$W$100,11,FALSE)</f>
        <v>spicata</v>
      </c>
      <c r="W98">
        <f>VLOOKUP($D98,Artslister!$A$1:$W$100,12,FALSE)</f>
        <v>0</v>
      </c>
      <c r="X98" t="str">
        <f>VLOOKUP($D98,Artslister!$A$1:$W$100,13,FALSE)</f>
        <v>L.</v>
      </c>
      <c r="Y98" t="str">
        <f>VLOOKUP($D98,Artslister!$A$1:$W$100,15,FALSE)</f>
        <v>VU</v>
      </c>
      <c r="Z98" t="e">
        <f>VLOOKUP($D98,Artslister!$A$1:$W$100,17,FALSE)</f>
        <v>#N/A</v>
      </c>
    </row>
    <row r="99" spans="1:26" x14ac:dyDescent="0.3">
      <c r="A99" t="s">
        <v>79</v>
      </c>
      <c r="B99">
        <v>2022</v>
      </c>
      <c r="C99" t="s">
        <v>1529</v>
      </c>
      <c r="D99" t="s">
        <v>1752</v>
      </c>
      <c r="E99">
        <v>0.1</v>
      </c>
      <c r="F99">
        <v>1</v>
      </c>
      <c r="M99" t="str">
        <f>VLOOKUP($D99,Artslister!$A$1:$W$100,2,FALSE)</f>
        <v>Veronica spicata</v>
      </c>
      <c r="N99" t="str">
        <f>VLOOKUP($D99,Artslister!$A$1:$W$100,3,FALSE)</f>
        <v>102575</v>
      </c>
      <c r="O99" t="str">
        <f>VLOOKUP($D99,Artslister!$A$1:$W$100,4,FALSE)</f>
        <v>144891</v>
      </c>
      <c r="P99" t="str">
        <f>VLOOKUP($D99,Artslister!$A$1:$W$100,5,FALSE)</f>
        <v>Plantae</v>
      </c>
      <c r="Q99" t="str">
        <f>VLOOKUP($D99,Artslister!$A$1:$W$100,6,FALSE)</f>
        <v>Magnoliophyta</v>
      </c>
      <c r="R99" t="str">
        <f>VLOOKUP($D99,Artslister!$A$1:$W$100,7,FALSE)</f>
        <v>Eudicots</v>
      </c>
      <c r="S99" t="str">
        <f>VLOOKUP($D99,Artslister!$A$1:$W$100,8,FALSE)</f>
        <v>Lamiales</v>
      </c>
      <c r="T99" t="str">
        <f>VLOOKUP($D99,Artslister!$A$1:$W$100,9,FALSE)</f>
        <v>Plantaginaceae</v>
      </c>
      <c r="U99" t="str">
        <f>VLOOKUP($D99,Artslister!$A$1:$W$100,10,FALSE)</f>
        <v>Veronica</v>
      </c>
      <c r="V99" t="str">
        <f>VLOOKUP($D99,Artslister!$A$1:$W$100,11,FALSE)</f>
        <v>spicata</v>
      </c>
      <c r="W99">
        <f>VLOOKUP($D99,Artslister!$A$1:$W$100,12,FALSE)</f>
        <v>0</v>
      </c>
      <c r="X99" t="str">
        <f>VLOOKUP($D99,Artslister!$A$1:$W$100,13,FALSE)</f>
        <v>L.</v>
      </c>
      <c r="Y99" t="str">
        <f>VLOOKUP($D99,Artslister!$A$1:$W$100,15,FALSE)</f>
        <v>VU</v>
      </c>
      <c r="Z99" t="e">
        <f>VLOOKUP($D99,Artslister!$A$1:$W$100,17,FALSE)</f>
        <v>#N/A</v>
      </c>
    </row>
    <row r="100" spans="1:26" x14ac:dyDescent="0.3">
      <c r="A100" t="s">
        <v>79</v>
      </c>
      <c r="B100">
        <v>2022</v>
      </c>
      <c r="C100" t="s">
        <v>1531</v>
      </c>
      <c r="D100" t="s">
        <v>1752</v>
      </c>
      <c r="E100">
        <v>1</v>
      </c>
      <c r="F100">
        <v>1</v>
      </c>
      <c r="M100" t="str">
        <f>VLOOKUP($D100,Artslister!$A$1:$W$100,2,FALSE)</f>
        <v>Veronica spicata</v>
      </c>
      <c r="N100" t="str">
        <f>VLOOKUP($D100,Artslister!$A$1:$W$100,3,FALSE)</f>
        <v>102575</v>
      </c>
      <c r="O100" t="str">
        <f>VLOOKUP($D100,Artslister!$A$1:$W$100,4,FALSE)</f>
        <v>144891</v>
      </c>
      <c r="P100" t="str">
        <f>VLOOKUP($D100,Artslister!$A$1:$W$100,5,FALSE)</f>
        <v>Plantae</v>
      </c>
      <c r="Q100" t="str">
        <f>VLOOKUP($D100,Artslister!$A$1:$W$100,6,FALSE)</f>
        <v>Magnoliophyta</v>
      </c>
      <c r="R100" t="str">
        <f>VLOOKUP($D100,Artslister!$A$1:$W$100,7,FALSE)</f>
        <v>Eudicots</v>
      </c>
      <c r="S100" t="str">
        <f>VLOOKUP($D100,Artslister!$A$1:$W$100,8,FALSE)</f>
        <v>Lamiales</v>
      </c>
      <c r="T100" t="str">
        <f>VLOOKUP($D100,Artslister!$A$1:$W$100,9,FALSE)</f>
        <v>Plantaginaceae</v>
      </c>
      <c r="U100" t="str">
        <f>VLOOKUP($D100,Artslister!$A$1:$W$100,10,FALSE)</f>
        <v>Veronica</v>
      </c>
      <c r="V100" t="str">
        <f>VLOOKUP($D100,Artslister!$A$1:$W$100,11,FALSE)</f>
        <v>spicata</v>
      </c>
      <c r="W100">
        <f>VLOOKUP($D100,Artslister!$A$1:$W$100,12,FALSE)</f>
        <v>0</v>
      </c>
      <c r="X100" t="str">
        <f>VLOOKUP($D100,Artslister!$A$1:$W$100,13,FALSE)</f>
        <v>L.</v>
      </c>
      <c r="Y100" t="str">
        <f>VLOOKUP($D100,Artslister!$A$1:$W$100,15,FALSE)</f>
        <v>VU</v>
      </c>
      <c r="Z100" t="e">
        <f>VLOOKUP($D100,Artslister!$A$1:$W$100,17,FALSE)</f>
        <v>#N/A</v>
      </c>
    </row>
    <row r="101" spans="1:26" x14ac:dyDescent="0.3">
      <c r="A101" t="s">
        <v>79</v>
      </c>
      <c r="B101">
        <v>2022</v>
      </c>
      <c r="C101" t="s">
        <v>1535</v>
      </c>
      <c r="D101" t="s">
        <v>1752</v>
      </c>
      <c r="E101">
        <v>1</v>
      </c>
      <c r="F101">
        <v>1</v>
      </c>
      <c r="M101" t="str">
        <f>VLOOKUP($D101,Artslister!$A$1:$W$100,2,FALSE)</f>
        <v>Veronica spicata</v>
      </c>
      <c r="N101" t="str">
        <f>VLOOKUP($D101,Artslister!$A$1:$W$100,3,FALSE)</f>
        <v>102575</v>
      </c>
      <c r="O101" t="str">
        <f>VLOOKUP($D101,Artslister!$A$1:$W$100,4,FALSE)</f>
        <v>144891</v>
      </c>
      <c r="P101" t="str">
        <f>VLOOKUP($D101,Artslister!$A$1:$W$100,5,FALSE)</f>
        <v>Plantae</v>
      </c>
      <c r="Q101" t="str">
        <f>VLOOKUP($D101,Artslister!$A$1:$W$100,6,FALSE)</f>
        <v>Magnoliophyta</v>
      </c>
      <c r="R101" t="str">
        <f>VLOOKUP($D101,Artslister!$A$1:$W$100,7,FALSE)</f>
        <v>Eudicots</v>
      </c>
      <c r="S101" t="str">
        <f>VLOOKUP($D101,Artslister!$A$1:$W$100,8,FALSE)</f>
        <v>Lamiales</v>
      </c>
      <c r="T101" t="str">
        <f>VLOOKUP($D101,Artslister!$A$1:$W$100,9,FALSE)</f>
        <v>Plantaginaceae</v>
      </c>
      <c r="U101" t="str">
        <f>VLOOKUP($D101,Artslister!$A$1:$W$100,10,FALSE)</f>
        <v>Veronica</v>
      </c>
      <c r="V101" t="str">
        <f>VLOOKUP($D101,Artslister!$A$1:$W$100,11,FALSE)</f>
        <v>spicata</v>
      </c>
      <c r="W101">
        <f>VLOOKUP($D101,Artslister!$A$1:$W$100,12,FALSE)</f>
        <v>0</v>
      </c>
      <c r="X101" t="str">
        <f>VLOOKUP($D101,Artslister!$A$1:$W$100,13,FALSE)</f>
        <v>L.</v>
      </c>
      <c r="Y101" t="str">
        <f>VLOOKUP($D101,Artslister!$A$1:$W$100,15,FALSE)</f>
        <v>VU</v>
      </c>
      <c r="Z101" t="e">
        <f>VLOOKUP($D101,Artslister!$A$1:$W$100,17,FALSE)</f>
        <v>#N/A</v>
      </c>
    </row>
    <row r="102" spans="1:26" x14ac:dyDescent="0.3">
      <c r="A102" t="s">
        <v>79</v>
      </c>
      <c r="B102">
        <v>2022</v>
      </c>
      <c r="C102" t="s">
        <v>1538</v>
      </c>
      <c r="D102" t="s">
        <v>1752</v>
      </c>
      <c r="E102">
        <v>1</v>
      </c>
      <c r="F102">
        <v>1</v>
      </c>
      <c r="M102" t="str">
        <f>VLOOKUP($D102,Artslister!$A$1:$W$100,2,FALSE)</f>
        <v>Veronica spicata</v>
      </c>
      <c r="N102" t="str">
        <f>VLOOKUP($D102,Artslister!$A$1:$W$100,3,FALSE)</f>
        <v>102575</v>
      </c>
      <c r="O102" t="str">
        <f>VLOOKUP($D102,Artslister!$A$1:$W$100,4,FALSE)</f>
        <v>144891</v>
      </c>
      <c r="P102" t="str">
        <f>VLOOKUP($D102,Artslister!$A$1:$W$100,5,FALSE)</f>
        <v>Plantae</v>
      </c>
      <c r="Q102" t="str">
        <f>VLOOKUP($D102,Artslister!$A$1:$W$100,6,FALSE)</f>
        <v>Magnoliophyta</v>
      </c>
      <c r="R102" t="str">
        <f>VLOOKUP($D102,Artslister!$A$1:$W$100,7,FALSE)</f>
        <v>Eudicots</v>
      </c>
      <c r="S102" t="str">
        <f>VLOOKUP($D102,Artslister!$A$1:$W$100,8,FALSE)</f>
        <v>Lamiales</v>
      </c>
      <c r="T102" t="str">
        <f>VLOOKUP($D102,Artslister!$A$1:$W$100,9,FALSE)</f>
        <v>Plantaginaceae</v>
      </c>
      <c r="U102" t="str">
        <f>VLOOKUP($D102,Artslister!$A$1:$W$100,10,FALSE)</f>
        <v>Veronica</v>
      </c>
      <c r="V102" t="str">
        <f>VLOOKUP($D102,Artslister!$A$1:$W$100,11,FALSE)</f>
        <v>spicata</v>
      </c>
      <c r="W102">
        <f>VLOOKUP($D102,Artslister!$A$1:$W$100,12,FALSE)</f>
        <v>0</v>
      </c>
      <c r="X102" t="str">
        <f>VLOOKUP($D102,Artslister!$A$1:$W$100,13,FALSE)</f>
        <v>L.</v>
      </c>
      <c r="Y102" t="str">
        <f>VLOOKUP($D102,Artslister!$A$1:$W$100,15,FALSE)</f>
        <v>VU</v>
      </c>
      <c r="Z102" t="e">
        <f>VLOOKUP($D102,Artslister!$A$1:$W$100,17,FALSE)</f>
        <v>#N/A</v>
      </c>
    </row>
    <row r="103" spans="1:26" x14ac:dyDescent="0.3">
      <c r="A103" t="s">
        <v>79</v>
      </c>
      <c r="B103">
        <v>2022</v>
      </c>
      <c r="C103" t="s">
        <v>1532</v>
      </c>
      <c r="D103" t="s">
        <v>1752</v>
      </c>
      <c r="E103">
        <v>1</v>
      </c>
      <c r="F103">
        <v>1</v>
      </c>
      <c r="M103" t="str">
        <f>VLOOKUP($D103,Artslister!$A$1:$W$100,2,FALSE)</f>
        <v>Veronica spicata</v>
      </c>
      <c r="N103" t="str">
        <f>VLOOKUP($D103,Artslister!$A$1:$W$100,3,FALSE)</f>
        <v>102575</v>
      </c>
      <c r="O103" t="str">
        <f>VLOOKUP($D103,Artslister!$A$1:$W$100,4,FALSE)</f>
        <v>144891</v>
      </c>
      <c r="P103" t="str">
        <f>VLOOKUP($D103,Artslister!$A$1:$W$100,5,FALSE)</f>
        <v>Plantae</v>
      </c>
      <c r="Q103" t="str">
        <f>VLOOKUP($D103,Artslister!$A$1:$W$100,6,FALSE)</f>
        <v>Magnoliophyta</v>
      </c>
      <c r="R103" t="str">
        <f>VLOOKUP($D103,Artslister!$A$1:$W$100,7,FALSE)</f>
        <v>Eudicots</v>
      </c>
      <c r="S103" t="str">
        <f>VLOOKUP($D103,Artslister!$A$1:$W$100,8,FALSE)</f>
        <v>Lamiales</v>
      </c>
      <c r="T103" t="str">
        <f>VLOOKUP($D103,Artslister!$A$1:$W$100,9,FALSE)</f>
        <v>Plantaginaceae</v>
      </c>
      <c r="U103" t="str">
        <f>VLOOKUP($D103,Artslister!$A$1:$W$100,10,FALSE)</f>
        <v>Veronica</v>
      </c>
      <c r="V103" t="str">
        <f>VLOOKUP($D103,Artslister!$A$1:$W$100,11,FALSE)</f>
        <v>spicata</v>
      </c>
      <c r="W103">
        <f>VLOOKUP($D103,Artslister!$A$1:$W$100,12,FALSE)</f>
        <v>0</v>
      </c>
      <c r="X103" t="str">
        <f>VLOOKUP($D103,Artslister!$A$1:$W$100,13,FALSE)</f>
        <v>L.</v>
      </c>
      <c r="Y103" t="str">
        <f>VLOOKUP($D103,Artslister!$A$1:$W$100,15,FALSE)</f>
        <v>VU</v>
      </c>
      <c r="Z103" t="e">
        <f>VLOOKUP($D103,Artslister!$A$1:$W$100,17,FALSE)</f>
        <v>#N/A</v>
      </c>
    </row>
    <row r="104" spans="1:26" x14ac:dyDescent="0.3">
      <c r="A104" t="s">
        <v>79</v>
      </c>
      <c r="B104">
        <v>2022</v>
      </c>
      <c r="C104" t="s">
        <v>1540</v>
      </c>
      <c r="D104" t="s">
        <v>1752</v>
      </c>
      <c r="E104">
        <v>1</v>
      </c>
      <c r="F104">
        <v>1</v>
      </c>
      <c r="M104" t="str">
        <f>VLOOKUP($D104,Artslister!$A$1:$W$100,2,FALSE)</f>
        <v>Veronica spicata</v>
      </c>
      <c r="N104" t="str">
        <f>VLOOKUP($D104,Artslister!$A$1:$W$100,3,FALSE)</f>
        <v>102575</v>
      </c>
      <c r="O104" t="str">
        <f>VLOOKUP($D104,Artslister!$A$1:$W$100,4,FALSE)</f>
        <v>144891</v>
      </c>
      <c r="P104" t="str">
        <f>VLOOKUP($D104,Artslister!$A$1:$W$100,5,FALSE)</f>
        <v>Plantae</v>
      </c>
      <c r="Q104" t="str">
        <f>VLOOKUP($D104,Artslister!$A$1:$W$100,6,FALSE)</f>
        <v>Magnoliophyta</v>
      </c>
      <c r="R104" t="str">
        <f>VLOOKUP($D104,Artslister!$A$1:$W$100,7,FALSE)</f>
        <v>Eudicots</v>
      </c>
      <c r="S104" t="str">
        <f>VLOOKUP($D104,Artslister!$A$1:$W$100,8,FALSE)</f>
        <v>Lamiales</v>
      </c>
      <c r="T104" t="str">
        <f>VLOOKUP($D104,Artslister!$A$1:$W$100,9,FALSE)</f>
        <v>Plantaginaceae</v>
      </c>
      <c r="U104" t="str">
        <f>VLOOKUP($D104,Artslister!$A$1:$W$100,10,FALSE)</f>
        <v>Veronica</v>
      </c>
      <c r="V104" t="str">
        <f>VLOOKUP($D104,Artslister!$A$1:$W$100,11,FALSE)</f>
        <v>spicata</v>
      </c>
      <c r="W104">
        <f>VLOOKUP($D104,Artslister!$A$1:$W$100,12,FALSE)</f>
        <v>0</v>
      </c>
      <c r="X104" t="str">
        <f>VLOOKUP($D104,Artslister!$A$1:$W$100,13,FALSE)</f>
        <v>L.</v>
      </c>
      <c r="Y104" t="str">
        <f>VLOOKUP($D104,Artslister!$A$1:$W$100,15,FALSE)</f>
        <v>VU</v>
      </c>
      <c r="Z104" t="e">
        <f>VLOOKUP($D104,Artslister!$A$1:$W$100,17,FALSE)</f>
        <v>#N/A</v>
      </c>
    </row>
    <row r="105" spans="1:26" x14ac:dyDescent="0.3">
      <c r="A105" t="s">
        <v>79</v>
      </c>
      <c r="B105">
        <v>2022</v>
      </c>
      <c r="C105" t="s">
        <v>1542</v>
      </c>
      <c r="D105" t="s">
        <v>1752</v>
      </c>
      <c r="E105">
        <v>1</v>
      </c>
      <c r="F105">
        <v>1</v>
      </c>
      <c r="M105" t="str">
        <f>VLOOKUP($D105,Artslister!$A$1:$W$100,2,FALSE)</f>
        <v>Veronica spicata</v>
      </c>
      <c r="N105" t="str">
        <f>VLOOKUP($D105,Artslister!$A$1:$W$100,3,FALSE)</f>
        <v>102575</v>
      </c>
      <c r="O105" t="str">
        <f>VLOOKUP($D105,Artslister!$A$1:$W$100,4,FALSE)</f>
        <v>144891</v>
      </c>
      <c r="P105" t="str">
        <f>VLOOKUP($D105,Artslister!$A$1:$W$100,5,FALSE)</f>
        <v>Plantae</v>
      </c>
      <c r="Q105" t="str">
        <f>VLOOKUP($D105,Artslister!$A$1:$W$100,6,FALSE)</f>
        <v>Magnoliophyta</v>
      </c>
      <c r="R105" t="str">
        <f>VLOOKUP($D105,Artslister!$A$1:$W$100,7,FALSE)</f>
        <v>Eudicots</v>
      </c>
      <c r="S105" t="str">
        <f>VLOOKUP($D105,Artslister!$A$1:$W$100,8,FALSE)</f>
        <v>Lamiales</v>
      </c>
      <c r="T105" t="str">
        <f>VLOOKUP($D105,Artslister!$A$1:$W$100,9,FALSE)</f>
        <v>Plantaginaceae</v>
      </c>
      <c r="U105" t="str">
        <f>VLOOKUP($D105,Artslister!$A$1:$W$100,10,FALSE)</f>
        <v>Veronica</v>
      </c>
      <c r="V105" t="str">
        <f>VLOOKUP($D105,Artslister!$A$1:$W$100,11,FALSE)</f>
        <v>spicata</v>
      </c>
      <c r="W105">
        <f>VLOOKUP($D105,Artslister!$A$1:$W$100,12,FALSE)</f>
        <v>0</v>
      </c>
      <c r="X105" t="str">
        <f>VLOOKUP($D105,Artslister!$A$1:$W$100,13,FALSE)</f>
        <v>L.</v>
      </c>
      <c r="Y105" t="str">
        <f>VLOOKUP($D105,Artslister!$A$1:$W$100,15,FALSE)</f>
        <v>VU</v>
      </c>
      <c r="Z105" t="e">
        <f>VLOOKUP($D105,Artslister!$A$1:$W$100,17,FALSE)</f>
        <v>#N/A</v>
      </c>
    </row>
    <row r="106" spans="1:26" x14ac:dyDescent="0.3">
      <c r="A106" t="s">
        <v>85</v>
      </c>
      <c r="B106">
        <v>2022</v>
      </c>
      <c r="C106" t="s">
        <v>1593</v>
      </c>
      <c r="D106" t="s">
        <v>1752</v>
      </c>
      <c r="E106">
        <v>1</v>
      </c>
      <c r="F106">
        <v>1</v>
      </c>
      <c r="M106" t="str">
        <f>VLOOKUP($D106,Artslister!$A$1:$W$100,2,FALSE)</f>
        <v>Veronica spicata</v>
      </c>
      <c r="N106" t="str">
        <f>VLOOKUP($D106,Artslister!$A$1:$W$100,3,FALSE)</f>
        <v>102575</v>
      </c>
      <c r="O106" t="str">
        <f>VLOOKUP($D106,Artslister!$A$1:$W$100,4,FALSE)</f>
        <v>144891</v>
      </c>
      <c r="P106" t="str">
        <f>VLOOKUP($D106,Artslister!$A$1:$W$100,5,FALSE)</f>
        <v>Plantae</v>
      </c>
      <c r="Q106" t="str">
        <f>VLOOKUP($D106,Artslister!$A$1:$W$100,6,FALSE)</f>
        <v>Magnoliophyta</v>
      </c>
      <c r="R106" t="str">
        <f>VLOOKUP($D106,Artslister!$A$1:$W$100,7,FALSE)</f>
        <v>Eudicots</v>
      </c>
      <c r="S106" t="str">
        <f>VLOOKUP($D106,Artslister!$A$1:$W$100,8,FALSE)</f>
        <v>Lamiales</v>
      </c>
      <c r="T106" t="str">
        <f>VLOOKUP($D106,Artslister!$A$1:$W$100,9,FALSE)</f>
        <v>Plantaginaceae</v>
      </c>
      <c r="U106" t="str">
        <f>VLOOKUP($D106,Artslister!$A$1:$W$100,10,FALSE)</f>
        <v>Veronica</v>
      </c>
      <c r="V106" t="str">
        <f>VLOOKUP($D106,Artslister!$A$1:$W$100,11,FALSE)</f>
        <v>spicata</v>
      </c>
      <c r="W106">
        <f>VLOOKUP($D106,Artslister!$A$1:$W$100,12,FALSE)</f>
        <v>0</v>
      </c>
      <c r="X106" t="str">
        <f>VLOOKUP($D106,Artslister!$A$1:$W$100,13,FALSE)</f>
        <v>L.</v>
      </c>
      <c r="Y106" t="str">
        <f>VLOOKUP($D106,Artslister!$A$1:$W$100,15,FALSE)</f>
        <v>VU</v>
      </c>
      <c r="Z106" t="e">
        <f>VLOOKUP($D106,Artslister!$A$1:$W$100,17,FALSE)</f>
        <v>#N/A</v>
      </c>
    </row>
    <row r="107" spans="1:26" x14ac:dyDescent="0.3">
      <c r="A107" t="s">
        <v>85</v>
      </c>
      <c r="B107">
        <v>2022</v>
      </c>
      <c r="C107" t="s">
        <v>1594</v>
      </c>
      <c r="D107" t="s">
        <v>1752</v>
      </c>
      <c r="E107">
        <v>1</v>
      </c>
      <c r="F107">
        <v>1</v>
      </c>
      <c r="M107" t="str">
        <f>VLOOKUP($D107,Artslister!$A$1:$W$100,2,FALSE)</f>
        <v>Veronica spicata</v>
      </c>
      <c r="N107" t="str">
        <f>VLOOKUP($D107,Artslister!$A$1:$W$100,3,FALSE)</f>
        <v>102575</v>
      </c>
      <c r="O107" t="str">
        <f>VLOOKUP($D107,Artslister!$A$1:$W$100,4,FALSE)</f>
        <v>144891</v>
      </c>
      <c r="P107" t="str">
        <f>VLOOKUP($D107,Artslister!$A$1:$W$100,5,FALSE)</f>
        <v>Plantae</v>
      </c>
      <c r="Q107" t="str">
        <f>VLOOKUP($D107,Artslister!$A$1:$W$100,6,FALSE)</f>
        <v>Magnoliophyta</v>
      </c>
      <c r="R107" t="str">
        <f>VLOOKUP($D107,Artslister!$A$1:$W$100,7,FALSE)</f>
        <v>Eudicots</v>
      </c>
      <c r="S107" t="str">
        <f>VLOOKUP($D107,Artslister!$A$1:$W$100,8,FALSE)</f>
        <v>Lamiales</v>
      </c>
      <c r="T107" t="str">
        <f>VLOOKUP($D107,Artslister!$A$1:$W$100,9,FALSE)</f>
        <v>Plantaginaceae</v>
      </c>
      <c r="U107" t="str">
        <f>VLOOKUP($D107,Artslister!$A$1:$W$100,10,FALSE)</f>
        <v>Veronica</v>
      </c>
      <c r="V107" t="str">
        <f>VLOOKUP($D107,Artslister!$A$1:$W$100,11,FALSE)</f>
        <v>spicata</v>
      </c>
      <c r="W107">
        <f>VLOOKUP($D107,Artslister!$A$1:$W$100,12,FALSE)</f>
        <v>0</v>
      </c>
      <c r="X107" t="str">
        <f>VLOOKUP($D107,Artslister!$A$1:$W$100,13,FALSE)</f>
        <v>L.</v>
      </c>
      <c r="Y107" t="str">
        <f>VLOOKUP($D107,Artslister!$A$1:$W$100,15,FALSE)</f>
        <v>VU</v>
      </c>
      <c r="Z107" t="e">
        <f>VLOOKUP($D107,Artslister!$A$1:$W$100,17,FALSE)</f>
        <v>#N/A</v>
      </c>
    </row>
    <row r="108" spans="1:26" x14ac:dyDescent="0.3">
      <c r="A108" t="s">
        <v>85</v>
      </c>
      <c r="B108">
        <v>2022</v>
      </c>
      <c r="C108" t="s">
        <v>1596</v>
      </c>
      <c r="D108" t="s">
        <v>1752</v>
      </c>
      <c r="E108">
        <v>1</v>
      </c>
      <c r="F108">
        <v>1</v>
      </c>
      <c r="M108" t="str">
        <f>VLOOKUP($D108,Artslister!$A$1:$W$100,2,FALSE)</f>
        <v>Veronica spicata</v>
      </c>
      <c r="N108" t="str">
        <f>VLOOKUP($D108,Artslister!$A$1:$W$100,3,FALSE)</f>
        <v>102575</v>
      </c>
      <c r="O108" t="str">
        <f>VLOOKUP($D108,Artslister!$A$1:$W$100,4,FALSE)</f>
        <v>144891</v>
      </c>
      <c r="P108" t="str">
        <f>VLOOKUP($D108,Artslister!$A$1:$W$100,5,FALSE)</f>
        <v>Plantae</v>
      </c>
      <c r="Q108" t="str">
        <f>VLOOKUP($D108,Artslister!$A$1:$W$100,6,FALSE)</f>
        <v>Magnoliophyta</v>
      </c>
      <c r="R108" t="str">
        <f>VLOOKUP($D108,Artslister!$A$1:$W$100,7,FALSE)</f>
        <v>Eudicots</v>
      </c>
      <c r="S108" t="str">
        <f>VLOOKUP($D108,Artslister!$A$1:$W$100,8,FALSE)</f>
        <v>Lamiales</v>
      </c>
      <c r="T108" t="str">
        <f>VLOOKUP($D108,Artslister!$A$1:$W$100,9,FALSE)</f>
        <v>Plantaginaceae</v>
      </c>
      <c r="U108" t="str">
        <f>VLOOKUP($D108,Artslister!$A$1:$W$100,10,FALSE)</f>
        <v>Veronica</v>
      </c>
      <c r="V108" t="str">
        <f>VLOOKUP($D108,Artslister!$A$1:$W$100,11,FALSE)</f>
        <v>spicata</v>
      </c>
      <c r="W108">
        <f>VLOOKUP($D108,Artslister!$A$1:$W$100,12,FALSE)</f>
        <v>0</v>
      </c>
      <c r="X108" t="str">
        <f>VLOOKUP($D108,Artslister!$A$1:$W$100,13,FALSE)</f>
        <v>L.</v>
      </c>
      <c r="Y108" t="str">
        <f>VLOOKUP($D108,Artslister!$A$1:$W$100,15,FALSE)</f>
        <v>VU</v>
      </c>
      <c r="Z108" t="e">
        <f>VLOOKUP($D108,Artslister!$A$1:$W$100,17,FALSE)</f>
        <v>#N/A</v>
      </c>
    </row>
    <row r="109" spans="1:26" x14ac:dyDescent="0.3">
      <c r="A109" t="s">
        <v>85</v>
      </c>
      <c r="B109">
        <v>2022</v>
      </c>
      <c r="C109" t="s">
        <v>1591</v>
      </c>
      <c r="D109" t="s">
        <v>1752</v>
      </c>
      <c r="E109">
        <v>2</v>
      </c>
      <c r="F109">
        <v>1</v>
      </c>
      <c r="M109" t="str">
        <f>VLOOKUP($D109,Artslister!$A$1:$W$100,2,FALSE)</f>
        <v>Veronica spicata</v>
      </c>
      <c r="N109" t="str">
        <f>VLOOKUP($D109,Artslister!$A$1:$W$100,3,FALSE)</f>
        <v>102575</v>
      </c>
      <c r="O109" t="str">
        <f>VLOOKUP($D109,Artslister!$A$1:$W$100,4,FALSE)</f>
        <v>144891</v>
      </c>
      <c r="P109" t="str">
        <f>VLOOKUP($D109,Artslister!$A$1:$W$100,5,FALSE)</f>
        <v>Plantae</v>
      </c>
      <c r="Q109" t="str">
        <f>VLOOKUP($D109,Artslister!$A$1:$W$100,6,FALSE)</f>
        <v>Magnoliophyta</v>
      </c>
      <c r="R109" t="str">
        <f>VLOOKUP($D109,Artslister!$A$1:$W$100,7,FALSE)</f>
        <v>Eudicots</v>
      </c>
      <c r="S109" t="str">
        <f>VLOOKUP($D109,Artslister!$A$1:$W$100,8,FALSE)</f>
        <v>Lamiales</v>
      </c>
      <c r="T109" t="str">
        <f>VLOOKUP($D109,Artslister!$A$1:$W$100,9,FALSE)</f>
        <v>Plantaginaceae</v>
      </c>
      <c r="U109" t="str">
        <f>VLOOKUP($D109,Artslister!$A$1:$W$100,10,FALSE)</f>
        <v>Veronica</v>
      </c>
      <c r="V109" t="str">
        <f>VLOOKUP($D109,Artslister!$A$1:$W$100,11,FALSE)</f>
        <v>spicata</v>
      </c>
      <c r="W109">
        <f>VLOOKUP($D109,Artslister!$A$1:$W$100,12,FALSE)</f>
        <v>0</v>
      </c>
      <c r="X109" t="str">
        <f>VLOOKUP($D109,Artslister!$A$1:$W$100,13,FALSE)</f>
        <v>L.</v>
      </c>
      <c r="Y109" t="str">
        <f>VLOOKUP($D109,Artslister!$A$1:$W$100,15,FALSE)</f>
        <v>VU</v>
      </c>
      <c r="Z109" t="e">
        <f>VLOOKUP($D109,Artslister!$A$1:$W$100,17,FALSE)</f>
        <v>#N/A</v>
      </c>
    </row>
    <row r="110" spans="1:26" x14ac:dyDescent="0.3">
      <c r="A110" t="s">
        <v>85</v>
      </c>
      <c r="B110">
        <v>2022</v>
      </c>
      <c r="C110" t="s">
        <v>1588</v>
      </c>
      <c r="D110" t="s">
        <v>1752</v>
      </c>
      <c r="E110">
        <v>0.1</v>
      </c>
      <c r="F110">
        <v>1</v>
      </c>
      <c r="M110" t="str">
        <f>VLOOKUP($D110,Artslister!$A$1:$W$100,2,FALSE)</f>
        <v>Veronica spicata</v>
      </c>
      <c r="N110" t="str">
        <f>VLOOKUP($D110,Artslister!$A$1:$W$100,3,FALSE)</f>
        <v>102575</v>
      </c>
      <c r="O110" t="str">
        <f>VLOOKUP($D110,Artslister!$A$1:$W$100,4,FALSE)</f>
        <v>144891</v>
      </c>
      <c r="P110" t="str">
        <f>VLOOKUP($D110,Artslister!$A$1:$W$100,5,FALSE)</f>
        <v>Plantae</v>
      </c>
      <c r="Q110" t="str">
        <f>VLOOKUP($D110,Artslister!$A$1:$W$100,6,FALSE)</f>
        <v>Magnoliophyta</v>
      </c>
      <c r="R110" t="str">
        <f>VLOOKUP($D110,Artslister!$A$1:$W$100,7,FALSE)</f>
        <v>Eudicots</v>
      </c>
      <c r="S110" t="str">
        <f>VLOOKUP($D110,Artslister!$A$1:$W$100,8,FALSE)</f>
        <v>Lamiales</v>
      </c>
      <c r="T110" t="str">
        <f>VLOOKUP($D110,Artslister!$A$1:$W$100,9,FALSE)</f>
        <v>Plantaginaceae</v>
      </c>
      <c r="U110" t="str">
        <f>VLOOKUP($D110,Artslister!$A$1:$W$100,10,FALSE)</f>
        <v>Veronica</v>
      </c>
      <c r="V110" t="str">
        <f>VLOOKUP($D110,Artslister!$A$1:$W$100,11,FALSE)</f>
        <v>spicata</v>
      </c>
      <c r="W110">
        <f>VLOOKUP($D110,Artslister!$A$1:$W$100,12,FALSE)</f>
        <v>0</v>
      </c>
      <c r="X110" t="str">
        <f>VLOOKUP($D110,Artslister!$A$1:$W$100,13,FALSE)</f>
        <v>L.</v>
      </c>
      <c r="Y110" t="str">
        <f>VLOOKUP($D110,Artslister!$A$1:$W$100,15,FALSE)</f>
        <v>VU</v>
      </c>
      <c r="Z110" t="e">
        <f>VLOOKUP($D110,Artslister!$A$1:$W$100,17,FALSE)</f>
        <v>#N/A</v>
      </c>
    </row>
    <row r="111" spans="1:26" x14ac:dyDescent="0.3">
      <c r="A111" t="s">
        <v>56</v>
      </c>
      <c r="B111">
        <v>2022</v>
      </c>
      <c r="C111" t="s">
        <v>1477</v>
      </c>
      <c r="D111" t="s">
        <v>1752</v>
      </c>
      <c r="E111">
        <v>1</v>
      </c>
      <c r="F111">
        <v>1</v>
      </c>
      <c r="M111" t="str">
        <f>VLOOKUP($D111,Artslister!$A$1:$W$100,2,FALSE)</f>
        <v>Veronica spicata</v>
      </c>
      <c r="N111" t="str">
        <f>VLOOKUP($D111,Artslister!$A$1:$W$100,3,FALSE)</f>
        <v>102575</v>
      </c>
      <c r="O111" t="str">
        <f>VLOOKUP($D111,Artslister!$A$1:$W$100,4,FALSE)</f>
        <v>144891</v>
      </c>
      <c r="P111" t="str">
        <f>VLOOKUP($D111,Artslister!$A$1:$W$100,5,FALSE)</f>
        <v>Plantae</v>
      </c>
      <c r="Q111" t="str">
        <f>VLOOKUP($D111,Artslister!$A$1:$W$100,6,FALSE)</f>
        <v>Magnoliophyta</v>
      </c>
      <c r="R111" t="str">
        <f>VLOOKUP($D111,Artslister!$A$1:$W$100,7,FALSE)</f>
        <v>Eudicots</v>
      </c>
      <c r="S111" t="str">
        <f>VLOOKUP($D111,Artslister!$A$1:$W$100,8,FALSE)</f>
        <v>Lamiales</v>
      </c>
      <c r="T111" t="str">
        <f>VLOOKUP($D111,Artslister!$A$1:$W$100,9,FALSE)</f>
        <v>Plantaginaceae</v>
      </c>
      <c r="U111" t="str">
        <f>VLOOKUP($D111,Artslister!$A$1:$W$100,10,FALSE)</f>
        <v>Veronica</v>
      </c>
      <c r="V111" t="str">
        <f>VLOOKUP($D111,Artslister!$A$1:$W$100,11,FALSE)</f>
        <v>spicata</v>
      </c>
      <c r="W111">
        <f>VLOOKUP($D111,Artslister!$A$1:$W$100,12,FALSE)</f>
        <v>0</v>
      </c>
      <c r="X111" t="str">
        <f>VLOOKUP($D111,Artslister!$A$1:$W$100,13,FALSE)</f>
        <v>L.</v>
      </c>
      <c r="Y111" t="str">
        <f>VLOOKUP($D111,Artslister!$A$1:$W$100,15,FALSE)</f>
        <v>VU</v>
      </c>
      <c r="Z111" t="e">
        <f>VLOOKUP($D111,Artslister!$A$1:$W$100,17,FALSE)</f>
        <v>#N/A</v>
      </c>
    </row>
    <row r="112" spans="1:26" x14ac:dyDescent="0.3">
      <c r="A112" t="s">
        <v>109</v>
      </c>
      <c r="B112">
        <v>2022</v>
      </c>
      <c r="C112" t="s">
        <v>1322</v>
      </c>
      <c r="D112" t="s">
        <v>1752</v>
      </c>
      <c r="E112">
        <v>1</v>
      </c>
      <c r="F112">
        <v>1</v>
      </c>
      <c r="M112" t="str">
        <f>VLOOKUP($D112,Artslister!$A$1:$W$100,2,FALSE)</f>
        <v>Veronica spicata</v>
      </c>
      <c r="N112" t="str">
        <f>VLOOKUP($D112,Artslister!$A$1:$W$100,3,FALSE)</f>
        <v>102575</v>
      </c>
      <c r="O112" t="str">
        <f>VLOOKUP($D112,Artslister!$A$1:$W$100,4,FALSE)</f>
        <v>144891</v>
      </c>
      <c r="P112" t="str">
        <f>VLOOKUP($D112,Artslister!$A$1:$W$100,5,FALSE)</f>
        <v>Plantae</v>
      </c>
      <c r="Q112" t="str">
        <f>VLOOKUP($D112,Artslister!$A$1:$W$100,6,FALSE)</f>
        <v>Magnoliophyta</v>
      </c>
      <c r="R112" t="str">
        <f>VLOOKUP($D112,Artslister!$A$1:$W$100,7,FALSE)</f>
        <v>Eudicots</v>
      </c>
      <c r="S112" t="str">
        <f>VLOOKUP($D112,Artslister!$A$1:$W$100,8,FALSE)</f>
        <v>Lamiales</v>
      </c>
      <c r="T112" t="str">
        <f>VLOOKUP($D112,Artslister!$A$1:$W$100,9,FALSE)</f>
        <v>Plantaginaceae</v>
      </c>
      <c r="U112" t="str">
        <f>VLOOKUP($D112,Artslister!$A$1:$W$100,10,FALSE)</f>
        <v>Veronica</v>
      </c>
      <c r="V112" t="str">
        <f>VLOOKUP($D112,Artslister!$A$1:$W$100,11,FALSE)</f>
        <v>spicata</v>
      </c>
      <c r="W112">
        <f>VLOOKUP($D112,Artslister!$A$1:$W$100,12,FALSE)</f>
        <v>0</v>
      </c>
      <c r="X112" t="str">
        <f>VLOOKUP($D112,Artslister!$A$1:$W$100,13,FALSE)</f>
        <v>L.</v>
      </c>
      <c r="Y112" t="str">
        <f>VLOOKUP($D112,Artslister!$A$1:$W$100,15,FALSE)</f>
        <v>VU</v>
      </c>
      <c r="Z112" t="e">
        <f>VLOOKUP($D112,Artslister!$A$1:$W$100,17,FALSE)</f>
        <v>#N/A</v>
      </c>
    </row>
    <row r="113" spans="1:26" x14ac:dyDescent="0.3">
      <c r="A113" t="s">
        <v>109</v>
      </c>
      <c r="B113">
        <v>2022</v>
      </c>
      <c r="C113" t="s">
        <v>1326</v>
      </c>
      <c r="D113" t="s">
        <v>1752</v>
      </c>
      <c r="E113">
        <v>2</v>
      </c>
      <c r="F113">
        <v>1</v>
      </c>
      <c r="M113" t="str">
        <f>VLOOKUP($D113,Artslister!$A$1:$W$100,2,FALSE)</f>
        <v>Veronica spicata</v>
      </c>
      <c r="N113" t="str">
        <f>VLOOKUP($D113,Artslister!$A$1:$W$100,3,FALSE)</f>
        <v>102575</v>
      </c>
      <c r="O113" t="str">
        <f>VLOOKUP($D113,Artslister!$A$1:$W$100,4,FALSE)</f>
        <v>144891</v>
      </c>
      <c r="P113" t="str">
        <f>VLOOKUP($D113,Artslister!$A$1:$W$100,5,FALSE)</f>
        <v>Plantae</v>
      </c>
      <c r="Q113" t="str">
        <f>VLOOKUP($D113,Artslister!$A$1:$W$100,6,FALSE)</f>
        <v>Magnoliophyta</v>
      </c>
      <c r="R113" t="str">
        <f>VLOOKUP($D113,Artslister!$A$1:$W$100,7,FALSE)</f>
        <v>Eudicots</v>
      </c>
      <c r="S113" t="str">
        <f>VLOOKUP($D113,Artslister!$A$1:$W$100,8,FALSE)</f>
        <v>Lamiales</v>
      </c>
      <c r="T113" t="str">
        <f>VLOOKUP($D113,Artslister!$A$1:$W$100,9,FALSE)</f>
        <v>Plantaginaceae</v>
      </c>
      <c r="U113" t="str">
        <f>VLOOKUP($D113,Artslister!$A$1:$W$100,10,FALSE)</f>
        <v>Veronica</v>
      </c>
      <c r="V113" t="str">
        <f>VLOOKUP($D113,Artslister!$A$1:$W$100,11,FALSE)</f>
        <v>spicata</v>
      </c>
      <c r="W113">
        <f>VLOOKUP($D113,Artslister!$A$1:$W$100,12,FALSE)</f>
        <v>0</v>
      </c>
      <c r="X113" t="str">
        <f>VLOOKUP($D113,Artslister!$A$1:$W$100,13,FALSE)</f>
        <v>L.</v>
      </c>
      <c r="Y113" t="str">
        <f>VLOOKUP($D113,Artslister!$A$1:$W$100,15,FALSE)</f>
        <v>VU</v>
      </c>
      <c r="Z113" t="e">
        <f>VLOOKUP($D113,Artslister!$A$1:$W$100,17,FALSE)</f>
        <v>#N/A</v>
      </c>
    </row>
    <row r="114" spans="1:26" x14ac:dyDescent="0.3">
      <c r="A114" s="21" t="s">
        <v>109</v>
      </c>
      <c r="B114" s="21">
        <v>2020</v>
      </c>
      <c r="C114" s="21" t="s">
        <v>1330</v>
      </c>
      <c r="D114" s="21" t="s">
        <v>821</v>
      </c>
      <c r="E114" s="21">
        <v>15</v>
      </c>
      <c r="F114">
        <v>1</v>
      </c>
      <c r="H114">
        <v>1</v>
      </c>
      <c r="K114" s="21" t="s">
        <v>529</v>
      </c>
      <c r="M114" t="str">
        <f>VLOOKUP($D114,Artslister!$A$1:$W$100,2,FALSE)</f>
        <v>Ulmus glabra</v>
      </c>
      <c r="N114">
        <f>VLOOKUP($D114,Artslister!$A$1:$W$100,3,FALSE)</f>
        <v>103527</v>
      </c>
      <c r="O114">
        <f>VLOOKUP($D114,Artslister!$A$1:$W$100,4,FALSE)</f>
        <v>0</v>
      </c>
      <c r="P114" t="str">
        <f>VLOOKUP($D114,Artslister!$A$1:$W$100,5,FALSE)</f>
        <v>Plantae</v>
      </c>
      <c r="Q114" t="str">
        <f>VLOOKUP($D114,Artslister!$A$1:$W$100,6,FALSE)</f>
        <v>Magnoliophyta</v>
      </c>
      <c r="R114" t="str">
        <f>VLOOKUP($D114,Artslister!$A$1:$W$100,7,FALSE)</f>
        <v>Eudicots</v>
      </c>
      <c r="S114" t="str">
        <f>VLOOKUP($D114,Artslister!$A$1:$W$100,8,FALSE)</f>
        <v>Rosales</v>
      </c>
      <c r="T114" t="str">
        <f>VLOOKUP($D114,Artslister!$A$1:$W$100,9,FALSE)</f>
        <v>Ulmaceae</v>
      </c>
      <c r="U114" t="str">
        <f>VLOOKUP($D114,Artslister!$A$1:$W$100,10,FALSE)</f>
        <v>Ulmus</v>
      </c>
      <c r="V114" t="str">
        <f>VLOOKUP($D114,Artslister!$A$1:$W$100,11,FALSE)</f>
        <v>glabra</v>
      </c>
      <c r="W114">
        <f>VLOOKUP($D114,Artslister!$A$1:$W$100,12,FALSE)</f>
        <v>0</v>
      </c>
      <c r="X114" t="str">
        <f>VLOOKUP($D114,Artslister!$A$1:$W$100,13,FALSE)</f>
        <v>Huds.</v>
      </c>
      <c r="Y114" t="str">
        <f>VLOOKUP($D114,Artslister!$A$1:$W$100,15,FALSE)</f>
        <v>EN</v>
      </c>
      <c r="Z114" t="e">
        <f>VLOOKUP($D114,Artslister!$A$1:$W$100,17,FALSE)</f>
        <v>#N/A</v>
      </c>
    </row>
    <row r="115" spans="1:26" x14ac:dyDescent="0.3">
      <c r="A115" s="21" t="s">
        <v>109</v>
      </c>
      <c r="B115" s="21">
        <v>2020</v>
      </c>
      <c r="C115" s="21" t="s">
        <v>1331</v>
      </c>
      <c r="D115" s="21" t="s">
        <v>821</v>
      </c>
      <c r="E115" s="21">
        <v>70</v>
      </c>
      <c r="F115">
        <v>1</v>
      </c>
      <c r="H115">
        <v>1</v>
      </c>
      <c r="K115" s="21" t="s">
        <v>529</v>
      </c>
      <c r="M115" t="str">
        <f>VLOOKUP($D115,Artslister!$A$1:$W$100,2,FALSE)</f>
        <v>Ulmus glabra</v>
      </c>
      <c r="N115">
        <f>VLOOKUP($D115,Artslister!$A$1:$W$100,3,FALSE)</f>
        <v>103527</v>
      </c>
      <c r="O115">
        <f>VLOOKUP($D115,Artslister!$A$1:$W$100,4,FALSE)</f>
        <v>0</v>
      </c>
      <c r="P115" t="str">
        <f>VLOOKUP($D115,Artslister!$A$1:$W$100,5,FALSE)</f>
        <v>Plantae</v>
      </c>
      <c r="Q115" t="str">
        <f>VLOOKUP($D115,Artslister!$A$1:$W$100,6,FALSE)</f>
        <v>Magnoliophyta</v>
      </c>
      <c r="R115" t="str">
        <f>VLOOKUP($D115,Artslister!$A$1:$W$100,7,FALSE)</f>
        <v>Eudicots</v>
      </c>
      <c r="S115" t="str">
        <f>VLOOKUP($D115,Artslister!$A$1:$W$100,8,FALSE)</f>
        <v>Rosales</v>
      </c>
      <c r="T115" t="str">
        <f>VLOOKUP($D115,Artslister!$A$1:$W$100,9,FALSE)</f>
        <v>Ulmaceae</v>
      </c>
      <c r="U115" t="str">
        <f>VLOOKUP($D115,Artslister!$A$1:$W$100,10,FALSE)</f>
        <v>Ulmus</v>
      </c>
      <c r="V115" t="str">
        <f>VLOOKUP($D115,Artslister!$A$1:$W$100,11,FALSE)</f>
        <v>glabra</v>
      </c>
      <c r="W115">
        <f>VLOOKUP($D115,Artslister!$A$1:$W$100,12,FALSE)</f>
        <v>0</v>
      </c>
      <c r="X115" t="str">
        <f>VLOOKUP($D115,Artslister!$A$1:$W$100,13,FALSE)</f>
        <v>Huds.</v>
      </c>
      <c r="Y115" t="str">
        <f>VLOOKUP($D115,Artslister!$A$1:$W$100,15,FALSE)</f>
        <v>EN</v>
      </c>
      <c r="Z115" t="e">
        <f>VLOOKUP($D115,Artslister!$A$1:$W$100,17,FALSE)</f>
        <v>#N/A</v>
      </c>
    </row>
    <row r="116" spans="1:26" x14ac:dyDescent="0.3">
      <c r="A116" s="21" t="s">
        <v>109</v>
      </c>
      <c r="B116" s="21">
        <v>2020</v>
      </c>
      <c r="C116" s="21" t="s">
        <v>1332</v>
      </c>
      <c r="D116" s="21" t="s">
        <v>821</v>
      </c>
      <c r="E116" s="21">
        <v>20</v>
      </c>
      <c r="F116">
        <v>1</v>
      </c>
      <c r="H116">
        <v>1</v>
      </c>
      <c r="K116" s="21" t="s">
        <v>529</v>
      </c>
      <c r="M116" t="str">
        <f>VLOOKUP($D116,Artslister!$A$1:$W$100,2,FALSE)</f>
        <v>Ulmus glabra</v>
      </c>
      <c r="N116">
        <f>VLOOKUP($D116,Artslister!$A$1:$W$100,3,FALSE)</f>
        <v>103527</v>
      </c>
      <c r="O116">
        <f>VLOOKUP($D116,Artslister!$A$1:$W$100,4,FALSE)</f>
        <v>0</v>
      </c>
      <c r="P116" t="str">
        <f>VLOOKUP($D116,Artslister!$A$1:$W$100,5,FALSE)</f>
        <v>Plantae</v>
      </c>
      <c r="Q116" t="str">
        <f>VLOOKUP($D116,Artslister!$A$1:$W$100,6,FALSE)</f>
        <v>Magnoliophyta</v>
      </c>
      <c r="R116" t="str">
        <f>VLOOKUP($D116,Artslister!$A$1:$W$100,7,FALSE)</f>
        <v>Eudicots</v>
      </c>
      <c r="S116" t="str">
        <f>VLOOKUP($D116,Artslister!$A$1:$W$100,8,FALSE)</f>
        <v>Rosales</v>
      </c>
      <c r="T116" t="str">
        <f>VLOOKUP($D116,Artslister!$A$1:$W$100,9,FALSE)</f>
        <v>Ulmaceae</v>
      </c>
      <c r="U116" t="str">
        <f>VLOOKUP($D116,Artslister!$A$1:$W$100,10,FALSE)</f>
        <v>Ulmus</v>
      </c>
      <c r="V116" t="str">
        <f>VLOOKUP($D116,Artslister!$A$1:$W$100,11,FALSE)</f>
        <v>glabra</v>
      </c>
      <c r="W116">
        <f>VLOOKUP($D116,Artslister!$A$1:$W$100,12,FALSE)</f>
        <v>0</v>
      </c>
      <c r="X116" t="str">
        <f>VLOOKUP($D116,Artslister!$A$1:$W$100,13,FALSE)</f>
        <v>Huds.</v>
      </c>
      <c r="Y116" t="str">
        <f>VLOOKUP($D116,Artslister!$A$1:$W$100,15,FALSE)</f>
        <v>EN</v>
      </c>
      <c r="Z116" t="e">
        <f>VLOOKUP($D116,Artslister!$A$1:$W$100,17,FALSE)</f>
        <v>#N/A</v>
      </c>
    </row>
    <row r="117" spans="1:26" x14ac:dyDescent="0.3">
      <c r="A117" t="s">
        <v>56</v>
      </c>
      <c r="B117">
        <v>2017</v>
      </c>
      <c r="C117" t="s">
        <v>1494</v>
      </c>
      <c r="D117" t="s">
        <v>1720</v>
      </c>
      <c r="E117">
        <v>5</v>
      </c>
      <c r="F117">
        <v>1</v>
      </c>
      <c r="H117">
        <v>1</v>
      </c>
      <c r="M117" t="str">
        <f>VLOOKUP($D117,Artslister!$A$1:$W$100,2,FALSE)</f>
        <v>Fraxinus excelsior</v>
      </c>
      <c r="N117" t="str">
        <f>VLOOKUP($D117,Artslister!$A$1:$W$100,3,FALSE)</f>
        <v>102409</v>
      </c>
      <c r="O117" t="str">
        <f>VLOOKUP($D117,Artslister!$A$1:$W$100,4,FALSE)</f>
        <v>62369</v>
      </c>
      <c r="P117" t="str">
        <f>VLOOKUP($D117,Artslister!$A$1:$W$100,5,FALSE)</f>
        <v>Plantae</v>
      </c>
      <c r="Q117" t="str">
        <f>VLOOKUP($D117,Artslister!$A$1:$W$100,6,FALSE)</f>
        <v>Magnoliophyta</v>
      </c>
      <c r="R117" t="str">
        <f>VLOOKUP($D117,Artslister!$A$1:$W$100,7,FALSE)</f>
        <v>Eudicots</v>
      </c>
      <c r="S117" t="str">
        <f>VLOOKUP($D117,Artslister!$A$1:$W$100,8,FALSE)</f>
        <v>Lamiales</v>
      </c>
      <c r="T117" t="str">
        <f>VLOOKUP($D117,Artslister!$A$1:$W$100,9,FALSE)</f>
        <v>Oleaceae</v>
      </c>
      <c r="U117" t="str">
        <f>VLOOKUP($D117,Artslister!$A$1:$W$100,10,FALSE)</f>
        <v>Fraxinus</v>
      </c>
      <c r="V117" t="str">
        <f>VLOOKUP($D117,Artslister!$A$1:$W$100,11,FALSE)</f>
        <v>excelsior</v>
      </c>
      <c r="W117">
        <f>VLOOKUP($D117,Artslister!$A$1:$W$100,12,FALSE)</f>
        <v>0</v>
      </c>
      <c r="X117" t="str">
        <f>VLOOKUP($D117,Artslister!$A$1:$W$100,13,FALSE)</f>
        <v>L.</v>
      </c>
      <c r="Y117" t="str">
        <f>VLOOKUP($D117,Artslister!$A$1:$W$100,15,FALSE)</f>
        <v>EN</v>
      </c>
      <c r="Z117" t="e">
        <f>VLOOKUP($D117,Artslister!$A$1:$W$100,17,FALSE)</f>
        <v>#N/A</v>
      </c>
    </row>
    <row r="118" spans="1:26" x14ac:dyDescent="0.3">
      <c r="A118" t="s">
        <v>56</v>
      </c>
      <c r="B118">
        <v>2017</v>
      </c>
      <c r="C118" t="s">
        <v>1496</v>
      </c>
      <c r="D118" t="s">
        <v>1720</v>
      </c>
      <c r="E118">
        <v>25</v>
      </c>
      <c r="F118">
        <v>1</v>
      </c>
      <c r="H118">
        <v>1</v>
      </c>
      <c r="M118" t="str">
        <f>VLOOKUP($D118,Artslister!$A$1:$W$100,2,FALSE)</f>
        <v>Fraxinus excelsior</v>
      </c>
      <c r="N118" t="str">
        <f>VLOOKUP($D118,Artslister!$A$1:$W$100,3,FALSE)</f>
        <v>102409</v>
      </c>
      <c r="O118" t="str">
        <f>VLOOKUP($D118,Artslister!$A$1:$W$100,4,FALSE)</f>
        <v>62369</v>
      </c>
      <c r="P118" t="str">
        <f>VLOOKUP($D118,Artslister!$A$1:$W$100,5,FALSE)</f>
        <v>Plantae</v>
      </c>
      <c r="Q118" t="str">
        <f>VLOOKUP($D118,Artslister!$A$1:$W$100,6,FALSE)</f>
        <v>Magnoliophyta</v>
      </c>
      <c r="R118" t="str">
        <f>VLOOKUP($D118,Artslister!$A$1:$W$100,7,FALSE)</f>
        <v>Eudicots</v>
      </c>
      <c r="S118" t="str">
        <f>VLOOKUP($D118,Artslister!$A$1:$W$100,8,FALSE)</f>
        <v>Lamiales</v>
      </c>
      <c r="T118" t="str">
        <f>VLOOKUP($D118,Artslister!$A$1:$W$100,9,FALSE)</f>
        <v>Oleaceae</v>
      </c>
      <c r="U118" t="str">
        <f>VLOOKUP($D118,Artslister!$A$1:$W$100,10,FALSE)</f>
        <v>Fraxinus</v>
      </c>
      <c r="V118" t="str">
        <f>VLOOKUP($D118,Artslister!$A$1:$W$100,11,FALSE)</f>
        <v>excelsior</v>
      </c>
      <c r="W118">
        <f>VLOOKUP($D118,Artslister!$A$1:$W$100,12,FALSE)</f>
        <v>0</v>
      </c>
      <c r="X118" t="str">
        <f>VLOOKUP($D118,Artslister!$A$1:$W$100,13,FALSE)</f>
        <v>L.</v>
      </c>
      <c r="Y118" t="str">
        <f>VLOOKUP($D118,Artslister!$A$1:$W$100,15,FALSE)</f>
        <v>EN</v>
      </c>
      <c r="Z118" t="e">
        <f>VLOOKUP($D118,Artslister!$A$1:$W$100,17,FALSE)</f>
        <v>#N/A</v>
      </c>
    </row>
    <row r="119" spans="1:26" x14ac:dyDescent="0.3">
      <c r="A119" t="s">
        <v>56</v>
      </c>
      <c r="B119">
        <v>2017</v>
      </c>
      <c r="C119" t="s">
        <v>1500</v>
      </c>
      <c r="D119" t="s">
        <v>1720</v>
      </c>
      <c r="E119">
        <v>60</v>
      </c>
      <c r="F119">
        <v>1</v>
      </c>
      <c r="H119">
        <v>1</v>
      </c>
      <c r="M119" t="str">
        <f>VLOOKUP($D119,Artslister!$A$1:$W$100,2,FALSE)</f>
        <v>Fraxinus excelsior</v>
      </c>
      <c r="N119" t="str">
        <f>VLOOKUP($D119,Artslister!$A$1:$W$100,3,FALSE)</f>
        <v>102409</v>
      </c>
      <c r="O119" t="str">
        <f>VLOOKUP($D119,Artslister!$A$1:$W$100,4,FALSE)</f>
        <v>62369</v>
      </c>
      <c r="P119" t="str">
        <f>VLOOKUP($D119,Artslister!$A$1:$W$100,5,FALSE)</f>
        <v>Plantae</v>
      </c>
      <c r="Q119" t="str">
        <f>VLOOKUP($D119,Artslister!$A$1:$W$100,6,FALSE)</f>
        <v>Magnoliophyta</v>
      </c>
      <c r="R119" t="str">
        <f>VLOOKUP($D119,Artslister!$A$1:$W$100,7,FALSE)</f>
        <v>Eudicots</v>
      </c>
      <c r="S119" t="str">
        <f>VLOOKUP($D119,Artslister!$A$1:$W$100,8,FALSE)</f>
        <v>Lamiales</v>
      </c>
      <c r="T119" t="str">
        <f>VLOOKUP($D119,Artslister!$A$1:$W$100,9,FALSE)</f>
        <v>Oleaceae</v>
      </c>
      <c r="U119" t="str">
        <f>VLOOKUP($D119,Artslister!$A$1:$W$100,10,FALSE)</f>
        <v>Fraxinus</v>
      </c>
      <c r="V119" t="str">
        <f>VLOOKUP($D119,Artslister!$A$1:$W$100,11,FALSE)</f>
        <v>excelsior</v>
      </c>
      <c r="W119">
        <f>VLOOKUP($D119,Artslister!$A$1:$W$100,12,FALSE)</f>
        <v>0</v>
      </c>
      <c r="X119" t="str">
        <f>VLOOKUP($D119,Artslister!$A$1:$W$100,13,FALSE)</f>
        <v>L.</v>
      </c>
      <c r="Y119" t="str">
        <f>VLOOKUP($D119,Artslister!$A$1:$W$100,15,FALSE)</f>
        <v>EN</v>
      </c>
      <c r="Z119" t="e">
        <f>VLOOKUP($D119,Artslister!$A$1:$W$100,17,FALSE)</f>
        <v>#N/A</v>
      </c>
    </row>
    <row r="120" spans="1:26" x14ac:dyDescent="0.3">
      <c r="A120" t="s">
        <v>56</v>
      </c>
      <c r="B120">
        <v>2017</v>
      </c>
      <c r="C120" t="s">
        <v>1502</v>
      </c>
      <c r="D120" t="s">
        <v>1720</v>
      </c>
      <c r="E120">
        <v>1</v>
      </c>
      <c r="F120">
        <v>1</v>
      </c>
      <c r="H120">
        <v>1</v>
      </c>
      <c r="M120" t="str">
        <f>VLOOKUP($D120,Artslister!$A$1:$W$100,2,FALSE)</f>
        <v>Fraxinus excelsior</v>
      </c>
      <c r="N120" t="str">
        <f>VLOOKUP($D120,Artslister!$A$1:$W$100,3,FALSE)</f>
        <v>102409</v>
      </c>
      <c r="O120" t="str">
        <f>VLOOKUP($D120,Artslister!$A$1:$W$100,4,FALSE)</f>
        <v>62369</v>
      </c>
      <c r="P120" t="str">
        <f>VLOOKUP($D120,Artslister!$A$1:$W$100,5,FALSE)</f>
        <v>Plantae</v>
      </c>
      <c r="Q120" t="str">
        <f>VLOOKUP($D120,Artslister!$A$1:$W$100,6,FALSE)</f>
        <v>Magnoliophyta</v>
      </c>
      <c r="R120" t="str">
        <f>VLOOKUP($D120,Artslister!$A$1:$W$100,7,FALSE)</f>
        <v>Eudicots</v>
      </c>
      <c r="S120" t="str">
        <f>VLOOKUP($D120,Artslister!$A$1:$W$100,8,FALSE)</f>
        <v>Lamiales</v>
      </c>
      <c r="T120" t="str">
        <f>VLOOKUP($D120,Artslister!$A$1:$W$100,9,FALSE)</f>
        <v>Oleaceae</v>
      </c>
      <c r="U120" t="str">
        <f>VLOOKUP($D120,Artslister!$A$1:$W$100,10,FALSE)</f>
        <v>Fraxinus</v>
      </c>
      <c r="V120" t="str">
        <f>VLOOKUP($D120,Artslister!$A$1:$W$100,11,FALSE)</f>
        <v>excelsior</v>
      </c>
      <c r="W120">
        <f>VLOOKUP($D120,Artslister!$A$1:$W$100,12,FALSE)</f>
        <v>0</v>
      </c>
      <c r="X120" t="str">
        <f>VLOOKUP($D120,Artslister!$A$1:$W$100,13,FALSE)</f>
        <v>L.</v>
      </c>
      <c r="Y120" t="str">
        <f>VLOOKUP($D120,Artslister!$A$1:$W$100,15,FALSE)</f>
        <v>EN</v>
      </c>
      <c r="Z120" t="e">
        <f>VLOOKUP($D120,Artslister!$A$1:$W$100,17,FALSE)</f>
        <v>#N/A</v>
      </c>
    </row>
    <row r="121" spans="1:26" x14ac:dyDescent="0.3">
      <c r="A121" t="s">
        <v>56</v>
      </c>
      <c r="B121">
        <v>2017</v>
      </c>
      <c r="C121" t="s">
        <v>1470</v>
      </c>
      <c r="D121" t="s">
        <v>1720</v>
      </c>
      <c r="E121">
        <v>3</v>
      </c>
      <c r="F121">
        <v>1</v>
      </c>
      <c r="H121">
        <v>1</v>
      </c>
      <c r="M121" t="str">
        <f>VLOOKUP($D121,Artslister!$A$1:$W$100,2,FALSE)</f>
        <v>Fraxinus excelsior</v>
      </c>
      <c r="N121" t="str">
        <f>VLOOKUP($D121,Artslister!$A$1:$W$100,3,FALSE)</f>
        <v>102409</v>
      </c>
      <c r="O121" t="str">
        <f>VLOOKUP($D121,Artslister!$A$1:$W$100,4,FALSE)</f>
        <v>62369</v>
      </c>
      <c r="P121" t="str">
        <f>VLOOKUP($D121,Artslister!$A$1:$W$100,5,FALSE)</f>
        <v>Plantae</v>
      </c>
      <c r="Q121" t="str">
        <f>VLOOKUP($D121,Artslister!$A$1:$W$100,6,FALSE)</f>
        <v>Magnoliophyta</v>
      </c>
      <c r="R121" t="str">
        <f>VLOOKUP($D121,Artslister!$A$1:$W$100,7,FALSE)</f>
        <v>Eudicots</v>
      </c>
      <c r="S121" t="str">
        <f>VLOOKUP($D121,Artslister!$A$1:$W$100,8,FALSE)</f>
        <v>Lamiales</v>
      </c>
      <c r="T121" t="str">
        <f>VLOOKUP($D121,Artslister!$A$1:$W$100,9,FALSE)</f>
        <v>Oleaceae</v>
      </c>
      <c r="U121" t="str">
        <f>VLOOKUP($D121,Artslister!$A$1:$W$100,10,FALSE)</f>
        <v>Fraxinus</v>
      </c>
      <c r="V121" t="str">
        <f>VLOOKUP($D121,Artslister!$A$1:$W$100,11,FALSE)</f>
        <v>excelsior</v>
      </c>
      <c r="W121">
        <f>VLOOKUP($D121,Artslister!$A$1:$W$100,12,FALSE)</f>
        <v>0</v>
      </c>
      <c r="X121" t="str">
        <f>VLOOKUP($D121,Artslister!$A$1:$W$100,13,FALSE)</f>
        <v>L.</v>
      </c>
      <c r="Y121" t="str">
        <f>VLOOKUP($D121,Artslister!$A$1:$W$100,15,FALSE)</f>
        <v>EN</v>
      </c>
      <c r="Z121" t="e">
        <f>VLOOKUP($D121,Artslister!$A$1:$W$100,17,FALSE)</f>
        <v>#N/A</v>
      </c>
    </row>
    <row r="122" spans="1:26" x14ac:dyDescent="0.3">
      <c r="A122" t="s">
        <v>56</v>
      </c>
      <c r="B122">
        <v>2017</v>
      </c>
      <c r="C122" t="s">
        <v>1479</v>
      </c>
      <c r="D122" t="s">
        <v>1720</v>
      </c>
      <c r="E122">
        <v>1</v>
      </c>
      <c r="F122">
        <v>1</v>
      </c>
      <c r="H122">
        <v>1</v>
      </c>
      <c r="M122" t="str">
        <f>VLOOKUP($D122,Artslister!$A$1:$W$100,2,FALSE)</f>
        <v>Fraxinus excelsior</v>
      </c>
      <c r="N122" t="str">
        <f>VLOOKUP($D122,Artslister!$A$1:$W$100,3,FALSE)</f>
        <v>102409</v>
      </c>
      <c r="O122" t="str">
        <f>VLOOKUP($D122,Artslister!$A$1:$W$100,4,FALSE)</f>
        <v>62369</v>
      </c>
      <c r="P122" t="str">
        <f>VLOOKUP($D122,Artslister!$A$1:$W$100,5,FALSE)</f>
        <v>Plantae</v>
      </c>
      <c r="Q122" t="str">
        <f>VLOOKUP($D122,Artslister!$A$1:$W$100,6,FALSE)</f>
        <v>Magnoliophyta</v>
      </c>
      <c r="R122" t="str">
        <f>VLOOKUP($D122,Artslister!$A$1:$W$100,7,FALSE)</f>
        <v>Eudicots</v>
      </c>
      <c r="S122" t="str">
        <f>VLOOKUP($D122,Artslister!$A$1:$W$100,8,FALSE)</f>
        <v>Lamiales</v>
      </c>
      <c r="T122" t="str">
        <f>VLOOKUP($D122,Artslister!$A$1:$W$100,9,FALSE)</f>
        <v>Oleaceae</v>
      </c>
      <c r="U122" t="str">
        <f>VLOOKUP($D122,Artslister!$A$1:$W$100,10,FALSE)</f>
        <v>Fraxinus</v>
      </c>
      <c r="V122" t="str">
        <f>VLOOKUP($D122,Artslister!$A$1:$W$100,11,FALSE)</f>
        <v>excelsior</v>
      </c>
      <c r="W122">
        <f>VLOOKUP($D122,Artslister!$A$1:$W$100,12,FALSE)</f>
        <v>0</v>
      </c>
      <c r="X122" t="str">
        <f>VLOOKUP($D122,Artslister!$A$1:$W$100,13,FALSE)</f>
        <v>L.</v>
      </c>
      <c r="Y122" t="str">
        <f>VLOOKUP($D122,Artslister!$A$1:$W$100,15,FALSE)</f>
        <v>EN</v>
      </c>
      <c r="Z122" t="e">
        <f>VLOOKUP($D122,Artslister!$A$1:$W$100,17,FALSE)</f>
        <v>#N/A</v>
      </c>
    </row>
    <row r="123" spans="1:26" x14ac:dyDescent="0.3">
      <c r="A123" t="s">
        <v>56</v>
      </c>
      <c r="B123">
        <v>2017</v>
      </c>
      <c r="C123" t="s">
        <v>1481</v>
      </c>
      <c r="D123" t="s">
        <v>1720</v>
      </c>
      <c r="E123">
        <v>2</v>
      </c>
      <c r="F123">
        <v>1</v>
      </c>
      <c r="H123">
        <v>1</v>
      </c>
      <c r="M123" t="str">
        <f>VLOOKUP($D123,Artslister!$A$1:$W$100,2,FALSE)</f>
        <v>Fraxinus excelsior</v>
      </c>
      <c r="N123" t="str">
        <f>VLOOKUP($D123,Artslister!$A$1:$W$100,3,FALSE)</f>
        <v>102409</v>
      </c>
      <c r="O123" t="str">
        <f>VLOOKUP($D123,Artslister!$A$1:$W$100,4,FALSE)</f>
        <v>62369</v>
      </c>
      <c r="P123" t="str">
        <f>VLOOKUP($D123,Artslister!$A$1:$W$100,5,FALSE)</f>
        <v>Plantae</v>
      </c>
      <c r="Q123" t="str">
        <f>VLOOKUP($D123,Artslister!$A$1:$W$100,6,FALSE)</f>
        <v>Magnoliophyta</v>
      </c>
      <c r="R123" t="str">
        <f>VLOOKUP($D123,Artslister!$A$1:$W$100,7,FALSE)</f>
        <v>Eudicots</v>
      </c>
      <c r="S123" t="str">
        <f>VLOOKUP($D123,Artslister!$A$1:$W$100,8,FALSE)</f>
        <v>Lamiales</v>
      </c>
      <c r="T123" t="str">
        <f>VLOOKUP($D123,Artslister!$A$1:$W$100,9,FALSE)</f>
        <v>Oleaceae</v>
      </c>
      <c r="U123" t="str">
        <f>VLOOKUP($D123,Artslister!$A$1:$W$100,10,FALSE)</f>
        <v>Fraxinus</v>
      </c>
      <c r="V123" t="str">
        <f>VLOOKUP($D123,Artslister!$A$1:$W$100,11,FALSE)</f>
        <v>excelsior</v>
      </c>
      <c r="W123">
        <f>VLOOKUP($D123,Artslister!$A$1:$W$100,12,FALSE)</f>
        <v>0</v>
      </c>
      <c r="X123" t="str">
        <f>VLOOKUP($D123,Artslister!$A$1:$W$100,13,FALSE)</f>
        <v>L.</v>
      </c>
      <c r="Y123" t="str">
        <f>VLOOKUP($D123,Artslister!$A$1:$W$100,15,FALSE)</f>
        <v>EN</v>
      </c>
      <c r="Z123" t="e">
        <f>VLOOKUP($D123,Artslister!$A$1:$W$100,17,FALSE)</f>
        <v>#N/A</v>
      </c>
    </row>
    <row r="124" spans="1:26" x14ac:dyDescent="0.3">
      <c r="A124" t="s">
        <v>56</v>
      </c>
      <c r="B124">
        <v>2017</v>
      </c>
      <c r="C124" t="s">
        <v>1486</v>
      </c>
      <c r="D124" t="s">
        <v>1720</v>
      </c>
      <c r="E124">
        <v>1</v>
      </c>
      <c r="F124">
        <v>1</v>
      </c>
      <c r="H124">
        <v>1</v>
      </c>
      <c r="M124" t="str">
        <f>VLOOKUP($D124,Artslister!$A$1:$W$100,2,FALSE)</f>
        <v>Fraxinus excelsior</v>
      </c>
      <c r="N124" t="str">
        <f>VLOOKUP($D124,Artslister!$A$1:$W$100,3,FALSE)</f>
        <v>102409</v>
      </c>
      <c r="O124" t="str">
        <f>VLOOKUP($D124,Artslister!$A$1:$W$100,4,FALSE)</f>
        <v>62369</v>
      </c>
      <c r="P124" t="str">
        <f>VLOOKUP($D124,Artslister!$A$1:$W$100,5,FALSE)</f>
        <v>Plantae</v>
      </c>
      <c r="Q124" t="str">
        <f>VLOOKUP($D124,Artslister!$A$1:$W$100,6,FALSE)</f>
        <v>Magnoliophyta</v>
      </c>
      <c r="R124" t="str">
        <f>VLOOKUP($D124,Artslister!$A$1:$W$100,7,FALSE)</f>
        <v>Eudicots</v>
      </c>
      <c r="S124" t="str">
        <f>VLOOKUP($D124,Artslister!$A$1:$W$100,8,FALSE)</f>
        <v>Lamiales</v>
      </c>
      <c r="T124" t="str">
        <f>VLOOKUP($D124,Artslister!$A$1:$W$100,9,FALSE)</f>
        <v>Oleaceae</v>
      </c>
      <c r="U124" t="str">
        <f>VLOOKUP($D124,Artslister!$A$1:$W$100,10,FALSE)</f>
        <v>Fraxinus</v>
      </c>
      <c r="V124" t="str">
        <f>VLOOKUP($D124,Artslister!$A$1:$W$100,11,FALSE)</f>
        <v>excelsior</v>
      </c>
      <c r="W124">
        <f>VLOOKUP($D124,Artslister!$A$1:$W$100,12,FALSE)</f>
        <v>0</v>
      </c>
      <c r="X124" t="str">
        <f>VLOOKUP($D124,Artslister!$A$1:$W$100,13,FALSE)</f>
        <v>L.</v>
      </c>
      <c r="Y124" t="str">
        <f>VLOOKUP($D124,Artslister!$A$1:$W$100,15,FALSE)</f>
        <v>EN</v>
      </c>
      <c r="Z124" t="e">
        <f>VLOOKUP($D124,Artslister!$A$1:$W$100,17,FALSE)</f>
        <v>#N/A</v>
      </c>
    </row>
    <row r="125" spans="1:26" x14ac:dyDescent="0.3">
      <c r="A125" t="s">
        <v>56</v>
      </c>
      <c r="B125">
        <v>2017</v>
      </c>
      <c r="C125" t="s">
        <v>1488</v>
      </c>
      <c r="D125" t="s">
        <v>1720</v>
      </c>
      <c r="E125">
        <v>5</v>
      </c>
      <c r="F125">
        <v>1</v>
      </c>
      <c r="H125">
        <v>1</v>
      </c>
      <c r="M125" t="str">
        <f>VLOOKUP($D125,Artslister!$A$1:$W$100,2,FALSE)</f>
        <v>Fraxinus excelsior</v>
      </c>
      <c r="N125" t="str">
        <f>VLOOKUP($D125,Artslister!$A$1:$W$100,3,FALSE)</f>
        <v>102409</v>
      </c>
      <c r="O125" t="str">
        <f>VLOOKUP($D125,Artslister!$A$1:$W$100,4,FALSE)</f>
        <v>62369</v>
      </c>
      <c r="P125" t="str">
        <f>VLOOKUP($D125,Artslister!$A$1:$W$100,5,FALSE)</f>
        <v>Plantae</v>
      </c>
      <c r="Q125" t="str">
        <f>VLOOKUP($D125,Artslister!$A$1:$W$100,6,FALSE)</f>
        <v>Magnoliophyta</v>
      </c>
      <c r="R125" t="str">
        <f>VLOOKUP($D125,Artslister!$A$1:$W$100,7,FALSE)</f>
        <v>Eudicots</v>
      </c>
      <c r="S125" t="str">
        <f>VLOOKUP($D125,Artslister!$A$1:$W$100,8,FALSE)</f>
        <v>Lamiales</v>
      </c>
      <c r="T125" t="str">
        <f>VLOOKUP($D125,Artslister!$A$1:$W$100,9,FALSE)</f>
        <v>Oleaceae</v>
      </c>
      <c r="U125" t="str">
        <f>VLOOKUP($D125,Artslister!$A$1:$W$100,10,FALSE)</f>
        <v>Fraxinus</v>
      </c>
      <c r="V125" t="str">
        <f>VLOOKUP($D125,Artslister!$A$1:$W$100,11,FALSE)</f>
        <v>excelsior</v>
      </c>
      <c r="W125">
        <f>VLOOKUP($D125,Artslister!$A$1:$W$100,12,FALSE)</f>
        <v>0</v>
      </c>
      <c r="X125" t="str">
        <f>VLOOKUP($D125,Artslister!$A$1:$W$100,13,FALSE)</f>
        <v>L.</v>
      </c>
      <c r="Y125" t="str">
        <f>VLOOKUP($D125,Artslister!$A$1:$W$100,15,FALSE)</f>
        <v>EN</v>
      </c>
      <c r="Z125" t="e">
        <f>VLOOKUP($D125,Artslister!$A$1:$W$100,17,FALSE)</f>
        <v>#N/A</v>
      </c>
    </row>
    <row r="126" spans="1:26" x14ac:dyDescent="0.3">
      <c r="A126" t="s">
        <v>1738</v>
      </c>
      <c r="B126">
        <v>2018</v>
      </c>
      <c r="C126" t="s">
        <v>1254</v>
      </c>
      <c r="D126" t="s">
        <v>1720</v>
      </c>
      <c r="E126" t="s">
        <v>503</v>
      </c>
      <c r="F126">
        <v>1</v>
      </c>
      <c r="H126">
        <v>1</v>
      </c>
      <c r="M126" t="str">
        <f>VLOOKUP($D126,Artslister!$A$1:$W$100,2,FALSE)</f>
        <v>Fraxinus excelsior</v>
      </c>
      <c r="N126" t="str">
        <f>VLOOKUP($D126,Artslister!$A$1:$W$100,3,FALSE)</f>
        <v>102409</v>
      </c>
      <c r="O126" t="str">
        <f>VLOOKUP($D126,Artslister!$A$1:$W$100,4,FALSE)</f>
        <v>62369</v>
      </c>
      <c r="P126" t="str">
        <f>VLOOKUP($D126,Artslister!$A$1:$W$100,5,FALSE)</f>
        <v>Plantae</v>
      </c>
      <c r="Q126" t="str">
        <f>VLOOKUP($D126,Artslister!$A$1:$W$100,6,FALSE)</f>
        <v>Magnoliophyta</v>
      </c>
      <c r="R126" t="str">
        <f>VLOOKUP($D126,Artslister!$A$1:$W$100,7,FALSE)</f>
        <v>Eudicots</v>
      </c>
      <c r="S126" t="str">
        <f>VLOOKUP($D126,Artslister!$A$1:$W$100,8,FALSE)</f>
        <v>Lamiales</v>
      </c>
      <c r="T126" t="str">
        <f>VLOOKUP($D126,Artslister!$A$1:$W$100,9,FALSE)</f>
        <v>Oleaceae</v>
      </c>
      <c r="U126" t="str">
        <f>VLOOKUP($D126,Artslister!$A$1:$W$100,10,FALSE)</f>
        <v>Fraxinus</v>
      </c>
      <c r="V126" t="str">
        <f>VLOOKUP($D126,Artslister!$A$1:$W$100,11,FALSE)</f>
        <v>excelsior</v>
      </c>
      <c r="W126">
        <f>VLOOKUP($D126,Artslister!$A$1:$W$100,12,FALSE)</f>
        <v>0</v>
      </c>
      <c r="X126" t="str">
        <f>VLOOKUP($D126,Artslister!$A$1:$W$100,13,FALSE)</f>
        <v>L.</v>
      </c>
      <c r="Y126" t="str">
        <f>VLOOKUP($D126,Artslister!$A$1:$W$100,15,FALSE)</f>
        <v>EN</v>
      </c>
      <c r="Z126" t="e">
        <f>VLOOKUP($D126,Artslister!$A$1:$W$100,17,FALSE)</f>
        <v>#N/A</v>
      </c>
    </row>
    <row r="127" spans="1:26" x14ac:dyDescent="0.3">
      <c r="A127" t="s">
        <v>109</v>
      </c>
      <c r="B127">
        <v>2018</v>
      </c>
      <c r="C127" t="s">
        <v>1328</v>
      </c>
      <c r="D127" t="s">
        <v>1720</v>
      </c>
      <c r="E127">
        <v>5</v>
      </c>
      <c r="F127">
        <v>1</v>
      </c>
      <c r="H127">
        <v>1</v>
      </c>
      <c r="M127" t="str">
        <f>VLOOKUP($D127,Artslister!$A$1:$W$100,2,FALSE)</f>
        <v>Fraxinus excelsior</v>
      </c>
      <c r="N127" t="str">
        <f>VLOOKUP($D127,Artslister!$A$1:$W$100,3,FALSE)</f>
        <v>102409</v>
      </c>
      <c r="O127" t="str">
        <f>VLOOKUP($D127,Artslister!$A$1:$W$100,4,FALSE)</f>
        <v>62369</v>
      </c>
      <c r="P127" t="str">
        <f>VLOOKUP($D127,Artslister!$A$1:$W$100,5,FALSE)</f>
        <v>Plantae</v>
      </c>
      <c r="Q127" t="str">
        <f>VLOOKUP($D127,Artslister!$A$1:$W$100,6,FALSE)</f>
        <v>Magnoliophyta</v>
      </c>
      <c r="R127" t="str">
        <f>VLOOKUP($D127,Artslister!$A$1:$W$100,7,FALSE)</f>
        <v>Eudicots</v>
      </c>
      <c r="S127" t="str">
        <f>VLOOKUP($D127,Artslister!$A$1:$W$100,8,FALSE)</f>
        <v>Lamiales</v>
      </c>
      <c r="T127" t="str">
        <f>VLOOKUP($D127,Artslister!$A$1:$W$100,9,FALSE)</f>
        <v>Oleaceae</v>
      </c>
      <c r="U127" t="str">
        <f>VLOOKUP($D127,Artslister!$A$1:$W$100,10,FALSE)</f>
        <v>Fraxinus</v>
      </c>
      <c r="V127" t="str">
        <f>VLOOKUP($D127,Artslister!$A$1:$W$100,11,FALSE)</f>
        <v>excelsior</v>
      </c>
      <c r="W127">
        <f>VLOOKUP($D127,Artslister!$A$1:$W$100,12,FALSE)</f>
        <v>0</v>
      </c>
      <c r="X127" t="str">
        <f>VLOOKUP($D127,Artslister!$A$1:$W$100,13,FALSE)</f>
        <v>L.</v>
      </c>
      <c r="Y127" t="str">
        <f>VLOOKUP($D127,Artslister!$A$1:$W$100,15,FALSE)</f>
        <v>EN</v>
      </c>
      <c r="Z127" t="e">
        <f>VLOOKUP($D127,Artslister!$A$1:$W$100,17,FALSE)</f>
        <v>#N/A</v>
      </c>
    </row>
    <row r="128" spans="1:26" x14ac:dyDescent="0.3">
      <c r="A128" t="s">
        <v>109</v>
      </c>
      <c r="B128">
        <v>2018</v>
      </c>
      <c r="C128" t="s">
        <v>1330</v>
      </c>
      <c r="D128" t="s">
        <v>1720</v>
      </c>
      <c r="E128">
        <v>3</v>
      </c>
      <c r="F128">
        <v>1</v>
      </c>
      <c r="H128">
        <v>1</v>
      </c>
      <c r="M128" t="str">
        <f>VLOOKUP($D128,Artslister!$A$1:$W$100,2,FALSE)</f>
        <v>Fraxinus excelsior</v>
      </c>
      <c r="N128" t="str">
        <f>VLOOKUP($D128,Artslister!$A$1:$W$100,3,FALSE)</f>
        <v>102409</v>
      </c>
      <c r="O128" t="str">
        <f>VLOOKUP($D128,Artslister!$A$1:$W$100,4,FALSE)</f>
        <v>62369</v>
      </c>
      <c r="P128" t="str">
        <f>VLOOKUP($D128,Artslister!$A$1:$W$100,5,FALSE)</f>
        <v>Plantae</v>
      </c>
      <c r="Q128" t="str">
        <f>VLOOKUP($D128,Artslister!$A$1:$W$100,6,FALSE)</f>
        <v>Magnoliophyta</v>
      </c>
      <c r="R128" t="str">
        <f>VLOOKUP($D128,Artslister!$A$1:$W$100,7,FALSE)</f>
        <v>Eudicots</v>
      </c>
      <c r="S128" t="str">
        <f>VLOOKUP($D128,Artslister!$A$1:$W$100,8,FALSE)</f>
        <v>Lamiales</v>
      </c>
      <c r="T128" t="str">
        <f>VLOOKUP($D128,Artslister!$A$1:$W$100,9,FALSE)</f>
        <v>Oleaceae</v>
      </c>
      <c r="U128" t="str">
        <f>VLOOKUP($D128,Artslister!$A$1:$W$100,10,FALSE)</f>
        <v>Fraxinus</v>
      </c>
      <c r="V128" t="str">
        <f>VLOOKUP($D128,Artslister!$A$1:$W$100,11,FALSE)</f>
        <v>excelsior</v>
      </c>
      <c r="W128">
        <f>VLOOKUP($D128,Artslister!$A$1:$W$100,12,FALSE)</f>
        <v>0</v>
      </c>
      <c r="X128" t="str">
        <f>VLOOKUP($D128,Artslister!$A$1:$W$100,13,FALSE)</f>
        <v>L.</v>
      </c>
      <c r="Y128" t="str">
        <f>VLOOKUP($D128,Artslister!$A$1:$W$100,15,FALSE)</f>
        <v>EN</v>
      </c>
      <c r="Z128" t="e">
        <f>VLOOKUP($D128,Artslister!$A$1:$W$100,17,FALSE)</f>
        <v>#N/A</v>
      </c>
    </row>
    <row r="129" spans="1:26" x14ac:dyDescent="0.3">
      <c r="A129" t="s">
        <v>109</v>
      </c>
      <c r="B129">
        <v>2018</v>
      </c>
      <c r="C129" t="s">
        <v>1331</v>
      </c>
      <c r="D129" t="s">
        <v>1720</v>
      </c>
      <c r="E129">
        <v>1</v>
      </c>
      <c r="F129">
        <v>1</v>
      </c>
      <c r="H129">
        <v>1</v>
      </c>
      <c r="M129" t="str">
        <f>VLOOKUP($D129,Artslister!$A$1:$W$100,2,FALSE)</f>
        <v>Fraxinus excelsior</v>
      </c>
      <c r="N129" t="str">
        <f>VLOOKUP($D129,Artslister!$A$1:$W$100,3,FALSE)</f>
        <v>102409</v>
      </c>
      <c r="O129" t="str">
        <f>VLOOKUP($D129,Artslister!$A$1:$W$100,4,FALSE)</f>
        <v>62369</v>
      </c>
      <c r="P129" t="str">
        <f>VLOOKUP($D129,Artslister!$A$1:$W$100,5,FALSE)</f>
        <v>Plantae</v>
      </c>
      <c r="Q129" t="str">
        <f>VLOOKUP($D129,Artslister!$A$1:$W$100,6,FALSE)</f>
        <v>Magnoliophyta</v>
      </c>
      <c r="R129" t="str">
        <f>VLOOKUP($D129,Artslister!$A$1:$W$100,7,FALSE)</f>
        <v>Eudicots</v>
      </c>
      <c r="S129" t="str">
        <f>VLOOKUP($D129,Artslister!$A$1:$W$100,8,FALSE)</f>
        <v>Lamiales</v>
      </c>
      <c r="T129" t="str">
        <f>VLOOKUP($D129,Artslister!$A$1:$W$100,9,FALSE)</f>
        <v>Oleaceae</v>
      </c>
      <c r="U129" t="str">
        <f>VLOOKUP($D129,Artslister!$A$1:$W$100,10,FALSE)</f>
        <v>Fraxinus</v>
      </c>
      <c r="V129" t="str">
        <f>VLOOKUP($D129,Artslister!$A$1:$W$100,11,FALSE)</f>
        <v>excelsior</v>
      </c>
      <c r="W129">
        <f>VLOOKUP($D129,Artslister!$A$1:$W$100,12,FALSE)</f>
        <v>0</v>
      </c>
      <c r="X129" t="str">
        <f>VLOOKUP($D129,Artslister!$A$1:$W$100,13,FALSE)</f>
        <v>L.</v>
      </c>
      <c r="Y129" t="str">
        <f>VLOOKUP($D129,Artslister!$A$1:$W$100,15,FALSE)</f>
        <v>EN</v>
      </c>
      <c r="Z129" t="e">
        <f>VLOOKUP($D129,Artslister!$A$1:$W$100,17,FALSE)</f>
        <v>#N/A</v>
      </c>
    </row>
    <row r="130" spans="1:26" x14ac:dyDescent="0.3">
      <c r="A130" t="s">
        <v>109</v>
      </c>
      <c r="B130">
        <v>2018</v>
      </c>
      <c r="C130" t="s">
        <v>1332</v>
      </c>
      <c r="D130" t="s">
        <v>1720</v>
      </c>
      <c r="E130">
        <v>2</v>
      </c>
      <c r="F130">
        <v>1</v>
      </c>
      <c r="H130">
        <v>1</v>
      </c>
      <c r="M130" t="str">
        <f>VLOOKUP($D130,Artslister!$A$1:$W$100,2,FALSE)</f>
        <v>Fraxinus excelsior</v>
      </c>
      <c r="N130" t="str">
        <f>VLOOKUP($D130,Artslister!$A$1:$W$100,3,FALSE)</f>
        <v>102409</v>
      </c>
      <c r="O130" t="str">
        <f>VLOOKUP($D130,Artslister!$A$1:$W$100,4,FALSE)</f>
        <v>62369</v>
      </c>
      <c r="P130" t="str">
        <f>VLOOKUP($D130,Artslister!$A$1:$W$100,5,FALSE)</f>
        <v>Plantae</v>
      </c>
      <c r="Q130" t="str">
        <f>VLOOKUP($D130,Artslister!$A$1:$W$100,6,FALSE)</f>
        <v>Magnoliophyta</v>
      </c>
      <c r="R130" t="str">
        <f>VLOOKUP($D130,Artslister!$A$1:$W$100,7,FALSE)</f>
        <v>Eudicots</v>
      </c>
      <c r="S130" t="str">
        <f>VLOOKUP($D130,Artslister!$A$1:$W$100,8,FALSE)</f>
        <v>Lamiales</v>
      </c>
      <c r="T130" t="str">
        <f>VLOOKUP($D130,Artslister!$A$1:$W$100,9,FALSE)</f>
        <v>Oleaceae</v>
      </c>
      <c r="U130" t="str">
        <f>VLOOKUP($D130,Artslister!$A$1:$W$100,10,FALSE)</f>
        <v>Fraxinus</v>
      </c>
      <c r="V130" t="str">
        <f>VLOOKUP($D130,Artslister!$A$1:$W$100,11,FALSE)</f>
        <v>excelsior</v>
      </c>
      <c r="W130">
        <f>VLOOKUP($D130,Artslister!$A$1:$W$100,12,FALSE)</f>
        <v>0</v>
      </c>
      <c r="X130" t="str">
        <f>VLOOKUP($D130,Artslister!$A$1:$W$100,13,FALSE)</f>
        <v>L.</v>
      </c>
      <c r="Y130" t="str">
        <f>VLOOKUP($D130,Artslister!$A$1:$W$100,15,FALSE)</f>
        <v>EN</v>
      </c>
      <c r="Z130" t="e">
        <f>VLOOKUP($D130,Artslister!$A$1:$W$100,17,FALSE)</f>
        <v>#N/A</v>
      </c>
    </row>
    <row r="131" spans="1:26" x14ac:dyDescent="0.3">
      <c r="A131" t="s">
        <v>109</v>
      </c>
      <c r="B131">
        <v>2018</v>
      </c>
      <c r="C131" t="s">
        <v>1333</v>
      </c>
      <c r="D131" t="s">
        <v>1720</v>
      </c>
      <c r="E131">
        <v>1</v>
      </c>
      <c r="F131">
        <v>1</v>
      </c>
      <c r="H131">
        <v>1</v>
      </c>
      <c r="M131" t="str">
        <f>VLOOKUP($D131,Artslister!$A$1:$W$100,2,FALSE)</f>
        <v>Fraxinus excelsior</v>
      </c>
      <c r="N131" t="str">
        <f>VLOOKUP($D131,Artslister!$A$1:$W$100,3,FALSE)</f>
        <v>102409</v>
      </c>
      <c r="O131" t="str">
        <f>VLOOKUP($D131,Artslister!$A$1:$W$100,4,FALSE)</f>
        <v>62369</v>
      </c>
      <c r="P131" t="str">
        <f>VLOOKUP($D131,Artslister!$A$1:$W$100,5,FALSE)</f>
        <v>Plantae</v>
      </c>
      <c r="Q131" t="str">
        <f>VLOOKUP($D131,Artslister!$A$1:$W$100,6,FALSE)</f>
        <v>Magnoliophyta</v>
      </c>
      <c r="R131" t="str">
        <f>VLOOKUP($D131,Artslister!$A$1:$W$100,7,FALSE)</f>
        <v>Eudicots</v>
      </c>
      <c r="S131" t="str">
        <f>VLOOKUP($D131,Artslister!$A$1:$W$100,8,FALSE)</f>
        <v>Lamiales</v>
      </c>
      <c r="T131" t="str">
        <f>VLOOKUP($D131,Artslister!$A$1:$W$100,9,FALSE)</f>
        <v>Oleaceae</v>
      </c>
      <c r="U131" t="str">
        <f>VLOOKUP($D131,Artslister!$A$1:$W$100,10,FALSE)</f>
        <v>Fraxinus</v>
      </c>
      <c r="V131" t="str">
        <f>VLOOKUP($D131,Artslister!$A$1:$W$100,11,FALSE)</f>
        <v>excelsior</v>
      </c>
      <c r="W131">
        <f>VLOOKUP($D131,Artslister!$A$1:$W$100,12,FALSE)</f>
        <v>0</v>
      </c>
      <c r="X131" t="str">
        <f>VLOOKUP($D131,Artslister!$A$1:$W$100,13,FALSE)</f>
        <v>L.</v>
      </c>
      <c r="Y131" t="str">
        <f>VLOOKUP($D131,Artslister!$A$1:$W$100,15,FALSE)</f>
        <v>EN</v>
      </c>
      <c r="Z131" t="e">
        <f>VLOOKUP($D131,Artslister!$A$1:$W$100,17,FALSE)</f>
        <v>#N/A</v>
      </c>
    </row>
    <row r="132" spans="1:26" x14ac:dyDescent="0.3">
      <c r="A132" t="s">
        <v>109</v>
      </c>
      <c r="B132">
        <v>2018</v>
      </c>
      <c r="C132" t="s">
        <v>1334</v>
      </c>
      <c r="D132" t="s">
        <v>1720</v>
      </c>
      <c r="E132">
        <v>1</v>
      </c>
      <c r="F132">
        <v>1</v>
      </c>
      <c r="H132">
        <v>1</v>
      </c>
      <c r="M132" t="str">
        <f>VLOOKUP($D132,Artslister!$A$1:$W$100,2,FALSE)</f>
        <v>Fraxinus excelsior</v>
      </c>
      <c r="N132" t="str">
        <f>VLOOKUP($D132,Artslister!$A$1:$W$100,3,FALSE)</f>
        <v>102409</v>
      </c>
      <c r="O132" t="str">
        <f>VLOOKUP($D132,Artslister!$A$1:$W$100,4,FALSE)</f>
        <v>62369</v>
      </c>
      <c r="P132" t="str">
        <f>VLOOKUP($D132,Artslister!$A$1:$W$100,5,FALSE)</f>
        <v>Plantae</v>
      </c>
      <c r="Q132" t="str">
        <f>VLOOKUP($D132,Artslister!$A$1:$W$100,6,FALSE)</f>
        <v>Magnoliophyta</v>
      </c>
      <c r="R132" t="str">
        <f>VLOOKUP($D132,Artslister!$A$1:$W$100,7,FALSE)</f>
        <v>Eudicots</v>
      </c>
      <c r="S132" t="str">
        <f>VLOOKUP($D132,Artslister!$A$1:$W$100,8,FALSE)</f>
        <v>Lamiales</v>
      </c>
      <c r="T132" t="str">
        <f>VLOOKUP($D132,Artslister!$A$1:$W$100,9,FALSE)</f>
        <v>Oleaceae</v>
      </c>
      <c r="U132" t="str">
        <f>VLOOKUP($D132,Artslister!$A$1:$W$100,10,FALSE)</f>
        <v>Fraxinus</v>
      </c>
      <c r="V132" t="str">
        <f>VLOOKUP($D132,Artslister!$A$1:$W$100,11,FALSE)</f>
        <v>excelsior</v>
      </c>
      <c r="W132">
        <f>VLOOKUP($D132,Artslister!$A$1:$W$100,12,FALSE)</f>
        <v>0</v>
      </c>
      <c r="X132" t="str">
        <f>VLOOKUP($D132,Artslister!$A$1:$W$100,13,FALSE)</f>
        <v>L.</v>
      </c>
      <c r="Y132" t="str">
        <f>VLOOKUP($D132,Artslister!$A$1:$W$100,15,FALSE)</f>
        <v>EN</v>
      </c>
      <c r="Z132" t="e">
        <f>VLOOKUP($D132,Artslister!$A$1:$W$100,17,FALSE)</f>
        <v>#N/A</v>
      </c>
    </row>
    <row r="133" spans="1:26" x14ac:dyDescent="0.3">
      <c r="A133" t="s">
        <v>109</v>
      </c>
      <c r="B133">
        <v>2018</v>
      </c>
      <c r="C133" t="s">
        <v>1337</v>
      </c>
      <c r="D133" t="s">
        <v>1720</v>
      </c>
      <c r="E133">
        <v>60</v>
      </c>
      <c r="F133">
        <v>1</v>
      </c>
      <c r="H133">
        <v>1</v>
      </c>
      <c r="M133" t="str">
        <f>VLOOKUP($D133,Artslister!$A$1:$W$100,2,FALSE)</f>
        <v>Fraxinus excelsior</v>
      </c>
      <c r="N133" t="str">
        <f>VLOOKUP($D133,Artslister!$A$1:$W$100,3,FALSE)</f>
        <v>102409</v>
      </c>
      <c r="O133" t="str">
        <f>VLOOKUP($D133,Artslister!$A$1:$W$100,4,FALSE)</f>
        <v>62369</v>
      </c>
      <c r="P133" t="str">
        <f>VLOOKUP($D133,Artslister!$A$1:$W$100,5,FALSE)</f>
        <v>Plantae</v>
      </c>
      <c r="Q133" t="str">
        <f>VLOOKUP($D133,Artslister!$A$1:$W$100,6,FALSE)</f>
        <v>Magnoliophyta</v>
      </c>
      <c r="R133" t="str">
        <f>VLOOKUP($D133,Artslister!$A$1:$W$100,7,FALSE)</f>
        <v>Eudicots</v>
      </c>
      <c r="S133" t="str">
        <f>VLOOKUP($D133,Artslister!$A$1:$W$100,8,FALSE)</f>
        <v>Lamiales</v>
      </c>
      <c r="T133" t="str">
        <f>VLOOKUP($D133,Artslister!$A$1:$W$100,9,FALSE)</f>
        <v>Oleaceae</v>
      </c>
      <c r="U133" t="str">
        <f>VLOOKUP($D133,Artslister!$A$1:$W$100,10,FALSE)</f>
        <v>Fraxinus</v>
      </c>
      <c r="V133" t="str">
        <f>VLOOKUP($D133,Artslister!$A$1:$W$100,11,FALSE)</f>
        <v>excelsior</v>
      </c>
      <c r="W133">
        <f>VLOOKUP($D133,Artslister!$A$1:$W$100,12,FALSE)</f>
        <v>0</v>
      </c>
      <c r="X133" t="str">
        <f>VLOOKUP($D133,Artslister!$A$1:$W$100,13,FALSE)</f>
        <v>L.</v>
      </c>
      <c r="Y133" t="str">
        <f>VLOOKUP($D133,Artslister!$A$1:$W$100,15,FALSE)</f>
        <v>EN</v>
      </c>
      <c r="Z133" t="e">
        <f>VLOOKUP($D133,Artslister!$A$1:$W$100,17,FALSE)</f>
        <v>#N/A</v>
      </c>
    </row>
    <row r="134" spans="1:26" x14ac:dyDescent="0.3">
      <c r="A134" t="s">
        <v>69</v>
      </c>
      <c r="B134">
        <v>2018</v>
      </c>
      <c r="C134" t="s">
        <v>1383</v>
      </c>
      <c r="D134" t="s">
        <v>1720</v>
      </c>
      <c r="E134">
        <v>3</v>
      </c>
      <c r="F134">
        <v>1</v>
      </c>
      <c r="H134">
        <v>1</v>
      </c>
      <c r="M134" t="str">
        <f>VLOOKUP($D134,Artslister!$A$1:$W$100,2,FALSE)</f>
        <v>Fraxinus excelsior</v>
      </c>
      <c r="N134" t="str">
        <f>VLOOKUP($D134,Artslister!$A$1:$W$100,3,FALSE)</f>
        <v>102409</v>
      </c>
      <c r="O134" t="str">
        <f>VLOOKUP($D134,Artslister!$A$1:$W$100,4,FALSE)</f>
        <v>62369</v>
      </c>
      <c r="P134" t="str">
        <f>VLOOKUP($D134,Artslister!$A$1:$W$100,5,FALSE)</f>
        <v>Plantae</v>
      </c>
      <c r="Q134" t="str">
        <f>VLOOKUP($D134,Artslister!$A$1:$W$100,6,FALSE)</f>
        <v>Magnoliophyta</v>
      </c>
      <c r="R134" t="str">
        <f>VLOOKUP($D134,Artslister!$A$1:$W$100,7,FALSE)</f>
        <v>Eudicots</v>
      </c>
      <c r="S134" t="str">
        <f>VLOOKUP($D134,Artslister!$A$1:$W$100,8,FALSE)</f>
        <v>Lamiales</v>
      </c>
      <c r="T134" t="str">
        <f>VLOOKUP($D134,Artslister!$A$1:$W$100,9,FALSE)</f>
        <v>Oleaceae</v>
      </c>
      <c r="U134" t="str">
        <f>VLOOKUP($D134,Artslister!$A$1:$W$100,10,FALSE)</f>
        <v>Fraxinus</v>
      </c>
      <c r="V134" t="str">
        <f>VLOOKUP($D134,Artslister!$A$1:$W$100,11,FALSE)</f>
        <v>excelsior</v>
      </c>
      <c r="W134">
        <f>VLOOKUP($D134,Artslister!$A$1:$W$100,12,FALSE)</f>
        <v>0</v>
      </c>
      <c r="X134" t="str">
        <f>VLOOKUP($D134,Artslister!$A$1:$W$100,13,FALSE)</f>
        <v>L.</v>
      </c>
      <c r="Y134" t="str">
        <f>VLOOKUP($D134,Artslister!$A$1:$W$100,15,FALSE)</f>
        <v>EN</v>
      </c>
      <c r="Z134" t="e">
        <f>VLOOKUP($D134,Artslister!$A$1:$W$100,17,FALSE)</f>
        <v>#N/A</v>
      </c>
    </row>
    <row r="135" spans="1:26" x14ac:dyDescent="0.3">
      <c r="A135" t="s">
        <v>69</v>
      </c>
      <c r="B135">
        <v>2018</v>
      </c>
      <c r="C135" t="s">
        <v>1388</v>
      </c>
      <c r="D135" t="s">
        <v>1720</v>
      </c>
      <c r="E135">
        <v>1</v>
      </c>
      <c r="F135">
        <v>1</v>
      </c>
      <c r="H135">
        <v>1</v>
      </c>
      <c r="M135" t="str">
        <f>VLOOKUP($D135,Artslister!$A$1:$W$100,2,FALSE)</f>
        <v>Fraxinus excelsior</v>
      </c>
      <c r="N135" t="str">
        <f>VLOOKUP($D135,Artslister!$A$1:$W$100,3,FALSE)</f>
        <v>102409</v>
      </c>
      <c r="O135" t="str">
        <f>VLOOKUP($D135,Artslister!$A$1:$W$100,4,FALSE)</f>
        <v>62369</v>
      </c>
      <c r="P135" t="str">
        <f>VLOOKUP($D135,Artslister!$A$1:$W$100,5,FALSE)</f>
        <v>Plantae</v>
      </c>
      <c r="Q135" t="str">
        <f>VLOOKUP($D135,Artslister!$A$1:$W$100,6,FALSE)</f>
        <v>Magnoliophyta</v>
      </c>
      <c r="R135" t="str">
        <f>VLOOKUP($D135,Artslister!$A$1:$W$100,7,FALSE)</f>
        <v>Eudicots</v>
      </c>
      <c r="S135" t="str">
        <f>VLOOKUP($D135,Artslister!$A$1:$W$100,8,FALSE)</f>
        <v>Lamiales</v>
      </c>
      <c r="T135" t="str">
        <f>VLOOKUP($D135,Artslister!$A$1:$W$100,9,FALSE)</f>
        <v>Oleaceae</v>
      </c>
      <c r="U135" t="str">
        <f>VLOOKUP($D135,Artslister!$A$1:$W$100,10,FALSE)</f>
        <v>Fraxinus</v>
      </c>
      <c r="V135" t="str">
        <f>VLOOKUP($D135,Artslister!$A$1:$W$100,11,FALSE)</f>
        <v>excelsior</v>
      </c>
      <c r="W135">
        <f>VLOOKUP($D135,Artslister!$A$1:$W$100,12,FALSE)</f>
        <v>0</v>
      </c>
      <c r="X135" t="str">
        <f>VLOOKUP($D135,Artslister!$A$1:$W$100,13,FALSE)</f>
        <v>L.</v>
      </c>
      <c r="Y135" t="str">
        <f>VLOOKUP($D135,Artslister!$A$1:$W$100,15,FALSE)</f>
        <v>EN</v>
      </c>
      <c r="Z135" t="e">
        <f>VLOOKUP($D135,Artslister!$A$1:$W$100,17,FALSE)</f>
        <v>#N/A</v>
      </c>
    </row>
    <row r="136" spans="1:26" x14ac:dyDescent="0.3">
      <c r="A136" t="s">
        <v>69</v>
      </c>
      <c r="B136">
        <v>2018</v>
      </c>
      <c r="C136" t="s">
        <v>1377</v>
      </c>
      <c r="D136" t="s">
        <v>1720</v>
      </c>
      <c r="E136">
        <v>45</v>
      </c>
      <c r="F136">
        <v>1</v>
      </c>
      <c r="H136">
        <v>1</v>
      </c>
      <c r="M136" t="str">
        <f>VLOOKUP($D136,Artslister!$A$1:$W$100,2,FALSE)</f>
        <v>Fraxinus excelsior</v>
      </c>
      <c r="N136" t="str">
        <f>VLOOKUP($D136,Artslister!$A$1:$W$100,3,FALSE)</f>
        <v>102409</v>
      </c>
      <c r="O136" t="str">
        <f>VLOOKUP($D136,Artslister!$A$1:$W$100,4,FALSE)</f>
        <v>62369</v>
      </c>
      <c r="P136" t="str">
        <f>VLOOKUP($D136,Artslister!$A$1:$W$100,5,FALSE)</f>
        <v>Plantae</v>
      </c>
      <c r="Q136" t="str">
        <f>VLOOKUP($D136,Artslister!$A$1:$W$100,6,FALSE)</f>
        <v>Magnoliophyta</v>
      </c>
      <c r="R136" t="str">
        <f>VLOOKUP($D136,Artslister!$A$1:$W$100,7,FALSE)</f>
        <v>Eudicots</v>
      </c>
      <c r="S136" t="str">
        <f>VLOOKUP($D136,Artslister!$A$1:$W$100,8,FALSE)</f>
        <v>Lamiales</v>
      </c>
      <c r="T136" t="str">
        <f>VLOOKUP($D136,Artslister!$A$1:$W$100,9,FALSE)</f>
        <v>Oleaceae</v>
      </c>
      <c r="U136" t="str">
        <f>VLOOKUP($D136,Artslister!$A$1:$W$100,10,FALSE)</f>
        <v>Fraxinus</v>
      </c>
      <c r="V136" t="str">
        <f>VLOOKUP($D136,Artslister!$A$1:$W$100,11,FALSE)</f>
        <v>excelsior</v>
      </c>
      <c r="W136">
        <f>VLOOKUP($D136,Artslister!$A$1:$W$100,12,FALSE)</f>
        <v>0</v>
      </c>
      <c r="X136" t="str">
        <f>VLOOKUP($D136,Artslister!$A$1:$W$100,13,FALSE)</f>
        <v>L.</v>
      </c>
      <c r="Y136" t="str">
        <f>VLOOKUP($D136,Artslister!$A$1:$W$100,15,FALSE)</f>
        <v>EN</v>
      </c>
      <c r="Z136" t="e">
        <f>VLOOKUP($D136,Artslister!$A$1:$W$100,17,FALSE)</f>
        <v>#N/A</v>
      </c>
    </row>
    <row r="137" spans="1:26" x14ac:dyDescent="0.3">
      <c r="A137" t="s">
        <v>56</v>
      </c>
      <c r="B137">
        <v>2018</v>
      </c>
      <c r="C137" t="s">
        <v>1494</v>
      </c>
      <c r="D137" t="s">
        <v>1720</v>
      </c>
      <c r="E137">
        <v>3</v>
      </c>
      <c r="F137">
        <v>1</v>
      </c>
      <c r="H137">
        <v>1</v>
      </c>
      <c r="M137" t="str">
        <f>VLOOKUP($D137,Artslister!$A$1:$W$100,2,FALSE)</f>
        <v>Fraxinus excelsior</v>
      </c>
      <c r="N137" t="str">
        <f>VLOOKUP($D137,Artslister!$A$1:$W$100,3,FALSE)</f>
        <v>102409</v>
      </c>
      <c r="O137" t="str">
        <f>VLOOKUP($D137,Artslister!$A$1:$W$100,4,FALSE)</f>
        <v>62369</v>
      </c>
      <c r="P137" t="str">
        <f>VLOOKUP($D137,Artslister!$A$1:$W$100,5,FALSE)</f>
        <v>Plantae</v>
      </c>
      <c r="Q137" t="str">
        <f>VLOOKUP($D137,Artslister!$A$1:$W$100,6,FALSE)</f>
        <v>Magnoliophyta</v>
      </c>
      <c r="R137" t="str">
        <f>VLOOKUP($D137,Artslister!$A$1:$W$100,7,FALSE)</f>
        <v>Eudicots</v>
      </c>
      <c r="S137" t="str">
        <f>VLOOKUP($D137,Artslister!$A$1:$W$100,8,FALSE)</f>
        <v>Lamiales</v>
      </c>
      <c r="T137" t="str">
        <f>VLOOKUP($D137,Artslister!$A$1:$W$100,9,FALSE)</f>
        <v>Oleaceae</v>
      </c>
      <c r="U137" t="str">
        <f>VLOOKUP($D137,Artslister!$A$1:$W$100,10,FALSE)</f>
        <v>Fraxinus</v>
      </c>
      <c r="V137" t="str">
        <f>VLOOKUP($D137,Artslister!$A$1:$W$100,11,FALSE)</f>
        <v>excelsior</v>
      </c>
      <c r="W137">
        <f>VLOOKUP($D137,Artslister!$A$1:$W$100,12,FALSE)</f>
        <v>0</v>
      </c>
      <c r="X137" t="str">
        <f>VLOOKUP($D137,Artslister!$A$1:$W$100,13,FALSE)</f>
        <v>L.</v>
      </c>
      <c r="Y137" t="str">
        <f>VLOOKUP($D137,Artslister!$A$1:$W$100,15,FALSE)</f>
        <v>EN</v>
      </c>
      <c r="Z137" t="e">
        <f>VLOOKUP($D137,Artslister!$A$1:$W$100,17,FALSE)</f>
        <v>#N/A</v>
      </c>
    </row>
    <row r="138" spans="1:26" x14ac:dyDescent="0.3">
      <c r="A138" t="s">
        <v>56</v>
      </c>
      <c r="B138">
        <v>2018</v>
      </c>
      <c r="C138" t="s">
        <v>1498</v>
      </c>
      <c r="D138" t="s">
        <v>1720</v>
      </c>
      <c r="E138">
        <v>7</v>
      </c>
      <c r="F138">
        <v>1</v>
      </c>
      <c r="H138">
        <v>1</v>
      </c>
      <c r="M138" t="str">
        <f>VLOOKUP($D138,Artslister!$A$1:$W$100,2,FALSE)</f>
        <v>Fraxinus excelsior</v>
      </c>
      <c r="N138" t="str">
        <f>VLOOKUP($D138,Artslister!$A$1:$W$100,3,FALSE)</f>
        <v>102409</v>
      </c>
      <c r="O138" t="str">
        <f>VLOOKUP($D138,Artslister!$A$1:$W$100,4,FALSE)</f>
        <v>62369</v>
      </c>
      <c r="P138" t="str">
        <f>VLOOKUP($D138,Artslister!$A$1:$W$100,5,FALSE)</f>
        <v>Plantae</v>
      </c>
      <c r="Q138" t="str">
        <f>VLOOKUP($D138,Artslister!$A$1:$W$100,6,FALSE)</f>
        <v>Magnoliophyta</v>
      </c>
      <c r="R138" t="str">
        <f>VLOOKUP($D138,Artslister!$A$1:$W$100,7,FALSE)</f>
        <v>Eudicots</v>
      </c>
      <c r="S138" t="str">
        <f>VLOOKUP($D138,Artslister!$A$1:$W$100,8,FALSE)</f>
        <v>Lamiales</v>
      </c>
      <c r="T138" t="str">
        <f>VLOOKUP($D138,Artslister!$A$1:$W$100,9,FALSE)</f>
        <v>Oleaceae</v>
      </c>
      <c r="U138" t="str">
        <f>VLOOKUP($D138,Artslister!$A$1:$W$100,10,FALSE)</f>
        <v>Fraxinus</v>
      </c>
      <c r="V138" t="str">
        <f>VLOOKUP($D138,Artslister!$A$1:$W$100,11,FALSE)</f>
        <v>excelsior</v>
      </c>
      <c r="W138">
        <f>VLOOKUP($D138,Artslister!$A$1:$W$100,12,FALSE)</f>
        <v>0</v>
      </c>
      <c r="X138" t="str">
        <f>VLOOKUP($D138,Artslister!$A$1:$W$100,13,FALSE)</f>
        <v>L.</v>
      </c>
      <c r="Y138" t="str">
        <f>VLOOKUP($D138,Artslister!$A$1:$W$100,15,FALSE)</f>
        <v>EN</v>
      </c>
      <c r="Z138" t="e">
        <f>VLOOKUP($D138,Artslister!$A$1:$W$100,17,FALSE)</f>
        <v>#N/A</v>
      </c>
    </row>
    <row r="139" spans="1:26" x14ac:dyDescent="0.3">
      <c r="A139" t="s">
        <v>56</v>
      </c>
      <c r="B139">
        <v>2018</v>
      </c>
      <c r="C139" t="s">
        <v>1486</v>
      </c>
      <c r="D139" t="s">
        <v>1720</v>
      </c>
      <c r="E139">
        <v>1</v>
      </c>
      <c r="F139">
        <v>1</v>
      </c>
      <c r="H139">
        <v>1</v>
      </c>
      <c r="M139" t="str">
        <f>VLOOKUP($D139,Artslister!$A$1:$W$100,2,FALSE)</f>
        <v>Fraxinus excelsior</v>
      </c>
      <c r="N139" t="str">
        <f>VLOOKUP($D139,Artslister!$A$1:$W$100,3,FALSE)</f>
        <v>102409</v>
      </c>
      <c r="O139" t="str">
        <f>VLOOKUP($D139,Artslister!$A$1:$W$100,4,FALSE)</f>
        <v>62369</v>
      </c>
      <c r="P139" t="str">
        <f>VLOOKUP($D139,Artslister!$A$1:$W$100,5,FALSE)</f>
        <v>Plantae</v>
      </c>
      <c r="Q139" t="str">
        <f>VLOOKUP($D139,Artslister!$A$1:$W$100,6,FALSE)</f>
        <v>Magnoliophyta</v>
      </c>
      <c r="R139" t="str">
        <f>VLOOKUP($D139,Artslister!$A$1:$W$100,7,FALSE)</f>
        <v>Eudicots</v>
      </c>
      <c r="S139" t="str">
        <f>VLOOKUP($D139,Artslister!$A$1:$W$100,8,FALSE)</f>
        <v>Lamiales</v>
      </c>
      <c r="T139" t="str">
        <f>VLOOKUP($D139,Artslister!$A$1:$W$100,9,FALSE)</f>
        <v>Oleaceae</v>
      </c>
      <c r="U139" t="str">
        <f>VLOOKUP($D139,Artslister!$A$1:$W$100,10,FALSE)</f>
        <v>Fraxinus</v>
      </c>
      <c r="V139" t="str">
        <f>VLOOKUP($D139,Artslister!$A$1:$W$100,11,FALSE)</f>
        <v>excelsior</v>
      </c>
      <c r="W139">
        <f>VLOOKUP($D139,Artslister!$A$1:$W$100,12,FALSE)</f>
        <v>0</v>
      </c>
      <c r="X139" t="str">
        <f>VLOOKUP($D139,Artslister!$A$1:$W$100,13,FALSE)</f>
        <v>L.</v>
      </c>
      <c r="Y139" t="str">
        <f>VLOOKUP($D139,Artslister!$A$1:$W$100,15,FALSE)</f>
        <v>EN</v>
      </c>
      <c r="Z139" t="e">
        <f>VLOOKUP($D139,Artslister!$A$1:$W$100,17,FALSE)</f>
        <v>#N/A</v>
      </c>
    </row>
    <row r="140" spans="1:26" x14ac:dyDescent="0.3">
      <c r="A140" t="s">
        <v>56</v>
      </c>
      <c r="B140">
        <v>2018</v>
      </c>
      <c r="C140" t="s">
        <v>1500</v>
      </c>
      <c r="D140" t="s">
        <v>1720</v>
      </c>
      <c r="E140">
        <v>50</v>
      </c>
      <c r="F140">
        <v>1</v>
      </c>
      <c r="H140">
        <v>1</v>
      </c>
      <c r="M140" t="str">
        <f>VLOOKUP($D140,Artslister!$A$1:$W$100,2,FALSE)</f>
        <v>Fraxinus excelsior</v>
      </c>
      <c r="N140" t="str">
        <f>VLOOKUP($D140,Artslister!$A$1:$W$100,3,FALSE)</f>
        <v>102409</v>
      </c>
      <c r="O140" t="str">
        <f>VLOOKUP($D140,Artslister!$A$1:$W$100,4,FALSE)</f>
        <v>62369</v>
      </c>
      <c r="P140" t="str">
        <f>VLOOKUP($D140,Artslister!$A$1:$W$100,5,FALSE)</f>
        <v>Plantae</v>
      </c>
      <c r="Q140" t="str">
        <f>VLOOKUP($D140,Artslister!$A$1:$W$100,6,FALSE)</f>
        <v>Magnoliophyta</v>
      </c>
      <c r="R140" t="str">
        <f>VLOOKUP($D140,Artslister!$A$1:$W$100,7,FALSE)</f>
        <v>Eudicots</v>
      </c>
      <c r="S140" t="str">
        <f>VLOOKUP($D140,Artslister!$A$1:$W$100,8,FALSE)</f>
        <v>Lamiales</v>
      </c>
      <c r="T140" t="str">
        <f>VLOOKUP($D140,Artslister!$A$1:$W$100,9,FALSE)</f>
        <v>Oleaceae</v>
      </c>
      <c r="U140" t="str">
        <f>VLOOKUP($D140,Artslister!$A$1:$W$100,10,FALSE)</f>
        <v>Fraxinus</v>
      </c>
      <c r="V140" t="str">
        <f>VLOOKUP($D140,Artslister!$A$1:$W$100,11,FALSE)</f>
        <v>excelsior</v>
      </c>
      <c r="W140">
        <f>VLOOKUP($D140,Artslister!$A$1:$W$100,12,FALSE)</f>
        <v>0</v>
      </c>
      <c r="X140" t="str">
        <f>VLOOKUP($D140,Artslister!$A$1:$W$100,13,FALSE)</f>
        <v>L.</v>
      </c>
      <c r="Y140" t="str">
        <f>VLOOKUP($D140,Artslister!$A$1:$W$100,15,FALSE)</f>
        <v>EN</v>
      </c>
      <c r="Z140" t="e">
        <f>VLOOKUP($D140,Artslister!$A$1:$W$100,17,FALSE)</f>
        <v>#N/A</v>
      </c>
    </row>
    <row r="141" spans="1:26" x14ac:dyDescent="0.3">
      <c r="A141" t="s">
        <v>56</v>
      </c>
      <c r="B141">
        <v>2018</v>
      </c>
      <c r="C141" t="s">
        <v>1502</v>
      </c>
      <c r="D141" t="s">
        <v>1720</v>
      </c>
      <c r="E141">
        <v>3</v>
      </c>
      <c r="F141">
        <v>1</v>
      </c>
      <c r="H141">
        <v>1</v>
      </c>
      <c r="M141" t="str">
        <f>VLOOKUP($D141,Artslister!$A$1:$W$100,2,FALSE)</f>
        <v>Fraxinus excelsior</v>
      </c>
      <c r="N141" t="str">
        <f>VLOOKUP($D141,Artslister!$A$1:$W$100,3,FALSE)</f>
        <v>102409</v>
      </c>
      <c r="O141" t="str">
        <f>VLOOKUP($D141,Artslister!$A$1:$W$100,4,FALSE)</f>
        <v>62369</v>
      </c>
      <c r="P141" t="str">
        <f>VLOOKUP($D141,Artslister!$A$1:$W$100,5,FALSE)</f>
        <v>Plantae</v>
      </c>
      <c r="Q141" t="str">
        <f>VLOOKUP($D141,Artslister!$A$1:$W$100,6,FALSE)</f>
        <v>Magnoliophyta</v>
      </c>
      <c r="R141" t="str">
        <f>VLOOKUP($D141,Artslister!$A$1:$W$100,7,FALSE)</f>
        <v>Eudicots</v>
      </c>
      <c r="S141" t="str">
        <f>VLOOKUP($D141,Artslister!$A$1:$W$100,8,FALSE)</f>
        <v>Lamiales</v>
      </c>
      <c r="T141" t="str">
        <f>VLOOKUP($D141,Artslister!$A$1:$W$100,9,FALSE)</f>
        <v>Oleaceae</v>
      </c>
      <c r="U141" t="str">
        <f>VLOOKUP($D141,Artslister!$A$1:$W$100,10,FALSE)</f>
        <v>Fraxinus</v>
      </c>
      <c r="V141" t="str">
        <f>VLOOKUP($D141,Artslister!$A$1:$W$100,11,FALSE)</f>
        <v>excelsior</v>
      </c>
      <c r="W141">
        <f>VLOOKUP($D141,Artslister!$A$1:$W$100,12,FALSE)</f>
        <v>0</v>
      </c>
      <c r="X141" t="str">
        <f>VLOOKUP($D141,Artslister!$A$1:$W$100,13,FALSE)</f>
        <v>L.</v>
      </c>
      <c r="Y141" t="str">
        <f>VLOOKUP($D141,Artslister!$A$1:$W$100,15,FALSE)</f>
        <v>EN</v>
      </c>
      <c r="Z141" t="e">
        <f>VLOOKUP($D141,Artslister!$A$1:$W$100,17,FALSE)</f>
        <v>#N/A</v>
      </c>
    </row>
    <row r="142" spans="1:26" x14ac:dyDescent="0.3">
      <c r="A142" t="s">
        <v>56</v>
      </c>
      <c r="B142">
        <v>2018</v>
      </c>
      <c r="C142" t="s">
        <v>1488</v>
      </c>
      <c r="D142" t="s">
        <v>1720</v>
      </c>
      <c r="E142">
        <v>2</v>
      </c>
      <c r="F142">
        <v>1</v>
      </c>
      <c r="H142">
        <v>1</v>
      </c>
      <c r="M142" t="str">
        <f>VLOOKUP($D142,Artslister!$A$1:$W$100,2,FALSE)</f>
        <v>Fraxinus excelsior</v>
      </c>
      <c r="N142" t="str">
        <f>VLOOKUP($D142,Artslister!$A$1:$W$100,3,FALSE)</f>
        <v>102409</v>
      </c>
      <c r="O142" t="str">
        <f>VLOOKUP($D142,Artslister!$A$1:$W$100,4,FALSE)</f>
        <v>62369</v>
      </c>
      <c r="P142" t="str">
        <f>VLOOKUP($D142,Artslister!$A$1:$W$100,5,FALSE)</f>
        <v>Plantae</v>
      </c>
      <c r="Q142" t="str">
        <f>VLOOKUP($D142,Artslister!$A$1:$W$100,6,FALSE)</f>
        <v>Magnoliophyta</v>
      </c>
      <c r="R142" t="str">
        <f>VLOOKUP($D142,Artslister!$A$1:$W$100,7,FALSE)</f>
        <v>Eudicots</v>
      </c>
      <c r="S142" t="str">
        <f>VLOOKUP($D142,Artslister!$A$1:$W$100,8,FALSE)</f>
        <v>Lamiales</v>
      </c>
      <c r="T142" t="str">
        <f>VLOOKUP($D142,Artslister!$A$1:$W$100,9,FALSE)</f>
        <v>Oleaceae</v>
      </c>
      <c r="U142" t="str">
        <f>VLOOKUP($D142,Artslister!$A$1:$W$100,10,FALSE)</f>
        <v>Fraxinus</v>
      </c>
      <c r="V142" t="str">
        <f>VLOOKUP($D142,Artslister!$A$1:$W$100,11,FALSE)</f>
        <v>excelsior</v>
      </c>
      <c r="W142">
        <f>VLOOKUP($D142,Artslister!$A$1:$W$100,12,FALSE)</f>
        <v>0</v>
      </c>
      <c r="X142" t="str">
        <f>VLOOKUP($D142,Artslister!$A$1:$W$100,13,FALSE)</f>
        <v>L.</v>
      </c>
      <c r="Y142" t="str">
        <f>VLOOKUP($D142,Artslister!$A$1:$W$100,15,FALSE)</f>
        <v>EN</v>
      </c>
      <c r="Z142" t="e">
        <f>VLOOKUP($D142,Artslister!$A$1:$W$100,17,FALSE)</f>
        <v>#N/A</v>
      </c>
    </row>
    <row r="143" spans="1:26" x14ac:dyDescent="0.3">
      <c r="A143" t="s">
        <v>127</v>
      </c>
      <c r="B143">
        <v>2019</v>
      </c>
      <c r="C143" t="s">
        <v>1122</v>
      </c>
      <c r="D143" t="s">
        <v>1720</v>
      </c>
      <c r="E143">
        <v>5</v>
      </c>
      <c r="F143">
        <v>1</v>
      </c>
      <c r="H143">
        <v>1</v>
      </c>
      <c r="M143" t="str">
        <f>VLOOKUP($D143,Artslister!$A$1:$W$100,2,FALSE)</f>
        <v>Fraxinus excelsior</v>
      </c>
      <c r="N143" t="str">
        <f>VLOOKUP($D143,Artslister!$A$1:$W$100,3,FALSE)</f>
        <v>102409</v>
      </c>
      <c r="O143" t="str">
        <f>VLOOKUP($D143,Artslister!$A$1:$W$100,4,FALSE)</f>
        <v>62369</v>
      </c>
      <c r="P143" t="str">
        <f>VLOOKUP($D143,Artslister!$A$1:$W$100,5,FALSE)</f>
        <v>Plantae</v>
      </c>
      <c r="Q143" t="str">
        <f>VLOOKUP($D143,Artslister!$A$1:$W$100,6,FALSE)</f>
        <v>Magnoliophyta</v>
      </c>
      <c r="R143" t="str">
        <f>VLOOKUP($D143,Artslister!$A$1:$W$100,7,FALSE)</f>
        <v>Eudicots</v>
      </c>
      <c r="S143" t="str">
        <f>VLOOKUP($D143,Artslister!$A$1:$W$100,8,FALSE)</f>
        <v>Lamiales</v>
      </c>
      <c r="T143" t="str">
        <f>VLOOKUP($D143,Artslister!$A$1:$W$100,9,FALSE)</f>
        <v>Oleaceae</v>
      </c>
      <c r="U143" t="str">
        <f>VLOOKUP($D143,Artslister!$A$1:$W$100,10,FALSE)</f>
        <v>Fraxinus</v>
      </c>
      <c r="V143" t="str">
        <f>VLOOKUP($D143,Artslister!$A$1:$W$100,11,FALSE)</f>
        <v>excelsior</v>
      </c>
      <c r="W143">
        <f>VLOOKUP($D143,Artslister!$A$1:$W$100,12,FALSE)</f>
        <v>0</v>
      </c>
      <c r="X143" t="str">
        <f>VLOOKUP($D143,Artslister!$A$1:$W$100,13,FALSE)</f>
        <v>L.</v>
      </c>
      <c r="Y143" t="str">
        <f>VLOOKUP($D143,Artslister!$A$1:$W$100,15,FALSE)</f>
        <v>EN</v>
      </c>
      <c r="Z143" t="e">
        <f>VLOOKUP($D143,Artslister!$A$1:$W$100,17,FALSE)</f>
        <v>#N/A</v>
      </c>
    </row>
    <row r="144" spans="1:26" x14ac:dyDescent="0.3">
      <c r="A144" t="s">
        <v>104</v>
      </c>
      <c r="B144">
        <v>2019</v>
      </c>
      <c r="C144" t="s">
        <v>1145</v>
      </c>
      <c r="D144" t="s">
        <v>1720</v>
      </c>
      <c r="E144">
        <v>1</v>
      </c>
      <c r="F144">
        <v>1</v>
      </c>
      <c r="H144">
        <v>1</v>
      </c>
      <c r="M144" t="str">
        <f>VLOOKUP($D144,Artslister!$A$1:$W$100,2,FALSE)</f>
        <v>Fraxinus excelsior</v>
      </c>
      <c r="N144" t="str">
        <f>VLOOKUP($D144,Artslister!$A$1:$W$100,3,FALSE)</f>
        <v>102409</v>
      </c>
      <c r="O144" t="str">
        <f>VLOOKUP($D144,Artslister!$A$1:$W$100,4,FALSE)</f>
        <v>62369</v>
      </c>
      <c r="P144" t="str">
        <f>VLOOKUP($D144,Artslister!$A$1:$W$100,5,FALSE)</f>
        <v>Plantae</v>
      </c>
      <c r="Q144" t="str">
        <f>VLOOKUP($D144,Artslister!$A$1:$W$100,6,FALSE)</f>
        <v>Magnoliophyta</v>
      </c>
      <c r="R144" t="str">
        <f>VLOOKUP($D144,Artslister!$A$1:$W$100,7,FALSE)</f>
        <v>Eudicots</v>
      </c>
      <c r="S144" t="str">
        <f>VLOOKUP($D144,Artslister!$A$1:$W$100,8,FALSE)</f>
        <v>Lamiales</v>
      </c>
      <c r="T144" t="str">
        <f>VLOOKUP($D144,Artslister!$A$1:$W$100,9,FALSE)</f>
        <v>Oleaceae</v>
      </c>
      <c r="U144" t="str">
        <f>VLOOKUP($D144,Artslister!$A$1:$W$100,10,FALSE)</f>
        <v>Fraxinus</v>
      </c>
      <c r="V144" t="str">
        <f>VLOOKUP($D144,Artslister!$A$1:$W$100,11,FALSE)</f>
        <v>excelsior</v>
      </c>
      <c r="W144">
        <f>VLOOKUP($D144,Artslister!$A$1:$W$100,12,FALSE)</f>
        <v>0</v>
      </c>
      <c r="X144" t="str">
        <f>VLOOKUP($D144,Artslister!$A$1:$W$100,13,FALSE)</f>
        <v>L.</v>
      </c>
      <c r="Y144" t="str">
        <f>VLOOKUP($D144,Artslister!$A$1:$W$100,15,FALSE)</f>
        <v>EN</v>
      </c>
      <c r="Z144" t="e">
        <f>VLOOKUP($D144,Artslister!$A$1:$W$100,17,FALSE)</f>
        <v>#N/A</v>
      </c>
    </row>
    <row r="145" spans="1:26" x14ac:dyDescent="0.3">
      <c r="A145" t="s">
        <v>1738</v>
      </c>
      <c r="B145">
        <v>2019</v>
      </c>
      <c r="C145" t="s">
        <v>1254</v>
      </c>
      <c r="D145" t="s">
        <v>1720</v>
      </c>
      <c r="E145">
        <v>10</v>
      </c>
      <c r="F145">
        <v>1</v>
      </c>
      <c r="H145">
        <v>1</v>
      </c>
      <c r="M145" t="str">
        <f>VLOOKUP($D145,Artslister!$A$1:$W$100,2,FALSE)</f>
        <v>Fraxinus excelsior</v>
      </c>
      <c r="N145" t="str">
        <f>VLOOKUP($D145,Artslister!$A$1:$W$100,3,FALSE)</f>
        <v>102409</v>
      </c>
      <c r="O145" t="str">
        <f>VLOOKUP($D145,Artslister!$A$1:$W$100,4,FALSE)</f>
        <v>62369</v>
      </c>
      <c r="P145" t="str">
        <f>VLOOKUP($D145,Artslister!$A$1:$W$100,5,FALSE)</f>
        <v>Plantae</v>
      </c>
      <c r="Q145" t="str">
        <f>VLOOKUP($D145,Artslister!$A$1:$W$100,6,FALSE)</f>
        <v>Magnoliophyta</v>
      </c>
      <c r="R145" t="str">
        <f>VLOOKUP($D145,Artslister!$A$1:$W$100,7,FALSE)</f>
        <v>Eudicots</v>
      </c>
      <c r="S145" t="str">
        <f>VLOOKUP($D145,Artslister!$A$1:$W$100,8,FALSE)</f>
        <v>Lamiales</v>
      </c>
      <c r="T145" t="str">
        <f>VLOOKUP($D145,Artslister!$A$1:$W$100,9,FALSE)</f>
        <v>Oleaceae</v>
      </c>
      <c r="U145" t="str">
        <f>VLOOKUP($D145,Artslister!$A$1:$W$100,10,FALSE)</f>
        <v>Fraxinus</v>
      </c>
      <c r="V145" t="str">
        <f>VLOOKUP($D145,Artslister!$A$1:$W$100,11,FALSE)</f>
        <v>excelsior</v>
      </c>
      <c r="W145">
        <f>VLOOKUP($D145,Artslister!$A$1:$W$100,12,FALSE)</f>
        <v>0</v>
      </c>
      <c r="X145" t="str">
        <f>VLOOKUP($D145,Artslister!$A$1:$W$100,13,FALSE)</f>
        <v>L.</v>
      </c>
      <c r="Y145" t="str">
        <f>VLOOKUP($D145,Artslister!$A$1:$W$100,15,FALSE)</f>
        <v>EN</v>
      </c>
      <c r="Z145" t="e">
        <f>VLOOKUP($D145,Artslister!$A$1:$W$100,17,FALSE)</f>
        <v>#N/A</v>
      </c>
    </row>
    <row r="146" spans="1:26" x14ac:dyDescent="0.3">
      <c r="A146" t="s">
        <v>109</v>
      </c>
      <c r="B146">
        <v>2019</v>
      </c>
      <c r="C146" t="s">
        <v>1322</v>
      </c>
      <c r="D146" t="s">
        <v>1720</v>
      </c>
      <c r="E146">
        <v>2</v>
      </c>
      <c r="F146">
        <v>1</v>
      </c>
      <c r="H146">
        <v>1</v>
      </c>
      <c r="M146" t="str">
        <f>VLOOKUP($D146,Artslister!$A$1:$W$100,2,FALSE)</f>
        <v>Fraxinus excelsior</v>
      </c>
      <c r="N146" t="str">
        <f>VLOOKUP($D146,Artslister!$A$1:$W$100,3,FALSE)</f>
        <v>102409</v>
      </c>
      <c r="O146" t="str">
        <f>VLOOKUP($D146,Artslister!$A$1:$W$100,4,FALSE)</f>
        <v>62369</v>
      </c>
      <c r="P146" t="str">
        <f>VLOOKUP($D146,Artslister!$A$1:$W$100,5,FALSE)</f>
        <v>Plantae</v>
      </c>
      <c r="Q146" t="str">
        <f>VLOOKUP($D146,Artslister!$A$1:$W$100,6,FALSE)</f>
        <v>Magnoliophyta</v>
      </c>
      <c r="R146" t="str">
        <f>VLOOKUP($D146,Artslister!$A$1:$W$100,7,FALSE)</f>
        <v>Eudicots</v>
      </c>
      <c r="S146" t="str">
        <f>VLOOKUP($D146,Artslister!$A$1:$W$100,8,FALSE)</f>
        <v>Lamiales</v>
      </c>
      <c r="T146" t="str">
        <f>VLOOKUP($D146,Artslister!$A$1:$W$100,9,FALSE)</f>
        <v>Oleaceae</v>
      </c>
      <c r="U146" t="str">
        <f>VLOOKUP($D146,Artslister!$A$1:$W$100,10,FALSE)</f>
        <v>Fraxinus</v>
      </c>
      <c r="V146" t="str">
        <f>VLOOKUP($D146,Artslister!$A$1:$W$100,11,FALSE)</f>
        <v>excelsior</v>
      </c>
      <c r="W146">
        <f>VLOOKUP($D146,Artslister!$A$1:$W$100,12,FALSE)</f>
        <v>0</v>
      </c>
      <c r="X146" t="str">
        <f>VLOOKUP($D146,Artslister!$A$1:$W$100,13,FALSE)</f>
        <v>L.</v>
      </c>
      <c r="Y146" t="str">
        <f>VLOOKUP($D146,Artslister!$A$1:$W$100,15,FALSE)</f>
        <v>EN</v>
      </c>
      <c r="Z146" t="e">
        <f>VLOOKUP($D146,Artslister!$A$1:$W$100,17,FALSE)</f>
        <v>#N/A</v>
      </c>
    </row>
    <row r="147" spans="1:26" x14ac:dyDescent="0.3">
      <c r="A147" t="s">
        <v>109</v>
      </c>
      <c r="B147">
        <v>2019</v>
      </c>
      <c r="C147" t="s">
        <v>1328</v>
      </c>
      <c r="D147" t="s">
        <v>1720</v>
      </c>
      <c r="E147">
        <v>30</v>
      </c>
      <c r="F147">
        <v>1</v>
      </c>
      <c r="H147">
        <v>1</v>
      </c>
      <c r="M147" t="str">
        <f>VLOOKUP($D147,Artslister!$A$1:$W$100,2,FALSE)</f>
        <v>Fraxinus excelsior</v>
      </c>
      <c r="N147" t="str">
        <f>VLOOKUP($D147,Artslister!$A$1:$W$100,3,FALSE)</f>
        <v>102409</v>
      </c>
      <c r="O147" t="str">
        <f>VLOOKUP($D147,Artslister!$A$1:$W$100,4,FALSE)</f>
        <v>62369</v>
      </c>
      <c r="P147" t="str">
        <f>VLOOKUP($D147,Artslister!$A$1:$W$100,5,FALSE)</f>
        <v>Plantae</v>
      </c>
      <c r="Q147" t="str">
        <f>VLOOKUP($D147,Artslister!$A$1:$W$100,6,FALSE)</f>
        <v>Magnoliophyta</v>
      </c>
      <c r="R147" t="str">
        <f>VLOOKUP($D147,Artslister!$A$1:$W$100,7,FALSE)</f>
        <v>Eudicots</v>
      </c>
      <c r="S147" t="str">
        <f>VLOOKUP($D147,Artslister!$A$1:$W$100,8,FALSE)</f>
        <v>Lamiales</v>
      </c>
      <c r="T147" t="str">
        <f>VLOOKUP($D147,Artslister!$A$1:$W$100,9,FALSE)</f>
        <v>Oleaceae</v>
      </c>
      <c r="U147" t="str">
        <f>VLOOKUP($D147,Artslister!$A$1:$W$100,10,FALSE)</f>
        <v>Fraxinus</v>
      </c>
      <c r="V147" t="str">
        <f>VLOOKUP($D147,Artslister!$A$1:$W$100,11,FALSE)</f>
        <v>excelsior</v>
      </c>
      <c r="W147">
        <f>VLOOKUP($D147,Artslister!$A$1:$W$100,12,FALSE)</f>
        <v>0</v>
      </c>
      <c r="X147" t="str">
        <f>VLOOKUP($D147,Artslister!$A$1:$W$100,13,FALSE)</f>
        <v>L.</v>
      </c>
      <c r="Y147" t="str">
        <f>VLOOKUP($D147,Artslister!$A$1:$W$100,15,FALSE)</f>
        <v>EN</v>
      </c>
      <c r="Z147" t="e">
        <f>VLOOKUP($D147,Artslister!$A$1:$W$100,17,FALSE)</f>
        <v>#N/A</v>
      </c>
    </row>
    <row r="148" spans="1:26" x14ac:dyDescent="0.3">
      <c r="A148" t="s">
        <v>109</v>
      </c>
      <c r="B148">
        <v>2019</v>
      </c>
      <c r="C148" t="s">
        <v>1330</v>
      </c>
      <c r="D148" t="s">
        <v>1720</v>
      </c>
      <c r="E148">
        <v>3</v>
      </c>
      <c r="F148">
        <v>1</v>
      </c>
      <c r="H148">
        <v>1</v>
      </c>
      <c r="M148" t="str">
        <f>VLOOKUP($D148,Artslister!$A$1:$W$100,2,FALSE)</f>
        <v>Fraxinus excelsior</v>
      </c>
      <c r="N148" t="str">
        <f>VLOOKUP($D148,Artslister!$A$1:$W$100,3,FALSE)</f>
        <v>102409</v>
      </c>
      <c r="O148" t="str">
        <f>VLOOKUP($D148,Artslister!$A$1:$W$100,4,FALSE)</f>
        <v>62369</v>
      </c>
      <c r="P148" t="str">
        <f>VLOOKUP($D148,Artslister!$A$1:$W$100,5,FALSE)</f>
        <v>Plantae</v>
      </c>
      <c r="Q148" t="str">
        <f>VLOOKUP($D148,Artslister!$A$1:$W$100,6,FALSE)</f>
        <v>Magnoliophyta</v>
      </c>
      <c r="R148" t="str">
        <f>VLOOKUP($D148,Artslister!$A$1:$W$100,7,FALSE)</f>
        <v>Eudicots</v>
      </c>
      <c r="S148" t="str">
        <f>VLOOKUP($D148,Artslister!$A$1:$W$100,8,FALSE)</f>
        <v>Lamiales</v>
      </c>
      <c r="T148" t="str">
        <f>VLOOKUP($D148,Artslister!$A$1:$W$100,9,FALSE)</f>
        <v>Oleaceae</v>
      </c>
      <c r="U148" t="str">
        <f>VLOOKUP($D148,Artslister!$A$1:$W$100,10,FALSE)</f>
        <v>Fraxinus</v>
      </c>
      <c r="V148" t="str">
        <f>VLOOKUP($D148,Artslister!$A$1:$W$100,11,FALSE)</f>
        <v>excelsior</v>
      </c>
      <c r="W148">
        <f>VLOOKUP($D148,Artslister!$A$1:$W$100,12,FALSE)</f>
        <v>0</v>
      </c>
      <c r="X148" t="str">
        <f>VLOOKUP($D148,Artslister!$A$1:$W$100,13,FALSE)</f>
        <v>L.</v>
      </c>
      <c r="Y148" t="str">
        <f>VLOOKUP($D148,Artslister!$A$1:$W$100,15,FALSE)</f>
        <v>EN</v>
      </c>
      <c r="Z148" t="e">
        <f>VLOOKUP($D148,Artslister!$A$1:$W$100,17,FALSE)</f>
        <v>#N/A</v>
      </c>
    </row>
    <row r="149" spans="1:26" x14ac:dyDescent="0.3">
      <c r="A149" t="s">
        <v>109</v>
      </c>
      <c r="B149">
        <v>2019</v>
      </c>
      <c r="C149" t="s">
        <v>1331</v>
      </c>
      <c r="D149" t="s">
        <v>1720</v>
      </c>
      <c r="E149">
        <v>1</v>
      </c>
      <c r="F149">
        <v>1</v>
      </c>
      <c r="H149">
        <v>1</v>
      </c>
      <c r="M149" t="str">
        <f>VLOOKUP($D149,Artslister!$A$1:$W$100,2,FALSE)</f>
        <v>Fraxinus excelsior</v>
      </c>
      <c r="N149" t="str">
        <f>VLOOKUP($D149,Artslister!$A$1:$W$100,3,FALSE)</f>
        <v>102409</v>
      </c>
      <c r="O149" t="str">
        <f>VLOOKUP($D149,Artslister!$A$1:$W$100,4,FALSE)</f>
        <v>62369</v>
      </c>
      <c r="P149" t="str">
        <f>VLOOKUP($D149,Artslister!$A$1:$W$100,5,FALSE)</f>
        <v>Plantae</v>
      </c>
      <c r="Q149" t="str">
        <f>VLOOKUP($D149,Artslister!$A$1:$W$100,6,FALSE)</f>
        <v>Magnoliophyta</v>
      </c>
      <c r="R149" t="str">
        <f>VLOOKUP($D149,Artslister!$A$1:$W$100,7,FALSE)</f>
        <v>Eudicots</v>
      </c>
      <c r="S149" t="str">
        <f>VLOOKUP($D149,Artslister!$A$1:$W$100,8,FALSE)</f>
        <v>Lamiales</v>
      </c>
      <c r="T149" t="str">
        <f>VLOOKUP($D149,Artslister!$A$1:$W$100,9,FALSE)</f>
        <v>Oleaceae</v>
      </c>
      <c r="U149" t="str">
        <f>VLOOKUP($D149,Artslister!$A$1:$W$100,10,FALSE)</f>
        <v>Fraxinus</v>
      </c>
      <c r="V149" t="str">
        <f>VLOOKUP($D149,Artslister!$A$1:$W$100,11,FALSE)</f>
        <v>excelsior</v>
      </c>
      <c r="W149">
        <f>VLOOKUP($D149,Artslister!$A$1:$W$100,12,FALSE)</f>
        <v>0</v>
      </c>
      <c r="X149" t="str">
        <f>VLOOKUP($D149,Artslister!$A$1:$W$100,13,FALSE)</f>
        <v>L.</v>
      </c>
      <c r="Y149" t="str">
        <f>VLOOKUP($D149,Artslister!$A$1:$W$100,15,FALSE)</f>
        <v>EN</v>
      </c>
      <c r="Z149" t="e">
        <f>VLOOKUP($D149,Artslister!$A$1:$W$100,17,FALSE)</f>
        <v>#N/A</v>
      </c>
    </row>
    <row r="150" spans="1:26" x14ac:dyDescent="0.3">
      <c r="A150" t="s">
        <v>109</v>
      </c>
      <c r="B150">
        <v>2019</v>
      </c>
      <c r="C150" t="s">
        <v>1332</v>
      </c>
      <c r="D150" t="s">
        <v>1720</v>
      </c>
      <c r="E150">
        <v>10</v>
      </c>
      <c r="F150">
        <v>1</v>
      </c>
      <c r="H150">
        <v>1</v>
      </c>
      <c r="M150" t="str">
        <f>VLOOKUP($D150,Artslister!$A$1:$W$100,2,FALSE)</f>
        <v>Fraxinus excelsior</v>
      </c>
      <c r="N150" t="str">
        <f>VLOOKUP($D150,Artslister!$A$1:$W$100,3,FALSE)</f>
        <v>102409</v>
      </c>
      <c r="O150" t="str">
        <f>VLOOKUP($D150,Artslister!$A$1:$W$100,4,FALSE)</f>
        <v>62369</v>
      </c>
      <c r="P150" t="str">
        <f>VLOOKUP($D150,Artslister!$A$1:$W$100,5,FALSE)</f>
        <v>Plantae</v>
      </c>
      <c r="Q150" t="str">
        <f>VLOOKUP($D150,Artslister!$A$1:$W$100,6,FALSE)</f>
        <v>Magnoliophyta</v>
      </c>
      <c r="R150" t="str">
        <f>VLOOKUP($D150,Artslister!$A$1:$W$100,7,FALSE)</f>
        <v>Eudicots</v>
      </c>
      <c r="S150" t="str">
        <f>VLOOKUP($D150,Artslister!$A$1:$W$100,8,FALSE)</f>
        <v>Lamiales</v>
      </c>
      <c r="T150" t="str">
        <f>VLOOKUP($D150,Artslister!$A$1:$W$100,9,FALSE)</f>
        <v>Oleaceae</v>
      </c>
      <c r="U150" t="str">
        <f>VLOOKUP($D150,Artslister!$A$1:$W$100,10,FALSE)</f>
        <v>Fraxinus</v>
      </c>
      <c r="V150" t="str">
        <f>VLOOKUP($D150,Artslister!$A$1:$W$100,11,FALSE)</f>
        <v>excelsior</v>
      </c>
      <c r="W150">
        <f>VLOOKUP($D150,Artslister!$A$1:$W$100,12,FALSE)</f>
        <v>0</v>
      </c>
      <c r="X150" t="str">
        <f>VLOOKUP($D150,Artslister!$A$1:$W$100,13,FALSE)</f>
        <v>L.</v>
      </c>
      <c r="Y150" t="str">
        <f>VLOOKUP($D150,Artslister!$A$1:$W$100,15,FALSE)</f>
        <v>EN</v>
      </c>
      <c r="Z150" t="e">
        <f>VLOOKUP($D150,Artslister!$A$1:$W$100,17,FALSE)</f>
        <v>#N/A</v>
      </c>
    </row>
    <row r="151" spans="1:26" x14ac:dyDescent="0.3">
      <c r="A151" t="s">
        <v>109</v>
      </c>
      <c r="B151">
        <v>2019</v>
      </c>
      <c r="C151" t="s">
        <v>1337</v>
      </c>
      <c r="D151" t="s">
        <v>1720</v>
      </c>
      <c r="E151">
        <v>30</v>
      </c>
      <c r="F151">
        <v>1</v>
      </c>
      <c r="H151">
        <v>1</v>
      </c>
      <c r="M151" t="str">
        <f>VLOOKUP($D151,Artslister!$A$1:$W$100,2,FALSE)</f>
        <v>Fraxinus excelsior</v>
      </c>
      <c r="N151" t="str">
        <f>VLOOKUP($D151,Artslister!$A$1:$W$100,3,FALSE)</f>
        <v>102409</v>
      </c>
      <c r="O151" t="str">
        <f>VLOOKUP($D151,Artslister!$A$1:$W$100,4,FALSE)</f>
        <v>62369</v>
      </c>
      <c r="P151" t="str">
        <f>VLOOKUP($D151,Artslister!$A$1:$W$100,5,FALSE)</f>
        <v>Plantae</v>
      </c>
      <c r="Q151" t="str">
        <f>VLOOKUP($D151,Artslister!$A$1:$W$100,6,FALSE)</f>
        <v>Magnoliophyta</v>
      </c>
      <c r="R151" t="str">
        <f>VLOOKUP($D151,Artslister!$A$1:$W$100,7,FALSE)</f>
        <v>Eudicots</v>
      </c>
      <c r="S151" t="str">
        <f>VLOOKUP($D151,Artslister!$A$1:$W$100,8,FALSE)</f>
        <v>Lamiales</v>
      </c>
      <c r="T151" t="str">
        <f>VLOOKUP($D151,Artslister!$A$1:$W$100,9,FALSE)</f>
        <v>Oleaceae</v>
      </c>
      <c r="U151" t="str">
        <f>VLOOKUP($D151,Artslister!$A$1:$W$100,10,FALSE)</f>
        <v>Fraxinus</v>
      </c>
      <c r="V151" t="str">
        <f>VLOOKUP($D151,Artslister!$A$1:$W$100,11,FALSE)</f>
        <v>excelsior</v>
      </c>
      <c r="W151">
        <f>VLOOKUP($D151,Artslister!$A$1:$W$100,12,FALSE)</f>
        <v>0</v>
      </c>
      <c r="X151" t="str">
        <f>VLOOKUP($D151,Artslister!$A$1:$W$100,13,FALSE)</f>
        <v>L.</v>
      </c>
      <c r="Y151" t="str">
        <f>VLOOKUP($D151,Artslister!$A$1:$W$100,15,FALSE)</f>
        <v>EN</v>
      </c>
      <c r="Z151" t="e">
        <f>VLOOKUP($D151,Artslister!$A$1:$W$100,17,FALSE)</f>
        <v>#N/A</v>
      </c>
    </row>
    <row r="152" spans="1:26" x14ac:dyDescent="0.3">
      <c r="A152" t="s">
        <v>69</v>
      </c>
      <c r="B152">
        <v>2019</v>
      </c>
      <c r="C152" t="s">
        <v>1383</v>
      </c>
      <c r="D152" t="s">
        <v>1720</v>
      </c>
      <c r="E152">
        <v>5</v>
      </c>
      <c r="F152">
        <v>1</v>
      </c>
      <c r="H152">
        <v>1</v>
      </c>
      <c r="M152" t="str">
        <f>VLOOKUP($D152,Artslister!$A$1:$W$100,2,FALSE)</f>
        <v>Fraxinus excelsior</v>
      </c>
      <c r="N152" t="str">
        <f>VLOOKUP($D152,Artslister!$A$1:$W$100,3,FALSE)</f>
        <v>102409</v>
      </c>
      <c r="O152" t="str">
        <f>VLOOKUP($D152,Artslister!$A$1:$W$100,4,FALSE)</f>
        <v>62369</v>
      </c>
      <c r="P152" t="str">
        <f>VLOOKUP($D152,Artslister!$A$1:$W$100,5,FALSE)</f>
        <v>Plantae</v>
      </c>
      <c r="Q152" t="str">
        <f>VLOOKUP($D152,Artslister!$A$1:$W$100,6,FALSE)</f>
        <v>Magnoliophyta</v>
      </c>
      <c r="R152" t="str">
        <f>VLOOKUP($D152,Artslister!$A$1:$W$100,7,FALSE)</f>
        <v>Eudicots</v>
      </c>
      <c r="S152" t="str">
        <f>VLOOKUP($D152,Artslister!$A$1:$W$100,8,FALSE)</f>
        <v>Lamiales</v>
      </c>
      <c r="T152" t="str">
        <f>VLOOKUP($D152,Artslister!$A$1:$W$100,9,FALSE)</f>
        <v>Oleaceae</v>
      </c>
      <c r="U152" t="str">
        <f>VLOOKUP($D152,Artslister!$A$1:$W$100,10,FALSE)</f>
        <v>Fraxinus</v>
      </c>
      <c r="V152" t="str">
        <f>VLOOKUP($D152,Artslister!$A$1:$W$100,11,FALSE)</f>
        <v>excelsior</v>
      </c>
      <c r="W152">
        <f>VLOOKUP($D152,Artslister!$A$1:$W$100,12,FALSE)</f>
        <v>0</v>
      </c>
      <c r="X152" t="str">
        <f>VLOOKUP($D152,Artslister!$A$1:$W$100,13,FALSE)</f>
        <v>L.</v>
      </c>
      <c r="Y152" t="str">
        <f>VLOOKUP($D152,Artslister!$A$1:$W$100,15,FALSE)</f>
        <v>EN</v>
      </c>
      <c r="Z152" t="e">
        <f>VLOOKUP($D152,Artslister!$A$1:$W$100,17,FALSE)</f>
        <v>#N/A</v>
      </c>
    </row>
    <row r="153" spans="1:26" x14ac:dyDescent="0.3">
      <c r="A153" t="s">
        <v>69</v>
      </c>
      <c r="B153">
        <v>2019</v>
      </c>
      <c r="C153" t="s">
        <v>1377</v>
      </c>
      <c r="D153" t="s">
        <v>1720</v>
      </c>
      <c r="E153">
        <v>40</v>
      </c>
      <c r="F153">
        <v>1</v>
      </c>
      <c r="H153">
        <v>1</v>
      </c>
      <c r="M153" t="str">
        <f>VLOOKUP($D153,Artslister!$A$1:$W$100,2,FALSE)</f>
        <v>Fraxinus excelsior</v>
      </c>
      <c r="N153" t="str">
        <f>VLOOKUP($D153,Artslister!$A$1:$W$100,3,FALSE)</f>
        <v>102409</v>
      </c>
      <c r="O153" t="str">
        <f>VLOOKUP($D153,Artslister!$A$1:$W$100,4,FALSE)</f>
        <v>62369</v>
      </c>
      <c r="P153" t="str">
        <f>VLOOKUP($D153,Artslister!$A$1:$W$100,5,FALSE)</f>
        <v>Plantae</v>
      </c>
      <c r="Q153" t="str">
        <f>VLOOKUP($D153,Artslister!$A$1:$W$100,6,FALSE)</f>
        <v>Magnoliophyta</v>
      </c>
      <c r="R153" t="str">
        <f>VLOOKUP($D153,Artslister!$A$1:$W$100,7,FALSE)</f>
        <v>Eudicots</v>
      </c>
      <c r="S153" t="str">
        <f>VLOOKUP($D153,Artslister!$A$1:$W$100,8,FALSE)</f>
        <v>Lamiales</v>
      </c>
      <c r="T153" t="str">
        <f>VLOOKUP($D153,Artslister!$A$1:$W$100,9,FALSE)</f>
        <v>Oleaceae</v>
      </c>
      <c r="U153" t="str">
        <f>VLOOKUP($D153,Artslister!$A$1:$W$100,10,FALSE)</f>
        <v>Fraxinus</v>
      </c>
      <c r="V153" t="str">
        <f>VLOOKUP($D153,Artslister!$A$1:$W$100,11,FALSE)</f>
        <v>excelsior</v>
      </c>
      <c r="W153">
        <f>VLOOKUP($D153,Artslister!$A$1:$W$100,12,FALSE)</f>
        <v>0</v>
      </c>
      <c r="X153" t="str">
        <f>VLOOKUP($D153,Artslister!$A$1:$W$100,13,FALSE)</f>
        <v>L.</v>
      </c>
      <c r="Y153" t="str">
        <f>VLOOKUP($D153,Artslister!$A$1:$W$100,15,FALSE)</f>
        <v>EN</v>
      </c>
      <c r="Z153" t="e">
        <f>VLOOKUP($D153,Artslister!$A$1:$W$100,17,FALSE)</f>
        <v>#N/A</v>
      </c>
    </row>
    <row r="154" spans="1:26" x14ac:dyDescent="0.3">
      <c r="A154" t="s">
        <v>146</v>
      </c>
      <c r="B154">
        <v>2019</v>
      </c>
      <c r="C154" t="s">
        <v>1447</v>
      </c>
      <c r="D154" t="s">
        <v>1720</v>
      </c>
      <c r="E154">
        <v>5</v>
      </c>
      <c r="F154">
        <v>1</v>
      </c>
      <c r="H154">
        <v>1</v>
      </c>
      <c r="M154" t="str">
        <f>VLOOKUP($D154,Artslister!$A$1:$W$100,2,FALSE)</f>
        <v>Fraxinus excelsior</v>
      </c>
      <c r="N154" t="str">
        <f>VLOOKUP($D154,Artslister!$A$1:$W$100,3,FALSE)</f>
        <v>102409</v>
      </c>
      <c r="O154" t="str">
        <f>VLOOKUP($D154,Artslister!$A$1:$W$100,4,FALSE)</f>
        <v>62369</v>
      </c>
      <c r="P154" t="str">
        <f>VLOOKUP($D154,Artslister!$A$1:$W$100,5,FALSE)</f>
        <v>Plantae</v>
      </c>
      <c r="Q154" t="str">
        <f>VLOOKUP($D154,Artslister!$A$1:$W$100,6,FALSE)</f>
        <v>Magnoliophyta</v>
      </c>
      <c r="R154" t="str">
        <f>VLOOKUP($D154,Artslister!$A$1:$W$100,7,FALSE)</f>
        <v>Eudicots</v>
      </c>
      <c r="S154" t="str">
        <f>VLOOKUP($D154,Artslister!$A$1:$W$100,8,FALSE)</f>
        <v>Lamiales</v>
      </c>
      <c r="T154" t="str">
        <f>VLOOKUP($D154,Artslister!$A$1:$W$100,9,FALSE)</f>
        <v>Oleaceae</v>
      </c>
      <c r="U154" t="str">
        <f>VLOOKUP($D154,Artslister!$A$1:$W$100,10,FALSE)</f>
        <v>Fraxinus</v>
      </c>
      <c r="V154" t="str">
        <f>VLOOKUP($D154,Artslister!$A$1:$W$100,11,FALSE)</f>
        <v>excelsior</v>
      </c>
      <c r="W154">
        <f>VLOOKUP($D154,Artslister!$A$1:$W$100,12,FALSE)</f>
        <v>0</v>
      </c>
      <c r="X154" t="str">
        <f>VLOOKUP($D154,Artslister!$A$1:$W$100,13,FALSE)</f>
        <v>L.</v>
      </c>
      <c r="Y154" t="str">
        <f>VLOOKUP($D154,Artslister!$A$1:$W$100,15,FALSE)</f>
        <v>EN</v>
      </c>
      <c r="Z154" t="e">
        <f>VLOOKUP($D154,Artslister!$A$1:$W$100,17,FALSE)</f>
        <v>#N/A</v>
      </c>
    </row>
    <row r="155" spans="1:26" x14ac:dyDescent="0.3">
      <c r="A155" t="s">
        <v>56</v>
      </c>
      <c r="B155">
        <v>2019</v>
      </c>
      <c r="C155" t="s">
        <v>1494</v>
      </c>
      <c r="D155" t="s">
        <v>1720</v>
      </c>
      <c r="E155">
        <v>10</v>
      </c>
      <c r="F155">
        <v>1</v>
      </c>
      <c r="H155">
        <v>1</v>
      </c>
      <c r="M155" t="str">
        <f>VLOOKUP($D155,Artslister!$A$1:$W$100,2,FALSE)</f>
        <v>Fraxinus excelsior</v>
      </c>
      <c r="N155" t="str">
        <f>VLOOKUP($D155,Artslister!$A$1:$W$100,3,FALSE)</f>
        <v>102409</v>
      </c>
      <c r="O155" t="str">
        <f>VLOOKUP($D155,Artslister!$A$1:$W$100,4,FALSE)</f>
        <v>62369</v>
      </c>
      <c r="P155" t="str">
        <f>VLOOKUP($D155,Artslister!$A$1:$W$100,5,FALSE)</f>
        <v>Plantae</v>
      </c>
      <c r="Q155" t="str">
        <f>VLOOKUP($D155,Artslister!$A$1:$W$100,6,FALSE)</f>
        <v>Magnoliophyta</v>
      </c>
      <c r="R155" t="str">
        <f>VLOOKUP($D155,Artslister!$A$1:$W$100,7,FALSE)</f>
        <v>Eudicots</v>
      </c>
      <c r="S155" t="str">
        <f>VLOOKUP($D155,Artslister!$A$1:$W$100,8,FALSE)</f>
        <v>Lamiales</v>
      </c>
      <c r="T155" t="str">
        <f>VLOOKUP($D155,Artslister!$A$1:$W$100,9,FALSE)</f>
        <v>Oleaceae</v>
      </c>
      <c r="U155" t="str">
        <f>VLOOKUP($D155,Artslister!$A$1:$W$100,10,FALSE)</f>
        <v>Fraxinus</v>
      </c>
      <c r="V155" t="str">
        <f>VLOOKUP($D155,Artslister!$A$1:$W$100,11,FALSE)</f>
        <v>excelsior</v>
      </c>
      <c r="W155">
        <f>VLOOKUP($D155,Artslister!$A$1:$W$100,12,FALSE)</f>
        <v>0</v>
      </c>
      <c r="X155" t="str">
        <f>VLOOKUP($D155,Artslister!$A$1:$W$100,13,FALSE)</f>
        <v>L.</v>
      </c>
      <c r="Y155" t="str">
        <f>VLOOKUP($D155,Artslister!$A$1:$W$100,15,FALSE)</f>
        <v>EN</v>
      </c>
      <c r="Z155" t="e">
        <f>VLOOKUP($D155,Artslister!$A$1:$W$100,17,FALSE)</f>
        <v>#N/A</v>
      </c>
    </row>
    <row r="156" spans="1:26" x14ac:dyDescent="0.3">
      <c r="A156" t="s">
        <v>56</v>
      </c>
      <c r="B156">
        <v>2019</v>
      </c>
      <c r="C156" t="s">
        <v>1498</v>
      </c>
      <c r="D156" t="s">
        <v>1720</v>
      </c>
      <c r="E156">
        <v>10</v>
      </c>
      <c r="F156">
        <v>1</v>
      </c>
      <c r="H156">
        <v>1</v>
      </c>
      <c r="M156" t="str">
        <f>VLOOKUP($D156,Artslister!$A$1:$W$100,2,FALSE)</f>
        <v>Fraxinus excelsior</v>
      </c>
      <c r="N156" t="str">
        <f>VLOOKUP($D156,Artslister!$A$1:$W$100,3,FALSE)</f>
        <v>102409</v>
      </c>
      <c r="O156" t="str">
        <f>VLOOKUP($D156,Artslister!$A$1:$W$100,4,FALSE)</f>
        <v>62369</v>
      </c>
      <c r="P156" t="str">
        <f>VLOOKUP($D156,Artslister!$A$1:$W$100,5,FALSE)</f>
        <v>Plantae</v>
      </c>
      <c r="Q156" t="str">
        <f>VLOOKUP($D156,Artslister!$A$1:$W$100,6,FALSE)</f>
        <v>Magnoliophyta</v>
      </c>
      <c r="R156" t="str">
        <f>VLOOKUP($D156,Artslister!$A$1:$W$100,7,FALSE)</f>
        <v>Eudicots</v>
      </c>
      <c r="S156" t="str">
        <f>VLOOKUP($D156,Artslister!$A$1:$W$100,8,FALSE)</f>
        <v>Lamiales</v>
      </c>
      <c r="T156" t="str">
        <f>VLOOKUP($D156,Artslister!$A$1:$W$100,9,FALSE)</f>
        <v>Oleaceae</v>
      </c>
      <c r="U156" t="str">
        <f>VLOOKUP($D156,Artslister!$A$1:$W$100,10,FALSE)</f>
        <v>Fraxinus</v>
      </c>
      <c r="V156" t="str">
        <f>VLOOKUP($D156,Artslister!$A$1:$W$100,11,FALSE)</f>
        <v>excelsior</v>
      </c>
      <c r="W156">
        <f>VLOOKUP($D156,Artslister!$A$1:$W$100,12,FALSE)</f>
        <v>0</v>
      </c>
      <c r="X156" t="str">
        <f>VLOOKUP($D156,Artslister!$A$1:$W$100,13,FALSE)</f>
        <v>L.</v>
      </c>
      <c r="Y156" t="str">
        <f>VLOOKUP($D156,Artslister!$A$1:$W$100,15,FALSE)</f>
        <v>EN</v>
      </c>
      <c r="Z156" t="e">
        <f>VLOOKUP($D156,Artslister!$A$1:$W$100,17,FALSE)</f>
        <v>#N/A</v>
      </c>
    </row>
    <row r="157" spans="1:26" x14ac:dyDescent="0.3">
      <c r="A157" t="s">
        <v>56</v>
      </c>
      <c r="B157">
        <v>2019</v>
      </c>
      <c r="C157" t="s">
        <v>1500</v>
      </c>
      <c r="D157" t="s">
        <v>1720</v>
      </c>
      <c r="E157">
        <v>70</v>
      </c>
      <c r="F157">
        <v>1</v>
      </c>
      <c r="H157">
        <v>1</v>
      </c>
      <c r="M157" t="str">
        <f>VLOOKUP($D157,Artslister!$A$1:$W$100,2,FALSE)</f>
        <v>Fraxinus excelsior</v>
      </c>
      <c r="N157" t="str">
        <f>VLOOKUP($D157,Artslister!$A$1:$W$100,3,FALSE)</f>
        <v>102409</v>
      </c>
      <c r="O157" t="str">
        <f>VLOOKUP($D157,Artslister!$A$1:$W$100,4,FALSE)</f>
        <v>62369</v>
      </c>
      <c r="P157" t="str">
        <f>VLOOKUP($D157,Artslister!$A$1:$W$100,5,FALSE)</f>
        <v>Plantae</v>
      </c>
      <c r="Q157" t="str">
        <f>VLOOKUP($D157,Artslister!$A$1:$W$100,6,FALSE)</f>
        <v>Magnoliophyta</v>
      </c>
      <c r="R157" t="str">
        <f>VLOOKUP($D157,Artslister!$A$1:$W$100,7,FALSE)</f>
        <v>Eudicots</v>
      </c>
      <c r="S157" t="str">
        <f>VLOOKUP($D157,Artslister!$A$1:$W$100,8,FALSE)</f>
        <v>Lamiales</v>
      </c>
      <c r="T157" t="str">
        <f>VLOOKUP($D157,Artslister!$A$1:$W$100,9,FALSE)</f>
        <v>Oleaceae</v>
      </c>
      <c r="U157" t="str">
        <f>VLOOKUP($D157,Artslister!$A$1:$W$100,10,FALSE)</f>
        <v>Fraxinus</v>
      </c>
      <c r="V157" t="str">
        <f>VLOOKUP($D157,Artslister!$A$1:$W$100,11,FALSE)</f>
        <v>excelsior</v>
      </c>
      <c r="W157">
        <f>VLOOKUP($D157,Artslister!$A$1:$W$100,12,FALSE)</f>
        <v>0</v>
      </c>
      <c r="X157" t="str">
        <f>VLOOKUP($D157,Artslister!$A$1:$W$100,13,FALSE)</f>
        <v>L.</v>
      </c>
      <c r="Y157" t="str">
        <f>VLOOKUP($D157,Artslister!$A$1:$W$100,15,FALSE)</f>
        <v>EN</v>
      </c>
      <c r="Z157" t="e">
        <f>VLOOKUP($D157,Artslister!$A$1:$W$100,17,FALSE)</f>
        <v>#N/A</v>
      </c>
    </row>
    <row r="158" spans="1:26" x14ac:dyDescent="0.3">
      <c r="A158" t="s">
        <v>148</v>
      </c>
      <c r="B158">
        <v>2019</v>
      </c>
      <c r="C158" t="s">
        <v>1607</v>
      </c>
      <c r="D158" t="s">
        <v>1720</v>
      </c>
      <c r="E158">
        <v>50</v>
      </c>
      <c r="F158">
        <v>1</v>
      </c>
      <c r="H158">
        <v>1</v>
      </c>
      <c r="M158" t="str">
        <f>VLOOKUP($D158,Artslister!$A$1:$W$100,2,FALSE)</f>
        <v>Fraxinus excelsior</v>
      </c>
      <c r="N158" t="str">
        <f>VLOOKUP($D158,Artslister!$A$1:$W$100,3,FALSE)</f>
        <v>102409</v>
      </c>
      <c r="O158" t="str">
        <f>VLOOKUP($D158,Artslister!$A$1:$W$100,4,FALSE)</f>
        <v>62369</v>
      </c>
      <c r="P158" t="str">
        <f>VLOOKUP($D158,Artslister!$A$1:$W$100,5,FALSE)</f>
        <v>Plantae</v>
      </c>
      <c r="Q158" t="str">
        <f>VLOOKUP($D158,Artslister!$A$1:$W$100,6,FALSE)</f>
        <v>Magnoliophyta</v>
      </c>
      <c r="R158" t="str">
        <f>VLOOKUP($D158,Artslister!$A$1:$W$100,7,FALSE)</f>
        <v>Eudicots</v>
      </c>
      <c r="S158" t="str">
        <f>VLOOKUP($D158,Artslister!$A$1:$W$100,8,FALSE)</f>
        <v>Lamiales</v>
      </c>
      <c r="T158" t="str">
        <f>VLOOKUP($D158,Artslister!$A$1:$W$100,9,FALSE)</f>
        <v>Oleaceae</v>
      </c>
      <c r="U158" t="str">
        <f>VLOOKUP($D158,Artslister!$A$1:$W$100,10,FALSE)</f>
        <v>Fraxinus</v>
      </c>
      <c r="V158" t="str">
        <f>VLOOKUP($D158,Artslister!$A$1:$W$100,11,FALSE)</f>
        <v>excelsior</v>
      </c>
      <c r="W158">
        <f>VLOOKUP($D158,Artslister!$A$1:$W$100,12,FALSE)</f>
        <v>0</v>
      </c>
      <c r="X158" t="str">
        <f>VLOOKUP($D158,Artslister!$A$1:$W$100,13,FALSE)</f>
        <v>L.</v>
      </c>
      <c r="Y158" t="str">
        <f>VLOOKUP($D158,Artslister!$A$1:$W$100,15,FALSE)</f>
        <v>EN</v>
      </c>
      <c r="Z158" t="e">
        <f>VLOOKUP($D158,Artslister!$A$1:$W$100,17,FALSE)</f>
        <v>#N/A</v>
      </c>
    </row>
    <row r="159" spans="1:26" x14ac:dyDescent="0.3">
      <c r="A159" t="s">
        <v>148</v>
      </c>
      <c r="B159">
        <v>2019</v>
      </c>
      <c r="C159" t="s">
        <v>1613</v>
      </c>
      <c r="D159" t="s">
        <v>1720</v>
      </c>
      <c r="E159">
        <v>50</v>
      </c>
      <c r="F159">
        <v>1</v>
      </c>
      <c r="H159">
        <v>1</v>
      </c>
      <c r="M159" t="str">
        <f>VLOOKUP($D159,Artslister!$A$1:$W$100,2,FALSE)</f>
        <v>Fraxinus excelsior</v>
      </c>
      <c r="N159" t="str">
        <f>VLOOKUP($D159,Artslister!$A$1:$W$100,3,FALSE)</f>
        <v>102409</v>
      </c>
      <c r="O159" t="str">
        <f>VLOOKUP($D159,Artslister!$A$1:$W$100,4,FALSE)</f>
        <v>62369</v>
      </c>
      <c r="P159" t="str">
        <f>VLOOKUP($D159,Artslister!$A$1:$W$100,5,FALSE)</f>
        <v>Plantae</v>
      </c>
      <c r="Q159" t="str">
        <f>VLOOKUP($D159,Artslister!$A$1:$W$100,6,FALSE)</f>
        <v>Magnoliophyta</v>
      </c>
      <c r="R159" t="str">
        <f>VLOOKUP($D159,Artslister!$A$1:$W$100,7,FALSE)</f>
        <v>Eudicots</v>
      </c>
      <c r="S159" t="str">
        <f>VLOOKUP($D159,Artslister!$A$1:$W$100,8,FALSE)</f>
        <v>Lamiales</v>
      </c>
      <c r="T159" t="str">
        <f>VLOOKUP($D159,Artslister!$A$1:$W$100,9,FALSE)</f>
        <v>Oleaceae</v>
      </c>
      <c r="U159" t="str">
        <f>VLOOKUP($D159,Artslister!$A$1:$W$100,10,FALSE)</f>
        <v>Fraxinus</v>
      </c>
      <c r="V159" t="str">
        <f>VLOOKUP($D159,Artslister!$A$1:$W$100,11,FALSE)</f>
        <v>excelsior</v>
      </c>
      <c r="W159">
        <f>VLOOKUP($D159,Artslister!$A$1:$W$100,12,FALSE)</f>
        <v>0</v>
      </c>
      <c r="X159" t="str">
        <f>VLOOKUP($D159,Artslister!$A$1:$W$100,13,FALSE)</f>
        <v>L.</v>
      </c>
      <c r="Y159" t="str">
        <f>VLOOKUP($D159,Artslister!$A$1:$W$100,15,FALSE)</f>
        <v>EN</v>
      </c>
      <c r="Z159" t="e">
        <f>VLOOKUP($D159,Artslister!$A$1:$W$100,17,FALSE)</f>
        <v>#N/A</v>
      </c>
    </row>
    <row r="160" spans="1:26" x14ac:dyDescent="0.3">
      <c r="A160" t="s">
        <v>148</v>
      </c>
      <c r="B160">
        <v>2019</v>
      </c>
      <c r="C160" t="s">
        <v>1612</v>
      </c>
      <c r="D160" t="s">
        <v>1720</v>
      </c>
      <c r="E160">
        <v>5</v>
      </c>
      <c r="F160">
        <v>1</v>
      </c>
      <c r="H160">
        <v>1</v>
      </c>
      <c r="M160" t="str">
        <f>VLOOKUP($D160,Artslister!$A$1:$W$100,2,FALSE)</f>
        <v>Fraxinus excelsior</v>
      </c>
      <c r="N160" t="str">
        <f>VLOOKUP($D160,Artslister!$A$1:$W$100,3,FALSE)</f>
        <v>102409</v>
      </c>
      <c r="O160" t="str">
        <f>VLOOKUP($D160,Artslister!$A$1:$W$100,4,FALSE)</f>
        <v>62369</v>
      </c>
      <c r="P160" t="str">
        <f>VLOOKUP($D160,Artslister!$A$1:$W$100,5,FALSE)</f>
        <v>Plantae</v>
      </c>
      <c r="Q160" t="str">
        <f>VLOOKUP($D160,Artslister!$A$1:$W$100,6,FALSE)</f>
        <v>Magnoliophyta</v>
      </c>
      <c r="R160" t="str">
        <f>VLOOKUP($D160,Artslister!$A$1:$W$100,7,FALSE)</f>
        <v>Eudicots</v>
      </c>
      <c r="S160" t="str">
        <f>VLOOKUP($D160,Artslister!$A$1:$W$100,8,FALSE)</f>
        <v>Lamiales</v>
      </c>
      <c r="T160" t="str">
        <f>VLOOKUP($D160,Artslister!$A$1:$W$100,9,FALSE)</f>
        <v>Oleaceae</v>
      </c>
      <c r="U160" t="str">
        <f>VLOOKUP($D160,Artslister!$A$1:$W$100,10,FALSE)</f>
        <v>Fraxinus</v>
      </c>
      <c r="V160" t="str">
        <f>VLOOKUP($D160,Artslister!$A$1:$W$100,11,FALSE)</f>
        <v>excelsior</v>
      </c>
      <c r="W160">
        <f>VLOOKUP($D160,Artslister!$A$1:$W$100,12,FALSE)</f>
        <v>0</v>
      </c>
      <c r="X160" t="str">
        <f>VLOOKUP($D160,Artslister!$A$1:$W$100,13,FALSE)</f>
        <v>L.</v>
      </c>
      <c r="Y160" t="str">
        <f>VLOOKUP($D160,Artslister!$A$1:$W$100,15,FALSE)</f>
        <v>EN</v>
      </c>
      <c r="Z160" t="e">
        <f>VLOOKUP($D160,Artslister!$A$1:$W$100,17,FALSE)</f>
        <v>#N/A</v>
      </c>
    </row>
    <row r="161" spans="1:26" x14ac:dyDescent="0.3">
      <c r="A161" t="s">
        <v>148</v>
      </c>
      <c r="B161">
        <v>2019</v>
      </c>
      <c r="C161" t="s">
        <v>1615</v>
      </c>
      <c r="D161" t="s">
        <v>1720</v>
      </c>
      <c r="E161">
        <v>20</v>
      </c>
      <c r="F161">
        <v>1</v>
      </c>
      <c r="H161">
        <v>1</v>
      </c>
      <c r="M161" t="str">
        <f>VLOOKUP($D161,Artslister!$A$1:$W$100,2,FALSE)</f>
        <v>Fraxinus excelsior</v>
      </c>
      <c r="N161" t="str">
        <f>VLOOKUP($D161,Artslister!$A$1:$W$100,3,FALSE)</f>
        <v>102409</v>
      </c>
      <c r="O161" t="str">
        <f>VLOOKUP($D161,Artslister!$A$1:$W$100,4,FALSE)</f>
        <v>62369</v>
      </c>
      <c r="P161" t="str">
        <f>VLOOKUP($D161,Artslister!$A$1:$W$100,5,FALSE)</f>
        <v>Plantae</v>
      </c>
      <c r="Q161" t="str">
        <f>VLOOKUP($D161,Artslister!$A$1:$W$100,6,FALSE)</f>
        <v>Magnoliophyta</v>
      </c>
      <c r="R161" t="str">
        <f>VLOOKUP($D161,Artslister!$A$1:$W$100,7,FALSE)</f>
        <v>Eudicots</v>
      </c>
      <c r="S161" t="str">
        <f>VLOOKUP($D161,Artslister!$A$1:$W$100,8,FALSE)</f>
        <v>Lamiales</v>
      </c>
      <c r="T161" t="str">
        <f>VLOOKUP($D161,Artslister!$A$1:$W$100,9,FALSE)</f>
        <v>Oleaceae</v>
      </c>
      <c r="U161" t="str">
        <f>VLOOKUP($D161,Artslister!$A$1:$W$100,10,FALSE)</f>
        <v>Fraxinus</v>
      </c>
      <c r="V161" t="str">
        <f>VLOOKUP($D161,Artslister!$A$1:$W$100,11,FALSE)</f>
        <v>excelsior</v>
      </c>
      <c r="W161">
        <f>VLOOKUP($D161,Artslister!$A$1:$W$100,12,FALSE)</f>
        <v>0</v>
      </c>
      <c r="X161" t="str">
        <f>VLOOKUP($D161,Artslister!$A$1:$W$100,13,FALSE)</f>
        <v>L.</v>
      </c>
      <c r="Y161" t="str">
        <f>VLOOKUP($D161,Artslister!$A$1:$W$100,15,FALSE)</f>
        <v>EN</v>
      </c>
      <c r="Z161" t="e">
        <f>VLOOKUP($D161,Artslister!$A$1:$W$100,17,FALSE)</f>
        <v>#N/A</v>
      </c>
    </row>
    <row r="162" spans="1:26" x14ac:dyDescent="0.3">
      <c r="A162" t="s">
        <v>127</v>
      </c>
      <c r="B162">
        <v>2020</v>
      </c>
      <c r="C162" t="s">
        <v>1123</v>
      </c>
      <c r="D162" t="s">
        <v>1720</v>
      </c>
      <c r="E162">
        <v>0.1</v>
      </c>
      <c r="F162">
        <v>1</v>
      </c>
      <c r="H162">
        <v>1</v>
      </c>
      <c r="M162" t="str">
        <f>VLOOKUP($D162,Artslister!$A$1:$W$100,2,FALSE)</f>
        <v>Fraxinus excelsior</v>
      </c>
      <c r="N162" t="str">
        <f>VLOOKUP($D162,Artslister!$A$1:$W$100,3,FALSE)</f>
        <v>102409</v>
      </c>
      <c r="O162" t="str">
        <f>VLOOKUP($D162,Artslister!$A$1:$W$100,4,FALSE)</f>
        <v>62369</v>
      </c>
      <c r="P162" t="str">
        <f>VLOOKUP($D162,Artslister!$A$1:$W$100,5,FALSE)</f>
        <v>Plantae</v>
      </c>
      <c r="Q162" t="str">
        <f>VLOOKUP($D162,Artslister!$A$1:$W$100,6,FALSE)</f>
        <v>Magnoliophyta</v>
      </c>
      <c r="R162" t="str">
        <f>VLOOKUP($D162,Artslister!$A$1:$W$100,7,FALSE)</f>
        <v>Eudicots</v>
      </c>
      <c r="S162" t="str">
        <f>VLOOKUP($D162,Artslister!$A$1:$W$100,8,FALSE)</f>
        <v>Lamiales</v>
      </c>
      <c r="T162" t="str">
        <f>VLOOKUP($D162,Artslister!$A$1:$W$100,9,FALSE)</f>
        <v>Oleaceae</v>
      </c>
      <c r="U162" t="str">
        <f>VLOOKUP($D162,Artslister!$A$1:$W$100,10,FALSE)</f>
        <v>Fraxinus</v>
      </c>
      <c r="V162" t="str">
        <f>VLOOKUP($D162,Artslister!$A$1:$W$100,11,FALSE)</f>
        <v>excelsior</v>
      </c>
      <c r="W162">
        <f>VLOOKUP($D162,Artslister!$A$1:$W$100,12,FALSE)</f>
        <v>0</v>
      </c>
      <c r="X162" t="str">
        <f>VLOOKUP($D162,Artslister!$A$1:$W$100,13,FALSE)</f>
        <v>L.</v>
      </c>
      <c r="Y162" t="str">
        <f>VLOOKUP($D162,Artslister!$A$1:$W$100,15,FALSE)</f>
        <v>EN</v>
      </c>
      <c r="Z162" t="e">
        <f>VLOOKUP($D162,Artslister!$A$1:$W$100,17,FALSE)</f>
        <v>#N/A</v>
      </c>
    </row>
    <row r="163" spans="1:26" x14ac:dyDescent="0.3">
      <c r="A163" t="s">
        <v>27</v>
      </c>
      <c r="B163">
        <v>2020</v>
      </c>
      <c r="C163" t="s">
        <v>1192</v>
      </c>
      <c r="D163" t="s">
        <v>1720</v>
      </c>
      <c r="E163">
        <v>2</v>
      </c>
      <c r="F163">
        <v>1</v>
      </c>
      <c r="H163">
        <v>1</v>
      </c>
      <c r="M163" t="str">
        <f>VLOOKUP($D163,Artslister!$A$1:$W$100,2,FALSE)</f>
        <v>Fraxinus excelsior</v>
      </c>
      <c r="N163" t="str">
        <f>VLOOKUP($D163,Artslister!$A$1:$W$100,3,FALSE)</f>
        <v>102409</v>
      </c>
      <c r="O163" t="str">
        <f>VLOOKUP($D163,Artslister!$A$1:$W$100,4,FALSE)</f>
        <v>62369</v>
      </c>
      <c r="P163" t="str">
        <f>VLOOKUP($D163,Artslister!$A$1:$W$100,5,FALSE)</f>
        <v>Plantae</v>
      </c>
      <c r="Q163" t="str">
        <f>VLOOKUP($D163,Artslister!$A$1:$W$100,6,FALSE)</f>
        <v>Magnoliophyta</v>
      </c>
      <c r="R163" t="str">
        <f>VLOOKUP($D163,Artslister!$A$1:$W$100,7,FALSE)</f>
        <v>Eudicots</v>
      </c>
      <c r="S163" t="str">
        <f>VLOOKUP($D163,Artslister!$A$1:$W$100,8,FALSE)</f>
        <v>Lamiales</v>
      </c>
      <c r="T163" t="str">
        <f>VLOOKUP($D163,Artslister!$A$1:$W$100,9,FALSE)</f>
        <v>Oleaceae</v>
      </c>
      <c r="U163" t="str">
        <f>VLOOKUP($D163,Artslister!$A$1:$W$100,10,FALSE)</f>
        <v>Fraxinus</v>
      </c>
      <c r="V163" t="str">
        <f>VLOOKUP($D163,Artslister!$A$1:$W$100,11,FALSE)</f>
        <v>excelsior</v>
      </c>
      <c r="W163">
        <f>VLOOKUP($D163,Artslister!$A$1:$W$100,12,FALSE)</f>
        <v>0</v>
      </c>
      <c r="X163" t="str">
        <f>VLOOKUP($D163,Artslister!$A$1:$W$100,13,FALSE)</f>
        <v>L.</v>
      </c>
      <c r="Y163" t="str">
        <f>VLOOKUP($D163,Artslister!$A$1:$W$100,15,FALSE)</f>
        <v>EN</v>
      </c>
      <c r="Z163" t="e">
        <f>VLOOKUP($D163,Artslister!$A$1:$W$100,17,FALSE)</f>
        <v>#N/A</v>
      </c>
    </row>
    <row r="164" spans="1:26" x14ac:dyDescent="0.3">
      <c r="A164" t="s">
        <v>27</v>
      </c>
      <c r="B164">
        <v>2020</v>
      </c>
      <c r="C164" t="s">
        <v>1186</v>
      </c>
      <c r="D164" t="s">
        <v>1720</v>
      </c>
      <c r="E164">
        <v>12</v>
      </c>
      <c r="F164">
        <v>1</v>
      </c>
      <c r="H164">
        <v>1</v>
      </c>
      <c r="M164" t="str">
        <f>VLOOKUP($D164,Artslister!$A$1:$W$100,2,FALSE)</f>
        <v>Fraxinus excelsior</v>
      </c>
      <c r="N164" t="str">
        <f>VLOOKUP($D164,Artslister!$A$1:$W$100,3,FALSE)</f>
        <v>102409</v>
      </c>
      <c r="O164" t="str">
        <f>VLOOKUP($D164,Artslister!$A$1:$W$100,4,FALSE)</f>
        <v>62369</v>
      </c>
      <c r="P164" t="str">
        <f>VLOOKUP($D164,Artslister!$A$1:$W$100,5,FALSE)</f>
        <v>Plantae</v>
      </c>
      <c r="Q164" t="str">
        <f>VLOOKUP($D164,Artslister!$A$1:$W$100,6,FALSE)</f>
        <v>Magnoliophyta</v>
      </c>
      <c r="R164" t="str">
        <f>VLOOKUP($D164,Artslister!$A$1:$W$100,7,FALSE)</f>
        <v>Eudicots</v>
      </c>
      <c r="S164" t="str">
        <f>VLOOKUP($D164,Artslister!$A$1:$W$100,8,FALSE)</f>
        <v>Lamiales</v>
      </c>
      <c r="T164" t="str">
        <f>VLOOKUP($D164,Artslister!$A$1:$W$100,9,FALSE)</f>
        <v>Oleaceae</v>
      </c>
      <c r="U164" t="str">
        <f>VLOOKUP($D164,Artslister!$A$1:$W$100,10,FALSE)</f>
        <v>Fraxinus</v>
      </c>
      <c r="V164" t="str">
        <f>VLOOKUP($D164,Artslister!$A$1:$W$100,11,FALSE)</f>
        <v>excelsior</v>
      </c>
      <c r="W164">
        <f>VLOOKUP($D164,Artslister!$A$1:$W$100,12,FALSE)</f>
        <v>0</v>
      </c>
      <c r="X164" t="str">
        <f>VLOOKUP($D164,Artslister!$A$1:$W$100,13,FALSE)</f>
        <v>L.</v>
      </c>
      <c r="Y164" t="str">
        <f>VLOOKUP($D164,Artslister!$A$1:$W$100,15,FALSE)</f>
        <v>EN</v>
      </c>
      <c r="Z164" t="e">
        <f>VLOOKUP($D164,Artslister!$A$1:$W$100,17,FALSE)</f>
        <v>#N/A</v>
      </c>
    </row>
    <row r="165" spans="1:26" x14ac:dyDescent="0.3">
      <c r="A165" t="s">
        <v>1738</v>
      </c>
      <c r="B165">
        <v>2020</v>
      </c>
      <c r="C165" t="s">
        <v>1254</v>
      </c>
      <c r="D165" t="s">
        <v>1720</v>
      </c>
      <c r="E165">
        <v>1</v>
      </c>
      <c r="F165">
        <v>1</v>
      </c>
      <c r="H165">
        <v>1</v>
      </c>
      <c r="M165" t="str">
        <f>VLOOKUP($D165,Artslister!$A$1:$W$100,2,FALSE)</f>
        <v>Fraxinus excelsior</v>
      </c>
      <c r="N165" t="str">
        <f>VLOOKUP($D165,Artslister!$A$1:$W$100,3,FALSE)</f>
        <v>102409</v>
      </c>
      <c r="O165" t="str">
        <f>VLOOKUP($D165,Artslister!$A$1:$W$100,4,FALSE)</f>
        <v>62369</v>
      </c>
      <c r="P165" t="str">
        <f>VLOOKUP($D165,Artslister!$A$1:$W$100,5,FALSE)</f>
        <v>Plantae</v>
      </c>
      <c r="Q165" t="str">
        <f>VLOOKUP($D165,Artslister!$A$1:$W$100,6,FALSE)</f>
        <v>Magnoliophyta</v>
      </c>
      <c r="R165" t="str">
        <f>VLOOKUP($D165,Artslister!$A$1:$W$100,7,FALSE)</f>
        <v>Eudicots</v>
      </c>
      <c r="S165" t="str">
        <f>VLOOKUP($D165,Artslister!$A$1:$W$100,8,FALSE)</f>
        <v>Lamiales</v>
      </c>
      <c r="T165" t="str">
        <f>VLOOKUP($D165,Artslister!$A$1:$W$100,9,FALSE)</f>
        <v>Oleaceae</v>
      </c>
      <c r="U165" t="str">
        <f>VLOOKUP($D165,Artslister!$A$1:$W$100,10,FALSE)</f>
        <v>Fraxinus</v>
      </c>
      <c r="V165" t="str">
        <f>VLOOKUP($D165,Artslister!$A$1:$W$100,11,FALSE)</f>
        <v>excelsior</v>
      </c>
      <c r="W165">
        <f>VLOOKUP($D165,Artslister!$A$1:$W$100,12,FALSE)</f>
        <v>0</v>
      </c>
      <c r="X165" t="str">
        <f>VLOOKUP($D165,Artslister!$A$1:$W$100,13,FALSE)</f>
        <v>L.</v>
      </c>
      <c r="Y165" t="str">
        <f>VLOOKUP($D165,Artslister!$A$1:$W$100,15,FALSE)</f>
        <v>EN</v>
      </c>
      <c r="Z165" t="e">
        <f>VLOOKUP($D165,Artslister!$A$1:$W$100,17,FALSE)</f>
        <v>#N/A</v>
      </c>
    </row>
    <row r="166" spans="1:26" x14ac:dyDescent="0.3">
      <c r="A166" t="s">
        <v>117</v>
      </c>
      <c r="B166">
        <v>2020</v>
      </c>
      <c r="C166" t="s">
        <v>1280</v>
      </c>
      <c r="D166" t="s">
        <v>1720</v>
      </c>
      <c r="E166">
        <v>1</v>
      </c>
      <c r="F166">
        <v>1</v>
      </c>
      <c r="H166">
        <v>1</v>
      </c>
      <c r="M166" t="str">
        <f>VLOOKUP($D166,Artslister!$A$1:$W$100,2,FALSE)</f>
        <v>Fraxinus excelsior</v>
      </c>
      <c r="N166" t="str">
        <f>VLOOKUP($D166,Artslister!$A$1:$W$100,3,FALSE)</f>
        <v>102409</v>
      </c>
      <c r="O166" t="str">
        <f>VLOOKUP($D166,Artslister!$A$1:$W$100,4,FALSE)</f>
        <v>62369</v>
      </c>
      <c r="P166" t="str">
        <f>VLOOKUP($D166,Artslister!$A$1:$W$100,5,FALSE)</f>
        <v>Plantae</v>
      </c>
      <c r="Q166" t="str">
        <f>VLOOKUP($D166,Artslister!$A$1:$W$100,6,FALSE)</f>
        <v>Magnoliophyta</v>
      </c>
      <c r="R166" t="str">
        <f>VLOOKUP($D166,Artslister!$A$1:$W$100,7,FALSE)</f>
        <v>Eudicots</v>
      </c>
      <c r="S166" t="str">
        <f>VLOOKUP($D166,Artslister!$A$1:$W$100,8,FALSE)</f>
        <v>Lamiales</v>
      </c>
      <c r="T166" t="str">
        <f>VLOOKUP($D166,Artslister!$A$1:$W$100,9,FALSE)</f>
        <v>Oleaceae</v>
      </c>
      <c r="U166" t="str">
        <f>VLOOKUP($D166,Artslister!$A$1:$W$100,10,FALSE)</f>
        <v>Fraxinus</v>
      </c>
      <c r="V166" t="str">
        <f>VLOOKUP($D166,Artslister!$A$1:$W$100,11,FALSE)</f>
        <v>excelsior</v>
      </c>
      <c r="W166">
        <f>VLOOKUP($D166,Artslister!$A$1:$W$100,12,FALSE)</f>
        <v>0</v>
      </c>
      <c r="X166" t="str">
        <f>VLOOKUP($D166,Artslister!$A$1:$W$100,13,FALSE)</f>
        <v>L.</v>
      </c>
      <c r="Y166" t="str">
        <f>VLOOKUP($D166,Artslister!$A$1:$W$100,15,FALSE)</f>
        <v>EN</v>
      </c>
      <c r="Z166" t="e">
        <f>VLOOKUP($D166,Artslister!$A$1:$W$100,17,FALSE)</f>
        <v>#N/A</v>
      </c>
    </row>
    <row r="167" spans="1:26" x14ac:dyDescent="0.3">
      <c r="A167" s="21" t="s">
        <v>109</v>
      </c>
      <c r="B167" s="21">
        <v>2020</v>
      </c>
      <c r="C167" s="21" t="s">
        <v>1328</v>
      </c>
      <c r="D167" s="21" t="s">
        <v>1720</v>
      </c>
      <c r="E167" s="21">
        <v>25</v>
      </c>
      <c r="F167">
        <v>1</v>
      </c>
      <c r="H167">
        <v>1</v>
      </c>
      <c r="K167" s="21" t="s">
        <v>529</v>
      </c>
      <c r="M167" t="str">
        <f>VLOOKUP($D167,Artslister!$A$1:$W$100,2,FALSE)</f>
        <v>Fraxinus excelsior</v>
      </c>
      <c r="N167" t="str">
        <f>VLOOKUP($D167,Artslister!$A$1:$W$100,3,FALSE)</f>
        <v>102409</v>
      </c>
      <c r="O167" t="str">
        <f>VLOOKUP($D167,Artslister!$A$1:$W$100,4,FALSE)</f>
        <v>62369</v>
      </c>
      <c r="P167" t="str">
        <f>VLOOKUP($D167,Artslister!$A$1:$W$100,5,FALSE)</f>
        <v>Plantae</v>
      </c>
      <c r="Q167" t="str">
        <f>VLOOKUP($D167,Artslister!$A$1:$W$100,6,FALSE)</f>
        <v>Magnoliophyta</v>
      </c>
      <c r="R167" t="str">
        <f>VLOOKUP($D167,Artslister!$A$1:$W$100,7,FALSE)</f>
        <v>Eudicots</v>
      </c>
      <c r="S167" t="str">
        <f>VLOOKUP($D167,Artslister!$A$1:$W$100,8,FALSE)</f>
        <v>Lamiales</v>
      </c>
      <c r="T167" t="str">
        <f>VLOOKUP($D167,Artslister!$A$1:$W$100,9,FALSE)</f>
        <v>Oleaceae</v>
      </c>
      <c r="U167" t="str">
        <f>VLOOKUP($D167,Artslister!$A$1:$W$100,10,FALSE)</f>
        <v>Fraxinus</v>
      </c>
      <c r="V167" t="str">
        <f>VLOOKUP($D167,Artslister!$A$1:$W$100,11,FALSE)</f>
        <v>excelsior</v>
      </c>
      <c r="W167">
        <f>VLOOKUP($D167,Artslister!$A$1:$W$100,12,FALSE)</f>
        <v>0</v>
      </c>
      <c r="X167" t="str">
        <f>VLOOKUP($D167,Artslister!$A$1:$W$100,13,FALSE)</f>
        <v>L.</v>
      </c>
      <c r="Y167" t="str">
        <f>VLOOKUP($D167,Artslister!$A$1:$W$100,15,FALSE)</f>
        <v>EN</v>
      </c>
      <c r="Z167" t="e">
        <f>VLOOKUP($D167,Artslister!$A$1:$W$100,17,FALSE)</f>
        <v>#N/A</v>
      </c>
    </row>
    <row r="168" spans="1:26" x14ac:dyDescent="0.3">
      <c r="A168" s="21" t="s">
        <v>109</v>
      </c>
      <c r="B168" s="21">
        <v>2020</v>
      </c>
      <c r="C168" s="21" t="s">
        <v>1330</v>
      </c>
      <c r="D168" s="21" t="s">
        <v>1720</v>
      </c>
      <c r="E168" s="21">
        <v>5</v>
      </c>
      <c r="F168">
        <v>1</v>
      </c>
      <c r="H168">
        <v>1</v>
      </c>
      <c r="K168" s="21" t="s">
        <v>529</v>
      </c>
      <c r="M168" t="str">
        <f>VLOOKUP($D168,Artslister!$A$1:$W$100,2,FALSE)</f>
        <v>Fraxinus excelsior</v>
      </c>
      <c r="N168" t="str">
        <f>VLOOKUP($D168,Artslister!$A$1:$W$100,3,FALSE)</f>
        <v>102409</v>
      </c>
      <c r="O168" t="str">
        <f>VLOOKUP($D168,Artslister!$A$1:$W$100,4,FALSE)</f>
        <v>62369</v>
      </c>
      <c r="P168" t="str">
        <f>VLOOKUP($D168,Artslister!$A$1:$W$100,5,FALSE)</f>
        <v>Plantae</v>
      </c>
      <c r="Q168" t="str">
        <f>VLOOKUP($D168,Artslister!$A$1:$W$100,6,FALSE)</f>
        <v>Magnoliophyta</v>
      </c>
      <c r="R168" t="str">
        <f>VLOOKUP($D168,Artslister!$A$1:$W$100,7,FALSE)</f>
        <v>Eudicots</v>
      </c>
      <c r="S168" t="str">
        <f>VLOOKUP($D168,Artslister!$A$1:$W$100,8,FALSE)</f>
        <v>Lamiales</v>
      </c>
      <c r="T168" t="str">
        <f>VLOOKUP($D168,Artslister!$A$1:$W$100,9,FALSE)</f>
        <v>Oleaceae</v>
      </c>
      <c r="U168" t="str">
        <f>VLOOKUP($D168,Artslister!$A$1:$W$100,10,FALSE)</f>
        <v>Fraxinus</v>
      </c>
      <c r="V168" t="str">
        <f>VLOOKUP($D168,Artslister!$A$1:$W$100,11,FALSE)</f>
        <v>excelsior</v>
      </c>
      <c r="W168">
        <f>VLOOKUP($D168,Artslister!$A$1:$W$100,12,FALSE)</f>
        <v>0</v>
      </c>
      <c r="X168" t="str">
        <f>VLOOKUP($D168,Artslister!$A$1:$W$100,13,FALSE)</f>
        <v>L.</v>
      </c>
      <c r="Y168" t="str">
        <f>VLOOKUP($D168,Artslister!$A$1:$W$100,15,FALSE)</f>
        <v>EN</v>
      </c>
      <c r="Z168" t="e">
        <f>VLOOKUP($D168,Artslister!$A$1:$W$100,17,FALSE)</f>
        <v>#N/A</v>
      </c>
    </row>
    <row r="169" spans="1:26" x14ac:dyDescent="0.3">
      <c r="A169" s="21" t="s">
        <v>109</v>
      </c>
      <c r="B169" s="21">
        <v>2020</v>
      </c>
      <c r="C169" s="21" t="s">
        <v>1332</v>
      </c>
      <c r="D169" s="21" t="s">
        <v>1720</v>
      </c>
      <c r="E169" s="21">
        <v>40</v>
      </c>
      <c r="F169">
        <v>1</v>
      </c>
      <c r="H169">
        <v>1</v>
      </c>
      <c r="K169" s="21" t="s">
        <v>529</v>
      </c>
      <c r="M169" t="str">
        <f>VLOOKUP($D169,Artslister!$A$1:$W$100,2,FALSE)</f>
        <v>Fraxinus excelsior</v>
      </c>
      <c r="N169" t="str">
        <f>VLOOKUP($D169,Artslister!$A$1:$W$100,3,FALSE)</f>
        <v>102409</v>
      </c>
      <c r="O169" t="str">
        <f>VLOOKUP($D169,Artslister!$A$1:$W$100,4,FALSE)</f>
        <v>62369</v>
      </c>
      <c r="P169" t="str">
        <f>VLOOKUP($D169,Artslister!$A$1:$W$100,5,FALSE)</f>
        <v>Plantae</v>
      </c>
      <c r="Q169" t="str">
        <f>VLOOKUP($D169,Artslister!$A$1:$W$100,6,FALSE)</f>
        <v>Magnoliophyta</v>
      </c>
      <c r="R169" t="str">
        <f>VLOOKUP($D169,Artslister!$A$1:$W$100,7,FALSE)</f>
        <v>Eudicots</v>
      </c>
      <c r="S169" t="str">
        <f>VLOOKUP($D169,Artslister!$A$1:$W$100,8,FALSE)</f>
        <v>Lamiales</v>
      </c>
      <c r="T169" t="str">
        <f>VLOOKUP($D169,Artslister!$A$1:$W$100,9,FALSE)</f>
        <v>Oleaceae</v>
      </c>
      <c r="U169" t="str">
        <f>VLOOKUP($D169,Artslister!$A$1:$W$100,10,FALSE)</f>
        <v>Fraxinus</v>
      </c>
      <c r="V169" t="str">
        <f>VLOOKUP($D169,Artslister!$A$1:$W$100,11,FALSE)</f>
        <v>excelsior</v>
      </c>
      <c r="W169">
        <f>VLOOKUP($D169,Artslister!$A$1:$W$100,12,FALSE)</f>
        <v>0</v>
      </c>
      <c r="X169" t="str">
        <f>VLOOKUP($D169,Artslister!$A$1:$W$100,13,FALSE)</f>
        <v>L.</v>
      </c>
      <c r="Y169" t="str">
        <f>VLOOKUP($D169,Artslister!$A$1:$W$100,15,FALSE)</f>
        <v>EN</v>
      </c>
      <c r="Z169" t="e">
        <f>VLOOKUP($D169,Artslister!$A$1:$W$100,17,FALSE)</f>
        <v>#N/A</v>
      </c>
    </row>
    <row r="170" spans="1:26" x14ac:dyDescent="0.3">
      <c r="A170" s="21" t="s">
        <v>109</v>
      </c>
      <c r="B170" s="21">
        <v>2020</v>
      </c>
      <c r="C170" s="21" t="s">
        <v>1337</v>
      </c>
      <c r="D170" s="21" t="s">
        <v>1720</v>
      </c>
      <c r="E170" s="21">
        <v>40</v>
      </c>
      <c r="F170">
        <v>1</v>
      </c>
      <c r="H170">
        <v>1</v>
      </c>
      <c r="K170" s="21" t="s">
        <v>529</v>
      </c>
      <c r="M170" t="str">
        <f>VLOOKUP($D170,Artslister!$A$1:$W$100,2,FALSE)</f>
        <v>Fraxinus excelsior</v>
      </c>
      <c r="N170" t="str">
        <f>VLOOKUP($D170,Artslister!$A$1:$W$100,3,FALSE)</f>
        <v>102409</v>
      </c>
      <c r="O170" t="str">
        <f>VLOOKUP($D170,Artslister!$A$1:$W$100,4,FALSE)</f>
        <v>62369</v>
      </c>
      <c r="P170" t="str">
        <f>VLOOKUP($D170,Artslister!$A$1:$W$100,5,FALSE)</f>
        <v>Plantae</v>
      </c>
      <c r="Q170" t="str">
        <f>VLOOKUP($D170,Artslister!$A$1:$W$100,6,FALSE)</f>
        <v>Magnoliophyta</v>
      </c>
      <c r="R170" t="str">
        <f>VLOOKUP($D170,Artslister!$A$1:$W$100,7,FALSE)</f>
        <v>Eudicots</v>
      </c>
      <c r="S170" t="str">
        <f>VLOOKUP($D170,Artslister!$A$1:$W$100,8,FALSE)</f>
        <v>Lamiales</v>
      </c>
      <c r="T170" t="str">
        <f>VLOOKUP($D170,Artslister!$A$1:$W$100,9,FALSE)</f>
        <v>Oleaceae</v>
      </c>
      <c r="U170" t="str">
        <f>VLOOKUP($D170,Artslister!$A$1:$W$100,10,FALSE)</f>
        <v>Fraxinus</v>
      </c>
      <c r="V170" t="str">
        <f>VLOOKUP($D170,Artslister!$A$1:$W$100,11,FALSE)</f>
        <v>excelsior</v>
      </c>
      <c r="W170">
        <f>VLOOKUP($D170,Artslister!$A$1:$W$100,12,FALSE)</f>
        <v>0</v>
      </c>
      <c r="X170" t="str">
        <f>VLOOKUP($D170,Artslister!$A$1:$W$100,13,FALSE)</f>
        <v>L.</v>
      </c>
      <c r="Y170" t="str">
        <f>VLOOKUP($D170,Artslister!$A$1:$W$100,15,FALSE)</f>
        <v>EN</v>
      </c>
      <c r="Z170" t="e">
        <f>VLOOKUP($D170,Artslister!$A$1:$W$100,17,FALSE)</f>
        <v>#N/A</v>
      </c>
    </row>
    <row r="171" spans="1:26" x14ac:dyDescent="0.3">
      <c r="A171" s="21" t="s">
        <v>109</v>
      </c>
      <c r="B171" s="21">
        <v>2020</v>
      </c>
      <c r="C171" s="21" t="s">
        <v>1324</v>
      </c>
      <c r="D171" s="21" t="s">
        <v>1720</v>
      </c>
      <c r="E171" s="21">
        <v>3</v>
      </c>
      <c r="F171">
        <v>1</v>
      </c>
      <c r="H171">
        <v>1</v>
      </c>
      <c r="K171" s="21" t="s">
        <v>529</v>
      </c>
      <c r="M171" t="str">
        <f>VLOOKUP($D171,Artslister!$A$1:$W$100,2,FALSE)</f>
        <v>Fraxinus excelsior</v>
      </c>
      <c r="N171" t="str">
        <f>VLOOKUP($D171,Artslister!$A$1:$W$100,3,FALSE)</f>
        <v>102409</v>
      </c>
      <c r="O171" t="str">
        <f>VLOOKUP($D171,Artslister!$A$1:$W$100,4,FALSE)</f>
        <v>62369</v>
      </c>
      <c r="P171" t="str">
        <f>VLOOKUP($D171,Artslister!$A$1:$W$100,5,FALSE)</f>
        <v>Plantae</v>
      </c>
      <c r="Q171" t="str">
        <f>VLOOKUP($D171,Artslister!$A$1:$W$100,6,FALSE)</f>
        <v>Magnoliophyta</v>
      </c>
      <c r="R171" t="str">
        <f>VLOOKUP($D171,Artslister!$A$1:$W$100,7,FALSE)</f>
        <v>Eudicots</v>
      </c>
      <c r="S171" t="str">
        <f>VLOOKUP($D171,Artslister!$A$1:$W$100,8,FALSE)</f>
        <v>Lamiales</v>
      </c>
      <c r="T171" t="str">
        <f>VLOOKUP($D171,Artslister!$A$1:$W$100,9,FALSE)</f>
        <v>Oleaceae</v>
      </c>
      <c r="U171" t="str">
        <f>VLOOKUP($D171,Artslister!$A$1:$W$100,10,FALSE)</f>
        <v>Fraxinus</v>
      </c>
      <c r="V171" t="str">
        <f>VLOOKUP($D171,Artslister!$A$1:$W$100,11,FALSE)</f>
        <v>excelsior</v>
      </c>
      <c r="W171">
        <f>VLOOKUP($D171,Artslister!$A$1:$W$100,12,FALSE)</f>
        <v>0</v>
      </c>
      <c r="X171" t="str">
        <f>VLOOKUP($D171,Artslister!$A$1:$W$100,13,FALSE)</f>
        <v>L.</v>
      </c>
      <c r="Y171" t="str">
        <f>VLOOKUP($D171,Artslister!$A$1:$W$100,15,FALSE)</f>
        <v>EN</v>
      </c>
      <c r="Z171" t="e">
        <f>VLOOKUP($D171,Artslister!$A$1:$W$100,17,FALSE)</f>
        <v>#N/A</v>
      </c>
    </row>
    <row r="172" spans="1:26" x14ac:dyDescent="0.3">
      <c r="A172" s="21" t="s">
        <v>114</v>
      </c>
      <c r="B172" s="21">
        <v>2020</v>
      </c>
      <c r="C172" s="21" t="s">
        <v>1349</v>
      </c>
      <c r="D172" s="21" t="s">
        <v>1720</v>
      </c>
      <c r="E172" s="21">
        <v>7</v>
      </c>
      <c r="F172">
        <v>1</v>
      </c>
      <c r="H172">
        <v>1</v>
      </c>
      <c r="K172" s="21"/>
      <c r="M172" t="str">
        <f>VLOOKUP($D172,Artslister!$A$1:$W$100,2,FALSE)</f>
        <v>Fraxinus excelsior</v>
      </c>
      <c r="N172" t="str">
        <f>VLOOKUP($D172,Artslister!$A$1:$W$100,3,FALSE)</f>
        <v>102409</v>
      </c>
      <c r="O172" t="str">
        <f>VLOOKUP($D172,Artslister!$A$1:$W$100,4,FALSE)</f>
        <v>62369</v>
      </c>
      <c r="P172" t="str">
        <f>VLOOKUP($D172,Artslister!$A$1:$W$100,5,FALSE)</f>
        <v>Plantae</v>
      </c>
      <c r="Q172" t="str">
        <f>VLOOKUP($D172,Artslister!$A$1:$W$100,6,FALSE)</f>
        <v>Magnoliophyta</v>
      </c>
      <c r="R172" t="str">
        <f>VLOOKUP($D172,Artslister!$A$1:$W$100,7,FALSE)</f>
        <v>Eudicots</v>
      </c>
      <c r="S172" t="str">
        <f>VLOOKUP($D172,Artslister!$A$1:$W$100,8,FALSE)</f>
        <v>Lamiales</v>
      </c>
      <c r="T172" t="str">
        <f>VLOOKUP($D172,Artslister!$A$1:$W$100,9,FALSE)</f>
        <v>Oleaceae</v>
      </c>
      <c r="U172" t="str">
        <f>VLOOKUP($D172,Artslister!$A$1:$W$100,10,FALSE)</f>
        <v>Fraxinus</v>
      </c>
      <c r="V172" t="str">
        <f>VLOOKUP($D172,Artslister!$A$1:$W$100,11,FALSE)</f>
        <v>excelsior</v>
      </c>
      <c r="W172">
        <f>VLOOKUP($D172,Artslister!$A$1:$W$100,12,FALSE)</f>
        <v>0</v>
      </c>
      <c r="X172" t="str">
        <f>VLOOKUP($D172,Artslister!$A$1:$W$100,13,FALSE)</f>
        <v>L.</v>
      </c>
      <c r="Y172" t="str">
        <f>VLOOKUP($D172,Artslister!$A$1:$W$100,15,FALSE)</f>
        <v>EN</v>
      </c>
      <c r="Z172" t="e">
        <f>VLOOKUP($D172,Artslister!$A$1:$W$100,17,FALSE)</f>
        <v>#N/A</v>
      </c>
    </row>
    <row r="173" spans="1:26" x14ac:dyDescent="0.3">
      <c r="A173" s="21" t="s">
        <v>114</v>
      </c>
      <c r="B173" s="21">
        <v>2020</v>
      </c>
      <c r="C173" s="21" t="s">
        <v>1350</v>
      </c>
      <c r="D173" s="21" t="s">
        <v>1720</v>
      </c>
      <c r="E173" s="21">
        <v>2</v>
      </c>
      <c r="F173">
        <v>1</v>
      </c>
      <c r="H173">
        <v>1</v>
      </c>
      <c r="K173" s="21"/>
      <c r="M173" t="str">
        <f>VLOOKUP($D173,Artslister!$A$1:$W$100,2,FALSE)</f>
        <v>Fraxinus excelsior</v>
      </c>
      <c r="N173" t="str">
        <f>VLOOKUP($D173,Artslister!$A$1:$W$100,3,FALSE)</f>
        <v>102409</v>
      </c>
      <c r="O173" t="str">
        <f>VLOOKUP($D173,Artslister!$A$1:$W$100,4,FALSE)</f>
        <v>62369</v>
      </c>
      <c r="P173" t="str">
        <f>VLOOKUP($D173,Artslister!$A$1:$W$100,5,FALSE)</f>
        <v>Plantae</v>
      </c>
      <c r="Q173" t="str">
        <f>VLOOKUP($D173,Artslister!$A$1:$W$100,6,FALSE)</f>
        <v>Magnoliophyta</v>
      </c>
      <c r="R173" t="str">
        <f>VLOOKUP($D173,Artslister!$A$1:$W$100,7,FALSE)</f>
        <v>Eudicots</v>
      </c>
      <c r="S173" t="str">
        <f>VLOOKUP($D173,Artslister!$A$1:$W$100,8,FALSE)</f>
        <v>Lamiales</v>
      </c>
      <c r="T173" t="str">
        <f>VLOOKUP($D173,Artslister!$A$1:$W$100,9,FALSE)</f>
        <v>Oleaceae</v>
      </c>
      <c r="U173" t="str">
        <f>VLOOKUP($D173,Artslister!$A$1:$W$100,10,FALSE)</f>
        <v>Fraxinus</v>
      </c>
      <c r="V173" t="str">
        <f>VLOOKUP($D173,Artslister!$A$1:$W$100,11,FALSE)</f>
        <v>excelsior</v>
      </c>
      <c r="W173">
        <f>VLOOKUP($D173,Artslister!$A$1:$W$100,12,FALSE)</f>
        <v>0</v>
      </c>
      <c r="X173" t="str">
        <f>VLOOKUP($D173,Artslister!$A$1:$W$100,13,FALSE)</f>
        <v>L.</v>
      </c>
      <c r="Y173" t="str">
        <f>VLOOKUP($D173,Artslister!$A$1:$W$100,15,FALSE)</f>
        <v>EN</v>
      </c>
      <c r="Z173" t="e">
        <f>VLOOKUP($D173,Artslister!$A$1:$W$100,17,FALSE)</f>
        <v>#N/A</v>
      </c>
    </row>
    <row r="174" spans="1:26" x14ac:dyDescent="0.3">
      <c r="A174" s="21" t="s">
        <v>114</v>
      </c>
      <c r="B174" s="21">
        <v>2020</v>
      </c>
      <c r="C174" s="21" t="s">
        <v>1351</v>
      </c>
      <c r="D174" s="21" t="s">
        <v>1720</v>
      </c>
      <c r="E174" s="21">
        <v>1</v>
      </c>
      <c r="F174">
        <v>1</v>
      </c>
      <c r="H174">
        <v>1</v>
      </c>
      <c r="K174" s="21"/>
      <c r="M174" t="str">
        <f>VLOOKUP($D174,Artslister!$A$1:$W$100,2,FALSE)</f>
        <v>Fraxinus excelsior</v>
      </c>
      <c r="N174" t="str">
        <f>VLOOKUP($D174,Artslister!$A$1:$W$100,3,FALSE)</f>
        <v>102409</v>
      </c>
      <c r="O174" t="str">
        <f>VLOOKUP($D174,Artslister!$A$1:$W$100,4,FALSE)</f>
        <v>62369</v>
      </c>
      <c r="P174" t="str">
        <f>VLOOKUP($D174,Artslister!$A$1:$W$100,5,FALSE)</f>
        <v>Plantae</v>
      </c>
      <c r="Q174" t="str">
        <f>VLOOKUP($D174,Artslister!$A$1:$W$100,6,FALSE)</f>
        <v>Magnoliophyta</v>
      </c>
      <c r="R174" t="str">
        <f>VLOOKUP($D174,Artslister!$A$1:$W$100,7,FALSE)</f>
        <v>Eudicots</v>
      </c>
      <c r="S174" t="str">
        <f>VLOOKUP($D174,Artslister!$A$1:$W$100,8,FALSE)</f>
        <v>Lamiales</v>
      </c>
      <c r="T174" t="str">
        <f>VLOOKUP($D174,Artslister!$A$1:$W$100,9,FALSE)</f>
        <v>Oleaceae</v>
      </c>
      <c r="U174" t="str">
        <f>VLOOKUP($D174,Artslister!$A$1:$W$100,10,FALSE)</f>
        <v>Fraxinus</v>
      </c>
      <c r="V174" t="str">
        <f>VLOOKUP($D174,Artslister!$A$1:$W$100,11,FALSE)</f>
        <v>excelsior</v>
      </c>
      <c r="W174">
        <f>VLOOKUP($D174,Artslister!$A$1:$W$100,12,FALSE)</f>
        <v>0</v>
      </c>
      <c r="X174" t="str">
        <f>VLOOKUP($D174,Artslister!$A$1:$W$100,13,FALSE)</f>
        <v>L.</v>
      </c>
      <c r="Y174" t="str">
        <f>VLOOKUP($D174,Artslister!$A$1:$W$100,15,FALSE)</f>
        <v>EN</v>
      </c>
      <c r="Z174" t="e">
        <f>VLOOKUP($D174,Artslister!$A$1:$W$100,17,FALSE)</f>
        <v>#N/A</v>
      </c>
    </row>
    <row r="175" spans="1:26" x14ac:dyDescent="0.3">
      <c r="A175" s="21" t="s">
        <v>114</v>
      </c>
      <c r="B175" s="21">
        <v>2020</v>
      </c>
      <c r="C175" s="21" t="s">
        <v>1352</v>
      </c>
      <c r="D175" s="21" t="s">
        <v>1720</v>
      </c>
      <c r="E175" s="21">
        <v>1</v>
      </c>
      <c r="F175">
        <v>1</v>
      </c>
      <c r="H175">
        <v>1</v>
      </c>
      <c r="K175" s="21"/>
      <c r="M175" t="str">
        <f>VLOOKUP($D175,Artslister!$A$1:$W$100,2,FALSE)</f>
        <v>Fraxinus excelsior</v>
      </c>
      <c r="N175" t="str">
        <f>VLOOKUP($D175,Artslister!$A$1:$W$100,3,FALSE)</f>
        <v>102409</v>
      </c>
      <c r="O175" t="str">
        <f>VLOOKUP($D175,Artslister!$A$1:$W$100,4,FALSE)</f>
        <v>62369</v>
      </c>
      <c r="P175" t="str">
        <f>VLOOKUP($D175,Artslister!$A$1:$W$100,5,FALSE)</f>
        <v>Plantae</v>
      </c>
      <c r="Q175" t="str">
        <f>VLOOKUP($D175,Artslister!$A$1:$W$100,6,FALSE)</f>
        <v>Magnoliophyta</v>
      </c>
      <c r="R175" t="str">
        <f>VLOOKUP($D175,Artslister!$A$1:$W$100,7,FALSE)</f>
        <v>Eudicots</v>
      </c>
      <c r="S175" t="str">
        <f>VLOOKUP($D175,Artslister!$A$1:$W$100,8,FALSE)</f>
        <v>Lamiales</v>
      </c>
      <c r="T175" t="str">
        <f>VLOOKUP($D175,Artslister!$A$1:$W$100,9,FALSE)</f>
        <v>Oleaceae</v>
      </c>
      <c r="U175" t="str">
        <f>VLOOKUP($D175,Artslister!$A$1:$W$100,10,FALSE)</f>
        <v>Fraxinus</v>
      </c>
      <c r="V175" t="str">
        <f>VLOOKUP($D175,Artslister!$A$1:$W$100,11,FALSE)</f>
        <v>excelsior</v>
      </c>
      <c r="W175">
        <f>VLOOKUP($D175,Artslister!$A$1:$W$100,12,FALSE)</f>
        <v>0</v>
      </c>
      <c r="X175" t="str">
        <f>VLOOKUP($D175,Artslister!$A$1:$W$100,13,FALSE)</f>
        <v>L.</v>
      </c>
      <c r="Y175" t="str">
        <f>VLOOKUP($D175,Artslister!$A$1:$W$100,15,FALSE)</f>
        <v>EN</v>
      </c>
      <c r="Z175" t="e">
        <f>VLOOKUP($D175,Artslister!$A$1:$W$100,17,FALSE)</f>
        <v>#N/A</v>
      </c>
    </row>
    <row r="176" spans="1:26" x14ac:dyDescent="0.3">
      <c r="A176" s="58" t="s">
        <v>114</v>
      </c>
      <c r="B176" s="58">
        <v>2021</v>
      </c>
      <c r="C176" s="58" t="s">
        <v>1349</v>
      </c>
      <c r="D176" s="58" t="s">
        <v>1720</v>
      </c>
      <c r="E176" s="58">
        <v>5</v>
      </c>
      <c r="F176">
        <v>1</v>
      </c>
      <c r="H176">
        <v>1</v>
      </c>
      <c r="I176" s="45"/>
      <c r="J176" s="45"/>
      <c r="K176" s="58"/>
      <c r="L176" s="45"/>
      <c r="M176" t="str">
        <f>VLOOKUP($D176,Artslister!$A$1:$W$100,2,FALSE)</f>
        <v>Fraxinus excelsior</v>
      </c>
      <c r="N176" t="str">
        <f>VLOOKUP($D176,Artslister!$A$1:$W$100,3,FALSE)</f>
        <v>102409</v>
      </c>
      <c r="O176" t="str">
        <f>VLOOKUP($D176,Artslister!$A$1:$W$100,4,FALSE)</f>
        <v>62369</v>
      </c>
      <c r="P176" t="str">
        <f>VLOOKUP($D176,Artslister!$A$1:$W$100,5,FALSE)</f>
        <v>Plantae</v>
      </c>
      <c r="Q176" t="str">
        <f>VLOOKUP($D176,Artslister!$A$1:$W$100,6,FALSE)</f>
        <v>Magnoliophyta</v>
      </c>
      <c r="R176" t="str">
        <f>VLOOKUP($D176,Artslister!$A$1:$W$100,7,FALSE)</f>
        <v>Eudicots</v>
      </c>
      <c r="S176" t="str">
        <f>VLOOKUP($D176,Artslister!$A$1:$W$100,8,FALSE)</f>
        <v>Lamiales</v>
      </c>
      <c r="T176" t="str">
        <f>VLOOKUP($D176,Artslister!$A$1:$W$100,9,FALSE)</f>
        <v>Oleaceae</v>
      </c>
      <c r="U176" t="str">
        <f>VLOOKUP($D176,Artslister!$A$1:$W$100,10,FALSE)</f>
        <v>Fraxinus</v>
      </c>
      <c r="V176" t="str">
        <f>VLOOKUP($D176,Artslister!$A$1:$W$100,11,FALSE)</f>
        <v>excelsior</v>
      </c>
      <c r="W176">
        <f>VLOOKUP($D176,Artslister!$A$1:$W$100,12,FALSE)</f>
        <v>0</v>
      </c>
      <c r="X176" t="str">
        <f>VLOOKUP($D176,Artslister!$A$1:$W$100,13,FALSE)</f>
        <v>L.</v>
      </c>
      <c r="Y176" t="str">
        <f>VLOOKUP($D176,Artslister!$A$1:$W$100,15,FALSE)</f>
        <v>EN</v>
      </c>
      <c r="Z176" t="e">
        <f>VLOOKUP($D176,Artslister!$A$1:$W$100,17,FALSE)</f>
        <v>#N/A</v>
      </c>
    </row>
    <row r="177" spans="1:26" x14ac:dyDescent="0.3">
      <c r="A177" s="58" t="s">
        <v>114</v>
      </c>
      <c r="B177" s="58">
        <v>2021</v>
      </c>
      <c r="C177" s="58" t="s">
        <v>1350</v>
      </c>
      <c r="D177" s="58" t="s">
        <v>1720</v>
      </c>
      <c r="E177" s="58">
        <v>2</v>
      </c>
      <c r="F177">
        <v>1</v>
      </c>
      <c r="H177">
        <v>1</v>
      </c>
      <c r="I177" s="45"/>
      <c r="J177" s="45"/>
      <c r="K177" s="58"/>
      <c r="L177" s="45"/>
      <c r="M177" t="str">
        <f>VLOOKUP($D177,Artslister!$A$1:$W$100,2,FALSE)</f>
        <v>Fraxinus excelsior</v>
      </c>
      <c r="N177" t="str">
        <f>VLOOKUP($D177,Artslister!$A$1:$W$100,3,FALSE)</f>
        <v>102409</v>
      </c>
      <c r="O177" t="str">
        <f>VLOOKUP($D177,Artslister!$A$1:$W$100,4,FALSE)</f>
        <v>62369</v>
      </c>
      <c r="P177" t="str">
        <f>VLOOKUP($D177,Artslister!$A$1:$W$100,5,FALSE)</f>
        <v>Plantae</v>
      </c>
      <c r="Q177" t="str">
        <f>VLOOKUP($D177,Artslister!$A$1:$W$100,6,FALSE)</f>
        <v>Magnoliophyta</v>
      </c>
      <c r="R177" t="str">
        <f>VLOOKUP($D177,Artslister!$A$1:$W$100,7,FALSE)</f>
        <v>Eudicots</v>
      </c>
      <c r="S177" t="str">
        <f>VLOOKUP($D177,Artslister!$A$1:$W$100,8,FALSE)</f>
        <v>Lamiales</v>
      </c>
      <c r="T177" t="str">
        <f>VLOOKUP($D177,Artslister!$A$1:$W$100,9,FALSE)</f>
        <v>Oleaceae</v>
      </c>
      <c r="U177" t="str">
        <f>VLOOKUP($D177,Artslister!$A$1:$W$100,10,FALSE)</f>
        <v>Fraxinus</v>
      </c>
      <c r="V177" t="str">
        <f>VLOOKUP($D177,Artslister!$A$1:$W$100,11,FALSE)</f>
        <v>excelsior</v>
      </c>
      <c r="W177">
        <f>VLOOKUP($D177,Artslister!$A$1:$W$100,12,FALSE)</f>
        <v>0</v>
      </c>
      <c r="X177" t="str">
        <f>VLOOKUP($D177,Artslister!$A$1:$W$100,13,FALSE)</f>
        <v>L.</v>
      </c>
      <c r="Y177" t="str">
        <f>VLOOKUP($D177,Artslister!$A$1:$W$100,15,FALSE)</f>
        <v>EN</v>
      </c>
      <c r="Z177" t="e">
        <f>VLOOKUP($D177,Artslister!$A$1:$W$100,17,FALSE)</f>
        <v>#N/A</v>
      </c>
    </row>
    <row r="178" spans="1:26" x14ac:dyDescent="0.3">
      <c r="A178" s="58" t="s">
        <v>114</v>
      </c>
      <c r="B178" s="58">
        <v>2021</v>
      </c>
      <c r="C178" s="58" t="s">
        <v>1351</v>
      </c>
      <c r="D178" s="58" t="s">
        <v>1720</v>
      </c>
      <c r="E178" s="58">
        <v>1</v>
      </c>
      <c r="F178">
        <v>1</v>
      </c>
      <c r="H178">
        <v>1</v>
      </c>
      <c r="I178" s="45"/>
      <c r="J178" s="45"/>
      <c r="K178" s="58"/>
      <c r="L178" s="45"/>
      <c r="M178" t="str">
        <f>VLOOKUP($D178,Artslister!$A$1:$W$100,2,FALSE)</f>
        <v>Fraxinus excelsior</v>
      </c>
      <c r="N178" t="str">
        <f>VLOOKUP($D178,Artslister!$A$1:$W$100,3,FALSE)</f>
        <v>102409</v>
      </c>
      <c r="O178" t="str">
        <f>VLOOKUP($D178,Artslister!$A$1:$W$100,4,FALSE)</f>
        <v>62369</v>
      </c>
      <c r="P178" t="str">
        <f>VLOOKUP($D178,Artslister!$A$1:$W$100,5,FALSE)</f>
        <v>Plantae</v>
      </c>
      <c r="Q178" t="str">
        <f>VLOOKUP($D178,Artslister!$A$1:$W$100,6,FALSE)</f>
        <v>Magnoliophyta</v>
      </c>
      <c r="R178" t="str">
        <f>VLOOKUP($D178,Artslister!$A$1:$W$100,7,FALSE)</f>
        <v>Eudicots</v>
      </c>
      <c r="S178" t="str">
        <f>VLOOKUP($D178,Artslister!$A$1:$W$100,8,FALSE)</f>
        <v>Lamiales</v>
      </c>
      <c r="T178" t="str">
        <f>VLOOKUP($D178,Artslister!$A$1:$W$100,9,FALSE)</f>
        <v>Oleaceae</v>
      </c>
      <c r="U178" t="str">
        <f>VLOOKUP($D178,Artslister!$A$1:$W$100,10,FALSE)</f>
        <v>Fraxinus</v>
      </c>
      <c r="V178" t="str">
        <f>VLOOKUP($D178,Artslister!$A$1:$W$100,11,FALSE)</f>
        <v>excelsior</v>
      </c>
      <c r="W178">
        <f>VLOOKUP($D178,Artslister!$A$1:$W$100,12,FALSE)</f>
        <v>0</v>
      </c>
      <c r="X178" t="str">
        <f>VLOOKUP($D178,Artslister!$A$1:$W$100,13,FALSE)</f>
        <v>L.</v>
      </c>
      <c r="Y178" t="str">
        <f>VLOOKUP($D178,Artslister!$A$1:$W$100,15,FALSE)</f>
        <v>EN</v>
      </c>
      <c r="Z178" t="e">
        <f>VLOOKUP($D178,Artslister!$A$1:$W$100,17,FALSE)</f>
        <v>#N/A</v>
      </c>
    </row>
    <row r="179" spans="1:26" x14ac:dyDescent="0.3">
      <c r="A179" s="58" t="s">
        <v>114</v>
      </c>
      <c r="B179" s="58">
        <v>2021</v>
      </c>
      <c r="C179" s="58" t="s">
        <v>1352</v>
      </c>
      <c r="D179" s="58" t="s">
        <v>1720</v>
      </c>
      <c r="E179" s="58">
        <v>1</v>
      </c>
      <c r="F179">
        <v>1</v>
      </c>
      <c r="H179">
        <v>1</v>
      </c>
      <c r="I179" s="45"/>
      <c r="J179" s="45"/>
      <c r="K179" s="58"/>
      <c r="L179" s="45"/>
      <c r="M179" t="str">
        <f>VLOOKUP($D179,Artslister!$A$1:$W$100,2,FALSE)</f>
        <v>Fraxinus excelsior</v>
      </c>
      <c r="N179" t="str">
        <f>VLOOKUP($D179,Artslister!$A$1:$W$100,3,FALSE)</f>
        <v>102409</v>
      </c>
      <c r="O179" t="str">
        <f>VLOOKUP($D179,Artslister!$A$1:$W$100,4,FALSE)</f>
        <v>62369</v>
      </c>
      <c r="P179" t="str">
        <f>VLOOKUP($D179,Artslister!$A$1:$W$100,5,FALSE)</f>
        <v>Plantae</v>
      </c>
      <c r="Q179" t="str">
        <f>VLOOKUP($D179,Artslister!$A$1:$W$100,6,FALSE)</f>
        <v>Magnoliophyta</v>
      </c>
      <c r="R179" t="str">
        <f>VLOOKUP($D179,Artslister!$A$1:$W$100,7,FALSE)</f>
        <v>Eudicots</v>
      </c>
      <c r="S179" t="str">
        <f>VLOOKUP($D179,Artslister!$A$1:$W$100,8,FALSE)</f>
        <v>Lamiales</v>
      </c>
      <c r="T179" t="str">
        <f>VLOOKUP($D179,Artslister!$A$1:$W$100,9,FALSE)</f>
        <v>Oleaceae</v>
      </c>
      <c r="U179" t="str">
        <f>VLOOKUP($D179,Artslister!$A$1:$W$100,10,FALSE)</f>
        <v>Fraxinus</v>
      </c>
      <c r="V179" t="str">
        <f>VLOOKUP($D179,Artslister!$A$1:$W$100,11,FALSE)</f>
        <v>excelsior</v>
      </c>
      <c r="W179">
        <f>VLOOKUP($D179,Artslister!$A$1:$W$100,12,FALSE)</f>
        <v>0</v>
      </c>
      <c r="X179" t="str">
        <f>VLOOKUP($D179,Artslister!$A$1:$W$100,13,FALSE)</f>
        <v>L.</v>
      </c>
      <c r="Y179" t="str">
        <f>VLOOKUP($D179,Artslister!$A$1:$W$100,15,FALSE)</f>
        <v>EN</v>
      </c>
      <c r="Z179" t="e">
        <f>VLOOKUP($D179,Artslister!$A$1:$W$100,17,FALSE)</f>
        <v>#N/A</v>
      </c>
    </row>
    <row r="180" spans="1:26" x14ac:dyDescent="0.3">
      <c r="A180" t="s">
        <v>69</v>
      </c>
      <c r="B180">
        <v>2020</v>
      </c>
      <c r="C180" t="s">
        <v>1377</v>
      </c>
      <c r="D180" t="s">
        <v>1720</v>
      </c>
      <c r="E180">
        <v>50</v>
      </c>
      <c r="F180">
        <v>1</v>
      </c>
      <c r="H180">
        <v>1</v>
      </c>
      <c r="M180" t="str">
        <f>VLOOKUP($D180,Artslister!$A$1:$W$100,2,FALSE)</f>
        <v>Fraxinus excelsior</v>
      </c>
      <c r="N180" t="str">
        <f>VLOOKUP($D180,Artslister!$A$1:$W$100,3,FALSE)</f>
        <v>102409</v>
      </c>
      <c r="O180" t="str">
        <f>VLOOKUP($D180,Artslister!$A$1:$W$100,4,FALSE)</f>
        <v>62369</v>
      </c>
      <c r="P180" t="str">
        <f>VLOOKUP($D180,Artslister!$A$1:$W$100,5,FALSE)</f>
        <v>Plantae</v>
      </c>
      <c r="Q180" t="str">
        <f>VLOOKUP($D180,Artslister!$A$1:$W$100,6,FALSE)</f>
        <v>Magnoliophyta</v>
      </c>
      <c r="R180" t="str">
        <f>VLOOKUP($D180,Artslister!$A$1:$W$100,7,FALSE)</f>
        <v>Eudicots</v>
      </c>
      <c r="S180" t="str">
        <f>VLOOKUP($D180,Artslister!$A$1:$W$100,8,FALSE)</f>
        <v>Lamiales</v>
      </c>
      <c r="T180" t="str">
        <f>VLOOKUP($D180,Artslister!$A$1:$W$100,9,FALSE)</f>
        <v>Oleaceae</v>
      </c>
      <c r="U180" t="str">
        <f>VLOOKUP($D180,Artslister!$A$1:$W$100,10,FALSE)</f>
        <v>Fraxinus</v>
      </c>
      <c r="V180" t="str">
        <f>VLOOKUP($D180,Artslister!$A$1:$W$100,11,FALSE)</f>
        <v>excelsior</v>
      </c>
      <c r="W180">
        <f>VLOOKUP($D180,Artslister!$A$1:$W$100,12,FALSE)</f>
        <v>0</v>
      </c>
      <c r="X180" t="str">
        <f>VLOOKUP($D180,Artslister!$A$1:$W$100,13,FALSE)</f>
        <v>L.</v>
      </c>
      <c r="Y180" t="str">
        <f>VLOOKUP($D180,Artslister!$A$1:$W$100,15,FALSE)</f>
        <v>EN</v>
      </c>
      <c r="Z180" t="e">
        <f>VLOOKUP($D180,Artslister!$A$1:$W$100,17,FALSE)</f>
        <v>#N/A</v>
      </c>
    </row>
    <row r="181" spans="1:26" x14ac:dyDescent="0.3">
      <c r="A181" t="s">
        <v>75</v>
      </c>
      <c r="B181">
        <v>2020</v>
      </c>
      <c r="C181" t="s">
        <v>1407</v>
      </c>
      <c r="D181" t="s">
        <v>1720</v>
      </c>
      <c r="E181">
        <v>0.1</v>
      </c>
      <c r="F181">
        <v>1</v>
      </c>
      <c r="H181">
        <v>1</v>
      </c>
      <c r="M181" t="str">
        <f>VLOOKUP($D181,Artslister!$A$1:$W$100,2,FALSE)</f>
        <v>Fraxinus excelsior</v>
      </c>
      <c r="N181" t="str">
        <f>VLOOKUP($D181,Artslister!$A$1:$W$100,3,FALSE)</f>
        <v>102409</v>
      </c>
      <c r="O181" t="str">
        <f>VLOOKUP($D181,Artslister!$A$1:$W$100,4,FALSE)</f>
        <v>62369</v>
      </c>
      <c r="P181" t="str">
        <f>VLOOKUP($D181,Artslister!$A$1:$W$100,5,FALSE)</f>
        <v>Plantae</v>
      </c>
      <c r="Q181" t="str">
        <f>VLOOKUP($D181,Artslister!$A$1:$W$100,6,FALSE)</f>
        <v>Magnoliophyta</v>
      </c>
      <c r="R181" t="str">
        <f>VLOOKUP($D181,Artslister!$A$1:$W$100,7,FALSE)</f>
        <v>Eudicots</v>
      </c>
      <c r="S181" t="str">
        <f>VLOOKUP($D181,Artslister!$A$1:$W$100,8,FALSE)</f>
        <v>Lamiales</v>
      </c>
      <c r="T181" t="str">
        <f>VLOOKUP($D181,Artslister!$A$1:$W$100,9,FALSE)</f>
        <v>Oleaceae</v>
      </c>
      <c r="U181" t="str">
        <f>VLOOKUP($D181,Artslister!$A$1:$W$100,10,FALSE)</f>
        <v>Fraxinus</v>
      </c>
      <c r="V181" t="str">
        <f>VLOOKUP($D181,Artslister!$A$1:$W$100,11,FALSE)</f>
        <v>excelsior</v>
      </c>
      <c r="W181">
        <f>VLOOKUP($D181,Artslister!$A$1:$W$100,12,FALSE)</f>
        <v>0</v>
      </c>
      <c r="X181" t="str">
        <f>VLOOKUP($D181,Artslister!$A$1:$W$100,13,FALSE)</f>
        <v>L.</v>
      </c>
      <c r="Y181" t="str">
        <f>VLOOKUP($D181,Artslister!$A$1:$W$100,15,FALSE)</f>
        <v>EN</v>
      </c>
      <c r="Z181" t="e">
        <f>VLOOKUP($D181,Artslister!$A$1:$W$100,17,FALSE)</f>
        <v>#N/A</v>
      </c>
    </row>
    <row r="182" spans="1:26" x14ac:dyDescent="0.3">
      <c r="A182" t="s">
        <v>146</v>
      </c>
      <c r="B182">
        <v>2020</v>
      </c>
      <c r="C182" t="s">
        <v>1447</v>
      </c>
      <c r="D182" t="s">
        <v>1720</v>
      </c>
      <c r="E182">
        <v>5</v>
      </c>
      <c r="F182">
        <v>1</v>
      </c>
      <c r="H182">
        <v>1</v>
      </c>
      <c r="M182" t="str">
        <f>VLOOKUP($D182,Artslister!$A$1:$W$100,2,FALSE)</f>
        <v>Fraxinus excelsior</v>
      </c>
      <c r="N182" t="str">
        <f>VLOOKUP($D182,Artslister!$A$1:$W$100,3,FALSE)</f>
        <v>102409</v>
      </c>
      <c r="O182" t="str">
        <f>VLOOKUP($D182,Artslister!$A$1:$W$100,4,FALSE)</f>
        <v>62369</v>
      </c>
      <c r="P182" t="str">
        <f>VLOOKUP($D182,Artslister!$A$1:$W$100,5,FALSE)</f>
        <v>Plantae</v>
      </c>
      <c r="Q182" t="str">
        <f>VLOOKUP($D182,Artslister!$A$1:$W$100,6,FALSE)</f>
        <v>Magnoliophyta</v>
      </c>
      <c r="R182" t="str">
        <f>VLOOKUP($D182,Artslister!$A$1:$W$100,7,FALSE)</f>
        <v>Eudicots</v>
      </c>
      <c r="S182" t="str">
        <f>VLOOKUP($D182,Artslister!$A$1:$W$100,8,FALSE)</f>
        <v>Lamiales</v>
      </c>
      <c r="T182" t="str">
        <f>VLOOKUP($D182,Artslister!$A$1:$W$100,9,FALSE)</f>
        <v>Oleaceae</v>
      </c>
      <c r="U182" t="str">
        <f>VLOOKUP($D182,Artslister!$A$1:$W$100,10,FALSE)</f>
        <v>Fraxinus</v>
      </c>
      <c r="V182" t="str">
        <f>VLOOKUP($D182,Artslister!$A$1:$W$100,11,FALSE)</f>
        <v>excelsior</v>
      </c>
      <c r="W182">
        <f>VLOOKUP($D182,Artslister!$A$1:$W$100,12,FALSE)</f>
        <v>0</v>
      </c>
      <c r="X182" t="str">
        <f>VLOOKUP($D182,Artslister!$A$1:$W$100,13,FALSE)</f>
        <v>L.</v>
      </c>
      <c r="Y182" t="str">
        <f>VLOOKUP($D182,Artslister!$A$1:$W$100,15,FALSE)</f>
        <v>EN</v>
      </c>
      <c r="Z182" t="e">
        <f>VLOOKUP($D182,Artslister!$A$1:$W$100,17,FALSE)</f>
        <v>#N/A</v>
      </c>
    </row>
    <row r="183" spans="1:26" x14ac:dyDescent="0.3">
      <c r="A183" t="s">
        <v>56</v>
      </c>
      <c r="B183">
        <v>2020</v>
      </c>
      <c r="C183" t="s">
        <v>1500</v>
      </c>
      <c r="D183" t="s">
        <v>1720</v>
      </c>
      <c r="E183">
        <v>70</v>
      </c>
      <c r="F183">
        <v>1</v>
      </c>
      <c r="H183">
        <v>1</v>
      </c>
      <c r="M183" t="str">
        <f>VLOOKUP($D183,Artslister!$A$1:$W$100,2,FALSE)</f>
        <v>Fraxinus excelsior</v>
      </c>
      <c r="N183" t="str">
        <f>VLOOKUP($D183,Artslister!$A$1:$W$100,3,FALSE)</f>
        <v>102409</v>
      </c>
      <c r="O183" t="str">
        <f>VLOOKUP($D183,Artslister!$A$1:$W$100,4,FALSE)</f>
        <v>62369</v>
      </c>
      <c r="P183" t="str">
        <f>VLOOKUP($D183,Artslister!$A$1:$W$100,5,FALSE)</f>
        <v>Plantae</v>
      </c>
      <c r="Q183" t="str">
        <f>VLOOKUP($D183,Artslister!$A$1:$W$100,6,FALSE)</f>
        <v>Magnoliophyta</v>
      </c>
      <c r="R183" t="str">
        <f>VLOOKUP($D183,Artslister!$A$1:$W$100,7,FALSE)</f>
        <v>Eudicots</v>
      </c>
      <c r="S183" t="str">
        <f>VLOOKUP($D183,Artslister!$A$1:$W$100,8,FALSE)</f>
        <v>Lamiales</v>
      </c>
      <c r="T183" t="str">
        <f>VLOOKUP($D183,Artslister!$A$1:$W$100,9,FALSE)</f>
        <v>Oleaceae</v>
      </c>
      <c r="U183" t="str">
        <f>VLOOKUP($D183,Artslister!$A$1:$W$100,10,FALSE)</f>
        <v>Fraxinus</v>
      </c>
      <c r="V183" t="str">
        <f>VLOOKUP($D183,Artslister!$A$1:$W$100,11,FALSE)</f>
        <v>excelsior</v>
      </c>
      <c r="W183">
        <f>VLOOKUP($D183,Artslister!$A$1:$W$100,12,FALSE)</f>
        <v>0</v>
      </c>
      <c r="X183" t="str">
        <f>VLOOKUP($D183,Artslister!$A$1:$W$100,13,FALSE)</f>
        <v>L.</v>
      </c>
      <c r="Y183" t="str">
        <f>VLOOKUP($D183,Artslister!$A$1:$W$100,15,FALSE)</f>
        <v>EN</v>
      </c>
      <c r="Z183" t="e">
        <f>VLOOKUP($D183,Artslister!$A$1:$W$100,17,FALSE)</f>
        <v>#N/A</v>
      </c>
    </row>
    <row r="184" spans="1:26" x14ac:dyDescent="0.3">
      <c r="A184" t="s">
        <v>85</v>
      </c>
      <c r="B184">
        <v>2020</v>
      </c>
      <c r="C184" t="s">
        <v>1586</v>
      </c>
      <c r="D184" t="s">
        <v>1720</v>
      </c>
      <c r="E184">
        <v>2</v>
      </c>
      <c r="F184">
        <v>1</v>
      </c>
      <c r="H184">
        <v>1</v>
      </c>
      <c r="M184" t="str">
        <f>VLOOKUP($D184,Artslister!$A$1:$W$100,2,FALSE)</f>
        <v>Fraxinus excelsior</v>
      </c>
      <c r="N184" t="str">
        <f>VLOOKUP($D184,Artslister!$A$1:$W$100,3,FALSE)</f>
        <v>102409</v>
      </c>
      <c r="O184" t="str">
        <f>VLOOKUP($D184,Artslister!$A$1:$W$100,4,FALSE)</f>
        <v>62369</v>
      </c>
      <c r="P184" t="str">
        <f>VLOOKUP($D184,Artslister!$A$1:$W$100,5,FALSE)</f>
        <v>Plantae</v>
      </c>
      <c r="Q184" t="str">
        <f>VLOOKUP($D184,Artslister!$A$1:$W$100,6,FALSE)</f>
        <v>Magnoliophyta</v>
      </c>
      <c r="R184" t="str">
        <f>VLOOKUP($D184,Artslister!$A$1:$W$100,7,FALSE)</f>
        <v>Eudicots</v>
      </c>
      <c r="S184" t="str">
        <f>VLOOKUP($D184,Artslister!$A$1:$W$100,8,FALSE)</f>
        <v>Lamiales</v>
      </c>
      <c r="T184" t="str">
        <f>VLOOKUP($D184,Artslister!$A$1:$W$100,9,FALSE)</f>
        <v>Oleaceae</v>
      </c>
      <c r="U184" t="str">
        <f>VLOOKUP($D184,Artslister!$A$1:$W$100,10,FALSE)</f>
        <v>Fraxinus</v>
      </c>
      <c r="V184" t="str">
        <f>VLOOKUP($D184,Artslister!$A$1:$W$100,11,FALSE)</f>
        <v>excelsior</v>
      </c>
      <c r="W184">
        <f>VLOOKUP($D184,Artslister!$A$1:$W$100,12,FALSE)</f>
        <v>0</v>
      </c>
      <c r="X184" t="str">
        <f>VLOOKUP($D184,Artslister!$A$1:$W$100,13,FALSE)</f>
        <v>L.</v>
      </c>
      <c r="Y184" t="str">
        <f>VLOOKUP($D184,Artslister!$A$1:$W$100,15,FALSE)</f>
        <v>EN</v>
      </c>
      <c r="Z184" t="e">
        <f>VLOOKUP($D184,Artslister!$A$1:$W$100,17,FALSE)</f>
        <v>#N/A</v>
      </c>
    </row>
    <row r="185" spans="1:26" x14ac:dyDescent="0.3">
      <c r="A185" t="s">
        <v>148</v>
      </c>
      <c r="B185">
        <v>2020</v>
      </c>
      <c r="C185" t="s">
        <v>1607</v>
      </c>
      <c r="D185" t="s">
        <v>1720</v>
      </c>
      <c r="E185">
        <v>80</v>
      </c>
      <c r="F185">
        <v>1</v>
      </c>
      <c r="H185">
        <v>1</v>
      </c>
      <c r="M185" t="str">
        <f>VLOOKUP($D185,Artslister!$A$1:$W$100,2,FALSE)</f>
        <v>Fraxinus excelsior</v>
      </c>
      <c r="N185" t="str">
        <f>VLOOKUP($D185,Artslister!$A$1:$W$100,3,FALSE)</f>
        <v>102409</v>
      </c>
      <c r="O185" t="str">
        <f>VLOOKUP($D185,Artslister!$A$1:$W$100,4,FALSE)</f>
        <v>62369</v>
      </c>
      <c r="P185" t="str">
        <f>VLOOKUP($D185,Artslister!$A$1:$W$100,5,FALSE)</f>
        <v>Plantae</v>
      </c>
      <c r="Q185" t="str">
        <f>VLOOKUP($D185,Artslister!$A$1:$W$100,6,FALSE)</f>
        <v>Magnoliophyta</v>
      </c>
      <c r="R185" t="str">
        <f>VLOOKUP($D185,Artslister!$A$1:$W$100,7,FALSE)</f>
        <v>Eudicots</v>
      </c>
      <c r="S185" t="str">
        <f>VLOOKUP($D185,Artslister!$A$1:$W$100,8,FALSE)</f>
        <v>Lamiales</v>
      </c>
      <c r="T185" t="str">
        <f>VLOOKUP($D185,Artslister!$A$1:$W$100,9,FALSE)</f>
        <v>Oleaceae</v>
      </c>
      <c r="U185" t="str">
        <f>VLOOKUP($D185,Artslister!$A$1:$W$100,10,FALSE)</f>
        <v>Fraxinus</v>
      </c>
      <c r="V185" t="str">
        <f>VLOOKUP($D185,Artslister!$A$1:$W$100,11,FALSE)</f>
        <v>excelsior</v>
      </c>
      <c r="W185">
        <f>VLOOKUP($D185,Artslister!$A$1:$W$100,12,FALSE)</f>
        <v>0</v>
      </c>
      <c r="X185" t="str">
        <f>VLOOKUP($D185,Artslister!$A$1:$W$100,13,FALSE)</f>
        <v>L.</v>
      </c>
      <c r="Y185" t="str">
        <f>VLOOKUP($D185,Artslister!$A$1:$W$100,15,FALSE)</f>
        <v>EN</v>
      </c>
      <c r="Z185" t="e">
        <f>VLOOKUP($D185,Artslister!$A$1:$W$100,17,FALSE)</f>
        <v>#N/A</v>
      </c>
    </row>
    <row r="186" spans="1:26" x14ac:dyDescent="0.3">
      <c r="A186" t="s">
        <v>148</v>
      </c>
      <c r="B186">
        <v>2020</v>
      </c>
      <c r="C186" t="s">
        <v>1613</v>
      </c>
      <c r="D186" t="s">
        <v>1720</v>
      </c>
      <c r="E186" t="s">
        <v>503</v>
      </c>
      <c r="F186">
        <v>1</v>
      </c>
      <c r="H186">
        <v>1</v>
      </c>
      <c r="M186" t="str">
        <f>VLOOKUP($D186,Artslister!$A$1:$W$100,2,FALSE)</f>
        <v>Fraxinus excelsior</v>
      </c>
      <c r="N186" t="str">
        <f>VLOOKUP($D186,Artslister!$A$1:$W$100,3,FALSE)</f>
        <v>102409</v>
      </c>
      <c r="O186" t="str">
        <f>VLOOKUP($D186,Artslister!$A$1:$W$100,4,FALSE)</f>
        <v>62369</v>
      </c>
      <c r="P186" t="str">
        <f>VLOOKUP($D186,Artslister!$A$1:$W$100,5,FALSE)</f>
        <v>Plantae</v>
      </c>
      <c r="Q186" t="str">
        <f>VLOOKUP($D186,Artslister!$A$1:$W$100,6,FALSE)</f>
        <v>Magnoliophyta</v>
      </c>
      <c r="R186" t="str">
        <f>VLOOKUP($D186,Artslister!$A$1:$W$100,7,FALSE)</f>
        <v>Eudicots</v>
      </c>
      <c r="S186" t="str">
        <f>VLOOKUP($D186,Artslister!$A$1:$W$100,8,FALSE)</f>
        <v>Lamiales</v>
      </c>
      <c r="T186" t="str">
        <f>VLOOKUP($D186,Artslister!$A$1:$W$100,9,FALSE)</f>
        <v>Oleaceae</v>
      </c>
      <c r="U186" t="str">
        <f>VLOOKUP($D186,Artslister!$A$1:$W$100,10,FALSE)</f>
        <v>Fraxinus</v>
      </c>
      <c r="V186" t="str">
        <f>VLOOKUP($D186,Artslister!$A$1:$W$100,11,FALSE)</f>
        <v>excelsior</v>
      </c>
      <c r="W186">
        <f>VLOOKUP($D186,Artslister!$A$1:$W$100,12,FALSE)</f>
        <v>0</v>
      </c>
      <c r="X186" t="str">
        <f>VLOOKUP($D186,Artslister!$A$1:$W$100,13,FALSE)</f>
        <v>L.</v>
      </c>
      <c r="Y186" t="str">
        <f>VLOOKUP($D186,Artslister!$A$1:$W$100,15,FALSE)</f>
        <v>EN</v>
      </c>
      <c r="Z186" t="e">
        <f>VLOOKUP($D186,Artslister!$A$1:$W$100,17,FALSE)</f>
        <v>#N/A</v>
      </c>
    </row>
    <row r="187" spans="1:26" x14ac:dyDescent="0.3">
      <c r="A187" t="s">
        <v>148</v>
      </c>
      <c r="B187">
        <v>2020</v>
      </c>
      <c r="C187" t="s">
        <v>1612</v>
      </c>
      <c r="D187" t="s">
        <v>1720</v>
      </c>
      <c r="E187">
        <v>10</v>
      </c>
      <c r="F187">
        <v>1</v>
      </c>
      <c r="H187">
        <v>1</v>
      </c>
      <c r="M187" t="str">
        <f>VLOOKUP($D187,Artslister!$A$1:$W$100,2,FALSE)</f>
        <v>Fraxinus excelsior</v>
      </c>
      <c r="N187" t="str">
        <f>VLOOKUP($D187,Artslister!$A$1:$W$100,3,FALSE)</f>
        <v>102409</v>
      </c>
      <c r="O187" t="str">
        <f>VLOOKUP($D187,Artslister!$A$1:$W$100,4,FALSE)</f>
        <v>62369</v>
      </c>
      <c r="P187" t="str">
        <f>VLOOKUP($D187,Artslister!$A$1:$W$100,5,FALSE)</f>
        <v>Plantae</v>
      </c>
      <c r="Q187" t="str">
        <f>VLOOKUP($D187,Artslister!$A$1:$W$100,6,FALSE)</f>
        <v>Magnoliophyta</v>
      </c>
      <c r="R187" t="str">
        <f>VLOOKUP($D187,Artslister!$A$1:$W$100,7,FALSE)</f>
        <v>Eudicots</v>
      </c>
      <c r="S187" t="str">
        <f>VLOOKUP($D187,Artslister!$A$1:$W$100,8,FALSE)</f>
        <v>Lamiales</v>
      </c>
      <c r="T187" t="str">
        <f>VLOOKUP($D187,Artslister!$A$1:$W$100,9,FALSE)</f>
        <v>Oleaceae</v>
      </c>
      <c r="U187" t="str">
        <f>VLOOKUP($D187,Artslister!$A$1:$W$100,10,FALSE)</f>
        <v>Fraxinus</v>
      </c>
      <c r="V187" t="str">
        <f>VLOOKUP($D187,Artslister!$A$1:$W$100,11,FALSE)</f>
        <v>excelsior</v>
      </c>
      <c r="W187">
        <f>VLOOKUP($D187,Artslister!$A$1:$W$100,12,FALSE)</f>
        <v>0</v>
      </c>
      <c r="X187" t="str">
        <f>VLOOKUP($D187,Artslister!$A$1:$W$100,13,FALSE)</f>
        <v>L.</v>
      </c>
      <c r="Y187" t="str">
        <f>VLOOKUP($D187,Artslister!$A$1:$W$100,15,FALSE)</f>
        <v>EN</v>
      </c>
      <c r="Z187" t="e">
        <f>VLOOKUP($D187,Artslister!$A$1:$W$100,17,FALSE)</f>
        <v>#N/A</v>
      </c>
    </row>
    <row r="188" spans="1:26" x14ac:dyDescent="0.3">
      <c r="A188" t="s">
        <v>148</v>
      </c>
      <c r="B188">
        <v>2020</v>
      </c>
      <c r="C188" t="s">
        <v>1615</v>
      </c>
      <c r="D188" t="s">
        <v>1720</v>
      </c>
      <c r="E188">
        <v>30</v>
      </c>
      <c r="F188">
        <v>1</v>
      </c>
      <c r="H188">
        <v>1</v>
      </c>
      <c r="M188" t="str">
        <f>VLOOKUP($D188,Artslister!$A$1:$W$100,2,FALSE)</f>
        <v>Fraxinus excelsior</v>
      </c>
      <c r="N188" t="str">
        <f>VLOOKUP($D188,Artslister!$A$1:$W$100,3,FALSE)</f>
        <v>102409</v>
      </c>
      <c r="O188" t="str">
        <f>VLOOKUP($D188,Artslister!$A$1:$W$100,4,FALSE)</f>
        <v>62369</v>
      </c>
      <c r="P188" t="str">
        <f>VLOOKUP($D188,Artslister!$A$1:$W$100,5,FALSE)</f>
        <v>Plantae</v>
      </c>
      <c r="Q188" t="str">
        <f>VLOOKUP($D188,Artslister!$A$1:$W$100,6,FALSE)</f>
        <v>Magnoliophyta</v>
      </c>
      <c r="R188" t="str">
        <f>VLOOKUP($D188,Artslister!$A$1:$W$100,7,FALSE)</f>
        <v>Eudicots</v>
      </c>
      <c r="S188" t="str">
        <f>VLOOKUP($D188,Artslister!$A$1:$W$100,8,FALSE)</f>
        <v>Lamiales</v>
      </c>
      <c r="T188" t="str">
        <f>VLOOKUP($D188,Artslister!$A$1:$W$100,9,FALSE)</f>
        <v>Oleaceae</v>
      </c>
      <c r="U188" t="str">
        <f>VLOOKUP($D188,Artslister!$A$1:$W$100,10,FALSE)</f>
        <v>Fraxinus</v>
      </c>
      <c r="V188" t="str">
        <f>VLOOKUP($D188,Artslister!$A$1:$W$100,11,FALSE)</f>
        <v>excelsior</v>
      </c>
      <c r="W188">
        <f>VLOOKUP($D188,Artslister!$A$1:$W$100,12,FALSE)</f>
        <v>0</v>
      </c>
      <c r="X188" t="str">
        <f>VLOOKUP($D188,Artslister!$A$1:$W$100,13,FALSE)</f>
        <v>L.</v>
      </c>
      <c r="Y188" t="str">
        <f>VLOOKUP($D188,Artslister!$A$1:$W$100,15,FALSE)</f>
        <v>EN</v>
      </c>
      <c r="Z188" t="e">
        <f>VLOOKUP($D188,Artslister!$A$1:$W$100,17,FALSE)</f>
        <v>#N/A</v>
      </c>
    </row>
    <row r="189" spans="1:26" x14ac:dyDescent="0.3">
      <c r="A189" t="s">
        <v>49</v>
      </c>
      <c r="B189">
        <v>2020</v>
      </c>
      <c r="C189" t="s">
        <v>1639</v>
      </c>
      <c r="D189" t="s">
        <v>1720</v>
      </c>
      <c r="E189">
        <v>5</v>
      </c>
      <c r="F189">
        <v>1</v>
      </c>
      <c r="H189">
        <v>1</v>
      </c>
      <c r="M189" t="str">
        <f>VLOOKUP($D189,Artslister!$A$1:$W$100,2,FALSE)</f>
        <v>Fraxinus excelsior</v>
      </c>
      <c r="N189" t="str">
        <f>VLOOKUP($D189,Artslister!$A$1:$W$100,3,FALSE)</f>
        <v>102409</v>
      </c>
      <c r="O189" t="str">
        <f>VLOOKUP($D189,Artslister!$A$1:$W$100,4,FALSE)</f>
        <v>62369</v>
      </c>
      <c r="P189" t="str">
        <f>VLOOKUP($D189,Artslister!$A$1:$W$100,5,FALSE)</f>
        <v>Plantae</v>
      </c>
      <c r="Q189" t="str">
        <f>VLOOKUP($D189,Artslister!$A$1:$W$100,6,FALSE)</f>
        <v>Magnoliophyta</v>
      </c>
      <c r="R189" t="str">
        <f>VLOOKUP($D189,Artslister!$A$1:$W$100,7,FALSE)</f>
        <v>Eudicots</v>
      </c>
      <c r="S189" t="str">
        <f>VLOOKUP($D189,Artslister!$A$1:$W$100,8,FALSE)</f>
        <v>Lamiales</v>
      </c>
      <c r="T189" t="str">
        <f>VLOOKUP($D189,Artslister!$A$1:$W$100,9,FALSE)</f>
        <v>Oleaceae</v>
      </c>
      <c r="U189" t="str">
        <f>VLOOKUP($D189,Artslister!$A$1:$W$100,10,FALSE)</f>
        <v>Fraxinus</v>
      </c>
      <c r="V189" t="str">
        <f>VLOOKUP($D189,Artslister!$A$1:$W$100,11,FALSE)</f>
        <v>excelsior</v>
      </c>
      <c r="W189">
        <f>VLOOKUP($D189,Artslister!$A$1:$W$100,12,FALSE)</f>
        <v>0</v>
      </c>
      <c r="X189" t="str">
        <f>VLOOKUP($D189,Artslister!$A$1:$W$100,13,FALSE)</f>
        <v>L.</v>
      </c>
      <c r="Y189" t="str">
        <f>VLOOKUP($D189,Artslister!$A$1:$W$100,15,FALSE)</f>
        <v>EN</v>
      </c>
      <c r="Z189" t="e">
        <f>VLOOKUP($D189,Artslister!$A$1:$W$100,17,FALSE)</f>
        <v>#N/A</v>
      </c>
    </row>
    <row r="190" spans="1:26" x14ac:dyDescent="0.3">
      <c r="A190" t="s">
        <v>49</v>
      </c>
      <c r="B190">
        <v>2020</v>
      </c>
      <c r="C190" t="s">
        <v>1633</v>
      </c>
      <c r="D190" t="s">
        <v>1720</v>
      </c>
      <c r="E190">
        <v>2</v>
      </c>
      <c r="F190">
        <v>1</v>
      </c>
      <c r="H190">
        <v>1</v>
      </c>
      <c r="M190" t="str">
        <f>VLOOKUP($D190,Artslister!$A$1:$W$100,2,FALSE)</f>
        <v>Fraxinus excelsior</v>
      </c>
      <c r="N190" t="str">
        <f>VLOOKUP($D190,Artslister!$A$1:$W$100,3,FALSE)</f>
        <v>102409</v>
      </c>
      <c r="O190" t="str">
        <f>VLOOKUP($D190,Artslister!$A$1:$W$100,4,FALSE)</f>
        <v>62369</v>
      </c>
      <c r="P190" t="str">
        <f>VLOOKUP($D190,Artslister!$A$1:$W$100,5,FALSE)</f>
        <v>Plantae</v>
      </c>
      <c r="Q190" t="str">
        <f>VLOOKUP($D190,Artslister!$A$1:$W$100,6,FALSE)</f>
        <v>Magnoliophyta</v>
      </c>
      <c r="R190" t="str">
        <f>VLOOKUP($D190,Artslister!$A$1:$W$100,7,FALSE)</f>
        <v>Eudicots</v>
      </c>
      <c r="S190" t="str">
        <f>VLOOKUP($D190,Artslister!$A$1:$W$100,8,FALSE)</f>
        <v>Lamiales</v>
      </c>
      <c r="T190" t="str">
        <f>VLOOKUP($D190,Artslister!$A$1:$W$100,9,FALSE)</f>
        <v>Oleaceae</v>
      </c>
      <c r="U190" t="str">
        <f>VLOOKUP($D190,Artslister!$A$1:$W$100,10,FALSE)</f>
        <v>Fraxinus</v>
      </c>
      <c r="V190" t="str">
        <f>VLOOKUP($D190,Artslister!$A$1:$W$100,11,FALSE)</f>
        <v>excelsior</v>
      </c>
      <c r="W190">
        <f>VLOOKUP($D190,Artslister!$A$1:$W$100,12,FALSE)</f>
        <v>0</v>
      </c>
      <c r="X190" t="str">
        <f>VLOOKUP($D190,Artslister!$A$1:$W$100,13,FALSE)</f>
        <v>L.</v>
      </c>
      <c r="Y190" t="str">
        <f>VLOOKUP($D190,Artslister!$A$1:$W$100,15,FALSE)</f>
        <v>EN</v>
      </c>
      <c r="Z190" t="e">
        <f>VLOOKUP($D190,Artslister!$A$1:$W$100,17,FALSE)</f>
        <v>#N/A</v>
      </c>
    </row>
    <row r="191" spans="1:26" x14ac:dyDescent="0.3">
      <c r="A191" t="s">
        <v>49</v>
      </c>
      <c r="B191">
        <v>2020</v>
      </c>
      <c r="C191" t="s">
        <v>1630</v>
      </c>
      <c r="D191" t="s">
        <v>1720</v>
      </c>
      <c r="E191">
        <v>5</v>
      </c>
      <c r="F191">
        <v>1</v>
      </c>
      <c r="H191">
        <v>1</v>
      </c>
      <c r="M191" t="str">
        <f>VLOOKUP($D191,Artslister!$A$1:$W$100,2,FALSE)</f>
        <v>Fraxinus excelsior</v>
      </c>
      <c r="N191" t="str">
        <f>VLOOKUP($D191,Artslister!$A$1:$W$100,3,FALSE)</f>
        <v>102409</v>
      </c>
      <c r="O191" t="str">
        <f>VLOOKUP($D191,Artslister!$A$1:$W$100,4,FALSE)</f>
        <v>62369</v>
      </c>
      <c r="P191" t="str">
        <f>VLOOKUP($D191,Artslister!$A$1:$W$100,5,FALSE)</f>
        <v>Plantae</v>
      </c>
      <c r="Q191" t="str">
        <f>VLOOKUP($D191,Artslister!$A$1:$W$100,6,FALSE)</f>
        <v>Magnoliophyta</v>
      </c>
      <c r="R191" t="str">
        <f>VLOOKUP($D191,Artslister!$A$1:$W$100,7,FALSE)</f>
        <v>Eudicots</v>
      </c>
      <c r="S191" t="str">
        <f>VLOOKUP($D191,Artslister!$A$1:$W$100,8,FALSE)</f>
        <v>Lamiales</v>
      </c>
      <c r="T191" t="str">
        <f>VLOOKUP($D191,Artslister!$A$1:$W$100,9,FALSE)</f>
        <v>Oleaceae</v>
      </c>
      <c r="U191" t="str">
        <f>VLOOKUP($D191,Artslister!$A$1:$W$100,10,FALSE)</f>
        <v>Fraxinus</v>
      </c>
      <c r="V191" t="str">
        <f>VLOOKUP($D191,Artslister!$A$1:$W$100,11,FALSE)</f>
        <v>excelsior</v>
      </c>
      <c r="W191">
        <f>VLOOKUP($D191,Artslister!$A$1:$W$100,12,FALSE)</f>
        <v>0</v>
      </c>
      <c r="X191" t="str">
        <f>VLOOKUP($D191,Artslister!$A$1:$W$100,13,FALSE)</f>
        <v>L.</v>
      </c>
      <c r="Y191" t="str">
        <f>VLOOKUP($D191,Artslister!$A$1:$W$100,15,FALSE)</f>
        <v>EN</v>
      </c>
      <c r="Z191" t="e">
        <f>VLOOKUP($D191,Artslister!$A$1:$W$100,17,FALSE)</f>
        <v>#N/A</v>
      </c>
    </row>
    <row r="192" spans="1:26" x14ac:dyDescent="0.3">
      <c r="A192" t="s">
        <v>27</v>
      </c>
      <c r="B192">
        <v>2021</v>
      </c>
      <c r="C192" t="s">
        <v>1192</v>
      </c>
      <c r="D192" t="s">
        <v>1720</v>
      </c>
      <c r="E192">
        <v>4</v>
      </c>
      <c r="H192">
        <v>1</v>
      </c>
      <c r="J192">
        <v>1</v>
      </c>
      <c r="M192" t="str">
        <f>VLOOKUP($D192,Artslister!$A$1:$W$100,2,FALSE)</f>
        <v>Fraxinus excelsior</v>
      </c>
      <c r="N192" t="str">
        <f>VLOOKUP($D192,Artslister!$A$1:$W$100,3,FALSE)</f>
        <v>102409</v>
      </c>
      <c r="O192" t="str">
        <f>VLOOKUP($D192,Artslister!$A$1:$W$100,4,FALSE)</f>
        <v>62369</v>
      </c>
      <c r="P192" t="str">
        <f>VLOOKUP($D192,Artslister!$A$1:$W$100,5,FALSE)</f>
        <v>Plantae</v>
      </c>
      <c r="Q192" t="str">
        <f>VLOOKUP($D192,Artslister!$A$1:$W$100,6,FALSE)</f>
        <v>Magnoliophyta</v>
      </c>
      <c r="R192" t="str">
        <f>VLOOKUP($D192,Artslister!$A$1:$W$100,7,FALSE)</f>
        <v>Eudicots</v>
      </c>
      <c r="S192" t="str">
        <f>VLOOKUP($D192,Artslister!$A$1:$W$100,8,FALSE)</f>
        <v>Lamiales</v>
      </c>
      <c r="T192" t="str">
        <f>VLOOKUP($D192,Artslister!$A$1:$W$100,9,FALSE)</f>
        <v>Oleaceae</v>
      </c>
      <c r="U192" t="str">
        <f>VLOOKUP($D192,Artslister!$A$1:$W$100,10,FALSE)</f>
        <v>Fraxinus</v>
      </c>
      <c r="V192" t="str">
        <f>VLOOKUP($D192,Artslister!$A$1:$W$100,11,FALSE)</f>
        <v>excelsior</v>
      </c>
      <c r="W192">
        <f>VLOOKUP($D192,Artslister!$A$1:$W$100,12,FALSE)</f>
        <v>0</v>
      </c>
      <c r="X192" t="str">
        <f>VLOOKUP($D192,Artslister!$A$1:$W$100,13,FALSE)</f>
        <v>L.</v>
      </c>
      <c r="Y192" t="str">
        <f>VLOOKUP($D192,Artslister!$A$1:$W$100,15,FALSE)</f>
        <v>EN</v>
      </c>
      <c r="Z192" t="e">
        <f>VLOOKUP($D192,Artslister!$A$1:$W$100,17,FALSE)</f>
        <v>#N/A</v>
      </c>
    </row>
    <row r="193" spans="1:26" x14ac:dyDescent="0.3">
      <c r="A193" t="s">
        <v>117</v>
      </c>
      <c r="B193">
        <v>2021</v>
      </c>
      <c r="C193" t="s">
        <v>1278</v>
      </c>
      <c r="D193" t="s">
        <v>1720</v>
      </c>
      <c r="E193">
        <v>1</v>
      </c>
      <c r="F193">
        <v>1</v>
      </c>
      <c r="I193">
        <v>1</v>
      </c>
      <c r="M193" t="str">
        <f>VLOOKUP($D193,Artslister!$A$1:$W$100,2,FALSE)</f>
        <v>Fraxinus excelsior</v>
      </c>
      <c r="N193" t="str">
        <f>VLOOKUP($D193,Artslister!$A$1:$W$100,3,FALSE)</f>
        <v>102409</v>
      </c>
      <c r="O193" t="str">
        <f>VLOOKUP($D193,Artslister!$A$1:$W$100,4,FALSE)</f>
        <v>62369</v>
      </c>
      <c r="P193" t="str">
        <f>VLOOKUP($D193,Artslister!$A$1:$W$100,5,FALSE)</f>
        <v>Plantae</v>
      </c>
      <c r="Q193" t="str">
        <f>VLOOKUP($D193,Artslister!$A$1:$W$100,6,FALSE)</f>
        <v>Magnoliophyta</v>
      </c>
      <c r="R193" t="str">
        <f>VLOOKUP($D193,Artslister!$A$1:$W$100,7,FALSE)</f>
        <v>Eudicots</v>
      </c>
      <c r="S193" t="str">
        <f>VLOOKUP($D193,Artslister!$A$1:$W$100,8,FALSE)</f>
        <v>Lamiales</v>
      </c>
      <c r="T193" t="str">
        <f>VLOOKUP($D193,Artslister!$A$1:$W$100,9,FALSE)</f>
        <v>Oleaceae</v>
      </c>
      <c r="U193" t="str">
        <f>VLOOKUP($D193,Artslister!$A$1:$W$100,10,FALSE)</f>
        <v>Fraxinus</v>
      </c>
      <c r="V193" t="str">
        <f>VLOOKUP($D193,Artslister!$A$1:$W$100,11,FALSE)</f>
        <v>excelsior</v>
      </c>
      <c r="W193">
        <f>VLOOKUP($D193,Artslister!$A$1:$W$100,12,FALSE)</f>
        <v>0</v>
      </c>
      <c r="X193" t="str">
        <f>VLOOKUP($D193,Artslister!$A$1:$W$100,13,FALSE)</f>
        <v>L.</v>
      </c>
      <c r="Y193" t="str">
        <f>VLOOKUP($D193,Artslister!$A$1:$W$100,15,FALSE)</f>
        <v>EN</v>
      </c>
      <c r="Z193" t="e">
        <f>VLOOKUP($D193,Artslister!$A$1:$W$100,17,FALSE)</f>
        <v>#N/A</v>
      </c>
    </row>
    <row r="194" spans="1:26" x14ac:dyDescent="0.3">
      <c r="A194" t="s">
        <v>117</v>
      </c>
      <c r="B194">
        <v>2021</v>
      </c>
      <c r="C194" t="s">
        <v>1280</v>
      </c>
      <c r="D194" t="s">
        <v>1720</v>
      </c>
      <c r="E194">
        <v>1</v>
      </c>
      <c r="F194">
        <v>1</v>
      </c>
      <c r="I194">
        <v>1</v>
      </c>
      <c r="M194" t="str">
        <f>VLOOKUP($D194,Artslister!$A$1:$W$100,2,FALSE)</f>
        <v>Fraxinus excelsior</v>
      </c>
      <c r="N194" t="str">
        <f>VLOOKUP($D194,Artslister!$A$1:$W$100,3,FALSE)</f>
        <v>102409</v>
      </c>
      <c r="O194" t="str">
        <f>VLOOKUP($D194,Artslister!$A$1:$W$100,4,FALSE)</f>
        <v>62369</v>
      </c>
      <c r="P194" t="str">
        <f>VLOOKUP($D194,Artslister!$A$1:$W$100,5,FALSE)</f>
        <v>Plantae</v>
      </c>
      <c r="Q194" t="str">
        <f>VLOOKUP($D194,Artslister!$A$1:$W$100,6,FALSE)</f>
        <v>Magnoliophyta</v>
      </c>
      <c r="R194" t="str">
        <f>VLOOKUP($D194,Artslister!$A$1:$W$100,7,FALSE)</f>
        <v>Eudicots</v>
      </c>
      <c r="S194" t="str">
        <f>VLOOKUP($D194,Artslister!$A$1:$W$100,8,FALSE)</f>
        <v>Lamiales</v>
      </c>
      <c r="T194" t="str">
        <f>VLOOKUP($D194,Artslister!$A$1:$W$100,9,FALSE)</f>
        <v>Oleaceae</v>
      </c>
      <c r="U194" t="str">
        <f>VLOOKUP($D194,Artslister!$A$1:$W$100,10,FALSE)</f>
        <v>Fraxinus</v>
      </c>
      <c r="V194" t="str">
        <f>VLOOKUP($D194,Artslister!$A$1:$W$100,11,FALSE)</f>
        <v>excelsior</v>
      </c>
      <c r="W194">
        <f>VLOOKUP($D194,Artslister!$A$1:$W$100,12,FALSE)</f>
        <v>0</v>
      </c>
      <c r="X194" t="str">
        <f>VLOOKUP($D194,Artslister!$A$1:$W$100,13,FALSE)</f>
        <v>L.</v>
      </c>
      <c r="Y194" t="str">
        <f>VLOOKUP($D194,Artslister!$A$1:$W$100,15,FALSE)</f>
        <v>EN</v>
      </c>
      <c r="Z194" t="e">
        <f>VLOOKUP($D194,Artslister!$A$1:$W$100,17,FALSE)</f>
        <v>#N/A</v>
      </c>
    </row>
    <row r="195" spans="1:26" x14ac:dyDescent="0.3">
      <c r="A195" t="s">
        <v>69</v>
      </c>
      <c r="B195">
        <v>2021</v>
      </c>
      <c r="C195" t="s">
        <v>1785</v>
      </c>
      <c r="D195" t="s">
        <v>1720</v>
      </c>
      <c r="E195">
        <v>2</v>
      </c>
      <c r="H195">
        <v>1</v>
      </c>
      <c r="I195">
        <v>1</v>
      </c>
      <c r="M195" t="str">
        <f>VLOOKUP($D195,Artslister!$A$1:$W$100,2,FALSE)</f>
        <v>Fraxinus excelsior</v>
      </c>
      <c r="N195" t="str">
        <f>VLOOKUP($D195,Artslister!$A$1:$W$100,3,FALSE)</f>
        <v>102409</v>
      </c>
      <c r="O195" t="str">
        <f>VLOOKUP($D195,Artslister!$A$1:$W$100,4,FALSE)</f>
        <v>62369</v>
      </c>
      <c r="P195" t="str">
        <f>VLOOKUP($D195,Artslister!$A$1:$W$100,5,FALSE)</f>
        <v>Plantae</v>
      </c>
      <c r="Q195" t="str">
        <f>VLOOKUP($D195,Artslister!$A$1:$W$100,6,FALSE)</f>
        <v>Magnoliophyta</v>
      </c>
      <c r="R195" t="str">
        <f>VLOOKUP($D195,Artslister!$A$1:$W$100,7,FALSE)</f>
        <v>Eudicots</v>
      </c>
      <c r="S195" t="str">
        <f>VLOOKUP($D195,Artslister!$A$1:$W$100,8,FALSE)</f>
        <v>Lamiales</v>
      </c>
      <c r="T195" t="str">
        <f>VLOOKUP($D195,Artslister!$A$1:$W$100,9,FALSE)</f>
        <v>Oleaceae</v>
      </c>
      <c r="U195" t="str">
        <f>VLOOKUP($D195,Artslister!$A$1:$W$100,10,FALSE)</f>
        <v>Fraxinus</v>
      </c>
      <c r="V195" t="str">
        <f>VLOOKUP($D195,Artslister!$A$1:$W$100,11,FALSE)</f>
        <v>excelsior</v>
      </c>
      <c r="W195">
        <f>VLOOKUP($D195,Artslister!$A$1:$W$100,12,FALSE)</f>
        <v>0</v>
      </c>
      <c r="X195" t="str">
        <f>VLOOKUP($D195,Artslister!$A$1:$W$100,13,FALSE)</f>
        <v>L.</v>
      </c>
      <c r="Y195" t="str">
        <f>VLOOKUP($D195,Artslister!$A$1:$W$100,15,FALSE)</f>
        <v>EN</v>
      </c>
      <c r="Z195" t="e">
        <f>VLOOKUP($D195,Artslister!$A$1:$W$100,17,FALSE)</f>
        <v>#N/A</v>
      </c>
    </row>
    <row r="196" spans="1:26" x14ac:dyDescent="0.3">
      <c r="A196" t="s">
        <v>69</v>
      </c>
      <c r="B196">
        <v>2021</v>
      </c>
      <c r="C196" t="s">
        <v>1786</v>
      </c>
      <c r="D196" t="s">
        <v>1720</v>
      </c>
      <c r="E196">
        <v>1</v>
      </c>
      <c r="H196">
        <v>1</v>
      </c>
      <c r="I196">
        <v>1</v>
      </c>
      <c r="M196" t="str">
        <f>VLOOKUP($D196,Artslister!$A$1:$W$100,2,FALSE)</f>
        <v>Fraxinus excelsior</v>
      </c>
      <c r="N196" t="str">
        <f>VLOOKUP($D196,Artslister!$A$1:$W$100,3,FALSE)</f>
        <v>102409</v>
      </c>
      <c r="O196" t="str">
        <f>VLOOKUP($D196,Artslister!$A$1:$W$100,4,FALSE)</f>
        <v>62369</v>
      </c>
      <c r="P196" t="str">
        <f>VLOOKUP($D196,Artslister!$A$1:$W$100,5,FALSE)</f>
        <v>Plantae</v>
      </c>
      <c r="Q196" t="str">
        <f>VLOOKUP($D196,Artslister!$A$1:$W$100,6,FALSE)</f>
        <v>Magnoliophyta</v>
      </c>
      <c r="R196" t="str">
        <f>VLOOKUP($D196,Artslister!$A$1:$W$100,7,FALSE)</f>
        <v>Eudicots</v>
      </c>
      <c r="S196" t="str">
        <f>VLOOKUP($D196,Artslister!$A$1:$W$100,8,FALSE)</f>
        <v>Lamiales</v>
      </c>
      <c r="T196" t="str">
        <f>VLOOKUP($D196,Artslister!$A$1:$W$100,9,FALSE)</f>
        <v>Oleaceae</v>
      </c>
      <c r="U196" t="str">
        <f>VLOOKUP($D196,Artslister!$A$1:$W$100,10,FALSE)</f>
        <v>Fraxinus</v>
      </c>
      <c r="V196" t="str">
        <f>VLOOKUP($D196,Artslister!$A$1:$W$100,11,FALSE)</f>
        <v>excelsior</v>
      </c>
      <c r="W196">
        <f>VLOOKUP($D196,Artslister!$A$1:$W$100,12,FALSE)</f>
        <v>0</v>
      </c>
      <c r="X196" t="str">
        <f>VLOOKUP($D196,Artslister!$A$1:$W$100,13,FALSE)</f>
        <v>L.</v>
      </c>
      <c r="Y196" t="str">
        <f>VLOOKUP($D196,Artslister!$A$1:$W$100,15,FALSE)</f>
        <v>EN</v>
      </c>
      <c r="Z196" t="e">
        <f>VLOOKUP($D196,Artslister!$A$1:$W$100,17,FALSE)</f>
        <v>#N/A</v>
      </c>
    </row>
    <row r="197" spans="1:26" x14ac:dyDescent="0.3">
      <c r="A197" t="s">
        <v>75</v>
      </c>
      <c r="B197">
        <v>2021</v>
      </c>
      <c r="C197" t="s">
        <v>1407</v>
      </c>
      <c r="D197" t="s">
        <v>1720</v>
      </c>
      <c r="E197">
        <v>1</v>
      </c>
      <c r="F197">
        <v>1</v>
      </c>
      <c r="I197">
        <v>1</v>
      </c>
      <c r="M197" t="str">
        <f>VLOOKUP($D197,Artslister!$A$1:$W$100,2,FALSE)</f>
        <v>Fraxinus excelsior</v>
      </c>
      <c r="N197" t="str">
        <f>VLOOKUP($D197,Artslister!$A$1:$W$100,3,FALSE)</f>
        <v>102409</v>
      </c>
      <c r="O197" t="str">
        <f>VLOOKUP($D197,Artslister!$A$1:$W$100,4,FALSE)</f>
        <v>62369</v>
      </c>
      <c r="P197" t="str">
        <f>VLOOKUP($D197,Artslister!$A$1:$W$100,5,FALSE)</f>
        <v>Plantae</v>
      </c>
      <c r="Q197" t="str">
        <f>VLOOKUP($D197,Artslister!$A$1:$W$100,6,FALSE)</f>
        <v>Magnoliophyta</v>
      </c>
      <c r="R197" t="str">
        <f>VLOOKUP($D197,Artslister!$A$1:$W$100,7,FALSE)</f>
        <v>Eudicots</v>
      </c>
      <c r="S197" t="str">
        <f>VLOOKUP($D197,Artslister!$A$1:$W$100,8,FALSE)</f>
        <v>Lamiales</v>
      </c>
      <c r="T197" t="str">
        <f>VLOOKUP($D197,Artslister!$A$1:$W$100,9,FALSE)</f>
        <v>Oleaceae</v>
      </c>
      <c r="U197" t="str">
        <f>VLOOKUP($D197,Artslister!$A$1:$W$100,10,FALSE)</f>
        <v>Fraxinus</v>
      </c>
      <c r="V197" t="str">
        <f>VLOOKUP($D197,Artslister!$A$1:$W$100,11,FALSE)</f>
        <v>excelsior</v>
      </c>
      <c r="W197">
        <f>VLOOKUP($D197,Artslister!$A$1:$W$100,12,FALSE)</f>
        <v>0</v>
      </c>
      <c r="X197" t="str">
        <f>VLOOKUP($D197,Artslister!$A$1:$W$100,13,FALSE)</f>
        <v>L.</v>
      </c>
      <c r="Y197" t="str">
        <f>VLOOKUP($D197,Artslister!$A$1:$W$100,15,FALSE)</f>
        <v>EN</v>
      </c>
      <c r="Z197" t="e">
        <f>VLOOKUP($D197,Artslister!$A$1:$W$100,17,FALSE)</f>
        <v>#N/A</v>
      </c>
    </row>
    <row r="198" spans="1:26" x14ac:dyDescent="0.3">
      <c r="A198" t="s">
        <v>146</v>
      </c>
      <c r="B198">
        <v>2021</v>
      </c>
      <c r="C198" t="s">
        <v>1447</v>
      </c>
      <c r="D198" t="s">
        <v>1720</v>
      </c>
      <c r="E198">
        <v>10</v>
      </c>
      <c r="F198">
        <v>0</v>
      </c>
      <c r="I198">
        <v>1</v>
      </c>
      <c r="M198" t="str">
        <f>VLOOKUP($D198,Artslister!$A$1:$W$100,2,FALSE)</f>
        <v>Fraxinus excelsior</v>
      </c>
      <c r="N198" t="str">
        <f>VLOOKUP($D198,Artslister!$A$1:$W$100,3,FALSE)</f>
        <v>102409</v>
      </c>
      <c r="O198" t="str">
        <f>VLOOKUP($D198,Artslister!$A$1:$W$100,4,FALSE)</f>
        <v>62369</v>
      </c>
      <c r="P198" t="str">
        <f>VLOOKUP($D198,Artslister!$A$1:$W$100,5,FALSE)</f>
        <v>Plantae</v>
      </c>
      <c r="Q198" t="str">
        <f>VLOOKUP($D198,Artslister!$A$1:$W$100,6,FALSE)</f>
        <v>Magnoliophyta</v>
      </c>
      <c r="R198" t="str">
        <f>VLOOKUP($D198,Artslister!$A$1:$W$100,7,FALSE)</f>
        <v>Eudicots</v>
      </c>
      <c r="S198" t="str">
        <f>VLOOKUP($D198,Artslister!$A$1:$W$100,8,FALSE)</f>
        <v>Lamiales</v>
      </c>
      <c r="T198" t="str">
        <f>VLOOKUP($D198,Artslister!$A$1:$W$100,9,FALSE)</f>
        <v>Oleaceae</v>
      </c>
      <c r="U198" t="str">
        <f>VLOOKUP($D198,Artslister!$A$1:$W$100,10,FALSE)</f>
        <v>Fraxinus</v>
      </c>
      <c r="V198" t="str">
        <f>VLOOKUP($D198,Artslister!$A$1:$W$100,11,FALSE)</f>
        <v>excelsior</v>
      </c>
      <c r="W198">
        <f>VLOOKUP($D198,Artslister!$A$1:$W$100,12,FALSE)</f>
        <v>0</v>
      </c>
      <c r="X198" t="str">
        <f>VLOOKUP($D198,Artslister!$A$1:$W$100,13,FALSE)</f>
        <v>L.</v>
      </c>
      <c r="Y198" t="str">
        <f>VLOOKUP($D198,Artslister!$A$1:$W$100,15,FALSE)</f>
        <v>EN</v>
      </c>
      <c r="Z198" t="e">
        <f>VLOOKUP($D198,Artslister!$A$1:$W$100,17,FALSE)</f>
        <v>#N/A</v>
      </c>
    </row>
    <row r="199" spans="1:26" x14ac:dyDescent="0.3">
      <c r="A199" t="s">
        <v>56</v>
      </c>
      <c r="B199">
        <v>2021</v>
      </c>
      <c r="C199" t="s">
        <v>1500</v>
      </c>
      <c r="D199" t="s">
        <v>1720</v>
      </c>
      <c r="E199">
        <v>95</v>
      </c>
      <c r="H199">
        <v>1</v>
      </c>
      <c r="I199">
        <v>1</v>
      </c>
      <c r="J199">
        <v>1</v>
      </c>
      <c r="M199" t="str">
        <f>VLOOKUP($D199,Artslister!$A$1:$W$100,2,FALSE)</f>
        <v>Fraxinus excelsior</v>
      </c>
      <c r="N199" t="str">
        <f>VLOOKUP($D199,Artslister!$A$1:$W$100,3,FALSE)</f>
        <v>102409</v>
      </c>
      <c r="O199" t="str">
        <f>VLOOKUP($D199,Artslister!$A$1:$W$100,4,FALSE)</f>
        <v>62369</v>
      </c>
      <c r="P199" t="str">
        <f>VLOOKUP($D199,Artslister!$A$1:$W$100,5,FALSE)</f>
        <v>Plantae</v>
      </c>
      <c r="Q199" t="str">
        <f>VLOOKUP($D199,Artslister!$A$1:$W$100,6,FALSE)</f>
        <v>Magnoliophyta</v>
      </c>
      <c r="R199" t="str">
        <f>VLOOKUP($D199,Artslister!$A$1:$W$100,7,FALSE)</f>
        <v>Eudicots</v>
      </c>
      <c r="S199" t="str">
        <f>VLOOKUP($D199,Artslister!$A$1:$W$100,8,FALSE)</f>
        <v>Lamiales</v>
      </c>
      <c r="T199" t="str">
        <f>VLOOKUP($D199,Artslister!$A$1:$W$100,9,FALSE)</f>
        <v>Oleaceae</v>
      </c>
      <c r="U199" t="str">
        <f>VLOOKUP($D199,Artslister!$A$1:$W$100,10,FALSE)</f>
        <v>Fraxinus</v>
      </c>
      <c r="V199" t="str">
        <f>VLOOKUP($D199,Artslister!$A$1:$W$100,11,FALSE)</f>
        <v>excelsior</v>
      </c>
      <c r="W199">
        <f>VLOOKUP($D199,Artslister!$A$1:$W$100,12,FALSE)</f>
        <v>0</v>
      </c>
      <c r="X199" t="str">
        <f>VLOOKUP($D199,Artslister!$A$1:$W$100,13,FALSE)</f>
        <v>L.</v>
      </c>
      <c r="Y199" t="str">
        <f>VLOOKUP($D199,Artslister!$A$1:$W$100,15,FALSE)</f>
        <v>EN</v>
      </c>
      <c r="Z199" t="e">
        <f>VLOOKUP($D199,Artslister!$A$1:$W$100,17,FALSE)</f>
        <v>#N/A</v>
      </c>
    </row>
    <row r="200" spans="1:26" x14ac:dyDescent="0.3">
      <c r="A200" t="s">
        <v>85</v>
      </c>
      <c r="B200">
        <v>2021</v>
      </c>
      <c r="C200" t="s">
        <v>1588</v>
      </c>
      <c r="D200" t="s">
        <v>1720</v>
      </c>
      <c r="E200">
        <v>0.1</v>
      </c>
      <c r="F200">
        <v>1</v>
      </c>
      <c r="M200" t="str">
        <f>VLOOKUP($D200,Artslister!$A$1:$W$100,2,FALSE)</f>
        <v>Fraxinus excelsior</v>
      </c>
      <c r="N200" t="str">
        <f>VLOOKUP($D200,Artslister!$A$1:$W$100,3,FALSE)</f>
        <v>102409</v>
      </c>
      <c r="O200" t="str">
        <f>VLOOKUP($D200,Artslister!$A$1:$W$100,4,FALSE)</f>
        <v>62369</v>
      </c>
      <c r="P200" t="str">
        <f>VLOOKUP($D200,Artslister!$A$1:$W$100,5,FALSE)</f>
        <v>Plantae</v>
      </c>
      <c r="Q200" t="str">
        <f>VLOOKUP($D200,Artslister!$A$1:$W$100,6,FALSE)</f>
        <v>Magnoliophyta</v>
      </c>
      <c r="R200" t="str">
        <f>VLOOKUP($D200,Artslister!$A$1:$W$100,7,FALSE)</f>
        <v>Eudicots</v>
      </c>
      <c r="S200" t="str">
        <f>VLOOKUP($D200,Artslister!$A$1:$W$100,8,FALSE)</f>
        <v>Lamiales</v>
      </c>
      <c r="T200" t="str">
        <f>VLOOKUP($D200,Artslister!$A$1:$W$100,9,FALSE)</f>
        <v>Oleaceae</v>
      </c>
      <c r="U200" t="str">
        <f>VLOOKUP($D200,Artslister!$A$1:$W$100,10,FALSE)</f>
        <v>Fraxinus</v>
      </c>
      <c r="V200" t="str">
        <f>VLOOKUP($D200,Artslister!$A$1:$W$100,11,FALSE)</f>
        <v>excelsior</v>
      </c>
      <c r="W200">
        <f>VLOOKUP($D200,Artslister!$A$1:$W$100,12,FALSE)</f>
        <v>0</v>
      </c>
      <c r="X200" t="str">
        <f>VLOOKUP($D200,Artslister!$A$1:$W$100,13,FALSE)</f>
        <v>L.</v>
      </c>
      <c r="Y200" t="str">
        <f>VLOOKUP($D200,Artslister!$A$1:$W$100,15,FALSE)</f>
        <v>EN</v>
      </c>
      <c r="Z200" t="e">
        <f>VLOOKUP($D200,Artslister!$A$1:$W$100,17,FALSE)</f>
        <v>#N/A</v>
      </c>
    </row>
    <row r="201" spans="1:26" x14ac:dyDescent="0.3">
      <c r="A201" t="s">
        <v>85</v>
      </c>
      <c r="B201">
        <v>2021</v>
      </c>
      <c r="C201" t="s">
        <v>1586</v>
      </c>
      <c r="D201" t="s">
        <v>1720</v>
      </c>
      <c r="E201">
        <v>3</v>
      </c>
      <c r="F201">
        <v>1</v>
      </c>
      <c r="I201">
        <v>1</v>
      </c>
      <c r="M201" t="str">
        <f>VLOOKUP($D201,Artslister!$A$1:$W$100,2,FALSE)</f>
        <v>Fraxinus excelsior</v>
      </c>
      <c r="N201" t="str">
        <f>VLOOKUP($D201,Artslister!$A$1:$W$100,3,FALSE)</f>
        <v>102409</v>
      </c>
      <c r="O201" t="str">
        <f>VLOOKUP($D201,Artslister!$A$1:$W$100,4,FALSE)</f>
        <v>62369</v>
      </c>
      <c r="P201" t="str">
        <f>VLOOKUP($D201,Artslister!$A$1:$W$100,5,FALSE)</f>
        <v>Plantae</v>
      </c>
      <c r="Q201" t="str">
        <f>VLOOKUP($D201,Artslister!$A$1:$W$100,6,FALSE)</f>
        <v>Magnoliophyta</v>
      </c>
      <c r="R201" t="str">
        <f>VLOOKUP($D201,Artslister!$A$1:$W$100,7,FALSE)</f>
        <v>Eudicots</v>
      </c>
      <c r="S201" t="str">
        <f>VLOOKUP($D201,Artslister!$A$1:$W$100,8,FALSE)</f>
        <v>Lamiales</v>
      </c>
      <c r="T201" t="str">
        <f>VLOOKUP($D201,Artslister!$A$1:$W$100,9,FALSE)</f>
        <v>Oleaceae</v>
      </c>
      <c r="U201" t="str">
        <f>VLOOKUP($D201,Artslister!$A$1:$W$100,10,FALSE)</f>
        <v>Fraxinus</v>
      </c>
      <c r="V201" t="str">
        <f>VLOOKUP($D201,Artslister!$A$1:$W$100,11,FALSE)</f>
        <v>excelsior</v>
      </c>
      <c r="W201">
        <f>VLOOKUP($D201,Artslister!$A$1:$W$100,12,FALSE)</f>
        <v>0</v>
      </c>
      <c r="X201" t="str">
        <f>VLOOKUP($D201,Artslister!$A$1:$W$100,13,FALSE)</f>
        <v>L.</v>
      </c>
      <c r="Y201" t="str">
        <f>VLOOKUP($D201,Artslister!$A$1:$W$100,15,FALSE)</f>
        <v>EN</v>
      </c>
      <c r="Z201" t="e">
        <f>VLOOKUP($D201,Artslister!$A$1:$W$100,17,FALSE)</f>
        <v>#N/A</v>
      </c>
    </row>
    <row r="202" spans="1:26" x14ac:dyDescent="0.3">
      <c r="A202" t="s">
        <v>148</v>
      </c>
      <c r="B202">
        <v>2021</v>
      </c>
      <c r="C202" t="s">
        <v>1612</v>
      </c>
      <c r="D202" s="2" t="s">
        <v>1720</v>
      </c>
      <c r="E202">
        <v>7</v>
      </c>
      <c r="F202">
        <v>1</v>
      </c>
      <c r="I202">
        <v>1</v>
      </c>
      <c r="M202" t="str">
        <f>VLOOKUP($D202,Artslister!$A$1:$W$100,2,FALSE)</f>
        <v>Fraxinus excelsior</v>
      </c>
      <c r="N202" t="str">
        <f>VLOOKUP($D202,Artslister!$A$1:$W$100,3,FALSE)</f>
        <v>102409</v>
      </c>
      <c r="O202" t="str">
        <f>VLOOKUP($D202,Artslister!$A$1:$W$100,4,FALSE)</f>
        <v>62369</v>
      </c>
      <c r="P202" t="str">
        <f>VLOOKUP($D202,Artslister!$A$1:$W$100,5,FALSE)</f>
        <v>Plantae</v>
      </c>
      <c r="Q202" t="str">
        <f>VLOOKUP($D202,Artslister!$A$1:$W$100,6,FALSE)</f>
        <v>Magnoliophyta</v>
      </c>
      <c r="R202" t="str">
        <f>VLOOKUP($D202,Artslister!$A$1:$W$100,7,FALSE)</f>
        <v>Eudicots</v>
      </c>
      <c r="S202" t="str">
        <f>VLOOKUP($D202,Artslister!$A$1:$W$100,8,FALSE)</f>
        <v>Lamiales</v>
      </c>
      <c r="T202" t="str">
        <f>VLOOKUP($D202,Artslister!$A$1:$W$100,9,FALSE)</f>
        <v>Oleaceae</v>
      </c>
      <c r="U202" t="str">
        <f>VLOOKUP($D202,Artslister!$A$1:$W$100,10,FALSE)</f>
        <v>Fraxinus</v>
      </c>
      <c r="V202" t="str">
        <f>VLOOKUP($D202,Artslister!$A$1:$W$100,11,FALSE)</f>
        <v>excelsior</v>
      </c>
      <c r="W202">
        <f>VLOOKUP($D202,Artslister!$A$1:$W$100,12,FALSE)</f>
        <v>0</v>
      </c>
      <c r="X202" t="str">
        <f>VLOOKUP($D202,Artslister!$A$1:$W$100,13,FALSE)</f>
        <v>L.</v>
      </c>
      <c r="Y202" t="str">
        <f>VLOOKUP($D202,Artslister!$A$1:$W$100,15,FALSE)</f>
        <v>EN</v>
      </c>
      <c r="Z202" t="e">
        <f>VLOOKUP($D202,Artslister!$A$1:$W$100,17,FALSE)</f>
        <v>#N/A</v>
      </c>
    </row>
    <row r="203" spans="1:26" x14ac:dyDescent="0.3">
      <c r="A203" t="s">
        <v>49</v>
      </c>
      <c r="B203">
        <v>2021</v>
      </c>
      <c r="C203" t="s">
        <v>1631</v>
      </c>
      <c r="D203" t="s">
        <v>1720</v>
      </c>
      <c r="E203">
        <v>0.1</v>
      </c>
      <c r="H203">
        <v>1</v>
      </c>
      <c r="I203">
        <v>1</v>
      </c>
      <c r="M203" t="str">
        <f>VLOOKUP($D203,Artslister!$A$1:$W$100,2,FALSE)</f>
        <v>Fraxinus excelsior</v>
      </c>
      <c r="N203" t="str">
        <f>VLOOKUP($D203,Artslister!$A$1:$W$100,3,FALSE)</f>
        <v>102409</v>
      </c>
      <c r="O203" t="str">
        <f>VLOOKUP($D203,Artslister!$A$1:$W$100,4,FALSE)</f>
        <v>62369</v>
      </c>
      <c r="P203" t="str">
        <f>VLOOKUP($D203,Artslister!$A$1:$W$100,5,FALSE)</f>
        <v>Plantae</v>
      </c>
      <c r="Q203" t="str">
        <f>VLOOKUP($D203,Artslister!$A$1:$W$100,6,FALSE)</f>
        <v>Magnoliophyta</v>
      </c>
      <c r="R203" t="str">
        <f>VLOOKUP($D203,Artslister!$A$1:$W$100,7,FALSE)</f>
        <v>Eudicots</v>
      </c>
      <c r="S203" t="str">
        <f>VLOOKUP($D203,Artslister!$A$1:$W$100,8,FALSE)</f>
        <v>Lamiales</v>
      </c>
      <c r="T203" t="str">
        <f>VLOOKUP($D203,Artslister!$A$1:$W$100,9,FALSE)</f>
        <v>Oleaceae</v>
      </c>
      <c r="U203" t="str">
        <f>VLOOKUP($D203,Artslister!$A$1:$W$100,10,FALSE)</f>
        <v>Fraxinus</v>
      </c>
      <c r="V203" t="str">
        <f>VLOOKUP($D203,Artslister!$A$1:$W$100,11,FALSE)</f>
        <v>excelsior</v>
      </c>
      <c r="W203">
        <f>VLOOKUP($D203,Artslister!$A$1:$W$100,12,FALSE)</f>
        <v>0</v>
      </c>
      <c r="X203" t="str">
        <f>VLOOKUP($D203,Artslister!$A$1:$W$100,13,FALSE)</f>
        <v>L.</v>
      </c>
      <c r="Y203" t="str">
        <f>VLOOKUP($D203,Artslister!$A$1:$W$100,15,FALSE)</f>
        <v>EN</v>
      </c>
      <c r="Z203" t="e">
        <f>VLOOKUP($D203,Artslister!$A$1:$W$100,17,FALSE)</f>
        <v>#N/A</v>
      </c>
    </row>
    <row r="204" spans="1:26" x14ac:dyDescent="0.3">
      <c r="A204" t="s">
        <v>49</v>
      </c>
      <c r="B204">
        <v>2021</v>
      </c>
      <c r="C204" t="s">
        <v>1633</v>
      </c>
      <c r="D204" t="s">
        <v>1720</v>
      </c>
      <c r="E204">
        <v>2</v>
      </c>
      <c r="H204">
        <v>1</v>
      </c>
      <c r="I204">
        <v>1</v>
      </c>
      <c r="M204" t="str">
        <f>VLOOKUP($D204,Artslister!$A$1:$W$100,2,FALSE)</f>
        <v>Fraxinus excelsior</v>
      </c>
      <c r="N204" t="str">
        <f>VLOOKUP($D204,Artslister!$A$1:$W$100,3,FALSE)</f>
        <v>102409</v>
      </c>
      <c r="O204" t="str">
        <f>VLOOKUP($D204,Artslister!$A$1:$W$100,4,FALSE)</f>
        <v>62369</v>
      </c>
      <c r="P204" t="str">
        <f>VLOOKUP($D204,Artslister!$A$1:$W$100,5,FALSE)</f>
        <v>Plantae</v>
      </c>
      <c r="Q204" t="str">
        <f>VLOOKUP($D204,Artslister!$A$1:$W$100,6,FALSE)</f>
        <v>Magnoliophyta</v>
      </c>
      <c r="R204" t="str">
        <f>VLOOKUP($D204,Artslister!$A$1:$W$100,7,FALSE)</f>
        <v>Eudicots</v>
      </c>
      <c r="S204" t="str">
        <f>VLOOKUP($D204,Artslister!$A$1:$W$100,8,FALSE)</f>
        <v>Lamiales</v>
      </c>
      <c r="T204" t="str">
        <f>VLOOKUP($D204,Artslister!$A$1:$W$100,9,FALSE)</f>
        <v>Oleaceae</v>
      </c>
      <c r="U204" t="str">
        <f>VLOOKUP($D204,Artslister!$A$1:$W$100,10,FALSE)</f>
        <v>Fraxinus</v>
      </c>
      <c r="V204" t="str">
        <f>VLOOKUP($D204,Artslister!$A$1:$W$100,11,FALSE)</f>
        <v>excelsior</v>
      </c>
      <c r="W204">
        <f>VLOOKUP($D204,Artslister!$A$1:$W$100,12,FALSE)</f>
        <v>0</v>
      </c>
      <c r="X204" t="str">
        <f>VLOOKUP($D204,Artslister!$A$1:$W$100,13,FALSE)</f>
        <v>L.</v>
      </c>
      <c r="Y204" t="str">
        <f>VLOOKUP($D204,Artslister!$A$1:$W$100,15,FALSE)</f>
        <v>EN</v>
      </c>
      <c r="Z204" t="e">
        <f>VLOOKUP($D204,Artslister!$A$1:$W$100,17,FALSE)</f>
        <v>#N/A</v>
      </c>
    </row>
    <row r="205" spans="1:26" x14ac:dyDescent="0.3">
      <c r="A205" t="s">
        <v>49</v>
      </c>
      <c r="B205">
        <v>2021</v>
      </c>
      <c r="C205" t="s">
        <v>1639</v>
      </c>
      <c r="D205" t="s">
        <v>1720</v>
      </c>
      <c r="E205">
        <v>3</v>
      </c>
      <c r="H205">
        <v>1</v>
      </c>
      <c r="I205">
        <v>1</v>
      </c>
      <c r="M205" t="str">
        <f>VLOOKUP($D205,Artslister!$A$1:$W$100,2,FALSE)</f>
        <v>Fraxinus excelsior</v>
      </c>
      <c r="N205" t="str">
        <f>VLOOKUP($D205,Artslister!$A$1:$W$100,3,FALSE)</f>
        <v>102409</v>
      </c>
      <c r="O205" t="str">
        <f>VLOOKUP($D205,Artslister!$A$1:$W$100,4,FALSE)</f>
        <v>62369</v>
      </c>
      <c r="P205" t="str">
        <f>VLOOKUP($D205,Artslister!$A$1:$W$100,5,FALSE)</f>
        <v>Plantae</v>
      </c>
      <c r="Q205" t="str">
        <f>VLOOKUP($D205,Artslister!$A$1:$W$100,6,FALSE)</f>
        <v>Magnoliophyta</v>
      </c>
      <c r="R205" t="str">
        <f>VLOOKUP($D205,Artslister!$A$1:$W$100,7,FALSE)</f>
        <v>Eudicots</v>
      </c>
      <c r="S205" t="str">
        <f>VLOOKUP($D205,Artslister!$A$1:$W$100,8,FALSE)</f>
        <v>Lamiales</v>
      </c>
      <c r="T205" t="str">
        <f>VLOOKUP($D205,Artslister!$A$1:$W$100,9,FALSE)</f>
        <v>Oleaceae</v>
      </c>
      <c r="U205" t="str">
        <f>VLOOKUP($D205,Artslister!$A$1:$W$100,10,FALSE)</f>
        <v>Fraxinus</v>
      </c>
      <c r="V205" t="str">
        <f>VLOOKUP($D205,Artslister!$A$1:$W$100,11,FALSE)</f>
        <v>excelsior</v>
      </c>
      <c r="W205">
        <f>VLOOKUP($D205,Artslister!$A$1:$W$100,12,FALSE)</f>
        <v>0</v>
      </c>
      <c r="X205" t="str">
        <f>VLOOKUP($D205,Artslister!$A$1:$W$100,13,FALSE)</f>
        <v>L.</v>
      </c>
      <c r="Y205" t="str">
        <f>VLOOKUP($D205,Artslister!$A$1:$W$100,15,FALSE)</f>
        <v>EN</v>
      </c>
      <c r="Z205" t="e">
        <f>VLOOKUP($D205,Artslister!$A$1:$W$100,17,FALSE)</f>
        <v>#N/A</v>
      </c>
    </row>
    <row r="206" spans="1:26" x14ac:dyDescent="0.3">
      <c r="A206" t="s">
        <v>148</v>
      </c>
      <c r="B206">
        <v>2022</v>
      </c>
      <c r="C206" t="s">
        <v>1612</v>
      </c>
      <c r="D206" t="s">
        <v>1720</v>
      </c>
      <c r="E206">
        <v>18</v>
      </c>
      <c r="F206">
        <v>1</v>
      </c>
      <c r="I206">
        <v>1</v>
      </c>
      <c r="M206" t="str">
        <f>VLOOKUP($D206,Artslister!$A$1:$W$100,2,FALSE)</f>
        <v>Fraxinus excelsior</v>
      </c>
      <c r="N206" t="str">
        <f>VLOOKUP($D206,Artslister!$A$1:$W$100,3,FALSE)</f>
        <v>102409</v>
      </c>
      <c r="O206" t="str">
        <f>VLOOKUP($D206,Artslister!$A$1:$W$100,4,FALSE)</f>
        <v>62369</v>
      </c>
      <c r="P206" t="str">
        <f>VLOOKUP($D206,Artslister!$A$1:$W$100,5,FALSE)</f>
        <v>Plantae</v>
      </c>
      <c r="Q206" t="str">
        <f>VLOOKUP($D206,Artslister!$A$1:$W$100,6,FALSE)</f>
        <v>Magnoliophyta</v>
      </c>
      <c r="R206" t="str">
        <f>VLOOKUP($D206,Artslister!$A$1:$W$100,7,FALSE)</f>
        <v>Eudicots</v>
      </c>
      <c r="S206" t="str">
        <f>VLOOKUP($D206,Artslister!$A$1:$W$100,8,FALSE)</f>
        <v>Lamiales</v>
      </c>
      <c r="T206" t="str">
        <f>VLOOKUP($D206,Artslister!$A$1:$W$100,9,FALSE)</f>
        <v>Oleaceae</v>
      </c>
      <c r="U206" t="str">
        <f>VLOOKUP($D206,Artslister!$A$1:$W$100,10,FALSE)</f>
        <v>Fraxinus</v>
      </c>
      <c r="V206" t="str">
        <f>VLOOKUP($D206,Artslister!$A$1:$W$100,11,FALSE)</f>
        <v>excelsior</v>
      </c>
      <c r="W206">
        <f>VLOOKUP($D206,Artslister!$A$1:$W$100,12,FALSE)</f>
        <v>0</v>
      </c>
      <c r="X206" t="str">
        <f>VLOOKUP($D206,Artslister!$A$1:$W$100,13,FALSE)</f>
        <v>L.</v>
      </c>
      <c r="Y206" t="str">
        <f>VLOOKUP($D206,Artslister!$A$1:$W$100,15,FALSE)</f>
        <v>EN</v>
      </c>
      <c r="Z206" t="e">
        <f>VLOOKUP($D206,Artslister!$A$1:$W$100,17,FALSE)</f>
        <v>#N/A</v>
      </c>
    </row>
    <row r="207" spans="1:26" x14ac:dyDescent="0.3">
      <c r="A207" t="s">
        <v>146</v>
      </c>
      <c r="B207">
        <v>2022</v>
      </c>
      <c r="C207" t="s">
        <v>1447</v>
      </c>
      <c r="D207" t="s">
        <v>1720</v>
      </c>
      <c r="E207">
        <v>11</v>
      </c>
      <c r="F207">
        <v>1</v>
      </c>
      <c r="I207">
        <v>1</v>
      </c>
      <c r="M207" t="str">
        <f>VLOOKUP($D207,Artslister!$A$1:$W$100,2,FALSE)</f>
        <v>Fraxinus excelsior</v>
      </c>
      <c r="N207" t="str">
        <f>VLOOKUP($D207,Artslister!$A$1:$W$100,3,FALSE)</f>
        <v>102409</v>
      </c>
      <c r="O207" t="str">
        <f>VLOOKUP($D207,Artslister!$A$1:$W$100,4,FALSE)</f>
        <v>62369</v>
      </c>
      <c r="P207" t="str">
        <f>VLOOKUP($D207,Artslister!$A$1:$W$100,5,FALSE)</f>
        <v>Plantae</v>
      </c>
      <c r="Q207" t="str">
        <f>VLOOKUP($D207,Artslister!$A$1:$W$100,6,FALSE)</f>
        <v>Magnoliophyta</v>
      </c>
      <c r="R207" t="str">
        <f>VLOOKUP($D207,Artslister!$A$1:$W$100,7,FALSE)</f>
        <v>Eudicots</v>
      </c>
      <c r="S207" t="str">
        <f>VLOOKUP($D207,Artslister!$A$1:$W$100,8,FALSE)</f>
        <v>Lamiales</v>
      </c>
      <c r="T207" t="str">
        <f>VLOOKUP($D207,Artslister!$A$1:$W$100,9,FALSE)</f>
        <v>Oleaceae</v>
      </c>
      <c r="U207" t="str">
        <f>VLOOKUP($D207,Artslister!$A$1:$W$100,10,FALSE)</f>
        <v>Fraxinus</v>
      </c>
      <c r="V207" t="str">
        <f>VLOOKUP($D207,Artslister!$A$1:$W$100,11,FALSE)</f>
        <v>excelsior</v>
      </c>
      <c r="W207">
        <f>VLOOKUP($D207,Artslister!$A$1:$W$100,12,FALSE)</f>
        <v>0</v>
      </c>
      <c r="X207" t="str">
        <f>VLOOKUP($D207,Artslister!$A$1:$W$100,13,FALSE)</f>
        <v>L.</v>
      </c>
      <c r="Y207" t="str">
        <f>VLOOKUP($D207,Artslister!$A$1:$W$100,15,FALSE)</f>
        <v>EN</v>
      </c>
      <c r="Z207" t="e">
        <f>VLOOKUP($D207,Artslister!$A$1:$W$100,17,FALSE)</f>
        <v>#N/A</v>
      </c>
    </row>
    <row r="208" spans="1:26" x14ac:dyDescent="0.3">
      <c r="A208" t="s">
        <v>117</v>
      </c>
      <c r="B208">
        <v>2022</v>
      </c>
      <c r="C208" t="s">
        <v>1280</v>
      </c>
      <c r="D208" t="s">
        <v>1720</v>
      </c>
      <c r="E208">
        <v>2</v>
      </c>
      <c r="F208">
        <v>1</v>
      </c>
      <c r="I208">
        <v>1</v>
      </c>
      <c r="M208" t="str">
        <f>VLOOKUP($D208,Artslister!$A$1:$W$100,2,FALSE)</f>
        <v>Fraxinus excelsior</v>
      </c>
      <c r="N208" t="str">
        <f>VLOOKUP($D208,Artslister!$A$1:$W$100,3,FALSE)</f>
        <v>102409</v>
      </c>
      <c r="O208" t="str">
        <f>VLOOKUP($D208,Artslister!$A$1:$W$100,4,FALSE)</f>
        <v>62369</v>
      </c>
      <c r="P208" t="str">
        <f>VLOOKUP($D208,Artslister!$A$1:$W$100,5,FALSE)</f>
        <v>Plantae</v>
      </c>
      <c r="Q208" t="str">
        <f>VLOOKUP($D208,Artslister!$A$1:$W$100,6,FALSE)</f>
        <v>Magnoliophyta</v>
      </c>
      <c r="R208" t="str">
        <f>VLOOKUP($D208,Artslister!$A$1:$W$100,7,FALSE)</f>
        <v>Eudicots</v>
      </c>
      <c r="S208" t="str">
        <f>VLOOKUP($D208,Artslister!$A$1:$W$100,8,FALSE)</f>
        <v>Lamiales</v>
      </c>
      <c r="T208" t="str">
        <f>VLOOKUP($D208,Artslister!$A$1:$W$100,9,FALSE)</f>
        <v>Oleaceae</v>
      </c>
      <c r="U208" t="str">
        <f>VLOOKUP($D208,Artslister!$A$1:$W$100,10,FALSE)</f>
        <v>Fraxinus</v>
      </c>
      <c r="V208" t="str">
        <f>VLOOKUP($D208,Artslister!$A$1:$W$100,11,FALSE)</f>
        <v>excelsior</v>
      </c>
      <c r="W208">
        <f>VLOOKUP($D208,Artslister!$A$1:$W$100,12,FALSE)</f>
        <v>0</v>
      </c>
      <c r="X208" t="str">
        <f>VLOOKUP($D208,Artslister!$A$1:$W$100,13,FALSE)</f>
        <v>L.</v>
      </c>
      <c r="Y208" t="str">
        <f>VLOOKUP($D208,Artslister!$A$1:$W$100,15,FALSE)</f>
        <v>EN</v>
      </c>
      <c r="Z208" t="e">
        <f>VLOOKUP($D208,Artslister!$A$1:$W$100,17,FALSE)</f>
        <v>#N/A</v>
      </c>
    </row>
    <row r="209" spans="1:26" x14ac:dyDescent="0.3">
      <c r="A209" t="s">
        <v>75</v>
      </c>
      <c r="B209">
        <v>2022</v>
      </c>
      <c r="C209" t="s">
        <v>1407</v>
      </c>
      <c r="D209" t="s">
        <v>1720</v>
      </c>
      <c r="E209">
        <v>1</v>
      </c>
      <c r="F209">
        <v>1</v>
      </c>
      <c r="I209">
        <v>1</v>
      </c>
      <c r="M209" t="str">
        <f>VLOOKUP($D209,Artslister!$A$1:$W$100,2,FALSE)</f>
        <v>Fraxinus excelsior</v>
      </c>
      <c r="N209" t="str">
        <f>VLOOKUP($D209,Artslister!$A$1:$W$100,3,FALSE)</f>
        <v>102409</v>
      </c>
      <c r="O209" t="str">
        <f>VLOOKUP($D209,Artslister!$A$1:$W$100,4,FALSE)</f>
        <v>62369</v>
      </c>
      <c r="P209" t="str">
        <f>VLOOKUP($D209,Artslister!$A$1:$W$100,5,FALSE)</f>
        <v>Plantae</v>
      </c>
      <c r="Q209" t="str">
        <f>VLOOKUP($D209,Artslister!$A$1:$W$100,6,FALSE)</f>
        <v>Magnoliophyta</v>
      </c>
      <c r="R209" t="str">
        <f>VLOOKUP($D209,Artslister!$A$1:$W$100,7,FALSE)</f>
        <v>Eudicots</v>
      </c>
      <c r="S209" t="str">
        <f>VLOOKUP($D209,Artslister!$A$1:$W$100,8,FALSE)</f>
        <v>Lamiales</v>
      </c>
      <c r="T209" t="str">
        <f>VLOOKUP($D209,Artslister!$A$1:$W$100,9,FALSE)</f>
        <v>Oleaceae</v>
      </c>
      <c r="U209" t="str">
        <f>VLOOKUP($D209,Artslister!$A$1:$W$100,10,FALSE)</f>
        <v>Fraxinus</v>
      </c>
      <c r="V209" t="str">
        <f>VLOOKUP($D209,Artslister!$A$1:$W$100,11,FALSE)</f>
        <v>excelsior</v>
      </c>
      <c r="W209">
        <f>VLOOKUP($D209,Artslister!$A$1:$W$100,12,FALSE)</f>
        <v>0</v>
      </c>
      <c r="X209" t="str">
        <f>VLOOKUP($D209,Artslister!$A$1:$W$100,13,FALSE)</f>
        <v>L.</v>
      </c>
      <c r="Y209" t="str">
        <f>VLOOKUP($D209,Artslister!$A$1:$W$100,15,FALSE)</f>
        <v>EN</v>
      </c>
      <c r="Z209" t="e">
        <f>VLOOKUP($D209,Artslister!$A$1:$W$100,17,FALSE)</f>
        <v>#N/A</v>
      </c>
    </row>
    <row r="210" spans="1:26" x14ac:dyDescent="0.3">
      <c r="A210" t="s">
        <v>69</v>
      </c>
      <c r="B210">
        <v>2022</v>
      </c>
      <c r="C210" t="s">
        <v>1383</v>
      </c>
      <c r="D210" t="s">
        <v>1720</v>
      </c>
      <c r="E210">
        <v>2</v>
      </c>
      <c r="I210">
        <v>1</v>
      </c>
      <c r="M210" t="str">
        <f>VLOOKUP($D210,Artslister!$A$1:$W$100,2,FALSE)</f>
        <v>Fraxinus excelsior</v>
      </c>
      <c r="N210" t="str">
        <f>VLOOKUP($D210,Artslister!$A$1:$W$100,3,FALSE)</f>
        <v>102409</v>
      </c>
      <c r="O210" t="str">
        <f>VLOOKUP($D210,Artslister!$A$1:$W$100,4,FALSE)</f>
        <v>62369</v>
      </c>
      <c r="P210" t="str">
        <f>VLOOKUP($D210,Artslister!$A$1:$W$100,5,FALSE)</f>
        <v>Plantae</v>
      </c>
      <c r="Q210" t="str">
        <f>VLOOKUP($D210,Artslister!$A$1:$W$100,6,FALSE)</f>
        <v>Magnoliophyta</v>
      </c>
      <c r="R210" t="str">
        <f>VLOOKUP($D210,Artslister!$A$1:$W$100,7,FALSE)</f>
        <v>Eudicots</v>
      </c>
      <c r="S210" t="str">
        <f>VLOOKUP($D210,Artslister!$A$1:$W$100,8,FALSE)</f>
        <v>Lamiales</v>
      </c>
      <c r="T210" t="str">
        <f>VLOOKUP($D210,Artslister!$A$1:$W$100,9,FALSE)</f>
        <v>Oleaceae</v>
      </c>
      <c r="U210" t="str">
        <f>VLOOKUP($D210,Artslister!$A$1:$W$100,10,FALSE)</f>
        <v>Fraxinus</v>
      </c>
      <c r="V210" t="str">
        <f>VLOOKUP($D210,Artslister!$A$1:$W$100,11,FALSE)</f>
        <v>excelsior</v>
      </c>
      <c r="W210">
        <f>VLOOKUP($D210,Artslister!$A$1:$W$100,12,FALSE)</f>
        <v>0</v>
      </c>
      <c r="X210" t="str">
        <f>VLOOKUP($D210,Artslister!$A$1:$W$100,13,FALSE)</f>
        <v>L.</v>
      </c>
      <c r="Y210" t="str">
        <f>VLOOKUP($D210,Artslister!$A$1:$W$100,15,FALSE)</f>
        <v>EN</v>
      </c>
      <c r="Z210" t="e">
        <f>VLOOKUP($D210,Artslister!$A$1:$W$100,17,FALSE)</f>
        <v>#N/A</v>
      </c>
    </row>
    <row r="211" spans="1:26" x14ac:dyDescent="0.3">
      <c r="A211" t="s">
        <v>69</v>
      </c>
      <c r="B211">
        <v>2022</v>
      </c>
      <c r="C211" t="s">
        <v>1377</v>
      </c>
      <c r="D211" t="s">
        <v>1720</v>
      </c>
      <c r="E211">
        <v>2</v>
      </c>
      <c r="I211">
        <v>1</v>
      </c>
      <c r="M211" t="str">
        <f>VLOOKUP($D211,Artslister!$A$1:$W$100,2,FALSE)</f>
        <v>Fraxinus excelsior</v>
      </c>
      <c r="N211" t="str">
        <f>VLOOKUP($D211,Artslister!$A$1:$W$100,3,FALSE)</f>
        <v>102409</v>
      </c>
      <c r="O211" t="str">
        <f>VLOOKUP($D211,Artslister!$A$1:$W$100,4,FALSE)</f>
        <v>62369</v>
      </c>
      <c r="P211" t="str">
        <f>VLOOKUP($D211,Artslister!$A$1:$W$100,5,FALSE)</f>
        <v>Plantae</v>
      </c>
      <c r="Q211" t="str">
        <f>VLOOKUP($D211,Artslister!$A$1:$W$100,6,FALSE)</f>
        <v>Magnoliophyta</v>
      </c>
      <c r="R211" t="str">
        <f>VLOOKUP($D211,Artslister!$A$1:$W$100,7,FALSE)</f>
        <v>Eudicots</v>
      </c>
      <c r="S211" t="str">
        <f>VLOOKUP($D211,Artslister!$A$1:$W$100,8,FALSE)</f>
        <v>Lamiales</v>
      </c>
      <c r="T211" t="str">
        <f>VLOOKUP($D211,Artslister!$A$1:$W$100,9,FALSE)</f>
        <v>Oleaceae</v>
      </c>
      <c r="U211" t="str">
        <f>VLOOKUP($D211,Artslister!$A$1:$W$100,10,FALSE)</f>
        <v>Fraxinus</v>
      </c>
      <c r="V211" t="str">
        <f>VLOOKUP($D211,Artslister!$A$1:$W$100,11,FALSE)</f>
        <v>excelsior</v>
      </c>
      <c r="W211">
        <f>VLOOKUP($D211,Artslister!$A$1:$W$100,12,FALSE)</f>
        <v>0</v>
      </c>
      <c r="X211" t="str">
        <f>VLOOKUP($D211,Artslister!$A$1:$W$100,13,FALSE)</f>
        <v>L.</v>
      </c>
      <c r="Y211" t="str">
        <f>VLOOKUP($D211,Artslister!$A$1:$W$100,15,FALSE)</f>
        <v>EN</v>
      </c>
      <c r="Z211" t="e">
        <f>VLOOKUP($D211,Artslister!$A$1:$W$100,17,FALSE)</f>
        <v>#N/A</v>
      </c>
    </row>
    <row r="212" spans="1:26" x14ac:dyDescent="0.3">
      <c r="A212" t="s">
        <v>49</v>
      </c>
      <c r="B212">
        <v>2022</v>
      </c>
      <c r="C212" t="s">
        <v>1639</v>
      </c>
      <c r="D212" t="s">
        <v>1720</v>
      </c>
      <c r="E212">
        <v>6</v>
      </c>
      <c r="I212">
        <v>1</v>
      </c>
      <c r="M212" t="str">
        <f>VLOOKUP($D212,Artslister!$A$1:$W$100,2,FALSE)</f>
        <v>Fraxinus excelsior</v>
      </c>
      <c r="N212" t="str">
        <f>VLOOKUP($D212,Artslister!$A$1:$W$100,3,FALSE)</f>
        <v>102409</v>
      </c>
      <c r="O212" t="str">
        <f>VLOOKUP($D212,Artslister!$A$1:$W$100,4,FALSE)</f>
        <v>62369</v>
      </c>
      <c r="P212" t="str">
        <f>VLOOKUP($D212,Artslister!$A$1:$W$100,5,FALSE)</f>
        <v>Plantae</v>
      </c>
      <c r="Q212" t="str">
        <f>VLOOKUP($D212,Artslister!$A$1:$W$100,6,FALSE)</f>
        <v>Magnoliophyta</v>
      </c>
      <c r="R212" t="str">
        <f>VLOOKUP($D212,Artslister!$A$1:$W$100,7,FALSE)</f>
        <v>Eudicots</v>
      </c>
      <c r="S212" t="str">
        <f>VLOOKUP($D212,Artslister!$A$1:$W$100,8,FALSE)</f>
        <v>Lamiales</v>
      </c>
      <c r="T212" t="str">
        <f>VLOOKUP($D212,Artslister!$A$1:$W$100,9,FALSE)</f>
        <v>Oleaceae</v>
      </c>
      <c r="U212" t="str">
        <f>VLOOKUP($D212,Artslister!$A$1:$W$100,10,FALSE)</f>
        <v>Fraxinus</v>
      </c>
      <c r="V212" t="str">
        <f>VLOOKUP($D212,Artslister!$A$1:$W$100,11,FALSE)</f>
        <v>excelsior</v>
      </c>
      <c r="W212">
        <f>VLOOKUP($D212,Artslister!$A$1:$W$100,12,FALSE)</f>
        <v>0</v>
      </c>
      <c r="X212" t="str">
        <f>VLOOKUP($D212,Artslister!$A$1:$W$100,13,FALSE)</f>
        <v>L.</v>
      </c>
      <c r="Y212" t="str">
        <f>VLOOKUP($D212,Artslister!$A$1:$W$100,15,FALSE)</f>
        <v>EN</v>
      </c>
      <c r="Z212" t="e">
        <f>VLOOKUP($D212,Artslister!$A$1:$W$100,17,FALSE)</f>
        <v>#N/A</v>
      </c>
    </row>
    <row r="213" spans="1:26" x14ac:dyDescent="0.3">
      <c r="A213" t="s">
        <v>49</v>
      </c>
      <c r="B213">
        <v>2022</v>
      </c>
      <c r="C213" t="s">
        <v>1633</v>
      </c>
      <c r="D213" t="s">
        <v>1720</v>
      </c>
      <c r="E213">
        <v>1</v>
      </c>
      <c r="I213">
        <v>1</v>
      </c>
      <c r="M213" t="str">
        <f>VLOOKUP($D213,Artslister!$A$1:$W$100,2,FALSE)</f>
        <v>Fraxinus excelsior</v>
      </c>
      <c r="N213" t="str">
        <f>VLOOKUP($D213,Artslister!$A$1:$W$100,3,FALSE)</f>
        <v>102409</v>
      </c>
      <c r="O213" t="str">
        <f>VLOOKUP($D213,Artslister!$A$1:$W$100,4,FALSE)</f>
        <v>62369</v>
      </c>
      <c r="P213" t="str">
        <f>VLOOKUP($D213,Artslister!$A$1:$W$100,5,FALSE)</f>
        <v>Plantae</v>
      </c>
      <c r="Q213" t="str">
        <f>VLOOKUP($D213,Artslister!$A$1:$W$100,6,FALSE)</f>
        <v>Magnoliophyta</v>
      </c>
      <c r="R213" t="str">
        <f>VLOOKUP($D213,Artslister!$A$1:$W$100,7,FALSE)</f>
        <v>Eudicots</v>
      </c>
      <c r="S213" t="str">
        <f>VLOOKUP($D213,Artslister!$A$1:$W$100,8,FALSE)</f>
        <v>Lamiales</v>
      </c>
      <c r="T213" t="str">
        <f>VLOOKUP($D213,Artslister!$A$1:$W$100,9,FALSE)</f>
        <v>Oleaceae</v>
      </c>
      <c r="U213" t="str">
        <f>VLOOKUP($D213,Artslister!$A$1:$W$100,10,FALSE)</f>
        <v>Fraxinus</v>
      </c>
      <c r="V213" t="str">
        <f>VLOOKUP($D213,Artslister!$A$1:$W$100,11,FALSE)</f>
        <v>excelsior</v>
      </c>
      <c r="W213">
        <f>VLOOKUP($D213,Artslister!$A$1:$W$100,12,FALSE)</f>
        <v>0</v>
      </c>
      <c r="X213" t="str">
        <f>VLOOKUP($D213,Artslister!$A$1:$W$100,13,FALSE)</f>
        <v>L.</v>
      </c>
      <c r="Y213" t="str">
        <f>VLOOKUP($D213,Artslister!$A$1:$W$100,15,FALSE)</f>
        <v>EN</v>
      </c>
      <c r="Z213" t="e">
        <f>VLOOKUP($D213,Artslister!$A$1:$W$100,17,FALSE)</f>
        <v>#N/A</v>
      </c>
    </row>
    <row r="214" spans="1:26" x14ac:dyDescent="0.3">
      <c r="A214" t="s">
        <v>85</v>
      </c>
      <c r="B214">
        <v>2022</v>
      </c>
      <c r="C214" t="s">
        <v>1586</v>
      </c>
      <c r="D214" t="s">
        <v>1720</v>
      </c>
      <c r="E214">
        <v>1</v>
      </c>
      <c r="I214">
        <v>1</v>
      </c>
      <c r="M214" t="str">
        <f>VLOOKUP($D214,Artslister!$A$1:$W$100,2,FALSE)</f>
        <v>Fraxinus excelsior</v>
      </c>
      <c r="N214" t="str">
        <f>VLOOKUP($D214,Artslister!$A$1:$W$100,3,FALSE)</f>
        <v>102409</v>
      </c>
      <c r="O214" t="str">
        <f>VLOOKUP($D214,Artslister!$A$1:$W$100,4,FALSE)</f>
        <v>62369</v>
      </c>
      <c r="P214" t="str">
        <f>VLOOKUP($D214,Artslister!$A$1:$W$100,5,FALSE)</f>
        <v>Plantae</v>
      </c>
      <c r="Q214" t="str">
        <f>VLOOKUP($D214,Artslister!$A$1:$W$100,6,FALSE)</f>
        <v>Magnoliophyta</v>
      </c>
      <c r="R214" t="str">
        <f>VLOOKUP($D214,Artslister!$A$1:$W$100,7,FALSE)</f>
        <v>Eudicots</v>
      </c>
      <c r="S214" t="str">
        <f>VLOOKUP($D214,Artslister!$A$1:$W$100,8,FALSE)</f>
        <v>Lamiales</v>
      </c>
      <c r="T214" t="str">
        <f>VLOOKUP($D214,Artslister!$A$1:$W$100,9,FALSE)</f>
        <v>Oleaceae</v>
      </c>
      <c r="U214" t="str">
        <f>VLOOKUP($D214,Artslister!$A$1:$W$100,10,FALSE)</f>
        <v>Fraxinus</v>
      </c>
      <c r="V214" t="str">
        <f>VLOOKUP($D214,Artslister!$A$1:$W$100,11,FALSE)</f>
        <v>excelsior</v>
      </c>
      <c r="W214">
        <f>VLOOKUP($D214,Artslister!$A$1:$W$100,12,FALSE)</f>
        <v>0</v>
      </c>
      <c r="X214" t="str">
        <f>VLOOKUP($D214,Artslister!$A$1:$W$100,13,FALSE)</f>
        <v>L.</v>
      </c>
      <c r="Y214" t="str">
        <f>VLOOKUP($D214,Artslister!$A$1:$W$100,15,FALSE)</f>
        <v>EN</v>
      </c>
      <c r="Z214" t="e">
        <f>VLOOKUP($D214,Artslister!$A$1:$W$100,17,FALSE)</f>
        <v>#N/A</v>
      </c>
    </row>
    <row r="215" spans="1:26" x14ac:dyDescent="0.3">
      <c r="A215" t="s">
        <v>56</v>
      </c>
      <c r="B215">
        <v>2022</v>
      </c>
      <c r="C215" t="s">
        <v>1500</v>
      </c>
      <c r="D215" t="s">
        <v>1720</v>
      </c>
      <c r="E215">
        <v>2</v>
      </c>
      <c r="I215">
        <v>1</v>
      </c>
      <c r="M215" t="str">
        <f>VLOOKUP($D215,Artslister!$A$1:$W$100,2,FALSE)</f>
        <v>Fraxinus excelsior</v>
      </c>
      <c r="N215" t="str">
        <f>VLOOKUP($D215,Artslister!$A$1:$W$100,3,FALSE)</f>
        <v>102409</v>
      </c>
      <c r="O215" t="str">
        <f>VLOOKUP($D215,Artslister!$A$1:$W$100,4,FALSE)</f>
        <v>62369</v>
      </c>
      <c r="P215" t="str">
        <f>VLOOKUP($D215,Artslister!$A$1:$W$100,5,FALSE)</f>
        <v>Plantae</v>
      </c>
      <c r="Q215" t="str">
        <f>VLOOKUP($D215,Artslister!$A$1:$W$100,6,FALSE)</f>
        <v>Magnoliophyta</v>
      </c>
      <c r="R215" t="str">
        <f>VLOOKUP($D215,Artslister!$A$1:$W$100,7,FALSE)</f>
        <v>Eudicots</v>
      </c>
      <c r="S215" t="str">
        <f>VLOOKUP($D215,Artslister!$A$1:$W$100,8,FALSE)</f>
        <v>Lamiales</v>
      </c>
      <c r="T215" t="str">
        <f>VLOOKUP($D215,Artslister!$A$1:$W$100,9,FALSE)</f>
        <v>Oleaceae</v>
      </c>
      <c r="U215" t="str">
        <f>VLOOKUP($D215,Artslister!$A$1:$W$100,10,FALSE)</f>
        <v>Fraxinus</v>
      </c>
      <c r="V215" t="str">
        <f>VLOOKUP($D215,Artslister!$A$1:$W$100,11,FALSE)</f>
        <v>excelsior</v>
      </c>
      <c r="W215">
        <f>VLOOKUP($D215,Artslister!$A$1:$W$100,12,FALSE)</f>
        <v>0</v>
      </c>
      <c r="X215" t="str">
        <f>VLOOKUP($D215,Artslister!$A$1:$W$100,13,FALSE)</f>
        <v>L.</v>
      </c>
      <c r="Y215" t="str">
        <f>VLOOKUP($D215,Artslister!$A$1:$W$100,15,FALSE)</f>
        <v>EN</v>
      </c>
      <c r="Z215" t="e">
        <f>VLOOKUP($D215,Artslister!$A$1:$W$100,17,FALSE)</f>
        <v>#N/A</v>
      </c>
    </row>
    <row r="216" spans="1:26" x14ac:dyDescent="0.3">
      <c r="A216" t="s">
        <v>109</v>
      </c>
      <c r="B216">
        <v>2022</v>
      </c>
      <c r="C216" t="s">
        <v>1322</v>
      </c>
      <c r="D216" t="s">
        <v>1720</v>
      </c>
      <c r="E216">
        <v>5</v>
      </c>
      <c r="F216">
        <v>1</v>
      </c>
      <c r="J216">
        <v>1</v>
      </c>
      <c r="M216" t="str">
        <f>VLOOKUP($D216,Artslister!$A$1:$W$100,2,FALSE)</f>
        <v>Fraxinus excelsior</v>
      </c>
      <c r="N216" t="str">
        <f>VLOOKUP($D216,Artslister!$A$1:$W$100,3,FALSE)</f>
        <v>102409</v>
      </c>
      <c r="O216" t="str">
        <f>VLOOKUP($D216,Artslister!$A$1:$W$100,4,FALSE)</f>
        <v>62369</v>
      </c>
      <c r="P216" t="str">
        <f>VLOOKUP($D216,Artslister!$A$1:$W$100,5,FALSE)</f>
        <v>Plantae</v>
      </c>
      <c r="Q216" t="str">
        <f>VLOOKUP($D216,Artslister!$A$1:$W$100,6,FALSE)</f>
        <v>Magnoliophyta</v>
      </c>
      <c r="R216" t="str">
        <f>VLOOKUP($D216,Artslister!$A$1:$W$100,7,FALSE)</f>
        <v>Eudicots</v>
      </c>
      <c r="S216" t="str">
        <f>VLOOKUP($D216,Artslister!$A$1:$W$100,8,FALSE)</f>
        <v>Lamiales</v>
      </c>
      <c r="T216" t="str">
        <f>VLOOKUP($D216,Artslister!$A$1:$W$100,9,FALSE)</f>
        <v>Oleaceae</v>
      </c>
      <c r="U216" t="str">
        <f>VLOOKUP($D216,Artslister!$A$1:$W$100,10,FALSE)</f>
        <v>Fraxinus</v>
      </c>
      <c r="V216" t="str">
        <f>VLOOKUP($D216,Artslister!$A$1:$W$100,11,FALSE)</f>
        <v>excelsior</v>
      </c>
      <c r="W216">
        <f>VLOOKUP($D216,Artslister!$A$1:$W$100,12,FALSE)</f>
        <v>0</v>
      </c>
      <c r="X216" t="str">
        <f>VLOOKUP($D216,Artslister!$A$1:$W$100,13,FALSE)</f>
        <v>L.</v>
      </c>
      <c r="Y216" t="str">
        <f>VLOOKUP($D216,Artslister!$A$1:$W$100,15,FALSE)</f>
        <v>EN</v>
      </c>
      <c r="Z216" t="e">
        <f>VLOOKUP($D216,Artslister!$A$1:$W$100,17,FALSE)</f>
        <v>#N/A</v>
      </c>
    </row>
    <row r="217" spans="1:26" x14ac:dyDescent="0.3">
      <c r="A217" t="s">
        <v>109</v>
      </c>
      <c r="B217">
        <v>2022</v>
      </c>
      <c r="C217" t="s">
        <v>1328</v>
      </c>
      <c r="D217" t="s">
        <v>1720</v>
      </c>
      <c r="E217">
        <v>20</v>
      </c>
      <c r="F217">
        <v>1</v>
      </c>
      <c r="J217">
        <v>1</v>
      </c>
      <c r="M217" t="str">
        <f>VLOOKUP($D217,Artslister!$A$1:$W$100,2,FALSE)</f>
        <v>Fraxinus excelsior</v>
      </c>
      <c r="N217" t="str">
        <f>VLOOKUP($D217,Artslister!$A$1:$W$100,3,FALSE)</f>
        <v>102409</v>
      </c>
      <c r="O217" t="str">
        <f>VLOOKUP($D217,Artslister!$A$1:$W$100,4,FALSE)</f>
        <v>62369</v>
      </c>
      <c r="P217" t="str">
        <f>VLOOKUP($D217,Artslister!$A$1:$W$100,5,FALSE)</f>
        <v>Plantae</v>
      </c>
      <c r="Q217" t="str">
        <f>VLOOKUP($D217,Artslister!$A$1:$W$100,6,FALSE)</f>
        <v>Magnoliophyta</v>
      </c>
      <c r="R217" t="str">
        <f>VLOOKUP($D217,Artslister!$A$1:$W$100,7,FALSE)</f>
        <v>Eudicots</v>
      </c>
      <c r="S217" t="str">
        <f>VLOOKUP($D217,Artslister!$A$1:$W$100,8,FALSE)</f>
        <v>Lamiales</v>
      </c>
      <c r="T217" t="str">
        <f>VLOOKUP($D217,Artslister!$A$1:$W$100,9,FALSE)</f>
        <v>Oleaceae</v>
      </c>
      <c r="U217" t="str">
        <f>VLOOKUP($D217,Artslister!$A$1:$W$100,10,FALSE)</f>
        <v>Fraxinus</v>
      </c>
      <c r="V217" t="str">
        <f>VLOOKUP($D217,Artslister!$A$1:$W$100,11,FALSE)</f>
        <v>excelsior</v>
      </c>
      <c r="W217">
        <f>VLOOKUP($D217,Artslister!$A$1:$W$100,12,FALSE)</f>
        <v>0</v>
      </c>
      <c r="X217" t="str">
        <f>VLOOKUP($D217,Artslister!$A$1:$W$100,13,FALSE)</f>
        <v>L.</v>
      </c>
      <c r="Y217" t="str">
        <f>VLOOKUP($D217,Artslister!$A$1:$W$100,15,FALSE)</f>
        <v>EN</v>
      </c>
      <c r="Z217" t="e">
        <f>VLOOKUP($D217,Artslister!$A$1:$W$100,17,FALSE)</f>
        <v>#N/A</v>
      </c>
    </row>
    <row r="218" spans="1:26" x14ac:dyDescent="0.3">
      <c r="A218" t="s">
        <v>109</v>
      </c>
      <c r="B218">
        <v>2022</v>
      </c>
      <c r="C218" t="s">
        <v>1330</v>
      </c>
      <c r="D218" t="s">
        <v>1720</v>
      </c>
      <c r="E218">
        <v>5</v>
      </c>
      <c r="F218">
        <v>1</v>
      </c>
      <c r="J218">
        <v>1</v>
      </c>
      <c r="M218" t="str">
        <f>VLOOKUP($D218,Artslister!$A$1:$W$100,2,FALSE)</f>
        <v>Fraxinus excelsior</v>
      </c>
      <c r="N218" t="str">
        <f>VLOOKUP($D218,Artslister!$A$1:$W$100,3,FALSE)</f>
        <v>102409</v>
      </c>
      <c r="O218" t="str">
        <f>VLOOKUP($D218,Artslister!$A$1:$W$100,4,FALSE)</f>
        <v>62369</v>
      </c>
      <c r="P218" t="str">
        <f>VLOOKUP($D218,Artslister!$A$1:$W$100,5,FALSE)</f>
        <v>Plantae</v>
      </c>
      <c r="Q218" t="str">
        <f>VLOOKUP($D218,Artslister!$A$1:$W$100,6,FALSE)</f>
        <v>Magnoliophyta</v>
      </c>
      <c r="R218" t="str">
        <f>VLOOKUP($D218,Artslister!$A$1:$W$100,7,FALSE)</f>
        <v>Eudicots</v>
      </c>
      <c r="S218" t="str">
        <f>VLOOKUP($D218,Artslister!$A$1:$W$100,8,FALSE)</f>
        <v>Lamiales</v>
      </c>
      <c r="T218" t="str">
        <f>VLOOKUP($D218,Artslister!$A$1:$W$100,9,FALSE)</f>
        <v>Oleaceae</v>
      </c>
      <c r="U218" t="str">
        <f>VLOOKUP($D218,Artslister!$A$1:$W$100,10,FALSE)</f>
        <v>Fraxinus</v>
      </c>
      <c r="V218" t="str">
        <f>VLOOKUP($D218,Artslister!$A$1:$W$100,11,FALSE)</f>
        <v>excelsior</v>
      </c>
      <c r="W218">
        <f>VLOOKUP($D218,Artslister!$A$1:$W$100,12,FALSE)</f>
        <v>0</v>
      </c>
      <c r="X218" t="str">
        <f>VLOOKUP($D218,Artslister!$A$1:$W$100,13,FALSE)</f>
        <v>L.</v>
      </c>
      <c r="Y218" t="str">
        <f>VLOOKUP($D218,Artslister!$A$1:$W$100,15,FALSE)</f>
        <v>EN</v>
      </c>
      <c r="Z218" t="e">
        <f>VLOOKUP($D218,Artslister!$A$1:$W$100,17,FALSE)</f>
        <v>#N/A</v>
      </c>
    </row>
    <row r="219" spans="1:26" x14ac:dyDescent="0.3">
      <c r="A219" t="s">
        <v>109</v>
      </c>
      <c r="B219">
        <v>2022</v>
      </c>
      <c r="C219" t="s">
        <v>1331</v>
      </c>
      <c r="D219" t="s">
        <v>1720</v>
      </c>
      <c r="E219">
        <v>1</v>
      </c>
      <c r="F219">
        <v>1</v>
      </c>
      <c r="J219">
        <v>1</v>
      </c>
      <c r="M219" t="str">
        <f>VLOOKUP($D219,Artslister!$A$1:$W$100,2,FALSE)</f>
        <v>Fraxinus excelsior</v>
      </c>
      <c r="N219" t="str">
        <f>VLOOKUP($D219,Artslister!$A$1:$W$100,3,FALSE)</f>
        <v>102409</v>
      </c>
      <c r="O219" t="str">
        <f>VLOOKUP($D219,Artslister!$A$1:$W$100,4,FALSE)</f>
        <v>62369</v>
      </c>
      <c r="P219" t="str">
        <f>VLOOKUP($D219,Artslister!$A$1:$W$100,5,FALSE)</f>
        <v>Plantae</v>
      </c>
      <c r="Q219" t="str">
        <f>VLOOKUP($D219,Artslister!$A$1:$W$100,6,FALSE)</f>
        <v>Magnoliophyta</v>
      </c>
      <c r="R219" t="str">
        <f>VLOOKUP($D219,Artslister!$A$1:$W$100,7,FALSE)</f>
        <v>Eudicots</v>
      </c>
      <c r="S219" t="str">
        <f>VLOOKUP($D219,Artslister!$A$1:$W$100,8,FALSE)</f>
        <v>Lamiales</v>
      </c>
      <c r="T219" t="str">
        <f>VLOOKUP($D219,Artslister!$A$1:$W$100,9,FALSE)</f>
        <v>Oleaceae</v>
      </c>
      <c r="U219" t="str">
        <f>VLOOKUP($D219,Artslister!$A$1:$W$100,10,FALSE)</f>
        <v>Fraxinus</v>
      </c>
      <c r="V219" t="str">
        <f>VLOOKUP($D219,Artslister!$A$1:$W$100,11,FALSE)</f>
        <v>excelsior</v>
      </c>
      <c r="W219">
        <f>VLOOKUP($D219,Artslister!$A$1:$W$100,12,FALSE)</f>
        <v>0</v>
      </c>
      <c r="X219" t="str">
        <f>VLOOKUP($D219,Artslister!$A$1:$W$100,13,FALSE)</f>
        <v>L.</v>
      </c>
      <c r="Y219" t="str">
        <f>VLOOKUP($D219,Artslister!$A$1:$W$100,15,FALSE)</f>
        <v>EN</v>
      </c>
      <c r="Z219" t="e">
        <f>VLOOKUP($D219,Artslister!$A$1:$W$100,17,FALSE)</f>
        <v>#N/A</v>
      </c>
    </row>
    <row r="220" spans="1:26" x14ac:dyDescent="0.3">
      <c r="A220" t="s">
        <v>109</v>
      </c>
      <c r="B220">
        <v>2022</v>
      </c>
      <c r="C220" t="s">
        <v>1332</v>
      </c>
      <c r="D220" t="s">
        <v>1720</v>
      </c>
      <c r="E220">
        <v>3</v>
      </c>
      <c r="F220">
        <v>1</v>
      </c>
      <c r="J220">
        <v>1</v>
      </c>
      <c r="M220" t="str">
        <f>VLOOKUP($D220,Artslister!$A$1:$W$100,2,FALSE)</f>
        <v>Fraxinus excelsior</v>
      </c>
      <c r="N220" t="str">
        <f>VLOOKUP($D220,Artslister!$A$1:$W$100,3,FALSE)</f>
        <v>102409</v>
      </c>
      <c r="O220" t="str">
        <f>VLOOKUP($D220,Artslister!$A$1:$W$100,4,FALSE)</f>
        <v>62369</v>
      </c>
      <c r="P220" t="str">
        <f>VLOOKUP($D220,Artslister!$A$1:$W$100,5,FALSE)</f>
        <v>Plantae</v>
      </c>
      <c r="Q220" t="str">
        <f>VLOOKUP($D220,Artslister!$A$1:$W$100,6,FALSE)</f>
        <v>Magnoliophyta</v>
      </c>
      <c r="R220" t="str">
        <f>VLOOKUP($D220,Artslister!$A$1:$W$100,7,FALSE)</f>
        <v>Eudicots</v>
      </c>
      <c r="S220" t="str">
        <f>VLOOKUP($D220,Artslister!$A$1:$W$100,8,FALSE)</f>
        <v>Lamiales</v>
      </c>
      <c r="T220" t="str">
        <f>VLOOKUP($D220,Artslister!$A$1:$W$100,9,FALSE)</f>
        <v>Oleaceae</v>
      </c>
      <c r="U220" t="str">
        <f>VLOOKUP($D220,Artslister!$A$1:$W$100,10,FALSE)</f>
        <v>Fraxinus</v>
      </c>
      <c r="V220" t="str">
        <f>VLOOKUP($D220,Artslister!$A$1:$W$100,11,FALSE)</f>
        <v>excelsior</v>
      </c>
      <c r="W220">
        <f>VLOOKUP($D220,Artslister!$A$1:$W$100,12,FALSE)</f>
        <v>0</v>
      </c>
      <c r="X220" t="str">
        <f>VLOOKUP($D220,Artslister!$A$1:$W$100,13,FALSE)</f>
        <v>L.</v>
      </c>
      <c r="Y220" t="str">
        <f>VLOOKUP($D220,Artslister!$A$1:$W$100,15,FALSE)</f>
        <v>EN</v>
      </c>
      <c r="Z220" t="e">
        <f>VLOOKUP($D220,Artslister!$A$1:$W$100,17,FALSE)</f>
        <v>#N/A</v>
      </c>
    </row>
    <row r="221" spans="1:26" x14ac:dyDescent="0.3">
      <c r="A221" t="s">
        <v>109</v>
      </c>
      <c r="B221">
        <v>2022</v>
      </c>
      <c r="C221" t="s">
        <v>1334</v>
      </c>
      <c r="D221" t="s">
        <v>1720</v>
      </c>
      <c r="E221">
        <v>1</v>
      </c>
      <c r="F221">
        <v>1</v>
      </c>
      <c r="I221">
        <v>1</v>
      </c>
      <c r="M221" t="str">
        <f>VLOOKUP($D221,Artslister!$A$1:$W$100,2,FALSE)</f>
        <v>Fraxinus excelsior</v>
      </c>
      <c r="N221" t="str">
        <f>VLOOKUP($D221,Artslister!$A$1:$W$100,3,FALSE)</f>
        <v>102409</v>
      </c>
      <c r="O221" t="str">
        <f>VLOOKUP($D221,Artslister!$A$1:$W$100,4,FALSE)</f>
        <v>62369</v>
      </c>
      <c r="P221" t="str">
        <f>VLOOKUP($D221,Artslister!$A$1:$W$100,5,FALSE)</f>
        <v>Plantae</v>
      </c>
      <c r="Q221" t="str">
        <f>VLOOKUP($D221,Artslister!$A$1:$W$100,6,FALSE)</f>
        <v>Magnoliophyta</v>
      </c>
      <c r="R221" t="str">
        <f>VLOOKUP($D221,Artslister!$A$1:$W$100,7,FALSE)</f>
        <v>Eudicots</v>
      </c>
      <c r="S221" t="str">
        <f>VLOOKUP($D221,Artslister!$A$1:$W$100,8,FALSE)</f>
        <v>Lamiales</v>
      </c>
      <c r="T221" t="str">
        <f>VLOOKUP($D221,Artslister!$A$1:$W$100,9,FALSE)</f>
        <v>Oleaceae</v>
      </c>
      <c r="U221" t="str">
        <f>VLOOKUP($D221,Artslister!$A$1:$W$100,10,FALSE)</f>
        <v>Fraxinus</v>
      </c>
      <c r="V221" t="str">
        <f>VLOOKUP($D221,Artslister!$A$1:$W$100,11,FALSE)</f>
        <v>excelsior</v>
      </c>
      <c r="W221">
        <f>VLOOKUP($D221,Artslister!$A$1:$W$100,12,FALSE)</f>
        <v>0</v>
      </c>
      <c r="X221" t="str">
        <f>VLOOKUP($D221,Artslister!$A$1:$W$100,13,FALSE)</f>
        <v>L.</v>
      </c>
      <c r="Y221" t="str">
        <f>VLOOKUP($D221,Artslister!$A$1:$W$100,15,FALSE)</f>
        <v>EN</v>
      </c>
      <c r="Z221" t="e">
        <f>VLOOKUP($D221,Artslister!$A$1:$W$100,17,FALSE)</f>
        <v>#N/A</v>
      </c>
    </row>
    <row r="222" spans="1:26" x14ac:dyDescent="0.3">
      <c r="A222" t="s">
        <v>109</v>
      </c>
      <c r="B222">
        <v>2022</v>
      </c>
      <c r="C222" t="s">
        <v>1337</v>
      </c>
      <c r="D222" t="s">
        <v>1720</v>
      </c>
      <c r="E222">
        <v>2</v>
      </c>
      <c r="F222">
        <v>1</v>
      </c>
      <c r="J222">
        <v>1</v>
      </c>
      <c r="M222" t="str">
        <f>VLOOKUP($D222,Artslister!$A$1:$W$100,2,FALSE)</f>
        <v>Fraxinus excelsior</v>
      </c>
      <c r="N222" t="str">
        <f>VLOOKUP($D222,Artslister!$A$1:$W$100,3,FALSE)</f>
        <v>102409</v>
      </c>
      <c r="O222" t="str">
        <f>VLOOKUP($D222,Artslister!$A$1:$W$100,4,FALSE)</f>
        <v>62369</v>
      </c>
      <c r="P222" t="str">
        <f>VLOOKUP($D222,Artslister!$A$1:$W$100,5,FALSE)</f>
        <v>Plantae</v>
      </c>
      <c r="Q222" t="str">
        <f>VLOOKUP($D222,Artslister!$A$1:$W$100,6,FALSE)</f>
        <v>Magnoliophyta</v>
      </c>
      <c r="R222" t="str">
        <f>VLOOKUP($D222,Artslister!$A$1:$W$100,7,FALSE)</f>
        <v>Eudicots</v>
      </c>
      <c r="S222" t="str">
        <f>VLOOKUP($D222,Artslister!$A$1:$W$100,8,FALSE)</f>
        <v>Lamiales</v>
      </c>
      <c r="T222" t="str">
        <f>VLOOKUP($D222,Artslister!$A$1:$W$100,9,FALSE)</f>
        <v>Oleaceae</v>
      </c>
      <c r="U222" t="str">
        <f>VLOOKUP($D222,Artslister!$A$1:$W$100,10,FALSE)</f>
        <v>Fraxinus</v>
      </c>
      <c r="V222" t="str">
        <f>VLOOKUP($D222,Artslister!$A$1:$W$100,11,FALSE)</f>
        <v>excelsior</v>
      </c>
      <c r="W222">
        <f>VLOOKUP($D222,Artslister!$A$1:$W$100,12,FALSE)</f>
        <v>0</v>
      </c>
      <c r="X222" t="str">
        <f>VLOOKUP($D222,Artslister!$A$1:$W$100,13,FALSE)</f>
        <v>L.</v>
      </c>
      <c r="Y222" t="str">
        <f>VLOOKUP($D222,Artslister!$A$1:$W$100,15,FALSE)</f>
        <v>EN</v>
      </c>
      <c r="Z222" t="e">
        <f>VLOOKUP($D222,Artslister!$A$1:$W$100,17,FALSE)</f>
        <v>#N/A</v>
      </c>
    </row>
    <row r="223" spans="1:26" x14ac:dyDescent="0.3">
      <c r="A223" t="s">
        <v>109</v>
      </c>
      <c r="B223">
        <v>2022</v>
      </c>
      <c r="C223" t="s">
        <v>1324</v>
      </c>
      <c r="D223" t="s">
        <v>1720</v>
      </c>
      <c r="E223">
        <v>10</v>
      </c>
      <c r="F223">
        <v>1</v>
      </c>
      <c r="J223">
        <v>1</v>
      </c>
      <c r="M223" t="str">
        <f>VLOOKUP($D223,Artslister!$A$1:$W$100,2,FALSE)</f>
        <v>Fraxinus excelsior</v>
      </c>
      <c r="N223" t="str">
        <f>VLOOKUP($D223,Artslister!$A$1:$W$100,3,FALSE)</f>
        <v>102409</v>
      </c>
      <c r="O223" t="str">
        <f>VLOOKUP($D223,Artslister!$A$1:$W$100,4,FALSE)</f>
        <v>62369</v>
      </c>
      <c r="P223" t="str">
        <f>VLOOKUP($D223,Artslister!$A$1:$W$100,5,FALSE)</f>
        <v>Plantae</v>
      </c>
      <c r="Q223" t="str">
        <f>VLOOKUP($D223,Artslister!$A$1:$W$100,6,FALSE)</f>
        <v>Magnoliophyta</v>
      </c>
      <c r="R223" t="str">
        <f>VLOOKUP($D223,Artslister!$A$1:$W$100,7,FALSE)</f>
        <v>Eudicots</v>
      </c>
      <c r="S223" t="str">
        <f>VLOOKUP($D223,Artslister!$A$1:$W$100,8,FALSE)</f>
        <v>Lamiales</v>
      </c>
      <c r="T223" t="str">
        <f>VLOOKUP($D223,Artslister!$A$1:$W$100,9,FALSE)</f>
        <v>Oleaceae</v>
      </c>
      <c r="U223" t="str">
        <f>VLOOKUP($D223,Artslister!$A$1:$W$100,10,FALSE)</f>
        <v>Fraxinus</v>
      </c>
      <c r="V223" t="str">
        <f>VLOOKUP($D223,Artslister!$A$1:$W$100,11,FALSE)</f>
        <v>excelsior</v>
      </c>
      <c r="W223">
        <f>VLOOKUP($D223,Artslister!$A$1:$W$100,12,FALSE)</f>
        <v>0</v>
      </c>
      <c r="X223" t="str">
        <f>VLOOKUP($D223,Artslister!$A$1:$W$100,13,FALSE)</f>
        <v>L.</v>
      </c>
      <c r="Y223" t="str">
        <f>VLOOKUP($D223,Artslister!$A$1:$W$100,15,FALSE)</f>
        <v>EN</v>
      </c>
      <c r="Z223" t="e">
        <f>VLOOKUP($D223,Artslister!$A$1:$W$100,17,FALSE)</f>
        <v>#N/A</v>
      </c>
    </row>
    <row r="224" spans="1:26" x14ac:dyDescent="0.3">
      <c r="A224" s="58" t="s">
        <v>114</v>
      </c>
      <c r="B224" s="58">
        <v>2022</v>
      </c>
      <c r="C224" t="s">
        <v>1352</v>
      </c>
      <c r="D224" t="s">
        <v>1720</v>
      </c>
      <c r="E224">
        <v>1</v>
      </c>
      <c r="F224">
        <v>1</v>
      </c>
      <c r="I224">
        <v>1</v>
      </c>
      <c r="M224" t="str">
        <f>VLOOKUP($D224,Artslister!$A$1:$W$100,2,FALSE)</f>
        <v>Fraxinus excelsior</v>
      </c>
      <c r="N224" t="str">
        <f>VLOOKUP($D224,Artslister!$A$1:$W$100,3,FALSE)</f>
        <v>102409</v>
      </c>
      <c r="O224" t="str">
        <f>VLOOKUP($D224,Artslister!$A$1:$W$100,4,FALSE)</f>
        <v>62369</v>
      </c>
      <c r="P224" t="str">
        <f>VLOOKUP($D224,Artslister!$A$1:$W$100,5,FALSE)</f>
        <v>Plantae</v>
      </c>
      <c r="Q224" t="str">
        <f>VLOOKUP($D224,Artslister!$A$1:$W$100,6,FALSE)</f>
        <v>Magnoliophyta</v>
      </c>
      <c r="R224" t="str">
        <f>VLOOKUP($D224,Artslister!$A$1:$W$100,7,FALSE)</f>
        <v>Eudicots</v>
      </c>
      <c r="S224" t="str">
        <f>VLOOKUP($D224,Artslister!$A$1:$W$100,8,FALSE)</f>
        <v>Lamiales</v>
      </c>
      <c r="T224" t="str">
        <f>VLOOKUP($D224,Artslister!$A$1:$W$100,9,FALSE)</f>
        <v>Oleaceae</v>
      </c>
      <c r="U224" t="str">
        <f>VLOOKUP($D224,Artslister!$A$1:$W$100,10,FALSE)</f>
        <v>Fraxinus</v>
      </c>
      <c r="V224" t="str">
        <f>VLOOKUP($D224,Artslister!$A$1:$W$100,11,FALSE)</f>
        <v>excelsior</v>
      </c>
      <c r="W224">
        <f>VLOOKUP($D224,Artslister!$A$1:$W$100,12,FALSE)</f>
        <v>0</v>
      </c>
      <c r="X224" t="str">
        <f>VLOOKUP($D224,Artslister!$A$1:$W$100,13,FALSE)</f>
        <v>L.</v>
      </c>
      <c r="Y224" t="str">
        <f>VLOOKUP($D224,Artslister!$A$1:$W$100,15,FALSE)</f>
        <v>EN</v>
      </c>
      <c r="Z224" t="e">
        <f>VLOOKUP($D224,Artslister!$A$1:$W$100,17,FALSE)</f>
        <v>#N/A</v>
      </c>
    </row>
    <row r="225" spans="1:26" x14ac:dyDescent="0.3">
      <c r="A225" s="58" t="s">
        <v>114</v>
      </c>
      <c r="B225" s="58">
        <v>2022</v>
      </c>
      <c r="C225" t="s">
        <v>1351</v>
      </c>
      <c r="D225" t="s">
        <v>1720</v>
      </c>
      <c r="E225">
        <v>1</v>
      </c>
      <c r="F225">
        <v>1</v>
      </c>
      <c r="I225">
        <v>1</v>
      </c>
      <c r="M225" t="str">
        <f>VLOOKUP($D225,Artslister!$A$1:$W$100,2,FALSE)</f>
        <v>Fraxinus excelsior</v>
      </c>
      <c r="N225" t="str">
        <f>VLOOKUP($D225,Artslister!$A$1:$W$100,3,FALSE)</f>
        <v>102409</v>
      </c>
      <c r="O225" t="str">
        <f>VLOOKUP($D225,Artslister!$A$1:$W$100,4,FALSE)</f>
        <v>62369</v>
      </c>
      <c r="P225" t="str">
        <f>VLOOKUP($D225,Artslister!$A$1:$W$100,5,FALSE)</f>
        <v>Plantae</v>
      </c>
      <c r="Q225" t="str">
        <f>VLOOKUP($D225,Artslister!$A$1:$W$100,6,FALSE)</f>
        <v>Magnoliophyta</v>
      </c>
      <c r="R225" t="str">
        <f>VLOOKUP($D225,Artslister!$A$1:$W$100,7,FALSE)</f>
        <v>Eudicots</v>
      </c>
      <c r="S225" t="str">
        <f>VLOOKUP($D225,Artslister!$A$1:$W$100,8,FALSE)</f>
        <v>Lamiales</v>
      </c>
      <c r="T225" t="str">
        <f>VLOOKUP($D225,Artslister!$A$1:$W$100,9,FALSE)</f>
        <v>Oleaceae</v>
      </c>
      <c r="U225" t="str">
        <f>VLOOKUP($D225,Artslister!$A$1:$W$100,10,FALSE)</f>
        <v>Fraxinus</v>
      </c>
      <c r="V225" t="str">
        <f>VLOOKUP($D225,Artslister!$A$1:$W$100,11,FALSE)</f>
        <v>excelsior</v>
      </c>
      <c r="W225">
        <f>VLOOKUP($D225,Artslister!$A$1:$W$100,12,FALSE)</f>
        <v>0</v>
      </c>
      <c r="X225" t="str">
        <f>VLOOKUP($D225,Artslister!$A$1:$W$100,13,FALSE)</f>
        <v>L.</v>
      </c>
      <c r="Y225" t="str">
        <f>VLOOKUP($D225,Artslister!$A$1:$W$100,15,FALSE)</f>
        <v>EN</v>
      </c>
      <c r="Z225" t="e">
        <f>VLOOKUP($D225,Artslister!$A$1:$W$100,17,FALSE)</f>
        <v>#N/A</v>
      </c>
    </row>
    <row r="226" spans="1:26" x14ac:dyDescent="0.3">
      <c r="A226" s="58" t="s">
        <v>114</v>
      </c>
      <c r="B226" s="58">
        <v>2022</v>
      </c>
      <c r="C226" t="s">
        <v>1350</v>
      </c>
      <c r="D226" t="s">
        <v>1720</v>
      </c>
      <c r="E226">
        <v>1</v>
      </c>
      <c r="I226">
        <v>1</v>
      </c>
      <c r="M226" t="str">
        <f>VLOOKUP($D226,Artslister!$A$1:$W$100,2,FALSE)</f>
        <v>Fraxinus excelsior</v>
      </c>
      <c r="N226" t="str">
        <f>VLOOKUP($D226,Artslister!$A$1:$W$100,3,FALSE)</f>
        <v>102409</v>
      </c>
      <c r="O226" t="str">
        <f>VLOOKUP($D226,Artslister!$A$1:$W$100,4,FALSE)</f>
        <v>62369</v>
      </c>
      <c r="P226" t="str">
        <f>VLOOKUP($D226,Artslister!$A$1:$W$100,5,FALSE)</f>
        <v>Plantae</v>
      </c>
      <c r="Q226" t="str">
        <f>VLOOKUP($D226,Artslister!$A$1:$W$100,6,FALSE)</f>
        <v>Magnoliophyta</v>
      </c>
      <c r="R226" t="str">
        <f>VLOOKUP($D226,Artslister!$A$1:$W$100,7,FALSE)</f>
        <v>Eudicots</v>
      </c>
      <c r="S226" t="str">
        <f>VLOOKUP($D226,Artslister!$A$1:$W$100,8,FALSE)</f>
        <v>Lamiales</v>
      </c>
      <c r="T226" t="str">
        <f>VLOOKUP($D226,Artslister!$A$1:$W$100,9,FALSE)</f>
        <v>Oleaceae</v>
      </c>
      <c r="U226" t="str">
        <f>VLOOKUP($D226,Artslister!$A$1:$W$100,10,FALSE)</f>
        <v>Fraxinus</v>
      </c>
      <c r="V226" t="str">
        <f>VLOOKUP($D226,Artslister!$A$1:$W$100,11,FALSE)</f>
        <v>excelsior</v>
      </c>
      <c r="W226">
        <f>VLOOKUP($D226,Artslister!$A$1:$W$100,12,FALSE)</f>
        <v>0</v>
      </c>
      <c r="X226" t="str">
        <f>VLOOKUP($D226,Artslister!$A$1:$W$100,13,FALSE)</f>
        <v>L.</v>
      </c>
      <c r="Y226" t="str">
        <f>VLOOKUP($D226,Artslister!$A$1:$W$100,15,FALSE)</f>
        <v>EN</v>
      </c>
      <c r="Z226" t="e">
        <f>VLOOKUP($D226,Artslister!$A$1:$W$100,17,FALSE)</f>
        <v>#N/A</v>
      </c>
    </row>
    <row r="227" spans="1:26" x14ac:dyDescent="0.3">
      <c r="A227" t="s">
        <v>98</v>
      </c>
      <c r="B227">
        <v>2017</v>
      </c>
      <c r="C227" t="s">
        <v>1566</v>
      </c>
      <c r="D227" t="s">
        <v>1727</v>
      </c>
      <c r="E227">
        <v>1</v>
      </c>
      <c r="F227">
        <v>1</v>
      </c>
      <c r="M227" t="str">
        <f>VLOOKUP($D227,Artslister!$A$1:$W$100,2,FALSE)</f>
        <v>Gentianella campestris</v>
      </c>
      <c r="N227" t="str">
        <f>VLOOKUP($D227,Artslister!$A$1:$W$100,3,FALSE)</f>
        <v>102188</v>
      </c>
      <c r="O227" t="str">
        <f>VLOOKUP($D227,Artslister!$A$1:$W$100,4,FALSE)</f>
        <v>133432</v>
      </c>
      <c r="P227" t="str">
        <f>VLOOKUP($D227,Artslister!$A$1:$W$100,5,FALSE)</f>
        <v>Plantae</v>
      </c>
      <c r="Q227" t="str">
        <f>VLOOKUP($D227,Artslister!$A$1:$W$100,6,FALSE)</f>
        <v>Magnoliophyta</v>
      </c>
      <c r="R227" t="str">
        <f>VLOOKUP($D227,Artslister!$A$1:$W$100,7,FALSE)</f>
        <v>Eudicots</v>
      </c>
      <c r="S227" t="str">
        <f>VLOOKUP($D227,Artslister!$A$1:$W$100,8,FALSE)</f>
        <v>Gentianales</v>
      </c>
      <c r="T227" t="str">
        <f>VLOOKUP($D227,Artslister!$A$1:$W$100,9,FALSE)</f>
        <v>Gentianaceae</v>
      </c>
      <c r="U227" t="str">
        <f>VLOOKUP($D227,Artslister!$A$1:$W$100,10,FALSE)</f>
        <v>Gentianella</v>
      </c>
      <c r="V227" t="str">
        <f>VLOOKUP($D227,Artslister!$A$1:$W$100,11,FALSE)</f>
        <v>campestris</v>
      </c>
      <c r="W227">
        <f>VLOOKUP($D227,Artslister!$A$1:$W$100,12,FALSE)</f>
        <v>0</v>
      </c>
      <c r="X227" t="str">
        <f>VLOOKUP($D227,Artslister!$A$1:$W$100,13,FALSE)</f>
        <v>(L.) Börner</v>
      </c>
      <c r="Y227" t="str">
        <f>VLOOKUP($D227,Artslister!$A$1:$W$100,15,FALSE)</f>
        <v>LC</v>
      </c>
      <c r="Z227" t="e">
        <f>VLOOKUP($D227,Artslister!$A$1:$W$100,17,FALSE)</f>
        <v>#N/A</v>
      </c>
    </row>
    <row r="228" spans="1:26" x14ac:dyDescent="0.3">
      <c r="A228" t="s">
        <v>98</v>
      </c>
      <c r="B228">
        <v>2020</v>
      </c>
      <c r="C228" t="s">
        <v>1566</v>
      </c>
      <c r="D228" t="s">
        <v>1727</v>
      </c>
      <c r="E228">
        <v>0.1</v>
      </c>
      <c r="F228">
        <v>1</v>
      </c>
      <c r="M228" t="str">
        <f>VLOOKUP($D228,Artslister!$A$1:$W$100,2,FALSE)</f>
        <v>Gentianella campestris</v>
      </c>
      <c r="N228" t="str">
        <f>VLOOKUP($D228,Artslister!$A$1:$W$100,3,FALSE)</f>
        <v>102188</v>
      </c>
      <c r="O228" t="str">
        <f>VLOOKUP($D228,Artslister!$A$1:$W$100,4,FALSE)</f>
        <v>133432</v>
      </c>
      <c r="P228" t="str">
        <f>VLOOKUP($D228,Artslister!$A$1:$W$100,5,FALSE)</f>
        <v>Plantae</v>
      </c>
      <c r="Q228" t="str">
        <f>VLOOKUP($D228,Artslister!$A$1:$W$100,6,FALSE)</f>
        <v>Magnoliophyta</v>
      </c>
      <c r="R228" t="str">
        <f>VLOOKUP($D228,Artslister!$A$1:$W$100,7,FALSE)</f>
        <v>Eudicots</v>
      </c>
      <c r="S228" t="str">
        <f>VLOOKUP($D228,Artslister!$A$1:$W$100,8,FALSE)</f>
        <v>Gentianales</v>
      </c>
      <c r="T228" t="str">
        <f>VLOOKUP($D228,Artslister!$A$1:$W$100,9,FALSE)</f>
        <v>Gentianaceae</v>
      </c>
      <c r="U228" t="str">
        <f>VLOOKUP($D228,Artslister!$A$1:$W$100,10,FALSE)</f>
        <v>Gentianella</v>
      </c>
      <c r="V228" t="str">
        <f>VLOOKUP($D228,Artslister!$A$1:$W$100,11,FALSE)</f>
        <v>campestris</v>
      </c>
      <c r="W228">
        <f>VLOOKUP($D228,Artslister!$A$1:$W$100,12,FALSE)</f>
        <v>0</v>
      </c>
      <c r="X228" t="str">
        <f>VLOOKUP($D228,Artslister!$A$1:$W$100,13,FALSE)</f>
        <v>(L.) Börner</v>
      </c>
      <c r="Y228" t="str">
        <f>VLOOKUP($D228,Artslister!$A$1:$W$100,15,FALSE)</f>
        <v>LC</v>
      </c>
      <c r="Z228" t="e">
        <f>VLOOKUP($D228,Artslister!$A$1:$W$100,17,FALSE)</f>
        <v>#N/A</v>
      </c>
    </row>
    <row r="229" spans="1:26" x14ac:dyDescent="0.3">
      <c r="A229" t="s">
        <v>117</v>
      </c>
      <c r="B229">
        <v>2022</v>
      </c>
      <c r="C229" t="s">
        <v>1292</v>
      </c>
      <c r="D229" t="s">
        <v>1941</v>
      </c>
      <c r="E229">
        <v>3</v>
      </c>
      <c r="F229">
        <v>1</v>
      </c>
      <c r="M229" t="str">
        <f>VLOOKUP($D229,Artslister!$A$1:$W$100,2,FALSE)</f>
        <v>Thymus pulegioides</v>
      </c>
      <c r="N229">
        <f>VLOOKUP($D229,Artslister!$A$1:$W$100,3,FALSE)</f>
        <v>102387</v>
      </c>
      <c r="O229">
        <f>VLOOKUP($D229,Artslister!$A$1:$W$100,4,FALSE)</f>
        <v>0</v>
      </c>
      <c r="P229" t="str">
        <f>VLOOKUP($D229,Artslister!$A$1:$W$100,5,FALSE)</f>
        <v>Plantae</v>
      </c>
      <c r="Q229" t="str">
        <f>VLOOKUP($D229,Artslister!$A$1:$W$100,6,FALSE)</f>
        <v>Magnoliophyta</v>
      </c>
      <c r="R229" t="str">
        <f>VLOOKUP($D229,Artslister!$A$1:$W$100,7,FALSE)</f>
        <v>Eudicots</v>
      </c>
      <c r="S229" t="str">
        <f>VLOOKUP($D229,Artslister!$A$1:$W$100,8,FALSE)</f>
        <v>Lamiales</v>
      </c>
      <c r="T229" t="str">
        <f>VLOOKUP($D229,Artslister!$A$1:$W$100,9,FALSE)</f>
        <v>Lamiaceae</v>
      </c>
      <c r="U229" t="str">
        <f>VLOOKUP($D229,Artslister!$A$1:$W$100,10,FALSE)</f>
        <v>Thymus</v>
      </c>
      <c r="V229" t="str">
        <f>VLOOKUP($D229,Artslister!$A$1:$W$100,11,FALSE)</f>
        <v>pulegioides</v>
      </c>
      <c r="W229">
        <f>VLOOKUP($D229,Artslister!$A$1:$W$100,12,FALSE)</f>
        <v>0</v>
      </c>
      <c r="X229" t="str">
        <f>VLOOKUP($D229,Artslister!$A$1:$W$100,13,FALSE)</f>
        <v>L.</v>
      </c>
      <c r="Y229" t="str">
        <f>VLOOKUP($D229,Artslister!$A$1:$W$100,15,FALSE)</f>
        <v>NT</v>
      </c>
      <c r="Z229" t="e">
        <f>VLOOKUP($D229,Artslister!$A$1:$W$100,17,FALSE)</f>
        <v>#N/A</v>
      </c>
    </row>
    <row r="230" spans="1:26" x14ac:dyDescent="0.3">
      <c r="A230" t="s">
        <v>117</v>
      </c>
      <c r="B230">
        <v>2022</v>
      </c>
      <c r="C230" t="s">
        <v>1275</v>
      </c>
      <c r="D230" t="s">
        <v>1941</v>
      </c>
      <c r="E230">
        <v>2</v>
      </c>
      <c r="F230">
        <v>1</v>
      </c>
      <c r="M230" t="str">
        <f>VLOOKUP($D230,Artslister!$A$1:$W$100,2,FALSE)</f>
        <v>Thymus pulegioides</v>
      </c>
      <c r="N230">
        <f>VLOOKUP($D230,Artslister!$A$1:$W$100,3,FALSE)</f>
        <v>102387</v>
      </c>
      <c r="O230">
        <f>VLOOKUP($D230,Artslister!$A$1:$W$100,4,FALSE)</f>
        <v>0</v>
      </c>
      <c r="P230" t="str">
        <f>VLOOKUP($D230,Artslister!$A$1:$W$100,5,FALSE)</f>
        <v>Plantae</v>
      </c>
      <c r="Q230" t="str">
        <f>VLOOKUP($D230,Artslister!$A$1:$W$100,6,FALSE)</f>
        <v>Magnoliophyta</v>
      </c>
      <c r="R230" t="str">
        <f>VLOOKUP($D230,Artslister!$A$1:$W$100,7,FALSE)</f>
        <v>Eudicots</v>
      </c>
      <c r="S230" t="str">
        <f>VLOOKUP($D230,Artslister!$A$1:$W$100,8,FALSE)</f>
        <v>Lamiales</v>
      </c>
      <c r="T230" t="str">
        <f>VLOOKUP($D230,Artslister!$A$1:$W$100,9,FALSE)</f>
        <v>Lamiaceae</v>
      </c>
      <c r="U230" t="str">
        <f>VLOOKUP($D230,Artslister!$A$1:$W$100,10,FALSE)</f>
        <v>Thymus</v>
      </c>
      <c r="V230" t="str">
        <f>VLOOKUP($D230,Artslister!$A$1:$W$100,11,FALSE)</f>
        <v>pulegioides</v>
      </c>
      <c r="W230">
        <f>VLOOKUP($D230,Artslister!$A$1:$W$100,12,FALSE)</f>
        <v>0</v>
      </c>
      <c r="X230" t="str">
        <f>VLOOKUP($D230,Artslister!$A$1:$W$100,13,FALSE)</f>
        <v>L.</v>
      </c>
      <c r="Y230" t="str">
        <f>VLOOKUP($D230,Artslister!$A$1:$W$100,15,FALSE)</f>
        <v>NT</v>
      </c>
      <c r="Z230" t="e">
        <f>VLOOKUP($D230,Artslister!$A$1:$W$100,17,FALSE)</f>
        <v>#N/A</v>
      </c>
    </row>
    <row r="231" spans="1:26" x14ac:dyDescent="0.3">
      <c r="A231" t="s">
        <v>117</v>
      </c>
      <c r="B231">
        <v>2022</v>
      </c>
      <c r="C231" t="s">
        <v>1276</v>
      </c>
      <c r="D231" t="s">
        <v>1941</v>
      </c>
      <c r="E231">
        <v>3</v>
      </c>
      <c r="F231">
        <v>1</v>
      </c>
      <c r="M231" t="str">
        <f>VLOOKUP($D231,Artslister!$A$1:$W$100,2,FALSE)</f>
        <v>Thymus pulegioides</v>
      </c>
      <c r="N231">
        <f>VLOOKUP($D231,Artslister!$A$1:$W$100,3,FALSE)</f>
        <v>102387</v>
      </c>
      <c r="O231">
        <f>VLOOKUP($D231,Artslister!$A$1:$W$100,4,FALSE)</f>
        <v>0</v>
      </c>
      <c r="P231" t="str">
        <f>VLOOKUP($D231,Artslister!$A$1:$W$100,5,FALSE)</f>
        <v>Plantae</v>
      </c>
      <c r="Q231" t="str">
        <f>VLOOKUP($D231,Artslister!$A$1:$W$100,6,FALSE)</f>
        <v>Magnoliophyta</v>
      </c>
      <c r="R231" t="str">
        <f>VLOOKUP($D231,Artslister!$A$1:$W$100,7,FALSE)</f>
        <v>Eudicots</v>
      </c>
      <c r="S231" t="str">
        <f>VLOOKUP($D231,Artslister!$A$1:$W$100,8,FALSE)</f>
        <v>Lamiales</v>
      </c>
      <c r="T231" t="str">
        <f>VLOOKUP($D231,Artslister!$A$1:$W$100,9,FALSE)</f>
        <v>Lamiaceae</v>
      </c>
      <c r="U231" t="str">
        <f>VLOOKUP($D231,Artslister!$A$1:$W$100,10,FALSE)</f>
        <v>Thymus</v>
      </c>
      <c r="V231" t="str">
        <f>VLOOKUP($D231,Artslister!$A$1:$W$100,11,FALSE)</f>
        <v>pulegioides</v>
      </c>
      <c r="W231">
        <f>VLOOKUP($D231,Artslister!$A$1:$W$100,12,FALSE)</f>
        <v>0</v>
      </c>
      <c r="X231" t="str">
        <f>VLOOKUP($D231,Artslister!$A$1:$W$100,13,FALSE)</f>
        <v>L.</v>
      </c>
      <c r="Y231" t="str">
        <f>VLOOKUP($D231,Artslister!$A$1:$W$100,15,FALSE)</f>
        <v>NT</v>
      </c>
      <c r="Z231" t="e">
        <f>VLOOKUP($D231,Artslister!$A$1:$W$100,17,FALSE)</f>
        <v>#N/A</v>
      </c>
    </row>
    <row r="232" spans="1:26" x14ac:dyDescent="0.3">
      <c r="A232" t="s">
        <v>117</v>
      </c>
      <c r="B232">
        <v>2022</v>
      </c>
      <c r="C232" t="s">
        <v>1290</v>
      </c>
      <c r="D232" t="s">
        <v>1941</v>
      </c>
      <c r="E232">
        <v>6</v>
      </c>
      <c r="F232">
        <v>1</v>
      </c>
      <c r="M232" t="str">
        <f>VLOOKUP($D232,Artslister!$A$1:$W$100,2,FALSE)</f>
        <v>Thymus pulegioides</v>
      </c>
      <c r="N232">
        <f>VLOOKUP($D232,Artslister!$A$1:$W$100,3,FALSE)</f>
        <v>102387</v>
      </c>
      <c r="O232">
        <f>VLOOKUP($D232,Artslister!$A$1:$W$100,4,FALSE)</f>
        <v>0</v>
      </c>
      <c r="P232" t="str">
        <f>VLOOKUP($D232,Artslister!$A$1:$W$100,5,FALSE)</f>
        <v>Plantae</v>
      </c>
      <c r="Q232" t="str">
        <f>VLOOKUP($D232,Artslister!$A$1:$W$100,6,FALSE)</f>
        <v>Magnoliophyta</v>
      </c>
      <c r="R232" t="str">
        <f>VLOOKUP($D232,Artslister!$A$1:$W$100,7,FALSE)</f>
        <v>Eudicots</v>
      </c>
      <c r="S232" t="str">
        <f>VLOOKUP($D232,Artslister!$A$1:$W$100,8,FALSE)</f>
        <v>Lamiales</v>
      </c>
      <c r="T232" t="str">
        <f>VLOOKUP($D232,Artslister!$A$1:$W$100,9,FALSE)</f>
        <v>Lamiaceae</v>
      </c>
      <c r="U232" t="str">
        <f>VLOOKUP($D232,Artslister!$A$1:$W$100,10,FALSE)</f>
        <v>Thymus</v>
      </c>
      <c r="V232" t="str">
        <f>VLOOKUP($D232,Artslister!$A$1:$W$100,11,FALSE)</f>
        <v>pulegioides</v>
      </c>
      <c r="W232">
        <f>VLOOKUP($D232,Artslister!$A$1:$W$100,12,FALSE)</f>
        <v>0</v>
      </c>
      <c r="X232" t="str">
        <f>VLOOKUP($D232,Artslister!$A$1:$W$100,13,FALSE)</f>
        <v>L.</v>
      </c>
      <c r="Y232" t="str">
        <f>VLOOKUP($D232,Artslister!$A$1:$W$100,15,FALSE)</f>
        <v>NT</v>
      </c>
      <c r="Z232" t="e">
        <f>VLOOKUP($D232,Artslister!$A$1:$W$100,17,FALSE)</f>
        <v>#N/A</v>
      </c>
    </row>
    <row r="233" spans="1:26" x14ac:dyDescent="0.3">
      <c r="A233" t="s">
        <v>117</v>
      </c>
      <c r="B233">
        <v>2022</v>
      </c>
      <c r="C233" t="s">
        <v>1278</v>
      </c>
      <c r="D233" t="s">
        <v>1941</v>
      </c>
      <c r="E233">
        <v>20</v>
      </c>
      <c r="F233">
        <v>1</v>
      </c>
      <c r="M233" t="str">
        <f>VLOOKUP($D233,Artslister!$A$1:$W$100,2,FALSE)</f>
        <v>Thymus pulegioides</v>
      </c>
      <c r="N233">
        <f>VLOOKUP($D233,Artslister!$A$1:$W$100,3,FALSE)</f>
        <v>102387</v>
      </c>
      <c r="O233">
        <f>VLOOKUP($D233,Artslister!$A$1:$W$100,4,FALSE)</f>
        <v>0</v>
      </c>
      <c r="P233" t="str">
        <f>VLOOKUP($D233,Artslister!$A$1:$W$100,5,FALSE)</f>
        <v>Plantae</v>
      </c>
      <c r="Q233" t="str">
        <f>VLOOKUP($D233,Artslister!$A$1:$W$100,6,FALSE)</f>
        <v>Magnoliophyta</v>
      </c>
      <c r="R233" t="str">
        <f>VLOOKUP($D233,Artslister!$A$1:$W$100,7,FALSE)</f>
        <v>Eudicots</v>
      </c>
      <c r="S233" t="str">
        <f>VLOOKUP($D233,Artslister!$A$1:$W$100,8,FALSE)</f>
        <v>Lamiales</v>
      </c>
      <c r="T233" t="str">
        <f>VLOOKUP($D233,Artslister!$A$1:$W$100,9,FALSE)</f>
        <v>Lamiaceae</v>
      </c>
      <c r="U233" t="str">
        <f>VLOOKUP($D233,Artslister!$A$1:$W$100,10,FALSE)</f>
        <v>Thymus</v>
      </c>
      <c r="V233" t="str">
        <f>VLOOKUP($D233,Artslister!$A$1:$W$100,11,FALSE)</f>
        <v>pulegioides</v>
      </c>
      <c r="W233">
        <f>VLOOKUP($D233,Artslister!$A$1:$W$100,12,FALSE)</f>
        <v>0</v>
      </c>
      <c r="X233" t="str">
        <f>VLOOKUP($D233,Artslister!$A$1:$W$100,13,FALSE)</f>
        <v>L.</v>
      </c>
      <c r="Y233" t="str">
        <f>VLOOKUP($D233,Artslister!$A$1:$W$100,15,FALSE)</f>
        <v>NT</v>
      </c>
      <c r="Z233" t="e">
        <f>VLOOKUP($D233,Artslister!$A$1:$W$100,17,FALSE)</f>
        <v>#N/A</v>
      </c>
    </row>
    <row r="234" spans="1:26" x14ac:dyDescent="0.3">
      <c r="A234" t="s">
        <v>117</v>
      </c>
      <c r="B234">
        <v>2022</v>
      </c>
      <c r="C234" t="s">
        <v>1280</v>
      </c>
      <c r="D234" t="s">
        <v>1941</v>
      </c>
      <c r="E234">
        <v>15</v>
      </c>
      <c r="F234">
        <v>1</v>
      </c>
      <c r="M234" t="str">
        <f>VLOOKUP($D234,Artslister!$A$1:$W$100,2,FALSE)</f>
        <v>Thymus pulegioides</v>
      </c>
      <c r="N234">
        <f>VLOOKUP($D234,Artslister!$A$1:$W$100,3,FALSE)</f>
        <v>102387</v>
      </c>
      <c r="O234">
        <f>VLOOKUP($D234,Artslister!$A$1:$W$100,4,FALSE)</f>
        <v>0</v>
      </c>
      <c r="P234" t="str">
        <f>VLOOKUP($D234,Artslister!$A$1:$W$100,5,FALSE)</f>
        <v>Plantae</v>
      </c>
      <c r="Q234" t="str">
        <f>VLOOKUP($D234,Artslister!$A$1:$W$100,6,FALSE)</f>
        <v>Magnoliophyta</v>
      </c>
      <c r="R234" t="str">
        <f>VLOOKUP($D234,Artslister!$A$1:$W$100,7,FALSE)</f>
        <v>Eudicots</v>
      </c>
      <c r="S234" t="str">
        <f>VLOOKUP($D234,Artslister!$A$1:$W$100,8,FALSE)</f>
        <v>Lamiales</v>
      </c>
      <c r="T234" t="str">
        <f>VLOOKUP($D234,Artslister!$A$1:$W$100,9,FALSE)</f>
        <v>Lamiaceae</v>
      </c>
      <c r="U234" t="str">
        <f>VLOOKUP($D234,Artslister!$A$1:$W$100,10,FALSE)</f>
        <v>Thymus</v>
      </c>
      <c r="V234" t="str">
        <f>VLOOKUP($D234,Artslister!$A$1:$W$100,11,FALSE)</f>
        <v>pulegioides</v>
      </c>
      <c r="W234">
        <f>VLOOKUP($D234,Artslister!$A$1:$W$100,12,FALSE)</f>
        <v>0</v>
      </c>
      <c r="X234" t="str">
        <f>VLOOKUP($D234,Artslister!$A$1:$W$100,13,FALSE)</f>
        <v>L.</v>
      </c>
      <c r="Y234" t="str">
        <f>VLOOKUP($D234,Artslister!$A$1:$W$100,15,FALSE)</f>
        <v>NT</v>
      </c>
      <c r="Z234" t="e">
        <f>VLOOKUP($D234,Artslister!$A$1:$W$100,17,FALSE)</f>
        <v>#N/A</v>
      </c>
    </row>
    <row r="235" spans="1:26" x14ac:dyDescent="0.3">
      <c r="A235" t="s">
        <v>49</v>
      </c>
      <c r="B235">
        <v>2022</v>
      </c>
      <c r="C235" t="s">
        <v>1633</v>
      </c>
      <c r="D235" t="s">
        <v>1941</v>
      </c>
      <c r="E235">
        <v>5</v>
      </c>
      <c r="F235">
        <v>1</v>
      </c>
      <c r="M235" t="str">
        <f>VLOOKUP($D235,Artslister!$A$1:$W$100,2,FALSE)</f>
        <v>Thymus pulegioides</v>
      </c>
      <c r="N235">
        <f>VLOOKUP($D235,Artslister!$A$1:$W$100,3,FALSE)</f>
        <v>102387</v>
      </c>
      <c r="O235">
        <f>VLOOKUP($D235,Artslister!$A$1:$W$100,4,FALSE)</f>
        <v>0</v>
      </c>
      <c r="P235" t="str">
        <f>VLOOKUP($D235,Artslister!$A$1:$W$100,5,FALSE)</f>
        <v>Plantae</v>
      </c>
      <c r="Q235" t="str">
        <f>VLOOKUP($D235,Artslister!$A$1:$W$100,6,FALSE)</f>
        <v>Magnoliophyta</v>
      </c>
      <c r="R235" t="str">
        <f>VLOOKUP($D235,Artslister!$A$1:$W$100,7,FALSE)</f>
        <v>Eudicots</v>
      </c>
      <c r="S235" t="str">
        <f>VLOOKUP($D235,Artslister!$A$1:$W$100,8,FALSE)</f>
        <v>Lamiales</v>
      </c>
      <c r="T235" t="str">
        <f>VLOOKUP($D235,Artslister!$A$1:$W$100,9,FALSE)</f>
        <v>Lamiaceae</v>
      </c>
      <c r="U235" t="str">
        <f>VLOOKUP($D235,Artslister!$A$1:$W$100,10,FALSE)</f>
        <v>Thymus</v>
      </c>
      <c r="V235" t="str">
        <f>VLOOKUP($D235,Artslister!$A$1:$W$100,11,FALSE)</f>
        <v>pulegioides</v>
      </c>
      <c r="W235">
        <f>VLOOKUP($D235,Artslister!$A$1:$W$100,12,FALSE)</f>
        <v>0</v>
      </c>
      <c r="X235" t="str">
        <f>VLOOKUP($D235,Artslister!$A$1:$W$100,13,FALSE)</f>
        <v>L.</v>
      </c>
      <c r="Y235" t="str">
        <f>VLOOKUP($D235,Artslister!$A$1:$W$100,15,FALSE)</f>
        <v>NT</v>
      </c>
      <c r="Z235" t="e">
        <f>VLOOKUP($D235,Artslister!$A$1:$W$100,17,FALSE)</f>
        <v>#N/A</v>
      </c>
    </row>
    <row r="236" spans="1:26" x14ac:dyDescent="0.3">
      <c r="A236" t="s">
        <v>49</v>
      </c>
      <c r="B236">
        <v>2022</v>
      </c>
      <c r="C236" t="s">
        <v>1642</v>
      </c>
      <c r="D236" t="s">
        <v>1941</v>
      </c>
      <c r="E236">
        <v>5</v>
      </c>
      <c r="F236">
        <v>1</v>
      </c>
      <c r="M236" t="str">
        <f>VLOOKUP($D236,Artslister!$A$1:$W$100,2,FALSE)</f>
        <v>Thymus pulegioides</v>
      </c>
      <c r="N236">
        <f>VLOOKUP($D236,Artslister!$A$1:$W$100,3,FALSE)</f>
        <v>102387</v>
      </c>
      <c r="O236">
        <f>VLOOKUP($D236,Artslister!$A$1:$W$100,4,FALSE)</f>
        <v>0</v>
      </c>
      <c r="P236" t="str">
        <f>VLOOKUP($D236,Artslister!$A$1:$W$100,5,FALSE)</f>
        <v>Plantae</v>
      </c>
      <c r="Q236" t="str">
        <f>VLOOKUP($D236,Artslister!$A$1:$W$100,6,FALSE)</f>
        <v>Magnoliophyta</v>
      </c>
      <c r="R236" t="str">
        <f>VLOOKUP($D236,Artslister!$A$1:$W$100,7,FALSE)</f>
        <v>Eudicots</v>
      </c>
      <c r="S236" t="str">
        <f>VLOOKUP($D236,Artslister!$A$1:$W$100,8,FALSE)</f>
        <v>Lamiales</v>
      </c>
      <c r="T236" t="str">
        <f>VLOOKUP($D236,Artslister!$A$1:$W$100,9,FALSE)</f>
        <v>Lamiaceae</v>
      </c>
      <c r="U236" t="str">
        <f>VLOOKUP($D236,Artslister!$A$1:$W$100,10,FALSE)</f>
        <v>Thymus</v>
      </c>
      <c r="V236" t="str">
        <f>VLOOKUP($D236,Artslister!$A$1:$W$100,11,FALSE)</f>
        <v>pulegioides</v>
      </c>
      <c r="W236">
        <f>VLOOKUP($D236,Artslister!$A$1:$W$100,12,FALSE)</f>
        <v>0</v>
      </c>
      <c r="X236" t="str">
        <f>VLOOKUP($D236,Artslister!$A$1:$W$100,13,FALSE)</f>
        <v>L.</v>
      </c>
      <c r="Y236" t="str">
        <f>VLOOKUP($D236,Artslister!$A$1:$W$100,15,FALSE)</f>
        <v>NT</v>
      </c>
      <c r="Z236" t="e">
        <f>VLOOKUP($D236,Artslister!$A$1:$W$100,17,FALSE)</f>
        <v>#N/A</v>
      </c>
    </row>
    <row r="237" spans="1:26" x14ac:dyDescent="0.3">
      <c r="A237" t="s">
        <v>49</v>
      </c>
      <c r="B237">
        <v>2022</v>
      </c>
      <c r="C237" t="s">
        <v>1631</v>
      </c>
      <c r="D237" t="s">
        <v>1941</v>
      </c>
      <c r="E237">
        <v>0.1</v>
      </c>
      <c r="F237">
        <v>1</v>
      </c>
      <c r="M237" t="str">
        <f>VLOOKUP($D237,Artslister!$A$1:$W$100,2,FALSE)</f>
        <v>Thymus pulegioides</v>
      </c>
      <c r="N237">
        <f>VLOOKUP($D237,Artslister!$A$1:$W$100,3,FALSE)</f>
        <v>102387</v>
      </c>
      <c r="O237">
        <f>VLOOKUP($D237,Artslister!$A$1:$W$100,4,FALSE)</f>
        <v>0</v>
      </c>
      <c r="P237" t="str">
        <f>VLOOKUP($D237,Artslister!$A$1:$W$100,5,FALSE)</f>
        <v>Plantae</v>
      </c>
      <c r="Q237" t="str">
        <f>VLOOKUP($D237,Artslister!$A$1:$W$100,6,FALSE)</f>
        <v>Magnoliophyta</v>
      </c>
      <c r="R237" t="str">
        <f>VLOOKUP($D237,Artslister!$A$1:$W$100,7,FALSE)</f>
        <v>Eudicots</v>
      </c>
      <c r="S237" t="str">
        <f>VLOOKUP($D237,Artslister!$A$1:$W$100,8,FALSE)</f>
        <v>Lamiales</v>
      </c>
      <c r="T237" t="str">
        <f>VLOOKUP($D237,Artslister!$A$1:$W$100,9,FALSE)</f>
        <v>Lamiaceae</v>
      </c>
      <c r="U237" t="str">
        <f>VLOOKUP($D237,Artslister!$A$1:$W$100,10,FALSE)</f>
        <v>Thymus</v>
      </c>
      <c r="V237" t="str">
        <f>VLOOKUP($D237,Artslister!$A$1:$W$100,11,FALSE)</f>
        <v>pulegioides</v>
      </c>
      <c r="W237">
        <f>VLOOKUP($D237,Artslister!$A$1:$W$100,12,FALSE)</f>
        <v>0</v>
      </c>
      <c r="X237" t="str">
        <f>VLOOKUP($D237,Artslister!$A$1:$W$100,13,FALSE)</f>
        <v>L.</v>
      </c>
      <c r="Y237" t="str">
        <f>VLOOKUP($D237,Artslister!$A$1:$W$100,15,FALSE)</f>
        <v>NT</v>
      </c>
      <c r="Z237" t="e">
        <f>VLOOKUP($D237,Artslister!$A$1:$W$100,17,FALSE)</f>
        <v>#N/A</v>
      </c>
    </row>
    <row r="238" spans="1:26" x14ac:dyDescent="0.3">
      <c r="A238" t="s">
        <v>49</v>
      </c>
      <c r="B238">
        <v>2022</v>
      </c>
      <c r="C238" t="s">
        <v>1635</v>
      </c>
      <c r="D238" t="s">
        <v>1941</v>
      </c>
      <c r="E238">
        <v>7</v>
      </c>
      <c r="F238">
        <v>1</v>
      </c>
      <c r="M238" t="str">
        <f>VLOOKUP($D238,Artslister!$A$1:$W$100,2,FALSE)</f>
        <v>Thymus pulegioides</v>
      </c>
      <c r="N238">
        <f>VLOOKUP($D238,Artslister!$A$1:$W$100,3,FALSE)</f>
        <v>102387</v>
      </c>
      <c r="O238">
        <f>VLOOKUP($D238,Artslister!$A$1:$W$100,4,FALSE)</f>
        <v>0</v>
      </c>
      <c r="P238" t="str">
        <f>VLOOKUP($D238,Artslister!$A$1:$W$100,5,FALSE)</f>
        <v>Plantae</v>
      </c>
      <c r="Q238" t="str">
        <f>VLOOKUP($D238,Artslister!$A$1:$W$100,6,FALSE)</f>
        <v>Magnoliophyta</v>
      </c>
      <c r="R238" t="str">
        <f>VLOOKUP($D238,Artslister!$A$1:$W$100,7,FALSE)</f>
        <v>Eudicots</v>
      </c>
      <c r="S238" t="str">
        <f>VLOOKUP($D238,Artslister!$A$1:$W$100,8,FALSE)</f>
        <v>Lamiales</v>
      </c>
      <c r="T238" t="str">
        <f>VLOOKUP($D238,Artslister!$A$1:$W$100,9,FALSE)</f>
        <v>Lamiaceae</v>
      </c>
      <c r="U238" t="str">
        <f>VLOOKUP($D238,Artslister!$A$1:$W$100,10,FALSE)</f>
        <v>Thymus</v>
      </c>
      <c r="V238" t="str">
        <f>VLOOKUP($D238,Artslister!$A$1:$W$100,11,FALSE)</f>
        <v>pulegioides</v>
      </c>
      <c r="W238">
        <f>VLOOKUP($D238,Artslister!$A$1:$W$100,12,FALSE)</f>
        <v>0</v>
      </c>
      <c r="X238" t="str">
        <f>VLOOKUP($D238,Artslister!$A$1:$W$100,13,FALSE)</f>
        <v>L.</v>
      </c>
      <c r="Y238" t="str">
        <f>VLOOKUP($D238,Artslister!$A$1:$W$100,15,FALSE)</f>
        <v>NT</v>
      </c>
      <c r="Z238" t="e">
        <f>VLOOKUP($D238,Artslister!$A$1:$W$100,17,FALSE)</f>
        <v>#N/A</v>
      </c>
    </row>
    <row r="239" spans="1:26" x14ac:dyDescent="0.3">
      <c r="A239" t="s">
        <v>98</v>
      </c>
      <c r="B239">
        <v>2022</v>
      </c>
      <c r="C239" t="s">
        <v>1564</v>
      </c>
      <c r="D239" t="s">
        <v>1941</v>
      </c>
      <c r="E239">
        <v>3</v>
      </c>
      <c r="F239">
        <v>1</v>
      </c>
      <c r="M239" t="str">
        <f>VLOOKUP($D239,Artslister!$A$1:$W$100,2,FALSE)</f>
        <v>Thymus pulegioides</v>
      </c>
      <c r="N239">
        <f>VLOOKUP($D239,Artslister!$A$1:$W$100,3,FALSE)</f>
        <v>102387</v>
      </c>
      <c r="O239">
        <f>VLOOKUP($D239,Artslister!$A$1:$W$100,4,FALSE)</f>
        <v>0</v>
      </c>
      <c r="P239" t="str">
        <f>VLOOKUP($D239,Artslister!$A$1:$W$100,5,FALSE)</f>
        <v>Plantae</v>
      </c>
      <c r="Q239" t="str">
        <f>VLOOKUP($D239,Artslister!$A$1:$W$100,6,FALSE)</f>
        <v>Magnoliophyta</v>
      </c>
      <c r="R239" t="str">
        <f>VLOOKUP($D239,Artslister!$A$1:$W$100,7,FALSE)</f>
        <v>Eudicots</v>
      </c>
      <c r="S239" t="str">
        <f>VLOOKUP($D239,Artslister!$A$1:$W$100,8,FALSE)</f>
        <v>Lamiales</v>
      </c>
      <c r="T239" t="str">
        <f>VLOOKUP($D239,Artslister!$A$1:$W$100,9,FALSE)</f>
        <v>Lamiaceae</v>
      </c>
      <c r="U239" t="str">
        <f>VLOOKUP($D239,Artslister!$A$1:$W$100,10,FALSE)</f>
        <v>Thymus</v>
      </c>
      <c r="V239" t="str">
        <f>VLOOKUP($D239,Artslister!$A$1:$W$100,11,FALSE)</f>
        <v>pulegioides</v>
      </c>
      <c r="W239">
        <f>VLOOKUP($D239,Artslister!$A$1:$W$100,12,FALSE)</f>
        <v>0</v>
      </c>
      <c r="X239" t="str">
        <f>VLOOKUP($D239,Artslister!$A$1:$W$100,13,FALSE)</f>
        <v>L.</v>
      </c>
      <c r="Y239" t="str">
        <f>VLOOKUP($D239,Artslister!$A$1:$W$100,15,FALSE)</f>
        <v>NT</v>
      </c>
      <c r="Z239" t="e">
        <f>VLOOKUP($D239,Artslister!$A$1:$W$100,17,FALSE)</f>
        <v>#N/A</v>
      </c>
    </row>
    <row r="240" spans="1:26" x14ac:dyDescent="0.3">
      <c r="A240" t="s">
        <v>98</v>
      </c>
      <c r="B240">
        <v>2022</v>
      </c>
      <c r="C240" t="s">
        <v>1561</v>
      </c>
      <c r="D240" t="s">
        <v>1941</v>
      </c>
      <c r="E240">
        <v>1</v>
      </c>
      <c r="F240">
        <v>1</v>
      </c>
      <c r="M240" t="str">
        <f>VLOOKUP($D240,Artslister!$A$1:$W$100,2,FALSE)</f>
        <v>Thymus pulegioides</v>
      </c>
      <c r="N240">
        <f>VLOOKUP($D240,Artslister!$A$1:$W$100,3,FALSE)</f>
        <v>102387</v>
      </c>
      <c r="O240">
        <f>VLOOKUP($D240,Artslister!$A$1:$W$100,4,FALSE)</f>
        <v>0</v>
      </c>
      <c r="P240" t="str">
        <f>VLOOKUP($D240,Artslister!$A$1:$W$100,5,FALSE)</f>
        <v>Plantae</v>
      </c>
      <c r="Q240" t="str">
        <f>VLOOKUP($D240,Artslister!$A$1:$W$100,6,FALSE)</f>
        <v>Magnoliophyta</v>
      </c>
      <c r="R240" t="str">
        <f>VLOOKUP($D240,Artslister!$A$1:$W$100,7,FALSE)</f>
        <v>Eudicots</v>
      </c>
      <c r="S240" t="str">
        <f>VLOOKUP($D240,Artslister!$A$1:$W$100,8,FALSE)</f>
        <v>Lamiales</v>
      </c>
      <c r="T240" t="str">
        <f>VLOOKUP($D240,Artslister!$A$1:$W$100,9,FALSE)</f>
        <v>Lamiaceae</v>
      </c>
      <c r="U240" t="str">
        <f>VLOOKUP($D240,Artslister!$A$1:$W$100,10,FALSE)</f>
        <v>Thymus</v>
      </c>
      <c r="V240" t="str">
        <f>VLOOKUP($D240,Artslister!$A$1:$W$100,11,FALSE)</f>
        <v>pulegioides</v>
      </c>
      <c r="W240">
        <f>VLOOKUP($D240,Artslister!$A$1:$W$100,12,FALSE)</f>
        <v>0</v>
      </c>
      <c r="X240" t="str">
        <f>VLOOKUP($D240,Artslister!$A$1:$W$100,13,FALSE)</f>
        <v>L.</v>
      </c>
      <c r="Y240" t="str">
        <f>VLOOKUP($D240,Artslister!$A$1:$W$100,15,FALSE)</f>
        <v>NT</v>
      </c>
      <c r="Z240" t="e">
        <f>VLOOKUP($D240,Artslister!$A$1:$W$100,17,FALSE)</f>
        <v>#N/A</v>
      </c>
    </row>
    <row r="241" spans="1:26" x14ac:dyDescent="0.3">
      <c r="A241" t="s">
        <v>98</v>
      </c>
      <c r="B241">
        <v>2022</v>
      </c>
      <c r="C241" t="s">
        <v>1557</v>
      </c>
      <c r="D241" t="s">
        <v>1941</v>
      </c>
      <c r="E241">
        <v>1</v>
      </c>
      <c r="F241">
        <v>1</v>
      </c>
      <c r="M241" t="str">
        <f>VLOOKUP($D241,Artslister!$A$1:$W$100,2,FALSE)</f>
        <v>Thymus pulegioides</v>
      </c>
      <c r="N241">
        <f>VLOOKUP($D241,Artslister!$A$1:$W$100,3,FALSE)</f>
        <v>102387</v>
      </c>
      <c r="O241">
        <f>VLOOKUP($D241,Artslister!$A$1:$W$100,4,FALSE)</f>
        <v>0</v>
      </c>
      <c r="P241" t="str">
        <f>VLOOKUP($D241,Artslister!$A$1:$W$100,5,FALSE)</f>
        <v>Plantae</v>
      </c>
      <c r="Q241" t="str">
        <f>VLOOKUP($D241,Artslister!$A$1:$W$100,6,FALSE)</f>
        <v>Magnoliophyta</v>
      </c>
      <c r="R241" t="str">
        <f>VLOOKUP($D241,Artslister!$A$1:$W$100,7,FALSE)</f>
        <v>Eudicots</v>
      </c>
      <c r="S241" t="str">
        <f>VLOOKUP($D241,Artslister!$A$1:$W$100,8,FALSE)</f>
        <v>Lamiales</v>
      </c>
      <c r="T241" t="str">
        <f>VLOOKUP($D241,Artslister!$A$1:$W$100,9,FALSE)</f>
        <v>Lamiaceae</v>
      </c>
      <c r="U241" t="str">
        <f>VLOOKUP($D241,Artslister!$A$1:$W$100,10,FALSE)</f>
        <v>Thymus</v>
      </c>
      <c r="V241" t="str">
        <f>VLOOKUP($D241,Artslister!$A$1:$W$100,11,FALSE)</f>
        <v>pulegioides</v>
      </c>
      <c r="W241">
        <f>VLOOKUP($D241,Artslister!$A$1:$W$100,12,FALSE)</f>
        <v>0</v>
      </c>
      <c r="X241" t="str">
        <f>VLOOKUP($D241,Artslister!$A$1:$W$100,13,FALSE)</f>
        <v>L.</v>
      </c>
      <c r="Y241" t="str">
        <f>VLOOKUP($D241,Artslister!$A$1:$W$100,15,FALSE)</f>
        <v>NT</v>
      </c>
      <c r="Z241" t="e">
        <f>VLOOKUP($D241,Artslister!$A$1:$W$100,17,FALSE)</f>
        <v>#N/A</v>
      </c>
    </row>
    <row r="242" spans="1:26" x14ac:dyDescent="0.3">
      <c r="A242" t="s">
        <v>98</v>
      </c>
      <c r="B242">
        <v>2022</v>
      </c>
      <c r="C242" t="s">
        <v>1556</v>
      </c>
      <c r="D242" t="s">
        <v>1941</v>
      </c>
      <c r="E242">
        <v>20</v>
      </c>
      <c r="F242">
        <v>1</v>
      </c>
      <c r="M242" t="str">
        <f>VLOOKUP($D242,Artslister!$A$1:$W$100,2,FALSE)</f>
        <v>Thymus pulegioides</v>
      </c>
      <c r="N242">
        <f>VLOOKUP($D242,Artslister!$A$1:$W$100,3,FALSE)</f>
        <v>102387</v>
      </c>
      <c r="O242">
        <f>VLOOKUP($D242,Artslister!$A$1:$W$100,4,FALSE)</f>
        <v>0</v>
      </c>
      <c r="P242" t="str">
        <f>VLOOKUP($D242,Artslister!$A$1:$W$100,5,FALSE)</f>
        <v>Plantae</v>
      </c>
      <c r="Q242" t="str">
        <f>VLOOKUP($D242,Artslister!$A$1:$W$100,6,FALSE)</f>
        <v>Magnoliophyta</v>
      </c>
      <c r="R242" t="str">
        <f>VLOOKUP($D242,Artslister!$A$1:$W$100,7,FALSE)</f>
        <v>Eudicots</v>
      </c>
      <c r="S242" t="str">
        <f>VLOOKUP($D242,Artslister!$A$1:$W$100,8,FALSE)</f>
        <v>Lamiales</v>
      </c>
      <c r="T242" t="str">
        <f>VLOOKUP($D242,Artslister!$A$1:$W$100,9,FALSE)</f>
        <v>Lamiaceae</v>
      </c>
      <c r="U242" t="str">
        <f>VLOOKUP($D242,Artslister!$A$1:$W$100,10,FALSE)</f>
        <v>Thymus</v>
      </c>
      <c r="V242" t="str">
        <f>VLOOKUP($D242,Artslister!$A$1:$W$100,11,FALSE)</f>
        <v>pulegioides</v>
      </c>
      <c r="W242">
        <f>VLOOKUP($D242,Artslister!$A$1:$W$100,12,FALSE)</f>
        <v>0</v>
      </c>
      <c r="X242" t="str">
        <f>VLOOKUP($D242,Artslister!$A$1:$W$100,13,FALSE)</f>
        <v>L.</v>
      </c>
      <c r="Y242" t="str">
        <f>VLOOKUP($D242,Artslister!$A$1:$W$100,15,FALSE)</f>
        <v>NT</v>
      </c>
      <c r="Z242" t="e">
        <f>VLOOKUP($D242,Artslister!$A$1:$W$100,17,FALSE)</f>
        <v>#N/A</v>
      </c>
    </row>
    <row r="243" spans="1:26" x14ac:dyDescent="0.3">
      <c r="A243" t="s">
        <v>98</v>
      </c>
      <c r="B243">
        <v>2022</v>
      </c>
      <c r="C243" t="s">
        <v>1562</v>
      </c>
      <c r="D243" t="s">
        <v>1941</v>
      </c>
      <c r="E243">
        <v>5</v>
      </c>
      <c r="F243">
        <v>1</v>
      </c>
      <c r="M243" t="str">
        <f>VLOOKUP($D243,Artslister!$A$1:$W$100,2,FALSE)</f>
        <v>Thymus pulegioides</v>
      </c>
      <c r="N243">
        <f>VLOOKUP($D243,Artslister!$A$1:$W$100,3,FALSE)</f>
        <v>102387</v>
      </c>
      <c r="O243">
        <f>VLOOKUP($D243,Artslister!$A$1:$W$100,4,FALSE)</f>
        <v>0</v>
      </c>
      <c r="P243" t="str">
        <f>VLOOKUP($D243,Artslister!$A$1:$W$100,5,FALSE)</f>
        <v>Plantae</v>
      </c>
      <c r="Q243" t="str">
        <f>VLOOKUP($D243,Artslister!$A$1:$W$100,6,FALSE)</f>
        <v>Magnoliophyta</v>
      </c>
      <c r="R243" t="str">
        <f>VLOOKUP($D243,Artslister!$A$1:$W$100,7,FALSE)</f>
        <v>Eudicots</v>
      </c>
      <c r="S243" t="str">
        <f>VLOOKUP($D243,Artslister!$A$1:$W$100,8,FALSE)</f>
        <v>Lamiales</v>
      </c>
      <c r="T243" t="str">
        <f>VLOOKUP($D243,Artslister!$A$1:$W$100,9,FALSE)</f>
        <v>Lamiaceae</v>
      </c>
      <c r="U243" t="str">
        <f>VLOOKUP($D243,Artslister!$A$1:$W$100,10,FALSE)</f>
        <v>Thymus</v>
      </c>
      <c r="V243" t="str">
        <f>VLOOKUP($D243,Artslister!$A$1:$W$100,11,FALSE)</f>
        <v>pulegioides</v>
      </c>
      <c r="W243">
        <f>VLOOKUP($D243,Artslister!$A$1:$W$100,12,FALSE)</f>
        <v>0</v>
      </c>
      <c r="X243" t="str">
        <f>VLOOKUP($D243,Artslister!$A$1:$W$100,13,FALSE)</f>
        <v>L.</v>
      </c>
      <c r="Y243" t="str">
        <f>VLOOKUP($D243,Artslister!$A$1:$W$100,15,FALSE)</f>
        <v>NT</v>
      </c>
      <c r="Z243" t="e">
        <f>VLOOKUP($D243,Artslister!$A$1:$W$100,17,FALSE)</f>
        <v>#N/A</v>
      </c>
    </row>
    <row r="244" spans="1:26" x14ac:dyDescent="0.3">
      <c r="A244" t="s">
        <v>104</v>
      </c>
      <c r="B244">
        <v>2017</v>
      </c>
      <c r="C244" t="s">
        <v>1145</v>
      </c>
      <c r="D244" t="s">
        <v>198</v>
      </c>
      <c r="E244">
        <v>5</v>
      </c>
      <c r="H244">
        <v>1</v>
      </c>
      <c r="M244" t="str">
        <f>VLOOKUP($D244,Artslister!$A$1:$W$100,2,FALSE)</f>
        <v>Berberis vulgaris</v>
      </c>
      <c r="N244" t="str">
        <f>VLOOKUP($D244,Artslister!$A$1:$W$100,3,FALSE)</f>
        <v>102996</v>
      </c>
      <c r="O244" t="str">
        <f>VLOOKUP($D244,Artslister!$A$1:$W$100,4,FALSE)</f>
        <v>62956</v>
      </c>
      <c r="P244" t="str">
        <f>VLOOKUP($D244,Artslister!$A$1:$W$100,5,FALSE)</f>
        <v>Plantae</v>
      </c>
      <c r="Q244" t="str">
        <f>VLOOKUP($D244,Artslister!$A$1:$W$100,6,FALSE)</f>
        <v>Magnoliophyta</v>
      </c>
      <c r="R244" t="str">
        <f>VLOOKUP($D244,Artslister!$A$1:$W$100,7,FALSE)</f>
        <v>Eudicots</v>
      </c>
      <c r="S244" t="str">
        <f>VLOOKUP($D244,Artslister!$A$1:$W$100,8,FALSE)</f>
        <v>Ranunculales</v>
      </c>
      <c r="T244" t="str">
        <f>VLOOKUP($D244,Artslister!$A$1:$W$100,9,FALSE)</f>
        <v>Berberidaceae</v>
      </c>
      <c r="U244" t="str">
        <f>VLOOKUP($D244,Artslister!$A$1:$W$100,10,FALSE)</f>
        <v>Berberis</v>
      </c>
      <c r="V244" t="str">
        <f>VLOOKUP($D244,Artslister!$A$1:$W$100,11,FALSE)</f>
        <v>vulgaris</v>
      </c>
      <c r="W244">
        <f>VLOOKUP($D244,Artslister!$A$1:$W$100,12,FALSE)</f>
        <v>0</v>
      </c>
      <c r="X244" t="str">
        <f>VLOOKUP($D244,Artslister!$A$1:$W$100,13,FALSE)</f>
        <v>L.</v>
      </c>
      <c r="Y244" t="str">
        <f>VLOOKUP($D244,Artslister!$A$1:$W$100,15,FALSE)</f>
        <v>LC</v>
      </c>
      <c r="Z244" t="e">
        <f>VLOOKUP($D244,Artslister!$A$1:$W$100,17,FALSE)</f>
        <v>#N/A</v>
      </c>
    </row>
    <row r="245" spans="1:26" x14ac:dyDescent="0.3">
      <c r="A245" t="s">
        <v>56</v>
      </c>
      <c r="B245">
        <v>2017</v>
      </c>
      <c r="C245" t="s">
        <v>1496</v>
      </c>
      <c r="D245" t="s">
        <v>198</v>
      </c>
      <c r="E245">
        <v>2</v>
      </c>
      <c r="H245">
        <v>1</v>
      </c>
      <c r="M245" t="str">
        <f>VLOOKUP($D245,Artslister!$A$1:$W$100,2,FALSE)</f>
        <v>Berberis vulgaris</v>
      </c>
      <c r="N245" t="str">
        <f>VLOOKUP($D245,Artslister!$A$1:$W$100,3,FALSE)</f>
        <v>102996</v>
      </c>
      <c r="O245" t="str">
        <f>VLOOKUP($D245,Artslister!$A$1:$W$100,4,FALSE)</f>
        <v>62956</v>
      </c>
      <c r="P245" t="str">
        <f>VLOOKUP($D245,Artslister!$A$1:$W$100,5,FALSE)</f>
        <v>Plantae</v>
      </c>
      <c r="Q245" t="str">
        <f>VLOOKUP($D245,Artslister!$A$1:$W$100,6,FALSE)</f>
        <v>Magnoliophyta</v>
      </c>
      <c r="R245" t="str">
        <f>VLOOKUP($D245,Artslister!$A$1:$W$100,7,FALSE)</f>
        <v>Eudicots</v>
      </c>
      <c r="S245" t="str">
        <f>VLOOKUP($D245,Artslister!$A$1:$W$100,8,FALSE)</f>
        <v>Ranunculales</v>
      </c>
      <c r="T245" t="str">
        <f>VLOOKUP($D245,Artslister!$A$1:$W$100,9,FALSE)</f>
        <v>Berberidaceae</v>
      </c>
      <c r="U245" t="str">
        <f>VLOOKUP($D245,Artslister!$A$1:$W$100,10,FALSE)</f>
        <v>Berberis</v>
      </c>
      <c r="V245" t="str">
        <f>VLOOKUP($D245,Artslister!$A$1:$W$100,11,FALSE)</f>
        <v>vulgaris</v>
      </c>
      <c r="W245">
        <f>VLOOKUP($D245,Artslister!$A$1:$W$100,12,FALSE)</f>
        <v>0</v>
      </c>
      <c r="X245" t="str">
        <f>VLOOKUP($D245,Artslister!$A$1:$W$100,13,FALSE)</f>
        <v>L.</v>
      </c>
      <c r="Y245" t="str">
        <f>VLOOKUP($D245,Artslister!$A$1:$W$100,15,FALSE)</f>
        <v>LC</v>
      </c>
      <c r="Z245" t="e">
        <f>VLOOKUP($D245,Artslister!$A$1:$W$100,17,FALSE)</f>
        <v>#N/A</v>
      </c>
    </row>
    <row r="246" spans="1:26" x14ac:dyDescent="0.3">
      <c r="A246" t="s">
        <v>104</v>
      </c>
      <c r="B246">
        <v>2018</v>
      </c>
      <c r="C246" t="s">
        <v>1145</v>
      </c>
      <c r="D246" t="s">
        <v>198</v>
      </c>
      <c r="E246">
        <v>2</v>
      </c>
      <c r="H246">
        <v>1</v>
      </c>
      <c r="M246" t="str">
        <f>VLOOKUP($D246,Artslister!$A$1:$W$100,2,FALSE)</f>
        <v>Berberis vulgaris</v>
      </c>
      <c r="N246" t="str">
        <f>VLOOKUP($D246,Artslister!$A$1:$W$100,3,FALSE)</f>
        <v>102996</v>
      </c>
      <c r="O246" t="str">
        <f>VLOOKUP($D246,Artslister!$A$1:$W$100,4,FALSE)</f>
        <v>62956</v>
      </c>
      <c r="P246" t="str">
        <f>VLOOKUP($D246,Artslister!$A$1:$W$100,5,FALSE)</f>
        <v>Plantae</v>
      </c>
      <c r="Q246" t="str">
        <f>VLOOKUP($D246,Artslister!$A$1:$W$100,6,FALSE)</f>
        <v>Magnoliophyta</v>
      </c>
      <c r="R246" t="str">
        <f>VLOOKUP($D246,Artslister!$A$1:$W$100,7,FALSE)</f>
        <v>Eudicots</v>
      </c>
      <c r="S246" t="str">
        <f>VLOOKUP($D246,Artslister!$A$1:$W$100,8,FALSE)</f>
        <v>Ranunculales</v>
      </c>
      <c r="T246" t="str">
        <f>VLOOKUP($D246,Artslister!$A$1:$W$100,9,FALSE)</f>
        <v>Berberidaceae</v>
      </c>
      <c r="U246" t="str">
        <f>VLOOKUP($D246,Artslister!$A$1:$W$100,10,FALSE)</f>
        <v>Berberis</v>
      </c>
      <c r="V246" t="str">
        <f>VLOOKUP($D246,Artslister!$A$1:$W$100,11,FALSE)</f>
        <v>vulgaris</v>
      </c>
      <c r="W246">
        <f>VLOOKUP($D246,Artslister!$A$1:$W$100,12,FALSE)</f>
        <v>0</v>
      </c>
      <c r="X246" t="str">
        <f>VLOOKUP($D246,Artslister!$A$1:$W$100,13,FALSE)</f>
        <v>L.</v>
      </c>
      <c r="Y246" t="str">
        <f>VLOOKUP($D246,Artslister!$A$1:$W$100,15,FALSE)</f>
        <v>LC</v>
      </c>
      <c r="Z246" t="e">
        <f>VLOOKUP($D246,Artslister!$A$1:$W$100,17,FALSE)</f>
        <v>#N/A</v>
      </c>
    </row>
    <row r="247" spans="1:26" x14ac:dyDescent="0.3">
      <c r="A247" t="s">
        <v>27</v>
      </c>
      <c r="B247">
        <v>2018</v>
      </c>
      <c r="C247" t="s">
        <v>1177</v>
      </c>
      <c r="D247" t="s">
        <v>198</v>
      </c>
      <c r="E247">
        <v>20</v>
      </c>
      <c r="H247">
        <v>1</v>
      </c>
      <c r="M247" t="str">
        <f>VLOOKUP($D247,Artslister!$A$1:$W$100,2,FALSE)</f>
        <v>Berberis vulgaris</v>
      </c>
      <c r="N247" t="str">
        <f>VLOOKUP($D247,Artslister!$A$1:$W$100,3,FALSE)</f>
        <v>102996</v>
      </c>
      <c r="O247" t="str">
        <f>VLOOKUP($D247,Artslister!$A$1:$W$100,4,FALSE)</f>
        <v>62956</v>
      </c>
      <c r="P247" t="str">
        <f>VLOOKUP($D247,Artslister!$A$1:$W$100,5,FALSE)</f>
        <v>Plantae</v>
      </c>
      <c r="Q247" t="str">
        <f>VLOOKUP($D247,Artslister!$A$1:$W$100,6,FALSE)</f>
        <v>Magnoliophyta</v>
      </c>
      <c r="R247" t="str">
        <f>VLOOKUP($D247,Artslister!$A$1:$W$100,7,FALSE)</f>
        <v>Eudicots</v>
      </c>
      <c r="S247" t="str">
        <f>VLOOKUP($D247,Artslister!$A$1:$W$100,8,FALSE)</f>
        <v>Ranunculales</v>
      </c>
      <c r="T247" t="str">
        <f>VLOOKUP($D247,Artslister!$A$1:$W$100,9,FALSE)</f>
        <v>Berberidaceae</v>
      </c>
      <c r="U247" t="str">
        <f>VLOOKUP($D247,Artslister!$A$1:$W$100,10,FALSE)</f>
        <v>Berberis</v>
      </c>
      <c r="V247" t="str">
        <f>VLOOKUP($D247,Artslister!$A$1:$W$100,11,FALSE)</f>
        <v>vulgaris</v>
      </c>
      <c r="W247">
        <f>VLOOKUP($D247,Artslister!$A$1:$W$100,12,FALSE)</f>
        <v>0</v>
      </c>
      <c r="X247" t="str">
        <f>VLOOKUP($D247,Artslister!$A$1:$W$100,13,FALSE)</f>
        <v>L.</v>
      </c>
      <c r="Y247" t="str">
        <f>VLOOKUP($D247,Artslister!$A$1:$W$100,15,FALSE)</f>
        <v>LC</v>
      </c>
      <c r="Z247" t="e">
        <f>VLOOKUP($D247,Artslister!$A$1:$W$100,17,FALSE)</f>
        <v>#N/A</v>
      </c>
    </row>
    <row r="248" spans="1:26" x14ac:dyDescent="0.3">
      <c r="A248" t="s">
        <v>69</v>
      </c>
      <c r="B248">
        <v>2018</v>
      </c>
      <c r="C248" t="s">
        <v>1377</v>
      </c>
      <c r="D248" t="s">
        <v>198</v>
      </c>
      <c r="E248">
        <v>5</v>
      </c>
      <c r="H248">
        <v>1</v>
      </c>
      <c r="M248" t="str">
        <f>VLOOKUP($D248,Artslister!$A$1:$W$100,2,FALSE)</f>
        <v>Berberis vulgaris</v>
      </c>
      <c r="N248" t="str">
        <f>VLOOKUP($D248,Artslister!$A$1:$W$100,3,FALSE)</f>
        <v>102996</v>
      </c>
      <c r="O248" t="str">
        <f>VLOOKUP($D248,Artslister!$A$1:$W$100,4,FALSE)</f>
        <v>62956</v>
      </c>
      <c r="P248" t="str">
        <f>VLOOKUP($D248,Artslister!$A$1:$W$100,5,FALSE)</f>
        <v>Plantae</v>
      </c>
      <c r="Q248" t="str">
        <f>VLOOKUP($D248,Artslister!$A$1:$W$100,6,FALSE)</f>
        <v>Magnoliophyta</v>
      </c>
      <c r="R248" t="str">
        <f>VLOOKUP($D248,Artslister!$A$1:$W$100,7,FALSE)</f>
        <v>Eudicots</v>
      </c>
      <c r="S248" t="str">
        <f>VLOOKUP($D248,Artslister!$A$1:$W$100,8,FALSE)</f>
        <v>Ranunculales</v>
      </c>
      <c r="T248" t="str">
        <f>VLOOKUP($D248,Artslister!$A$1:$W$100,9,FALSE)</f>
        <v>Berberidaceae</v>
      </c>
      <c r="U248" t="str">
        <f>VLOOKUP($D248,Artslister!$A$1:$W$100,10,FALSE)</f>
        <v>Berberis</v>
      </c>
      <c r="V248" t="str">
        <f>VLOOKUP($D248,Artslister!$A$1:$W$100,11,FALSE)</f>
        <v>vulgaris</v>
      </c>
      <c r="W248">
        <f>VLOOKUP($D248,Artslister!$A$1:$W$100,12,FALSE)</f>
        <v>0</v>
      </c>
      <c r="X248" t="str">
        <f>VLOOKUP($D248,Artslister!$A$1:$W$100,13,FALSE)</f>
        <v>L.</v>
      </c>
      <c r="Y248" t="str">
        <f>VLOOKUP($D248,Artslister!$A$1:$W$100,15,FALSE)</f>
        <v>LC</v>
      </c>
      <c r="Z248" t="e">
        <f>VLOOKUP($D248,Artslister!$A$1:$W$100,17,FALSE)</f>
        <v>#N/A</v>
      </c>
    </row>
    <row r="249" spans="1:26" x14ac:dyDescent="0.3">
      <c r="A249" t="s">
        <v>56</v>
      </c>
      <c r="B249">
        <v>2018</v>
      </c>
      <c r="C249" t="s">
        <v>1504</v>
      </c>
      <c r="D249" t="s">
        <v>198</v>
      </c>
      <c r="E249">
        <v>10</v>
      </c>
      <c r="H249">
        <v>1</v>
      </c>
      <c r="M249" t="str">
        <f>VLOOKUP($D249,Artslister!$A$1:$W$100,2,FALSE)</f>
        <v>Berberis vulgaris</v>
      </c>
      <c r="N249" t="str">
        <f>VLOOKUP($D249,Artslister!$A$1:$W$100,3,FALSE)</f>
        <v>102996</v>
      </c>
      <c r="O249" t="str">
        <f>VLOOKUP($D249,Artslister!$A$1:$W$100,4,FALSE)</f>
        <v>62956</v>
      </c>
      <c r="P249" t="str">
        <f>VLOOKUP($D249,Artslister!$A$1:$W$100,5,FALSE)</f>
        <v>Plantae</v>
      </c>
      <c r="Q249" t="str">
        <f>VLOOKUP($D249,Artslister!$A$1:$W$100,6,FALSE)</f>
        <v>Magnoliophyta</v>
      </c>
      <c r="R249" t="str">
        <f>VLOOKUP($D249,Artslister!$A$1:$W$100,7,FALSE)</f>
        <v>Eudicots</v>
      </c>
      <c r="S249" t="str">
        <f>VLOOKUP($D249,Artslister!$A$1:$W$100,8,FALSE)</f>
        <v>Ranunculales</v>
      </c>
      <c r="T249" t="str">
        <f>VLOOKUP($D249,Artslister!$A$1:$W$100,9,FALSE)</f>
        <v>Berberidaceae</v>
      </c>
      <c r="U249" t="str">
        <f>VLOOKUP($D249,Artslister!$A$1:$W$100,10,FALSE)</f>
        <v>Berberis</v>
      </c>
      <c r="V249" t="str">
        <f>VLOOKUP($D249,Artslister!$A$1:$W$100,11,FALSE)</f>
        <v>vulgaris</v>
      </c>
      <c r="W249">
        <f>VLOOKUP($D249,Artslister!$A$1:$W$100,12,FALSE)</f>
        <v>0</v>
      </c>
      <c r="X249" t="str">
        <f>VLOOKUP($D249,Artslister!$A$1:$W$100,13,FALSE)</f>
        <v>L.</v>
      </c>
      <c r="Y249" t="str">
        <f>VLOOKUP($D249,Artslister!$A$1:$W$100,15,FALSE)</f>
        <v>LC</v>
      </c>
      <c r="Z249" t="e">
        <f>VLOOKUP($D249,Artslister!$A$1:$W$100,17,FALSE)</f>
        <v>#N/A</v>
      </c>
    </row>
    <row r="250" spans="1:26" x14ac:dyDescent="0.3">
      <c r="A250" t="s">
        <v>104</v>
      </c>
      <c r="B250">
        <v>2019</v>
      </c>
      <c r="C250" t="s">
        <v>1145</v>
      </c>
      <c r="D250" t="s">
        <v>198</v>
      </c>
      <c r="E250">
        <v>1</v>
      </c>
      <c r="H250">
        <v>1</v>
      </c>
      <c r="M250" t="str">
        <f>VLOOKUP($D250,Artslister!$A$1:$W$100,2,FALSE)</f>
        <v>Berberis vulgaris</v>
      </c>
      <c r="N250" t="str">
        <f>VLOOKUP($D250,Artslister!$A$1:$W$100,3,FALSE)</f>
        <v>102996</v>
      </c>
      <c r="O250" t="str">
        <f>VLOOKUP($D250,Artslister!$A$1:$W$100,4,FALSE)</f>
        <v>62956</v>
      </c>
      <c r="P250" t="str">
        <f>VLOOKUP($D250,Artslister!$A$1:$W$100,5,FALSE)</f>
        <v>Plantae</v>
      </c>
      <c r="Q250" t="str">
        <f>VLOOKUP($D250,Artslister!$A$1:$W$100,6,FALSE)</f>
        <v>Magnoliophyta</v>
      </c>
      <c r="R250" t="str">
        <f>VLOOKUP($D250,Artslister!$A$1:$W$100,7,FALSE)</f>
        <v>Eudicots</v>
      </c>
      <c r="S250" t="str">
        <f>VLOOKUP($D250,Artslister!$A$1:$W$100,8,FALSE)</f>
        <v>Ranunculales</v>
      </c>
      <c r="T250" t="str">
        <f>VLOOKUP($D250,Artslister!$A$1:$W$100,9,FALSE)</f>
        <v>Berberidaceae</v>
      </c>
      <c r="U250" t="str">
        <f>VLOOKUP($D250,Artslister!$A$1:$W$100,10,FALSE)</f>
        <v>Berberis</v>
      </c>
      <c r="V250" t="str">
        <f>VLOOKUP($D250,Artslister!$A$1:$W$100,11,FALSE)</f>
        <v>vulgaris</v>
      </c>
      <c r="W250">
        <f>VLOOKUP($D250,Artslister!$A$1:$W$100,12,FALSE)</f>
        <v>0</v>
      </c>
      <c r="X250" t="str">
        <f>VLOOKUP($D250,Artslister!$A$1:$W$100,13,FALSE)</f>
        <v>L.</v>
      </c>
      <c r="Y250" t="str">
        <f>VLOOKUP($D250,Artslister!$A$1:$W$100,15,FALSE)</f>
        <v>LC</v>
      </c>
      <c r="Z250" t="e">
        <f>VLOOKUP($D250,Artslister!$A$1:$W$100,17,FALSE)</f>
        <v>#N/A</v>
      </c>
    </row>
    <row r="251" spans="1:26" x14ac:dyDescent="0.3">
      <c r="A251" t="s">
        <v>69</v>
      </c>
      <c r="B251">
        <v>2019</v>
      </c>
      <c r="C251" t="s">
        <v>1377</v>
      </c>
      <c r="D251" t="s">
        <v>198</v>
      </c>
      <c r="E251">
        <v>3</v>
      </c>
      <c r="H251">
        <v>1</v>
      </c>
      <c r="M251" t="str">
        <f>VLOOKUP($D251,Artslister!$A$1:$W$100,2,FALSE)</f>
        <v>Berberis vulgaris</v>
      </c>
      <c r="N251" t="str">
        <f>VLOOKUP($D251,Artslister!$A$1:$W$100,3,FALSE)</f>
        <v>102996</v>
      </c>
      <c r="O251" t="str">
        <f>VLOOKUP($D251,Artslister!$A$1:$W$100,4,FALSE)</f>
        <v>62956</v>
      </c>
      <c r="P251" t="str">
        <f>VLOOKUP($D251,Artslister!$A$1:$W$100,5,FALSE)</f>
        <v>Plantae</v>
      </c>
      <c r="Q251" t="str">
        <f>VLOOKUP($D251,Artslister!$A$1:$W$100,6,FALSE)</f>
        <v>Magnoliophyta</v>
      </c>
      <c r="R251" t="str">
        <f>VLOOKUP($D251,Artslister!$A$1:$W$100,7,FALSE)</f>
        <v>Eudicots</v>
      </c>
      <c r="S251" t="str">
        <f>VLOOKUP($D251,Artslister!$A$1:$W$100,8,FALSE)</f>
        <v>Ranunculales</v>
      </c>
      <c r="T251" t="str">
        <f>VLOOKUP($D251,Artslister!$A$1:$W$100,9,FALSE)</f>
        <v>Berberidaceae</v>
      </c>
      <c r="U251" t="str">
        <f>VLOOKUP($D251,Artslister!$A$1:$W$100,10,FALSE)</f>
        <v>Berberis</v>
      </c>
      <c r="V251" t="str">
        <f>VLOOKUP($D251,Artslister!$A$1:$W$100,11,FALSE)</f>
        <v>vulgaris</v>
      </c>
      <c r="W251">
        <f>VLOOKUP($D251,Artslister!$A$1:$W$100,12,FALSE)</f>
        <v>0</v>
      </c>
      <c r="X251" t="str">
        <f>VLOOKUP($D251,Artslister!$A$1:$W$100,13,FALSE)</f>
        <v>L.</v>
      </c>
      <c r="Y251" t="str">
        <f>VLOOKUP($D251,Artslister!$A$1:$W$100,15,FALSE)</f>
        <v>LC</v>
      </c>
      <c r="Z251" t="e">
        <f>VLOOKUP($D251,Artslister!$A$1:$W$100,17,FALSE)</f>
        <v>#N/A</v>
      </c>
    </row>
    <row r="252" spans="1:26" x14ac:dyDescent="0.3">
      <c r="A252" t="s">
        <v>146</v>
      </c>
      <c r="B252">
        <v>2019</v>
      </c>
      <c r="C252" t="s">
        <v>1453</v>
      </c>
      <c r="D252" t="s">
        <v>198</v>
      </c>
      <c r="E252">
        <v>50</v>
      </c>
      <c r="H252">
        <v>1</v>
      </c>
      <c r="M252" t="str">
        <f>VLOOKUP($D252,Artslister!$A$1:$W$100,2,FALSE)</f>
        <v>Berberis vulgaris</v>
      </c>
      <c r="N252" t="str">
        <f>VLOOKUP($D252,Artslister!$A$1:$W$100,3,FALSE)</f>
        <v>102996</v>
      </c>
      <c r="O252" t="str">
        <f>VLOOKUP($D252,Artslister!$A$1:$W$100,4,FALSE)</f>
        <v>62956</v>
      </c>
      <c r="P252" t="str">
        <f>VLOOKUP($D252,Artslister!$A$1:$W$100,5,FALSE)</f>
        <v>Plantae</v>
      </c>
      <c r="Q252" t="str">
        <f>VLOOKUP($D252,Artslister!$A$1:$W$100,6,FALSE)</f>
        <v>Magnoliophyta</v>
      </c>
      <c r="R252" t="str">
        <f>VLOOKUP($D252,Artslister!$A$1:$W$100,7,FALSE)</f>
        <v>Eudicots</v>
      </c>
      <c r="S252" t="str">
        <f>VLOOKUP($D252,Artslister!$A$1:$W$100,8,FALSE)</f>
        <v>Ranunculales</v>
      </c>
      <c r="T252" t="str">
        <f>VLOOKUP($D252,Artslister!$A$1:$W$100,9,FALSE)</f>
        <v>Berberidaceae</v>
      </c>
      <c r="U252" t="str">
        <f>VLOOKUP($D252,Artslister!$A$1:$W$100,10,FALSE)</f>
        <v>Berberis</v>
      </c>
      <c r="V252" t="str">
        <f>VLOOKUP($D252,Artslister!$A$1:$W$100,11,FALSE)</f>
        <v>vulgaris</v>
      </c>
      <c r="W252">
        <f>VLOOKUP($D252,Artslister!$A$1:$W$100,12,FALSE)</f>
        <v>0</v>
      </c>
      <c r="X252" t="str">
        <f>VLOOKUP($D252,Artslister!$A$1:$W$100,13,FALSE)</f>
        <v>L.</v>
      </c>
      <c r="Y252" t="str">
        <f>VLOOKUP($D252,Artslister!$A$1:$W$100,15,FALSE)</f>
        <v>LC</v>
      </c>
      <c r="Z252" t="e">
        <f>VLOOKUP($D252,Artslister!$A$1:$W$100,17,FALSE)</f>
        <v>#N/A</v>
      </c>
    </row>
    <row r="253" spans="1:26" x14ac:dyDescent="0.3">
      <c r="A253" t="s">
        <v>138</v>
      </c>
      <c r="B253">
        <v>2020</v>
      </c>
      <c r="C253" t="s">
        <v>1129</v>
      </c>
      <c r="D253" t="s">
        <v>198</v>
      </c>
      <c r="E253">
        <v>0.1</v>
      </c>
      <c r="H253">
        <v>1</v>
      </c>
      <c r="M253" t="str">
        <f>VLOOKUP($D253,Artslister!$A$1:$W$100,2,FALSE)</f>
        <v>Berberis vulgaris</v>
      </c>
      <c r="N253" t="str">
        <f>VLOOKUP($D253,Artslister!$A$1:$W$100,3,FALSE)</f>
        <v>102996</v>
      </c>
      <c r="O253" t="str">
        <f>VLOOKUP($D253,Artslister!$A$1:$W$100,4,FALSE)</f>
        <v>62956</v>
      </c>
      <c r="P253" t="str">
        <f>VLOOKUP($D253,Artslister!$A$1:$W$100,5,FALSE)</f>
        <v>Plantae</v>
      </c>
      <c r="Q253" t="str">
        <f>VLOOKUP($D253,Artslister!$A$1:$W$100,6,FALSE)</f>
        <v>Magnoliophyta</v>
      </c>
      <c r="R253" t="str">
        <f>VLOOKUP($D253,Artslister!$A$1:$W$100,7,FALSE)</f>
        <v>Eudicots</v>
      </c>
      <c r="S253" t="str">
        <f>VLOOKUP($D253,Artslister!$A$1:$W$100,8,FALSE)</f>
        <v>Ranunculales</v>
      </c>
      <c r="T253" t="str">
        <f>VLOOKUP($D253,Artslister!$A$1:$W$100,9,FALSE)</f>
        <v>Berberidaceae</v>
      </c>
      <c r="U253" t="str">
        <f>VLOOKUP($D253,Artslister!$A$1:$W$100,10,FALSE)</f>
        <v>Berberis</v>
      </c>
      <c r="V253" t="str">
        <f>VLOOKUP($D253,Artslister!$A$1:$W$100,11,FALSE)</f>
        <v>vulgaris</v>
      </c>
      <c r="W253">
        <f>VLOOKUP($D253,Artslister!$A$1:$W$100,12,FALSE)</f>
        <v>0</v>
      </c>
      <c r="X253" t="str">
        <f>VLOOKUP($D253,Artslister!$A$1:$W$100,13,FALSE)</f>
        <v>L.</v>
      </c>
      <c r="Y253" t="str">
        <f>VLOOKUP($D253,Artslister!$A$1:$W$100,15,FALSE)</f>
        <v>LC</v>
      </c>
      <c r="Z253" t="e">
        <f>VLOOKUP($D253,Artslister!$A$1:$W$100,17,FALSE)</f>
        <v>#N/A</v>
      </c>
    </row>
    <row r="254" spans="1:26" x14ac:dyDescent="0.3">
      <c r="A254" s="21" t="s">
        <v>104</v>
      </c>
      <c r="B254" s="21">
        <v>2020</v>
      </c>
      <c r="C254" s="21" t="s">
        <v>1145</v>
      </c>
      <c r="D254" s="21" t="s">
        <v>198</v>
      </c>
      <c r="E254" s="21">
        <v>2</v>
      </c>
      <c r="H254">
        <v>1</v>
      </c>
      <c r="K254" s="21"/>
      <c r="M254" t="str">
        <f>VLOOKUP($D254,Artslister!$A$1:$W$100,2,FALSE)</f>
        <v>Berberis vulgaris</v>
      </c>
      <c r="N254" t="str">
        <f>VLOOKUP($D254,Artslister!$A$1:$W$100,3,FALSE)</f>
        <v>102996</v>
      </c>
      <c r="O254" t="str">
        <f>VLOOKUP($D254,Artslister!$A$1:$W$100,4,FALSE)</f>
        <v>62956</v>
      </c>
      <c r="P254" t="str">
        <f>VLOOKUP($D254,Artslister!$A$1:$W$100,5,FALSE)</f>
        <v>Plantae</v>
      </c>
      <c r="Q254" t="str">
        <f>VLOOKUP($D254,Artslister!$A$1:$W$100,6,FALSE)</f>
        <v>Magnoliophyta</v>
      </c>
      <c r="R254" t="str">
        <f>VLOOKUP($D254,Artslister!$A$1:$W$100,7,FALSE)</f>
        <v>Eudicots</v>
      </c>
      <c r="S254" t="str">
        <f>VLOOKUP($D254,Artslister!$A$1:$W$100,8,FALSE)</f>
        <v>Ranunculales</v>
      </c>
      <c r="T254" t="str">
        <f>VLOOKUP($D254,Artslister!$A$1:$W$100,9,FALSE)</f>
        <v>Berberidaceae</v>
      </c>
      <c r="U254" t="str">
        <f>VLOOKUP($D254,Artslister!$A$1:$W$100,10,FALSE)</f>
        <v>Berberis</v>
      </c>
      <c r="V254" t="str">
        <f>VLOOKUP($D254,Artslister!$A$1:$W$100,11,FALSE)</f>
        <v>vulgaris</v>
      </c>
      <c r="W254">
        <f>VLOOKUP($D254,Artslister!$A$1:$W$100,12,FALSE)</f>
        <v>0</v>
      </c>
      <c r="X254" t="str">
        <f>VLOOKUP($D254,Artslister!$A$1:$W$100,13,FALSE)</f>
        <v>L.</v>
      </c>
      <c r="Y254" t="str">
        <f>VLOOKUP($D254,Artslister!$A$1:$W$100,15,FALSE)</f>
        <v>LC</v>
      </c>
      <c r="Z254" t="e">
        <f>VLOOKUP($D254,Artslister!$A$1:$W$100,17,FALSE)</f>
        <v>#N/A</v>
      </c>
    </row>
    <row r="255" spans="1:26" x14ac:dyDescent="0.3">
      <c r="A255" s="21" t="s">
        <v>104</v>
      </c>
      <c r="B255" s="21">
        <v>2020</v>
      </c>
      <c r="C255" s="21" t="s">
        <v>1149</v>
      </c>
      <c r="D255" s="21" t="s">
        <v>198</v>
      </c>
      <c r="E255" s="21">
        <v>1</v>
      </c>
      <c r="H255">
        <v>1</v>
      </c>
      <c r="K255" s="21"/>
      <c r="M255" t="str">
        <f>VLOOKUP($D255,Artslister!$A$1:$W$100,2,FALSE)</f>
        <v>Berberis vulgaris</v>
      </c>
      <c r="N255" t="str">
        <f>VLOOKUP($D255,Artslister!$A$1:$W$100,3,FALSE)</f>
        <v>102996</v>
      </c>
      <c r="O255" t="str">
        <f>VLOOKUP($D255,Artslister!$A$1:$W$100,4,FALSE)</f>
        <v>62956</v>
      </c>
      <c r="P255" t="str">
        <f>VLOOKUP($D255,Artslister!$A$1:$W$100,5,FALSE)</f>
        <v>Plantae</v>
      </c>
      <c r="Q255" t="str">
        <f>VLOOKUP($D255,Artslister!$A$1:$W$100,6,FALSE)</f>
        <v>Magnoliophyta</v>
      </c>
      <c r="R255" t="str">
        <f>VLOOKUP($D255,Artslister!$A$1:$W$100,7,FALSE)</f>
        <v>Eudicots</v>
      </c>
      <c r="S255" t="str">
        <f>VLOOKUP($D255,Artslister!$A$1:$W$100,8,FALSE)</f>
        <v>Ranunculales</v>
      </c>
      <c r="T255" t="str">
        <f>VLOOKUP($D255,Artslister!$A$1:$W$100,9,FALSE)</f>
        <v>Berberidaceae</v>
      </c>
      <c r="U255" t="str">
        <f>VLOOKUP($D255,Artslister!$A$1:$W$100,10,FALSE)</f>
        <v>Berberis</v>
      </c>
      <c r="V255" t="str">
        <f>VLOOKUP($D255,Artslister!$A$1:$W$100,11,FALSE)</f>
        <v>vulgaris</v>
      </c>
      <c r="W255">
        <f>VLOOKUP($D255,Artslister!$A$1:$W$100,12,FALSE)</f>
        <v>0</v>
      </c>
      <c r="X255" t="str">
        <f>VLOOKUP($D255,Artslister!$A$1:$W$100,13,FALSE)</f>
        <v>L.</v>
      </c>
      <c r="Y255" t="str">
        <f>VLOOKUP($D255,Artslister!$A$1:$W$100,15,FALSE)</f>
        <v>LC</v>
      </c>
      <c r="Z255" t="e">
        <f>VLOOKUP($D255,Artslister!$A$1:$W$100,17,FALSE)</f>
        <v>#N/A</v>
      </c>
    </row>
    <row r="256" spans="1:26" x14ac:dyDescent="0.3">
      <c r="A256" t="s">
        <v>117</v>
      </c>
      <c r="B256">
        <v>2020</v>
      </c>
      <c r="C256" t="s">
        <v>1280</v>
      </c>
      <c r="D256" t="s">
        <v>198</v>
      </c>
      <c r="E256">
        <v>10</v>
      </c>
      <c r="H256">
        <v>1</v>
      </c>
      <c r="M256" t="str">
        <f>VLOOKUP($D256,Artslister!$A$1:$W$100,2,FALSE)</f>
        <v>Berberis vulgaris</v>
      </c>
      <c r="N256" t="str">
        <f>VLOOKUP($D256,Artslister!$A$1:$W$100,3,FALSE)</f>
        <v>102996</v>
      </c>
      <c r="O256" t="str">
        <f>VLOOKUP($D256,Artslister!$A$1:$W$100,4,FALSE)</f>
        <v>62956</v>
      </c>
      <c r="P256" t="str">
        <f>VLOOKUP($D256,Artslister!$A$1:$W$100,5,FALSE)</f>
        <v>Plantae</v>
      </c>
      <c r="Q256" t="str">
        <f>VLOOKUP($D256,Artslister!$A$1:$W$100,6,FALSE)</f>
        <v>Magnoliophyta</v>
      </c>
      <c r="R256" t="str">
        <f>VLOOKUP($D256,Artslister!$A$1:$W$100,7,FALSE)</f>
        <v>Eudicots</v>
      </c>
      <c r="S256" t="str">
        <f>VLOOKUP($D256,Artslister!$A$1:$W$100,8,FALSE)</f>
        <v>Ranunculales</v>
      </c>
      <c r="T256" t="str">
        <f>VLOOKUP($D256,Artslister!$A$1:$W$100,9,FALSE)</f>
        <v>Berberidaceae</v>
      </c>
      <c r="U256" t="str">
        <f>VLOOKUP($D256,Artslister!$A$1:$W$100,10,FALSE)</f>
        <v>Berberis</v>
      </c>
      <c r="V256" t="str">
        <f>VLOOKUP($D256,Artslister!$A$1:$W$100,11,FALSE)</f>
        <v>vulgaris</v>
      </c>
      <c r="W256">
        <f>VLOOKUP($D256,Artslister!$A$1:$W$100,12,FALSE)</f>
        <v>0</v>
      </c>
      <c r="X256" t="str">
        <f>VLOOKUP($D256,Artslister!$A$1:$W$100,13,FALSE)</f>
        <v>L.</v>
      </c>
      <c r="Y256" t="str">
        <f>VLOOKUP($D256,Artslister!$A$1:$W$100,15,FALSE)</f>
        <v>LC</v>
      </c>
      <c r="Z256" t="e">
        <f>VLOOKUP($D256,Artslister!$A$1:$W$100,17,FALSE)</f>
        <v>#N/A</v>
      </c>
    </row>
    <row r="257" spans="1:26" x14ac:dyDescent="0.3">
      <c r="A257" s="21" t="s">
        <v>114</v>
      </c>
      <c r="B257" s="21">
        <v>2020</v>
      </c>
      <c r="C257" s="21" t="s">
        <v>1353</v>
      </c>
      <c r="D257" s="21" t="s">
        <v>198</v>
      </c>
      <c r="E257" s="21">
        <v>10</v>
      </c>
      <c r="H257">
        <v>1</v>
      </c>
      <c r="K257" s="21"/>
      <c r="M257" t="str">
        <f>VLOOKUP($D257,Artslister!$A$1:$W$100,2,FALSE)</f>
        <v>Berberis vulgaris</v>
      </c>
      <c r="N257" t="str">
        <f>VLOOKUP($D257,Artslister!$A$1:$W$100,3,FALSE)</f>
        <v>102996</v>
      </c>
      <c r="O257" t="str">
        <f>VLOOKUP($D257,Artslister!$A$1:$W$100,4,FALSE)</f>
        <v>62956</v>
      </c>
      <c r="P257" t="str">
        <f>VLOOKUP($D257,Artslister!$A$1:$W$100,5,FALSE)</f>
        <v>Plantae</v>
      </c>
      <c r="Q257" t="str">
        <f>VLOOKUP($D257,Artslister!$A$1:$W$100,6,FALSE)</f>
        <v>Magnoliophyta</v>
      </c>
      <c r="R257" t="str">
        <f>VLOOKUP($D257,Artslister!$A$1:$W$100,7,FALSE)</f>
        <v>Eudicots</v>
      </c>
      <c r="S257" t="str">
        <f>VLOOKUP($D257,Artslister!$A$1:$W$100,8,FALSE)</f>
        <v>Ranunculales</v>
      </c>
      <c r="T257" t="str">
        <f>VLOOKUP($D257,Artslister!$A$1:$W$100,9,FALSE)</f>
        <v>Berberidaceae</v>
      </c>
      <c r="U257" t="str">
        <f>VLOOKUP($D257,Artslister!$A$1:$W$100,10,FALSE)</f>
        <v>Berberis</v>
      </c>
      <c r="V257" t="str">
        <f>VLOOKUP($D257,Artslister!$A$1:$W$100,11,FALSE)</f>
        <v>vulgaris</v>
      </c>
      <c r="W257">
        <f>VLOOKUP($D257,Artslister!$A$1:$W$100,12,FALSE)</f>
        <v>0</v>
      </c>
      <c r="X257" t="str">
        <f>VLOOKUP($D257,Artslister!$A$1:$W$100,13,FALSE)</f>
        <v>L.</v>
      </c>
      <c r="Y257" t="str">
        <f>VLOOKUP($D257,Artslister!$A$1:$W$100,15,FALSE)</f>
        <v>LC</v>
      </c>
      <c r="Z257" t="e">
        <f>VLOOKUP($D257,Artslister!$A$1:$W$100,17,FALSE)</f>
        <v>#N/A</v>
      </c>
    </row>
    <row r="258" spans="1:26" x14ac:dyDescent="0.3">
      <c r="A258" s="21" t="s">
        <v>114</v>
      </c>
      <c r="B258" s="21">
        <v>2020</v>
      </c>
      <c r="C258" s="21" t="s">
        <v>1355</v>
      </c>
      <c r="D258" s="21" t="s">
        <v>198</v>
      </c>
      <c r="E258" s="21">
        <v>2</v>
      </c>
      <c r="H258">
        <v>1</v>
      </c>
      <c r="K258" s="21"/>
      <c r="M258" t="str">
        <f>VLOOKUP($D258,Artslister!$A$1:$W$100,2,FALSE)</f>
        <v>Berberis vulgaris</v>
      </c>
      <c r="N258" t="str">
        <f>VLOOKUP($D258,Artslister!$A$1:$W$100,3,FALSE)</f>
        <v>102996</v>
      </c>
      <c r="O258" t="str">
        <f>VLOOKUP($D258,Artslister!$A$1:$W$100,4,FALSE)</f>
        <v>62956</v>
      </c>
      <c r="P258" t="str">
        <f>VLOOKUP($D258,Artslister!$A$1:$W$100,5,FALSE)</f>
        <v>Plantae</v>
      </c>
      <c r="Q258" t="str">
        <f>VLOOKUP($D258,Artslister!$A$1:$W$100,6,FALSE)</f>
        <v>Magnoliophyta</v>
      </c>
      <c r="R258" t="str">
        <f>VLOOKUP($D258,Artslister!$A$1:$W$100,7,FALSE)</f>
        <v>Eudicots</v>
      </c>
      <c r="S258" t="str">
        <f>VLOOKUP($D258,Artslister!$A$1:$W$100,8,FALSE)</f>
        <v>Ranunculales</v>
      </c>
      <c r="T258" t="str">
        <f>VLOOKUP($D258,Artslister!$A$1:$W$100,9,FALSE)</f>
        <v>Berberidaceae</v>
      </c>
      <c r="U258" t="str">
        <f>VLOOKUP($D258,Artslister!$A$1:$W$100,10,FALSE)</f>
        <v>Berberis</v>
      </c>
      <c r="V258" t="str">
        <f>VLOOKUP($D258,Artslister!$A$1:$W$100,11,FALSE)</f>
        <v>vulgaris</v>
      </c>
      <c r="W258">
        <f>VLOOKUP($D258,Artslister!$A$1:$W$100,12,FALSE)</f>
        <v>0</v>
      </c>
      <c r="X258" t="str">
        <f>VLOOKUP($D258,Artslister!$A$1:$W$100,13,FALSE)</f>
        <v>L.</v>
      </c>
      <c r="Y258" t="str">
        <f>VLOOKUP($D258,Artslister!$A$1:$W$100,15,FALSE)</f>
        <v>LC</v>
      </c>
      <c r="Z258" t="e">
        <f>VLOOKUP($D258,Artslister!$A$1:$W$100,17,FALSE)</f>
        <v>#N/A</v>
      </c>
    </row>
    <row r="259" spans="1:26" x14ac:dyDescent="0.3">
      <c r="A259" s="58" t="s">
        <v>114</v>
      </c>
      <c r="B259" s="58">
        <v>2021</v>
      </c>
      <c r="C259" s="58" t="s">
        <v>1353</v>
      </c>
      <c r="D259" s="58" t="s">
        <v>198</v>
      </c>
      <c r="E259" s="58">
        <v>5</v>
      </c>
      <c r="H259">
        <v>1</v>
      </c>
      <c r="I259" s="45"/>
      <c r="J259" s="45"/>
      <c r="K259" s="58"/>
      <c r="L259" s="45"/>
      <c r="M259" t="str">
        <f>VLOOKUP($D259,Artslister!$A$1:$W$100,2,FALSE)</f>
        <v>Berberis vulgaris</v>
      </c>
      <c r="N259" t="str">
        <f>VLOOKUP($D259,Artslister!$A$1:$W$100,3,FALSE)</f>
        <v>102996</v>
      </c>
      <c r="O259" t="str">
        <f>VLOOKUP($D259,Artslister!$A$1:$W$100,4,FALSE)</f>
        <v>62956</v>
      </c>
      <c r="P259" t="str">
        <f>VLOOKUP($D259,Artslister!$A$1:$W$100,5,FALSE)</f>
        <v>Plantae</v>
      </c>
      <c r="Q259" t="str">
        <f>VLOOKUP($D259,Artslister!$A$1:$W$100,6,FALSE)</f>
        <v>Magnoliophyta</v>
      </c>
      <c r="R259" t="str">
        <f>VLOOKUP($D259,Artslister!$A$1:$W$100,7,FALSE)</f>
        <v>Eudicots</v>
      </c>
      <c r="S259" t="str">
        <f>VLOOKUP($D259,Artslister!$A$1:$W$100,8,FALSE)</f>
        <v>Ranunculales</v>
      </c>
      <c r="T259" t="str">
        <f>VLOOKUP($D259,Artslister!$A$1:$W$100,9,FALSE)</f>
        <v>Berberidaceae</v>
      </c>
      <c r="U259" t="str">
        <f>VLOOKUP($D259,Artslister!$A$1:$W$100,10,FALSE)</f>
        <v>Berberis</v>
      </c>
      <c r="V259" t="str">
        <f>VLOOKUP($D259,Artslister!$A$1:$W$100,11,FALSE)</f>
        <v>vulgaris</v>
      </c>
      <c r="W259">
        <f>VLOOKUP($D259,Artslister!$A$1:$W$100,12,FALSE)</f>
        <v>0</v>
      </c>
      <c r="X259" t="str">
        <f>VLOOKUP($D259,Artslister!$A$1:$W$100,13,FALSE)</f>
        <v>L.</v>
      </c>
      <c r="Y259" t="str">
        <f>VLOOKUP($D259,Artslister!$A$1:$W$100,15,FALSE)</f>
        <v>LC</v>
      </c>
      <c r="Z259" t="e">
        <f>VLOOKUP($D259,Artslister!$A$1:$W$100,17,FALSE)</f>
        <v>#N/A</v>
      </c>
    </row>
    <row r="260" spans="1:26" x14ac:dyDescent="0.3">
      <c r="A260" s="58" t="s">
        <v>114</v>
      </c>
      <c r="B260" s="58">
        <v>2021</v>
      </c>
      <c r="C260" s="58" t="s">
        <v>1355</v>
      </c>
      <c r="D260" s="58" t="s">
        <v>198</v>
      </c>
      <c r="E260" s="58">
        <v>20</v>
      </c>
      <c r="H260">
        <v>1</v>
      </c>
      <c r="I260" s="45"/>
      <c r="J260" s="45"/>
      <c r="K260" s="58"/>
      <c r="L260" s="45"/>
      <c r="M260" t="str">
        <f>VLOOKUP($D260,Artslister!$A$1:$W$100,2,FALSE)</f>
        <v>Berberis vulgaris</v>
      </c>
      <c r="N260" t="str">
        <f>VLOOKUP($D260,Artslister!$A$1:$W$100,3,FALSE)</f>
        <v>102996</v>
      </c>
      <c r="O260" t="str">
        <f>VLOOKUP($D260,Artslister!$A$1:$W$100,4,FALSE)</f>
        <v>62956</v>
      </c>
      <c r="P260" t="str">
        <f>VLOOKUP($D260,Artslister!$A$1:$W$100,5,FALSE)</f>
        <v>Plantae</v>
      </c>
      <c r="Q260" t="str">
        <f>VLOOKUP($D260,Artslister!$A$1:$W$100,6,FALSE)</f>
        <v>Magnoliophyta</v>
      </c>
      <c r="R260" t="str">
        <f>VLOOKUP($D260,Artslister!$A$1:$W$100,7,FALSE)</f>
        <v>Eudicots</v>
      </c>
      <c r="S260" t="str">
        <f>VLOOKUP($D260,Artslister!$A$1:$W$100,8,FALSE)</f>
        <v>Ranunculales</v>
      </c>
      <c r="T260" t="str">
        <f>VLOOKUP($D260,Artslister!$A$1:$W$100,9,FALSE)</f>
        <v>Berberidaceae</v>
      </c>
      <c r="U260" t="str">
        <f>VLOOKUP($D260,Artslister!$A$1:$W$100,10,FALSE)</f>
        <v>Berberis</v>
      </c>
      <c r="V260" t="str">
        <f>VLOOKUP($D260,Artslister!$A$1:$W$100,11,FALSE)</f>
        <v>vulgaris</v>
      </c>
      <c r="W260">
        <f>VLOOKUP($D260,Artslister!$A$1:$W$100,12,FALSE)</f>
        <v>0</v>
      </c>
      <c r="X260" t="str">
        <f>VLOOKUP($D260,Artslister!$A$1:$W$100,13,FALSE)</f>
        <v>L.</v>
      </c>
      <c r="Y260" t="str">
        <f>VLOOKUP($D260,Artslister!$A$1:$W$100,15,FALSE)</f>
        <v>LC</v>
      </c>
      <c r="Z260" t="e">
        <f>VLOOKUP($D260,Artslister!$A$1:$W$100,17,FALSE)</f>
        <v>#N/A</v>
      </c>
    </row>
    <row r="261" spans="1:26" x14ac:dyDescent="0.3">
      <c r="A261" t="s">
        <v>69</v>
      </c>
      <c r="B261">
        <v>2020</v>
      </c>
      <c r="C261" t="s">
        <v>1387</v>
      </c>
      <c r="D261" t="s">
        <v>198</v>
      </c>
      <c r="E261">
        <v>1</v>
      </c>
      <c r="H261">
        <v>1</v>
      </c>
      <c r="M261" t="str">
        <f>VLOOKUP($D261,Artslister!$A$1:$W$100,2,FALSE)</f>
        <v>Berberis vulgaris</v>
      </c>
      <c r="N261" t="str">
        <f>VLOOKUP($D261,Artslister!$A$1:$W$100,3,FALSE)</f>
        <v>102996</v>
      </c>
      <c r="O261" t="str">
        <f>VLOOKUP($D261,Artslister!$A$1:$W$100,4,FALSE)</f>
        <v>62956</v>
      </c>
      <c r="P261" t="str">
        <f>VLOOKUP($D261,Artslister!$A$1:$W$100,5,FALSE)</f>
        <v>Plantae</v>
      </c>
      <c r="Q261" t="str">
        <f>VLOOKUP($D261,Artslister!$A$1:$W$100,6,FALSE)</f>
        <v>Magnoliophyta</v>
      </c>
      <c r="R261" t="str">
        <f>VLOOKUP($D261,Artslister!$A$1:$W$100,7,FALSE)</f>
        <v>Eudicots</v>
      </c>
      <c r="S261" t="str">
        <f>VLOOKUP($D261,Artslister!$A$1:$W$100,8,FALSE)</f>
        <v>Ranunculales</v>
      </c>
      <c r="T261" t="str">
        <f>VLOOKUP($D261,Artslister!$A$1:$W$100,9,FALSE)</f>
        <v>Berberidaceae</v>
      </c>
      <c r="U261" t="str">
        <f>VLOOKUP($D261,Artslister!$A$1:$W$100,10,FALSE)</f>
        <v>Berberis</v>
      </c>
      <c r="V261" t="str">
        <f>VLOOKUP($D261,Artslister!$A$1:$W$100,11,FALSE)</f>
        <v>vulgaris</v>
      </c>
      <c r="W261">
        <f>VLOOKUP($D261,Artslister!$A$1:$W$100,12,FALSE)</f>
        <v>0</v>
      </c>
      <c r="X261" t="str">
        <f>VLOOKUP($D261,Artslister!$A$1:$W$100,13,FALSE)</f>
        <v>L.</v>
      </c>
      <c r="Y261" t="str">
        <f>VLOOKUP($D261,Artslister!$A$1:$W$100,15,FALSE)</f>
        <v>LC</v>
      </c>
      <c r="Z261" t="e">
        <f>VLOOKUP($D261,Artslister!$A$1:$W$100,17,FALSE)</f>
        <v>#N/A</v>
      </c>
    </row>
    <row r="262" spans="1:26" x14ac:dyDescent="0.3">
      <c r="A262" t="s">
        <v>146</v>
      </c>
      <c r="B262">
        <v>2020</v>
      </c>
      <c r="C262" t="s">
        <v>1453</v>
      </c>
      <c r="D262" t="s">
        <v>198</v>
      </c>
      <c r="E262">
        <v>30</v>
      </c>
      <c r="H262">
        <v>1</v>
      </c>
      <c r="M262" t="str">
        <f>VLOOKUP($D262,Artslister!$A$1:$W$100,2,FALSE)</f>
        <v>Berberis vulgaris</v>
      </c>
      <c r="N262" t="str">
        <f>VLOOKUP($D262,Artslister!$A$1:$W$100,3,FALSE)</f>
        <v>102996</v>
      </c>
      <c r="O262" t="str">
        <f>VLOOKUP($D262,Artslister!$A$1:$W$100,4,FALSE)</f>
        <v>62956</v>
      </c>
      <c r="P262" t="str">
        <f>VLOOKUP($D262,Artslister!$A$1:$W$100,5,FALSE)</f>
        <v>Plantae</v>
      </c>
      <c r="Q262" t="str">
        <f>VLOOKUP($D262,Artslister!$A$1:$W$100,6,FALSE)</f>
        <v>Magnoliophyta</v>
      </c>
      <c r="R262" t="str">
        <f>VLOOKUP($D262,Artslister!$A$1:$W$100,7,FALSE)</f>
        <v>Eudicots</v>
      </c>
      <c r="S262" t="str">
        <f>VLOOKUP($D262,Artslister!$A$1:$W$100,8,FALSE)</f>
        <v>Ranunculales</v>
      </c>
      <c r="T262" t="str">
        <f>VLOOKUP($D262,Artslister!$A$1:$W$100,9,FALSE)</f>
        <v>Berberidaceae</v>
      </c>
      <c r="U262" t="str">
        <f>VLOOKUP($D262,Artslister!$A$1:$W$100,10,FALSE)</f>
        <v>Berberis</v>
      </c>
      <c r="V262" t="str">
        <f>VLOOKUP($D262,Artslister!$A$1:$W$100,11,FALSE)</f>
        <v>vulgaris</v>
      </c>
      <c r="W262">
        <f>VLOOKUP($D262,Artslister!$A$1:$W$100,12,FALSE)</f>
        <v>0</v>
      </c>
      <c r="X262" t="str">
        <f>VLOOKUP($D262,Artslister!$A$1:$W$100,13,FALSE)</f>
        <v>L.</v>
      </c>
      <c r="Y262" t="str">
        <f>VLOOKUP($D262,Artslister!$A$1:$W$100,15,FALSE)</f>
        <v>LC</v>
      </c>
      <c r="Z262" t="e">
        <f>VLOOKUP($D262,Artslister!$A$1:$W$100,17,FALSE)</f>
        <v>#N/A</v>
      </c>
    </row>
    <row r="263" spans="1:26" x14ac:dyDescent="0.3">
      <c r="A263" t="s">
        <v>138</v>
      </c>
      <c r="B263">
        <v>2021</v>
      </c>
      <c r="C263" t="s">
        <v>1128</v>
      </c>
      <c r="D263" t="s">
        <v>198</v>
      </c>
      <c r="E263">
        <v>1</v>
      </c>
      <c r="H263">
        <v>1</v>
      </c>
      <c r="J263">
        <v>1</v>
      </c>
      <c r="M263" t="str">
        <f>VLOOKUP($D263,Artslister!$A$1:$W$100,2,FALSE)</f>
        <v>Berberis vulgaris</v>
      </c>
      <c r="N263" t="str">
        <f>VLOOKUP($D263,Artslister!$A$1:$W$100,3,FALSE)</f>
        <v>102996</v>
      </c>
      <c r="O263" t="str">
        <f>VLOOKUP($D263,Artslister!$A$1:$W$100,4,FALSE)</f>
        <v>62956</v>
      </c>
      <c r="P263" t="str">
        <f>VLOOKUP($D263,Artslister!$A$1:$W$100,5,FALSE)</f>
        <v>Plantae</v>
      </c>
      <c r="Q263" t="str">
        <f>VLOOKUP($D263,Artslister!$A$1:$W$100,6,FALSE)</f>
        <v>Magnoliophyta</v>
      </c>
      <c r="R263" t="str">
        <f>VLOOKUP($D263,Artslister!$A$1:$W$100,7,FALSE)</f>
        <v>Eudicots</v>
      </c>
      <c r="S263" t="str">
        <f>VLOOKUP($D263,Artslister!$A$1:$W$100,8,FALSE)</f>
        <v>Ranunculales</v>
      </c>
      <c r="T263" t="str">
        <f>VLOOKUP($D263,Artslister!$A$1:$W$100,9,FALSE)</f>
        <v>Berberidaceae</v>
      </c>
      <c r="U263" t="str">
        <f>VLOOKUP($D263,Artslister!$A$1:$W$100,10,FALSE)</f>
        <v>Berberis</v>
      </c>
      <c r="V263" t="str">
        <f>VLOOKUP($D263,Artslister!$A$1:$W$100,11,FALSE)</f>
        <v>vulgaris</v>
      </c>
      <c r="W263">
        <f>VLOOKUP($D263,Artslister!$A$1:$W$100,12,FALSE)</f>
        <v>0</v>
      </c>
      <c r="X263" t="str">
        <f>VLOOKUP($D263,Artslister!$A$1:$W$100,13,FALSE)</f>
        <v>L.</v>
      </c>
      <c r="Y263" t="str">
        <f>VLOOKUP($D263,Artslister!$A$1:$W$100,15,FALSE)</f>
        <v>LC</v>
      </c>
      <c r="Z263" t="e">
        <f>VLOOKUP($D263,Artslister!$A$1:$W$100,17,FALSE)</f>
        <v>#N/A</v>
      </c>
    </row>
    <row r="264" spans="1:26" x14ac:dyDescent="0.3">
      <c r="A264" t="s">
        <v>69</v>
      </c>
      <c r="B264">
        <v>2021</v>
      </c>
      <c r="C264" t="s">
        <v>1786</v>
      </c>
      <c r="D264" t="s">
        <v>198</v>
      </c>
      <c r="E264">
        <v>3</v>
      </c>
      <c r="H264">
        <v>1</v>
      </c>
      <c r="I264">
        <v>1</v>
      </c>
      <c r="M264" t="str">
        <f>VLOOKUP($D264,Artslister!$A$1:$W$100,2,FALSE)</f>
        <v>Berberis vulgaris</v>
      </c>
      <c r="N264" t="str">
        <f>VLOOKUP($D264,Artslister!$A$1:$W$100,3,FALSE)</f>
        <v>102996</v>
      </c>
      <c r="O264" t="str">
        <f>VLOOKUP($D264,Artslister!$A$1:$W$100,4,FALSE)</f>
        <v>62956</v>
      </c>
      <c r="P264" t="str">
        <f>VLOOKUP($D264,Artslister!$A$1:$W$100,5,FALSE)</f>
        <v>Plantae</v>
      </c>
      <c r="Q264" t="str">
        <f>VLOOKUP($D264,Artslister!$A$1:$W$100,6,FALSE)</f>
        <v>Magnoliophyta</v>
      </c>
      <c r="R264" t="str">
        <f>VLOOKUP($D264,Artslister!$A$1:$W$100,7,FALSE)</f>
        <v>Eudicots</v>
      </c>
      <c r="S264" t="str">
        <f>VLOOKUP($D264,Artslister!$A$1:$W$100,8,FALSE)</f>
        <v>Ranunculales</v>
      </c>
      <c r="T264" t="str">
        <f>VLOOKUP($D264,Artslister!$A$1:$W$100,9,FALSE)</f>
        <v>Berberidaceae</v>
      </c>
      <c r="U264" t="str">
        <f>VLOOKUP($D264,Artslister!$A$1:$W$100,10,FALSE)</f>
        <v>Berberis</v>
      </c>
      <c r="V264" t="str">
        <f>VLOOKUP($D264,Artslister!$A$1:$W$100,11,FALSE)</f>
        <v>vulgaris</v>
      </c>
      <c r="W264">
        <f>VLOOKUP($D264,Artslister!$A$1:$W$100,12,FALSE)</f>
        <v>0</v>
      </c>
      <c r="X264" t="str">
        <f>VLOOKUP($D264,Artslister!$A$1:$W$100,13,FALSE)</f>
        <v>L.</v>
      </c>
      <c r="Y264" t="str">
        <f>VLOOKUP($D264,Artslister!$A$1:$W$100,15,FALSE)</f>
        <v>LC</v>
      </c>
      <c r="Z264" t="e">
        <f>VLOOKUP($D264,Artslister!$A$1:$W$100,17,FALSE)</f>
        <v>#N/A</v>
      </c>
    </row>
    <row r="265" spans="1:26" x14ac:dyDescent="0.3">
      <c r="A265" t="s">
        <v>69</v>
      </c>
      <c r="B265">
        <v>2021</v>
      </c>
      <c r="C265" t="s">
        <v>1787</v>
      </c>
      <c r="D265" t="s">
        <v>198</v>
      </c>
      <c r="E265">
        <v>8</v>
      </c>
      <c r="H265">
        <v>1</v>
      </c>
      <c r="I265">
        <v>1</v>
      </c>
      <c r="M265" t="str">
        <f>VLOOKUP($D265,Artslister!$A$1:$W$100,2,FALSE)</f>
        <v>Berberis vulgaris</v>
      </c>
      <c r="N265" t="str">
        <f>VLOOKUP($D265,Artslister!$A$1:$W$100,3,FALSE)</f>
        <v>102996</v>
      </c>
      <c r="O265" t="str">
        <f>VLOOKUP($D265,Artslister!$A$1:$W$100,4,FALSE)</f>
        <v>62956</v>
      </c>
      <c r="P265" t="str">
        <f>VLOOKUP($D265,Artslister!$A$1:$W$100,5,FALSE)</f>
        <v>Plantae</v>
      </c>
      <c r="Q265" t="str">
        <f>VLOOKUP($D265,Artslister!$A$1:$W$100,6,FALSE)</f>
        <v>Magnoliophyta</v>
      </c>
      <c r="R265" t="str">
        <f>VLOOKUP($D265,Artslister!$A$1:$W$100,7,FALSE)</f>
        <v>Eudicots</v>
      </c>
      <c r="S265" t="str">
        <f>VLOOKUP($D265,Artslister!$A$1:$W$100,8,FALSE)</f>
        <v>Ranunculales</v>
      </c>
      <c r="T265" t="str">
        <f>VLOOKUP($D265,Artslister!$A$1:$W$100,9,FALSE)</f>
        <v>Berberidaceae</v>
      </c>
      <c r="U265" t="str">
        <f>VLOOKUP($D265,Artslister!$A$1:$W$100,10,FALSE)</f>
        <v>Berberis</v>
      </c>
      <c r="V265" t="str">
        <f>VLOOKUP($D265,Artslister!$A$1:$W$100,11,FALSE)</f>
        <v>vulgaris</v>
      </c>
      <c r="W265">
        <f>VLOOKUP($D265,Artslister!$A$1:$W$100,12,FALSE)</f>
        <v>0</v>
      </c>
      <c r="X265" t="str">
        <f>VLOOKUP($D265,Artslister!$A$1:$W$100,13,FALSE)</f>
        <v>L.</v>
      </c>
      <c r="Y265" t="str">
        <f>VLOOKUP($D265,Artslister!$A$1:$W$100,15,FALSE)</f>
        <v>LC</v>
      </c>
      <c r="Z265" t="e">
        <f>VLOOKUP($D265,Artslister!$A$1:$W$100,17,FALSE)</f>
        <v>#N/A</v>
      </c>
    </row>
    <row r="266" spans="1:26" x14ac:dyDescent="0.3">
      <c r="A266" t="s">
        <v>146</v>
      </c>
      <c r="B266">
        <v>2022</v>
      </c>
      <c r="C266" t="s">
        <v>1453</v>
      </c>
      <c r="D266" t="s">
        <v>198</v>
      </c>
      <c r="E266">
        <v>80</v>
      </c>
      <c r="J266">
        <v>1</v>
      </c>
      <c r="M266" t="str">
        <f>VLOOKUP($D266,Artslister!$A$1:$W$100,2,FALSE)</f>
        <v>Berberis vulgaris</v>
      </c>
      <c r="N266" t="str">
        <f>VLOOKUP($D266,Artslister!$A$1:$W$100,3,FALSE)</f>
        <v>102996</v>
      </c>
      <c r="O266" t="str">
        <f>VLOOKUP($D266,Artslister!$A$1:$W$100,4,FALSE)</f>
        <v>62956</v>
      </c>
      <c r="P266" t="str">
        <f>VLOOKUP($D266,Artslister!$A$1:$W$100,5,FALSE)</f>
        <v>Plantae</v>
      </c>
      <c r="Q266" t="str">
        <f>VLOOKUP($D266,Artslister!$A$1:$W$100,6,FALSE)</f>
        <v>Magnoliophyta</v>
      </c>
      <c r="R266" t="str">
        <f>VLOOKUP($D266,Artslister!$A$1:$W$100,7,FALSE)</f>
        <v>Eudicots</v>
      </c>
      <c r="S266" t="str">
        <f>VLOOKUP($D266,Artslister!$A$1:$W$100,8,FALSE)</f>
        <v>Ranunculales</v>
      </c>
      <c r="T266" t="str">
        <f>VLOOKUP($D266,Artslister!$A$1:$W$100,9,FALSE)</f>
        <v>Berberidaceae</v>
      </c>
      <c r="U266" t="str">
        <f>VLOOKUP($D266,Artslister!$A$1:$W$100,10,FALSE)</f>
        <v>Berberis</v>
      </c>
      <c r="V266" t="str">
        <f>VLOOKUP($D266,Artslister!$A$1:$W$100,11,FALSE)</f>
        <v>vulgaris</v>
      </c>
      <c r="W266">
        <f>VLOOKUP($D266,Artslister!$A$1:$W$100,12,FALSE)</f>
        <v>0</v>
      </c>
      <c r="X266" t="str">
        <f>VLOOKUP($D266,Artslister!$A$1:$W$100,13,FALSE)</f>
        <v>L.</v>
      </c>
      <c r="Y266" t="str">
        <f>VLOOKUP($D266,Artslister!$A$1:$W$100,15,FALSE)</f>
        <v>LC</v>
      </c>
      <c r="Z266" t="e">
        <f>VLOOKUP($D266,Artslister!$A$1:$W$100,17,FALSE)</f>
        <v>#N/A</v>
      </c>
    </row>
    <row r="267" spans="1:26" x14ac:dyDescent="0.3">
      <c r="A267" s="58" t="s">
        <v>114</v>
      </c>
      <c r="B267" s="58">
        <v>2022</v>
      </c>
      <c r="C267" t="s">
        <v>1353</v>
      </c>
      <c r="D267" t="s">
        <v>198</v>
      </c>
      <c r="E267">
        <v>5</v>
      </c>
      <c r="J267">
        <v>1</v>
      </c>
      <c r="M267" t="str">
        <f>VLOOKUP($D267,Artslister!$A$1:$W$100,2,FALSE)</f>
        <v>Berberis vulgaris</v>
      </c>
      <c r="N267" t="str">
        <f>VLOOKUP($D267,Artslister!$A$1:$W$100,3,FALSE)</f>
        <v>102996</v>
      </c>
      <c r="O267" t="str">
        <f>VLOOKUP($D267,Artslister!$A$1:$W$100,4,FALSE)</f>
        <v>62956</v>
      </c>
      <c r="P267" t="str">
        <f>VLOOKUP($D267,Artslister!$A$1:$W$100,5,FALSE)</f>
        <v>Plantae</v>
      </c>
      <c r="Q267" t="str">
        <f>VLOOKUP($D267,Artslister!$A$1:$W$100,6,FALSE)</f>
        <v>Magnoliophyta</v>
      </c>
      <c r="R267" t="str">
        <f>VLOOKUP($D267,Artslister!$A$1:$W$100,7,FALSE)</f>
        <v>Eudicots</v>
      </c>
      <c r="S267" t="str">
        <f>VLOOKUP($D267,Artslister!$A$1:$W$100,8,FALSE)</f>
        <v>Ranunculales</v>
      </c>
      <c r="T267" t="str">
        <f>VLOOKUP($D267,Artslister!$A$1:$W$100,9,FALSE)</f>
        <v>Berberidaceae</v>
      </c>
      <c r="U267" t="str">
        <f>VLOOKUP($D267,Artslister!$A$1:$W$100,10,FALSE)</f>
        <v>Berberis</v>
      </c>
      <c r="V267" t="str">
        <f>VLOOKUP($D267,Artslister!$A$1:$W$100,11,FALSE)</f>
        <v>vulgaris</v>
      </c>
      <c r="W267">
        <f>VLOOKUP($D267,Artslister!$A$1:$W$100,12,FALSE)</f>
        <v>0</v>
      </c>
      <c r="X267" t="str">
        <f>VLOOKUP($D267,Artslister!$A$1:$W$100,13,FALSE)</f>
        <v>L.</v>
      </c>
      <c r="Y267" t="str">
        <f>VLOOKUP($D267,Artslister!$A$1:$W$100,15,FALSE)</f>
        <v>LC</v>
      </c>
      <c r="Z267" t="e">
        <f>VLOOKUP($D267,Artslister!$A$1:$W$100,17,FALSE)</f>
        <v>#N/A</v>
      </c>
    </row>
    <row r="268" spans="1:26" x14ac:dyDescent="0.3">
      <c r="A268" s="58" t="s">
        <v>114</v>
      </c>
      <c r="B268" s="58">
        <v>2022</v>
      </c>
      <c r="C268" t="s">
        <v>1355</v>
      </c>
      <c r="D268" t="s">
        <v>198</v>
      </c>
      <c r="E268">
        <v>30</v>
      </c>
      <c r="J268">
        <v>1</v>
      </c>
      <c r="M268" t="str">
        <f>VLOOKUP($D268,Artslister!$A$1:$W$100,2,FALSE)</f>
        <v>Berberis vulgaris</v>
      </c>
      <c r="N268" t="str">
        <f>VLOOKUP($D268,Artslister!$A$1:$W$100,3,FALSE)</f>
        <v>102996</v>
      </c>
      <c r="O268" t="str">
        <f>VLOOKUP($D268,Artslister!$A$1:$W$100,4,FALSE)</f>
        <v>62956</v>
      </c>
      <c r="P268" t="str">
        <f>VLOOKUP($D268,Artslister!$A$1:$W$100,5,FALSE)</f>
        <v>Plantae</v>
      </c>
      <c r="Q268" t="str">
        <f>VLOOKUP($D268,Artslister!$A$1:$W$100,6,FALSE)</f>
        <v>Magnoliophyta</v>
      </c>
      <c r="R268" t="str">
        <f>VLOOKUP($D268,Artslister!$A$1:$W$100,7,FALSE)</f>
        <v>Eudicots</v>
      </c>
      <c r="S268" t="str">
        <f>VLOOKUP($D268,Artslister!$A$1:$W$100,8,FALSE)</f>
        <v>Ranunculales</v>
      </c>
      <c r="T268" t="str">
        <f>VLOOKUP($D268,Artslister!$A$1:$W$100,9,FALSE)</f>
        <v>Berberidaceae</v>
      </c>
      <c r="U268" t="str">
        <f>VLOOKUP($D268,Artslister!$A$1:$W$100,10,FALSE)</f>
        <v>Berberis</v>
      </c>
      <c r="V268" t="str">
        <f>VLOOKUP($D268,Artslister!$A$1:$W$100,11,FALSE)</f>
        <v>vulgaris</v>
      </c>
      <c r="W268">
        <f>VLOOKUP($D268,Artslister!$A$1:$W$100,12,FALSE)</f>
        <v>0</v>
      </c>
      <c r="X268" t="str">
        <f>VLOOKUP($D268,Artslister!$A$1:$W$100,13,FALSE)</f>
        <v>L.</v>
      </c>
      <c r="Y268" t="str">
        <f>VLOOKUP($D268,Artslister!$A$1:$W$100,15,FALSE)</f>
        <v>LC</v>
      </c>
      <c r="Z268" t="e">
        <f>VLOOKUP($D268,Artslister!$A$1:$W$100,17,FALSE)</f>
        <v>#N/A</v>
      </c>
    </row>
    <row r="269" spans="1:26" x14ac:dyDescent="0.3">
      <c r="A269" s="58" t="s">
        <v>104</v>
      </c>
      <c r="B269" s="58">
        <v>2022</v>
      </c>
      <c r="C269" t="s">
        <v>1145</v>
      </c>
      <c r="D269" t="s">
        <v>198</v>
      </c>
      <c r="E269">
        <v>3</v>
      </c>
      <c r="I269">
        <v>1</v>
      </c>
      <c r="M269" t="str">
        <f>VLOOKUP($D269,Artslister!$A$1:$W$100,2,FALSE)</f>
        <v>Berberis vulgaris</v>
      </c>
      <c r="N269" t="str">
        <f>VLOOKUP($D269,Artslister!$A$1:$W$100,3,FALSE)</f>
        <v>102996</v>
      </c>
      <c r="O269" t="str">
        <f>VLOOKUP($D269,Artslister!$A$1:$W$100,4,FALSE)</f>
        <v>62956</v>
      </c>
      <c r="P269" t="str">
        <f>VLOOKUP($D269,Artslister!$A$1:$W$100,5,FALSE)</f>
        <v>Plantae</v>
      </c>
      <c r="Q269" t="str">
        <f>VLOOKUP($D269,Artslister!$A$1:$W$100,6,FALSE)</f>
        <v>Magnoliophyta</v>
      </c>
      <c r="R269" t="str">
        <f>VLOOKUP($D269,Artslister!$A$1:$W$100,7,FALSE)</f>
        <v>Eudicots</v>
      </c>
      <c r="S269" t="str">
        <f>VLOOKUP($D269,Artslister!$A$1:$W$100,8,FALSE)</f>
        <v>Ranunculales</v>
      </c>
      <c r="T269" t="str">
        <f>VLOOKUP($D269,Artslister!$A$1:$W$100,9,FALSE)</f>
        <v>Berberidaceae</v>
      </c>
      <c r="U269" t="str">
        <f>VLOOKUP($D269,Artslister!$A$1:$W$100,10,FALSE)</f>
        <v>Berberis</v>
      </c>
      <c r="V269" t="str">
        <f>VLOOKUP($D269,Artslister!$A$1:$W$100,11,FALSE)</f>
        <v>vulgaris</v>
      </c>
      <c r="W269">
        <f>VLOOKUP($D269,Artslister!$A$1:$W$100,12,FALSE)</f>
        <v>0</v>
      </c>
      <c r="X269" t="str">
        <f>VLOOKUP($D269,Artslister!$A$1:$W$100,13,FALSE)</f>
        <v>L.</v>
      </c>
      <c r="Y269" t="str">
        <f>VLOOKUP($D269,Artslister!$A$1:$W$100,15,FALSE)</f>
        <v>LC</v>
      </c>
      <c r="Z269" t="e">
        <f>VLOOKUP($D269,Artslister!$A$1:$W$100,17,FALSE)</f>
        <v>#N/A</v>
      </c>
    </row>
    <row r="270" spans="1:26" x14ac:dyDescent="0.3">
      <c r="A270" t="s">
        <v>138</v>
      </c>
      <c r="B270">
        <v>2020</v>
      </c>
      <c r="C270" t="s">
        <v>1136</v>
      </c>
      <c r="D270" t="s">
        <v>1766</v>
      </c>
      <c r="E270">
        <v>0.1</v>
      </c>
      <c r="G270">
        <v>1</v>
      </c>
      <c r="H270">
        <v>1</v>
      </c>
      <c r="M270" t="str">
        <f>VLOOKUP($D270,Artslister!$A$1:$W$100,2,FALSE)</f>
        <v>Cotoneaster lucidus</v>
      </c>
      <c r="N270" t="str">
        <f>VLOOKUP($D270,Artslister!$A$1:$W$100,3,FALSE)</f>
        <v>103278</v>
      </c>
      <c r="O270" t="str">
        <f>VLOOKUP($D270,Artslister!$A$1:$W$100,4,FALSE)</f>
        <v>132028</v>
      </c>
      <c r="P270" t="str">
        <f>VLOOKUP($D270,Artslister!$A$1:$W$100,5,FALSE)</f>
        <v>Plantae</v>
      </c>
      <c r="Q270" t="str">
        <f>VLOOKUP($D270,Artslister!$A$1:$W$100,6,FALSE)</f>
        <v>Magnoliophyta</v>
      </c>
      <c r="R270" t="str">
        <f>VLOOKUP($D270,Artslister!$A$1:$W$100,7,FALSE)</f>
        <v>Eudicots</v>
      </c>
      <c r="S270" t="str">
        <f>VLOOKUP($D270,Artslister!$A$1:$W$100,8,FALSE)</f>
        <v>Rosales</v>
      </c>
      <c r="T270" t="str">
        <f>VLOOKUP($D270,Artslister!$A$1:$W$100,9,FALSE)</f>
        <v>Rosaceae</v>
      </c>
      <c r="U270" t="str">
        <f>VLOOKUP($D270,Artslister!$A$1:$W$100,10,FALSE)</f>
        <v>Cotoneaster</v>
      </c>
      <c r="V270" t="str">
        <f>VLOOKUP($D270,Artslister!$A$1:$W$100,11,FALSE)</f>
        <v>lucidus</v>
      </c>
      <c r="W270">
        <f>VLOOKUP($D270,Artslister!$A$1:$W$100,12,FALSE)</f>
        <v>0</v>
      </c>
      <c r="X270" t="str">
        <f>VLOOKUP($D270,Artslister!$A$1:$W$100,13,FALSE)</f>
        <v>Schltdl.</v>
      </c>
      <c r="Y270" t="str">
        <f>VLOOKUP($D270,Artslister!$A$1:$W$100,15,FALSE)</f>
        <v>NA</v>
      </c>
      <c r="Z270" t="str">
        <f>VLOOKUP($D270,Artslister!$A$1:$W$100,17,FALSE)</f>
        <v>SE</v>
      </c>
    </row>
    <row r="271" spans="1:26" x14ac:dyDescent="0.3">
      <c r="A271" t="s">
        <v>49</v>
      </c>
      <c r="B271">
        <v>2020</v>
      </c>
      <c r="C271" t="s">
        <v>1639</v>
      </c>
      <c r="D271" t="s">
        <v>1766</v>
      </c>
      <c r="E271">
        <v>1</v>
      </c>
      <c r="G271">
        <v>1</v>
      </c>
      <c r="H271">
        <v>1</v>
      </c>
      <c r="M271" t="str">
        <f>VLOOKUP($D271,Artslister!$A$1:$W$100,2,FALSE)</f>
        <v>Cotoneaster lucidus</v>
      </c>
      <c r="N271" t="str">
        <f>VLOOKUP($D271,Artslister!$A$1:$W$100,3,FALSE)</f>
        <v>103278</v>
      </c>
      <c r="O271" t="str">
        <f>VLOOKUP($D271,Artslister!$A$1:$W$100,4,FALSE)</f>
        <v>132028</v>
      </c>
      <c r="P271" t="str">
        <f>VLOOKUP($D271,Artslister!$A$1:$W$100,5,FALSE)</f>
        <v>Plantae</v>
      </c>
      <c r="Q271" t="str">
        <f>VLOOKUP($D271,Artslister!$A$1:$W$100,6,FALSE)</f>
        <v>Magnoliophyta</v>
      </c>
      <c r="R271" t="str">
        <f>VLOOKUP($D271,Artslister!$A$1:$W$100,7,FALSE)</f>
        <v>Eudicots</v>
      </c>
      <c r="S271" t="str">
        <f>VLOOKUP($D271,Artslister!$A$1:$W$100,8,FALSE)</f>
        <v>Rosales</v>
      </c>
      <c r="T271" t="str">
        <f>VLOOKUP($D271,Artslister!$A$1:$W$100,9,FALSE)</f>
        <v>Rosaceae</v>
      </c>
      <c r="U271" t="str">
        <f>VLOOKUP($D271,Artslister!$A$1:$W$100,10,FALSE)</f>
        <v>Cotoneaster</v>
      </c>
      <c r="V271" t="str">
        <f>VLOOKUP($D271,Artslister!$A$1:$W$100,11,FALSE)</f>
        <v>lucidus</v>
      </c>
      <c r="W271">
        <f>VLOOKUP($D271,Artslister!$A$1:$W$100,12,FALSE)</f>
        <v>0</v>
      </c>
      <c r="X271" t="str">
        <f>VLOOKUP($D271,Artslister!$A$1:$W$100,13,FALSE)</f>
        <v>Schltdl.</v>
      </c>
      <c r="Y271" t="str">
        <f>VLOOKUP($D271,Artslister!$A$1:$W$100,15,FALSE)</f>
        <v>NA</v>
      </c>
      <c r="Z271" t="str">
        <f>VLOOKUP($D271,Artslister!$A$1:$W$100,17,FALSE)</f>
        <v>SE</v>
      </c>
    </row>
    <row r="272" spans="1:26" x14ac:dyDescent="0.3">
      <c r="A272" t="s">
        <v>49</v>
      </c>
      <c r="B272">
        <v>2020</v>
      </c>
      <c r="C272" t="s">
        <v>1631</v>
      </c>
      <c r="D272" t="s">
        <v>1766</v>
      </c>
      <c r="E272">
        <v>1</v>
      </c>
      <c r="G272">
        <v>1</v>
      </c>
      <c r="H272">
        <v>1</v>
      </c>
      <c r="M272" t="str">
        <f>VLOOKUP($D272,Artslister!$A$1:$W$100,2,FALSE)</f>
        <v>Cotoneaster lucidus</v>
      </c>
      <c r="N272" t="str">
        <f>VLOOKUP($D272,Artslister!$A$1:$W$100,3,FALSE)</f>
        <v>103278</v>
      </c>
      <c r="O272" t="str">
        <f>VLOOKUP($D272,Artslister!$A$1:$W$100,4,FALSE)</f>
        <v>132028</v>
      </c>
      <c r="P272" t="str">
        <f>VLOOKUP($D272,Artslister!$A$1:$W$100,5,FALSE)</f>
        <v>Plantae</v>
      </c>
      <c r="Q272" t="str">
        <f>VLOOKUP($D272,Artslister!$A$1:$W$100,6,FALSE)</f>
        <v>Magnoliophyta</v>
      </c>
      <c r="R272" t="str">
        <f>VLOOKUP($D272,Artslister!$A$1:$W$100,7,FALSE)</f>
        <v>Eudicots</v>
      </c>
      <c r="S272" t="str">
        <f>VLOOKUP($D272,Artslister!$A$1:$W$100,8,FALSE)</f>
        <v>Rosales</v>
      </c>
      <c r="T272" t="str">
        <f>VLOOKUP($D272,Artslister!$A$1:$W$100,9,FALSE)</f>
        <v>Rosaceae</v>
      </c>
      <c r="U272" t="str">
        <f>VLOOKUP($D272,Artslister!$A$1:$W$100,10,FALSE)</f>
        <v>Cotoneaster</v>
      </c>
      <c r="V272" t="str">
        <f>VLOOKUP($D272,Artslister!$A$1:$W$100,11,FALSE)</f>
        <v>lucidus</v>
      </c>
      <c r="W272">
        <f>VLOOKUP($D272,Artslister!$A$1:$W$100,12,FALSE)</f>
        <v>0</v>
      </c>
      <c r="X272" t="str">
        <f>VLOOKUP($D272,Artslister!$A$1:$W$100,13,FALSE)</f>
        <v>Schltdl.</v>
      </c>
      <c r="Y272" t="str">
        <f>VLOOKUP($D272,Artslister!$A$1:$W$100,15,FALSE)</f>
        <v>NA</v>
      </c>
      <c r="Z272" t="str">
        <f>VLOOKUP($D272,Artslister!$A$1:$W$100,17,FALSE)</f>
        <v>SE</v>
      </c>
    </row>
    <row r="273" spans="1:26" x14ac:dyDescent="0.3">
      <c r="A273" t="s">
        <v>49</v>
      </c>
      <c r="B273">
        <v>2020</v>
      </c>
      <c r="C273" t="s">
        <v>1633</v>
      </c>
      <c r="D273" t="s">
        <v>1766</v>
      </c>
      <c r="E273">
        <v>1</v>
      </c>
      <c r="G273">
        <v>1</v>
      </c>
      <c r="H273">
        <v>1</v>
      </c>
      <c r="M273" t="str">
        <f>VLOOKUP($D273,Artslister!$A$1:$W$100,2,FALSE)</f>
        <v>Cotoneaster lucidus</v>
      </c>
      <c r="N273" t="str">
        <f>VLOOKUP($D273,Artslister!$A$1:$W$100,3,FALSE)</f>
        <v>103278</v>
      </c>
      <c r="O273" t="str">
        <f>VLOOKUP($D273,Artslister!$A$1:$W$100,4,FALSE)</f>
        <v>132028</v>
      </c>
      <c r="P273" t="str">
        <f>VLOOKUP($D273,Artslister!$A$1:$W$100,5,FALSE)</f>
        <v>Plantae</v>
      </c>
      <c r="Q273" t="str">
        <f>VLOOKUP($D273,Artslister!$A$1:$W$100,6,FALSE)</f>
        <v>Magnoliophyta</v>
      </c>
      <c r="R273" t="str">
        <f>VLOOKUP($D273,Artslister!$A$1:$W$100,7,FALSE)</f>
        <v>Eudicots</v>
      </c>
      <c r="S273" t="str">
        <f>VLOOKUP($D273,Artslister!$A$1:$W$100,8,FALSE)</f>
        <v>Rosales</v>
      </c>
      <c r="T273" t="str">
        <f>VLOOKUP($D273,Artslister!$A$1:$W$100,9,FALSE)</f>
        <v>Rosaceae</v>
      </c>
      <c r="U273" t="str">
        <f>VLOOKUP($D273,Artslister!$A$1:$W$100,10,FALSE)</f>
        <v>Cotoneaster</v>
      </c>
      <c r="V273" t="str">
        <f>VLOOKUP($D273,Artslister!$A$1:$W$100,11,FALSE)</f>
        <v>lucidus</v>
      </c>
      <c r="W273">
        <f>VLOOKUP($D273,Artslister!$A$1:$W$100,12,FALSE)</f>
        <v>0</v>
      </c>
      <c r="X273" t="str">
        <f>VLOOKUP($D273,Artslister!$A$1:$W$100,13,FALSE)</f>
        <v>Schltdl.</v>
      </c>
      <c r="Y273" t="str">
        <f>VLOOKUP($D273,Artslister!$A$1:$W$100,15,FALSE)</f>
        <v>NA</v>
      </c>
      <c r="Z273" t="str">
        <f>VLOOKUP($D273,Artslister!$A$1:$W$100,17,FALSE)</f>
        <v>SE</v>
      </c>
    </row>
    <row r="274" spans="1:26" x14ac:dyDescent="0.3">
      <c r="A274" t="s">
        <v>138</v>
      </c>
      <c r="B274">
        <v>2021</v>
      </c>
      <c r="C274" t="s">
        <v>1136</v>
      </c>
      <c r="D274" t="s">
        <v>1766</v>
      </c>
      <c r="E274">
        <v>1</v>
      </c>
      <c r="G274">
        <v>1</v>
      </c>
      <c r="H274">
        <v>1</v>
      </c>
      <c r="I274">
        <v>1</v>
      </c>
      <c r="M274" t="str">
        <f>VLOOKUP($D274,Artslister!$A$1:$W$100,2,FALSE)</f>
        <v>Cotoneaster lucidus</v>
      </c>
      <c r="N274" t="str">
        <f>VLOOKUP($D274,Artslister!$A$1:$W$100,3,FALSE)</f>
        <v>103278</v>
      </c>
      <c r="O274" t="str">
        <f>VLOOKUP($D274,Artslister!$A$1:$W$100,4,FALSE)</f>
        <v>132028</v>
      </c>
      <c r="P274" t="str">
        <f>VLOOKUP($D274,Artslister!$A$1:$W$100,5,FALSE)</f>
        <v>Plantae</v>
      </c>
      <c r="Q274" t="str">
        <f>VLOOKUP($D274,Artslister!$A$1:$W$100,6,FALSE)</f>
        <v>Magnoliophyta</v>
      </c>
      <c r="R274" t="str">
        <f>VLOOKUP($D274,Artslister!$A$1:$W$100,7,FALSE)</f>
        <v>Eudicots</v>
      </c>
      <c r="S274" t="str">
        <f>VLOOKUP($D274,Artslister!$A$1:$W$100,8,FALSE)</f>
        <v>Rosales</v>
      </c>
      <c r="T274" t="str">
        <f>VLOOKUP($D274,Artslister!$A$1:$W$100,9,FALSE)</f>
        <v>Rosaceae</v>
      </c>
      <c r="U274" t="str">
        <f>VLOOKUP($D274,Artslister!$A$1:$W$100,10,FALSE)</f>
        <v>Cotoneaster</v>
      </c>
      <c r="V274" t="str">
        <f>VLOOKUP($D274,Artslister!$A$1:$W$100,11,FALSE)</f>
        <v>lucidus</v>
      </c>
      <c r="W274">
        <f>VLOOKUP($D274,Artslister!$A$1:$W$100,12,FALSE)</f>
        <v>0</v>
      </c>
      <c r="X274" t="str">
        <f>VLOOKUP($D274,Artslister!$A$1:$W$100,13,FALSE)</f>
        <v>Schltdl.</v>
      </c>
      <c r="Y274" t="str">
        <f>VLOOKUP($D274,Artslister!$A$1:$W$100,15,FALSE)</f>
        <v>NA</v>
      </c>
      <c r="Z274" t="str">
        <f>VLOOKUP($D274,Artslister!$A$1:$W$100,17,FALSE)</f>
        <v>SE</v>
      </c>
    </row>
    <row r="275" spans="1:26" x14ac:dyDescent="0.3">
      <c r="A275" t="s">
        <v>56</v>
      </c>
      <c r="B275">
        <v>2021</v>
      </c>
      <c r="C275" t="s">
        <v>1470</v>
      </c>
      <c r="D275" t="s">
        <v>1766</v>
      </c>
      <c r="E275">
        <v>3</v>
      </c>
      <c r="G275">
        <v>1</v>
      </c>
      <c r="H275">
        <v>1</v>
      </c>
      <c r="I275">
        <v>1</v>
      </c>
      <c r="M275" t="str">
        <f>VLOOKUP($D275,Artslister!$A$1:$W$100,2,FALSE)</f>
        <v>Cotoneaster lucidus</v>
      </c>
      <c r="N275" t="str">
        <f>VLOOKUP($D275,Artslister!$A$1:$W$100,3,FALSE)</f>
        <v>103278</v>
      </c>
      <c r="O275" t="str">
        <f>VLOOKUP($D275,Artslister!$A$1:$W$100,4,FALSE)</f>
        <v>132028</v>
      </c>
      <c r="P275" t="str">
        <f>VLOOKUP($D275,Artslister!$A$1:$W$100,5,FALSE)</f>
        <v>Plantae</v>
      </c>
      <c r="Q275" t="str">
        <f>VLOOKUP($D275,Artslister!$A$1:$W$100,6,FALSE)</f>
        <v>Magnoliophyta</v>
      </c>
      <c r="R275" t="str">
        <f>VLOOKUP($D275,Artslister!$A$1:$W$100,7,FALSE)</f>
        <v>Eudicots</v>
      </c>
      <c r="S275" t="str">
        <f>VLOOKUP($D275,Artslister!$A$1:$W$100,8,FALSE)</f>
        <v>Rosales</v>
      </c>
      <c r="T275" t="str">
        <f>VLOOKUP($D275,Artslister!$A$1:$W$100,9,FALSE)</f>
        <v>Rosaceae</v>
      </c>
      <c r="U275" t="str">
        <f>VLOOKUP($D275,Artslister!$A$1:$W$100,10,FALSE)</f>
        <v>Cotoneaster</v>
      </c>
      <c r="V275" t="str">
        <f>VLOOKUP($D275,Artslister!$A$1:$W$100,11,FALSE)</f>
        <v>lucidus</v>
      </c>
      <c r="W275">
        <f>VLOOKUP($D275,Artslister!$A$1:$W$100,12,FALSE)</f>
        <v>0</v>
      </c>
      <c r="X275" t="str">
        <f>VLOOKUP($D275,Artslister!$A$1:$W$100,13,FALSE)</f>
        <v>Schltdl.</v>
      </c>
      <c r="Y275" t="str">
        <f>VLOOKUP($D275,Artslister!$A$1:$W$100,15,FALSE)</f>
        <v>NA</v>
      </c>
      <c r="Z275" t="str">
        <f>VLOOKUP($D275,Artslister!$A$1:$W$100,17,FALSE)</f>
        <v>SE</v>
      </c>
    </row>
    <row r="276" spans="1:26" x14ac:dyDescent="0.3">
      <c r="A276" t="s">
        <v>49</v>
      </c>
      <c r="B276">
        <v>2021</v>
      </c>
      <c r="C276" t="s">
        <v>1631</v>
      </c>
      <c r="D276" t="s">
        <v>1766</v>
      </c>
      <c r="E276">
        <v>0.1</v>
      </c>
      <c r="G276">
        <v>1</v>
      </c>
      <c r="H276">
        <v>1</v>
      </c>
      <c r="I276">
        <v>1</v>
      </c>
      <c r="M276" t="str">
        <f>VLOOKUP($D276,Artslister!$A$1:$W$100,2,FALSE)</f>
        <v>Cotoneaster lucidus</v>
      </c>
      <c r="N276" t="str">
        <f>VLOOKUP($D276,Artslister!$A$1:$W$100,3,FALSE)</f>
        <v>103278</v>
      </c>
      <c r="O276" t="str">
        <f>VLOOKUP($D276,Artslister!$A$1:$W$100,4,FALSE)</f>
        <v>132028</v>
      </c>
      <c r="P276" t="str">
        <f>VLOOKUP($D276,Artslister!$A$1:$W$100,5,FALSE)</f>
        <v>Plantae</v>
      </c>
      <c r="Q276" t="str">
        <f>VLOOKUP($D276,Artslister!$A$1:$W$100,6,FALSE)</f>
        <v>Magnoliophyta</v>
      </c>
      <c r="R276" t="str">
        <f>VLOOKUP($D276,Artslister!$A$1:$W$100,7,FALSE)</f>
        <v>Eudicots</v>
      </c>
      <c r="S276" t="str">
        <f>VLOOKUP($D276,Artslister!$A$1:$W$100,8,FALSE)</f>
        <v>Rosales</v>
      </c>
      <c r="T276" t="str">
        <f>VLOOKUP($D276,Artslister!$A$1:$W$100,9,FALSE)</f>
        <v>Rosaceae</v>
      </c>
      <c r="U276" t="str">
        <f>VLOOKUP($D276,Artslister!$A$1:$W$100,10,FALSE)</f>
        <v>Cotoneaster</v>
      </c>
      <c r="V276" t="str">
        <f>VLOOKUP($D276,Artslister!$A$1:$W$100,11,FALSE)</f>
        <v>lucidus</v>
      </c>
      <c r="W276">
        <f>VLOOKUP($D276,Artslister!$A$1:$W$100,12,FALSE)</f>
        <v>0</v>
      </c>
      <c r="X276" t="str">
        <f>VLOOKUP($D276,Artslister!$A$1:$W$100,13,FALSE)</f>
        <v>Schltdl.</v>
      </c>
      <c r="Y276" t="str">
        <f>VLOOKUP($D276,Artslister!$A$1:$W$100,15,FALSE)</f>
        <v>NA</v>
      </c>
      <c r="Z276" t="str">
        <f>VLOOKUP($D276,Artslister!$A$1:$W$100,17,FALSE)</f>
        <v>SE</v>
      </c>
    </row>
    <row r="277" spans="1:26" x14ac:dyDescent="0.3">
      <c r="A277" t="s">
        <v>49</v>
      </c>
      <c r="B277">
        <v>2021</v>
      </c>
      <c r="C277" t="s">
        <v>1633</v>
      </c>
      <c r="D277" t="s">
        <v>1766</v>
      </c>
      <c r="E277">
        <v>1</v>
      </c>
      <c r="G277">
        <v>1</v>
      </c>
      <c r="H277">
        <v>1</v>
      </c>
      <c r="M277" t="str">
        <f>VLOOKUP($D277,Artslister!$A$1:$W$100,2,FALSE)</f>
        <v>Cotoneaster lucidus</v>
      </c>
      <c r="N277" t="str">
        <f>VLOOKUP($D277,Artslister!$A$1:$W$100,3,FALSE)</f>
        <v>103278</v>
      </c>
      <c r="O277" t="str">
        <f>VLOOKUP($D277,Artslister!$A$1:$W$100,4,FALSE)</f>
        <v>132028</v>
      </c>
      <c r="P277" t="str">
        <f>VLOOKUP($D277,Artslister!$A$1:$W$100,5,FALSE)</f>
        <v>Plantae</v>
      </c>
      <c r="Q277" t="str">
        <f>VLOOKUP($D277,Artslister!$A$1:$W$100,6,FALSE)</f>
        <v>Magnoliophyta</v>
      </c>
      <c r="R277" t="str">
        <f>VLOOKUP($D277,Artslister!$A$1:$W$100,7,FALSE)</f>
        <v>Eudicots</v>
      </c>
      <c r="S277" t="str">
        <f>VLOOKUP($D277,Artslister!$A$1:$W$100,8,FALSE)</f>
        <v>Rosales</v>
      </c>
      <c r="T277" t="str">
        <f>VLOOKUP($D277,Artslister!$A$1:$W$100,9,FALSE)</f>
        <v>Rosaceae</v>
      </c>
      <c r="U277" t="str">
        <f>VLOOKUP($D277,Artslister!$A$1:$W$100,10,FALSE)</f>
        <v>Cotoneaster</v>
      </c>
      <c r="V277" t="str">
        <f>VLOOKUP($D277,Artslister!$A$1:$W$100,11,FALSE)</f>
        <v>lucidus</v>
      </c>
      <c r="W277">
        <f>VLOOKUP($D277,Artslister!$A$1:$W$100,12,FALSE)</f>
        <v>0</v>
      </c>
      <c r="X277" t="str">
        <f>VLOOKUP($D277,Artslister!$A$1:$W$100,13,FALSE)</f>
        <v>Schltdl.</v>
      </c>
      <c r="Y277" t="str">
        <f>VLOOKUP($D277,Artslister!$A$1:$W$100,15,FALSE)</f>
        <v>NA</v>
      </c>
      <c r="Z277" t="str">
        <f>VLOOKUP($D277,Artslister!$A$1:$W$100,17,FALSE)</f>
        <v>SE</v>
      </c>
    </row>
    <row r="278" spans="1:26" x14ac:dyDescent="0.3">
      <c r="A278" t="s">
        <v>49</v>
      </c>
      <c r="B278">
        <v>2022</v>
      </c>
      <c r="C278" t="s">
        <v>1639</v>
      </c>
      <c r="D278" t="s">
        <v>1766</v>
      </c>
      <c r="E278">
        <v>5</v>
      </c>
      <c r="G278">
        <v>1</v>
      </c>
      <c r="I278">
        <v>1</v>
      </c>
      <c r="M278" t="str">
        <f>VLOOKUP($D278,Artslister!$A$1:$W$100,2,FALSE)</f>
        <v>Cotoneaster lucidus</v>
      </c>
      <c r="N278" t="str">
        <f>VLOOKUP($D278,Artslister!$A$1:$W$100,3,FALSE)</f>
        <v>103278</v>
      </c>
      <c r="O278" t="str">
        <f>VLOOKUP($D278,Artslister!$A$1:$W$100,4,FALSE)</f>
        <v>132028</v>
      </c>
      <c r="P278" t="str">
        <f>VLOOKUP($D278,Artslister!$A$1:$W$100,5,FALSE)</f>
        <v>Plantae</v>
      </c>
      <c r="Q278" t="str">
        <f>VLOOKUP($D278,Artslister!$A$1:$W$100,6,FALSE)</f>
        <v>Magnoliophyta</v>
      </c>
      <c r="R278" t="str">
        <f>VLOOKUP($D278,Artslister!$A$1:$W$100,7,FALSE)</f>
        <v>Eudicots</v>
      </c>
      <c r="S278" t="str">
        <f>VLOOKUP($D278,Artslister!$A$1:$W$100,8,FALSE)</f>
        <v>Rosales</v>
      </c>
      <c r="T278" t="str">
        <f>VLOOKUP($D278,Artslister!$A$1:$W$100,9,FALSE)</f>
        <v>Rosaceae</v>
      </c>
      <c r="U278" t="str">
        <f>VLOOKUP($D278,Artslister!$A$1:$W$100,10,FALSE)</f>
        <v>Cotoneaster</v>
      </c>
      <c r="V278" t="str">
        <f>VLOOKUP($D278,Artslister!$A$1:$W$100,11,FALSE)</f>
        <v>lucidus</v>
      </c>
      <c r="W278">
        <f>VLOOKUP($D278,Artslister!$A$1:$W$100,12,FALSE)</f>
        <v>0</v>
      </c>
      <c r="X278" t="str">
        <f>VLOOKUP($D278,Artslister!$A$1:$W$100,13,FALSE)</f>
        <v>Schltdl.</v>
      </c>
      <c r="Y278" t="str">
        <f>VLOOKUP($D278,Artslister!$A$1:$W$100,15,FALSE)</f>
        <v>NA</v>
      </c>
      <c r="Z278" t="str">
        <f>VLOOKUP($D278,Artslister!$A$1:$W$100,17,FALSE)</f>
        <v>SE</v>
      </c>
    </row>
    <row r="279" spans="1:26" x14ac:dyDescent="0.3">
      <c r="A279" t="s">
        <v>49</v>
      </c>
      <c r="B279">
        <v>2022</v>
      </c>
      <c r="C279" t="s">
        <v>1633</v>
      </c>
      <c r="D279" t="s">
        <v>1766</v>
      </c>
      <c r="E279">
        <v>1</v>
      </c>
      <c r="G279">
        <v>1</v>
      </c>
      <c r="I279">
        <v>1</v>
      </c>
      <c r="M279" t="str">
        <f>VLOOKUP($D279,Artslister!$A$1:$W$100,2,FALSE)</f>
        <v>Cotoneaster lucidus</v>
      </c>
      <c r="N279" t="str">
        <f>VLOOKUP($D279,Artslister!$A$1:$W$100,3,FALSE)</f>
        <v>103278</v>
      </c>
      <c r="O279" t="str">
        <f>VLOOKUP($D279,Artslister!$A$1:$W$100,4,FALSE)</f>
        <v>132028</v>
      </c>
      <c r="P279" t="str">
        <f>VLOOKUP($D279,Artslister!$A$1:$W$100,5,FALSE)</f>
        <v>Plantae</v>
      </c>
      <c r="Q279" t="str">
        <f>VLOOKUP($D279,Artslister!$A$1:$W$100,6,FALSE)</f>
        <v>Magnoliophyta</v>
      </c>
      <c r="R279" t="str">
        <f>VLOOKUP($D279,Artslister!$A$1:$W$100,7,FALSE)</f>
        <v>Eudicots</v>
      </c>
      <c r="S279" t="str">
        <f>VLOOKUP($D279,Artslister!$A$1:$W$100,8,FALSE)</f>
        <v>Rosales</v>
      </c>
      <c r="T279" t="str">
        <f>VLOOKUP($D279,Artslister!$A$1:$W$100,9,FALSE)</f>
        <v>Rosaceae</v>
      </c>
      <c r="U279" t="str">
        <f>VLOOKUP($D279,Artslister!$A$1:$W$100,10,FALSE)</f>
        <v>Cotoneaster</v>
      </c>
      <c r="V279" t="str">
        <f>VLOOKUP($D279,Artslister!$A$1:$W$100,11,FALSE)</f>
        <v>lucidus</v>
      </c>
      <c r="W279">
        <f>VLOOKUP($D279,Artslister!$A$1:$W$100,12,FALSE)</f>
        <v>0</v>
      </c>
      <c r="X279" t="str">
        <f>VLOOKUP($D279,Artslister!$A$1:$W$100,13,FALSE)</f>
        <v>Schltdl.</v>
      </c>
      <c r="Y279" t="str">
        <f>VLOOKUP($D279,Artslister!$A$1:$W$100,15,FALSE)</f>
        <v>NA</v>
      </c>
      <c r="Z279" t="str">
        <f>VLOOKUP($D279,Artslister!$A$1:$W$100,17,FALSE)</f>
        <v>SE</v>
      </c>
    </row>
    <row r="280" spans="1:26" x14ac:dyDescent="0.3">
      <c r="A280" t="s">
        <v>49</v>
      </c>
      <c r="B280">
        <v>2022</v>
      </c>
      <c r="C280" t="s">
        <v>1631</v>
      </c>
      <c r="D280" t="s">
        <v>1766</v>
      </c>
      <c r="E280">
        <v>1</v>
      </c>
      <c r="G280">
        <v>1</v>
      </c>
      <c r="I280">
        <v>1</v>
      </c>
      <c r="M280" t="str">
        <f>VLOOKUP($D280,Artslister!$A$1:$W$100,2,FALSE)</f>
        <v>Cotoneaster lucidus</v>
      </c>
      <c r="N280" t="str">
        <f>VLOOKUP($D280,Artslister!$A$1:$W$100,3,FALSE)</f>
        <v>103278</v>
      </c>
      <c r="O280" t="str">
        <f>VLOOKUP($D280,Artslister!$A$1:$W$100,4,FALSE)</f>
        <v>132028</v>
      </c>
      <c r="P280" t="str">
        <f>VLOOKUP($D280,Artslister!$A$1:$W$100,5,FALSE)</f>
        <v>Plantae</v>
      </c>
      <c r="Q280" t="str">
        <f>VLOOKUP($D280,Artslister!$A$1:$W$100,6,FALSE)</f>
        <v>Magnoliophyta</v>
      </c>
      <c r="R280" t="str">
        <f>VLOOKUP($D280,Artslister!$A$1:$W$100,7,FALSE)</f>
        <v>Eudicots</v>
      </c>
      <c r="S280" t="str">
        <f>VLOOKUP($D280,Artslister!$A$1:$W$100,8,FALSE)</f>
        <v>Rosales</v>
      </c>
      <c r="T280" t="str">
        <f>VLOOKUP($D280,Artslister!$A$1:$W$100,9,FALSE)</f>
        <v>Rosaceae</v>
      </c>
      <c r="U280" t="str">
        <f>VLOOKUP($D280,Artslister!$A$1:$W$100,10,FALSE)</f>
        <v>Cotoneaster</v>
      </c>
      <c r="V280" t="str">
        <f>VLOOKUP($D280,Artslister!$A$1:$W$100,11,FALSE)</f>
        <v>lucidus</v>
      </c>
      <c r="W280">
        <f>VLOOKUP($D280,Artslister!$A$1:$W$100,12,FALSE)</f>
        <v>0</v>
      </c>
      <c r="X280" t="str">
        <f>VLOOKUP($D280,Artslister!$A$1:$W$100,13,FALSE)</f>
        <v>Schltdl.</v>
      </c>
      <c r="Y280" t="str">
        <f>VLOOKUP($D280,Artslister!$A$1:$W$100,15,FALSE)</f>
        <v>NA</v>
      </c>
      <c r="Z280" t="str">
        <f>VLOOKUP($D280,Artslister!$A$1:$W$100,17,FALSE)</f>
        <v>SE</v>
      </c>
    </row>
    <row r="281" spans="1:26" x14ac:dyDescent="0.3">
      <c r="A281" t="s">
        <v>56</v>
      </c>
      <c r="B281">
        <v>2022</v>
      </c>
      <c r="C281" t="s">
        <v>1470</v>
      </c>
      <c r="D281" t="s">
        <v>1766</v>
      </c>
      <c r="E281">
        <v>2</v>
      </c>
      <c r="G281">
        <v>1</v>
      </c>
      <c r="I281">
        <v>1</v>
      </c>
      <c r="M281" t="str">
        <f>VLOOKUP($D281,Artslister!$A$1:$W$100,2,FALSE)</f>
        <v>Cotoneaster lucidus</v>
      </c>
      <c r="N281" t="str">
        <f>VLOOKUP($D281,Artslister!$A$1:$W$100,3,FALSE)</f>
        <v>103278</v>
      </c>
      <c r="O281" t="str">
        <f>VLOOKUP($D281,Artslister!$A$1:$W$100,4,FALSE)</f>
        <v>132028</v>
      </c>
      <c r="P281" t="str">
        <f>VLOOKUP($D281,Artslister!$A$1:$W$100,5,FALSE)</f>
        <v>Plantae</v>
      </c>
      <c r="Q281" t="str">
        <f>VLOOKUP($D281,Artslister!$A$1:$W$100,6,FALSE)</f>
        <v>Magnoliophyta</v>
      </c>
      <c r="R281" t="str">
        <f>VLOOKUP($D281,Artslister!$A$1:$W$100,7,FALSE)</f>
        <v>Eudicots</v>
      </c>
      <c r="S281" t="str">
        <f>VLOOKUP($D281,Artslister!$A$1:$W$100,8,FALSE)</f>
        <v>Rosales</v>
      </c>
      <c r="T281" t="str">
        <f>VLOOKUP($D281,Artslister!$A$1:$W$100,9,FALSE)</f>
        <v>Rosaceae</v>
      </c>
      <c r="U281" t="str">
        <f>VLOOKUP($D281,Artslister!$A$1:$W$100,10,FALSE)</f>
        <v>Cotoneaster</v>
      </c>
      <c r="V281" t="str">
        <f>VLOOKUP($D281,Artslister!$A$1:$W$100,11,FALSE)</f>
        <v>lucidus</v>
      </c>
      <c r="W281">
        <f>VLOOKUP($D281,Artslister!$A$1:$W$100,12,FALSE)</f>
        <v>0</v>
      </c>
      <c r="X281" t="str">
        <f>VLOOKUP($D281,Artslister!$A$1:$W$100,13,FALSE)</f>
        <v>Schltdl.</v>
      </c>
      <c r="Y281" t="str">
        <f>VLOOKUP($D281,Artslister!$A$1:$W$100,15,FALSE)</f>
        <v>NA</v>
      </c>
      <c r="Z281" t="str">
        <f>VLOOKUP($D281,Artslister!$A$1:$W$100,17,FALSE)</f>
        <v>SE</v>
      </c>
    </row>
    <row r="282" spans="1:26" x14ac:dyDescent="0.3">
      <c r="A282" t="s">
        <v>124</v>
      </c>
      <c r="B282">
        <v>2022</v>
      </c>
      <c r="C282" t="s">
        <v>1258</v>
      </c>
      <c r="D282" t="s">
        <v>2015</v>
      </c>
      <c r="E282">
        <v>10</v>
      </c>
      <c r="I282">
        <v>1</v>
      </c>
      <c r="M282" t="str">
        <f>VLOOKUP($D282,Artslister!$A$1:$W$100,2,FALSE)</f>
        <v>Vaccinium myrtillus</v>
      </c>
      <c r="N282">
        <f>VLOOKUP($D282,Artslister!$A$1:$W$100,3,FALSE)</f>
        <v>101825</v>
      </c>
      <c r="O282">
        <f>VLOOKUP($D282,Artslister!$A$1:$W$100,4,FALSE)</f>
        <v>0</v>
      </c>
      <c r="P282" t="str">
        <f>VLOOKUP($D282,Artslister!$A$1:$W$100,5,FALSE)</f>
        <v>Plantae</v>
      </c>
      <c r="Q282" t="str">
        <f>VLOOKUP($D282,Artslister!$A$1:$W$100,6,FALSE)</f>
        <v>Magnoliophyta</v>
      </c>
      <c r="R282" t="str">
        <f>VLOOKUP($D282,Artslister!$A$1:$W$100,7,FALSE)</f>
        <v>Eudicots</v>
      </c>
      <c r="S282" t="str">
        <f>VLOOKUP($D282,Artslister!$A$1:$W$100,8,FALSE)</f>
        <v>Ericales</v>
      </c>
      <c r="T282" t="str">
        <f>VLOOKUP($D282,Artslister!$A$1:$W$100,9,FALSE)</f>
        <v>Ericaceae</v>
      </c>
      <c r="U282" t="str">
        <f>VLOOKUP($D282,Artslister!$A$1:$W$100,10,FALSE)</f>
        <v>Vaccinium</v>
      </c>
      <c r="V282" t="str">
        <f>VLOOKUP($D282,Artslister!$A$1:$W$100,11,FALSE)</f>
        <v>myrtillus</v>
      </c>
      <c r="W282">
        <f>VLOOKUP($D282,Artslister!$A$1:$W$100,12,FALSE)</f>
        <v>0</v>
      </c>
      <c r="X282" t="str">
        <f>VLOOKUP($D282,Artslister!$A$1:$W$100,13,FALSE)</f>
        <v>L.</v>
      </c>
      <c r="Y282" t="str">
        <f>VLOOKUP($D282,Artslister!$A$1:$W$100,15,FALSE)</f>
        <v>LC</v>
      </c>
      <c r="Z282" t="e">
        <f>VLOOKUP($D282,Artslister!$A$1:$W$100,17,FALSE)</f>
        <v>#N/A</v>
      </c>
    </row>
    <row r="283" spans="1:26" x14ac:dyDescent="0.3">
      <c r="A283" t="s">
        <v>92</v>
      </c>
      <c r="B283">
        <v>2017</v>
      </c>
      <c r="C283" t="s">
        <v>1299</v>
      </c>
      <c r="D283" t="s">
        <v>1718</v>
      </c>
      <c r="E283">
        <v>10</v>
      </c>
      <c r="H283">
        <v>1</v>
      </c>
      <c r="M283" t="str">
        <f>VLOOKUP($D283,Artslister!$A$1:$W$100,2,FALSE)</f>
        <v>Rubus idaeus</v>
      </c>
      <c r="N283" t="str">
        <f>VLOOKUP($D283,Artslister!$A$1:$W$100,3,FALSE)</f>
        <v>103427</v>
      </c>
      <c r="O283" t="str">
        <f>VLOOKUP($D283,Artslister!$A$1:$W$100,4,FALSE)</f>
        <v>63387</v>
      </c>
      <c r="P283" t="str">
        <f>VLOOKUP($D283,Artslister!$A$1:$W$100,5,FALSE)</f>
        <v>Plantae</v>
      </c>
      <c r="Q283" t="str">
        <f>VLOOKUP($D283,Artslister!$A$1:$W$100,6,FALSE)</f>
        <v>Magnoliophyta</v>
      </c>
      <c r="R283" t="str">
        <f>VLOOKUP($D283,Artslister!$A$1:$W$100,7,FALSE)</f>
        <v>Eudicots</v>
      </c>
      <c r="S283" t="str">
        <f>VLOOKUP($D283,Artslister!$A$1:$W$100,8,FALSE)</f>
        <v>Rosales</v>
      </c>
      <c r="T283" t="str">
        <f>VLOOKUP($D283,Artslister!$A$1:$W$100,9,FALSE)</f>
        <v>Rosaceae</v>
      </c>
      <c r="U283" t="str">
        <f>VLOOKUP($D283,Artslister!$A$1:$W$100,10,FALSE)</f>
        <v>Rubus</v>
      </c>
      <c r="V283" t="str">
        <f>VLOOKUP($D283,Artslister!$A$1:$W$100,11,FALSE)</f>
        <v>idaeus</v>
      </c>
      <c r="W283">
        <f>VLOOKUP($D283,Artslister!$A$1:$W$100,12,FALSE)</f>
        <v>0</v>
      </c>
      <c r="X283" t="str">
        <f>VLOOKUP($D283,Artslister!$A$1:$W$100,13,FALSE)</f>
        <v>L.</v>
      </c>
      <c r="Y283" t="str">
        <f>VLOOKUP($D283,Artslister!$A$1:$W$100,15,FALSE)</f>
        <v>LC</v>
      </c>
      <c r="Z283" t="e">
        <f>VLOOKUP($D283,Artslister!$A$1:$W$100,17,FALSE)</f>
        <v>#N/A</v>
      </c>
    </row>
    <row r="284" spans="1:26" x14ac:dyDescent="0.3">
      <c r="A284" t="s">
        <v>92</v>
      </c>
      <c r="B284">
        <v>2017</v>
      </c>
      <c r="C284" t="s">
        <v>1305</v>
      </c>
      <c r="D284" t="s">
        <v>1718</v>
      </c>
      <c r="E284">
        <v>5</v>
      </c>
      <c r="H284">
        <v>1</v>
      </c>
      <c r="M284" t="str">
        <f>VLOOKUP($D284,Artslister!$A$1:$W$100,2,FALSE)</f>
        <v>Rubus idaeus</v>
      </c>
      <c r="N284" t="str">
        <f>VLOOKUP($D284,Artslister!$A$1:$W$100,3,FALSE)</f>
        <v>103427</v>
      </c>
      <c r="O284" t="str">
        <f>VLOOKUP($D284,Artslister!$A$1:$W$100,4,FALSE)</f>
        <v>63387</v>
      </c>
      <c r="P284" t="str">
        <f>VLOOKUP($D284,Artslister!$A$1:$W$100,5,FALSE)</f>
        <v>Plantae</v>
      </c>
      <c r="Q284" t="str">
        <f>VLOOKUP($D284,Artslister!$A$1:$W$100,6,FALSE)</f>
        <v>Magnoliophyta</v>
      </c>
      <c r="R284" t="str">
        <f>VLOOKUP($D284,Artslister!$A$1:$W$100,7,FALSE)</f>
        <v>Eudicots</v>
      </c>
      <c r="S284" t="str">
        <f>VLOOKUP($D284,Artslister!$A$1:$W$100,8,FALSE)</f>
        <v>Rosales</v>
      </c>
      <c r="T284" t="str">
        <f>VLOOKUP($D284,Artslister!$A$1:$W$100,9,FALSE)</f>
        <v>Rosaceae</v>
      </c>
      <c r="U284" t="str">
        <f>VLOOKUP($D284,Artslister!$A$1:$W$100,10,FALSE)</f>
        <v>Rubus</v>
      </c>
      <c r="V284" t="str">
        <f>VLOOKUP($D284,Artslister!$A$1:$W$100,11,FALSE)</f>
        <v>idaeus</v>
      </c>
      <c r="W284">
        <f>VLOOKUP($D284,Artslister!$A$1:$W$100,12,FALSE)</f>
        <v>0</v>
      </c>
      <c r="X284" t="str">
        <f>VLOOKUP($D284,Artslister!$A$1:$W$100,13,FALSE)</f>
        <v>L.</v>
      </c>
      <c r="Y284" t="str">
        <f>VLOOKUP($D284,Artslister!$A$1:$W$100,15,FALSE)</f>
        <v>LC</v>
      </c>
      <c r="Z284" t="e">
        <f>VLOOKUP($D284,Artslister!$A$1:$W$100,17,FALSE)</f>
        <v>#N/A</v>
      </c>
    </row>
    <row r="285" spans="1:26" x14ac:dyDescent="0.3">
      <c r="A285" t="s">
        <v>92</v>
      </c>
      <c r="B285">
        <v>2017</v>
      </c>
      <c r="C285" t="s">
        <v>1301</v>
      </c>
      <c r="D285" t="s">
        <v>1718</v>
      </c>
      <c r="E285">
        <v>5</v>
      </c>
      <c r="H285">
        <v>1</v>
      </c>
      <c r="M285" t="str">
        <f>VLOOKUP($D285,Artslister!$A$1:$W$100,2,FALSE)</f>
        <v>Rubus idaeus</v>
      </c>
      <c r="N285" t="str">
        <f>VLOOKUP($D285,Artslister!$A$1:$W$100,3,FALSE)</f>
        <v>103427</v>
      </c>
      <c r="O285" t="str">
        <f>VLOOKUP($D285,Artslister!$A$1:$W$100,4,FALSE)</f>
        <v>63387</v>
      </c>
      <c r="P285" t="str">
        <f>VLOOKUP($D285,Artslister!$A$1:$W$100,5,FALSE)</f>
        <v>Plantae</v>
      </c>
      <c r="Q285" t="str">
        <f>VLOOKUP($D285,Artslister!$A$1:$W$100,6,FALSE)</f>
        <v>Magnoliophyta</v>
      </c>
      <c r="R285" t="str">
        <f>VLOOKUP($D285,Artslister!$A$1:$W$100,7,FALSE)</f>
        <v>Eudicots</v>
      </c>
      <c r="S285" t="str">
        <f>VLOOKUP($D285,Artslister!$A$1:$W$100,8,FALSE)</f>
        <v>Rosales</v>
      </c>
      <c r="T285" t="str">
        <f>VLOOKUP($D285,Artslister!$A$1:$W$100,9,FALSE)</f>
        <v>Rosaceae</v>
      </c>
      <c r="U285" t="str">
        <f>VLOOKUP($D285,Artslister!$A$1:$W$100,10,FALSE)</f>
        <v>Rubus</v>
      </c>
      <c r="V285" t="str">
        <f>VLOOKUP($D285,Artslister!$A$1:$W$100,11,FALSE)</f>
        <v>idaeus</v>
      </c>
      <c r="W285">
        <f>VLOOKUP($D285,Artslister!$A$1:$W$100,12,FALSE)</f>
        <v>0</v>
      </c>
      <c r="X285" t="str">
        <f>VLOOKUP($D285,Artslister!$A$1:$W$100,13,FALSE)</f>
        <v>L.</v>
      </c>
      <c r="Y285" t="str">
        <f>VLOOKUP($D285,Artslister!$A$1:$W$100,15,FALSE)</f>
        <v>LC</v>
      </c>
      <c r="Z285" t="e">
        <f>VLOOKUP($D285,Artslister!$A$1:$W$100,17,FALSE)</f>
        <v>#N/A</v>
      </c>
    </row>
    <row r="286" spans="1:26" x14ac:dyDescent="0.3">
      <c r="A286" t="s">
        <v>92</v>
      </c>
      <c r="B286">
        <v>2017</v>
      </c>
      <c r="C286" t="s">
        <v>1302</v>
      </c>
      <c r="D286" t="s">
        <v>1718</v>
      </c>
      <c r="E286">
        <v>5</v>
      </c>
      <c r="H286">
        <v>1</v>
      </c>
      <c r="M286" t="str">
        <f>VLOOKUP($D286,Artslister!$A$1:$W$100,2,FALSE)</f>
        <v>Rubus idaeus</v>
      </c>
      <c r="N286" t="str">
        <f>VLOOKUP($D286,Artslister!$A$1:$W$100,3,FALSE)</f>
        <v>103427</v>
      </c>
      <c r="O286" t="str">
        <f>VLOOKUP($D286,Artslister!$A$1:$W$100,4,FALSE)</f>
        <v>63387</v>
      </c>
      <c r="P286" t="str">
        <f>VLOOKUP($D286,Artslister!$A$1:$W$100,5,FALSE)</f>
        <v>Plantae</v>
      </c>
      <c r="Q286" t="str">
        <f>VLOOKUP($D286,Artslister!$A$1:$W$100,6,FALSE)</f>
        <v>Magnoliophyta</v>
      </c>
      <c r="R286" t="str">
        <f>VLOOKUP($D286,Artslister!$A$1:$W$100,7,FALSE)</f>
        <v>Eudicots</v>
      </c>
      <c r="S286" t="str">
        <f>VLOOKUP($D286,Artslister!$A$1:$W$100,8,FALSE)</f>
        <v>Rosales</v>
      </c>
      <c r="T286" t="str">
        <f>VLOOKUP($D286,Artslister!$A$1:$W$100,9,FALSE)</f>
        <v>Rosaceae</v>
      </c>
      <c r="U286" t="str">
        <f>VLOOKUP($D286,Artslister!$A$1:$W$100,10,FALSE)</f>
        <v>Rubus</v>
      </c>
      <c r="V286" t="str">
        <f>VLOOKUP($D286,Artslister!$A$1:$W$100,11,FALSE)</f>
        <v>idaeus</v>
      </c>
      <c r="W286">
        <f>VLOOKUP($D286,Artslister!$A$1:$W$100,12,FALSE)</f>
        <v>0</v>
      </c>
      <c r="X286" t="str">
        <f>VLOOKUP($D286,Artslister!$A$1:$W$100,13,FALSE)</f>
        <v>L.</v>
      </c>
      <c r="Y286" t="str">
        <f>VLOOKUP($D286,Artslister!$A$1:$W$100,15,FALSE)</f>
        <v>LC</v>
      </c>
      <c r="Z286" t="e">
        <f>VLOOKUP($D286,Artslister!$A$1:$W$100,17,FALSE)</f>
        <v>#N/A</v>
      </c>
    </row>
    <row r="287" spans="1:26" x14ac:dyDescent="0.3">
      <c r="A287" t="s">
        <v>92</v>
      </c>
      <c r="B287">
        <v>2017</v>
      </c>
      <c r="C287" t="s">
        <v>1304</v>
      </c>
      <c r="D287" t="s">
        <v>1718</v>
      </c>
      <c r="E287">
        <v>15</v>
      </c>
      <c r="H287">
        <v>1</v>
      </c>
      <c r="M287" t="str">
        <f>VLOOKUP($D287,Artslister!$A$1:$W$100,2,FALSE)</f>
        <v>Rubus idaeus</v>
      </c>
      <c r="N287" t="str">
        <f>VLOOKUP($D287,Artslister!$A$1:$W$100,3,FALSE)</f>
        <v>103427</v>
      </c>
      <c r="O287" t="str">
        <f>VLOOKUP($D287,Artslister!$A$1:$W$100,4,FALSE)</f>
        <v>63387</v>
      </c>
      <c r="P287" t="str">
        <f>VLOOKUP($D287,Artslister!$A$1:$W$100,5,FALSE)</f>
        <v>Plantae</v>
      </c>
      <c r="Q287" t="str">
        <f>VLOOKUP($D287,Artslister!$A$1:$W$100,6,FALSE)</f>
        <v>Magnoliophyta</v>
      </c>
      <c r="R287" t="str">
        <f>VLOOKUP($D287,Artslister!$A$1:$W$100,7,FALSE)</f>
        <v>Eudicots</v>
      </c>
      <c r="S287" t="str">
        <f>VLOOKUP($D287,Artslister!$A$1:$W$100,8,FALSE)</f>
        <v>Rosales</v>
      </c>
      <c r="T287" t="str">
        <f>VLOOKUP($D287,Artslister!$A$1:$W$100,9,FALSE)</f>
        <v>Rosaceae</v>
      </c>
      <c r="U287" t="str">
        <f>VLOOKUP($D287,Artslister!$A$1:$W$100,10,FALSE)</f>
        <v>Rubus</v>
      </c>
      <c r="V287" t="str">
        <f>VLOOKUP($D287,Artslister!$A$1:$W$100,11,FALSE)</f>
        <v>idaeus</v>
      </c>
      <c r="W287">
        <f>VLOOKUP($D287,Artslister!$A$1:$W$100,12,FALSE)</f>
        <v>0</v>
      </c>
      <c r="X287" t="str">
        <f>VLOOKUP($D287,Artslister!$A$1:$W$100,13,FALSE)</f>
        <v>L.</v>
      </c>
      <c r="Y287" t="str">
        <f>VLOOKUP($D287,Artslister!$A$1:$W$100,15,FALSE)</f>
        <v>LC</v>
      </c>
      <c r="Z287" t="e">
        <f>VLOOKUP($D287,Artslister!$A$1:$W$100,17,FALSE)</f>
        <v>#N/A</v>
      </c>
    </row>
    <row r="288" spans="1:26" x14ac:dyDescent="0.3">
      <c r="A288" t="s">
        <v>92</v>
      </c>
      <c r="B288">
        <v>2017</v>
      </c>
      <c r="C288" t="s">
        <v>1307</v>
      </c>
      <c r="D288" t="s">
        <v>1718</v>
      </c>
      <c r="E288">
        <v>10</v>
      </c>
      <c r="H288">
        <v>1</v>
      </c>
      <c r="M288" t="str">
        <f>VLOOKUP($D288,Artslister!$A$1:$W$100,2,FALSE)</f>
        <v>Rubus idaeus</v>
      </c>
      <c r="N288" t="str">
        <f>VLOOKUP($D288,Artslister!$A$1:$W$100,3,FALSE)</f>
        <v>103427</v>
      </c>
      <c r="O288" t="str">
        <f>VLOOKUP($D288,Artslister!$A$1:$W$100,4,FALSE)</f>
        <v>63387</v>
      </c>
      <c r="P288" t="str">
        <f>VLOOKUP($D288,Artslister!$A$1:$W$100,5,FALSE)</f>
        <v>Plantae</v>
      </c>
      <c r="Q288" t="str">
        <f>VLOOKUP($D288,Artslister!$A$1:$W$100,6,FALSE)</f>
        <v>Magnoliophyta</v>
      </c>
      <c r="R288" t="str">
        <f>VLOOKUP($D288,Artslister!$A$1:$W$100,7,FALSE)</f>
        <v>Eudicots</v>
      </c>
      <c r="S288" t="str">
        <f>VLOOKUP($D288,Artslister!$A$1:$W$100,8,FALSE)</f>
        <v>Rosales</v>
      </c>
      <c r="T288" t="str">
        <f>VLOOKUP($D288,Artslister!$A$1:$W$100,9,FALSE)</f>
        <v>Rosaceae</v>
      </c>
      <c r="U288" t="str">
        <f>VLOOKUP($D288,Artslister!$A$1:$W$100,10,FALSE)</f>
        <v>Rubus</v>
      </c>
      <c r="V288" t="str">
        <f>VLOOKUP($D288,Artslister!$A$1:$W$100,11,FALSE)</f>
        <v>idaeus</v>
      </c>
      <c r="W288">
        <f>VLOOKUP($D288,Artslister!$A$1:$W$100,12,FALSE)</f>
        <v>0</v>
      </c>
      <c r="X288" t="str">
        <f>VLOOKUP($D288,Artslister!$A$1:$W$100,13,FALSE)</f>
        <v>L.</v>
      </c>
      <c r="Y288" t="str">
        <f>VLOOKUP($D288,Artslister!$A$1:$W$100,15,FALSE)</f>
        <v>LC</v>
      </c>
      <c r="Z288" t="e">
        <f>VLOOKUP($D288,Artslister!$A$1:$W$100,17,FALSE)</f>
        <v>#N/A</v>
      </c>
    </row>
    <row r="289" spans="1:26" x14ac:dyDescent="0.3">
      <c r="A289" t="s">
        <v>98</v>
      </c>
      <c r="B289">
        <v>2017</v>
      </c>
      <c r="C289" t="s">
        <v>1567</v>
      </c>
      <c r="D289" t="s">
        <v>1718</v>
      </c>
      <c r="E289">
        <v>4</v>
      </c>
      <c r="H289">
        <v>1</v>
      </c>
      <c r="M289" t="str">
        <f>VLOOKUP($D289,Artslister!$A$1:$W$100,2,FALSE)</f>
        <v>Rubus idaeus</v>
      </c>
      <c r="N289" t="str">
        <f>VLOOKUP($D289,Artslister!$A$1:$W$100,3,FALSE)</f>
        <v>103427</v>
      </c>
      <c r="O289" t="str">
        <f>VLOOKUP($D289,Artslister!$A$1:$W$100,4,FALSE)</f>
        <v>63387</v>
      </c>
      <c r="P289" t="str">
        <f>VLOOKUP($D289,Artslister!$A$1:$W$100,5,FALSE)</f>
        <v>Plantae</v>
      </c>
      <c r="Q289" t="str">
        <f>VLOOKUP($D289,Artslister!$A$1:$W$100,6,FALSE)</f>
        <v>Magnoliophyta</v>
      </c>
      <c r="R289" t="str">
        <f>VLOOKUP($D289,Artslister!$A$1:$W$100,7,FALSE)</f>
        <v>Eudicots</v>
      </c>
      <c r="S289" t="str">
        <f>VLOOKUP($D289,Artslister!$A$1:$W$100,8,FALSE)</f>
        <v>Rosales</v>
      </c>
      <c r="T289" t="str">
        <f>VLOOKUP($D289,Artslister!$A$1:$W$100,9,FALSE)</f>
        <v>Rosaceae</v>
      </c>
      <c r="U289" t="str">
        <f>VLOOKUP($D289,Artslister!$A$1:$W$100,10,FALSE)</f>
        <v>Rubus</v>
      </c>
      <c r="V289" t="str">
        <f>VLOOKUP($D289,Artslister!$A$1:$W$100,11,FALSE)</f>
        <v>idaeus</v>
      </c>
      <c r="W289">
        <f>VLOOKUP($D289,Artslister!$A$1:$W$100,12,FALSE)</f>
        <v>0</v>
      </c>
      <c r="X289" t="str">
        <f>VLOOKUP($D289,Artslister!$A$1:$W$100,13,FALSE)</f>
        <v>L.</v>
      </c>
      <c r="Y289" t="str">
        <f>VLOOKUP($D289,Artslister!$A$1:$W$100,15,FALSE)</f>
        <v>LC</v>
      </c>
      <c r="Z289" t="e">
        <f>VLOOKUP($D289,Artslister!$A$1:$W$100,17,FALSE)</f>
        <v>#N/A</v>
      </c>
    </row>
    <row r="290" spans="1:26" x14ac:dyDescent="0.3">
      <c r="A290" t="s">
        <v>98</v>
      </c>
      <c r="B290">
        <v>2017</v>
      </c>
      <c r="C290" t="s">
        <v>1552</v>
      </c>
      <c r="D290" t="s">
        <v>1718</v>
      </c>
      <c r="E290">
        <v>20</v>
      </c>
      <c r="H290">
        <v>1</v>
      </c>
      <c r="M290" t="str">
        <f>VLOOKUP($D290,Artslister!$A$1:$W$100,2,FALSE)</f>
        <v>Rubus idaeus</v>
      </c>
      <c r="N290" t="str">
        <f>VLOOKUP($D290,Artslister!$A$1:$W$100,3,FALSE)</f>
        <v>103427</v>
      </c>
      <c r="O290" t="str">
        <f>VLOOKUP($D290,Artslister!$A$1:$W$100,4,FALSE)</f>
        <v>63387</v>
      </c>
      <c r="P290" t="str">
        <f>VLOOKUP($D290,Artslister!$A$1:$W$100,5,FALSE)</f>
        <v>Plantae</v>
      </c>
      <c r="Q290" t="str">
        <f>VLOOKUP($D290,Artslister!$A$1:$W$100,6,FALSE)</f>
        <v>Magnoliophyta</v>
      </c>
      <c r="R290" t="str">
        <f>VLOOKUP($D290,Artslister!$A$1:$W$100,7,FALSE)</f>
        <v>Eudicots</v>
      </c>
      <c r="S290" t="str">
        <f>VLOOKUP($D290,Artslister!$A$1:$W$100,8,FALSE)</f>
        <v>Rosales</v>
      </c>
      <c r="T290" t="str">
        <f>VLOOKUP($D290,Artslister!$A$1:$W$100,9,FALSE)</f>
        <v>Rosaceae</v>
      </c>
      <c r="U290" t="str">
        <f>VLOOKUP($D290,Artslister!$A$1:$W$100,10,FALSE)</f>
        <v>Rubus</v>
      </c>
      <c r="V290" t="str">
        <f>VLOOKUP($D290,Artslister!$A$1:$W$100,11,FALSE)</f>
        <v>idaeus</v>
      </c>
      <c r="W290">
        <f>VLOOKUP($D290,Artslister!$A$1:$W$100,12,FALSE)</f>
        <v>0</v>
      </c>
      <c r="X290" t="str">
        <f>VLOOKUP($D290,Artslister!$A$1:$W$100,13,FALSE)</f>
        <v>L.</v>
      </c>
      <c r="Y290" t="str">
        <f>VLOOKUP($D290,Artslister!$A$1:$W$100,15,FALSE)</f>
        <v>LC</v>
      </c>
      <c r="Z290" t="e">
        <f>VLOOKUP($D290,Artslister!$A$1:$W$100,17,FALSE)</f>
        <v>#N/A</v>
      </c>
    </row>
    <row r="291" spans="1:26" x14ac:dyDescent="0.3">
      <c r="A291" t="s">
        <v>27</v>
      </c>
      <c r="B291">
        <v>2018</v>
      </c>
      <c r="C291" t="s">
        <v>1180</v>
      </c>
      <c r="D291" t="s">
        <v>1718</v>
      </c>
      <c r="E291">
        <v>10</v>
      </c>
      <c r="H291">
        <v>1</v>
      </c>
      <c r="M291" t="str">
        <f>VLOOKUP($D291,Artslister!$A$1:$W$100,2,FALSE)</f>
        <v>Rubus idaeus</v>
      </c>
      <c r="N291" t="str">
        <f>VLOOKUP($D291,Artslister!$A$1:$W$100,3,FALSE)</f>
        <v>103427</v>
      </c>
      <c r="O291" t="str">
        <f>VLOOKUP($D291,Artslister!$A$1:$W$100,4,FALSE)</f>
        <v>63387</v>
      </c>
      <c r="P291" t="str">
        <f>VLOOKUP($D291,Artslister!$A$1:$W$100,5,FALSE)</f>
        <v>Plantae</v>
      </c>
      <c r="Q291" t="str">
        <f>VLOOKUP($D291,Artslister!$A$1:$W$100,6,FALSE)</f>
        <v>Magnoliophyta</v>
      </c>
      <c r="R291" t="str">
        <f>VLOOKUP($D291,Artslister!$A$1:$W$100,7,FALSE)</f>
        <v>Eudicots</v>
      </c>
      <c r="S291" t="str">
        <f>VLOOKUP($D291,Artslister!$A$1:$W$100,8,FALSE)</f>
        <v>Rosales</v>
      </c>
      <c r="T291" t="str">
        <f>VLOOKUP($D291,Artslister!$A$1:$W$100,9,FALSE)</f>
        <v>Rosaceae</v>
      </c>
      <c r="U291" t="str">
        <f>VLOOKUP($D291,Artslister!$A$1:$W$100,10,FALSE)</f>
        <v>Rubus</v>
      </c>
      <c r="V291" t="str">
        <f>VLOOKUP($D291,Artslister!$A$1:$W$100,11,FALSE)</f>
        <v>idaeus</v>
      </c>
      <c r="W291">
        <f>VLOOKUP($D291,Artslister!$A$1:$W$100,12,FALSE)</f>
        <v>0</v>
      </c>
      <c r="X291" t="str">
        <f>VLOOKUP($D291,Artslister!$A$1:$W$100,13,FALSE)</f>
        <v>L.</v>
      </c>
      <c r="Y291" t="str">
        <f>VLOOKUP($D291,Artslister!$A$1:$W$100,15,FALSE)</f>
        <v>LC</v>
      </c>
      <c r="Z291" t="e">
        <f>VLOOKUP($D291,Artslister!$A$1:$W$100,17,FALSE)</f>
        <v>#N/A</v>
      </c>
    </row>
    <row r="292" spans="1:26" x14ac:dyDescent="0.3">
      <c r="A292" t="s">
        <v>34</v>
      </c>
      <c r="B292">
        <v>2018</v>
      </c>
      <c r="C292" t="s">
        <v>1232</v>
      </c>
      <c r="D292" t="s">
        <v>1718</v>
      </c>
      <c r="E292">
        <v>10</v>
      </c>
      <c r="H292">
        <v>1</v>
      </c>
      <c r="M292" t="str">
        <f>VLOOKUP($D292,Artslister!$A$1:$W$100,2,FALSE)</f>
        <v>Rubus idaeus</v>
      </c>
      <c r="N292" t="str">
        <f>VLOOKUP($D292,Artslister!$A$1:$W$100,3,FALSE)</f>
        <v>103427</v>
      </c>
      <c r="O292" t="str">
        <f>VLOOKUP($D292,Artslister!$A$1:$W$100,4,FALSE)</f>
        <v>63387</v>
      </c>
      <c r="P292" t="str">
        <f>VLOOKUP($D292,Artslister!$A$1:$W$100,5,FALSE)</f>
        <v>Plantae</v>
      </c>
      <c r="Q292" t="str">
        <f>VLOOKUP($D292,Artslister!$A$1:$W$100,6,FALSE)</f>
        <v>Magnoliophyta</v>
      </c>
      <c r="R292" t="str">
        <f>VLOOKUP($D292,Artslister!$A$1:$W$100,7,FALSE)</f>
        <v>Eudicots</v>
      </c>
      <c r="S292" t="str">
        <f>VLOOKUP($D292,Artslister!$A$1:$W$100,8,FALSE)</f>
        <v>Rosales</v>
      </c>
      <c r="T292" t="str">
        <f>VLOOKUP($D292,Artslister!$A$1:$W$100,9,FALSE)</f>
        <v>Rosaceae</v>
      </c>
      <c r="U292" t="str">
        <f>VLOOKUP($D292,Artslister!$A$1:$W$100,10,FALSE)</f>
        <v>Rubus</v>
      </c>
      <c r="V292" t="str">
        <f>VLOOKUP($D292,Artslister!$A$1:$W$100,11,FALSE)</f>
        <v>idaeus</v>
      </c>
      <c r="W292">
        <f>VLOOKUP($D292,Artslister!$A$1:$W$100,12,FALSE)</f>
        <v>0</v>
      </c>
      <c r="X292" t="str">
        <f>VLOOKUP($D292,Artslister!$A$1:$W$100,13,FALSE)</f>
        <v>L.</v>
      </c>
      <c r="Y292" t="str">
        <f>VLOOKUP($D292,Artslister!$A$1:$W$100,15,FALSE)</f>
        <v>LC</v>
      </c>
      <c r="Z292" t="e">
        <f>VLOOKUP($D292,Artslister!$A$1:$W$100,17,FALSE)</f>
        <v>#N/A</v>
      </c>
    </row>
    <row r="293" spans="1:26" x14ac:dyDescent="0.3">
      <c r="A293" t="s">
        <v>34</v>
      </c>
      <c r="B293">
        <v>2018</v>
      </c>
      <c r="C293" t="s">
        <v>1234</v>
      </c>
      <c r="D293" t="s">
        <v>1718</v>
      </c>
      <c r="E293" t="s">
        <v>503</v>
      </c>
      <c r="H293">
        <v>1</v>
      </c>
      <c r="M293" t="str">
        <f>VLOOKUP($D293,Artslister!$A$1:$W$100,2,FALSE)</f>
        <v>Rubus idaeus</v>
      </c>
      <c r="N293" t="str">
        <f>VLOOKUP($D293,Artslister!$A$1:$W$100,3,FALSE)</f>
        <v>103427</v>
      </c>
      <c r="O293" t="str">
        <f>VLOOKUP($D293,Artslister!$A$1:$W$100,4,FALSE)</f>
        <v>63387</v>
      </c>
      <c r="P293" t="str">
        <f>VLOOKUP($D293,Artslister!$A$1:$W$100,5,FALSE)</f>
        <v>Plantae</v>
      </c>
      <c r="Q293" t="str">
        <f>VLOOKUP($D293,Artslister!$A$1:$W$100,6,FALSE)</f>
        <v>Magnoliophyta</v>
      </c>
      <c r="R293" t="str">
        <f>VLOOKUP($D293,Artslister!$A$1:$W$100,7,FALSE)</f>
        <v>Eudicots</v>
      </c>
      <c r="S293" t="str">
        <f>VLOOKUP($D293,Artslister!$A$1:$W$100,8,FALSE)</f>
        <v>Rosales</v>
      </c>
      <c r="T293" t="str">
        <f>VLOOKUP($D293,Artslister!$A$1:$W$100,9,FALSE)</f>
        <v>Rosaceae</v>
      </c>
      <c r="U293" t="str">
        <f>VLOOKUP($D293,Artslister!$A$1:$W$100,10,FALSE)</f>
        <v>Rubus</v>
      </c>
      <c r="V293" t="str">
        <f>VLOOKUP($D293,Artslister!$A$1:$W$100,11,FALSE)</f>
        <v>idaeus</v>
      </c>
      <c r="W293">
        <f>VLOOKUP($D293,Artslister!$A$1:$W$100,12,FALSE)</f>
        <v>0</v>
      </c>
      <c r="X293" t="str">
        <f>VLOOKUP($D293,Artslister!$A$1:$W$100,13,FALSE)</f>
        <v>L.</v>
      </c>
      <c r="Y293" t="str">
        <f>VLOOKUP($D293,Artslister!$A$1:$W$100,15,FALSE)</f>
        <v>LC</v>
      </c>
      <c r="Z293" t="e">
        <f>VLOOKUP($D293,Artslister!$A$1:$W$100,17,FALSE)</f>
        <v>#N/A</v>
      </c>
    </row>
    <row r="294" spans="1:26" x14ac:dyDescent="0.3">
      <c r="A294" t="s">
        <v>34</v>
      </c>
      <c r="B294">
        <v>2018</v>
      </c>
      <c r="C294" t="s">
        <v>1240</v>
      </c>
      <c r="D294" t="s">
        <v>1718</v>
      </c>
      <c r="E294" t="s">
        <v>503</v>
      </c>
      <c r="H294">
        <v>1</v>
      </c>
      <c r="M294" t="str">
        <f>VLOOKUP($D294,Artslister!$A$1:$W$100,2,FALSE)</f>
        <v>Rubus idaeus</v>
      </c>
      <c r="N294" t="str">
        <f>VLOOKUP($D294,Artslister!$A$1:$W$100,3,FALSE)</f>
        <v>103427</v>
      </c>
      <c r="O294" t="str">
        <f>VLOOKUP($D294,Artslister!$A$1:$W$100,4,FALSE)</f>
        <v>63387</v>
      </c>
      <c r="P294" t="str">
        <f>VLOOKUP($D294,Artslister!$A$1:$W$100,5,FALSE)</f>
        <v>Plantae</v>
      </c>
      <c r="Q294" t="str">
        <f>VLOOKUP($D294,Artslister!$A$1:$W$100,6,FALSE)</f>
        <v>Magnoliophyta</v>
      </c>
      <c r="R294" t="str">
        <f>VLOOKUP($D294,Artslister!$A$1:$W$100,7,FALSE)</f>
        <v>Eudicots</v>
      </c>
      <c r="S294" t="str">
        <f>VLOOKUP($D294,Artslister!$A$1:$W$100,8,FALSE)</f>
        <v>Rosales</v>
      </c>
      <c r="T294" t="str">
        <f>VLOOKUP($D294,Artslister!$A$1:$W$100,9,FALSE)</f>
        <v>Rosaceae</v>
      </c>
      <c r="U294" t="str">
        <f>VLOOKUP($D294,Artslister!$A$1:$W$100,10,FALSE)</f>
        <v>Rubus</v>
      </c>
      <c r="V294" t="str">
        <f>VLOOKUP($D294,Artslister!$A$1:$W$100,11,FALSE)</f>
        <v>idaeus</v>
      </c>
      <c r="W294">
        <f>VLOOKUP($D294,Artslister!$A$1:$W$100,12,FALSE)</f>
        <v>0</v>
      </c>
      <c r="X294" t="str">
        <f>VLOOKUP($D294,Artslister!$A$1:$W$100,13,FALSE)</f>
        <v>L.</v>
      </c>
      <c r="Y294" t="str">
        <f>VLOOKUP($D294,Artslister!$A$1:$W$100,15,FALSE)</f>
        <v>LC</v>
      </c>
      <c r="Z294" t="e">
        <f>VLOOKUP($D294,Artslister!$A$1:$W$100,17,FALSE)</f>
        <v>#N/A</v>
      </c>
    </row>
    <row r="295" spans="1:26" x14ac:dyDescent="0.3">
      <c r="A295" t="s">
        <v>34</v>
      </c>
      <c r="B295">
        <v>2018</v>
      </c>
      <c r="C295" t="s">
        <v>1241</v>
      </c>
      <c r="D295" t="s">
        <v>1718</v>
      </c>
      <c r="E295" t="s">
        <v>503</v>
      </c>
      <c r="H295">
        <v>1</v>
      </c>
      <c r="M295" t="str">
        <f>VLOOKUP($D295,Artslister!$A$1:$W$100,2,FALSE)</f>
        <v>Rubus idaeus</v>
      </c>
      <c r="N295" t="str">
        <f>VLOOKUP($D295,Artslister!$A$1:$W$100,3,FALSE)</f>
        <v>103427</v>
      </c>
      <c r="O295" t="str">
        <f>VLOOKUP($D295,Artslister!$A$1:$W$100,4,FALSE)</f>
        <v>63387</v>
      </c>
      <c r="P295" t="str">
        <f>VLOOKUP($D295,Artslister!$A$1:$W$100,5,FALSE)</f>
        <v>Plantae</v>
      </c>
      <c r="Q295" t="str">
        <f>VLOOKUP($D295,Artslister!$A$1:$W$100,6,FALSE)</f>
        <v>Magnoliophyta</v>
      </c>
      <c r="R295" t="str">
        <f>VLOOKUP($D295,Artslister!$A$1:$W$100,7,FALSE)</f>
        <v>Eudicots</v>
      </c>
      <c r="S295" t="str">
        <f>VLOOKUP($D295,Artslister!$A$1:$W$100,8,FALSE)</f>
        <v>Rosales</v>
      </c>
      <c r="T295" t="str">
        <f>VLOOKUP($D295,Artslister!$A$1:$W$100,9,FALSE)</f>
        <v>Rosaceae</v>
      </c>
      <c r="U295" t="str">
        <f>VLOOKUP($D295,Artslister!$A$1:$W$100,10,FALSE)</f>
        <v>Rubus</v>
      </c>
      <c r="V295" t="str">
        <f>VLOOKUP($D295,Artslister!$A$1:$W$100,11,FALSE)</f>
        <v>idaeus</v>
      </c>
      <c r="W295">
        <f>VLOOKUP($D295,Artslister!$A$1:$W$100,12,FALSE)</f>
        <v>0</v>
      </c>
      <c r="X295" t="str">
        <f>VLOOKUP($D295,Artslister!$A$1:$W$100,13,FALSE)</f>
        <v>L.</v>
      </c>
      <c r="Y295" t="str">
        <f>VLOOKUP($D295,Artslister!$A$1:$W$100,15,FALSE)</f>
        <v>LC</v>
      </c>
      <c r="Z295" t="e">
        <f>VLOOKUP($D295,Artslister!$A$1:$W$100,17,FALSE)</f>
        <v>#N/A</v>
      </c>
    </row>
    <row r="296" spans="1:26" x14ac:dyDescent="0.3">
      <c r="A296" t="s">
        <v>34</v>
      </c>
      <c r="B296">
        <v>2018</v>
      </c>
      <c r="C296" t="s">
        <v>1236</v>
      </c>
      <c r="D296" t="s">
        <v>1718</v>
      </c>
      <c r="E296" t="s">
        <v>503</v>
      </c>
      <c r="H296">
        <v>1</v>
      </c>
      <c r="M296" t="str">
        <f>VLOOKUP($D296,Artslister!$A$1:$W$100,2,FALSE)</f>
        <v>Rubus idaeus</v>
      </c>
      <c r="N296" t="str">
        <f>VLOOKUP($D296,Artslister!$A$1:$W$100,3,FALSE)</f>
        <v>103427</v>
      </c>
      <c r="O296" t="str">
        <f>VLOOKUP($D296,Artslister!$A$1:$W$100,4,FALSE)</f>
        <v>63387</v>
      </c>
      <c r="P296" t="str">
        <f>VLOOKUP($D296,Artslister!$A$1:$W$100,5,FALSE)</f>
        <v>Plantae</v>
      </c>
      <c r="Q296" t="str">
        <f>VLOOKUP($D296,Artslister!$A$1:$W$100,6,FALSE)</f>
        <v>Magnoliophyta</v>
      </c>
      <c r="R296" t="str">
        <f>VLOOKUP($D296,Artslister!$A$1:$W$100,7,FALSE)</f>
        <v>Eudicots</v>
      </c>
      <c r="S296" t="str">
        <f>VLOOKUP($D296,Artslister!$A$1:$W$100,8,FALSE)</f>
        <v>Rosales</v>
      </c>
      <c r="T296" t="str">
        <f>VLOOKUP($D296,Artslister!$A$1:$W$100,9,FALSE)</f>
        <v>Rosaceae</v>
      </c>
      <c r="U296" t="str">
        <f>VLOOKUP($D296,Artslister!$A$1:$W$100,10,FALSE)</f>
        <v>Rubus</v>
      </c>
      <c r="V296" t="str">
        <f>VLOOKUP($D296,Artslister!$A$1:$W$100,11,FALSE)</f>
        <v>idaeus</v>
      </c>
      <c r="W296">
        <f>VLOOKUP($D296,Artslister!$A$1:$W$100,12,FALSE)</f>
        <v>0</v>
      </c>
      <c r="X296" t="str">
        <f>VLOOKUP($D296,Artslister!$A$1:$W$100,13,FALSE)</f>
        <v>L.</v>
      </c>
      <c r="Y296" t="str">
        <f>VLOOKUP($D296,Artslister!$A$1:$W$100,15,FALSE)</f>
        <v>LC</v>
      </c>
      <c r="Z296" t="e">
        <f>VLOOKUP($D296,Artslister!$A$1:$W$100,17,FALSE)</f>
        <v>#N/A</v>
      </c>
    </row>
    <row r="297" spans="1:26" x14ac:dyDescent="0.3">
      <c r="A297" t="s">
        <v>92</v>
      </c>
      <c r="B297">
        <v>2018</v>
      </c>
      <c r="C297" t="s">
        <v>1299</v>
      </c>
      <c r="D297" t="s">
        <v>1718</v>
      </c>
      <c r="E297">
        <v>2</v>
      </c>
      <c r="H297">
        <v>1</v>
      </c>
      <c r="M297" t="str">
        <f>VLOOKUP($D297,Artslister!$A$1:$W$100,2,FALSE)</f>
        <v>Rubus idaeus</v>
      </c>
      <c r="N297" t="str">
        <f>VLOOKUP($D297,Artslister!$A$1:$W$100,3,FALSE)</f>
        <v>103427</v>
      </c>
      <c r="O297" t="str">
        <f>VLOOKUP($D297,Artslister!$A$1:$W$100,4,FALSE)</f>
        <v>63387</v>
      </c>
      <c r="P297" t="str">
        <f>VLOOKUP($D297,Artslister!$A$1:$W$100,5,FALSE)</f>
        <v>Plantae</v>
      </c>
      <c r="Q297" t="str">
        <f>VLOOKUP($D297,Artslister!$A$1:$W$100,6,FALSE)</f>
        <v>Magnoliophyta</v>
      </c>
      <c r="R297" t="str">
        <f>VLOOKUP($D297,Artslister!$A$1:$W$100,7,FALSE)</f>
        <v>Eudicots</v>
      </c>
      <c r="S297" t="str">
        <f>VLOOKUP($D297,Artslister!$A$1:$W$100,8,FALSE)</f>
        <v>Rosales</v>
      </c>
      <c r="T297" t="str">
        <f>VLOOKUP($D297,Artslister!$A$1:$W$100,9,FALSE)</f>
        <v>Rosaceae</v>
      </c>
      <c r="U297" t="str">
        <f>VLOOKUP($D297,Artslister!$A$1:$W$100,10,FALSE)</f>
        <v>Rubus</v>
      </c>
      <c r="V297" t="str">
        <f>VLOOKUP($D297,Artslister!$A$1:$W$100,11,FALSE)</f>
        <v>idaeus</v>
      </c>
      <c r="W297">
        <f>VLOOKUP($D297,Artslister!$A$1:$W$100,12,FALSE)</f>
        <v>0</v>
      </c>
      <c r="X297" t="str">
        <f>VLOOKUP($D297,Artslister!$A$1:$W$100,13,FALSE)</f>
        <v>L.</v>
      </c>
      <c r="Y297" t="str">
        <f>VLOOKUP($D297,Artslister!$A$1:$W$100,15,FALSE)</f>
        <v>LC</v>
      </c>
      <c r="Z297" t="e">
        <f>VLOOKUP($D297,Artslister!$A$1:$W$100,17,FALSE)</f>
        <v>#N/A</v>
      </c>
    </row>
    <row r="298" spans="1:26" x14ac:dyDescent="0.3">
      <c r="A298" t="s">
        <v>92</v>
      </c>
      <c r="B298">
        <v>2018</v>
      </c>
      <c r="C298" t="s">
        <v>1302</v>
      </c>
      <c r="D298" t="s">
        <v>1718</v>
      </c>
      <c r="E298">
        <v>1</v>
      </c>
      <c r="H298">
        <v>1</v>
      </c>
      <c r="M298" t="str">
        <f>VLOOKUP($D298,Artslister!$A$1:$W$100,2,FALSE)</f>
        <v>Rubus idaeus</v>
      </c>
      <c r="N298" t="str">
        <f>VLOOKUP($D298,Artslister!$A$1:$W$100,3,FALSE)</f>
        <v>103427</v>
      </c>
      <c r="O298" t="str">
        <f>VLOOKUP($D298,Artslister!$A$1:$W$100,4,FALSE)</f>
        <v>63387</v>
      </c>
      <c r="P298" t="str">
        <f>VLOOKUP($D298,Artslister!$A$1:$W$100,5,FALSE)</f>
        <v>Plantae</v>
      </c>
      <c r="Q298" t="str">
        <f>VLOOKUP($D298,Artslister!$A$1:$W$100,6,FALSE)</f>
        <v>Magnoliophyta</v>
      </c>
      <c r="R298" t="str">
        <f>VLOOKUP($D298,Artslister!$A$1:$W$100,7,FALSE)</f>
        <v>Eudicots</v>
      </c>
      <c r="S298" t="str">
        <f>VLOOKUP($D298,Artslister!$A$1:$W$100,8,FALSE)</f>
        <v>Rosales</v>
      </c>
      <c r="T298" t="str">
        <f>VLOOKUP($D298,Artslister!$A$1:$W$100,9,FALSE)</f>
        <v>Rosaceae</v>
      </c>
      <c r="U298" t="str">
        <f>VLOOKUP($D298,Artslister!$A$1:$W$100,10,FALSE)</f>
        <v>Rubus</v>
      </c>
      <c r="V298" t="str">
        <f>VLOOKUP($D298,Artslister!$A$1:$W$100,11,FALSE)</f>
        <v>idaeus</v>
      </c>
      <c r="W298">
        <f>VLOOKUP($D298,Artslister!$A$1:$W$100,12,FALSE)</f>
        <v>0</v>
      </c>
      <c r="X298" t="str">
        <f>VLOOKUP($D298,Artslister!$A$1:$W$100,13,FALSE)</f>
        <v>L.</v>
      </c>
      <c r="Y298" t="str">
        <f>VLOOKUP($D298,Artslister!$A$1:$W$100,15,FALSE)</f>
        <v>LC</v>
      </c>
      <c r="Z298" t="e">
        <f>VLOOKUP($D298,Artslister!$A$1:$W$100,17,FALSE)</f>
        <v>#N/A</v>
      </c>
    </row>
    <row r="299" spans="1:26" x14ac:dyDescent="0.3">
      <c r="A299" t="s">
        <v>92</v>
      </c>
      <c r="B299">
        <v>2018</v>
      </c>
      <c r="C299" t="s">
        <v>1304</v>
      </c>
      <c r="D299" t="s">
        <v>1718</v>
      </c>
      <c r="E299">
        <v>10</v>
      </c>
      <c r="H299">
        <v>1</v>
      </c>
      <c r="M299" t="str">
        <f>VLOOKUP($D299,Artslister!$A$1:$W$100,2,FALSE)</f>
        <v>Rubus idaeus</v>
      </c>
      <c r="N299" t="str">
        <f>VLOOKUP($D299,Artslister!$A$1:$W$100,3,FALSE)</f>
        <v>103427</v>
      </c>
      <c r="O299" t="str">
        <f>VLOOKUP($D299,Artslister!$A$1:$W$100,4,FALSE)</f>
        <v>63387</v>
      </c>
      <c r="P299" t="str">
        <f>VLOOKUP($D299,Artslister!$A$1:$W$100,5,FALSE)</f>
        <v>Plantae</v>
      </c>
      <c r="Q299" t="str">
        <f>VLOOKUP($D299,Artslister!$A$1:$W$100,6,FALSE)</f>
        <v>Magnoliophyta</v>
      </c>
      <c r="R299" t="str">
        <f>VLOOKUP($D299,Artslister!$A$1:$W$100,7,FALSE)</f>
        <v>Eudicots</v>
      </c>
      <c r="S299" t="str">
        <f>VLOOKUP($D299,Artslister!$A$1:$W$100,8,FALSE)</f>
        <v>Rosales</v>
      </c>
      <c r="T299" t="str">
        <f>VLOOKUP($D299,Artslister!$A$1:$W$100,9,FALSE)</f>
        <v>Rosaceae</v>
      </c>
      <c r="U299" t="str">
        <f>VLOOKUP($D299,Artslister!$A$1:$W$100,10,FALSE)</f>
        <v>Rubus</v>
      </c>
      <c r="V299" t="str">
        <f>VLOOKUP($D299,Artslister!$A$1:$W$100,11,FALSE)</f>
        <v>idaeus</v>
      </c>
      <c r="W299">
        <f>VLOOKUP($D299,Artslister!$A$1:$W$100,12,FALSE)</f>
        <v>0</v>
      </c>
      <c r="X299" t="str">
        <f>VLOOKUP($D299,Artslister!$A$1:$W$100,13,FALSE)</f>
        <v>L.</v>
      </c>
      <c r="Y299" t="str">
        <f>VLOOKUP($D299,Artslister!$A$1:$W$100,15,FALSE)</f>
        <v>LC</v>
      </c>
      <c r="Z299" t="e">
        <f>VLOOKUP($D299,Artslister!$A$1:$W$100,17,FALSE)</f>
        <v>#N/A</v>
      </c>
    </row>
    <row r="300" spans="1:26" x14ac:dyDescent="0.3">
      <c r="A300" t="s">
        <v>92</v>
      </c>
      <c r="B300">
        <v>2018</v>
      </c>
      <c r="C300" t="s">
        <v>1305</v>
      </c>
      <c r="D300" t="s">
        <v>1718</v>
      </c>
      <c r="E300">
        <v>2</v>
      </c>
      <c r="H300">
        <v>1</v>
      </c>
      <c r="M300" t="str">
        <f>VLOOKUP($D300,Artslister!$A$1:$W$100,2,FALSE)</f>
        <v>Rubus idaeus</v>
      </c>
      <c r="N300" t="str">
        <f>VLOOKUP($D300,Artslister!$A$1:$W$100,3,FALSE)</f>
        <v>103427</v>
      </c>
      <c r="O300" t="str">
        <f>VLOOKUP($D300,Artslister!$A$1:$W$100,4,FALSE)</f>
        <v>63387</v>
      </c>
      <c r="P300" t="str">
        <f>VLOOKUP($D300,Artslister!$A$1:$W$100,5,FALSE)</f>
        <v>Plantae</v>
      </c>
      <c r="Q300" t="str">
        <f>VLOOKUP($D300,Artslister!$A$1:$W$100,6,FALSE)</f>
        <v>Magnoliophyta</v>
      </c>
      <c r="R300" t="str">
        <f>VLOOKUP($D300,Artslister!$A$1:$W$100,7,FALSE)</f>
        <v>Eudicots</v>
      </c>
      <c r="S300" t="str">
        <f>VLOOKUP($D300,Artslister!$A$1:$W$100,8,FALSE)</f>
        <v>Rosales</v>
      </c>
      <c r="T300" t="str">
        <f>VLOOKUP($D300,Artslister!$A$1:$W$100,9,FALSE)</f>
        <v>Rosaceae</v>
      </c>
      <c r="U300" t="str">
        <f>VLOOKUP($D300,Artslister!$A$1:$W$100,10,FALSE)</f>
        <v>Rubus</v>
      </c>
      <c r="V300" t="str">
        <f>VLOOKUP($D300,Artslister!$A$1:$W$100,11,FALSE)</f>
        <v>idaeus</v>
      </c>
      <c r="W300">
        <f>VLOOKUP($D300,Artslister!$A$1:$W$100,12,FALSE)</f>
        <v>0</v>
      </c>
      <c r="X300" t="str">
        <f>VLOOKUP($D300,Artslister!$A$1:$W$100,13,FALSE)</f>
        <v>L.</v>
      </c>
      <c r="Y300" t="str">
        <f>VLOOKUP($D300,Artslister!$A$1:$W$100,15,FALSE)</f>
        <v>LC</v>
      </c>
      <c r="Z300" t="e">
        <f>VLOOKUP($D300,Artslister!$A$1:$W$100,17,FALSE)</f>
        <v>#N/A</v>
      </c>
    </row>
    <row r="301" spans="1:26" x14ac:dyDescent="0.3">
      <c r="A301" t="s">
        <v>92</v>
      </c>
      <c r="B301">
        <v>2018</v>
      </c>
      <c r="C301" t="s">
        <v>1307</v>
      </c>
      <c r="D301" t="s">
        <v>1718</v>
      </c>
      <c r="E301">
        <v>5</v>
      </c>
      <c r="H301">
        <v>1</v>
      </c>
      <c r="M301" t="str">
        <f>VLOOKUP($D301,Artslister!$A$1:$W$100,2,FALSE)</f>
        <v>Rubus idaeus</v>
      </c>
      <c r="N301" t="str">
        <f>VLOOKUP($D301,Artslister!$A$1:$W$100,3,FALSE)</f>
        <v>103427</v>
      </c>
      <c r="O301" t="str">
        <f>VLOOKUP($D301,Artslister!$A$1:$W$100,4,FALSE)</f>
        <v>63387</v>
      </c>
      <c r="P301" t="str">
        <f>VLOOKUP($D301,Artslister!$A$1:$W$100,5,FALSE)</f>
        <v>Plantae</v>
      </c>
      <c r="Q301" t="str">
        <f>VLOOKUP($D301,Artslister!$A$1:$W$100,6,FALSE)</f>
        <v>Magnoliophyta</v>
      </c>
      <c r="R301" t="str">
        <f>VLOOKUP($D301,Artslister!$A$1:$W$100,7,FALSE)</f>
        <v>Eudicots</v>
      </c>
      <c r="S301" t="str">
        <f>VLOOKUP($D301,Artslister!$A$1:$W$100,8,FALSE)</f>
        <v>Rosales</v>
      </c>
      <c r="T301" t="str">
        <f>VLOOKUP($D301,Artslister!$A$1:$W$100,9,FALSE)</f>
        <v>Rosaceae</v>
      </c>
      <c r="U301" t="str">
        <f>VLOOKUP($D301,Artslister!$A$1:$W$100,10,FALSE)</f>
        <v>Rubus</v>
      </c>
      <c r="V301" t="str">
        <f>VLOOKUP($D301,Artslister!$A$1:$W$100,11,FALSE)</f>
        <v>idaeus</v>
      </c>
      <c r="W301">
        <f>VLOOKUP($D301,Artslister!$A$1:$W$100,12,FALSE)</f>
        <v>0</v>
      </c>
      <c r="X301" t="str">
        <f>VLOOKUP($D301,Artslister!$A$1:$W$100,13,FALSE)</f>
        <v>L.</v>
      </c>
      <c r="Y301" t="str">
        <f>VLOOKUP($D301,Artslister!$A$1:$W$100,15,FALSE)</f>
        <v>LC</v>
      </c>
      <c r="Z301" t="e">
        <f>VLOOKUP($D301,Artslister!$A$1:$W$100,17,FALSE)</f>
        <v>#N/A</v>
      </c>
    </row>
    <row r="302" spans="1:26" x14ac:dyDescent="0.3">
      <c r="A302" t="s">
        <v>92</v>
      </c>
      <c r="B302">
        <v>2018</v>
      </c>
      <c r="C302" t="s">
        <v>1301</v>
      </c>
      <c r="D302" t="s">
        <v>1718</v>
      </c>
      <c r="E302">
        <v>1</v>
      </c>
      <c r="H302">
        <v>1</v>
      </c>
      <c r="M302" t="str">
        <f>VLOOKUP($D302,Artslister!$A$1:$W$100,2,FALSE)</f>
        <v>Rubus idaeus</v>
      </c>
      <c r="N302" t="str">
        <f>VLOOKUP($D302,Artslister!$A$1:$W$100,3,FALSE)</f>
        <v>103427</v>
      </c>
      <c r="O302" t="str">
        <f>VLOOKUP($D302,Artslister!$A$1:$W$100,4,FALSE)</f>
        <v>63387</v>
      </c>
      <c r="P302" t="str">
        <f>VLOOKUP($D302,Artslister!$A$1:$W$100,5,FALSE)</f>
        <v>Plantae</v>
      </c>
      <c r="Q302" t="str">
        <f>VLOOKUP($D302,Artslister!$A$1:$W$100,6,FALSE)</f>
        <v>Magnoliophyta</v>
      </c>
      <c r="R302" t="str">
        <f>VLOOKUP($D302,Artslister!$A$1:$W$100,7,FALSE)</f>
        <v>Eudicots</v>
      </c>
      <c r="S302" t="str">
        <f>VLOOKUP($D302,Artslister!$A$1:$W$100,8,FALSE)</f>
        <v>Rosales</v>
      </c>
      <c r="T302" t="str">
        <f>VLOOKUP($D302,Artslister!$A$1:$W$100,9,FALSE)</f>
        <v>Rosaceae</v>
      </c>
      <c r="U302" t="str">
        <f>VLOOKUP($D302,Artslister!$A$1:$W$100,10,FALSE)</f>
        <v>Rubus</v>
      </c>
      <c r="V302" t="str">
        <f>VLOOKUP($D302,Artslister!$A$1:$W$100,11,FALSE)</f>
        <v>idaeus</v>
      </c>
      <c r="W302">
        <f>VLOOKUP($D302,Artslister!$A$1:$W$100,12,FALSE)</f>
        <v>0</v>
      </c>
      <c r="X302" t="str">
        <f>VLOOKUP($D302,Artslister!$A$1:$W$100,13,FALSE)</f>
        <v>L.</v>
      </c>
      <c r="Y302" t="str">
        <f>VLOOKUP($D302,Artslister!$A$1:$W$100,15,FALSE)</f>
        <v>LC</v>
      </c>
      <c r="Z302" t="e">
        <f>VLOOKUP($D302,Artslister!$A$1:$W$100,17,FALSE)</f>
        <v>#N/A</v>
      </c>
    </row>
    <row r="303" spans="1:26" x14ac:dyDescent="0.3">
      <c r="A303" t="s">
        <v>109</v>
      </c>
      <c r="B303">
        <v>2018</v>
      </c>
      <c r="C303" t="s">
        <v>1334</v>
      </c>
      <c r="D303" t="s">
        <v>1718</v>
      </c>
      <c r="E303">
        <v>1</v>
      </c>
      <c r="H303">
        <v>1</v>
      </c>
      <c r="M303" t="str">
        <f>VLOOKUP($D303,Artslister!$A$1:$W$100,2,FALSE)</f>
        <v>Rubus idaeus</v>
      </c>
      <c r="N303" t="str">
        <f>VLOOKUP($D303,Artslister!$A$1:$W$100,3,FALSE)</f>
        <v>103427</v>
      </c>
      <c r="O303" t="str">
        <f>VLOOKUP($D303,Artslister!$A$1:$W$100,4,FALSE)</f>
        <v>63387</v>
      </c>
      <c r="P303" t="str">
        <f>VLOOKUP($D303,Artslister!$A$1:$W$100,5,FALSE)</f>
        <v>Plantae</v>
      </c>
      <c r="Q303" t="str">
        <f>VLOOKUP($D303,Artslister!$A$1:$W$100,6,FALSE)</f>
        <v>Magnoliophyta</v>
      </c>
      <c r="R303" t="str">
        <f>VLOOKUP($D303,Artslister!$A$1:$W$100,7,FALSE)</f>
        <v>Eudicots</v>
      </c>
      <c r="S303" t="str">
        <f>VLOOKUP($D303,Artslister!$A$1:$W$100,8,FALSE)</f>
        <v>Rosales</v>
      </c>
      <c r="T303" t="str">
        <f>VLOOKUP($D303,Artslister!$A$1:$W$100,9,FALSE)</f>
        <v>Rosaceae</v>
      </c>
      <c r="U303" t="str">
        <f>VLOOKUP($D303,Artslister!$A$1:$W$100,10,FALSE)</f>
        <v>Rubus</v>
      </c>
      <c r="V303" t="str">
        <f>VLOOKUP($D303,Artslister!$A$1:$W$100,11,FALSE)</f>
        <v>idaeus</v>
      </c>
      <c r="W303">
        <f>VLOOKUP($D303,Artslister!$A$1:$W$100,12,FALSE)</f>
        <v>0</v>
      </c>
      <c r="X303" t="str">
        <f>VLOOKUP($D303,Artslister!$A$1:$W$100,13,FALSE)</f>
        <v>L.</v>
      </c>
      <c r="Y303" t="str">
        <f>VLOOKUP($D303,Artslister!$A$1:$W$100,15,FALSE)</f>
        <v>LC</v>
      </c>
      <c r="Z303" t="e">
        <f>VLOOKUP($D303,Artslister!$A$1:$W$100,17,FALSE)</f>
        <v>#N/A</v>
      </c>
    </row>
    <row r="304" spans="1:26" x14ac:dyDescent="0.3">
      <c r="A304" t="s">
        <v>69</v>
      </c>
      <c r="B304">
        <v>2018</v>
      </c>
      <c r="C304" t="s">
        <v>1388</v>
      </c>
      <c r="D304" t="s">
        <v>1718</v>
      </c>
      <c r="E304">
        <v>3</v>
      </c>
      <c r="H304">
        <v>1</v>
      </c>
      <c r="M304" t="str">
        <f>VLOOKUP($D304,Artslister!$A$1:$W$100,2,FALSE)</f>
        <v>Rubus idaeus</v>
      </c>
      <c r="N304" t="str">
        <f>VLOOKUP($D304,Artslister!$A$1:$W$100,3,FALSE)</f>
        <v>103427</v>
      </c>
      <c r="O304" t="str">
        <f>VLOOKUP($D304,Artslister!$A$1:$W$100,4,FALSE)</f>
        <v>63387</v>
      </c>
      <c r="P304" t="str">
        <f>VLOOKUP($D304,Artslister!$A$1:$W$100,5,FALSE)</f>
        <v>Plantae</v>
      </c>
      <c r="Q304" t="str">
        <f>VLOOKUP($D304,Artslister!$A$1:$W$100,6,FALSE)</f>
        <v>Magnoliophyta</v>
      </c>
      <c r="R304" t="str">
        <f>VLOOKUP($D304,Artslister!$A$1:$W$100,7,FALSE)</f>
        <v>Eudicots</v>
      </c>
      <c r="S304" t="str">
        <f>VLOOKUP($D304,Artslister!$A$1:$W$100,8,FALSE)</f>
        <v>Rosales</v>
      </c>
      <c r="T304" t="str">
        <f>VLOOKUP($D304,Artslister!$A$1:$W$100,9,FALSE)</f>
        <v>Rosaceae</v>
      </c>
      <c r="U304" t="str">
        <f>VLOOKUP($D304,Artslister!$A$1:$W$100,10,FALSE)</f>
        <v>Rubus</v>
      </c>
      <c r="V304" t="str">
        <f>VLOOKUP($D304,Artslister!$A$1:$W$100,11,FALSE)</f>
        <v>idaeus</v>
      </c>
      <c r="W304">
        <f>VLOOKUP($D304,Artslister!$A$1:$W$100,12,FALSE)</f>
        <v>0</v>
      </c>
      <c r="X304" t="str">
        <f>VLOOKUP($D304,Artslister!$A$1:$W$100,13,FALSE)</f>
        <v>L.</v>
      </c>
      <c r="Y304" t="str">
        <f>VLOOKUP($D304,Artslister!$A$1:$W$100,15,FALSE)</f>
        <v>LC</v>
      </c>
      <c r="Z304" t="e">
        <f>VLOOKUP($D304,Artslister!$A$1:$W$100,17,FALSE)</f>
        <v>#N/A</v>
      </c>
    </row>
    <row r="305" spans="1:26" x14ac:dyDescent="0.3">
      <c r="A305" t="s">
        <v>75</v>
      </c>
      <c r="B305">
        <v>2018</v>
      </c>
      <c r="C305" t="s">
        <v>1413</v>
      </c>
      <c r="D305" t="s">
        <v>1718</v>
      </c>
      <c r="E305">
        <v>1</v>
      </c>
      <c r="H305">
        <v>1</v>
      </c>
      <c r="M305" t="str">
        <f>VLOOKUP($D305,Artslister!$A$1:$W$100,2,FALSE)</f>
        <v>Rubus idaeus</v>
      </c>
      <c r="N305" t="str">
        <f>VLOOKUP($D305,Artslister!$A$1:$W$100,3,FALSE)</f>
        <v>103427</v>
      </c>
      <c r="O305" t="str">
        <f>VLOOKUP($D305,Artslister!$A$1:$W$100,4,FALSE)</f>
        <v>63387</v>
      </c>
      <c r="P305" t="str">
        <f>VLOOKUP($D305,Artslister!$A$1:$W$100,5,FALSE)</f>
        <v>Plantae</v>
      </c>
      <c r="Q305" t="str">
        <f>VLOOKUP($D305,Artslister!$A$1:$W$100,6,FALSE)</f>
        <v>Magnoliophyta</v>
      </c>
      <c r="R305" t="str">
        <f>VLOOKUP($D305,Artslister!$A$1:$W$100,7,FALSE)</f>
        <v>Eudicots</v>
      </c>
      <c r="S305" t="str">
        <f>VLOOKUP($D305,Artslister!$A$1:$W$100,8,FALSE)</f>
        <v>Rosales</v>
      </c>
      <c r="T305" t="str">
        <f>VLOOKUP($D305,Artslister!$A$1:$W$100,9,FALSE)</f>
        <v>Rosaceae</v>
      </c>
      <c r="U305" t="str">
        <f>VLOOKUP($D305,Artslister!$A$1:$W$100,10,FALSE)</f>
        <v>Rubus</v>
      </c>
      <c r="V305" t="str">
        <f>VLOOKUP($D305,Artslister!$A$1:$W$100,11,FALSE)</f>
        <v>idaeus</v>
      </c>
      <c r="W305">
        <f>VLOOKUP($D305,Artslister!$A$1:$W$100,12,FALSE)</f>
        <v>0</v>
      </c>
      <c r="X305" t="str">
        <f>VLOOKUP($D305,Artslister!$A$1:$W$100,13,FALSE)</f>
        <v>L.</v>
      </c>
      <c r="Y305" t="str">
        <f>VLOOKUP($D305,Artslister!$A$1:$W$100,15,FALSE)</f>
        <v>LC</v>
      </c>
      <c r="Z305" t="e">
        <f>VLOOKUP($D305,Artslister!$A$1:$W$100,17,FALSE)</f>
        <v>#N/A</v>
      </c>
    </row>
    <row r="306" spans="1:26" x14ac:dyDescent="0.3">
      <c r="A306" t="s">
        <v>596</v>
      </c>
      <c r="B306">
        <v>2018</v>
      </c>
      <c r="C306" t="s">
        <v>1439</v>
      </c>
      <c r="D306" t="s">
        <v>1718</v>
      </c>
      <c r="E306">
        <v>10</v>
      </c>
      <c r="H306">
        <v>1</v>
      </c>
      <c r="M306" t="str">
        <f>VLOOKUP($D306,Artslister!$A$1:$W$100,2,FALSE)</f>
        <v>Rubus idaeus</v>
      </c>
      <c r="N306" t="str">
        <f>VLOOKUP($D306,Artslister!$A$1:$W$100,3,FALSE)</f>
        <v>103427</v>
      </c>
      <c r="O306" t="str">
        <f>VLOOKUP($D306,Artslister!$A$1:$W$100,4,FALSE)</f>
        <v>63387</v>
      </c>
      <c r="P306" t="str">
        <f>VLOOKUP($D306,Artslister!$A$1:$W$100,5,FALSE)</f>
        <v>Plantae</v>
      </c>
      <c r="Q306" t="str">
        <f>VLOOKUP($D306,Artslister!$A$1:$W$100,6,FALSE)</f>
        <v>Magnoliophyta</v>
      </c>
      <c r="R306" t="str">
        <f>VLOOKUP($D306,Artslister!$A$1:$W$100,7,FALSE)</f>
        <v>Eudicots</v>
      </c>
      <c r="S306" t="str">
        <f>VLOOKUP($D306,Artslister!$A$1:$W$100,8,FALSE)</f>
        <v>Rosales</v>
      </c>
      <c r="T306" t="str">
        <f>VLOOKUP($D306,Artslister!$A$1:$W$100,9,FALSE)</f>
        <v>Rosaceae</v>
      </c>
      <c r="U306" t="str">
        <f>VLOOKUP($D306,Artslister!$A$1:$W$100,10,FALSE)</f>
        <v>Rubus</v>
      </c>
      <c r="V306" t="str">
        <f>VLOOKUP($D306,Artslister!$A$1:$W$100,11,FALSE)</f>
        <v>idaeus</v>
      </c>
      <c r="W306">
        <f>VLOOKUP($D306,Artslister!$A$1:$W$100,12,FALSE)</f>
        <v>0</v>
      </c>
      <c r="X306" t="str">
        <f>VLOOKUP($D306,Artslister!$A$1:$W$100,13,FALSE)</f>
        <v>L.</v>
      </c>
      <c r="Y306" t="str">
        <f>VLOOKUP($D306,Artslister!$A$1:$W$100,15,FALSE)</f>
        <v>LC</v>
      </c>
      <c r="Z306" t="e">
        <f>VLOOKUP($D306,Artslister!$A$1:$W$100,17,FALSE)</f>
        <v>#N/A</v>
      </c>
    </row>
    <row r="307" spans="1:26" x14ac:dyDescent="0.3">
      <c r="A307" t="s">
        <v>596</v>
      </c>
      <c r="B307">
        <v>2018</v>
      </c>
      <c r="C307" t="s">
        <v>1438</v>
      </c>
      <c r="D307" t="s">
        <v>1718</v>
      </c>
      <c r="E307">
        <v>5</v>
      </c>
      <c r="H307">
        <v>1</v>
      </c>
      <c r="M307" t="str">
        <f>VLOOKUP($D307,Artslister!$A$1:$W$100,2,FALSE)</f>
        <v>Rubus idaeus</v>
      </c>
      <c r="N307" t="str">
        <f>VLOOKUP($D307,Artslister!$A$1:$W$100,3,FALSE)</f>
        <v>103427</v>
      </c>
      <c r="O307" t="str">
        <f>VLOOKUP($D307,Artslister!$A$1:$W$100,4,FALSE)</f>
        <v>63387</v>
      </c>
      <c r="P307" t="str">
        <f>VLOOKUP($D307,Artslister!$A$1:$W$100,5,FALSE)</f>
        <v>Plantae</v>
      </c>
      <c r="Q307" t="str">
        <f>VLOOKUP($D307,Artslister!$A$1:$W$100,6,FALSE)</f>
        <v>Magnoliophyta</v>
      </c>
      <c r="R307" t="str">
        <f>VLOOKUP($D307,Artslister!$A$1:$W$100,7,FALSE)</f>
        <v>Eudicots</v>
      </c>
      <c r="S307" t="str">
        <f>VLOOKUP($D307,Artslister!$A$1:$W$100,8,FALSE)</f>
        <v>Rosales</v>
      </c>
      <c r="T307" t="str">
        <f>VLOOKUP($D307,Artslister!$A$1:$W$100,9,FALSE)</f>
        <v>Rosaceae</v>
      </c>
      <c r="U307" t="str">
        <f>VLOOKUP($D307,Artslister!$A$1:$W$100,10,FALSE)</f>
        <v>Rubus</v>
      </c>
      <c r="V307" t="str">
        <f>VLOOKUP($D307,Artslister!$A$1:$W$100,11,FALSE)</f>
        <v>idaeus</v>
      </c>
      <c r="W307">
        <f>VLOOKUP($D307,Artslister!$A$1:$W$100,12,FALSE)</f>
        <v>0</v>
      </c>
      <c r="X307" t="str">
        <f>VLOOKUP($D307,Artslister!$A$1:$W$100,13,FALSE)</f>
        <v>L.</v>
      </c>
      <c r="Y307" t="str">
        <f>VLOOKUP($D307,Artslister!$A$1:$W$100,15,FALSE)</f>
        <v>LC</v>
      </c>
      <c r="Z307" t="e">
        <f>VLOOKUP($D307,Artslister!$A$1:$W$100,17,FALSE)</f>
        <v>#N/A</v>
      </c>
    </row>
    <row r="308" spans="1:26" x14ac:dyDescent="0.3">
      <c r="A308" t="s">
        <v>98</v>
      </c>
      <c r="B308">
        <v>2018</v>
      </c>
      <c r="C308" t="s">
        <v>1569</v>
      </c>
      <c r="D308" t="s">
        <v>1718</v>
      </c>
      <c r="E308">
        <v>3</v>
      </c>
      <c r="H308">
        <v>1</v>
      </c>
      <c r="M308" t="str">
        <f>VLOOKUP($D308,Artslister!$A$1:$W$100,2,FALSE)</f>
        <v>Rubus idaeus</v>
      </c>
      <c r="N308" t="str">
        <f>VLOOKUP($D308,Artslister!$A$1:$W$100,3,FALSE)</f>
        <v>103427</v>
      </c>
      <c r="O308" t="str">
        <f>VLOOKUP($D308,Artslister!$A$1:$W$100,4,FALSE)</f>
        <v>63387</v>
      </c>
      <c r="P308" t="str">
        <f>VLOOKUP($D308,Artslister!$A$1:$W$100,5,FALSE)</f>
        <v>Plantae</v>
      </c>
      <c r="Q308" t="str">
        <f>VLOOKUP($D308,Artslister!$A$1:$W$100,6,FALSE)</f>
        <v>Magnoliophyta</v>
      </c>
      <c r="R308" t="str">
        <f>VLOOKUP($D308,Artslister!$A$1:$W$100,7,FALSE)</f>
        <v>Eudicots</v>
      </c>
      <c r="S308" t="str">
        <f>VLOOKUP($D308,Artslister!$A$1:$W$100,8,FALSE)</f>
        <v>Rosales</v>
      </c>
      <c r="T308" t="str">
        <f>VLOOKUP($D308,Artslister!$A$1:$W$100,9,FALSE)</f>
        <v>Rosaceae</v>
      </c>
      <c r="U308" t="str">
        <f>VLOOKUP($D308,Artslister!$A$1:$W$100,10,FALSE)</f>
        <v>Rubus</v>
      </c>
      <c r="V308" t="str">
        <f>VLOOKUP($D308,Artslister!$A$1:$W$100,11,FALSE)</f>
        <v>idaeus</v>
      </c>
      <c r="W308">
        <f>VLOOKUP($D308,Artslister!$A$1:$W$100,12,FALSE)</f>
        <v>0</v>
      </c>
      <c r="X308" t="str">
        <f>VLOOKUP($D308,Artslister!$A$1:$W$100,13,FALSE)</f>
        <v>L.</v>
      </c>
      <c r="Y308" t="str">
        <f>VLOOKUP($D308,Artslister!$A$1:$W$100,15,FALSE)</f>
        <v>LC</v>
      </c>
      <c r="Z308" t="e">
        <f>VLOOKUP($D308,Artslister!$A$1:$W$100,17,FALSE)</f>
        <v>#N/A</v>
      </c>
    </row>
    <row r="309" spans="1:26" x14ac:dyDescent="0.3">
      <c r="A309" t="s">
        <v>98</v>
      </c>
      <c r="B309">
        <v>2018</v>
      </c>
      <c r="C309" t="s">
        <v>1554</v>
      </c>
      <c r="D309" t="s">
        <v>1718</v>
      </c>
      <c r="E309">
        <v>3</v>
      </c>
      <c r="H309">
        <v>1</v>
      </c>
      <c r="M309" t="str">
        <f>VLOOKUP($D309,Artslister!$A$1:$W$100,2,FALSE)</f>
        <v>Rubus idaeus</v>
      </c>
      <c r="N309" t="str">
        <f>VLOOKUP($D309,Artslister!$A$1:$W$100,3,FALSE)</f>
        <v>103427</v>
      </c>
      <c r="O309" t="str">
        <f>VLOOKUP($D309,Artslister!$A$1:$W$100,4,FALSE)</f>
        <v>63387</v>
      </c>
      <c r="P309" t="str">
        <f>VLOOKUP($D309,Artslister!$A$1:$W$100,5,FALSE)</f>
        <v>Plantae</v>
      </c>
      <c r="Q309" t="str">
        <f>VLOOKUP($D309,Artslister!$A$1:$W$100,6,FALSE)</f>
        <v>Magnoliophyta</v>
      </c>
      <c r="R309" t="str">
        <f>VLOOKUP($D309,Artslister!$A$1:$W$100,7,FALSE)</f>
        <v>Eudicots</v>
      </c>
      <c r="S309" t="str">
        <f>VLOOKUP($D309,Artslister!$A$1:$W$100,8,FALSE)</f>
        <v>Rosales</v>
      </c>
      <c r="T309" t="str">
        <f>VLOOKUP($D309,Artslister!$A$1:$W$100,9,FALSE)</f>
        <v>Rosaceae</v>
      </c>
      <c r="U309" t="str">
        <f>VLOOKUP($D309,Artslister!$A$1:$W$100,10,FALSE)</f>
        <v>Rubus</v>
      </c>
      <c r="V309" t="str">
        <f>VLOOKUP($D309,Artslister!$A$1:$W$100,11,FALSE)</f>
        <v>idaeus</v>
      </c>
      <c r="W309">
        <f>VLOOKUP($D309,Artslister!$A$1:$W$100,12,FALSE)</f>
        <v>0</v>
      </c>
      <c r="X309" t="str">
        <f>VLOOKUP($D309,Artslister!$A$1:$W$100,13,FALSE)</f>
        <v>L.</v>
      </c>
      <c r="Y309" t="str">
        <f>VLOOKUP($D309,Artslister!$A$1:$W$100,15,FALSE)</f>
        <v>LC</v>
      </c>
      <c r="Z309" t="e">
        <f>VLOOKUP($D309,Artslister!$A$1:$W$100,17,FALSE)</f>
        <v>#N/A</v>
      </c>
    </row>
    <row r="310" spans="1:26" x14ac:dyDescent="0.3">
      <c r="A310" t="s">
        <v>98</v>
      </c>
      <c r="B310">
        <v>2018</v>
      </c>
      <c r="C310" t="s">
        <v>1567</v>
      </c>
      <c r="D310" t="s">
        <v>1718</v>
      </c>
      <c r="E310">
        <v>20</v>
      </c>
      <c r="H310">
        <v>1</v>
      </c>
      <c r="M310" t="str">
        <f>VLOOKUP($D310,Artslister!$A$1:$W$100,2,FALSE)</f>
        <v>Rubus idaeus</v>
      </c>
      <c r="N310" t="str">
        <f>VLOOKUP($D310,Artslister!$A$1:$W$100,3,FALSE)</f>
        <v>103427</v>
      </c>
      <c r="O310" t="str">
        <f>VLOOKUP($D310,Artslister!$A$1:$W$100,4,FALSE)</f>
        <v>63387</v>
      </c>
      <c r="P310" t="str">
        <f>VLOOKUP($D310,Artslister!$A$1:$W$100,5,FALSE)</f>
        <v>Plantae</v>
      </c>
      <c r="Q310" t="str">
        <f>VLOOKUP($D310,Artslister!$A$1:$W$100,6,FALSE)</f>
        <v>Magnoliophyta</v>
      </c>
      <c r="R310" t="str">
        <f>VLOOKUP($D310,Artslister!$A$1:$W$100,7,FALSE)</f>
        <v>Eudicots</v>
      </c>
      <c r="S310" t="str">
        <f>VLOOKUP($D310,Artslister!$A$1:$W$100,8,FALSE)</f>
        <v>Rosales</v>
      </c>
      <c r="T310" t="str">
        <f>VLOOKUP($D310,Artslister!$A$1:$W$100,9,FALSE)</f>
        <v>Rosaceae</v>
      </c>
      <c r="U310" t="str">
        <f>VLOOKUP($D310,Artslister!$A$1:$W$100,10,FALSE)</f>
        <v>Rubus</v>
      </c>
      <c r="V310" t="str">
        <f>VLOOKUP($D310,Artslister!$A$1:$W$100,11,FALSE)</f>
        <v>idaeus</v>
      </c>
      <c r="W310">
        <f>VLOOKUP($D310,Artslister!$A$1:$W$100,12,FALSE)</f>
        <v>0</v>
      </c>
      <c r="X310" t="str">
        <f>VLOOKUP($D310,Artslister!$A$1:$W$100,13,FALSE)</f>
        <v>L.</v>
      </c>
      <c r="Y310" t="str">
        <f>VLOOKUP($D310,Artslister!$A$1:$W$100,15,FALSE)</f>
        <v>LC</v>
      </c>
      <c r="Z310" t="e">
        <f>VLOOKUP($D310,Artslister!$A$1:$W$100,17,FALSE)</f>
        <v>#N/A</v>
      </c>
    </row>
    <row r="311" spans="1:26" x14ac:dyDescent="0.3">
      <c r="A311" t="s">
        <v>127</v>
      </c>
      <c r="B311">
        <v>2019</v>
      </c>
      <c r="C311" t="s">
        <v>1112</v>
      </c>
      <c r="D311" t="s">
        <v>1718</v>
      </c>
      <c r="E311">
        <v>5</v>
      </c>
      <c r="H311">
        <v>1</v>
      </c>
      <c r="M311" t="str">
        <f>VLOOKUP($D311,Artslister!$A$1:$W$100,2,FALSE)</f>
        <v>Rubus idaeus</v>
      </c>
      <c r="N311" t="str">
        <f>VLOOKUP($D311,Artslister!$A$1:$W$100,3,FALSE)</f>
        <v>103427</v>
      </c>
      <c r="O311" t="str">
        <f>VLOOKUP($D311,Artslister!$A$1:$W$100,4,FALSE)</f>
        <v>63387</v>
      </c>
      <c r="P311" t="str">
        <f>VLOOKUP($D311,Artslister!$A$1:$W$100,5,FALSE)</f>
        <v>Plantae</v>
      </c>
      <c r="Q311" t="str">
        <f>VLOOKUP($D311,Artslister!$A$1:$W$100,6,FALSE)</f>
        <v>Magnoliophyta</v>
      </c>
      <c r="R311" t="str">
        <f>VLOOKUP($D311,Artslister!$A$1:$W$100,7,FALSE)</f>
        <v>Eudicots</v>
      </c>
      <c r="S311" t="str">
        <f>VLOOKUP($D311,Artslister!$A$1:$W$100,8,FALSE)</f>
        <v>Rosales</v>
      </c>
      <c r="T311" t="str">
        <f>VLOOKUP($D311,Artslister!$A$1:$W$100,9,FALSE)</f>
        <v>Rosaceae</v>
      </c>
      <c r="U311" t="str">
        <f>VLOOKUP($D311,Artslister!$A$1:$W$100,10,FALSE)</f>
        <v>Rubus</v>
      </c>
      <c r="V311" t="str">
        <f>VLOOKUP($D311,Artslister!$A$1:$W$100,11,FALSE)</f>
        <v>idaeus</v>
      </c>
      <c r="W311">
        <f>VLOOKUP($D311,Artslister!$A$1:$W$100,12,FALSE)</f>
        <v>0</v>
      </c>
      <c r="X311" t="str">
        <f>VLOOKUP($D311,Artslister!$A$1:$W$100,13,FALSE)</f>
        <v>L.</v>
      </c>
      <c r="Y311" t="str">
        <f>VLOOKUP($D311,Artslister!$A$1:$W$100,15,FALSE)</f>
        <v>LC</v>
      </c>
      <c r="Z311" t="e">
        <f>VLOOKUP($D311,Artslister!$A$1:$W$100,17,FALSE)</f>
        <v>#N/A</v>
      </c>
    </row>
    <row r="312" spans="1:26" x14ac:dyDescent="0.3">
      <c r="A312" t="s">
        <v>127</v>
      </c>
      <c r="B312">
        <v>2019</v>
      </c>
      <c r="C312" t="s">
        <v>1118</v>
      </c>
      <c r="D312" t="s">
        <v>1718</v>
      </c>
      <c r="E312">
        <v>2</v>
      </c>
      <c r="H312">
        <v>1</v>
      </c>
      <c r="M312" t="str">
        <f>VLOOKUP($D312,Artslister!$A$1:$W$100,2,FALSE)</f>
        <v>Rubus idaeus</v>
      </c>
      <c r="N312" t="str">
        <f>VLOOKUP($D312,Artslister!$A$1:$W$100,3,FALSE)</f>
        <v>103427</v>
      </c>
      <c r="O312" t="str">
        <f>VLOOKUP($D312,Artslister!$A$1:$W$100,4,FALSE)</f>
        <v>63387</v>
      </c>
      <c r="P312" t="str">
        <f>VLOOKUP($D312,Artslister!$A$1:$W$100,5,FALSE)</f>
        <v>Plantae</v>
      </c>
      <c r="Q312" t="str">
        <f>VLOOKUP($D312,Artslister!$A$1:$W$100,6,FALSE)</f>
        <v>Magnoliophyta</v>
      </c>
      <c r="R312" t="str">
        <f>VLOOKUP($D312,Artslister!$A$1:$W$100,7,FALSE)</f>
        <v>Eudicots</v>
      </c>
      <c r="S312" t="str">
        <f>VLOOKUP($D312,Artslister!$A$1:$W$100,8,FALSE)</f>
        <v>Rosales</v>
      </c>
      <c r="T312" t="str">
        <f>VLOOKUP($D312,Artslister!$A$1:$W$100,9,FALSE)</f>
        <v>Rosaceae</v>
      </c>
      <c r="U312" t="str">
        <f>VLOOKUP($D312,Artslister!$A$1:$W$100,10,FALSE)</f>
        <v>Rubus</v>
      </c>
      <c r="V312" t="str">
        <f>VLOOKUP($D312,Artslister!$A$1:$W$100,11,FALSE)</f>
        <v>idaeus</v>
      </c>
      <c r="W312">
        <f>VLOOKUP($D312,Artslister!$A$1:$W$100,12,FALSE)</f>
        <v>0</v>
      </c>
      <c r="X312" t="str">
        <f>VLOOKUP($D312,Artslister!$A$1:$W$100,13,FALSE)</f>
        <v>L.</v>
      </c>
      <c r="Y312" t="str">
        <f>VLOOKUP($D312,Artslister!$A$1:$W$100,15,FALSE)</f>
        <v>LC</v>
      </c>
      <c r="Z312" t="e">
        <f>VLOOKUP($D312,Artslister!$A$1:$W$100,17,FALSE)</f>
        <v>#N/A</v>
      </c>
    </row>
    <row r="313" spans="1:26" x14ac:dyDescent="0.3">
      <c r="A313" t="s">
        <v>12</v>
      </c>
      <c r="B313">
        <v>2019</v>
      </c>
      <c r="C313" t="s">
        <v>1195</v>
      </c>
      <c r="D313" t="s">
        <v>1718</v>
      </c>
      <c r="E313">
        <v>25</v>
      </c>
      <c r="H313">
        <v>1</v>
      </c>
      <c r="M313" t="str">
        <f>VLOOKUP($D313,Artslister!$A$1:$W$100,2,FALSE)</f>
        <v>Rubus idaeus</v>
      </c>
      <c r="N313" t="str">
        <f>VLOOKUP($D313,Artslister!$A$1:$W$100,3,FALSE)</f>
        <v>103427</v>
      </c>
      <c r="O313" t="str">
        <f>VLOOKUP($D313,Artslister!$A$1:$W$100,4,FALSE)</f>
        <v>63387</v>
      </c>
      <c r="P313" t="str">
        <f>VLOOKUP($D313,Artslister!$A$1:$W$100,5,FALSE)</f>
        <v>Plantae</v>
      </c>
      <c r="Q313" t="str">
        <f>VLOOKUP($D313,Artslister!$A$1:$W$100,6,FALSE)</f>
        <v>Magnoliophyta</v>
      </c>
      <c r="R313" t="str">
        <f>VLOOKUP($D313,Artslister!$A$1:$W$100,7,FALSE)</f>
        <v>Eudicots</v>
      </c>
      <c r="S313" t="str">
        <f>VLOOKUP($D313,Artslister!$A$1:$W$100,8,FALSE)</f>
        <v>Rosales</v>
      </c>
      <c r="T313" t="str">
        <f>VLOOKUP($D313,Artslister!$A$1:$W$100,9,FALSE)</f>
        <v>Rosaceae</v>
      </c>
      <c r="U313" t="str">
        <f>VLOOKUP($D313,Artslister!$A$1:$W$100,10,FALSE)</f>
        <v>Rubus</v>
      </c>
      <c r="V313" t="str">
        <f>VLOOKUP($D313,Artslister!$A$1:$W$100,11,FALSE)</f>
        <v>idaeus</v>
      </c>
      <c r="W313">
        <f>VLOOKUP($D313,Artslister!$A$1:$W$100,12,FALSE)</f>
        <v>0</v>
      </c>
      <c r="X313" t="str">
        <f>VLOOKUP($D313,Artslister!$A$1:$W$100,13,FALSE)</f>
        <v>L.</v>
      </c>
      <c r="Y313" t="str">
        <f>VLOOKUP($D313,Artslister!$A$1:$W$100,15,FALSE)</f>
        <v>LC</v>
      </c>
      <c r="Z313" t="e">
        <f>VLOOKUP($D313,Artslister!$A$1:$W$100,17,FALSE)</f>
        <v>#N/A</v>
      </c>
    </row>
    <row r="314" spans="1:26" x14ac:dyDescent="0.3">
      <c r="A314" t="s">
        <v>12</v>
      </c>
      <c r="B314">
        <v>2019</v>
      </c>
      <c r="C314" t="s">
        <v>1197</v>
      </c>
      <c r="D314" t="s">
        <v>1718</v>
      </c>
      <c r="E314">
        <v>1</v>
      </c>
      <c r="H314">
        <v>1</v>
      </c>
      <c r="M314" t="str">
        <f>VLOOKUP($D314,Artslister!$A$1:$W$100,2,FALSE)</f>
        <v>Rubus idaeus</v>
      </c>
      <c r="N314" t="str">
        <f>VLOOKUP($D314,Artslister!$A$1:$W$100,3,FALSE)</f>
        <v>103427</v>
      </c>
      <c r="O314" t="str">
        <f>VLOOKUP($D314,Artslister!$A$1:$W$100,4,FALSE)</f>
        <v>63387</v>
      </c>
      <c r="P314" t="str">
        <f>VLOOKUP($D314,Artslister!$A$1:$W$100,5,FALSE)</f>
        <v>Plantae</v>
      </c>
      <c r="Q314" t="str">
        <f>VLOOKUP($D314,Artslister!$A$1:$W$100,6,FALSE)</f>
        <v>Magnoliophyta</v>
      </c>
      <c r="R314" t="str">
        <f>VLOOKUP($D314,Artslister!$A$1:$W$100,7,FALSE)</f>
        <v>Eudicots</v>
      </c>
      <c r="S314" t="str">
        <f>VLOOKUP($D314,Artslister!$A$1:$W$100,8,FALSE)</f>
        <v>Rosales</v>
      </c>
      <c r="T314" t="str">
        <f>VLOOKUP($D314,Artslister!$A$1:$W$100,9,FALSE)</f>
        <v>Rosaceae</v>
      </c>
      <c r="U314" t="str">
        <f>VLOOKUP($D314,Artslister!$A$1:$W$100,10,FALSE)</f>
        <v>Rubus</v>
      </c>
      <c r="V314" t="str">
        <f>VLOOKUP($D314,Artslister!$A$1:$W$100,11,FALSE)</f>
        <v>idaeus</v>
      </c>
      <c r="W314">
        <f>VLOOKUP($D314,Artslister!$A$1:$W$100,12,FALSE)</f>
        <v>0</v>
      </c>
      <c r="X314" t="str">
        <f>VLOOKUP($D314,Artslister!$A$1:$W$100,13,FALSE)</f>
        <v>L.</v>
      </c>
      <c r="Y314" t="str">
        <f>VLOOKUP($D314,Artslister!$A$1:$W$100,15,FALSE)</f>
        <v>LC</v>
      </c>
      <c r="Z314" t="e">
        <f>VLOOKUP($D314,Artslister!$A$1:$W$100,17,FALSE)</f>
        <v>#N/A</v>
      </c>
    </row>
    <row r="315" spans="1:26" x14ac:dyDescent="0.3">
      <c r="A315" t="s">
        <v>12</v>
      </c>
      <c r="B315">
        <v>2019</v>
      </c>
      <c r="C315" t="s">
        <v>1196</v>
      </c>
      <c r="D315" t="s">
        <v>1718</v>
      </c>
      <c r="E315">
        <v>1</v>
      </c>
      <c r="H315">
        <v>1</v>
      </c>
      <c r="M315" t="str">
        <f>VLOOKUP($D315,Artslister!$A$1:$W$100,2,FALSE)</f>
        <v>Rubus idaeus</v>
      </c>
      <c r="N315" t="str">
        <f>VLOOKUP($D315,Artslister!$A$1:$W$100,3,FALSE)</f>
        <v>103427</v>
      </c>
      <c r="O315" t="str">
        <f>VLOOKUP($D315,Artslister!$A$1:$W$100,4,FALSE)</f>
        <v>63387</v>
      </c>
      <c r="P315" t="str">
        <f>VLOOKUP($D315,Artslister!$A$1:$W$100,5,FALSE)</f>
        <v>Plantae</v>
      </c>
      <c r="Q315" t="str">
        <f>VLOOKUP($D315,Artslister!$A$1:$W$100,6,FALSE)</f>
        <v>Magnoliophyta</v>
      </c>
      <c r="R315" t="str">
        <f>VLOOKUP($D315,Artslister!$A$1:$W$100,7,FALSE)</f>
        <v>Eudicots</v>
      </c>
      <c r="S315" t="str">
        <f>VLOOKUP($D315,Artslister!$A$1:$W$100,8,FALSE)</f>
        <v>Rosales</v>
      </c>
      <c r="T315" t="str">
        <f>VLOOKUP($D315,Artslister!$A$1:$W$100,9,FALSE)</f>
        <v>Rosaceae</v>
      </c>
      <c r="U315" t="str">
        <f>VLOOKUP($D315,Artslister!$A$1:$W$100,10,FALSE)</f>
        <v>Rubus</v>
      </c>
      <c r="V315" t="str">
        <f>VLOOKUP($D315,Artslister!$A$1:$W$100,11,FALSE)</f>
        <v>idaeus</v>
      </c>
      <c r="W315">
        <f>VLOOKUP($D315,Artslister!$A$1:$W$100,12,FALSE)</f>
        <v>0</v>
      </c>
      <c r="X315" t="str">
        <f>VLOOKUP($D315,Artslister!$A$1:$W$100,13,FALSE)</f>
        <v>L.</v>
      </c>
      <c r="Y315" t="str">
        <f>VLOOKUP($D315,Artslister!$A$1:$W$100,15,FALSE)</f>
        <v>LC</v>
      </c>
      <c r="Z315" t="e">
        <f>VLOOKUP($D315,Artslister!$A$1:$W$100,17,FALSE)</f>
        <v>#N/A</v>
      </c>
    </row>
    <row r="316" spans="1:26" x14ac:dyDescent="0.3">
      <c r="A316" t="s">
        <v>92</v>
      </c>
      <c r="B316">
        <v>2019</v>
      </c>
      <c r="C316" t="s">
        <v>1304</v>
      </c>
      <c r="D316" t="s">
        <v>1718</v>
      </c>
      <c r="E316">
        <v>2</v>
      </c>
      <c r="H316">
        <v>1</v>
      </c>
      <c r="M316" t="str">
        <f>VLOOKUP($D316,Artslister!$A$1:$W$100,2,FALSE)</f>
        <v>Rubus idaeus</v>
      </c>
      <c r="N316" t="str">
        <f>VLOOKUP($D316,Artslister!$A$1:$W$100,3,FALSE)</f>
        <v>103427</v>
      </c>
      <c r="O316" t="str">
        <f>VLOOKUP($D316,Artslister!$A$1:$W$100,4,FALSE)</f>
        <v>63387</v>
      </c>
      <c r="P316" t="str">
        <f>VLOOKUP($D316,Artslister!$A$1:$W$100,5,FALSE)</f>
        <v>Plantae</v>
      </c>
      <c r="Q316" t="str">
        <f>VLOOKUP($D316,Artslister!$A$1:$W$100,6,FALSE)</f>
        <v>Magnoliophyta</v>
      </c>
      <c r="R316" t="str">
        <f>VLOOKUP($D316,Artslister!$A$1:$W$100,7,FALSE)</f>
        <v>Eudicots</v>
      </c>
      <c r="S316" t="str">
        <f>VLOOKUP($D316,Artslister!$A$1:$W$100,8,FALSE)</f>
        <v>Rosales</v>
      </c>
      <c r="T316" t="str">
        <f>VLOOKUP($D316,Artslister!$A$1:$W$100,9,FALSE)</f>
        <v>Rosaceae</v>
      </c>
      <c r="U316" t="str">
        <f>VLOOKUP($D316,Artslister!$A$1:$W$100,10,FALSE)</f>
        <v>Rubus</v>
      </c>
      <c r="V316" t="str">
        <f>VLOOKUP($D316,Artslister!$A$1:$W$100,11,FALSE)</f>
        <v>idaeus</v>
      </c>
      <c r="W316">
        <f>VLOOKUP($D316,Artslister!$A$1:$W$100,12,FALSE)</f>
        <v>0</v>
      </c>
      <c r="X316" t="str">
        <f>VLOOKUP($D316,Artslister!$A$1:$W$100,13,FALSE)</f>
        <v>L.</v>
      </c>
      <c r="Y316" t="str">
        <f>VLOOKUP($D316,Artslister!$A$1:$W$100,15,FALSE)</f>
        <v>LC</v>
      </c>
      <c r="Z316" t="e">
        <f>VLOOKUP($D316,Artslister!$A$1:$W$100,17,FALSE)</f>
        <v>#N/A</v>
      </c>
    </row>
    <row r="317" spans="1:26" x14ac:dyDescent="0.3">
      <c r="A317" t="s">
        <v>92</v>
      </c>
      <c r="B317">
        <v>2019</v>
      </c>
      <c r="C317" t="s">
        <v>1305</v>
      </c>
      <c r="D317" t="s">
        <v>1718</v>
      </c>
      <c r="E317">
        <v>1</v>
      </c>
      <c r="H317">
        <v>1</v>
      </c>
      <c r="M317" t="str">
        <f>VLOOKUP($D317,Artslister!$A$1:$W$100,2,FALSE)</f>
        <v>Rubus idaeus</v>
      </c>
      <c r="N317" t="str">
        <f>VLOOKUP($D317,Artslister!$A$1:$W$100,3,FALSE)</f>
        <v>103427</v>
      </c>
      <c r="O317" t="str">
        <f>VLOOKUP($D317,Artslister!$A$1:$W$100,4,FALSE)</f>
        <v>63387</v>
      </c>
      <c r="P317" t="str">
        <f>VLOOKUP($D317,Artslister!$A$1:$W$100,5,FALSE)</f>
        <v>Plantae</v>
      </c>
      <c r="Q317" t="str">
        <f>VLOOKUP($D317,Artslister!$A$1:$W$100,6,FALSE)</f>
        <v>Magnoliophyta</v>
      </c>
      <c r="R317" t="str">
        <f>VLOOKUP($D317,Artslister!$A$1:$W$100,7,FALSE)</f>
        <v>Eudicots</v>
      </c>
      <c r="S317" t="str">
        <f>VLOOKUP($D317,Artslister!$A$1:$W$100,8,FALSE)</f>
        <v>Rosales</v>
      </c>
      <c r="T317" t="str">
        <f>VLOOKUP($D317,Artslister!$A$1:$W$100,9,FALSE)</f>
        <v>Rosaceae</v>
      </c>
      <c r="U317" t="str">
        <f>VLOOKUP($D317,Artslister!$A$1:$W$100,10,FALSE)</f>
        <v>Rubus</v>
      </c>
      <c r="V317" t="str">
        <f>VLOOKUP($D317,Artslister!$A$1:$W$100,11,FALSE)</f>
        <v>idaeus</v>
      </c>
      <c r="W317">
        <f>VLOOKUP($D317,Artslister!$A$1:$W$100,12,FALSE)</f>
        <v>0</v>
      </c>
      <c r="X317" t="str">
        <f>VLOOKUP($D317,Artslister!$A$1:$W$100,13,FALSE)</f>
        <v>L.</v>
      </c>
      <c r="Y317" t="str">
        <f>VLOOKUP($D317,Artslister!$A$1:$W$100,15,FALSE)</f>
        <v>LC</v>
      </c>
      <c r="Z317" t="e">
        <f>VLOOKUP($D317,Artslister!$A$1:$W$100,17,FALSE)</f>
        <v>#N/A</v>
      </c>
    </row>
    <row r="318" spans="1:26" x14ac:dyDescent="0.3">
      <c r="A318" t="s">
        <v>98</v>
      </c>
      <c r="B318">
        <v>2019</v>
      </c>
      <c r="C318" t="s">
        <v>1567</v>
      </c>
      <c r="D318" t="s">
        <v>1718</v>
      </c>
      <c r="E318">
        <v>20</v>
      </c>
      <c r="H318">
        <v>1</v>
      </c>
      <c r="M318" t="str">
        <f>VLOOKUP($D318,Artslister!$A$1:$W$100,2,FALSE)</f>
        <v>Rubus idaeus</v>
      </c>
      <c r="N318" t="str">
        <f>VLOOKUP($D318,Artslister!$A$1:$W$100,3,FALSE)</f>
        <v>103427</v>
      </c>
      <c r="O318" t="str">
        <f>VLOOKUP($D318,Artslister!$A$1:$W$100,4,FALSE)</f>
        <v>63387</v>
      </c>
      <c r="P318" t="str">
        <f>VLOOKUP($D318,Artslister!$A$1:$W$100,5,FALSE)</f>
        <v>Plantae</v>
      </c>
      <c r="Q318" t="str">
        <f>VLOOKUP($D318,Artslister!$A$1:$W$100,6,FALSE)</f>
        <v>Magnoliophyta</v>
      </c>
      <c r="R318" t="str">
        <f>VLOOKUP($D318,Artslister!$A$1:$W$100,7,FALSE)</f>
        <v>Eudicots</v>
      </c>
      <c r="S318" t="str">
        <f>VLOOKUP($D318,Artslister!$A$1:$W$100,8,FALSE)</f>
        <v>Rosales</v>
      </c>
      <c r="T318" t="str">
        <f>VLOOKUP($D318,Artslister!$A$1:$W$100,9,FALSE)</f>
        <v>Rosaceae</v>
      </c>
      <c r="U318" t="str">
        <f>VLOOKUP($D318,Artslister!$A$1:$W$100,10,FALSE)</f>
        <v>Rubus</v>
      </c>
      <c r="V318" t="str">
        <f>VLOOKUP($D318,Artslister!$A$1:$W$100,11,FALSE)</f>
        <v>idaeus</v>
      </c>
      <c r="W318">
        <f>VLOOKUP($D318,Artslister!$A$1:$W$100,12,FALSE)</f>
        <v>0</v>
      </c>
      <c r="X318" t="str">
        <f>VLOOKUP($D318,Artslister!$A$1:$W$100,13,FALSE)</f>
        <v>L.</v>
      </c>
      <c r="Y318" t="str">
        <f>VLOOKUP($D318,Artslister!$A$1:$W$100,15,FALSE)</f>
        <v>LC</v>
      </c>
      <c r="Z318" t="e">
        <f>VLOOKUP($D318,Artslister!$A$1:$W$100,17,FALSE)</f>
        <v>#N/A</v>
      </c>
    </row>
    <row r="319" spans="1:26" x14ac:dyDescent="0.3">
      <c r="A319" t="s">
        <v>138</v>
      </c>
      <c r="B319">
        <v>2020</v>
      </c>
      <c r="C319" t="s">
        <v>1134</v>
      </c>
      <c r="D319" t="s">
        <v>1718</v>
      </c>
      <c r="E319">
        <v>1</v>
      </c>
      <c r="H319">
        <v>1</v>
      </c>
      <c r="M319" t="str">
        <f>VLOOKUP($D319,Artslister!$A$1:$W$100,2,FALSE)</f>
        <v>Rubus idaeus</v>
      </c>
      <c r="N319" t="str">
        <f>VLOOKUP($D319,Artslister!$A$1:$W$100,3,FALSE)</f>
        <v>103427</v>
      </c>
      <c r="O319" t="str">
        <f>VLOOKUP($D319,Artslister!$A$1:$W$100,4,FALSE)</f>
        <v>63387</v>
      </c>
      <c r="P319" t="str">
        <f>VLOOKUP($D319,Artslister!$A$1:$W$100,5,FALSE)</f>
        <v>Plantae</v>
      </c>
      <c r="Q319" t="str">
        <f>VLOOKUP($D319,Artslister!$A$1:$W$100,6,FALSE)</f>
        <v>Magnoliophyta</v>
      </c>
      <c r="R319" t="str">
        <f>VLOOKUP($D319,Artslister!$A$1:$W$100,7,FALSE)</f>
        <v>Eudicots</v>
      </c>
      <c r="S319" t="str">
        <f>VLOOKUP($D319,Artslister!$A$1:$W$100,8,FALSE)</f>
        <v>Rosales</v>
      </c>
      <c r="T319" t="str">
        <f>VLOOKUP($D319,Artslister!$A$1:$W$100,9,FALSE)</f>
        <v>Rosaceae</v>
      </c>
      <c r="U319" t="str">
        <f>VLOOKUP($D319,Artslister!$A$1:$W$100,10,FALSE)</f>
        <v>Rubus</v>
      </c>
      <c r="V319" t="str">
        <f>VLOOKUP($D319,Artslister!$A$1:$W$100,11,FALSE)</f>
        <v>idaeus</v>
      </c>
      <c r="W319">
        <f>VLOOKUP($D319,Artslister!$A$1:$W$100,12,FALSE)</f>
        <v>0</v>
      </c>
      <c r="X319" t="str">
        <f>VLOOKUP($D319,Artslister!$A$1:$W$100,13,FALSE)</f>
        <v>L.</v>
      </c>
      <c r="Y319" t="str">
        <f>VLOOKUP($D319,Artslister!$A$1:$W$100,15,FALSE)</f>
        <v>LC</v>
      </c>
      <c r="Z319" t="e">
        <f>VLOOKUP($D319,Artslister!$A$1:$W$100,17,FALSE)</f>
        <v>#N/A</v>
      </c>
    </row>
    <row r="320" spans="1:26" x14ac:dyDescent="0.3">
      <c r="A320" t="s">
        <v>27</v>
      </c>
      <c r="B320">
        <v>2020</v>
      </c>
      <c r="C320" t="s">
        <v>1180</v>
      </c>
      <c r="D320" t="s">
        <v>1718</v>
      </c>
      <c r="E320">
        <v>30</v>
      </c>
      <c r="H320">
        <v>1</v>
      </c>
      <c r="M320" t="str">
        <f>VLOOKUP($D320,Artslister!$A$1:$W$100,2,FALSE)</f>
        <v>Rubus idaeus</v>
      </c>
      <c r="N320" t="str">
        <f>VLOOKUP($D320,Artslister!$A$1:$W$100,3,FALSE)</f>
        <v>103427</v>
      </c>
      <c r="O320" t="str">
        <f>VLOOKUP($D320,Artslister!$A$1:$W$100,4,FALSE)</f>
        <v>63387</v>
      </c>
      <c r="P320" t="str">
        <f>VLOOKUP($D320,Artslister!$A$1:$W$100,5,FALSE)</f>
        <v>Plantae</v>
      </c>
      <c r="Q320" t="str">
        <f>VLOOKUP($D320,Artslister!$A$1:$W$100,6,FALSE)</f>
        <v>Magnoliophyta</v>
      </c>
      <c r="R320" t="str">
        <f>VLOOKUP($D320,Artslister!$A$1:$W$100,7,FALSE)</f>
        <v>Eudicots</v>
      </c>
      <c r="S320" t="str">
        <f>VLOOKUP($D320,Artslister!$A$1:$W$100,8,FALSE)</f>
        <v>Rosales</v>
      </c>
      <c r="T320" t="str">
        <f>VLOOKUP($D320,Artslister!$A$1:$W$100,9,FALSE)</f>
        <v>Rosaceae</v>
      </c>
      <c r="U320" t="str">
        <f>VLOOKUP($D320,Artslister!$A$1:$W$100,10,FALSE)</f>
        <v>Rubus</v>
      </c>
      <c r="V320" t="str">
        <f>VLOOKUP($D320,Artslister!$A$1:$W$100,11,FALSE)</f>
        <v>idaeus</v>
      </c>
      <c r="W320">
        <f>VLOOKUP($D320,Artslister!$A$1:$W$100,12,FALSE)</f>
        <v>0</v>
      </c>
      <c r="X320" t="str">
        <f>VLOOKUP($D320,Artslister!$A$1:$W$100,13,FALSE)</f>
        <v>L.</v>
      </c>
      <c r="Y320" t="str">
        <f>VLOOKUP($D320,Artslister!$A$1:$W$100,15,FALSE)</f>
        <v>LC</v>
      </c>
      <c r="Z320" t="e">
        <f>VLOOKUP($D320,Artslister!$A$1:$W$100,17,FALSE)</f>
        <v>#N/A</v>
      </c>
    </row>
    <row r="321" spans="1:26" x14ac:dyDescent="0.3">
      <c r="A321" t="s">
        <v>27</v>
      </c>
      <c r="B321">
        <v>2020</v>
      </c>
      <c r="C321" t="s">
        <v>1193</v>
      </c>
      <c r="D321" t="s">
        <v>1718</v>
      </c>
      <c r="E321">
        <v>55</v>
      </c>
      <c r="H321">
        <v>1</v>
      </c>
      <c r="M321" t="str">
        <f>VLOOKUP($D321,Artslister!$A$1:$W$100,2,FALSE)</f>
        <v>Rubus idaeus</v>
      </c>
      <c r="N321" t="str">
        <f>VLOOKUP($D321,Artslister!$A$1:$W$100,3,FALSE)</f>
        <v>103427</v>
      </c>
      <c r="O321" t="str">
        <f>VLOOKUP($D321,Artslister!$A$1:$W$100,4,FALSE)</f>
        <v>63387</v>
      </c>
      <c r="P321" t="str">
        <f>VLOOKUP($D321,Artslister!$A$1:$W$100,5,FALSE)</f>
        <v>Plantae</v>
      </c>
      <c r="Q321" t="str">
        <f>VLOOKUP($D321,Artslister!$A$1:$W$100,6,FALSE)</f>
        <v>Magnoliophyta</v>
      </c>
      <c r="R321" t="str">
        <f>VLOOKUP($D321,Artslister!$A$1:$W$100,7,FALSE)</f>
        <v>Eudicots</v>
      </c>
      <c r="S321" t="str">
        <f>VLOOKUP($D321,Artslister!$A$1:$W$100,8,FALSE)</f>
        <v>Rosales</v>
      </c>
      <c r="T321" t="str">
        <f>VLOOKUP($D321,Artslister!$A$1:$W$100,9,FALSE)</f>
        <v>Rosaceae</v>
      </c>
      <c r="U321" t="str">
        <f>VLOOKUP($D321,Artslister!$A$1:$W$100,10,FALSE)</f>
        <v>Rubus</v>
      </c>
      <c r="V321" t="str">
        <f>VLOOKUP($D321,Artslister!$A$1:$W$100,11,FALSE)</f>
        <v>idaeus</v>
      </c>
      <c r="W321">
        <f>VLOOKUP($D321,Artslister!$A$1:$W$100,12,FALSE)</f>
        <v>0</v>
      </c>
      <c r="X321" t="str">
        <f>VLOOKUP($D321,Artslister!$A$1:$W$100,13,FALSE)</f>
        <v>L.</v>
      </c>
      <c r="Y321" t="str">
        <f>VLOOKUP($D321,Artslister!$A$1:$W$100,15,FALSE)</f>
        <v>LC</v>
      </c>
      <c r="Z321" t="e">
        <f>VLOOKUP($D321,Artslister!$A$1:$W$100,17,FALSE)</f>
        <v>#N/A</v>
      </c>
    </row>
    <row r="322" spans="1:26" x14ac:dyDescent="0.3">
      <c r="A322" t="s">
        <v>98</v>
      </c>
      <c r="B322">
        <v>2020</v>
      </c>
      <c r="C322" t="s">
        <v>1567</v>
      </c>
      <c r="D322" t="s">
        <v>1718</v>
      </c>
      <c r="E322">
        <v>15</v>
      </c>
      <c r="H322">
        <v>1</v>
      </c>
      <c r="M322" t="str">
        <f>VLOOKUP($D322,Artslister!$A$1:$W$100,2,FALSE)</f>
        <v>Rubus idaeus</v>
      </c>
      <c r="N322" t="str">
        <f>VLOOKUP($D322,Artslister!$A$1:$W$100,3,FALSE)</f>
        <v>103427</v>
      </c>
      <c r="O322" t="str">
        <f>VLOOKUP($D322,Artslister!$A$1:$W$100,4,FALSE)</f>
        <v>63387</v>
      </c>
      <c r="P322" t="str">
        <f>VLOOKUP($D322,Artslister!$A$1:$W$100,5,FALSE)</f>
        <v>Plantae</v>
      </c>
      <c r="Q322" t="str">
        <f>VLOOKUP($D322,Artslister!$A$1:$W$100,6,FALSE)</f>
        <v>Magnoliophyta</v>
      </c>
      <c r="R322" t="str">
        <f>VLOOKUP($D322,Artslister!$A$1:$W$100,7,FALSE)</f>
        <v>Eudicots</v>
      </c>
      <c r="S322" t="str">
        <f>VLOOKUP($D322,Artslister!$A$1:$W$100,8,FALSE)</f>
        <v>Rosales</v>
      </c>
      <c r="T322" t="str">
        <f>VLOOKUP($D322,Artslister!$A$1:$W$100,9,FALSE)</f>
        <v>Rosaceae</v>
      </c>
      <c r="U322" t="str">
        <f>VLOOKUP($D322,Artslister!$A$1:$W$100,10,FALSE)</f>
        <v>Rubus</v>
      </c>
      <c r="V322" t="str">
        <f>VLOOKUP($D322,Artslister!$A$1:$W$100,11,FALSE)</f>
        <v>idaeus</v>
      </c>
      <c r="W322">
        <f>VLOOKUP($D322,Artslister!$A$1:$W$100,12,FALSE)</f>
        <v>0</v>
      </c>
      <c r="X322" t="str">
        <f>VLOOKUP($D322,Artslister!$A$1:$W$100,13,FALSE)</f>
        <v>L.</v>
      </c>
      <c r="Y322" t="str">
        <f>VLOOKUP($D322,Artslister!$A$1:$W$100,15,FALSE)</f>
        <v>LC</v>
      </c>
      <c r="Z322" t="e">
        <f>VLOOKUP($D322,Artslister!$A$1:$W$100,17,FALSE)</f>
        <v>#N/A</v>
      </c>
    </row>
    <row r="323" spans="1:26" x14ac:dyDescent="0.3">
      <c r="A323" t="s">
        <v>98</v>
      </c>
      <c r="B323">
        <v>2020</v>
      </c>
      <c r="C323" t="s">
        <v>1554</v>
      </c>
      <c r="D323" t="s">
        <v>1718</v>
      </c>
      <c r="E323">
        <v>5</v>
      </c>
      <c r="H323">
        <v>1</v>
      </c>
      <c r="M323" t="str">
        <f>VLOOKUP($D323,Artslister!$A$1:$W$100,2,FALSE)</f>
        <v>Rubus idaeus</v>
      </c>
      <c r="N323" t="str">
        <f>VLOOKUP($D323,Artslister!$A$1:$W$100,3,FALSE)</f>
        <v>103427</v>
      </c>
      <c r="O323" t="str">
        <f>VLOOKUP($D323,Artslister!$A$1:$W$100,4,FALSE)</f>
        <v>63387</v>
      </c>
      <c r="P323" t="str">
        <f>VLOOKUP($D323,Artslister!$A$1:$W$100,5,FALSE)</f>
        <v>Plantae</v>
      </c>
      <c r="Q323" t="str">
        <f>VLOOKUP($D323,Artslister!$A$1:$W$100,6,FALSE)</f>
        <v>Magnoliophyta</v>
      </c>
      <c r="R323" t="str">
        <f>VLOOKUP($D323,Artslister!$A$1:$W$100,7,FALSE)</f>
        <v>Eudicots</v>
      </c>
      <c r="S323" t="str">
        <f>VLOOKUP($D323,Artslister!$A$1:$W$100,8,FALSE)</f>
        <v>Rosales</v>
      </c>
      <c r="T323" t="str">
        <f>VLOOKUP($D323,Artslister!$A$1:$W$100,9,FALSE)</f>
        <v>Rosaceae</v>
      </c>
      <c r="U323" t="str">
        <f>VLOOKUP($D323,Artslister!$A$1:$W$100,10,FALSE)</f>
        <v>Rubus</v>
      </c>
      <c r="V323" t="str">
        <f>VLOOKUP($D323,Artslister!$A$1:$W$100,11,FALSE)</f>
        <v>idaeus</v>
      </c>
      <c r="W323">
        <f>VLOOKUP($D323,Artslister!$A$1:$W$100,12,FALSE)</f>
        <v>0</v>
      </c>
      <c r="X323" t="str">
        <f>VLOOKUP($D323,Artslister!$A$1:$W$100,13,FALSE)</f>
        <v>L.</v>
      </c>
      <c r="Y323" t="str">
        <f>VLOOKUP($D323,Artslister!$A$1:$W$100,15,FALSE)</f>
        <v>LC</v>
      </c>
      <c r="Z323" t="e">
        <f>VLOOKUP($D323,Artslister!$A$1:$W$100,17,FALSE)</f>
        <v>#N/A</v>
      </c>
    </row>
    <row r="324" spans="1:26" x14ac:dyDescent="0.3">
      <c r="A324" t="s">
        <v>127</v>
      </c>
      <c r="B324">
        <v>2021</v>
      </c>
      <c r="C324" t="s">
        <v>1123</v>
      </c>
      <c r="D324" t="s">
        <v>1718</v>
      </c>
      <c r="E324">
        <v>15</v>
      </c>
      <c r="H324">
        <v>1</v>
      </c>
      <c r="I324">
        <v>1</v>
      </c>
      <c r="M324" t="str">
        <f>VLOOKUP($D324,Artslister!$A$1:$W$100,2,FALSE)</f>
        <v>Rubus idaeus</v>
      </c>
      <c r="N324" t="str">
        <f>VLOOKUP($D324,Artslister!$A$1:$W$100,3,FALSE)</f>
        <v>103427</v>
      </c>
      <c r="O324" t="str">
        <f>VLOOKUP($D324,Artslister!$A$1:$W$100,4,FALSE)</f>
        <v>63387</v>
      </c>
      <c r="P324" t="str">
        <f>VLOOKUP($D324,Artslister!$A$1:$W$100,5,FALSE)</f>
        <v>Plantae</v>
      </c>
      <c r="Q324" t="str">
        <f>VLOOKUP($D324,Artslister!$A$1:$W$100,6,FALSE)</f>
        <v>Magnoliophyta</v>
      </c>
      <c r="R324" t="str">
        <f>VLOOKUP($D324,Artslister!$A$1:$W$100,7,FALSE)</f>
        <v>Eudicots</v>
      </c>
      <c r="S324" t="str">
        <f>VLOOKUP($D324,Artslister!$A$1:$W$100,8,FALSE)</f>
        <v>Rosales</v>
      </c>
      <c r="T324" t="str">
        <f>VLOOKUP($D324,Artslister!$A$1:$W$100,9,FALSE)</f>
        <v>Rosaceae</v>
      </c>
      <c r="U324" t="str">
        <f>VLOOKUP($D324,Artslister!$A$1:$W$100,10,FALSE)</f>
        <v>Rubus</v>
      </c>
      <c r="V324" t="str">
        <f>VLOOKUP($D324,Artslister!$A$1:$W$100,11,FALSE)</f>
        <v>idaeus</v>
      </c>
      <c r="W324">
        <f>VLOOKUP($D324,Artslister!$A$1:$W$100,12,FALSE)</f>
        <v>0</v>
      </c>
      <c r="X324" t="str">
        <f>VLOOKUP($D324,Artslister!$A$1:$W$100,13,FALSE)</f>
        <v>L.</v>
      </c>
      <c r="Y324" t="str">
        <f>VLOOKUP($D324,Artslister!$A$1:$W$100,15,FALSE)</f>
        <v>LC</v>
      </c>
      <c r="Z324" t="e">
        <f>VLOOKUP($D324,Artslister!$A$1:$W$100,17,FALSE)</f>
        <v>#N/A</v>
      </c>
    </row>
    <row r="325" spans="1:26" x14ac:dyDescent="0.3">
      <c r="A325" t="s">
        <v>27</v>
      </c>
      <c r="B325">
        <v>2021</v>
      </c>
      <c r="C325" t="s">
        <v>1180</v>
      </c>
      <c r="D325" t="s">
        <v>1718</v>
      </c>
      <c r="E325">
        <v>43</v>
      </c>
      <c r="H325">
        <v>1</v>
      </c>
      <c r="I325">
        <v>1</v>
      </c>
      <c r="M325" t="str">
        <f>VLOOKUP($D325,Artslister!$A$1:$W$100,2,FALSE)</f>
        <v>Rubus idaeus</v>
      </c>
      <c r="N325" t="str">
        <f>VLOOKUP($D325,Artslister!$A$1:$W$100,3,FALSE)</f>
        <v>103427</v>
      </c>
      <c r="O325" t="str">
        <f>VLOOKUP($D325,Artslister!$A$1:$W$100,4,FALSE)</f>
        <v>63387</v>
      </c>
      <c r="P325" t="str">
        <f>VLOOKUP($D325,Artslister!$A$1:$W$100,5,FALSE)</f>
        <v>Plantae</v>
      </c>
      <c r="Q325" t="str">
        <f>VLOOKUP($D325,Artslister!$A$1:$W$100,6,FALSE)</f>
        <v>Magnoliophyta</v>
      </c>
      <c r="R325" t="str">
        <f>VLOOKUP($D325,Artslister!$A$1:$W$100,7,FALSE)</f>
        <v>Eudicots</v>
      </c>
      <c r="S325" t="str">
        <f>VLOOKUP($D325,Artslister!$A$1:$W$100,8,FALSE)</f>
        <v>Rosales</v>
      </c>
      <c r="T325" t="str">
        <f>VLOOKUP($D325,Artslister!$A$1:$W$100,9,FALSE)</f>
        <v>Rosaceae</v>
      </c>
      <c r="U325" t="str">
        <f>VLOOKUP($D325,Artslister!$A$1:$W$100,10,FALSE)</f>
        <v>Rubus</v>
      </c>
      <c r="V325" t="str">
        <f>VLOOKUP($D325,Artslister!$A$1:$W$100,11,FALSE)</f>
        <v>idaeus</v>
      </c>
      <c r="W325">
        <f>VLOOKUP($D325,Artslister!$A$1:$W$100,12,FALSE)</f>
        <v>0</v>
      </c>
      <c r="X325" t="str">
        <f>VLOOKUP($D325,Artslister!$A$1:$W$100,13,FALSE)</f>
        <v>L.</v>
      </c>
      <c r="Y325" t="str">
        <f>VLOOKUP($D325,Artslister!$A$1:$W$100,15,FALSE)</f>
        <v>LC</v>
      </c>
      <c r="Z325" t="e">
        <f>VLOOKUP($D325,Artslister!$A$1:$W$100,17,FALSE)</f>
        <v>#N/A</v>
      </c>
    </row>
    <row r="326" spans="1:26" x14ac:dyDescent="0.3">
      <c r="A326" t="s">
        <v>27</v>
      </c>
      <c r="B326">
        <v>2021</v>
      </c>
      <c r="C326" t="s">
        <v>1193</v>
      </c>
      <c r="D326" t="s">
        <v>1718</v>
      </c>
      <c r="E326">
        <v>4</v>
      </c>
      <c r="H326">
        <v>1</v>
      </c>
      <c r="I326">
        <v>1</v>
      </c>
      <c r="M326" t="str">
        <f>VLOOKUP($D326,Artslister!$A$1:$W$100,2,FALSE)</f>
        <v>Rubus idaeus</v>
      </c>
      <c r="N326" t="str">
        <f>VLOOKUP($D326,Artslister!$A$1:$W$100,3,FALSE)</f>
        <v>103427</v>
      </c>
      <c r="O326" t="str">
        <f>VLOOKUP($D326,Artslister!$A$1:$W$100,4,FALSE)</f>
        <v>63387</v>
      </c>
      <c r="P326" t="str">
        <f>VLOOKUP($D326,Artslister!$A$1:$W$100,5,FALSE)</f>
        <v>Plantae</v>
      </c>
      <c r="Q326" t="str">
        <f>VLOOKUP($D326,Artslister!$A$1:$W$100,6,FALSE)</f>
        <v>Magnoliophyta</v>
      </c>
      <c r="R326" t="str">
        <f>VLOOKUP($D326,Artslister!$A$1:$W$100,7,FALSE)</f>
        <v>Eudicots</v>
      </c>
      <c r="S326" t="str">
        <f>VLOOKUP($D326,Artslister!$A$1:$W$100,8,FALSE)</f>
        <v>Rosales</v>
      </c>
      <c r="T326" t="str">
        <f>VLOOKUP($D326,Artslister!$A$1:$W$100,9,FALSE)</f>
        <v>Rosaceae</v>
      </c>
      <c r="U326" t="str">
        <f>VLOOKUP($D326,Artslister!$A$1:$W$100,10,FALSE)</f>
        <v>Rubus</v>
      </c>
      <c r="V326" t="str">
        <f>VLOOKUP($D326,Artslister!$A$1:$W$100,11,FALSE)</f>
        <v>idaeus</v>
      </c>
      <c r="W326">
        <f>VLOOKUP($D326,Artslister!$A$1:$W$100,12,FALSE)</f>
        <v>0</v>
      </c>
      <c r="X326" t="str">
        <f>VLOOKUP($D326,Artslister!$A$1:$W$100,13,FALSE)</f>
        <v>L.</v>
      </c>
      <c r="Y326" t="str">
        <f>VLOOKUP($D326,Artslister!$A$1:$W$100,15,FALSE)</f>
        <v>LC</v>
      </c>
      <c r="Z326" t="e">
        <f>VLOOKUP($D326,Artslister!$A$1:$W$100,17,FALSE)</f>
        <v>#N/A</v>
      </c>
    </row>
    <row r="327" spans="1:26" x14ac:dyDescent="0.3">
      <c r="A327" t="s">
        <v>12</v>
      </c>
      <c r="B327">
        <v>2021</v>
      </c>
      <c r="C327" t="s">
        <v>1195</v>
      </c>
      <c r="D327" t="s">
        <v>1718</v>
      </c>
      <c r="E327">
        <v>3</v>
      </c>
      <c r="H327">
        <v>1</v>
      </c>
      <c r="I327">
        <v>1</v>
      </c>
      <c r="M327" t="str">
        <f>VLOOKUP($D327,Artslister!$A$1:$W$100,2,FALSE)</f>
        <v>Rubus idaeus</v>
      </c>
      <c r="N327" t="str">
        <f>VLOOKUP($D327,Artslister!$A$1:$W$100,3,FALSE)</f>
        <v>103427</v>
      </c>
      <c r="O327" t="str">
        <f>VLOOKUP($D327,Artslister!$A$1:$W$100,4,FALSE)</f>
        <v>63387</v>
      </c>
      <c r="P327" t="str">
        <f>VLOOKUP($D327,Artslister!$A$1:$W$100,5,FALSE)</f>
        <v>Plantae</v>
      </c>
      <c r="Q327" t="str">
        <f>VLOOKUP($D327,Artslister!$A$1:$W$100,6,FALSE)</f>
        <v>Magnoliophyta</v>
      </c>
      <c r="R327" t="str">
        <f>VLOOKUP($D327,Artslister!$A$1:$W$100,7,FALSE)</f>
        <v>Eudicots</v>
      </c>
      <c r="S327" t="str">
        <f>VLOOKUP($D327,Artslister!$A$1:$W$100,8,FALSE)</f>
        <v>Rosales</v>
      </c>
      <c r="T327" t="str">
        <f>VLOOKUP($D327,Artslister!$A$1:$W$100,9,FALSE)</f>
        <v>Rosaceae</v>
      </c>
      <c r="U327" t="str">
        <f>VLOOKUP($D327,Artslister!$A$1:$W$100,10,FALSE)</f>
        <v>Rubus</v>
      </c>
      <c r="V327" t="str">
        <f>VLOOKUP($D327,Artslister!$A$1:$W$100,11,FALSE)</f>
        <v>idaeus</v>
      </c>
      <c r="W327">
        <f>VLOOKUP($D327,Artslister!$A$1:$W$100,12,FALSE)</f>
        <v>0</v>
      </c>
      <c r="X327" t="str">
        <f>VLOOKUP($D327,Artslister!$A$1:$W$100,13,FALSE)</f>
        <v>L.</v>
      </c>
      <c r="Y327" t="str">
        <f>VLOOKUP($D327,Artslister!$A$1:$W$100,15,FALSE)</f>
        <v>LC</v>
      </c>
      <c r="Z327" t="e">
        <f>VLOOKUP($D327,Artslister!$A$1:$W$100,17,FALSE)</f>
        <v>#N/A</v>
      </c>
    </row>
    <row r="328" spans="1:26" x14ac:dyDescent="0.3">
      <c r="A328" t="s">
        <v>12</v>
      </c>
      <c r="B328">
        <v>2021</v>
      </c>
      <c r="C328" t="s">
        <v>1196</v>
      </c>
      <c r="D328" t="s">
        <v>1718</v>
      </c>
      <c r="E328">
        <v>10</v>
      </c>
      <c r="H328">
        <v>1</v>
      </c>
      <c r="I328">
        <v>1</v>
      </c>
      <c r="M328" t="str">
        <f>VLOOKUP($D328,Artslister!$A$1:$W$100,2,FALSE)</f>
        <v>Rubus idaeus</v>
      </c>
      <c r="N328" t="str">
        <f>VLOOKUP($D328,Artslister!$A$1:$W$100,3,FALSE)</f>
        <v>103427</v>
      </c>
      <c r="O328" t="str">
        <f>VLOOKUP($D328,Artslister!$A$1:$W$100,4,FALSE)</f>
        <v>63387</v>
      </c>
      <c r="P328" t="str">
        <f>VLOOKUP($D328,Artslister!$A$1:$W$100,5,FALSE)</f>
        <v>Plantae</v>
      </c>
      <c r="Q328" t="str">
        <f>VLOOKUP($D328,Artslister!$A$1:$W$100,6,FALSE)</f>
        <v>Magnoliophyta</v>
      </c>
      <c r="R328" t="str">
        <f>VLOOKUP($D328,Artslister!$A$1:$W$100,7,FALSE)</f>
        <v>Eudicots</v>
      </c>
      <c r="S328" t="str">
        <f>VLOOKUP($D328,Artslister!$A$1:$W$100,8,FALSE)</f>
        <v>Rosales</v>
      </c>
      <c r="T328" t="str">
        <f>VLOOKUP($D328,Artslister!$A$1:$W$100,9,FALSE)</f>
        <v>Rosaceae</v>
      </c>
      <c r="U328" t="str">
        <f>VLOOKUP($D328,Artslister!$A$1:$W$100,10,FALSE)</f>
        <v>Rubus</v>
      </c>
      <c r="V328" t="str">
        <f>VLOOKUP($D328,Artslister!$A$1:$W$100,11,FALSE)</f>
        <v>idaeus</v>
      </c>
      <c r="W328">
        <f>VLOOKUP($D328,Artslister!$A$1:$W$100,12,FALSE)</f>
        <v>0</v>
      </c>
      <c r="X328" t="str">
        <f>VLOOKUP($D328,Artslister!$A$1:$W$100,13,FALSE)</f>
        <v>L.</v>
      </c>
      <c r="Y328" t="str">
        <f>VLOOKUP($D328,Artslister!$A$1:$W$100,15,FALSE)</f>
        <v>LC</v>
      </c>
      <c r="Z328" t="e">
        <f>VLOOKUP($D328,Artslister!$A$1:$W$100,17,FALSE)</f>
        <v>#N/A</v>
      </c>
    </row>
    <row r="329" spans="1:26" x14ac:dyDescent="0.3">
      <c r="A329" t="s">
        <v>12</v>
      </c>
      <c r="B329">
        <v>2021</v>
      </c>
      <c r="C329" t="s">
        <v>1200</v>
      </c>
      <c r="D329" t="s">
        <v>1718</v>
      </c>
      <c r="E329">
        <v>1</v>
      </c>
      <c r="H329">
        <v>1</v>
      </c>
      <c r="I329">
        <v>1</v>
      </c>
      <c r="M329" t="str">
        <f>VLOOKUP($D329,Artslister!$A$1:$W$100,2,FALSE)</f>
        <v>Rubus idaeus</v>
      </c>
      <c r="N329" t="str">
        <f>VLOOKUP($D329,Artslister!$A$1:$W$100,3,FALSE)</f>
        <v>103427</v>
      </c>
      <c r="O329" t="str">
        <f>VLOOKUP($D329,Artslister!$A$1:$W$100,4,FALSE)</f>
        <v>63387</v>
      </c>
      <c r="P329" t="str">
        <f>VLOOKUP($D329,Artslister!$A$1:$W$100,5,FALSE)</f>
        <v>Plantae</v>
      </c>
      <c r="Q329" t="str">
        <f>VLOOKUP($D329,Artslister!$A$1:$W$100,6,FALSE)</f>
        <v>Magnoliophyta</v>
      </c>
      <c r="R329" t="str">
        <f>VLOOKUP($D329,Artslister!$A$1:$W$100,7,FALSE)</f>
        <v>Eudicots</v>
      </c>
      <c r="S329" t="str">
        <f>VLOOKUP($D329,Artslister!$A$1:$W$100,8,FALSE)</f>
        <v>Rosales</v>
      </c>
      <c r="T329" t="str">
        <f>VLOOKUP($D329,Artslister!$A$1:$W$100,9,FALSE)</f>
        <v>Rosaceae</v>
      </c>
      <c r="U329" t="str">
        <f>VLOOKUP($D329,Artslister!$A$1:$W$100,10,FALSE)</f>
        <v>Rubus</v>
      </c>
      <c r="V329" t="str">
        <f>VLOOKUP($D329,Artslister!$A$1:$W$100,11,FALSE)</f>
        <v>idaeus</v>
      </c>
      <c r="W329">
        <f>VLOOKUP($D329,Artslister!$A$1:$W$100,12,FALSE)</f>
        <v>0</v>
      </c>
      <c r="X329" t="str">
        <f>VLOOKUP($D329,Artslister!$A$1:$W$100,13,FALSE)</f>
        <v>L.</v>
      </c>
      <c r="Y329" t="str">
        <f>VLOOKUP($D329,Artslister!$A$1:$W$100,15,FALSE)</f>
        <v>LC</v>
      </c>
      <c r="Z329" t="e">
        <f>VLOOKUP($D329,Artslister!$A$1:$W$100,17,FALSE)</f>
        <v>#N/A</v>
      </c>
    </row>
    <row r="330" spans="1:26" x14ac:dyDescent="0.3">
      <c r="A330" t="s">
        <v>34</v>
      </c>
      <c r="B330">
        <v>2021</v>
      </c>
      <c r="C330" t="s">
        <v>1236</v>
      </c>
      <c r="D330" t="s">
        <v>1718</v>
      </c>
      <c r="E330">
        <v>2</v>
      </c>
      <c r="H330">
        <v>1</v>
      </c>
      <c r="I330">
        <v>1</v>
      </c>
      <c r="M330" t="str">
        <f>VLOOKUP($D330,Artslister!$A$1:$W$100,2,FALSE)</f>
        <v>Rubus idaeus</v>
      </c>
      <c r="N330" t="str">
        <f>VLOOKUP($D330,Artslister!$A$1:$W$100,3,FALSE)</f>
        <v>103427</v>
      </c>
      <c r="O330" t="str">
        <f>VLOOKUP($D330,Artslister!$A$1:$W$100,4,FALSE)</f>
        <v>63387</v>
      </c>
      <c r="P330" t="str">
        <f>VLOOKUP($D330,Artslister!$A$1:$W$100,5,FALSE)</f>
        <v>Plantae</v>
      </c>
      <c r="Q330" t="str">
        <f>VLOOKUP($D330,Artslister!$A$1:$W$100,6,FALSE)</f>
        <v>Magnoliophyta</v>
      </c>
      <c r="R330" t="str">
        <f>VLOOKUP($D330,Artslister!$A$1:$W$100,7,FALSE)</f>
        <v>Eudicots</v>
      </c>
      <c r="S330" t="str">
        <f>VLOOKUP($D330,Artslister!$A$1:$W$100,8,FALSE)</f>
        <v>Rosales</v>
      </c>
      <c r="T330" t="str">
        <f>VLOOKUP($D330,Artslister!$A$1:$W$100,9,FALSE)</f>
        <v>Rosaceae</v>
      </c>
      <c r="U330" t="str">
        <f>VLOOKUP($D330,Artslister!$A$1:$W$100,10,FALSE)</f>
        <v>Rubus</v>
      </c>
      <c r="V330" t="str">
        <f>VLOOKUP($D330,Artslister!$A$1:$W$100,11,FALSE)</f>
        <v>idaeus</v>
      </c>
      <c r="W330">
        <f>VLOOKUP($D330,Artslister!$A$1:$W$100,12,FALSE)</f>
        <v>0</v>
      </c>
      <c r="X330" t="str">
        <f>VLOOKUP($D330,Artslister!$A$1:$W$100,13,FALSE)</f>
        <v>L.</v>
      </c>
      <c r="Y330" t="str">
        <f>VLOOKUP($D330,Artslister!$A$1:$W$100,15,FALSE)</f>
        <v>LC</v>
      </c>
      <c r="Z330" t="e">
        <f>VLOOKUP($D330,Artslister!$A$1:$W$100,17,FALSE)</f>
        <v>#N/A</v>
      </c>
    </row>
    <row r="331" spans="1:26" x14ac:dyDescent="0.3">
      <c r="A331" t="s">
        <v>92</v>
      </c>
      <c r="B331">
        <v>2021</v>
      </c>
      <c r="C331" t="s">
        <v>1304</v>
      </c>
      <c r="D331" t="s">
        <v>1718</v>
      </c>
      <c r="E331">
        <v>2</v>
      </c>
      <c r="I331">
        <v>1</v>
      </c>
      <c r="M331" t="str">
        <f>VLOOKUP($D331,Artslister!$A$1:$W$100,2,FALSE)</f>
        <v>Rubus idaeus</v>
      </c>
      <c r="N331" t="str">
        <f>VLOOKUP($D331,Artslister!$A$1:$W$100,3,FALSE)</f>
        <v>103427</v>
      </c>
      <c r="O331" t="str">
        <f>VLOOKUP($D331,Artslister!$A$1:$W$100,4,FALSE)</f>
        <v>63387</v>
      </c>
      <c r="P331" t="str">
        <f>VLOOKUP($D331,Artslister!$A$1:$W$100,5,FALSE)</f>
        <v>Plantae</v>
      </c>
      <c r="Q331" t="str">
        <f>VLOOKUP($D331,Artslister!$A$1:$W$100,6,FALSE)</f>
        <v>Magnoliophyta</v>
      </c>
      <c r="R331" t="str">
        <f>VLOOKUP($D331,Artslister!$A$1:$W$100,7,FALSE)</f>
        <v>Eudicots</v>
      </c>
      <c r="S331" t="str">
        <f>VLOOKUP($D331,Artslister!$A$1:$W$100,8,FALSE)</f>
        <v>Rosales</v>
      </c>
      <c r="T331" t="str">
        <f>VLOOKUP($D331,Artslister!$A$1:$W$100,9,FALSE)</f>
        <v>Rosaceae</v>
      </c>
      <c r="U331" t="str">
        <f>VLOOKUP($D331,Artslister!$A$1:$W$100,10,FALSE)</f>
        <v>Rubus</v>
      </c>
      <c r="V331" t="str">
        <f>VLOOKUP($D331,Artslister!$A$1:$W$100,11,FALSE)</f>
        <v>idaeus</v>
      </c>
      <c r="W331">
        <f>VLOOKUP($D331,Artslister!$A$1:$W$100,12,FALSE)</f>
        <v>0</v>
      </c>
      <c r="X331" t="str">
        <f>VLOOKUP($D331,Artslister!$A$1:$W$100,13,FALSE)</f>
        <v>L.</v>
      </c>
      <c r="Y331" t="str">
        <f>VLOOKUP($D331,Artslister!$A$1:$W$100,15,FALSE)</f>
        <v>LC</v>
      </c>
      <c r="Z331" t="e">
        <f>VLOOKUP($D331,Artslister!$A$1:$W$100,17,FALSE)</f>
        <v>#N/A</v>
      </c>
    </row>
    <row r="332" spans="1:26" x14ac:dyDescent="0.3">
      <c r="A332" t="s">
        <v>92</v>
      </c>
      <c r="B332">
        <v>2021</v>
      </c>
      <c r="C332" t="s">
        <v>1299</v>
      </c>
      <c r="D332" t="s">
        <v>1718</v>
      </c>
      <c r="E332">
        <v>2</v>
      </c>
      <c r="I332">
        <v>1</v>
      </c>
      <c r="M332" t="str">
        <f>VLOOKUP($D332,Artslister!$A$1:$W$100,2,FALSE)</f>
        <v>Rubus idaeus</v>
      </c>
      <c r="N332" t="str">
        <f>VLOOKUP($D332,Artslister!$A$1:$W$100,3,FALSE)</f>
        <v>103427</v>
      </c>
      <c r="O332" t="str">
        <f>VLOOKUP($D332,Artslister!$A$1:$W$100,4,FALSE)</f>
        <v>63387</v>
      </c>
      <c r="P332" t="str">
        <f>VLOOKUP($D332,Artslister!$A$1:$W$100,5,FALSE)</f>
        <v>Plantae</v>
      </c>
      <c r="Q332" t="str">
        <f>VLOOKUP($D332,Artslister!$A$1:$W$100,6,FALSE)</f>
        <v>Magnoliophyta</v>
      </c>
      <c r="R332" t="str">
        <f>VLOOKUP($D332,Artslister!$A$1:$W$100,7,FALSE)</f>
        <v>Eudicots</v>
      </c>
      <c r="S332" t="str">
        <f>VLOOKUP($D332,Artslister!$A$1:$W$100,8,FALSE)</f>
        <v>Rosales</v>
      </c>
      <c r="T332" t="str">
        <f>VLOOKUP($D332,Artslister!$A$1:$W$100,9,FALSE)</f>
        <v>Rosaceae</v>
      </c>
      <c r="U332" t="str">
        <f>VLOOKUP($D332,Artslister!$A$1:$W$100,10,FALSE)</f>
        <v>Rubus</v>
      </c>
      <c r="V332" t="str">
        <f>VLOOKUP($D332,Artslister!$A$1:$W$100,11,FALSE)</f>
        <v>idaeus</v>
      </c>
      <c r="W332">
        <f>VLOOKUP($D332,Artslister!$A$1:$W$100,12,FALSE)</f>
        <v>0</v>
      </c>
      <c r="X332" t="str">
        <f>VLOOKUP($D332,Artslister!$A$1:$W$100,13,FALSE)</f>
        <v>L.</v>
      </c>
      <c r="Y332" t="str">
        <f>VLOOKUP($D332,Artslister!$A$1:$W$100,15,FALSE)</f>
        <v>LC</v>
      </c>
      <c r="Z332" t="e">
        <f>VLOOKUP($D332,Artslister!$A$1:$W$100,17,FALSE)</f>
        <v>#N/A</v>
      </c>
    </row>
    <row r="333" spans="1:26" x14ac:dyDescent="0.3">
      <c r="A333" t="s">
        <v>92</v>
      </c>
      <c r="B333">
        <v>2021</v>
      </c>
      <c r="C333" t="s">
        <v>1305</v>
      </c>
      <c r="D333" t="s">
        <v>1718</v>
      </c>
      <c r="E333">
        <v>1</v>
      </c>
      <c r="I333">
        <v>1</v>
      </c>
      <c r="M333" t="str">
        <f>VLOOKUP($D333,Artslister!$A$1:$W$100,2,FALSE)</f>
        <v>Rubus idaeus</v>
      </c>
      <c r="N333" t="str">
        <f>VLOOKUP($D333,Artslister!$A$1:$W$100,3,FALSE)</f>
        <v>103427</v>
      </c>
      <c r="O333" t="str">
        <f>VLOOKUP($D333,Artslister!$A$1:$W$100,4,FALSE)</f>
        <v>63387</v>
      </c>
      <c r="P333" t="str">
        <f>VLOOKUP($D333,Artslister!$A$1:$W$100,5,FALSE)</f>
        <v>Plantae</v>
      </c>
      <c r="Q333" t="str">
        <f>VLOOKUP($D333,Artslister!$A$1:$W$100,6,FALSE)</f>
        <v>Magnoliophyta</v>
      </c>
      <c r="R333" t="str">
        <f>VLOOKUP($D333,Artslister!$A$1:$W$100,7,FALSE)</f>
        <v>Eudicots</v>
      </c>
      <c r="S333" t="str">
        <f>VLOOKUP($D333,Artslister!$A$1:$W$100,8,FALSE)</f>
        <v>Rosales</v>
      </c>
      <c r="T333" t="str">
        <f>VLOOKUP($D333,Artslister!$A$1:$W$100,9,FALSE)</f>
        <v>Rosaceae</v>
      </c>
      <c r="U333" t="str">
        <f>VLOOKUP($D333,Artslister!$A$1:$W$100,10,FALSE)</f>
        <v>Rubus</v>
      </c>
      <c r="V333" t="str">
        <f>VLOOKUP($D333,Artslister!$A$1:$W$100,11,FALSE)</f>
        <v>idaeus</v>
      </c>
      <c r="W333">
        <f>VLOOKUP($D333,Artslister!$A$1:$W$100,12,FALSE)</f>
        <v>0</v>
      </c>
      <c r="X333" t="str">
        <f>VLOOKUP($D333,Artslister!$A$1:$W$100,13,FALSE)</f>
        <v>L.</v>
      </c>
      <c r="Y333" t="str">
        <f>VLOOKUP($D333,Artslister!$A$1:$W$100,15,FALSE)</f>
        <v>LC</v>
      </c>
      <c r="Z333" t="e">
        <f>VLOOKUP($D333,Artslister!$A$1:$W$100,17,FALSE)</f>
        <v>#N/A</v>
      </c>
    </row>
    <row r="334" spans="1:26" x14ac:dyDescent="0.3">
      <c r="A334" t="s">
        <v>146</v>
      </c>
      <c r="B334">
        <v>2021</v>
      </c>
      <c r="C334" t="s">
        <v>1455</v>
      </c>
      <c r="D334" t="s">
        <v>1718</v>
      </c>
      <c r="E334">
        <v>0.1</v>
      </c>
      <c r="I334">
        <v>1</v>
      </c>
      <c r="M334" t="str">
        <f>VLOOKUP($D334,Artslister!$A$1:$W$100,2,FALSE)</f>
        <v>Rubus idaeus</v>
      </c>
      <c r="N334" t="str">
        <f>VLOOKUP($D334,Artslister!$A$1:$W$100,3,FALSE)</f>
        <v>103427</v>
      </c>
      <c r="O334" t="str">
        <f>VLOOKUP($D334,Artslister!$A$1:$W$100,4,FALSE)</f>
        <v>63387</v>
      </c>
      <c r="P334" t="str">
        <f>VLOOKUP($D334,Artslister!$A$1:$W$100,5,FALSE)</f>
        <v>Plantae</v>
      </c>
      <c r="Q334" t="str">
        <f>VLOOKUP($D334,Artslister!$A$1:$W$100,6,FALSE)</f>
        <v>Magnoliophyta</v>
      </c>
      <c r="R334" t="str">
        <f>VLOOKUP($D334,Artslister!$A$1:$W$100,7,FALSE)</f>
        <v>Eudicots</v>
      </c>
      <c r="S334" t="str">
        <f>VLOOKUP($D334,Artslister!$A$1:$W$100,8,FALSE)</f>
        <v>Rosales</v>
      </c>
      <c r="T334" t="str">
        <f>VLOOKUP($D334,Artslister!$A$1:$W$100,9,FALSE)</f>
        <v>Rosaceae</v>
      </c>
      <c r="U334" t="str">
        <f>VLOOKUP($D334,Artslister!$A$1:$W$100,10,FALSE)</f>
        <v>Rubus</v>
      </c>
      <c r="V334" t="str">
        <f>VLOOKUP($D334,Artslister!$A$1:$W$100,11,FALSE)</f>
        <v>idaeus</v>
      </c>
      <c r="W334">
        <f>VLOOKUP($D334,Artslister!$A$1:$W$100,12,FALSE)</f>
        <v>0</v>
      </c>
      <c r="X334" t="str">
        <f>VLOOKUP($D334,Artslister!$A$1:$W$100,13,FALSE)</f>
        <v>L.</v>
      </c>
      <c r="Y334" t="str">
        <f>VLOOKUP($D334,Artslister!$A$1:$W$100,15,FALSE)</f>
        <v>LC</v>
      </c>
      <c r="Z334" t="e">
        <f>VLOOKUP($D334,Artslister!$A$1:$W$100,17,FALSE)</f>
        <v>#N/A</v>
      </c>
    </row>
    <row r="335" spans="1:26" x14ac:dyDescent="0.3">
      <c r="A335" t="s">
        <v>85</v>
      </c>
      <c r="B335">
        <v>2021</v>
      </c>
      <c r="C335" t="s">
        <v>1596</v>
      </c>
      <c r="D335" t="s">
        <v>1718</v>
      </c>
      <c r="E335">
        <v>1</v>
      </c>
      <c r="I335">
        <v>1</v>
      </c>
      <c r="M335" t="str">
        <f>VLOOKUP($D335,Artslister!$A$1:$W$100,2,FALSE)</f>
        <v>Rubus idaeus</v>
      </c>
      <c r="N335" t="str">
        <f>VLOOKUP($D335,Artslister!$A$1:$W$100,3,FALSE)</f>
        <v>103427</v>
      </c>
      <c r="O335" t="str">
        <f>VLOOKUP($D335,Artslister!$A$1:$W$100,4,FALSE)</f>
        <v>63387</v>
      </c>
      <c r="P335" t="str">
        <f>VLOOKUP($D335,Artslister!$A$1:$W$100,5,FALSE)</f>
        <v>Plantae</v>
      </c>
      <c r="Q335" t="str">
        <f>VLOOKUP($D335,Artslister!$A$1:$W$100,6,FALSE)</f>
        <v>Magnoliophyta</v>
      </c>
      <c r="R335" t="str">
        <f>VLOOKUP($D335,Artslister!$A$1:$W$100,7,FALSE)</f>
        <v>Eudicots</v>
      </c>
      <c r="S335" t="str">
        <f>VLOOKUP($D335,Artslister!$A$1:$W$100,8,FALSE)</f>
        <v>Rosales</v>
      </c>
      <c r="T335" t="str">
        <f>VLOOKUP($D335,Artslister!$A$1:$W$100,9,FALSE)</f>
        <v>Rosaceae</v>
      </c>
      <c r="U335" t="str">
        <f>VLOOKUP($D335,Artslister!$A$1:$W$100,10,FALSE)</f>
        <v>Rubus</v>
      </c>
      <c r="V335" t="str">
        <f>VLOOKUP($D335,Artslister!$A$1:$W$100,11,FALSE)</f>
        <v>idaeus</v>
      </c>
      <c r="W335">
        <f>VLOOKUP($D335,Artslister!$A$1:$W$100,12,FALSE)</f>
        <v>0</v>
      </c>
      <c r="X335" t="str">
        <f>VLOOKUP($D335,Artslister!$A$1:$W$100,13,FALSE)</f>
        <v>L.</v>
      </c>
      <c r="Y335" t="str">
        <f>VLOOKUP($D335,Artslister!$A$1:$W$100,15,FALSE)</f>
        <v>LC</v>
      </c>
      <c r="Z335" t="e">
        <f>VLOOKUP($D335,Artslister!$A$1:$W$100,17,FALSE)</f>
        <v>#N/A</v>
      </c>
    </row>
    <row r="336" spans="1:26" x14ac:dyDescent="0.3">
      <c r="A336" t="s">
        <v>41</v>
      </c>
      <c r="B336">
        <v>2022</v>
      </c>
      <c r="C336" t="s">
        <v>1077</v>
      </c>
      <c r="D336" t="s">
        <v>1718</v>
      </c>
      <c r="E336">
        <v>1</v>
      </c>
      <c r="I336">
        <v>1</v>
      </c>
      <c r="M336" t="str">
        <f>VLOOKUP($D336,Artslister!$A$1:$W$100,2,FALSE)</f>
        <v>Rubus idaeus</v>
      </c>
      <c r="N336" t="str">
        <f>VLOOKUP($D336,Artslister!$A$1:$W$100,3,FALSE)</f>
        <v>103427</v>
      </c>
      <c r="O336" t="str">
        <f>VLOOKUP($D336,Artslister!$A$1:$W$100,4,FALSE)</f>
        <v>63387</v>
      </c>
      <c r="P336" t="str">
        <f>VLOOKUP($D336,Artslister!$A$1:$W$100,5,FALSE)</f>
        <v>Plantae</v>
      </c>
      <c r="Q336" t="str">
        <f>VLOOKUP($D336,Artslister!$A$1:$W$100,6,FALSE)</f>
        <v>Magnoliophyta</v>
      </c>
      <c r="R336" t="str">
        <f>VLOOKUP($D336,Artslister!$A$1:$W$100,7,FALSE)</f>
        <v>Eudicots</v>
      </c>
      <c r="S336" t="str">
        <f>VLOOKUP($D336,Artslister!$A$1:$W$100,8,FALSE)</f>
        <v>Rosales</v>
      </c>
      <c r="T336" t="str">
        <f>VLOOKUP($D336,Artslister!$A$1:$W$100,9,FALSE)</f>
        <v>Rosaceae</v>
      </c>
      <c r="U336" t="str">
        <f>VLOOKUP($D336,Artslister!$A$1:$W$100,10,FALSE)</f>
        <v>Rubus</v>
      </c>
      <c r="V336" t="str">
        <f>VLOOKUP($D336,Artslister!$A$1:$W$100,11,FALSE)</f>
        <v>idaeus</v>
      </c>
      <c r="W336">
        <f>VLOOKUP($D336,Artslister!$A$1:$W$100,12,FALSE)</f>
        <v>0</v>
      </c>
      <c r="X336" t="str">
        <f>VLOOKUP($D336,Artslister!$A$1:$W$100,13,FALSE)</f>
        <v>L.</v>
      </c>
      <c r="Y336" t="str">
        <f>VLOOKUP($D336,Artslister!$A$1:$W$100,15,FALSE)</f>
        <v>LC</v>
      </c>
      <c r="Z336" t="e">
        <f>VLOOKUP($D336,Artslister!$A$1:$W$100,17,FALSE)</f>
        <v>#N/A</v>
      </c>
    </row>
    <row r="337" spans="1:26" x14ac:dyDescent="0.3">
      <c r="A337" t="s">
        <v>12</v>
      </c>
      <c r="B337">
        <v>2022</v>
      </c>
      <c r="C337" t="s">
        <v>1195</v>
      </c>
      <c r="D337" t="s">
        <v>1718</v>
      </c>
      <c r="E337">
        <v>2</v>
      </c>
      <c r="I337">
        <v>1</v>
      </c>
      <c r="M337" t="str">
        <f>VLOOKUP($D337,Artslister!$A$1:$W$100,2,FALSE)</f>
        <v>Rubus idaeus</v>
      </c>
      <c r="N337" t="str">
        <f>VLOOKUP($D337,Artslister!$A$1:$W$100,3,FALSE)</f>
        <v>103427</v>
      </c>
      <c r="O337" t="str">
        <f>VLOOKUP($D337,Artslister!$A$1:$W$100,4,FALSE)</f>
        <v>63387</v>
      </c>
      <c r="P337" t="str">
        <f>VLOOKUP($D337,Artslister!$A$1:$W$100,5,FALSE)</f>
        <v>Plantae</v>
      </c>
      <c r="Q337" t="str">
        <f>VLOOKUP($D337,Artslister!$A$1:$W$100,6,FALSE)</f>
        <v>Magnoliophyta</v>
      </c>
      <c r="R337" t="str">
        <f>VLOOKUP($D337,Artslister!$A$1:$W$100,7,FALSE)</f>
        <v>Eudicots</v>
      </c>
      <c r="S337" t="str">
        <f>VLOOKUP($D337,Artslister!$A$1:$W$100,8,FALSE)</f>
        <v>Rosales</v>
      </c>
      <c r="T337" t="str">
        <f>VLOOKUP($D337,Artslister!$A$1:$W$100,9,FALSE)</f>
        <v>Rosaceae</v>
      </c>
      <c r="U337" t="str">
        <f>VLOOKUP($D337,Artslister!$A$1:$W$100,10,FALSE)</f>
        <v>Rubus</v>
      </c>
      <c r="V337" t="str">
        <f>VLOOKUP($D337,Artslister!$A$1:$W$100,11,FALSE)</f>
        <v>idaeus</v>
      </c>
      <c r="W337">
        <f>VLOOKUP($D337,Artslister!$A$1:$W$100,12,FALSE)</f>
        <v>0</v>
      </c>
      <c r="X337" t="str">
        <f>VLOOKUP($D337,Artslister!$A$1:$W$100,13,FALSE)</f>
        <v>L.</v>
      </c>
      <c r="Y337" t="str">
        <f>VLOOKUP($D337,Artslister!$A$1:$W$100,15,FALSE)</f>
        <v>LC</v>
      </c>
      <c r="Z337" t="e">
        <f>VLOOKUP($D337,Artslister!$A$1:$W$100,17,FALSE)</f>
        <v>#N/A</v>
      </c>
    </row>
    <row r="338" spans="1:26" x14ac:dyDescent="0.3">
      <c r="A338" t="s">
        <v>12</v>
      </c>
      <c r="B338">
        <v>2022</v>
      </c>
      <c r="C338" t="s">
        <v>1196</v>
      </c>
      <c r="D338" t="s">
        <v>1718</v>
      </c>
      <c r="E338">
        <v>10</v>
      </c>
      <c r="I338">
        <v>1</v>
      </c>
      <c r="M338" t="str">
        <f>VLOOKUP($D338,Artslister!$A$1:$W$100,2,FALSE)</f>
        <v>Rubus idaeus</v>
      </c>
      <c r="N338" t="str">
        <f>VLOOKUP($D338,Artslister!$A$1:$W$100,3,FALSE)</f>
        <v>103427</v>
      </c>
      <c r="O338" t="str">
        <f>VLOOKUP($D338,Artslister!$A$1:$W$100,4,FALSE)</f>
        <v>63387</v>
      </c>
      <c r="P338" t="str">
        <f>VLOOKUP($D338,Artslister!$A$1:$W$100,5,FALSE)</f>
        <v>Plantae</v>
      </c>
      <c r="Q338" t="str">
        <f>VLOOKUP($D338,Artslister!$A$1:$W$100,6,FALSE)</f>
        <v>Magnoliophyta</v>
      </c>
      <c r="R338" t="str">
        <f>VLOOKUP($D338,Artslister!$A$1:$W$100,7,FALSE)</f>
        <v>Eudicots</v>
      </c>
      <c r="S338" t="str">
        <f>VLOOKUP($D338,Artslister!$A$1:$W$100,8,FALSE)</f>
        <v>Rosales</v>
      </c>
      <c r="T338" t="str">
        <f>VLOOKUP($D338,Artslister!$A$1:$W$100,9,FALSE)</f>
        <v>Rosaceae</v>
      </c>
      <c r="U338" t="str">
        <f>VLOOKUP($D338,Artslister!$A$1:$W$100,10,FALSE)</f>
        <v>Rubus</v>
      </c>
      <c r="V338" t="str">
        <f>VLOOKUP($D338,Artslister!$A$1:$W$100,11,FALSE)</f>
        <v>idaeus</v>
      </c>
      <c r="W338">
        <f>VLOOKUP($D338,Artslister!$A$1:$W$100,12,FALSE)</f>
        <v>0</v>
      </c>
      <c r="X338" t="str">
        <f>VLOOKUP($D338,Artslister!$A$1:$W$100,13,FALSE)</f>
        <v>L.</v>
      </c>
      <c r="Y338" t="str">
        <f>VLOOKUP($D338,Artslister!$A$1:$W$100,15,FALSE)</f>
        <v>LC</v>
      </c>
      <c r="Z338" t="e">
        <f>VLOOKUP($D338,Artslister!$A$1:$W$100,17,FALSE)</f>
        <v>#N/A</v>
      </c>
    </row>
    <row r="339" spans="1:26" x14ac:dyDescent="0.3">
      <c r="A339" t="s">
        <v>148</v>
      </c>
      <c r="B339">
        <v>2022</v>
      </c>
      <c r="C339" t="s">
        <v>1612</v>
      </c>
      <c r="D339" t="s">
        <v>1718</v>
      </c>
      <c r="E339">
        <v>1</v>
      </c>
      <c r="I339">
        <v>1</v>
      </c>
      <c r="M339" t="str">
        <f>VLOOKUP($D339,Artslister!$A$1:$W$100,2,FALSE)</f>
        <v>Rubus idaeus</v>
      </c>
      <c r="N339" t="str">
        <f>VLOOKUP($D339,Artslister!$A$1:$W$100,3,FALSE)</f>
        <v>103427</v>
      </c>
      <c r="O339" t="str">
        <f>VLOOKUP($D339,Artslister!$A$1:$W$100,4,FALSE)</f>
        <v>63387</v>
      </c>
      <c r="P339" t="str">
        <f>VLOOKUP($D339,Artslister!$A$1:$W$100,5,FALSE)</f>
        <v>Plantae</v>
      </c>
      <c r="Q339" t="str">
        <f>VLOOKUP($D339,Artslister!$A$1:$W$100,6,FALSE)</f>
        <v>Magnoliophyta</v>
      </c>
      <c r="R339" t="str">
        <f>VLOOKUP($D339,Artslister!$A$1:$W$100,7,FALSE)</f>
        <v>Eudicots</v>
      </c>
      <c r="S339" t="str">
        <f>VLOOKUP($D339,Artslister!$A$1:$W$100,8,FALSE)</f>
        <v>Rosales</v>
      </c>
      <c r="T339" t="str">
        <f>VLOOKUP($D339,Artslister!$A$1:$W$100,9,FALSE)</f>
        <v>Rosaceae</v>
      </c>
      <c r="U339" t="str">
        <f>VLOOKUP($D339,Artslister!$A$1:$W$100,10,FALSE)</f>
        <v>Rubus</v>
      </c>
      <c r="V339" t="str">
        <f>VLOOKUP($D339,Artslister!$A$1:$W$100,11,FALSE)</f>
        <v>idaeus</v>
      </c>
      <c r="W339">
        <f>VLOOKUP($D339,Artslister!$A$1:$W$100,12,FALSE)</f>
        <v>0</v>
      </c>
      <c r="X339" t="str">
        <f>VLOOKUP($D339,Artslister!$A$1:$W$100,13,FALSE)</f>
        <v>L.</v>
      </c>
      <c r="Y339" t="str">
        <f>VLOOKUP($D339,Artslister!$A$1:$W$100,15,FALSE)</f>
        <v>LC</v>
      </c>
      <c r="Z339" t="e">
        <f>VLOOKUP($D339,Artslister!$A$1:$W$100,17,FALSE)</f>
        <v>#N/A</v>
      </c>
    </row>
    <row r="340" spans="1:26" x14ac:dyDescent="0.3">
      <c r="A340" t="s">
        <v>92</v>
      </c>
      <c r="B340">
        <v>2022</v>
      </c>
      <c r="C340" t="s">
        <v>1305</v>
      </c>
      <c r="D340" t="s">
        <v>1718</v>
      </c>
      <c r="E340">
        <v>1</v>
      </c>
      <c r="I340">
        <v>1</v>
      </c>
      <c r="M340" t="str">
        <f>VLOOKUP($D340,Artslister!$A$1:$W$100,2,FALSE)</f>
        <v>Rubus idaeus</v>
      </c>
      <c r="N340" t="str">
        <f>VLOOKUP($D340,Artslister!$A$1:$W$100,3,FALSE)</f>
        <v>103427</v>
      </c>
      <c r="O340" t="str">
        <f>VLOOKUP($D340,Artslister!$A$1:$W$100,4,FALSE)</f>
        <v>63387</v>
      </c>
      <c r="P340" t="str">
        <f>VLOOKUP($D340,Artslister!$A$1:$W$100,5,FALSE)</f>
        <v>Plantae</v>
      </c>
      <c r="Q340" t="str">
        <f>VLOOKUP($D340,Artslister!$A$1:$W$100,6,FALSE)</f>
        <v>Magnoliophyta</v>
      </c>
      <c r="R340" t="str">
        <f>VLOOKUP($D340,Artslister!$A$1:$W$100,7,FALSE)</f>
        <v>Eudicots</v>
      </c>
      <c r="S340" t="str">
        <f>VLOOKUP($D340,Artslister!$A$1:$W$100,8,FALSE)</f>
        <v>Rosales</v>
      </c>
      <c r="T340" t="str">
        <f>VLOOKUP($D340,Artslister!$A$1:$W$100,9,FALSE)</f>
        <v>Rosaceae</v>
      </c>
      <c r="U340" t="str">
        <f>VLOOKUP($D340,Artslister!$A$1:$W$100,10,FALSE)</f>
        <v>Rubus</v>
      </c>
      <c r="V340" t="str">
        <f>VLOOKUP($D340,Artslister!$A$1:$W$100,11,FALSE)</f>
        <v>idaeus</v>
      </c>
      <c r="W340">
        <f>VLOOKUP($D340,Artslister!$A$1:$W$100,12,FALSE)</f>
        <v>0</v>
      </c>
      <c r="X340" t="str">
        <f>VLOOKUP($D340,Artslister!$A$1:$W$100,13,FALSE)</f>
        <v>L.</v>
      </c>
      <c r="Y340" t="str">
        <f>VLOOKUP($D340,Artslister!$A$1:$W$100,15,FALSE)</f>
        <v>LC</v>
      </c>
      <c r="Z340" t="e">
        <f>VLOOKUP($D340,Artslister!$A$1:$W$100,17,FALSE)</f>
        <v>#N/A</v>
      </c>
    </row>
    <row r="341" spans="1:26" x14ac:dyDescent="0.3">
      <c r="A341" t="s">
        <v>92</v>
      </c>
      <c r="B341">
        <v>2022</v>
      </c>
      <c r="C341" t="s">
        <v>1304</v>
      </c>
      <c r="D341" t="s">
        <v>1718</v>
      </c>
      <c r="E341">
        <v>5</v>
      </c>
      <c r="I341">
        <v>1</v>
      </c>
      <c r="M341" t="str">
        <f>VLOOKUP($D341,Artslister!$A$1:$W$100,2,FALSE)</f>
        <v>Rubus idaeus</v>
      </c>
      <c r="N341" t="str">
        <f>VLOOKUP($D341,Artslister!$A$1:$W$100,3,FALSE)</f>
        <v>103427</v>
      </c>
      <c r="O341" t="str">
        <f>VLOOKUP($D341,Artslister!$A$1:$W$100,4,FALSE)</f>
        <v>63387</v>
      </c>
      <c r="P341" t="str">
        <f>VLOOKUP($D341,Artslister!$A$1:$W$100,5,FALSE)</f>
        <v>Plantae</v>
      </c>
      <c r="Q341" t="str">
        <f>VLOOKUP($D341,Artslister!$A$1:$W$100,6,FALSE)</f>
        <v>Magnoliophyta</v>
      </c>
      <c r="R341" t="str">
        <f>VLOOKUP($D341,Artslister!$A$1:$W$100,7,FALSE)</f>
        <v>Eudicots</v>
      </c>
      <c r="S341" t="str">
        <f>VLOOKUP($D341,Artslister!$A$1:$W$100,8,FALSE)</f>
        <v>Rosales</v>
      </c>
      <c r="T341" t="str">
        <f>VLOOKUP($D341,Artslister!$A$1:$W$100,9,FALSE)</f>
        <v>Rosaceae</v>
      </c>
      <c r="U341" t="str">
        <f>VLOOKUP($D341,Artslister!$A$1:$W$100,10,FALSE)</f>
        <v>Rubus</v>
      </c>
      <c r="V341" t="str">
        <f>VLOOKUP($D341,Artslister!$A$1:$W$100,11,FALSE)</f>
        <v>idaeus</v>
      </c>
      <c r="W341">
        <f>VLOOKUP($D341,Artslister!$A$1:$W$100,12,FALSE)</f>
        <v>0</v>
      </c>
      <c r="X341" t="str">
        <f>VLOOKUP($D341,Artslister!$A$1:$W$100,13,FALSE)</f>
        <v>L.</v>
      </c>
      <c r="Y341" t="str">
        <f>VLOOKUP($D341,Artslister!$A$1:$W$100,15,FALSE)</f>
        <v>LC</v>
      </c>
      <c r="Z341" t="e">
        <f>VLOOKUP($D341,Artslister!$A$1:$W$100,17,FALSE)</f>
        <v>#N/A</v>
      </c>
    </row>
    <row r="342" spans="1:26" x14ac:dyDescent="0.3">
      <c r="A342" t="s">
        <v>92</v>
      </c>
      <c r="B342">
        <v>2022</v>
      </c>
      <c r="C342" t="s">
        <v>1299</v>
      </c>
      <c r="D342" t="s">
        <v>1718</v>
      </c>
      <c r="E342">
        <v>1</v>
      </c>
      <c r="I342">
        <v>1</v>
      </c>
      <c r="M342" t="str">
        <f>VLOOKUP($D342,Artslister!$A$1:$W$100,2,FALSE)</f>
        <v>Rubus idaeus</v>
      </c>
      <c r="N342" t="str">
        <f>VLOOKUP($D342,Artslister!$A$1:$W$100,3,FALSE)</f>
        <v>103427</v>
      </c>
      <c r="O342" t="str">
        <f>VLOOKUP($D342,Artslister!$A$1:$W$100,4,FALSE)</f>
        <v>63387</v>
      </c>
      <c r="P342" t="str">
        <f>VLOOKUP($D342,Artslister!$A$1:$W$100,5,FALSE)</f>
        <v>Plantae</v>
      </c>
      <c r="Q342" t="str">
        <f>VLOOKUP($D342,Artslister!$A$1:$W$100,6,FALSE)</f>
        <v>Magnoliophyta</v>
      </c>
      <c r="R342" t="str">
        <f>VLOOKUP($D342,Artslister!$A$1:$W$100,7,FALSE)</f>
        <v>Eudicots</v>
      </c>
      <c r="S342" t="str">
        <f>VLOOKUP($D342,Artslister!$A$1:$W$100,8,FALSE)</f>
        <v>Rosales</v>
      </c>
      <c r="T342" t="str">
        <f>VLOOKUP($D342,Artslister!$A$1:$W$100,9,FALSE)</f>
        <v>Rosaceae</v>
      </c>
      <c r="U342" t="str">
        <f>VLOOKUP($D342,Artslister!$A$1:$W$100,10,FALSE)</f>
        <v>Rubus</v>
      </c>
      <c r="V342" t="str">
        <f>VLOOKUP($D342,Artslister!$A$1:$W$100,11,FALSE)</f>
        <v>idaeus</v>
      </c>
      <c r="W342">
        <f>VLOOKUP($D342,Artslister!$A$1:$W$100,12,FALSE)</f>
        <v>0</v>
      </c>
      <c r="X342" t="str">
        <f>VLOOKUP($D342,Artslister!$A$1:$W$100,13,FALSE)</f>
        <v>L.</v>
      </c>
      <c r="Y342" t="str">
        <f>VLOOKUP($D342,Artslister!$A$1:$W$100,15,FALSE)</f>
        <v>LC</v>
      </c>
      <c r="Z342" t="e">
        <f>VLOOKUP($D342,Artslister!$A$1:$W$100,17,FALSE)</f>
        <v>#N/A</v>
      </c>
    </row>
    <row r="343" spans="1:26" x14ac:dyDescent="0.3">
      <c r="A343" t="s">
        <v>85</v>
      </c>
      <c r="B343">
        <v>2022</v>
      </c>
      <c r="C343" t="s">
        <v>1596</v>
      </c>
      <c r="D343" t="s">
        <v>1718</v>
      </c>
      <c r="E343">
        <v>1</v>
      </c>
      <c r="I343">
        <v>1</v>
      </c>
      <c r="M343" t="str">
        <f>VLOOKUP($D343,Artslister!$A$1:$W$100,2,FALSE)</f>
        <v>Rubus idaeus</v>
      </c>
      <c r="N343" t="str">
        <f>VLOOKUP($D343,Artslister!$A$1:$W$100,3,FALSE)</f>
        <v>103427</v>
      </c>
      <c r="O343" t="str">
        <f>VLOOKUP($D343,Artslister!$A$1:$W$100,4,FALSE)</f>
        <v>63387</v>
      </c>
      <c r="P343" t="str">
        <f>VLOOKUP($D343,Artslister!$A$1:$W$100,5,FALSE)</f>
        <v>Plantae</v>
      </c>
      <c r="Q343" t="str">
        <f>VLOOKUP($D343,Artslister!$A$1:$W$100,6,FALSE)</f>
        <v>Magnoliophyta</v>
      </c>
      <c r="R343" t="str">
        <f>VLOOKUP($D343,Artslister!$A$1:$W$100,7,FALSE)</f>
        <v>Eudicots</v>
      </c>
      <c r="S343" t="str">
        <f>VLOOKUP($D343,Artslister!$A$1:$W$100,8,FALSE)</f>
        <v>Rosales</v>
      </c>
      <c r="T343" t="str">
        <f>VLOOKUP($D343,Artslister!$A$1:$W$100,9,FALSE)</f>
        <v>Rosaceae</v>
      </c>
      <c r="U343" t="str">
        <f>VLOOKUP($D343,Artslister!$A$1:$W$100,10,FALSE)</f>
        <v>Rubus</v>
      </c>
      <c r="V343" t="str">
        <f>VLOOKUP($D343,Artslister!$A$1:$W$100,11,FALSE)</f>
        <v>idaeus</v>
      </c>
      <c r="W343">
        <f>VLOOKUP($D343,Artslister!$A$1:$W$100,12,FALSE)</f>
        <v>0</v>
      </c>
      <c r="X343" t="str">
        <f>VLOOKUP($D343,Artslister!$A$1:$W$100,13,FALSE)</f>
        <v>L.</v>
      </c>
      <c r="Y343" t="str">
        <f>VLOOKUP($D343,Artslister!$A$1:$W$100,15,FALSE)</f>
        <v>LC</v>
      </c>
      <c r="Z343" t="e">
        <f>VLOOKUP($D343,Artslister!$A$1:$W$100,17,FALSE)</f>
        <v>#N/A</v>
      </c>
    </row>
    <row r="344" spans="1:26" x14ac:dyDescent="0.3">
      <c r="A344" t="s">
        <v>138</v>
      </c>
      <c r="B344">
        <v>2022</v>
      </c>
      <c r="C344" t="s">
        <v>1134</v>
      </c>
      <c r="D344" t="s">
        <v>1718</v>
      </c>
      <c r="E344">
        <v>2</v>
      </c>
      <c r="I344">
        <v>1</v>
      </c>
      <c r="M344" t="str">
        <f>VLOOKUP($D344,Artslister!$A$1:$W$100,2,FALSE)</f>
        <v>Rubus idaeus</v>
      </c>
      <c r="N344" t="str">
        <f>VLOOKUP($D344,Artslister!$A$1:$W$100,3,FALSE)</f>
        <v>103427</v>
      </c>
      <c r="O344" t="str">
        <f>VLOOKUP($D344,Artslister!$A$1:$W$100,4,FALSE)</f>
        <v>63387</v>
      </c>
      <c r="P344" t="str">
        <f>VLOOKUP($D344,Artslister!$A$1:$W$100,5,FALSE)</f>
        <v>Plantae</v>
      </c>
      <c r="Q344" t="str">
        <f>VLOOKUP($D344,Artslister!$A$1:$W$100,6,FALSE)</f>
        <v>Magnoliophyta</v>
      </c>
      <c r="R344" t="str">
        <f>VLOOKUP($D344,Artslister!$A$1:$W$100,7,FALSE)</f>
        <v>Eudicots</v>
      </c>
      <c r="S344" t="str">
        <f>VLOOKUP($D344,Artslister!$A$1:$W$100,8,FALSE)</f>
        <v>Rosales</v>
      </c>
      <c r="T344" t="str">
        <f>VLOOKUP($D344,Artslister!$A$1:$W$100,9,FALSE)</f>
        <v>Rosaceae</v>
      </c>
      <c r="U344" t="str">
        <f>VLOOKUP($D344,Artslister!$A$1:$W$100,10,FALSE)</f>
        <v>Rubus</v>
      </c>
      <c r="V344" t="str">
        <f>VLOOKUP($D344,Artslister!$A$1:$W$100,11,FALSE)</f>
        <v>idaeus</v>
      </c>
      <c r="W344">
        <f>VLOOKUP($D344,Artslister!$A$1:$W$100,12,FALSE)</f>
        <v>0</v>
      </c>
      <c r="X344" t="str">
        <f>VLOOKUP($D344,Artslister!$A$1:$W$100,13,FALSE)</f>
        <v>L.</v>
      </c>
      <c r="Y344" t="str">
        <f>VLOOKUP($D344,Artslister!$A$1:$W$100,15,FALSE)</f>
        <v>LC</v>
      </c>
      <c r="Z344" t="e">
        <f>VLOOKUP($D344,Artslister!$A$1:$W$100,17,FALSE)</f>
        <v>#N/A</v>
      </c>
    </row>
    <row r="345" spans="1:26" x14ac:dyDescent="0.3">
      <c r="A345" t="s">
        <v>127</v>
      </c>
      <c r="B345">
        <v>2022</v>
      </c>
      <c r="C345" t="s">
        <v>1112</v>
      </c>
      <c r="D345" t="s">
        <v>1718</v>
      </c>
      <c r="E345">
        <v>1</v>
      </c>
      <c r="I345">
        <v>1</v>
      </c>
      <c r="M345" t="str">
        <f>VLOOKUP($D345,Artslister!$A$1:$W$100,2,FALSE)</f>
        <v>Rubus idaeus</v>
      </c>
      <c r="N345" t="str">
        <f>VLOOKUP($D345,Artslister!$A$1:$W$100,3,FALSE)</f>
        <v>103427</v>
      </c>
      <c r="O345" t="str">
        <f>VLOOKUP($D345,Artslister!$A$1:$W$100,4,FALSE)</f>
        <v>63387</v>
      </c>
      <c r="P345" t="str">
        <f>VLOOKUP($D345,Artslister!$A$1:$W$100,5,FALSE)</f>
        <v>Plantae</v>
      </c>
      <c r="Q345" t="str">
        <f>VLOOKUP($D345,Artslister!$A$1:$W$100,6,FALSE)</f>
        <v>Magnoliophyta</v>
      </c>
      <c r="R345" t="str">
        <f>VLOOKUP($D345,Artslister!$A$1:$W$100,7,FALSE)</f>
        <v>Eudicots</v>
      </c>
      <c r="S345" t="str">
        <f>VLOOKUP($D345,Artslister!$A$1:$W$100,8,FALSE)</f>
        <v>Rosales</v>
      </c>
      <c r="T345" t="str">
        <f>VLOOKUP($D345,Artslister!$A$1:$W$100,9,FALSE)</f>
        <v>Rosaceae</v>
      </c>
      <c r="U345" t="str">
        <f>VLOOKUP($D345,Artslister!$A$1:$W$100,10,FALSE)</f>
        <v>Rubus</v>
      </c>
      <c r="V345" t="str">
        <f>VLOOKUP($D345,Artslister!$A$1:$W$100,11,FALSE)</f>
        <v>idaeus</v>
      </c>
      <c r="W345">
        <f>VLOOKUP($D345,Artslister!$A$1:$W$100,12,FALSE)</f>
        <v>0</v>
      </c>
      <c r="X345" t="str">
        <f>VLOOKUP($D345,Artslister!$A$1:$W$100,13,FALSE)</f>
        <v>L.</v>
      </c>
      <c r="Y345" t="str">
        <f>VLOOKUP($D345,Artslister!$A$1:$W$100,15,FALSE)</f>
        <v>LC</v>
      </c>
      <c r="Z345" t="e">
        <f>VLOOKUP($D345,Artslister!$A$1:$W$100,17,FALSE)</f>
        <v>#N/A</v>
      </c>
    </row>
    <row r="346" spans="1:26" x14ac:dyDescent="0.3">
      <c r="A346" t="s">
        <v>127</v>
      </c>
      <c r="B346">
        <v>2022</v>
      </c>
      <c r="C346" t="s">
        <v>1123</v>
      </c>
      <c r="D346" t="s">
        <v>1718</v>
      </c>
      <c r="E346">
        <v>5</v>
      </c>
      <c r="I346">
        <v>1</v>
      </c>
      <c r="M346" t="str">
        <f>VLOOKUP($D346,Artslister!$A$1:$W$100,2,FALSE)</f>
        <v>Rubus idaeus</v>
      </c>
      <c r="N346" t="str">
        <f>VLOOKUP($D346,Artslister!$A$1:$W$100,3,FALSE)</f>
        <v>103427</v>
      </c>
      <c r="O346" t="str">
        <f>VLOOKUP($D346,Artslister!$A$1:$W$100,4,FALSE)</f>
        <v>63387</v>
      </c>
      <c r="P346" t="str">
        <f>VLOOKUP($D346,Artslister!$A$1:$W$100,5,FALSE)</f>
        <v>Plantae</v>
      </c>
      <c r="Q346" t="str">
        <f>VLOOKUP($D346,Artslister!$A$1:$W$100,6,FALSE)</f>
        <v>Magnoliophyta</v>
      </c>
      <c r="R346" t="str">
        <f>VLOOKUP($D346,Artslister!$A$1:$W$100,7,FALSE)</f>
        <v>Eudicots</v>
      </c>
      <c r="S346" t="str">
        <f>VLOOKUP($D346,Artslister!$A$1:$W$100,8,FALSE)</f>
        <v>Rosales</v>
      </c>
      <c r="T346" t="str">
        <f>VLOOKUP($D346,Artslister!$A$1:$W$100,9,FALSE)</f>
        <v>Rosaceae</v>
      </c>
      <c r="U346" t="str">
        <f>VLOOKUP($D346,Artslister!$A$1:$W$100,10,FALSE)</f>
        <v>Rubus</v>
      </c>
      <c r="V346" t="str">
        <f>VLOOKUP($D346,Artslister!$A$1:$W$100,11,FALSE)</f>
        <v>idaeus</v>
      </c>
      <c r="W346">
        <f>VLOOKUP($D346,Artslister!$A$1:$W$100,12,FALSE)</f>
        <v>0</v>
      </c>
      <c r="X346" t="str">
        <f>VLOOKUP($D346,Artslister!$A$1:$W$100,13,FALSE)</f>
        <v>L.</v>
      </c>
      <c r="Y346" t="str">
        <f>VLOOKUP($D346,Artslister!$A$1:$W$100,15,FALSE)</f>
        <v>LC</v>
      </c>
      <c r="Z346" t="e">
        <f>VLOOKUP($D346,Artslister!$A$1:$W$100,17,FALSE)</f>
        <v>#N/A</v>
      </c>
    </row>
    <row r="347" spans="1:26" x14ac:dyDescent="0.3">
      <c r="A347" t="s">
        <v>27</v>
      </c>
      <c r="B347">
        <v>2022</v>
      </c>
      <c r="C347" t="s">
        <v>1180</v>
      </c>
      <c r="D347" t="s">
        <v>1718</v>
      </c>
      <c r="E347">
        <v>35</v>
      </c>
      <c r="I347">
        <v>1</v>
      </c>
      <c r="M347" t="str">
        <f>VLOOKUP($D347,Artslister!$A$1:$W$100,2,FALSE)</f>
        <v>Rubus idaeus</v>
      </c>
      <c r="N347" t="str">
        <f>VLOOKUP($D347,Artslister!$A$1:$W$100,3,FALSE)</f>
        <v>103427</v>
      </c>
      <c r="O347" t="str">
        <f>VLOOKUP($D347,Artslister!$A$1:$W$100,4,FALSE)</f>
        <v>63387</v>
      </c>
      <c r="P347" t="str">
        <f>VLOOKUP($D347,Artslister!$A$1:$W$100,5,FALSE)</f>
        <v>Plantae</v>
      </c>
      <c r="Q347" t="str">
        <f>VLOOKUP($D347,Artslister!$A$1:$W$100,6,FALSE)</f>
        <v>Magnoliophyta</v>
      </c>
      <c r="R347" t="str">
        <f>VLOOKUP($D347,Artslister!$A$1:$W$100,7,FALSE)</f>
        <v>Eudicots</v>
      </c>
      <c r="S347" t="str">
        <f>VLOOKUP($D347,Artslister!$A$1:$W$100,8,FALSE)</f>
        <v>Rosales</v>
      </c>
      <c r="T347" t="str">
        <f>VLOOKUP($D347,Artslister!$A$1:$W$100,9,FALSE)</f>
        <v>Rosaceae</v>
      </c>
      <c r="U347" t="str">
        <f>VLOOKUP($D347,Artslister!$A$1:$W$100,10,FALSE)</f>
        <v>Rubus</v>
      </c>
      <c r="V347" t="str">
        <f>VLOOKUP($D347,Artslister!$A$1:$W$100,11,FALSE)</f>
        <v>idaeus</v>
      </c>
      <c r="W347">
        <f>VLOOKUP($D347,Artslister!$A$1:$W$100,12,FALSE)</f>
        <v>0</v>
      </c>
      <c r="X347" t="str">
        <f>VLOOKUP($D347,Artslister!$A$1:$W$100,13,FALSE)</f>
        <v>L.</v>
      </c>
      <c r="Y347" t="str">
        <f>VLOOKUP($D347,Artslister!$A$1:$W$100,15,FALSE)</f>
        <v>LC</v>
      </c>
      <c r="Z347" t="e">
        <f>VLOOKUP($D347,Artslister!$A$1:$W$100,17,FALSE)</f>
        <v>#N/A</v>
      </c>
    </row>
    <row r="348" spans="1:26" x14ac:dyDescent="0.3">
      <c r="A348" t="s">
        <v>27</v>
      </c>
      <c r="B348">
        <v>2022</v>
      </c>
      <c r="C348" t="s">
        <v>1193</v>
      </c>
      <c r="D348" t="s">
        <v>1718</v>
      </c>
      <c r="E348">
        <v>2</v>
      </c>
      <c r="I348">
        <v>1</v>
      </c>
      <c r="M348" t="str">
        <f>VLOOKUP($D348,Artslister!$A$1:$W$100,2,FALSE)</f>
        <v>Rubus idaeus</v>
      </c>
      <c r="N348" t="str">
        <f>VLOOKUP($D348,Artslister!$A$1:$W$100,3,FALSE)</f>
        <v>103427</v>
      </c>
      <c r="O348" t="str">
        <f>VLOOKUP($D348,Artslister!$A$1:$W$100,4,FALSE)</f>
        <v>63387</v>
      </c>
      <c r="P348" t="str">
        <f>VLOOKUP($D348,Artslister!$A$1:$W$100,5,FALSE)</f>
        <v>Plantae</v>
      </c>
      <c r="Q348" t="str">
        <f>VLOOKUP($D348,Artslister!$A$1:$W$100,6,FALSE)</f>
        <v>Magnoliophyta</v>
      </c>
      <c r="R348" t="str">
        <f>VLOOKUP($D348,Artslister!$A$1:$W$100,7,FALSE)</f>
        <v>Eudicots</v>
      </c>
      <c r="S348" t="str">
        <f>VLOOKUP($D348,Artslister!$A$1:$W$100,8,FALSE)</f>
        <v>Rosales</v>
      </c>
      <c r="T348" t="str">
        <f>VLOOKUP($D348,Artslister!$A$1:$W$100,9,FALSE)</f>
        <v>Rosaceae</v>
      </c>
      <c r="U348" t="str">
        <f>VLOOKUP($D348,Artslister!$A$1:$W$100,10,FALSE)</f>
        <v>Rubus</v>
      </c>
      <c r="V348" t="str">
        <f>VLOOKUP($D348,Artslister!$A$1:$W$100,11,FALSE)</f>
        <v>idaeus</v>
      </c>
      <c r="W348">
        <f>VLOOKUP($D348,Artslister!$A$1:$W$100,12,FALSE)</f>
        <v>0</v>
      </c>
      <c r="X348" t="str">
        <f>VLOOKUP($D348,Artslister!$A$1:$W$100,13,FALSE)</f>
        <v>L.</v>
      </c>
      <c r="Y348" t="str">
        <f>VLOOKUP($D348,Artslister!$A$1:$W$100,15,FALSE)</f>
        <v>LC</v>
      </c>
      <c r="Z348" t="e">
        <f>VLOOKUP($D348,Artslister!$A$1:$W$100,17,FALSE)</f>
        <v>#N/A</v>
      </c>
    </row>
    <row r="349" spans="1:26" x14ac:dyDescent="0.3">
      <c r="A349" t="s">
        <v>27</v>
      </c>
      <c r="B349">
        <v>2022</v>
      </c>
      <c r="C349" t="s">
        <v>1189</v>
      </c>
      <c r="D349" t="s">
        <v>1718</v>
      </c>
      <c r="E349">
        <v>3</v>
      </c>
      <c r="I349">
        <v>1</v>
      </c>
      <c r="M349" t="str">
        <f>VLOOKUP($D349,Artslister!$A$1:$W$100,2,FALSE)</f>
        <v>Rubus idaeus</v>
      </c>
      <c r="N349" t="str">
        <f>VLOOKUP($D349,Artslister!$A$1:$W$100,3,FALSE)</f>
        <v>103427</v>
      </c>
      <c r="O349" t="str">
        <f>VLOOKUP($D349,Artslister!$A$1:$W$100,4,FALSE)</f>
        <v>63387</v>
      </c>
      <c r="P349" t="str">
        <f>VLOOKUP($D349,Artslister!$A$1:$W$100,5,FALSE)</f>
        <v>Plantae</v>
      </c>
      <c r="Q349" t="str">
        <f>VLOOKUP($D349,Artslister!$A$1:$W$100,6,FALSE)</f>
        <v>Magnoliophyta</v>
      </c>
      <c r="R349" t="str">
        <f>VLOOKUP($D349,Artslister!$A$1:$W$100,7,FALSE)</f>
        <v>Eudicots</v>
      </c>
      <c r="S349" t="str">
        <f>VLOOKUP($D349,Artslister!$A$1:$W$100,8,FALSE)</f>
        <v>Rosales</v>
      </c>
      <c r="T349" t="str">
        <f>VLOOKUP($D349,Artslister!$A$1:$W$100,9,FALSE)</f>
        <v>Rosaceae</v>
      </c>
      <c r="U349" t="str">
        <f>VLOOKUP($D349,Artslister!$A$1:$W$100,10,FALSE)</f>
        <v>Rubus</v>
      </c>
      <c r="V349" t="str">
        <f>VLOOKUP($D349,Artslister!$A$1:$W$100,11,FALSE)</f>
        <v>idaeus</v>
      </c>
      <c r="W349">
        <f>VLOOKUP($D349,Artslister!$A$1:$W$100,12,FALSE)</f>
        <v>0</v>
      </c>
      <c r="X349" t="str">
        <f>VLOOKUP($D349,Artslister!$A$1:$W$100,13,FALSE)</f>
        <v>L.</v>
      </c>
      <c r="Y349" t="str">
        <f>VLOOKUP($D349,Artslister!$A$1:$W$100,15,FALSE)</f>
        <v>LC</v>
      </c>
      <c r="Z349" t="e">
        <f>VLOOKUP($D349,Artslister!$A$1:$W$100,17,FALSE)</f>
        <v>#N/A</v>
      </c>
    </row>
    <row r="350" spans="1:26" x14ac:dyDescent="0.3">
      <c r="A350" t="s">
        <v>34</v>
      </c>
      <c r="B350">
        <v>2022</v>
      </c>
      <c r="C350" t="s">
        <v>1236</v>
      </c>
      <c r="D350" t="s">
        <v>1718</v>
      </c>
      <c r="E350">
        <v>1</v>
      </c>
      <c r="I350">
        <v>1</v>
      </c>
      <c r="M350" t="str">
        <f>VLOOKUP($D350,Artslister!$A$1:$W$100,2,FALSE)</f>
        <v>Rubus idaeus</v>
      </c>
      <c r="N350" t="str">
        <f>VLOOKUP($D350,Artslister!$A$1:$W$100,3,FALSE)</f>
        <v>103427</v>
      </c>
      <c r="O350" t="str">
        <f>VLOOKUP($D350,Artslister!$A$1:$W$100,4,FALSE)</f>
        <v>63387</v>
      </c>
      <c r="P350" t="str">
        <f>VLOOKUP($D350,Artslister!$A$1:$W$100,5,FALSE)</f>
        <v>Plantae</v>
      </c>
      <c r="Q350" t="str">
        <f>VLOOKUP($D350,Artslister!$A$1:$W$100,6,FALSE)</f>
        <v>Magnoliophyta</v>
      </c>
      <c r="R350" t="str">
        <f>VLOOKUP($D350,Artslister!$A$1:$W$100,7,FALSE)</f>
        <v>Eudicots</v>
      </c>
      <c r="S350" t="str">
        <f>VLOOKUP($D350,Artslister!$A$1:$W$100,8,FALSE)</f>
        <v>Rosales</v>
      </c>
      <c r="T350" t="str">
        <f>VLOOKUP($D350,Artslister!$A$1:$W$100,9,FALSE)</f>
        <v>Rosaceae</v>
      </c>
      <c r="U350" t="str">
        <f>VLOOKUP($D350,Artslister!$A$1:$W$100,10,FALSE)</f>
        <v>Rubus</v>
      </c>
      <c r="V350" t="str">
        <f>VLOOKUP($D350,Artslister!$A$1:$W$100,11,FALSE)</f>
        <v>idaeus</v>
      </c>
      <c r="W350">
        <f>VLOOKUP($D350,Artslister!$A$1:$W$100,12,FALSE)</f>
        <v>0</v>
      </c>
      <c r="X350" t="str">
        <f>VLOOKUP($D350,Artslister!$A$1:$W$100,13,FALSE)</f>
        <v>L.</v>
      </c>
      <c r="Y350" t="str">
        <f>VLOOKUP($D350,Artslister!$A$1:$W$100,15,FALSE)</f>
        <v>LC</v>
      </c>
      <c r="Z350" t="e">
        <f>VLOOKUP($D350,Artslister!$A$1:$W$100,17,FALSE)</f>
        <v>#N/A</v>
      </c>
    </row>
    <row r="351" spans="1:26" x14ac:dyDescent="0.3">
      <c r="A351" t="s">
        <v>49</v>
      </c>
      <c r="B351">
        <v>2021</v>
      </c>
      <c r="C351" t="s">
        <v>1638</v>
      </c>
      <c r="D351" t="s">
        <v>1790</v>
      </c>
      <c r="E351">
        <v>0.1</v>
      </c>
      <c r="G351">
        <v>1</v>
      </c>
      <c r="M351" t="str">
        <f>VLOOKUP($D351,Artslister!$A$1:$W$100,2,FALSE)</f>
        <v>Cotoneaster bullatus</v>
      </c>
      <c r="N351" t="str">
        <f>VLOOKUP($D351,Artslister!$A$1:$W$100,3,FALSE)</f>
        <v>103270</v>
      </c>
      <c r="O351" t="str">
        <f>VLOOKUP($D351,Artslister!$A$1:$W$100,4,FALSE)</f>
        <v>132020</v>
      </c>
      <c r="P351" t="str">
        <f>VLOOKUP($D351,Artslister!$A$1:$W$100,5,FALSE)</f>
        <v>Plantae</v>
      </c>
      <c r="Q351" t="str">
        <f>VLOOKUP($D351,Artslister!$A$1:$W$100,6,FALSE)</f>
        <v>Magnoliophyta</v>
      </c>
      <c r="R351" t="str">
        <f>VLOOKUP($D351,Artslister!$A$1:$W$100,7,FALSE)</f>
        <v>Eudicots</v>
      </c>
      <c r="S351" t="str">
        <f>VLOOKUP($D351,Artslister!$A$1:$W$100,8,FALSE)</f>
        <v>Rosales</v>
      </c>
      <c r="T351" t="str">
        <f>VLOOKUP($D351,Artslister!$A$1:$W$100,9,FALSE)</f>
        <v>Rosaceae</v>
      </c>
      <c r="U351" t="str">
        <f>VLOOKUP($D351,Artslister!$A$1:$W$100,10,FALSE)</f>
        <v>Cotoneaster</v>
      </c>
      <c r="V351" t="str">
        <f>VLOOKUP($D351,Artslister!$A$1:$W$100,11,FALSE)</f>
        <v>bullatus</v>
      </c>
      <c r="W351">
        <f>VLOOKUP($D351,Artslister!$A$1:$W$100,12,FALSE)</f>
        <v>0</v>
      </c>
      <c r="X351" t="str">
        <f>VLOOKUP($D351,Artslister!$A$1:$W$100,13,FALSE)</f>
        <v>Bois</v>
      </c>
      <c r="Y351" t="str">
        <f>VLOOKUP($D351,Artslister!$A$1:$W$100,15,FALSE)</f>
        <v>NA</v>
      </c>
      <c r="Z351" t="str">
        <f>VLOOKUP($D351,Artslister!$A$1:$W$100,17,FALSE)</f>
        <v>SE</v>
      </c>
    </row>
    <row r="352" spans="1:26" x14ac:dyDescent="0.3">
      <c r="A352" t="s">
        <v>138</v>
      </c>
      <c r="B352">
        <v>2020</v>
      </c>
      <c r="C352" t="s">
        <v>1126</v>
      </c>
      <c r="D352" t="s">
        <v>1767</v>
      </c>
      <c r="E352">
        <v>10</v>
      </c>
      <c r="H352">
        <v>1</v>
      </c>
      <c r="M352" t="str">
        <f>VLOOKUP($D352,Artslister!$A$1:$W$100,2,FALSE)</f>
        <v>Rosa mollis</v>
      </c>
      <c r="N352" t="str">
        <f>VLOOKUP($D352,Artslister!$A$1:$W$100,3,FALSE)</f>
        <v>103396</v>
      </c>
      <c r="O352" t="str">
        <f>VLOOKUP($D352,Artslister!$A$1:$W$100,4,FALSE)</f>
        <v>136949</v>
      </c>
      <c r="P352" t="str">
        <f>VLOOKUP($D352,Artslister!$A$1:$W$100,5,FALSE)</f>
        <v>Plantae</v>
      </c>
      <c r="Q352" t="str">
        <f>VLOOKUP($D352,Artslister!$A$1:$W$100,6,FALSE)</f>
        <v>Magnoliophyta</v>
      </c>
      <c r="R352" t="str">
        <f>VLOOKUP($D352,Artslister!$A$1:$W$100,7,FALSE)</f>
        <v>Eudicots</v>
      </c>
      <c r="S352" t="str">
        <f>VLOOKUP($D352,Artslister!$A$1:$W$100,8,FALSE)</f>
        <v>Rosales</v>
      </c>
      <c r="T352" t="str">
        <f>VLOOKUP($D352,Artslister!$A$1:$W$100,9,FALSE)</f>
        <v>Rosaceae</v>
      </c>
      <c r="U352" t="str">
        <f>VLOOKUP($D352,Artslister!$A$1:$W$100,10,FALSE)</f>
        <v>Rosa</v>
      </c>
      <c r="V352" t="str">
        <f>VLOOKUP($D352,Artslister!$A$1:$W$100,11,FALSE)</f>
        <v>mollis</v>
      </c>
      <c r="W352">
        <f>VLOOKUP($D352,Artslister!$A$1:$W$100,12,FALSE)</f>
        <v>0</v>
      </c>
      <c r="X352" t="str">
        <f>VLOOKUP($D352,Artslister!$A$1:$W$100,13,FALSE)</f>
        <v>Sm.</v>
      </c>
      <c r="Y352" t="str">
        <f>VLOOKUP($D352,Artslister!$A$1:$W$100,15,FALSE)</f>
        <v>LC</v>
      </c>
      <c r="Z352" t="e">
        <f>VLOOKUP($D352,Artslister!$A$1:$W$100,17,FALSE)</f>
        <v>#N/A</v>
      </c>
    </row>
    <row r="353" spans="1:26" x14ac:dyDescent="0.3">
      <c r="A353" t="s">
        <v>138</v>
      </c>
      <c r="B353">
        <v>2020</v>
      </c>
      <c r="C353" t="s">
        <v>1137</v>
      </c>
      <c r="D353" t="s">
        <v>1767</v>
      </c>
      <c r="E353">
        <v>4</v>
      </c>
      <c r="H353">
        <v>1</v>
      </c>
      <c r="M353" t="str">
        <f>VLOOKUP($D353,Artslister!$A$1:$W$100,2,FALSE)</f>
        <v>Rosa mollis</v>
      </c>
      <c r="N353" t="str">
        <f>VLOOKUP($D353,Artslister!$A$1:$W$100,3,FALSE)</f>
        <v>103396</v>
      </c>
      <c r="O353" t="str">
        <f>VLOOKUP($D353,Artslister!$A$1:$W$100,4,FALSE)</f>
        <v>136949</v>
      </c>
      <c r="P353" t="str">
        <f>VLOOKUP($D353,Artslister!$A$1:$W$100,5,FALSE)</f>
        <v>Plantae</v>
      </c>
      <c r="Q353" t="str">
        <f>VLOOKUP($D353,Artslister!$A$1:$W$100,6,FALSE)</f>
        <v>Magnoliophyta</v>
      </c>
      <c r="R353" t="str">
        <f>VLOOKUP($D353,Artslister!$A$1:$W$100,7,FALSE)</f>
        <v>Eudicots</v>
      </c>
      <c r="S353" t="str">
        <f>VLOOKUP($D353,Artslister!$A$1:$W$100,8,FALSE)</f>
        <v>Rosales</v>
      </c>
      <c r="T353" t="str">
        <f>VLOOKUP($D353,Artslister!$A$1:$W$100,9,FALSE)</f>
        <v>Rosaceae</v>
      </c>
      <c r="U353" t="str">
        <f>VLOOKUP($D353,Artslister!$A$1:$W$100,10,FALSE)</f>
        <v>Rosa</v>
      </c>
      <c r="V353" t="str">
        <f>VLOOKUP($D353,Artslister!$A$1:$W$100,11,FALSE)</f>
        <v>mollis</v>
      </c>
      <c r="W353">
        <f>VLOOKUP($D353,Artslister!$A$1:$W$100,12,FALSE)</f>
        <v>0</v>
      </c>
      <c r="X353" t="str">
        <f>VLOOKUP($D353,Artslister!$A$1:$W$100,13,FALSE)</f>
        <v>Sm.</v>
      </c>
      <c r="Y353" t="str">
        <f>VLOOKUP($D353,Artslister!$A$1:$W$100,15,FALSE)</f>
        <v>LC</v>
      </c>
      <c r="Z353" t="e">
        <f>VLOOKUP($D353,Artslister!$A$1:$W$100,17,FALSE)</f>
        <v>#N/A</v>
      </c>
    </row>
    <row r="354" spans="1:26" x14ac:dyDescent="0.3">
      <c r="A354" t="s">
        <v>19</v>
      </c>
      <c r="B354">
        <v>2020</v>
      </c>
      <c r="C354" t="s">
        <v>1219</v>
      </c>
      <c r="D354" t="s">
        <v>1767</v>
      </c>
      <c r="E354">
        <v>1</v>
      </c>
      <c r="H354">
        <v>1</v>
      </c>
      <c r="M354" t="str">
        <f>VLOOKUP($D354,Artslister!$A$1:$W$100,2,FALSE)</f>
        <v>Rosa mollis</v>
      </c>
      <c r="N354" t="str">
        <f>VLOOKUP($D354,Artslister!$A$1:$W$100,3,FALSE)</f>
        <v>103396</v>
      </c>
      <c r="O354" t="str">
        <f>VLOOKUP($D354,Artslister!$A$1:$W$100,4,FALSE)</f>
        <v>136949</v>
      </c>
      <c r="P354" t="str">
        <f>VLOOKUP($D354,Artslister!$A$1:$W$100,5,FALSE)</f>
        <v>Plantae</v>
      </c>
      <c r="Q354" t="str">
        <f>VLOOKUP($D354,Artslister!$A$1:$W$100,6,FALSE)</f>
        <v>Magnoliophyta</v>
      </c>
      <c r="R354" t="str">
        <f>VLOOKUP($D354,Artslister!$A$1:$W$100,7,FALSE)</f>
        <v>Eudicots</v>
      </c>
      <c r="S354" t="str">
        <f>VLOOKUP($D354,Artslister!$A$1:$W$100,8,FALSE)</f>
        <v>Rosales</v>
      </c>
      <c r="T354" t="str">
        <f>VLOOKUP($D354,Artslister!$A$1:$W$100,9,FALSE)</f>
        <v>Rosaceae</v>
      </c>
      <c r="U354" t="str">
        <f>VLOOKUP($D354,Artslister!$A$1:$W$100,10,FALSE)</f>
        <v>Rosa</v>
      </c>
      <c r="V354" t="str">
        <f>VLOOKUP($D354,Artslister!$A$1:$W$100,11,FALSE)</f>
        <v>mollis</v>
      </c>
      <c r="W354">
        <f>VLOOKUP($D354,Artslister!$A$1:$W$100,12,FALSE)</f>
        <v>0</v>
      </c>
      <c r="X354" t="str">
        <f>VLOOKUP($D354,Artslister!$A$1:$W$100,13,FALSE)</f>
        <v>Sm.</v>
      </c>
      <c r="Y354" t="str">
        <f>VLOOKUP($D354,Artslister!$A$1:$W$100,15,FALSE)</f>
        <v>LC</v>
      </c>
      <c r="Z354" t="e">
        <f>VLOOKUP($D354,Artslister!$A$1:$W$100,17,FALSE)</f>
        <v>#N/A</v>
      </c>
    </row>
    <row r="355" spans="1:26" x14ac:dyDescent="0.3">
      <c r="A355" t="s">
        <v>143</v>
      </c>
      <c r="B355">
        <v>2020</v>
      </c>
      <c r="C355" t="s">
        <v>1671</v>
      </c>
      <c r="D355" t="s">
        <v>1767</v>
      </c>
      <c r="E355">
        <v>1</v>
      </c>
      <c r="H355">
        <v>1</v>
      </c>
      <c r="M355" t="str">
        <f>VLOOKUP($D355,Artslister!$A$1:$W$100,2,FALSE)</f>
        <v>Rosa mollis</v>
      </c>
      <c r="N355" t="str">
        <f>VLOOKUP($D355,Artslister!$A$1:$W$100,3,FALSE)</f>
        <v>103396</v>
      </c>
      <c r="O355" t="str">
        <f>VLOOKUP($D355,Artslister!$A$1:$W$100,4,FALSE)</f>
        <v>136949</v>
      </c>
      <c r="P355" t="str">
        <f>VLOOKUP($D355,Artslister!$A$1:$W$100,5,FALSE)</f>
        <v>Plantae</v>
      </c>
      <c r="Q355" t="str">
        <f>VLOOKUP($D355,Artslister!$A$1:$W$100,6,FALSE)</f>
        <v>Magnoliophyta</v>
      </c>
      <c r="R355" t="str">
        <f>VLOOKUP($D355,Artslister!$A$1:$W$100,7,FALSE)</f>
        <v>Eudicots</v>
      </c>
      <c r="S355" t="str">
        <f>VLOOKUP($D355,Artslister!$A$1:$W$100,8,FALSE)</f>
        <v>Rosales</v>
      </c>
      <c r="T355" t="str">
        <f>VLOOKUP($D355,Artslister!$A$1:$W$100,9,FALSE)</f>
        <v>Rosaceae</v>
      </c>
      <c r="U355" t="str">
        <f>VLOOKUP($D355,Artslister!$A$1:$W$100,10,FALSE)</f>
        <v>Rosa</v>
      </c>
      <c r="V355" t="str">
        <f>VLOOKUP($D355,Artslister!$A$1:$W$100,11,FALSE)</f>
        <v>mollis</v>
      </c>
      <c r="W355">
        <f>VLOOKUP($D355,Artslister!$A$1:$W$100,12,FALSE)</f>
        <v>0</v>
      </c>
      <c r="X355" t="str">
        <f>VLOOKUP($D355,Artslister!$A$1:$W$100,13,FALSE)</f>
        <v>Sm.</v>
      </c>
      <c r="Y355" t="str">
        <f>VLOOKUP($D355,Artslister!$A$1:$W$100,15,FALSE)</f>
        <v>LC</v>
      </c>
      <c r="Z355" t="e">
        <f>VLOOKUP($D355,Artslister!$A$1:$W$100,17,FALSE)</f>
        <v>#N/A</v>
      </c>
    </row>
    <row r="356" spans="1:26" x14ac:dyDescent="0.3">
      <c r="A356" t="s">
        <v>143</v>
      </c>
      <c r="B356">
        <v>2020</v>
      </c>
      <c r="C356" t="s">
        <v>1672</v>
      </c>
      <c r="D356" t="s">
        <v>1767</v>
      </c>
      <c r="E356">
        <v>1</v>
      </c>
      <c r="H356">
        <v>1</v>
      </c>
      <c r="M356" t="str">
        <f>VLOOKUP($D356,Artslister!$A$1:$W$100,2,FALSE)</f>
        <v>Rosa mollis</v>
      </c>
      <c r="N356" t="str">
        <f>VLOOKUP($D356,Artslister!$A$1:$W$100,3,FALSE)</f>
        <v>103396</v>
      </c>
      <c r="O356" t="str">
        <f>VLOOKUP($D356,Artslister!$A$1:$W$100,4,FALSE)</f>
        <v>136949</v>
      </c>
      <c r="P356" t="str">
        <f>VLOOKUP($D356,Artslister!$A$1:$W$100,5,FALSE)</f>
        <v>Plantae</v>
      </c>
      <c r="Q356" t="str">
        <f>VLOOKUP($D356,Artslister!$A$1:$W$100,6,FALSE)</f>
        <v>Magnoliophyta</v>
      </c>
      <c r="R356" t="str">
        <f>VLOOKUP($D356,Artslister!$A$1:$W$100,7,FALSE)</f>
        <v>Eudicots</v>
      </c>
      <c r="S356" t="str">
        <f>VLOOKUP($D356,Artslister!$A$1:$W$100,8,FALSE)</f>
        <v>Rosales</v>
      </c>
      <c r="T356" t="str">
        <f>VLOOKUP($D356,Artslister!$A$1:$W$100,9,FALSE)</f>
        <v>Rosaceae</v>
      </c>
      <c r="U356" t="str">
        <f>VLOOKUP($D356,Artslister!$A$1:$W$100,10,FALSE)</f>
        <v>Rosa</v>
      </c>
      <c r="V356" t="str">
        <f>VLOOKUP($D356,Artslister!$A$1:$W$100,11,FALSE)</f>
        <v>mollis</v>
      </c>
      <c r="W356">
        <f>VLOOKUP($D356,Artslister!$A$1:$W$100,12,FALSE)</f>
        <v>0</v>
      </c>
      <c r="X356" t="str">
        <f>VLOOKUP($D356,Artslister!$A$1:$W$100,13,FALSE)</f>
        <v>Sm.</v>
      </c>
      <c r="Y356" t="str">
        <f>VLOOKUP($D356,Artslister!$A$1:$W$100,15,FALSE)</f>
        <v>LC</v>
      </c>
      <c r="Z356" t="e">
        <f>VLOOKUP($D356,Artslister!$A$1:$W$100,17,FALSE)</f>
        <v>#N/A</v>
      </c>
    </row>
    <row r="357" spans="1:26" x14ac:dyDescent="0.3">
      <c r="A357" t="s">
        <v>143</v>
      </c>
      <c r="B357">
        <v>2020</v>
      </c>
      <c r="C357" t="s">
        <v>1679</v>
      </c>
      <c r="D357" t="s">
        <v>1767</v>
      </c>
      <c r="E357">
        <v>1</v>
      </c>
      <c r="H357">
        <v>1</v>
      </c>
      <c r="M357" t="str">
        <f>VLOOKUP($D357,Artslister!$A$1:$W$100,2,FALSE)</f>
        <v>Rosa mollis</v>
      </c>
      <c r="N357" t="str">
        <f>VLOOKUP($D357,Artslister!$A$1:$W$100,3,FALSE)</f>
        <v>103396</v>
      </c>
      <c r="O357" t="str">
        <f>VLOOKUP($D357,Artslister!$A$1:$W$100,4,FALSE)</f>
        <v>136949</v>
      </c>
      <c r="P357" t="str">
        <f>VLOOKUP($D357,Artslister!$A$1:$W$100,5,FALSE)</f>
        <v>Plantae</v>
      </c>
      <c r="Q357" t="str">
        <f>VLOOKUP($D357,Artslister!$A$1:$W$100,6,FALSE)</f>
        <v>Magnoliophyta</v>
      </c>
      <c r="R357" t="str">
        <f>VLOOKUP($D357,Artslister!$A$1:$W$100,7,FALSE)</f>
        <v>Eudicots</v>
      </c>
      <c r="S357" t="str">
        <f>VLOOKUP($D357,Artslister!$A$1:$W$100,8,FALSE)</f>
        <v>Rosales</v>
      </c>
      <c r="T357" t="str">
        <f>VLOOKUP($D357,Artslister!$A$1:$W$100,9,FALSE)</f>
        <v>Rosaceae</v>
      </c>
      <c r="U357" t="str">
        <f>VLOOKUP($D357,Artslister!$A$1:$W$100,10,FALSE)</f>
        <v>Rosa</v>
      </c>
      <c r="V357" t="str">
        <f>VLOOKUP($D357,Artslister!$A$1:$W$100,11,FALSE)</f>
        <v>mollis</v>
      </c>
      <c r="W357">
        <f>VLOOKUP($D357,Artslister!$A$1:$W$100,12,FALSE)</f>
        <v>0</v>
      </c>
      <c r="X357" t="str">
        <f>VLOOKUP($D357,Artslister!$A$1:$W$100,13,FALSE)</f>
        <v>Sm.</v>
      </c>
      <c r="Y357" t="str">
        <f>VLOOKUP($D357,Artslister!$A$1:$W$100,15,FALSE)</f>
        <v>LC</v>
      </c>
      <c r="Z357" t="e">
        <f>VLOOKUP($D357,Artslister!$A$1:$W$100,17,FALSE)</f>
        <v>#N/A</v>
      </c>
    </row>
    <row r="358" spans="1:26" x14ac:dyDescent="0.3">
      <c r="A358" t="s">
        <v>143</v>
      </c>
      <c r="B358">
        <v>2020</v>
      </c>
      <c r="C358" t="s">
        <v>1680</v>
      </c>
      <c r="D358" t="s">
        <v>1767</v>
      </c>
      <c r="E358">
        <v>5</v>
      </c>
      <c r="H358">
        <v>1</v>
      </c>
      <c r="M358" t="str">
        <f>VLOOKUP($D358,Artslister!$A$1:$W$100,2,FALSE)</f>
        <v>Rosa mollis</v>
      </c>
      <c r="N358" t="str">
        <f>VLOOKUP($D358,Artslister!$A$1:$W$100,3,FALSE)</f>
        <v>103396</v>
      </c>
      <c r="O358" t="str">
        <f>VLOOKUP($D358,Artslister!$A$1:$W$100,4,FALSE)</f>
        <v>136949</v>
      </c>
      <c r="P358" t="str">
        <f>VLOOKUP($D358,Artslister!$A$1:$W$100,5,FALSE)</f>
        <v>Plantae</v>
      </c>
      <c r="Q358" t="str">
        <f>VLOOKUP($D358,Artslister!$A$1:$W$100,6,FALSE)</f>
        <v>Magnoliophyta</v>
      </c>
      <c r="R358" t="str">
        <f>VLOOKUP($D358,Artslister!$A$1:$W$100,7,FALSE)</f>
        <v>Eudicots</v>
      </c>
      <c r="S358" t="str">
        <f>VLOOKUP($D358,Artslister!$A$1:$W$100,8,FALSE)</f>
        <v>Rosales</v>
      </c>
      <c r="T358" t="str">
        <f>VLOOKUP($D358,Artslister!$A$1:$W$100,9,FALSE)</f>
        <v>Rosaceae</v>
      </c>
      <c r="U358" t="str">
        <f>VLOOKUP($D358,Artslister!$A$1:$W$100,10,FALSE)</f>
        <v>Rosa</v>
      </c>
      <c r="V358" t="str">
        <f>VLOOKUP($D358,Artslister!$A$1:$W$100,11,FALSE)</f>
        <v>mollis</v>
      </c>
      <c r="W358">
        <f>VLOOKUP($D358,Artslister!$A$1:$W$100,12,FALSE)</f>
        <v>0</v>
      </c>
      <c r="X358" t="str">
        <f>VLOOKUP($D358,Artslister!$A$1:$W$100,13,FALSE)</f>
        <v>Sm.</v>
      </c>
      <c r="Y358" t="str">
        <f>VLOOKUP($D358,Artslister!$A$1:$W$100,15,FALSE)</f>
        <v>LC</v>
      </c>
      <c r="Z358" t="e">
        <f>VLOOKUP($D358,Artslister!$A$1:$W$100,17,FALSE)</f>
        <v>#N/A</v>
      </c>
    </row>
    <row r="359" spans="1:26" x14ac:dyDescent="0.3">
      <c r="A359" t="s">
        <v>138</v>
      </c>
      <c r="B359">
        <v>2020</v>
      </c>
      <c r="C359" t="s">
        <v>1130</v>
      </c>
      <c r="D359" t="s">
        <v>645</v>
      </c>
      <c r="E359">
        <v>1</v>
      </c>
      <c r="F359">
        <v>1</v>
      </c>
      <c r="M359" t="str">
        <f>VLOOKUP($D359,Artslister!$A$1:$W$100,2,FALSE)</f>
        <v>Dracocephalum ruyschiana</v>
      </c>
      <c r="N359" t="str">
        <f>VLOOKUP($D359,Artslister!$A$1:$W$100,3,FALSE)</f>
        <v>102285</v>
      </c>
      <c r="O359" t="str">
        <f>VLOOKUP($D359,Artslister!$A$1:$W$100,4,FALSE)</f>
        <v>62245</v>
      </c>
      <c r="P359" t="str">
        <f>VLOOKUP($D359,Artslister!$A$1:$W$100,5,FALSE)</f>
        <v>Plantae</v>
      </c>
      <c r="Q359" t="str">
        <f>VLOOKUP($D359,Artslister!$A$1:$W$100,6,FALSE)</f>
        <v>Magnoliophyta</v>
      </c>
      <c r="R359" t="str">
        <f>VLOOKUP($D359,Artslister!$A$1:$W$100,7,FALSE)</f>
        <v>Eudicots</v>
      </c>
      <c r="S359" t="str">
        <f>VLOOKUP($D359,Artslister!$A$1:$W$100,8,FALSE)</f>
        <v>Lamiales</v>
      </c>
      <c r="T359" t="str">
        <f>VLOOKUP($D359,Artslister!$A$1:$W$100,9,FALSE)</f>
        <v>Lamiaceae</v>
      </c>
      <c r="U359" t="str">
        <f>VLOOKUP($D359,Artslister!$A$1:$W$100,10,FALSE)</f>
        <v>Dracocephalum</v>
      </c>
      <c r="V359" t="str">
        <f>VLOOKUP($D359,Artslister!$A$1:$W$100,11,FALSE)</f>
        <v>ruyschiana</v>
      </c>
      <c r="W359">
        <f>VLOOKUP($D359,Artslister!$A$1:$W$100,12,FALSE)</f>
        <v>0</v>
      </c>
      <c r="X359" t="str">
        <f>VLOOKUP($D359,Artslister!$A$1:$W$100,13,FALSE)</f>
        <v>L.</v>
      </c>
      <c r="Y359" t="str">
        <f>VLOOKUP($D359,Artslister!$A$1:$W$100,15,FALSE)</f>
        <v>VU</v>
      </c>
      <c r="Z359" t="e">
        <f>VLOOKUP($D359,Artslister!$A$1:$W$100,17,FALSE)</f>
        <v>#N/A</v>
      </c>
    </row>
    <row r="360" spans="1:26" x14ac:dyDescent="0.3">
      <c r="A360" t="s">
        <v>138</v>
      </c>
      <c r="B360">
        <v>2020</v>
      </c>
      <c r="C360" t="s">
        <v>1131</v>
      </c>
      <c r="D360" t="s">
        <v>645</v>
      </c>
      <c r="E360">
        <v>3</v>
      </c>
      <c r="F360">
        <v>1</v>
      </c>
      <c r="M360" t="str">
        <f>VLOOKUP($D360,Artslister!$A$1:$W$100,2,FALSE)</f>
        <v>Dracocephalum ruyschiana</v>
      </c>
      <c r="N360" t="str">
        <f>VLOOKUP($D360,Artslister!$A$1:$W$100,3,FALSE)</f>
        <v>102285</v>
      </c>
      <c r="O360" t="str">
        <f>VLOOKUP($D360,Artslister!$A$1:$W$100,4,FALSE)</f>
        <v>62245</v>
      </c>
      <c r="P360" t="str">
        <f>VLOOKUP($D360,Artslister!$A$1:$W$100,5,FALSE)</f>
        <v>Plantae</v>
      </c>
      <c r="Q360" t="str">
        <f>VLOOKUP($D360,Artslister!$A$1:$W$100,6,FALSE)</f>
        <v>Magnoliophyta</v>
      </c>
      <c r="R360" t="str">
        <f>VLOOKUP($D360,Artslister!$A$1:$W$100,7,FALSE)</f>
        <v>Eudicots</v>
      </c>
      <c r="S360" t="str">
        <f>VLOOKUP($D360,Artslister!$A$1:$W$100,8,FALSE)</f>
        <v>Lamiales</v>
      </c>
      <c r="T360" t="str">
        <f>VLOOKUP($D360,Artslister!$A$1:$W$100,9,FALSE)</f>
        <v>Lamiaceae</v>
      </c>
      <c r="U360" t="str">
        <f>VLOOKUP($D360,Artslister!$A$1:$W$100,10,FALSE)</f>
        <v>Dracocephalum</v>
      </c>
      <c r="V360" t="str">
        <f>VLOOKUP($D360,Artslister!$A$1:$W$100,11,FALSE)</f>
        <v>ruyschiana</v>
      </c>
      <c r="W360">
        <f>VLOOKUP($D360,Artslister!$A$1:$W$100,12,FALSE)</f>
        <v>0</v>
      </c>
      <c r="X360" t="str">
        <f>VLOOKUP($D360,Artslister!$A$1:$W$100,13,FALSE)</f>
        <v>L.</v>
      </c>
      <c r="Y360" t="str">
        <f>VLOOKUP($D360,Artslister!$A$1:$W$100,15,FALSE)</f>
        <v>VU</v>
      </c>
      <c r="Z360" t="e">
        <f>VLOOKUP($D360,Artslister!$A$1:$W$100,17,FALSE)</f>
        <v>#N/A</v>
      </c>
    </row>
    <row r="361" spans="1:26" x14ac:dyDescent="0.3">
      <c r="A361" t="s">
        <v>117</v>
      </c>
      <c r="B361">
        <v>2020</v>
      </c>
      <c r="C361" t="s">
        <v>1275</v>
      </c>
      <c r="D361" t="s">
        <v>645</v>
      </c>
      <c r="E361">
        <v>5</v>
      </c>
      <c r="F361">
        <v>1</v>
      </c>
      <c r="M361" t="str">
        <f>VLOOKUP($D361,Artslister!$A$1:$W$100,2,FALSE)</f>
        <v>Dracocephalum ruyschiana</v>
      </c>
      <c r="N361" t="str">
        <f>VLOOKUP($D361,Artslister!$A$1:$W$100,3,FALSE)</f>
        <v>102285</v>
      </c>
      <c r="O361" t="str">
        <f>VLOOKUP($D361,Artslister!$A$1:$W$100,4,FALSE)</f>
        <v>62245</v>
      </c>
      <c r="P361" t="str">
        <f>VLOOKUP($D361,Artslister!$A$1:$W$100,5,FALSE)</f>
        <v>Plantae</v>
      </c>
      <c r="Q361" t="str">
        <f>VLOOKUP($D361,Artslister!$A$1:$W$100,6,FALSE)</f>
        <v>Magnoliophyta</v>
      </c>
      <c r="R361" t="str">
        <f>VLOOKUP($D361,Artslister!$A$1:$W$100,7,FALSE)</f>
        <v>Eudicots</v>
      </c>
      <c r="S361" t="str">
        <f>VLOOKUP($D361,Artslister!$A$1:$W$100,8,FALSE)</f>
        <v>Lamiales</v>
      </c>
      <c r="T361" t="str">
        <f>VLOOKUP($D361,Artslister!$A$1:$W$100,9,FALSE)</f>
        <v>Lamiaceae</v>
      </c>
      <c r="U361" t="str">
        <f>VLOOKUP($D361,Artslister!$A$1:$W$100,10,FALSE)</f>
        <v>Dracocephalum</v>
      </c>
      <c r="V361" t="str">
        <f>VLOOKUP($D361,Artslister!$A$1:$W$100,11,FALSE)</f>
        <v>ruyschiana</v>
      </c>
      <c r="W361">
        <f>VLOOKUP($D361,Artslister!$A$1:$W$100,12,FALSE)</f>
        <v>0</v>
      </c>
      <c r="X361" t="str">
        <f>VLOOKUP($D361,Artslister!$A$1:$W$100,13,FALSE)</f>
        <v>L.</v>
      </c>
      <c r="Y361" t="str">
        <f>VLOOKUP($D361,Artslister!$A$1:$W$100,15,FALSE)</f>
        <v>VU</v>
      </c>
      <c r="Z361" t="e">
        <f>VLOOKUP($D361,Artslister!$A$1:$W$100,17,FALSE)</f>
        <v>#N/A</v>
      </c>
    </row>
    <row r="362" spans="1:26" x14ac:dyDescent="0.3">
      <c r="A362" t="s">
        <v>117</v>
      </c>
      <c r="B362">
        <v>2020</v>
      </c>
      <c r="C362" t="s">
        <v>1278</v>
      </c>
      <c r="D362" t="s">
        <v>645</v>
      </c>
      <c r="E362">
        <v>5</v>
      </c>
      <c r="F362">
        <v>1</v>
      </c>
      <c r="M362" t="str">
        <f>VLOOKUP($D362,Artslister!$A$1:$W$100,2,FALSE)</f>
        <v>Dracocephalum ruyschiana</v>
      </c>
      <c r="N362" t="str">
        <f>VLOOKUP($D362,Artslister!$A$1:$W$100,3,FALSE)</f>
        <v>102285</v>
      </c>
      <c r="O362" t="str">
        <f>VLOOKUP($D362,Artslister!$A$1:$W$100,4,FALSE)</f>
        <v>62245</v>
      </c>
      <c r="P362" t="str">
        <f>VLOOKUP($D362,Artslister!$A$1:$W$100,5,FALSE)</f>
        <v>Plantae</v>
      </c>
      <c r="Q362" t="str">
        <f>VLOOKUP($D362,Artslister!$A$1:$W$100,6,FALSE)</f>
        <v>Magnoliophyta</v>
      </c>
      <c r="R362" t="str">
        <f>VLOOKUP($D362,Artslister!$A$1:$W$100,7,FALSE)</f>
        <v>Eudicots</v>
      </c>
      <c r="S362" t="str">
        <f>VLOOKUP($D362,Artslister!$A$1:$W$100,8,FALSE)</f>
        <v>Lamiales</v>
      </c>
      <c r="T362" t="str">
        <f>VLOOKUP($D362,Artslister!$A$1:$W$100,9,FALSE)</f>
        <v>Lamiaceae</v>
      </c>
      <c r="U362" t="str">
        <f>VLOOKUP($D362,Artslister!$A$1:$W$100,10,FALSE)</f>
        <v>Dracocephalum</v>
      </c>
      <c r="V362" t="str">
        <f>VLOOKUP($D362,Artslister!$A$1:$W$100,11,FALSE)</f>
        <v>ruyschiana</v>
      </c>
      <c r="W362">
        <f>VLOOKUP($D362,Artslister!$A$1:$W$100,12,FALSE)</f>
        <v>0</v>
      </c>
      <c r="X362" t="str">
        <f>VLOOKUP($D362,Artslister!$A$1:$W$100,13,FALSE)</f>
        <v>L.</v>
      </c>
      <c r="Y362" t="str">
        <f>VLOOKUP($D362,Artslister!$A$1:$W$100,15,FALSE)</f>
        <v>VU</v>
      </c>
      <c r="Z362" t="e">
        <f>VLOOKUP($D362,Artslister!$A$1:$W$100,17,FALSE)</f>
        <v>#N/A</v>
      </c>
    </row>
    <row r="363" spans="1:26" x14ac:dyDescent="0.3">
      <c r="A363" t="s">
        <v>117</v>
      </c>
      <c r="B363">
        <v>2020</v>
      </c>
      <c r="C363" t="s">
        <v>1280</v>
      </c>
      <c r="D363" t="s">
        <v>645</v>
      </c>
      <c r="E363">
        <v>5</v>
      </c>
      <c r="F363">
        <v>1</v>
      </c>
      <c r="M363" t="str">
        <f>VLOOKUP($D363,Artslister!$A$1:$W$100,2,FALSE)</f>
        <v>Dracocephalum ruyschiana</v>
      </c>
      <c r="N363" t="str">
        <f>VLOOKUP($D363,Artslister!$A$1:$W$100,3,FALSE)</f>
        <v>102285</v>
      </c>
      <c r="O363" t="str">
        <f>VLOOKUP($D363,Artslister!$A$1:$W$100,4,FALSE)</f>
        <v>62245</v>
      </c>
      <c r="P363" t="str">
        <f>VLOOKUP($D363,Artslister!$A$1:$W$100,5,FALSE)</f>
        <v>Plantae</v>
      </c>
      <c r="Q363" t="str">
        <f>VLOOKUP($D363,Artslister!$A$1:$W$100,6,FALSE)</f>
        <v>Magnoliophyta</v>
      </c>
      <c r="R363" t="str">
        <f>VLOOKUP($D363,Artslister!$A$1:$W$100,7,FALSE)</f>
        <v>Eudicots</v>
      </c>
      <c r="S363" t="str">
        <f>VLOOKUP($D363,Artslister!$A$1:$W$100,8,FALSE)</f>
        <v>Lamiales</v>
      </c>
      <c r="T363" t="str">
        <f>VLOOKUP($D363,Artslister!$A$1:$W$100,9,FALSE)</f>
        <v>Lamiaceae</v>
      </c>
      <c r="U363" t="str">
        <f>VLOOKUP($D363,Artslister!$A$1:$W$100,10,FALSE)</f>
        <v>Dracocephalum</v>
      </c>
      <c r="V363" t="str">
        <f>VLOOKUP($D363,Artslister!$A$1:$W$100,11,FALSE)</f>
        <v>ruyschiana</v>
      </c>
      <c r="W363">
        <f>VLOOKUP($D363,Artslister!$A$1:$W$100,12,FALSE)</f>
        <v>0</v>
      </c>
      <c r="X363" t="str">
        <f>VLOOKUP($D363,Artslister!$A$1:$W$100,13,FALSE)</f>
        <v>L.</v>
      </c>
      <c r="Y363" t="str">
        <f>VLOOKUP($D363,Artslister!$A$1:$W$100,15,FALSE)</f>
        <v>VU</v>
      </c>
      <c r="Z363" t="e">
        <f>VLOOKUP($D363,Artslister!$A$1:$W$100,17,FALSE)</f>
        <v>#N/A</v>
      </c>
    </row>
    <row r="364" spans="1:26" x14ac:dyDescent="0.3">
      <c r="A364" t="s">
        <v>117</v>
      </c>
      <c r="B364">
        <v>2020</v>
      </c>
      <c r="C364" t="s">
        <v>1290</v>
      </c>
      <c r="D364" t="s">
        <v>645</v>
      </c>
      <c r="E364">
        <v>1</v>
      </c>
      <c r="F364">
        <v>1</v>
      </c>
      <c r="M364" t="str">
        <f>VLOOKUP($D364,Artslister!$A$1:$W$100,2,FALSE)</f>
        <v>Dracocephalum ruyschiana</v>
      </c>
      <c r="N364" t="str">
        <f>VLOOKUP($D364,Artslister!$A$1:$W$100,3,FALSE)</f>
        <v>102285</v>
      </c>
      <c r="O364" t="str">
        <f>VLOOKUP($D364,Artslister!$A$1:$W$100,4,FALSE)</f>
        <v>62245</v>
      </c>
      <c r="P364" t="str">
        <f>VLOOKUP($D364,Artslister!$A$1:$W$100,5,FALSE)</f>
        <v>Plantae</v>
      </c>
      <c r="Q364" t="str">
        <f>VLOOKUP($D364,Artslister!$A$1:$W$100,6,FALSE)</f>
        <v>Magnoliophyta</v>
      </c>
      <c r="R364" t="str">
        <f>VLOOKUP($D364,Artslister!$A$1:$W$100,7,FALSE)</f>
        <v>Eudicots</v>
      </c>
      <c r="S364" t="str">
        <f>VLOOKUP($D364,Artslister!$A$1:$W$100,8,FALSE)</f>
        <v>Lamiales</v>
      </c>
      <c r="T364" t="str">
        <f>VLOOKUP($D364,Artslister!$A$1:$W$100,9,FALSE)</f>
        <v>Lamiaceae</v>
      </c>
      <c r="U364" t="str">
        <f>VLOOKUP($D364,Artslister!$A$1:$W$100,10,FALSE)</f>
        <v>Dracocephalum</v>
      </c>
      <c r="V364" t="str">
        <f>VLOOKUP($D364,Artslister!$A$1:$W$100,11,FALSE)</f>
        <v>ruyschiana</v>
      </c>
      <c r="W364">
        <f>VLOOKUP($D364,Artslister!$A$1:$W$100,12,FALSE)</f>
        <v>0</v>
      </c>
      <c r="X364" t="str">
        <f>VLOOKUP($D364,Artslister!$A$1:$W$100,13,FALSE)</f>
        <v>L.</v>
      </c>
      <c r="Y364" t="str">
        <f>VLOOKUP($D364,Artslister!$A$1:$W$100,15,FALSE)</f>
        <v>VU</v>
      </c>
      <c r="Z364" t="e">
        <f>VLOOKUP($D364,Artslister!$A$1:$W$100,17,FALSE)</f>
        <v>#N/A</v>
      </c>
    </row>
    <row r="365" spans="1:26" x14ac:dyDescent="0.3">
      <c r="A365" t="s">
        <v>117</v>
      </c>
      <c r="B365">
        <v>2020</v>
      </c>
      <c r="C365" t="s">
        <v>1276</v>
      </c>
      <c r="D365" t="s">
        <v>645</v>
      </c>
      <c r="E365">
        <v>1</v>
      </c>
      <c r="F365">
        <v>1</v>
      </c>
      <c r="M365" t="str">
        <f>VLOOKUP($D365,Artslister!$A$1:$W$100,2,FALSE)</f>
        <v>Dracocephalum ruyschiana</v>
      </c>
      <c r="N365" t="str">
        <f>VLOOKUP($D365,Artslister!$A$1:$W$100,3,FALSE)</f>
        <v>102285</v>
      </c>
      <c r="O365" t="str">
        <f>VLOOKUP($D365,Artslister!$A$1:$W$100,4,FALSE)</f>
        <v>62245</v>
      </c>
      <c r="P365" t="str">
        <f>VLOOKUP($D365,Artslister!$A$1:$W$100,5,FALSE)</f>
        <v>Plantae</v>
      </c>
      <c r="Q365" t="str">
        <f>VLOOKUP($D365,Artslister!$A$1:$W$100,6,FALSE)</f>
        <v>Magnoliophyta</v>
      </c>
      <c r="R365" t="str">
        <f>VLOOKUP($D365,Artslister!$A$1:$W$100,7,FALSE)</f>
        <v>Eudicots</v>
      </c>
      <c r="S365" t="str">
        <f>VLOOKUP($D365,Artslister!$A$1:$W$100,8,FALSE)</f>
        <v>Lamiales</v>
      </c>
      <c r="T365" t="str">
        <f>VLOOKUP($D365,Artslister!$A$1:$W$100,9,FALSE)</f>
        <v>Lamiaceae</v>
      </c>
      <c r="U365" t="str">
        <f>VLOOKUP($D365,Artslister!$A$1:$W$100,10,FALSE)</f>
        <v>Dracocephalum</v>
      </c>
      <c r="V365" t="str">
        <f>VLOOKUP($D365,Artslister!$A$1:$W$100,11,FALSE)</f>
        <v>ruyschiana</v>
      </c>
      <c r="W365">
        <f>VLOOKUP($D365,Artslister!$A$1:$W$100,12,FALSE)</f>
        <v>0</v>
      </c>
      <c r="X365" t="str">
        <f>VLOOKUP($D365,Artslister!$A$1:$W$100,13,FALSE)</f>
        <v>L.</v>
      </c>
      <c r="Y365" t="str">
        <f>VLOOKUP($D365,Artslister!$A$1:$W$100,15,FALSE)</f>
        <v>VU</v>
      </c>
      <c r="Z365" t="e">
        <f>VLOOKUP($D365,Artslister!$A$1:$W$100,17,FALSE)</f>
        <v>#N/A</v>
      </c>
    </row>
    <row r="366" spans="1:26" x14ac:dyDescent="0.3">
      <c r="A366" t="s">
        <v>92</v>
      </c>
      <c r="B366">
        <v>2020</v>
      </c>
      <c r="C366" t="s">
        <v>1299</v>
      </c>
      <c r="D366" t="s">
        <v>645</v>
      </c>
      <c r="E366">
        <v>5</v>
      </c>
      <c r="F366">
        <v>1</v>
      </c>
      <c r="M366" t="str">
        <f>VLOOKUP($D366,Artslister!$A$1:$W$100,2,FALSE)</f>
        <v>Dracocephalum ruyschiana</v>
      </c>
      <c r="N366" t="str">
        <f>VLOOKUP($D366,Artslister!$A$1:$W$100,3,FALSE)</f>
        <v>102285</v>
      </c>
      <c r="O366" t="str">
        <f>VLOOKUP($D366,Artslister!$A$1:$W$100,4,FALSE)</f>
        <v>62245</v>
      </c>
      <c r="P366" t="str">
        <f>VLOOKUP($D366,Artslister!$A$1:$W$100,5,FALSE)</f>
        <v>Plantae</v>
      </c>
      <c r="Q366" t="str">
        <f>VLOOKUP($D366,Artslister!$A$1:$W$100,6,FALSE)</f>
        <v>Magnoliophyta</v>
      </c>
      <c r="R366" t="str">
        <f>VLOOKUP($D366,Artslister!$A$1:$W$100,7,FALSE)</f>
        <v>Eudicots</v>
      </c>
      <c r="S366" t="str">
        <f>VLOOKUP($D366,Artslister!$A$1:$W$100,8,FALSE)</f>
        <v>Lamiales</v>
      </c>
      <c r="T366" t="str">
        <f>VLOOKUP($D366,Artslister!$A$1:$W$100,9,FALSE)</f>
        <v>Lamiaceae</v>
      </c>
      <c r="U366" t="str">
        <f>VLOOKUP($D366,Artslister!$A$1:$W$100,10,FALSE)</f>
        <v>Dracocephalum</v>
      </c>
      <c r="V366" t="str">
        <f>VLOOKUP($D366,Artslister!$A$1:$W$100,11,FALSE)</f>
        <v>ruyschiana</v>
      </c>
      <c r="W366">
        <f>VLOOKUP($D366,Artslister!$A$1:$W$100,12,FALSE)</f>
        <v>0</v>
      </c>
      <c r="X366" t="str">
        <f>VLOOKUP($D366,Artslister!$A$1:$W$100,13,FALSE)</f>
        <v>L.</v>
      </c>
      <c r="Y366" t="str">
        <f>VLOOKUP($D366,Artslister!$A$1:$W$100,15,FALSE)</f>
        <v>VU</v>
      </c>
      <c r="Z366" t="e">
        <f>VLOOKUP($D366,Artslister!$A$1:$W$100,17,FALSE)</f>
        <v>#N/A</v>
      </c>
    </row>
    <row r="367" spans="1:26" x14ac:dyDescent="0.3">
      <c r="A367" t="s">
        <v>92</v>
      </c>
      <c r="B367">
        <v>2020</v>
      </c>
      <c r="C367" t="s">
        <v>1302</v>
      </c>
      <c r="D367" t="s">
        <v>645</v>
      </c>
      <c r="E367">
        <v>1</v>
      </c>
      <c r="F367">
        <v>1</v>
      </c>
      <c r="M367" t="str">
        <f>VLOOKUP($D367,Artslister!$A$1:$W$100,2,FALSE)</f>
        <v>Dracocephalum ruyschiana</v>
      </c>
      <c r="N367" t="str">
        <f>VLOOKUP($D367,Artslister!$A$1:$W$100,3,FALSE)</f>
        <v>102285</v>
      </c>
      <c r="O367" t="str">
        <f>VLOOKUP($D367,Artslister!$A$1:$W$100,4,FALSE)</f>
        <v>62245</v>
      </c>
      <c r="P367" t="str">
        <f>VLOOKUP($D367,Artslister!$A$1:$W$100,5,FALSE)</f>
        <v>Plantae</v>
      </c>
      <c r="Q367" t="str">
        <f>VLOOKUP($D367,Artslister!$A$1:$W$100,6,FALSE)</f>
        <v>Magnoliophyta</v>
      </c>
      <c r="R367" t="str">
        <f>VLOOKUP($D367,Artslister!$A$1:$W$100,7,FALSE)</f>
        <v>Eudicots</v>
      </c>
      <c r="S367" t="str">
        <f>VLOOKUP($D367,Artslister!$A$1:$W$100,8,FALSE)</f>
        <v>Lamiales</v>
      </c>
      <c r="T367" t="str">
        <f>VLOOKUP($D367,Artslister!$A$1:$W$100,9,FALSE)</f>
        <v>Lamiaceae</v>
      </c>
      <c r="U367" t="str">
        <f>VLOOKUP($D367,Artslister!$A$1:$W$100,10,FALSE)</f>
        <v>Dracocephalum</v>
      </c>
      <c r="V367" t="str">
        <f>VLOOKUP($D367,Artslister!$A$1:$W$100,11,FALSE)</f>
        <v>ruyschiana</v>
      </c>
      <c r="W367">
        <f>VLOOKUP($D367,Artslister!$A$1:$W$100,12,FALSE)</f>
        <v>0</v>
      </c>
      <c r="X367" t="str">
        <f>VLOOKUP($D367,Artslister!$A$1:$W$100,13,FALSE)</f>
        <v>L.</v>
      </c>
      <c r="Y367" t="str">
        <f>VLOOKUP($D367,Artslister!$A$1:$W$100,15,FALSE)</f>
        <v>VU</v>
      </c>
      <c r="Z367" t="e">
        <f>VLOOKUP($D367,Artslister!$A$1:$W$100,17,FALSE)</f>
        <v>#N/A</v>
      </c>
    </row>
    <row r="368" spans="1:26" x14ac:dyDescent="0.3">
      <c r="A368" t="s">
        <v>124</v>
      </c>
      <c r="B368">
        <v>2020</v>
      </c>
      <c r="C368" t="s">
        <v>1367</v>
      </c>
      <c r="D368" t="s">
        <v>645</v>
      </c>
      <c r="E368">
        <v>0.1</v>
      </c>
      <c r="F368">
        <v>1</v>
      </c>
      <c r="M368" t="str">
        <f>VLOOKUP($D368,Artslister!$A$1:$W$100,2,FALSE)</f>
        <v>Dracocephalum ruyschiana</v>
      </c>
      <c r="N368" t="str">
        <f>VLOOKUP($D368,Artslister!$A$1:$W$100,3,FALSE)</f>
        <v>102285</v>
      </c>
      <c r="O368" t="str">
        <f>VLOOKUP($D368,Artslister!$A$1:$W$100,4,FALSE)</f>
        <v>62245</v>
      </c>
      <c r="P368" t="str">
        <f>VLOOKUP($D368,Artslister!$A$1:$W$100,5,FALSE)</f>
        <v>Plantae</v>
      </c>
      <c r="Q368" t="str">
        <f>VLOOKUP($D368,Artslister!$A$1:$W$100,6,FALSE)</f>
        <v>Magnoliophyta</v>
      </c>
      <c r="R368" t="str">
        <f>VLOOKUP($D368,Artslister!$A$1:$W$100,7,FALSE)</f>
        <v>Eudicots</v>
      </c>
      <c r="S368" t="str">
        <f>VLOOKUP($D368,Artslister!$A$1:$W$100,8,FALSE)</f>
        <v>Lamiales</v>
      </c>
      <c r="T368" t="str">
        <f>VLOOKUP($D368,Artslister!$A$1:$W$100,9,FALSE)</f>
        <v>Lamiaceae</v>
      </c>
      <c r="U368" t="str">
        <f>VLOOKUP($D368,Artslister!$A$1:$W$100,10,FALSE)</f>
        <v>Dracocephalum</v>
      </c>
      <c r="V368" t="str">
        <f>VLOOKUP($D368,Artslister!$A$1:$W$100,11,FALSE)</f>
        <v>ruyschiana</v>
      </c>
      <c r="W368">
        <f>VLOOKUP($D368,Artslister!$A$1:$W$100,12,FALSE)</f>
        <v>0</v>
      </c>
      <c r="X368" t="str">
        <f>VLOOKUP($D368,Artslister!$A$1:$W$100,13,FALSE)</f>
        <v>L.</v>
      </c>
      <c r="Y368" t="str">
        <f>VLOOKUP($D368,Artslister!$A$1:$W$100,15,FALSE)</f>
        <v>VU</v>
      </c>
      <c r="Z368" t="e">
        <f>VLOOKUP($D368,Artslister!$A$1:$W$100,17,FALSE)</f>
        <v>#N/A</v>
      </c>
    </row>
    <row r="369" spans="1:26" x14ac:dyDescent="0.3">
      <c r="A369" t="s">
        <v>124</v>
      </c>
      <c r="B369">
        <v>2020</v>
      </c>
      <c r="C369" t="s">
        <v>1368</v>
      </c>
      <c r="D369" t="s">
        <v>645</v>
      </c>
      <c r="E369">
        <v>2</v>
      </c>
      <c r="F369">
        <v>1</v>
      </c>
      <c r="M369" t="str">
        <f>VLOOKUP($D369,Artslister!$A$1:$W$100,2,FALSE)</f>
        <v>Dracocephalum ruyschiana</v>
      </c>
      <c r="N369" t="str">
        <f>VLOOKUP($D369,Artslister!$A$1:$W$100,3,FALSE)</f>
        <v>102285</v>
      </c>
      <c r="O369" t="str">
        <f>VLOOKUP($D369,Artslister!$A$1:$W$100,4,FALSE)</f>
        <v>62245</v>
      </c>
      <c r="P369" t="str">
        <f>VLOOKUP($D369,Artslister!$A$1:$W$100,5,FALSE)</f>
        <v>Plantae</v>
      </c>
      <c r="Q369" t="str">
        <f>VLOOKUP($D369,Artslister!$A$1:$W$100,6,FALSE)</f>
        <v>Magnoliophyta</v>
      </c>
      <c r="R369" t="str">
        <f>VLOOKUP($D369,Artslister!$A$1:$W$100,7,FALSE)</f>
        <v>Eudicots</v>
      </c>
      <c r="S369" t="str">
        <f>VLOOKUP($D369,Artslister!$A$1:$W$100,8,FALSE)</f>
        <v>Lamiales</v>
      </c>
      <c r="T369" t="str">
        <f>VLOOKUP($D369,Artslister!$A$1:$W$100,9,FALSE)</f>
        <v>Lamiaceae</v>
      </c>
      <c r="U369" t="str">
        <f>VLOOKUP($D369,Artslister!$A$1:$W$100,10,FALSE)</f>
        <v>Dracocephalum</v>
      </c>
      <c r="V369" t="str">
        <f>VLOOKUP($D369,Artslister!$A$1:$W$100,11,FALSE)</f>
        <v>ruyschiana</v>
      </c>
      <c r="W369">
        <f>VLOOKUP($D369,Artslister!$A$1:$W$100,12,FALSE)</f>
        <v>0</v>
      </c>
      <c r="X369" t="str">
        <f>VLOOKUP($D369,Artslister!$A$1:$W$100,13,FALSE)</f>
        <v>L.</v>
      </c>
      <c r="Y369" t="str">
        <f>VLOOKUP($D369,Artslister!$A$1:$W$100,15,FALSE)</f>
        <v>VU</v>
      </c>
      <c r="Z369" t="e">
        <f>VLOOKUP($D369,Artslister!$A$1:$W$100,17,FALSE)</f>
        <v>#N/A</v>
      </c>
    </row>
    <row r="370" spans="1:26" x14ac:dyDescent="0.3">
      <c r="A370" t="s">
        <v>69</v>
      </c>
      <c r="B370">
        <v>2020</v>
      </c>
      <c r="C370" t="s">
        <v>1387</v>
      </c>
      <c r="D370" t="s">
        <v>645</v>
      </c>
      <c r="E370">
        <v>3</v>
      </c>
      <c r="F370">
        <v>1</v>
      </c>
      <c r="M370" t="str">
        <f>VLOOKUP($D370,Artslister!$A$1:$W$100,2,FALSE)</f>
        <v>Dracocephalum ruyschiana</v>
      </c>
      <c r="N370" t="str">
        <f>VLOOKUP($D370,Artslister!$A$1:$W$100,3,FALSE)</f>
        <v>102285</v>
      </c>
      <c r="O370" t="str">
        <f>VLOOKUP($D370,Artslister!$A$1:$W$100,4,FALSE)</f>
        <v>62245</v>
      </c>
      <c r="P370" t="str">
        <f>VLOOKUP($D370,Artslister!$A$1:$W$100,5,FALSE)</f>
        <v>Plantae</v>
      </c>
      <c r="Q370" t="str">
        <f>VLOOKUP($D370,Artslister!$A$1:$W$100,6,FALSE)</f>
        <v>Magnoliophyta</v>
      </c>
      <c r="R370" t="str">
        <f>VLOOKUP($D370,Artslister!$A$1:$W$100,7,FALSE)</f>
        <v>Eudicots</v>
      </c>
      <c r="S370" t="str">
        <f>VLOOKUP($D370,Artslister!$A$1:$W$100,8,FALSE)</f>
        <v>Lamiales</v>
      </c>
      <c r="T370" t="str">
        <f>VLOOKUP($D370,Artslister!$A$1:$W$100,9,FALSE)</f>
        <v>Lamiaceae</v>
      </c>
      <c r="U370" t="str">
        <f>VLOOKUP($D370,Artslister!$A$1:$W$100,10,FALSE)</f>
        <v>Dracocephalum</v>
      </c>
      <c r="V370" t="str">
        <f>VLOOKUP($D370,Artslister!$A$1:$W$100,11,FALSE)</f>
        <v>ruyschiana</v>
      </c>
      <c r="W370">
        <f>VLOOKUP($D370,Artslister!$A$1:$W$100,12,FALSE)</f>
        <v>0</v>
      </c>
      <c r="X370" t="str">
        <f>VLOOKUP($D370,Artslister!$A$1:$W$100,13,FALSE)</f>
        <v>L.</v>
      </c>
      <c r="Y370" t="str">
        <f>VLOOKUP($D370,Artslister!$A$1:$W$100,15,FALSE)</f>
        <v>VU</v>
      </c>
      <c r="Z370" t="e">
        <f>VLOOKUP($D370,Artslister!$A$1:$W$100,17,FALSE)</f>
        <v>#N/A</v>
      </c>
    </row>
    <row r="371" spans="1:26" x14ac:dyDescent="0.3">
      <c r="A371" t="s">
        <v>69</v>
      </c>
      <c r="B371">
        <v>2020</v>
      </c>
      <c r="C371" t="s">
        <v>1388</v>
      </c>
      <c r="D371" t="s">
        <v>645</v>
      </c>
      <c r="E371">
        <v>30</v>
      </c>
      <c r="F371">
        <v>1</v>
      </c>
      <c r="M371" t="str">
        <f>VLOOKUP($D371,Artslister!$A$1:$W$100,2,FALSE)</f>
        <v>Dracocephalum ruyschiana</v>
      </c>
      <c r="N371" t="str">
        <f>VLOOKUP($D371,Artslister!$A$1:$W$100,3,FALSE)</f>
        <v>102285</v>
      </c>
      <c r="O371" t="str">
        <f>VLOOKUP($D371,Artslister!$A$1:$W$100,4,FALSE)</f>
        <v>62245</v>
      </c>
      <c r="P371" t="str">
        <f>VLOOKUP($D371,Artslister!$A$1:$W$100,5,FALSE)</f>
        <v>Plantae</v>
      </c>
      <c r="Q371" t="str">
        <f>VLOOKUP($D371,Artslister!$A$1:$W$100,6,FALSE)</f>
        <v>Magnoliophyta</v>
      </c>
      <c r="R371" t="str">
        <f>VLOOKUP($D371,Artslister!$A$1:$W$100,7,FALSE)</f>
        <v>Eudicots</v>
      </c>
      <c r="S371" t="str">
        <f>VLOOKUP($D371,Artslister!$A$1:$W$100,8,FALSE)</f>
        <v>Lamiales</v>
      </c>
      <c r="T371" t="str">
        <f>VLOOKUP($D371,Artslister!$A$1:$W$100,9,FALSE)</f>
        <v>Lamiaceae</v>
      </c>
      <c r="U371" t="str">
        <f>VLOOKUP($D371,Artslister!$A$1:$W$100,10,FALSE)</f>
        <v>Dracocephalum</v>
      </c>
      <c r="V371" t="str">
        <f>VLOOKUP($D371,Artslister!$A$1:$W$100,11,FALSE)</f>
        <v>ruyschiana</v>
      </c>
      <c r="W371">
        <f>VLOOKUP($D371,Artslister!$A$1:$W$100,12,FALSE)</f>
        <v>0</v>
      </c>
      <c r="X371" t="str">
        <f>VLOOKUP($D371,Artslister!$A$1:$W$100,13,FALSE)</f>
        <v>L.</v>
      </c>
      <c r="Y371" t="str">
        <f>VLOOKUP($D371,Artslister!$A$1:$W$100,15,FALSE)</f>
        <v>VU</v>
      </c>
      <c r="Z371" t="e">
        <f>VLOOKUP($D371,Artslister!$A$1:$W$100,17,FALSE)</f>
        <v>#N/A</v>
      </c>
    </row>
    <row r="372" spans="1:26" x14ac:dyDescent="0.3">
      <c r="A372" t="s">
        <v>69</v>
      </c>
      <c r="B372">
        <v>2020</v>
      </c>
      <c r="C372" t="s">
        <v>1383</v>
      </c>
      <c r="D372" t="s">
        <v>645</v>
      </c>
      <c r="E372">
        <v>25</v>
      </c>
      <c r="F372">
        <v>1</v>
      </c>
      <c r="M372" t="str">
        <f>VLOOKUP($D372,Artslister!$A$1:$W$100,2,FALSE)</f>
        <v>Dracocephalum ruyschiana</v>
      </c>
      <c r="N372" t="str">
        <f>VLOOKUP($D372,Artslister!$A$1:$W$100,3,FALSE)</f>
        <v>102285</v>
      </c>
      <c r="O372" t="str">
        <f>VLOOKUP($D372,Artslister!$A$1:$W$100,4,FALSE)</f>
        <v>62245</v>
      </c>
      <c r="P372" t="str">
        <f>VLOOKUP($D372,Artslister!$A$1:$W$100,5,FALSE)</f>
        <v>Plantae</v>
      </c>
      <c r="Q372" t="str">
        <f>VLOOKUP($D372,Artslister!$A$1:$W$100,6,FALSE)</f>
        <v>Magnoliophyta</v>
      </c>
      <c r="R372" t="str">
        <f>VLOOKUP($D372,Artslister!$A$1:$W$100,7,FALSE)</f>
        <v>Eudicots</v>
      </c>
      <c r="S372" t="str">
        <f>VLOOKUP($D372,Artslister!$A$1:$W$100,8,FALSE)</f>
        <v>Lamiales</v>
      </c>
      <c r="T372" t="str">
        <f>VLOOKUP($D372,Artslister!$A$1:$W$100,9,FALSE)</f>
        <v>Lamiaceae</v>
      </c>
      <c r="U372" t="str">
        <f>VLOOKUP($D372,Artslister!$A$1:$W$100,10,FALSE)</f>
        <v>Dracocephalum</v>
      </c>
      <c r="V372" t="str">
        <f>VLOOKUP($D372,Artslister!$A$1:$W$100,11,FALSE)</f>
        <v>ruyschiana</v>
      </c>
      <c r="W372">
        <f>VLOOKUP($D372,Artslister!$A$1:$W$100,12,FALSE)</f>
        <v>0</v>
      </c>
      <c r="X372" t="str">
        <f>VLOOKUP($D372,Artslister!$A$1:$W$100,13,FALSE)</f>
        <v>L.</v>
      </c>
      <c r="Y372" t="str">
        <f>VLOOKUP($D372,Artslister!$A$1:$W$100,15,FALSE)</f>
        <v>VU</v>
      </c>
      <c r="Z372" t="e">
        <f>VLOOKUP($D372,Artslister!$A$1:$W$100,17,FALSE)</f>
        <v>#N/A</v>
      </c>
    </row>
    <row r="373" spans="1:26" x14ac:dyDescent="0.3">
      <c r="A373" t="s">
        <v>69</v>
      </c>
      <c r="B373">
        <v>2020</v>
      </c>
      <c r="C373" t="s">
        <v>1376</v>
      </c>
      <c r="D373" t="s">
        <v>645</v>
      </c>
      <c r="E373">
        <v>5</v>
      </c>
      <c r="F373">
        <v>1</v>
      </c>
      <c r="M373" t="str">
        <f>VLOOKUP($D373,Artslister!$A$1:$W$100,2,FALSE)</f>
        <v>Dracocephalum ruyschiana</v>
      </c>
      <c r="N373" t="str">
        <f>VLOOKUP($D373,Artslister!$A$1:$W$100,3,FALSE)</f>
        <v>102285</v>
      </c>
      <c r="O373" t="str">
        <f>VLOOKUP($D373,Artslister!$A$1:$W$100,4,FALSE)</f>
        <v>62245</v>
      </c>
      <c r="P373" t="str">
        <f>VLOOKUP($D373,Artslister!$A$1:$W$100,5,FALSE)</f>
        <v>Plantae</v>
      </c>
      <c r="Q373" t="str">
        <f>VLOOKUP($D373,Artslister!$A$1:$W$100,6,FALSE)</f>
        <v>Magnoliophyta</v>
      </c>
      <c r="R373" t="str">
        <f>VLOOKUP($D373,Artslister!$A$1:$W$100,7,FALSE)</f>
        <v>Eudicots</v>
      </c>
      <c r="S373" t="str">
        <f>VLOOKUP($D373,Artslister!$A$1:$W$100,8,FALSE)</f>
        <v>Lamiales</v>
      </c>
      <c r="T373" t="str">
        <f>VLOOKUP($D373,Artslister!$A$1:$W$100,9,FALSE)</f>
        <v>Lamiaceae</v>
      </c>
      <c r="U373" t="str">
        <f>VLOOKUP($D373,Artslister!$A$1:$W$100,10,FALSE)</f>
        <v>Dracocephalum</v>
      </c>
      <c r="V373" t="str">
        <f>VLOOKUP($D373,Artslister!$A$1:$W$100,11,FALSE)</f>
        <v>ruyschiana</v>
      </c>
      <c r="W373">
        <f>VLOOKUP($D373,Artslister!$A$1:$W$100,12,FALSE)</f>
        <v>0</v>
      </c>
      <c r="X373" t="str">
        <f>VLOOKUP($D373,Artslister!$A$1:$W$100,13,FALSE)</f>
        <v>L.</v>
      </c>
      <c r="Y373" t="str">
        <f>VLOOKUP($D373,Artslister!$A$1:$W$100,15,FALSE)</f>
        <v>VU</v>
      </c>
      <c r="Z373" t="e">
        <f>VLOOKUP($D373,Artslister!$A$1:$W$100,17,FALSE)</f>
        <v>#N/A</v>
      </c>
    </row>
    <row r="374" spans="1:26" x14ac:dyDescent="0.3">
      <c r="A374" t="s">
        <v>75</v>
      </c>
      <c r="B374">
        <v>2020</v>
      </c>
      <c r="C374" t="s">
        <v>1402</v>
      </c>
      <c r="D374" t="s">
        <v>645</v>
      </c>
      <c r="E374">
        <v>5</v>
      </c>
      <c r="F374">
        <v>1</v>
      </c>
      <c r="M374" t="str">
        <f>VLOOKUP($D374,Artslister!$A$1:$W$100,2,FALSE)</f>
        <v>Dracocephalum ruyschiana</v>
      </c>
      <c r="N374" t="str">
        <f>VLOOKUP($D374,Artslister!$A$1:$W$100,3,FALSE)</f>
        <v>102285</v>
      </c>
      <c r="O374" t="str">
        <f>VLOOKUP($D374,Artslister!$A$1:$W$100,4,FALSE)</f>
        <v>62245</v>
      </c>
      <c r="P374" t="str">
        <f>VLOOKUP($D374,Artslister!$A$1:$W$100,5,FALSE)</f>
        <v>Plantae</v>
      </c>
      <c r="Q374" t="str">
        <f>VLOOKUP($D374,Artslister!$A$1:$W$100,6,FALSE)</f>
        <v>Magnoliophyta</v>
      </c>
      <c r="R374" t="str">
        <f>VLOOKUP($D374,Artslister!$A$1:$W$100,7,FALSE)</f>
        <v>Eudicots</v>
      </c>
      <c r="S374" t="str">
        <f>VLOOKUP($D374,Artslister!$A$1:$W$100,8,FALSE)</f>
        <v>Lamiales</v>
      </c>
      <c r="T374" t="str">
        <f>VLOOKUP($D374,Artslister!$A$1:$W$100,9,FALSE)</f>
        <v>Lamiaceae</v>
      </c>
      <c r="U374" t="str">
        <f>VLOOKUP($D374,Artslister!$A$1:$W$100,10,FALSE)</f>
        <v>Dracocephalum</v>
      </c>
      <c r="V374" t="str">
        <f>VLOOKUP($D374,Artslister!$A$1:$W$100,11,FALSE)</f>
        <v>ruyschiana</v>
      </c>
      <c r="W374">
        <f>VLOOKUP($D374,Artslister!$A$1:$W$100,12,FALSE)</f>
        <v>0</v>
      </c>
      <c r="X374" t="str">
        <f>VLOOKUP($D374,Artslister!$A$1:$W$100,13,FALSE)</f>
        <v>L.</v>
      </c>
      <c r="Y374" t="str">
        <f>VLOOKUP($D374,Artslister!$A$1:$W$100,15,FALSE)</f>
        <v>VU</v>
      </c>
      <c r="Z374" t="e">
        <f>VLOOKUP($D374,Artslister!$A$1:$W$100,17,FALSE)</f>
        <v>#N/A</v>
      </c>
    </row>
    <row r="375" spans="1:26" x14ac:dyDescent="0.3">
      <c r="A375" t="s">
        <v>75</v>
      </c>
      <c r="B375">
        <v>2020</v>
      </c>
      <c r="C375" t="s">
        <v>1404</v>
      </c>
      <c r="D375" t="s">
        <v>645</v>
      </c>
      <c r="E375">
        <v>5</v>
      </c>
      <c r="F375">
        <v>1</v>
      </c>
      <c r="M375" t="str">
        <f>VLOOKUP($D375,Artslister!$A$1:$W$100,2,FALSE)</f>
        <v>Dracocephalum ruyschiana</v>
      </c>
      <c r="N375" t="str">
        <f>VLOOKUP($D375,Artslister!$A$1:$W$100,3,FALSE)</f>
        <v>102285</v>
      </c>
      <c r="O375" t="str">
        <f>VLOOKUP($D375,Artslister!$A$1:$W$100,4,FALSE)</f>
        <v>62245</v>
      </c>
      <c r="P375" t="str">
        <f>VLOOKUP($D375,Artslister!$A$1:$W$100,5,FALSE)</f>
        <v>Plantae</v>
      </c>
      <c r="Q375" t="str">
        <f>VLOOKUP($D375,Artslister!$A$1:$W$100,6,FALSE)</f>
        <v>Magnoliophyta</v>
      </c>
      <c r="R375" t="str">
        <f>VLOOKUP($D375,Artslister!$A$1:$W$100,7,FALSE)</f>
        <v>Eudicots</v>
      </c>
      <c r="S375" t="str">
        <f>VLOOKUP($D375,Artslister!$A$1:$W$100,8,FALSE)</f>
        <v>Lamiales</v>
      </c>
      <c r="T375" t="str">
        <f>VLOOKUP($D375,Artslister!$A$1:$W$100,9,FALSE)</f>
        <v>Lamiaceae</v>
      </c>
      <c r="U375" t="str">
        <f>VLOOKUP($D375,Artslister!$A$1:$W$100,10,FALSE)</f>
        <v>Dracocephalum</v>
      </c>
      <c r="V375" t="str">
        <f>VLOOKUP($D375,Artslister!$A$1:$W$100,11,FALSE)</f>
        <v>ruyschiana</v>
      </c>
      <c r="W375">
        <f>VLOOKUP($D375,Artslister!$A$1:$W$100,12,FALSE)</f>
        <v>0</v>
      </c>
      <c r="X375" t="str">
        <f>VLOOKUP($D375,Artslister!$A$1:$W$100,13,FALSE)</f>
        <v>L.</v>
      </c>
      <c r="Y375" t="str">
        <f>VLOOKUP($D375,Artslister!$A$1:$W$100,15,FALSE)</f>
        <v>VU</v>
      </c>
      <c r="Z375" t="e">
        <f>VLOOKUP($D375,Artslister!$A$1:$W$100,17,FALSE)</f>
        <v>#N/A</v>
      </c>
    </row>
    <row r="376" spans="1:26" x14ac:dyDescent="0.3">
      <c r="A376" t="s">
        <v>75</v>
      </c>
      <c r="B376">
        <v>2020</v>
      </c>
      <c r="C376" t="s">
        <v>1405</v>
      </c>
      <c r="D376" t="s">
        <v>645</v>
      </c>
      <c r="E376">
        <v>0.1</v>
      </c>
      <c r="F376">
        <v>1</v>
      </c>
      <c r="M376" t="str">
        <f>VLOOKUP($D376,Artslister!$A$1:$W$100,2,FALSE)</f>
        <v>Dracocephalum ruyschiana</v>
      </c>
      <c r="N376" t="str">
        <f>VLOOKUP($D376,Artslister!$A$1:$W$100,3,FALSE)</f>
        <v>102285</v>
      </c>
      <c r="O376" t="str">
        <f>VLOOKUP($D376,Artslister!$A$1:$W$100,4,FALSE)</f>
        <v>62245</v>
      </c>
      <c r="P376" t="str">
        <f>VLOOKUP($D376,Artslister!$A$1:$W$100,5,FALSE)</f>
        <v>Plantae</v>
      </c>
      <c r="Q376" t="str">
        <f>VLOOKUP($D376,Artslister!$A$1:$W$100,6,FALSE)</f>
        <v>Magnoliophyta</v>
      </c>
      <c r="R376" t="str">
        <f>VLOOKUP($D376,Artslister!$A$1:$W$100,7,FALSE)</f>
        <v>Eudicots</v>
      </c>
      <c r="S376" t="str">
        <f>VLOOKUP($D376,Artslister!$A$1:$W$100,8,FALSE)</f>
        <v>Lamiales</v>
      </c>
      <c r="T376" t="str">
        <f>VLOOKUP($D376,Artslister!$A$1:$W$100,9,FALSE)</f>
        <v>Lamiaceae</v>
      </c>
      <c r="U376" t="str">
        <f>VLOOKUP($D376,Artslister!$A$1:$W$100,10,FALSE)</f>
        <v>Dracocephalum</v>
      </c>
      <c r="V376" t="str">
        <f>VLOOKUP($D376,Artslister!$A$1:$W$100,11,FALSE)</f>
        <v>ruyschiana</v>
      </c>
      <c r="W376">
        <f>VLOOKUP($D376,Artslister!$A$1:$W$100,12,FALSE)</f>
        <v>0</v>
      </c>
      <c r="X376" t="str">
        <f>VLOOKUP($D376,Artslister!$A$1:$W$100,13,FALSE)</f>
        <v>L.</v>
      </c>
      <c r="Y376" t="str">
        <f>VLOOKUP($D376,Artslister!$A$1:$W$100,15,FALSE)</f>
        <v>VU</v>
      </c>
      <c r="Z376" t="e">
        <f>VLOOKUP($D376,Artslister!$A$1:$W$100,17,FALSE)</f>
        <v>#N/A</v>
      </c>
    </row>
    <row r="377" spans="1:26" x14ac:dyDescent="0.3">
      <c r="A377" t="s">
        <v>75</v>
      </c>
      <c r="B377">
        <v>2020</v>
      </c>
      <c r="C377" t="s">
        <v>1414</v>
      </c>
      <c r="D377" t="s">
        <v>645</v>
      </c>
      <c r="E377">
        <v>0.1</v>
      </c>
      <c r="F377">
        <v>1</v>
      </c>
      <c r="M377" t="str">
        <f>VLOOKUP($D377,Artslister!$A$1:$W$100,2,FALSE)</f>
        <v>Dracocephalum ruyschiana</v>
      </c>
      <c r="N377" t="str">
        <f>VLOOKUP($D377,Artslister!$A$1:$W$100,3,FALSE)</f>
        <v>102285</v>
      </c>
      <c r="O377" t="str">
        <f>VLOOKUP($D377,Artslister!$A$1:$W$100,4,FALSE)</f>
        <v>62245</v>
      </c>
      <c r="P377" t="str">
        <f>VLOOKUP($D377,Artslister!$A$1:$W$100,5,FALSE)</f>
        <v>Plantae</v>
      </c>
      <c r="Q377" t="str">
        <f>VLOOKUP($D377,Artslister!$A$1:$W$100,6,FALSE)</f>
        <v>Magnoliophyta</v>
      </c>
      <c r="R377" t="str">
        <f>VLOOKUP($D377,Artslister!$A$1:$W$100,7,FALSE)</f>
        <v>Eudicots</v>
      </c>
      <c r="S377" t="str">
        <f>VLOOKUP($D377,Artslister!$A$1:$W$100,8,FALSE)</f>
        <v>Lamiales</v>
      </c>
      <c r="T377" t="str">
        <f>VLOOKUP($D377,Artslister!$A$1:$W$100,9,FALSE)</f>
        <v>Lamiaceae</v>
      </c>
      <c r="U377" t="str">
        <f>VLOOKUP($D377,Artslister!$A$1:$W$100,10,FALSE)</f>
        <v>Dracocephalum</v>
      </c>
      <c r="V377" t="str">
        <f>VLOOKUP($D377,Artslister!$A$1:$W$100,11,FALSE)</f>
        <v>ruyschiana</v>
      </c>
      <c r="W377">
        <f>VLOOKUP($D377,Artslister!$A$1:$W$100,12,FALSE)</f>
        <v>0</v>
      </c>
      <c r="X377" t="str">
        <f>VLOOKUP($D377,Artslister!$A$1:$W$100,13,FALSE)</f>
        <v>L.</v>
      </c>
      <c r="Y377" t="str">
        <f>VLOOKUP($D377,Artslister!$A$1:$W$100,15,FALSE)</f>
        <v>VU</v>
      </c>
      <c r="Z377" t="e">
        <f>VLOOKUP($D377,Artslister!$A$1:$W$100,17,FALSE)</f>
        <v>#N/A</v>
      </c>
    </row>
    <row r="378" spans="1:26" x14ac:dyDescent="0.3">
      <c r="A378" t="s">
        <v>79</v>
      </c>
      <c r="B378">
        <v>2020</v>
      </c>
      <c r="C378" t="s">
        <v>1532</v>
      </c>
      <c r="D378" t="s">
        <v>645</v>
      </c>
      <c r="E378">
        <v>1</v>
      </c>
      <c r="F378">
        <v>1</v>
      </c>
      <c r="M378" t="str">
        <f>VLOOKUP($D378,Artslister!$A$1:$W$100,2,FALSE)</f>
        <v>Dracocephalum ruyschiana</v>
      </c>
      <c r="N378" t="str">
        <f>VLOOKUP($D378,Artslister!$A$1:$W$100,3,FALSE)</f>
        <v>102285</v>
      </c>
      <c r="O378" t="str">
        <f>VLOOKUP($D378,Artslister!$A$1:$W$100,4,FALSE)</f>
        <v>62245</v>
      </c>
      <c r="P378" t="str">
        <f>VLOOKUP($D378,Artslister!$A$1:$W$100,5,FALSE)</f>
        <v>Plantae</v>
      </c>
      <c r="Q378" t="str">
        <f>VLOOKUP($D378,Artslister!$A$1:$W$100,6,FALSE)</f>
        <v>Magnoliophyta</v>
      </c>
      <c r="R378" t="str">
        <f>VLOOKUP($D378,Artslister!$A$1:$W$100,7,FALSE)</f>
        <v>Eudicots</v>
      </c>
      <c r="S378" t="str">
        <f>VLOOKUP($D378,Artslister!$A$1:$W$100,8,FALSE)</f>
        <v>Lamiales</v>
      </c>
      <c r="T378" t="str">
        <f>VLOOKUP($D378,Artslister!$A$1:$W$100,9,FALSE)</f>
        <v>Lamiaceae</v>
      </c>
      <c r="U378" t="str">
        <f>VLOOKUP($D378,Artslister!$A$1:$W$100,10,FALSE)</f>
        <v>Dracocephalum</v>
      </c>
      <c r="V378" t="str">
        <f>VLOOKUP($D378,Artslister!$A$1:$W$100,11,FALSE)</f>
        <v>ruyschiana</v>
      </c>
      <c r="W378">
        <f>VLOOKUP($D378,Artslister!$A$1:$W$100,12,FALSE)</f>
        <v>0</v>
      </c>
      <c r="X378" t="str">
        <f>VLOOKUP($D378,Artslister!$A$1:$W$100,13,FALSE)</f>
        <v>L.</v>
      </c>
      <c r="Y378" t="str">
        <f>VLOOKUP($D378,Artslister!$A$1:$W$100,15,FALSE)</f>
        <v>VU</v>
      </c>
      <c r="Z378" t="e">
        <f>VLOOKUP($D378,Artslister!$A$1:$W$100,17,FALSE)</f>
        <v>#N/A</v>
      </c>
    </row>
    <row r="379" spans="1:26" x14ac:dyDescent="0.3">
      <c r="A379" t="s">
        <v>79</v>
      </c>
      <c r="B379">
        <v>2020</v>
      </c>
      <c r="C379" t="s">
        <v>1535</v>
      </c>
      <c r="D379" t="s">
        <v>645</v>
      </c>
      <c r="E379">
        <v>1</v>
      </c>
      <c r="F379">
        <v>1</v>
      </c>
      <c r="M379" t="str">
        <f>VLOOKUP($D379,Artslister!$A$1:$W$100,2,FALSE)</f>
        <v>Dracocephalum ruyschiana</v>
      </c>
      <c r="N379" t="str">
        <f>VLOOKUP($D379,Artslister!$A$1:$W$100,3,FALSE)</f>
        <v>102285</v>
      </c>
      <c r="O379" t="str">
        <f>VLOOKUP($D379,Artslister!$A$1:$W$100,4,FALSE)</f>
        <v>62245</v>
      </c>
      <c r="P379" t="str">
        <f>VLOOKUP($D379,Artslister!$A$1:$W$100,5,FALSE)</f>
        <v>Plantae</v>
      </c>
      <c r="Q379" t="str">
        <f>VLOOKUP($D379,Artslister!$A$1:$W$100,6,FALSE)</f>
        <v>Magnoliophyta</v>
      </c>
      <c r="R379" t="str">
        <f>VLOOKUP($D379,Artslister!$A$1:$W$100,7,FALSE)</f>
        <v>Eudicots</v>
      </c>
      <c r="S379" t="str">
        <f>VLOOKUP($D379,Artslister!$A$1:$W$100,8,FALSE)</f>
        <v>Lamiales</v>
      </c>
      <c r="T379" t="str">
        <f>VLOOKUP($D379,Artslister!$A$1:$W$100,9,FALSE)</f>
        <v>Lamiaceae</v>
      </c>
      <c r="U379" t="str">
        <f>VLOOKUP($D379,Artslister!$A$1:$W$100,10,FALSE)</f>
        <v>Dracocephalum</v>
      </c>
      <c r="V379" t="str">
        <f>VLOOKUP($D379,Artslister!$A$1:$W$100,11,FALSE)</f>
        <v>ruyschiana</v>
      </c>
      <c r="W379">
        <f>VLOOKUP($D379,Artslister!$A$1:$W$100,12,FALSE)</f>
        <v>0</v>
      </c>
      <c r="X379" t="str">
        <f>VLOOKUP($D379,Artslister!$A$1:$W$100,13,FALSE)</f>
        <v>L.</v>
      </c>
      <c r="Y379" t="str">
        <f>VLOOKUP($D379,Artslister!$A$1:$W$100,15,FALSE)</f>
        <v>VU</v>
      </c>
      <c r="Z379" t="e">
        <f>VLOOKUP($D379,Artslister!$A$1:$W$100,17,FALSE)</f>
        <v>#N/A</v>
      </c>
    </row>
    <row r="380" spans="1:26" x14ac:dyDescent="0.3">
      <c r="A380" t="s">
        <v>79</v>
      </c>
      <c r="B380">
        <v>2020</v>
      </c>
      <c r="C380" t="s">
        <v>1538</v>
      </c>
      <c r="D380" t="s">
        <v>645</v>
      </c>
      <c r="E380">
        <v>2</v>
      </c>
      <c r="F380">
        <v>1</v>
      </c>
      <c r="M380" t="str">
        <f>VLOOKUP($D380,Artslister!$A$1:$W$100,2,FALSE)</f>
        <v>Dracocephalum ruyschiana</v>
      </c>
      <c r="N380" t="str">
        <f>VLOOKUP($D380,Artslister!$A$1:$W$100,3,FALSE)</f>
        <v>102285</v>
      </c>
      <c r="O380" t="str">
        <f>VLOOKUP($D380,Artslister!$A$1:$W$100,4,FALSE)</f>
        <v>62245</v>
      </c>
      <c r="P380" t="str">
        <f>VLOOKUP($D380,Artslister!$A$1:$W$100,5,FALSE)</f>
        <v>Plantae</v>
      </c>
      <c r="Q380" t="str">
        <f>VLOOKUP($D380,Artslister!$A$1:$W$100,6,FALSE)</f>
        <v>Magnoliophyta</v>
      </c>
      <c r="R380" t="str">
        <f>VLOOKUP($D380,Artslister!$A$1:$W$100,7,FALSE)</f>
        <v>Eudicots</v>
      </c>
      <c r="S380" t="str">
        <f>VLOOKUP($D380,Artslister!$A$1:$W$100,8,FALSE)</f>
        <v>Lamiales</v>
      </c>
      <c r="T380" t="str">
        <f>VLOOKUP($D380,Artslister!$A$1:$W$100,9,FALSE)</f>
        <v>Lamiaceae</v>
      </c>
      <c r="U380" t="str">
        <f>VLOOKUP($D380,Artslister!$A$1:$W$100,10,FALSE)</f>
        <v>Dracocephalum</v>
      </c>
      <c r="V380" t="str">
        <f>VLOOKUP($D380,Artslister!$A$1:$W$100,11,FALSE)</f>
        <v>ruyschiana</v>
      </c>
      <c r="W380">
        <f>VLOOKUP($D380,Artslister!$A$1:$W$100,12,FALSE)</f>
        <v>0</v>
      </c>
      <c r="X380" t="str">
        <f>VLOOKUP($D380,Artslister!$A$1:$W$100,13,FALSE)</f>
        <v>L.</v>
      </c>
      <c r="Y380" t="str">
        <f>VLOOKUP($D380,Artslister!$A$1:$W$100,15,FALSE)</f>
        <v>VU</v>
      </c>
      <c r="Z380" t="e">
        <f>VLOOKUP($D380,Artslister!$A$1:$W$100,17,FALSE)</f>
        <v>#N/A</v>
      </c>
    </row>
    <row r="381" spans="1:26" x14ac:dyDescent="0.3">
      <c r="A381" t="s">
        <v>79</v>
      </c>
      <c r="B381">
        <v>2020</v>
      </c>
      <c r="C381" t="s">
        <v>1540</v>
      </c>
      <c r="D381" t="s">
        <v>645</v>
      </c>
      <c r="E381">
        <v>2</v>
      </c>
      <c r="F381">
        <v>1</v>
      </c>
      <c r="M381" t="str">
        <f>VLOOKUP($D381,Artslister!$A$1:$W$100,2,FALSE)</f>
        <v>Dracocephalum ruyschiana</v>
      </c>
      <c r="N381" t="str">
        <f>VLOOKUP($D381,Artslister!$A$1:$W$100,3,FALSE)</f>
        <v>102285</v>
      </c>
      <c r="O381" t="str">
        <f>VLOOKUP($D381,Artslister!$A$1:$W$100,4,FALSE)</f>
        <v>62245</v>
      </c>
      <c r="P381" t="str">
        <f>VLOOKUP($D381,Artslister!$A$1:$W$100,5,FALSE)</f>
        <v>Plantae</v>
      </c>
      <c r="Q381" t="str">
        <f>VLOOKUP($D381,Artslister!$A$1:$W$100,6,FALSE)</f>
        <v>Magnoliophyta</v>
      </c>
      <c r="R381" t="str">
        <f>VLOOKUP($D381,Artslister!$A$1:$W$100,7,FALSE)</f>
        <v>Eudicots</v>
      </c>
      <c r="S381" t="str">
        <f>VLOOKUP($D381,Artslister!$A$1:$W$100,8,FALSE)</f>
        <v>Lamiales</v>
      </c>
      <c r="T381" t="str">
        <f>VLOOKUP($D381,Artslister!$A$1:$W$100,9,FALSE)</f>
        <v>Lamiaceae</v>
      </c>
      <c r="U381" t="str">
        <f>VLOOKUP($D381,Artslister!$A$1:$W$100,10,FALSE)</f>
        <v>Dracocephalum</v>
      </c>
      <c r="V381" t="str">
        <f>VLOOKUP($D381,Artslister!$A$1:$W$100,11,FALSE)</f>
        <v>ruyschiana</v>
      </c>
      <c r="W381">
        <f>VLOOKUP($D381,Artslister!$A$1:$W$100,12,FALSE)</f>
        <v>0</v>
      </c>
      <c r="X381" t="str">
        <f>VLOOKUP($D381,Artslister!$A$1:$W$100,13,FALSE)</f>
        <v>L.</v>
      </c>
      <c r="Y381" t="str">
        <f>VLOOKUP($D381,Artslister!$A$1:$W$100,15,FALSE)</f>
        <v>VU</v>
      </c>
      <c r="Z381" t="e">
        <f>VLOOKUP($D381,Artslister!$A$1:$W$100,17,FALSE)</f>
        <v>#N/A</v>
      </c>
    </row>
    <row r="382" spans="1:26" x14ac:dyDescent="0.3">
      <c r="A382" t="s">
        <v>98</v>
      </c>
      <c r="B382">
        <v>2020</v>
      </c>
      <c r="C382" t="s">
        <v>1557</v>
      </c>
      <c r="D382" t="s">
        <v>645</v>
      </c>
      <c r="E382">
        <v>12</v>
      </c>
      <c r="F382">
        <v>1</v>
      </c>
      <c r="M382" t="str">
        <f>VLOOKUP($D382,Artslister!$A$1:$W$100,2,FALSE)</f>
        <v>Dracocephalum ruyschiana</v>
      </c>
      <c r="N382" t="str">
        <f>VLOOKUP($D382,Artslister!$A$1:$W$100,3,FALSE)</f>
        <v>102285</v>
      </c>
      <c r="O382" t="str">
        <f>VLOOKUP($D382,Artslister!$A$1:$W$100,4,FALSE)</f>
        <v>62245</v>
      </c>
      <c r="P382" t="str">
        <f>VLOOKUP($D382,Artslister!$A$1:$W$100,5,FALSE)</f>
        <v>Plantae</v>
      </c>
      <c r="Q382" t="str">
        <f>VLOOKUP($D382,Artslister!$A$1:$W$100,6,FALSE)</f>
        <v>Magnoliophyta</v>
      </c>
      <c r="R382" t="str">
        <f>VLOOKUP($D382,Artslister!$A$1:$W$100,7,FALSE)</f>
        <v>Eudicots</v>
      </c>
      <c r="S382" t="str">
        <f>VLOOKUP($D382,Artslister!$A$1:$W$100,8,FALSE)</f>
        <v>Lamiales</v>
      </c>
      <c r="T382" t="str">
        <f>VLOOKUP($D382,Artslister!$A$1:$W$100,9,FALSE)</f>
        <v>Lamiaceae</v>
      </c>
      <c r="U382" t="str">
        <f>VLOOKUP($D382,Artslister!$A$1:$W$100,10,FALSE)</f>
        <v>Dracocephalum</v>
      </c>
      <c r="V382" t="str">
        <f>VLOOKUP($D382,Artslister!$A$1:$W$100,11,FALSE)</f>
        <v>ruyschiana</v>
      </c>
      <c r="W382">
        <f>VLOOKUP($D382,Artslister!$A$1:$W$100,12,FALSE)</f>
        <v>0</v>
      </c>
      <c r="X382" t="str">
        <f>VLOOKUP($D382,Artslister!$A$1:$W$100,13,FALSE)</f>
        <v>L.</v>
      </c>
      <c r="Y382" t="str">
        <f>VLOOKUP($D382,Artslister!$A$1:$W$100,15,FALSE)</f>
        <v>VU</v>
      </c>
      <c r="Z382" t="e">
        <f>VLOOKUP($D382,Artslister!$A$1:$W$100,17,FALSE)</f>
        <v>#N/A</v>
      </c>
    </row>
    <row r="383" spans="1:26" x14ac:dyDescent="0.3">
      <c r="A383" t="s">
        <v>98</v>
      </c>
      <c r="B383">
        <v>2020</v>
      </c>
      <c r="C383" t="s">
        <v>1556</v>
      </c>
      <c r="D383" t="s">
        <v>645</v>
      </c>
      <c r="E383">
        <v>10</v>
      </c>
      <c r="F383">
        <v>1</v>
      </c>
      <c r="M383" t="str">
        <f>VLOOKUP($D383,Artslister!$A$1:$W$100,2,FALSE)</f>
        <v>Dracocephalum ruyschiana</v>
      </c>
      <c r="N383" t="str">
        <f>VLOOKUP($D383,Artslister!$A$1:$W$100,3,FALSE)</f>
        <v>102285</v>
      </c>
      <c r="O383" t="str">
        <f>VLOOKUP($D383,Artslister!$A$1:$W$100,4,FALSE)</f>
        <v>62245</v>
      </c>
      <c r="P383" t="str">
        <f>VLOOKUP($D383,Artslister!$A$1:$W$100,5,FALSE)</f>
        <v>Plantae</v>
      </c>
      <c r="Q383" t="str">
        <f>VLOOKUP($D383,Artslister!$A$1:$W$100,6,FALSE)</f>
        <v>Magnoliophyta</v>
      </c>
      <c r="R383" t="str">
        <f>VLOOKUP($D383,Artslister!$A$1:$W$100,7,FALSE)</f>
        <v>Eudicots</v>
      </c>
      <c r="S383" t="str">
        <f>VLOOKUP($D383,Artslister!$A$1:$W$100,8,FALSE)</f>
        <v>Lamiales</v>
      </c>
      <c r="T383" t="str">
        <f>VLOOKUP($D383,Artslister!$A$1:$W$100,9,FALSE)</f>
        <v>Lamiaceae</v>
      </c>
      <c r="U383" t="str">
        <f>VLOOKUP($D383,Artslister!$A$1:$W$100,10,FALSE)</f>
        <v>Dracocephalum</v>
      </c>
      <c r="V383" t="str">
        <f>VLOOKUP($D383,Artslister!$A$1:$W$100,11,FALSE)</f>
        <v>ruyschiana</v>
      </c>
      <c r="W383">
        <f>VLOOKUP($D383,Artslister!$A$1:$W$100,12,FALSE)</f>
        <v>0</v>
      </c>
      <c r="X383" t="str">
        <f>VLOOKUP($D383,Artslister!$A$1:$W$100,13,FALSE)</f>
        <v>L.</v>
      </c>
      <c r="Y383" t="str">
        <f>VLOOKUP($D383,Artslister!$A$1:$W$100,15,FALSE)</f>
        <v>VU</v>
      </c>
      <c r="Z383" t="e">
        <f>VLOOKUP($D383,Artslister!$A$1:$W$100,17,FALSE)</f>
        <v>#N/A</v>
      </c>
    </row>
    <row r="384" spans="1:26" x14ac:dyDescent="0.3">
      <c r="A384" t="s">
        <v>98</v>
      </c>
      <c r="B384">
        <v>2020</v>
      </c>
      <c r="C384" t="s">
        <v>1558</v>
      </c>
      <c r="D384" t="s">
        <v>645</v>
      </c>
      <c r="E384">
        <v>25</v>
      </c>
      <c r="F384">
        <v>1</v>
      </c>
      <c r="M384" t="str">
        <f>VLOOKUP($D384,Artslister!$A$1:$W$100,2,FALSE)</f>
        <v>Dracocephalum ruyschiana</v>
      </c>
      <c r="N384" t="str">
        <f>VLOOKUP($D384,Artslister!$A$1:$W$100,3,FALSE)</f>
        <v>102285</v>
      </c>
      <c r="O384" t="str">
        <f>VLOOKUP($D384,Artslister!$A$1:$W$100,4,FALSE)</f>
        <v>62245</v>
      </c>
      <c r="P384" t="str">
        <f>VLOOKUP($D384,Artslister!$A$1:$W$100,5,FALSE)</f>
        <v>Plantae</v>
      </c>
      <c r="Q384" t="str">
        <f>VLOOKUP($D384,Artslister!$A$1:$W$100,6,FALSE)</f>
        <v>Magnoliophyta</v>
      </c>
      <c r="R384" t="str">
        <f>VLOOKUP($D384,Artslister!$A$1:$W$100,7,FALSE)</f>
        <v>Eudicots</v>
      </c>
      <c r="S384" t="str">
        <f>VLOOKUP($D384,Artslister!$A$1:$W$100,8,FALSE)</f>
        <v>Lamiales</v>
      </c>
      <c r="T384" t="str">
        <f>VLOOKUP($D384,Artslister!$A$1:$W$100,9,FALSE)</f>
        <v>Lamiaceae</v>
      </c>
      <c r="U384" t="str">
        <f>VLOOKUP($D384,Artslister!$A$1:$W$100,10,FALSE)</f>
        <v>Dracocephalum</v>
      </c>
      <c r="V384" t="str">
        <f>VLOOKUP($D384,Artslister!$A$1:$W$100,11,FALSE)</f>
        <v>ruyschiana</v>
      </c>
      <c r="W384">
        <f>VLOOKUP($D384,Artslister!$A$1:$W$100,12,FALSE)</f>
        <v>0</v>
      </c>
      <c r="X384" t="str">
        <f>VLOOKUP($D384,Artslister!$A$1:$W$100,13,FALSE)</f>
        <v>L.</v>
      </c>
      <c r="Y384" t="str">
        <f>VLOOKUP($D384,Artslister!$A$1:$W$100,15,FALSE)</f>
        <v>VU</v>
      </c>
      <c r="Z384" t="e">
        <f>VLOOKUP($D384,Artslister!$A$1:$W$100,17,FALSE)</f>
        <v>#N/A</v>
      </c>
    </row>
    <row r="385" spans="1:26" x14ac:dyDescent="0.3">
      <c r="A385" t="s">
        <v>85</v>
      </c>
      <c r="B385">
        <v>2020</v>
      </c>
      <c r="C385" t="s">
        <v>1590</v>
      </c>
      <c r="D385" t="s">
        <v>645</v>
      </c>
      <c r="E385">
        <v>0.1</v>
      </c>
      <c r="F385">
        <v>1</v>
      </c>
      <c r="M385" t="str">
        <f>VLOOKUP($D385,Artslister!$A$1:$W$100,2,FALSE)</f>
        <v>Dracocephalum ruyschiana</v>
      </c>
      <c r="N385" t="str">
        <f>VLOOKUP($D385,Artslister!$A$1:$W$100,3,FALSE)</f>
        <v>102285</v>
      </c>
      <c r="O385" t="str">
        <f>VLOOKUP($D385,Artslister!$A$1:$W$100,4,FALSE)</f>
        <v>62245</v>
      </c>
      <c r="P385" t="str">
        <f>VLOOKUP($D385,Artslister!$A$1:$W$100,5,FALSE)</f>
        <v>Plantae</v>
      </c>
      <c r="Q385" t="str">
        <f>VLOOKUP($D385,Artslister!$A$1:$W$100,6,FALSE)</f>
        <v>Magnoliophyta</v>
      </c>
      <c r="R385" t="str">
        <f>VLOOKUP($D385,Artslister!$A$1:$W$100,7,FALSE)</f>
        <v>Eudicots</v>
      </c>
      <c r="S385" t="str">
        <f>VLOOKUP($D385,Artslister!$A$1:$W$100,8,FALSE)</f>
        <v>Lamiales</v>
      </c>
      <c r="T385" t="str">
        <f>VLOOKUP($D385,Artslister!$A$1:$W$100,9,FALSE)</f>
        <v>Lamiaceae</v>
      </c>
      <c r="U385" t="str">
        <f>VLOOKUP($D385,Artslister!$A$1:$W$100,10,FALSE)</f>
        <v>Dracocephalum</v>
      </c>
      <c r="V385" t="str">
        <f>VLOOKUP($D385,Artslister!$A$1:$W$100,11,FALSE)</f>
        <v>ruyschiana</v>
      </c>
      <c r="W385">
        <f>VLOOKUP($D385,Artslister!$A$1:$W$100,12,FALSE)</f>
        <v>0</v>
      </c>
      <c r="X385" t="str">
        <f>VLOOKUP($D385,Artslister!$A$1:$W$100,13,FALSE)</f>
        <v>L.</v>
      </c>
      <c r="Y385" t="str">
        <f>VLOOKUP($D385,Artslister!$A$1:$W$100,15,FALSE)</f>
        <v>VU</v>
      </c>
      <c r="Z385" t="e">
        <f>VLOOKUP($D385,Artslister!$A$1:$W$100,17,FALSE)</f>
        <v>#N/A</v>
      </c>
    </row>
    <row r="386" spans="1:26" x14ac:dyDescent="0.3">
      <c r="A386" t="s">
        <v>85</v>
      </c>
      <c r="B386">
        <v>2020</v>
      </c>
      <c r="C386" t="s">
        <v>1591</v>
      </c>
      <c r="D386" t="s">
        <v>645</v>
      </c>
      <c r="E386">
        <v>1</v>
      </c>
      <c r="F386">
        <v>1</v>
      </c>
      <c r="M386" t="str">
        <f>VLOOKUP($D386,Artslister!$A$1:$W$100,2,FALSE)</f>
        <v>Dracocephalum ruyschiana</v>
      </c>
      <c r="N386" t="str">
        <f>VLOOKUP($D386,Artslister!$A$1:$W$100,3,FALSE)</f>
        <v>102285</v>
      </c>
      <c r="O386" t="str">
        <f>VLOOKUP($D386,Artslister!$A$1:$W$100,4,FALSE)</f>
        <v>62245</v>
      </c>
      <c r="P386" t="str">
        <f>VLOOKUP($D386,Artslister!$A$1:$W$100,5,FALSE)</f>
        <v>Plantae</v>
      </c>
      <c r="Q386" t="str">
        <f>VLOOKUP($D386,Artslister!$A$1:$W$100,6,FALSE)</f>
        <v>Magnoliophyta</v>
      </c>
      <c r="R386" t="str">
        <f>VLOOKUP($D386,Artslister!$A$1:$W$100,7,FALSE)</f>
        <v>Eudicots</v>
      </c>
      <c r="S386" t="str">
        <f>VLOOKUP($D386,Artslister!$A$1:$W$100,8,FALSE)</f>
        <v>Lamiales</v>
      </c>
      <c r="T386" t="str">
        <f>VLOOKUP($D386,Artslister!$A$1:$W$100,9,FALSE)</f>
        <v>Lamiaceae</v>
      </c>
      <c r="U386" t="str">
        <f>VLOOKUP($D386,Artslister!$A$1:$W$100,10,FALSE)</f>
        <v>Dracocephalum</v>
      </c>
      <c r="V386" t="str">
        <f>VLOOKUP($D386,Artslister!$A$1:$W$100,11,FALSE)</f>
        <v>ruyschiana</v>
      </c>
      <c r="W386">
        <f>VLOOKUP($D386,Artslister!$A$1:$W$100,12,FALSE)</f>
        <v>0</v>
      </c>
      <c r="X386" t="str">
        <f>VLOOKUP($D386,Artslister!$A$1:$W$100,13,FALSE)</f>
        <v>L.</v>
      </c>
      <c r="Y386" t="str">
        <f>VLOOKUP($D386,Artslister!$A$1:$W$100,15,FALSE)</f>
        <v>VU</v>
      </c>
      <c r="Z386" t="e">
        <f>VLOOKUP($D386,Artslister!$A$1:$W$100,17,FALSE)</f>
        <v>#N/A</v>
      </c>
    </row>
    <row r="387" spans="1:26" x14ac:dyDescent="0.3">
      <c r="A387" t="s">
        <v>148</v>
      </c>
      <c r="B387">
        <v>2020</v>
      </c>
      <c r="C387" t="s">
        <v>1611</v>
      </c>
      <c r="D387" t="s">
        <v>645</v>
      </c>
      <c r="E387">
        <v>5</v>
      </c>
      <c r="F387">
        <v>1</v>
      </c>
      <c r="M387" t="str">
        <f>VLOOKUP($D387,Artslister!$A$1:$W$100,2,FALSE)</f>
        <v>Dracocephalum ruyschiana</v>
      </c>
      <c r="N387" t="str">
        <f>VLOOKUP($D387,Artslister!$A$1:$W$100,3,FALSE)</f>
        <v>102285</v>
      </c>
      <c r="O387" t="str">
        <f>VLOOKUP($D387,Artslister!$A$1:$W$100,4,FALSE)</f>
        <v>62245</v>
      </c>
      <c r="P387" t="str">
        <f>VLOOKUP($D387,Artslister!$A$1:$W$100,5,FALSE)</f>
        <v>Plantae</v>
      </c>
      <c r="Q387" t="str">
        <f>VLOOKUP($D387,Artslister!$A$1:$W$100,6,FALSE)</f>
        <v>Magnoliophyta</v>
      </c>
      <c r="R387" t="str">
        <f>VLOOKUP($D387,Artslister!$A$1:$W$100,7,FALSE)</f>
        <v>Eudicots</v>
      </c>
      <c r="S387" t="str">
        <f>VLOOKUP($D387,Artslister!$A$1:$W$100,8,FALSE)</f>
        <v>Lamiales</v>
      </c>
      <c r="T387" t="str">
        <f>VLOOKUP($D387,Artslister!$A$1:$W$100,9,FALSE)</f>
        <v>Lamiaceae</v>
      </c>
      <c r="U387" t="str">
        <f>VLOOKUP($D387,Artslister!$A$1:$W$100,10,FALSE)</f>
        <v>Dracocephalum</v>
      </c>
      <c r="V387" t="str">
        <f>VLOOKUP($D387,Artslister!$A$1:$W$100,11,FALSE)</f>
        <v>ruyschiana</v>
      </c>
      <c r="W387">
        <f>VLOOKUP($D387,Artslister!$A$1:$W$100,12,FALSE)</f>
        <v>0</v>
      </c>
      <c r="X387" t="str">
        <f>VLOOKUP($D387,Artslister!$A$1:$W$100,13,FALSE)</f>
        <v>L.</v>
      </c>
      <c r="Y387" t="str">
        <f>VLOOKUP($D387,Artslister!$A$1:$W$100,15,FALSE)</f>
        <v>VU</v>
      </c>
      <c r="Z387" t="e">
        <f>VLOOKUP($D387,Artslister!$A$1:$W$100,17,FALSE)</f>
        <v>#N/A</v>
      </c>
    </row>
    <row r="388" spans="1:26" x14ac:dyDescent="0.3">
      <c r="A388" t="s">
        <v>148</v>
      </c>
      <c r="B388">
        <v>2020</v>
      </c>
      <c r="C388" t="s">
        <v>1607</v>
      </c>
      <c r="D388" t="s">
        <v>645</v>
      </c>
      <c r="E388">
        <v>0.1</v>
      </c>
      <c r="F388">
        <v>1</v>
      </c>
      <c r="M388" t="str">
        <f>VLOOKUP($D388,Artslister!$A$1:$W$100,2,FALSE)</f>
        <v>Dracocephalum ruyschiana</v>
      </c>
      <c r="N388" t="str">
        <f>VLOOKUP($D388,Artslister!$A$1:$W$100,3,FALSE)</f>
        <v>102285</v>
      </c>
      <c r="O388" t="str">
        <f>VLOOKUP($D388,Artslister!$A$1:$W$100,4,FALSE)</f>
        <v>62245</v>
      </c>
      <c r="P388" t="str">
        <f>VLOOKUP($D388,Artslister!$A$1:$W$100,5,FALSE)</f>
        <v>Plantae</v>
      </c>
      <c r="Q388" t="str">
        <f>VLOOKUP($D388,Artslister!$A$1:$W$100,6,FALSE)</f>
        <v>Magnoliophyta</v>
      </c>
      <c r="R388" t="str">
        <f>VLOOKUP($D388,Artslister!$A$1:$W$100,7,FALSE)</f>
        <v>Eudicots</v>
      </c>
      <c r="S388" t="str">
        <f>VLOOKUP($D388,Artslister!$A$1:$W$100,8,FALSE)</f>
        <v>Lamiales</v>
      </c>
      <c r="T388" t="str">
        <f>VLOOKUP($D388,Artslister!$A$1:$W$100,9,FALSE)</f>
        <v>Lamiaceae</v>
      </c>
      <c r="U388" t="str">
        <f>VLOOKUP($D388,Artslister!$A$1:$W$100,10,FALSE)</f>
        <v>Dracocephalum</v>
      </c>
      <c r="V388" t="str">
        <f>VLOOKUP($D388,Artslister!$A$1:$W$100,11,FALSE)</f>
        <v>ruyschiana</v>
      </c>
      <c r="W388">
        <f>VLOOKUP($D388,Artslister!$A$1:$W$100,12,FALSE)</f>
        <v>0</v>
      </c>
      <c r="X388" t="str">
        <f>VLOOKUP($D388,Artslister!$A$1:$W$100,13,FALSE)</f>
        <v>L.</v>
      </c>
      <c r="Y388" t="str">
        <f>VLOOKUP($D388,Artslister!$A$1:$W$100,15,FALSE)</f>
        <v>VU</v>
      </c>
      <c r="Z388" t="e">
        <f>VLOOKUP($D388,Artslister!$A$1:$W$100,17,FALSE)</f>
        <v>#N/A</v>
      </c>
    </row>
    <row r="389" spans="1:26" x14ac:dyDescent="0.3">
      <c r="A389" t="s">
        <v>49</v>
      </c>
      <c r="B389">
        <v>2020</v>
      </c>
      <c r="C389" t="s">
        <v>1638</v>
      </c>
      <c r="D389" t="s">
        <v>645</v>
      </c>
      <c r="E389">
        <v>15</v>
      </c>
      <c r="F389">
        <v>1</v>
      </c>
      <c r="M389" t="str">
        <f>VLOOKUP($D389,Artslister!$A$1:$W$100,2,FALSE)</f>
        <v>Dracocephalum ruyschiana</v>
      </c>
      <c r="N389" t="str">
        <f>VLOOKUP($D389,Artslister!$A$1:$W$100,3,FALSE)</f>
        <v>102285</v>
      </c>
      <c r="O389" t="str">
        <f>VLOOKUP($D389,Artslister!$A$1:$W$100,4,FALSE)</f>
        <v>62245</v>
      </c>
      <c r="P389" t="str">
        <f>VLOOKUP($D389,Artslister!$A$1:$W$100,5,FALSE)</f>
        <v>Plantae</v>
      </c>
      <c r="Q389" t="str">
        <f>VLOOKUP($D389,Artslister!$A$1:$W$100,6,FALSE)</f>
        <v>Magnoliophyta</v>
      </c>
      <c r="R389" t="str">
        <f>VLOOKUP($D389,Artslister!$A$1:$W$100,7,FALSE)</f>
        <v>Eudicots</v>
      </c>
      <c r="S389" t="str">
        <f>VLOOKUP($D389,Artslister!$A$1:$W$100,8,FALSE)</f>
        <v>Lamiales</v>
      </c>
      <c r="T389" t="str">
        <f>VLOOKUP($D389,Artslister!$A$1:$W$100,9,FALSE)</f>
        <v>Lamiaceae</v>
      </c>
      <c r="U389" t="str">
        <f>VLOOKUP($D389,Artslister!$A$1:$W$100,10,FALSE)</f>
        <v>Dracocephalum</v>
      </c>
      <c r="V389" t="str">
        <f>VLOOKUP($D389,Artslister!$A$1:$W$100,11,FALSE)</f>
        <v>ruyschiana</v>
      </c>
      <c r="W389">
        <f>VLOOKUP($D389,Artslister!$A$1:$W$100,12,FALSE)</f>
        <v>0</v>
      </c>
      <c r="X389" t="str">
        <f>VLOOKUP($D389,Artslister!$A$1:$W$100,13,FALSE)</f>
        <v>L.</v>
      </c>
      <c r="Y389" t="str">
        <f>VLOOKUP($D389,Artslister!$A$1:$W$100,15,FALSE)</f>
        <v>VU</v>
      </c>
      <c r="Z389" t="e">
        <f>VLOOKUP($D389,Artslister!$A$1:$W$100,17,FALSE)</f>
        <v>#N/A</v>
      </c>
    </row>
    <row r="390" spans="1:26" x14ac:dyDescent="0.3">
      <c r="A390" t="s">
        <v>49</v>
      </c>
      <c r="B390">
        <v>2020</v>
      </c>
      <c r="C390" t="s">
        <v>1639</v>
      </c>
      <c r="D390" t="s">
        <v>645</v>
      </c>
      <c r="E390">
        <v>0.1</v>
      </c>
      <c r="F390">
        <v>1</v>
      </c>
      <c r="M390" t="str">
        <f>VLOOKUP($D390,Artslister!$A$1:$W$100,2,FALSE)</f>
        <v>Dracocephalum ruyschiana</v>
      </c>
      <c r="N390" t="str">
        <f>VLOOKUP($D390,Artslister!$A$1:$W$100,3,FALSE)</f>
        <v>102285</v>
      </c>
      <c r="O390" t="str">
        <f>VLOOKUP($D390,Artslister!$A$1:$W$100,4,FALSE)</f>
        <v>62245</v>
      </c>
      <c r="P390" t="str">
        <f>VLOOKUP($D390,Artslister!$A$1:$W$100,5,FALSE)</f>
        <v>Plantae</v>
      </c>
      <c r="Q390" t="str">
        <f>VLOOKUP($D390,Artslister!$A$1:$W$100,6,FALSE)</f>
        <v>Magnoliophyta</v>
      </c>
      <c r="R390" t="str">
        <f>VLOOKUP($D390,Artslister!$A$1:$W$100,7,FALSE)</f>
        <v>Eudicots</v>
      </c>
      <c r="S390" t="str">
        <f>VLOOKUP($D390,Artslister!$A$1:$W$100,8,FALSE)</f>
        <v>Lamiales</v>
      </c>
      <c r="T390" t="str">
        <f>VLOOKUP($D390,Artslister!$A$1:$W$100,9,FALSE)</f>
        <v>Lamiaceae</v>
      </c>
      <c r="U390" t="str">
        <f>VLOOKUP($D390,Artslister!$A$1:$W$100,10,FALSE)</f>
        <v>Dracocephalum</v>
      </c>
      <c r="V390" t="str">
        <f>VLOOKUP($D390,Artslister!$A$1:$W$100,11,FALSE)</f>
        <v>ruyschiana</v>
      </c>
      <c r="W390">
        <f>VLOOKUP($D390,Artslister!$A$1:$W$100,12,FALSE)</f>
        <v>0</v>
      </c>
      <c r="X390" t="str">
        <f>VLOOKUP($D390,Artslister!$A$1:$W$100,13,FALSE)</f>
        <v>L.</v>
      </c>
      <c r="Y390" t="str">
        <f>VLOOKUP($D390,Artslister!$A$1:$W$100,15,FALSE)</f>
        <v>VU</v>
      </c>
      <c r="Z390" t="e">
        <f>VLOOKUP($D390,Artslister!$A$1:$W$100,17,FALSE)</f>
        <v>#N/A</v>
      </c>
    </row>
    <row r="391" spans="1:26" x14ac:dyDescent="0.3">
      <c r="A391" t="s">
        <v>49</v>
      </c>
      <c r="B391">
        <v>2020</v>
      </c>
      <c r="C391" t="s">
        <v>1640</v>
      </c>
      <c r="D391" t="s">
        <v>645</v>
      </c>
      <c r="E391">
        <v>1</v>
      </c>
      <c r="F391">
        <v>1</v>
      </c>
      <c r="M391" t="str">
        <f>VLOOKUP($D391,Artslister!$A$1:$W$100,2,FALSE)</f>
        <v>Dracocephalum ruyschiana</v>
      </c>
      <c r="N391" t="str">
        <f>VLOOKUP($D391,Artslister!$A$1:$W$100,3,FALSE)</f>
        <v>102285</v>
      </c>
      <c r="O391" t="str">
        <f>VLOOKUP($D391,Artslister!$A$1:$W$100,4,FALSE)</f>
        <v>62245</v>
      </c>
      <c r="P391" t="str">
        <f>VLOOKUP($D391,Artslister!$A$1:$W$100,5,FALSE)</f>
        <v>Plantae</v>
      </c>
      <c r="Q391" t="str">
        <f>VLOOKUP($D391,Artslister!$A$1:$W$100,6,FALSE)</f>
        <v>Magnoliophyta</v>
      </c>
      <c r="R391" t="str">
        <f>VLOOKUP($D391,Artslister!$A$1:$W$100,7,FALSE)</f>
        <v>Eudicots</v>
      </c>
      <c r="S391" t="str">
        <f>VLOOKUP($D391,Artslister!$A$1:$W$100,8,FALSE)</f>
        <v>Lamiales</v>
      </c>
      <c r="T391" t="str">
        <f>VLOOKUP($D391,Artslister!$A$1:$W$100,9,FALSE)</f>
        <v>Lamiaceae</v>
      </c>
      <c r="U391" t="str">
        <f>VLOOKUP($D391,Artslister!$A$1:$W$100,10,FALSE)</f>
        <v>Dracocephalum</v>
      </c>
      <c r="V391" t="str">
        <f>VLOOKUP($D391,Artslister!$A$1:$W$100,11,FALSE)</f>
        <v>ruyschiana</v>
      </c>
      <c r="W391">
        <f>VLOOKUP($D391,Artslister!$A$1:$W$100,12,FALSE)</f>
        <v>0</v>
      </c>
      <c r="X391" t="str">
        <f>VLOOKUP($D391,Artslister!$A$1:$W$100,13,FALSE)</f>
        <v>L.</v>
      </c>
      <c r="Y391" t="str">
        <f>VLOOKUP($D391,Artslister!$A$1:$W$100,15,FALSE)</f>
        <v>VU</v>
      </c>
      <c r="Z391" t="e">
        <f>VLOOKUP($D391,Artslister!$A$1:$W$100,17,FALSE)</f>
        <v>#N/A</v>
      </c>
    </row>
    <row r="392" spans="1:26" x14ac:dyDescent="0.3">
      <c r="A392" t="s">
        <v>49</v>
      </c>
      <c r="B392">
        <v>2020</v>
      </c>
      <c r="C392" t="s">
        <v>1642</v>
      </c>
      <c r="D392" t="s">
        <v>645</v>
      </c>
      <c r="E392">
        <v>5</v>
      </c>
      <c r="F392">
        <v>1</v>
      </c>
      <c r="M392" t="str">
        <f>VLOOKUP($D392,Artslister!$A$1:$W$100,2,FALSE)</f>
        <v>Dracocephalum ruyschiana</v>
      </c>
      <c r="N392" t="str">
        <f>VLOOKUP($D392,Artslister!$A$1:$W$100,3,FALSE)</f>
        <v>102285</v>
      </c>
      <c r="O392" t="str">
        <f>VLOOKUP($D392,Artslister!$A$1:$W$100,4,FALSE)</f>
        <v>62245</v>
      </c>
      <c r="P392" t="str">
        <f>VLOOKUP($D392,Artslister!$A$1:$W$100,5,FALSE)</f>
        <v>Plantae</v>
      </c>
      <c r="Q392" t="str">
        <f>VLOOKUP($D392,Artslister!$A$1:$W$100,6,FALSE)</f>
        <v>Magnoliophyta</v>
      </c>
      <c r="R392" t="str">
        <f>VLOOKUP($D392,Artslister!$A$1:$W$100,7,FALSE)</f>
        <v>Eudicots</v>
      </c>
      <c r="S392" t="str">
        <f>VLOOKUP($D392,Artslister!$A$1:$W$100,8,FALSE)</f>
        <v>Lamiales</v>
      </c>
      <c r="T392" t="str">
        <f>VLOOKUP($D392,Artslister!$A$1:$W$100,9,FALSE)</f>
        <v>Lamiaceae</v>
      </c>
      <c r="U392" t="str">
        <f>VLOOKUP($D392,Artslister!$A$1:$W$100,10,FALSE)</f>
        <v>Dracocephalum</v>
      </c>
      <c r="V392" t="str">
        <f>VLOOKUP($D392,Artslister!$A$1:$W$100,11,FALSE)</f>
        <v>ruyschiana</v>
      </c>
      <c r="W392">
        <f>VLOOKUP($D392,Artslister!$A$1:$W$100,12,FALSE)</f>
        <v>0</v>
      </c>
      <c r="X392" t="str">
        <f>VLOOKUP($D392,Artslister!$A$1:$W$100,13,FALSE)</f>
        <v>L.</v>
      </c>
      <c r="Y392" t="str">
        <f>VLOOKUP($D392,Artslister!$A$1:$W$100,15,FALSE)</f>
        <v>VU</v>
      </c>
      <c r="Z392" t="e">
        <f>VLOOKUP($D392,Artslister!$A$1:$W$100,17,FALSE)</f>
        <v>#N/A</v>
      </c>
    </row>
    <row r="393" spans="1:26" x14ac:dyDescent="0.3">
      <c r="A393" t="s">
        <v>49</v>
      </c>
      <c r="B393">
        <v>2020</v>
      </c>
      <c r="C393" t="s">
        <v>1631</v>
      </c>
      <c r="D393" t="s">
        <v>645</v>
      </c>
      <c r="E393">
        <v>2</v>
      </c>
      <c r="F393">
        <v>1</v>
      </c>
      <c r="M393" t="str">
        <f>VLOOKUP($D393,Artslister!$A$1:$W$100,2,FALSE)</f>
        <v>Dracocephalum ruyschiana</v>
      </c>
      <c r="N393" t="str">
        <f>VLOOKUP($D393,Artslister!$A$1:$W$100,3,FALSE)</f>
        <v>102285</v>
      </c>
      <c r="O393" t="str">
        <f>VLOOKUP($D393,Artslister!$A$1:$W$100,4,FALSE)</f>
        <v>62245</v>
      </c>
      <c r="P393" t="str">
        <f>VLOOKUP($D393,Artslister!$A$1:$W$100,5,FALSE)</f>
        <v>Plantae</v>
      </c>
      <c r="Q393" t="str">
        <f>VLOOKUP($D393,Artslister!$A$1:$W$100,6,FALSE)</f>
        <v>Magnoliophyta</v>
      </c>
      <c r="R393" t="str">
        <f>VLOOKUP($D393,Artslister!$A$1:$W$100,7,FALSE)</f>
        <v>Eudicots</v>
      </c>
      <c r="S393" t="str">
        <f>VLOOKUP($D393,Artslister!$A$1:$W$100,8,FALSE)</f>
        <v>Lamiales</v>
      </c>
      <c r="T393" t="str">
        <f>VLOOKUP($D393,Artslister!$A$1:$W$100,9,FALSE)</f>
        <v>Lamiaceae</v>
      </c>
      <c r="U393" t="str">
        <f>VLOOKUP($D393,Artslister!$A$1:$W$100,10,FALSE)</f>
        <v>Dracocephalum</v>
      </c>
      <c r="V393" t="str">
        <f>VLOOKUP($D393,Artslister!$A$1:$W$100,11,FALSE)</f>
        <v>ruyschiana</v>
      </c>
      <c r="W393">
        <f>VLOOKUP($D393,Artslister!$A$1:$W$100,12,FALSE)</f>
        <v>0</v>
      </c>
      <c r="X393" t="str">
        <f>VLOOKUP($D393,Artslister!$A$1:$W$100,13,FALSE)</f>
        <v>L.</v>
      </c>
      <c r="Y393" t="str">
        <f>VLOOKUP($D393,Artslister!$A$1:$W$100,15,FALSE)</f>
        <v>VU</v>
      </c>
      <c r="Z393" t="e">
        <f>VLOOKUP($D393,Artslister!$A$1:$W$100,17,FALSE)</f>
        <v>#N/A</v>
      </c>
    </row>
    <row r="394" spans="1:26" x14ac:dyDescent="0.3">
      <c r="A394" t="s">
        <v>143</v>
      </c>
      <c r="B394">
        <v>2020</v>
      </c>
      <c r="C394" t="s">
        <v>1677</v>
      </c>
      <c r="D394" t="s">
        <v>645</v>
      </c>
      <c r="E394">
        <v>5</v>
      </c>
      <c r="F394">
        <v>1</v>
      </c>
      <c r="M394" t="str">
        <f>VLOOKUP($D394,Artslister!$A$1:$W$100,2,FALSE)</f>
        <v>Dracocephalum ruyschiana</v>
      </c>
      <c r="N394" t="str">
        <f>VLOOKUP($D394,Artslister!$A$1:$W$100,3,FALSE)</f>
        <v>102285</v>
      </c>
      <c r="O394" t="str">
        <f>VLOOKUP($D394,Artslister!$A$1:$W$100,4,FALSE)</f>
        <v>62245</v>
      </c>
      <c r="P394" t="str">
        <f>VLOOKUP($D394,Artslister!$A$1:$W$100,5,FALSE)</f>
        <v>Plantae</v>
      </c>
      <c r="Q394" t="str">
        <f>VLOOKUP($D394,Artslister!$A$1:$W$100,6,FALSE)</f>
        <v>Magnoliophyta</v>
      </c>
      <c r="R394" t="str">
        <f>VLOOKUP($D394,Artslister!$A$1:$W$100,7,FALSE)</f>
        <v>Eudicots</v>
      </c>
      <c r="S394" t="str">
        <f>VLOOKUP($D394,Artslister!$A$1:$W$100,8,FALSE)</f>
        <v>Lamiales</v>
      </c>
      <c r="T394" t="str">
        <f>VLOOKUP($D394,Artslister!$A$1:$W$100,9,FALSE)</f>
        <v>Lamiaceae</v>
      </c>
      <c r="U394" t="str">
        <f>VLOOKUP($D394,Artslister!$A$1:$W$100,10,FALSE)</f>
        <v>Dracocephalum</v>
      </c>
      <c r="V394" t="str">
        <f>VLOOKUP($D394,Artslister!$A$1:$W$100,11,FALSE)</f>
        <v>ruyschiana</v>
      </c>
      <c r="W394">
        <f>VLOOKUP($D394,Artslister!$A$1:$W$100,12,FALSE)</f>
        <v>0</v>
      </c>
      <c r="X394" t="str">
        <f>VLOOKUP($D394,Artslister!$A$1:$W$100,13,FALSE)</f>
        <v>L.</v>
      </c>
      <c r="Y394" t="str">
        <f>VLOOKUP($D394,Artslister!$A$1:$W$100,15,FALSE)</f>
        <v>VU</v>
      </c>
      <c r="Z394" t="e">
        <f>VLOOKUP($D394,Artslister!$A$1:$W$100,17,FALSE)</f>
        <v>#N/A</v>
      </c>
    </row>
    <row r="395" spans="1:26" x14ac:dyDescent="0.3">
      <c r="A395" t="s">
        <v>143</v>
      </c>
      <c r="B395">
        <v>2020</v>
      </c>
      <c r="C395" t="s">
        <v>1678</v>
      </c>
      <c r="D395" t="s">
        <v>645</v>
      </c>
      <c r="E395" t="s">
        <v>503</v>
      </c>
      <c r="F395">
        <v>1</v>
      </c>
      <c r="M395" t="str">
        <f>VLOOKUP($D395,Artslister!$A$1:$W$100,2,FALSE)</f>
        <v>Dracocephalum ruyschiana</v>
      </c>
      <c r="N395" t="str">
        <f>VLOOKUP($D395,Artslister!$A$1:$W$100,3,FALSE)</f>
        <v>102285</v>
      </c>
      <c r="O395" t="str">
        <f>VLOOKUP($D395,Artslister!$A$1:$W$100,4,FALSE)</f>
        <v>62245</v>
      </c>
      <c r="P395" t="str">
        <f>VLOOKUP($D395,Artslister!$A$1:$W$100,5,FALSE)</f>
        <v>Plantae</v>
      </c>
      <c r="Q395" t="str">
        <f>VLOOKUP($D395,Artslister!$A$1:$W$100,6,FALSE)</f>
        <v>Magnoliophyta</v>
      </c>
      <c r="R395" t="str">
        <f>VLOOKUP($D395,Artslister!$A$1:$W$100,7,FALSE)</f>
        <v>Eudicots</v>
      </c>
      <c r="S395" t="str">
        <f>VLOOKUP($D395,Artslister!$A$1:$W$100,8,FALSE)</f>
        <v>Lamiales</v>
      </c>
      <c r="T395" t="str">
        <f>VLOOKUP($D395,Artslister!$A$1:$W$100,9,FALSE)</f>
        <v>Lamiaceae</v>
      </c>
      <c r="U395" t="str">
        <f>VLOOKUP($D395,Artslister!$A$1:$W$100,10,FALSE)</f>
        <v>Dracocephalum</v>
      </c>
      <c r="V395" t="str">
        <f>VLOOKUP($D395,Artslister!$A$1:$W$100,11,FALSE)</f>
        <v>ruyschiana</v>
      </c>
      <c r="W395">
        <f>VLOOKUP($D395,Artslister!$A$1:$W$100,12,FALSE)</f>
        <v>0</v>
      </c>
      <c r="X395" t="str">
        <f>VLOOKUP($D395,Artslister!$A$1:$W$100,13,FALSE)</f>
        <v>L.</v>
      </c>
      <c r="Y395" t="str">
        <f>VLOOKUP($D395,Artslister!$A$1:$W$100,15,FALSE)</f>
        <v>VU</v>
      </c>
      <c r="Z395" t="e">
        <f>VLOOKUP($D395,Artslister!$A$1:$W$100,17,FALSE)</f>
        <v>#N/A</v>
      </c>
    </row>
    <row r="396" spans="1:26" x14ac:dyDescent="0.3">
      <c r="A396" t="s">
        <v>124</v>
      </c>
      <c r="B396">
        <v>2019</v>
      </c>
      <c r="C396" t="s">
        <v>1368</v>
      </c>
      <c r="D396" t="s">
        <v>1760</v>
      </c>
      <c r="E396">
        <v>1</v>
      </c>
      <c r="F396">
        <v>1</v>
      </c>
      <c r="M396" t="str">
        <f>VLOOKUP($D396,Artslister!$A$1:$W$100,2,FALSE)</f>
        <v>Myosotis stricta</v>
      </c>
      <c r="N396" t="str">
        <f>VLOOKUP($D396,Artslister!$A$1:$W$100,3,FALSE)</f>
        <v>101032</v>
      </c>
      <c r="O396" t="str">
        <f>VLOOKUP($D396,Artslister!$A$1:$W$100,4,FALSE)</f>
        <v>134739</v>
      </c>
      <c r="P396" t="str">
        <f>VLOOKUP($D396,Artslister!$A$1:$W$100,5,FALSE)</f>
        <v>Plantae</v>
      </c>
      <c r="Q396" t="str">
        <f>VLOOKUP($D396,Artslister!$A$1:$W$100,6,FALSE)</f>
        <v>Magnoliophyta</v>
      </c>
      <c r="R396" t="str">
        <f>VLOOKUP($D396,Artslister!$A$1:$W$100,7,FALSE)</f>
        <v>Eudicots</v>
      </c>
      <c r="S396" t="str">
        <f>VLOOKUP($D396,Artslister!$A$1:$W$100,8,FALSE)</f>
        <v>Boraginales</v>
      </c>
      <c r="T396" t="str">
        <f>VLOOKUP($D396,Artslister!$A$1:$W$100,9,FALSE)</f>
        <v>Boraginaceae</v>
      </c>
      <c r="U396" t="str">
        <f>VLOOKUP($D396,Artslister!$A$1:$W$100,10,FALSE)</f>
        <v>Myosotis</v>
      </c>
      <c r="V396" t="str">
        <f>VLOOKUP($D396,Artslister!$A$1:$W$100,11,FALSE)</f>
        <v>stricta</v>
      </c>
      <c r="W396">
        <f>VLOOKUP($D396,Artslister!$A$1:$W$100,12,FALSE)</f>
        <v>0</v>
      </c>
      <c r="X396" t="str">
        <f>VLOOKUP($D396,Artslister!$A$1:$W$100,13,FALSE)</f>
        <v>Link ex Roem. &amp; Schult.</v>
      </c>
      <c r="Y396" t="str">
        <f>VLOOKUP($D396,Artslister!$A$1:$W$100,15,FALSE)</f>
        <v>VU</v>
      </c>
      <c r="Z396" t="e">
        <f>VLOOKUP($D396,Artslister!$A$1:$W$100,17,FALSE)</f>
        <v>#N/A</v>
      </c>
    </row>
    <row r="397" spans="1:26" x14ac:dyDescent="0.3">
      <c r="A397" t="s">
        <v>104</v>
      </c>
      <c r="B397">
        <v>2017</v>
      </c>
      <c r="C397" t="s">
        <v>1145</v>
      </c>
      <c r="D397" t="s">
        <v>1708</v>
      </c>
      <c r="E397">
        <v>20</v>
      </c>
      <c r="H397">
        <v>1</v>
      </c>
      <c r="M397" t="str">
        <f>VLOOKUP($D397,Artslister!$A$1:$W$100,2,FALSE)</f>
        <v>Cotoneaster integerrimus</v>
      </c>
      <c r="N397" t="str">
        <f>VLOOKUP($D397,Artslister!$A$1:$W$100,3,FALSE)</f>
        <v>103276</v>
      </c>
      <c r="O397" t="str">
        <f>VLOOKUP($D397,Artslister!$A$1:$W$100,4,FALSE)</f>
        <v>132025</v>
      </c>
      <c r="P397" t="str">
        <f>VLOOKUP($D397,Artslister!$A$1:$W$100,5,FALSE)</f>
        <v>Plantae</v>
      </c>
      <c r="Q397" t="str">
        <f>VLOOKUP($D397,Artslister!$A$1:$W$100,6,FALSE)</f>
        <v>Magnoliophyta</v>
      </c>
      <c r="R397" t="str">
        <f>VLOOKUP($D397,Artslister!$A$1:$W$100,7,FALSE)</f>
        <v>Eudicots</v>
      </c>
      <c r="S397" t="str">
        <f>VLOOKUP($D397,Artslister!$A$1:$W$100,8,FALSE)</f>
        <v>Rosales</v>
      </c>
      <c r="T397" t="str">
        <f>VLOOKUP($D397,Artslister!$A$1:$W$100,9,FALSE)</f>
        <v>Rosaceae</v>
      </c>
      <c r="U397" t="str">
        <f>VLOOKUP($D397,Artslister!$A$1:$W$100,10,FALSE)</f>
        <v>Cotoneaster</v>
      </c>
      <c r="V397" t="str">
        <f>VLOOKUP($D397,Artslister!$A$1:$W$100,11,FALSE)</f>
        <v>integerrimus</v>
      </c>
      <c r="W397">
        <f>VLOOKUP($D397,Artslister!$A$1:$W$100,12,FALSE)</f>
        <v>0</v>
      </c>
      <c r="X397" t="str">
        <f>VLOOKUP($D397,Artslister!$A$1:$W$100,13,FALSE)</f>
        <v>Medik.</v>
      </c>
      <c r="Y397" t="e">
        <f>VLOOKUP($D397,Artslister!$A$1:$W$100,15,FALSE)</f>
        <v>#N/A</v>
      </c>
      <c r="Z397" t="e">
        <f>VLOOKUP($D397,Artslister!$A$1:$W$100,17,FALSE)</f>
        <v>#N/A</v>
      </c>
    </row>
    <row r="398" spans="1:26" x14ac:dyDescent="0.3">
      <c r="A398" t="s">
        <v>104</v>
      </c>
      <c r="B398">
        <v>2017</v>
      </c>
      <c r="C398" t="s">
        <v>1152</v>
      </c>
      <c r="D398" t="s">
        <v>1708</v>
      </c>
      <c r="E398">
        <v>25</v>
      </c>
      <c r="H398">
        <v>1</v>
      </c>
      <c r="M398" t="str">
        <f>VLOOKUP($D398,Artslister!$A$1:$W$100,2,FALSE)</f>
        <v>Cotoneaster integerrimus</v>
      </c>
      <c r="N398" t="str">
        <f>VLOOKUP($D398,Artslister!$A$1:$W$100,3,FALSE)</f>
        <v>103276</v>
      </c>
      <c r="O398" t="str">
        <f>VLOOKUP($D398,Artslister!$A$1:$W$100,4,FALSE)</f>
        <v>132025</v>
      </c>
      <c r="P398" t="str">
        <f>VLOOKUP($D398,Artslister!$A$1:$W$100,5,FALSE)</f>
        <v>Plantae</v>
      </c>
      <c r="Q398" t="str">
        <f>VLOOKUP($D398,Artslister!$A$1:$W$100,6,FALSE)</f>
        <v>Magnoliophyta</v>
      </c>
      <c r="R398" t="str">
        <f>VLOOKUP($D398,Artslister!$A$1:$W$100,7,FALSE)</f>
        <v>Eudicots</v>
      </c>
      <c r="S398" t="str">
        <f>VLOOKUP($D398,Artslister!$A$1:$W$100,8,FALSE)</f>
        <v>Rosales</v>
      </c>
      <c r="T398" t="str">
        <f>VLOOKUP($D398,Artslister!$A$1:$W$100,9,FALSE)</f>
        <v>Rosaceae</v>
      </c>
      <c r="U398" t="str">
        <f>VLOOKUP($D398,Artslister!$A$1:$W$100,10,FALSE)</f>
        <v>Cotoneaster</v>
      </c>
      <c r="V398" t="str">
        <f>VLOOKUP($D398,Artslister!$A$1:$W$100,11,FALSE)</f>
        <v>integerrimus</v>
      </c>
      <c r="W398">
        <f>VLOOKUP($D398,Artslister!$A$1:$W$100,12,FALSE)</f>
        <v>0</v>
      </c>
      <c r="X398" t="str">
        <f>VLOOKUP($D398,Artslister!$A$1:$W$100,13,FALSE)</f>
        <v>Medik.</v>
      </c>
      <c r="Y398" t="e">
        <f>VLOOKUP($D398,Artslister!$A$1:$W$100,15,FALSE)</f>
        <v>#N/A</v>
      </c>
      <c r="Z398" t="e">
        <f>VLOOKUP($D398,Artslister!$A$1:$W$100,17,FALSE)</f>
        <v>#N/A</v>
      </c>
    </row>
    <row r="399" spans="1:26" x14ac:dyDescent="0.3">
      <c r="A399" t="s">
        <v>104</v>
      </c>
      <c r="B399">
        <v>2017</v>
      </c>
      <c r="C399" t="s">
        <v>1154</v>
      </c>
      <c r="D399" t="s">
        <v>1708</v>
      </c>
      <c r="E399">
        <v>10</v>
      </c>
      <c r="H399">
        <v>1</v>
      </c>
      <c r="M399" t="str">
        <f>VLOOKUP($D399,Artslister!$A$1:$W$100,2,FALSE)</f>
        <v>Cotoneaster integerrimus</v>
      </c>
      <c r="N399" t="str">
        <f>VLOOKUP($D399,Artslister!$A$1:$W$100,3,FALSE)</f>
        <v>103276</v>
      </c>
      <c r="O399" t="str">
        <f>VLOOKUP($D399,Artslister!$A$1:$W$100,4,FALSE)</f>
        <v>132025</v>
      </c>
      <c r="P399" t="str">
        <f>VLOOKUP($D399,Artslister!$A$1:$W$100,5,FALSE)</f>
        <v>Plantae</v>
      </c>
      <c r="Q399" t="str">
        <f>VLOOKUP($D399,Artslister!$A$1:$W$100,6,FALSE)</f>
        <v>Magnoliophyta</v>
      </c>
      <c r="R399" t="str">
        <f>VLOOKUP($D399,Artslister!$A$1:$W$100,7,FALSE)</f>
        <v>Eudicots</v>
      </c>
      <c r="S399" t="str">
        <f>VLOOKUP($D399,Artslister!$A$1:$W$100,8,FALSE)</f>
        <v>Rosales</v>
      </c>
      <c r="T399" t="str">
        <f>VLOOKUP($D399,Artslister!$A$1:$W$100,9,FALSE)</f>
        <v>Rosaceae</v>
      </c>
      <c r="U399" t="str">
        <f>VLOOKUP($D399,Artslister!$A$1:$W$100,10,FALSE)</f>
        <v>Cotoneaster</v>
      </c>
      <c r="V399" t="str">
        <f>VLOOKUP($D399,Artslister!$A$1:$W$100,11,FALSE)</f>
        <v>integerrimus</v>
      </c>
      <c r="W399">
        <f>VLOOKUP($D399,Artslister!$A$1:$W$100,12,FALSE)</f>
        <v>0</v>
      </c>
      <c r="X399" t="str">
        <f>VLOOKUP($D399,Artslister!$A$1:$W$100,13,FALSE)</f>
        <v>Medik.</v>
      </c>
      <c r="Y399" t="e">
        <f>VLOOKUP($D399,Artslister!$A$1:$W$100,15,FALSE)</f>
        <v>#N/A</v>
      </c>
      <c r="Z399" t="e">
        <f>VLOOKUP($D399,Artslister!$A$1:$W$100,17,FALSE)</f>
        <v>#N/A</v>
      </c>
    </row>
    <row r="400" spans="1:26" x14ac:dyDescent="0.3">
      <c r="A400" t="s">
        <v>104</v>
      </c>
      <c r="B400">
        <v>2017</v>
      </c>
      <c r="C400" t="s">
        <v>1156</v>
      </c>
      <c r="D400" t="s">
        <v>1708</v>
      </c>
      <c r="E400">
        <v>1</v>
      </c>
      <c r="H400">
        <v>1</v>
      </c>
      <c r="M400" t="str">
        <f>VLOOKUP($D400,Artslister!$A$1:$W$100,2,FALSE)</f>
        <v>Cotoneaster integerrimus</v>
      </c>
      <c r="N400" t="str">
        <f>VLOOKUP($D400,Artslister!$A$1:$W$100,3,FALSE)</f>
        <v>103276</v>
      </c>
      <c r="O400" t="str">
        <f>VLOOKUP($D400,Artslister!$A$1:$W$100,4,FALSE)</f>
        <v>132025</v>
      </c>
      <c r="P400" t="str">
        <f>VLOOKUP($D400,Artslister!$A$1:$W$100,5,FALSE)</f>
        <v>Plantae</v>
      </c>
      <c r="Q400" t="str">
        <f>VLOOKUP($D400,Artslister!$A$1:$W$100,6,FALSE)</f>
        <v>Magnoliophyta</v>
      </c>
      <c r="R400" t="str">
        <f>VLOOKUP($D400,Artslister!$A$1:$W$100,7,FALSE)</f>
        <v>Eudicots</v>
      </c>
      <c r="S400" t="str">
        <f>VLOOKUP($D400,Artslister!$A$1:$W$100,8,FALSE)</f>
        <v>Rosales</v>
      </c>
      <c r="T400" t="str">
        <f>VLOOKUP($D400,Artslister!$A$1:$W$100,9,FALSE)</f>
        <v>Rosaceae</v>
      </c>
      <c r="U400" t="str">
        <f>VLOOKUP($D400,Artslister!$A$1:$W$100,10,FALSE)</f>
        <v>Cotoneaster</v>
      </c>
      <c r="V400" t="str">
        <f>VLOOKUP($D400,Artslister!$A$1:$W$100,11,FALSE)</f>
        <v>integerrimus</v>
      </c>
      <c r="W400">
        <f>VLOOKUP($D400,Artslister!$A$1:$W$100,12,FALSE)</f>
        <v>0</v>
      </c>
      <c r="X400" t="str">
        <f>VLOOKUP($D400,Artslister!$A$1:$W$100,13,FALSE)</f>
        <v>Medik.</v>
      </c>
      <c r="Y400" t="e">
        <f>VLOOKUP($D400,Artslister!$A$1:$W$100,15,FALSE)</f>
        <v>#N/A</v>
      </c>
      <c r="Z400" t="e">
        <f>VLOOKUP($D400,Artslister!$A$1:$W$100,17,FALSE)</f>
        <v>#N/A</v>
      </c>
    </row>
    <row r="401" spans="1:26" x14ac:dyDescent="0.3">
      <c r="A401" t="s">
        <v>104</v>
      </c>
      <c r="B401">
        <v>2017</v>
      </c>
      <c r="C401" t="s">
        <v>1158</v>
      </c>
      <c r="D401" t="s">
        <v>1708</v>
      </c>
      <c r="E401">
        <v>8</v>
      </c>
      <c r="H401">
        <v>1</v>
      </c>
      <c r="M401" t="str">
        <f>VLOOKUP($D401,Artslister!$A$1:$W$100,2,FALSE)</f>
        <v>Cotoneaster integerrimus</v>
      </c>
      <c r="N401" t="str">
        <f>VLOOKUP($D401,Artslister!$A$1:$W$100,3,FALSE)</f>
        <v>103276</v>
      </c>
      <c r="O401" t="str">
        <f>VLOOKUP($D401,Artslister!$A$1:$W$100,4,FALSE)</f>
        <v>132025</v>
      </c>
      <c r="P401" t="str">
        <f>VLOOKUP($D401,Artslister!$A$1:$W$100,5,FALSE)</f>
        <v>Plantae</v>
      </c>
      <c r="Q401" t="str">
        <f>VLOOKUP($D401,Artslister!$A$1:$W$100,6,FALSE)</f>
        <v>Magnoliophyta</v>
      </c>
      <c r="R401" t="str">
        <f>VLOOKUP($D401,Artslister!$A$1:$W$100,7,FALSE)</f>
        <v>Eudicots</v>
      </c>
      <c r="S401" t="str">
        <f>VLOOKUP($D401,Artslister!$A$1:$W$100,8,FALSE)</f>
        <v>Rosales</v>
      </c>
      <c r="T401" t="str">
        <f>VLOOKUP($D401,Artslister!$A$1:$W$100,9,FALSE)</f>
        <v>Rosaceae</v>
      </c>
      <c r="U401" t="str">
        <f>VLOOKUP($D401,Artslister!$A$1:$W$100,10,FALSE)</f>
        <v>Cotoneaster</v>
      </c>
      <c r="V401" t="str">
        <f>VLOOKUP($D401,Artslister!$A$1:$W$100,11,FALSE)</f>
        <v>integerrimus</v>
      </c>
      <c r="W401">
        <f>VLOOKUP($D401,Artslister!$A$1:$W$100,12,FALSE)</f>
        <v>0</v>
      </c>
      <c r="X401" t="str">
        <f>VLOOKUP($D401,Artslister!$A$1:$W$100,13,FALSE)</f>
        <v>Medik.</v>
      </c>
      <c r="Y401" t="e">
        <f>VLOOKUP($D401,Artslister!$A$1:$W$100,15,FALSE)</f>
        <v>#N/A</v>
      </c>
      <c r="Z401" t="e">
        <f>VLOOKUP($D401,Artslister!$A$1:$W$100,17,FALSE)</f>
        <v>#N/A</v>
      </c>
    </row>
    <row r="402" spans="1:26" x14ac:dyDescent="0.3">
      <c r="A402" t="s">
        <v>104</v>
      </c>
      <c r="B402">
        <v>2017</v>
      </c>
      <c r="C402" t="s">
        <v>1144</v>
      </c>
      <c r="D402" t="s">
        <v>1708</v>
      </c>
      <c r="E402">
        <v>3</v>
      </c>
      <c r="H402">
        <v>1</v>
      </c>
      <c r="M402" t="str">
        <f>VLOOKUP($D402,Artslister!$A$1:$W$100,2,FALSE)</f>
        <v>Cotoneaster integerrimus</v>
      </c>
      <c r="N402" t="str">
        <f>VLOOKUP($D402,Artslister!$A$1:$W$100,3,FALSE)</f>
        <v>103276</v>
      </c>
      <c r="O402" t="str">
        <f>VLOOKUP($D402,Artslister!$A$1:$W$100,4,FALSE)</f>
        <v>132025</v>
      </c>
      <c r="P402" t="str">
        <f>VLOOKUP($D402,Artslister!$A$1:$W$100,5,FALSE)</f>
        <v>Plantae</v>
      </c>
      <c r="Q402" t="str">
        <f>VLOOKUP($D402,Artslister!$A$1:$W$100,6,FALSE)</f>
        <v>Magnoliophyta</v>
      </c>
      <c r="R402" t="str">
        <f>VLOOKUP($D402,Artslister!$A$1:$W$100,7,FALSE)</f>
        <v>Eudicots</v>
      </c>
      <c r="S402" t="str">
        <f>VLOOKUP($D402,Artslister!$A$1:$W$100,8,FALSE)</f>
        <v>Rosales</v>
      </c>
      <c r="T402" t="str">
        <f>VLOOKUP($D402,Artslister!$A$1:$W$100,9,FALSE)</f>
        <v>Rosaceae</v>
      </c>
      <c r="U402" t="str">
        <f>VLOOKUP($D402,Artslister!$A$1:$W$100,10,FALSE)</f>
        <v>Cotoneaster</v>
      </c>
      <c r="V402" t="str">
        <f>VLOOKUP($D402,Artslister!$A$1:$W$100,11,FALSE)</f>
        <v>integerrimus</v>
      </c>
      <c r="W402">
        <f>VLOOKUP($D402,Artslister!$A$1:$W$100,12,FALSE)</f>
        <v>0</v>
      </c>
      <c r="X402" t="str">
        <f>VLOOKUP($D402,Artslister!$A$1:$W$100,13,FALSE)</f>
        <v>Medik.</v>
      </c>
      <c r="Y402" t="e">
        <f>VLOOKUP($D402,Artslister!$A$1:$W$100,15,FALSE)</f>
        <v>#N/A</v>
      </c>
      <c r="Z402" t="e">
        <f>VLOOKUP($D402,Artslister!$A$1:$W$100,17,FALSE)</f>
        <v>#N/A</v>
      </c>
    </row>
    <row r="403" spans="1:26" x14ac:dyDescent="0.3">
      <c r="A403" t="s">
        <v>56</v>
      </c>
      <c r="B403">
        <v>2017</v>
      </c>
      <c r="C403" t="s">
        <v>1490</v>
      </c>
      <c r="D403" t="s">
        <v>1708</v>
      </c>
      <c r="E403">
        <v>5</v>
      </c>
      <c r="H403">
        <v>1</v>
      </c>
      <c r="M403" t="str">
        <f>VLOOKUP($D403,Artslister!$A$1:$W$100,2,FALSE)</f>
        <v>Cotoneaster integerrimus</v>
      </c>
      <c r="N403" t="str">
        <f>VLOOKUP($D403,Artslister!$A$1:$W$100,3,FALSE)</f>
        <v>103276</v>
      </c>
      <c r="O403" t="str">
        <f>VLOOKUP($D403,Artslister!$A$1:$W$100,4,FALSE)</f>
        <v>132025</v>
      </c>
      <c r="P403" t="str">
        <f>VLOOKUP($D403,Artslister!$A$1:$W$100,5,FALSE)</f>
        <v>Plantae</v>
      </c>
      <c r="Q403" t="str">
        <f>VLOOKUP($D403,Artslister!$A$1:$W$100,6,FALSE)</f>
        <v>Magnoliophyta</v>
      </c>
      <c r="R403" t="str">
        <f>VLOOKUP($D403,Artslister!$A$1:$W$100,7,FALSE)</f>
        <v>Eudicots</v>
      </c>
      <c r="S403" t="str">
        <f>VLOOKUP($D403,Artslister!$A$1:$W$100,8,FALSE)</f>
        <v>Rosales</v>
      </c>
      <c r="T403" t="str">
        <f>VLOOKUP($D403,Artslister!$A$1:$W$100,9,FALSE)</f>
        <v>Rosaceae</v>
      </c>
      <c r="U403" t="str">
        <f>VLOOKUP($D403,Artslister!$A$1:$W$100,10,FALSE)</f>
        <v>Cotoneaster</v>
      </c>
      <c r="V403" t="str">
        <f>VLOOKUP($D403,Artslister!$A$1:$W$100,11,FALSE)</f>
        <v>integerrimus</v>
      </c>
      <c r="W403">
        <f>VLOOKUP($D403,Artslister!$A$1:$W$100,12,FALSE)</f>
        <v>0</v>
      </c>
      <c r="X403" t="str">
        <f>VLOOKUP($D403,Artslister!$A$1:$W$100,13,FALSE)</f>
        <v>Medik.</v>
      </c>
      <c r="Y403" t="e">
        <f>VLOOKUP($D403,Artslister!$A$1:$W$100,15,FALSE)</f>
        <v>#N/A</v>
      </c>
      <c r="Z403" t="e">
        <f>VLOOKUP($D403,Artslister!$A$1:$W$100,17,FALSE)</f>
        <v>#N/A</v>
      </c>
    </row>
    <row r="404" spans="1:26" x14ac:dyDescent="0.3">
      <c r="A404" t="s">
        <v>56</v>
      </c>
      <c r="B404">
        <v>2017</v>
      </c>
      <c r="C404" t="s">
        <v>1494</v>
      </c>
      <c r="D404" t="s">
        <v>1708</v>
      </c>
      <c r="E404">
        <v>1</v>
      </c>
      <c r="H404">
        <v>1</v>
      </c>
      <c r="M404" t="str">
        <f>VLOOKUP($D404,Artslister!$A$1:$W$100,2,FALSE)</f>
        <v>Cotoneaster integerrimus</v>
      </c>
      <c r="N404" t="str">
        <f>VLOOKUP($D404,Artslister!$A$1:$W$100,3,FALSE)</f>
        <v>103276</v>
      </c>
      <c r="O404" t="str">
        <f>VLOOKUP($D404,Artslister!$A$1:$W$100,4,FALSE)</f>
        <v>132025</v>
      </c>
      <c r="P404" t="str">
        <f>VLOOKUP($D404,Artslister!$A$1:$W$100,5,FALSE)</f>
        <v>Plantae</v>
      </c>
      <c r="Q404" t="str">
        <f>VLOOKUP($D404,Artslister!$A$1:$W$100,6,FALSE)</f>
        <v>Magnoliophyta</v>
      </c>
      <c r="R404" t="str">
        <f>VLOOKUP($D404,Artslister!$A$1:$W$100,7,FALSE)</f>
        <v>Eudicots</v>
      </c>
      <c r="S404" t="str">
        <f>VLOOKUP($D404,Artslister!$A$1:$W$100,8,FALSE)</f>
        <v>Rosales</v>
      </c>
      <c r="T404" t="str">
        <f>VLOOKUP($D404,Artslister!$A$1:$W$100,9,FALSE)</f>
        <v>Rosaceae</v>
      </c>
      <c r="U404" t="str">
        <f>VLOOKUP($D404,Artslister!$A$1:$W$100,10,FALSE)</f>
        <v>Cotoneaster</v>
      </c>
      <c r="V404" t="str">
        <f>VLOOKUP($D404,Artslister!$A$1:$W$100,11,FALSE)</f>
        <v>integerrimus</v>
      </c>
      <c r="W404">
        <f>VLOOKUP($D404,Artslister!$A$1:$W$100,12,FALSE)</f>
        <v>0</v>
      </c>
      <c r="X404" t="str">
        <f>VLOOKUP($D404,Artslister!$A$1:$W$100,13,FALSE)</f>
        <v>Medik.</v>
      </c>
      <c r="Y404" t="e">
        <f>VLOOKUP($D404,Artslister!$A$1:$W$100,15,FALSE)</f>
        <v>#N/A</v>
      </c>
      <c r="Z404" t="e">
        <f>VLOOKUP($D404,Artslister!$A$1:$W$100,17,FALSE)</f>
        <v>#N/A</v>
      </c>
    </row>
    <row r="405" spans="1:26" x14ac:dyDescent="0.3">
      <c r="A405" t="s">
        <v>56</v>
      </c>
      <c r="B405">
        <v>2017</v>
      </c>
      <c r="C405" t="s">
        <v>1496</v>
      </c>
      <c r="D405" t="s">
        <v>1708</v>
      </c>
      <c r="E405">
        <v>3</v>
      </c>
      <c r="H405">
        <v>1</v>
      </c>
      <c r="M405" t="str">
        <f>VLOOKUP($D405,Artslister!$A$1:$W$100,2,FALSE)</f>
        <v>Cotoneaster integerrimus</v>
      </c>
      <c r="N405" t="str">
        <f>VLOOKUP($D405,Artslister!$A$1:$W$100,3,FALSE)</f>
        <v>103276</v>
      </c>
      <c r="O405" t="str">
        <f>VLOOKUP($D405,Artslister!$A$1:$W$100,4,FALSE)</f>
        <v>132025</v>
      </c>
      <c r="P405" t="str">
        <f>VLOOKUP($D405,Artslister!$A$1:$W$100,5,FALSE)</f>
        <v>Plantae</v>
      </c>
      <c r="Q405" t="str">
        <f>VLOOKUP($D405,Artslister!$A$1:$W$100,6,FALSE)</f>
        <v>Magnoliophyta</v>
      </c>
      <c r="R405" t="str">
        <f>VLOOKUP($D405,Artslister!$A$1:$W$100,7,FALSE)</f>
        <v>Eudicots</v>
      </c>
      <c r="S405" t="str">
        <f>VLOOKUP($D405,Artslister!$A$1:$W$100,8,FALSE)</f>
        <v>Rosales</v>
      </c>
      <c r="T405" t="str">
        <f>VLOOKUP($D405,Artslister!$A$1:$W$100,9,FALSE)</f>
        <v>Rosaceae</v>
      </c>
      <c r="U405" t="str">
        <f>VLOOKUP($D405,Artslister!$A$1:$W$100,10,FALSE)</f>
        <v>Cotoneaster</v>
      </c>
      <c r="V405" t="str">
        <f>VLOOKUP($D405,Artslister!$A$1:$W$100,11,FALSE)</f>
        <v>integerrimus</v>
      </c>
      <c r="W405">
        <f>VLOOKUP($D405,Artslister!$A$1:$W$100,12,FALSE)</f>
        <v>0</v>
      </c>
      <c r="X405" t="str">
        <f>VLOOKUP($D405,Artslister!$A$1:$W$100,13,FALSE)</f>
        <v>Medik.</v>
      </c>
      <c r="Y405" t="e">
        <f>VLOOKUP($D405,Artslister!$A$1:$W$100,15,FALSE)</f>
        <v>#N/A</v>
      </c>
      <c r="Z405" t="e">
        <f>VLOOKUP($D405,Artslister!$A$1:$W$100,17,FALSE)</f>
        <v>#N/A</v>
      </c>
    </row>
    <row r="406" spans="1:26" x14ac:dyDescent="0.3">
      <c r="A406" t="s">
        <v>56</v>
      </c>
      <c r="B406">
        <v>2017</v>
      </c>
      <c r="C406" t="s">
        <v>1506</v>
      </c>
      <c r="D406" t="s">
        <v>1708</v>
      </c>
      <c r="E406">
        <v>4</v>
      </c>
      <c r="H406">
        <v>1</v>
      </c>
      <c r="M406" t="str">
        <f>VLOOKUP($D406,Artslister!$A$1:$W$100,2,FALSE)</f>
        <v>Cotoneaster integerrimus</v>
      </c>
      <c r="N406" t="str">
        <f>VLOOKUP($D406,Artslister!$A$1:$W$100,3,FALSE)</f>
        <v>103276</v>
      </c>
      <c r="O406" t="str">
        <f>VLOOKUP($D406,Artslister!$A$1:$W$100,4,FALSE)</f>
        <v>132025</v>
      </c>
      <c r="P406" t="str">
        <f>VLOOKUP($D406,Artslister!$A$1:$W$100,5,FALSE)</f>
        <v>Plantae</v>
      </c>
      <c r="Q406" t="str">
        <f>VLOOKUP($D406,Artslister!$A$1:$W$100,6,FALSE)</f>
        <v>Magnoliophyta</v>
      </c>
      <c r="R406" t="str">
        <f>VLOOKUP($D406,Artslister!$A$1:$W$100,7,FALSE)</f>
        <v>Eudicots</v>
      </c>
      <c r="S406" t="str">
        <f>VLOOKUP($D406,Artslister!$A$1:$W$100,8,FALSE)</f>
        <v>Rosales</v>
      </c>
      <c r="T406" t="str">
        <f>VLOOKUP($D406,Artslister!$A$1:$W$100,9,FALSE)</f>
        <v>Rosaceae</v>
      </c>
      <c r="U406" t="str">
        <f>VLOOKUP($D406,Artslister!$A$1:$W$100,10,FALSE)</f>
        <v>Cotoneaster</v>
      </c>
      <c r="V406" t="str">
        <f>VLOOKUP($D406,Artslister!$A$1:$W$100,11,FALSE)</f>
        <v>integerrimus</v>
      </c>
      <c r="W406">
        <f>VLOOKUP($D406,Artslister!$A$1:$W$100,12,FALSE)</f>
        <v>0</v>
      </c>
      <c r="X406" t="str">
        <f>VLOOKUP($D406,Artslister!$A$1:$W$100,13,FALSE)</f>
        <v>Medik.</v>
      </c>
      <c r="Y406" t="e">
        <f>VLOOKUP($D406,Artslister!$A$1:$W$100,15,FALSE)</f>
        <v>#N/A</v>
      </c>
      <c r="Z406" t="e">
        <f>VLOOKUP($D406,Artslister!$A$1:$W$100,17,FALSE)</f>
        <v>#N/A</v>
      </c>
    </row>
    <row r="407" spans="1:26" x14ac:dyDescent="0.3">
      <c r="A407" t="s">
        <v>56</v>
      </c>
      <c r="B407">
        <v>2017</v>
      </c>
      <c r="C407" t="s">
        <v>1470</v>
      </c>
      <c r="D407" t="s">
        <v>1708</v>
      </c>
      <c r="E407">
        <v>1</v>
      </c>
      <c r="H407">
        <v>1</v>
      </c>
      <c r="M407" t="str">
        <f>VLOOKUP($D407,Artslister!$A$1:$W$100,2,FALSE)</f>
        <v>Cotoneaster integerrimus</v>
      </c>
      <c r="N407" t="str">
        <f>VLOOKUP($D407,Artslister!$A$1:$W$100,3,FALSE)</f>
        <v>103276</v>
      </c>
      <c r="O407" t="str">
        <f>VLOOKUP($D407,Artslister!$A$1:$W$100,4,FALSE)</f>
        <v>132025</v>
      </c>
      <c r="P407" t="str">
        <f>VLOOKUP($D407,Artslister!$A$1:$W$100,5,FALSE)</f>
        <v>Plantae</v>
      </c>
      <c r="Q407" t="str">
        <f>VLOOKUP($D407,Artslister!$A$1:$W$100,6,FALSE)</f>
        <v>Magnoliophyta</v>
      </c>
      <c r="R407" t="str">
        <f>VLOOKUP($D407,Artslister!$A$1:$W$100,7,FALSE)</f>
        <v>Eudicots</v>
      </c>
      <c r="S407" t="str">
        <f>VLOOKUP($D407,Artslister!$A$1:$W$100,8,FALSE)</f>
        <v>Rosales</v>
      </c>
      <c r="T407" t="str">
        <f>VLOOKUP($D407,Artslister!$A$1:$W$100,9,FALSE)</f>
        <v>Rosaceae</v>
      </c>
      <c r="U407" t="str">
        <f>VLOOKUP($D407,Artslister!$A$1:$W$100,10,FALSE)</f>
        <v>Cotoneaster</v>
      </c>
      <c r="V407" t="str">
        <f>VLOOKUP($D407,Artslister!$A$1:$W$100,11,FALSE)</f>
        <v>integerrimus</v>
      </c>
      <c r="W407">
        <f>VLOOKUP($D407,Artslister!$A$1:$W$100,12,FALSE)</f>
        <v>0</v>
      </c>
      <c r="X407" t="str">
        <f>VLOOKUP($D407,Artslister!$A$1:$W$100,13,FALSE)</f>
        <v>Medik.</v>
      </c>
      <c r="Y407" t="e">
        <f>VLOOKUP($D407,Artslister!$A$1:$W$100,15,FALSE)</f>
        <v>#N/A</v>
      </c>
      <c r="Z407" t="e">
        <f>VLOOKUP($D407,Artslister!$A$1:$W$100,17,FALSE)</f>
        <v>#N/A</v>
      </c>
    </row>
    <row r="408" spans="1:26" x14ac:dyDescent="0.3">
      <c r="A408" t="s">
        <v>56</v>
      </c>
      <c r="B408">
        <v>2017</v>
      </c>
      <c r="C408" t="s">
        <v>1474</v>
      </c>
      <c r="D408" t="s">
        <v>1708</v>
      </c>
      <c r="E408">
        <v>1</v>
      </c>
      <c r="H408">
        <v>1</v>
      </c>
      <c r="M408" t="str">
        <f>VLOOKUP($D408,Artslister!$A$1:$W$100,2,FALSE)</f>
        <v>Cotoneaster integerrimus</v>
      </c>
      <c r="N408" t="str">
        <f>VLOOKUP($D408,Artslister!$A$1:$W$100,3,FALSE)</f>
        <v>103276</v>
      </c>
      <c r="O408" t="str">
        <f>VLOOKUP($D408,Artslister!$A$1:$W$100,4,FALSE)</f>
        <v>132025</v>
      </c>
      <c r="P408" t="str">
        <f>VLOOKUP($D408,Artslister!$A$1:$W$100,5,FALSE)</f>
        <v>Plantae</v>
      </c>
      <c r="Q408" t="str">
        <f>VLOOKUP($D408,Artslister!$A$1:$W$100,6,FALSE)</f>
        <v>Magnoliophyta</v>
      </c>
      <c r="R408" t="str">
        <f>VLOOKUP($D408,Artslister!$A$1:$W$100,7,FALSE)</f>
        <v>Eudicots</v>
      </c>
      <c r="S408" t="str">
        <f>VLOOKUP($D408,Artslister!$A$1:$W$100,8,FALSE)</f>
        <v>Rosales</v>
      </c>
      <c r="T408" t="str">
        <f>VLOOKUP($D408,Artslister!$A$1:$W$100,9,FALSE)</f>
        <v>Rosaceae</v>
      </c>
      <c r="U408" t="str">
        <f>VLOOKUP($D408,Artslister!$A$1:$W$100,10,FALSE)</f>
        <v>Cotoneaster</v>
      </c>
      <c r="V408" t="str">
        <f>VLOOKUP($D408,Artslister!$A$1:$W$100,11,FALSE)</f>
        <v>integerrimus</v>
      </c>
      <c r="W408">
        <f>VLOOKUP($D408,Artslister!$A$1:$W$100,12,FALSE)</f>
        <v>0</v>
      </c>
      <c r="X408" t="str">
        <f>VLOOKUP($D408,Artslister!$A$1:$W$100,13,FALSE)</f>
        <v>Medik.</v>
      </c>
      <c r="Y408" t="e">
        <f>VLOOKUP($D408,Artslister!$A$1:$W$100,15,FALSE)</f>
        <v>#N/A</v>
      </c>
      <c r="Z408" t="e">
        <f>VLOOKUP($D408,Artslister!$A$1:$W$100,17,FALSE)</f>
        <v>#N/A</v>
      </c>
    </row>
    <row r="409" spans="1:26" x14ac:dyDescent="0.3">
      <c r="A409" t="s">
        <v>56</v>
      </c>
      <c r="B409">
        <v>2017</v>
      </c>
      <c r="C409" t="s">
        <v>1475</v>
      </c>
      <c r="D409" t="s">
        <v>1708</v>
      </c>
      <c r="E409">
        <v>1</v>
      </c>
      <c r="H409">
        <v>1</v>
      </c>
      <c r="M409" t="str">
        <f>VLOOKUP($D409,Artslister!$A$1:$W$100,2,FALSE)</f>
        <v>Cotoneaster integerrimus</v>
      </c>
      <c r="N409" t="str">
        <f>VLOOKUP($D409,Artslister!$A$1:$W$100,3,FALSE)</f>
        <v>103276</v>
      </c>
      <c r="O409" t="str">
        <f>VLOOKUP($D409,Artslister!$A$1:$W$100,4,FALSE)</f>
        <v>132025</v>
      </c>
      <c r="P409" t="str">
        <f>VLOOKUP($D409,Artslister!$A$1:$W$100,5,FALSE)</f>
        <v>Plantae</v>
      </c>
      <c r="Q409" t="str">
        <f>VLOOKUP($D409,Artslister!$A$1:$W$100,6,FALSE)</f>
        <v>Magnoliophyta</v>
      </c>
      <c r="R409" t="str">
        <f>VLOOKUP($D409,Artslister!$A$1:$W$100,7,FALSE)</f>
        <v>Eudicots</v>
      </c>
      <c r="S409" t="str">
        <f>VLOOKUP($D409,Artslister!$A$1:$W$100,8,FALSE)</f>
        <v>Rosales</v>
      </c>
      <c r="T409" t="str">
        <f>VLOOKUP($D409,Artslister!$A$1:$W$100,9,FALSE)</f>
        <v>Rosaceae</v>
      </c>
      <c r="U409" t="str">
        <f>VLOOKUP($D409,Artslister!$A$1:$W$100,10,FALSE)</f>
        <v>Cotoneaster</v>
      </c>
      <c r="V409" t="str">
        <f>VLOOKUP($D409,Artslister!$A$1:$W$100,11,FALSE)</f>
        <v>integerrimus</v>
      </c>
      <c r="W409">
        <f>VLOOKUP($D409,Artslister!$A$1:$W$100,12,FALSE)</f>
        <v>0</v>
      </c>
      <c r="X409" t="str">
        <f>VLOOKUP($D409,Artslister!$A$1:$W$100,13,FALSE)</f>
        <v>Medik.</v>
      </c>
      <c r="Y409" t="e">
        <f>VLOOKUP($D409,Artslister!$A$1:$W$100,15,FALSE)</f>
        <v>#N/A</v>
      </c>
      <c r="Z409" t="e">
        <f>VLOOKUP($D409,Artslister!$A$1:$W$100,17,FALSE)</f>
        <v>#N/A</v>
      </c>
    </row>
    <row r="410" spans="1:26" x14ac:dyDescent="0.3">
      <c r="A410" t="s">
        <v>56</v>
      </c>
      <c r="B410">
        <v>2017</v>
      </c>
      <c r="C410" t="s">
        <v>1479</v>
      </c>
      <c r="D410" t="s">
        <v>1708</v>
      </c>
      <c r="E410">
        <v>1</v>
      </c>
      <c r="H410">
        <v>1</v>
      </c>
      <c r="M410" t="str">
        <f>VLOOKUP($D410,Artslister!$A$1:$W$100,2,FALSE)</f>
        <v>Cotoneaster integerrimus</v>
      </c>
      <c r="N410" t="str">
        <f>VLOOKUP($D410,Artslister!$A$1:$W$100,3,FALSE)</f>
        <v>103276</v>
      </c>
      <c r="O410" t="str">
        <f>VLOOKUP($D410,Artslister!$A$1:$W$100,4,FALSE)</f>
        <v>132025</v>
      </c>
      <c r="P410" t="str">
        <f>VLOOKUP($D410,Artslister!$A$1:$W$100,5,FALSE)</f>
        <v>Plantae</v>
      </c>
      <c r="Q410" t="str">
        <f>VLOOKUP($D410,Artslister!$A$1:$W$100,6,FALSE)</f>
        <v>Magnoliophyta</v>
      </c>
      <c r="R410" t="str">
        <f>VLOOKUP($D410,Artslister!$A$1:$W$100,7,FALSE)</f>
        <v>Eudicots</v>
      </c>
      <c r="S410" t="str">
        <f>VLOOKUP($D410,Artslister!$A$1:$W$100,8,FALSE)</f>
        <v>Rosales</v>
      </c>
      <c r="T410" t="str">
        <f>VLOOKUP($D410,Artslister!$A$1:$W$100,9,FALSE)</f>
        <v>Rosaceae</v>
      </c>
      <c r="U410" t="str">
        <f>VLOOKUP($D410,Artslister!$A$1:$W$100,10,FALSE)</f>
        <v>Cotoneaster</v>
      </c>
      <c r="V410" t="str">
        <f>VLOOKUP($D410,Artslister!$A$1:$W$100,11,FALSE)</f>
        <v>integerrimus</v>
      </c>
      <c r="W410">
        <f>VLOOKUP($D410,Artslister!$A$1:$W$100,12,FALSE)</f>
        <v>0</v>
      </c>
      <c r="X410" t="str">
        <f>VLOOKUP($D410,Artslister!$A$1:$W$100,13,FALSE)</f>
        <v>Medik.</v>
      </c>
      <c r="Y410" t="e">
        <f>VLOOKUP($D410,Artslister!$A$1:$W$100,15,FALSE)</f>
        <v>#N/A</v>
      </c>
      <c r="Z410" t="e">
        <f>VLOOKUP($D410,Artslister!$A$1:$W$100,17,FALSE)</f>
        <v>#N/A</v>
      </c>
    </row>
    <row r="411" spans="1:26" x14ac:dyDescent="0.3">
      <c r="A411" t="s">
        <v>56</v>
      </c>
      <c r="B411">
        <v>2017</v>
      </c>
      <c r="C411" t="s">
        <v>1481</v>
      </c>
      <c r="D411" t="s">
        <v>1708</v>
      </c>
      <c r="E411">
        <v>1</v>
      </c>
      <c r="H411">
        <v>1</v>
      </c>
      <c r="M411" t="str">
        <f>VLOOKUP($D411,Artslister!$A$1:$W$100,2,FALSE)</f>
        <v>Cotoneaster integerrimus</v>
      </c>
      <c r="N411" t="str">
        <f>VLOOKUP($D411,Artslister!$A$1:$W$100,3,FALSE)</f>
        <v>103276</v>
      </c>
      <c r="O411" t="str">
        <f>VLOOKUP($D411,Artslister!$A$1:$W$100,4,FALSE)</f>
        <v>132025</v>
      </c>
      <c r="P411" t="str">
        <f>VLOOKUP($D411,Artslister!$A$1:$W$100,5,FALSE)</f>
        <v>Plantae</v>
      </c>
      <c r="Q411" t="str">
        <f>VLOOKUP($D411,Artslister!$A$1:$W$100,6,FALSE)</f>
        <v>Magnoliophyta</v>
      </c>
      <c r="R411" t="str">
        <f>VLOOKUP($D411,Artslister!$A$1:$W$100,7,FALSE)</f>
        <v>Eudicots</v>
      </c>
      <c r="S411" t="str">
        <f>VLOOKUP($D411,Artslister!$A$1:$W$100,8,FALSE)</f>
        <v>Rosales</v>
      </c>
      <c r="T411" t="str">
        <f>VLOOKUP($D411,Artslister!$A$1:$W$100,9,FALSE)</f>
        <v>Rosaceae</v>
      </c>
      <c r="U411" t="str">
        <f>VLOOKUP($D411,Artslister!$A$1:$W$100,10,FALSE)</f>
        <v>Cotoneaster</v>
      </c>
      <c r="V411" t="str">
        <f>VLOOKUP($D411,Artslister!$A$1:$W$100,11,FALSE)</f>
        <v>integerrimus</v>
      </c>
      <c r="W411">
        <f>VLOOKUP($D411,Artslister!$A$1:$W$100,12,FALSE)</f>
        <v>0</v>
      </c>
      <c r="X411" t="str">
        <f>VLOOKUP($D411,Artslister!$A$1:$W$100,13,FALSE)</f>
        <v>Medik.</v>
      </c>
      <c r="Y411" t="e">
        <f>VLOOKUP($D411,Artslister!$A$1:$W$100,15,FALSE)</f>
        <v>#N/A</v>
      </c>
      <c r="Z411" t="e">
        <f>VLOOKUP($D411,Artslister!$A$1:$W$100,17,FALSE)</f>
        <v>#N/A</v>
      </c>
    </row>
    <row r="412" spans="1:26" x14ac:dyDescent="0.3">
      <c r="A412" t="s">
        <v>56</v>
      </c>
      <c r="B412">
        <v>2017</v>
      </c>
      <c r="C412" t="s">
        <v>1486</v>
      </c>
      <c r="D412" t="s">
        <v>1708</v>
      </c>
      <c r="E412">
        <v>1</v>
      </c>
      <c r="H412">
        <v>1</v>
      </c>
      <c r="M412" t="str">
        <f>VLOOKUP($D412,Artslister!$A$1:$W$100,2,FALSE)</f>
        <v>Cotoneaster integerrimus</v>
      </c>
      <c r="N412" t="str">
        <f>VLOOKUP($D412,Artslister!$A$1:$W$100,3,FALSE)</f>
        <v>103276</v>
      </c>
      <c r="O412" t="str">
        <f>VLOOKUP($D412,Artslister!$A$1:$W$100,4,FALSE)</f>
        <v>132025</v>
      </c>
      <c r="P412" t="str">
        <f>VLOOKUP($D412,Artslister!$A$1:$W$100,5,FALSE)</f>
        <v>Plantae</v>
      </c>
      <c r="Q412" t="str">
        <f>VLOOKUP($D412,Artslister!$A$1:$W$100,6,FALSE)</f>
        <v>Magnoliophyta</v>
      </c>
      <c r="R412" t="str">
        <f>VLOOKUP($D412,Artslister!$A$1:$W$100,7,FALSE)</f>
        <v>Eudicots</v>
      </c>
      <c r="S412" t="str">
        <f>VLOOKUP($D412,Artslister!$A$1:$W$100,8,FALSE)</f>
        <v>Rosales</v>
      </c>
      <c r="T412" t="str">
        <f>VLOOKUP($D412,Artslister!$A$1:$W$100,9,FALSE)</f>
        <v>Rosaceae</v>
      </c>
      <c r="U412" t="str">
        <f>VLOOKUP($D412,Artslister!$A$1:$W$100,10,FALSE)</f>
        <v>Cotoneaster</v>
      </c>
      <c r="V412" t="str">
        <f>VLOOKUP($D412,Artslister!$A$1:$W$100,11,FALSE)</f>
        <v>integerrimus</v>
      </c>
      <c r="W412">
        <f>VLOOKUP($D412,Artslister!$A$1:$W$100,12,FALSE)</f>
        <v>0</v>
      </c>
      <c r="X412" t="str">
        <f>VLOOKUP($D412,Artslister!$A$1:$W$100,13,FALSE)</f>
        <v>Medik.</v>
      </c>
      <c r="Y412" t="e">
        <f>VLOOKUP($D412,Artslister!$A$1:$W$100,15,FALSE)</f>
        <v>#N/A</v>
      </c>
      <c r="Z412" t="e">
        <f>VLOOKUP($D412,Artslister!$A$1:$W$100,17,FALSE)</f>
        <v>#N/A</v>
      </c>
    </row>
    <row r="413" spans="1:26" x14ac:dyDescent="0.3">
      <c r="A413" t="s">
        <v>56</v>
      </c>
      <c r="B413">
        <v>2017</v>
      </c>
      <c r="C413" t="s">
        <v>1488</v>
      </c>
      <c r="D413" t="s">
        <v>1708</v>
      </c>
      <c r="E413">
        <v>1</v>
      </c>
      <c r="H413">
        <v>1</v>
      </c>
      <c r="M413" t="str">
        <f>VLOOKUP($D413,Artslister!$A$1:$W$100,2,FALSE)</f>
        <v>Cotoneaster integerrimus</v>
      </c>
      <c r="N413" t="str">
        <f>VLOOKUP($D413,Artslister!$A$1:$W$100,3,FALSE)</f>
        <v>103276</v>
      </c>
      <c r="O413" t="str">
        <f>VLOOKUP($D413,Artslister!$A$1:$W$100,4,FALSE)</f>
        <v>132025</v>
      </c>
      <c r="P413" t="str">
        <f>VLOOKUP($D413,Artslister!$A$1:$W$100,5,FALSE)</f>
        <v>Plantae</v>
      </c>
      <c r="Q413" t="str">
        <f>VLOOKUP($D413,Artslister!$A$1:$W$100,6,FALSE)</f>
        <v>Magnoliophyta</v>
      </c>
      <c r="R413" t="str">
        <f>VLOOKUP($D413,Artslister!$A$1:$W$100,7,FALSE)</f>
        <v>Eudicots</v>
      </c>
      <c r="S413" t="str">
        <f>VLOOKUP($D413,Artslister!$A$1:$W$100,8,FALSE)</f>
        <v>Rosales</v>
      </c>
      <c r="T413" t="str">
        <f>VLOOKUP($D413,Artslister!$A$1:$W$100,9,FALSE)</f>
        <v>Rosaceae</v>
      </c>
      <c r="U413" t="str">
        <f>VLOOKUP($D413,Artslister!$A$1:$W$100,10,FALSE)</f>
        <v>Cotoneaster</v>
      </c>
      <c r="V413" t="str">
        <f>VLOOKUP($D413,Artslister!$A$1:$W$100,11,FALSE)</f>
        <v>integerrimus</v>
      </c>
      <c r="W413">
        <f>VLOOKUP($D413,Artslister!$A$1:$W$100,12,FALSE)</f>
        <v>0</v>
      </c>
      <c r="X413" t="str">
        <f>VLOOKUP($D413,Artslister!$A$1:$W$100,13,FALSE)</f>
        <v>Medik.</v>
      </c>
      <c r="Y413" t="e">
        <f>VLOOKUP($D413,Artslister!$A$1:$W$100,15,FALSE)</f>
        <v>#N/A</v>
      </c>
      <c r="Z413" t="e">
        <f>VLOOKUP($D413,Artslister!$A$1:$W$100,17,FALSE)</f>
        <v>#N/A</v>
      </c>
    </row>
    <row r="414" spans="1:26" x14ac:dyDescent="0.3">
      <c r="A414" t="s">
        <v>104</v>
      </c>
      <c r="B414">
        <v>2018</v>
      </c>
      <c r="C414" t="s">
        <v>1145</v>
      </c>
      <c r="D414" t="s">
        <v>1708</v>
      </c>
      <c r="E414">
        <v>7</v>
      </c>
      <c r="H414">
        <v>1</v>
      </c>
      <c r="M414" t="str">
        <f>VLOOKUP($D414,Artslister!$A$1:$W$100,2,FALSE)</f>
        <v>Cotoneaster integerrimus</v>
      </c>
      <c r="N414" t="str">
        <f>VLOOKUP($D414,Artslister!$A$1:$W$100,3,FALSE)</f>
        <v>103276</v>
      </c>
      <c r="O414" t="str">
        <f>VLOOKUP($D414,Artslister!$A$1:$W$100,4,FALSE)</f>
        <v>132025</v>
      </c>
      <c r="P414" t="str">
        <f>VLOOKUP($D414,Artslister!$A$1:$W$100,5,FALSE)</f>
        <v>Plantae</v>
      </c>
      <c r="Q414" t="str">
        <f>VLOOKUP($D414,Artslister!$A$1:$W$100,6,FALSE)</f>
        <v>Magnoliophyta</v>
      </c>
      <c r="R414" t="str">
        <f>VLOOKUP($D414,Artslister!$A$1:$W$100,7,FALSE)</f>
        <v>Eudicots</v>
      </c>
      <c r="S414" t="str">
        <f>VLOOKUP($D414,Artslister!$A$1:$W$100,8,FALSE)</f>
        <v>Rosales</v>
      </c>
      <c r="T414" t="str">
        <f>VLOOKUP($D414,Artslister!$A$1:$W$100,9,FALSE)</f>
        <v>Rosaceae</v>
      </c>
      <c r="U414" t="str">
        <f>VLOOKUP($D414,Artslister!$A$1:$W$100,10,FALSE)</f>
        <v>Cotoneaster</v>
      </c>
      <c r="V414" t="str">
        <f>VLOOKUP($D414,Artslister!$A$1:$W$100,11,FALSE)</f>
        <v>integerrimus</v>
      </c>
      <c r="W414">
        <f>VLOOKUP($D414,Artslister!$A$1:$W$100,12,FALSE)</f>
        <v>0</v>
      </c>
      <c r="X414" t="str">
        <f>VLOOKUP($D414,Artslister!$A$1:$W$100,13,FALSE)</f>
        <v>Medik.</v>
      </c>
      <c r="Y414" t="e">
        <f>VLOOKUP($D414,Artslister!$A$1:$W$100,15,FALSE)</f>
        <v>#N/A</v>
      </c>
      <c r="Z414" t="e">
        <f>VLOOKUP($D414,Artslister!$A$1:$W$100,17,FALSE)</f>
        <v>#N/A</v>
      </c>
    </row>
    <row r="415" spans="1:26" x14ac:dyDescent="0.3">
      <c r="A415" t="s">
        <v>104</v>
      </c>
      <c r="B415">
        <v>2018</v>
      </c>
      <c r="C415" t="s">
        <v>1152</v>
      </c>
      <c r="D415" t="s">
        <v>1708</v>
      </c>
      <c r="E415">
        <v>25</v>
      </c>
      <c r="H415">
        <v>1</v>
      </c>
      <c r="M415" t="str">
        <f>VLOOKUP($D415,Artslister!$A$1:$W$100,2,FALSE)</f>
        <v>Cotoneaster integerrimus</v>
      </c>
      <c r="N415" t="str">
        <f>VLOOKUP($D415,Artslister!$A$1:$W$100,3,FALSE)</f>
        <v>103276</v>
      </c>
      <c r="O415" t="str">
        <f>VLOOKUP($D415,Artslister!$A$1:$W$100,4,FALSE)</f>
        <v>132025</v>
      </c>
      <c r="P415" t="str">
        <f>VLOOKUP($D415,Artslister!$A$1:$W$100,5,FALSE)</f>
        <v>Plantae</v>
      </c>
      <c r="Q415" t="str">
        <f>VLOOKUP($D415,Artslister!$A$1:$W$100,6,FALSE)</f>
        <v>Magnoliophyta</v>
      </c>
      <c r="R415" t="str">
        <f>VLOOKUP($D415,Artslister!$A$1:$W$100,7,FALSE)</f>
        <v>Eudicots</v>
      </c>
      <c r="S415" t="str">
        <f>VLOOKUP($D415,Artslister!$A$1:$W$100,8,FALSE)</f>
        <v>Rosales</v>
      </c>
      <c r="T415" t="str">
        <f>VLOOKUP($D415,Artslister!$A$1:$W$100,9,FALSE)</f>
        <v>Rosaceae</v>
      </c>
      <c r="U415" t="str">
        <f>VLOOKUP($D415,Artslister!$A$1:$W$100,10,FALSE)</f>
        <v>Cotoneaster</v>
      </c>
      <c r="V415" t="str">
        <f>VLOOKUP($D415,Artslister!$A$1:$W$100,11,FALSE)</f>
        <v>integerrimus</v>
      </c>
      <c r="W415">
        <f>VLOOKUP($D415,Artslister!$A$1:$W$100,12,FALSE)</f>
        <v>0</v>
      </c>
      <c r="X415" t="str">
        <f>VLOOKUP($D415,Artslister!$A$1:$W$100,13,FALSE)</f>
        <v>Medik.</v>
      </c>
      <c r="Y415" t="e">
        <f>VLOOKUP($D415,Artslister!$A$1:$W$100,15,FALSE)</f>
        <v>#N/A</v>
      </c>
      <c r="Z415" t="e">
        <f>VLOOKUP($D415,Artslister!$A$1:$W$100,17,FALSE)</f>
        <v>#N/A</v>
      </c>
    </row>
    <row r="416" spans="1:26" x14ac:dyDescent="0.3">
      <c r="A416" t="s">
        <v>104</v>
      </c>
      <c r="B416">
        <v>2018</v>
      </c>
      <c r="C416" t="s">
        <v>1154</v>
      </c>
      <c r="D416" t="s">
        <v>1708</v>
      </c>
      <c r="E416">
        <v>2</v>
      </c>
      <c r="H416">
        <v>1</v>
      </c>
      <c r="M416" t="str">
        <f>VLOOKUP($D416,Artslister!$A$1:$W$100,2,FALSE)</f>
        <v>Cotoneaster integerrimus</v>
      </c>
      <c r="N416" t="str">
        <f>VLOOKUP($D416,Artslister!$A$1:$W$100,3,FALSE)</f>
        <v>103276</v>
      </c>
      <c r="O416" t="str">
        <f>VLOOKUP($D416,Artslister!$A$1:$W$100,4,FALSE)</f>
        <v>132025</v>
      </c>
      <c r="P416" t="str">
        <f>VLOOKUP($D416,Artslister!$A$1:$W$100,5,FALSE)</f>
        <v>Plantae</v>
      </c>
      <c r="Q416" t="str">
        <f>VLOOKUP($D416,Artslister!$A$1:$W$100,6,FALSE)</f>
        <v>Magnoliophyta</v>
      </c>
      <c r="R416" t="str">
        <f>VLOOKUP($D416,Artslister!$A$1:$W$100,7,FALSE)</f>
        <v>Eudicots</v>
      </c>
      <c r="S416" t="str">
        <f>VLOOKUP($D416,Artslister!$A$1:$W$100,8,FALSE)</f>
        <v>Rosales</v>
      </c>
      <c r="T416" t="str">
        <f>VLOOKUP($D416,Artslister!$A$1:$W$100,9,FALSE)</f>
        <v>Rosaceae</v>
      </c>
      <c r="U416" t="str">
        <f>VLOOKUP($D416,Artslister!$A$1:$W$100,10,FALSE)</f>
        <v>Cotoneaster</v>
      </c>
      <c r="V416" t="str">
        <f>VLOOKUP($D416,Artslister!$A$1:$W$100,11,FALSE)</f>
        <v>integerrimus</v>
      </c>
      <c r="W416">
        <f>VLOOKUP($D416,Artslister!$A$1:$W$100,12,FALSE)</f>
        <v>0</v>
      </c>
      <c r="X416" t="str">
        <f>VLOOKUP($D416,Artslister!$A$1:$W$100,13,FALSE)</f>
        <v>Medik.</v>
      </c>
      <c r="Y416" t="e">
        <f>VLOOKUP($D416,Artslister!$A$1:$W$100,15,FALSE)</f>
        <v>#N/A</v>
      </c>
      <c r="Z416" t="e">
        <f>VLOOKUP($D416,Artslister!$A$1:$W$100,17,FALSE)</f>
        <v>#N/A</v>
      </c>
    </row>
    <row r="417" spans="1:26" x14ac:dyDescent="0.3">
      <c r="A417" t="s">
        <v>104</v>
      </c>
      <c r="B417">
        <v>2018</v>
      </c>
      <c r="C417" t="s">
        <v>1156</v>
      </c>
      <c r="D417" t="s">
        <v>1708</v>
      </c>
      <c r="E417">
        <v>2</v>
      </c>
      <c r="H417">
        <v>1</v>
      </c>
      <c r="M417" t="str">
        <f>VLOOKUP($D417,Artslister!$A$1:$W$100,2,FALSE)</f>
        <v>Cotoneaster integerrimus</v>
      </c>
      <c r="N417" t="str">
        <f>VLOOKUP($D417,Artslister!$A$1:$W$100,3,FALSE)</f>
        <v>103276</v>
      </c>
      <c r="O417" t="str">
        <f>VLOOKUP($D417,Artslister!$A$1:$W$100,4,FALSE)</f>
        <v>132025</v>
      </c>
      <c r="P417" t="str">
        <f>VLOOKUP($D417,Artslister!$A$1:$W$100,5,FALSE)</f>
        <v>Plantae</v>
      </c>
      <c r="Q417" t="str">
        <f>VLOOKUP($D417,Artslister!$A$1:$W$100,6,FALSE)</f>
        <v>Magnoliophyta</v>
      </c>
      <c r="R417" t="str">
        <f>VLOOKUP($D417,Artslister!$A$1:$W$100,7,FALSE)</f>
        <v>Eudicots</v>
      </c>
      <c r="S417" t="str">
        <f>VLOOKUP($D417,Artslister!$A$1:$W$100,8,FALSE)</f>
        <v>Rosales</v>
      </c>
      <c r="T417" t="str">
        <f>VLOOKUP($D417,Artslister!$A$1:$W$100,9,FALSE)</f>
        <v>Rosaceae</v>
      </c>
      <c r="U417" t="str">
        <f>VLOOKUP($D417,Artslister!$A$1:$W$100,10,FALSE)</f>
        <v>Cotoneaster</v>
      </c>
      <c r="V417" t="str">
        <f>VLOOKUP($D417,Artslister!$A$1:$W$100,11,FALSE)</f>
        <v>integerrimus</v>
      </c>
      <c r="W417">
        <f>VLOOKUP($D417,Artslister!$A$1:$W$100,12,FALSE)</f>
        <v>0</v>
      </c>
      <c r="X417" t="str">
        <f>VLOOKUP($D417,Artslister!$A$1:$W$100,13,FALSE)</f>
        <v>Medik.</v>
      </c>
      <c r="Y417" t="e">
        <f>VLOOKUP($D417,Artslister!$A$1:$W$100,15,FALSE)</f>
        <v>#N/A</v>
      </c>
      <c r="Z417" t="e">
        <f>VLOOKUP($D417,Artslister!$A$1:$W$100,17,FALSE)</f>
        <v>#N/A</v>
      </c>
    </row>
    <row r="418" spans="1:26" x14ac:dyDescent="0.3">
      <c r="A418" t="s">
        <v>104</v>
      </c>
      <c r="B418">
        <v>2018</v>
      </c>
      <c r="C418" t="s">
        <v>1158</v>
      </c>
      <c r="D418" t="s">
        <v>1708</v>
      </c>
      <c r="E418">
        <v>3</v>
      </c>
      <c r="H418">
        <v>1</v>
      </c>
      <c r="M418" t="str">
        <f>VLOOKUP($D418,Artslister!$A$1:$W$100,2,FALSE)</f>
        <v>Cotoneaster integerrimus</v>
      </c>
      <c r="N418" t="str">
        <f>VLOOKUP($D418,Artslister!$A$1:$W$100,3,FALSE)</f>
        <v>103276</v>
      </c>
      <c r="O418" t="str">
        <f>VLOOKUP($D418,Artslister!$A$1:$W$100,4,FALSE)</f>
        <v>132025</v>
      </c>
      <c r="P418" t="str">
        <f>VLOOKUP($D418,Artslister!$A$1:$W$100,5,FALSE)</f>
        <v>Plantae</v>
      </c>
      <c r="Q418" t="str">
        <f>VLOOKUP($D418,Artslister!$A$1:$W$100,6,FALSE)</f>
        <v>Magnoliophyta</v>
      </c>
      <c r="R418" t="str">
        <f>VLOOKUP($D418,Artslister!$A$1:$W$100,7,FALSE)</f>
        <v>Eudicots</v>
      </c>
      <c r="S418" t="str">
        <f>VLOOKUP($D418,Artslister!$A$1:$W$100,8,FALSE)</f>
        <v>Rosales</v>
      </c>
      <c r="T418" t="str">
        <f>VLOOKUP($D418,Artslister!$A$1:$W$100,9,FALSE)</f>
        <v>Rosaceae</v>
      </c>
      <c r="U418" t="str">
        <f>VLOOKUP($D418,Artslister!$A$1:$W$100,10,FALSE)</f>
        <v>Cotoneaster</v>
      </c>
      <c r="V418" t="str">
        <f>VLOOKUP($D418,Artslister!$A$1:$W$100,11,FALSE)</f>
        <v>integerrimus</v>
      </c>
      <c r="W418">
        <f>VLOOKUP($D418,Artslister!$A$1:$W$100,12,FALSE)</f>
        <v>0</v>
      </c>
      <c r="X418" t="str">
        <f>VLOOKUP($D418,Artslister!$A$1:$W$100,13,FALSE)</f>
        <v>Medik.</v>
      </c>
      <c r="Y418" t="e">
        <f>VLOOKUP($D418,Artslister!$A$1:$W$100,15,FALSE)</f>
        <v>#N/A</v>
      </c>
      <c r="Z418" t="e">
        <f>VLOOKUP($D418,Artslister!$A$1:$W$100,17,FALSE)</f>
        <v>#N/A</v>
      </c>
    </row>
    <row r="419" spans="1:26" x14ac:dyDescent="0.3">
      <c r="A419" t="s">
        <v>104</v>
      </c>
      <c r="B419">
        <v>2018</v>
      </c>
      <c r="C419" t="s">
        <v>1144</v>
      </c>
      <c r="D419" t="s">
        <v>1708</v>
      </c>
      <c r="E419">
        <v>2</v>
      </c>
      <c r="H419">
        <v>1</v>
      </c>
      <c r="M419" t="str">
        <f>VLOOKUP($D419,Artslister!$A$1:$W$100,2,FALSE)</f>
        <v>Cotoneaster integerrimus</v>
      </c>
      <c r="N419" t="str">
        <f>VLOOKUP($D419,Artslister!$A$1:$W$100,3,FALSE)</f>
        <v>103276</v>
      </c>
      <c r="O419" t="str">
        <f>VLOOKUP($D419,Artslister!$A$1:$W$100,4,FALSE)</f>
        <v>132025</v>
      </c>
      <c r="P419" t="str">
        <f>VLOOKUP($D419,Artslister!$A$1:$W$100,5,FALSE)</f>
        <v>Plantae</v>
      </c>
      <c r="Q419" t="str">
        <f>VLOOKUP($D419,Artslister!$A$1:$W$100,6,FALSE)</f>
        <v>Magnoliophyta</v>
      </c>
      <c r="R419" t="str">
        <f>VLOOKUP($D419,Artslister!$A$1:$W$100,7,FALSE)</f>
        <v>Eudicots</v>
      </c>
      <c r="S419" t="str">
        <f>VLOOKUP($D419,Artslister!$A$1:$W$100,8,FALSE)</f>
        <v>Rosales</v>
      </c>
      <c r="T419" t="str">
        <f>VLOOKUP($D419,Artslister!$A$1:$W$100,9,FALSE)</f>
        <v>Rosaceae</v>
      </c>
      <c r="U419" t="str">
        <f>VLOOKUP($D419,Artslister!$A$1:$W$100,10,FALSE)</f>
        <v>Cotoneaster</v>
      </c>
      <c r="V419" t="str">
        <f>VLOOKUP($D419,Artslister!$A$1:$W$100,11,FALSE)</f>
        <v>integerrimus</v>
      </c>
      <c r="W419">
        <f>VLOOKUP($D419,Artslister!$A$1:$W$100,12,FALSE)</f>
        <v>0</v>
      </c>
      <c r="X419" t="str">
        <f>VLOOKUP($D419,Artslister!$A$1:$W$100,13,FALSE)</f>
        <v>Medik.</v>
      </c>
      <c r="Y419" t="e">
        <f>VLOOKUP($D419,Artslister!$A$1:$W$100,15,FALSE)</f>
        <v>#N/A</v>
      </c>
      <c r="Z419" t="e">
        <f>VLOOKUP($D419,Artslister!$A$1:$W$100,17,FALSE)</f>
        <v>#N/A</v>
      </c>
    </row>
    <row r="420" spans="1:26" x14ac:dyDescent="0.3">
      <c r="A420" t="s">
        <v>109</v>
      </c>
      <c r="B420">
        <v>2018</v>
      </c>
      <c r="C420" t="s">
        <v>1322</v>
      </c>
      <c r="D420" t="s">
        <v>1708</v>
      </c>
      <c r="E420">
        <v>1</v>
      </c>
      <c r="H420">
        <v>1</v>
      </c>
      <c r="M420" t="str">
        <f>VLOOKUP($D420,Artslister!$A$1:$W$100,2,FALSE)</f>
        <v>Cotoneaster integerrimus</v>
      </c>
      <c r="N420" t="str">
        <f>VLOOKUP($D420,Artslister!$A$1:$W$100,3,FALSE)</f>
        <v>103276</v>
      </c>
      <c r="O420" t="str">
        <f>VLOOKUP($D420,Artslister!$A$1:$W$100,4,FALSE)</f>
        <v>132025</v>
      </c>
      <c r="P420" t="str">
        <f>VLOOKUP($D420,Artslister!$A$1:$W$100,5,FALSE)</f>
        <v>Plantae</v>
      </c>
      <c r="Q420" t="str">
        <f>VLOOKUP($D420,Artslister!$A$1:$W$100,6,FALSE)</f>
        <v>Magnoliophyta</v>
      </c>
      <c r="R420" t="str">
        <f>VLOOKUP($D420,Artslister!$A$1:$W$100,7,FALSE)</f>
        <v>Eudicots</v>
      </c>
      <c r="S420" t="str">
        <f>VLOOKUP($D420,Artslister!$A$1:$W$100,8,FALSE)</f>
        <v>Rosales</v>
      </c>
      <c r="T420" t="str">
        <f>VLOOKUP($D420,Artslister!$A$1:$W$100,9,FALSE)</f>
        <v>Rosaceae</v>
      </c>
      <c r="U420" t="str">
        <f>VLOOKUP($D420,Artslister!$A$1:$W$100,10,FALSE)</f>
        <v>Cotoneaster</v>
      </c>
      <c r="V420" t="str">
        <f>VLOOKUP($D420,Artslister!$A$1:$W$100,11,FALSE)</f>
        <v>integerrimus</v>
      </c>
      <c r="W420">
        <f>VLOOKUP($D420,Artslister!$A$1:$W$100,12,FALSE)</f>
        <v>0</v>
      </c>
      <c r="X420" t="str">
        <f>VLOOKUP($D420,Artslister!$A$1:$W$100,13,FALSE)</f>
        <v>Medik.</v>
      </c>
      <c r="Y420" t="e">
        <f>VLOOKUP($D420,Artslister!$A$1:$W$100,15,FALSE)</f>
        <v>#N/A</v>
      </c>
      <c r="Z420" t="e">
        <f>VLOOKUP($D420,Artslister!$A$1:$W$100,17,FALSE)</f>
        <v>#N/A</v>
      </c>
    </row>
    <row r="421" spans="1:26" x14ac:dyDescent="0.3">
      <c r="A421" t="s">
        <v>109</v>
      </c>
      <c r="B421">
        <v>2018</v>
      </c>
      <c r="C421" t="s">
        <v>1337</v>
      </c>
      <c r="D421" t="s">
        <v>1708</v>
      </c>
      <c r="E421">
        <v>5</v>
      </c>
      <c r="H421">
        <v>1</v>
      </c>
      <c r="M421" t="str">
        <f>VLOOKUP($D421,Artslister!$A$1:$W$100,2,FALSE)</f>
        <v>Cotoneaster integerrimus</v>
      </c>
      <c r="N421" t="str">
        <f>VLOOKUP($D421,Artslister!$A$1:$W$100,3,FALSE)</f>
        <v>103276</v>
      </c>
      <c r="O421" t="str">
        <f>VLOOKUP($D421,Artslister!$A$1:$W$100,4,FALSE)</f>
        <v>132025</v>
      </c>
      <c r="P421" t="str">
        <f>VLOOKUP($D421,Artslister!$A$1:$W$100,5,FALSE)</f>
        <v>Plantae</v>
      </c>
      <c r="Q421" t="str">
        <f>VLOOKUP($D421,Artslister!$A$1:$W$100,6,FALSE)</f>
        <v>Magnoliophyta</v>
      </c>
      <c r="R421" t="str">
        <f>VLOOKUP($D421,Artslister!$A$1:$W$100,7,FALSE)</f>
        <v>Eudicots</v>
      </c>
      <c r="S421" t="str">
        <f>VLOOKUP($D421,Artslister!$A$1:$W$100,8,FALSE)</f>
        <v>Rosales</v>
      </c>
      <c r="T421" t="str">
        <f>VLOOKUP($D421,Artslister!$A$1:$W$100,9,FALSE)</f>
        <v>Rosaceae</v>
      </c>
      <c r="U421" t="str">
        <f>VLOOKUP($D421,Artslister!$A$1:$W$100,10,FALSE)</f>
        <v>Cotoneaster</v>
      </c>
      <c r="V421" t="str">
        <f>VLOOKUP($D421,Artslister!$A$1:$W$100,11,FALSE)</f>
        <v>integerrimus</v>
      </c>
      <c r="W421">
        <f>VLOOKUP($D421,Artslister!$A$1:$W$100,12,FALSE)</f>
        <v>0</v>
      </c>
      <c r="X421" t="str">
        <f>VLOOKUP($D421,Artslister!$A$1:$W$100,13,FALSE)</f>
        <v>Medik.</v>
      </c>
      <c r="Y421" t="e">
        <f>VLOOKUP($D421,Artslister!$A$1:$W$100,15,FALSE)</f>
        <v>#N/A</v>
      </c>
      <c r="Z421" t="e">
        <f>VLOOKUP($D421,Artslister!$A$1:$W$100,17,FALSE)</f>
        <v>#N/A</v>
      </c>
    </row>
    <row r="422" spans="1:26" x14ac:dyDescent="0.3">
      <c r="A422" t="s">
        <v>109</v>
      </c>
      <c r="B422">
        <v>2018</v>
      </c>
      <c r="C422" t="s">
        <v>1326</v>
      </c>
      <c r="D422" t="s">
        <v>1708</v>
      </c>
      <c r="E422">
        <v>20</v>
      </c>
      <c r="H422">
        <v>1</v>
      </c>
      <c r="M422" t="str">
        <f>VLOOKUP($D422,Artslister!$A$1:$W$100,2,FALSE)</f>
        <v>Cotoneaster integerrimus</v>
      </c>
      <c r="N422" t="str">
        <f>VLOOKUP($D422,Artslister!$A$1:$W$100,3,FALSE)</f>
        <v>103276</v>
      </c>
      <c r="O422" t="str">
        <f>VLOOKUP($D422,Artslister!$A$1:$W$100,4,FALSE)</f>
        <v>132025</v>
      </c>
      <c r="P422" t="str">
        <f>VLOOKUP($D422,Artslister!$A$1:$W$100,5,FALSE)</f>
        <v>Plantae</v>
      </c>
      <c r="Q422" t="str">
        <f>VLOOKUP($D422,Artslister!$A$1:$W$100,6,FALSE)</f>
        <v>Magnoliophyta</v>
      </c>
      <c r="R422" t="str">
        <f>VLOOKUP($D422,Artslister!$A$1:$W$100,7,FALSE)</f>
        <v>Eudicots</v>
      </c>
      <c r="S422" t="str">
        <f>VLOOKUP($D422,Artslister!$A$1:$W$100,8,FALSE)</f>
        <v>Rosales</v>
      </c>
      <c r="T422" t="str">
        <f>VLOOKUP($D422,Artslister!$A$1:$W$100,9,FALSE)</f>
        <v>Rosaceae</v>
      </c>
      <c r="U422" t="str">
        <f>VLOOKUP($D422,Artslister!$A$1:$W$100,10,FALSE)</f>
        <v>Cotoneaster</v>
      </c>
      <c r="V422" t="str">
        <f>VLOOKUP($D422,Artslister!$A$1:$W$100,11,FALSE)</f>
        <v>integerrimus</v>
      </c>
      <c r="W422">
        <f>VLOOKUP($D422,Artslister!$A$1:$W$100,12,FALSE)</f>
        <v>0</v>
      </c>
      <c r="X422" t="str">
        <f>VLOOKUP($D422,Artslister!$A$1:$W$100,13,FALSE)</f>
        <v>Medik.</v>
      </c>
      <c r="Y422" t="e">
        <f>VLOOKUP($D422,Artslister!$A$1:$W$100,15,FALSE)</f>
        <v>#N/A</v>
      </c>
      <c r="Z422" t="e">
        <f>VLOOKUP($D422,Artslister!$A$1:$W$100,17,FALSE)</f>
        <v>#N/A</v>
      </c>
    </row>
    <row r="423" spans="1:26" x14ac:dyDescent="0.3">
      <c r="A423" t="s">
        <v>69</v>
      </c>
      <c r="B423">
        <v>2018</v>
      </c>
      <c r="C423" t="s">
        <v>1383</v>
      </c>
      <c r="D423" t="s">
        <v>1708</v>
      </c>
      <c r="E423">
        <v>5</v>
      </c>
      <c r="H423">
        <v>1</v>
      </c>
      <c r="M423" t="str">
        <f>VLOOKUP($D423,Artslister!$A$1:$W$100,2,FALSE)</f>
        <v>Cotoneaster integerrimus</v>
      </c>
      <c r="N423" t="str">
        <f>VLOOKUP($D423,Artslister!$A$1:$W$100,3,FALSE)</f>
        <v>103276</v>
      </c>
      <c r="O423" t="str">
        <f>VLOOKUP($D423,Artslister!$A$1:$W$100,4,FALSE)</f>
        <v>132025</v>
      </c>
      <c r="P423" t="str">
        <f>VLOOKUP($D423,Artslister!$A$1:$W$100,5,FALSE)</f>
        <v>Plantae</v>
      </c>
      <c r="Q423" t="str">
        <f>VLOOKUP($D423,Artslister!$A$1:$W$100,6,FALSE)</f>
        <v>Magnoliophyta</v>
      </c>
      <c r="R423" t="str">
        <f>VLOOKUP($D423,Artslister!$A$1:$W$100,7,FALSE)</f>
        <v>Eudicots</v>
      </c>
      <c r="S423" t="str">
        <f>VLOOKUP($D423,Artslister!$A$1:$W$100,8,FALSE)</f>
        <v>Rosales</v>
      </c>
      <c r="T423" t="str">
        <f>VLOOKUP($D423,Artslister!$A$1:$W$100,9,FALSE)</f>
        <v>Rosaceae</v>
      </c>
      <c r="U423" t="str">
        <f>VLOOKUP($D423,Artslister!$A$1:$W$100,10,FALSE)</f>
        <v>Cotoneaster</v>
      </c>
      <c r="V423" t="str">
        <f>VLOOKUP($D423,Artslister!$A$1:$W$100,11,FALSE)</f>
        <v>integerrimus</v>
      </c>
      <c r="W423">
        <f>VLOOKUP($D423,Artslister!$A$1:$W$100,12,FALSE)</f>
        <v>0</v>
      </c>
      <c r="X423" t="str">
        <f>VLOOKUP($D423,Artslister!$A$1:$W$100,13,FALSE)</f>
        <v>Medik.</v>
      </c>
      <c r="Y423" t="e">
        <f>VLOOKUP($D423,Artslister!$A$1:$W$100,15,FALSE)</f>
        <v>#N/A</v>
      </c>
      <c r="Z423" t="e">
        <f>VLOOKUP($D423,Artslister!$A$1:$W$100,17,FALSE)</f>
        <v>#N/A</v>
      </c>
    </row>
    <row r="424" spans="1:26" x14ac:dyDescent="0.3">
      <c r="A424" t="s">
        <v>69</v>
      </c>
      <c r="B424">
        <v>2018</v>
      </c>
      <c r="C424" t="s">
        <v>1387</v>
      </c>
      <c r="D424" t="s">
        <v>1708</v>
      </c>
      <c r="E424">
        <v>3</v>
      </c>
      <c r="H424">
        <v>1</v>
      </c>
      <c r="M424" t="str">
        <f>VLOOKUP($D424,Artslister!$A$1:$W$100,2,FALSE)</f>
        <v>Cotoneaster integerrimus</v>
      </c>
      <c r="N424" t="str">
        <f>VLOOKUP($D424,Artslister!$A$1:$W$100,3,FALSE)</f>
        <v>103276</v>
      </c>
      <c r="O424" t="str">
        <f>VLOOKUP($D424,Artslister!$A$1:$W$100,4,FALSE)</f>
        <v>132025</v>
      </c>
      <c r="P424" t="str">
        <f>VLOOKUP($D424,Artslister!$A$1:$W$100,5,FALSE)</f>
        <v>Plantae</v>
      </c>
      <c r="Q424" t="str">
        <f>VLOOKUP($D424,Artslister!$A$1:$W$100,6,FALSE)</f>
        <v>Magnoliophyta</v>
      </c>
      <c r="R424" t="str">
        <f>VLOOKUP($D424,Artslister!$A$1:$W$100,7,FALSE)</f>
        <v>Eudicots</v>
      </c>
      <c r="S424" t="str">
        <f>VLOOKUP($D424,Artslister!$A$1:$W$100,8,FALSE)</f>
        <v>Rosales</v>
      </c>
      <c r="T424" t="str">
        <f>VLOOKUP($D424,Artslister!$A$1:$W$100,9,FALSE)</f>
        <v>Rosaceae</v>
      </c>
      <c r="U424" t="str">
        <f>VLOOKUP($D424,Artslister!$A$1:$W$100,10,FALSE)</f>
        <v>Cotoneaster</v>
      </c>
      <c r="V424" t="str">
        <f>VLOOKUP($D424,Artslister!$A$1:$W$100,11,FALSE)</f>
        <v>integerrimus</v>
      </c>
      <c r="W424">
        <f>VLOOKUP($D424,Artslister!$A$1:$W$100,12,FALSE)</f>
        <v>0</v>
      </c>
      <c r="X424" t="str">
        <f>VLOOKUP($D424,Artslister!$A$1:$W$100,13,FALSE)</f>
        <v>Medik.</v>
      </c>
      <c r="Y424" t="e">
        <f>VLOOKUP($D424,Artslister!$A$1:$W$100,15,FALSE)</f>
        <v>#N/A</v>
      </c>
      <c r="Z424" t="e">
        <f>VLOOKUP($D424,Artslister!$A$1:$W$100,17,FALSE)</f>
        <v>#N/A</v>
      </c>
    </row>
    <row r="425" spans="1:26" x14ac:dyDescent="0.3">
      <c r="A425" t="s">
        <v>69</v>
      </c>
      <c r="B425">
        <v>2018</v>
      </c>
      <c r="C425" t="s">
        <v>1388</v>
      </c>
      <c r="D425" t="s">
        <v>1708</v>
      </c>
      <c r="E425">
        <v>5</v>
      </c>
      <c r="H425">
        <v>1</v>
      </c>
      <c r="M425" t="str">
        <f>VLOOKUP($D425,Artslister!$A$1:$W$100,2,FALSE)</f>
        <v>Cotoneaster integerrimus</v>
      </c>
      <c r="N425" t="str">
        <f>VLOOKUP($D425,Artslister!$A$1:$W$100,3,FALSE)</f>
        <v>103276</v>
      </c>
      <c r="O425" t="str">
        <f>VLOOKUP($D425,Artslister!$A$1:$W$100,4,FALSE)</f>
        <v>132025</v>
      </c>
      <c r="P425" t="str">
        <f>VLOOKUP($D425,Artslister!$A$1:$W$100,5,FALSE)</f>
        <v>Plantae</v>
      </c>
      <c r="Q425" t="str">
        <f>VLOOKUP($D425,Artslister!$A$1:$W$100,6,FALSE)</f>
        <v>Magnoliophyta</v>
      </c>
      <c r="R425" t="str">
        <f>VLOOKUP($D425,Artslister!$A$1:$W$100,7,FALSE)</f>
        <v>Eudicots</v>
      </c>
      <c r="S425" t="str">
        <f>VLOOKUP($D425,Artslister!$A$1:$W$100,8,FALSE)</f>
        <v>Rosales</v>
      </c>
      <c r="T425" t="str">
        <f>VLOOKUP($D425,Artslister!$A$1:$W$100,9,FALSE)</f>
        <v>Rosaceae</v>
      </c>
      <c r="U425" t="str">
        <f>VLOOKUP($D425,Artslister!$A$1:$W$100,10,FALSE)</f>
        <v>Cotoneaster</v>
      </c>
      <c r="V425" t="str">
        <f>VLOOKUP($D425,Artslister!$A$1:$W$100,11,FALSE)</f>
        <v>integerrimus</v>
      </c>
      <c r="W425">
        <f>VLOOKUP($D425,Artslister!$A$1:$W$100,12,FALSE)</f>
        <v>0</v>
      </c>
      <c r="X425" t="str">
        <f>VLOOKUP($D425,Artslister!$A$1:$W$100,13,FALSE)</f>
        <v>Medik.</v>
      </c>
      <c r="Y425" t="e">
        <f>VLOOKUP($D425,Artslister!$A$1:$W$100,15,FALSE)</f>
        <v>#N/A</v>
      </c>
      <c r="Z425" t="e">
        <f>VLOOKUP($D425,Artslister!$A$1:$W$100,17,FALSE)</f>
        <v>#N/A</v>
      </c>
    </row>
    <row r="426" spans="1:26" x14ac:dyDescent="0.3">
      <c r="A426" t="s">
        <v>69</v>
      </c>
      <c r="B426">
        <v>2018</v>
      </c>
      <c r="C426" t="s">
        <v>1377</v>
      </c>
      <c r="D426" t="s">
        <v>1708</v>
      </c>
      <c r="E426">
        <v>2</v>
      </c>
      <c r="H426">
        <v>1</v>
      </c>
      <c r="M426" t="str">
        <f>VLOOKUP($D426,Artslister!$A$1:$W$100,2,FALSE)</f>
        <v>Cotoneaster integerrimus</v>
      </c>
      <c r="N426" t="str">
        <f>VLOOKUP($D426,Artslister!$A$1:$W$100,3,FALSE)</f>
        <v>103276</v>
      </c>
      <c r="O426" t="str">
        <f>VLOOKUP($D426,Artslister!$A$1:$W$100,4,FALSE)</f>
        <v>132025</v>
      </c>
      <c r="P426" t="str">
        <f>VLOOKUP($D426,Artslister!$A$1:$W$100,5,FALSE)</f>
        <v>Plantae</v>
      </c>
      <c r="Q426" t="str">
        <f>VLOOKUP($D426,Artslister!$A$1:$W$100,6,FALSE)</f>
        <v>Magnoliophyta</v>
      </c>
      <c r="R426" t="str">
        <f>VLOOKUP($D426,Artslister!$A$1:$W$100,7,FALSE)</f>
        <v>Eudicots</v>
      </c>
      <c r="S426" t="str">
        <f>VLOOKUP($D426,Artslister!$A$1:$W$100,8,FALSE)</f>
        <v>Rosales</v>
      </c>
      <c r="T426" t="str">
        <f>VLOOKUP($D426,Artslister!$A$1:$W$100,9,FALSE)</f>
        <v>Rosaceae</v>
      </c>
      <c r="U426" t="str">
        <f>VLOOKUP($D426,Artslister!$A$1:$W$100,10,FALSE)</f>
        <v>Cotoneaster</v>
      </c>
      <c r="V426" t="str">
        <f>VLOOKUP($D426,Artslister!$A$1:$W$100,11,FALSE)</f>
        <v>integerrimus</v>
      </c>
      <c r="W426">
        <f>VLOOKUP($D426,Artslister!$A$1:$W$100,12,FALSE)</f>
        <v>0</v>
      </c>
      <c r="X426" t="str">
        <f>VLOOKUP($D426,Artslister!$A$1:$W$100,13,FALSE)</f>
        <v>Medik.</v>
      </c>
      <c r="Y426" t="e">
        <f>VLOOKUP($D426,Artslister!$A$1:$W$100,15,FALSE)</f>
        <v>#N/A</v>
      </c>
      <c r="Z426" t="e">
        <f>VLOOKUP($D426,Artslister!$A$1:$W$100,17,FALSE)</f>
        <v>#N/A</v>
      </c>
    </row>
    <row r="427" spans="1:26" x14ac:dyDescent="0.3">
      <c r="A427" t="s">
        <v>56</v>
      </c>
      <c r="B427">
        <v>2018</v>
      </c>
      <c r="C427" t="s">
        <v>1490</v>
      </c>
      <c r="D427" t="s">
        <v>1708</v>
      </c>
      <c r="E427">
        <v>5</v>
      </c>
      <c r="H427">
        <v>1</v>
      </c>
      <c r="M427" t="str">
        <f>VLOOKUP($D427,Artslister!$A$1:$W$100,2,FALSE)</f>
        <v>Cotoneaster integerrimus</v>
      </c>
      <c r="N427" t="str">
        <f>VLOOKUP($D427,Artslister!$A$1:$W$100,3,FALSE)</f>
        <v>103276</v>
      </c>
      <c r="O427" t="str">
        <f>VLOOKUP($D427,Artslister!$A$1:$W$100,4,FALSE)</f>
        <v>132025</v>
      </c>
      <c r="P427" t="str">
        <f>VLOOKUP($D427,Artslister!$A$1:$W$100,5,FALSE)</f>
        <v>Plantae</v>
      </c>
      <c r="Q427" t="str">
        <f>VLOOKUP($D427,Artslister!$A$1:$W$100,6,FALSE)</f>
        <v>Magnoliophyta</v>
      </c>
      <c r="R427" t="str">
        <f>VLOOKUP($D427,Artslister!$A$1:$W$100,7,FALSE)</f>
        <v>Eudicots</v>
      </c>
      <c r="S427" t="str">
        <f>VLOOKUP($D427,Artslister!$A$1:$W$100,8,FALSE)</f>
        <v>Rosales</v>
      </c>
      <c r="T427" t="str">
        <f>VLOOKUP($D427,Artslister!$A$1:$W$100,9,FALSE)</f>
        <v>Rosaceae</v>
      </c>
      <c r="U427" t="str">
        <f>VLOOKUP($D427,Artslister!$A$1:$W$100,10,FALSE)</f>
        <v>Cotoneaster</v>
      </c>
      <c r="V427" t="str">
        <f>VLOOKUP($D427,Artslister!$A$1:$W$100,11,FALSE)</f>
        <v>integerrimus</v>
      </c>
      <c r="W427">
        <f>VLOOKUP($D427,Artslister!$A$1:$W$100,12,FALSE)</f>
        <v>0</v>
      </c>
      <c r="X427" t="str">
        <f>VLOOKUP($D427,Artslister!$A$1:$W$100,13,FALSE)</f>
        <v>Medik.</v>
      </c>
      <c r="Y427" t="e">
        <f>VLOOKUP($D427,Artslister!$A$1:$W$100,15,FALSE)</f>
        <v>#N/A</v>
      </c>
      <c r="Z427" t="e">
        <f>VLOOKUP($D427,Artslister!$A$1:$W$100,17,FALSE)</f>
        <v>#N/A</v>
      </c>
    </row>
    <row r="428" spans="1:26" x14ac:dyDescent="0.3">
      <c r="A428" t="s">
        <v>56</v>
      </c>
      <c r="B428">
        <v>2018</v>
      </c>
      <c r="C428" t="s">
        <v>1494</v>
      </c>
      <c r="D428" t="s">
        <v>1708</v>
      </c>
      <c r="E428">
        <v>3</v>
      </c>
      <c r="H428">
        <v>1</v>
      </c>
      <c r="M428" t="str">
        <f>VLOOKUP($D428,Artslister!$A$1:$W$100,2,FALSE)</f>
        <v>Cotoneaster integerrimus</v>
      </c>
      <c r="N428" t="str">
        <f>VLOOKUP($D428,Artslister!$A$1:$W$100,3,FALSE)</f>
        <v>103276</v>
      </c>
      <c r="O428" t="str">
        <f>VLOOKUP($D428,Artslister!$A$1:$W$100,4,FALSE)</f>
        <v>132025</v>
      </c>
      <c r="P428" t="str">
        <f>VLOOKUP($D428,Artslister!$A$1:$W$100,5,FALSE)</f>
        <v>Plantae</v>
      </c>
      <c r="Q428" t="str">
        <f>VLOOKUP($D428,Artslister!$A$1:$W$100,6,FALSE)</f>
        <v>Magnoliophyta</v>
      </c>
      <c r="R428" t="str">
        <f>VLOOKUP($D428,Artslister!$A$1:$W$100,7,FALSE)</f>
        <v>Eudicots</v>
      </c>
      <c r="S428" t="str">
        <f>VLOOKUP($D428,Artslister!$A$1:$W$100,8,FALSE)</f>
        <v>Rosales</v>
      </c>
      <c r="T428" t="str">
        <f>VLOOKUP($D428,Artslister!$A$1:$W$100,9,FALSE)</f>
        <v>Rosaceae</v>
      </c>
      <c r="U428" t="str">
        <f>VLOOKUP($D428,Artslister!$A$1:$W$100,10,FALSE)</f>
        <v>Cotoneaster</v>
      </c>
      <c r="V428" t="str">
        <f>VLOOKUP($D428,Artslister!$A$1:$W$100,11,FALSE)</f>
        <v>integerrimus</v>
      </c>
      <c r="W428">
        <f>VLOOKUP($D428,Artslister!$A$1:$W$100,12,FALSE)</f>
        <v>0</v>
      </c>
      <c r="X428" t="str">
        <f>VLOOKUP($D428,Artslister!$A$1:$W$100,13,FALSE)</f>
        <v>Medik.</v>
      </c>
      <c r="Y428" t="e">
        <f>VLOOKUP($D428,Artslister!$A$1:$W$100,15,FALSE)</f>
        <v>#N/A</v>
      </c>
      <c r="Z428" t="e">
        <f>VLOOKUP($D428,Artslister!$A$1:$W$100,17,FALSE)</f>
        <v>#N/A</v>
      </c>
    </row>
    <row r="429" spans="1:26" x14ac:dyDescent="0.3">
      <c r="A429" t="s">
        <v>56</v>
      </c>
      <c r="B429">
        <v>2018</v>
      </c>
      <c r="C429" t="s">
        <v>1498</v>
      </c>
      <c r="D429" t="s">
        <v>1708</v>
      </c>
      <c r="E429">
        <v>1</v>
      </c>
      <c r="H429">
        <v>1</v>
      </c>
      <c r="M429" t="str">
        <f>VLOOKUP($D429,Artslister!$A$1:$W$100,2,FALSE)</f>
        <v>Cotoneaster integerrimus</v>
      </c>
      <c r="N429" t="str">
        <f>VLOOKUP($D429,Artslister!$A$1:$W$100,3,FALSE)</f>
        <v>103276</v>
      </c>
      <c r="O429" t="str">
        <f>VLOOKUP($D429,Artslister!$A$1:$W$100,4,FALSE)</f>
        <v>132025</v>
      </c>
      <c r="P429" t="str">
        <f>VLOOKUP($D429,Artslister!$A$1:$W$100,5,FALSE)</f>
        <v>Plantae</v>
      </c>
      <c r="Q429" t="str">
        <f>VLOOKUP($D429,Artslister!$A$1:$W$100,6,FALSE)</f>
        <v>Magnoliophyta</v>
      </c>
      <c r="R429" t="str">
        <f>VLOOKUP($D429,Artslister!$A$1:$W$100,7,FALSE)</f>
        <v>Eudicots</v>
      </c>
      <c r="S429" t="str">
        <f>VLOOKUP($D429,Artslister!$A$1:$W$100,8,FALSE)</f>
        <v>Rosales</v>
      </c>
      <c r="T429" t="str">
        <f>VLOOKUP($D429,Artslister!$A$1:$W$100,9,FALSE)</f>
        <v>Rosaceae</v>
      </c>
      <c r="U429" t="str">
        <f>VLOOKUP($D429,Artslister!$A$1:$W$100,10,FALSE)</f>
        <v>Cotoneaster</v>
      </c>
      <c r="V429" t="str">
        <f>VLOOKUP($D429,Artslister!$A$1:$W$100,11,FALSE)</f>
        <v>integerrimus</v>
      </c>
      <c r="W429">
        <f>VLOOKUP($D429,Artslister!$A$1:$W$100,12,FALSE)</f>
        <v>0</v>
      </c>
      <c r="X429" t="str">
        <f>VLOOKUP($D429,Artslister!$A$1:$W$100,13,FALSE)</f>
        <v>Medik.</v>
      </c>
      <c r="Y429" t="e">
        <f>VLOOKUP($D429,Artslister!$A$1:$W$100,15,FALSE)</f>
        <v>#N/A</v>
      </c>
      <c r="Z429" t="e">
        <f>VLOOKUP($D429,Artslister!$A$1:$W$100,17,FALSE)</f>
        <v>#N/A</v>
      </c>
    </row>
    <row r="430" spans="1:26" x14ac:dyDescent="0.3">
      <c r="A430" t="s">
        <v>56</v>
      </c>
      <c r="B430">
        <v>2018</v>
      </c>
      <c r="C430" t="s">
        <v>1486</v>
      </c>
      <c r="D430" t="s">
        <v>1708</v>
      </c>
      <c r="E430">
        <v>1</v>
      </c>
      <c r="H430">
        <v>1</v>
      </c>
      <c r="M430" t="str">
        <f>VLOOKUP($D430,Artslister!$A$1:$W$100,2,FALSE)</f>
        <v>Cotoneaster integerrimus</v>
      </c>
      <c r="N430" t="str">
        <f>VLOOKUP($D430,Artslister!$A$1:$W$100,3,FALSE)</f>
        <v>103276</v>
      </c>
      <c r="O430" t="str">
        <f>VLOOKUP($D430,Artslister!$A$1:$W$100,4,FALSE)</f>
        <v>132025</v>
      </c>
      <c r="P430" t="str">
        <f>VLOOKUP($D430,Artslister!$A$1:$W$100,5,FALSE)</f>
        <v>Plantae</v>
      </c>
      <c r="Q430" t="str">
        <f>VLOOKUP($D430,Artslister!$A$1:$W$100,6,FALSE)</f>
        <v>Magnoliophyta</v>
      </c>
      <c r="R430" t="str">
        <f>VLOOKUP($D430,Artslister!$A$1:$W$100,7,FALSE)</f>
        <v>Eudicots</v>
      </c>
      <c r="S430" t="str">
        <f>VLOOKUP($D430,Artslister!$A$1:$W$100,8,FALSE)</f>
        <v>Rosales</v>
      </c>
      <c r="T430" t="str">
        <f>VLOOKUP($D430,Artslister!$A$1:$W$100,9,FALSE)</f>
        <v>Rosaceae</v>
      </c>
      <c r="U430" t="str">
        <f>VLOOKUP($D430,Artslister!$A$1:$W$100,10,FALSE)</f>
        <v>Cotoneaster</v>
      </c>
      <c r="V430" t="str">
        <f>VLOOKUP($D430,Artslister!$A$1:$W$100,11,FALSE)</f>
        <v>integerrimus</v>
      </c>
      <c r="W430">
        <f>VLOOKUP($D430,Artslister!$A$1:$W$100,12,FALSE)</f>
        <v>0</v>
      </c>
      <c r="X430" t="str">
        <f>VLOOKUP($D430,Artslister!$A$1:$W$100,13,FALSE)</f>
        <v>Medik.</v>
      </c>
      <c r="Y430" t="e">
        <f>VLOOKUP($D430,Artslister!$A$1:$W$100,15,FALSE)</f>
        <v>#N/A</v>
      </c>
      <c r="Z430" t="e">
        <f>VLOOKUP($D430,Artslister!$A$1:$W$100,17,FALSE)</f>
        <v>#N/A</v>
      </c>
    </row>
    <row r="431" spans="1:26" x14ac:dyDescent="0.3">
      <c r="A431" t="s">
        <v>56</v>
      </c>
      <c r="B431">
        <v>2018</v>
      </c>
      <c r="C431" t="s">
        <v>1481</v>
      </c>
      <c r="D431" t="s">
        <v>1708</v>
      </c>
      <c r="E431">
        <v>3</v>
      </c>
      <c r="H431">
        <v>1</v>
      </c>
      <c r="M431" t="str">
        <f>VLOOKUP($D431,Artslister!$A$1:$W$100,2,FALSE)</f>
        <v>Cotoneaster integerrimus</v>
      </c>
      <c r="N431" t="str">
        <f>VLOOKUP($D431,Artslister!$A$1:$W$100,3,FALSE)</f>
        <v>103276</v>
      </c>
      <c r="O431" t="str">
        <f>VLOOKUP($D431,Artslister!$A$1:$W$100,4,FALSE)</f>
        <v>132025</v>
      </c>
      <c r="P431" t="str">
        <f>VLOOKUP($D431,Artslister!$A$1:$W$100,5,FALSE)</f>
        <v>Plantae</v>
      </c>
      <c r="Q431" t="str">
        <f>VLOOKUP($D431,Artslister!$A$1:$W$100,6,FALSE)</f>
        <v>Magnoliophyta</v>
      </c>
      <c r="R431" t="str">
        <f>VLOOKUP($D431,Artslister!$A$1:$W$100,7,FALSE)</f>
        <v>Eudicots</v>
      </c>
      <c r="S431" t="str">
        <f>VLOOKUP($D431,Artslister!$A$1:$W$100,8,FALSE)</f>
        <v>Rosales</v>
      </c>
      <c r="T431" t="str">
        <f>VLOOKUP($D431,Artslister!$A$1:$W$100,9,FALSE)</f>
        <v>Rosaceae</v>
      </c>
      <c r="U431" t="str">
        <f>VLOOKUP($D431,Artslister!$A$1:$W$100,10,FALSE)</f>
        <v>Cotoneaster</v>
      </c>
      <c r="V431" t="str">
        <f>VLOOKUP($D431,Artslister!$A$1:$W$100,11,FALSE)</f>
        <v>integerrimus</v>
      </c>
      <c r="W431">
        <f>VLOOKUP($D431,Artslister!$A$1:$W$100,12,FALSE)</f>
        <v>0</v>
      </c>
      <c r="X431" t="str">
        <f>VLOOKUP($D431,Artslister!$A$1:$W$100,13,FALSE)</f>
        <v>Medik.</v>
      </c>
      <c r="Y431" t="e">
        <f>VLOOKUP($D431,Artslister!$A$1:$W$100,15,FALSE)</f>
        <v>#N/A</v>
      </c>
      <c r="Z431" t="e">
        <f>VLOOKUP($D431,Artslister!$A$1:$W$100,17,FALSE)</f>
        <v>#N/A</v>
      </c>
    </row>
    <row r="432" spans="1:26" x14ac:dyDescent="0.3">
      <c r="A432" t="s">
        <v>56</v>
      </c>
      <c r="B432">
        <v>2018</v>
      </c>
      <c r="C432" t="s">
        <v>1506</v>
      </c>
      <c r="D432" t="s">
        <v>1708</v>
      </c>
      <c r="E432">
        <v>10</v>
      </c>
      <c r="H432">
        <v>1</v>
      </c>
      <c r="M432" t="str">
        <f>VLOOKUP($D432,Artslister!$A$1:$W$100,2,FALSE)</f>
        <v>Cotoneaster integerrimus</v>
      </c>
      <c r="N432" t="str">
        <f>VLOOKUP($D432,Artslister!$A$1:$W$100,3,FALSE)</f>
        <v>103276</v>
      </c>
      <c r="O432" t="str">
        <f>VLOOKUP($D432,Artslister!$A$1:$W$100,4,FALSE)</f>
        <v>132025</v>
      </c>
      <c r="P432" t="str">
        <f>VLOOKUP($D432,Artslister!$A$1:$W$100,5,FALSE)</f>
        <v>Plantae</v>
      </c>
      <c r="Q432" t="str">
        <f>VLOOKUP($D432,Artslister!$A$1:$W$100,6,FALSE)</f>
        <v>Magnoliophyta</v>
      </c>
      <c r="R432" t="str">
        <f>VLOOKUP($D432,Artslister!$A$1:$W$100,7,FALSE)</f>
        <v>Eudicots</v>
      </c>
      <c r="S432" t="str">
        <f>VLOOKUP($D432,Artslister!$A$1:$W$100,8,FALSE)</f>
        <v>Rosales</v>
      </c>
      <c r="T432" t="str">
        <f>VLOOKUP($D432,Artslister!$A$1:$W$100,9,FALSE)</f>
        <v>Rosaceae</v>
      </c>
      <c r="U432" t="str">
        <f>VLOOKUP($D432,Artslister!$A$1:$W$100,10,FALSE)</f>
        <v>Cotoneaster</v>
      </c>
      <c r="V432" t="str">
        <f>VLOOKUP($D432,Artslister!$A$1:$W$100,11,FALSE)</f>
        <v>integerrimus</v>
      </c>
      <c r="W432">
        <f>VLOOKUP($D432,Artslister!$A$1:$W$100,12,FALSE)</f>
        <v>0</v>
      </c>
      <c r="X432" t="str">
        <f>VLOOKUP($D432,Artslister!$A$1:$W$100,13,FALSE)</f>
        <v>Medik.</v>
      </c>
      <c r="Y432" t="e">
        <f>VLOOKUP($D432,Artslister!$A$1:$W$100,15,FALSE)</f>
        <v>#N/A</v>
      </c>
      <c r="Z432" t="e">
        <f>VLOOKUP($D432,Artslister!$A$1:$W$100,17,FALSE)</f>
        <v>#N/A</v>
      </c>
    </row>
    <row r="433" spans="1:26" x14ac:dyDescent="0.3">
      <c r="A433" t="s">
        <v>56</v>
      </c>
      <c r="B433">
        <v>2018</v>
      </c>
      <c r="C433" t="s">
        <v>1474</v>
      </c>
      <c r="D433" t="s">
        <v>1708</v>
      </c>
      <c r="E433">
        <v>1</v>
      </c>
      <c r="H433">
        <v>1</v>
      </c>
      <c r="M433" t="str">
        <f>VLOOKUP($D433,Artslister!$A$1:$W$100,2,FALSE)</f>
        <v>Cotoneaster integerrimus</v>
      </c>
      <c r="N433" t="str">
        <f>VLOOKUP($D433,Artslister!$A$1:$W$100,3,FALSE)</f>
        <v>103276</v>
      </c>
      <c r="O433" t="str">
        <f>VLOOKUP($D433,Artslister!$A$1:$W$100,4,FALSE)</f>
        <v>132025</v>
      </c>
      <c r="P433" t="str">
        <f>VLOOKUP($D433,Artslister!$A$1:$W$100,5,FALSE)</f>
        <v>Plantae</v>
      </c>
      <c r="Q433" t="str">
        <f>VLOOKUP($D433,Artslister!$A$1:$W$100,6,FALSE)</f>
        <v>Magnoliophyta</v>
      </c>
      <c r="R433" t="str">
        <f>VLOOKUP($D433,Artslister!$A$1:$W$100,7,FALSE)</f>
        <v>Eudicots</v>
      </c>
      <c r="S433" t="str">
        <f>VLOOKUP($D433,Artslister!$A$1:$W$100,8,FALSE)</f>
        <v>Rosales</v>
      </c>
      <c r="T433" t="str">
        <f>VLOOKUP($D433,Artslister!$A$1:$W$100,9,FALSE)</f>
        <v>Rosaceae</v>
      </c>
      <c r="U433" t="str">
        <f>VLOOKUP($D433,Artslister!$A$1:$W$100,10,FALSE)</f>
        <v>Cotoneaster</v>
      </c>
      <c r="V433" t="str">
        <f>VLOOKUP($D433,Artslister!$A$1:$W$100,11,FALSE)</f>
        <v>integerrimus</v>
      </c>
      <c r="W433">
        <f>VLOOKUP($D433,Artslister!$A$1:$W$100,12,FALSE)</f>
        <v>0</v>
      </c>
      <c r="X433" t="str">
        <f>VLOOKUP($D433,Artslister!$A$1:$W$100,13,FALSE)</f>
        <v>Medik.</v>
      </c>
      <c r="Y433" t="e">
        <f>VLOOKUP($D433,Artslister!$A$1:$W$100,15,FALSE)</f>
        <v>#N/A</v>
      </c>
      <c r="Z433" t="e">
        <f>VLOOKUP($D433,Artslister!$A$1:$W$100,17,FALSE)</f>
        <v>#N/A</v>
      </c>
    </row>
    <row r="434" spans="1:26" x14ac:dyDescent="0.3">
      <c r="A434" t="s">
        <v>104</v>
      </c>
      <c r="B434">
        <v>2019</v>
      </c>
      <c r="C434" t="s">
        <v>1145</v>
      </c>
      <c r="D434" t="s">
        <v>1708</v>
      </c>
      <c r="E434">
        <v>5</v>
      </c>
      <c r="H434">
        <v>1</v>
      </c>
      <c r="M434" t="str">
        <f>VLOOKUP($D434,Artslister!$A$1:$W$100,2,FALSE)</f>
        <v>Cotoneaster integerrimus</v>
      </c>
      <c r="N434" t="str">
        <f>VLOOKUP($D434,Artslister!$A$1:$W$100,3,FALSE)</f>
        <v>103276</v>
      </c>
      <c r="O434" t="str">
        <f>VLOOKUP($D434,Artslister!$A$1:$W$100,4,FALSE)</f>
        <v>132025</v>
      </c>
      <c r="P434" t="str">
        <f>VLOOKUP($D434,Artslister!$A$1:$W$100,5,FALSE)</f>
        <v>Plantae</v>
      </c>
      <c r="Q434" t="str">
        <f>VLOOKUP($D434,Artslister!$A$1:$W$100,6,FALSE)</f>
        <v>Magnoliophyta</v>
      </c>
      <c r="R434" t="str">
        <f>VLOOKUP($D434,Artslister!$A$1:$W$100,7,FALSE)</f>
        <v>Eudicots</v>
      </c>
      <c r="S434" t="str">
        <f>VLOOKUP($D434,Artslister!$A$1:$W$100,8,FALSE)</f>
        <v>Rosales</v>
      </c>
      <c r="T434" t="str">
        <f>VLOOKUP($D434,Artslister!$A$1:$W$100,9,FALSE)</f>
        <v>Rosaceae</v>
      </c>
      <c r="U434" t="str">
        <f>VLOOKUP($D434,Artslister!$A$1:$W$100,10,FALSE)</f>
        <v>Cotoneaster</v>
      </c>
      <c r="V434" t="str">
        <f>VLOOKUP($D434,Artslister!$A$1:$W$100,11,FALSE)</f>
        <v>integerrimus</v>
      </c>
      <c r="W434">
        <f>VLOOKUP($D434,Artslister!$A$1:$W$100,12,FALSE)</f>
        <v>0</v>
      </c>
      <c r="X434" t="str">
        <f>VLOOKUP($D434,Artslister!$A$1:$W$100,13,FALSE)</f>
        <v>Medik.</v>
      </c>
      <c r="Y434" t="e">
        <f>VLOOKUP($D434,Artslister!$A$1:$W$100,15,FALSE)</f>
        <v>#N/A</v>
      </c>
      <c r="Z434" t="e">
        <f>VLOOKUP($D434,Artslister!$A$1:$W$100,17,FALSE)</f>
        <v>#N/A</v>
      </c>
    </row>
    <row r="435" spans="1:26" x14ac:dyDescent="0.3">
      <c r="A435" t="s">
        <v>104</v>
      </c>
      <c r="B435">
        <v>2019</v>
      </c>
      <c r="C435" t="s">
        <v>1753</v>
      </c>
      <c r="D435" t="s">
        <v>1708</v>
      </c>
      <c r="E435">
        <v>20</v>
      </c>
      <c r="H435">
        <v>1</v>
      </c>
      <c r="M435" t="str">
        <f>VLOOKUP($D435,Artslister!$A$1:$W$100,2,FALSE)</f>
        <v>Cotoneaster integerrimus</v>
      </c>
      <c r="N435" t="str">
        <f>VLOOKUP($D435,Artslister!$A$1:$W$100,3,FALSE)</f>
        <v>103276</v>
      </c>
      <c r="O435" t="str">
        <f>VLOOKUP($D435,Artslister!$A$1:$W$100,4,FALSE)</f>
        <v>132025</v>
      </c>
      <c r="P435" t="str">
        <f>VLOOKUP($D435,Artslister!$A$1:$W$100,5,FALSE)</f>
        <v>Plantae</v>
      </c>
      <c r="Q435" t="str">
        <f>VLOOKUP($D435,Artslister!$A$1:$W$100,6,FALSE)</f>
        <v>Magnoliophyta</v>
      </c>
      <c r="R435" t="str">
        <f>VLOOKUP($D435,Artslister!$A$1:$W$100,7,FALSE)</f>
        <v>Eudicots</v>
      </c>
      <c r="S435" t="str">
        <f>VLOOKUP($D435,Artslister!$A$1:$W$100,8,FALSE)</f>
        <v>Rosales</v>
      </c>
      <c r="T435" t="str">
        <f>VLOOKUP($D435,Artslister!$A$1:$W$100,9,FALSE)</f>
        <v>Rosaceae</v>
      </c>
      <c r="U435" t="str">
        <f>VLOOKUP($D435,Artslister!$A$1:$W$100,10,FALSE)</f>
        <v>Cotoneaster</v>
      </c>
      <c r="V435" t="str">
        <f>VLOOKUP($D435,Artslister!$A$1:$W$100,11,FALSE)</f>
        <v>integerrimus</v>
      </c>
      <c r="W435">
        <f>VLOOKUP($D435,Artslister!$A$1:$W$100,12,FALSE)</f>
        <v>0</v>
      </c>
      <c r="X435" t="str">
        <f>VLOOKUP($D435,Artslister!$A$1:$W$100,13,FALSE)</f>
        <v>Medik.</v>
      </c>
      <c r="Y435" t="e">
        <f>VLOOKUP($D435,Artslister!$A$1:$W$100,15,FALSE)</f>
        <v>#N/A</v>
      </c>
      <c r="Z435" t="e">
        <f>VLOOKUP($D435,Artslister!$A$1:$W$100,17,FALSE)</f>
        <v>#N/A</v>
      </c>
    </row>
    <row r="436" spans="1:26" x14ac:dyDescent="0.3">
      <c r="A436" t="s">
        <v>104</v>
      </c>
      <c r="B436">
        <v>2019</v>
      </c>
      <c r="C436" t="s">
        <v>1751</v>
      </c>
      <c r="D436" t="s">
        <v>1708</v>
      </c>
      <c r="E436">
        <v>5</v>
      </c>
      <c r="H436">
        <v>1</v>
      </c>
      <c r="M436" t="str">
        <f>VLOOKUP($D436,Artslister!$A$1:$W$100,2,FALSE)</f>
        <v>Cotoneaster integerrimus</v>
      </c>
      <c r="N436" t="str">
        <f>VLOOKUP($D436,Artslister!$A$1:$W$100,3,FALSE)</f>
        <v>103276</v>
      </c>
      <c r="O436" t="str">
        <f>VLOOKUP($D436,Artslister!$A$1:$W$100,4,FALSE)</f>
        <v>132025</v>
      </c>
      <c r="P436" t="str">
        <f>VLOOKUP($D436,Artslister!$A$1:$W$100,5,FALSE)</f>
        <v>Plantae</v>
      </c>
      <c r="Q436" t="str">
        <f>VLOOKUP($D436,Artslister!$A$1:$W$100,6,FALSE)</f>
        <v>Magnoliophyta</v>
      </c>
      <c r="R436" t="str">
        <f>VLOOKUP($D436,Artslister!$A$1:$W$100,7,FALSE)</f>
        <v>Eudicots</v>
      </c>
      <c r="S436" t="str">
        <f>VLOOKUP($D436,Artslister!$A$1:$W$100,8,FALSE)</f>
        <v>Rosales</v>
      </c>
      <c r="T436" t="str">
        <f>VLOOKUP($D436,Artslister!$A$1:$W$100,9,FALSE)</f>
        <v>Rosaceae</v>
      </c>
      <c r="U436" t="str">
        <f>VLOOKUP($D436,Artslister!$A$1:$W$100,10,FALSE)</f>
        <v>Cotoneaster</v>
      </c>
      <c r="V436" t="str">
        <f>VLOOKUP($D436,Artslister!$A$1:$W$100,11,FALSE)</f>
        <v>integerrimus</v>
      </c>
      <c r="W436">
        <f>VLOOKUP($D436,Artslister!$A$1:$W$100,12,FALSE)</f>
        <v>0</v>
      </c>
      <c r="X436" t="str">
        <f>VLOOKUP($D436,Artslister!$A$1:$W$100,13,FALSE)</f>
        <v>Medik.</v>
      </c>
      <c r="Y436" t="e">
        <f>VLOOKUP($D436,Artslister!$A$1:$W$100,15,FALSE)</f>
        <v>#N/A</v>
      </c>
      <c r="Z436" t="e">
        <f>VLOOKUP($D436,Artslister!$A$1:$W$100,17,FALSE)</f>
        <v>#N/A</v>
      </c>
    </row>
    <row r="437" spans="1:26" x14ac:dyDescent="0.3">
      <c r="A437" t="s">
        <v>104</v>
      </c>
      <c r="B437">
        <v>2019</v>
      </c>
      <c r="C437" t="s">
        <v>1754</v>
      </c>
      <c r="D437" t="s">
        <v>1708</v>
      </c>
      <c r="E437">
        <v>3</v>
      </c>
      <c r="H437">
        <v>1</v>
      </c>
      <c r="M437" t="str">
        <f>VLOOKUP($D437,Artslister!$A$1:$W$100,2,FALSE)</f>
        <v>Cotoneaster integerrimus</v>
      </c>
      <c r="N437" t="str">
        <f>VLOOKUP($D437,Artslister!$A$1:$W$100,3,FALSE)</f>
        <v>103276</v>
      </c>
      <c r="O437" t="str">
        <f>VLOOKUP($D437,Artslister!$A$1:$W$100,4,FALSE)</f>
        <v>132025</v>
      </c>
      <c r="P437" t="str">
        <f>VLOOKUP($D437,Artslister!$A$1:$W$100,5,FALSE)</f>
        <v>Plantae</v>
      </c>
      <c r="Q437" t="str">
        <f>VLOOKUP($D437,Artslister!$A$1:$W$100,6,FALSE)</f>
        <v>Magnoliophyta</v>
      </c>
      <c r="R437" t="str">
        <f>VLOOKUP($D437,Artslister!$A$1:$W$100,7,FALSE)</f>
        <v>Eudicots</v>
      </c>
      <c r="S437" t="str">
        <f>VLOOKUP($D437,Artslister!$A$1:$W$100,8,FALSE)</f>
        <v>Rosales</v>
      </c>
      <c r="T437" t="str">
        <f>VLOOKUP($D437,Artslister!$A$1:$W$100,9,FALSE)</f>
        <v>Rosaceae</v>
      </c>
      <c r="U437" t="str">
        <f>VLOOKUP($D437,Artslister!$A$1:$W$100,10,FALSE)</f>
        <v>Cotoneaster</v>
      </c>
      <c r="V437" t="str">
        <f>VLOOKUP($D437,Artslister!$A$1:$W$100,11,FALSE)</f>
        <v>integerrimus</v>
      </c>
      <c r="W437">
        <f>VLOOKUP($D437,Artslister!$A$1:$W$100,12,FALSE)</f>
        <v>0</v>
      </c>
      <c r="X437" t="str">
        <f>VLOOKUP($D437,Artslister!$A$1:$W$100,13,FALSE)</f>
        <v>Medik.</v>
      </c>
      <c r="Y437" t="e">
        <f>VLOOKUP($D437,Artslister!$A$1:$W$100,15,FALSE)</f>
        <v>#N/A</v>
      </c>
      <c r="Z437" t="e">
        <f>VLOOKUP($D437,Artslister!$A$1:$W$100,17,FALSE)</f>
        <v>#N/A</v>
      </c>
    </row>
    <row r="438" spans="1:26" x14ac:dyDescent="0.3">
      <c r="A438" t="s">
        <v>109</v>
      </c>
      <c r="B438">
        <v>2019</v>
      </c>
      <c r="C438" t="s">
        <v>1322</v>
      </c>
      <c r="D438" t="s">
        <v>1708</v>
      </c>
      <c r="E438">
        <v>1</v>
      </c>
      <c r="H438">
        <v>1</v>
      </c>
      <c r="M438" t="str">
        <f>VLOOKUP($D438,Artslister!$A$1:$W$100,2,FALSE)</f>
        <v>Cotoneaster integerrimus</v>
      </c>
      <c r="N438" t="str">
        <f>VLOOKUP($D438,Artslister!$A$1:$W$100,3,FALSE)</f>
        <v>103276</v>
      </c>
      <c r="O438" t="str">
        <f>VLOOKUP($D438,Artslister!$A$1:$W$100,4,FALSE)</f>
        <v>132025</v>
      </c>
      <c r="P438" t="str">
        <f>VLOOKUP($D438,Artslister!$A$1:$W$100,5,FALSE)</f>
        <v>Plantae</v>
      </c>
      <c r="Q438" t="str">
        <f>VLOOKUP($D438,Artslister!$A$1:$W$100,6,FALSE)</f>
        <v>Magnoliophyta</v>
      </c>
      <c r="R438" t="str">
        <f>VLOOKUP($D438,Artslister!$A$1:$W$100,7,FALSE)</f>
        <v>Eudicots</v>
      </c>
      <c r="S438" t="str">
        <f>VLOOKUP($D438,Artslister!$A$1:$W$100,8,FALSE)</f>
        <v>Rosales</v>
      </c>
      <c r="T438" t="str">
        <f>VLOOKUP($D438,Artslister!$A$1:$W$100,9,FALSE)</f>
        <v>Rosaceae</v>
      </c>
      <c r="U438" t="str">
        <f>VLOOKUP($D438,Artslister!$A$1:$W$100,10,FALSE)</f>
        <v>Cotoneaster</v>
      </c>
      <c r="V438" t="str">
        <f>VLOOKUP($D438,Artslister!$A$1:$W$100,11,FALSE)</f>
        <v>integerrimus</v>
      </c>
      <c r="W438">
        <f>VLOOKUP($D438,Artslister!$A$1:$W$100,12,FALSE)</f>
        <v>0</v>
      </c>
      <c r="X438" t="str">
        <f>VLOOKUP($D438,Artslister!$A$1:$W$100,13,FALSE)</f>
        <v>Medik.</v>
      </c>
      <c r="Y438" t="e">
        <f>VLOOKUP($D438,Artslister!$A$1:$W$100,15,FALSE)</f>
        <v>#N/A</v>
      </c>
      <c r="Z438" t="e">
        <f>VLOOKUP($D438,Artslister!$A$1:$W$100,17,FALSE)</f>
        <v>#N/A</v>
      </c>
    </row>
    <row r="439" spans="1:26" x14ac:dyDescent="0.3">
      <c r="A439" t="s">
        <v>109</v>
      </c>
      <c r="B439">
        <v>2019</v>
      </c>
      <c r="C439" t="s">
        <v>1333</v>
      </c>
      <c r="D439" t="s">
        <v>1708</v>
      </c>
      <c r="E439">
        <v>1</v>
      </c>
      <c r="H439">
        <v>1</v>
      </c>
      <c r="M439" t="str">
        <f>VLOOKUP($D439,Artslister!$A$1:$W$100,2,FALSE)</f>
        <v>Cotoneaster integerrimus</v>
      </c>
      <c r="N439" t="str">
        <f>VLOOKUP($D439,Artslister!$A$1:$W$100,3,FALSE)</f>
        <v>103276</v>
      </c>
      <c r="O439" t="str">
        <f>VLOOKUP($D439,Artslister!$A$1:$W$100,4,FALSE)</f>
        <v>132025</v>
      </c>
      <c r="P439" t="str">
        <f>VLOOKUP($D439,Artslister!$A$1:$W$100,5,FALSE)</f>
        <v>Plantae</v>
      </c>
      <c r="Q439" t="str">
        <f>VLOOKUP($D439,Artslister!$A$1:$W$100,6,FALSE)</f>
        <v>Magnoliophyta</v>
      </c>
      <c r="R439" t="str">
        <f>VLOOKUP($D439,Artslister!$A$1:$W$100,7,FALSE)</f>
        <v>Eudicots</v>
      </c>
      <c r="S439" t="str">
        <f>VLOOKUP($D439,Artslister!$A$1:$W$100,8,FALSE)</f>
        <v>Rosales</v>
      </c>
      <c r="T439" t="str">
        <f>VLOOKUP($D439,Artslister!$A$1:$W$100,9,FALSE)</f>
        <v>Rosaceae</v>
      </c>
      <c r="U439" t="str">
        <f>VLOOKUP($D439,Artslister!$A$1:$W$100,10,FALSE)</f>
        <v>Cotoneaster</v>
      </c>
      <c r="V439" t="str">
        <f>VLOOKUP($D439,Artslister!$A$1:$W$100,11,FALSE)</f>
        <v>integerrimus</v>
      </c>
      <c r="W439">
        <f>VLOOKUP($D439,Artslister!$A$1:$W$100,12,FALSE)</f>
        <v>0</v>
      </c>
      <c r="X439" t="str">
        <f>VLOOKUP($D439,Artslister!$A$1:$W$100,13,FALSE)</f>
        <v>Medik.</v>
      </c>
      <c r="Y439" t="e">
        <f>VLOOKUP($D439,Artslister!$A$1:$W$100,15,FALSE)</f>
        <v>#N/A</v>
      </c>
      <c r="Z439" t="e">
        <f>VLOOKUP($D439,Artslister!$A$1:$W$100,17,FALSE)</f>
        <v>#N/A</v>
      </c>
    </row>
    <row r="440" spans="1:26" x14ac:dyDescent="0.3">
      <c r="A440" t="s">
        <v>109</v>
      </c>
      <c r="B440">
        <v>2019</v>
      </c>
      <c r="C440" t="s">
        <v>1337</v>
      </c>
      <c r="D440" t="s">
        <v>1708</v>
      </c>
      <c r="E440">
        <v>5</v>
      </c>
      <c r="H440">
        <v>1</v>
      </c>
      <c r="M440" t="str">
        <f>VLOOKUP($D440,Artslister!$A$1:$W$100,2,FALSE)</f>
        <v>Cotoneaster integerrimus</v>
      </c>
      <c r="N440" t="str">
        <f>VLOOKUP($D440,Artslister!$A$1:$W$100,3,FALSE)</f>
        <v>103276</v>
      </c>
      <c r="O440" t="str">
        <f>VLOOKUP($D440,Artslister!$A$1:$W$100,4,FALSE)</f>
        <v>132025</v>
      </c>
      <c r="P440" t="str">
        <f>VLOOKUP($D440,Artslister!$A$1:$W$100,5,FALSE)</f>
        <v>Plantae</v>
      </c>
      <c r="Q440" t="str">
        <f>VLOOKUP($D440,Artslister!$A$1:$W$100,6,FALSE)</f>
        <v>Magnoliophyta</v>
      </c>
      <c r="R440" t="str">
        <f>VLOOKUP($D440,Artslister!$A$1:$W$100,7,FALSE)</f>
        <v>Eudicots</v>
      </c>
      <c r="S440" t="str">
        <f>VLOOKUP($D440,Artslister!$A$1:$W$100,8,FALSE)</f>
        <v>Rosales</v>
      </c>
      <c r="T440" t="str">
        <f>VLOOKUP($D440,Artslister!$A$1:$W$100,9,FALSE)</f>
        <v>Rosaceae</v>
      </c>
      <c r="U440" t="str">
        <f>VLOOKUP($D440,Artslister!$A$1:$W$100,10,FALSE)</f>
        <v>Cotoneaster</v>
      </c>
      <c r="V440" t="str">
        <f>VLOOKUP($D440,Artslister!$A$1:$W$100,11,FALSE)</f>
        <v>integerrimus</v>
      </c>
      <c r="W440">
        <f>VLOOKUP($D440,Artslister!$A$1:$W$100,12,FALSE)</f>
        <v>0</v>
      </c>
      <c r="X440" t="str">
        <f>VLOOKUP($D440,Artslister!$A$1:$W$100,13,FALSE)</f>
        <v>Medik.</v>
      </c>
      <c r="Y440" t="e">
        <f>VLOOKUP($D440,Artslister!$A$1:$W$100,15,FALSE)</f>
        <v>#N/A</v>
      </c>
      <c r="Z440" t="e">
        <f>VLOOKUP($D440,Artslister!$A$1:$W$100,17,FALSE)</f>
        <v>#N/A</v>
      </c>
    </row>
    <row r="441" spans="1:26" x14ac:dyDescent="0.3">
      <c r="A441" t="s">
        <v>109</v>
      </c>
      <c r="B441">
        <v>2019</v>
      </c>
      <c r="C441" t="s">
        <v>1326</v>
      </c>
      <c r="D441" t="s">
        <v>1708</v>
      </c>
      <c r="E441">
        <v>20</v>
      </c>
      <c r="H441">
        <v>1</v>
      </c>
      <c r="M441" t="str">
        <f>VLOOKUP($D441,Artslister!$A$1:$W$100,2,FALSE)</f>
        <v>Cotoneaster integerrimus</v>
      </c>
      <c r="N441" t="str">
        <f>VLOOKUP($D441,Artslister!$A$1:$W$100,3,FALSE)</f>
        <v>103276</v>
      </c>
      <c r="O441" t="str">
        <f>VLOOKUP($D441,Artslister!$A$1:$W$100,4,FALSE)</f>
        <v>132025</v>
      </c>
      <c r="P441" t="str">
        <f>VLOOKUP($D441,Artslister!$A$1:$W$100,5,FALSE)</f>
        <v>Plantae</v>
      </c>
      <c r="Q441" t="str">
        <f>VLOOKUP($D441,Artslister!$A$1:$W$100,6,FALSE)</f>
        <v>Magnoliophyta</v>
      </c>
      <c r="R441" t="str">
        <f>VLOOKUP($D441,Artslister!$A$1:$W$100,7,FALSE)</f>
        <v>Eudicots</v>
      </c>
      <c r="S441" t="str">
        <f>VLOOKUP($D441,Artslister!$A$1:$W$100,8,FALSE)</f>
        <v>Rosales</v>
      </c>
      <c r="T441" t="str">
        <f>VLOOKUP($D441,Artslister!$A$1:$W$100,9,FALSE)</f>
        <v>Rosaceae</v>
      </c>
      <c r="U441" t="str">
        <f>VLOOKUP($D441,Artslister!$A$1:$W$100,10,FALSE)</f>
        <v>Cotoneaster</v>
      </c>
      <c r="V441" t="str">
        <f>VLOOKUP($D441,Artslister!$A$1:$W$100,11,FALSE)</f>
        <v>integerrimus</v>
      </c>
      <c r="W441">
        <f>VLOOKUP($D441,Artslister!$A$1:$W$100,12,FALSE)</f>
        <v>0</v>
      </c>
      <c r="X441" t="str">
        <f>VLOOKUP($D441,Artslister!$A$1:$W$100,13,FALSE)</f>
        <v>Medik.</v>
      </c>
      <c r="Y441" t="e">
        <f>VLOOKUP($D441,Artslister!$A$1:$W$100,15,FALSE)</f>
        <v>#N/A</v>
      </c>
      <c r="Z441" t="e">
        <f>VLOOKUP($D441,Artslister!$A$1:$W$100,17,FALSE)</f>
        <v>#N/A</v>
      </c>
    </row>
    <row r="442" spans="1:26" x14ac:dyDescent="0.3">
      <c r="A442" t="s">
        <v>69</v>
      </c>
      <c r="B442">
        <v>2019</v>
      </c>
      <c r="C442" t="s">
        <v>1385</v>
      </c>
      <c r="D442" t="s">
        <v>1708</v>
      </c>
      <c r="E442">
        <v>5</v>
      </c>
      <c r="H442">
        <v>1</v>
      </c>
      <c r="M442" t="str">
        <f>VLOOKUP($D442,Artslister!$A$1:$W$100,2,FALSE)</f>
        <v>Cotoneaster integerrimus</v>
      </c>
      <c r="N442" t="str">
        <f>VLOOKUP($D442,Artslister!$A$1:$W$100,3,FALSE)</f>
        <v>103276</v>
      </c>
      <c r="O442" t="str">
        <f>VLOOKUP($D442,Artslister!$A$1:$W$100,4,FALSE)</f>
        <v>132025</v>
      </c>
      <c r="P442" t="str">
        <f>VLOOKUP($D442,Artslister!$A$1:$W$100,5,FALSE)</f>
        <v>Plantae</v>
      </c>
      <c r="Q442" t="str">
        <f>VLOOKUP($D442,Artslister!$A$1:$W$100,6,FALSE)</f>
        <v>Magnoliophyta</v>
      </c>
      <c r="R442" t="str">
        <f>VLOOKUP($D442,Artslister!$A$1:$W$100,7,FALSE)</f>
        <v>Eudicots</v>
      </c>
      <c r="S442" t="str">
        <f>VLOOKUP($D442,Artslister!$A$1:$W$100,8,FALSE)</f>
        <v>Rosales</v>
      </c>
      <c r="T442" t="str">
        <f>VLOOKUP($D442,Artslister!$A$1:$W$100,9,FALSE)</f>
        <v>Rosaceae</v>
      </c>
      <c r="U442" t="str">
        <f>VLOOKUP($D442,Artslister!$A$1:$W$100,10,FALSE)</f>
        <v>Cotoneaster</v>
      </c>
      <c r="V442" t="str">
        <f>VLOOKUP($D442,Artslister!$A$1:$W$100,11,FALSE)</f>
        <v>integerrimus</v>
      </c>
      <c r="W442">
        <f>VLOOKUP($D442,Artslister!$A$1:$W$100,12,FALSE)</f>
        <v>0</v>
      </c>
      <c r="X442" t="str">
        <f>VLOOKUP($D442,Artslister!$A$1:$W$100,13,FALSE)</f>
        <v>Medik.</v>
      </c>
      <c r="Y442" t="e">
        <f>VLOOKUP($D442,Artslister!$A$1:$W$100,15,FALSE)</f>
        <v>#N/A</v>
      </c>
      <c r="Z442" t="e">
        <f>VLOOKUP($D442,Artslister!$A$1:$W$100,17,FALSE)</f>
        <v>#N/A</v>
      </c>
    </row>
    <row r="443" spans="1:26" x14ac:dyDescent="0.3">
      <c r="A443" t="s">
        <v>69</v>
      </c>
      <c r="B443">
        <v>2019</v>
      </c>
      <c r="C443" t="s">
        <v>1387</v>
      </c>
      <c r="D443" t="s">
        <v>1708</v>
      </c>
      <c r="E443">
        <v>5</v>
      </c>
      <c r="H443">
        <v>1</v>
      </c>
      <c r="M443" t="str">
        <f>VLOOKUP($D443,Artslister!$A$1:$W$100,2,FALSE)</f>
        <v>Cotoneaster integerrimus</v>
      </c>
      <c r="N443" t="str">
        <f>VLOOKUP($D443,Artslister!$A$1:$W$100,3,FALSE)</f>
        <v>103276</v>
      </c>
      <c r="O443" t="str">
        <f>VLOOKUP($D443,Artslister!$A$1:$W$100,4,FALSE)</f>
        <v>132025</v>
      </c>
      <c r="P443" t="str">
        <f>VLOOKUP($D443,Artslister!$A$1:$W$100,5,FALSE)</f>
        <v>Plantae</v>
      </c>
      <c r="Q443" t="str">
        <f>VLOOKUP($D443,Artslister!$A$1:$W$100,6,FALSE)</f>
        <v>Magnoliophyta</v>
      </c>
      <c r="R443" t="str">
        <f>VLOOKUP($D443,Artslister!$A$1:$W$100,7,FALSE)</f>
        <v>Eudicots</v>
      </c>
      <c r="S443" t="str">
        <f>VLOOKUP($D443,Artslister!$A$1:$W$100,8,FALSE)</f>
        <v>Rosales</v>
      </c>
      <c r="T443" t="str">
        <f>VLOOKUP($D443,Artslister!$A$1:$W$100,9,FALSE)</f>
        <v>Rosaceae</v>
      </c>
      <c r="U443" t="str">
        <f>VLOOKUP($D443,Artslister!$A$1:$W$100,10,FALSE)</f>
        <v>Cotoneaster</v>
      </c>
      <c r="V443" t="str">
        <f>VLOOKUP($D443,Artslister!$A$1:$W$100,11,FALSE)</f>
        <v>integerrimus</v>
      </c>
      <c r="W443">
        <f>VLOOKUP($D443,Artslister!$A$1:$W$100,12,FALSE)</f>
        <v>0</v>
      </c>
      <c r="X443" t="str">
        <f>VLOOKUP($D443,Artslister!$A$1:$W$100,13,FALSE)</f>
        <v>Medik.</v>
      </c>
      <c r="Y443" t="e">
        <f>VLOOKUP($D443,Artslister!$A$1:$W$100,15,FALSE)</f>
        <v>#N/A</v>
      </c>
      <c r="Z443" t="e">
        <f>VLOOKUP($D443,Artslister!$A$1:$W$100,17,FALSE)</f>
        <v>#N/A</v>
      </c>
    </row>
    <row r="444" spans="1:26" x14ac:dyDescent="0.3">
      <c r="A444" t="s">
        <v>69</v>
      </c>
      <c r="B444">
        <v>2019</v>
      </c>
      <c r="C444" t="s">
        <v>1388</v>
      </c>
      <c r="D444" t="s">
        <v>1708</v>
      </c>
      <c r="E444">
        <v>10</v>
      </c>
      <c r="H444">
        <v>1</v>
      </c>
      <c r="M444" t="str">
        <f>VLOOKUP($D444,Artslister!$A$1:$W$100,2,FALSE)</f>
        <v>Cotoneaster integerrimus</v>
      </c>
      <c r="N444" t="str">
        <f>VLOOKUP($D444,Artslister!$A$1:$W$100,3,FALSE)</f>
        <v>103276</v>
      </c>
      <c r="O444" t="str">
        <f>VLOOKUP($D444,Artslister!$A$1:$W$100,4,FALSE)</f>
        <v>132025</v>
      </c>
      <c r="P444" t="str">
        <f>VLOOKUP($D444,Artslister!$A$1:$W$100,5,FALSE)</f>
        <v>Plantae</v>
      </c>
      <c r="Q444" t="str">
        <f>VLOOKUP($D444,Artslister!$A$1:$W$100,6,FALSE)</f>
        <v>Magnoliophyta</v>
      </c>
      <c r="R444" t="str">
        <f>VLOOKUP($D444,Artslister!$A$1:$W$100,7,FALSE)</f>
        <v>Eudicots</v>
      </c>
      <c r="S444" t="str">
        <f>VLOOKUP($D444,Artslister!$A$1:$W$100,8,FALSE)</f>
        <v>Rosales</v>
      </c>
      <c r="T444" t="str">
        <f>VLOOKUP($D444,Artslister!$A$1:$W$100,9,FALSE)</f>
        <v>Rosaceae</v>
      </c>
      <c r="U444" t="str">
        <f>VLOOKUP($D444,Artslister!$A$1:$W$100,10,FALSE)</f>
        <v>Cotoneaster</v>
      </c>
      <c r="V444" t="str">
        <f>VLOOKUP($D444,Artslister!$A$1:$W$100,11,FALSE)</f>
        <v>integerrimus</v>
      </c>
      <c r="W444">
        <f>VLOOKUP($D444,Artslister!$A$1:$W$100,12,FALSE)</f>
        <v>0</v>
      </c>
      <c r="X444" t="str">
        <f>VLOOKUP($D444,Artslister!$A$1:$W$100,13,FALSE)</f>
        <v>Medik.</v>
      </c>
      <c r="Y444" t="e">
        <f>VLOOKUP($D444,Artslister!$A$1:$W$100,15,FALSE)</f>
        <v>#N/A</v>
      </c>
      <c r="Z444" t="e">
        <f>VLOOKUP($D444,Artslister!$A$1:$W$100,17,FALSE)</f>
        <v>#N/A</v>
      </c>
    </row>
    <row r="445" spans="1:26" x14ac:dyDescent="0.3">
      <c r="A445" t="s">
        <v>56</v>
      </c>
      <c r="B445">
        <v>2019</v>
      </c>
      <c r="C445" t="s">
        <v>1490</v>
      </c>
      <c r="D445" t="s">
        <v>1708</v>
      </c>
      <c r="E445">
        <v>10</v>
      </c>
      <c r="H445">
        <v>1</v>
      </c>
      <c r="M445" t="str">
        <f>VLOOKUP($D445,Artslister!$A$1:$W$100,2,FALSE)</f>
        <v>Cotoneaster integerrimus</v>
      </c>
      <c r="N445" t="str">
        <f>VLOOKUP($D445,Artslister!$A$1:$W$100,3,FALSE)</f>
        <v>103276</v>
      </c>
      <c r="O445" t="str">
        <f>VLOOKUP($D445,Artslister!$A$1:$W$100,4,FALSE)</f>
        <v>132025</v>
      </c>
      <c r="P445" t="str">
        <f>VLOOKUP($D445,Artslister!$A$1:$W$100,5,FALSE)</f>
        <v>Plantae</v>
      </c>
      <c r="Q445" t="str">
        <f>VLOOKUP($D445,Artslister!$A$1:$W$100,6,FALSE)</f>
        <v>Magnoliophyta</v>
      </c>
      <c r="R445" t="str">
        <f>VLOOKUP($D445,Artslister!$A$1:$W$100,7,FALSE)</f>
        <v>Eudicots</v>
      </c>
      <c r="S445" t="str">
        <f>VLOOKUP($D445,Artslister!$A$1:$W$100,8,FALSE)</f>
        <v>Rosales</v>
      </c>
      <c r="T445" t="str">
        <f>VLOOKUP($D445,Artslister!$A$1:$W$100,9,FALSE)</f>
        <v>Rosaceae</v>
      </c>
      <c r="U445" t="str">
        <f>VLOOKUP($D445,Artslister!$A$1:$W$100,10,FALSE)</f>
        <v>Cotoneaster</v>
      </c>
      <c r="V445" t="str">
        <f>VLOOKUP($D445,Artslister!$A$1:$W$100,11,FALSE)</f>
        <v>integerrimus</v>
      </c>
      <c r="W445">
        <f>VLOOKUP($D445,Artslister!$A$1:$W$100,12,FALSE)</f>
        <v>0</v>
      </c>
      <c r="X445" t="str">
        <f>VLOOKUP($D445,Artslister!$A$1:$W$100,13,FALSE)</f>
        <v>Medik.</v>
      </c>
      <c r="Y445" t="e">
        <f>VLOOKUP($D445,Artslister!$A$1:$W$100,15,FALSE)</f>
        <v>#N/A</v>
      </c>
      <c r="Z445" t="e">
        <f>VLOOKUP($D445,Artslister!$A$1:$W$100,17,FALSE)</f>
        <v>#N/A</v>
      </c>
    </row>
    <row r="446" spans="1:26" x14ac:dyDescent="0.3">
      <c r="A446" t="s">
        <v>56</v>
      </c>
      <c r="B446">
        <v>2019</v>
      </c>
      <c r="C446" t="s">
        <v>1494</v>
      </c>
      <c r="D446" t="s">
        <v>1708</v>
      </c>
      <c r="E446">
        <v>5</v>
      </c>
      <c r="H446">
        <v>1</v>
      </c>
      <c r="M446" t="str">
        <f>VLOOKUP($D446,Artslister!$A$1:$W$100,2,FALSE)</f>
        <v>Cotoneaster integerrimus</v>
      </c>
      <c r="N446" t="str">
        <f>VLOOKUP($D446,Artslister!$A$1:$W$100,3,FALSE)</f>
        <v>103276</v>
      </c>
      <c r="O446" t="str">
        <f>VLOOKUP($D446,Artslister!$A$1:$W$100,4,FALSE)</f>
        <v>132025</v>
      </c>
      <c r="P446" t="str">
        <f>VLOOKUP($D446,Artslister!$A$1:$W$100,5,FALSE)</f>
        <v>Plantae</v>
      </c>
      <c r="Q446" t="str">
        <f>VLOOKUP($D446,Artslister!$A$1:$W$100,6,FALSE)</f>
        <v>Magnoliophyta</v>
      </c>
      <c r="R446" t="str">
        <f>VLOOKUP($D446,Artslister!$A$1:$W$100,7,FALSE)</f>
        <v>Eudicots</v>
      </c>
      <c r="S446" t="str">
        <f>VLOOKUP($D446,Artslister!$A$1:$W$100,8,FALSE)</f>
        <v>Rosales</v>
      </c>
      <c r="T446" t="str">
        <f>VLOOKUP($D446,Artslister!$A$1:$W$100,9,FALSE)</f>
        <v>Rosaceae</v>
      </c>
      <c r="U446" t="str">
        <f>VLOOKUP($D446,Artslister!$A$1:$W$100,10,FALSE)</f>
        <v>Cotoneaster</v>
      </c>
      <c r="V446" t="str">
        <f>VLOOKUP($D446,Artslister!$A$1:$W$100,11,FALSE)</f>
        <v>integerrimus</v>
      </c>
      <c r="W446">
        <f>VLOOKUP($D446,Artslister!$A$1:$W$100,12,FALSE)</f>
        <v>0</v>
      </c>
      <c r="X446" t="str">
        <f>VLOOKUP($D446,Artslister!$A$1:$W$100,13,FALSE)</f>
        <v>Medik.</v>
      </c>
      <c r="Y446" t="e">
        <f>VLOOKUP($D446,Artslister!$A$1:$W$100,15,FALSE)</f>
        <v>#N/A</v>
      </c>
      <c r="Z446" t="e">
        <f>VLOOKUP($D446,Artslister!$A$1:$W$100,17,FALSE)</f>
        <v>#N/A</v>
      </c>
    </row>
    <row r="447" spans="1:26" x14ac:dyDescent="0.3">
      <c r="A447" t="s">
        <v>56</v>
      </c>
      <c r="B447">
        <v>2019</v>
      </c>
      <c r="C447" t="s">
        <v>1498</v>
      </c>
      <c r="D447" t="s">
        <v>1708</v>
      </c>
      <c r="E447">
        <v>5</v>
      </c>
      <c r="H447">
        <v>1</v>
      </c>
      <c r="M447" t="str">
        <f>VLOOKUP($D447,Artslister!$A$1:$W$100,2,FALSE)</f>
        <v>Cotoneaster integerrimus</v>
      </c>
      <c r="N447" t="str">
        <f>VLOOKUP($D447,Artslister!$A$1:$W$100,3,FALSE)</f>
        <v>103276</v>
      </c>
      <c r="O447" t="str">
        <f>VLOOKUP($D447,Artslister!$A$1:$W$100,4,FALSE)</f>
        <v>132025</v>
      </c>
      <c r="P447" t="str">
        <f>VLOOKUP($D447,Artslister!$A$1:$W$100,5,FALSE)</f>
        <v>Plantae</v>
      </c>
      <c r="Q447" t="str">
        <f>VLOOKUP($D447,Artslister!$A$1:$W$100,6,FALSE)</f>
        <v>Magnoliophyta</v>
      </c>
      <c r="R447" t="str">
        <f>VLOOKUP($D447,Artslister!$A$1:$W$100,7,FALSE)</f>
        <v>Eudicots</v>
      </c>
      <c r="S447" t="str">
        <f>VLOOKUP($D447,Artslister!$A$1:$W$100,8,FALSE)</f>
        <v>Rosales</v>
      </c>
      <c r="T447" t="str">
        <f>VLOOKUP($D447,Artslister!$A$1:$W$100,9,FALSE)</f>
        <v>Rosaceae</v>
      </c>
      <c r="U447" t="str">
        <f>VLOOKUP($D447,Artslister!$A$1:$W$100,10,FALSE)</f>
        <v>Cotoneaster</v>
      </c>
      <c r="V447" t="str">
        <f>VLOOKUP($D447,Artslister!$A$1:$W$100,11,FALSE)</f>
        <v>integerrimus</v>
      </c>
      <c r="W447">
        <f>VLOOKUP($D447,Artslister!$A$1:$W$100,12,FALSE)</f>
        <v>0</v>
      </c>
      <c r="X447" t="str">
        <f>VLOOKUP($D447,Artslister!$A$1:$W$100,13,FALSE)</f>
        <v>Medik.</v>
      </c>
      <c r="Y447" t="e">
        <f>VLOOKUP($D447,Artslister!$A$1:$W$100,15,FALSE)</f>
        <v>#N/A</v>
      </c>
      <c r="Z447" t="e">
        <f>VLOOKUP($D447,Artslister!$A$1:$W$100,17,FALSE)</f>
        <v>#N/A</v>
      </c>
    </row>
    <row r="448" spans="1:26" x14ac:dyDescent="0.3">
      <c r="A448" t="s">
        <v>56</v>
      </c>
      <c r="B448">
        <v>2019</v>
      </c>
      <c r="C448" t="s">
        <v>1475</v>
      </c>
      <c r="D448" t="s">
        <v>1708</v>
      </c>
      <c r="E448">
        <v>5</v>
      </c>
      <c r="H448">
        <v>1</v>
      </c>
      <c r="M448" t="str">
        <f>VLOOKUP($D448,Artslister!$A$1:$W$100,2,FALSE)</f>
        <v>Cotoneaster integerrimus</v>
      </c>
      <c r="N448" t="str">
        <f>VLOOKUP($D448,Artslister!$A$1:$W$100,3,FALSE)</f>
        <v>103276</v>
      </c>
      <c r="O448" t="str">
        <f>VLOOKUP($D448,Artslister!$A$1:$W$100,4,FALSE)</f>
        <v>132025</v>
      </c>
      <c r="P448" t="str">
        <f>VLOOKUP($D448,Artslister!$A$1:$W$100,5,FALSE)</f>
        <v>Plantae</v>
      </c>
      <c r="Q448" t="str">
        <f>VLOOKUP($D448,Artslister!$A$1:$W$100,6,FALSE)</f>
        <v>Magnoliophyta</v>
      </c>
      <c r="R448" t="str">
        <f>VLOOKUP($D448,Artslister!$A$1:$W$100,7,FALSE)</f>
        <v>Eudicots</v>
      </c>
      <c r="S448" t="str">
        <f>VLOOKUP($D448,Artslister!$A$1:$W$100,8,FALSE)</f>
        <v>Rosales</v>
      </c>
      <c r="T448" t="str">
        <f>VLOOKUP($D448,Artslister!$A$1:$W$100,9,FALSE)</f>
        <v>Rosaceae</v>
      </c>
      <c r="U448" t="str">
        <f>VLOOKUP($D448,Artslister!$A$1:$W$100,10,FALSE)</f>
        <v>Cotoneaster</v>
      </c>
      <c r="V448" t="str">
        <f>VLOOKUP($D448,Artslister!$A$1:$W$100,11,FALSE)</f>
        <v>integerrimus</v>
      </c>
      <c r="W448">
        <f>VLOOKUP($D448,Artslister!$A$1:$W$100,12,FALSE)</f>
        <v>0</v>
      </c>
      <c r="X448" t="str">
        <f>VLOOKUP($D448,Artslister!$A$1:$W$100,13,FALSE)</f>
        <v>Medik.</v>
      </c>
      <c r="Y448" t="e">
        <f>VLOOKUP($D448,Artslister!$A$1:$W$100,15,FALSE)</f>
        <v>#N/A</v>
      </c>
      <c r="Z448" t="e">
        <f>VLOOKUP($D448,Artslister!$A$1:$W$100,17,FALSE)</f>
        <v>#N/A</v>
      </c>
    </row>
    <row r="449" spans="1:26" x14ac:dyDescent="0.3">
      <c r="A449" t="s">
        <v>56</v>
      </c>
      <c r="B449">
        <v>2019</v>
      </c>
      <c r="C449" t="s">
        <v>1486</v>
      </c>
      <c r="D449" t="s">
        <v>1708</v>
      </c>
      <c r="E449">
        <v>5</v>
      </c>
      <c r="H449">
        <v>1</v>
      </c>
      <c r="M449" t="str">
        <f>VLOOKUP($D449,Artslister!$A$1:$W$100,2,FALSE)</f>
        <v>Cotoneaster integerrimus</v>
      </c>
      <c r="N449" t="str">
        <f>VLOOKUP($D449,Artslister!$A$1:$W$100,3,FALSE)</f>
        <v>103276</v>
      </c>
      <c r="O449" t="str">
        <f>VLOOKUP($D449,Artslister!$A$1:$W$100,4,FALSE)</f>
        <v>132025</v>
      </c>
      <c r="P449" t="str">
        <f>VLOOKUP($D449,Artslister!$A$1:$W$100,5,FALSE)</f>
        <v>Plantae</v>
      </c>
      <c r="Q449" t="str">
        <f>VLOOKUP($D449,Artslister!$A$1:$W$100,6,FALSE)</f>
        <v>Magnoliophyta</v>
      </c>
      <c r="R449" t="str">
        <f>VLOOKUP($D449,Artslister!$A$1:$W$100,7,FALSE)</f>
        <v>Eudicots</v>
      </c>
      <c r="S449" t="str">
        <f>VLOOKUP($D449,Artslister!$A$1:$W$100,8,FALSE)</f>
        <v>Rosales</v>
      </c>
      <c r="T449" t="str">
        <f>VLOOKUP($D449,Artslister!$A$1:$W$100,9,FALSE)</f>
        <v>Rosaceae</v>
      </c>
      <c r="U449" t="str">
        <f>VLOOKUP($D449,Artslister!$A$1:$W$100,10,FALSE)</f>
        <v>Cotoneaster</v>
      </c>
      <c r="V449" t="str">
        <f>VLOOKUP($D449,Artslister!$A$1:$W$100,11,FALSE)</f>
        <v>integerrimus</v>
      </c>
      <c r="W449">
        <f>VLOOKUP($D449,Artslister!$A$1:$W$100,12,FALSE)</f>
        <v>0</v>
      </c>
      <c r="X449" t="str">
        <f>VLOOKUP($D449,Artslister!$A$1:$W$100,13,FALSE)</f>
        <v>Medik.</v>
      </c>
      <c r="Y449" t="e">
        <f>VLOOKUP($D449,Artslister!$A$1:$W$100,15,FALSE)</f>
        <v>#N/A</v>
      </c>
      <c r="Z449" t="e">
        <f>VLOOKUP($D449,Artslister!$A$1:$W$100,17,FALSE)</f>
        <v>#N/A</v>
      </c>
    </row>
    <row r="450" spans="1:26" x14ac:dyDescent="0.3">
      <c r="A450" t="s">
        <v>56</v>
      </c>
      <c r="B450">
        <v>2019</v>
      </c>
      <c r="C450" t="s">
        <v>1506</v>
      </c>
      <c r="D450" t="s">
        <v>1708</v>
      </c>
      <c r="E450">
        <v>20</v>
      </c>
      <c r="H450">
        <v>1</v>
      </c>
      <c r="M450" t="str">
        <f>VLOOKUP($D450,Artslister!$A$1:$W$100,2,FALSE)</f>
        <v>Cotoneaster integerrimus</v>
      </c>
      <c r="N450" t="str">
        <f>VLOOKUP($D450,Artslister!$A$1:$W$100,3,FALSE)</f>
        <v>103276</v>
      </c>
      <c r="O450" t="str">
        <f>VLOOKUP($D450,Artslister!$A$1:$W$100,4,FALSE)</f>
        <v>132025</v>
      </c>
      <c r="P450" t="str">
        <f>VLOOKUP($D450,Artslister!$A$1:$W$100,5,FALSE)</f>
        <v>Plantae</v>
      </c>
      <c r="Q450" t="str">
        <f>VLOOKUP($D450,Artslister!$A$1:$W$100,6,FALSE)</f>
        <v>Magnoliophyta</v>
      </c>
      <c r="R450" t="str">
        <f>VLOOKUP($D450,Artslister!$A$1:$W$100,7,FALSE)</f>
        <v>Eudicots</v>
      </c>
      <c r="S450" t="str">
        <f>VLOOKUP($D450,Artslister!$A$1:$W$100,8,FALSE)</f>
        <v>Rosales</v>
      </c>
      <c r="T450" t="str">
        <f>VLOOKUP($D450,Artslister!$A$1:$W$100,9,FALSE)</f>
        <v>Rosaceae</v>
      </c>
      <c r="U450" t="str">
        <f>VLOOKUP($D450,Artslister!$A$1:$W$100,10,FALSE)</f>
        <v>Cotoneaster</v>
      </c>
      <c r="V450" t="str">
        <f>VLOOKUP($D450,Artslister!$A$1:$W$100,11,FALSE)</f>
        <v>integerrimus</v>
      </c>
      <c r="W450">
        <f>VLOOKUP($D450,Artslister!$A$1:$W$100,12,FALSE)</f>
        <v>0</v>
      </c>
      <c r="X450" t="str">
        <f>VLOOKUP($D450,Artslister!$A$1:$W$100,13,FALSE)</f>
        <v>Medik.</v>
      </c>
      <c r="Y450" t="e">
        <f>VLOOKUP($D450,Artslister!$A$1:$W$100,15,FALSE)</f>
        <v>#N/A</v>
      </c>
      <c r="Z450" t="e">
        <f>VLOOKUP($D450,Artslister!$A$1:$W$100,17,FALSE)</f>
        <v>#N/A</v>
      </c>
    </row>
    <row r="451" spans="1:26" x14ac:dyDescent="0.3">
      <c r="A451" t="s">
        <v>56</v>
      </c>
      <c r="B451">
        <v>2019</v>
      </c>
      <c r="C451" t="s">
        <v>1474</v>
      </c>
      <c r="D451" t="s">
        <v>1708</v>
      </c>
      <c r="E451">
        <v>3</v>
      </c>
      <c r="H451">
        <v>1</v>
      </c>
      <c r="M451" t="str">
        <f>VLOOKUP($D451,Artslister!$A$1:$W$100,2,FALSE)</f>
        <v>Cotoneaster integerrimus</v>
      </c>
      <c r="N451" t="str">
        <f>VLOOKUP($D451,Artslister!$A$1:$W$100,3,FALSE)</f>
        <v>103276</v>
      </c>
      <c r="O451" t="str">
        <f>VLOOKUP($D451,Artslister!$A$1:$W$100,4,FALSE)</f>
        <v>132025</v>
      </c>
      <c r="P451" t="str">
        <f>VLOOKUP($D451,Artslister!$A$1:$W$100,5,FALSE)</f>
        <v>Plantae</v>
      </c>
      <c r="Q451" t="str">
        <f>VLOOKUP($D451,Artslister!$A$1:$W$100,6,FALSE)</f>
        <v>Magnoliophyta</v>
      </c>
      <c r="R451" t="str">
        <f>VLOOKUP($D451,Artslister!$A$1:$W$100,7,FALSE)</f>
        <v>Eudicots</v>
      </c>
      <c r="S451" t="str">
        <f>VLOOKUP($D451,Artslister!$A$1:$W$100,8,FALSE)</f>
        <v>Rosales</v>
      </c>
      <c r="T451" t="str">
        <f>VLOOKUP($D451,Artslister!$A$1:$W$100,9,FALSE)</f>
        <v>Rosaceae</v>
      </c>
      <c r="U451" t="str">
        <f>VLOOKUP($D451,Artslister!$A$1:$W$100,10,FALSE)</f>
        <v>Cotoneaster</v>
      </c>
      <c r="V451" t="str">
        <f>VLOOKUP($D451,Artslister!$A$1:$W$100,11,FALSE)</f>
        <v>integerrimus</v>
      </c>
      <c r="W451">
        <f>VLOOKUP($D451,Artslister!$A$1:$W$100,12,FALSE)</f>
        <v>0</v>
      </c>
      <c r="X451" t="str">
        <f>VLOOKUP($D451,Artslister!$A$1:$W$100,13,FALSE)</f>
        <v>Medik.</v>
      </c>
      <c r="Y451" t="e">
        <f>VLOOKUP($D451,Artslister!$A$1:$W$100,15,FALSE)</f>
        <v>#N/A</v>
      </c>
      <c r="Z451" t="e">
        <f>VLOOKUP($D451,Artslister!$A$1:$W$100,17,FALSE)</f>
        <v>#N/A</v>
      </c>
    </row>
    <row r="452" spans="1:26" x14ac:dyDescent="0.3">
      <c r="A452" t="s">
        <v>138</v>
      </c>
      <c r="B452">
        <v>2020</v>
      </c>
      <c r="C452" t="s">
        <v>1127</v>
      </c>
      <c r="D452" t="s">
        <v>1708</v>
      </c>
      <c r="E452">
        <v>0.1</v>
      </c>
      <c r="H452">
        <v>1</v>
      </c>
      <c r="M452" t="str">
        <f>VLOOKUP($D452,Artslister!$A$1:$W$100,2,FALSE)</f>
        <v>Cotoneaster integerrimus</v>
      </c>
      <c r="N452" t="str">
        <f>VLOOKUP($D452,Artslister!$A$1:$W$100,3,FALSE)</f>
        <v>103276</v>
      </c>
      <c r="O452" t="str">
        <f>VLOOKUP($D452,Artslister!$A$1:$W$100,4,FALSE)</f>
        <v>132025</v>
      </c>
      <c r="P452" t="str">
        <f>VLOOKUP($D452,Artslister!$A$1:$W$100,5,FALSE)</f>
        <v>Plantae</v>
      </c>
      <c r="Q452" t="str">
        <f>VLOOKUP($D452,Artslister!$A$1:$W$100,6,FALSE)</f>
        <v>Magnoliophyta</v>
      </c>
      <c r="R452" t="str">
        <f>VLOOKUP($D452,Artslister!$A$1:$W$100,7,FALSE)</f>
        <v>Eudicots</v>
      </c>
      <c r="S452" t="str">
        <f>VLOOKUP($D452,Artslister!$A$1:$W$100,8,FALSE)</f>
        <v>Rosales</v>
      </c>
      <c r="T452" t="str">
        <f>VLOOKUP($D452,Artslister!$A$1:$W$100,9,FALSE)</f>
        <v>Rosaceae</v>
      </c>
      <c r="U452" t="str">
        <f>VLOOKUP($D452,Artslister!$A$1:$W$100,10,FALSE)</f>
        <v>Cotoneaster</v>
      </c>
      <c r="V452" t="str">
        <f>VLOOKUP($D452,Artslister!$A$1:$W$100,11,FALSE)</f>
        <v>integerrimus</v>
      </c>
      <c r="W452">
        <f>VLOOKUP($D452,Artslister!$A$1:$W$100,12,FALSE)</f>
        <v>0</v>
      </c>
      <c r="X452" t="str">
        <f>VLOOKUP($D452,Artslister!$A$1:$W$100,13,FALSE)</f>
        <v>Medik.</v>
      </c>
      <c r="Y452" t="e">
        <f>VLOOKUP($D452,Artslister!$A$1:$W$100,15,FALSE)</f>
        <v>#N/A</v>
      </c>
      <c r="Z452" t="e">
        <f>VLOOKUP($D452,Artslister!$A$1:$W$100,17,FALSE)</f>
        <v>#N/A</v>
      </c>
    </row>
    <row r="453" spans="1:26" x14ac:dyDescent="0.3">
      <c r="A453" s="21" t="s">
        <v>104</v>
      </c>
      <c r="B453" s="21">
        <v>2020</v>
      </c>
      <c r="C453" s="21" t="s">
        <v>1145</v>
      </c>
      <c r="D453" s="21" t="s">
        <v>1708</v>
      </c>
      <c r="E453" s="21">
        <v>5</v>
      </c>
      <c r="H453">
        <v>1</v>
      </c>
      <c r="K453" s="21"/>
      <c r="M453" t="str">
        <f>VLOOKUP($D453,Artslister!$A$1:$W$100,2,FALSE)</f>
        <v>Cotoneaster integerrimus</v>
      </c>
      <c r="N453" t="str">
        <f>VLOOKUP($D453,Artslister!$A$1:$W$100,3,FALSE)</f>
        <v>103276</v>
      </c>
      <c r="O453" t="str">
        <f>VLOOKUP($D453,Artslister!$A$1:$W$100,4,FALSE)</f>
        <v>132025</v>
      </c>
      <c r="P453" t="str">
        <f>VLOOKUP($D453,Artslister!$A$1:$W$100,5,FALSE)</f>
        <v>Plantae</v>
      </c>
      <c r="Q453" t="str">
        <f>VLOOKUP($D453,Artslister!$A$1:$W$100,6,FALSE)</f>
        <v>Magnoliophyta</v>
      </c>
      <c r="R453" t="str">
        <f>VLOOKUP($D453,Artslister!$A$1:$W$100,7,FALSE)</f>
        <v>Eudicots</v>
      </c>
      <c r="S453" t="str">
        <f>VLOOKUP($D453,Artslister!$A$1:$W$100,8,FALSE)</f>
        <v>Rosales</v>
      </c>
      <c r="T453" t="str">
        <f>VLOOKUP($D453,Artslister!$A$1:$W$100,9,FALSE)</f>
        <v>Rosaceae</v>
      </c>
      <c r="U453" t="str">
        <f>VLOOKUP($D453,Artslister!$A$1:$W$100,10,FALSE)</f>
        <v>Cotoneaster</v>
      </c>
      <c r="V453" t="str">
        <f>VLOOKUP($D453,Artslister!$A$1:$W$100,11,FALSE)</f>
        <v>integerrimus</v>
      </c>
      <c r="W453">
        <f>VLOOKUP($D453,Artslister!$A$1:$W$100,12,FALSE)</f>
        <v>0</v>
      </c>
      <c r="X453" t="str">
        <f>VLOOKUP($D453,Artslister!$A$1:$W$100,13,FALSE)</f>
        <v>Medik.</v>
      </c>
      <c r="Y453" t="e">
        <f>VLOOKUP($D453,Artslister!$A$1:$W$100,15,FALSE)</f>
        <v>#N/A</v>
      </c>
      <c r="Z453" t="e">
        <f>VLOOKUP($D453,Artslister!$A$1:$W$100,17,FALSE)</f>
        <v>#N/A</v>
      </c>
    </row>
    <row r="454" spans="1:26" x14ac:dyDescent="0.3">
      <c r="A454" s="21" t="s">
        <v>104</v>
      </c>
      <c r="B454" s="21">
        <v>2020</v>
      </c>
      <c r="C454" s="21" t="s">
        <v>1154</v>
      </c>
      <c r="D454" s="21" t="s">
        <v>1708</v>
      </c>
      <c r="E454" s="21">
        <v>10</v>
      </c>
      <c r="H454">
        <v>1</v>
      </c>
      <c r="K454" s="21"/>
      <c r="M454" t="str">
        <f>VLOOKUP($D454,Artslister!$A$1:$W$100,2,FALSE)</f>
        <v>Cotoneaster integerrimus</v>
      </c>
      <c r="N454" t="str">
        <f>VLOOKUP($D454,Artslister!$A$1:$W$100,3,FALSE)</f>
        <v>103276</v>
      </c>
      <c r="O454" t="str">
        <f>VLOOKUP($D454,Artslister!$A$1:$W$100,4,FALSE)</f>
        <v>132025</v>
      </c>
      <c r="P454" t="str">
        <f>VLOOKUP($D454,Artslister!$A$1:$W$100,5,FALSE)</f>
        <v>Plantae</v>
      </c>
      <c r="Q454" t="str">
        <f>VLOOKUP($D454,Artslister!$A$1:$W$100,6,FALSE)</f>
        <v>Magnoliophyta</v>
      </c>
      <c r="R454" t="str">
        <f>VLOOKUP($D454,Artslister!$A$1:$W$100,7,FALSE)</f>
        <v>Eudicots</v>
      </c>
      <c r="S454" t="str">
        <f>VLOOKUP($D454,Artslister!$A$1:$W$100,8,FALSE)</f>
        <v>Rosales</v>
      </c>
      <c r="T454" t="str">
        <f>VLOOKUP($D454,Artslister!$A$1:$W$100,9,FALSE)</f>
        <v>Rosaceae</v>
      </c>
      <c r="U454" t="str">
        <f>VLOOKUP($D454,Artslister!$A$1:$W$100,10,FALSE)</f>
        <v>Cotoneaster</v>
      </c>
      <c r="V454" t="str">
        <f>VLOOKUP($D454,Artslister!$A$1:$W$100,11,FALSE)</f>
        <v>integerrimus</v>
      </c>
      <c r="W454">
        <f>VLOOKUP($D454,Artslister!$A$1:$W$100,12,FALSE)</f>
        <v>0</v>
      </c>
      <c r="X454" t="str">
        <f>VLOOKUP($D454,Artslister!$A$1:$W$100,13,FALSE)</f>
        <v>Medik.</v>
      </c>
      <c r="Y454" t="e">
        <f>VLOOKUP($D454,Artslister!$A$1:$W$100,15,FALSE)</f>
        <v>#N/A</v>
      </c>
      <c r="Z454" t="e">
        <f>VLOOKUP($D454,Artslister!$A$1:$W$100,17,FALSE)</f>
        <v>#N/A</v>
      </c>
    </row>
    <row r="455" spans="1:26" s="45" customFormat="1" x14ac:dyDescent="0.3">
      <c r="A455" s="58" t="s">
        <v>104</v>
      </c>
      <c r="B455" s="58">
        <v>2021</v>
      </c>
      <c r="C455" s="58" t="s">
        <v>1145</v>
      </c>
      <c r="D455" s="58" t="s">
        <v>1708</v>
      </c>
      <c r="E455" s="58">
        <v>3</v>
      </c>
      <c r="H455" s="45">
        <v>1</v>
      </c>
      <c r="K455" s="58"/>
      <c r="M455" s="45" t="str">
        <f>VLOOKUP($D455,Artslister!$A$1:$W$100,2,FALSE)</f>
        <v>Cotoneaster integerrimus</v>
      </c>
      <c r="N455" s="45" t="str">
        <f>VLOOKUP($D455,Artslister!$A$1:$W$100,3,FALSE)</f>
        <v>103276</v>
      </c>
      <c r="O455" s="45" t="str">
        <f>VLOOKUP($D455,Artslister!$A$1:$W$100,4,FALSE)</f>
        <v>132025</v>
      </c>
      <c r="P455" s="45" t="str">
        <f>VLOOKUP($D455,Artslister!$A$1:$W$100,5,FALSE)</f>
        <v>Plantae</v>
      </c>
      <c r="Q455" s="45" t="str">
        <f>VLOOKUP($D455,Artslister!$A$1:$W$100,6,FALSE)</f>
        <v>Magnoliophyta</v>
      </c>
      <c r="R455" s="45" t="str">
        <f>VLOOKUP($D455,Artslister!$A$1:$W$100,7,FALSE)</f>
        <v>Eudicots</v>
      </c>
      <c r="S455" s="45" t="str">
        <f>VLOOKUP($D455,Artslister!$A$1:$W$100,8,FALSE)</f>
        <v>Rosales</v>
      </c>
      <c r="T455" s="45" t="str">
        <f>VLOOKUP($D455,Artslister!$A$1:$W$100,9,FALSE)</f>
        <v>Rosaceae</v>
      </c>
      <c r="U455" s="45" t="str">
        <f>VLOOKUP($D455,Artslister!$A$1:$W$100,10,FALSE)</f>
        <v>Cotoneaster</v>
      </c>
      <c r="V455" s="45" t="str">
        <f>VLOOKUP($D455,Artslister!$A$1:$W$100,11,FALSE)</f>
        <v>integerrimus</v>
      </c>
      <c r="W455" s="45">
        <f>VLOOKUP($D455,Artslister!$A$1:$W$100,12,FALSE)</f>
        <v>0</v>
      </c>
      <c r="X455" s="45" t="str">
        <f>VLOOKUP($D455,Artslister!$A$1:$W$100,13,FALSE)</f>
        <v>Medik.</v>
      </c>
      <c r="Y455" s="45" t="e">
        <f>VLOOKUP($D455,Artslister!$A$1:$W$100,15,FALSE)</f>
        <v>#N/A</v>
      </c>
      <c r="Z455" s="45" t="e">
        <f>VLOOKUP($D455,Artslister!$A$1:$W$100,17,FALSE)</f>
        <v>#N/A</v>
      </c>
    </row>
    <row r="456" spans="1:26" s="45" customFormat="1" x14ac:dyDescent="0.3">
      <c r="A456" s="58" t="s">
        <v>104</v>
      </c>
      <c r="B456" s="58">
        <v>2021</v>
      </c>
      <c r="C456" s="58" t="s">
        <v>1152</v>
      </c>
      <c r="D456" s="58" t="s">
        <v>1708</v>
      </c>
      <c r="E456" s="58">
        <v>20</v>
      </c>
      <c r="H456" s="45">
        <v>1</v>
      </c>
      <c r="K456" s="58"/>
      <c r="M456" s="45" t="str">
        <f>VLOOKUP($D456,Artslister!$A$1:$W$100,2,FALSE)</f>
        <v>Cotoneaster integerrimus</v>
      </c>
      <c r="N456" s="45" t="str">
        <f>VLOOKUP($D456,Artslister!$A$1:$W$100,3,FALSE)</f>
        <v>103276</v>
      </c>
      <c r="O456" s="45" t="str">
        <f>VLOOKUP($D456,Artslister!$A$1:$W$100,4,FALSE)</f>
        <v>132025</v>
      </c>
      <c r="P456" s="45" t="str">
        <f>VLOOKUP($D456,Artslister!$A$1:$W$100,5,FALSE)</f>
        <v>Plantae</v>
      </c>
      <c r="Q456" s="45" t="str">
        <f>VLOOKUP($D456,Artslister!$A$1:$W$100,6,FALSE)</f>
        <v>Magnoliophyta</v>
      </c>
      <c r="R456" s="45" t="str">
        <f>VLOOKUP($D456,Artslister!$A$1:$W$100,7,FALSE)</f>
        <v>Eudicots</v>
      </c>
      <c r="S456" s="45" t="str">
        <f>VLOOKUP($D456,Artslister!$A$1:$W$100,8,FALSE)</f>
        <v>Rosales</v>
      </c>
      <c r="T456" s="45" t="str">
        <f>VLOOKUP($D456,Artslister!$A$1:$W$100,9,FALSE)</f>
        <v>Rosaceae</v>
      </c>
      <c r="U456" s="45" t="str">
        <f>VLOOKUP($D456,Artslister!$A$1:$W$100,10,FALSE)</f>
        <v>Cotoneaster</v>
      </c>
      <c r="V456" s="45" t="str">
        <f>VLOOKUP($D456,Artslister!$A$1:$W$100,11,FALSE)</f>
        <v>integerrimus</v>
      </c>
      <c r="W456" s="45">
        <f>VLOOKUP($D456,Artslister!$A$1:$W$100,12,FALSE)</f>
        <v>0</v>
      </c>
      <c r="X456" s="45" t="str">
        <f>VLOOKUP($D456,Artslister!$A$1:$W$100,13,FALSE)</f>
        <v>Medik.</v>
      </c>
      <c r="Y456" s="45" t="e">
        <f>VLOOKUP($D456,Artslister!$A$1:$W$100,15,FALSE)</f>
        <v>#N/A</v>
      </c>
      <c r="Z456" s="45" t="e">
        <f>VLOOKUP($D456,Artslister!$A$1:$W$100,17,FALSE)</f>
        <v>#N/A</v>
      </c>
    </row>
    <row r="457" spans="1:26" s="45" customFormat="1" x14ac:dyDescent="0.3">
      <c r="A457" s="58" t="s">
        <v>104</v>
      </c>
      <c r="B457" s="58">
        <v>2021</v>
      </c>
      <c r="C457" s="58" t="s">
        <v>1154</v>
      </c>
      <c r="D457" s="58" t="s">
        <v>1708</v>
      </c>
      <c r="E457" s="58">
        <v>7</v>
      </c>
      <c r="H457" s="45">
        <v>1</v>
      </c>
      <c r="K457" s="58"/>
      <c r="M457" s="45" t="str">
        <f>VLOOKUP($D457,Artslister!$A$1:$W$100,2,FALSE)</f>
        <v>Cotoneaster integerrimus</v>
      </c>
      <c r="N457" s="45" t="str">
        <f>VLOOKUP($D457,Artslister!$A$1:$W$100,3,FALSE)</f>
        <v>103276</v>
      </c>
      <c r="O457" s="45" t="str">
        <f>VLOOKUP($D457,Artslister!$A$1:$W$100,4,FALSE)</f>
        <v>132025</v>
      </c>
      <c r="P457" s="45" t="str">
        <f>VLOOKUP($D457,Artslister!$A$1:$W$100,5,FALSE)</f>
        <v>Plantae</v>
      </c>
      <c r="Q457" s="45" t="str">
        <f>VLOOKUP($D457,Artslister!$A$1:$W$100,6,FALSE)</f>
        <v>Magnoliophyta</v>
      </c>
      <c r="R457" s="45" t="str">
        <f>VLOOKUP($D457,Artslister!$A$1:$W$100,7,FALSE)</f>
        <v>Eudicots</v>
      </c>
      <c r="S457" s="45" t="str">
        <f>VLOOKUP($D457,Artslister!$A$1:$W$100,8,FALSE)</f>
        <v>Rosales</v>
      </c>
      <c r="T457" s="45" t="str">
        <f>VLOOKUP($D457,Artslister!$A$1:$W$100,9,FALSE)</f>
        <v>Rosaceae</v>
      </c>
      <c r="U457" s="45" t="str">
        <f>VLOOKUP($D457,Artslister!$A$1:$W$100,10,FALSE)</f>
        <v>Cotoneaster</v>
      </c>
      <c r="V457" s="45" t="str">
        <f>VLOOKUP($D457,Artslister!$A$1:$W$100,11,FALSE)</f>
        <v>integerrimus</v>
      </c>
      <c r="W457" s="45">
        <f>VLOOKUP($D457,Artslister!$A$1:$W$100,12,FALSE)</f>
        <v>0</v>
      </c>
      <c r="X457" s="45" t="str">
        <f>VLOOKUP($D457,Artslister!$A$1:$W$100,13,FALSE)</f>
        <v>Medik.</v>
      </c>
      <c r="Y457" s="45" t="e">
        <f>VLOOKUP($D457,Artslister!$A$1:$W$100,15,FALSE)</f>
        <v>#N/A</v>
      </c>
      <c r="Z457" s="45" t="e">
        <f>VLOOKUP($D457,Artslister!$A$1:$W$100,17,FALSE)</f>
        <v>#N/A</v>
      </c>
    </row>
    <row r="458" spans="1:26" x14ac:dyDescent="0.3">
      <c r="A458" t="s">
        <v>117</v>
      </c>
      <c r="B458">
        <v>2020</v>
      </c>
      <c r="C458" t="s">
        <v>1278</v>
      </c>
      <c r="D458" t="s">
        <v>1708</v>
      </c>
      <c r="E458">
        <v>5</v>
      </c>
      <c r="H458">
        <v>1</v>
      </c>
      <c r="M458" t="str">
        <f>VLOOKUP($D458,Artslister!$A$1:$W$100,2,FALSE)</f>
        <v>Cotoneaster integerrimus</v>
      </c>
      <c r="N458" t="str">
        <f>VLOOKUP($D458,Artslister!$A$1:$W$100,3,FALSE)</f>
        <v>103276</v>
      </c>
      <c r="O458" t="str">
        <f>VLOOKUP($D458,Artslister!$A$1:$W$100,4,FALSE)</f>
        <v>132025</v>
      </c>
      <c r="P458" t="str">
        <f>VLOOKUP($D458,Artslister!$A$1:$W$100,5,FALSE)</f>
        <v>Plantae</v>
      </c>
      <c r="Q458" t="str">
        <f>VLOOKUP($D458,Artslister!$A$1:$W$100,6,FALSE)</f>
        <v>Magnoliophyta</v>
      </c>
      <c r="R458" t="str">
        <f>VLOOKUP($D458,Artslister!$A$1:$W$100,7,FALSE)</f>
        <v>Eudicots</v>
      </c>
      <c r="S458" t="str">
        <f>VLOOKUP($D458,Artslister!$A$1:$W$100,8,FALSE)</f>
        <v>Rosales</v>
      </c>
      <c r="T458" t="str">
        <f>VLOOKUP($D458,Artslister!$A$1:$W$100,9,FALSE)</f>
        <v>Rosaceae</v>
      </c>
      <c r="U458" t="str">
        <f>VLOOKUP($D458,Artslister!$A$1:$W$100,10,FALSE)</f>
        <v>Cotoneaster</v>
      </c>
      <c r="V458" t="str">
        <f>VLOOKUP($D458,Artslister!$A$1:$W$100,11,FALSE)</f>
        <v>integerrimus</v>
      </c>
      <c r="W458">
        <f>VLOOKUP($D458,Artslister!$A$1:$W$100,12,FALSE)</f>
        <v>0</v>
      </c>
      <c r="X458" t="str">
        <f>VLOOKUP($D458,Artslister!$A$1:$W$100,13,FALSE)</f>
        <v>Medik.</v>
      </c>
      <c r="Y458" t="e">
        <f>VLOOKUP($D458,Artslister!$A$1:$W$100,15,FALSE)</f>
        <v>#N/A</v>
      </c>
      <c r="Z458" t="e">
        <f>VLOOKUP($D458,Artslister!$A$1:$W$100,17,FALSE)</f>
        <v>#N/A</v>
      </c>
    </row>
    <row r="459" spans="1:26" x14ac:dyDescent="0.3">
      <c r="A459" t="s">
        <v>117</v>
      </c>
      <c r="B459">
        <v>2020</v>
      </c>
      <c r="C459" t="s">
        <v>1288</v>
      </c>
      <c r="D459" t="s">
        <v>1708</v>
      </c>
      <c r="E459">
        <v>3</v>
      </c>
      <c r="H459">
        <v>1</v>
      </c>
      <c r="M459" t="str">
        <f>VLOOKUP($D459,Artslister!$A$1:$W$100,2,FALSE)</f>
        <v>Cotoneaster integerrimus</v>
      </c>
      <c r="N459" t="str">
        <f>VLOOKUP($D459,Artslister!$A$1:$W$100,3,FALSE)</f>
        <v>103276</v>
      </c>
      <c r="O459" t="str">
        <f>VLOOKUP($D459,Artslister!$A$1:$W$100,4,FALSE)</f>
        <v>132025</v>
      </c>
      <c r="P459" t="str">
        <f>VLOOKUP($D459,Artslister!$A$1:$W$100,5,FALSE)</f>
        <v>Plantae</v>
      </c>
      <c r="Q459" t="str">
        <f>VLOOKUP($D459,Artslister!$A$1:$W$100,6,FALSE)</f>
        <v>Magnoliophyta</v>
      </c>
      <c r="R459" t="str">
        <f>VLOOKUP($D459,Artslister!$A$1:$W$100,7,FALSE)</f>
        <v>Eudicots</v>
      </c>
      <c r="S459" t="str">
        <f>VLOOKUP($D459,Artslister!$A$1:$W$100,8,FALSE)</f>
        <v>Rosales</v>
      </c>
      <c r="T459" t="str">
        <f>VLOOKUP($D459,Artslister!$A$1:$W$100,9,FALSE)</f>
        <v>Rosaceae</v>
      </c>
      <c r="U459" t="str">
        <f>VLOOKUP($D459,Artslister!$A$1:$W$100,10,FALSE)</f>
        <v>Cotoneaster</v>
      </c>
      <c r="V459" t="str">
        <f>VLOOKUP($D459,Artslister!$A$1:$W$100,11,FALSE)</f>
        <v>integerrimus</v>
      </c>
      <c r="W459">
        <f>VLOOKUP($D459,Artslister!$A$1:$W$100,12,FALSE)</f>
        <v>0</v>
      </c>
      <c r="X459" t="str">
        <f>VLOOKUP($D459,Artslister!$A$1:$W$100,13,FALSE)</f>
        <v>Medik.</v>
      </c>
      <c r="Y459" t="e">
        <f>VLOOKUP($D459,Artslister!$A$1:$W$100,15,FALSE)</f>
        <v>#N/A</v>
      </c>
      <c r="Z459" t="e">
        <f>VLOOKUP($D459,Artslister!$A$1:$W$100,17,FALSE)</f>
        <v>#N/A</v>
      </c>
    </row>
    <row r="460" spans="1:26" x14ac:dyDescent="0.3">
      <c r="A460" t="s">
        <v>117</v>
      </c>
      <c r="B460">
        <v>2020</v>
      </c>
      <c r="C460" t="s">
        <v>1290</v>
      </c>
      <c r="D460" t="s">
        <v>1708</v>
      </c>
      <c r="E460">
        <v>5</v>
      </c>
      <c r="H460">
        <v>1</v>
      </c>
      <c r="M460" t="str">
        <f>VLOOKUP($D460,Artslister!$A$1:$W$100,2,FALSE)</f>
        <v>Cotoneaster integerrimus</v>
      </c>
      <c r="N460" t="str">
        <f>VLOOKUP($D460,Artslister!$A$1:$W$100,3,FALSE)</f>
        <v>103276</v>
      </c>
      <c r="O460" t="str">
        <f>VLOOKUP($D460,Artslister!$A$1:$W$100,4,FALSE)</f>
        <v>132025</v>
      </c>
      <c r="P460" t="str">
        <f>VLOOKUP($D460,Artslister!$A$1:$W$100,5,FALSE)</f>
        <v>Plantae</v>
      </c>
      <c r="Q460" t="str">
        <f>VLOOKUP($D460,Artslister!$A$1:$W$100,6,FALSE)</f>
        <v>Magnoliophyta</v>
      </c>
      <c r="R460" t="str">
        <f>VLOOKUP($D460,Artslister!$A$1:$W$100,7,FALSE)</f>
        <v>Eudicots</v>
      </c>
      <c r="S460" t="str">
        <f>VLOOKUP($D460,Artslister!$A$1:$W$100,8,FALSE)</f>
        <v>Rosales</v>
      </c>
      <c r="T460" t="str">
        <f>VLOOKUP($D460,Artslister!$A$1:$W$100,9,FALSE)</f>
        <v>Rosaceae</v>
      </c>
      <c r="U460" t="str">
        <f>VLOOKUP($D460,Artslister!$A$1:$W$100,10,FALSE)</f>
        <v>Cotoneaster</v>
      </c>
      <c r="V460" t="str">
        <f>VLOOKUP($D460,Artslister!$A$1:$W$100,11,FALSE)</f>
        <v>integerrimus</v>
      </c>
      <c r="W460">
        <f>VLOOKUP($D460,Artslister!$A$1:$W$100,12,FALSE)</f>
        <v>0</v>
      </c>
      <c r="X460" t="str">
        <f>VLOOKUP($D460,Artslister!$A$1:$W$100,13,FALSE)</f>
        <v>Medik.</v>
      </c>
      <c r="Y460" t="e">
        <f>VLOOKUP($D460,Artslister!$A$1:$W$100,15,FALSE)</f>
        <v>#N/A</v>
      </c>
      <c r="Z460" t="e">
        <f>VLOOKUP($D460,Artslister!$A$1:$W$100,17,FALSE)</f>
        <v>#N/A</v>
      </c>
    </row>
    <row r="461" spans="1:26" x14ac:dyDescent="0.3">
      <c r="A461" t="s">
        <v>117</v>
      </c>
      <c r="B461">
        <v>2020</v>
      </c>
      <c r="C461" t="s">
        <v>1292</v>
      </c>
      <c r="D461" t="s">
        <v>1708</v>
      </c>
      <c r="E461">
        <v>2</v>
      </c>
      <c r="H461">
        <v>1</v>
      </c>
      <c r="M461" t="str">
        <f>VLOOKUP($D461,Artslister!$A$1:$W$100,2,FALSE)</f>
        <v>Cotoneaster integerrimus</v>
      </c>
      <c r="N461" t="str">
        <f>VLOOKUP($D461,Artslister!$A$1:$W$100,3,FALSE)</f>
        <v>103276</v>
      </c>
      <c r="O461" t="str">
        <f>VLOOKUP($D461,Artslister!$A$1:$W$100,4,FALSE)</f>
        <v>132025</v>
      </c>
      <c r="P461" t="str">
        <f>VLOOKUP($D461,Artslister!$A$1:$W$100,5,FALSE)</f>
        <v>Plantae</v>
      </c>
      <c r="Q461" t="str">
        <f>VLOOKUP($D461,Artslister!$A$1:$W$100,6,FALSE)</f>
        <v>Magnoliophyta</v>
      </c>
      <c r="R461" t="str">
        <f>VLOOKUP($D461,Artslister!$A$1:$W$100,7,FALSE)</f>
        <v>Eudicots</v>
      </c>
      <c r="S461" t="str">
        <f>VLOOKUP($D461,Artslister!$A$1:$W$100,8,FALSE)</f>
        <v>Rosales</v>
      </c>
      <c r="T461" t="str">
        <f>VLOOKUP($D461,Artslister!$A$1:$W$100,9,FALSE)</f>
        <v>Rosaceae</v>
      </c>
      <c r="U461" t="str">
        <f>VLOOKUP($D461,Artslister!$A$1:$W$100,10,FALSE)</f>
        <v>Cotoneaster</v>
      </c>
      <c r="V461" t="str">
        <f>VLOOKUP($D461,Artslister!$A$1:$W$100,11,FALSE)</f>
        <v>integerrimus</v>
      </c>
      <c r="W461">
        <f>VLOOKUP($D461,Artslister!$A$1:$W$100,12,FALSE)</f>
        <v>0</v>
      </c>
      <c r="X461" t="str">
        <f>VLOOKUP($D461,Artslister!$A$1:$W$100,13,FALSE)</f>
        <v>Medik.</v>
      </c>
      <c r="Y461" t="e">
        <f>VLOOKUP($D461,Artslister!$A$1:$W$100,15,FALSE)</f>
        <v>#N/A</v>
      </c>
      <c r="Z461" t="e">
        <f>VLOOKUP($D461,Artslister!$A$1:$W$100,17,FALSE)</f>
        <v>#N/A</v>
      </c>
    </row>
    <row r="462" spans="1:26" x14ac:dyDescent="0.3">
      <c r="A462" s="21" t="s">
        <v>109</v>
      </c>
      <c r="B462" s="21">
        <v>2020</v>
      </c>
      <c r="C462" s="21" t="s">
        <v>1326</v>
      </c>
      <c r="D462" s="21" t="s">
        <v>1708</v>
      </c>
      <c r="E462" s="21">
        <v>20</v>
      </c>
      <c r="H462">
        <v>1</v>
      </c>
      <c r="K462" s="21" t="s">
        <v>529</v>
      </c>
      <c r="M462" t="str">
        <f>VLOOKUP($D462,Artslister!$A$1:$W$100,2,FALSE)</f>
        <v>Cotoneaster integerrimus</v>
      </c>
      <c r="N462" t="str">
        <f>VLOOKUP($D462,Artslister!$A$1:$W$100,3,FALSE)</f>
        <v>103276</v>
      </c>
      <c r="O462" t="str">
        <f>VLOOKUP($D462,Artslister!$A$1:$W$100,4,FALSE)</f>
        <v>132025</v>
      </c>
      <c r="P462" t="str">
        <f>VLOOKUP($D462,Artslister!$A$1:$W$100,5,FALSE)</f>
        <v>Plantae</v>
      </c>
      <c r="Q462" t="str">
        <f>VLOOKUP($D462,Artslister!$A$1:$W$100,6,FALSE)</f>
        <v>Magnoliophyta</v>
      </c>
      <c r="R462" t="str">
        <f>VLOOKUP($D462,Artslister!$A$1:$W$100,7,FALSE)</f>
        <v>Eudicots</v>
      </c>
      <c r="S462" t="str">
        <f>VLOOKUP($D462,Artslister!$A$1:$W$100,8,FALSE)</f>
        <v>Rosales</v>
      </c>
      <c r="T462" t="str">
        <f>VLOOKUP($D462,Artslister!$A$1:$W$100,9,FALSE)</f>
        <v>Rosaceae</v>
      </c>
      <c r="U462" t="str">
        <f>VLOOKUP($D462,Artslister!$A$1:$W$100,10,FALSE)</f>
        <v>Cotoneaster</v>
      </c>
      <c r="V462" t="str">
        <f>VLOOKUP($D462,Artslister!$A$1:$W$100,11,FALSE)</f>
        <v>integerrimus</v>
      </c>
      <c r="W462">
        <f>VLOOKUP($D462,Artslister!$A$1:$W$100,12,FALSE)</f>
        <v>0</v>
      </c>
      <c r="X462" t="str">
        <f>VLOOKUP($D462,Artslister!$A$1:$W$100,13,FALSE)</f>
        <v>Medik.</v>
      </c>
      <c r="Y462" t="e">
        <f>VLOOKUP($D462,Artslister!$A$1:$W$100,15,FALSE)</f>
        <v>#N/A</v>
      </c>
      <c r="Z462" t="e">
        <f>VLOOKUP($D462,Artslister!$A$1:$W$100,17,FALSE)</f>
        <v>#N/A</v>
      </c>
    </row>
    <row r="463" spans="1:26" x14ac:dyDescent="0.3">
      <c r="A463" s="21" t="s">
        <v>114</v>
      </c>
      <c r="B463" s="21">
        <v>2020</v>
      </c>
      <c r="C463" s="21" t="s">
        <v>1347</v>
      </c>
      <c r="D463" s="21" t="s">
        <v>1708</v>
      </c>
      <c r="E463" s="21">
        <v>3</v>
      </c>
      <c r="H463">
        <v>1</v>
      </c>
      <c r="K463" s="21"/>
      <c r="M463" t="str">
        <f>VLOOKUP($D463,Artslister!$A$1:$W$100,2,FALSE)</f>
        <v>Cotoneaster integerrimus</v>
      </c>
      <c r="N463" t="str">
        <f>VLOOKUP($D463,Artslister!$A$1:$W$100,3,FALSE)</f>
        <v>103276</v>
      </c>
      <c r="O463" t="str">
        <f>VLOOKUP($D463,Artslister!$A$1:$W$100,4,FALSE)</f>
        <v>132025</v>
      </c>
      <c r="P463" t="str">
        <f>VLOOKUP($D463,Artslister!$A$1:$W$100,5,FALSE)</f>
        <v>Plantae</v>
      </c>
      <c r="Q463" t="str">
        <f>VLOOKUP($D463,Artslister!$A$1:$W$100,6,FALSE)</f>
        <v>Magnoliophyta</v>
      </c>
      <c r="R463" t="str">
        <f>VLOOKUP($D463,Artslister!$A$1:$W$100,7,FALSE)</f>
        <v>Eudicots</v>
      </c>
      <c r="S463" t="str">
        <f>VLOOKUP($D463,Artslister!$A$1:$W$100,8,FALSE)</f>
        <v>Rosales</v>
      </c>
      <c r="T463" t="str">
        <f>VLOOKUP($D463,Artslister!$A$1:$W$100,9,FALSE)</f>
        <v>Rosaceae</v>
      </c>
      <c r="U463" t="str">
        <f>VLOOKUP($D463,Artslister!$A$1:$W$100,10,FALSE)</f>
        <v>Cotoneaster</v>
      </c>
      <c r="V463" t="str">
        <f>VLOOKUP($D463,Artslister!$A$1:$W$100,11,FALSE)</f>
        <v>integerrimus</v>
      </c>
      <c r="W463">
        <f>VLOOKUP($D463,Artslister!$A$1:$W$100,12,FALSE)</f>
        <v>0</v>
      </c>
      <c r="X463" t="str">
        <f>VLOOKUP($D463,Artslister!$A$1:$W$100,13,FALSE)</f>
        <v>Medik.</v>
      </c>
      <c r="Y463" t="e">
        <f>VLOOKUP($D463,Artslister!$A$1:$W$100,15,FALSE)</f>
        <v>#N/A</v>
      </c>
      <c r="Z463" t="e">
        <f>VLOOKUP($D463,Artslister!$A$1:$W$100,17,FALSE)</f>
        <v>#N/A</v>
      </c>
    </row>
    <row r="464" spans="1:26" x14ac:dyDescent="0.3">
      <c r="A464" s="21" t="s">
        <v>114</v>
      </c>
      <c r="B464" s="21">
        <v>2020</v>
      </c>
      <c r="C464" s="21" t="s">
        <v>1349</v>
      </c>
      <c r="D464" s="21" t="s">
        <v>1708</v>
      </c>
      <c r="E464" s="21">
        <v>3</v>
      </c>
      <c r="H464">
        <v>1</v>
      </c>
      <c r="K464" s="21"/>
      <c r="M464" t="str">
        <f>VLOOKUP($D464,Artslister!$A$1:$W$100,2,FALSE)</f>
        <v>Cotoneaster integerrimus</v>
      </c>
      <c r="N464" t="str">
        <f>VLOOKUP($D464,Artslister!$A$1:$W$100,3,FALSE)</f>
        <v>103276</v>
      </c>
      <c r="O464" t="str">
        <f>VLOOKUP($D464,Artslister!$A$1:$W$100,4,FALSE)</f>
        <v>132025</v>
      </c>
      <c r="P464" t="str">
        <f>VLOOKUP($D464,Artslister!$A$1:$W$100,5,FALSE)</f>
        <v>Plantae</v>
      </c>
      <c r="Q464" t="str">
        <f>VLOOKUP($D464,Artslister!$A$1:$W$100,6,FALSE)</f>
        <v>Magnoliophyta</v>
      </c>
      <c r="R464" t="str">
        <f>VLOOKUP($D464,Artslister!$A$1:$W$100,7,FALSE)</f>
        <v>Eudicots</v>
      </c>
      <c r="S464" t="str">
        <f>VLOOKUP($D464,Artslister!$A$1:$W$100,8,FALSE)</f>
        <v>Rosales</v>
      </c>
      <c r="T464" t="str">
        <f>VLOOKUP($D464,Artslister!$A$1:$W$100,9,FALSE)</f>
        <v>Rosaceae</v>
      </c>
      <c r="U464" t="str">
        <f>VLOOKUP($D464,Artslister!$A$1:$W$100,10,FALSE)</f>
        <v>Cotoneaster</v>
      </c>
      <c r="V464" t="str">
        <f>VLOOKUP($D464,Artslister!$A$1:$W$100,11,FALSE)</f>
        <v>integerrimus</v>
      </c>
      <c r="W464">
        <f>VLOOKUP($D464,Artslister!$A$1:$W$100,12,FALSE)</f>
        <v>0</v>
      </c>
      <c r="X464" t="str">
        <f>VLOOKUP($D464,Artslister!$A$1:$W$100,13,FALSE)</f>
        <v>Medik.</v>
      </c>
      <c r="Y464" t="e">
        <f>VLOOKUP($D464,Artslister!$A$1:$W$100,15,FALSE)</f>
        <v>#N/A</v>
      </c>
      <c r="Z464" t="e">
        <f>VLOOKUP($D464,Artslister!$A$1:$W$100,17,FALSE)</f>
        <v>#N/A</v>
      </c>
    </row>
    <row r="465" spans="1:26" x14ac:dyDescent="0.3">
      <c r="A465" s="21" t="s">
        <v>114</v>
      </c>
      <c r="B465" s="21">
        <v>2020</v>
      </c>
      <c r="C465" s="21" t="s">
        <v>1350</v>
      </c>
      <c r="D465" s="21" t="s">
        <v>1708</v>
      </c>
      <c r="E465" s="21">
        <v>2</v>
      </c>
      <c r="H465">
        <v>1</v>
      </c>
      <c r="K465" s="21"/>
      <c r="M465" t="str">
        <f>VLOOKUP($D465,Artslister!$A$1:$W$100,2,FALSE)</f>
        <v>Cotoneaster integerrimus</v>
      </c>
      <c r="N465" t="str">
        <f>VLOOKUP($D465,Artslister!$A$1:$W$100,3,FALSE)</f>
        <v>103276</v>
      </c>
      <c r="O465" t="str">
        <f>VLOOKUP($D465,Artslister!$A$1:$W$100,4,FALSE)</f>
        <v>132025</v>
      </c>
      <c r="P465" t="str">
        <f>VLOOKUP($D465,Artslister!$A$1:$W$100,5,FALSE)</f>
        <v>Plantae</v>
      </c>
      <c r="Q465" t="str">
        <f>VLOOKUP($D465,Artslister!$A$1:$W$100,6,FALSE)</f>
        <v>Magnoliophyta</v>
      </c>
      <c r="R465" t="str">
        <f>VLOOKUP($D465,Artslister!$A$1:$W$100,7,FALSE)</f>
        <v>Eudicots</v>
      </c>
      <c r="S465" t="str">
        <f>VLOOKUP($D465,Artslister!$A$1:$W$100,8,FALSE)</f>
        <v>Rosales</v>
      </c>
      <c r="T465" t="str">
        <f>VLOOKUP($D465,Artslister!$A$1:$W$100,9,FALSE)</f>
        <v>Rosaceae</v>
      </c>
      <c r="U465" t="str">
        <f>VLOOKUP($D465,Artslister!$A$1:$W$100,10,FALSE)</f>
        <v>Cotoneaster</v>
      </c>
      <c r="V465" t="str">
        <f>VLOOKUP($D465,Artslister!$A$1:$W$100,11,FALSE)</f>
        <v>integerrimus</v>
      </c>
      <c r="W465">
        <f>VLOOKUP($D465,Artslister!$A$1:$W$100,12,FALSE)</f>
        <v>0</v>
      </c>
      <c r="X465" t="str">
        <f>VLOOKUP($D465,Artslister!$A$1:$W$100,13,FALSE)</f>
        <v>Medik.</v>
      </c>
      <c r="Y465" t="e">
        <f>VLOOKUP($D465,Artslister!$A$1:$W$100,15,FALSE)</f>
        <v>#N/A</v>
      </c>
      <c r="Z465" t="e">
        <f>VLOOKUP($D465,Artslister!$A$1:$W$100,17,FALSE)</f>
        <v>#N/A</v>
      </c>
    </row>
    <row r="466" spans="1:26" x14ac:dyDescent="0.3">
      <c r="A466" s="21" t="s">
        <v>114</v>
      </c>
      <c r="B466" s="21">
        <v>2020</v>
      </c>
      <c r="C466" s="21" t="s">
        <v>1351</v>
      </c>
      <c r="D466" s="21" t="s">
        <v>1708</v>
      </c>
      <c r="E466" s="21">
        <v>1</v>
      </c>
      <c r="H466">
        <v>1</v>
      </c>
      <c r="K466" s="21"/>
      <c r="M466" t="str">
        <f>VLOOKUP($D466,Artslister!$A$1:$W$100,2,FALSE)</f>
        <v>Cotoneaster integerrimus</v>
      </c>
      <c r="N466" t="str">
        <f>VLOOKUP($D466,Artslister!$A$1:$W$100,3,FALSE)</f>
        <v>103276</v>
      </c>
      <c r="O466" t="str">
        <f>VLOOKUP($D466,Artslister!$A$1:$W$100,4,FALSE)</f>
        <v>132025</v>
      </c>
      <c r="P466" t="str">
        <f>VLOOKUP($D466,Artslister!$A$1:$W$100,5,FALSE)</f>
        <v>Plantae</v>
      </c>
      <c r="Q466" t="str">
        <f>VLOOKUP($D466,Artslister!$A$1:$W$100,6,FALSE)</f>
        <v>Magnoliophyta</v>
      </c>
      <c r="R466" t="str">
        <f>VLOOKUP($D466,Artslister!$A$1:$W$100,7,FALSE)</f>
        <v>Eudicots</v>
      </c>
      <c r="S466" t="str">
        <f>VLOOKUP($D466,Artslister!$A$1:$W$100,8,FALSE)</f>
        <v>Rosales</v>
      </c>
      <c r="T466" t="str">
        <f>VLOOKUP($D466,Artslister!$A$1:$W$100,9,FALSE)</f>
        <v>Rosaceae</v>
      </c>
      <c r="U466" t="str">
        <f>VLOOKUP($D466,Artslister!$A$1:$W$100,10,FALSE)</f>
        <v>Cotoneaster</v>
      </c>
      <c r="V466" t="str">
        <f>VLOOKUP($D466,Artslister!$A$1:$W$100,11,FALSE)</f>
        <v>integerrimus</v>
      </c>
      <c r="W466">
        <f>VLOOKUP($D466,Artslister!$A$1:$W$100,12,FALSE)</f>
        <v>0</v>
      </c>
      <c r="X466" t="str">
        <f>VLOOKUP($D466,Artslister!$A$1:$W$100,13,FALSE)</f>
        <v>Medik.</v>
      </c>
      <c r="Y466" t="e">
        <f>VLOOKUP($D466,Artslister!$A$1:$W$100,15,FALSE)</f>
        <v>#N/A</v>
      </c>
      <c r="Z466" t="e">
        <f>VLOOKUP($D466,Artslister!$A$1:$W$100,17,FALSE)</f>
        <v>#N/A</v>
      </c>
    </row>
    <row r="467" spans="1:26" x14ac:dyDescent="0.3">
      <c r="A467" s="21" t="s">
        <v>114</v>
      </c>
      <c r="B467" s="21">
        <v>2020</v>
      </c>
      <c r="C467" s="21" t="s">
        <v>1356</v>
      </c>
      <c r="D467" s="21" t="s">
        <v>1708</v>
      </c>
      <c r="E467" s="21">
        <v>3</v>
      </c>
      <c r="H467">
        <v>1</v>
      </c>
      <c r="K467" s="21"/>
      <c r="M467" t="str">
        <f>VLOOKUP($D467,Artslister!$A$1:$W$100,2,FALSE)</f>
        <v>Cotoneaster integerrimus</v>
      </c>
      <c r="N467" t="str">
        <f>VLOOKUP($D467,Artslister!$A$1:$W$100,3,FALSE)</f>
        <v>103276</v>
      </c>
      <c r="O467" t="str">
        <f>VLOOKUP($D467,Artslister!$A$1:$W$100,4,FALSE)</f>
        <v>132025</v>
      </c>
      <c r="P467" t="str">
        <f>VLOOKUP($D467,Artslister!$A$1:$W$100,5,FALSE)</f>
        <v>Plantae</v>
      </c>
      <c r="Q467" t="str">
        <f>VLOOKUP($D467,Artslister!$A$1:$W$100,6,FALSE)</f>
        <v>Magnoliophyta</v>
      </c>
      <c r="R467" t="str">
        <f>VLOOKUP($D467,Artslister!$A$1:$W$100,7,FALSE)</f>
        <v>Eudicots</v>
      </c>
      <c r="S467" t="str">
        <f>VLOOKUP($D467,Artslister!$A$1:$W$100,8,FALSE)</f>
        <v>Rosales</v>
      </c>
      <c r="T467" t="str">
        <f>VLOOKUP($D467,Artslister!$A$1:$W$100,9,FALSE)</f>
        <v>Rosaceae</v>
      </c>
      <c r="U467" t="str">
        <f>VLOOKUP($D467,Artslister!$A$1:$W$100,10,FALSE)</f>
        <v>Cotoneaster</v>
      </c>
      <c r="V467" t="str">
        <f>VLOOKUP($D467,Artslister!$A$1:$W$100,11,FALSE)</f>
        <v>integerrimus</v>
      </c>
      <c r="W467">
        <f>VLOOKUP($D467,Artslister!$A$1:$W$100,12,FALSE)</f>
        <v>0</v>
      </c>
      <c r="X467" t="str">
        <f>VLOOKUP($D467,Artslister!$A$1:$W$100,13,FALSE)</f>
        <v>Medik.</v>
      </c>
      <c r="Y467" t="e">
        <f>VLOOKUP($D467,Artslister!$A$1:$W$100,15,FALSE)</f>
        <v>#N/A</v>
      </c>
      <c r="Z467" t="e">
        <f>VLOOKUP($D467,Artslister!$A$1:$W$100,17,FALSE)</f>
        <v>#N/A</v>
      </c>
    </row>
    <row r="468" spans="1:26" x14ac:dyDescent="0.3">
      <c r="A468" s="58" t="s">
        <v>114</v>
      </c>
      <c r="B468" s="58">
        <v>2021</v>
      </c>
      <c r="C468" s="58" t="s">
        <v>1347</v>
      </c>
      <c r="D468" s="58" t="s">
        <v>1708</v>
      </c>
      <c r="E468" s="58">
        <v>2</v>
      </c>
      <c r="H468">
        <v>1</v>
      </c>
      <c r="I468" s="45"/>
      <c r="J468" s="45"/>
      <c r="K468" s="58"/>
      <c r="L468" s="45"/>
      <c r="M468" t="str">
        <f>VLOOKUP($D468,Artslister!$A$1:$W$100,2,FALSE)</f>
        <v>Cotoneaster integerrimus</v>
      </c>
      <c r="N468" t="str">
        <f>VLOOKUP($D468,Artslister!$A$1:$W$100,3,FALSE)</f>
        <v>103276</v>
      </c>
      <c r="O468" t="str">
        <f>VLOOKUP($D468,Artslister!$A$1:$W$100,4,FALSE)</f>
        <v>132025</v>
      </c>
      <c r="P468" t="str">
        <f>VLOOKUP($D468,Artslister!$A$1:$W$100,5,FALSE)</f>
        <v>Plantae</v>
      </c>
      <c r="Q468" t="str">
        <f>VLOOKUP($D468,Artslister!$A$1:$W$100,6,FALSE)</f>
        <v>Magnoliophyta</v>
      </c>
      <c r="R468" t="str">
        <f>VLOOKUP($D468,Artslister!$A$1:$W$100,7,FALSE)</f>
        <v>Eudicots</v>
      </c>
      <c r="S468" t="str">
        <f>VLOOKUP($D468,Artslister!$A$1:$W$100,8,FALSE)</f>
        <v>Rosales</v>
      </c>
      <c r="T468" t="str">
        <f>VLOOKUP($D468,Artslister!$A$1:$W$100,9,FALSE)</f>
        <v>Rosaceae</v>
      </c>
      <c r="U468" t="str">
        <f>VLOOKUP($D468,Artslister!$A$1:$W$100,10,FALSE)</f>
        <v>Cotoneaster</v>
      </c>
      <c r="V468" t="str">
        <f>VLOOKUP($D468,Artslister!$A$1:$W$100,11,FALSE)</f>
        <v>integerrimus</v>
      </c>
      <c r="W468">
        <f>VLOOKUP($D468,Artslister!$A$1:$W$100,12,FALSE)</f>
        <v>0</v>
      </c>
      <c r="X468" t="str">
        <f>VLOOKUP($D468,Artslister!$A$1:$W$100,13,FALSE)</f>
        <v>Medik.</v>
      </c>
      <c r="Y468" t="e">
        <f>VLOOKUP($D468,Artslister!$A$1:$W$100,15,FALSE)</f>
        <v>#N/A</v>
      </c>
      <c r="Z468" t="e">
        <f>VLOOKUP($D468,Artslister!$A$1:$W$100,17,FALSE)</f>
        <v>#N/A</v>
      </c>
    </row>
    <row r="469" spans="1:26" x14ac:dyDescent="0.3">
      <c r="A469" s="58" t="s">
        <v>114</v>
      </c>
      <c r="B469" s="58">
        <v>2021</v>
      </c>
      <c r="C469" s="58" t="s">
        <v>1349</v>
      </c>
      <c r="D469" s="58" t="s">
        <v>1708</v>
      </c>
      <c r="E469" s="58">
        <v>2</v>
      </c>
      <c r="H469">
        <v>1</v>
      </c>
      <c r="I469" s="45"/>
      <c r="J469" s="45"/>
      <c r="K469" s="58"/>
      <c r="L469" s="45"/>
      <c r="M469" t="str">
        <f>VLOOKUP($D469,Artslister!$A$1:$W$100,2,FALSE)</f>
        <v>Cotoneaster integerrimus</v>
      </c>
      <c r="N469" t="str">
        <f>VLOOKUP($D469,Artslister!$A$1:$W$100,3,FALSE)</f>
        <v>103276</v>
      </c>
      <c r="O469" t="str">
        <f>VLOOKUP($D469,Artslister!$A$1:$W$100,4,FALSE)</f>
        <v>132025</v>
      </c>
      <c r="P469" t="str">
        <f>VLOOKUP($D469,Artslister!$A$1:$W$100,5,FALSE)</f>
        <v>Plantae</v>
      </c>
      <c r="Q469" t="str">
        <f>VLOOKUP($D469,Artslister!$A$1:$W$100,6,FALSE)</f>
        <v>Magnoliophyta</v>
      </c>
      <c r="R469" t="str">
        <f>VLOOKUP($D469,Artslister!$A$1:$W$100,7,FALSE)</f>
        <v>Eudicots</v>
      </c>
      <c r="S469" t="str">
        <f>VLOOKUP($D469,Artslister!$A$1:$W$100,8,FALSE)</f>
        <v>Rosales</v>
      </c>
      <c r="T469" t="str">
        <f>VLOOKUP($D469,Artslister!$A$1:$W$100,9,FALSE)</f>
        <v>Rosaceae</v>
      </c>
      <c r="U469" t="str">
        <f>VLOOKUP($D469,Artslister!$A$1:$W$100,10,FALSE)</f>
        <v>Cotoneaster</v>
      </c>
      <c r="V469" t="str">
        <f>VLOOKUP($D469,Artslister!$A$1:$W$100,11,FALSE)</f>
        <v>integerrimus</v>
      </c>
      <c r="W469">
        <f>VLOOKUP($D469,Artslister!$A$1:$W$100,12,FALSE)</f>
        <v>0</v>
      </c>
      <c r="X469" t="str">
        <f>VLOOKUP($D469,Artslister!$A$1:$W$100,13,FALSE)</f>
        <v>Medik.</v>
      </c>
      <c r="Y469" t="e">
        <f>VLOOKUP($D469,Artslister!$A$1:$W$100,15,FALSE)</f>
        <v>#N/A</v>
      </c>
      <c r="Z469" t="e">
        <f>VLOOKUP($D469,Artslister!$A$1:$W$100,17,FALSE)</f>
        <v>#N/A</v>
      </c>
    </row>
    <row r="470" spans="1:26" x14ac:dyDescent="0.3">
      <c r="A470" s="58" t="s">
        <v>114</v>
      </c>
      <c r="B470" s="58">
        <v>2021</v>
      </c>
      <c r="C470" s="58" t="s">
        <v>1350</v>
      </c>
      <c r="D470" s="58" t="s">
        <v>1708</v>
      </c>
      <c r="E470" s="58">
        <v>1</v>
      </c>
      <c r="H470">
        <v>1</v>
      </c>
      <c r="I470" s="45"/>
      <c r="J470" s="45"/>
      <c r="K470" s="58"/>
      <c r="L470" s="45"/>
      <c r="M470" t="str">
        <f>VLOOKUP($D470,Artslister!$A$1:$W$100,2,FALSE)</f>
        <v>Cotoneaster integerrimus</v>
      </c>
      <c r="N470" t="str">
        <f>VLOOKUP($D470,Artslister!$A$1:$W$100,3,FALSE)</f>
        <v>103276</v>
      </c>
      <c r="O470" t="str">
        <f>VLOOKUP($D470,Artslister!$A$1:$W$100,4,FALSE)</f>
        <v>132025</v>
      </c>
      <c r="P470" t="str">
        <f>VLOOKUP($D470,Artslister!$A$1:$W$100,5,FALSE)</f>
        <v>Plantae</v>
      </c>
      <c r="Q470" t="str">
        <f>VLOOKUP($D470,Artslister!$A$1:$W$100,6,FALSE)</f>
        <v>Magnoliophyta</v>
      </c>
      <c r="R470" t="str">
        <f>VLOOKUP($D470,Artslister!$A$1:$W$100,7,FALSE)</f>
        <v>Eudicots</v>
      </c>
      <c r="S470" t="str">
        <f>VLOOKUP($D470,Artslister!$A$1:$W$100,8,FALSE)</f>
        <v>Rosales</v>
      </c>
      <c r="T470" t="str">
        <f>VLOOKUP($D470,Artslister!$A$1:$W$100,9,FALSE)</f>
        <v>Rosaceae</v>
      </c>
      <c r="U470" t="str">
        <f>VLOOKUP($D470,Artslister!$A$1:$W$100,10,FALSE)</f>
        <v>Cotoneaster</v>
      </c>
      <c r="V470" t="str">
        <f>VLOOKUP($D470,Artslister!$A$1:$W$100,11,FALSE)</f>
        <v>integerrimus</v>
      </c>
      <c r="W470">
        <f>VLOOKUP($D470,Artslister!$A$1:$W$100,12,FALSE)</f>
        <v>0</v>
      </c>
      <c r="X470" t="str">
        <f>VLOOKUP($D470,Artslister!$A$1:$W$100,13,FALSE)</f>
        <v>Medik.</v>
      </c>
      <c r="Y470" t="e">
        <f>VLOOKUP($D470,Artslister!$A$1:$W$100,15,FALSE)</f>
        <v>#N/A</v>
      </c>
      <c r="Z470" t="e">
        <f>VLOOKUP($D470,Artslister!$A$1:$W$100,17,FALSE)</f>
        <v>#N/A</v>
      </c>
    </row>
    <row r="471" spans="1:26" x14ac:dyDescent="0.3">
      <c r="A471" s="58" t="s">
        <v>114</v>
      </c>
      <c r="B471" s="58">
        <v>2021</v>
      </c>
      <c r="C471" s="58" t="s">
        <v>1351</v>
      </c>
      <c r="D471" s="58" t="s">
        <v>1708</v>
      </c>
      <c r="E471" s="58">
        <v>1</v>
      </c>
      <c r="H471">
        <v>1</v>
      </c>
      <c r="I471" s="45"/>
      <c r="J471" s="45"/>
      <c r="K471" s="58"/>
      <c r="L471" s="45"/>
      <c r="M471" t="str">
        <f>VLOOKUP($D471,Artslister!$A$1:$W$100,2,FALSE)</f>
        <v>Cotoneaster integerrimus</v>
      </c>
      <c r="N471" t="str">
        <f>VLOOKUP($D471,Artslister!$A$1:$W$100,3,FALSE)</f>
        <v>103276</v>
      </c>
      <c r="O471" t="str">
        <f>VLOOKUP($D471,Artslister!$A$1:$W$100,4,FALSE)</f>
        <v>132025</v>
      </c>
      <c r="P471" t="str">
        <f>VLOOKUP($D471,Artslister!$A$1:$W$100,5,FALSE)</f>
        <v>Plantae</v>
      </c>
      <c r="Q471" t="str">
        <f>VLOOKUP($D471,Artslister!$A$1:$W$100,6,FALSE)</f>
        <v>Magnoliophyta</v>
      </c>
      <c r="R471" t="str">
        <f>VLOOKUP($D471,Artslister!$A$1:$W$100,7,FALSE)</f>
        <v>Eudicots</v>
      </c>
      <c r="S471" t="str">
        <f>VLOOKUP($D471,Artslister!$A$1:$W$100,8,FALSE)</f>
        <v>Rosales</v>
      </c>
      <c r="T471" t="str">
        <f>VLOOKUP($D471,Artslister!$A$1:$W$100,9,FALSE)</f>
        <v>Rosaceae</v>
      </c>
      <c r="U471" t="str">
        <f>VLOOKUP($D471,Artslister!$A$1:$W$100,10,FALSE)</f>
        <v>Cotoneaster</v>
      </c>
      <c r="V471" t="str">
        <f>VLOOKUP($D471,Artslister!$A$1:$W$100,11,FALSE)</f>
        <v>integerrimus</v>
      </c>
      <c r="W471">
        <f>VLOOKUP($D471,Artslister!$A$1:$W$100,12,FALSE)</f>
        <v>0</v>
      </c>
      <c r="X471" t="str">
        <f>VLOOKUP($D471,Artslister!$A$1:$W$100,13,FALSE)</f>
        <v>Medik.</v>
      </c>
      <c r="Y471" t="e">
        <f>VLOOKUP($D471,Artslister!$A$1:$W$100,15,FALSE)</f>
        <v>#N/A</v>
      </c>
      <c r="Z471" t="e">
        <f>VLOOKUP($D471,Artslister!$A$1:$W$100,17,FALSE)</f>
        <v>#N/A</v>
      </c>
    </row>
    <row r="472" spans="1:26" x14ac:dyDescent="0.3">
      <c r="A472" s="58" t="s">
        <v>114</v>
      </c>
      <c r="B472" s="58">
        <v>2021</v>
      </c>
      <c r="C472" s="58" t="s">
        <v>1352</v>
      </c>
      <c r="D472" s="58" t="s">
        <v>1708</v>
      </c>
      <c r="E472" s="58">
        <v>1</v>
      </c>
      <c r="H472">
        <v>1</v>
      </c>
      <c r="I472" s="45"/>
      <c r="J472" s="45"/>
      <c r="K472" s="58"/>
      <c r="L472" s="45"/>
      <c r="M472" t="str">
        <f>VLOOKUP($D472,Artslister!$A$1:$W$100,2,FALSE)</f>
        <v>Cotoneaster integerrimus</v>
      </c>
      <c r="N472" t="str">
        <f>VLOOKUP($D472,Artslister!$A$1:$W$100,3,FALSE)</f>
        <v>103276</v>
      </c>
      <c r="O472" t="str">
        <f>VLOOKUP($D472,Artslister!$A$1:$W$100,4,FALSE)</f>
        <v>132025</v>
      </c>
      <c r="P472" t="str">
        <f>VLOOKUP($D472,Artslister!$A$1:$W$100,5,FALSE)</f>
        <v>Plantae</v>
      </c>
      <c r="Q472" t="str">
        <f>VLOOKUP($D472,Artslister!$A$1:$W$100,6,FALSE)</f>
        <v>Magnoliophyta</v>
      </c>
      <c r="R472" t="str">
        <f>VLOOKUP($D472,Artslister!$A$1:$W$100,7,FALSE)</f>
        <v>Eudicots</v>
      </c>
      <c r="S472" t="str">
        <f>VLOOKUP($D472,Artslister!$A$1:$W$100,8,FALSE)</f>
        <v>Rosales</v>
      </c>
      <c r="T472" t="str">
        <f>VLOOKUP($D472,Artslister!$A$1:$W$100,9,FALSE)</f>
        <v>Rosaceae</v>
      </c>
      <c r="U472" t="str">
        <f>VLOOKUP($D472,Artslister!$A$1:$W$100,10,FALSE)</f>
        <v>Cotoneaster</v>
      </c>
      <c r="V472" t="str">
        <f>VLOOKUP($D472,Artslister!$A$1:$W$100,11,FALSE)</f>
        <v>integerrimus</v>
      </c>
      <c r="W472">
        <f>VLOOKUP($D472,Artslister!$A$1:$W$100,12,FALSE)</f>
        <v>0</v>
      </c>
      <c r="X472" t="str">
        <f>VLOOKUP($D472,Artslister!$A$1:$W$100,13,FALSE)</f>
        <v>Medik.</v>
      </c>
      <c r="Y472" t="e">
        <f>VLOOKUP($D472,Artslister!$A$1:$W$100,15,FALSE)</f>
        <v>#N/A</v>
      </c>
      <c r="Z472" t="e">
        <f>VLOOKUP($D472,Artslister!$A$1:$W$100,17,FALSE)</f>
        <v>#N/A</v>
      </c>
    </row>
    <row r="473" spans="1:26" x14ac:dyDescent="0.3">
      <c r="A473" s="58" t="s">
        <v>114</v>
      </c>
      <c r="B473" s="58">
        <v>2021</v>
      </c>
      <c r="C473" s="58" t="s">
        <v>1356</v>
      </c>
      <c r="D473" s="58" t="s">
        <v>1708</v>
      </c>
      <c r="E473" s="58">
        <v>5</v>
      </c>
      <c r="H473">
        <v>1</v>
      </c>
      <c r="I473" s="45"/>
      <c r="J473" s="45"/>
      <c r="K473" s="58"/>
      <c r="L473" s="45"/>
      <c r="M473" t="str">
        <f>VLOOKUP($D473,Artslister!$A$1:$W$100,2,FALSE)</f>
        <v>Cotoneaster integerrimus</v>
      </c>
      <c r="N473" t="str">
        <f>VLOOKUP($D473,Artslister!$A$1:$W$100,3,FALSE)</f>
        <v>103276</v>
      </c>
      <c r="O473" t="str">
        <f>VLOOKUP($D473,Artslister!$A$1:$W$100,4,FALSE)</f>
        <v>132025</v>
      </c>
      <c r="P473" t="str">
        <f>VLOOKUP($D473,Artslister!$A$1:$W$100,5,FALSE)</f>
        <v>Plantae</v>
      </c>
      <c r="Q473" t="str">
        <f>VLOOKUP($D473,Artslister!$A$1:$W$100,6,FALSE)</f>
        <v>Magnoliophyta</v>
      </c>
      <c r="R473" t="str">
        <f>VLOOKUP($D473,Artslister!$A$1:$W$100,7,FALSE)</f>
        <v>Eudicots</v>
      </c>
      <c r="S473" t="str">
        <f>VLOOKUP($D473,Artslister!$A$1:$W$100,8,FALSE)</f>
        <v>Rosales</v>
      </c>
      <c r="T473" t="str">
        <f>VLOOKUP($D473,Artslister!$A$1:$W$100,9,FALSE)</f>
        <v>Rosaceae</v>
      </c>
      <c r="U473" t="str">
        <f>VLOOKUP($D473,Artslister!$A$1:$W$100,10,FALSE)</f>
        <v>Cotoneaster</v>
      </c>
      <c r="V473" t="str">
        <f>VLOOKUP($D473,Artslister!$A$1:$W$100,11,FALSE)</f>
        <v>integerrimus</v>
      </c>
      <c r="W473">
        <f>VLOOKUP($D473,Artslister!$A$1:$W$100,12,FALSE)</f>
        <v>0</v>
      </c>
      <c r="X473" t="str">
        <f>VLOOKUP($D473,Artslister!$A$1:$W$100,13,FALSE)</f>
        <v>Medik.</v>
      </c>
      <c r="Y473" t="e">
        <f>VLOOKUP($D473,Artslister!$A$1:$W$100,15,FALSE)</f>
        <v>#N/A</v>
      </c>
      <c r="Z473" t="e">
        <f>VLOOKUP($D473,Artslister!$A$1:$W$100,17,FALSE)</f>
        <v>#N/A</v>
      </c>
    </row>
    <row r="474" spans="1:26" x14ac:dyDescent="0.3">
      <c r="A474" t="s">
        <v>69</v>
      </c>
      <c r="B474">
        <v>2020</v>
      </c>
      <c r="C474" t="s">
        <v>1387</v>
      </c>
      <c r="D474" t="s">
        <v>1708</v>
      </c>
      <c r="E474">
        <v>2</v>
      </c>
      <c r="H474">
        <v>1</v>
      </c>
      <c r="M474" t="str">
        <f>VLOOKUP($D474,Artslister!$A$1:$W$100,2,FALSE)</f>
        <v>Cotoneaster integerrimus</v>
      </c>
      <c r="N474" t="str">
        <f>VLOOKUP($D474,Artslister!$A$1:$W$100,3,FALSE)</f>
        <v>103276</v>
      </c>
      <c r="O474" t="str">
        <f>VLOOKUP($D474,Artslister!$A$1:$W$100,4,FALSE)</f>
        <v>132025</v>
      </c>
      <c r="P474" t="str">
        <f>VLOOKUP($D474,Artslister!$A$1:$W$100,5,FALSE)</f>
        <v>Plantae</v>
      </c>
      <c r="Q474" t="str">
        <f>VLOOKUP($D474,Artslister!$A$1:$W$100,6,FALSE)</f>
        <v>Magnoliophyta</v>
      </c>
      <c r="R474" t="str">
        <f>VLOOKUP($D474,Artslister!$A$1:$W$100,7,FALSE)</f>
        <v>Eudicots</v>
      </c>
      <c r="S474" t="str">
        <f>VLOOKUP($D474,Artslister!$A$1:$W$100,8,FALSE)</f>
        <v>Rosales</v>
      </c>
      <c r="T474" t="str">
        <f>VLOOKUP($D474,Artslister!$A$1:$W$100,9,FALSE)</f>
        <v>Rosaceae</v>
      </c>
      <c r="U474" t="str">
        <f>VLOOKUP($D474,Artslister!$A$1:$W$100,10,FALSE)</f>
        <v>Cotoneaster</v>
      </c>
      <c r="V474" t="str">
        <f>VLOOKUP($D474,Artslister!$A$1:$W$100,11,FALSE)</f>
        <v>integerrimus</v>
      </c>
      <c r="W474">
        <f>VLOOKUP($D474,Artslister!$A$1:$W$100,12,FALSE)</f>
        <v>0</v>
      </c>
      <c r="X474" t="str">
        <f>VLOOKUP($D474,Artslister!$A$1:$W$100,13,FALSE)</f>
        <v>Medik.</v>
      </c>
      <c r="Y474" t="e">
        <f>VLOOKUP($D474,Artslister!$A$1:$W$100,15,FALSE)</f>
        <v>#N/A</v>
      </c>
      <c r="Z474" t="e">
        <f>VLOOKUP($D474,Artslister!$A$1:$W$100,17,FALSE)</f>
        <v>#N/A</v>
      </c>
    </row>
    <row r="475" spans="1:26" x14ac:dyDescent="0.3">
      <c r="A475" t="s">
        <v>69</v>
      </c>
      <c r="B475">
        <v>2020</v>
      </c>
      <c r="C475" t="s">
        <v>1388</v>
      </c>
      <c r="D475" t="s">
        <v>1708</v>
      </c>
      <c r="E475">
        <v>8</v>
      </c>
      <c r="H475">
        <v>1</v>
      </c>
      <c r="M475" t="str">
        <f>VLOOKUP($D475,Artslister!$A$1:$W$100,2,FALSE)</f>
        <v>Cotoneaster integerrimus</v>
      </c>
      <c r="N475" t="str">
        <f>VLOOKUP($D475,Artslister!$A$1:$W$100,3,FALSE)</f>
        <v>103276</v>
      </c>
      <c r="O475" t="str">
        <f>VLOOKUP($D475,Artslister!$A$1:$W$100,4,FALSE)</f>
        <v>132025</v>
      </c>
      <c r="P475" t="str">
        <f>VLOOKUP($D475,Artslister!$A$1:$W$100,5,FALSE)</f>
        <v>Plantae</v>
      </c>
      <c r="Q475" t="str">
        <f>VLOOKUP($D475,Artslister!$A$1:$W$100,6,FALSE)</f>
        <v>Magnoliophyta</v>
      </c>
      <c r="R475" t="str">
        <f>VLOOKUP($D475,Artslister!$A$1:$W$100,7,FALSE)</f>
        <v>Eudicots</v>
      </c>
      <c r="S475" t="str">
        <f>VLOOKUP($D475,Artslister!$A$1:$W$100,8,FALSE)</f>
        <v>Rosales</v>
      </c>
      <c r="T475" t="str">
        <f>VLOOKUP($D475,Artslister!$A$1:$W$100,9,FALSE)</f>
        <v>Rosaceae</v>
      </c>
      <c r="U475" t="str">
        <f>VLOOKUP($D475,Artslister!$A$1:$W$100,10,FALSE)</f>
        <v>Cotoneaster</v>
      </c>
      <c r="V475" t="str">
        <f>VLOOKUP($D475,Artslister!$A$1:$W$100,11,FALSE)</f>
        <v>integerrimus</v>
      </c>
      <c r="W475">
        <f>VLOOKUP($D475,Artslister!$A$1:$W$100,12,FALSE)</f>
        <v>0</v>
      </c>
      <c r="X475" t="str">
        <f>VLOOKUP($D475,Artslister!$A$1:$W$100,13,FALSE)</f>
        <v>Medik.</v>
      </c>
      <c r="Y475" t="e">
        <f>VLOOKUP($D475,Artslister!$A$1:$W$100,15,FALSE)</f>
        <v>#N/A</v>
      </c>
      <c r="Z475" t="e">
        <f>VLOOKUP($D475,Artslister!$A$1:$W$100,17,FALSE)</f>
        <v>#N/A</v>
      </c>
    </row>
    <row r="476" spans="1:26" x14ac:dyDescent="0.3">
      <c r="A476" t="s">
        <v>56</v>
      </c>
      <c r="B476">
        <v>2020</v>
      </c>
      <c r="C476" t="s">
        <v>1469</v>
      </c>
      <c r="D476" t="s">
        <v>1708</v>
      </c>
      <c r="E476">
        <v>0.1</v>
      </c>
      <c r="H476">
        <v>1</v>
      </c>
      <c r="M476" t="str">
        <f>VLOOKUP($D476,Artslister!$A$1:$W$100,2,FALSE)</f>
        <v>Cotoneaster integerrimus</v>
      </c>
      <c r="N476" t="str">
        <f>VLOOKUP($D476,Artslister!$A$1:$W$100,3,FALSE)</f>
        <v>103276</v>
      </c>
      <c r="O476" t="str">
        <f>VLOOKUP($D476,Artslister!$A$1:$W$100,4,FALSE)</f>
        <v>132025</v>
      </c>
      <c r="P476" t="str">
        <f>VLOOKUP($D476,Artslister!$A$1:$W$100,5,FALSE)</f>
        <v>Plantae</v>
      </c>
      <c r="Q476" t="str">
        <f>VLOOKUP($D476,Artslister!$A$1:$W$100,6,FALSE)</f>
        <v>Magnoliophyta</v>
      </c>
      <c r="R476" t="str">
        <f>VLOOKUP($D476,Artslister!$A$1:$W$100,7,FALSE)</f>
        <v>Eudicots</v>
      </c>
      <c r="S476" t="str">
        <f>VLOOKUP($D476,Artslister!$A$1:$W$100,8,FALSE)</f>
        <v>Rosales</v>
      </c>
      <c r="T476" t="str">
        <f>VLOOKUP($D476,Artslister!$A$1:$W$100,9,FALSE)</f>
        <v>Rosaceae</v>
      </c>
      <c r="U476" t="str">
        <f>VLOOKUP($D476,Artslister!$A$1:$W$100,10,FALSE)</f>
        <v>Cotoneaster</v>
      </c>
      <c r="V476" t="str">
        <f>VLOOKUP($D476,Artslister!$A$1:$W$100,11,FALSE)</f>
        <v>integerrimus</v>
      </c>
      <c r="W476">
        <f>VLOOKUP($D476,Artslister!$A$1:$W$100,12,FALSE)</f>
        <v>0</v>
      </c>
      <c r="X476" t="str">
        <f>VLOOKUP($D476,Artslister!$A$1:$W$100,13,FALSE)</f>
        <v>Medik.</v>
      </c>
      <c r="Y476" t="e">
        <f>VLOOKUP($D476,Artslister!$A$1:$W$100,15,FALSE)</f>
        <v>#N/A</v>
      </c>
      <c r="Z476" t="e">
        <f>VLOOKUP($D476,Artslister!$A$1:$W$100,17,FALSE)</f>
        <v>#N/A</v>
      </c>
    </row>
    <row r="477" spans="1:26" x14ac:dyDescent="0.3">
      <c r="A477" t="s">
        <v>56</v>
      </c>
      <c r="B477">
        <v>2020</v>
      </c>
      <c r="C477" t="s">
        <v>1475</v>
      </c>
      <c r="D477" t="s">
        <v>1708</v>
      </c>
      <c r="E477">
        <v>2</v>
      </c>
      <c r="H477">
        <v>1</v>
      </c>
      <c r="M477" t="str">
        <f>VLOOKUP($D477,Artslister!$A$1:$W$100,2,FALSE)</f>
        <v>Cotoneaster integerrimus</v>
      </c>
      <c r="N477" t="str">
        <f>VLOOKUP($D477,Artslister!$A$1:$W$100,3,FALSE)</f>
        <v>103276</v>
      </c>
      <c r="O477" t="str">
        <f>VLOOKUP($D477,Artslister!$A$1:$W$100,4,FALSE)</f>
        <v>132025</v>
      </c>
      <c r="P477" t="str">
        <f>VLOOKUP($D477,Artslister!$A$1:$W$100,5,FALSE)</f>
        <v>Plantae</v>
      </c>
      <c r="Q477" t="str">
        <f>VLOOKUP($D477,Artslister!$A$1:$W$100,6,FALSE)</f>
        <v>Magnoliophyta</v>
      </c>
      <c r="R477" t="str">
        <f>VLOOKUP($D477,Artslister!$A$1:$W$100,7,FALSE)</f>
        <v>Eudicots</v>
      </c>
      <c r="S477" t="str">
        <f>VLOOKUP($D477,Artslister!$A$1:$W$100,8,FALSE)</f>
        <v>Rosales</v>
      </c>
      <c r="T477" t="str">
        <f>VLOOKUP($D477,Artslister!$A$1:$W$100,9,FALSE)</f>
        <v>Rosaceae</v>
      </c>
      <c r="U477" t="str">
        <f>VLOOKUP($D477,Artslister!$A$1:$W$100,10,FALSE)</f>
        <v>Cotoneaster</v>
      </c>
      <c r="V477" t="str">
        <f>VLOOKUP($D477,Artslister!$A$1:$W$100,11,FALSE)</f>
        <v>integerrimus</v>
      </c>
      <c r="W477">
        <f>VLOOKUP($D477,Artslister!$A$1:$W$100,12,FALSE)</f>
        <v>0</v>
      </c>
      <c r="X477" t="str">
        <f>VLOOKUP($D477,Artslister!$A$1:$W$100,13,FALSE)</f>
        <v>Medik.</v>
      </c>
      <c r="Y477" t="e">
        <f>VLOOKUP($D477,Artslister!$A$1:$W$100,15,FALSE)</f>
        <v>#N/A</v>
      </c>
      <c r="Z477" t="e">
        <f>VLOOKUP($D477,Artslister!$A$1:$W$100,17,FALSE)</f>
        <v>#N/A</v>
      </c>
    </row>
    <row r="478" spans="1:26" x14ac:dyDescent="0.3">
      <c r="A478" t="s">
        <v>56</v>
      </c>
      <c r="B478">
        <v>2020</v>
      </c>
      <c r="C478" t="s">
        <v>1506</v>
      </c>
      <c r="D478" t="s">
        <v>1708</v>
      </c>
      <c r="E478">
        <v>5</v>
      </c>
      <c r="H478">
        <v>1</v>
      </c>
      <c r="M478" t="str">
        <f>VLOOKUP($D478,Artslister!$A$1:$W$100,2,FALSE)</f>
        <v>Cotoneaster integerrimus</v>
      </c>
      <c r="N478" t="str">
        <f>VLOOKUP($D478,Artslister!$A$1:$W$100,3,FALSE)</f>
        <v>103276</v>
      </c>
      <c r="O478" t="str">
        <f>VLOOKUP($D478,Artslister!$A$1:$W$100,4,FALSE)</f>
        <v>132025</v>
      </c>
      <c r="P478" t="str">
        <f>VLOOKUP($D478,Artslister!$A$1:$W$100,5,FALSE)</f>
        <v>Plantae</v>
      </c>
      <c r="Q478" t="str">
        <f>VLOOKUP($D478,Artslister!$A$1:$W$100,6,FALSE)</f>
        <v>Magnoliophyta</v>
      </c>
      <c r="R478" t="str">
        <f>VLOOKUP($D478,Artslister!$A$1:$W$100,7,FALSE)</f>
        <v>Eudicots</v>
      </c>
      <c r="S478" t="str">
        <f>VLOOKUP($D478,Artslister!$A$1:$W$100,8,FALSE)</f>
        <v>Rosales</v>
      </c>
      <c r="T478" t="str">
        <f>VLOOKUP($D478,Artslister!$A$1:$W$100,9,FALSE)</f>
        <v>Rosaceae</v>
      </c>
      <c r="U478" t="str">
        <f>VLOOKUP($D478,Artslister!$A$1:$W$100,10,FALSE)</f>
        <v>Cotoneaster</v>
      </c>
      <c r="V478" t="str">
        <f>VLOOKUP($D478,Artslister!$A$1:$W$100,11,FALSE)</f>
        <v>integerrimus</v>
      </c>
      <c r="W478">
        <f>VLOOKUP($D478,Artslister!$A$1:$W$100,12,FALSE)</f>
        <v>0</v>
      </c>
      <c r="X478" t="str">
        <f>VLOOKUP($D478,Artslister!$A$1:$W$100,13,FALSE)</f>
        <v>Medik.</v>
      </c>
      <c r="Y478" t="e">
        <f>VLOOKUP($D478,Artslister!$A$1:$W$100,15,FALSE)</f>
        <v>#N/A</v>
      </c>
      <c r="Z478" t="e">
        <f>VLOOKUP($D478,Artslister!$A$1:$W$100,17,FALSE)</f>
        <v>#N/A</v>
      </c>
    </row>
    <row r="479" spans="1:26" x14ac:dyDescent="0.3">
      <c r="A479" t="s">
        <v>49</v>
      </c>
      <c r="B479">
        <v>2020</v>
      </c>
      <c r="C479" t="s">
        <v>1639</v>
      </c>
      <c r="D479" t="s">
        <v>1708</v>
      </c>
      <c r="E479">
        <v>4</v>
      </c>
      <c r="H479">
        <v>1</v>
      </c>
      <c r="M479" t="str">
        <f>VLOOKUP($D479,Artslister!$A$1:$W$100,2,FALSE)</f>
        <v>Cotoneaster integerrimus</v>
      </c>
      <c r="N479" t="str">
        <f>VLOOKUP($D479,Artslister!$A$1:$W$100,3,FALSE)</f>
        <v>103276</v>
      </c>
      <c r="O479" t="str">
        <f>VLOOKUP($D479,Artslister!$A$1:$W$100,4,FALSE)</f>
        <v>132025</v>
      </c>
      <c r="P479" t="str">
        <f>VLOOKUP($D479,Artslister!$A$1:$W$100,5,FALSE)</f>
        <v>Plantae</v>
      </c>
      <c r="Q479" t="str">
        <f>VLOOKUP($D479,Artslister!$A$1:$W$100,6,FALSE)</f>
        <v>Magnoliophyta</v>
      </c>
      <c r="R479" t="str">
        <f>VLOOKUP($D479,Artslister!$A$1:$W$100,7,FALSE)</f>
        <v>Eudicots</v>
      </c>
      <c r="S479" t="str">
        <f>VLOOKUP($D479,Artslister!$A$1:$W$100,8,FALSE)</f>
        <v>Rosales</v>
      </c>
      <c r="T479" t="str">
        <f>VLOOKUP($D479,Artslister!$A$1:$W$100,9,FALSE)</f>
        <v>Rosaceae</v>
      </c>
      <c r="U479" t="str">
        <f>VLOOKUP($D479,Artslister!$A$1:$W$100,10,FALSE)</f>
        <v>Cotoneaster</v>
      </c>
      <c r="V479" t="str">
        <f>VLOOKUP($D479,Artslister!$A$1:$W$100,11,FALSE)</f>
        <v>integerrimus</v>
      </c>
      <c r="W479">
        <f>VLOOKUP($D479,Artslister!$A$1:$W$100,12,FALSE)</f>
        <v>0</v>
      </c>
      <c r="X479" t="str">
        <f>VLOOKUP($D479,Artslister!$A$1:$W$100,13,FALSE)</f>
        <v>Medik.</v>
      </c>
      <c r="Y479" t="e">
        <f>VLOOKUP($D479,Artslister!$A$1:$W$100,15,FALSE)</f>
        <v>#N/A</v>
      </c>
      <c r="Z479" t="e">
        <f>VLOOKUP($D479,Artslister!$A$1:$W$100,17,FALSE)</f>
        <v>#N/A</v>
      </c>
    </row>
    <row r="480" spans="1:26" x14ac:dyDescent="0.3">
      <c r="A480" t="s">
        <v>49</v>
      </c>
      <c r="B480">
        <v>2020</v>
      </c>
      <c r="C480" t="s">
        <v>1642</v>
      </c>
      <c r="D480" t="s">
        <v>1708</v>
      </c>
      <c r="E480">
        <v>2</v>
      </c>
      <c r="H480">
        <v>1</v>
      </c>
      <c r="M480" t="str">
        <f>VLOOKUP($D480,Artslister!$A$1:$W$100,2,FALSE)</f>
        <v>Cotoneaster integerrimus</v>
      </c>
      <c r="N480" t="str">
        <f>VLOOKUP($D480,Artslister!$A$1:$W$100,3,FALSE)</f>
        <v>103276</v>
      </c>
      <c r="O480" t="str">
        <f>VLOOKUP($D480,Artslister!$A$1:$W$100,4,FALSE)</f>
        <v>132025</v>
      </c>
      <c r="P480" t="str">
        <f>VLOOKUP($D480,Artslister!$A$1:$W$100,5,FALSE)</f>
        <v>Plantae</v>
      </c>
      <c r="Q480" t="str">
        <f>VLOOKUP($D480,Artslister!$A$1:$W$100,6,FALSE)</f>
        <v>Magnoliophyta</v>
      </c>
      <c r="R480" t="str">
        <f>VLOOKUP($D480,Artslister!$A$1:$W$100,7,FALSE)</f>
        <v>Eudicots</v>
      </c>
      <c r="S480" t="str">
        <f>VLOOKUP($D480,Artslister!$A$1:$W$100,8,FALSE)</f>
        <v>Rosales</v>
      </c>
      <c r="T480" t="str">
        <f>VLOOKUP($D480,Artslister!$A$1:$W$100,9,FALSE)</f>
        <v>Rosaceae</v>
      </c>
      <c r="U480" t="str">
        <f>VLOOKUP($D480,Artslister!$A$1:$W$100,10,FALSE)</f>
        <v>Cotoneaster</v>
      </c>
      <c r="V480" t="str">
        <f>VLOOKUP($D480,Artslister!$A$1:$W$100,11,FALSE)</f>
        <v>integerrimus</v>
      </c>
      <c r="W480">
        <f>VLOOKUP($D480,Artslister!$A$1:$W$100,12,FALSE)</f>
        <v>0</v>
      </c>
      <c r="X480" t="str">
        <f>VLOOKUP($D480,Artslister!$A$1:$W$100,13,FALSE)</f>
        <v>Medik.</v>
      </c>
      <c r="Y480" t="e">
        <f>VLOOKUP($D480,Artslister!$A$1:$W$100,15,FALSE)</f>
        <v>#N/A</v>
      </c>
      <c r="Z480" t="e">
        <f>VLOOKUP($D480,Artslister!$A$1:$W$100,17,FALSE)</f>
        <v>#N/A</v>
      </c>
    </row>
    <row r="481" spans="1:26" x14ac:dyDescent="0.3">
      <c r="A481" t="s">
        <v>117</v>
      </c>
      <c r="B481">
        <v>2021</v>
      </c>
      <c r="C481" t="s">
        <v>1290</v>
      </c>
      <c r="D481" t="s">
        <v>1708</v>
      </c>
      <c r="E481">
        <v>18</v>
      </c>
      <c r="I481">
        <v>1</v>
      </c>
      <c r="M481" t="str">
        <f>VLOOKUP($D481,Artslister!$A$1:$W$100,2,FALSE)</f>
        <v>Cotoneaster integerrimus</v>
      </c>
      <c r="N481" t="str">
        <f>VLOOKUP($D481,Artslister!$A$1:$W$100,3,FALSE)</f>
        <v>103276</v>
      </c>
      <c r="O481" t="str">
        <f>VLOOKUP($D481,Artslister!$A$1:$W$100,4,FALSE)</f>
        <v>132025</v>
      </c>
      <c r="P481" t="str">
        <f>VLOOKUP($D481,Artslister!$A$1:$W$100,5,FALSE)</f>
        <v>Plantae</v>
      </c>
      <c r="Q481" t="str">
        <f>VLOOKUP($D481,Artslister!$A$1:$W$100,6,FALSE)</f>
        <v>Magnoliophyta</v>
      </c>
      <c r="R481" t="str">
        <f>VLOOKUP($D481,Artslister!$A$1:$W$100,7,FALSE)</f>
        <v>Eudicots</v>
      </c>
      <c r="S481" t="str">
        <f>VLOOKUP($D481,Artslister!$A$1:$W$100,8,FALSE)</f>
        <v>Rosales</v>
      </c>
      <c r="T481" t="str">
        <f>VLOOKUP($D481,Artslister!$A$1:$W$100,9,FALSE)</f>
        <v>Rosaceae</v>
      </c>
      <c r="U481" t="str">
        <f>VLOOKUP($D481,Artslister!$A$1:$W$100,10,FALSE)</f>
        <v>Cotoneaster</v>
      </c>
      <c r="V481" t="str">
        <f>VLOOKUP($D481,Artslister!$A$1:$W$100,11,FALSE)</f>
        <v>integerrimus</v>
      </c>
      <c r="W481">
        <f>VLOOKUP($D481,Artslister!$A$1:$W$100,12,FALSE)</f>
        <v>0</v>
      </c>
      <c r="X481" t="str">
        <f>VLOOKUP($D481,Artslister!$A$1:$W$100,13,FALSE)</f>
        <v>Medik.</v>
      </c>
      <c r="Y481" t="e">
        <f>VLOOKUP($D481,Artslister!$A$1:$W$100,15,FALSE)</f>
        <v>#N/A</v>
      </c>
      <c r="Z481" t="e">
        <f>VLOOKUP($D481,Artslister!$A$1:$W$100,17,FALSE)</f>
        <v>#N/A</v>
      </c>
    </row>
    <row r="482" spans="1:26" x14ac:dyDescent="0.3">
      <c r="A482" t="s">
        <v>117</v>
      </c>
      <c r="B482">
        <v>2021</v>
      </c>
      <c r="C482" t="s">
        <v>1292</v>
      </c>
      <c r="D482" t="s">
        <v>1708</v>
      </c>
      <c r="E482">
        <v>10</v>
      </c>
      <c r="I482">
        <v>1</v>
      </c>
      <c r="M482" t="str">
        <f>VLOOKUP($D482,Artslister!$A$1:$W$100,2,FALSE)</f>
        <v>Cotoneaster integerrimus</v>
      </c>
      <c r="N482" t="str">
        <f>VLOOKUP($D482,Artslister!$A$1:$W$100,3,FALSE)</f>
        <v>103276</v>
      </c>
      <c r="O482" t="str">
        <f>VLOOKUP($D482,Artslister!$A$1:$W$100,4,FALSE)</f>
        <v>132025</v>
      </c>
      <c r="P482" t="str">
        <f>VLOOKUP($D482,Artslister!$A$1:$W$100,5,FALSE)</f>
        <v>Plantae</v>
      </c>
      <c r="Q482" t="str">
        <f>VLOOKUP($D482,Artslister!$A$1:$W$100,6,FALSE)</f>
        <v>Magnoliophyta</v>
      </c>
      <c r="R482" t="str">
        <f>VLOOKUP($D482,Artslister!$A$1:$W$100,7,FALSE)</f>
        <v>Eudicots</v>
      </c>
      <c r="S482" t="str">
        <f>VLOOKUP($D482,Artslister!$A$1:$W$100,8,FALSE)</f>
        <v>Rosales</v>
      </c>
      <c r="T482" t="str">
        <f>VLOOKUP($D482,Artslister!$A$1:$W$100,9,FALSE)</f>
        <v>Rosaceae</v>
      </c>
      <c r="U482" t="str">
        <f>VLOOKUP($D482,Artslister!$A$1:$W$100,10,FALSE)</f>
        <v>Cotoneaster</v>
      </c>
      <c r="V482" t="str">
        <f>VLOOKUP($D482,Artslister!$A$1:$W$100,11,FALSE)</f>
        <v>integerrimus</v>
      </c>
      <c r="W482">
        <f>VLOOKUP($D482,Artslister!$A$1:$W$100,12,FALSE)</f>
        <v>0</v>
      </c>
      <c r="X482" t="str">
        <f>VLOOKUP($D482,Artslister!$A$1:$W$100,13,FALSE)</f>
        <v>Medik.</v>
      </c>
      <c r="Y482" t="e">
        <f>VLOOKUP($D482,Artslister!$A$1:$W$100,15,FALSE)</f>
        <v>#N/A</v>
      </c>
      <c r="Z482" t="e">
        <f>VLOOKUP($D482,Artslister!$A$1:$W$100,17,FALSE)</f>
        <v>#N/A</v>
      </c>
    </row>
    <row r="483" spans="1:26" x14ac:dyDescent="0.3">
      <c r="A483" t="s">
        <v>117</v>
      </c>
      <c r="B483">
        <v>2021</v>
      </c>
      <c r="C483" t="s">
        <v>1276</v>
      </c>
      <c r="D483" t="s">
        <v>1708</v>
      </c>
      <c r="E483">
        <v>0.1</v>
      </c>
      <c r="I483">
        <v>1</v>
      </c>
      <c r="M483" t="str">
        <f>VLOOKUP($D483,Artslister!$A$1:$W$100,2,FALSE)</f>
        <v>Cotoneaster integerrimus</v>
      </c>
      <c r="N483" t="str">
        <f>VLOOKUP($D483,Artslister!$A$1:$W$100,3,FALSE)</f>
        <v>103276</v>
      </c>
      <c r="O483" t="str">
        <f>VLOOKUP($D483,Artslister!$A$1:$W$100,4,FALSE)</f>
        <v>132025</v>
      </c>
      <c r="P483" t="str">
        <f>VLOOKUP($D483,Artslister!$A$1:$W$100,5,FALSE)</f>
        <v>Plantae</v>
      </c>
      <c r="Q483" t="str">
        <f>VLOOKUP($D483,Artslister!$A$1:$W$100,6,FALSE)</f>
        <v>Magnoliophyta</v>
      </c>
      <c r="R483" t="str">
        <f>VLOOKUP($D483,Artslister!$A$1:$W$100,7,FALSE)</f>
        <v>Eudicots</v>
      </c>
      <c r="S483" t="str">
        <f>VLOOKUP($D483,Artslister!$A$1:$W$100,8,FALSE)</f>
        <v>Rosales</v>
      </c>
      <c r="T483" t="str">
        <f>VLOOKUP($D483,Artslister!$A$1:$W$100,9,FALSE)</f>
        <v>Rosaceae</v>
      </c>
      <c r="U483" t="str">
        <f>VLOOKUP($D483,Artslister!$A$1:$W$100,10,FALSE)</f>
        <v>Cotoneaster</v>
      </c>
      <c r="V483" t="str">
        <f>VLOOKUP($D483,Artslister!$A$1:$W$100,11,FALSE)</f>
        <v>integerrimus</v>
      </c>
      <c r="W483">
        <f>VLOOKUP($D483,Artslister!$A$1:$W$100,12,FALSE)</f>
        <v>0</v>
      </c>
      <c r="X483" t="str">
        <f>VLOOKUP($D483,Artslister!$A$1:$W$100,13,FALSE)</f>
        <v>Medik.</v>
      </c>
      <c r="Y483" t="e">
        <f>VLOOKUP($D483,Artslister!$A$1:$W$100,15,FALSE)</f>
        <v>#N/A</v>
      </c>
      <c r="Z483" t="e">
        <f>VLOOKUP($D483,Artslister!$A$1:$W$100,17,FALSE)</f>
        <v>#N/A</v>
      </c>
    </row>
    <row r="484" spans="1:26" x14ac:dyDescent="0.3">
      <c r="A484" t="s">
        <v>117</v>
      </c>
      <c r="B484">
        <v>2021</v>
      </c>
      <c r="C484" t="s">
        <v>1278</v>
      </c>
      <c r="D484" t="s">
        <v>1708</v>
      </c>
      <c r="E484">
        <v>5</v>
      </c>
      <c r="I484">
        <v>1</v>
      </c>
      <c r="M484" t="str">
        <f>VLOOKUP($D484,Artslister!$A$1:$W$100,2,FALSE)</f>
        <v>Cotoneaster integerrimus</v>
      </c>
      <c r="N484" t="str">
        <f>VLOOKUP($D484,Artslister!$A$1:$W$100,3,FALSE)</f>
        <v>103276</v>
      </c>
      <c r="O484" t="str">
        <f>VLOOKUP($D484,Artslister!$A$1:$W$100,4,FALSE)</f>
        <v>132025</v>
      </c>
      <c r="P484" t="str">
        <f>VLOOKUP($D484,Artslister!$A$1:$W$100,5,FALSE)</f>
        <v>Plantae</v>
      </c>
      <c r="Q484" t="str">
        <f>VLOOKUP($D484,Artslister!$A$1:$W$100,6,FALSE)</f>
        <v>Magnoliophyta</v>
      </c>
      <c r="R484" t="str">
        <f>VLOOKUP($D484,Artslister!$A$1:$W$100,7,FALSE)</f>
        <v>Eudicots</v>
      </c>
      <c r="S484" t="str">
        <f>VLOOKUP($D484,Artslister!$A$1:$W$100,8,FALSE)</f>
        <v>Rosales</v>
      </c>
      <c r="T484" t="str">
        <f>VLOOKUP($D484,Artslister!$A$1:$W$100,9,FALSE)</f>
        <v>Rosaceae</v>
      </c>
      <c r="U484" t="str">
        <f>VLOOKUP($D484,Artslister!$A$1:$W$100,10,FALSE)</f>
        <v>Cotoneaster</v>
      </c>
      <c r="V484" t="str">
        <f>VLOOKUP($D484,Artslister!$A$1:$W$100,11,FALSE)</f>
        <v>integerrimus</v>
      </c>
      <c r="W484">
        <f>VLOOKUP($D484,Artslister!$A$1:$W$100,12,FALSE)</f>
        <v>0</v>
      </c>
      <c r="X484" t="str">
        <f>VLOOKUP($D484,Artslister!$A$1:$W$100,13,FALSE)</f>
        <v>Medik.</v>
      </c>
      <c r="Y484" t="e">
        <f>VLOOKUP($D484,Artslister!$A$1:$W$100,15,FALSE)</f>
        <v>#N/A</v>
      </c>
      <c r="Z484" t="e">
        <f>VLOOKUP($D484,Artslister!$A$1:$W$100,17,FALSE)</f>
        <v>#N/A</v>
      </c>
    </row>
    <row r="485" spans="1:26" x14ac:dyDescent="0.3">
      <c r="A485" t="s">
        <v>117</v>
      </c>
      <c r="B485">
        <v>2021</v>
      </c>
      <c r="C485" t="s">
        <v>1288</v>
      </c>
      <c r="D485" t="s">
        <v>1708</v>
      </c>
      <c r="E485">
        <v>20</v>
      </c>
      <c r="I485">
        <v>1</v>
      </c>
      <c r="M485" t="str">
        <f>VLOOKUP($D485,Artslister!$A$1:$W$100,2,FALSE)</f>
        <v>Cotoneaster integerrimus</v>
      </c>
      <c r="N485" t="str">
        <f>VLOOKUP($D485,Artslister!$A$1:$W$100,3,FALSE)</f>
        <v>103276</v>
      </c>
      <c r="O485" t="str">
        <f>VLOOKUP($D485,Artslister!$A$1:$W$100,4,FALSE)</f>
        <v>132025</v>
      </c>
      <c r="P485" t="str">
        <f>VLOOKUP($D485,Artslister!$A$1:$W$100,5,FALSE)</f>
        <v>Plantae</v>
      </c>
      <c r="Q485" t="str">
        <f>VLOOKUP($D485,Artslister!$A$1:$W$100,6,FALSE)</f>
        <v>Magnoliophyta</v>
      </c>
      <c r="R485" t="str">
        <f>VLOOKUP($D485,Artslister!$A$1:$W$100,7,FALSE)</f>
        <v>Eudicots</v>
      </c>
      <c r="S485" t="str">
        <f>VLOOKUP($D485,Artslister!$A$1:$W$100,8,FALSE)</f>
        <v>Rosales</v>
      </c>
      <c r="T485" t="str">
        <f>VLOOKUP($D485,Artslister!$A$1:$W$100,9,FALSE)</f>
        <v>Rosaceae</v>
      </c>
      <c r="U485" t="str">
        <f>VLOOKUP($D485,Artslister!$A$1:$W$100,10,FALSE)</f>
        <v>Cotoneaster</v>
      </c>
      <c r="V485" t="str">
        <f>VLOOKUP($D485,Artslister!$A$1:$W$100,11,FALSE)</f>
        <v>integerrimus</v>
      </c>
      <c r="W485">
        <f>VLOOKUP($D485,Artslister!$A$1:$W$100,12,FALSE)</f>
        <v>0</v>
      </c>
      <c r="X485" t="str">
        <f>VLOOKUP($D485,Artslister!$A$1:$W$100,13,FALSE)</f>
        <v>Medik.</v>
      </c>
      <c r="Y485" t="e">
        <f>VLOOKUP($D485,Artslister!$A$1:$W$100,15,FALSE)</f>
        <v>#N/A</v>
      </c>
      <c r="Z485" t="e">
        <f>VLOOKUP($D485,Artslister!$A$1:$W$100,17,FALSE)</f>
        <v>#N/A</v>
      </c>
    </row>
    <row r="486" spans="1:26" x14ac:dyDescent="0.3">
      <c r="A486" t="s">
        <v>69</v>
      </c>
      <c r="B486">
        <v>2021</v>
      </c>
      <c r="C486" t="s">
        <v>1782</v>
      </c>
      <c r="D486" t="s">
        <v>1708</v>
      </c>
      <c r="E486">
        <v>20</v>
      </c>
      <c r="H486">
        <v>1</v>
      </c>
      <c r="I486">
        <v>1</v>
      </c>
      <c r="M486" t="str">
        <f>VLOOKUP($D486,Artslister!$A$1:$W$100,2,FALSE)</f>
        <v>Cotoneaster integerrimus</v>
      </c>
      <c r="N486" t="str">
        <f>VLOOKUP($D486,Artslister!$A$1:$W$100,3,FALSE)</f>
        <v>103276</v>
      </c>
      <c r="O486" t="str">
        <f>VLOOKUP($D486,Artslister!$A$1:$W$100,4,FALSE)</f>
        <v>132025</v>
      </c>
      <c r="P486" t="str">
        <f>VLOOKUP($D486,Artslister!$A$1:$W$100,5,FALSE)</f>
        <v>Plantae</v>
      </c>
      <c r="Q486" t="str">
        <f>VLOOKUP($D486,Artslister!$A$1:$W$100,6,FALSE)</f>
        <v>Magnoliophyta</v>
      </c>
      <c r="R486" t="str">
        <f>VLOOKUP($D486,Artslister!$A$1:$W$100,7,FALSE)</f>
        <v>Eudicots</v>
      </c>
      <c r="S486" t="str">
        <f>VLOOKUP($D486,Artslister!$A$1:$W$100,8,FALSE)</f>
        <v>Rosales</v>
      </c>
      <c r="T486" t="str">
        <f>VLOOKUP($D486,Artslister!$A$1:$W$100,9,FALSE)</f>
        <v>Rosaceae</v>
      </c>
      <c r="U486" t="str">
        <f>VLOOKUP($D486,Artslister!$A$1:$W$100,10,FALSE)</f>
        <v>Cotoneaster</v>
      </c>
      <c r="V486" t="str">
        <f>VLOOKUP($D486,Artslister!$A$1:$W$100,11,FALSE)</f>
        <v>integerrimus</v>
      </c>
      <c r="W486">
        <f>VLOOKUP($D486,Artslister!$A$1:$W$100,12,FALSE)</f>
        <v>0</v>
      </c>
      <c r="X486" t="str">
        <f>VLOOKUP($D486,Artslister!$A$1:$W$100,13,FALSE)</f>
        <v>Medik.</v>
      </c>
      <c r="Y486" t="e">
        <f>VLOOKUP($D486,Artslister!$A$1:$W$100,15,FALSE)</f>
        <v>#N/A</v>
      </c>
      <c r="Z486" t="e">
        <f>VLOOKUP($D486,Artslister!$A$1:$W$100,17,FALSE)</f>
        <v>#N/A</v>
      </c>
    </row>
    <row r="487" spans="1:26" x14ac:dyDescent="0.3">
      <c r="A487" t="s">
        <v>69</v>
      </c>
      <c r="B487">
        <v>2021</v>
      </c>
      <c r="C487" t="s">
        <v>1783</v>
      </c>
      <c r="D487" t="s">
        <v>1708</v>
      </c>
      <c r="E487">
        <v>3</v>
      </c>
      <c r="H487">
        <v>1</v>
      </c>
      <c r="I487">
        <v>1</v>
      </c>
      <c r="M487" t="str">
        <f>VLOOKUP($D487,Artslister!$A$1:$W$100,2,FALSE)</f>
        <v>Cotoneaster integerrimus</v>
      </c>
      <c r="N487" t="str">
        <f>VLOOKUP($D487,Artslister!$A$1:$W$100,3,FALSE)</f>
        <v>103276</v>
      </c>
      <c r="O487" t="str">
        <f>VLOOKUP($D487,Artslister!$A$1:$W$100,4,FALSE)</f>
        <v>132025</v>
      </c>
      <c r="P487" t="str">
        <f>VLOOKUP($D487,Artslister!$A$1:$W$100,5,FALSE)</f>
        <v>Plantae</v>
      </c>
      <c r="Q487" t="str">
        <f>VLOOKUP($D487,Artslister!$A$1:$W$100,6,FALSE)</f>
        <v>Magnoliophyta</v>
      </c>
      <c r="R487" t="str">
        <f>VLOOKUP($D487,Artslister!$A$1:$W$100,7,FALSE)</f>
        <v>Eudicots</v>
      </c>
      <c r="S487" t="str">
        <f>VLOOKUP($D487,Artslister!$A$1:$W$100,8,FALSE)</f>
        <v>Rosales</v>
      </c>
      <c r="T487" t="str">
        <f>VLOOKUP($D487,Artslister!$A$1:$W$100,9,FALSE)</f>
        <v>Rosaceae</v>
      </c>
      <c r="U487" t="str">
        <f>VLOOKUP($D487,Artslister!$A$1:$W$100,10,FALSE)</f>
        <v>Cotoneaster</v>
      </c>
      <c r="V487" t="str">
        <f>VLOOKUP($D487,Artslister!$A$1:$W$100,11,FALSE)</f>
        <v>integerrimus</v>
      </c>
      <c r="W487">
        <f>VLOOKUP($D487,Artslister!$A$1:$W$100,12,FALSE)</f>
        <v>0</v>
      </c>
      <c r="X487" t="str">
        <f>VLOOKUP($D487,Artslister!$A$1:$W$100,13,FALSE)</f>
        <v>Medik.</v>
      </c>
      <c r="Y487" t="e">
        <f>VLOOKUP($D487,Artslister!$A$1:$W$100,15,FALSE)</f>
        <v>#N/A</v>
      </c>
      <c r="Z487" t="e">
        <f>VLOOKUP($D487,Artslister!$A$1:$W$100,17,FALSE)</f>
        <v>#N/A</v>
      </c>
    </row>
    <row r="488" spans="1:26" x14ac:dyDescent="0.3">
      <c r="A488" t="s">
        <v>69</v>
      </c>
      <c r="B488">
        <v>2021</v>
      </c>
      <c r="C488" t="s">
        <v>1785</v>
      </c>
      <c r="D488" t="s">
        <v>1708</v>
      </c>
      <c r="E488">
        <v>1</v>
      </c>
      <c r="H488">
        <v>1</v>
      </c>
      <c r="I488">
        <v>1</v>
      </c>
      <c r="M488" t="str">
        <f>VLOOKUP($D488,Artslister!$A$1:$W$100,2,FALSE)</f>
        <v>Cotoneaster integerrimus</v>
      </c>
      <c r="N488" t="str">
        <f>VLOOKUP($D488,Artslister!$A$1:$W$100,3,FALSE)</f>
        <v>103276</v>
      </c>
      <c r="O488" t="str">
        <f>VLOOKUP($D488,Artslister!$A$1:$W$100,4,FALSE)</f>
        <v>132025</v>
      </c>
      <c r="P488" t="str">
        <f>VLOOKUP($D488,Artslister!$A$1:$W$100,5,FALSE)</f>
        <v>Plantae</v>
      </c>
      <c r="Q488" t="str">
        <f>VLOOKUP($D488,Artslister!$A$1:$W$100,6,FALSE)</f>
        <v>Magnoliophyta</v>
      </c>
      <c r="R488" t="str">
        <f>VLOOKUP($D488,Artslister!$A$1:$W$100,7,FALSE)</f>
        <v>Eudicots</v>
      </c>
      <c r="S488" t="str">
        <f>VLOOKUP($D488,Artslister!$A$1:$W$100,8,FALSE)</f>
        <v>Rosales</v>
      </c>
      <c r="T488" t="str">
        <f>VLOOKUP($D488,Artslister!$A$1:$W$100,9,FALSE)</f>
        <v>Rosaceae</v>
      </c>
      <c r="U488" t="str">
        <f>VLOOKUP($D488,Artslister!$A$1:$W$100,10,FALSE)</f>
        <v>Cotoneaster</v>
      </c>
      <c r="V488" t="str">
        <f>VLOOKUP($D488,Artslister!$A$1:$W$100,11,FALSE)</f>
        <v>integerrimus</v>
      </c>
      <c r="W488">
        <f>VLOOKUP($D488,Artslister!$A$1:$W$100,12,FALSE)</f>
        <v>0</v>
      </c>
      <c r="X488" t="str">
        <f>VLOOKUP($D488,Artslister!$A$1:$W$100,13,FALSE)</f>
        <v>Medik.</v>
      </c>
      <c r="Y488" t="e">
        <f>VLOOKUP($D488,Artslister!$A$1:$W$100,15,FALSE)</f>
        <v>#N/A</v>
      </c>
      <c r="Z488" t="e">
        <f>VLOOKUP($D488,Artslister!$A$1:$W$100,17,FALSE)</f>
        <v>#N/A</v>
      </c>
    </row>
    <row r="489" spans="1:26" x14ac:dyDescent="0.3">
      <c r="A489" t="s">
        <v>69</v>
      </c>
      <c r="B489">
        <v>2021</v>
      </c>
      <c r="C489" t="s">
        <v>1787</v>
      </c>
      <c r="D489" t="s">
        <v>1708</v>
      </c>
      <c r="E489">
        <v>2</v>
      </c>
      <c r="H489">
        <v>1</v>
      </c>
      <c r="I489">
        <v>1</v>
      </c>
      <c r="M489" t="str">
        <f>VLOOKUP($D489,Artslister!$A$1:$W$100,2,FALSE)</f>
        <v>Cotoneaster integerrimus</v>
      </c>
      <c r="N489" t="str">
        <f>VLOOKUP($D489,Artslister!$A$1:$W$100,3,FALSE)</f>
        <v>103276</v>
      </c>
      <c r="O489" t="str">
        <f>VLOOKUP($D489,Artslister!$A$1:$W$100,4,FALSE)</f>
        <v>132025</v>
      </c>
      <c r="P489" t="str">
        <f>VLOOKUP($D489,Artslister!$A$1:$W$100,5,FALSE)</f>
        <v>Plantae</v>
      </c>
      <c r="Q489" t="str">
        <f>VLOOKUP($D489,Artslister!$A$1:$W$100,6,FALSE)</f>
        <v>Magnoliophyta</v>
      </c>
      <c r="R489" t="str">
        <f>VLOOKUP($D489,Artslister!$A$1:$W$100,7,FALSE)</f>
        <v>Eudicots</v>
      </c>
      <c r="S489" t="str">
        <f>VLOOKUP($D489,Artslister!$A$1:$W$100,8,FALSE)</f>
        <v>Rosales</v>
      </c>
      <c r="T489" t="str">
        <f>VLOOKUP($D489,Artslister!$A$1:$W$100,9,FALSE)</f>
        <v>Rosaceae</v>
      </c>
      <c r="U489" t="str">
        <f>VLOOKUP($D489,Artslister!$A$1:$W$100,10,FALSE)</f>
        <v>Cotoneaster</v>
      </c>
      <c r="V489" t="str">
        <f>VLOOKUP($D489,Artslister!$A$1:$W$100,11,FALSE)</f>
        <v>integerrimus</v>
      </c>
      <c r="W489">
        <f>VLOOKUP($D489,Artslister!$A$1:$W$100,12,FALSE)</f>
        <v>0</v>
      </c>
      <c r="X489" t="str">
        <f>VLOOKUP($D489,Artslister!$A$1:$W$100,13,FALSE)</f>
        <v>Medik.</v>
      </c>
      <c r="Y489" t="e">
        <f>VLOOKUP($D489,Artslister!$A$1:$W$100,15,FALSE)</f>
        <v>#N/A</v>
      </c>
      <c r="Z489" t="e">
        <f>VLOOKUP($D489,Artslister!$A$1:$W$100,17,FALSE)</f>
        <v>#N/A</v>
      </c>
    </row>
    <row r="490" spans="1:26" x14ac:dyDescent="0.3">
      <c r="A490" t="s">
        <v>56</v>
      </c>
      <c r="B490">
        <v>2021</v>
      </c>
      <c r="C490" t="s">
        <v>1506</v>
      </c>
      <c r="D490" t="s">
        <v>1708</v>
      </c>
      <c r="E490">
        <v>15</v>
      </c>
      <c r="H490">
        <v>1</v>
      </c>
      <c r="I490">
        <v>1</v>
      </c>
      <c r="M490" t="str">
        <f>VLOOKUP($D490,Artslister!$A$1:$W$100,2,FALSE)</f>
        <v>Cotoneaster integerrimus</v>
      </c>
      <c r="N490" t="str">
        <f>VLOOKUP($D490,Artslister!$A$1:$W$100,3,FALSE)</f>
        <v>103276</v>
      </c>
      <c r="O490" t="str">
        <f>VLOOKUP($D490,Artslister!$A$1:$W$100,4,FALSE)</f>
        <v>132025</v>
      </c>
      <c r="P490" t="str">
        <f>VLOOKUP($D490,Artslister!$A$1:$W$100,5,FALSE)</f>
        <v>Plantae</v>
      </c>
      <c r="Q490" t="str">
        <f>VLOOKUP($D490,Artslister!$A$1:$W$100,6,FALSE)</f>
        <v>Magnoliophyta</v>
      </c>
      <c r="R490" t="str">
        <f>VLOOKUP($D490,Artslister!$A$1:$W$100,7,FALSE)</f>
        <v>Eudicots</v>
      </c>
      <c r="S490" t="str">
        <f>VLOOKUP($D490,Artslister!$A$1:$W$100,8,FALSE)</f>
        <v>Rosales</v>
      </c>
      <c r="T490" t="str">
        <f>VLOOKUP($D490,Artslister!$A$1:$W$100,9,FALSE)</f>
        <v>Rosaceae</v>
      </c>
      <c r="U490" t="str">
        <f>VLOOKUP($D490,Artslister!$A$1:$W$100,10,FALSE)</f>
        <v>Cotoneaster</v>
      </c>
      <c r="V490" t="str">
        <f>VLOOKUP($D490,Artslister!$A$1:$W$100,11,FALSE)</f>
        <v>integerrimus</v>
      </c>
      <c r="W490">
        <f>VLOOKUP($D490,Artslister!$A$1:$W$100,12,FALSE)</f>
        <v>0</v>
      </c>
      <c r="X490" t="str">
        <f>VLOOKUP($D490,Artslister!$A$1:$W$100,13,FALSE)</f>
        <v>Medik.</v>
      </c>
      <c r="Y490" t="e">
        <f>VLOOKUP($D490,Artslister!$A$1:$W$100,15,FALSE)</f>
        <v>#N/A</v>
      </c>
      <c r="Z490" t="e">
        <f>VLOOKUP($D490,Artslister!$A$1:$W$100,17,FALSE)</f>
        <v>#N/A</v>
      </c>
    </row>
    <row r="491" spans="1:26" x14ac:dyDescent="0.3">
      <c r="A491" t="s">
        <v>56</v>
      </c>
      <c r="B491">
        <v>2021</v>
      </c>
      <c r="C491" t="s">
        <v>1481</v>
      </c>
      <c r="D491" t="s">
        <v>1708</v>
      </c>
      <c r="E491">
        <v>1</v>
      </c>
      <c r="H491">
        <v>1</v>
      </c>
      <c r="I491">
        <v>1</v>
      </c>
      <c r="M491" t="str">
        <f>VLOOKUP($D491,Artslister!$A$1:$W$100,2,FALSE)</f>
        <v>Cotoneaster integerrimus</v>
      </c>
      <c r="N491" t="str">
        <f>VLOOKUP($D491,Artslister!$A$1:$W$100,3,FALSE)</f>
        <v>103276</v>
      </c>
      <c r="O491" t="str">
        <f>VLOOKUP($D491,Artslister!$A$1:$W$100,4,FALSE)</f>
        <v>132025</v>
      </c>
      <c r="P491" t="str">
        <f>VLOOKUP($D491,Artslister!$A$1:$W$100,5,FALSE)</f>
        <v>Plantae</v>
      </c>
      <c r="Q491" t="str">
        <f>VLOOKUP($D491,Artslister!$A$1:$W$100,6,FALSE)</f>
        <v>Magnoliophyta</v>
      </c>
      <c r="R491" t="str">
        <f>VLOOKUP($D491,Artslister!$A$1:$W$100,7,FALSE)</f>
        <v>Eudicots</v>
      </c>
      <c r="S491" t="str">
        <f>VLOOKUP($D491,Artslister!$A$1:$W$100,8,FALSE)</f>
        <v>Rosales</v>
      </c>
      <c r="T491" t="str">
        <f>VLOOKUP($D491,Artslister!$A$1:$W$100,9,FALSE)</f>
        <v>Rosaceae</v>
      </c>
      <c r="U491" t="str">
        <f>VLOOKUP($D491,Artslister!$A$1:$W$100,10,FALSE)</f>
        <v>Cotoneaster</v>
      </c>
      <c r="V491" t="str">
        <f>VLOOKUP($D491,Artslister!$A$1:$W$100,11,FALSE)</f>
        <v>integerrimus</v>
      </c>
      <c r="W491">
        <f>VLOOKUP($D491,Artslister!$A$1:$W$100,12,FALSE)</f>
        <v>0</v>
      </c>
      <c r="X491" t="str">
        <f>VLOOKUP($D491,Artslister!$A$1:$W$100,13,FALSE)</f>
        <v>Medik.</v>
      </c>
      <c r="Y491" t="e">
        <f>VLOOKUP($D491,Artslister!$A$1:$W$100,15,FALSE)</f>
        <v>#N/A</v>
      </c>
      <c r="Z491" t="e">
        <f>VLOOKUP($D491,Artslister!$A$1:$W$100,17,FALSE)</f>
        <v>#N/A</v>
      </c>
    </row>
    <row r="492" spans="1:26" x14ac:dyDescent="0.3">
      <c r="A492" t="s">
        <v>85</v>
      </c>
      <c r="B492">
        <v>2021</v>
      </c>
      <c r="C492" t="s">
        <v>1586</v>
      </c>
      <c r="D492" t="s">
        <v>1708</v>
      </c>
      <c r="E492">
        <v>0.1</v>
      </c>
      <c r="I492">
        <v>1</v>
      </c>
      <c r="M492" t="str">
        <f>VLOOKUP($D492,Artslister!$A$1:$W$100,2,FALSE)</f>
        <v>Cotoneaster integerrimus</v>
      </c>
      <c r="N492" t="str">
        <f>VLOOKUP($D492,Artslister!$A$1:$W$100,3,FALSE)</f>
        <v>103276</v>
      </c>
      <c r="O492" t="str">
        <f>VLOOKUP($D492,Artslister!$A$1:$W$100,4,FALSE)</f>
        <v>132025</v>
      </c>
      <c r="P492" t="str">
        <f>VLOOKUP($D492,Artslister!$A$1:$W$100,5,FALSE)</f>
        <v>Plantae</v>
      </c>
      <c r="Q492" t="str">
        <f>VLOOKUP($D492,Artslister!$A$1:$W$100,6,FALSE)</f>
        <v>Magnoliophyta</v>
      </c>
      <c r="R492" t="str">
        <f>VLOOKUP($D492,Artslister!$A$1:$W$100,7,FALSE)</f>
        <v>Eudicots</v>
      </c>
      <c r="S492" t="str">
        <f>VLOOKUP($D492,Artslister!$A$1:$W$100,8,FALSE)</f>
        <v>Rosales</v>
      </c>
      <c r="T492" t="str">
        <f>VLOOKUP($D492,Artslister!$A$1:$W$100,9,FALSE)</f>
        <v>Rosaceae</v>
      </c>
      <c r="U492" t="str">
        <f>VLOOKUP($D492,Artslister!$A$1:$W$100,10,FALSE)</f>
        <v>Cotoneaster</v>
      </c>
      <c r="V492" t="str">
        <f>VLOOKUP($D492,Artslister!$A$1:$W$100,11,FALSE)</f>
        <v>integerrimus</v>
      </c>
      <c r="W492">
        <f>VLOOKUP($D492,Artslister!$A$1:$W$100,12,FALSE)</f>
        <v>0</v>
      </c>
      <c r="X492" t="str">
        <f>VLOOKUP($D492,Artslister!$A$1:$W$100,13,FALSE)</f>
        <v>Medik.</v>
      </c>
      <c r="Y492" t="e">
        <f>VLOOKUP($D492,Artslister!$A$1:$W$100,15,FALSE)</f>
        <v>#N/A</v>
      </c>
      <c r="Z492" t="e">
        <f>VLOOKUP($D492,Artslister!$A$1:$W$100,17,FALSE)</f>
        <v>#N/A</v>
      </c>
    </row>
    <row r="493" spans="1:26" x14ac:dyDescent="0.3">
      <c r="A493" t="s">
        <v>49</v>
      </c>
      <c r="B493">
        <v>2021</v>
      </c>
      <c r="C493" t="s">
        <v>1639</v>
      </c>
      <c r="D493" t="s">
        <v>1708</v>
      </c>
      <c r="E493">
        <v>2</v>
      </c>
      <c r="H493">
        <v>1</v>
      </c>
      <c r="I493">
        <v>1</v>
      </c>
      <c r="M493" t="str">
        <f>VLOOKUP($D493,Artslister!$A$1:$W$100,2,FALSE)</f>
        <v>Cotoneaster integerrimus</v>
      </c>
      <c r="N493" t="str">
        <f>VLOOKUP($D493,Artslister!$A$1:$W$100,3,FALSE)</f>
        <v>103276</v>
      </c>
      <c r="O493" t="str">
        <f>VLOOKUP($D493,Artslister!$A$1:$W$100,4,FALSE)</f>
        <v>132025</v>
      </c>
      <c r="P493" t="str">
        <f>VLOOKUP($D493,Artslister!$A$1:$W$100,5,FALSE)</f>
        <v>Plantae</v>
      </c>
      <c r="Q493" t="str">
        <f>VLOOKUP($D493,Artslister!$A$1:$W$100,6,FALSE)</f>
        <v>Magnoliophyta</v>
      </c>
      <c r="R493" t="str">
        <f>VLOOKUP($D493,Artslister!$A$1:$W$100,7,FALSE)</f>
        <v>Eudicots</v>
      </c>
      <c r="S493" t="str">
        <f>VLOOKUP($D493,Artslister!$A$1:$W$100,8,FALSE)</f>
        <v>Rosales</v>
      </c>
      <c r="T493" t="str">
        <f>VLOOKUP($D493,Artslister!$A$1:$W$100,9,FALSE)</f>
        <v>Rosaceae</v>
      </c>
      <c r="U493" t="str">
        <f>VLOOKUP($D493,Artslister!$A$1:$W$100,10,FALSE)</f>
        <v>Cotoneaster</v>
      </c>
      <c r="V493" t="str">
        <f>VLOOKUP($D493,Artslister!$A$1:$W$100,11,FALSE)</f>
        <v>integerrimus</v>
      </c>
      <c r="W493">
        <f>VLOOKUP($D493,Artslister!$A$1:$W$100,12,FALSE)</f>
        <v>0</v>
      </c>
      <c r="X493" t="str">
        <f>VLOOKUP($D493,Artslister!$A$1:$W$100,13,FALSE)</f>
        <v>Medik.</v>
      </c>
      <c r="Y493" t="e">
        <f>VLOOKUP($D493,Artslister!$A$1:$W$100,15,FALSE)</f>
        <v>#N/A</v>
      </c>
      <c r="Z493" t="e">
        <f>VLOOKUP($D493,Artslister!$A$1:$W$100,17,FALSE)</f>
        <v>#N/A</v>
      </c>
    </row>
    <row r="494" spans="1:26" x14ac:dyDescent="0.3">
      <c r="A494" t="s">
        <v>49</v>
      </c>
      <c r="B494">
        <v>2021</v>
      </c>
      <c r="C494" t="s">
        <v>1642</v>
      </c>
      <c r="D494" t="s">
        <v>1708</v>
      </c>
      <c r="E494">
        <v>3</v>
      </c>
      <c r="H494">
        <v>1</v>
      </c>
      <c r="I494">
        <v>1</v>
      </c>
      <c r="M494" t="str">
        <f>VLOOKUP($D494,Artslister!$A$1:$W$100,2,FALSE)</f>
        <v>Cotoneaster integerrimus</v>
      </c>
      <c r="N494" t="str">
        <f>VLOOKUP($D494,Artslister!$A$1:$W$100,3,FALSE)</f>
        <v>103276</v>
      </c>
      <c r="O494" t="str">
        <f>VLOOKUP($D494,Artslister!$A$1:$W$100,4,FALSE)</f>
        <v>132025</v>
      </c>
      <c r="P494" t="str">
        <f>VLOOKUP($D494,Artslister!$A$1:$W$100,5,FALSE)</f>
        <v>Plantae</v>
      </c>
      <c r="Q494" t="str">
        <f>VLOOKUP($D494,Artslister!$A$1:$W$100,6,FALSE)</f>
        <v>Magnoliophyta</v>
      </c>
      <c r="R494" t="str">
        <f>VLOOKUP($D494,Artslister!$A$1:$W$100,7,FALSE)</f>
        <v>Eudicots</v>
      </c>
      <c r="S494" t="str">
        <f>VLOOKUP($D494,Artslister!$A$1:$W$100,8,FALSE)</f>
        <v>Rosales</v>
      </c>
      <c r="T494" t="str">
        <f>VLOOKUP($D494,Artslister!$A$1:$W$100,9,FALSE)</f>
        <v>Rosaceae</v>
      </c>
      <c r="U494" t="str">
        <f>VLOOKUP($D494,Artslister!$A$1:$W$100,10,FALSE)</f>
        <v>Cotoneaster</v>
      </c>
      <c r="V494" t="str">
        <f>VLOOKUP($D494,Artslister!$A$1:$W$100,11,FALSE)</f>
        <v>integerrimus</v>
      </c>
      <c r="W494">
        <f>VLOOKUP($D494,Artslister!$A$1:$W$100,12,FALSE)</f>
        <v>0</v>
      </c>
      <c r="X494" t="str">
        <f>VLOOKUP($D494,Artslister!$A$1:$W$100,13,FALSE)</f>
        <v>Medik.</v>
      </c>
      <c r="Y494" t="e">
        <f>VLOOKUP($D494,Artslister!$A$1:$W$100,15,FALSE)</f>
        <v>#N/A</v>
      </c>
      <c r="Z494" t="e">
        <f>VLOOKUP($D494,Artslister!$A$1:$W$100,17,FALSE)</f>
        <v>#N/A</v>
      </c>
    </row>
    <row r="495" spans="1:26" x14ac:dyDescent="0.3">
      <c r="A495" t="s">
        <v>49</v>
      </c>
      <c r="B495">
        <v>2021</v>
      </c>
      <c r="C495" t="s">
        <v>1630</v>
      </c>
      <c r="D495" t="s">
        <v>1708</v>
      </c>
      <c r="E495">
        <v>1</v>
      </c>
      <c r="H495">
        <v>1</v>
      </c>
      <c r="I495">
        <v>1</v>
      </c>
      <c r="M495" t="str">
        <f>VLOOKUP($D495,Artslister!$A$1:$W$100,2,FALSE)</f>
        <v>Cotoneaster integerrimus</v>
      </c>
      <c r="N495" t="str">
        <f>VLOOKUP($D495,Artslister!$A$1:$W$100,3,FALSE)</f>
        <v>103276</v>
      </c>
      <c r="O495" t="str">
        <f>VLOOKUP($D495,Artslister!$A$1:$W$100,4,FALSE)</f>
        <v>132025</v>
      </c>
      <c r="P495" t="str">
        <f>VLOOKUP($D495,Artslister!$A$1:$W$100,5,FALSE)</f>
        <v>Plantae</v>
      </c>
      <c r="Q495" t="str">
        <f>VLOOKUP($D495,Artslister!$A$1:$W$100,6,FALSE)</f>
        <v>Magnoliophyta</v>
      </c>
      <c r="R495" t="str">
        <f>VLOOKUP($D495,Artslister!$A$1:$W$100,7,FALSE)</f>
        <v>Eudicots</v>
      </c>
      <c r="S495" t="str">
        <f>VLOOKUP($D495,Artslister!$A$1:$W$100,8,FALSE)</f>
        <v>Rosales</v>
      </c>
      <c r="T495" t="str">
        <f>VLOOKUP($D495,Artslister!$A$1:$W$100,9,FALSE)</f>
        <v>Rosaceae</v>
      </c>
      <c r="U495" t="str">
        <f>VLOOKUP($D495,Artslister!$A$1:$W$100,10,FALSE)</f>
        <v>Cotoneaster</v>
      </c>
      <c r="V495" t="str">
        <f>VLOOKUP($D495,Artslister!$A$1:$W$100,11,FALSE)</f>
        <v>integerrimus</v>
      </c>
      <c r="W495">
        <f>VLOOKUP($D495,Artslister!$A$1:$W$100,12,FALSE)</f>
        <v>0</v>
      </c>
      <c r="X495" t="str">
        <f>VLOOKUP($D495,Artslister!$A$1:$W$100,13,FALSE)</f>
        <v>Medik.</v>
      </c>
      <c r="Y495" t="e">
        <f>VLOOKUP($D495,Artslister!$A$1:$W$100,15,FALSE)</f>
        <v>#N/A</v>
      </c>
      <c r="Z495" t="e">
        <f>VLOOKUP($D495,Artslister!$A$1:$W$100,17,FALSE)</f>
        <v>#N/A</v>
      </c>
    </row>
    <row r="496" spans="1:26" x14ac:dyDescent="0.3">
      <c r="A496" t="s">
        <v>117</v>
      </c>
      <c r="B496">
        <v>2022</v>
      </c>
      <c r="C496" t="s">
        <v>1292</v>
      </c>
      <c r="D496" t="s">
        <v>1708</v>
      </c>
      <c r="E496">
        <v>10</v>
      </c>
      <c r="I496">
        <v>1</v>
      </c>
      <c r="M496" t="str">
        <f>VLOOKUP($D496,Artslister!$A$1:$W$100,2,FALSE)</f>
        <v>Cotoneaster integerrimus</v>
      </c>
      <c r="N496" t="str">
        <f>VLOOKUP($D496,Artslister!$A$1:$W$100,3,FALSE)</f>
        <v>103276</v>
      </c>
      <c r="O496" t="str">
        <f>VLOOKUP($D496,Artslister!$A$1:$W$100,4,FALSE)</f>
        <v>132025</v>
      </c>
      <c r="P496" t="str">
        <f>VLOOKUP($D496,Artslister!$A$1:$W$100,5,FALSE)</f>
        <v>Plantae</v>
      </c>
      <c r="Q496" t="str">
        <f>VLOOKUP($D496,Artslister!$A$1:$W$100,6,FALSE)</f>
        <v>Magnoliophyta</v>
      </c>
      <c r="R496" t="str">
        <f>VLOOKUP($D496,Artslister!$A$1:$W$100,7,FALSE)</f>
        <v>Eudicots</v>
      </c>
      <c r="S496" t="str">
        <f>VLOOKUP($D496,Artslister!$A$1:$W$100,8,FALSE)</f>
        <v>Rosales</v>
      </c>
      <c r="T496" t="str">
        <f>VLOOKUP($D496,Artslister!$A$1:$W$100,9,FALSE)</f>
        <v>Rosaceae</v>
      </c>
      <c r="U496" t="str">
        <f>VLOOKUP($D496,Artslister!$A$1:$W$100,10,FALSE)</f>
        <v>Cotoneaster</v>
      </c>
      <c r="V496" t="str">
        <f>VLOOKUP($D496,Artslister!$A$1:$W$100,11,FALSE)</f>
        <v>integerrimus</v>
      </c>
      <c r="W496">
        <f>VLOOKUP($D496,Artslister!$A$1:$W$100,12,FALSE)</f>
        <v>0</v>
      </c>
      <c r="X496" t="str">
        <f>VLOOKUP($D496,Artslister!$A$1:$W$100,13,FALSE)</f>
        <v>Medik.</v>
      </c>
      <c r="Y496" t="e">
        <f>VLOOKUP($D496,Artslister!$A$1:$W$100,15,FALSE)</f>
        <v>#N/A</v>
      </c>
      <c r="Z496" t="e">
        <f>VLOOKUP($D496,Artslister!$A$1:$W$100,17,FALSE)</f>
        <v>#N/A</v>
      </c>
    </row>
    <row r="497" spans="1:26" x14ac:dyDescent="0.3">
      <c r="A497" t="s">
        <v>117</v>
      </c>
      <c r="B497">
        <v>2022</v>
      </c>
      <c r="C497" t="s">
        <v>1288</v>
      </c>
      <c r="D497" t="s">
        <v>1708</v>
      </c>
      <c r="E497">
        <v>15</v>
      </c>
      <c r="I497">
        <v>1</v>
      </c>
      <c r="M497" t="str">
        <f>VLOOKUP($D497,Artslister!$A$1:$W$100,2,FALSE)</f>
        <v>Cotoneaster integerrimus</v>
      </c>
      <c r="N497" t="str">
        <f>VLOOKUP($D497,Artslister!$A$1:$W$100,3,FALSE)</f>
        <v>103276</v>
      </c>
      <c r="O497" t="str">
        <f>VLOOKUP($D497,Artslister!$A$1:$W$100,4,FALSE)</f>
        <v>132025</v>
      </c>
      <c r="P497" t="str">
        <f>VLOOKUP($D497,Artslister!$A$1:$W$100,5,FALSE)</f>
        <v>Plantae</v>
      </c>
      <c r="Q497" t="str">
        <f>VLOOKUP($D497,Artslister!$A$1:$W$100,6,FALSE)</f>
        <v>Magnoliophyta</v>
      </c>
      <c r="R497" t="str">
        <f>VLOOKUP($D497,Artslister!$A$1:$W$100,7,FALSE)</f>
        <v>Eudicots</v>
      </c>
      <c r="S497" t="str">
        <f>VLOOKUP($D497,Artslister!$A$1:$W$100,8,FALSE)</f>
        <v>Rosales</v>
      </c>
      <c r="T497" t="str">
        <f>VLOOKUP($D497,Artslister!$A$1:$W$100,9,FALSE)</f>
        <v>Rosaceae</v>
      </c>
      <c r="U497" t="str">
        <f>VLOOKUP($D497,Artslister!$A$1:$W$100,10,FALSE)</f>
        <v>Cotoneaster</v>
      </c>
      <c r="V497" t="str">
        <f>VLOOKUP($D497,Artslister!$A$1:$W$100,11,FALSE)</f>
        <v>integerrimus</v>
      </c>
      <c r="W497">
        <f>VLOOKUP($D497,Artslister!$A$1:$W$100,12,FALSE)</f>
        <v>0</v>
      </c>
      <c r="X497" t="str">
        <f>VLOOKUP($D497,Artslister!$A$1:$W$100,13,FALSE)</f>
        <v>Medik.</v>
      </c>
      <c r="Y497" t="e">
        <f>VLOOKUP($D497,Artslister!$A$1:$W$100,15,FALSE)</f>
        <v>#N/A</v>
      </c>
      <c r="Z497" t="e">
        <f>VLOOKUP($D497,Artslister!$A$1:$W$100,17,FALSE)</f>
        <v>#N/A</v>
      </c>
    </row>
    <row r="498" spans="1:26" x14ac:dyDescent="0.3">
      <c r="A498" t="s">
        <v>117</v>
      </c>
      <c r="B498">
        <v>2022</v>
      </c>
      <c r="C498" t="s">
        <v>1276</v>
      </c>
      <c r="D498" t="s">
        <v>1708</v>
      </c>
      <c r="E498">
        <v>0.1</v>
      </c>
      <c r="I498">
        <v>1</v>
      </c>
      <c r="L498" t="s">
        <v>1735</v>
      </c>
      <c r="M498" t="str">
        <f>VLOOKUP($D498,Artslister!$A$1:$W$100,2,FALSE)</f>
        <v>Cotoneaster integerrimus</v>
      </c>
      <c r="N498" t="str">
        <f>VLOOKUP($D498,Artslister!$A$1:$W$100,3,FALSE)</f>
        <v>103276</v>
      </c>
      <c r="O498" t="str">
        <f>VLOOKUP($D498,Artslister!$A$1:$W$100,4,FALSE)</f>
        <v>132025</v>
      </c>
      <c r="P498" t="str">
        <f>VLOOKUP($D498,Artslister!$A$1:$W$100,5,FALSE)</f>
        <v>Plantae</v>
      </c>
      <c r="Q498" t="str">
        <f>VLOOKUP($D498,Artslister!$A$1:$W$100,6,FALSE)</f>
        <v>Magnoliophyta</v>
      </c>
      <c r="R498" t="str">
        <f>VLOOKUP($D498,Artslister!$A$1:$W$100,7,FALSE)</f>
        <v>Eudicots</v>
      </c>
      <c r="S498" t="str">
        <f>VLOOKUP($D498,Artslister!$A$1:$W$100,8,FALSE)</f>
        <v>Rosales</v>
      </c>
      <c r="T498" t="str">
        <f>VLOOKUP($D498,Artslister!$A$1:$W$100,9,FALSE)</f>
        <v>Rosaceae</v>
      </c>
      <c r="U498" t="str">
        <f>VLOOKUP($D498,Artslister!$A$1:$W$100,10,FALSE)</f>
        <v>Cotoneaster</v>
      </c>
      <c r="V498" t="str">
        <f>VLOOKUP($D498,Artslister!$A$1:$W$100,11,FALSE)</f>
        <v>integerrimus</v>
      </c>
      <c r="W498">
        <f>VLOOKUP($D498,Artslister!$A$1:$W$100,12,FALSE)</f>
        <v>0</v>
      </c>
      <c r="X498" t="str">
        <f>VLOOKUP($D498,Artslister!$A$1:$W$100,13,FALSE)</f>
        <v>Medik.</v>
      </c>
      <c r="Y498" t="e">
        <f>VLOOKUP($D498,Artslister!$A$1:$W$100,15,FALSE)</f>
        <v>#N/A</v>
      </c>
      <c r="Z498" t="e">
        <f>VLOOKUP($D498,Artslister!$A$1:$W$100,17,FALSE)</f>
        <v>#N/A</v>
      </c>
    </row>
    <row r="499" spans="1:26" x14ac:dyDescent="0.3">
      <c r="A499" t="s">
        <v>117</v>
      </c>
      <c r="B499">
        <v>2022</v>
      </c>
      <c r="C499" t="s">
        <v>1290</v>
      </c>
      <c r="D499" t="s">
        <v>1708</v>
      </c>
      <c r="E499">
        <v>12</v>
      </c>
      <c r="I499">
        <v>1</v>
      </c>
      <c r="M499" t="str">
        <f>VLOOKUP($D499,Artslister!$A$1:$W$100,2,FALSE)</f>
        <v>Cotoneaster integerrimus</v>
      </c>
      <c r="N499" t="str">
        <f>VLOOKUP($D499,Artslister!$A$1:$W$100,3,FALSE)</f>
        <v>103276</v>
      </c>
      <c r="O499" t="str">
        <f>VLOOKUP($D499,Artslister!$A$1:$W$100,4,FALSE)</f>
        <v>132025</v>
      </c>
      <c r="P499" t="str">
        <f>VLOOKUP($D499,Artslister!$A$1:$W$100,5,FALSE)</f>
        <v>Plantae</v>
      </c>
      <c r="Q499" t="str">
        <f>VLOOKUP($D499,Artslister!$A$1:$W$100,6,FALSE)</f>
        <v>Magnoliophyta</v>
      </c>
      <c r="R499" t="str">
        <f>VLOOKUP($D499,Artslister!$A$1:$W$100,7,FALSE)</f>
        <v>Eudicots</v>
      </c>
      <c r="S499" t="str">
        <f>VLOOKUP($D499,Artslister!$A$1:$W$100,8,FALSE)</f>
        <v>Rosales</v>
      </c>
      <c r="T499" t="str">
        <f>VLOOKUP($D499,Artslister!$A$1:$W$100,9,FALSE)</f>
        <v>Rosaceae</v>
      </c>
      <c r="U499" t="str">
        <f>VLOOKUP($D499,Artslister!$A$1:$W$100,10,FALSE)</f>
        <v>Cotoneaster</v>
      </c>
      <c r="V499" t="str">
        <f>VLOOKUP($D499,Artslister!$A$1:$W$100,11,FALSE)</f>
        <v>integerrimus</v>
      </c>
      <c r="W499">
        <f>VLOOKUP($D499,Artslister!$A$1:$W$100,12,FALSE)</f>
        <v>0</v>
      </c>
      <c r="X499" t="str">
        <f>VLOOKUP($D499,Artslister!$A$1:$W$100,13,FALSE)</f>
        <v>Medik.</v>
      </c>
      <c r="Y499" t="e">
        <f>VLOOKUP($D499,Artslister!$A$1:$W$100,15,FALSE)</f>
        <v>#N/A</v>
      </c>
      <c r="Z499" t="e">
        <f>VLOOKUP($D499,Artslister!$A$1:$W$100,17,FALSE)</f>
        <v>#N/A</v>
      </c>
    </row>
    <row r="500" spans="1:26" x14ac:dyDescent="0.3">
      <c r="A500" t="s">
        <v>117</v>
      </c>
      <c r="B500">
        <v>2022</v>
      </c>
      <c r="C500" t="s">
        <v>1278</v>
      </c>
      <c r="D500" t="s">
        <v>1708</v>
      </c>
      <c r="E500">
        <v>15</v>
      </c>
      <c r="I500">
        <v>1</v>
      </c>
      <c r="M500" t="str">
        <f>VLOOKUP($D500,Artslister!$A$1:$W$100,2,FALSE)</f>
        <v>Cotoneaster integerrimus</v>
      </c>
      <c r="N500" t="str">
        <f>VLOOKUP($D500,Artslister!$A$1:$W$100,3,FALSE)</f>
        <v>103276</v>
      </c>
      <c r="O500" t="str">
        <f>VLOOKUP($D500,Artslister!$A$1:$W$100,4,FALSE)</f>
        <v>132025</v>
      </c>
      <c r="P500" t="str">
        <f>VLOOKUP($D500,Artslister!$A$1:$W$100,5,FALSE)</f>
        <v>Plantae</v>
      </c>
      <c r="Q500" t="str">
        <f>VLOOKUP($D500,Artslister!$A$1:$W$100,6,FALSE)</f>
        <v>Magnoliophyta</v>
      </c>
      <c r="R500" t="str">
        <f>VLOOKUP($D500,Artslister!$A$1:$W$100,7,FALSE)</f>
        <v>Eudicots</v>
      </c>
      <c r="S500" t="str">
        <f>VLOOKUP($D500,Artslister!$A$1:$W$100,8,FALSE)</f>
        <v>Rosales</v>
      </c>
      <c r="T500" t="str">
        <f>VLOOKUP($D500,Artslister!$A$1:$W$100,9,FALSE)</f>
        <v>Rosaceae</v>
      </c>
      <c r="U500" t="str">
        <f>VLOOKUP($D500,Artslister!$A$1:$W$100,10,FALSE)</f>
        <v>Cotoneaster</v>
      </c>
      <c r="V500" t="str">
        <f>VLOOKUP($D500,Artslister!$A$1:$W$100,11,FALSE)</f>
        <v>integerrimus</v>
      </c>
      <c r="W500">
        <f>VLOOKUP($D500,Artslister!$A$1:$W$100,12,FALSE)</f>
        <v>0</v>
      </c>
      <c r="X500" t="str">
        <f>VLOOKUP($D500,Artslister!$A$1:$W$100,13,FALSE)</f>
        <v>Medik.</v>
      </c>
      <c r="Y500" t="e">
        <f>VLOOKUP($D500,Artslister!$A$1:$W$100,15,FALSE)</f>
        <v>#N/A</v>
      </c>
      <c r="Z500" t="e">
        <f>VLOOKUP($D500,Artslister!$A$1:$W$100,17,FALSE)</f>
        <v>#N/A</v>
      </c>
    </row>
    <row r="501" spans="1:26" x14ac:dyDescent="0.3">
      <c r="A501" t="s">
        <v>69</v>
      </c>
      <c r="B501">
        <v>2022</v>
      </c>
      <c r="C501" t="s">
        <v>1387</v>
      </c>
      <c r="D501" t="s">
        <v>1708</v>
      </c>
      <c r="I501">
        <v>1</v>
      </c>
      <c r="M501" t="str">
        <f>VLOOKUP($D501,Artslister!$A$1:$W$100,2,FALSE)</f>
        <v>Cotoneaster integerrimus</v>
      </c>
      <c r="N501" t="str">
        <f>VLOOKUP($D501,Artslister!$A$1:$W$100,3,FALSE)</f>
        <v>103276</v>
      </c>
      <c r="O501" t="str">
        <f>VLOOKUP($D501,Artslister!$A$1:$W$100,4,FALSE)</f>
        <v>132025</v>
      </c>
      <c r="P501" t="str">
        <f>VLOOKUP($D501,Artslister!$A$1:$W$100,5,FALSE)</f>
        <v>Plantae</v>
      </c>
      <c r="Q501" t="str">
        <f>VLOOKUP($D501,Artslister!$A$1:$W$100,6,FALSE)</f>
        <v>Magnoliophyta</v>
      </c>
      <c r="R501" t="str">
        <f>VLOOKUP($D501,Artslister!$A$1:$W$100,7,FALSE)</f>
        <v>Eudicots</v>
      </c>
      <c r="S501" t="str">
        <f>VLOOKUP($D501,Artslister!$A$1:$W$100,8,FALSE)</f>
        <v>Rosales</v>
      </c>
      <c r="T501" t="str">
        <f>VLOOKUP($D501,Artslister!$A$1:$W$100,9,FALSE)</f>
        <v>Rosaceae</v>
      </c>
      <c r="U501" t="str">
        <f>VLOOKUP($D501,Artslister!$A$1:$W$100,10,FALSE)</f>
        <v>Cotoneaster</v>
      </c>
      <c r="V501" t="str">
        <f>VLOOKUP($D501,Artslister!$A$1:$W$100,11,FALSE)</f>
        <v>integerrimus</v>
      </c>
      <c r="W501">
        <f>VLOOKUP($D501,Artslister!$A$1:$W$100,12,FALSE)</f>
        <v>0</v>
      </c>
      <c r="X501" t="str">
        <f>VLOOKUP($D501,Artslister!$A$1:$W$100,13,FALSE)</f>
        <v>Medik.</v>
      </c>
      <c r="Y501" t="e">
        <f>VLOOKUP($D501,Artslister!$A$1:$W$100,15,FALSE)</f>
        <v>#N/A</v>
      </c>
      <c r="Z501" t="e">
        <f>VLOOKUP($D501,Artslister!$A$1:$W$100,17,FALSE)</f>
        <v>#N/A</v>
      </c>
    </row>
    <row r="502" spans="1:26" x14ac:dyDescent="0.3">
      <c r="A502" t="s">
        <v>69</v>
      </c>
      <c r="B502">
        <v>2022</v>
      </c>
      <c r="C502" t="s">
        <v>1388</v>
      </c>
      <c r="D502" t="s">
        <v>1708</v>
      </c>
      <c r="E502">
        <v>10</v>
      </c>
      <c r="I502">
        <v>1</v>
      </c>
      <c r="M502" t="str">
        <f>VLOOKUP($D502,Artslister!$A$1:$W$100,2,FALSE)</f>
        <v>Cotoneaster integerrimus</v>
      </c>
      <c r="N502" t="str">
        <f>VLOOKUP($D502,Artslister!$A$1:$W$100,3,FALSE)</f>
        <v>103276</v>
      </c>
      <c r="O502" t="str">
        <f>VLOOKUP($D502,Artslister!$A$1:$W$100,4,FALSE)</f>
        <v>132025</v>
      </c>
      <c r="P502" t="str">
        <f>VLOOKUP($D502,Artslister!$A$1:$W$100,5,FALSE)</f>
        <v>Plantae</v>
      </c>
      <c r="Q502" t="str">
        <f>VLOOKUP($D502,Artslister!$A$1:$W$100,6,FALSE)</f>
        <v>Magnoliophyta</v>
      </c>
      <c r="R502" t="str">
        <f>VLOOKUP($D502,Artslister!$A$1:$W$100,7,FALSE)</f>
        <v>Eudicots</v>
      </c>
      <c r="S502" t="str">
        <f>VLOOKUP($D502,Artslister!$A$1:$W$100,8,FALSE)</f>
        <v>Rosales</v>
      </c>
      <c r="T502" t="str">
        <f>VLOOKUP($D502,Artslister!$A$1:$W$100,9,FALSE)</f>
        <v>Rosaceae</v>
      </c>
      <c r="U502" t="str">
        <f>VLOOKUP($D502,Artslister!$A$1:$W$100,10,FALSE)</f>
        <v>Cotoneaster</v>
      </c>
      <c r="V502" t="str">
        <f>VLOOKUP($D502,Artslister!$A$1:$W$100,11,FALSE)</f>
        <v>integerrimus</v>
      </c>
      <c r="W502">
        <f>VLOOKUP($D502,Artslister!$A$1:$W$100,12,FALSE)</f>
        <v>0</v>
      </c>
      <c r="X502" t="str">
        <f>VLOOKUP($D502,Artslister!$A$1:$W$100,13,FALSE)</f>
        <v>Medik.</v>
      </c>
      <c r="Y502" t="e">
        <f>VLOOKUP($D502,Artslister!$A$1:$W$100,15,FALSE)</f>
        <v>#N/A</v>
      </c>
      <c r="Z502" t="e">
        <f>VLOOKUP($D502,Artslister!$A$1:$W$100,17,FALSE)</f>
        <v>#N/A</v>
      </c>
    </row>
    <row r="503" spans="1:26" x14ac:dyDescent="0.3">
      <c r="A503" t="s">
        <v>69</v>
      </c>
      <c r="B503">
        <v>2022</v>
      </c>
      <c r="C503" t="s">
        <v>1383</v>
      </c>
      <c r="D503" t="s">
        <v>1708</v>
      </c>
      <c r="E503">
        <v>3</v>
      </c>
      <c r="I503">
        <v>1</v>
      </c>
      <c r="M503" t="str">
        <f>VLOOKUP($D503,Artslister!$A$1:$W$100,2,FALSE)</f>
        <v>Cotoneaster integerrimus</v>
      </c>
      <c r="N503" t="str">
        <f>VLOOKUP($D503,Artslister!$A$1:$W$100,3,FALSE)</f>
        <v>103276</v>
      </c>
      <c r="O503" t="str">
        <f>VLOOKUP($D503,Artslister!$A$1:$W$100,4,FALSE)</f>
        <v>132025</v>
      </c>
      <c r="P503" t="str">
        <f>VLOOKUP($D503,Artslister!$A$1:$W$100,5,FALSE)</f>
        <v>Plantae</v>
      </c>
      <c r="Q503" t="str">
        <f>VLOOKUP($D503,Artslister!$A$1:$W$100,6,FALSE)</f>
        <v>Magnoliophyta</v>
      </c>
      <c r="R503" t="str">
        <f>VLOOKUP($D503,Artslister!$A$1:$W$100,7,FALSE)</f>
        <v>Eudicots</v>
      </c>
      <c r="S503" t="str">
        <f>VLOOKUP($D503,Artslister!$A$1:$W$100,8,FALSE)</f>
        <v>Rosales</v>
      </c>
      <c r="T503" t="str">
        <f>VLOOKUP($D503,Artslister!$A$1:$W$100,9,FALSE)</f>
        <v>Rosaceae</v>
      </c>
      <c r="U503" t="str">
        <f>VLOOKUP($D503,Artslister!$A$1:$W$100,10,FALSE)</f>
        <v>Cotoneaster</v>
      </c>
      <c r="V503" t="str">
        <f>VLOOKUP($D503,Artslister!$A$1:$W$100,11,FALSE)</f>
        <v>integerrimus</v>
      </c>
      <c r="W503">
        <f>VLOOKUP($D503,Artslister!$A$1:$W$100,12,FALSE)</f>
        <v>0</v>
      </c>
      <c r="X503" t="str">
        <f>VLOOKUP($D503,Artslister!$A$1:$W$100,13,FALSE)</f>
        <v>Medik.</v>
      </c>
      <c r="Y503" t="e">
        <f>VLOOKUP($D503,Artslister!$A$1:$W$100,15,FALSE)</f>
        <v>#N/A</v>
      </c>
      <c r="Z503" t="e">
        <f>VLOOKUP($D503,Artslister!$A$1:$W$100,17,FALSE)</f>
        <v>#N/A</v>
      </c>
    </row>
    <row r="504" spans="1:26" x14ac:dyDescent="0.3">
      <c r="A504" t="s">
        <v>69</v>
      </c>
      <c r="B504">
        <v>2022</v>
      </c>
      <c r="C504" t="s">
        <v>1385</v>
      </c>
      <c r="D504" t="s">
        <v>1708</v>
      </c>
      <c r="E504">
        <v>2</v>
      </c>
      <c r="I504">
        <v>2</v>
      </c>
      <c r="M504" t="str">
        <f>VLOOKUP($D504,Artslister!$A$1:$W$100,2,FALSE)</f>
        <v>Cotoneaster integerrimus</v>
      </c>
      <c r="N504" t="str">
        <f>VLOOKUP($D504,Artslister!$A$1:$W$100,3,FALSE)</f>
        <v>103276</v>
      </c>
      <c r="O504" t="str">
        <f>VLOOKUP($D504,Artslister!$A$1:$W$100,4,FALSE)</f>
        <v>132025</v>
      </c>
      <c r="P504" t="str">
        <f>VLOOKUP($D504,Artslister!$A$1:$W$100,5,FALSE)</f>
        <v>Plantae</v>
      </c>
      <c r="Q504" t="str">
        <f>VLOOKUP($D504,Artslister!$A$1:$W$100,6,FALSE)</f>
        <v>Magnoliophyta</v>
      </c>
      <c r="R504" t="str">
        <f>VLOOKUP($D504,Artslister!$A$1:$W$100,7,FALSE)</f>
        <v>Eudicots</v>
      </c>
      <c r="S504" t="str">
        <f>VLOOKUP($D504,Artslister!$A$1:$W$100,8,FALSE)</f>
        <v>Rosales</v>
      </c>
      <c r="T504" t="str">
        <f>VLOOKUP($D504,Artslister!$A$1:$W$100,9,FALSE)</f>
        <v>Rosaceae</v>
      </c>
      <c r="U504" t="str">
        <f>VLOOKUP($D504,Artslister!$A$1:$W$100,10,FALSE)</f>
        <v>Cotoneaster</v>
      </c>
      <c r="V504" t="str">
        <f>VLOOKUP($D504,Artslister!$A$1:$W$100,11,FALSE)</f>
        <v>integerrimus</v>
      </c>
      <c r="W504">
        <f>VLOOKUP($D504,Artslister!$A$1:$W$100,12,FALSE)</f>
        <v>0</v>
      </c>
      <c r="X504" t="str">
        <f>VLOOKUP($D504,Artslister!$A$1:$W$100,13,FALSE)</f>
        <v>Medik.</v>
      </c>
      <c r="Y504" t="e">
        <f>VLOOKUP($D504,Artslister!$A$1:$W$100,15,FALSE)</f>
        <v>#N/A</v>
      </c>
      <c r="Z504" t="e">
        <f>VLOOKUP($D504,Artslister!$A$1:$W$100,17,FALSE)</f>
        <v>#N/A</v>
      </c>
    </row>
    <row r="505" spans="1:26" x14ac:dyDescent="0.3">
      <c r="A505" t="s">
        <v>69</v>
      </c>
      <c r="B505">
        <v>2022</v>
      </c>
      <c r="C505" t="s">
        <v>1377</v>
      </c>
      <c r="D505" t="s">
        <v>1708</v>
      </c>
      <c r="E505">
        <v>1</v>
      </c>
      <c r="I505">
        <v>1</v>
      </c>
      <c r="M505" t="str">
        <f>VLOOKUP($D505,Artslister!$A$1:$W$100,2,FALSE)</f>
        <v>Cotoneaster integerrimus</v>
      </c>
      <c r="N505" t="str">
        <f>VLOOKUP($D505,Artslister!$A$1:$W$100,3,FALSE)</f>
        <v>103276</v>
      </c>
      <c r="O505" t="str">
        <f>VLOOKUP($D505,Artslister!$A$1:$W$100,4,FALSE)</f>
        <v>132025</v>
      </c>
      <c r="P505" t="str">
        <f>VLOOKUP($D505,Artslister!$A$1:$W$100,5,FALSE)</f>
        <v>Plantae</v>
      </c>
      <c r="Q505" t="str">
        <f>VLOOKUP($D505,Artslister!$A$1:$W$100,6,FALSE)</f>
        <v>Magnoliophyta</v>
      </c>
      <c r="R505" t="str">
        <f>VLOOKUP($D505,Artslister!$A$1:$W$100,7,FALSE)</f>
        <v>Eudicots</v>
      </c>
      <c r="S505" t="str">
        <f>VLOOKUP($D505,Artslister!$A$1:$W$100,8,FALSE)</f>
        <v>Rosales</v>
      </c>
      <c r="T505" t="str">
        <f>VLOOKUP($D505,Artslister!$A$1:$W$100,9,FALSE)</f>
        <v>Rosaceae</v>
      </c>
      <c r="U505" t="str">
        <f>VLOOKUP($D505,Artslister!$A$1:$W$100,10,FALSE)</f>
        <v>Cotoneaster</v>
      </c>
      <c r="V505" t="str">
        <f>VLOOKUP($D505,Artslister!$A$1:$W$100,11,FALSE)</f>
        <v>integerrimus</v>
      </c>
      <c r="W505">
        <f>VLOOKUP($D505,Artslister!$A$1:$W$100,12,FALSE)</f>
        <v>0</v>
      </c>
      <c r="X505" t="str">
        <f>VLOOKUP($D505,Artslister!$A$1:$W$100,13,FALSE)</f>
        <v>Medik.</v>
      </c>
      <c r="Y505" t="e">
        <f>VLOOKUP($D505,Artslister!$A$1:$W$100,15,FALSE)</f>
        <v>#N/A</v>
      </c>
      <c r="Z505" t="e">
        <f>VLOOKUP($D505,Artslister!$A$1:$W$100,17,FALSE)</f>
        <v>#N/A</v>
      </c>
    </row>
    <row r="506" spans="1:26" x14ac:dyDescent="0.3">
      <c r="A506" t="s">
        <v>49</v>
      </c>
      <c r="B506">
        <v>2022</v>
      </c>
      <c r="C506" t="s">
        <v>1630</v>
      </c>
      <c r="D506" t="s">
        <v>1708</v>
      </c>
      <c r="E506">
        <v>3</v>
      </c>
      <c r="I506">
        <v>1</v>
      </c>
      <c r="M506" t="str">
        <f>VLOOKUP($D506,Artslister!$A$1:$W$100,2,FALSE)</f>
        <v>Cotoneaster integerrimus</v>
      </c>
      <c r="N506" t="str">
        <f>VLOOKUP($D506,Artslister!$A$1:$W$100,3,FALSE)</f>
        <v>103276</v>
      </c>
      <c r="O506" t="str">
        <f>VLOOKUP($D506,Artslister!$A$1:$W$100,4,FALSE)</f>
        <v>132025</v>
      </c>
      <c r="P506" t="str">
        <f>VLOOKUP($D506,Artslister!$A$1:$W$100,5,FALSE)</f>
        <v>Plantae</v>
      </c>
      <c r="Q506" t="str">
        <f>VLOOKUP($D506,Artslister!$A$1:$W$100,6,FALSE)</f>
        <v>Magnoliophyta</v>
      </c>
      <c r="R506" t="str">
        <f>VLOOKUP($D506,Artslister!$A$1:$W$100,7,FALSE)</f>
        <v>Eudicots</v>
      </c>
      <c r="S506" t="str">
        <f>VLOOKUP($D506,Artslister!$A$1:$W$100,8,FALSE)</f>
        <v>Rosales</v>
      </c>
      <c r="T506" t="str">
        <f>VLOOKUP($D506,Artslister!$A$1:$W$100,9,FALSE)</f>
        <v>Rosaceae</v>
      </c>
      <c r="U506" t="str">
        <f>VLOOKUP($D506,Artslister!$A$1:$W$100,10,FALSE)</f>
        <v>Cotoneaster</v>
      </c>
      <c r="V506" t="str">
        <f>VLOOKUP($D506,Artslister!$A$1:$W$100,11,FALSE)</f>
        <v>integerrimus</v>
      </c>
      <c r="W506">
        <f>VLOOKUP($D506,Artslister!$A$1:$W$100,12,FALSE)</f>
        <v>0</v>
      </c>
      <c r="X506" t="str">
        <f>VLOOKUP($D506,Artslister!$A$1:$W$100,13,FALSE)</f>
        <v>Medik.</v>
      </c>
      <c r="Y506" t="e">
        <f>VLOOKUP($D506,Artslister!$A$1:$W$100,15,FALSE)</f>
        <v>#N/A</v>
      </c>
      <c r="Z506" t="e">
        <f>VLOOKUP($D506,Artslister!$A$1:$W$100,17,FALSE)</f>
        <v>#N/A</v>
      </c>
    </row>
    <row r="507" spans="1:26" x14ac:dyDescent="0.3">
      <c r="A507" t="s">
        <v>49</v>
      </c>
      <c r="B507">
        <v>2022</v>
      </c>
      <c r="C507" t="s">
        <v>1639</v>
      </c>
      <c r="D507" t="s">
        <v>1708</v>
      </c>
      <c r="E507">
        <v>3</v>
      </c>
      <c r="I507">
        <v>1</v>
      </c>
      <c r="M507" t="str">
        <f>VLOOKUP($D507,Artslister!$A$1:$W$100,2,FALSE)</f>
        <v>Cotoneaster integerrimus</v>
      </c>
      <c r="N507" t="str">
        <f>VLOOKUP($D507,Artslister!$A$1:$W$100,3,FALSE)</f>
        <v>103276</v>
      </c>
      <c r="O507" t="str">
        <f>VLOOKUP($D507,Artslister!$A$1:$W$100,4,FALSE)</f>
        <v>132025</v>
      </c>
      <c r="P507" t="str">
        <f>VLOOKUP($D507,Artslister!$A$1:$W$100,5,FALSE)</f>
        <v>Plantae</v>
      </c>
      <c r="Q507" t="str">
        <f>VLOOKUP($D507,Artslister!$A$1:$W$100,6,FALSE)</f>
        <v>Magnoliophyta</v>
      </c>
      <c r="R507" t="str">
        <f>VLOOKUP($D507,Artslister!$A$1:$W$100,7,FALSE)</f>
        <v>Eudicots</v>
      </c>
      <c r="S507" t="str">
        <f>VLOOKUP($D507,Artslister!$A$1:$W$100,8,FALSE)</f>
        <v>Rosales</v>
      </c>
      <c r="T507" t="str">
        <f>VLOOKUP($D507,Artslister!$A$1:$W$100,9,FALSE)</f>
        <v>Rosaceae</v>
      </c>
      <c r="U507" t="str">
        <f>VLOOKUP($D507,Artslister!$A$1:$W$100,10,FALSE)</f>
        <v>Cotoneaster</v>
      </c>
      <c r="V507" t="str">
        <f>VLOOKUP($D507,Artslister!$A$1:$W$100,11,FALSE)</f>
        <v>integerrimus</v>
      </c>
      <c r="W507">
        <f>VLOOKUP($D507,Artslister!$A$1:$W$100,12,FALSE)</f>
        <v>0</v>
      </c>
      <c r="X507" t="str">
        <f>VLOOKUP($D507,Artslister!$A$1:$W$100,13,FALSE)</f>
        <v>Medik.</v>
      </c>
      <c r="Y507" t="e">
        <f>VLOOKUP($D507,Artslister!$A$1:$W$100,15,FALSE)</f>
        <v>#N/A</v>
      </c>
      <c r="Z507" t="e">
        <f>VLOOKUP($D507,Artslister!$A$1:$W$100,17,FALSE)</f>
        <v>#N/A</v>
      </c>
    </row>
    <row r="508" spans="1:26" x14ac:dyDescent="0.3">
      <c r="A508" t="s">
        <v>49</v>
      </c>
      <c r="B508">
        <v>2022</v>
      </c>
      <c r="C508" t="s">
        <v>1642</v>
      </c>
      <c r="D508" t="s">
        <v>1708</v>
      </c>
      <c r="E508">
        <v>3</v>
      </c>
      <c r="I508">
        <v>1</v>
      </c>
      <c r="M508" t="str">
        <f>VLOOKUP($D508,Artslister!$A$1:$W$100,2,FALSE)</f>
        <v>Cotoneaster integerrimus</v>
      </c>
      <c r="N508" t="str">
        <f>VLOOKUP($D508,Artslister!$A$1:$W$100,3,FALSE)</f>
        <v>103276</v>
      </c>
      <c r="O508" t="str">
        <f>VLOOKUP($D508,Artslister!$A$1:$W$100,4,FALSE)</f>
        <v>132025</v>
      </c>
      <c r="P508" t="str">
        <f>VLOOKUP($D508,Artslister!$A$1:$W$100,5,FALSE)</f>
        <v>Plantae</v>
      </c>
      <c r="Q508" t="str">
        <f>VLOOKUP($D508,Artslister!$A$1:$W$100,6,FALSE)</f>
        <v>Magnoliophyta</v>
      </c>
      <c r="R508" t="str">
        <f>VLOOKUP($D508,Artslister!$A$1:$W$100,7,FALSE)</f>
        <v>Eudicots</v>
      </c>
      <c r="S508" t="str">
        <f>VLOOKUP($D508,Artslister!$A$1:$W$100,8,FALSE)</f>
        <v>Rosales</v>
      </c>
      <c r="T508" t="str">
        <f>VLOOKUP($D508,Artslister!$A$1:$W$100,9,FALSE)</f>
        <v>Rosaceae</v>
      </c>
      <c r="U508" t="str">
        <f>VLOOKUP($D508,Artslister!$A$1:$W$100,10,FALSE)</f>
        <v>Cotoneaster</v>
      </c>
      <c r="V508" t="str">
        <f>VLOOKUP($D508,Artslister!$A$1:$W$100,11,FALSE)</f>
        <v>integerrimus</v>
      </c>
      <c r="W508">
        <f>VLOOKUP($D508,Artslister!$A$1:$W$100,12,FALSE)</f>
        <v>0</v>
      </c>
      <c r="X508" t="str">
        <f>VLOOKUP($D508,Artslister!$A$1:$W$100,13,FALSE)</f>
        <v>Medik.</v>
      </c>
      <c r="Y508" t="e">
        <f>VLOOKUP($D508,Artslister!$A$1:$W$100,15,FALSE)</f>
        <v>#N/A</v>
      </c>
      <c r="Z508" t="e">
        <f>VLOOKUP($D508,Artslister!$A$1:$W$100,17,FALSE)</f>
        <v>#N/A</v>
      </c>
    </row>
    <row r="509" spans="1:26" x14ac:dyDescent="0.3">
      <c r="A509" t="s">
        <v>138</v>
      </c>
      <c r="B509">
        <v>2022</v>
      </c>
      <c r="C509" t="s">
        <v>1127</v>
      </c>
      <c r="D509" t="s">
        <v>1708</v>
      </c>
      <c r="E509">
        <v>1</v>
      </c>
      <c r="I509">
        <v>1</v>
      </c>
      <c r="M509" t="str">
        <f>VLOOKUP($D509,Artslister!$A$1:$W$100,2,FALSE)</f>
        <v>Cotoneaster integerrimus</v>
      </c>
      <c r="N509" t="str">
        <f>VLOOKUP($D509,Artslister!$A$1:$W$100,3,FALSE)</f>
        <v>103276</v>
      </c>
      <c r="O509" t="str">
        <f>VLOOKUP($D509,Artslister!$A$1:$W$100,4,FALSE)</f>
        <v>132025</v>
      </c>
      <c r="P509" t="str">
        <f>VLOOKUP($D509,Artslister!$A$1:$W$100,5,FALSE)</f>
        <v>Plantae</v>
      </c>
      <c r="Q509" t="str">
        <f>VLOOKUP($D509,Artslister!$A$1:$W$100,6,FALSE)</f>
        <v>Magnoliophyta</v>
      </c>
      <c r="R509" t="str">
        <f>VLOOKUP($D509,Artslister!$A$1:$W$100,7,FALSE)</f>
        <v>Eudicots</v>
      </c>
      <c r="S509" t="str">
        <f>VLOOKUP($D509,Artslister!$A$1:$W$100,8,FALSE)</f>
        <v>Rosales</v>
      </c>
      <c r="T509" t="str">
        <f>VLOOKUP($D509,Artslister!$A$1:$W$100,9,FALSE)</f>
        <v>Rosaceae</v>
      </c>
      <c r="U509" t="str">
        <f>VLOOKUP($D509,Artslister!$A$1:$W$100,10,FALSE)</f>
        <v>Cotoneaster</v>
      </c>
      <c r="V509" t="str">
        <f>VLOOKUP($D509,Artslister!$A$1:$W$100,11,FALSE)</f>
        <v>integerrimus</v>
      </c>
      <c r="W509">
        <f>VLOOKUP($D509,Artslister!$A$1:$W$100,12,FALSE)</f>
        <v>0</v>
      </c>
      <c r="X509" t="str">
        <f>VLOOKUP($D509,Artslister!$A$1:$W$100,13,FALSE)</f>
        <v>Medik.</v>
      </c>
      <c r="Y509" t="e">
        <f>VLOOKUP($D509,Artslister!$A$1:$W$100,15,FALSE)</f>
        <v>#N/A</v>
      </c>
      <c r="Z509" t="e">
        <f>VLOOKUP($D509,Artslister!$A$1:$W$100,17,FALSE)</f>
        <v>#N/A</v>
      </c>
    </row>
    <row r="510" spans="1:26" x14ac:dyDescent="0.3">
      <c r="A510" t="s">
        <v>56</v>
      </c>
      <c r="B510">
        <v>2022</v>
      </c>
      <c r="C510" t="s">
        <v>1481</v>
      </c>
      <c r="D510" t="s">
        <v>1708</v>
      </c>
      <c r="E510">
        <v>1</v>
      </c>
      <c r="I510">
        <v>1</v>
      </c>
      <c r="M510" t="str">
        <f>VLOOKUP($D510,Artslister!$A$1:$W$100,2,FALSE)</f>
        <v>Cotoneaster integerrimus</v>
      </c>
      <c r="N510" t="str">
        <f>VLOOKUP($D510,Artslister!$A$1:$W$100,3,FALSE)</f>
        <v>103276</v>
      </c>
      <c r="O510" t="str">
        <f>VLOOKUP($D510,Artslister!$A$1:$W$100,4,FALSE)</f>
        <v>132025</v>
      </c>
      <c r="P510" t="str">
        <f>VLOOKUP($D510,Artslister!$A$1:$W$100,5,FALSE)</f>
        <v>Plantae</v>
      </c>
      <c r="Q510" t="str">
        <f>VLOOKUP($D510,Artslister!$A$1:$W$100,6,FALSE)</f>
        <v>Magnoliophyta</v>
      </c>
      <c r="R510" t="str">
        <f>VLOOKUP($D510,Artslister!$A$1:$W$100,7,FALSE)</f>
        <v>Eudicots</v>
      </c>
      <c r="S510" t="str">
        <f>VLOOKUP($D510,Artslister!$A$1:$W$100,8,FALSE)</f>
        <v>Rosales</v>
      </c>
      <c r="T510" t="str">
        <f>VLOOKUP($D510,Artslister!$A$1:$W$100,9,FALSE)</f>
        <v>Rosaceae</v>
      </c>
      <c r="U510" t="str">
        <f>VLOOKUP($D510,Artslister!$A$1:$W$100,10,FALSE)</f>
        <v>Cotoneaster</v>
      </c>
      <c r="V510" t="str">
        <f>VLOOKUP($D510,Artslister!$A$1:$W$100,11,FALSE)</f>
        <v>integerrimus</v>
      </c>
      <c r="W510">
        <f>VLOOKUP($D510,Artslister!$A$1:$W$100,12,FALSE)</f>
        <v>0</v>
      </c>
      <c r="X510" t="str">
        <f>VLOOKUP($D510,Artslister!$A$1:$W$100,13,FALSE)</f>
        <v>Medik.</v>
      </c>
      <c r="Y510" t="e">
        <f>VLOOKUP($D510,Artslister!$A$1:$W$100,15,FALSE)</f>
        <v>#N/A</v>
      </c>
      <c r="Z510" t="e">
        <f>VLOOKUP($D510,Artslister!$A$1:$W$100,17,FALSE)</f>
        <v>#N/A</v>
      </c>
    </row>
    <row r="511" spans="1:26" x14ac:dyDescent="0.3">
      <c r="A511" t="s">
        <v>56</v>
      </c>
      <c r="B511">
        <v>2022</v>
      </c>
      <c r="C511" t="s">
        <v>1506</v>
      </c>
      <c r="D511" t="s">
        <v>1708</v>
      </c>
      <c r="E511">
        <v>5</v>
      </c>
      <c r="I511">
        <v>1</v>
      </c>
      <c r="M511" t="str">
        <f>VLOOKUP($D511,Artslister!$A$1:$W$100,2,FALSE)</f>
        <v>Cotoneaster integerrimus</v>
      </c>
      <c r="N511" t="str">
        <f>VLOOKUP($D511,Artslister!$A$1:$W$100,3,FALSE)</f>
        <v>103276</v>
      </c>
      <c r="O511" t="str">
        <f>VLOOKUP($D511,Artslister!$A$1:$W$100,4,FALSE)</f>
        <v>132025</v>
      </c>
      <c r="P511" t="str">
        <f>VLOOKUP($D511,Artslister!$A$1:$W$100,5,FALSE)</f>
        <v>Plantae</v>
      </c>
      <c r="Q511" t="str">
        <f>VLOOKUP($D511,Artslister!$A$1:$W$100,6,FALSE)</f>
        <v>Magnoliophyta</v>
      </c>
      <c r="R511" t="str">
        <f>VLOOKUP($D511,Artslister!$A$1:$W$100,7,FALSE)</f>
        <v>Eudicots</v>
      </c>
      <c r="S511" t="str">
        <f>VLOOKUP($D511,Artslister!$A$1:$W$100,8,FALSE)</f>
        <v>Rosales</v>
      </c>
      <c r="T511" t="str">
        <f>VLOOKUP($D511,Artslister!$A$1:$W$100,9,FALSE)</f>
        <v>Rosaceae</v>
      </c>
      <c r="U511" t="str">
        <f>VLOOKUP($D511,Artslister!$A$1:$W$100,10,FALSE)</f>
        <v>Cotoneaster</v>
      </c>
      <c r="V511" t="str">
        <f>VLOOKUP($D511,Artslister!$A$1:$W$100,11,FALSE)</f>
        <v>integerrimus</v>
      </c>
      <c r="W511">
        <f>VLOOKUP($D511,Artslister!$A$1:$W$100,12,FALSE)</f>
        <v>0</v>
      </c>
      <c r="X511" t="str">
        <f>VLOOKUP($D511,Artslister!$A$1:$W$100,13,FALSE)</f>
        <v>Medik.</v>
      </c>
      <c r="Y511" t="e">
        <f>VLOOKUP($D511,Artslister!$A$1:$W$100,15,FALSE)</f>
        <v>#N/A</v>
      </c>
      <c r="Z511" t="e">
        <f>VLOOKUP($D511,Artslister!$A$1:$W$100,17,FALSE)</f>
        <v>#N/A</v>
      </c>
    </row>
    <row r="512" spans="1:26" x14ac:dyDescent="0.3">
      <c r="A512" t="s">
        <v>109</v>
      </c>
      <c r="B512">
        <v>2022</v>
      </c>
      <c r="C512" t="s">
        <v>1322</v>
      </c>
      <c r="D512" t="s">
        <v>1708</v>
      </c>
      <c r="E512">
        <v>1</v>
      </c>
      <c r="I512">
        <v>1</v>
      </c>
      <c r="M512" t="str">
        <f>VLOOKUP($D512,Artslister!$A$1:$W$100,2,FALSE)</f>
        <v>Cotoneaster integerrimus</v>
      </c>
      <c r="N512" t="str">
        <f>VLOOKUP($D512,Artslister!$A$1:$W$100,3,FALSE)</f>
        <v>103276</v>
      </c>
      <c r="O512" t="str">
        <f>VLOOKUP($D512,Artslister!$A$1:$W$100,4,FALSE)</f>
        <v>132025</v>
      </c>
      <c r="P512" t="str">
        <f>VLOOKUP($D512,Artslister!$A$1:$W$100,5,FALSE)</f>
        <v>Plantae</v>
      </c>
      <c r="Q512" t="str">
        <f>VLOOKUP($D512,Artslister!$A$1:$W$100,6,FALSE)</f>
        <v>Magnoliophyta</v>
      </c>
      <c r="R512" t="str">
        <f>VLOOKUP($D512,Artslister!$A$1:$W$100,7,FALSE)</f>
        <v>Eudicots</v>
      </c>
      <c r="S512" t="str">
        <f>VLOOKUP($D512,Artslister!$A$1:$W$100,8,FALSE)</f>
        <v>Rosales</v>
      </c>
      <c r="T512" t="str">
        <f>VLOOKUP($D512,Artslister!$A$1:$W$100,9,FALSE)</f>
        <v>Rosaceae</v>
      </c>
      <c r="U512" t="str">
        <f>VLOOKUP($D512,Artslister!$A$1:$W$100,10,FALSE)</f>
        <v>Cotoneaster</v>
      </c>
      <c r="V512" t="str">
        <f>VLOOKUP($D512,Artslister!$A$1:$W$100,11,FALSE)</f>
        <v>integerrimus</v>
      </c>
      <c r="W512">
        <f>VLOOKUP($D512,Artslister!$A$1:$W$100,12,FALSE)</f>
        <v>0</v>
      </c>
      <c r="X512" t="str">
        <f>VLOOKUP($D512,Artslister!$A$1:$W$100,13,FALSE)</f>
        <v>Medik.</v>
      </c>
      <c r="Y512" t="e">
        <f>VLOOKUP($D512,Artslister!$A$1:$W$100,15,FALSE)</f>
        <v>#N/A</v>
      </c>
      <c r="Z512" t="e">
        <f>VLOOKUP($D512,Artslister!$A$1:$W$100,17,FALSE)</f>
        <v>#N/A</v>
      </c>
    </row>
    <row r="513" spans="1:26" x14ac:dyDescent="0.3">
      <c r="A513" t="s">
        <v>109</v>
      </c>
      <c r="B513">
        <v>2022</v>
      </c>
      <c r="C513" t="s">
        <v>1337</v>
      </c>
      <c r="D513" t="s">
        <v>1708</v>
      </c>
      <c r="E513">
        <v>2</v>
      </c>
      <c r="I513">
        <v>1</v>
      </c>
      <c r="M513" t="str">
        <f>VLOOKUP($D513,Artslister!$A$1:$W$100,2,FALSE)</f>
        <v>Cotoneaster integerrimus</v>
      </c>
      <c r="N513" t="str">
        <f>VLOOKUP($D513,Artslister!$A$1:$W$100,3,FALSE)</f>
        <v>103276</v>
      </c>
      <c r="O513" t="str">
        <f>VLOOKUP($D513,Artslister!$A$1:$W$100,4,FALSE)</f>
        <v>132025</v>
      </c>
      <c r="P513" t="str">
        <f>VLOOKUP($D513,Artslister!$A$1:$W$100,5,FALSE)</f>
        <v>Plantae</v>
      </c>
      <c r="Q513" t="str">
        <f>VLOOKUP($D513,Artslister!$A$1:$W$100,6,FALSE)</f>
        <v>Magnoliophyta</v>
      </c>
      <c r="R513" t="str">
        <f>VLOOKUP($D513,Artslister!$A$1:$W$100,7,FALSE)</f>
        <v>Eudicots</v>
      </c>
      <c r="S513" t="str">
        <f>VLOOKUP($D513,Artslister!$A$1:$W$100,8,FALSE)</f>
        <v>Rosales</v>
      </c>
      <c r="T513" t="str">
        <f>VLOOKUP($D513,Artslister!$A$1:$W$100,9,FALSE)</f>
        <v>Rosaceae</v>
      </c>
      <c r="U513" t="str">
        <f>VLOOKUP($D513,Artslister!$A$1:$W$100,10,FALSE)</f>
        <v>Cotoneaster</v>
      </c>
      <c r="V513" t="str">
        <f>VLOOKUP($D513,Artslister!$A$1:$W$100,11,FALSE)</f>
        <v>integerrimus</v>
      </c>
      <c r="W513">
        <f>VLOOKUP($D513,Artslister!$A$1:$W$100,12,FALSE)</f>
        <v>0</v>
      </c>
      <c r="X513" t="str">
        <f>VLOOKUP($D513,Artslister!$A$1:$W$100,13,FALSE)</f>
        <v>Medik.</v>
      </c>
      <c r="Y513" t="e">
        <f>VLOOKUP($D513,Artslister!$A$1:$W$100,15,FALSE)</f>
        <v>#N/A</v>
      </c>
      <c r="Z513" t="e">
        <f>VLOOKUP($D513,Artslister!$A$1:$W$100,17,FALSE)</f>
        <v>#N/A</v>
      </c>
    </row>
    <row r="514" spans="1:26" x14ac:dyDescent="0.3">
      <c r="A514" t="s">
        <v>109</v>
      </c>
      <c r="B514">
        <v>2022</v>
      </c>
      <c r="C514" t="s">
        <v>1326</v>
      </c>
      <c r="D514" t="s">
        <v>1708</v>
      </c>
      <c r="E514">
        <v>10</v>
      </c>
      <c r="J514">
        <v>1</v>
      </c>
      <c r="M514" t="str">
        <f>VLOOKUP($D514,Artslister!$A$1:$W$100,2,FALSE)</f>
        <v>Cotoneaster integerrimus</v>
      </c>
      <c r="N514" t="str">
        <f>VLOOKUP($D514,Artslister!$A$1:$W$100,3,FALSE)</f>
        <v>103276</v>
      </c>
      <c r="O514" t="str">
        <f>VLOOKUP($D514,Artslister!$A$1:$W$100,4,FALSE)</f>
        <v>132025</v>
      </c>
      <c r="P514" t="str">
        <f>VLOOKUP($D514,Artslister!$A$1:$W$100,5,FALSE)</f>
        <v>Plantae</v>
      </c>
      <c r="Q514" t="str">
        <f>VLOOKUP($D514,Artslister!$A$1:$W$100,6,FALSE)</f>
        <v>Magnoliophyta</v>
      </c>
      <c r="R514" t="str">
        <f>VLOOKUP($D514,Artslister!$A$1:$W$100,7,FALSE)</f>
        <v>Eudicots</v>
      </c>
      <c r="S514" t="str">
        <f>VLOOKUP($D514,Artslister!$A$1:$W$100,8,FALSE)</f>
        <v>Rosales</v>
      </c>
      <c r="T514" t="str">
        <f>VLOOKUP($D514,Artslister!$A$1:$W$100,9,FALSE)</f>
        <v>Rosaceae</v>
      </c>
      <c r="U514" t="str">
        <f>VLOOKUP($D514,Artslister!$A$1:$W$100,10,FALSE)</f>
        <v>Cotoneaster</v>
      </c>
      <c r="V514" t="str">
        <f>VLOOKUP($D514,Artslister!$A$1:$W$100,11,FALSE)</f>
        <v>integerrimus</v>
      </c>
      <c r="W514">
        <f>VLOOKUP($D514,Artslister!$A$1:$W$100,12,FALSE)</f>
        <v>0</v>
      </c>
      <c r="X514" t="str">
        <f>VLOOKUP($D514,Artslister!$A$1:$W$100,13,FALSE)</f>
        <v>Medik.</v>
      </c>
      <c r="Y514" t="e">
        <f>VLOOKUP($D514,Artslister!$A$1:$W$100,15,FALSE)</f>
        <v>#N/A</v>
      </c>
      <c r="Z514" t="e">
        <f>VLOOKUP($D514,Artslister!$A$1:$W$100,17,FALSE)</f>
        <v>#N/A</v>
      </c>
    </row>
    <row r="515" spans="1:26" x14ac:dyDescent="0.3">
      <c r="A515" s="58" t="s">
        <v>114</v>
      </c>
      <c r="B515" s="58">
        <v>2022</v>
      </c>
      <c r="C515" t="s">
        <v>1355</v>
      </c>
      <c r="D515" t="s">
        <v>1708</v>
      </c>
      <c r="E515">
        <v>30</v>
      </c>
      <c r="J515">
        <v>1</v>
      </c>
      <c r="M515" t="str">
        <f>VLOOKUP($D515,Artslister!$A$1:$W$100,2,FALSE)</f>
        <v>Cotoneaster integerrimus</v>
      </c>
      <c r="N515" t="str">
        <f>VLOOKUP($D515,Artslister!$A$1:$W$100,3,FALSE)</f>
        <v>103276</v>
      </c>
      <c r="O515" t="str">
        <f>VLOOKUP($D515,Artslister!$A$1:$W$100,4,FALSE)</f>
        <v>132025</v>
      </c>
      <c r="P515" t="str">
        <f>VLOOKUP($D515,Artslister!$A$1:$W$100,5,FALSE)</f>
        <v>Plantae</v>
      </c>
      <c r="Q515" t="str">
        <f>VLOOKUP($D515,Artslister!$A$1:$W$100,6,FALSE)</f>
        <v>Magnoliophyta</v>
      </c>
      <c r="R515" t="str">
        <f>VLOOKUP($D515,Artslister!$A$1:$W$100,7,FALSE)</f>
        <v>Eudicots</v>
      </c>
      <c r="S515" t="str">
        <f>VLOOKUP($D515,Artslister!$A$1:$W$100,8,FALSE)</f>
        <v>Rosales</v>
      </c>
      <c r="T515" t="str">
        <f>VLOOKUP($D515,Artslister!$A$1:$W$100,9,FALSE)</f>
        <v>Rosaceae</v>
      </c>
      <c r="U515" t="str">
        <f>VLOOKUP($D515,Artslister!$A$1:$W$100,10,FALSE)</f>
        <v>Cotoneaster</v>
      </c>
      <c r="V515" t="str">
        <f>VLOOKUP($D515,Artslister!$A$1:$W$100,11,FALSE)</f>
        <v>integerrimus</v>
      </c>
      <c r="W515">
        <f>VLOOKUP($D515,Artslister!$A$1:$W$100,12,FALSE)</f>
        <v>0</v>
      </c>
      <c r="X515" t="str">
        <f>VLOOKUP($D515,Artslister!$A$1:$W$100,13,FALSE)</f>
        <v>Medik.</v>
      </c>
      <c r="Y515" t="e">
        <f>VLOOKUP($D515,Artslister!$A$1:$W$100,15,FALSE)</f>
        <v>#N/A</v>
      </c>
      <c r="Z515" t="e">
        <f>VLOOKUP($D515,Artslister!$A$1:$W$100,17,FALSE)</f>
        <v>#N/A</v>
      </c>
    </row>
    <row r="516" spans="1:26" x14ac:dyDescent="0.3">
      <c r="A516" s="58" t="s">
        <v>114</v>
      </c>
      <c r="B516" s="58">
        <v>2022</v>
      </c>
      <c r="C516" t="s">
        <v>1352</v>
      </c>
      <c r="D516" t="s">
        <v>1708</v>
      </c>
      <c r="E516">
        <v>1</v>
      </c>
      <c r="I516">
        <v>1</v>
      </c>
      <c r="M516" t="str">
        <f>VLOOKUP($D516,Artslister!$A$1:$W$100,2,FALSE)</f>
        <v>Cotoneaster integerrimus</v>
      </c>
      <c r="N516" t="str">
        <f>VLOOKUP($D516,Artslister!$A$1:$W$100,3,FALSE)</f>
        <v>103276</v>
      </c>
      <c r="O516" t="str">
        <f>VLOOKUP($D516,Artslister!$A$1:$W$100,4,FALSE)</f>
        <v>132025</v>
      </c>
      <c r="P516" t="str">
        <f>VLOOKUP($D516,Artslister!$A$1:$W$100,5,FALSE)</f>
        <v>Plantae</v>
      </c>
      <c r="Q516" t="str">
        <f>VLOOKUP($D516,Artslister!$A$1:$W$100,6,FALSE)</f>
        <v>Magnoliophyta</v>
      </c>
      <c r="R516" t="str">
        <f>VLOOKUP($D516,Artslister!$A$1:$W$100,7,FALSE)</f>
        <v>Eudicots</v>
      </c>
      <c r="S516" t="str">
        <f>VLOOKUP($D516,Artslister!$A$1:$W$100,8,FALSE)</f>
        <v>Rosales</v>
      </c>
      <c r="T516" t="str">
        <f>VLOOKUP($D516,Artslister!$A$1:$W$100,9,FALSE)</f>
        <v>Rosaceae</v>
      </c>
      <c r="U516" t="str">
        <f>VLOOKUP($D516,Artslister!$A$1:$W$100,10,FALSE)</f>
        <v>Cotoneaster</v>
      </c>
      <c r="V516" t="str">
        <f>VLOOKUP($D516,Artslister!$A$1:$W$100,11,FALSE)</f>
        <v>integerrimus</v>
      </c>
      <c r="W516">
        <f>VLOOKUP($D516,Artslister!$A$1:$W$100,12,FALSE)</f>
        <v>0</v>
      </c>
      <c r="X516" t="str">
        <f>VLOOKUP($D516,Artslister!$A$1:$W$100,13,FALSE)</f>
        <v>Medik.</v>
      </c>
      <c r="Y516" t="e">
        <f>VLOOKUP($D516,Artslister!$A$1:$W$100,15,FALSE)</f>
        <v>#N/A</v>
      </c>
      <c r="Z516" t="e">
        <f>VLOOKUP($D516,Artslister!$A$1:$W$100,17,FALSE)</f>
        <v>#N/A</v>
      </c>
    </row>
    <row r="517" spans="1:26" x14ac:dyDescent="0.3">
      <c r="A517" s="58" t="s">
        <v>114</v>
      </c>
      <c r="B517" s="58">
        <v>2022</v>
      </c>
      <c r="C517" t="s">
        <v>1356</v>
      </c>
      <c r="D517" t="s">
        <v>1708</v>
      </c>
      <c r="E517">
        <v>5</v>
      </c>
      <c r="J517">
        <v>1</v>
      </c>
      <c r="M517" t="str">
        <f>VLOOKUP($D517,Artslister!$A$1:$W$100,2,FALSE)</f>
        <v>Cotoneaster integerrimus</v>
      </c>
      <c r="N517" t="str">
        <f>VLOOKUP($D517,Artslister!$A$1:$W$100,3,FALSE)</f>
        <v>103276</v>
      </c>
      <c r="O517" t="str">
        <f>VLOOKUP($D517,Artslister!$A$1:$W$100,4,FALSE)</f>
        <v>132025</v>
      </c>
      <c r="P517" t="str">
        <f>VLOOKUP($D517,Artslister!$A$1:$W$100,5,FALSE)</f>
        <v>Plantae</v>
      </c>
      <c r="Q517" t="str">
        <f>VLOOKUP($D517,Artslister!$A$1:$W$100,6,FALSE)</f>
        <v>Magnoliophyta</v>
      </c>
      <c r="R517" t="str">
        <f>VLOOKUP($D517,Artslister!$A$1:$W$100,7,FALSE)</f>
        <v>Eudicots</v>
      </c>
      <c r="S517" t="str">
        <f>VLOOKUP($D517,Artslister!$A$1:$W$100,8,FALSE)</f>
        <v>Rosales</v>
      </c>
      <c r="T517" t="str">
        <f>VLOOKUP($D517,Artslister!$A$1:$W$100,9,FALSE)</f>
        <v>Rosaceae</v>
      </c>
      <c r="U517" t="str">
        <f>VLOOKUP($D517,Artslister!$A$1:$W$100,10,FALSE)</f>
        <v>Cotoneaster</v>
      </c>
      <c r="V517" t="str">
        <f>VLOOKUP($D517,Artslister!$A$1:$W$100,11,FALSE)</f>
        <v>integerrimus</v>
      </c>
      <c r="W517">
        <f>VLOOKUP($D517,Artslister!$A$1:$W$100,12,FALSE)</f>
        <v>0</v>
      </c>
      <c r="X517" t="str">
        <f>VLOOKUP($D517,Artslister!$A$1:$W$100,13,FALSE)</f>
        <v>Medik.</v>
      </c>
      <c r="Y517" t="e">
        <f>VLOOKUP($D517,Artslister!$A$1:$W$100,15,FALSE)</f>
        <v>#N/A</v>
      </c>
      <c r="Z517" t="e">
        <f>VLOOKUP($D517,Artslister!$A$1:$W$100,17,FALSE)</f>
        <v>#N/A</v>
      </c>
    </row>
    <row r="518" spans="1:26" x14ac:dyDescent="0.3">
      <c r="A518" s="58" t="s">
        <v>114</v>
      </c>
      <c r="B518" s="58">
        <v>2022</v>
      </c>
      <c r="C518" t="s">
        <v>1346</v>
      </c>
      <c r="D518" t="s">
        <v>1708</v>
      </c>
      <c r="E518">
        <v>1</v>
      </c>
      <c r="I518">
        <v>1</v>
      </c>
      <c r="M518" t="str">
        <f>VLOOKUP($D518,Artslister!$A$1:$W$100,2,FALSE)</f>
        <v>Cotoneaster integerrimus</v>
      </c>
      <c r="N518" t="str">
        <f>VLOOKUP($D518,Artslister!$A$1:$W$100,3,FALSE)</f>
        <v>103276</v>
      </c>
      <c r="O518" t="str">
        <f>VLOOKUP($D518,Artslister!$A$1:$W$100,4,FALSE)</f>
        <v>132025</v>
      </c>
      <c r="P518" t="str">
        <f>VLOOKUP($D518,Artslister!$A$1:$W$100,5,FALSE)</f>
        <v>Plantae</v>
      </c>
      <c r="Q518" t="str">
        <f>VLOOKUP($D518,Artslister!$A$1:$W$100,6,FALSE)</f>
        <v>Magnoliophyta</v>
      </c>
      <c r="R518" t="str">
        <f>VLOOKUP($D518,Artslister!$A$1:$W$100,7,FALSE)</f>
        <v>Eudicots</v>
      </c>
      <c r="S518" t="str">
        <f>VLOOKUP($D518,Artslister!$A$1:$W$100,8,FALSE)</f>
        <v>Rosales</v>
      </c>
      <c r="T518" t="str">
        <f>VLOOKUP($D518,Artslister!$A$1:$W$100,9,FALSE)</f>
        <v>Rosaceae</v>
      </c>
      <c r="U518" t="str">
        <f>VLOOKUP($D518,Artslister!$A$1:$W$100,10,FALSE)</f>
        <v>Cotoneaster</v>
      </c>
      <c r="V518" t="str">
        <f>VLOOKUP($D518,Artslister!$A$1:$W$100,11,FALSE)</f>
        <v>integerrimus</v>
      </c>
      <c r="W518">
        <f>VLOOKUP($D518,Artslister!$A$1:$W$100,12,FALSE)</f>
        <v>0</v>
      </c>
      <c r="X518" t="str">
        <f>VLOOKUP($D518,Artslister!$A$1:$W$100,13,FALSE)</f>
        <v>Medik.</v>
      </c>
      <c r="Y518" t="e">
        <f>VLOOKUP($D518,Artslister!$A$1:$W$100,15,FALSE)</f>
        <v>#N/A</v>
      </c>
      <c r="Z518" t="e">
        <f>VLOOKUP($D518,Artslister!$A$1:$W$100,17,FALSE)</f>
        <v>#N/A</v>
      </c>
    </row>
    <row r="519" spans="1:26" x14ac:dyDescent="0.3">
      <c r="A519" s="58" t="s">
        <v>114</v>
      </c>
      <c r="B519" s="58">
        <v>2022</v>
      </c>
      <c r="C519" t="s">
        <v>1347</v>
      </c>
      <c r="D519" t="s">
        <v>1708</v>
      </c>
      <c r="E519">
        <v>10</v>
      </c>
      <c r="I519">
        <v>1</v>
      </c>
      <c r="M519" t="str">
        <f>VLOOKUP($D519,Artslister!$A$1:$W$100,2,FALSE)</f>
        <v>Cotoneaster integerrimus</v>
      </c>
      <c r="N519" t="str">
        <f>VLOOKUP($D519,Artslister!$A$1:$W$100,3,FALSE)</f>
        <v>103276</v>
      </c>
      <c r="O519" t="str">
        <f>VLOOKUP($D519,Artslister!$A$1:$W$100,4,FALSE)</f>
        <v>132025</v>
      </c>
      <c r="P519" t="str">
        <f>VLOOKUP($D519,Artslister!$A$1:$W$100,5,FALSE)</f>
        <v>Plantae</v>
      </c>
      <c r="Q519" t="str">
        <f>VLOOKUP($D519,Artslister!$A$1:$W$100,6,FALSE)</f>
        <v>Magnoliophyta</v>
      </c>
      <c r="R519" t="str">
        <f>VLOOKUP($D519,Artslister!$A$1:$W$100,7,FALSE)</f>
        <v>Eudicots</v>
      </c>
      <c r="S519" t="str">
        <f>VLOOKUP($D519,Artslister!$A$1:$W$100,8,FALSE)</f>
        <v>Rosales</v>
      </c>
      <c r="T519" t="str">
        <f>VLOOKUP($D519,Artslister!$A$1:$W$100,9,FALSE)</f>
        <v>Rosaceae</v>
      </c>
      <c r="U519" t="str">
        <f>VLOOKUP($D519,Artslister!$A$1:$W$100,10,FALSE)</f>
        <v>Cotoneaster</v>
      </c>
      <c r="V519" t="str">
        <f>VLOOKUP($D519,Artslister!$A$1:$W$100,11,FALSE)</f>
        <v>integerrimus</v>
      </c>
      <c r="W519">
        <f>VLOOKUP($D519,Artslister!$A$1:$W$100,12,FALSE)</f>
        <v>0</v>
      </c>
      <c r="X519" t="str">
        <f>VLOOKUP($D519,Artslister!$A$1:$W$100,13,FALSE)</f>
        <v>Medik.</v>
      </c>
      <c r="Y519" t="e">
        <f>VLOOKUP($D519,Artslister!$A$1:$W$100,15,FALSE)</f>
        <v>#N/A</v>
      </c>
      <c r="Z519" t="e">
        <f>VLOOKUP($D519,Artslister!$A$1:$W$100,17,FALSE)</f>
        <v>#N/A</v>
      </c>
    </row>
    <row r="520" spans="1:26" x14ac:dyDescent="0.3">
      <c r="A520" s="58" t="s">
        <v>114</v>
      </c>
      <c r="B520" s="58">
        <v>2022</v>
      </c>
      <c r="C520" t="s">
        <v>1350</v>
      </c>
      <c r="D520" t="s">
        <v>1708</v>
      </c>
      <c r="E520">
        <v>1</v>
      </c>
      <c r="I520">
        <v>1</v>
      </c>
      <c r="M520" t="str">
        <f>VLOOKUP($D520,Artslister!$A$1:$W$100,2,FALSE)</f>
        <v>Cotoneaster integerrimus</v>
      </c>
      <c r="N520" t="str">
        <f>VLOOKUP($D520,Artslister!$A$1:$W$100,3,FALSE)</f>
        <v>103276</v>
      </c>
      <c r="O520" t="str">
        <f>VLOOKUP($D520,Artslister!$A$1:$W$100,4,FALSE)</f>
        <v>132025</v>
      </c>
      <c r="P520" t="str">
        <f>VLOOKUP($D520,Artslister!$A$1:$W$100,5,FALSE)</f>
        <v>Plantae</v>
      </c>
      <c r="Q520" t="str">
        <f>VLOOKUP($D520,Artslister!$A$1:$W$100,6,FALSE)</f>
        <v>Magnoliophyta</v>
      </c>
      <c r="R520" t="str">
        <f>VLOOKUP($D520,Artslister!$A$1:$W$100,7,FALSE)</f>
        <v>Eudicots</v>
      </c>
      <c r="S520" t="str">
        <f>VLOOKUP($D520,Artslister!$A$1:$W$100,8,FALSE)</f>
        <v>Rosales</v>
      </c>
      <c r="T520" t="str">
        <f>VLOOKUP($D520,Artslister!$A$1:$W$100,9,FALSE)</f>
        <v>Rosaceae</v>
      </c>
      <c r="U520" t="str">
        <f>VLOOKUP($D520,Artslister!$A$1:$W$100,10,FALSE)</f>
        <v>Cotoneaster</v>
      </c>
      <c r="V520" t="str">
        <f>VLOOKUP($D520,Artslister!$A$1:$W$100,11,FALSE)</f>
        <v>integerrimus</v>
      </c>
      <c r="W520">
        <f>VLOOKUP($D520,Artslister!$A$1:$W$100,12,FALSE)</f>
        <v>0</v>
      </c>
      <c r="X520" t="str">
        <f>VLOOKUP($D520,Artslister!$A$1:$W$100,13,FALSE)</f>
        <v>Medik.</v>
      </c>
      <c r="Y520" t="e">
        <f>VLOOKUP($D520,Artslister!$A$1:$W$100,15,FALSE)</f>
        <v>#N/A</v>
      </c>
      <c r="Z520" t="e">
        <f>VLOOKUP($D520,Artslister!$A$1:$W$100,17,FALSE)</f>
        <v>#N/A</v>
      </c>
    </row>
    <row r="521" spans="1:26" x14ac:dyDescent="0.3">
      <c r="A521" s="58" t="s">
        <v>104</v>
      </c>
      <c r="B521" s="58">
        <v>2022</v>
      </c>
      <c r="C521" t="s">
        <v>1145</v>
      </c>
      <c r="D521" t="s">
        <v>1708</v>
      </c>
      <c r="E521">
        <v>5</v>
      </c>
      <c r="I521">
        <v>1</v>
      </c>
      <c r="M521" t="str">
        <f>VLOOKUP($D521,Artslister!$A$1:$W$100,2,FALSE)</f>
        <v>Cotoneaster integerrimus</v>
      </c>
      <c r="N521" t="str">
        <f>VLOOKUP($D521,Artslister!$A$1:$W$100,3,FALSE)</f>
        <v>103276</v>
      </c>
      <c r="O521" t="str">
        <f>VLOOKUP($D521,Artslister!$A$1:$W$100,4,FALSE)</f>
        <v>132025</v>
      </c>
      <c r="P521" t="str">
        <f>VLOOKUP($D521,Artslister!$A$1:$W$100,5,FALSE)</f>
        <v>Plantae</v>
      </c>
      <c r="Q521" t="str">
        <f>VLOOKUP($D521,Artslister!$A$1:$W$100,6,FALSE)</f>
        <v>Magnoliophyta</v>
      </c>
      <c r="R521" t="str">
        <f>VLOOKUP($D521,Artslister!$A$1:$W$100,7,FALSE)</f>
        <v>Eudicots</v>
      </c>
      <c r="S521" t="str">
        <f>VLOOKUP($D521,Artslister!$A$1:$W$100,8,FALSE)</f>
        <v>Rosales</v>
      </c>
      <c r="T521" t="str">
        <f>VLOOKUP($D521,Artslister!$A$1:$W$100,9,FALSE)</f>
        <v>Rosaceae</v>
      </c>
      <c r="U521" t="str">
        <f>VLOOKUP($D521,Artslister!$A$1:$W$100,10,FALSE)</f>
        <v>Cotoneaster</v>
      </c>
      <c r="V521" t="str">
        <f>VLOOKUP($D521,Artslister!$A$1:$W$100,11,FALSE)</f>
        <v>integerrimus</v>
      </c>
      <c r="W521">
        <f>VLOOKUP($D521,Artslister!$A$1:$W$100,12,FALSE)</f>
        <v>0</v>
      </c>
      <c r="X521" t="str">
        <f>VLOOKUP($D521,Artslister!$A$1:$W$100,13,FALSE)</f>
        <v>Medik.</v>
      </c>
      <c r="Y521" t="e">
        <f>VLOOKUP($D521,Artslister!$A$1:$W$100,15,FALSE)</f>
        <v>#N/A</v>
      </c>
      <c r="Z521" t="e">
        <f>VLOOKUP($D521,Artslister!$A$1:$W$100,17,FALSE)</f>
        <v>#N/A</v>
      </c>
    </row>
    <row r="522" spans="1:26" x14ac:dyDescent="0.3">
      <c r="A522" s="58" t="s">
        <v>104</v>
      </c>
      <c r="B522" s="58">
        <v>2022</v>
      </c>
      <c r="C522" t="s">
        <v>1149</v>
      </c>
      <c r="D522" t="s">
        <v>1708</v>
      </c>
      <c r="E522">
        <v>5</v>
      </c>
      <c r="I522">
        <v>1</v>
      </c>
      <c r="M522" t="str">
        <f>VLOOKUP($D522,Artslister!$A$1:$W$100,2,FALSE)</f>
        <v>Cotoneaster integerrimus</v>
      </c>
      <c r="N522" t="str">
        <f>VLOOKUP($D522,Artslister!$A$1:$W$100,3,FALSE)</f>
        <v>103276</v>
      </c>
      <c r="O522" t="str">
        <f>VLOOKUP($D522,Artslister!$A$1:$W$100,4,FALSE)</f>
        <v>132025</v>
      </c>
      <c r="P522" t="str">
        <f>VLOOKUP($D522,Artslister!$A$1:$W$100,5,FALSE)</f>
        <v>Plantae</v>
      </c>
      <c r="Q522" t="str">
        <f>VLOOKUP($D522,Artslister!$A$1:$W$100,6,FALSE)</f>
        <v>Magnoliophyta</v>
      </c>
      <c r="R522" t="str">
        <f>VLOOKUP($D522,Artslister!$A$1:$W$100,7,FALSE)</f>
        <v>Eudicots</v>
      </c>
      <c r="S522" t="str">
        <f>VLOOKUP($D522,Artslister!$A$1:$W$100,8,FALSE)</f>
        <v>Rosales</v>
      </c>
      <c r="T522" t="str">
        <f>VLOOKUP($D522,Artslister!$A$1:$W$100,9,FALSE)</f>
        <v>Rosaceae</v>
      </c>
      <c r="U522" t="str">
        <f>VLOOKUP($D522,Artslister!$A$1:$W$100,10,FALSE)</f>
        <v>Cotoneaster</v>
      </c>
      <c r="V522" t="str">
        <f>VLOOKUP($D522,Artslister!$A$1:$W$100,11,FALSE)</f>
        <v>integerrimus</v>
      </c>
      <c r="W522">
        <f>VLOOKUP($D522,Artslister!$A$1:$W$100,12,FALSE)</f>
        <v>0</v>
      </c>
      <c r="X522" t="str">
        <f>VLOOKUP($D522,Artslister!$A$1:$W$100,13,FALSE)</f>
        <v>Medik.</v>
      </c>
      <c r="Y522" t="e">
        <f>VLOOKUP($D522,Artslister!$A$1:$W$100,15,FALSE)</f>
        <v>#N/A</v>
      </c>
      <c r="Z522" t="e">
        <f>VLOOKUP($D522,Artslister!$A$1:$W$100,17,FALSE)</f>
        <v>#N/A</v>
      </c>
    </row>
    <row r="523" spans="1:26" x14ac:dyDescent="0.3">
      <c r="A523" s="58" t="s">
        <v>104</v>
      </c>
      <c r="B523" s="58">
        <v>2022</v>
      </c>
      <c r="C523" t="s">
        <v>1154</v>
      </c>
      <c r="D523" t="s">
        <v>1708</v>
      </c>
      <c r="E523">
        <v>15</v>
      </c>
      <c r="I523">
        <v>1</v>
      </c>
      <c r="M523" t="str">
        <f>VLOOKUP($D523,Artslister!$A$1:$W$100,2,FALSE)</f>
        <v>Cotoneaster integerrimus</v>
      </c>
      <c r="N523" t="str">
        <f>VLOOKUP($D523,Artslister!$A$1:$W$100,3,FALSE)</f>
        <v>103276</v>
      </c>
      <c r="O523" t="str">
        <f>VLOOKUP($D523,Artslister!$A$1:$W$100,4,FALSE)</f>
        <v>132025</v>
      </c>
      <c r="P523" t="str">
        <f>VLOOKUP($D523,Artslister!$A$1:$W$100,5,FALSE)</f>
        <v>Plantae</v>
      </c>
      <c r="Q523" t="str">
        <f>VLOOKUP($D523,Artslister!$A$1:$W$100,6,FALSE)</f>
        <v>Magnoliophyta</v>
      </c>
      <c r="R523" t="str">
        <f>VLOOKUP($D523,Artslister!$A$1:$W$100,7,FALSE)</f>
        <v>Eudicots</v>
      </c>
      <c r="S523" t="str">
        <f>VLOOKUP($D523,Artslister!$A$1:$W$100,8,FALSE)</f>
        <v>Rosales</v>
      </c>
      <c r="T523" t="str">
        <f>VLOOKUP($D523,Artslister!$A$1:$W$100,9,FALSE)</f>
        <v>Rosaceae</v>
      </c>
      <c r="U523" t="str">
        <f>VLOOKUP($D523,Artslister!$A$1:$W$100,10,FALSE)</f>
        <v>Cotoneaster</v>
      </c>
      <c r="V523" t="str">
        <f>VLOOKUP($D523,Artslister!$A$1:$W$100,11,FALSE)</f>
        <v>integerrimus</v>
      </c>
      <c r="W523">
        <f>VLOOKUP($D523,Artslister!$A$1:$W$100,12,FALSE)</f>
        <v>0</v>
      </c>
      <c r="X523" t="str">
        <f>VLOOKUP($D523,Artslister!$A$1:$W$100,13,FALSE)</f>
        <v>Medik.</v>
      </c>
      <c r="Y523" t="e">
        <f>VLOOKUP($D523,Artslister!$A$1:$W$100,15,FALSE)</f>
        <v>#N/A</v>
      </c>
      <c r="Z523" t="e">
        <f>VLOOKUP($D523,Artslister!$A$1:$W$100,17,FALSE)</f>
        <v>#N/A</v>
      </c>
    </row>
    <row r="524" spans="1:26" x14ac:dyDescent="0.3">
      <c r="A524" s="58" t="s">
        <v>104</v>
      </c>
      <c r="B524" s="58">
        <v>2022</v>
      </c>
      <c r="C524" t="s">
        <v>1152</v>
      </c>
      <c r="D524" t="s">
        <v>1708</v>
      </c>
      <c r="E524">
        <v>20</v>
      </c>
      <c r="I524">
        <v>1</v>
      </c>
      <c r="M524" t="str">
        <f>VLOOKUP($D524,Artslister!$A$1:$W$100,2,FALSE)</f>
        <v>Cotoneaster integerrimus</v>
      </c>
      <c r="N524" t="str">
        <f>VLOOKUP($D524,Artslister!$A$1:$W$100,3,FALSE)</f>
        <v>103276</v>
      </c>
      <c r="O524" t="str">
        <f>VLOOKUP($D524,Artslister!$A$1:$W$100,4,FALSE)</f>
        <v>132025</v>
      </c>
      <c r="P524" t="str">
        <f>VLOOKUP($D524,Artslister!$A$1:$W$100,5,FALSE)</f>
        <v>Plantae</v>
      </c>
      <c r="Q524" t="str">
        <f>VLOOKUP($D524,Artslister!$A$1:$W$100,6,FALSE)</f>
        <v>Magnoliophyta</v>
      </c>
      <c r="R524" t="str">
        <f>VLOOKUP($D524,Artslister!$A$1:$W$100,7,FALSE)</f>
        <v>Eudicots</v>
      </c>
      <c r="S524" t="str">
        <f>VLOOKUP($D524,Artslister!$A$1:$W$100,8,FALSE)</f>
        <v>Rosales</v>
      </c>
      <c r="T524" t="str">
        <f>VLOOKUP($D524,Artslister!$A$1:$W$100,9,FALSE)</f>
        <v>Rosaceae</v>
      </c>
      <c r="U524" t="str">
        <f>VLOOKUP($D524,Artslister!$A$1:$W$100,10,FALSE)</f>
        <v>Cotoneaster</v>
      </c>
      <c r="V524" t="str">
        <f>VLOOKUP($D524,Artslister!$A$1:$W$100,11,FALSE)</f>
        <v>integerrimus</v>
      </c>
      <c r="W524">
        <f>VLOOKUP($D524,Artslister!$A$1:$W$100,12,FALSE)</f>
        <v>0</v>
      </c>
      <c r="X524" t="str">
        <f>VLOOKUP($D524,Artslister!$A$1:$W$100,13,FALSE)</f>
        <v>Medik.</v>
      </c>
      <c r="Y524" t="e">
        <f>VLOOKUP($D524,Artslister!$A$1:$W$100,15,FALSE)</f>
        <v>#N/A</v>
      </c>
      <c r="Z524" t="e">
        <f>VLOOKUP($D524,Artslister!$A$1:$W$100,17,FALSE)</f>
        <v>#N/A</v>
      </c>
    </row>
    <row r="525" spans="1:26" x14ac:dyDescent="0.3">
      <c r="A525" t="s">
        <v>56</v>
      </c>
      <c r="B525">
        <v>2017</v>
      </c>
      <c r="C525" t="s">
        <v>1469</v>
      </c>
      <c r="D525" t="s">
        <v>1721</v>
      </c>
      <c r="E525">
        <v>12</v>
      </c>
      <c r="H525">
        <v>1</v>
      </c>
      <c r="M525" t="str">
        <f>VLOOKUP($D525,Artslister!$A$1:$W$100,2,FALSE)</f>
        <v>Juniperus communis</v>
      </c>
      <c r="N525" t="str">
        <f>VLOOKUP($D525,Artslister!$A$1:$W$100,3,FALSE)</f>
        <v>103785</v>
      </c>
      <c r="O525" t="str">
        <f>VLOOKUP($D525,Artslister!$A$1:$W$100,4,FALSE)</f>
        <v>63745</v>
      </c>
      <c r="P525" t="str">
        <f>VLOOKUP($D525,Artslister!$A$1:$W$100,5,FALSE)</f>
        <v>Plantae</v>
      </c>
      <c r="Q525" t="str">
        <f>VLOOKUP($D525,Artslister!$A$1:$W$100,6,FALSE)</f>
        <v>Pinophyta</v>
      </c>
      <c r="R525" t="str">
        <f>VLOOKUP($D525,Artslister!$A$1:$W$100,7,FALSE)</f>
        <v>Pinopsida</v>
      </c>
      <c r="S525" t="str">
        <f>VLOOKUP($D525,Artslister!$A$1:$W$100,8,FALSE)</f>
        <v>Pinales</v>
      </c>
      <c r="T525" t="str">
        <f>VLOOKUP($D525,Artslister!$A$1:$W$100,9,FALSE)</f>
        <v>Cupressaceae</v>
      </c>
      <c r="U525" t="str">
        <f>VLOOKUP($D525,Artslister!$A$1:$W$100,10,FALSE)</f>
        <v>Juniperus</v>
      </c>
      <c r="V525" t="str">
        <f>VLOOKUP($D525,Artslister!$A$1:$W$100,11,FALSE)</f>
        <v>communis</v>
      </c>
      <c r="W525">
        <f>VLOOKUP($D525,Artslister!$A$1:$W$100,12,FALSE)</f>
        <v>0</v>
      </c>
      <c r="X525" t="str">
        <f>VLOOKUP($D525,Artslister!$A$1:$W$100,13,FALSE)</f>
        <v>L.</v>
      </c>
      <c r="Y525" t="str">
        <f>VLOOKUP($D525,Artslister!$A$1:$W$100,15,FALSE)</f>
        <v>LC</v>
      </c>
      <c r="Z525" t="e">
        <f>VLOOKUP($D525,Artslister!$A$1:$W$100,17,FALSE)</f>
        <v>#N/A</v>
      </c>
    </row>
    <row r="526" spans="1:26" x14ac:dyDescent="0.3">
      <c r="A526" t="s">
        <v>56</v>
      </c>
      <c r="B526">
        <v>2017</v>
      </c>
      <c r="C526" t="s">
        <v>1494</v>
      </c>
      <c r="D526" t="s">
        <v>1721</v>
      </c>
      <c r="E526">
        <v>25</v>
      </c>
      <c r="H526">
        <v>1</v>
      </c>
      <c r="M526" t="str">
        <f>VLOOKUP($D526,Artslister!$A$1:$W$100,2,FALSE)</f>
        <v>Juniperus communis</v>
      </c>
      <c r="N526" t="str">
        <f>VLOOKUP($D526,Artslister!$A$1:$W$100,3,FALSE)</f>
        <v>103785</v>
      </c>
      <c r="O526" t="str">
        <f>VLOOKUP($D526,Artslister!$A$1:$W$100,4,FALSE)</f>
        <v>63745</v>
      </c>
      <c r="P526" t="str">
        <f>VLOOKUP($D526,Artslister!$A$1:$W$100,5,FALSE)</f>
        <v>Plantae</v>
      </c>
      <c r="Q526" t="str">
        <f>VLOOKUP($D526,Artslister!$A$1:$W$100,6,FALSE)</f>
        <v>Pinophyta</v>
      </c>
      <c r="R526" t="str">
        <f>VLOOKUP($D526,Artslister!$A$1:$W$100,7,FALSE)</f>
        <v>Pinopsida</v>
      </c>
      <c r="S526" t="str">
        <f>VLOOKUP($D526,Artslister!$A$1:$W$100,8,FALSE)</f>
        <v>Pinales</v>
      </c>
      <c r="T526" t="str">
        <f>VLOOKUP($D526,Artslister!$A$1:$W$100,9,FALSE)</f>
        <v>Cupressaceae</v>
      </c>
      <c r="U526" t="str">
        <f>VLOOKUP($D526,Artslister!$A$1:$W$100,10,FALSE)</f>
        <v>Juniperus</v>
      </c>
      <c r="V526" t="str">
        <f>VLOOKUP($D526,Artslister!$A$1:$W$100,11,FALSE)</f>
        <v>communis</v>
      </c>
      <c r="W526">
        <f>VLOOKUP($D526,Artslister!$A$1:$W$100,12,FALSE)</f>
        <v>0</v>
      </c>
      <c r="X526" t="str">
        <f>VLOOKUP($D526,Artslister!$A$1:$W$100,13,FALSE)</f>
        <v>L.</v>
      </c>
      <c r="Y526" t="str">
        <f>VLOOKUP($D526,Artslister!$A$1:$W$100,15,FALSE)</f>
        <v>LC</v>
      </c>
      <c r="Z526" t="e">
        <f>VLOOKUP($D526,Artslister!$A$1:$W$100,17,FALSE)</f>
        <v>#N/A</v>
      </c>
    </row>
    <row r="527" spans="1:26" x14ac:dyDescent="0.3">
      <c r="A527" t="s">
        <v>56</v>
      </c>
      <c r="B527">
        <v>2017</v>
      </c>
      <c r="C527" t="s">
        <v>1506</v>
      </c>
      <c r="D527" t="s">
        <v>1721</v>
      </c>
      <c r="E527">
        <v>95</v>
      </c>
      <c r="H527">
        <v>1</v>
      </c>
      <c r="M527" t="str">
        <f>VLOOKUP($D527,Artslister!$A$1:$W$100,2,FALSE)</f>
        <v>Juniperus communis</v>
      </c>
      <c r="N527" t="str">
        <f>VLOOKUP($D527,Artslister!$A$1:$W$100,3,FALSE)</f>
        <v>103785</v>
      </c>
      <c r="O527" t="str">
        <f>VLOOKUP($D527,Artslister!$A$1:$W$100,4,FALSE)</f>
        <v>63745</v>
      </c>
      <c r="P527" t="str">
        <f>VLOOKUP($D527,Artslister!$A$1:$W$100,5,FALSE)</f>
        <v>Plantae</v>
      </c>
      <c r="Q527" t="str">
        <f>VLOOKUP($D527,Artslister!$A$1:$W$100,6,FALSE)</f>
        <v>Pinophyta</v>
      </c>
      <c r="R527" t="str">
        <f>VLOOKUP($D527,Artslister!$A$1:$W$100,7,FALSE)</f>
        <v>Pinopsida</v>
      </c>
      <c r="S527" t="str">
        <f>VLOOKUP($D527,Artslister!$A$1:$W$100,8,FALSE)</f>
        <v>Pinales</v>
      </c>
      <c r="T527" t="str">
        <f>VLOOKUP($D527,Artslister!$A$1:$W$100,9,FALSE)</f>
        <v>Cupressaceae</v>
      </c>
      <c r="U527" t="str">
        <f>VLOOKUP($D527,Artslister!$A$1:$W$100,10,FALSE)</f>
        <v>Juniperus</v>
      </c>
      <c r="V527" t="str">
        <f>VLOOKUP($D527,Artslister!$A$1:$W$100,11,FALSE)</f>
        <v>communis</v>
      </c>
      <c r="W527">
        <f>VLOOKUP($D527,Artslister!$A$1:$W$100,12,FALSE)</f>
        <v>0</v>
      </c>
      <c r="X527" t="str">
        <f>VLOOKUP($D527,Artslister!$A$1:$W$100,13,FALSE)</f>
        <v>L.</v>
      </c>
      <c r="Y527" t="str">
        <f>VLOOKUP($D527,Artslister!$A$1:$W$100,15,FALSE)</f>
        <v>LC</v>
      </c>
      <c r="Z527" t="e">
        <f>VLOOKUP($D527,Artslister!$A$1:$W$100,17,FALSE)</f>
        <v>#N/A</v>
      </c>
    </row>
    <row r="528" spans="1:26" x14ac:dyDescent="0.3">
      <c r="A528" t="s">
        <v>56</v>
      </c>
      <c r="B528">
        <v>2017</v>
      </c>
      <c r="C528" t="s">
        <v>1479</v>
      </c>
      <c r="D528" t="s">
        <v>1721</v>
      </c>
      <c r="E528">
        <v>2</v>
      </c>
      <c r="H528">
        <v>1</v>
      </c>
      <c r="M528" t="str">
        <f>VLOOKUP($D528,Artslister!$A$1:$W$100,2,FALSE)</f>
        <v>Juniperus communis</v>
      </c>
      <c r="N528" t="str">
        <f>VLOOKUP($D528,Artslister!$A$1:$W$100,3,FALSE)</f>
        <v>103785</v>
      </c>
      <c r="O528" t="str">
        <f>VLOOKUP($D528,Artslister!$A$1:$W$100,4,FALSE)</f>
        <v>63745</v>
      </c>
      <c r="P528" t="str">
        <f>VLOOKUP($D528,Artslister!$A$1:$W$100,5,FALSE)</f>
        <v>Plantae</v>
      </c>
      <c r="Q528" t="str">
        <f>VLOOKUP($D528,Artslister!$A$1:$W$100,6,FALSE)</f>
        <v>Pinophyta</v>
      </c>
      <c r="R528" t="str">
        <f>VLOOKUP($D528,Artslister!$A$1:$W$100,7,FALSE)</f>
        <v>Pinopsida</v>
      </c>
      <c r="S528" t="str">
        <f>VLOOKUP($D528,Artslister!$A$1:$W$100,8,FALSE)</f>
        <v>Pinales</v>
      </c>
      <c r="T528" t="str">
        <f>VLOOKUP($D528,Artslister!$A$1:$W$100,9,FALSE)</f>
        <v>Cupressaceae</v>
      </c>
      <c r="U528" t="str">
        <f>VLOOKUP($D528,Artslister!$A$1:$W$100,10,FALSE)</f>
        <v>Juniperus</v>
      </c>
      <c r="V528" t="str">
        <f>VLOOKUP($D528,Artslister!$A$1:$W$100,11,FALSE)</f>
        <v>communis</v>
      </c>
      <c r="W528">
        <f>VLOOKUP($D528,Artslister!$A$1:$W$100,12,FALSE)</f>
        <v>0</v>
      </c>
      <c r="X528" t="str">
        <f>VLOOKUP($D528,Artslister!$A$1:$W$100,13,FALSE)</f>
        <v>L.</v>
      </c>
      <c r="Y528" t="str">
        <f>VLOOKUP($D528,Artslister!$A$1:$W$100,15,FALSE)</f>
        <v>LC</v>
      </c>
      <c r="Z528" t="e">
        <f>VLOOKUP($D528,Artslister!$A$1:$W$100,17,FALSE)</f>
        <v>#N/A</v>
      </c>
    </row>
    <row r="529" spans="1:26" x14ac:dyDescent="0.3">
      <c r="A529" t="s">
        <v>56</v>
      </c>
      <c r="B529">
        <v>2017</v>
      </c>
      <c r="C529" t="s">
        <v>1481</v>
      </c>
      <c r="D529" t="s">
        <v>1721</v>
      </c>
      <c r="E529">
        <v>2</v>
      </c>
      <c r="H529">
        <v>1</v>
      </c>
      <c r="M529" t="str">
        <f>VLOOKUP($D529,Artslister!$A$1:$W$100,2,FALSE)</f>
        <v>Juniperus communis</v>
      </c>
      <c r="N529" t="str">
        <f>VLOOKUP($D529,Artslister!$A$1:$W$100,3,FALSE)</f>
        <v>103785</v>
      </c>
      <c r="O529" t="str">
        <f>VLOOKUP($D529,Artslister!$A$1:$W$100,4,FALSE)</f>
        <v>63745</v>
      </c>
      <c r="P529" t="str">
        <f>VLOOKUP($D529,Artslister!$A$1:$W$100,5,FALSE)</f>
        <v>Plantae</v>
      </c>
      <c r="Q529" t="str">
        <f>VLOOKUP($D529,Artslister!$A$1:$W$100,6,FALSE)</f>
        <v>Pinophyta</v>
      </c>
      <c r="R529" t="str">
        <f>VLOOKUP($D529,Artslister!$A$1:$W$100,7,FALSE)</f>
        <v>Pinopsida</v>
      </c>
      <c r="S529" t="str">
        <f>VLOOKUP($D529,Artslister!$A$1:$W$100,8,FALSE)</f>
        <v>Pinales</v>
      </c>
      <c r="T529" t="str">
        <f>VLOOKUP($D529,Artslister!$A$1:$W$100,9,FALSE)</f>
        <v>Cupressaceae</v>
      </c>
      <c r="U529" t="str">
        <f>VLOOKUP($D529,Artslister!$A$1:$W$100,10,FALSE)</f>
        <v>Juniperus</v>
      </c>
      <c r="V529" t="str">
        <f>VLOOKUP($D529,Artslister!$A$1:$W$100,11,FALSE)</f>
        <v>communis</v>
      </c>
      <c r="W529">
        <f>VLOOKUP($D529,Artslister!$A$1:$W$100,12,FALSE)</f>
        <v>0</v>
      </c>
      <c r="X529" t="str">
        <f>VLOOKUP($D529,Artslister!$A$1:$W$100,13,FALSE)</f>
        <v>L.</v>
      </c>
      <c r="Y529" t="str">
        <f>VLOOKUP($D529,Artslister!$A$1:$W$100,15,FALSE)</f>
        <v>LC</v>
      </c>
      <c r="Z529" t="e">
        <f>VLOOKUP($D529,Artslister!$A$1:$W$100,17,FALSE)</f>
        <v>#N/A</v>
      </c>
    </row>
    <row r="530" spans="1:26" x14ac:dyDescent="0.3">
      <c r="A530" t="s">
        <v>56</v>
      </c>
      <c r="B530">
        <v>2017</v>
      </c>
      <c r="C530" t="s">
        <v>1484</v>
      </c>
      <c r="D530" t="s">
        <v>1721</v>
      </c>
      <c r="E530">
        <v>3</v>
      </c>
      <c r="H530">
        <v>1</v>
      </c>
      <c r="M530" t="str">
        <f>VLOOKUP($D530,Artslister!$A$1:$W$100,2,FALSE)</f>
        <v>Juniperus communis</v>
      </c>
      <c r="N530" t="str">
        <f>VLOOKUP($D530,Artslister!$A$1:$W$100,3,FALSE)</f>
        <v>103785</v>
      </c>
      <c r="O530" t="str">
        <f>VLOOKUP($D530,Artslister!$A$1:$W$100,4,FALSE)</f>
        <v>63745</v>
      </c>
      <c r="P530" t="str">
        <f>VLOOKUP($D530,Artslister!$A$1:$W$100,5,FALSE)</f>
        <v>Plantae</v>
      </c>
      <c r="Q530" t="str">
        <f>VLOOKUP($D530,Artslister!$A$1:$W$100,6,FALSE)</f>
        <v>Pinophyta</v>
      </c>
      <c r="R530" t="str">
        <f>VLOOKUP($D530,Artslister!$A$1:$W$100,7,FALSE)</f>
        <v>Pinopsida</v>
      </c>
      <c r="S530" t="str">
        <f>VLOOKUP($D530,Artslister!$A$1:$W$100,8,FALSE)</f>
        <v>Pinales</v>
      </c>
      <c r="T530" t="str">
        <f>VLOOKUP($D530,Artslister!$A$1:$W$100,9,FALSE)</f>
        <v>Cupressaceae</v>
      </c>
      <c r="U530" t="str">
        <f>VLOOKUP($D530,Artslister!$A$1:$W$100,10,FALSE)</f>
        <v>Juniperus</v>
      </c>
      <c r="V530" t="str">
        <f>VLOOKUP($D530,Artslister!$A$1:$W$100,11,FALSE)</f>
        <v>communis</v>
      </c>
      <c r="W530">
        <f>VLOOKUP($D530,Artslister!$A$1:$W$100,12,FALSE)</f>
        <v>0</v>
      </c>
      <c r="X530" t="str">
        <f>VLOOKUP($D530,Artslister!$A$1:$W$100,13,FALSE)</f>
        <v>L.</v>
      </c>
      <c r="Y530" t="str">
        <f>VLOOKUP($D530,Artslister!$A$1:$W$100,15,FALSE)</f>
        <v>LC</v>
      </c>
      <c r="Z530" t="e">
        <f>VLOOKUP($D530,Artslister!$A$1:$W$100,17,FALSE)</f>
        <v>#N/A</v>
      </c>
    </row>
    <row r="531" spans="1:26" x14ac:dyDescent="0.3">
      <c r="A531" t="s">
        <v>56</v>
      </c>
      <c r="B531">
        <v>2017</v>
      </c>
      <c r="C531" t="s">
        <v>1488</v>
      </c>
      <c r="D531" t="s">
        <v>1721</v>
      </c>
      <c r="E531">
        <v>20</v>
      </c>
      <c r="H531">
        <v>1</v>
      </c>
      <c r="M531" t="str">
        <f>VLOOKUP($D531,Artslister!$A$1:$W$100,2,FALSE)</f>
        <v>Juniperus communis</v>
      </c>
      <c r="N531" t="str">
        <f>VLOOKUP($D531,Artslister!$A$1:$W$100,3,FALSE)</f>
        <v>103785</v>
      </c>
      <c r="O531" t="str">
        <f>VLOOKUP($D531,Artslister!$A$1:$W$100,4,FALSE)</f>
        <v>63745</v>
      </c>
      <c r="P531" t="str">
        <f>VLOOKUP($D531,Artslister!$A$1:$W$100,5,FALSE)</f>
        <v>Plantae</v>
      </c>
      <c r="Q531" t="str">
        <f>VLOOKUP($D531,Artslister!$A$1:$W$100,6,FALSE)</f>
        <v>Pinophyta</v>
      </c>
      <c r="R531" t="str">
        <f>VLOOKUP($D531,Artslister!$A$1:$W$100,7,FALSE)</f>
        <v>Pinopsida</v>
      </c>
      <c r="S531" t="str">
        <f>VLOOKUP($D531,Artslister!$A$1:$W$100,8,FALSE)</f>
        <v>Pinales</v>
      </c>
      <c r="T531" t="str">
        <f>VLOOKUP($D531,Artslister!$A$1:$W$100,9,FALSE)</f>
        <v>Cupressaceae</v>
      </c>
      <c r="U531" t="str">
        <f>VLOOKUP($D531,Artslister!$A$1:$W$100,10,FALSE)</f>
        <v>Juniperus</v>
      </c>
      <c r="V531" t="str">
        <f>VLOOKUP($D531,Artslister!$A$1:$W$100,11,FALSE)</f>
        <v>communis</v>
      </c>
      <c r="W531">
        <f>VLOOKUP($D531,Artslister!$A$1:$W$100,12,FALSE)</f>
        <v>0</v>
      </c>
      <c r="X531" t="str">
        <f>VLOOKUP($D531,Artslister!$A$1:$W$100,13,FALSE)</f>
        <v>L.</v>
      </c>
      <c r="Y531" t="str">
        <f>VLOOKUP($D531,Artslister!$A$1:$W$100,15,FALSE)</f>
        <v>LC</v>
      </c>
      <c r="Z531" t="e">
        <f>VLOOKUP($D531,Artslister!$A$1:$W$100,17,FALSE)</f>
        <v>#N/A</v>
      </c>
    </row>
    <row r="532" spans="1:26" x14ac:dyDescent="0.3">
      <c r="A532" t="s">
        <v>98</v>
      </c>
      <c r="B532">
        <v>2017</v>
      </c>
      <c r="C532" t="s">
        <v>1554</v>
      </c>
      <c r="D532" t="s">
        <v>1721</v>
      </c>
      <c r="E532">
        <v>1</v>
      </c>
      <c r="H532">
        <v>1</v>
      </c>
      <c r="M532" t="str">
        <f>VLOOKUP($D532,Artslister!$A$1:$W$100,2,FALSE)</f>
        <v>Juniperus communis</v>
      </c>
      <c r="N532" t="str">
        <f>VLOOKUP($D532,Artslister!$A$1:$W$100,3,FALSE)</f>
        <v>103785</v>
      </c>
      <c r="O532" t="str">
        <f>VLOOKUP($D532,Artslister!$A$1:$W$100,4,FALSE)</f>
        <v>63745</v>
      </c>
      <c r="P532" t="str">
        <f>VLOOKUP($D532,Artslister!$A$1:$W$100,5,FALSE)</f>
        <v>Plantae</v>
      </c>
      <c r="Q532" t="str">
        <f>VLOOKUP($D532,Artslister!$A$1:$W$100,6,FALSE)</f>
        <v>Pinophyta</v>
      </c>
      <c r="R532" t="str">
        <f>VLOOKUP($D532,Artslister!$A$1:$W$100,7,FALSE)</f>
        <v>Pinopsida</v>
      </c>
      <c r="S532" t="str">
        <f>VLOOKUP($D532,Artslister!$A$1:$W$100,8,FALSE)</f>
        <v>Pinales</v>
      </c>
      <c r="T532" t="str">
        <f>VLOOKUP($D532,Artslister!$A$1:$W$100,9,FALSE)</f>
        <v>Cupressaceae</v>
      </c>
      <c r="U532" t="str">
        <f>VLOOKUP($D532,Artslister!$A$1:$W$100,10,FALSE)</f>
        <v>Juniperus</v>
      </c>
      <c r="V532" t="str">
        <f>VLOOKUP($D532,Artslister!$A$1:$W$100,11,FALSE)</f>
        <v>communis</v>
      </c>
      <c r="W532">
        <f>VLOOKUP($D532,Artslister!$A$1:$W$100,12,FALSE)</f>
        <v>0</v>
      </c>
      <c r="X532" t="str">
        <f>VLOOKUP($D532,Artslister!$A$1:$W$100,13,FALSE)</f>
        <v>L.</v>
      </c>
      <c r="Y532" t="str">
        <f>VLOOKUP($D532,Artslister!$A$1:$W$100,15,FALSE)</f>
        <v>LC</v>
      </c>
      <c r="Z532" t="e">
        <f>VLOOKUP($D532,Artslister!$A$1:$W$100,17,FALSE)</f>
        <v>#N/A</v>
      </c>
    </row>
    <row r="533" spans="1:26" x14ac:dyDescent="0.3">
      <c r="A533" t="s">
        <v>41</v>
      </c>
      <c r="B533">
        <v>2018</v>
      </c>
      <c r="C533" t="s">
        <v>1079</v>
      </c>
      <c r="D533" t="s">
        <v>1721</v>
      </c>
      <c r="E533" t="s">
        <v>503</v>
      </c>
      <c r="H533">
        <v>1</v>
      </c>
      <c r="M533" t="str">
        <f>VLOOKUP($D533,Artslister!$A$1:$W$100,2,FALSE)</f>
        <v>Juniperus communis</v>
      </c>
      <c r="N533" t="str">
        <f>VLOOKUP($D533,Artslister!$A$1:$W$100,3,FALSE)</f>
        <v>103785</v>
      </c>
      <c r="O533" t="str">
        <f>VLOOKUP($D533,Artslister!$A$1:$W$100,4,FALSE)</f>
        <v>63745</v>
      </c>
      <c r="P533" t="str">
        <f>VLOOKUP($D533,Artslister!$A$1:$W$100,5,FALSE)</f>
        <v>Plantae</v>
      </c>
      <c r="Q533" t="str">
        <f>VLOOKUP($D533,Artslister!$A$1:$W$100,6,FALSE)</f>
        <v>Pinophyta</v>
      </c>
      <c r="R533" t="str">
        <f>VLOOKUP($D533,Artslister!$A$1:$W$100,7,FALSE)</f>
        <v>Pinopsida</v>
      </c>
      <c r="S533" t="str">
        <f>VLOOKUP($D533,Artslister!$A$1:$W$100,8,FALSE)</f>
        <v>Pinales</v>
      </c>
      <c r="T533" t="str">
        <f>VLOOKUP($D533,Artslister!$A$1:$W$100,9,FALSE)</f>
        <v>Cupressaceae</v>
      </c>
      <c r="U533" t="str">
        <f>VLOOKUP($D533,Artslister!$A$1:$W$100,10,FALSE)</f>
        <v>Juniperus</v>
      </c>
      <c r="V533" t="str">
        <f>VLOOKUP($D533,Artslister!$A$1:$W$100,11,FALSE)</f>
        <v>communis</v>
      </c>
      <c r="W533">
        <f>VLOOKUP($D533,Artslister!$A$1:$W$100,12,FALSE)</f>
        <v>0</v>
      </c>
      <c r="X533" t="str">
        <f>VLOOKUP($D533,Artslister!$A$1:$W$100,13,FALSE)</f>
        <v>L.</v>
      </c>
      <c r="Y533" t="str">
        <f>VLOOKUP($D533,Artslister!$A$1:$W$100,15,FALSE)</f>
        <v>LC</v>
      </c>
      <c r="Z533" t="e">
        <f>VLOOKUP($D533,Artslister!$A$1:$W$100,17,FALSE)</f>
        <v>#N/A</v>
      </c>
    </row>
    <row r="534" spans="1:26" x14ac:dyDescent="0.3">
      <c r="A534" t="s">
        <v>75</v>
      </c>
      <c r="B534">
        <v>2018</v>
      </c>
      <c r="C534" t="s">
        <v>1402</v>
      </c>
      <c r="D534" t="s">
        <v>1721</v>
      </c>
      <c r="E534">
        <v>1</v>
      </c>
      <c r="H534">
        <v>1</v>
      </c>
      <c r="M534" t="str">
        <f>VLOOKUP($D534,Artslister!$A$1:$W$100,2,FALSE)</f>
        <v>Juniperus communis</v>
      </c>
      <c r="N534" t="str">
        <f>VLOOKUP($D534,Artslister!$A$1:$W$100,3,FALSE)</f>
        <v>103785</v>
      </c>
      <c r="O534" t="str">
        <f>VLOOKUP($D534,Artslister!$A$1:$W$100,4,FALSE)</f>
        <v>63745</v>
      </c>
      <c r="P534" t="str">
        <f>VLOOKUP($D534,Artslister!$A$1:$W$100,5,FALSE)</f>
        <v>Plantae</v>
      </c>
      <c r="Q534" t="str">
        <f>VLOOKUP($D534,Artslister!$A$1:$W$100,6,FALSE)</f>
        <v>Pinophyta</v>
      </c>
      <c r="R534" t="str">
        <f>VLOOKUP($D534,Artslister!$A$1:$W$100,7,FALSE)</f>
        <v>Pinopsida</v>
      </c>
      <c r="S534" t="str">
        <f>VLOOKUP($D534,Artslister!$A$1:$W$100,8,FALSE)</f>
        <v>Pinales</v>
      </c>
      <c r="T534" t="str">
        <f>VLOOKUP($D534,Artslister!$A$1:$W$100,9,FALSE)</f>
        <v>Cupressaceae</v>
      </c>
      <c r="U534" t="str">
        <f>VLOOKUP($D534,Artslister!$A$1:$W$100,10,FALSE)</f>
        <v>Juniperus</v>
      </c>
      <c r="V534" t="str">
        <f>VLOOKUP($D534,Artslister!$A$1:$W$100,11,FALSE)</f>
        <v>communis</v>
      </c>
      <c r="W534">
        <f>VLOOKUP($D534,Artslister!$A$1:$W$100,12,FALSE)</f>
        <v>0</v>
      </c>
      <c r="X534" t="str">
        <f>VLOOKUP($D534,Artslister!$A$1:$W$100,13,FALSE)</f>
        <v>L.</v>
      </c>
      <c r="Y534" t="str">
        <f>VLOOKUP($D534,Artslister!$A$1:$W$100,15,FALSE)</f>
        <v>LC</v>
      </c>
      <c r="Z534" t="e">
        <f>VLOOKUP($D534,Artslister!$A$1:$W$100,17,FALSE)</f>
        <v>#N/A</v>
      </c>
    </row>
    <row r="535" spans="1:26" x14ac:dyDescent="0.3">
      <c r="A535" t="s">
        <v>56</v>
      </c>
      <c r="B535">
        <v>2018</v>
      </c>
      <c r="C535" t="s">
        <v>1494</v>
      </c>
      <c r="D535" t="s">
        <v>1721</v>
      </c>
      <c r="E535">
        <v>60</v>
      </c>
      <c r="H535">
        <v>1</v>
      </c>
      <c r="M535" t="str">
        <f>VLOOKUP($D535,Artslister!$A$1:$W$100,2,FALSE)</f>
        <v>Juniperus communis</v>
      </c>
      <c r="N535" t="str">
        <f>VLOOKUP($D535,Artslister!$A$1:$W$100,3,FALSE)</f>
        <v>103785</v>
      </c>
      <c r="O535" t="str">
        <f>VLOOKUP($D535,Artslister!$A$1:$W$100,4,FALSE)</f>
        <v>63745</v>
      </c>
      <c r="P535" t="str">
        <f>VLOOKUP($D535,Artslister!$A$1:$W$100,5,FALSE)</f>
        <v>Plantae</v>
      </c>
      <c r="Q535" t="str">
        <f>VLOOKUP($D535,Artslister!$A$1:$W$100,6,FALSE)</f>
        <v>Pinophyta</v>
      </c>
      <c r="R535" t="str">
        <f>VLOOKUP($D535,Artslister!$A$1:$W$100,7,FALSE)</f>
        <v>Pinopsida</v>
      </c>
      <c r="S535" t="str">
        <f>VLOOKUP($D535,Artslister!$A$1:$W$100,8,FALSE)</f>
        <v>Pinales</v>
      </c>
      <c r="T535" t="str">
        <f>VLOOKUP($D535,Artslister!$A$1:$W$100,9,FALSE)</f>
        <v>Cupressaceae</v>
      </c>
      <c r="U535" t="str">
        <f>VLOOKUP($D535,Artslister!$A$1:$W$100,10,FALSE)</f>
        <v>Juniperus</v>
      </c>
      <c r="V535" t="str">
        <f>VLOOKUP($D535,Artslister!$A$1:$W$100,11,FALSE)</f>
        <v>communis</v>
      </c>
      <c r="W535">
        <f>VLOOKUP($D535,Artslister!$A$1:$W$100,12,FALSE)</f>
        <v>0</v>
      </c>
      <c r="X535" t="str">
        <f>VLOOKUP($D535,Artslister!$A$1:$W$100,13,FALSE)</f>
        <v>L.</v>
      </c>
      <c r="Y535" t="str">
        <f>VLOOKUP($D535,Artslister!$A$1:$W$100,15,FALSE)</f>
        <v>LC</v>
      </c>
      <c r="Z535" t="e">
        <f>VLOOKUP($D535,Artslister!$A$1:$W$100,17,FALSE)</f>
        <v>#N/A</v>
      </c>
    </row>
    <row r="536" spans="1:26" x14ac:dyDescent="0.3">
      <c r="A536" t="s">
        <v>56</v>
      </c>
      <c r="B536">
        <v>2018</v>
      </c>
      <c r="C536" t="s">
        <v>1481</v>
      </c>
      <c r="D536" t="s">
        <v>1721</v>
      </c>
      <c r="E536">
        <v>5</v>
      </c>
      <c r="H536">
        <v>1</v>
      </c>
      <c r="M536" t="str">
        <f>VLOOKUP($D536,Artslister!$A$1:$W$100,2,FALSE)</f>
        <v>Juniperus communis</v>
      </c>
      <c r="N536" t="str">
        <f>VLOOKUP($D536,Artslister!$A$1:$W$100,3,FALSE)</f>
        <v>103785</v>
      </c>
      <c r="O536" t="str">
        <f>VLOOKUP($D536,Artslister!$A$1:$W$100,4,FALSE)</f>
        <v>63745</v>
      </c>
      <c r="P536" t="str">
        <f>VLOOKUP($D536,Artslister!$A$1:$W$100,5,FALSE)</f>
        <v>Plantae</v>
      </c>
      <c r="Q536" t="str">
        <f>VLOOKUP($D536,Artslister!$A$1:$W$100,6,FALSE)</f>
        <v>Pinophyta</v>
      </c>
      <c r="R536" t="str">
        <f>VLOOKUP($D536,Artslister!$A$1:$W$100,7,FALSE)</f>
        <v>Pinopsida</v>
      </c>
      <c r="S536" t="str">
        <f>VLOOKUP($D536,Artslister!$A$1:$W$100,8,FALSE)</f>
        <v>Pinales</v>
      </c>
      <c r="T536" t="str">
        <f>VLOOKUP($D536,Artslister!$A$1:$W$100,9,FALSE)</f>
        <v>Cupressaceae</v>
      </c>
      <c r="U536" t="str">
        <f>VLOOKUP($D536,Artslister!$A$1:$W$100,10,FALSE)</f>
        <v>Juniperus</v>
      </c>
      <c r="V536" t="str">
        <f>VLOOKUP($D536,Artslister!$A$1:$W$100,11,FALSE)</f>
        <v>communis</v>
      </c>
      <c r="W536">
        <f>VLOOKUP($D536,Artslister!$A$1:$W$100,12,FALSE)</f>
        <v>0</v>
      </c>
      <c r="X536" t="str">
        <f>VLOOKUP($D536,Artslister!$A$1:$W$100,13,FALSE)</f>
        <v>L.</v>
      </c>
      <c r="Y536" t="str">
        <f>VLOOKUP($D536,Artslister!$A$1:$W$100,15,FALSE)</f>
        <v>LC</v>
      </c>
      <c r="Z536" t="e">
        <f>VLOOKUP($D536,Artslister!$A$1:$W$100,17,FALSE)</f>
        <v>#N/A</v>
      </c>
    </row>
    <row r="537" spans="1:26" x14ac:dyDescent="0.3">
      <c r="A537" t="s">
        <v>56</v>
      </c>
      <c r="B537">
        <v>2018</v>
      </c>
      <c r="C537" t="s">
        <v>1488</v>
      </c>
      <c r="D537" t="s">
        <v>1721</v>
      </c>
      <c r="E537">
        <v>5</v>
      </c>
      <c r="H537">
        <v>1</v>
      </c>
      <c r="M537" t="str">
        <f>VLOOKUP($D537,Artslister!$A$1:$W$100,2,FALSE)</f>
        <v>Juniperus communis</v>
      </c>
      <c r="N537" t="str">
        <f>VLOOKUP($D537,Artslister!$A$1:$W$100,3,FALSE)</f>
        <v>103785</v>
      </c>
      <c r="O537" t="str">
        <f>VLOOKUP($D537,Artslister!$A$1:$W$100,4,FALSE)</f>
        <v>63745</v>
      </c>
      <c r="P537" t="str">
        <f>VLOOKUP($D537,Artslister!$A$1:$W$100,5,FALSE)</f>
        <v>Plantae</v>
      </c>
      <c r="Q537" t="str">
        <f>VLOOKUP($D537,Artslister!$A$1:$W$100,6,FALSE)</f>
        <v>Pinophyta</v>
      </c>
      <c r="R537" t="str">
        <f>VLOOKUP($D537,Artslister!$A$1:$W$100,7,FALSE)</f>
        <v>Pinopsida</v>
      </c>
      <c r="S537" t="str">
        <f>VLOOKUP($D537,Artslister!$A$1:$W$100,8,FALSE)</f>
        <v>Pinales</v>
      </c>
      <c r="T537" t="str">
        <f>VLOOKUP($D537,Artslister!$A$1:$W$100,9,FALSE)</f>
        <v>Cupressaceae</v>
      </c>
      <c r="U537" t="str">
        <f>VLOOKUP($D537,Artslister!$A$1:$W$100,10,FALSE)</f>
        <v>Juniperus</v>
      </c>
      <c r="V537" t="str">
        <f>VLOOKUP($D537,Artslister!$A$1:$W$100,11,FALSE)</f>
        <v>communis</v>
      </c>
      <c r="W537">
        <f>VLOOKUP($D537,Artslister!$A$1:$W$100,12,FALSE)</f>
        <v>0</v>
      </c>
      <c r="X537" t="str">
        <f>VLOOKUP($D537,Artslister!$A$1:$W$100,13,FALSE)</f>
        <v>L.</v>
      </c>
      <c r="Y537" t="str">
        <f>VLOOKUP($D537,Artslister!$A$1:$W$100,15,FALSE)</f>
        <v>LC</v>
      </c>
      <c r="Z537" t="e">
        <f>VLOOKUP($D537,Artslister!$A$1:$W$100,17,FALSE)</f>
        <v>#N/A</v>
      </c>
    </row>
    <row r="538" spans="1:26" x14ac:dyDescent="0.3">
      <c r="A538" t="s">
        <v>56</v>
      </c>
      <c r="B538">
        <v>2018</v>
      </c>
      <c r="C538" t="s">
        <v>1484</v>
      </c>
      <c r="D538" t="s">
        <v>1721</v>
      </c>
      <c r="E538">
        <v>5</v>
      </c>
      <c r="H538">
        <v>1</v>
      </c>
      <c r="M538" t="str">
        <f>VLOOKUP($D538,Artslister!$A$1:$W$100,2,FALSE)</f>
        <v>Juniperus communis</v>
      </c>
      <c r="N538" t="str">
        <f>VLOOKUP($D538,Artslister!$A$1:$W$100,3,FALSE)</f>
        <v>103785</v>
      </c>
      <c r="O538" t="str">
        <f>VLOOKUP($D538,Artslister!$A$1:$W$100,4,FALSE)</f>
        <v>63745</v>
      </c>
      <c r="P538" t="str">
        <f>VLOOKUP($D538,Artslister!$A$1:$W$100,5,FALSE)</f>
        <v>Plantae</v>
      </c>
      <c r="Q538" t="str">
        <f>VLOOKUP($D538,Artslister!$A$1:$W$100,6,FALSE)</f>
        <v>Pinophyta</v>
      </c>
      <c r="R538" t="str">
        <f>VLOOKUP($D538,Artslister!$A$1:$W$100,7,FALSE)</f>
        <v>Pinopsida</v>
      </c>
      <c r="S538" t="str">
        <f>VLOOKUP($D538,Artslister!$A$1:$W$100,8,FALSE)</f>
        <v>Pinales</v>
      </c>
      <c r="T538" t="str">
        <f>VLOOKUP($D538,Artslister!$A$1:$W$100,9,FALSE)</f>
        <v>Cupressaceae</v>
      </c>
      <c r="U538" t="str">
        <f>VLOOKUP($D538,Artslister!$A$1:$W$100,10,FALSE)</f>
        <v>Juniperus</v>
      </c>
      <c r="V538" t="str">
        <f>VLOOKUP($D538,Artslister!$A$1:$W$100,11,FALSE)</f>
        <v>communis</v>
      </c>
      <c r="W538">
        <f>VLOOKUP($D538,Artslister!$A$1:$W$100,12,FALSE)</f>
        <v>0</v>
      </c>
      <c r="X538" t="str">
        <f>VLOOKUP($D538,Artslister!$A$1:$W$100,13,FALSE)</f>
        <v>L.</v>
      </c>
      <c r="Y538" t="str">
        <f>VLOOKUP($D538,Artslister!$A$1:$W$100,15,FALSE)</f>
        <v>LC</v>
      </c>
      <c r="Z538" t="e">
        <f>VLOOKUP($D538,Artslister!$A$1:$W$100,17,FALSE)</f>
        <v>#N/A</v>
      </c>
    </row>
    <row r="539" spans="1:26" x14ac:dyDescent="0.3">
      <c r="A539" t="s">
        <v>56</v>
      </c>
      <c r="B539">
        <v>2018</v>
      </c>
      <c r="C539" t="s">
        <v>1506</v>
      </c>
      <c r="D539" t="s">
        <v>1721</v>
      </c>
      <c r="E539">
        <v>100</v>
      </c>
      <c r="H539">
        <v>1</v>
      </c>
      <c r="M539" t="str">
        <f>VLOOKUP($D539,Artslister!$A$1:$W$100,2,FALSE)</f>
        <v>Juniperus communis</v>
      </c>
      <c r="N539" t="str">
        <f>VLOOKUP($D539,Artslister!$A$1:$W$100,3,FALSE)</f>
        <v>103785</v>
      </c>
      <c r="O539" t="str">
        <f>VLOOKUP($D539,Artslister!$A$1:$W$100,4,FALSE)</f>
        <v>63745</v>
      </c>
      <c r="P539" t="str">
        <f>VLOOKUP($D539,Artslister!$A$1:$W$100,5,FALSE)</f>
        <v>Plantae</v>
      </c>
      <c r="Q539" t="str">
        <f>VLOOKUP($D539,Artslister!$A$1:$W$100,6,FALSE)</f>
        <v>Pinophyta</v>
      </c>
      <c r="R539" t="str">
        <f>VLOOKUP($D539,Artslister!$A$1:$W$100,7,FALSE)</f>
        <v>Pinopsida</v>
      </c>
      <c r="S539" t="str">
        <f>VLOOKUP($D539,Artslister!$A$1:$W$100,8,FALSE)</f>
        <v>Pinales</v>
      </c>
      <c r="T539" t="str">
        <f>VLOOKUP($D539,Artslister!$A$1:$W$100,9,FALSE)</f>
        <v>Cupressaceae</v>
      </c>
      <c r="U539" t="str">
        <f>VLOOKUP($D539,Artslister!$A$1:$W$100,10,FALSE)</f>
        <v>Juniperus</v>
      </c>
      <c r="V539" t="str">
        <f>VLOOKUP($D539,Artslister!$A$1:$W$100,11,FALSE)</f>
        <v>communis</v>
      </c>
      <c r="W539">
        <f>VLOOKUP($D539,Artslister!$A$1:$W$100,12,FALSE)</f>
        <v>0</v>
      </c>
      <c r="X539" t="str">
        <f>VLOOKUP($D539,Artslister!$A$1:$W$100,13,FALSE)</f>
        <v>L.</v>
      </c>
      <c r="Y539" t="str">
        <f>VLOOKUP($D539,Artslister!$A$1:$W$100,15,FALSE)</f>
        <v>LC</v>
      </c>
      <c r="Z539" t="e">
        <f>VLOOKUP($D539,Artslister!$A$1:$W$100,17,FALSE)</f>
        <v>#N/A</v>
      </c>
    </row>
    <row r="540" spans="1:26" x14ac:dyDescent="0.3">
      <c r="A540" t="s">
        <v>98</v>
      </c>
      <c r="B540">
        <v>2018</v>
      </c>
      <c r="C540" t="s">
        <v>1554</v>
      </c>
      <c r="D540" t="s">
        <v>1721</v>
      </c>
      <c r="E540">
        <v>1</v>
      </c>
      <c r="H540">
        <v>1</v>
      </c>
      <c r="M540" t="str">
        <f>VLOOKUP($D540,Artslister!$A$1:$W$100,2,FALSE)</f>
        <v>Juniperus communis</v>
      </c>
      <c r="N540" t="str">
        <f>VLOOKUP($D540,Artslister!$A$1:$W$100,3,FALSE)</f>
        <v>103785</v>
      </c>
      <c r="O540" t="str">
        <f>VLOOKUP($D540,Artslister!$A$1:$W$100,4,FALSE)</f>
        <v>63745</v>
      </c>
      <c r="P540" t="str">
        <f>VLOOKUP($D540,Artslister!$A$1:$W$100,5,FALSE)</f>
        <v>Plantae</v>
      </c>
      <c r="Q540" t="str">
        <f>VLOOKUP($D540,Artslister!$A$1:$W$100,6,FALSE)</f>
        <v>Pinophyta</v>
      </c>
      <c r="R540" t="str">
        <f>VLOOKUP($D540,Artslister!$A$1:$W$100,7,FALSE)</f>
        <v>Pinopsida</v>
      </c>
      <c r="S540" t="str">
        <f>VLOOKUP($D540,Artslister!$A$1:$W$100,8,FALSE)</f>
        <v>Pinales</v>
      </c>
      <c r="T540" t="str">
        <f>VLOOKUP($D540,Artslister!$A$1:$W$100,9,FALSE)</f>
        <v>Cupressaceae</v>
      </c>
      <c r="U540" t="str">
        <f>VLOOKUP($D540,Artslister!$A$1:$W$100,10,FALSE)</f>
        <v>Juniperus</v>
      </c>
      <c r="V540" t="str">
        <f>VLOOKUP($D540,Artslister!$A$1:$W$100,11,FALSE)</f>
        <v>communis</v>
      </c>
      <c r="W540">
        <f>VLOOKUP($D540,Artslister!$A$1:$W$100,12,FALSE)</f>
        <v>0</v>
      </c>
      <c r="X540" t="str">
        <f>VLOOKUP($D540,Artslister!$A$1:$W$100,13,FALSE)</f>
        <v>L.</v>
      </c>
      <c r="Y540" t="str">
        <f>VLOOKUP($D540,Artslister!$A$1:$W$100,15,FALSE)</f>
        <v>LC</v>
      </c>
      <c r="Z540" t="e">
        <f>VLOOKUP($D540,Artslister!$A$1:$W$100,17,FALSE)</f>
        <v>#N/A</v>
      </c>
    </row>
    <row r="541" spans="1:26" x14ac:dyDescent="0.3">
      <c r="A541" t="s">
        <v>41</v>
      </c>
      <c r="B541">
        <v>2019</v>
      </c>
      <c r="C541" t="s">
        <v>1079</v>
      </c>
      <c r="D541" t="s">
        <v>1721</v>
      </c>
      <c r="E541">
        <v>5</v>
      </c>
      <c r="H541">
        <v>1</v>
      </c>
      <c r="M541" t="str">
        <f>VLOOKUP($D541,Artslister!$A$1:$W$100,2,FALSE)</f>
        <v>Juniperus communis</v>
      </c>
      <c r="N541" t="str">
        <f>VLOOKUP($D541,Artslister!$A$1:$W$100,3,FALSE)</f>
        <v>103785</v>
      </c>
      <c r="O541" t="str">
        <f>VLOOKUP($D541,Artslister!$A$1:$W$100,4,FALSE)</f>
        <v>63745</v>
      </c>
      <c r="P541" t="str">
        <f>VLOOKUP($D541,Artslister!$A$1:$W$100,5,FALSE)</f>
        <v>Plantae</v>
      </c>
      <c r="Q541" t="str">
        <f>VLOOKUP($D541,Artslister!$A$1:$W$100,6,FALSE)</f>
        <v>Pinophyta</v>
      </c>
      <c r="R541" t="str">
        <f>VLOOKUP($D541,Artslister!$A$1:$W$100,7,FALSE)</f>
        <v>Pinopsida</v>
      </c>
      <c r="S541" t="str">
        <f>VLOOKUP($D541,Artslister!$A$1:$W$100,8,FALSE)</f>
        <v>Pinales</v>
      </c>
      <c r="T541" t="str">
        <f>VLOOKUP($D541,Artslister!$A$1:$W$100,9,FALSE)</f>
        <v>Cupressaceae</v>
      </c>
      <c r="U541" t="str">
        <f>VLOOKUP($D541,Artslister!$A$1:$W$100,10,FALSE)</f>
        <v>Juniperus</v>
      </c>
      <c r="V541" t="str">
        <f>VLOOKUP($D541,Artslister!$A$1:$W$100,11,FALSE)</f>
        <v>communis</v>
      </c>
      <c r="W541">
        <f>VLOOKUP($D541,Artslister!$A$1:$W$100,12,FALSE)</f>
        <v>0</v>
      </c>
      <c r="X541" t="str">
        <f>VLOOKUP($D541,Artslister!$A$1:$W$100,13,FALSE)</f>
        <v>L.</v>
      </c>
      <c r="Y541" t="str">
        <f>VLOOKUP($D541,Artslister!$A$1:$W$100,15,FALSE)</f>
        <v>LC</v>
      </c>
      <c r="Z541" t="e">
        <f>VLOOKUP($D541,Artslister!$A$1:$W$100,17,FALSE)</f>
        <v>#N/A</v>
      </c>
    </row>
    <row r="542" spans="1:26" x14ac:dyDescent="0.3">
      <c r="A542" t="s">
        <v>138</v>
      </c>
      <c r="B542">
        <v>2019</v>
      </c>
      <c r="C542" t="s">
        <v>1127</v>
      </c>
      <c r="D542" t="s">
        <v>1721</v>
      </c>
      <c r="E542">
        <v>5</v>
      </c>
      <c r="H542">
        <v>1</v>
      </c>
      <c r="M542" t="str">
        <f>VLOOKUP($D542,Artslister!$A$1:$W$100,2,FALSE)</f>
        <v>Juniperus communis</v>
      </c>
      <c r="N542" t="str">
        <f>VLOOKUP($D542,Artslister!$A$1:$W$100,3,FALSE)</f>
        <v>103785</v>
      </c>
      <c r="O542" t="str">
        <f>VLOOKUP($D542,Artslister!$A$1:$W$100,4,FALSE)</f>
        <v>63745</v>
      </c>
      <c r="P542" t="str">
        <f>VLOOKUP($D542,Artslister!$A$1:$W$100,5,FALSE)</f>
        <v>Plantae</v>
      </c>
      <c r="Q542" t="str">
        <f>VLOOKUP($D542,Artslister!$A$1:$W$100,6,FALSE)</f>
        <v>Pinophyta</v>
      </c>
      <c r="R542" t="str">
        <f>VLOOKUP($D542,Artslister!$A$1:$W$100,7,FALSE)</f>
        <v>Pinopsida</v>
      </c>
      <c r="S542" t="str">
        <f>VLOOKUP($D542,Artslister!$A$1:$W$100,8,FALSE)</f>
        <v>Pinales</v>
      </c>
      <c r="T542" t="str">
        <f>VLOOKUP($D542,Artslister!$A$1:$W$100,9,FALSE)</f>
        <v>Cupressaceae</v>
      </c>
      <c r="U542" t="str">
        <f>VLOOKUP($D542,Artslister!$A$1:$W$100,10,FALSE)</f>
        <v>Juniperus</v>
      </c>
      <c r="V542" t="str">
        <f>VLOOKUP($D542,Artslister!$A$1:$W$100,11,FALSE)</f>
        <v>communis</v>
      </c>
      <c r="W542">
        <f>VLOOKUP($D542,Artslister!$A$1:$W$100,12,FALSE)</f>
        <v>0</v>
      </c>
      <c r="X542" t="str">
        <f>VLOOKUP($D542,Artslister!$A$1:$W$100,13,FALSE)</f>
        <v>L.</v>
      </c>
      <c r="Y542" t="str">
        <f>VLOOKUP($D542,Artslister!$A$1:$W$100,15,FALSE)</f>
        <v>LC</v>
      </c>
      <c r="Z542" t="e">
        <f>VLOOKUP($D542,Artslister!$A$1:$W$100,17,FALSE)</f>
        <v>#N/A</v>
      </c>
    </row>
    <row r="543" spans="1:26" x14ac:dyDescent="0.3">
      <c r="A543" t="s">
        <v>146</v>
      </c>
      <c r="B543">
        <v>2019</v>
      </c>
      <c r="C543" t="s">
        <v>1453</v>
      </c>
      <c r="D543" t="s">
        <v>1721</v>
      </c>
      <c r="E543">
        <v>5</v>
      </c>
      <c r="H543">
        <v>1</v>
      </c>
      <c r="M543" t="str">
        <f>VLOOKUP($D543,Artslister!$A$1:$W$100,2,FALSE)</f>
        <v>Juniperus communis</v>
      </c>
      <c r="N543" t="str">
        <f>VLOOKUP($D543,Artslister!$A$1:$W$100,3,FALSE)</f>
        <v>103785</v>
      </c>
      <c r="O543" t="str">
        <f>VLOOKUP($D543,Artslister!$A$1:$W$100,4,FALSE)</f>
        <v>63745</v>
      </c>
      <c r="P543" t="str">
        <f>VLOOKUP($D543,Artslister!$A$1:$W$100,5,FALSE)</f>
        <v>Plantae</v>
      </c>
      <c r="Q543" t="str">
        <f>VLOOKUP($D543,Artslister!$A$1:$W$100,6,FALSE)</f>
        <v>Pinophyta</v>
      </c>
      <c r="R543" t="str">
        <f>VLOOKUP($D543,Artslister!$A$1:$W$100,7,FALSE)</f>
        <v>Pinopsida</v>
      </c>
      <c r="S543" t="str">
        <f>VLOOKUP($D543,Artslister!$A$1:$W$100,8,FALSE)</f>
        <v>Pinales</v>
      </c>
      <c r="T543" t="str">
        <f>VLOOKUP($D543,Artslister!$A$1:$W$100,9,FALSE)</f>
        <v>Cupressaceae</v>
      </c>
      <c r="U543" t="str">
        <f>VLOOKUP($D543,Artslister!$A$1:$W$100,10,FALSE)</f>
        <v>Juniperus</v>
      </c>
      <c r="V543" t="str">
        <f>VLOOKUP($D543,Artslister!$A$1:$W$100,11,FALSE)</f>
        <v>communis</v>
      </c>
      <c r="W543">
        <f>VLOOKUP($D543,Artslister!$A$1:$W$100,12,FALSE)</f>
        <v>0</v>
      </c>
      <c r="X543" t="str">
        <f>VLOOKUP($D543,Artslister!$A$1:$W$100,13,FALSE)</f>
        <v>L.</v>
      </c>
      <c r="Y543" t="str">
        <f>VLOOKUP($D543,Artslister!$A$1:$W$100,15,FALSE)</f>
        <v>LC</v>
      </c>
      <c r="Z543" t="e">
        <f>VLOOKUP($D543,Artslister!$A$1:$W$100,17,FALSE)</f>
        <v>#N/A</v>
      </c>
    </row>
    <row r="544" spans="1:26" x14ac:dyDescent="0.3">
      <c r="A544" t="s">
        <v>56</v>
      </c>
      <c r="B544">
        <v>2019</v>
      </c>
      <c r="C544" t="s">
        <v>1494</v>
      </c>
      <c r="D544" t="s">
        <v>1721</v>
      </c>
      <c r="E544">
        <v>45</v>
      </c>
      <c r="H544">
        <v>1</v>
      </c>
      <c r="M544" t="str">
        <f>VLOOKUP($D544,Artslister!$A$1:$W$100,2,FALSE)</f>
        <v>Juniperus communis</v>
      </c>
      <c r="N544" t="str">
        <f>VLOOKUP($D544,Artslister!$A$1:$W$100,3,FALSE)</f>
        <v>103785</v>
      </c>
      <c r="O544" t="str">
        <f>VLOOKUP($D544,Artslister!$A$1:$W$100,4,FALSE)</f>
        <v>63745</v>
      </c>
      <c r="P544" t="str">
        <f>VLOOKUP($D544,Artslister!$A$1:$W$100,5,FALSE)</f>
        <v>Plantae</v>
      </c>
      <c r="Q544" t="str">
        <f>VLOOKUP($D544,Artslister!$A$1:$W$100,6,FALSE)</f>
        <v>Pinophyta</v>
      </c>
      <c r="R544" t="str">
        <f>VLOOKUP($D544,Artslister!$A$1:$W$100,7,FALSE)</f>
        <v>Pinopsida</v>
      </c>
      <c r="S544" t="str">
        <f>VLOOKUP($D544,Artslister!$A$1:$W$100,8,FALSE)</f>
        <v>Pinales</v>
      </c>
      <c r="T544" t="str">
        <f>VLOOKUP($D544,Artslister!$A$1:$W$100,9,FALSE)</f>
        <v>Cupressaceae</v>
      </c>
      <c r="U544" t="str">
        <f>VLOOKUP($D544,Artslister!$A$1:$W$100,10,FALSE)</f>
        <v>Juniperus</v>
      </c>
      <c r="V544" t="str">
        <f>VLOOKUP($D544,Artslister!$A$1:$W$100,11,FALSE)</f>
        <v>communis</v>
      </c>
      <c r="W544">
        <f>VLOOKUP($D544,Artslister!$A$1:$W$100,12,FALSE)</f>
        <v>0</v>
      </c>
      <c r="X544" t="str">
        <f>VLOOKUP($D544,Artslister!$A$1:$W$100,13,FALSE)</f>
        <v>L.</v>
      </c>
      <c r="Y544" t="str">
        <f>VLOOKUP($D544,Artslister!$A$1:$W$100,15,FALSE)</f>
        <v>LC</v>
      </c>
      <c r="Z544" t="e">
        <f>VLOOKUP($D544,Artslister!$A$1:$W$100,17,FALSE)</f>
        <v>#N/A</v>
      </c>
    </row>
    <row r="545" spans="1:26" x14ac:dyDescent="0.3">
      <c r="A545" t="s">
        <v>56</v>
      </c>
      <c r="B545">
        <v>2019</v>
      </c>
      <c r="C545" t="s">
        <v>1481</v>
      </c>
      <c r="D545" t="s">
        <v>1721</v>
      </c>
      <c r="E545">
        <v>5</v>
      </c>
      <c r="H545">
        <v>1</v>
      </c>
      <c r="M545" t="str">
        <f>VLOOKUP($D545,Artslister!$A$1:$W$100,2,FALSE)</f>
        <v>Juniperus communis</v>
      </c>
      <c r="N545" t="str">
        <f>VLOOKUP($D545,Artslister!$A$1:$W$100,3,FALSE)</f>
        <v>103785</v>
      </c>
      <c r="O545" t="str">
        <f>VLOOKUP($D545,Artslister!$A$1:$W$100,4,FALSE)</f>
        <v>63745</v>
      </c>
      <c r="P545" t="str">
        <f>VLOOKUP($D545,Artslister!$A$1:$W$100,5,FALSE)</f>
        <v>Plantae</v>
      </c>
      <c r="Q545" t="str">
        <f>VLOOKUP($D545,Artslister!$A$1:$W$100,6,FALSE)</f>
        <v>Pinophyta</v>
      </c>
      <c r="R545" t="str">
        <f>VLOOKUP($D545,Artslister!$A$1:$W$100,7,FALSE)</f>
        <v>Pinopsida</v>
      </c>
      <c r="S545" t="str">
        <f>VLOOKUP($D545,Artslister!$A$1:$W$100,8,FALSE)</f>
        <v>Pinales</v>
      </c>
      <c r="T545" t="str">
        <f>VLOOKUP($D545,Artslister!$A$1:$W$100,9,FALSE)</f>
        <v>Cupressaceae</v>
      </c>
      <c r="U545" t="str">
        <f>VLOOKUP($D545,Artslister!$A$1:$W$100,10,FALSE)</f>
        <v>Juniperus</v>
      </c>
      <c r="V545" t="str">
        <f>VLOOKUP($D545,Artslister!$A$1:$W$100,11,FALSE)</f>
        <v>communis</v>
      </c>
      <c r="W545">
        <f>VLOOKUP($D545,Artslister!$A$1:$W$100,12,FALSE)</f>
        <v>0</v>
      </c>
      <c r="X545" t="str">
        <f>VLOOKUP($D545,Artslister!$A$1:$W$100,13,FALSE)</f>
        <v>L.</v>
      </c>
      <c r="Y545" t="str">
        <f>VLOOKUP($D545,Artslister!$A$1:$W$100,15,FALSE)</f>
        <v>LC</v>
      </c>
      <c r="Z545" t="e">
        <f>VLOOKUP($D545,Artslister!$A$1:$W$100,17,FALSE)</f>
        <v>#N/A</v>
      </c>
    </row>
    <row r="546" spans="1:26" x14ac:dyDescent="0.3">
      <c r="A546" t="s">
        <v>56</v>
      </c>
      <c r="B546">
        <v>2019</v>
      </c>
      <c r="C546" t="s">
        <v>1488</v>
      </c>
      <c r="D546" t="s">
        <v>1721</v>
      </c>
      <c r="E546">
        <v>5</v>
      </c>
      <c r="H546">
        <v>1</v>
      </c>
      <c r="M546" t="str">
        <f>VLOOKUP($D546,Artslister!$A$1:$W$100,2,FALSE)</f>
        <v>Juniperus communis</v>
      </c>
      <c r="N546" t="str">
        <f>VLOOKUP($D546,Artslister!$A$1:$W$100,3,FALSE)</f>
        <v>103785</v>
      </c>
      <c r="O546" t="str">
        <f>VLOOKUP($D546,Artslister!$A$1:$W$100,4,FALSE)</f>
        <v>63745</v>
      </c>
      <c r="P546" t="str">
        <f>VLOOKUP($D546,Artslister!$A$1:$W$100,5,FALSE)</f>
        <v>Plantae</v>
      </c>
      <c r="Q546" t="str">
        <f>VLOOKUP($D546,Artslister!$A$1:$W$100,6,FALSE)</f>
        <v>Pinophyta</v>
      </c>
      <c r="R546" t="str">
        <f>VLOOKUP($D546,Artslister!$A$1:$W$100,7,FALSE)</f>
        <v>Pinopsida</v>
      </c>
      <c r="S546" t="str">
        <f>VLOOKUP($D546,Artslister!$A$1:$W$100,8,FALSE)</f>
        <v>Pinales</v>
      </c>
      <c r="T546" t="str">
        <f>VLOOKUP($D546,Artslister!$A$1:$W$100,9,FALSE)</f>
        <v>Cupressaceae</v>
      </c>
      <c r="U546" t="str">
        <f>VLOOKUP($D546,Artslister!$A$1:$W$100,10,FALSE)</f>
        <v>Juniperus</v>
      </c>
      <c r="V546" t="str">
        <f>VLOOKUP($D546,Artslister!$A$1:$W$100,11,FALSE)</f>
        <v>communis</v>
      </c>
      <c r="W546">
        <f>VLOOKUP($D546,Artslister!$A$1:$W$100,12,FALSE)</f>
        <v>0</v>
      </c>
      <c r="X546" t="str">
        <f>VLOOKUP($D546,Artslister!$A$1:$W$100,13,FALSE)</f>
        <v>L.</v>
      </c>
      <c r="Y546" t="str">
        <f>VLOOKUP($D546,Artslister!$A$1:$W$100,15,FALSE)</f>
        <v>LC</v>
      </c>
      <c r="Z546" t="e">
        <f>VLOOKUP($D546,Artslister!$A$1:$W$100,17,FALSE)</f>
        <v>#N/A</v>
      </c>
    </row>
    <row r="547" spans="1:26" x14ac:dyDescent="0.3">
      <c r="A547" t="s">
        <v>56</v>
      </c>
      <c r="B547">
        <v>2019</v>
      </c>
      <c r="C547" t="s">
        <v>1484</v>
      </c>
      <c r="D547" t="s">
        <v>1721</v>
      </c>
      <c r="E547">
        <v>2</v>
      </c>
      <c r="H547">
        <v>1</v>
      </c>
      <c r="M547" t="str">
        <f>VLOOKUP($D547,Artslister!$A$1:$W$100,2,FALSE)</f>
        <v>Juniperus communis</v>
      </c>
      <c r="N547" t="str">
        <f>VLOOKUP($D547,Artslister!$A$1:$W$100,3,FALSE)</f>
        <v>103785</v>
      </c>
      <c r="O547" t="str">
        <f>VLOOKUP($D547,Artslister!$A$1:$W$100,4,FALSE)</f>
        <v>63745</v>
      </c>
      <c r="P547" t="str">
        <f>VLOOKUP($D547,Artslister!$A$1:$W$100,5,FALSE)</f>
        <v>Plantae</v>
      </c>
      <c r="Q547" t="str">
        <f>VLOOKUP($D547,Artslister!$A$1:$W$100,6,FALSE)</f>
        <v>Pinophyta</v>
      </c>
      <c r="R547" t="str">
        <f>VLOOKUP($D547,Artslister!$A$1:$W$100,7,FALSE)</f>
        <v>Pinopsida</v>
      </c>
      <c r="S547" t="str">
        <f>VLOOKUP($D547,Artslister!$A$1:$W$100,8,FALSE)</f>
        <v>Pinales</v>
      </c>
      <c r="T547" t="str">
        <f>VLOOKUP($D547,Artslister!$A$1:$W$100,9,FALSE)</f>
        <v>Cupressaceae</v>
      </c>
      <c r="U547" t="str">
        <f>VLOOKUP($D547,Artslister!$A$1:$W$100,10,FALSE)</f>
        <v>Juniperus</v>
      </c>
      <c r="V547" t="str">
        <f>VLOOKUP($D547,Artslister!$A$1:$W$100,11,FALSE)</f>
        <v>communis</v>
      </c>
      <c r="W547">
        <f>VLOOKUP($D547,Artslister!$A$1:$W$100,12,FALSE)</f>
        <v>0</v>
      </c>
      <c r="X547" t="str">
        <f>VLOOKUP($D547,Artslister!$A$1:$W$100,13,FALSE)</f>
        <v>L.</v>
      </c>
      <c r="Y547" t="str">
        <f>VLOOKUP($D547,Artslister!$A$1:$W$100,15,FALSE)</f>
        <v>LC</v>
      </c>
      <c r="Z547" t="e">
        <f>VLOOKUP($D547,Artslister!$A$1:$W$100,17,FALSE)</f>
        <v>#N/A</v>
      </c>
    </row>
    <row r="548" spans="1:26" x14ac:dyDescent="0.3">
      <c r="A548" t="s">
        <v>56</v>
      </c>
      <c r="B548">
        <v>2019</v>
      </c>
      <c r="C548" t="s">
        <v>1506</v>
      </c>
      <c r="D548" t="s">
        <v>1721</v>
      </c>
      <c r="E548">
        <v>100</v>
      </c>
      <c r="H548">
        <v>1</v>
      </c>
      <c r="M548" t="str">
        <f>VLOOKUP($D548,Artslister!$A$1:$W$100,2,FALSE)</f>
        <v>Juniperus communis</v>
      </c>
      <c r="N548" t="str">
        <f>VLOOKUP($D548,Artslister!$A$1:$W$100,3,FALSE)</f>
        <v>103785</v>
      </c>
      <c r="O548" t="str">
        <f>VLOOKUP($D548,Artslister!$A$1:$W$100,4,FALSE)</f>
        <v>63745</v>
      </c>
      <c r="P548" t="str">
        <f>VLOOKUP($D548,Artslister!$A$1:$W$100,5,FALSE)</f>
        <v>Plantae</v>
      </c>
      <c r="Q548" t="str">
        <f>VLOOKUP($D548,Artslister!$A$1:$W$100,6,FALSE)</f>
        <v>Pinophyta</v>
      </c>
      <c r="R548" t="str">
        <f>VLOOKUP($D548,Artslister!$A$1:$W$100,7,FALSE)</f>
        <v>Pinopsida</v>
      </c>
      <c r="S548" t="str">
        <f>VLOOKUP($D548,Artslister!$A$1:$W$100,8,FALSE)</f>
        <v>Pinales</v>
      </c>
      <c r="T548" t="str">
        <f>VLOOKUP($D548,Artslister!$A$1:$W$100,9,FALSE)</f>
        <v>Cupressaceae</v>
      </c>
      <c r="U548" t="str">
        <f>VLOOKUP($D548,Artslister!$A$1:$W$100,10,FALSE)</f>
        <v>Juniperus</v>
      </c>
      <c r="V548" t="str">
        <f>VLOOKUP($D548,Artslister!$A$1:$W$100,11,FALSE)</f>
        <v>communis</v>
      </c>
      <c r="W548">
        <f>VLOOKUP($D548,Artslister!$A$1:$W$100,12,FALSE)</f>
        <v>0</v>
      </c>
      <c r="X548" t="str">
        <f>VLOOKUP($D548,Artslister!$A$1:$W$100,13,FALSE)</f>
        <v>L.</v>
      </c>
      <c r="Y548" t="str">
        <f>VLOOKUP($D548,Artslister!$A$1:$W$100,15,FALSE)</f>
        <v>LC</v>
      </c>
      <c r="Z548" t="e">
        <f>VLOOKUP($D548,Artslister!$A$1:$W$100,17,FALSE)</f>
        <v>#N/A</v>
      </c>
    </row>
    <row r="549" spans="1:26" x14ac:dyDescent="0.3">
      <c r="A549" t="s">
        <v>98</v>
      </c>
      <c r="B549">
        <v>2019</v>
      </c>
      <c r="C549" t="s">
        <v>1554</v>
      </c>
      <c r="D549" t="s">
        <v>1721</v>
      </c>
      <c r="E549">
        <v>5</v>
      </c>
      <c r="H549">
        <v>1</v>
      </c>
      <c r="M549" t="str">
        <f>VLOOKUP($D549,Artslister!$A$1:$W$100,2,FALSE)</f>
        <v>Juniperus communis</v>
      </c>
      <c r="N549" t="str">
        <f>VLOOKUP($D549,Artslister!$A$1:$W$100,3,FALSE)</f>
        <v>103785</v>
      </c>
      <c r="O549" t="str">
        <f>VLOOKUP($D549,Artslister!$A$1:$W$100,4,FALSE)</f>
        <v>63745</v>
      </c>
      <c r="P549" t="str">
        <f>VLOOKUP($D549,Artslister!$A$1:$W$100,5,FALSE)</f>
        <v>Plantae</v>
      </c>
      <c r="Q549" t="str">
        <f>VLOOKUP($D549,Artslister!$A$1:$W$100,6,FALSE)</f>
        <v>Pinophyta</v>
      </c>
      <c r="R549" t="str">
        <f>VLOOKUP($D549,Artslister!$A$1:$W$100,7,FALSE)</f>
        <v>Pinopsida</v>
      </c>
      <c r="S549" t="str">
        <f>VLOOKUP($D549,Artslister!$A$1:$W$100,8,FALSE)</f>
        <v>Pinales</v>
      </c>
      <c r="T549" t="str">
        <f>VLOOKUP($D549,Artslister!$A$1:$W$100,9,FALSE)</f>
        <v>Cupressaceae</v>
      </c>
      <c r="U549" t="str">
        <f>VLOOKUP($D549,Artslister!$A$1:$W$100,10,FALSE)</f>
        <v>Juniperus</v>
      </c>
      <c r="V549" t="str">
        <f>VLOOKUP($D549,Artslister!$A$1:$W$100,11,FALSE)</f>
        <v>communis</v>
      </c>
      <c r="W549">
        <f>VLOOKUP($D549,Artslister!$A$1:$W$100,12,FALSE)</f>
        <v>0</v>
      </c>
      <c r="X549" t="str">
        <f>VLOOKUP($D549,Artslister!$A$1:$W$100,13,FALSE)</f>
        <v>L.</v>
      </c>
      <c r="Y549" t="str">
        <f>VLOOKUP($D549,Artslister!$A$1:$W$100,15,FALSE)</f>
        <v>LC</v>
      </c>
      <c r="Z549" t="e">
        <f>VLOOKUP($D549,Artslister!$A$1:$W$100,17,FALSE)</f>
        <v>#N/A</v>
      </c>
    </row>
    <row r="550" spans="1:26" x14ac:dyDescent="0.3">
      <c r="A550" t="s">
        <v>41</v>
      </c>
      <c r="B550">
        <v>2020</v>
      </c>
      <c r="C550" t="s">
        <v>1079</v>
      </c>
      <c r="D550" t="s">
        <v>1721</v>
      </c>
      <c r="E550">
        <v>30</v>
      </c>
      <c r="H550">
        <v>1</v>
      </c>
      <c r="M550" t="str">
        <f>VLOOKUP($D550,Artslister!$A$1:$W$100,2,FALSE)</f>
        <v>Juniperus communis</v>
      </c>
      <c r="N550" t="str">
        <f>VLOOKUP($D550,Artslister!$A$1:$W$100,3,FALSE)</f>
        <v>103785</v>
      </c>
      <c r="O550" t="str">
        <f>VLOOKUP($D550,Artslister!$A$1:$W$100,4,FALSE)</f>
        <v>63745</v>
      </c>
      <c r="P550" t="str">
        <f>VLOOKUP($D550,Artslister!$A$1:$W$100,5,FALSE)</f>
        <v>Plantae</v>
      </c>
      <c r="Q550" t="str">
        <f>VLOOKUP($D550,Artslister!$A$1:$W$100,6,FALSE)</f>
        <v>Pinophyta</v>
      </c>
      <c r="R550" t="str">
        <f>VLOOKUP($D550,Artslister!$A$1:$W$100,7,FALSE)</f>
        <v>Pinopsida</v>
      </c>
      <c r="S550" t="str">
        <f>VLOOKUP($D550,Artslister!$A$1:$W$100,8,FALSE)</f>
        <v>Pinales</v>
      </c>
      <c r="T550" t="str">
        <f>VLOOKUP($D550,Artslister!$A$1:$W$100,9,FALSE)</f>
        <v>Cupressaceae</v>
      </c>
      <c r="U550" t="str">
        <f>VLOOKUP($D550,Artslister!$A$1:$W$100,10,FALSE)</f>
        <v>Juniperus</v>
      </c>
      <c r="V550" t="str">
        <f>VLOOKUP($D550,Artslister!$A$1:$W$100,11,FALSE)</f>
        <v>communis</v>
      </c>
      <c r="W550">
        <f>VLOOKUP($D550,Artslister!$A$1:$W$100,12,FALSE)</f>
        <v>0</v>
      </c>
      <c r="X550" t="str">
        <f>VLOOKUP($D550,Artslister!$A$1:$W$100,13,FALSE)</f>
        <v>L.</v>
      </c>
      <c r="Y550" t="str">
        <f>VLOOKUP($D550,Artslister!$A$1:$W$100,15,FALSE)</f>
        <v>LC</v>
      </c>
      <c r="Z550" t="e">
        <f>VLOOKUP($D550,Artslister!$A$1:$W$100,17,FALSE)</f>
        <v>#N/A</v>
      </c>
    </row>
    <row r="551" spans="1:26" x14ac:dyDescent="0.3">
      <c r="A551" t="s">
        <v>138</v>
      </c>
      <c r="B551">
        <v>2020</v>
      </c>
      <c r="C551" t="s">
        <v>1127</v>
      </c>
      <c r="D551" t="s">
        <v>1721</v>
      </c>
      <c r="E551">
        <v>5</v>
      </c>
      <c r="H551">
        <v>1</v>
      </c>
      <c r="M551" t="str">
        <f>VLOOKUP($D551,Artslister!$A$1:$W$100,2,FALSE)</f>
        <v>Juniperus communis</v>
      </c>
      <c r="N551" t="str">
        <f>VLOOKUP($D551,Artslister!$A$1:$W$100,3,FALSE)</f>
        <v>103785</v>
      </c>
      <c r="O551" t="str">
        <f>VLOOKUP($D551,Artslister!$A$1:$W$100,4,FALSE)</f>
        <v>63745</v>
      </c>
      <c r="P551" t="str">
        <f>VLOOKUP($D551,Artslister!$A$1:$W$100,5,FALSE)</f>
        <v>Plantae</v>
      </c>
      <c r="Q551" t="str">
        <f>VLOOKUP($D551,Artslister!$A$1:$W$100,6,FALSE)</f>
        <v>Pinophyta</v>
      </c>
      <c r="R551" t="str">
        <f>VLOOKUP($D551,Artslister!$A$1:$W$100,7,FALSE)</f>
        <v>Pinopsida</v>
      </c>
      <c r="S551" t="str">
        <f>VLOOKUP($D551,Artslister!$A$1:$W$100,8,FALSE)</f>
        <v>Pinales</v>
      </c>
      <c r="T551" t="str">
        <f>VLOOKUP($D551,Artslister!$A$1:$W$100,9,FALSE)</f>
        <v>Cupressaceae</v>
      </c>
      <c r="U551" t="str">
        <f>VLOOKUP($D551,Artslister!$A$1:$W$100,10,FALSE)</f>
        <v>Juniperus</v>
      </c>
      <c r="V551" t="str">
        <f>VLOOKUP($D551,Artslister!$A$1:$W$100,11,FALSE)</f>
        <v>communis</v>
      </c>
      <c r="W551">
        <f>VLOOKUP($D551,Artslister!$A$1:$W$100,12,FALSE)</f>
        <v>0</v>
      </c>
      <c r="X551" t="str">
        <f>VLOOKUP($D551,Artslister!$A$1:$W$100,13,FALSE)</f>
        <v>L.</v>
      </c>
      <c r="Y551" t="str">
        <f>VLOOKUP($D551,Artslister!$A$1:$W$100,15,FALSE)</f>
        <v>LC</v>
      </c>
      <c r="Z551" t="e">
        <f>VLOOKUP($D551,Artslister!$A$1:$W$100,17,FALSE)</f>
        <v>#N/A</v>
      </c>
    </row>
    <row r="552" spans="1:26" x14ac:dyDescent="0.3">
      <c r="A552" s="21" t="s">
        <v>114</v>
      </c>
      <c r="B552" s="21">
        <v>2020</v>
      </c>
      <c r="C552" s="21" t="s">
        <v>1350</v>
      </c>
      <c r="D552" s="21" t="s">
        <v>1721</v>
      </c>
      <c r="E552" s="21">
        <v>1</v>
      </c>
      <c r="H552">
        <v>1</v>
      </c>
      <c r="K552" s="21"/>
      <c r="M552" t="str">
        <f>VLOOKUP($D552,Artslister!$A$1:$W$100,2,FALSE)</f>
        <v>Juniperus communis</v>
      </c>
      <c r="N552" t="str">
        <f>VLOOKUP($D552,Artslister!$A$1:$W$100,3,FALSE)</f>
        <v>103785</v>
      </c>
      <c r="O552" t="str">
        <f>VLOOKUP($D552,Artslister!$A$1:$W$100,4,FALSE)</f>
        <v>63745</v>
      </c>
      <c r="P552" t="str">
        <f>VLOOKUP($D552,Artslister!$A$1:$W$100,5,FALSE)</f>
        <v>Plantae</v>
      </c>
      <c r="Q552" t="str">
        <f>VLOOKUP($D552,Artslister!$A$1:$W$100,6,FALSE)</f>
        <v>Pinophyta</v>
      </c>
      <c r="R552" t="str">
        <f>VLOOKUP($D552,Artslister!$A$1:$W$100,7,FALSE)</f>
        <v>Pinopsida</v>
      </c>
      <c r="S552" t="str">
        <f>VLOOKUP($D552,Artslister!$A$1:$W$100,8,FALSE)</f>
        <v>Pinales</v>
      </c>
      <c r="T552" t="str">
        <f>VLOOKUP($D552,Artslister!$A$1:$W$100,9,FALSE)</f>
        <v>Cupressaceae</v>
      </c>
      <c r="U552" t="str">
        <f>VLOOKUP($D552,Artslister!$A$1:$W$100,10,FALSE)</f>
        <v>Juniperus</v>
      </c>
      <c r="V552" t="str">
        <f>VLOOKUP($D552,Artslister!$A$1:$W$100,11,FALSE)</f>
        <v>communis</v>
      </c>
      <c r="W552">
        <f>VLOOKUP($D552,Artslister!$A$1:$W$100,12,FALSE)</f>
        <v>0</v>
      </c>
      <c r="X552" t="str">
        <f>VLOOKUP($D552,Artslister!$A$1:$W$100,13,FALSE)</f>
        <v>L.</v>
      </c>
      <c r="Y552" t="str">
        <f>VLOOKUP($D552,Artslister!$A$1:$W$100,15,FALSE)</f>
        <v>LC</v>
      </c>
      <c r="Z552" t="e">
        <f>VLOOKUP($D552,Artslister!$A$1:$W$100,17,FALSE)</f>
        <v>#N/A</v>
      </c>
    </row>
    <row r="553" spans="1:26" x14ac:dyDescent="0.3">
      <c r="A553" s="58" t="s">
        <v>114</v>
      </c>
      <c r="B553" s="58">
        <v>2021</v>
      </c>
      <c r="C553" s="58" t="s">
        <v>1350</v>
      </c>
      <c r="D553" s="58" t="s">
        <v>1721</v>
      </c>
      <c r="E553" s="58">
        <v>5</v>
      </c>
      <c r="H553">
        <v>1</v>
      </c>
      <c r="I553" s="45"/>
      <c r="J553" s="45"/>
      <c r="K553" s="58"/>
      <c r="L553" s="45"/>
      <c r="M553" t="str">
        <f>VLOOKUP($D553,Artslister!$A$1:$W$100,2,FALSE)</f>
        <v>Juniperus communis</v>
      </c>
      <c r="N553" t="str">
        <f>VLOOKUP($D553,Artslister!$A$1:$W$100,3,FALSE)</f>
        <v>103785</v>
      </c>
      <c r="O553" t="str">
        <f>VLOOKUP($D553,Artslister!$A$1:$W$100,4,FALSE)</f>
        <v>63745</v>
      </c>
      <c r="P553" t="str">
        <f>VLOOKUP($D553,Artslister!$A$1:$W$100,5,FALSE)</f>
        <v>Plantae</v>
      </c>
      <c r="Q553" t="str">
        <f>VLOOKUP($D553,Artslister!$A$1:$W$100,6,FALSE)</f>
        <v>Pinophyta</v>
      </c>
      <c r="R553" t="str">
        <f>VLOOKUP($D553,Artslister!$A$1:$W$100,7,FALSE)</f>
        <v>Pinopsida</v>
      </c>
      <c r="S553" t="str">
        <f>VLOOKUP($D553,Artslister!$A$1:$W$100,8,FALSE)</f>
        <v>Pinales</v>
      </c>
      <c r="T553" t="str">
        <f>VLOOKUP($D553,Artslister!$A$1:$W$100,9,FALSE)</f>
        <v>Cupressaceae</v>
      </c>
      <c r="U553" t="str">
        <f>VLOOKUP($D553,Artslister!$A$1:$W$100,10,FALSE)</f>
        <v>Juniperus</v>
      </c>
      <c r="V553" t="str">
        <f>VLOOKUP($D553,Artslister!$A$1:$W$100,11,FALSE)</f>
        <v>communis</v>
      </c>
      <c r="W553">
        <f>VLOOKUP($D553,Artslister!$A$1:$W$100,12,FALSE)</f>
        <v>0</v>
      </c>
      <c r="X553" t="str">
        <f>VLOOKUP($D553,Artslister!$A$1:$W$100,13,FALSE)</f>
        <v>L.</v>
      </c>
      <c r="Y553" t="str">
        <f>VLOOKUP($D553,Artslister!$A$1:$W$100,15,FALSE)</f>
        <v>LC</v>
      </c>
      <c r="Z553" t="e">
        <f>VLOOKUP($D553,Artslister!$A$1:$W$100,17,FALSE)</f>
        <v>#N/A</v>
      </c>
    </row>
    <row r="554" spans="1:26" x14ac:dyDescent="0.3">
      <c r="A554" t="s">
        <v>146</v>
      </c>
      <c r="B554">
        <v>2020</v>
      </c>
      <c r="C554" t="s">
        <v>1453</v>
      </c>
      <c r="D554" t="s">
        <v>1721</v>
      </c>
      <c r="E554">
        <v>10</v>
      </c>
      <c r="H554">
        <v>1</v>
      </c>
      <c r="M554" t="str">
        <f>VLOOKUP($D554,Artslister!$A$1:$W$100,2,FALSE)</f>
        <v>Juniperus communis</v>
      </c>
      <c r="N554" t="str">
        <f>VLOOKUP($D554,Artslister!$A$1:$W$100,3,FALSE)</f>
        <v>103785</v>
      </c>
      <c r="O554" t="str">
        <f>VLOOKUP($D554,Artslister!$A$1:$W$100,4,FALSE)</f>
        <v>63745</v>
      </c>
      <c r="P554" t="str">
        <f>VLOOKUP($D554,Artslister!$A$1:$W$100,5,FALSE)</f>
        <v>Plantae</v>
      </c>
      <c r="Q554" t="str">
        <f>VLOOKUP($D554,Artslister!$A$1:$W$100,6,FALSE)</f>
        <v>Pinophyta</v>
      </c>
      <c r="R554" t="str">
        <f>VLOOKUP($D554,Artslister!$A$1:$W$100,7,FALSE)</f>
        <v>Pinopsida</v>
      </c>
      <c r="S554" t="str">
        <f>VLOOKUP($D554,Artslister!$A$1:$W$100,8,FALSE)</f>
        <v>Pinales</v>
      </c>
      <c r="T554" t="str">
        <f>VLOOKUP($D554,Artslister!$A$1:$W$100,9,FALSE)</f>
        <v>Cupressaceae</v>
      </c>
      <c r="U554" t="str">
        <f>VLOOKUP($D554,Artslister!$A$1:$W$100,10,FALSE)</f>
        <v>Juniperus</v>
      </c>
      <c r="V554" t="str">
        <f>VLOOKUP($D554,Artslister!$A$1:$W$100,11,FALSE)</f>
        <v>communis</v>
      </c>
      <c r="W554">
        <f>VLOOKUP($D554,Artslister!$A$1:$W$100,12,FALSE)</f>
        <v>0</v>
      </c>
      <c r="X554" t="str">
        <f>VLOOKUP($D554,Artslister!$A$1:$W$100,13,FALSE)</f>
        <v>L.</v>
      </c>
      <c r="Y554" t="str">
        <f>VLOOKUP($D554,Artslister!$A$1:$W$100,15,FALSE)</f>
        <v>LC</v>
      </c>
      <c r="Z554" t="e">
        <f>VLOOKUP($D554,Artslister!$A$1:$W$100,17,FALSE)</f>
        <v>#N/A</v>
      </c>
    </row>
    <row r="555" spans="1:26" x14ac:dyDescent="0.3">
      <c r="A555" t="s">
        <v>56</v>
      </c>
      <c r="B555">
        <v>2020</v>
      </c>
      <c r="C555" t="s">
        <v>1479</v>
      </c>
      <c r="D555" t="s">
        <v>1721</v>
      </c>
      <c r="E555">
        <v>3</v>
      </c>
      <c r="H555">
        <v>1</v>
      </c>
      <c r="M555" t="str">
        <f>VLOOKUP($D555,Artslister!$A$1:$W$100,2,FALSE)</f>
        <v>Juniperus communis</v>
      </c>
      <c r="N555" t="str">
        <f>VLOOKUP($D555,Artslister!$A$1:$W$100,3,FALSE)</f>
        <v>103785</v>
      </c>
      <c r="O555" t="str">
        <f>VLOOKUP($D555,Artslister!$A$1:$W$100,4,FALSE)</f>
        <v>63745</v>
      </c>
      <c r="P555" t="str">
        <f>VLOOKUP($D555,Artslister!$A$1:$W$100,5,FALSE)</f>
        <v>Plantae</v>
      </c>
      <c r="Q555" t="str">
        <f>VLOOKUP($D555,Artslister!$A$1:$W$100,6,FALSE)</f>
        <v>Pinophyta</v>
      </c>
      <c r="R555" t="str">
        <f>VLOOKUP($D555,Artslister!$A$1:$W$100,7,FALSE)</f>
        <v>Pinopsida</v>
      </c>
      <c r="S555" t="str">
        <f>VLOOKUP($D555,Artslister!$A$1:$W$100,8,FALSE)</f>
        <v>Pinales</v>
      </c>
      <c r="T555" t="str">
        <f>VLOOKUP($D555,Artslister!$A$1:$W$100,9,FALSE)</f>
        <v>Cupressaceae</v>
      </c>
      <c r="U555" t="str">
        <f>VLOOKUP($D555,Artslister!$A$1:$W$100,10,FALSE)</f>
        <v>Juniperus</v>
      </c>
      <c r="V555" t="str">
        <f>VLOOKUP($D555,Artslister!$A$1:$W$100,11,FALSE)</f>
        <v>communis</v>
      </c>
      <c r="W555">
        <f>VLOOKUP($D555,Artslister!$A$1:$W$100,12,FALSE)</f>
        <v>0</v>
      </c>
      <c r="X555" t="str">
        <f>VLOOKUP($D555,Artslister!$A$1:$W$100,13,FALSE)</f>
        <v>L.</v>
      </c>
      <c r="Y555" t="str">
        <f>VLOOKUP($D555,Artslister!$A$1:$W$100,15,FALSE)</f>
        <v>LC</v>
      </c>
      <c r="Z555" t="e">
        <f>VLOOKUP($D555,Artslister!$A$1:$W$100,17,FALSE)</f>
        <v>#N/A</v>
      </c>
    </row>
    <row r="556" spans="1:26" x14ac:dyDescent="0.3">
      <c r="A556" t="s">
        <v>56</v>
      </c>
      <c r="B556">
        <v>2020</v>
      </c>
      <c r="C556" t="s">
        <v>1481</v>
      </c>
      <c r="D556" t="s">
        <v>1721</v>
      </c>
      <c r="E556">
        <v>10</v>
      </c>
      <c r="H556">
        <v>1</v>
      </c>
      <c r="M556" t="str">
        <f>VLOOKUP($D556,Artslister!$A$1:$W$100,2,FALSE)</f>
        <v>Juniperus communis</v>
      </c>
      <c r="N556" t="str">
        <f>VLOOKUP($D556,Artslister!$A$1:$W$100,3,FALSE)</f>
        <v>103785</v>
      </c>
      <c r="O556" t="str">
        <f>VLOOKUP($D556,Artslister!$A$1:$W$100,4,FALSE)</f>
        <v>63745</v>
      </c>
      <c r="P556" t="str">
        <f>VLOOKUP($D556,Artslister!$A$1:$W$100,5,FALSE)</f>
        <v>Plantae</v>
      </c>
      <c r="Q556" t="str">
        <f>VLOOKUP($D556,Artslister!$A$1:$W$100,6,FALSE)</f>
        <v>Pinophyta</v>
      </c>
      <c r="R556" t="str">
        <f>VLOOKUP($D556,Artslister!$A$1:$W$100,7,FALSE)</f>
        <v>Pinopsida</v>
      </c>
      <c r="S556" t="str">
        <f>VLOOKUP($D556,Artslister!$A$1:$W$100,8,FALSE)</f>
        <v>Pinales</v>
      </c>
      <c r="T556" t="str">
        <f>VLOOKUP($D556,Artslister!$A$1:$W$100,9,FALSE)</f>
        <v>Cupressaceae</v>
      </c>
      <c r="U556" t="str">
        <f>VLOOKUP($D556,Artslister!$A$1:$W$100,10,FALSE)</f>
        <v>Juniperus</v>
      </c>
      <c r="V556" t="str">
        <f>VLOOKUP($D556,Artslister!$A$1:$W$100,11,FALSE)</f>
        <v>communis</v>
      </c>
      <c r="W556">
        <f>VLOOKUP($D556,Artslister!$A$1:$W$100,12,FALSE)</f>
        <v>0</v>
      </c>
      <c r="X556" t="str">
        <f>VLOOKUP($D556,Artslister!$A$1:$W$100,13,FALSE)</f>
        <v>L.</v>
      </c>
      <c r="Y556" t="str">
        <f>VLOOKUP($D556,Artslister!$A$1:$W$100,15,FALSE)</f>
        <v>LC</v>
      </c>
      <c r="Z556" t="e">
        <f>VLOOKUP($D556,Artslister!$A$1:$W$100,17,FALSE)</f>
        <v>#N/A</v>
      </c>
    </row>
    <row r="557" spans="1:26" x14ac:dyDescent="0.3">
      <c r="A557" t="s">
        <v>56</v>
      </c>
      <c r="B557">
        <v>2020</v>
      </c>
      <c r="C557" t="s">
        <v>1506</v>
      </c>
      <c r="D557" t="s">
        <v>1721</v>
      </c>
      <c r="E557">
        <v>100</v>
      </c>
      <c r="H557">
        <v>1</v>
      </c>
      <c r="M557" t="str">
        <f>VLOOKUP($D557,Artslister!$A$1:$W$100,2,FALSE)</f>
        <v>Juniperus communis</v>
      </c>
      <c r="N557" t="str">
        <f>VLOOKUP($D557,Artslister!$A$1:$W$100,3,FALSE)</f>
        <v>103785</v>
      </c>
      <c r="O557" t="str">
        <f>VLOOKUP($D557,Artslister!$A$1:$W$100,4,FALSE)</f>
        <v>63745</v>
      </c>
      <c r="P557" t="str">
        <f>VLOOKUP($D557,Artslister!$A$1:$W$100,5,FALSE)</f>
        <v>Plantae</v>
      </c>
      <c r="Q557" t="str">
        <f>VLOOKUP($D557,Artslister!$A$1:$W$100,6,FALSE)</f>
        <v>Pinophyta</v>
      </c>
      <c r="R557" t="str">
        <f>VLOOKUP($D557,Artslister!$A$1:$W$100,7,FALSE)</f>
        <v>Pinopsida</v>
      </c>
      <c r="S557" t="str">
        <f>VLOOKUP($D557,Artslister!$A$1:$W$100,8,FALSE)</f>
        <v>Pinales</v>
      </c>
      <c r="T557" t="str">
        <f>VLOOKUP($D557,Artslister!$A$1:$W$100,9,FALSE)</f>
        <v>Cupressaceae</v>
      </c>
      <c r="U557" t="str">
        <f>VLOOKUP($D557,Artslister!$A$1:$W$100,10,FALSE)</f>
        <v>Juniperus</v>
      </c>
      <c r="V557" t="str">
        <f>VLOOKUP($D557,Artslister!$A$1:$W$100,11,FALSE)</f>
        <v>communis</v>
      </c>
      <c r="W557">
        <f>VLOOKUP($D557,Artslister!$A$1:$W$100,12,FALSE)</f>
        <v>0</v>
      </c>
      <c r="X557" t="str">
        <f>VLOOKUP($D557,Artslister!$A$1:$W$100,13,FALSE)</f>
        <v>L.</v>
      </c>
      <c r="Y557" t="str">
        <f>VLOOKUP($D557,Artslister!$A$1:$W$100,15,FALSE)</f>
        <v>LC</v>
      </c>
      <c r="Z557" t="e">
        <f>VLOOKUP($D557,Artslister!$A$1:$W$100,17,FALSE)</f>
        <v>#N/A</v>
      </c>
    </row>
    <row r="558" spans="1:26" x14ac:dyDescent="0.3">
      <c r="A558" t="s">
        <v>98</v>
      </c>
      <c r="B558">
        <v>2020</v>
      </c>
      <c r="C558" t="s">
        <v>1554</v>
      </c>
      <c r="D558" t="s">
        <v>1721</v>
      </c>
      <c r="E558">
        <v>3</v>
      </c>
      <c r="H558">
        <v>1</v>
      </c>
      <c r="M558" t="str">
        <f>VLOOKUP($D558,Artslister!$A$1:$W$100,2,FALSE)</f>
        <v>Juniperus communis</v>
      </c>
      <c r="N558" t="str">
        <f>VLOOKUP($D558,Artslister!$A$1:$W$100,3,FALSE)</f>
        <v>103785</v>
      </c>
      <c r="O558" t="str">
        <f>VLOOKUP($D558,Artslister!$A$1:$W$100,4,FALSE)</f>
        <v>63745</v>
      </c>
      <c r="P558" t="str">
        <f>VLOOKUP($D558,Artslister!$A$1:$W$100,5,FALSE)</f>
        <v>Plantae</v>
      </c>
      <c r="Q558" t="str">
        <f>VLOOKUP($D558,Artslister!$A$1:$W$100,6,FALSE)</f>
        <v>Pinophyta</v>
      </c>
      <c r="R558" t="str">
        <f>VLOOKUP($D558,Artslister!$A$1:$W$100,7,FALSE)</f>
        <v>Pinopsida</v>
      </c>
      <c r="S558" t="str">
        <f>VLOOKUP($D558,Artslister!$A$1:$W$100,8,FALSE)</f>
        <v>Pinales</v>
      </c>
      <c r="T558" t="str">
        <f>VLOOKUP($D558,Artslister!$A$1:$W$100,9,FALSE)</f>
        <v>Cupressaceae</v>
      </c>
      <c r="U558" t="str">
        <f>VLOOKUP($D558,Artslister!$A$1:$W$100,10,FALSE)</f>
        <v>Juniperus</v>
      </c>
      <c r="V558" t="str">
        <f>VLOOKUP($D558,Artslister!$A$1:$W$100,11,FALSE)</f>
        <v>communis</v>
      </c>
      <c r="W558">
        <f>VLOOKUP($D558,Artslister!$A$1:$W$100,12,FALSE)</f>
        <v>0</v>
      </c>
      <c r="X558" t="str">
        <f>VLOOKUP($D558,Artslister!$A$1:$W$100,13,FALSE)</f>
        <v>L.</v>
      </c>
      <c r="Y558" t="str">
        <f>VLOOKUP($D558,Artslister!$A$1:$W$100,15,FALSE)</f>
        <v>LC</v>
      </c>
      <c r="Z558" t="e">
        <f>VLOOKUP($D558,Artslister!$A$1:$W$100,17,FALSE)</f>
        <v>#N/A</v>
      </c>
    </row>
    <row r="559" spans="1:26" x14ac:dyDescent="0.3">
      <c r="A559" t="s">
        <v>41</v>
      </c>
      <c r="B559">
        <v>2021</v>
      </c>
      <c r="C559" t="s">
        <v>1079</v>
      </c>
      <c r="D559" t="s">
        <v>1721</v>
      </c>
      <c r="E559">
        <v>20</v>
      </c>
      <c r="J559">
        <v>1</v>
      </c>
      <c r="M559" t="str">
        <f>VLOOKUP($D559,Artslister!$A$1:$W$100,2,FALSE)</f>
        <v>Juniperus communis</v>
      </c>
      <c r="N559" t="str">
        <f>VLOOKUP($D559,Artslister!$A$1:$W$100,3,FALSE)</f>
        <v>103785</v>
      </c>
      <c r="O559" t="str">
        <f>VLOOKUP($D559,Artslister!$A$1:$W$100,4,FALSE)</f>
        <v>63745</v>
      </c>
      <c r="P559" t="str">
        <f>VLOOKUP($D559,Artslister!$A$1:$W$100,5,FALSE)</f>
        <v>Plantae</v>
      </c>
      <c r="Q559" t="str">
        <f>VLOOKUP($D559,Artslister!$A$1:$W$100,6,FALSE)</f>
        <v>Pinophyta</v>
      </c>
      <c r="R559" t="str">
        <f>VLOOKUP($D559,Artslister!$A$1:$W$100,7,FALSE)</f>
        <v>Pinopsida</v>
      </c>
      <c r="S559" t="str">
        <f>VLOOKUP($D559,Artslister!$A$1:$W$100,8,FALSE)</f>
        <v>Pinales</v>
      </c>
      <c r="T559" t="str">
        <f>VLOOKUP($D559,Artslister!$A$1:$W$100,9,FALSE)</f>
        <v>Cupressaceae</v>
      </c>
      <c r="U559" t="str">
        <f>VLOOKUP($D559,Artslister!$A$1:$W$100,10,FALSE)</f>
        <v>Juniperus</v>
      </c>
      <c r="V559" t="str">
        <f>VLOOKUP($D559,Artslister!$A$1:$W$100,11,FALSE)</f>
        <v>communis</v>
      </c>
      <c r="W559">
        <f>VLOOKUP($D559,Artslister!$A$1:$W$100,12,FALSE)</f>
        <v>0</v>
      </c>
      <c r="X559" t="str">
        <f>VLOOKUP($D559,Artslister!$A$1:$W$100,13,FALSE)</f>
        <v>L.</v>
      </c>
      <c r="Y559" t="str">
        <f>VLOOKUP($D559,Artslister!$A$1:$W$100,15,FALSE)</f>
        <v>LC</v>
      </c>
      <c r="Z559" t="e">
        <f>VLOOKUP($D559,Artslister!$A$1:$W$100,17,FALSE)</f>
        <v>#N/A</v>
      </c>
    </row>
    <row r="560" spans="1:26" x14ac:dyDescent="0.3">
      <c r="A560" t="s">
        <v>138</v>
      </c>
      <c r="B560">
        <v>2021</v>
      </c>
      <c r="C560" t="s">
        <v>1127</v>
      </c>
      <c r="D560" t="s">
        <v>1721</v>
      </c>
      <c r="E560">
        <v>20</v>
      </c>
      <c r="H560">
        <v>1</v>
      </c>
      <c r="I560">
        <v>1</v>
      </c>
      <c r="M560" t="str">
        <f>VLOOKUP($D560,Artslister!$A$1:$W$100,2,FALSE)</f>
        <v>Juniperus communis</v>
      </c>
      <c r="N560" t="str">
        <f>VLOOKUP($D560,Artslister!$A$1:$W$100,3,FALSE)</f>
        <v>103785</v>
      </c>
      <c r="O560" t="str">
        <f>VLOOKUP($D560,Artslister!$A$1:$W$100,4,FALSE)</f>
        <v>63745</v>
      </c>
      <c r="P560" t="str">
        <f>VLOOKUP($D560,Artslister!$A$1:$W$100,5,FALSE)</f>
        <v>Plantae</v>
      </c>
      <c r="Q560" t="str">
        <f>VLOOKUP($D560,Artslister!$A$1:$W$100,6,FALSE)</f>
        <v>Pinophyta</v>
      </c>
      <c r="R560" t="str">
        <f>VLOOKUP($D560,Artslister!$A$1:$W$100,7,FALSE)</f>
        <v>Pinopsida</v>
      </c>
      <c r="S560" t="str">
        <f>VLOOKUP($D560,Artslister!$A$1:$W$100,8,FALSE)</f>
        <v>Pinales</v>
      </c>
      <c r="T560" t="str">
        <f>VLOOKUP($D560,Artslister!$A$1:$W$100,9,FALSE)</f>
        <v>Cupressaceae</v>
      </c>
      <c r="U560" t="str">
        <f>VLOOKUP($D560,Artslister!$A$1:$W$100,10,FALSE)</f>
        <v>Juniperus</v>
      </c>
      <c r="V560" t="str">
        <f>VLOOKUP($D560,Artslister!$A$1:$W$100,11,FALSE)</f>
        <v>communis</v>
      </c>
      <c r="W560">
        <f>VLOOKUP($D560,Artslister!$A$1:$W$100,12,FALSE)</f>
        <v>0</v>
      </c>
      <c r="X560" t="str">
        <f>VLOOKUP($D560,Artslister!$A$1:$W$100,13,FALSE)</f>
        <v>L.</v>
      </c>
      <c r="Y560" t="str">
        <f>VLOOKUP($D560,Artslister!$A$1:$W$100,15,FALSE)</f>
        <v>LC</v>
      </c>
      <c r="Z560" t="e">
        <f>VLOOKUP($D560,Artslister!$A$1:$W$100,17,FALSE)</f>
        <v>#N/A</v>
      </c>
    </row>
    <row r="561" spans="1:26" x14ac:dyDescent="0.3">
      <c r="A561" t="s">
        <v>56</v>
      </c>
      <c r="B561">
        <v>2021</v>
      </c>
      <c r="C561" t="s">
        <v>1481</v>
      </c>
      <c r="D561" t="s">
        <v>1721</v>
      </c>
      <c r="E561">
        <v>1</v>
      </c>
      <c r="H561">
        <v>1</v>
      </c>
      <c r="J561">
        <v>1</v>
      </c>
      <c r="M561" t="str">
        <f>VLOOKUP($D561,Artslister!$A$1:$W$100,2,FALSE)</f>
        <v>Juniperus communis</v>
      </c>
      <c r="N561" t="str">
        <f>VLOOKUP($D561,Artslister!$A$1:$W$100,3,FALSE)</f>
        <v>103785</v>
      </c>
      <c r="O561" t="str">
        <f>VLOOKUP($D561,Artslister!$A$1:$W$100,4,FALSE)</f>
        <v>63745</v>
      </c>
      <c r="P561" t="str">
        <f>VLOOKUP($D561,Artslister!$A$1:$W$100,5,FALSE)</f>
        <v>Plantae</v>
      </c>
      <c r="Q561" t="str">
        <f>VLOOKUP($D561,Artslister!$A$1:$W$100,6,FALSE)</f>
        <v>Pinophyta</v>
      </c>
      <c r="R561" t="str">
        <f>VLOOKUP($D561,Artslister!$A$1:$W$100,7,FALSE)</f>
        <v>Pinopsida</v>
      </c>
      <c r="S561" t="str">
        <f>VLOOKUP($D561,Artslister!$A$1:$W$100,8,FALSE)</f>
        <v>Pinales</v>
      </c>
      <c r="T561" t="str">
        <f>VLOOKUP($D561,Artslister!$A$1:$W$100,9,FALSE)</f>
        <v>Cupressaceae</v>
      </c>
      <c r="U561" t="str">
        <f>VLOOKUP($D561,Artslister!$A$1:$W$100,10,FALSE)</f>
        <v>Juniperus</v>
      </c>
      <c r="V561" t="str">
        <f>VLOOKUP($D561,Artslister!$A$1:$W$100,11,FALSE)</f>
        <v>communis</v>
      </c>
      <c r="W561">
        <f>VLOOKUP($D561,Artslister!$A$1:$W$100,12,FALSE)</f>
        <v>0</v>
      </c>
      <c r="X561" t="str">
        <f>VLOOKUP($D561,Artslister!$A$1:$W$100,13,FALSE)</f>
        <v>L.</v>
      </c>
      <c r="Y561" t="str">
        <f>VLOOKUP($D561,Artslister!$A$1:$W$100,15,FALSE)</f>
        <v>LC</v>
      </c>
      <c r="Z561" t="e">
        <f>VLOOKUP($D561,Artslister!$A$1:$W$100,17,FALSE)</f>
        <v>#N/A</v>
      </c>
    </row>
    <row r="562" spans="1:26" x14ac:dyDescent="0.3">
      <c r="A562" t="s">
        <v>98</v>
      </c>
      <c r="B562">
        <v>2021</v>
      </c>
      <c r="C562" t="s">
        <v>1554</v>
      </c>
      <c r="D562" t="s">
        <v>1721</v>
      </c>
      <c r="E562">
        <v>2</v>
      </c>
      <c r="H562">
        <v>1</v>
      </c>
      <c r="I562">
        <v>1</v>
      </c>
      <c r="M562" t="str">
        <f>VLOOKUP($D562,Artslister!$A$1:$W$100,2,FALSE)</f>
        <v>Juniperus communis</v>
      </c>
      <c r="N562" t="str">
        <f>VLOOKUP($D562,Artslister!$A$1:$W$100,3,FALSE)</f>
        <v>103785</v>
      </c>
      <c r="O562" t="str">
        <f>VLOOKUP($D562,Artslister!$A$1:$W$100,4,FALSE)</f>
        <v>63745</v>
      </c>
      <c r="P562" t="str">
        <f>VLOOKUP($D562,Artslister!$A$1:$W$100,5,FALSE)</f>
        <v>Plantae</v>
      </c>
      <c r="Q562" t="str">
        <f>VLOOKUP($D562,Artslister!$A$1:$W$100,6,FALSE)</f>
        <v>Pinophyta</v>
      </c>
      <c r="R562" t="str">
        <f>VLOOKUP($D562,Artslister!$A$1:$W$100,7,FALSE)</f>
        <v>Pinopsida</v>
      </c>
      <c r="S562" t="str">
        <f>VLOOKUP($D562,Artslister!$A$1:$W$100,8,FALSE)</f>
        <v>Pinales</v>
      </c>
      <c r="T562" t="str">
        <f>VLOOKUP($D562,Artslister!$A$1:$W$100,9,FALSE)</f>
        <v>Cupressaceae</v>
      </c>
      <c r="U562" t="str">
        <f>VLOOKUP($D562,Artslister!$A$1:$W$100,10,FALSE)</f>
        <v>Juniperus</v>
      </c>
      <c r="V562" t="str">
        <f>VLOOKUP($D562,Artslister!$A$1:$W$100,11,FALSE)</f>
        <v>communis</v>
      </c>
      <c r="W562">
        <f>VLOOKUP($D562,Artslister!$A$1:$W$100,12,FALSE)</f>
        <v>0</v>
      </c>
      <c r="X562" t="str">
        <f>VLOOKUP($D562,Artslister!$A$1:$W$100,13,FALSE)</f>
        <v>L.</v>
      </c>
      <c r="Y562" t="str">
        <f>VLOOKUP($D562,Artslister!$A$1:$W$100,15,FALSE)</f>
        <v>LC</v>
      </c>
      <c r="Z562" t="e">
        <f>VLOOKUP($D562,Artslister!$A$1:$W$100,17,FALSE)</f>
        <v>#N/A</v>
      </c>
    </row>
    <row r="563" spans="1:26" x14ac:dyDescent="0.3">
      <c r="A563" t="s">
        <v>41</v>
      </c>
      <c r="B563">
        <v>2022</v>
      </c>
      <c r="C563" t="s">
        <v>1079</v>
      </c>
      <c r="D563" t="s">
        <v>1721</v>
      </c>
      <c r="E563">
        <v>20</v>
      </c>
      <c r="I563">
        <v>1</v>
      </c>
      <c r="M563" t="str">
        <f>VLOOKUP($D563,Artslister!$A$1:$W$100,2,FALSE)</f>
        <v>Juniperus communis</v>
      </c>
      <c r="N563" t="str">
        <f>VLOOKUP($D563,Artslister!$A$1:$W$100,3,FALSE)</f>
        <v>103785</v>
      </c>
      <c r="O563" t="str">
        <f>VLOOKUP($D563,Artslister!$A$1:$W$100,4,FALSE)</f>
        <v>63745</v>
      </c>
      <c r="P563" t="str">
        <f>VLOOKUP($D563,Artslister!$A$1:$W$100,5,FALSE)</f>
        <v>Plantae</v>
      </c>
      <c r="Q563" t="str">
        <f>VLOOKUP($D563,Artslister!$A$1:$W$100,6,FALSE)</f>
        <v>Pinophyta</v>
      </c>
      <c r="R563" t="str">
        <f>VLOOKUP($D563,Artslister!$A$1:$W$100,7,FALSE)</f>
        <v>Pinopsida</v>
      </c>
      <c r="S563" t="str">
        <f>VLOOKUP($D563,Artslister!$A$1:$W$100,8,FALSE)</f>
        <v>Pinales</v>
      </c>
      <c r="T563" t="str">
        <f>VLOOKUP($D563,Artslister!$A$1:$W$100,9,FALSE)</f>
        <v>Cupressaceae</v>
      </c>
      <c r="U563" t="str">
        <f>VLOOKUP($D563,Artslister!$A$1:$W$100,10,FALSE)</f>
        <v>Juniperus</v>
      </c>
      <c r="V563" t="str">
        <f>VLOOKUP($D563,Artslister!$A$1:$W$100,11,FALSE)</f>
        <v>communis</v>
      </c>
      <c r="W563">
        <f>VLOOKUP($D563,Artslister!$A$1:$W$100,12,FALSE)</f>
        <v>0</v>
      </c>
      <c r="X563" t="str">
        <f>VLOOKUP($D563,Artslister!$A$1:$W$100,13,FALSE)</f>
        <v>L.</v>
      </c>
      <c r="Y563" t="str">
        <f>VLOOKUP($D563,Artslister!$A$1:$W$100,15,FALSE)</f>
        <v>LC</v>
      </c>
      <c r="Z563" t="e">
        <f>VLOOKUP($D563,Artslister!$A$1:$W$100,17,FALSE)</f>
        <v>#N/A</v>
      </c>
    </row>
    <row r="564" spans="1:26" x14ac:dyDescent="0.3">
      <c r="A564" t="s">
        <v>41</v>
      </c>
      <c r="B564">
        <v>2022</v>
      </c>
      <c r="C564" t="s">
        <v>1079</v>
      </c>
      <c r="D564" t="s">
        <v>1721</v>
      </c>
      <c r="E564">
        <v>25</v>
      </c>
      <c r="J564">
        <v>1</v>
      </c>
      <c r="M564" t="str">
        <f>VLOOKUP($D564,Artslister!$A$1:$W$100,2,FALSE)</f>
        <v>Juniperus communis</v>
      </c>
      <c r="N564" t="str">
        <f>VLOOKUP($D564,Artslister!$A$1:$W$100,3,FALSE)</f>
        <v>103785</v>
      </c>
      <c r="O564" t="str">
        <f>VLOOKUP($D564,Artslister!$A$1:$W$100,4,FALSE)</f>
        <v>63745</v>
      </c>
      <c r="P564" t="str">
        <f>VLOOKUP($D564,Artslister!$A$1:$W$100,5,FALSE)</f>
        <v>Plantae</v>
      </c>
      <c r="Q564" t="str">
        <f>VLOOKUP($D564,Artslister!$A$1:$W$100,6,FALSE)</f>
        <v>Pinophyta</v>
      </c>
      <c r="R564" t="str">
        <f>VLOOKUP($D564,Artslister!$A$1:$W$100,7,FALSE)</f>
        <v>Pinopsida</v>
      </c>
      <c r="S564" t="str">
        <f>VLOOKUP($D564,Artslister!$A$1:$W$100,8,FALSE)</f>
        <v>Pinales</v>
      </c>
      <c r="T564" t="str">
        <f>VLOOKUP($D564,Artslister!$A$1:$W$100,9,FALSE)</f>
        <v>Cupressaceae</v>
      </c>
      <c r="U564" t="str">
        <f>VLOOKUP($D564,Artslister!$A$1:$W$100,10,FALSE)</f>
        <v>Juniperus</v>
      </c>
      <c r="V564" t="str">
        <f>VLOOKUP($D564,Artslister!$A$1:$W$100,11,FALSE)</f>
        <v>communis</v>
      </c>
      <c r="W564">
        <f>VLOOKUP($D564,Artslister!$A$1:$W$100,12,FALSE)</f>
        <v>0</v>
      </c>
      <c r="X564" t="str">
        <f>VLOOKUP($D564,Artslister!$A$1:$W$100,13,FALSE)</f>
        <v>L.</v>
      </c>
      <c r="Y564" t="str">
        <f>VLOOKUP($D564,Artslister!$A$1:$W$100,15,FALSE)</f>
        <v>LC</v>
      </c>
      <c r="Z564" t="e">
        <f>VLOOKUP($D564,Artslister!$A$1:$W$100,17,FALSE)</f>
        <v>#N/A</v>
      </c>
    </row>
    <row r="565" spans="1:26" x14ac:dyDescent="0.3">
      <c r="A565" t="s">
        <v>117</v>
      </c>
      <c r="B565">
        <v>2022</v>
      </c>
      <c r="C565" t="s">
        <v>1282</v>
      </c>
      <c r="D565" t="s">
        <v>1721</v>
      </c>
      <c r="E565">
        <v>1</v>
      </c>
      <c r="J565">
        <v>1</v>
      </c>
      <c r="L565" t="s">
        <v>1735</v>
      </c>
      <c r="M565" t="str">
        <f>VLOOKUP($D565,Artslister!$A$1:$W$100,2,FALSE)</f>
        <v>Juniperus communis</v>
      </c>
      <c r="N565" t="str">
        <f>VLOOKUP($D565,Artslister!$A$1:$W$100,3,FALSE)</f>
        <v>103785</v>
      </c>
      <c r="O565" t="str">
        <f>VLOOKUP($D565,Artslister!$A$1:$W$100,4,FALSE)</f>
        <v>63745</v>
      </c>
      <c r="P565" t="str">
        <f>VLOOKUP($D565,Artslister!$A$1:$W$100,5,FALSE)</f>
        <v>Plantae</v>
      </c>
      <c r="Q565" t="str">
        <f>VLOOKUP($D565,Artslister!$A$1:$W$100,6,FALSE)</f>
        <v>Pinophyta</v>
      </c>
      <c r="R565" t="str">
        <f>VLOOKUP($D565,Artslister!$A$1:$W$100,7,FALSE)</f>
        <v>Pinopsida</v>
      </c>
      <c r="S565" t="str">
        <f>VLOOKUP($D565,Artslister!$A$1:$W$100,8,FALSE)</f>
        <v>Pinales</v>
      </c>
      <c r="T565" t="str">
        <f>VLOOKUP($D565,Artslister!$A$1:$W$100,9,FALSE)</f>
        <v>Cupressaceae</v>
      </c>
      <c r="U565" t="str">
        <f>VLOOKUP($D565,Artslister!$A$1:$W$100,10,FALSE)</f>
        <v>Juniperus</v>
      </c>
      <c r="V565" t="str">
        <f>VLOOKUP($D565,Artslister!$A$1:$W$100,11,FALSE)</f>
        <v>communis</v>
      </c>
      <c r="W565">
        <f>VLOOKUP($D565,Artslister!$A$1:$W$100,12,FALSE)</f>
        <v>0</v>
      </c>
      <c r="X565" t="str">
        <f>VLOOKUP($D565,Artslister!$A$1:$W$100,13,FALSE)</f>
        <v>L.</v>
      </c>
      <c r="Y565" t="str">
        <f>VLOOKUP($D565,Artslister!$A$1:$W$100,15,FALSE)</f>
        <v>LC</v>
      </c>
      <c r="Z565" t="e">
        <f>VLOOKUP($D565,Artslister!$A$1:$W$100,17,FALSE)</f>
        <v>#N/A</v>
      </c>
    </row>
    <row r="566" spans="1:26" x14ac:dyDescent="0.3">
      <c r="A566" t="s">
        <v>138</v>
      </c>
      <c r="B566">
        <v>2022</v>
      </c>
      <c r="C566" t="s">
        <v>1127</v>
      </c>
      <c r="D566" t="s">
        <v>1721</v>
      </c>
      <c r="E566">
        <v>20</v>
      </c>
      <c r="I566">
        <v>1</v>
      </c>
      <c r="M566" t="str">
        <f>VLOOKUP($D566,Artslister!$A$1:$W$100,2,FALSE)</f>
        <v>Juniperus communis</v>
      </c>
      <c r="N566" t="str">
        <f>VLOOKUP($D566,Artslister!$A$1:$W$100,3,FALSE)</f>
        <v>103785</v>
      </c>
      <c r="O566" t="str">
        <f>VLOOKUP($D566,Artslister!$A$1:$W$100,4,FALSE)</f>
        <v>63745</v>
      </c>
      <c r="P566" t="str">
        <f>VLOOKUP($D566,Artslister!$A$1:$W$100,5,FALSE)</f>
        <v>Plantae</v>
      </c>
      <c r="Q566" t="str">
        <f>VLOOKUP($D566,Artslister!$A$1:$W$100,6,FALSE)</f>
        <v>Pinophyta</v>
      </c>
      <c r="R566" t="str">
        <f>VLOOKUP($D566,Artslister!$A$1:$W$100,7,FALSE)</f>
        <v>Pinopsida</v>
      </c>
      <c r="S566" t="str">
        <f>VLOOKUP($D566,Artslister!$A$1:$W$100,8,FALSE)</f>
        <v>Pinales</v>
      </c>
      <c r="T566" t="str">
        <f>VLOOKUP($D566,Artslister!$A$1:$W$100,9,FALSE)</f>
        <v>Cupressaceae</v>
      </c>
      <c r="U566" t="str">
        <f>VLOOKUP($D566,Artslister!$A$1:$W$100,10,FALSE)</f>
        <v>Juniperus</v>
      </c>
      <c r="V566" t="str">
        <f>VLOOKUP($D566,Artslister!$A$1:$W$100,11,FALSE)</f>
        <v>communis</v>
      </c>
      <c r="W566">
        <f>VLOOKUP($D566,Artslister!$A$1:$W$100,12,FALSE)</f>
        <v>0</v>
      </c>
      <c r="X566" t="str">
        <f>VLOOKUP($D566,Artslister!$A$1:$W$100,13,FALSE)</f>
        <v>L.</v>
      </c>
      <c r="Y566" t="str">
        <f>VLOOKUP($D566,Artslister!$A$1:$W$100,15,FALSE)</f>
        <v>LC</v>
      </c>
      <c r="Z566" t="e">
        <f>VLOOKUP($D566,Artslister!$A$1:$W$100,17,FALSE)</f>
        <v>#N/A</v>
      </c>
    </row>
    <row r="567" spans="1:26" x14ac:dyDescent="0.3">
      <c r="A567" t="s">
        <v>98</v>
      </c>
      <c r="B567">
        <v>2022</v>
      </c>
      <c r="C567" t="s">
        <v>1554</v>
      </c>
      <c r="D567" t="s">
        <v>1721</v>
      </c>
      <c r="E567">
        <v>5</v>
      </c>
      <c r="I567">
        <v>1</v>
      </c>
      <c r="M567" t="str">
        <f>VLOOKUP($D567,Artslister!$A$1:$W$100,2,FALSE)</f>
        <v>Juniperus communis</v>
      </c>
      <c r="N567" t="str">
        <f>VLOOKUP($D567,Artslister!$A$1:$W$100,3,FALSE)</f>
        <v>103785</v>
      </c>
      <c r="O567" t="str">
        <f>VLOOKUP($D567,Artslister!$A$1:$W$100,4,FALSE)</f>
        <v>63745</v>
      </c>
      <c r="P567" t="str">
        <f>VLOOKUP($D567,Artslister!$A$1:$W$100,5,FALSE)</f>
        <v>Plantae</v>
      </c>
      <c r="Q567" t="str">
        <f>VLOOKUP($D567,Artslister!$A$1:$W$100,6,FALSE)</f>
        <v>Pinophyta</v>
      </c>
      <c r="R567" t="str">
        <f>VLOOKUP($D567,Artslister!$A$1:$W$100,7,FALSE)</f>
        <v>Pinopsida</v>
      </c>
      <c r="S567" t="str">
        <f>VLOOKUP($D567,Artslister!$A$1:$W$100,8,FALSE)</f>
        <v>Pinales</v>
      </c>
      <c r="T567" t="str">
        <f>VLOOKUP($D567,Artslister!$A$1:$W$100,9,FALSE)</f>
        <v>Cupressaceae</v>
      </c>
      <c r="U567" t="str">
        <f>VLOOKUP($D567,Artslister!$A$1:$W$100,10,FALSE)</f>
        <v>Juniperus</v>
      </c>
      <c r="V567" t="str">
        <f>VLOOKUP($D567,Artslister!$A$1:$W$100,11,FALSE)</f>
        <v>communis</v>
      </c>
      <c r="W567">
        <f>VLOOKUP($D567,Artslister!$A$1:$W$100,12,FALSE)</f>
        <v>0</v>
      </c>
      <c r="X567" t="str">
        <f>VLOOKUP($D567,Artslister!$A$1:$W$100,13,FALSE)</f>
        <v>L.</v>
      </c>
      <c r="Y567" t="str">
        <f>VLOOKUP($D567,Artslister!$A$1:$W$100,15,FALSE)</f>
        <v>LC</v>
      </c>
      <c r="Z567" t="e">
        <f>VLOOKUP($D567,Artslister!$A$1:$W$100,17,FALSE)</f>
        <v>#N/A</v>
      </c>
    </row>
    <row r="568" spans="1:26" x14ac:dyDescent="0.3">
      <c r="A568" t="s">
        <v>98</v>
      </c>
      <c r="B568">
        <v>2017</v>
      </c>
      <c r="C568" t="s">
        <v>1556</v>
      </c>
      <c r="D568" t="s">
        <v>1728</v>
      </c>
      <c r="E568">
        <v>1</v>
      </c>
      <c r="F568">
        <v>1</v>
      </c>
      <c r="M568" t="str">
        <f>VLOOKUP($D568,Artslister!$A$1:$W$100,2,FALSE)</f>
        <v>Crepis praemorsa</v>
      </c>
      <c r="N568" t="str">
        <f>VLOOKUP($D568,Artslister!$A$1:$W$100,3,FALSE)</f>
        <v>100541</v>
      </c>
      <c r="O568" t="str">
        <f>VLOOKUP($D568,Artslister!$A$1:$W$100,4,FALSE)</f>
        <v>60501</v>
      </c>
      <c r="P568" t="str">
        <f>VLOOKUP($D568,Artslister!$A$1:$W$100,5,FALSE)</f>
        <v>Plantae</v>
      </c>
      <c r="Q568" t="str">
        <f>VLOOKUP($D568,Artslister!$A$1:$W$100,6,FALSE)</f>
        <v>Magnoliophyta</v>
      </c>
      <c r="R568" t="str">
        <f>VLOOKUP($D568,Artslister!$A$1:$W$100,7,FALSE)</f>
        <v>Eudicots</v>
      </c>
      <c r="S568" t="str">
        <f>VLOOKUP($D568,Artslister!$A$1:$W$100,8,FALSE)</f>
        <v>Asterales</v>
      </c>
      <c r="T568" t="str">
        <f>VLOOKUP($D568,Artslister!$A$1:$W$100,9,FALSE)</f>
        <v>Asteraceae</v>
      </c>
      <c r="U568" t="str">
        <f>VLOOKUP($D568,Artslister!$A$1:$W$100,10,FALSE)</f>
        <v>Crepis</v>
      </c>
      <c r="V568" t="str">
        <f>VLOOKUP($D568,Artslister!$A$1:$W$100,11,FALSE)</f>
        <v>praemorsa</v>
      </c>
      <c r="W568">
        <f>VLOOKUP($D568,Artslister!$A$1:$W$100,12,FALSE)</f>
        <v>0</v>
      </c>
      <c r="X568" t="str">
        <f>VLOOKUP($D568,Artslister!$A$1:$W$100,13,FALSE)</f>
        <v>(L.) Walther</v>
      </c>
      <c r="Y568" t="str">
        <f>VLOOKUP($D568,Artslister!$A$1:$W$100,15,FALSE)</f>
        <v>VU</v>
      </c>
      <c r="Z568" t="e">
        <f>VLOOKUP($D568,Artslister!$A$1:$W$100,17,FALSE)</f>
        <v>#N/A</v>
      </c>
    </row>
    <row r="569" spans="1:26" x14ac:dyDescent="0.3">
      <c r="A569" t="s">
        <v>12</v>
      </c>
      <c r="B569">
        <v>2022</v>
      </c>
      <c r="C569" t="s">
        <v>1204</v>
      </c>
      <c r="D569" t="s">
        <v>1915</v>
      </c>
      <c r="E569">
        <v>2</v>
      </c>
      <c r="F569">
        <v>1</v>
      </c>
      <c r="M569" t="str">
        <f>VLOOKUP($D569,Artslister!$A$1:$W$100,2,FALSE)</f>
        <v>Avenula pratensis</v>
      </c>
      <c r="N569">
        <f>VLOOKUP($D569,Artslister!$A$1:$W$100,3,FALSE)</f>
        <v>99921</v>
      </c>
      <c r="O569">
        <f>VLOOKUP($D569,Artslister!$A$1:$W$100,4,FALSE)</f>
        <v>0</v>
      </c>
      <c r="P569" t="str">
        <f>VLOOKUP($D569,Artslister!$A$1:$W$100,5,FALSE)</f>
        <v>Plantae</v>
      </c>
      <c r="Q569" t="str">
        <f>VLOOKUP($D569,Artslister!$A$1:$W$100,6,FALSE)</f>
        <v>Magnoliophyta</v>
      </c>
      <c r="R569" t="str">
        <f>VLOOKUP($D569,Artslister!$A$1:$W$100,7,FALSE)</f>
        <v>Monocots</v>
      </c>
      <c r="S569" t="str">
        <f>VLOOKUP($D569,Artslister!$A$1:$W$100,8,FALSE)</f>
        <v>Poales</v>
      </c>
      <c r="T569" t="str">
        <f>VLOOKUP($D569,Artslister!$A$1:$W$100,9,FALSE)</f>
        <v>Poaceae</v>
      </c>
      <c r="U569" t="str">
        <f>VLOOKUP($D569,Artslister!$A$1:$W$100,10,FALSE)</f>
        <v>Avenula</v>
      </c>
      <c r="V569" t="str">
        <f>VLOOKUP($D569,Artslister!$A$1:$W$100,11,FALSE)</f>
        <v>pratensis</v>
      </c>
      <c r="W569">
        <f>VLOOKUP($D569,Artslister!$A$1:$W$100,12,FALSE)</f>
        <v>0</v>
      </c>
      <c r="X569" t="str">
        <f>VLOOKUP($D569,Artslister!$A$1:$W$100,13,FALSE)</f>
        <v>(L.) Dumort.</v>
      </c>
      <c r="Y569" t="str">
        <f>VLOOKUP($D569,Artslister!$A$1:$W$100,15,FALSE)</f>
        <v>NT</v>
      </c>
      <c r="Z569" t="e">
        <f>VLOOKUP($D569,Artslister!$A$1:$W$100,17,FALSE)</f>
        <v>#N/A</v>
      </c>
    </row>
    <row r="570" spans="1:26" x14ac:dyDescent="0.3">
      <c r="A570" t="s">
        <v>12</v>
      </c>
      <c r="B570">
        <v>2022</v>
      </c>
      <c r="C570" t="s">
        <v>1200</v>
      </c>
      <c r="D570" t="s">
        <v>1915</v>
      </c>
      <c r="E570">
        <v>6</v>
      </c>
      <c r="F570">
        <v>1</v>
      </c>
      <c r="M570" t="str">
        <f>VLOOKUP($D570,Artslister!$A$1:$W$100,2,FALSE)</f>
        <v>Avenula pratensis</v>
      </c>
      <c r="N570">
        <f>VLOOKUP($D570,Artslister!$A$1:$W$100,3,FALSE)</f>
        <v>99921</v>
      </c>
      <c r="O570">
        <f>VLOOKUP($D570,Artslister!$A$1:$W$100,4,FALSE)</f>
        <v>0</v>
      </c>
      <c r="P570" t="str">
        <f>VLOOKUP($D570,Artslister!$A$1:$W$100,5,FALSE)</f>
        <v>Plantae</v>
      </c>
      <c r="Q570" t="str">
        <f>VLOOKUP($D570,Artslister!$A$1:$W$100,6,FALSE)</f>
        <v>Magnoliophyta</v>
      </c>
      <c r="R570" t="str">
        <f>VLOOKUP($D570,Artslister!$A$1:$W$100,7,FALSE)</f>
        <v>Monocots</v>
      </c>
      <c r="S570" t="str">
        <f>VLOOKUP($D570,Artslister!$A$1:$W$100,8,FALSE)</f>
        <v>Poales</v>
      </c>
      <c r="T570" t="str">
        <f>VLOOKUP($D570,Artslister!$A$1:$W$100,9,FALSE)</f>
        <v>Poaceae</v>
      </c>
      <c r="U570" t="str">
        <f>VLOOKUP($D570,Artslister!$A$1:$W$100,10,FALSE)</f>
        <v>Avenula</v>
      </c>
      <c r="V570" t="str">
        <f>VLOOKUP($D570,Artslister!$A$1:$W$100,11,FALSE)</f>
        <v>pratensis</v>
      </c>
      <c r="W570">
        <f>VLOOKUP($D570,Artslister!$A$1:$W$100,12,FALSE)</f>
        <v>0</v>
      </c>
      <c r="X570" t="str">
        <f>VLOOKUP($D570,Artslister!$A$1:$W$100,13,FALSE)</f>
        <v>(L.) Dumort.</v>
      </c>
      <c r="Y570" t="str">
        <f>VLOOKUP($D570,Artslister!$A$1:$W$100,15,FALSE)</f>
        <v>NT</v>
      </c>
      <c r="Z570" t="e">
        <f>VLOOKUP($D570,Artslister!$A$1:$W$100,17,FALSE)</f>
        <v>#N/A</v>
      </c>
    </row>
    <row r="571" spans="1:26" x14ac:dyDescent="0.3">
      <c r="A571" t="s">
        <v>12</v>
      </c>
      <c r="B571">
        <v>2022</v>
      </c>
      <c r="C571" t="s">
        <v>1198</v>
      </c>
      <c r="D571" t="s">
        <v>1915</v>
      </c>
      <c r="E571">
        <v>4</v>
      </c>
      <c r="F571">
        <v>1</v>
      </c>
      <c r="M571" t="str">
        <f>VLOOKUP($D571,Artslister!$A$1:$W$100,2,FALSE)</f>
        <v>Avenula pratensis</v>
      </c>
      <c r="N571">
        <f>VLOOKUP($D571,Artslister!$A$1:$W$100,3,FALSE)</f>
        <v>99921</v>
      </c>
      <c r="O571">
        <f>VLOOKUP($D571,Artslister!$A$1:$W$100,4,FALSE)</f>
        <v>0</v>
      </c>
      <c r="P571" t="str">
        <f>VLOOKUP($D571,Artslister!$A$1:$W$100,5,FALSE)</f>
        <v>Plantae</v>
      </c>
      <c r="Q571" t="str">
        <f>VLOOKUP($D571,Artslister!$A$1:$W$100,6,FALSE)</f>
        <v>Magnoliophyta</v>
      </c>
      <c r="R571" t="str">
        <f>VLOOKUP($D571,Artslister!$A$1:$W$100,7,FALSE)</f>
        <v>Monocots</v>
      </c>
      <c r="S571" t="str">
        <f>VLOOKUP($D571,Artslister!$A$1:$W$100,8,FALSE)</f>
        <v>Poales</v>
      </c>
      <c r="T571" t="str">
        <f>VLOOKUP($D571,Artslister!$A$1:$W$100,9,FALSE)</f>
        <v>Poaceae</v>
      </c>
      <c r="U571" t="str">
        <f>VLOOKUP($D571,Artslister!$A$1:$W$100,10,FALSE)</f>
        <v>Avenula</v>
      </c>
      <c r="V571" t="str">
        <f>VLOOKUP($D571,Artslister!$A$1:$W$100,11,FALSE)</f>
        <v>pratensis</v>
      </c>
      <c r="W571">
        <f>VLOOKUP($D571,Artslister!$A$1:$W$100,12,FALSE)</f>
        <v>0</v>
      </c>
      <c r="X571" t="str">
        <f>VLOOKUP($D571,Artslister!$A$1:$W$100,13,FALSE)</f>
        <v>(L.) Dumort.</v>
      </c>
      <c r="Y571" t="str">
        <f>VLOOKUP($D571,Artslister!$A$1:$W$100,15,FALSE)</f>
        <v>NT</v>
      </c>
      <c r="Z571" t="e">
        <f>VLOOKUP($D571,Artslister!$A$1:$W$100,17,FALSE)</f>
        <v>#N/A</v>
      </c>
    </row>
    <row r="572" spans="1:26" x14ac:dyDescent="0.3">
      <c r="A572" t="s">
        <v>12</v>
      </c>
      <c r="B572">
        <v>2022</v>
      </c>
      <c r="C572" t="s">
        <v>1202</v>
      </c>
      <c r="D572" t="s">
        <v>1915</v>
      </c>
      <c r="E572">
        <v>15</v>
      </c>
      <c r="F572">
        <v>1</v>
      </c>
      <c r="M572" t="str">
        <f>VLOOKUP($D572,Artslister!$A$1:$W$100,2,FALSE)</f>
        <v>Avenula pratensis</v>
      </c>
      <c r="N572">
        <f>VLOOKUP($D572,Artslister!$A$1:$W$100,3,FALSE)</f>
        <v>99921</v>
      </c>
      <c r="O572">
        <f>VLOOKUP($D572,Artslister!$A$1:$W$100,4,FALSE)</f>
        <v>0</v>
      </c>
      <c r="P572" t="str">
        <f>VLOOKUP($D572,Artslister!$A$1:$W$100,5,FALSE)</f>
        <v>Plantae</v>
      </c>
      <c r="Q572" t="str">
        <f>VLOOKUP($D572,Artslister!$A$1:$W$100,6,FALSE)</f>
        <v>Magnoliophyta</v>
      </c>
      <c r="R572" t="str">
        <f>VLOOKUP($D572,Artslister!$A$1:$W$100,7,FALSE)</f>
        <v>Monocots</v>
      </c>
      <c r="S572" t="str">
        <f>VLOOKUP($D572,Artslister!$A$1:$W$100,8,FALSE)</f>
        <v>Poales</v>
      </c>
      <c r="T572" t="str">
        <f>VLOOKUP($D572,Artslister!$A$1:$W$100,9,FALSE)</f>
        <v>Poaceae</v>
      </c>
      <c r="U572" t="str">
        <f>VLOOKUP($D572,Artslister!$A$1:$W$100,10,FALSE)</f>
        <v>Avenula</v>
      </c>
      <c r="V572" t="str">
        <f>VLOOKUP($D572,Artslister!$A$1:$W$100,11,FALSE)</f>
        <v>pratensis</v>
      </c>
      <c r="W572">
        <f>VLOOKUP($D572,Artslister!$A$1:$W$100,12,FALSE)</f>
        <v>0</v>
      </c>
      <c r="X572" t="str">
        <f>VLOOKUP($D572,Artslister!$A$1:$W$100,13,FALSE)</f>
        <v>(L.) Dumort.</v>
      </c>
      <c r="Y572" t="str">
        <f>VLOOKUP($D572,Artslister!$A$1:$W$100,15,FALSE)</f>
        <v>NT</v>
      </c>
      <c r="Z572" t="e">
        <f>VLOOKUP($D572,Artslister!$A$1:$W$100,17,FALSE)</f>
        <v>#N/A</v>
      </c>
    </row>
    <row r="573" spans="1:26" x14ac:dyDescent="0.3">
      <c r="A573" t="s">
        <v>12</v>
      </c>
      <c r="B573">
        <v>2022</v>
      </c>
      <c r="C573" t="s">
        <v>1199</v>
      </c>
      <c r="D573" t="s">
        <v>1915</v>
      </c>
      <c r="E573">
        <v>12</v>
      </c>
      <c r="F573">
        <v>1</v>
      </c>
      <c r="M573" t="str">
        <f>VLOOKUP($D573,Artslister!$A$1:$W$100,2,FALSE)</f>
        <v>Avenula pratensis</v>
      </c>
      <c r="N573">
        <f>VLOOKUP($D573,Artslister!$A$1:$W$100,3,FALSE)</f>
        <v>99921</v>
      </c>
      <c r="O573">
        <f>VLOOKUP($D573,Artslister!$A$1:$W$100,4,FALSE)</f>
        <v>0</v>
      </c>
      <c r="P573" t="str">
        <f>VLOOKUP($D573,Artslister!$A$1:$W$100,5,FALSE)</f>
        <v>Plantae</v>
      </c>
      <c r="Q573" t="str">
        <f>VLOOKUP($D573,Artslister!$A$1:$W$100,6,FALSE)</f>
        <v>Magnoliophyta</v>
      </c>
      <c r="R573" t="str">
        <f>VLOOKUP($D573,Artslister!$A$1:$W$100,7,FALSE)</f>
        <v>Monocots</v>
      </c>
      <c r="S573" t="str">
        <f>VLOOKUP($D573,Artslister!$A$1:$W$100,8,FALSE)</f>
        <v>Poales</v>
      </c>
      <c r="T573" t="str">
        <f>VLOOKUP($D573,Artslister!$A$1:$W$100,9,FALSE)</f>
        <v>Poaceae</v>
      </c>
      <c r="U573" t="str">
        <f>VLOOKUP($D573,Artslister!$A$1:$W$100,10,FALSE)</f>
        <v>Avenula</v>
      </c>
      <c r="V573" t="str">
        <f>VLOOKUP($D573,Artslister!$A$1:$W$100,11,FALSE)</f>
        <v>pratensis</v>
      </c>
      <c r="W573">
        <f>VLOOKUP($D573,Artslister!$A$1:$W$100,12,FALSE)</f>
        <v>0</v>
      </c>
      <c r="X573" t="str">
        <f>VLOOKUP($D573,Artslister!$A$1:$W$100,13,FALSE)</f>
        <v>(L.) Dumort.</v>
      </c>
      <c r="Y573" t="str">
        <f>VLOOKUP($D573,Artslister!$A$1:$W$100,15,FALSE)</f>
        <v>NT</v>
      </c>
      <c r="Z573" t="e">
        <f>VLOOKUP($D573,Artslister!$A$1:$W$100,17,FALSE)</f>
        <v>#N/A</v>
      </c>
    </row>
    <row r="574" spans="1:26" x14ac:dyDescent="0.3">
      <c r="A574" t="s">
        <v>12</v>
      </c>
      <c r="B574">
        <v>2022</v>
      </c>
      <c r="C574" t="s">
        <v>1201</v>
      </c>
      <c r="D574" t="s">
        <v>1915</v>
      </c>
      <c r="E574">
        <v>5</v>
      </c>
      <c r="F574">
        <v>1</v>
      </c>
      <c r="M574" t="str">
        <f>VLOOKUP($D574,Artslister!$A$1:$W$100,2,FALSE)</f>
        <v>Avenula pratensis</v>
      </c>
      <c r="N574">
        <f>VLOOKUP($D574,Artslister!$A$1:$W$100,3,FALSE)</f>
        <v>99921</v>
      </c>
      <c r="O574">
        <f>VLOOKUP($D574,Artslister!$A$1:$W$100,4,FALSE)</f>
        <v>0</v>
      </c>
      <c r="P574" t="str">
        <f>VLOOKUP($D574,Artslister!$A$1:$W$100,5,FALSE)</f>
        <v>Plantae</v>
      </c>
      <c r="Q574" t="str">
        <f>VLOOKUP($D574,Artslister!$A$1:$W$100,6,FALSE)</f>
        <v>Magnoliophyta</v>
      </c>
      <c r="R574" t="str">
        <f>VLOOKUP($D574,Artslister!$A$1:$W$100,7,FALSE)</f>
        <v>Monocots</v>
      </c>
      <c r="S574" t="str">
        <f>VLOOKUP($D574,Artslister!$A$1:$W$100,8,FALSE)</f>
        <v>Poales</v>
      </c>
      <c r="T574" t="str">
        <f>VLOOKUP($D574,Artslister!$A$1:$W$100,9,FALSE)</f>
        <v>Poaceae</v>
      </c>
      <c r="U574" t="str">
        <f>VLOOKUP($D574,Artslister!$A$1:$W$100,10,FALSE)</f>
        <v>Avenula</v>
      </c>
      <c r="V574" t="str">
        <f>VLOOKUP($D574,Artslister!$A$1:$W$100,11,FALSE)</f>
        <v>pratensis</v>
      </c>
      <c r="W574">
        <f>VLOOKUP($D574,Artslister!$A$1:$W$100,12,FALSE)</f>
        <v>0</v>
      </c>
      <c r="X574" t="str">
        <f>VLOOKUP($D574,Artslister!$A$1:$W$100,13,FALSE)</f>
        <v>(L.) Dumort.</v>
      </c>
      <c r="Y574" t="str">
        <f>VLOOKUP($D574,Artslister!$A$1:$W$100,15,FALSE)</f>
        <v>NT</v>
      </c>
      <c r="Z574" t="e">
        <f>VLOOKUP($D574,Artslister!$A$1:$W$100,17,FALSE)</f>
        <v>#N/A</v>
      </c>
    </row>
    <row r="575" spans="1:26" x14ac:dyDescent="0.3">
      <c r="A575" t="s">
        <v>19</v>
      </c>
      <c r="B575">
        <v>2022</v>
      </c>
      <c r="C575" t="s">
        <v>1220</v>
      </c>
      <c r="D575" t="s">
        <v>1915</v>
      </c>
      <c r="E575">
        <v>15</v>
      </c>
      <c r="F575">
        <v>1</v>
      </c>
      <c r="M575" t="str">
        <f>VLOOKUP($D575,Artslister!$A$1:$W$100,2,FALSE)</f>
        <v>Avenula pratensis</v>
      </c>
      <c r="N575">
        <f>VLOOKUP($D575,Artslister!$A$1:$W$100,3,FALSE)</f>
        <v>99921</v>
      </c>
      <c r="O575">
        <f>VLOOKUP($D575,Artslister!$A$1:$W$100,4,FALSE)</f>
        <v>0</v>
      </c>
      <c r="P575" t="str">
        <f>VLOOKUP($D575,Artslister!$A$1:$W$100,5,FALSE)</f>
        <v>Plantae</v>
      </c>
      <c r="Q575" t="str">
        <f>VLOOKUP($D575,Artslister!$A$1:$W$100,6,FALSE)</f>
        <v>Magnoliophyta</v>
      </c>
      <c r="R575" t="str">
        <f>VLOOKUP($D575,Artslister!$A$1:$W$100,7,FALSE)</f>
        <v>Monocots</v>
      </c>
      <c r="S575" t="str">
        <f>VLOOKUP($D575,Artslister!$A$1:$W$100,8,FALSE)</f>
        <v>Poales</v>
      </c>
      <c r="T575" t="str">
        <f>VLOOKUP($D575,Artslister!$A$1:$W$100,9,FALSE)</f>
        <v>Poaceae</v>
      </c>
      <c r="U575" t="str">
        <f>VLOOKUP($D575,Artslister!$A$1:$W$100,10,FALSE)</f>
        <v>Avenula</v>
      </c>
      <c r="V575" t="str">
        <f>VLOOKUP($D575,Artslister!$A$1:$W$100,11,FALSE)</f>
        <v>pratensis</v>
      </c>
      <c r="W575">
        <f>VLOOKUP($D575,Artslister!$A$1:$W$100,12,FALSE)</f>
        <v>0</v>
      </c>
      <c r="X575" t="str">
        <f>VLOOKUP($D575,Artslister!$A$1:$W$100,13,FALSE)</f>
        <v>(L.) Dumort.</v>
      </c>
      <c r="Y575" t="str">
        <f>VLOOKUP($D575,Artslister!$A$1:$W$100,15,FALSE)</f>
        <v>NT</v>
      </c>
      <c r="Z575" t="e">
        <f>VLOOKUP($D575,Artslister!$A$1:$W$100,17,FALSE)</f>
        <v>#N/A</v>
      </c>
    </row>
    <row r="576" spans="1:26" x14ac:dyDescent="0.3">
      <c r="A576" t="s">
        <v>19</v>
      </c>
      <c r="B576">
        <v>2022</v>
      </c>
      <c r="C576" t="s">
        <v>1227</v>
      </c>
      <c r="D576" t="s">
        <v>1915</v>
      </c>
      <c r="E576">
        <v>18</v>
      </c>
      <c r="F576">
        <v>1</v>
      </c>
      <c r="M576" t="str">
        <f>VLOOKUP($D576,Artslister!$A$1:$W$100,2,FALSE)</f>
        <v>Avenula pratensis</v>
      </c>
      <c r="N576">
        <f>VLOOKUP($D576,Artslister!$A$1:$W$100,3,FALSE)</f>
        <v>99921</v>
      </c>
      <c r="O576">
        <f>VLOOKUP($D576,Artslister!$A$1:$W$100,4,FALSE)</f>
        <v>0</v>
      </c>
      <c r="P576" t="str">
        <f>VLOOKUP($D576,Artslister!$A$1:$W$100,5,FALSE)</f>
        <v>Plantae</v>
      </c>
      <c r="Q576" t="str">
        <f>VLOOKUP($D576,Artslister!$A$1:$W$100,6,FALSE)</f>
        <v>Magnoliophyta</v>
      </c>
      <c r="R576" t="str">
        <f>VLOOKUP($D576,Artslister!$A$1:$W$100,7,FALSE)</f>
        <v>Monocots</v>
      </c>
      <c r="S576" t="str">
        <f>VLOOKUP($D576,Artslister!$A$1:$W$100,8,FALSE)</f>
        <v>Poales</v>
      </c>
      <c r="T576" t="str">
        <f>VLOOKUP($D576,Artslister!$A$1:$W$100,9,FALSE)</f>
        <v>Poaceae</v>
      </c>
      <c r="U576" t="str">
        <f>VLOOKUP($D576,Artslister!$A$1:$W$100,10,FALSE)</f>
        <v>Avenula</v>
      </c>
      <c r="V576" t="str">
        <f>VLOOKUP($D576,Artslister!$A$1:$W$100,11,FALSE)</f>
        <v>pratensis</v>
      </c>
      <c r="W576">
        <f>VLOOKUP($D576,Artslister!$A$1:$W$100,12,FALSE)</f>
        <v>0</v>
      </c>
      <c r="X576" t="str">
        <f>VLOOKUP($D576,Artslister!$A$1:$W$100,13,FALSE)</f>
        <v>(L.) Dumort.</v>
      </c>
      <c r="Y576" t="str">
        <f>VLOOKUP($D576,Artslister!$A$1:$W$100,15,FALSE)</f>
        <v>NT</v>
      </c>
      <c r="Z576" t="e">
        <f>VLOOKUP($D576,Artslister!$A$1:$W$100,17,FALSE)</f>
        <v>#N/A</v>
      </c>
    </row>
    <row r="577" spans="1:26" x14ac:dyDescent="0.3">
      <c r="A577" t="s">
        <v>19</v>
      </c>
      <c r="B577">
        <v>2022</v>
      </c>
      <c r="C577" t="s">
        <v>1222</v>
      </c>
      <c r="D577" t="s">
        <v>1915</v>
      </c>
      <c r="E577">
        <v>7</v>
      </c>
      <c r="F577">
        <v>1</v>
      </c>
      <c r="M577" t="str">
        <f>VLOOKUP($D577,Artslister!$A$1:$W$100,2,FALSE)</f>
        <v>Avenula pratensis</v>
      </c>
      <c r="N577">
        <f>VLOOKUP($D577,Artslister!$A$1:$W$100,3,FALSE)</f>
        <v>99921</v>
      </c>
      <c r="O577">
        <f>VLOOKUP($D577,Artslister!$A$1:$W$100,4,FALSE)</f>
        <v>0</v>
      </c>
      <c r="P577" t="str">
        <f>VLOOKUP($D577,Artslister!$A$1:$W$100,5,FALSE)</f>
        <v>Plantae</v>
      </c>
      <c r="Q577" t="str">
        <f>VLOOKUP($D577,Artslister!$A$1:$W$100,6,FALSE)</f>
        <v>Magnoliophyta</v>
      </c>
      <c r="R577" t="str">
        <f>VLOOKUP($D577,Artslister!$A$1:$W$100,7,FALSE)</f>
        <v>Monocots</v>
      </c>
      <c r="S577" t="str">
        <f>VLOOKUP($D577,Artslister!$A$1:$W$100,8,FALSE)</f>
        <v>Poales</v>
      </c>
      <c r="T577" t="str">
        <f>VLOOKUP($D577,Artslister!$A$1:$W$100,9,FALSE)</f>
        <v>Poaceae</v>
      </c>
      <c r="U577" t="str">
        <f>VLOOKUP($D577,Artslister!$A$1:$W$100,10,FALSE)</f>
        <v>Avenula</v>
      </c>
      <c r="V577" t="str">
        <f>VLOOKUP($D577,Artslister!$A$1:$W$100,11,FALSE)</f>
        <v>pratensis</v>
      </c>
      <c r="W577">
        <f>VLOOKUP($D577,Artslister!$A$1:$W$100,12,FALSE)</f>
        <v>0</v>
      </c>
      <c r="X577" t="str">
        <f>VLOOKUP($D577,Artslister!$A$1:$W$100,13,FALSE)</f>
        <v>(L.) Dumort.</v>
      </c>
      <c r="Y577" t="str">
        <f>VLOOKUP($D577,Artslister!$A$1:$W$100,15,FALSE)</f>
        <v>NT</v>
      </c>
      <c r="Z577" t="e">
        <f>VLOOKUP($D577,Artslister!$A$1:$W$100,17,FALSE)</f>
        <v>#N/A</v>
      </c>
    </row>
    <row r="578" spans="1:26" x14ac:dyDescent="0.3">
      <c r="A578" t="s">
        <v>19</v>
      </c>
      <c r="B578">
        <v>2022</v>
      </c>
      <c r="C578" t="s">
        <v>1217</v>
      </c>
      <c r="D578" t="s">
        <v>1915</v>
      </c>
      <c r="E578">
        <v>3</v>
      </c>
      <c r="F578">
        <v>1</v>
      </c>
      <c r="M578" t="str">
        <f>VLOOKUP($D578,Artslister!$A$1:$W$100,2,FALSE)</f>
        <v>Avenula pratensis</v>
      </c>
      <c r="N578">
        <f>VLOOKUP($D578,Artslister!$A$1:$W$100,3,FALSE)</f>
        <v>99921</v>
      </c>
      <c r="O578">
        <f>VLOOKUP($D578,Artslister!$A$1:$W$100,4,FALSE)</f>
        <v>0</v>
      </c>
      <c r="P578" t="str">
        <f>VLOOKUP($D578,Artslister!$A$1:$W$100,5,FALSE)</f>
        <v>Plantae</v>
      </c>
      <c r="Q578" t="str">
        <f>VLOOKUP($D578,Artslister!$A$1:$W$100,6,FALSE)</f>
        <v>Magnoliophyta</v>
      </c>
      <c r="R578" t="str">
        <f>VLOOKUP($D578,Artslister!$A$1:$W$100,7,FALSE)</f>
        <v>Monocots</v>
      </c>
      <c r="S578" t="str">
        <f>VLOOKUP($D578,Artslister!$A$1:$W$100,8,FALSE)</f>
        <v>Poales</v>
      </c>
      <c r="T578" t="str">
        <f>VLOOKUP($D578,Artslister!$A$1:$W$100,9,FALSE)</f>
        <v>Poaceae</v>
      </c>
      <c r="U578" t="str">
        <f>VLOOKUP($D578,Artslister!$A$1:$W$100,10,FALSE)</f>
        <v>Avenula</v>
      </c>
      <c r="V578" t="str">
        <f>VLOOKUP($D578,Artslister!$A$1:$W$100,11,FALSE)</f>
        <v>pratensis</v>
      </c>
      <c r="W578">
        <f>VLOOKUP($D578,Artslister!$A$1:$W$100,12,FALSE)</f>
        <v>0</v>
      </c>
      <c r="X578" t="str">
        <f>VLOOKUP($D578,Artslister!$A$1:$W$100,13,FALSE)</f>
        <v>(L.) Dumort.</v>
      </c>
      <c r="Y578" t="str">
        <f>VLOOKUP($D578,Artslister!$A$1:$W$100,15,FALSE)</f>
        <v>NT</v>
      </c>
      <c r="Z578" t="e">
        <f>VLOOKUP($D578,Artslister!$A$1:$W$100,17,FALSE)</f>
        <v>#N/A</v>
      </c>
    </row>
    <row r="579" spans="1:26" x14ac:dyDescent="0.3">
      <c r="A579" t="s">
        <v>19</v>
      </c>
      <c r="B579">
        <v>2022</v>
      </c>
      <c r="C579" t="s">
        <v>1225</v>
      </c>
      <c r="D579" t="s">
        <v>1915</v>
      </c>
      <c r="E579">
        <v>6</v>
      </c>
      <c r="F579">
        <v>1</v>
      </c>
      <c r="M579" t="str">
        <f>VLOOKUP($D579,Artslister!$A$1:$W$100,2,FALSE)</f>
        <v>Avenula pratensis</v>
      </c>
      <c r="N579">
        <f>VLOOKUP($D579,Artslister!$A$1:$W$100,3,FALSE)</f>
        <v>99921</v>
      </c>
      <c r="O579">
        <f>VLOOKUP($D579,Artslister!$A$1:$W$100,4,FALSE)</f>
        <v>0</v>
      </c>
      <c r="P579" t="str">
        <f>VLOOKUP($D579,Artslister!$A$1:$W$100,5,FALSE)</f>
        <v>Plantae</v>
      </c>
      <c r="Q579" t="str">
        <f>VLOOKUP($D579,Artslister!$A$1:$W$100,6,FALSE)</f>
        <v>Magnoliophyta</v>
      </c>
      <c r="R579" t="str">
        <f>VLOOKUP($D579,Artslister!$A$1:$W$100,7,FALSE)</f>
        <v>Monocots</v>
      </c>
      <c r="S579" t="str">
        <f>VLOOKUP($D579,Artslister!$A$1:$W$100,8,FALSE)</f>
        <v>Poales</v>
      </c>
      <c r="T579" t="str">
        <f>VLOOKUP($D579,Artslister!$A$1:$W$100,9,FALSE)</f>
        <v>Poaceae</v>
      </c>
      <c r="U579" t="str">
        <f>VLOOKUP($D579,Artslister!$A$1:$W$100,10,FALSE)</f>
        <v>Avenula</v>
      </c>
      <c r="V579" t="str">
        <f>VLOOKUP($D579,Artslister!$A$1:$W$100,11,FALSE)</f>
        <v>pratensis</v>
      </c>
      <c r="W579">
        <f>VLOOKUP($D579,Artslister!$A$1:$W$100,12,FALSE)</f>
        <v>0</v>
      </c>
      <c r="X579" t="str">
        <f>VLOOKUP($D579,Artslister!$A$1:$W$100,13,FALSE)</f>
        <v>(L.) Dumort.</v>
      </c>
      <c r="Y579" t="str">
        <f>VLOOKUP($D579,Artslister!$A$1:$W$100,15,FALSE)</f>
        <v>NT</v>
      </c>
      <c r="Z579" t="e">
        <f>VLOOKUP($D579,Artslister!$A$1:$W$100,17,FALSE)</f>
        <v>#N/A</v>
      </c>
    </row>
    <row r="580" spans="1:26" x14ac:dyDescent="0.3">
      <c r="A580" t="s">
        <v>19</v>
      </c>
      <c r="B580">
        <v>2022</v>
      </c>
      <c r="C580" t="s">
        <v>1226</v>
      </c>
      <c r="D580" t="s">
        <v>1915</v>
      </c>
      <c r="E580">
        <v>2</v>
      </c>
      <c r="F580">
        <v>1</v>
      </c>
      <c r="M580" t="str">
        <f>VLOOKUP($D580,Artslister!$A$1:$W$100,2,FALSE)</f>
        <v>Avenula pratensis</v>
      </c>
      <c r="N580">
        <f>VLOOKUP($D580,Artslister!$A$1:$W$100,3,FALSE)</f>
        <v>99921</v>
      </c>
      <c r="O580">
        <f>VLOOKUP($D580,Artslister!$A$1:$W$100,4,FALSE)</f>
        <v>0</v>
      </c>
      <c r="P580" t="str">
        <f>VLOOKUP($D580,Artslister!$A$1:$W$100,5,FALSE)</f>
        <v>Plantae</v>
      </c>
      <c r="Q580" t="str">
        <f>VLOOKUP($D580,Artslister!$A$1:$W$100,6,FALSE)</f>
        <v>Magnoliophyta</v>
      </c>
      <c r="R580" t="str">
        <f>VLOOKUP($D580,Artslister!$A$1:$W$100,7,FALSE)</f>
        <v>Monocots</v>
      </c>
      <c r="S580" t="str">
        <f>VLOOKUP($D580,Artslister!$A$1:$W$100,8,FALSE)</f>
        <v>Poales</v>
      </c>
      <c r="T580" t="str">
        <f>VLOOKUP($D580,Artslister!$A$1:$W$100,9,FALSE)</f>
        <v>Poaceae</v>
      </c>
      <c r="U580" t="str">
        <f>VLOOKUP($D580,Artslister!$A$1:$W$100,10,FALSE)</f>
        <v>Avenula</v>
      </c>
      <c r="V580" t="str">
        <f>VLOOKUP($D580,Artslister!$A$1:$W$100,11,FALSE)</f>
        <v>pratensis</v>
      </c>
      <c r="W580">
        <f>VLOOKUP($D580,Artslister!$A$1:$W$100,12,FALSE)</f>
        <v>0</v>
      </c>
      <c r="X580" t="str">
        <f>VLOOKUP($D580,Artslister!$A$1:$W$100,13,FALSE)</f>
        <v>(L.) Dumort.</v>
      </c>
      <c r="Y580" t="str">
        <f>VLOOKUP($D580,Artslister!$A$1:$W$100,15,FALSE)</f>
        <v>NT</v>
      </c>
      <c r="Z580" t="e">
        <f>VLOOKUP($D580,Artslister!$A$1:$W$100,17,FALSE)</f>
        <v>#N/A</v>
      </c>
    </row>
    <row r="581" spans="1:26" x14ac:dyDescent="0.3">
      <c r="A581" t="s">
        <v>19</v>
      </c>
      <c r="B581">
        <v>2022</v>
      </c>
      <c r="C581" t="s">
        <v>1219</v>
      </c>
      <c r="D581" t="s">
        <v>1915</v>
      </c>
      <c r="E581">
        <v>15</v>
      </c>
      <c r="F581">
        <v>1</v>
      </c>
      <c r="M581" t="str">
        <f>VLOOKUP($D581,Artslister!$A$1:$W$100,2,FALSE)</f>
        <v>Avenula pratensis</v>
      </c>
      <c r="N581">
        <f>VLOOKUP($D581,Artslister!$A$1:$W$100,3,FALSE)</f>
        <v>99921</v>
      </c>
      <c r="O581">
        <f>VLOOKUP($D581,Artslister!$A$1:$W$100,4,FALSE)</f>
        <v>0</v>
      </c>
      <c r="P581" t="str">
        <f>VLOOKUP($D581,Artslister!$A$1:$W$100,5,FALSE)</f>
        <v>Plantae</v>
      </c>
      <c r="Q581" t="str">
        <f>VLOOKUP($D581,Artslister!$A$1:$W$100,6,FALSE)</f>
        <v>Magnoliophyta</v>
      </c>
      <c r="R581" t="str">
        <f>VLOOKUP($D581,Artslister!$A$1:$W$100,7,FALSE)</f>
        <v>Monocots</v>
      </c>
      <c r="S581" t="str">
        <f>VLOOKUP($D581,Artslister!$A$1:$W$100,8,FALSE)</f>
        <v>Poales</v>
      </c>
      <c r="T581" t="str">
        <f>VLOOKUP($D581,Artslister!$A$1:$W$100,9,FALSE)</f>
        <v>Poaceae</v>
      </c>
      <c r="U581" t="str">
        <f>VLOOKUP($D581,Artslister!$A$1:$W$100,10,FALSE)</f>
        <v>Avenula</v>
      </c>
      <c r="V581" t="str">
        <f>VLOOKUP($D581,Artslister!$A$1:$W$100,11,FALSE)</f>
        <v>pratensis</v>
      </c>
      <c r="W581">
        <f>VLOOKUP($D581,Artslister!$A$1:$W$100,12,FALSE)</f>
        <v>0</v>
      </c>
      <c r="X581" t="str">
        <f>VLOOKUP($D581,Artslister!$A$1:$W$100,13,FALSE)</f>
        <v>(L.) Dumort.</v>
      </c>
      <c r="Y581" t="str">
        <f>VLOOKUP($D581,Artslister!$A$1:$W$100,15,FALSE)</f>
        <v>NT</v>
      </c>
      <c r="Z581" t="e">
        <f>VLOOKUP($D581,Artslister!$A$1:$W$100,17,FALSE)</f>
        <v>#N/A</v>
      </c>
    </row>
    <row r="582" spans="1:26" x14ac:dyDescent="0.3">
      <c r="A582" t="s">
        <v>19</v>
      </c>
      <c r="B582">
        <v>2022</v>
      </c>
      <c r="C582" t="s">
        <v>1221</v>
      </c>
      <c r="D582" t="s">
        <v>1915</v>
      </c>
      <c r="E582">
        <v>30</v>
      </c>
      <c r="F582">
        <v>1</v>
      </c>
      <c r="M582" t="str">
        <f>VLOOKUP($D582,Artslister!$A$1:$W$100,2,FALSE)</f>
        <v>Avenula pratensis</v>
      </c>
      <c r="N582">
        <f>VLOOKUP($D582,Artslister!$A$1:$W$100,3,FALSE)</f>
        <v>99921</v>
      </c>
      <c r="O582">
        <f>VLOOKUP($D582,Artslister!$A$1:$W$100,4,FALSE)</f>
        <v>0</v>
      </c>
      <c r="P582" t="str">
        <f>VLOOKUP($D582,Artslister!$A$1:$W$100,5,FALSE)</f>
        <v>Plantae</v>
      </c>
      <c r="Q582" t="str">
        <f>VLOOKUP($D582,Artslister!$A$1:$W$100,6,FALSE)</f>
        <v>Magnoliophyta</v>
      </c>
      <c r="R582" t="str">
        <f>VLOOKUP($D582,Artslister!$A$1:$W$100,7,FALSE)</f>
        <v>Monocots</v>
      </c>
      <c r="S582" t="str">
        <f>VLOOKUP($D582,Artslister!$A$1:$W$100,8,FALSE)</f>
        <v>Poales</v>
      </c>
      <c r="T582" t="str">
        <f>VLOOKUP($D582,Artslister!$A$1:$W$100,9,FALSE)</f>
        <v>Poaceae</v>
      </c>
      <c r="U582" t="str">
        <f>VLOOKUP($D582,Artslister!$A$1:$W$100,10,FALSE)</f>
        <v>Avenula</v>
      </c>
      <c r="V582" t="str">
        <f>VLOOKUP($D582,Artslister!$A$1:$W$100,11,FALSE)</f>
        <v>pratensis</v>
      </c>
      <c r="W582">
        <f>VLOOKUP($D582,Artslister!$A$1:$W$100,12,FALSE)</f>
        <v>0</v>
      </c>
      <c r="X582" t="str">
        <f>VLOOKUP($D582,Artslister!$A$1:$W$100,13,FALSE)</f>
        <v>(L.) Dumort.</v>
      </c>
      <c r="Y582" t="str">
        <f>VLOOKUP($D582,Artslister!$A$1:$W$100,15,FALSE)</f>
        <v>NT</v>
      </c>
      <c r="Z582" t="e">
        <f>VLOOKUP($D582,Artslister!$A$1:$W$100,17,FALSE)</f>
        <v>#N/A</v>
      </c>
    </row>
    <row r="583" spans="1:26" x14ac:dyDescent="0.3">
      <c r="A583" t="s">
        <v>19</v>
      </c>
      <c r="B583">
        <v>2022</v>
      </c>
      <c r="C583" t="s">
        <v>1224</v>
      </c>
      <c r="D583" t="s">
        <v>1915</v>
      </c>
      <c r="E583">
        <v>12</v>
      </c>
      <c r="F583">
        <v>1</v>
      </c>
      <c r="M583" t="str">
        <f>VLOOKUP($D583,Artslister!$A$1:$W$100,2,FALSE)</f>
        <v>Avenula pratensis</v>
      </c>
      <c r="N583">
        <f>VLOOKUP($D583,Artslister!$A$1:$W$100,3,FALSE)</f>
        <v>99921</v>
      </c>
      <c r="O583">
        <f>VLOOKUP($D583,Artslister!$A$1:$W$100,4,FALSE)</f>
        <v>0</v>
      </c>
      <c r="P583" t="str">
        <f>VLOOKUP($D583,Artslister!$A$1:$W$100,5,FALSE)</f>
        <v>Plantae</v>
      </c>
      <c r="Q583" t="str">
        <f>VLOOKUP($D583,Artslister!$A$1:$W$100,6,FALSE)</f>
        <v>Magnoliophyta</v>
      </c>
      <c r="R583" t="str">
        <f>VLOOKUP($D583,Artslister!$A$1:$W$100,7,FALSE)</f>
        <v>Monocots</v>
      </c>
      <c r="S583" t="str">
        <f>VLOOKUP($D583,Artslister!$A$1:$W$100,8,FALSE)</f>
        <v>Poales</v>
      </c>
      <c r="T583" t="str">
        <f>VLOOKUP($D583,Artslister!$A$1:$W$100,9,FALSE)</f>
        <v>Poaceae</v>
      </c>
      <c r="U583" t="str">
        <f>VLOOKUP($D583,Artslister!$A$1:$W$100,10,FALSE)</f>
        <v>Avenula</v>
      </c>
      <c r="V583" t="str">
        <f>VLOOKUP($D583,Artslister!$A$1:$W$100,11,FALSE)</f>
        <v>pratensis</v>
      </c>
      <c r="W583">
        <f>VLOOKUP($D583,Artslister!$A$1:$W$100,12,FALSE)</f>
        <v>0</v>
      </c>
      <c r="X583" t="str">
        <f>VLOOKUP($D583,Artslister!$A$1:$W$100,13,FALSE)</f>
        <v>(L.) Dumort.</v>
      </c>
      <c r="Y583" t="str">
        <f>VLOOKUP($D583,Artslister!$A$1:$W$100,15,FALSE)</f>
        <v>NT</v>
      </c>
      <c r="Z583" t="e">
        <f>VLOOKUP($D583,Artslister!$A$1:$W$100,17,FALSE)</f>
        <v>#N/A</v>
      </c>
    </row>
    <row r="584" spans="1:26" x14ac:dyDescent="0.3">
      <c r="A584" t="s">
        <v>19</v>
      </c>
      <c r="B584">
        <v>2022</v>
      </c>
      <c r="C584" t="s">
        <v>1223</v>
      </c>
      <c r="D584" t="s">
        <v>1915</v>
      </c>
      <c r="E584">
        <v>4</v>
      </c>
      <c r="F584">
        <v>1</v>
      </c>
      <c r="M584" t="str">
        <f>VLOOKUP($D584,Artslister!$A$1:$W$100,2,FALSE)</f>
        <v>Avenula pratensis</v>
      </c>
      <c r="N584">
        <f>VLOOKUP($D584,Artslister!$A$1:$W$100,3,FALSE)</f>
        <v>99921</v>
      </c>
      <c r="O584">
        <f>VLOOKUP($D584,Artslister!$A$1:$W$100,4,FALSE)</f>
        <v>0</v>
      </c>
      <c r="P584" t="str">
        <f>VLOOKUP($D584,Artslister!$A$1:$W$100,5,FALSE)</f>
        <v>Plantae</v>
      </c>
      <c r="Q584" t="str">
        <f>VLOOKUP($D584,Artslister!$A$1:$W$100,6,FALSE)</f>
        <v>Magnoliophyta</v>
      </c>
      <c r="R584" t="str">
        <f>VLOOKUP($D584,Artslister!$A$1:$W$100,7,FALSE)</f>
        <v>Monocots</v>
      </c>
      <c r="S584" t="str">
        <f>VLOOKUP($D584,Artslister!$A$1:$W$100,8,FALSE)</f>
        <v>Poales</v>
      </c>
      <c r="T584" t="str">
        <f>VLOOKUP($D584,Artslister!$A$1:$W$100,9,FALSE)</f>
        <v>Poaceae</v>
      </c>
      <c r="U584" t="str">
        <f>VLOOKUP($D584,Artslister!$A$1:$W$100,10,FALSE)</f>
        <v>Avenula</v>
      </c>
      <c r="V584" t="str">
        <f>VLOOKUP($D584,Artslister!$A$1:$W$100,11,FALSE)</f>
        <v>pratensis</v>
      </c>
      <c r="W584">
        <f>VLOOKUP($D584,Artslister!$A$1:$W$100,12,FALSE)</f>
        <v>0</v>
      </c>
      <c r="X584" t="str">
        <f>VLOOKUP($D584,Artslister!$A$1:$W$100,13,FALSE)</f>
        <v>(L.) Dumort.</v>
      </c>
      <c r="Y584" t="str">
        <f>VLOOKUP($D584,Artslister!$A$1:$W$100,15,FALSE)</f>
        <v>NT</v>
      </c>
      <c r="Z584" t="e">
        <f>VLOOKUP($D584,Artslister!$A$1:$W$100,17,FALSE)</f>
        <v>#N/A</v>
      </c>
    </row>
    <row r="585" spans="1:26" x14ac:dyDescent="0.3">
      <c r="A585" t="s">
        <v>148</v>
      </c>
      <c r="B585">
        <v>2022</v>
      </c>
      <c r="C585" t="s">
        <v>1608</v>
      </c>
      <c r="D585" t="s">
        <v>1915</v>
      </c>
      <c r="E585">
        <v>8</v>
      </c>
      <c r="F585">
        <v>1</v>
      </c>
      <c r="M585" t="str">
        <f>VLOOKUP($D585,Artslister!$A$1:$W$100,2,FALSE)</f>
        <v>Avenula pratensis</v>
      </c>
      <c r="N585">
        <f>VLOOKUP($D585,Artslister!$A$1:$W$100,3,FALSE)</f>
        <v>99921</v>
      </c>
      <c r="O585">
        <f>VLOOKUP($D585,Artslister!$A$1:$W$100,4,FALSE)</f>
        <v>0</v>
      </c>
      <c r="P585" t="str">
        <f>VLOOKUP($D585,Artslister!$A$1:$W$100,5,FALSE)</f>
        <v>Plantae</v>
      </c>
      <c r="Q585" t="str">
        <f>VLOOKUP($D585,Artslister!$A$1:$W$100,6,FALSE)</f>
        <v>Magnoliophyta</v>
      </c>
      <c r="R585" t="str">
        <f>VLOOKUP($D585,Artslister!$A$1:$W$100,7,FALSE)</f>
        <v>Monocots</v>
      </c>
      <c r="S585" t="str">
        <f>VLOOKUP($D585,Artslister!$A$1:$W$100,8,FALSE)</f>
        <v>Poales</v>
      </c>
      <c r="T585" t="str">
        <f>VLOOKUP($D585,Artslister!$A$1:$W$100,9,FALSE)</f>
        <v>Poaceae</v>
      </c>
      <c r="U585" t="str">
        <f>VLOOKUP($D585,Artslister!$A$1:$W$100,10,FALSE)</f>
        <v>Avenula</v>
      </c>
      <c r="V585" t="str">
        <f>VLOOKUP($D585,Artslister!$A$1:$W$100,11,FALSE)</f>
        <v>pratensis</v>
      </c>
      <c r="W585">
        <f>VLOOKUP($D585,Artslister!$A$1:$W$100,12,FALSE)</f>
        <v>0</v>
      </c>
      <c r="X585" t="str">
        <f>VLOOKUP($D585,Artslister!$A$1:$W$100,13,FALSE)</f>
        <v>(L.) Dumort.</v>
      </c>
      <c r="Y585" t="str">
        <f>VLOOKUP($D585,Artslister!$A$1:$W$100,15,FALSE)</f>
        <v>NT</v>
      </c>
      <c r="Z585" t="e">
        <f>VLOOKUP($D585,Artslister!$A$1:$W$100,17,FALSE)</f>
        <v>#N/A</v>
      </c>
    </row>
    <row r="586" spans="1:26" x14ac:dyDescent="0.3">
      <c r="A586" t="s">
        <v>117</v>
      </c>
      <c r="B586">
        <v>2022</v>
      </c>
      <c r="C586" t="s">
        <v>1275</v>
      </c>
      <c r="D586" t="s">
        <v>1915</v>
      </c>
      <c r="E586">
        <v>1</v>
      </c>
      <c r="F586">
        <v>1</v>
      </c>
      <c r="M586" t="str">
        <f>VLOOKUP($D586,Artslister!$A$1:$W$100,2,FALSE)</f>
        <v>Avenula pratensis</v>
      </c>
      <c r="N586">
        <f>VLOOKUP($D586,Artslister!$A$1:$W$100,3,FALSE)</f>
        <v>99921</v>
      </c>
      <c r="O586">
        <f>VLOOKUP($D586,Artslister!$A$1:$W$100,4,FALSE)</f>
        <v>0</v>
      </c>
      <c r="P586" t="str">
        <f>VLOOKUP($D586,Artslister!$A$1:$W$100,5,FALSE)</f>
        <v>Plantae</v>
      </c>
      <c r="Q586" t="str">
        <f>VLOOKUP($D586,Artslister!$A$1:$W$100,6,FALSE)</f>
        <v>Magnoliophyta</v>
      </c>
      <c r="R586" t="str">
        <f>VLOOKUP($D586,Artslister!$A$1:$W$100,7,FALSE)</f>
        <v>Monocots</v>
      </c>
      <c r="S586" t="str">
        <f>VLOOKUP($D586,Artslister!$A$1:$W$100,8,FALSE)</f>
        <v>Poales</v>
      </c>
      <c r="T586" t="str">
        <f>VLOOKUP($D586,Artslister!$A$1:$W$100,9,FALSE)</f>
        <v>Poaceae</v>
      </c>
      <c r="U586" t="str">
        <f>VLOOKUP($D586,Artslister!$A$1:$W$100,10,FALSE)</f>
        <v>Avenula</v>
      </c>
      <c r="V586" t="str">
        <f>VLOOKUP($D586,Artslister!$A$1:$W$100,11,FALSE)</f>
        <v>pratensis</v>
      </c>
      <c r="W586">
        <f>VLOOKUP($D586,Artslister!$A$1:$W$100,12,FALSE)</f>
        <v>0</v>
      </c>
      <c r="X586" t="str">
        <f>VLOOKUP($D586,Artslister!$A$1:$W$100,13,FALSE)</f>
        <v>(L.) Dumort.</v>
      </c>
      <c r="Y586" t="str">
        <f>VLOOKUP($D586,Artslister!$A$1:$W$100,15,FALSE)</f>
        <v>NT</v>
      </c>
      <c r="Z586" t="e">
        <f>VLOOKUP($D586,Artslister!$A$1:$W$100,17,FALSE)</f>
        <v>#N/A</v>
      </c>
    </row>
    <row r="587" spans="1:26" x14ac:dyDescent="0.3">
      <c r="A587" t="s">
        <v>117</v>
      </c>
      <c r="B587">
        <v>2022</v>
      </c>
      <c r="C587" t="s">
        <v>1276</v>
      </c>
      <c r="D587" t="s">
        <v>1915</v>
      </c>
      <c r="E587">
        <v>1</v>
      </c>
      <c r="F587">
        <v>1</v>
      </c>
      <c r="M587" t="str">
        <f>VLOOKUP($D587,Artslister!$A$1:$W$100,2,FALSE)</f>
        <v>Avenula pratensis</v>
      </c>
      <c r="N587">
        <f>VLOOKUP($D587,Artslister!$A$1:$W$100,3,FALSE)</f>
        <v>99921</v>
      </c>
      <c r="O587">
        <f>VLOOKUP($D587,Artslister!$A$1:$W$100,4,FALSE)</f>
        <v>0</v>
      </c>
      <c r="P587" t="str">
        <f>VLOOKUP($D587,Artslister!$A$1:$W$100,5,FALSE)</f>
        <v>Plantae</v>
      </c>
      <c r="Q587" t="str">
        <f>VLOOKUP($D587,Artslister!$A$1:$W$100,6,FALSE)</f>
        <v>Magnoliophyta</v>
      </c>
      <c r="R587" t="str">
        <f>VLOOKUP($D587,Artslister!$A$1:$W$100,7,FALSE)</f>
        <v>Monocots</v>
      </c>
      <c r="S587" t="str">
        <f>VLOOKUP($D587,Artslister!$A$1:$W$100,8,FALSE)</f>
        <v>Poales</v>
      </c>
      <c r="T587" t="str">
        <f>VLOOKUP($D587,Artslister!$A$1:$W$100,9,FALSE)</f>
        <v>Poaceae</v>
      </c>
      <c r="U587" t="str">
        <f>VLOOKUP($D587,Artslister!$A$1:$W$100,10,FALSE)</f>
        <v>Avenula</v>
      </c>
      <c r="V587" t="str">
        <f>VLOOKUP($D587,Artslister!$A$1:$W$100,11,FALSE)</f>
        <v>pratensis</v>
      </c>
      <c r="W587">
        <f>VLOOKUP($D587,Artslister!$A$1:$W$100,12,FALSE)</f>
        <v>0</v>
      </c>
      <c r="X587" t="str">
        <f>VLOOKUP($D587,Artslister!$A$1:$W$100,13,FALSE)</f>
        <v>(L.) Dumort.</v>
      </c>
      <c r="Y587" t="str">
        <f>VLOOKUP($D587,Artslister!$A$1:$W$100,15,FALSE)</f>
        <v>NT</v>
      </c>
      <c r="Z587" t="e">
        <f>VLOOKUP($D587,Artslister!$A$1:$W$100,17,FALSE)</f>
        <v>#N/A</v>
      </c>
    </row>
    <row r="588" spans="1:26" x14ac:dyDescent="0.3">
      <c r="A588" t="s">
        <v>117</v>
      </c>
      <c r="B588">
        <v>2022</v>
      </c>
      <c r="C588" t="s">
        <v>1278</v>
      </c>
      <c r="D588" t="s">
        <v>1915</v>
      </c>
      <c r="E588">
        <v>0.1</v>
      </c>
      <c r="F588">
        <v>1</v>
      </c>
      <c r="M588" t="str">
        <f>VLOOKUP($D588,Artslister!$A$1:$W$100,2,FALSE)</f>
        <v>Avenula pratensis</v>
      </c>
      <c r="N588">
        <f>VLOOKUP($D588,Artslister!$A$1:$W$100,3,FALSE)</f>
        <v>99921</v>
      </c>
      <c r="O588">
        <f>VLOOKUP($D588,Artslister!$A$1:$W$100,4,FALSE)</f>
        <v>0</v>
      </c>
      <c r="P588" t="str">
        <f>VLOOKUP($D588,Artslister!$A$1:$W$100,5,FALSE)</f>
        <v>Plantae</v>
      </c>
      <c r="Q588" t="str">
        <f>VLOOKUP($D588,Artslister!$A$1:$W$100,6,FALSE)</f>
        <v>Magnoliophyta</v>
      </c>
      <c r="R588" t="str">
        <f>VLOOKUP($D588,Artslister!$A$1:$W$100,7,FALSE)</f>
        <v>Monocots</v>
      </c>
      <c r="S588" t="str">
        <f>VLOOKUP($D588,Artslister!$A$1:$W$100,8,FALSE)</f>
        <v>Poales</v>
      </c>
      <c r="T588" t="str">
        <f>VLOOKUP($D588,Artslister!$A$1:$W$100,9,FALSE)</f>
        <v>Poaceae</v>
      </c>
      <c r="U588" t="str">
        <f>VLOOKUP($D588,Artslister!$A$1:$W$100,10,FALSE)</f>
        <v>Avenula</v>
      </c>
      <c r="V588" t="str">
        <f>VLOOKUP($D588,Artslister!$A$1:$W$100,11,FALSE)</f>
        <v>pratensis</v>
      </c>
      <c r="W588">
        <f>VLOOKUP($D588,Artslister!$A$1:$W$100,12,FALSE)</f>
        <v>0</v>
      </c>
      <c r="X588" t="str">
        <f>VLOOKUP($D588,Artslister!$A$1:$W$100,13,FALSE)</f>
        <v>(L.) Dumort.</v>
      </c>
      <c r="Y588" t="str">
        <f>VLOOKUP($D588,Artslister!$A$1:$W$100,15,FALSE)</f>
        <v>NT</v>
      </c>
      <c r="Z588" t="e">
        <f>VLOOKUP($D588,Artslister!$A$1:$W$100,17,FALSE)</f>
        <v>#N/A</v>
      </c>
    </row>
    <row r="589" spans="1:26" x14ac:dyDescent="0.3">
      <c r="A589" t="s">
        <v>117</v>
      </c>
      <c r="B589">
        <v>2022</v>
      </c>
      <c r="C589" t="s">
        <v>1280</v>
      </c>
      <c r="D589" t="s">
        <v>1915</v>
      </c>
      <c r="E589">
        <v>0.1</v>
      </c>
      <c r="F589">
        <v>1</v>
      </c>
      <c r="M589" t="str">
        <f>VLOOKUP($D589,Artslister!$A$1:$W$100,2,FALSE)</f>
        <v>Avenula pratensis</v>
      </c>
      <c r="N589">
        <f>VLOOKUP($D589,Artslister!$A$1:$W$100,3,FALSE)</f>
        <v>99921</v>
      </c>
      <c r="O589">
        <f>VLOOKUP($D589,Artslister!$A$1:$W$100,4,FALSE)</f>
        <v>0</v>
      </c>
      <c r="P589" t="str">
        <f>VLOOKUP($D589,Artslister!$A$1:$W$100,5,FALSE)</f>
        <v>Plantae</v>
      </c>
      <c r="Q589" t="str">
        <f>VLOOKUP($D589,Artslister!$A$1:$W$100,6,FALSE)</f>
        <v>Magnoliophyta</v>
      </c>
      <c r="R589" t="str">
        <f>VLOOKUP($D589,Artslister!$A$1:$W$100,7,FALSE)</f>
        <v>Monocots</v>
      </c>
      <c r="S589" t="str">
        <f>VLOOKUP($D589,Artslister!$A$1:$W$100,8,FALSE)</f>
        <v>Poales</v>
      </c>
      <c r="T589" t="str">
        <f>VLOOKUP($D589,Artslister!$A$1:$W$100,9,FALSE)</f>
        <v>Poaceae</v>
      </c>
      <c r="U589" t="str">
        <f>VLOOKUP($D589,Artslister!$A$1:$W$100,10,FALSE)</f>
        <v>Avenula</v>
      </c>
      <c r="V589" t="str">
        <f>VLOOKUP($D589,Artslister!$A$1:$W$100,11,FALSE)</f>
        <v>pratensis</v>
      </c>
      <c r="W589">
        <f>VLOOKUP($D589,Artslister!$A$1:$W$100,12,FALSE)</f>
        <v>0</v>
      </c>
      <c r="X589" t="str">
        <f>VLOOKUP($D589,Artslister!$A$1:$W$100,13,FALSE)</f>
        <v>(L.) Dumort.</v>
      </c>
      <c r="Y589" t="str">
        <f>VLOOKUP($D589,Artslister!$A$1:$W$100,15,FALSE)</f>
        <v>NT</v>
      </c>
      <c r="Z589" t="e">
        <f>VLOOKUP($D589,Artslister!$A$1:$W$100,17,FALSE)</f>
        <v>#N/A</v>
      </c>
    </row>
    <row r="590" spans="1:26" x14ac:dyDescent="0.3">
      <c r="A590" t="s">
        <v>75</v>
      </c>
      <c r="B590">
        <v>2022</v>
      </c>
      <c r="C590" t="s">
        <v>1407</v>
      </c>
      <c r="D590" t="s">
        <v>1915</v>
      </c>
      <c r="E590">
        <v>1</v>
      </c>
      <c r="F590">
        <v>1</v>
      </c>
      <c r="M590" t="str">
        <f>VLOOKUP($D590,Artslister!$A$1:$W$100,2,FALSE)</f>
        <v>Avenula pratensis</v>
      </c>
      <c r="N590">
        <f>VLOOKUP($D590,Artslister!$A$1:$W$100,3,FALSE)</f>
        <v>99921</v>
      </c>
      <c r="O590">
        <f>VLOOKUP($D590,Artslister!$A$1:$W$100,4,FALSE)</f>
        <v>0</v>
      </c>
      <c r="P590" t="str">
        <f>VLOOKUP($D590,Artslister!$A$1:$W$100,5,FALSE)</f>
        <v>Plantae</v>
      </c>
      <c r="Q590" t="str">
        <f>VLOOKUP($D590,Artslister!$A$1:$W$100,6,FALSE)</f>
        <v>Magnoliophyta</v>
      </c>
      <c r="R590" t="str">
        <f>VLOOKUP($D590,Artslister!$A$1:$W$100,7,FALSE)</f>
        <v>Monocots</v>
      </c>
      <c r="S590" t="str">
        <f>VLOOKUP($D590,Artslister!$A$1:$W$100,8,FALSE)</f>
        <v>Poales</v>
      </c>
      <c r="T590" t="str">
        <f>VLOOKUP($D590,Artslister!$A$1:$W$100,9,FALSE)</f>
        <v>Poaceae</v>
      </c>
      <c r="U590" t="str">
        <f>VLOOKUP($D590,Artslister!$A$1:$W$100,10,FALSE)</f>
        <v>Avenula</v>
      </c>
      <c r="V590" t="str">
        <f>VLOOKUP($D590,Artslister!$A$1:$W$100,11,FALSE)</f>
        <v>pratensis</v>
      </c>
      <c r="W590">
        <f>VLOOKUP($D590,Artslister!$A$1:$W$100,12,FALSE)</f>
        <v>0</v>
      </c>
      <c r="X590" t="str">
        <f>VLOOKUP($D590,Artslister!$A$1:$W$100,13,FALSE)</f>
        <v>(L.) Dumort.</v>
      </c>
      <c r="Y590" t="str">
        <f>VLOOKUP($D590,Artslister!$A$1:$W$100,15,FALSE)</f>
        <v>NT</v>
      </c>
      <c r="Z590" t="e">
        <f>VLOOKUP($D590,Artslister!$A$1:$W$100,17,FALSE)</f>
        <v>#N/A</v>
      </c>
    </row>
    <row r="591" spans="1:26" x14ac:dyDescent="0.3">
      <c r="A591" t="s">
        <v>69</v>
      </c>
      <c r="B591">
        <v>2022</v>
      </c>
      <c r="C591" t="s">
        <v>1385</v>
      </c>
      <c r="D591" t="s">
        <v>1915</v>
      </c>
      <c r="E591">
        <v>2</v>
      </c>
      <c r="F591">
        <v>1</v>
      </c>
      <c r="M591" t="str">
        <f>VLOOKUP($D591,Artslister!$A$1:$W$100,2,FALSE)</f>
        <v>Avenula pratensis</v>
      </c>
      <c r="N591">
        <f>VLOOKUP($D591,Artslister!$A$1:$W$100,3,FALSE)</f>
        <v>99921</v>
      </c>
      <c r="O591">
        <f>VLOOKUP($D591,Artslister!$A$1:$W$100,4,FALSE)</f>
        <v>0</v>
      </c>
      <c r="P591" t="str">
        <f>VLOOKUP($D591,Artslister!$A$1:$W$100,5,FALSE)</f>
        <v>Plantae</v>
      </c>
      <c r="Q591" t="str">
        <f>VLOOKUP($D591,Artslister!$A$1:$W$100,6,FALSE)</f>
        <v>Magnoliophyta</v>
      </c>
      <c r="R591" t="str">
        <f>VLOOKUP($D591,Artslister!$A$1:$W$100,7,FALSE)</f>
        <v>Monocots</v>
      </c>
      <c r="S591" t="str">
        <f>VLOOKUP($D591,Artslister!$A$1:$W$100,8,FALSE)</f>
        <v>Poales</v>
      </c>
      <c r="T591" t="str">
        <f>VLOOKUP($D591,Artslister!$A$1:$W$100,9,FALSE)</f>
        <v>Poaceae</v>
      </c>
      <c r="U591" t="str">
        <f>VLOOKUP($D591,Artslister!$A$1:$W$100,10,FALSE)</f>
        <v>Avenula</v>
      </c>
      <c r="V591" t="str">
        <f>VLOOKUP($D591,Artslister!$A$1:$W$100,11,FALSE)</f>
        <v>pratensis</v>
      </c>
      <c r="W591">
        <f>VLOOKUP($D591,Artslister!$A$1:$W$100,12,FALSE)</f>
        <v>0</v>
      </c>
      <c r="X591" t="str">
        <f>VLOOKUP($D591,Artslister!$A$1:$W$100,13,FALSE)</f>
        <v>(L.) Dumort.</v>
      </c>
      <c r="Y591" t="str">
        <f>VLOOKUP($D591,Artslister!$A$1:$W$100,15,FALSE)</f>
        <v>NT</v>
      </c>
      <c r="Z591" t="e">
        <f>VLOOKUP($D591,Artslister!$A$1:$W$100,17,FALSE)</f>
        <v>#N/A</v>
      </c>
    </row>
    <row r="592" spans="1:26" x14ac:dyDescent="0.3">
      <c r="A592" t="s">
        <v>69</v>
      </c>
      <c r="B592">
        <v>2022</v>
      </c>
      <c r="C592" t="s">
        <v>1387</v>
      </c>
      <c r="D592" t="s">
        <v>1915</v>
      </c>
      <c r="E592">
        <v>5</v>
      </c>
      <c r="F592">
        <v>1</v>
      </c>
      <c r="M592" t="str">
        <f>VLOOKUP($D592,Artslister!$A$1:$W$100,2,FALSE)</f>
        <v>Avenula pratensis</v>
      </c>
      <c r="N592">
        <f>VLOOKUP($D592,Artslister!$A$1:$W$100,3,FALSE)</f>
        <v>99921</v>
      </c>
      <c r="O592">
        <f>VLOOKUP($D592,Artslister!$A$1:$W$100,4,FALSE)</f>
        <v>0</v>
      </c>
      <c r="P592" t="str">
        <f>VLOOKUP($D592,Artslister!$A$1:$W$100,5,FALSE)</f>
        <v>Plantae</v>
      </c>
      <c r="Q592" t="str">
        <f>VLOOKUP($D592,Artslister!$A$1:$W$100,6,FALSE)</f>
        <v>Magnoliophyta</v>
      </c>
      <c r="R592" t="str">
        <f>VLOOKUP($D592,Artslister!$A$1:$W$100,7,FALSE)</f>
        <v>Monocots</v>
      </c>
      <c r="S592" t="str">
        <f>VLOOKUP($D592,Artslister!$A$1:$W$100,8,FALSE)</f>
        <v>Poales</v>
      </c>
      <c r="T592" t="str">
        <f>VLOOKUP($D592,Artslister!$A$1:$W$100,9,FALSE)</f>
        <v>Poaceae</v>
      </c>
      <c r="U592" t="str">
        <f>VLOOKUP($D592,Artslister!$A$1:$W$100,10,FALSE)</f>
        <v>Avenula</v>
      </c>
      <c r="V592" t="str">
        <f>VLOOKUP($D592,Artslister!$A$1:$W$100,11,FALSE)</f>
        <v>pratensis</v>
      </c>
      <c r="W592">
        <f>VLOOKUP($D592,Artslister!$A$1:$W$100,12,FALSE)</f>
        <v>0</v>
      </c>
      <c r="X592" t="str">
        <f>VLOOKUP($D592,Artslister!$A$1:$W$100,13,FALSE)</f>
        <v>(L.) Dumort.</v>
      </c>
      <c r="Y592" t="str">
        <f>VLOOKUP($D592,Artslister!$A$1:$W$100,15,FALSE)</f>
        <v>NT</v>
      </c>
      <c r="Z592" t="e">
        <f>VLOOKUP($D592,Artslister!$A$1:$W$100,17,FALSE)</f>
        <v>#N/A</v>
      </c>
    </row>
    <row r="593" spans="1:26" x14ac:dyDescent="0.3">
      <c r="A593" t="s">
        <v>69</v>
      </c>
      <c r="B593">
        <v>2022</v>
      </c>
      <c r="C593" t="s">
        <v>1376</v>
      </c>
      <c r="D593" t="s">
        <v>1915</v>
      </c>
      <c r="E593">
        <v>2</v>
      </c>
      <c r="F593">
        <v>1</v>
      </c>
      <c r="M593" t="str">
        <f>VLOOKUP($D593,Artslister!$A$1:$W$100,2,FALSE)</f>
        <v>Avenula pratensis</v>
      </c>
      <c r="N593">
        <f>VLOOKUP($D593,Artslister!$A$1:$W$100,3,FALSE)</f>
        <v>99921</v>
      </c>
      <c r="O593">
        <f>VLOOKUP($D593,Artslister!$A$1:$W$100,4,FALSE)</f>
        <v>0</v>
      </c>
      <c r="P593" t="str">
        <f>VLOOKUP($D593,Artslister!$A$1:$W$100,5,FALSE)</f>
        <v>Plantae</v>
      </c>
      <c r="Q593" t="str">
        <f>VLOOKUP($D593,Artslister!$A$1:$W$100,6,FALSE)</f>
        <v>Magnoliophyta</v>
      </c>
      <c r="R593" t="str">
        <f>VLOOKUP($D593,Artslister!$A$1:$W$100,7,FALSE)</f>
        <v>Monocots</v>
      </c>
      <c r="S593" t="str">
        <f>VLOOKUP($D593,Artslister!$A$1:$W$100,8,FALSE)</f>
        <v>Poales</v>
      </c>
      <c r="T593" t="str">
        <f>VLOOKUP($D593,Artslister!$A$1:$W$100,9,FALSE)</f>
        <v>Poaceae</v>
      </c>
      <c r="U593" t="str">
        <f>VLOOKUP($D593,Artslister!$A$1:$W$100,10,FALSE)</f>
        <v>Avenula</v>
      </c>
      <c r="V593" t="str">
        <f>VLOOKUP($D593,Artslister!$A$1:$W$100,11,FALSE)</f>
        <v>pratensis</v>
      </c>
      <c r="W593">
        <f>VLOOKUP($D593,Artslister!$A$1:$W$100,12,FALSE)</f>
        <v>0</v>
      </c>
      <c r="X593" t="str">
        <f>VLOOKUP($D593,Artslister!$A$1:$W$100,13,FALSE)</f>
        <v>(L.) Dumort.</v>
      </c>
      <c r="Y593" t="str">
        <f>VLOOKUP($D593,Artslister!$A$1:$W$100,15,FALSE)</f>
        <v>NT</v>
      </c>
      <c r="Z593" t="e">
        <f>VLOOKUP($D593,Artslister!$A$1:$W$100,17,FALSE)</f>
        <v>#N/A</v>
      </c>
    </row>
    <row r="594" spans="1:26" x14ac:dyDescent="0.3">
      <c r="A594" t="s">
        <v>69</v>
      </c>
      <c r="B594">
        <v>2022</v>
      </c>
      <c r="C594" t="s">
        <v>1383</v>
      </c>
      <c r="D594" t="s">
        <v>1915</v>
      </c>
      <c r="E594">
        <v>1</v>
      </c>
      <c r="F594">
        <v>1</v>
      </c>
      <c r="M594" t="str">
        <f>VLOOKUP($D594,Artslister!$A$1:$W$100,2,FALSE)</f>
        <v>Avenula pratensis</v>
      </c>
      <c r="N594">
        <f>VLOOKUP($D594,Artslister!$A$1:$W$100,3,FALSE)</f>
        <v>99921</v>
      </c>
      <c r="O594">
        <f>VLOOKUP($D594,Artslister!$A$1:$W$100,4,FALSE)</f>
        <v>0</v>
      </c>
      <c r="P594" t="str">
        <f>VLOOKUP($D594,Artslister!$A$1:$W$100,5,FALSE)</f>
        <v>Plantae</v>
      </c>
      <c r="Q594" t="str">
        <f>VLOOKUP($D594,Artslister!$A$1:$W$100,6,FALSE)</f>
        <v>Magnoliophyta</v>
      </c>
      <c r="R594" t="str">
        <f>VLOOKUP($D594,Artslister!$A$1:$W$100,7,FALSE)</f>
        <v>Monocots</v>
      </c>
      <c r="S594" t="str">
        <f>VLOOKUP($D594,Artslister!$A$1:$W$100,8,FALSE)</f>
        <v>Poales</v>
      </c>
      <c r="T594" t="str">
        <f>VLOOKUP($D594,Artslister!$A$1:$W$100,9,FALSE)</f>
        <v>Poaceae</v>
      </c>
      <c r="U594" t="str">
        <f>VLOOKUP($D594,Artslister!$A$1:$W$100,10,FALSE)</f>
        <v>Avenula</v>
      </c>
      <c r="V594" t="str">
        <f>VLOOKUP($D594,Artslister!$A$1:$W$100,11,FALSE)</f>
        <v>pratensis</v>
      </c>
      <c r="W594">
        <f>VLOOKUP($D594,Artslister!$A$1:$W$100,12,FALSE)</f>
        <v>0</v>
      </c>
      <c r="X594" t="str">
        <f>VLOOKUP($D594,Artslister!$A$1:$W$100,13,FALSE)</f>
        <v>(L.) Dumort.</v>
      </c>
      <c r="Y594" t="str">
        <f>VLOOKUP($D594,Artslister!$A$1:$W$100,15,FALSE)</f>
        <v>NT</v>
      </c>
      <c r="Z594" t="e">
        <f>VLOOKUP($D594,Artslister!$A$1:$W$100,17,FALSE)</f>
        <v>#N/A</v>
      </c>
    </row>
    <row r="595" spans="1:26" x14ac:dyDescent="0.3">
      <c r="A595" t="s">
        <v>69</v>
      </c>
      <c r="B595">
        <v>2022</v>
      </c>
      <c r="C595" t="s">
        <v>1390</v>
      </c>
      <c r="D595" t="s">
        <v>1915</v>
      </c>
      <c r="E595">
        <v>6</v>
      </c>
      <c r="F595">
        <v>1</v>
      </c>
      <c r="M595" t="str">
        <f>VLOOKUP($D595,Artslister!$A$1:$W$100,2,FALSE)</f>
        <v>Avenula pratensis</v>
      </c>
      <c r="N595">
        <f>VLOOKUP($D595,Artslister!$A$1:$W$100,3,FALSE)</f>
        <v>99921</v>
      </c>
      <c r="O595">
        <f>VLOOKUP($D595,Artslister!$A$1:$W$100,4,FALSE)</f>
        <v>0</v>
      </c>
      <c r="P595" t="str">
        <f>VLOOKUP($D595,Artslister!$A$1:$W$100,5,FALSE)</f>
        <v>Plantae</v>
      </c>
      <c r="Q595" t="str">
        <f>VLOOKUP($D595,Artslister!$A$1:$W$100,6,FALSE)</f>
        <v>Magnoliophyta</v>
      </c>
      <c r="R595" t="str">
        <f>VLOOKUP($D595,Artslister!$A$1:$W$100,7,FALSE)</f>
        <v>Monocots</v>
      </c>
      <c r="S595" t="str">
        <f>VLOOKUP($D595,Artslister!$A$1:$W$100,8,FALSE)</f>
        <v>Poales</v>
      </c>
      <c r="T595" t="str">
        <f>VLOOKUP($D595,Artslister!$A$1:$W$100,9,FALSE)</f>
        <v>Poaceae</v>
      </c>
      <c r="U595" t="str">
        <f>VLOOKUP($D595,Artslister!$A$1:$W$100,10,FALSE)</f>
        <v>Avenula</v>
      </c>
      <c r="V595" t="str">
        <f>VLOOKUP($D595,Artslister!$A$1:$W$100,11,FALSE)</f>
        <v>pratensis</v>
      </c>
      <c r="W595">
        <f>VLOOKUP($D595,Artslister!$A$1:$W$100,12,FALSE)</f>
        <v>0</v>
      </c>
      <c r="X595" t="str">
        <f>VLOOKUP($D595,Artslister!$A$1:$W$100,13,FALSE)</f>
        <v>(L.) Dumort.</v>
      </c>
      <c r="Y595" t="str">
        <f>VLOOKUP($D595,Artslister!$A$1:$W$100,15,FALSE)</f>
        <v>NT</v>
      </c>
      <c r="Z595" t="e">
        <f>VLOOKUP($D595,Artslister!$A$1:$W$100,17,FALSE)</f>
        <v>#N/A</v>
      </c>
    </row>
    <row r="596" spans="1:26" x14ac:dyDescent="0.3">
      <c r="A596" t="s">
        <v>79</v>
      </c>
      <c r="B596">
        <v>2022</v>
      </c>
      <c r="C596" t="s">
        <v>1525</v>
      </c>
      <c r="D596" t="s">
        <v>1915</v>
      </c>
      <c r="E596">
        <v>1</v>
      </c>
      <c r="F596">
        <v>1</v>
      </c>
      <c r="M596" t="str">
        <f>VLOOKUP($D596,Artslister!$A$1:$W$100,2,FALSE)</f>
        <v>Avenula pratensis</v>
      </c>
      <c r="N596">
        <f>VLOOKUP($D596,Artslister!$A$1:$W$100,3,FALSE)</f>
        <v>99921</v>
      </c>
      <c r="O596">
        <f>VLOOKUP($D596,Artslister!$A$1:$W$100,4,FALSE)</f>
        <v>0</v>
      </c>
      <c r="P596" t="str">
        <f>VLOOKUP($D596,Artslister!$A$1:$W$100,5,FALSE)</f>
        <v>Plantae</v>
      </c>
      <c r="Q596" t="str">
        <f>VLOOKUP($D596,Artslister!$A$1:$W$100,6,FALSE)</f>
        <v>Magnoliophyta</v>
      </c>
      <c r="R596" t="str">
        <f>VLOOKUP($D596,Artslister!$A$1:$W$100,7,FALSE)</f>
        <v>Monocots</v>
      </c>
      <c r="S596" t="str">
        <f>VLOOKUP($D596,Artslister!$A$1:$W$100,8,FALSE)</f>
        <v>Poales</v>
      </c>
      <c r="T596" t="str">
        <f>VLOOKUP($D596,Artslister!$A$1:$W$100,9,FALSE)</f>
        <v>Poaceae</v>
      </c>
      <c r="U596" t="str">
        <f>VLOOKUP($D596,Artslister!$A$1:$W$100,10,FALSE)</f>
        <v>Avenula</v>
      </c>
      <c r="V596" t="str">
        <f>VLOOKUP($D596,Artslister!$A$1:$W$100,11,FALSE)</f>
        <v>pratensis</v>
      </c>
      <c r="W596">
        <f>VLOOKUP($D596,Artslister!$A$1:$W$100,12,FALSE)</f>
        <v>0</v>
      </c>
      <c r="X596" t="str">
        <f>VLOOKUP($D596,Artslister!$A$1:$W$100,13,FALSE)</f>
        <v>(L.) Dumort.</v>
      </c>
      <c r="Y596" t="str">
        <f>VLOOKUP($D596,Artslister!$A$1:$W$100,15,FALSE)</f>
        <v>NT</v>
      </c>
      <c r="Z596" t="e">
        <f>VLOOKUP($D596,Artslister!$A$1:$W$100,17,FALSE)</f>
        <v>#N/A</v>
      </c>
    </row>
    <row r="597" spans="1:26" x14ac:dyDescent="0.3">
      <c r="A597" t="s">
        <v>79</v>
      </c>
      <c r="B597">
        <v>2022</v>
      </c>
      <c r="C597" t="s">
        <v>1544</v>
      </c>
      <c r="D597" t="s">
        <v>1915</v>
      </c>
      <c r="E597">
        <v>2</v>
      </c>
      <c r="F597">
        <v>1</v>
      </c>
      <c r="M597" t="str">
        <f>VLOOKUP($D597,Artslister!$A$1:$W$100,2,FALSE)</f>
        <v>Avenula pratensis</v>
      </c>
      <c r="N597">
        <f>VLOOKUP($D597,Artslister!$A$1:$W$100,3,FALSE)</f>
        <v>99921</v>
      </c>
      <c r="O597">
        <f>VLOOKUP($D597,Artslister!$A$1:$W$100,4,FALSE)</f>
        <v>0</v>
      </c>
      <c r="P597" t="str">
        <f>VLOOKUP($D597,Artslister!$A$1:$W$100,5,FALSE)</f>
        <v>Plantae</v>
      </c>
      <c r="Q597" t="str">
        <f>VLOOKUP($D597,Artslister!$A$1:$W$100,6,FALSE)</f>
        <v>Magnoliophyta</v>
      </c>
      <c r="R597" t="str">
        <f>VLOOKUP($D597,Artslister!$A$1:$W$100,7,FALSE)</f>
        <v>Monocots</v>
      </c>
      <c r="S597" t="str">
        <f>VLOOKUP($D597,Artslister!$A$1:$W$100,8,FALSE)</f>
        <v>Poales</v>
      </c>
      <c r="T597" t="str">
        <f>VLOOKUP($D597,Artslister!$A$1:$W$100,9,FALSE)</f>
        <v>Poaceae</v>
      </c>
      <c r="U597" t="str">
        <f>VLOOKUP($D597,Artslister!$A$1:$W$100,10,FALSE)</f>
        <v>Avenula</v>
      </c>
      <c r="V597" t="str">
        <f>VLOOKUP($D597,Artslister!$A$1:$W$100,11,FALSE)</f>
        <v>pratensis</v>
      </c>
      <c r="W597">
        <f>VLOOKUP($D597,Artslister!$A$1:$W$100,12,FALSE)</f>
        <v>0</v>
      </c>
      <c r="X597" t="str">
        <f>VLOOKUP($D597,Artslister!$A$1:$W$100,13,FALSE)</f>
        <v>(L.) Dumort.</v>
      </c>
      <c r="Y597" t="str">
        <f>VLOOKUP($D597,Artslister!$A$1:$W$100,15,FALSE)</f>
        <v>NT</v>
      </c>
      <c r="Z597" t="e">
        <f>VLOOKUP($D597,Artslister!$A$1:$W$100,17,FALSE)</f>
        <v>#N/A</v>
      </c>
    </row>
    <row r="598" spans="1:26" x14ac:dyDescent="0.3">
      <c r="A598" t="s">
        <v>79</v>
      </c>
      <c r="B598">
        <v>2022</v>
      </c>
      <c r="C598" t="s">
        <v>1529</v>
      </c>
      <c r="D598" t="s">
        <v>1915</v>
      </c>
      <c r="E598">
        <v>2</v>
      </c>
      <c r="F598">
        <v>1</v>
      </c>
      <c r="M598" t="str">
        <f>VLOOKUP($D598,Artslister!$A$1:$W$100,2,FALSE)</f>
        <v>Avenula pratensis</v>
      </c>
      <c r="N598">
        <f>VLOOKUP($D598,Artslister!$A$1:$W$100,3,FALSE)</f>
        <v>99921</v>
      </c>
      <c r="O598">
        <f>VLOOKUP($D598,Artslister!$A$1:$W$100,4,FALSE)</f>
        <v>0</v>
      </c>
      <c r="P598" t="str">
        <f>VLOOKUP($D598,Artslister!$A$1:$W$100,5,FALSE)</f>
        <v>Plantae</v>
      </c>
      <c r="Q598" t="str">
        <f>VLOOKUP($D598,Artslister!$A$1:$W$100,6,FALSE)</f>
        <v>Magnoliophyta</v>
      </c>
      <c r="R598" t="str">
        <f>VLOOKUP($D598,Artslister!$A$1:$W$100,7,FALSE)</f>
        <v>Monocots</v>
      </c>
      <c r="S598" t="str">
        <f>VLOOKUP($D598,Artslister!$A$1:$W$100,8,FALSE)</f>
        <v>Poales</v>
      </c>
      <c r="T598" t="str">
        <f>VLOOKUP($D598,Artslister!$A$1:$W$100,9,FALSE)</f>
        <v>Poaceae</v>
      </c>
      <c r="U598" t="str">
        <f>VLOOKUP($D598,Artslister!$A$1:$W$100,10,FALSE)</f>
        <v>Avenula</v>
      </c>
      <c r="V598" t="str">
        <f>VLOOKUP($D598,Artslister!$A$1:$W$100,11,FALSE)</f>
        <v>pratensis</v>
      </c>
      <c r="W598">
        <f>VLOOKUP($D598,Artslister!$A$1:$W$100,12,FALSE)</f>
        <v>0</v>
      </c>
      <c r="X598" t="str">
        <f>VLOOKUP($D598,Artslister!$A$1:$W$100,13,FALSE)</f>
        <v>(L.) Dumort.</v>
      </c>
      <c r="Y598" t="str">
        <f>VLOOKUP($D598,Artslister!$A$1:$W$100,15,FALSE)</f>
        <v>NT</v>
      </c>
      <c r="Z598" t="e">
        <f>VLOOKUP($D598,Artslister!$A$1:$W$100,17,FALSE)</f>
        <v>#N/A</v>
      </c>
    </row>
    <row r="599" spans="1:26" x14ac:dyDescent="0.3">
      <c r="A599" t="s">
        <v>79</v>
      </c>
      <c r="B599">
        <v>2022</v>
      </c>
      <c r="C599" t="s">
        <v>1531</v>
      </c>
      <c r="D599" t="s">
        <v>1915</v>
      </c>
      <c r="E599">
        <v>2</v>
      </c>
      <c r="F599">
        <v>1</v>
      </c>
      <c r="M599" t="str">
        <f>VLOOKUP($D599,Artslister!$A$1:$W$100,2,FALSE)</f>
        <v>Avenula pratensis</v>
      </c>
      <c r="N599">
        <f>VLOOKUP($D599,Artslister!$A$1:$W$100,3,FALSE)</f>
        <v>99921</v>
      </c>
      <c r="O599">
        <f>VLOOKUP($D599,Artslister!$A$1:$W$100,4,FALSE)</f>
        <v>0</v>
      </c>
      <c r="P599" t="str">
        <f>VLOOKUP($D599,Artslister!$A$1:$W$100,5,FALSE)</f>
        <v>Plantae</v>
      </c>
      <c r="Q599" t="str">
        <f>VLOOKUP($D599,Artslister!$A$1:$W$100,6,FALSE)</f>
        <v>Magnoliophyta</v>
      </c>
      <c r="R599" t="str">
        <f>VLOOKUP($D599,Artslister!$A$1:$W$100,7,FALSE)</f>
        <v>Monocots</v>
      </c>
      <c r="S599" t="str">
        <f>VLOOKUP($D599,Artslister!$A$1:$W$100,8,FALSE)</f>
        <v>Poales</v>
      </c>
      <c r="T599" t="str">
        <f>VLOOKUP($D599,Artslister!$A$1:$W$100,9,FALSE)</f>
        <v>Poaceae</v>
      </c>
      <c r="U599" t="str">
        <f>VLOOKUP($D599,Artslister!$A$1:$W$100,10,FALSE)</f>
        <v>Avenula</v>
      </c>
      <c r="V599" t="str">
        <f>VLOOKUP($D599,Artslister!$A$1:$W$100,11,FALSE)</f>
        <v>pratensis</v>
      </c>
      <c r="W599">
        <f>VLOOKUP($D599,Artslister!$A$1:$W$100,12,FALSE)</f>
        <v>0</v>
      </c>
      <c r="X599" t="str">
        <f>VLOOKUP($D599,Artslister!$A$1:$W$100,13,FALSE)</f>
        <v>(L.) Dumort.</v>
      </c>
      <c r="Y599" t="str">
        <f>VLOOKUP($D599,Artslister!$A$1:$W$100,15,FALSE)</f>
        <v>NT</v>
      </c>
      <c r="Z599" t="e">
        <f>VLOOKUP($D599,Artslister!$A$1:$W$100,17,FALSE)</f>
        <v>#N/A</v>
      </c>
    </row>
    <row r="600" spans="1:26" x14ac:dyDescent="0.3">
      <c r="A600" t="s">
        <v>79</v>
      </c>
      <c r="B600">
        <v>2022</v>
      </c>
      <c r="C600" t="s">
        <v>1535</v>
      </c>
      <c r="D600" t="s">
        <v>1915</v>
      </c>
      <c r="E600">
        <v>2</v>
      </c>
      <c r="F600">
        <v>1</v>
      </c>
      <c r="M600" t="str">
        <f>VLOOKUP($D600,Artslister!$A$1:$W$100,2,FALSE)</f>
        <v>Avenula pratensis</v>
      </c>
      <c r="N600">
        <f>VLOOKUP($D600,Artslister!$A$1:$W$100,3,FALSE)</f>
        <v>99921</v>
      </c>
      <c r="O600">
        <f>VLOOKUP($D600,Artslister!$A$1:$W$100,4,FALSE)</f>
        <v>0</v>
      </c>
      <c r="P600" t="str">
        <f>VLOOKUP($D600,Artslister!$A$1:$W$100,5,FALSE)</f>
        <v>Plantae</v>
      </c>
      <c r="Q600" t="str">
        <f>VLOOKUP($D600,Artslister!$A$1:$W$100,6,FALSE)</f>
        <v>Magnoliophyta</v>
      </c>
      <c r="R600" t="str">
        <f>VLOOKUP($D600,Artslister!$A$1:$W$100,7,FALSE)</f>
        <v>Monocots</v>
      </c>
      <c r="S600" t="str">
        <f>VLOOKUP($D600,Artslister!$A$1:$W$100,8,FALSE)</f>
        <v>Poales</v>
      </c>
      <c r="T600" t="str">
        <f>VLOOKUP($D600,Artslister!$A$1:$W$100,9,FALSE)</f>
        <v>Poaceae</v>
      </c>
      <c r="U600" t="str">
        <f>VLOOKUP($D600,Artslister!$A$1:$W$100,10,FALSE)</f>
        <v>Avenula</v>
      </c>
      <c r="V600" t="str">
        <f>VLOOKUP($D600,Artslister!$A$1:$W$100,11,FALSE)</f>
        <v>pratensis</v>
      </c>
      <c r="W600">
        <f>VLOOKUP($D600,Artslister!$A$1:$W$100,12,FALSE)</f>
        <v>0</v>
      </c>
      <c r="X600" t="str">
        <f>VLOOKUP($D600,Artslister!$A$1:$W$100,13,FALSE)</f>
        <v>(L.) Dumort.</v>
      </c>
      <c r="Y600" t="str">
        <f>VLOOKUP($D600,Artslister!$A$1:$W$100,15,FALSE)</f>
        <v>NT</v>
      </c>
      <c r="Z600" t="e">
        <f>VLOOKUP($D600,Artslister!$A$1:$W$100,17,FALSE)</f>
        <v>#N/A</v>
      </c>
    </row>
    <row r="601" spans="1:26" x14ac:dyDescent="0.3">
      <c r="A601" t="s">
        <v>79</v>
      </c>
      <c r="B601">
        <v>2022</v>
      </c>
      <c r="C601" t="s">
        <v>1538</v>
      </c>
      <c r="D601" t="s">
        <v>1915</v>
      </c>
      <c r="E601">
        <v>5</v>
      </c>
      <c r="F601">
        <v>1</v>
      </c>
      <c r="M601" t="str">
        <f>VLOOKUP($D601,Artslister!$A$1:$W$100,2,FALSE)</f>
        <v>Avenula pratensis</v>
      </c>
      <c r="N601">
        <f>VLOOKUP($D601,Artslister!$A$1:$W$100,3,FALSE)</f>
        <v>99921</v>
      </c>
      <c r="O601">
        <f>VLOOKUP($D601,Artslister!$A$1:$W$100,4,FALSE)</f>
        <v>0</v>
      </c>
      <c r="P601" t="str">
        <f>VLOOKUP($D601,Artslister!$A$1:$W$100,5,FALSE)</f>
        <v>Plantae</v>
      </c>
      <c r="Q601" t="str">
        <f>VLOOKUP($D601,Artslister!$A$1:$W$100,6,FALSE)</f>
        <v>Magnoliophyta</v>
      </c>
      <c r="R601" t="str">
        <f>VLOOKUP($D601,Artslister!$A$1:$W$100,7,FALSE)</f>
        <v>Monocots</v>
      </c>
      <c r="S601" t="str">
        <f>VLOOKUP($D601,Artslister!$A$1:$W$100,8,FALSE)</f>
        <v>Poales</v>
      </c>
      <c r="T601" t="str">
        <f>VLOOKUP($D601,Artslister!$A$1:$W$100,9,FALSE)</f>
        <v>Poaceae</v>
      </c>
      <c r="U601" t="str">
        <f>VLOOKUP($D601,Artslister!$A$1:$W$100,10,FALSE)</f>
        <v>Avenula</v>
      </c>
      <c r="V601" t="str">
        <f>VLOOKUP($D601,Artslister!$A$1:$W$100,11,FALSE)</f>
        <v>pratensis</v>
      </c>
      <c r="W601">
        <f>VLOOKUP($D601,Artslister!$A$1:$W$100,12,FALSE)</f>
        <v>0</v>
      </c>
      <c r="X601" t="str">
        <f>VLOOKUP($D601,Artslister!$A$1:$W$100,13,FALSE)</f>
        <v>(L.) Dumort.</v>
      </c>
      <c r="Y601" t="str">
        <f>VLOOKUP($D601,Artslister!$A$1:$W$100,15,FALSE)</f>
        <v>NT</v>
      </c>
      <c r="Z601" t="e">
        <f>VLOOKUP($D601,Artslister!$A$1:$W$100,17,FALSE)</f>
        <v>#N/A</v>
      </c>
    </row>
    <row r="602" spans="1:26" x14ac:dyDescent="0.3">
      <c r="A602" t="s">
        <v>79</v>
      </c>
      <c r="B602">
        <v>2022</v>
      </c>
      <c r="C602" t="s">
        <v>1527</v>
      </c>
      <c r="D602" t="s">
        <v>1915</v>
      </c>
      <c r="E602">
        <v>8</v>
      </c>
      <c r="F602">
        <v>1</v>
      </c>
      <c r="M602" t="str">
        <f>VLOOKUP($D602,Artslister!$A$1:$W$100,2,FALSE)</f>
        <v>Avenula pratensis</v>
      </c>
      <c r="N602">
        <f>VLOOKUP($D602,Artslister!$A$1:$W$100,3,FALSE)</f>
        <v>99921</v>
      </c>
      <c r="O602">
        <f>VLOOKUP($D602,Artslister!$A$1:$W$100,4,FALSE)</f>
        <v>0</v>
      </c>
      <c r="P602" t="str">
        <f>VLOOKUP($D602,Artslister!$A$1:$W$100,5,FALSE)</f>
        <v>Plantae</v>
      </c>
      <c r="Q602" t="str">
        <f>VLOOKUP($D602,Artslister!$A$1:$W$100,6,FALSE)</f>
        <v>Magnoliophyta</v>
      </c>
      <c r="R602" t="str">
        <f>VLOOKUP($D602,Artslister!$A$1:$W$100,7,FALSE)</f>
        <v>Monocots</v>
      </c>
      <c r="S602" t="str">
        <f>VLOOKUP($D602,Artslister!$A$1:$W$100,8,FALSE)</f>
        <v>Poales</v>
      </c>
      <c r="T602" t="str">
        <f>VLOOKUP($D602,Artslister!$A$1:$W$100,9,FALSE)</f>
        <v>Poaceae</v>
      </c>
      <c r="U602" t="str">
        <f>VLOOKUP($D602,Artslister!$A$1:$W$100,10,FALSE)</f>
        <v>Avenula</v>
      </c>
      <c r="V602" t="str">
        <f>VLOOKUP($D602,Artslister!$A$1:$W$100,11,FALSE)</f>
        <v>pratensis</v>
      </c>
      <c r="W602">
        <f>VLOOKUP($D602,Artslister!$A$1:$W$100,12,FALSE)</f>
        <v>0</v>
      </c>
      <c r="X602" t="str">
        <f>VLOOKUP($D602,Artslister!$A$1:$W$100,13,FALSE)</f>
        <v>(L.) Dumort.</v>
      </c>
      <c r="Y602" t="str">
        <f>VLOOKUP($D602,Artslister!$A$1:$W$100,15,FALSE)</f>
        <v>NT</v>
      </c>
      <c r="Z602" t="e">
        <f>VLOOKUP($D602,Artslister!$A$1:$W$100,17,FALSE)</f>
        <v>#N/A</v>
      </c>
    </row>
    <row r="603" spans="1:26" x14ac:dyDescent="0.3">
      <c r="A603" t="s">
        <v>79</v>
      </c>
      <c r="B603">
        <v>2022</v>
      </c>
      <c r="C603" t="s">
        <v>1532</v>
      </c>
      <c r="D603" t="s">
        <v>1915</v>
      </c>
      <c r="E603">
        <v>10</v>
      </c>
      <c r="F603">
        <v>1</v>
      </c>
      <c r="M603" t="str">
        <f>VLOOKUP($D603,Artslister!$A$1:$W$100,2,FALSE)</f>
        <v>Avenula pratensis</v>
      </c>
      <c r="N603">
        <f>VLOOKUP($D603,Artslister!$A$1:$W$100,3,FALSE)</f>
        <v>99921</v>
      </c>
      <c r="O603">
        <f>VLOOKUP($D603,Artslister!$A$1:$W$100,4,FALSE)</f>
        <v>0</v>
      </c>
      <c r="P603" t="str">
        <f>VLOOKUP($D603,Artslister!$A$1:$W$100,5,FALSE)</f>
        <v>Plantae</v>
      </c>
      <c r="Q603" t="str">
        <f>VLOOKUP($D603,Artslister!$A$1:$W$100,6,FALSE)</f>
        <v>Magnoliophyta</v>
      </c>
      <c r="R603" t="str">
        <f>VLOOKUP($D603,Artslister!$A$1:$W$100,7,FALSE)</f>
        <v>Monocots</v>
      </c>
      <c r="S603" t="str">
        <f>VLOOKUP($D603,Artslister!$A$1:$W$100,8,FALSE)</f>
        <v>Poales</v>
      </c>
      <c r="T603" t="str">
        <f>VLOOKUP($D603,Artslister!$A$1:$W$100,9,FALSE)</f>
        <v>Poaceae</v>
      </c>
      <c r="U603" t="str">
        <f>VLOOKUP($D603,Artslister!$A$1:$W$100,10,FALSE)</f>
        <v>Avenula</v>
      </c>
      <c r="V603" t="str">
        <f>VLOOKUP($D603,Artslister!$A$1:$W$100,11,FALSE)</f>
        <v>pratensis</v>
      </c>
      <c r="W603">
        <f>VLOOKUP($D603,Artslister!$A$1:$W$100,12,FALSE)</f>
        <v>0</v>
      </c>
      <c r="X603" t="str">
        <f>VLOOKUP($D603,Artslister!$A$1:$W$100,13,FALSE)</f>
        <v>(L.) Dumort.</v>
      </c>
      <c r="Y603" t="str">
        <f>VLOOKUP($D603,Artslister!$A$1:$W$100,15,FALSE)</f>
        <v>NT</v>
      </c>
      <c r="Z603" t="e">
        <f>VLOOKUP($D603,Artslister!$A$1:$W$100,17,FALSE)</f>
        <v>#N/A</v>
      </c>
    </row>
    <row r="604" spans="1:26" x14ac:dyDescent="0.3">
      <c r="A604" t="s">
        <v>79</v>
      </c>
      <c r="B604">
        <v>2022</v>
      </c>
      <c r="C604" t="s">
        <v>1540</v>
      </c>
      <c r="D604" t="s">
        <v>1915</v>
      </c>
      <c r="E604">
        <v>2</v>
      </c>
      <c r="F604">
        <v>1</v>
      </c>
      <c r="M604" t="str">
        <f>VLOOKUP($D604,Artslister!$A$1:$W$100,2,FALSE)</f>
        <v>Avenula pratensis</v>
      </c>
      <c r="N604">
        <f>VLOOKUP($D604,Artslister!$A$1:$W$100,3,FALSE)</f>
        <v>99921</v>
      </c>
      <c r="O604">
        <f>VLOOKUP($D604,Artslister!$A$1:$W$100,4,FALSE)</f>
        <v>0</v>
      </c>
      <c r="P604" t="str">
        <f>VLOOKUP($D604,Artslister!$A$1:$W$100,5,FALSE)</f>
        <v>Plantae</v>
      </c>
      <c r="Q604" t="str">
        <f>VLOOKUP($D604,Artslister!$A$1:$W$100,6,FALSE)</f>
        <v>Magnoliophyta</v>
      </c>
      <c r="R604" t="str">
        <f>VLOOKUP($D604,Artslister!$A$1:$W$100,7,FALSE)</f>
        <v>Monocots</v>
      </c>
      <c r="S604" t="str">
        <f>VLOOKUP($D604,Artslister!$A$1:$W$100,8,FALSE)</f>
        <v>Poales</v>
      </c>
      <c r="T604" t="str">
        <f>VLOOKUP($D604,Artslister!$A$1:$W$100,9,FALSE)</f>
        <v>Poaceae</v>
      </c>
      <c r="U604" t="str">
        <f>VLOOKUP($D604,Artslister!$A$1:$W$100,10,FALSE)</f>
        <v>Avenula</v>
      </c>
      <c r="V604" t="str">
        <f>VLOOKUP($D604,Artslister!$A$1:$W$100,11,FALSE)</f>
        <v>pratensis</v>
      </c>
      <c r="W604">
        <f>VLOOKUP($D604,Artslister!$A$1:$W$100,12,FALSE)</f>
        <v>0</v>
      </c>
      <c r="X604" t="str">
        <f>VLOOKUP($D604,Artslister!$A$1:$W$100,13,FALSE)</f>
        <v>(L.) Dumort.</v>
      </c>
      <c r="Y604" t="str">
        <f>VLOOKUP($D604,Artslister!$A$1:$W$100,15,FALSE)</f>
        <v>NT</v>
      </c>
      <c r="Z604" t="e">
        <f>VLOOKUP($D604,Artslister!$A$1:$W$100,17,FALSE)</f>
        <v>#N/A</v>
      </c>
    </row>
    <row r="605" spans="1:26" x14ac:dyDescent="0.3">
      <c r="A605" t="s">
        <v>79</v>
      </c>
      <c r="B605">
        <v>2022</v>
      </c>
      <c r="C605" t="s">
        <v>1542</v>
      </c>
      <c r="D605" t="s">
        <v>1915</v>
      </c>
      <c r="E605">
        <v>1</v>
      </c>
      <c r="F605">
        <v>1</v>
      </c>
      <c r="M605" t="str">
        <f>VLOOKUP($D605,Artslister!$A$1:$W$100,2,FALSE)</f>
        <v>Avenula pratensis</v>
      </c>
      <c r="N605">
        <f>VLOOKUP($D605,Artslister!$A$1:$W$100,3,FALSE)</f>
        <v>99921</v>
      </c>
      <c r="O605">
        <f>VLOOKUP($D605,Artslister!$A$1:$W$100,4,FALSE)</f>
        <v>0</v>
      </c>
      <c r="P605" t="str">
        <f>VLOOKUP($D605,Artslister!$A$1:$W$100,5,FALSE)</f>
        <v>Plantae</v>
      </c>
      <c r="Q605" t="str">
        <f>VLOOKUP($D605,Artslister!$A$1:$W$100,6,FALSE)</f>
        <v>Magnoliophyta</v>
      </c>
      <c r="R605" t="str">
        <f>VLOOKUP($D605,Artslister!$A$1:$W$100,7,FALSE)</f>
        <v>Monocots</v>
      </c>
      <c r="S605" t="str">
        <f>VLOOKUP($D605,Artslister!$A$1:$W$100,8,FALSE)</f>
        <v>Poales</v>
      </c>
      <c r="T605" t="str">
        <f>VLOOKUP($D605,Artslister!$A$1:$W$100,9,FALSE)</f>
        <v>Poaceae</v>
      </c>
      <c r="U605" t="str">
        <f>VLOOKUP($D605,Artslister!$A$1:$W$100,10,FALSE)</f>
        <v>Avenula</v>
      </c>
      <c r="V605" t="str">
        <f>VLOOKUP($D605,Artslister!$A$1:$W$100,11,FALSE)</f>
        <v>pratensis</v>
      </c>
      <c r="W605">
        <f>VLOOKUP($D605,Artslister!$A$1:$W$100,12,FALSE)</f>
        <v>0</v>
      </c>
      <c r="X605" t="str">
        <f>VLOOKUP($D605,Artslister!$A$1:$W$100,13,FALSE)</f>
        <v>(L.) Dumort.</v>
      </c>
      <c r="Y605" t="str">
        <f>VLOOKUP($D605,Artslister!$A$1:$W$100,15,FALSE)</f>
        <v>NT</v>
      </c>
      <c r="Z605" t="e">
        <f>VLOOKUP($D605,Artslister!$A$1:$W$100,17,FALSE)</f>
        <v>#N/A</v>
      </c>
    </row>
    <row r="606" spans="1:26" x14ac:dyDescent="0.3">
      <c r="A606" t="s">
        <v>85</v>
      </c>
      <c r="B606">
        <v>2022</v>
      </c>
      <c r="C606" t="s">
        <v>1592</v>
      </c>
      <c r="D606" t="s">
        <v>1915</v>
      </c>
      <c r="E606">
        <v>1</v>
      </c>
      <c r="F606">
        <v>1</v>
      </c>
      <c r="M606" t="str">
        <f>VLOOKUP($D606,Artslister!$A$1:$W$100,2,FALSE)</f>
        <v>Avenula pratensis</v>
      </c>
      <c r="N606">
        <f>VLOOKUP($D606,Artslister!$A$1:$W$100,3,FALSE)</f>
        <v>99921</v>
      </c>
      <c r="O606">
        <f>VLOOKUP($D606,Artslister!$A$1:$W$100,4,FALSE)</f>
        <v>0</v>
      </c>
      <c r="P606" t="str">
        <f>VLOOKUP($D606,Artslister!$A$1:$W$100,5,FALSE)</f>
        <v>Plantae</v>
      </c>
      <c r="Q606" t="str">
        <f>VLOOKUP($D606,Artslister!$A$1:$W$100,6,FALSE)</f>
        <v>Magnoliophyta</v>
      </c>
      <c r="R606" t="str">
        <f>VLOOKUP($D606,Artslister!$A$1:$W$100,7,FALSE)</f>
        <v>Monocots</v>
      </c>
      <c r="S606" t="str">
        <f>VLOOKUP($D606,Artslister!$A$1:$W$100,8,FALSE)</f>
        <v>Poales</v>
      </c>
      <c r="T606" t="str">
        <f>VLOOKUP($D606,Artslister!$A$1:$W$100,9,FALSE)</f>
        <v>Poaceae</v>
      </c>
      <c r="U606" t="str">
        <f>VLOOKUP($D606,Artslister!$A$1:$W$100,10,FALSE)</f>
        <v>Avenula</v>
      </c>
      <c r="V606" t="str">
        <f>VLOOKUP($D606,Artslister!$A$1:$W$100,11,FALSE)</f>
        <v>pratensis</v>
      </c>
      <c r="W606">
        <f>VLOOKUP($D606,Artslister!$A$1:$W$100,12,FALSE)</f>
        <v>0</v>
      </c>
      <c r="X606" t="str">
        <f>VLOOKUP($D606,Artslister!$A$1:$W$100,13,FALSE)</f>
        <v>(L.) Dumort.</v>
      </c>
      <c r="Y606" t="str">
        <f>VLOOKUP($D606,Artslister!$A$1:$W$100,15,FALSE)</f>
        <v>NT</v>
      </c>
      <c r="Z606" t="e">
        <f>VLOOKUP($D606,Artslister!$A$1:$W$100,17,FALSE)</f>
        <v>#N/A</v>
      </c>
    </row>
    <row r="607" spans="1:26" x14ac:dyDescent="0.3">
      <c r="A607" t="s">
        <v>85</v>
      </c>
      <c r="B607">
        <v>2022</v>
      </c>
      <c r="C607" t="s">
        <v>1593</v>
      </c>
      <c r="D607" t="s">
        <v>1915</v>
      </c>
      <c r="E607">
        <v>1</v>
      </c>
      <c r="F607">
        <v>1</v>
      </c>
      <c r="M607" t="str">
        <f>VLOOKUP($D607,Artslister!$A$1:$W$100,2,FALSE)</f>
        <v>Avenula pratensis</v>
      </c>
      <c r="N607">
        <f>VLOOKUP($D607,Artslister!$A$1:$W$100,3,FALSE)</f>
        <v>99921</v>
      </c>
      <c r="O607">
        <f>VLOOKUP($D607,Artslister!$A$1:$W$100,4,FALSE)</f>
        <v>0</v>
      </c>
      <c r="P607" t="str">
        <f>VLOOKUP($D607,Artslister!$A$1:$W$100,5,FALSE)</f>
        <v>Plantae</v>
      </c>
      <c r="Q607" t="str">
        <f>VLOOKUP($D607,Artslister!$A$1:$W$100,6,FALSE)</f>
        <v>Magnoliophyta</v>
      </c>
      <c r="R607" t="str">
        <f>VLOOKUP($D607,Artslister!$A$1:$W$100,7,FALSE)</f>
        <v>Monocots</v>
      </c>
      <c r="S607" t="str">
        <f>VLOOKUP($D607,Artslister!$A$1:$W$100,8,FALSE)</f>
        <v>Poales</v>
      </c>
      <c r="T607" t="str">
        <f>VLOOKUP($D607,Artslister!$A$1:$W$100,9,FALSE)</f>
        <v>Poaceae</v>
      </c>
      <c r="U607" t="str">
        <f>VLOOKUP($D607,Artslister!$A$1:$W$100,10,FALSE)</f>
        <v>Avenula</v>
      </c>
      <c r="V607" t="str">
        <f>VLOOKUP($D607,Artslister!$A$1:$W$100,11,FALSE)</f>
        <v>pratensis</v>
      </c>
      <c r="W607">
        <f>VLOOKUP($D607,Artslister!$A$1:$W$100,12,FALSE)</f>
        <v>0</v>
      </c>
      <c r="X607" t="str">
        <f>VLOOKUP($D607,Artslister!$A$1:$W$100,13,FALSE)</f>
        <v>(L.) Dumort.</v>
      </c>
      <c r="Y607" t="str">
        <f>VLOOKUP($D607,Artslister!$A$1:$W$100,15,FALSE)</f>
        <v>NT</v>
      </c>
      <c r="Z607" t="e">
        <f>VLOOKUP($D607,Artslister!$A$1:$W$100,17,FALSE)</f>
        <v>#N/A</v>
      </c>
    </row>
    <row r="608" spans="1:26" x14ac:dyDescent="0.3">
      <c r="A608" t="s">
        <v>85</v>
      </c>
      <c r="B608">
        <v>2022</v>
      </c>
      <c r="C608" t="s">
        <v>1594</v>
      </c>
      <c r="D608" t="s">
        <v>1915</v>
      </c>
      <c r="E608">
        <v>3</v>
      </c>
      <c r="F608">
        <v>1</v>
      </c>
      <c r="M608" t="str">
        <f>VLOOKUP($D608,Artslister!$A$1:$W$100,2,FALSE)</f>
        <v>Avenula pratensis</v>
      </c>
      <c r="N608">
        <f>VLOOKUP($D608,Artslister!$A$1:$W$100,3,FALSE)</f>
        <v>99921</v>
      </c>
      <c r="O608">
        <f>VLOOKUP($D608,Artslister!$A$1:$W$100,4,FALSE)</f>
        <v>0</v>
      </c>
      <c r="P608" t="str">
        <f>VLOOKUP($D608,Artslister!$A$1:$W$100,5,FALSE)</f>
        <v>Plantae</v>
      </c>
      <c r="Q608" t="str">
        <f>VLOOKUP($D608,Artslister!$A$1:$W$100,6,FALSE)</f>
        <v>Magnoliophyta</v>
      </c>
      <c r="R608" t="str">
        <f>VLOOKUP($D608,Artslister!$A$1:$W$100,7,FALSE)</f>
        <v>Monocots</v>
      </c>
      <c r="S608" t="str">
        <f>VLOOKUP($D608,Artslister!$A$1:$W$100,8,FALSE)</f>
        <v>Poales</v>
      </c>
      <c r="T608" t="str">
        <f>VLOOKUP($D608,Artslister!$A$1:$W$100,9,FALSE)</f>
        <v>Poaceae</v>
      </c>
      <c r="U608" t="str">
        <f>VLOOKUP($D608,Artslister!$A$1:$W$100,10,FALSE)</f>
        <v>Avenula</v>
      </c>
      <c r="V608" t="str">
        <f>VLOOKUP($D608,Artslister!$A$1:$W$100,11,FALSE)</f>
        <v>pratensis</v>
      </c>
      <c r="W608">
        <f>VLOOKUP($D608,Artslister!$A$1:$W$100,12,FALSE)</f>
        <v>0</v>
      </c>
      <c r="X608" t="str">
        <f>VLOOKUP($D608,Artslister!$A$1:$W$100,13,FALSE)</f>
        <v>(L.) Dumort.</v>
      </c>
      <c r="Y608" t="str">
        <f>VLOOKUP($D608,Artslister!$A$1:$W$100,15,FALSE)</f>
        <v>NT</v>
      </c>
      <c r="Z608" t="e">
        <f>VLOOKUP($D608,Artslister!$A$1:$W$100,17,FALSE)</f>
        <v>#N/A</v>
      </c>
    </row>
    <row r="609" spans="1:26" x14ac:dyDescent="0.3">
      <c r="A609" t="s">
        <v>85</v>
      </c>
      <c r="B609">
        <v>2022</v>
      </c>
      <c r="C609" t="s">
        <v>1596</v>
      </c>
      <c r="D609" t="s">
        <v>1915</v>
      </c>
      <c r="E609">
        <v>0.1</v>
      </c>
      <c r="F609">
        <v>1</v>
      </c>
      <c r="M609" t="str">
        <f>VLOOKUP($D609,Artslister!$A$1:$W$100,2,FALSE)</f>
        <v>Avenula pratensis</v>
      </c>
      <c r="N609">
        <f>VLOOKUP($D609,Artslister!$A$1:$W$100,3,FALSE)</f>
        <v>99921</v>
      </c>
      <c r="O609">
        <f>VLOOKUP($D609,Artslister!$A$1:$W$100,4,FALSE)</f>
        <v>0</v>
      </c>
      <c r="P609" t="str">
        <f>VLOOKUP($D609,Artslister!$A$1:$W$100,5,FALSE)</f>
        <v>Plantae</v>
      </c>
      <c r="Q609" t="str">
        <f>VLOOKUP($D609,Artslister!$A$1:$W$100,6,FALSE)</f>
        <v>Magnoliophyta</v>
      </c>
      <c r="R609" t="str">
        <f>VLOOKUP($D609,Artslister!$A$1:$W$100,7,FALSE)</f>
        <v>Monocots</v>
      </c>
      <c r="S609" t="str">
        <f>VLOOKUP($D609,Artslister!$A$1:$W$100,8,FALSE)</f>
        <v>Poales</v>
      </c>
      <c r="T609" t="str">
        <f>VLOOKUP($D609,Artslister!$A$1:$W$100,9,FALSE)</f>
        <v>Poaceae</v>
      </c>
      <c r="U609" t="str">
        <f>VLOOKUP($D609,Artslister!$A$1:$W$100,10,FALSE)</f>
        <v>Avenula</v>
      </c>
      <c r="V609" t="str">
        <f>VLOOKUP($D609,Artslister!$A$1:$W$100,11,FALSE)</f>
        <v>pratensis</v>
      </c>
      <c r="W609">
        <f>VLOOKUP($D609,Artslister!$A$1:$W$100,12,FALSE)</f>
        <v>0</v>
      </c>
      <c r="X609" t="str">
        <f>VLOOKUP($D609,Artslister!$A$1:$W$100,13,FALSE)</f>
        <v>(L.) Dumort.</v>
      </c>
      <c r="Y609" t="str">
        <f>VLOOKUP($D609,Artslister!$A$1:$W$100,15,FALSE)</f>
        <v>NT</v>
      </c>
      <c r="Z609" t="e">
        <f>VLOOKUP($D609,Artslister!$A$1:$W$100,17,FALSE)</f>
        <v>#N/A</v>
      </c>
    </row>
    <row r="610" spans="1:26" x14ac:dyDescent="0.3">
      <c r="A610" t="s">
        <v>85</v>
      </c>
      <c r="B610">
        <v>2022</v>
      </c>
      <c r="C610" t="s">
        <v>1590</v>
      </c>
      <c r="D610" t="s">
        <v>1915</v>
      </c>
      <c r="E610">
        <v>2</v>
      </c>
      <c r="F610">
        <v>1</v>
      </c>
      <c r="M610" t="str">
        <f>VLOOKUP($D610,Artslister!$A$1:$W$100,2,FALSE)</f>
        <v>Avenula pratensis</v>
      </c>
      <c r="N610">
        <f>VLOOKUP($D610,Artslister!$A$1:$W$100,3,FALSE)</f>
        <v>99921</v>
      </c>
      <c r="O610">
        <f>VLOOKUP($D610,Artslister!$A$1:$W$100,4,FALSE)</f>
        <v>0</v>
      </c>
      <c r="P610" t="str">
        <f>VLOOKUP($D610,Artslister!$A$1:$W$100,5,FALSE)</f>
        <v>Plantae</v>
      </c>
      <c r="Q610" t="str">
        <f>VLOOKUP($D610,Artslister!$A$1:$W$100,6,FALSE)</f>
        <v>Magnoliophyta</v>
      </c>
      <c r="R610" t="str">
        <f>VLOOKUP($D610,Artslister!$A$1:$W$100,7,FALSE)</f>
        <v>Monocots</v>
      </c>
      <c r="S610" t="str">
        <f>VLOOKUP($D610,Artslister!$A$1:$W$100,8,FALSE)</f>
        <v>Poales</v>
      </c>
      <c r="T610" t="str">
        <f>VLOOKUP($D610,Artslister!$A$1:$W$100,9,FALSE)</f>
        <v>Poaceae</v>
      </c>
      <c r="U610" t="str">
        <f>VLOOKUP($D610,Artslister!$A$1:$W$100,10,FALSE)</f>
        <v>Avenula</v>
      </c>
      <c r="V610" t="str">
        <f>VLOOKUP($D610,Artslister!$A$1:$W$100,11,FALSE)</f>
        <v>pratensis</v>
      </c>
      <c r="W610">
        <f>VLOOKUP($D610,Artslister!$A$1:$W$100,12,FALSE)</f>
        <v>0</v>
      </c>
      <c r="X610" t="str">
        <f>VLOOKUP($D610,Artslister!$A$1:$W$100,13,FALSE)</f>
        <v>(L.) Dumort.</v>
      </c>
      <c r="Y610" t="str">
        <f>VLOOKUP($D610,Artslister!$A$1:$W$100,15,FALSE)</f>
        <v>NT</v>
      </c>
      <c r="Z610" t="e">
        <f>VLOOKUP($D610,Artslister!$A$1:$W$100,17,FALSE)</f>
        <v>#N/A</v>
      </c>
    </row>
    <row r="611" spans="1:26" x14ac:dyDescent="0.3">
      <c r="A611" t="s">
        <v>85</v>
      </c>
      <c r="B611">
        <v>2022</v>
      </c>
      <c r="C611" t="s">
        <v>1591</v>
      </c>
      <c r="D611" t="s">
        <v>1915</v>
      </c>
      <c r="E611">
        <v>5</v>
      </c>
      <c r="F611">
        <v>1</v>
      </c>
      <c r="M611" t="str">
        <f>VLOOKUP($D611,Artslister!$A$1:$W$100,2,FALSE)</f>
        <v>Avenula pratensis</v>
      </c>
      <c r="N611">
        <f>VLOOKUP($D611,Artslister!$A$1:$W$100,3,FALSE)</f>
        <v>99921</v>
      </c>
      <c r="O611">
        <f>VLOOKUP($D611,Artslister!$A$1:$W$100,4,FALSE)</f>
        <v>0</v>
      </c>
      <c r="P611" t="str">
        <f>VLOOKUP($D611,Artslister!$A$1:$W$100,5,FALSE)</f>
        <v>Plantae</v>
      </c>
      <c r="Q611" t="str">
        <f>VLOOKUP($D611,Artslister!$A$1:$W$100,6,FALSE)</f>
        <v>Magnoliophyta</v>
      </c>
      <c r="R611" t="str">
        <f>VLOOKUP($D611,Artslister!$A$1:$W$100,7,FALSE)</f>
        <v>Monocots</v>
      </c>
      <c r="S611" t="str">
        <f>VLOOKUP($D611,Artslister!$A$1:$W$100,8,FALSE)</f>
        <v>Poales</v>
      </c>
      <c r="T611" t="str">
        <f>VLOOKUP($D611,Artslister!$A$1:$W$100,9,FALSE)</f>
        <v>Poaceae</v>
      </c>
      <c r="U611" t="str">
        <f>VLOOKUP($D611,Artslister!$A$1:$W$100,10,FALSE)</f>
        <v>Avenula</v>
      </c>
      <c r="V611" t="str">
        <f>VLOOKUP($D611,Artslister!$A$1:$W$100,11,FALSE)</f>
        <v>pratensis</v>
      </c>
      <c r="W611">
        <f>VLOOKUP($D611,Artslister!$A$1:$W$100,12,FALSE)</f>
        <v>0</v>
      </c>
      <c r="X611" t="str">
        <f>VLOOKUP($D611,Artslister!$A$1:$W$100,13,FALSE)</f>
        <v>(L.) Dumort.</v>
      </c>
      <c r="Y611" t="str">
        <f>VLOOKUP($D611,Artslister!$A$1:$W$100,15,FALSE)</f>
        <v>NT</v>
      </c>
      <c r="Z611" t="e">
        <f>VLOOKUP($D611,Artslister!$A$1:$W$100,17,FALSE)</f>
        <v>#N/A</v>
      </c>
    </row>
    <row r="612" spans="1:26" x14ac:dyDescent="0.3">
      <c r="A612" t="s">
        <v>85</v>
      </c>
      <c r="B612">
        <v>2022</v>
      </c>
      <c r="C612" t="s">
        <v>1586</v>
      </c>
      <c r="D612" t="s">
        <v>1915</v>
      </c>
      <c r="E612">
        <v>1</v>
      </c>
      <c r="F612">
        <v>1</v>
      </c>
      <c r="M612" t="str">
        <f>VLOOKUP($D612,Artslister!$A$1:$W$100,2,FALSE)</f>
        <v>Avenula pratensis</v>
      </c>
      <c r="N612">
        <f>VLOOKUP($D612,Artslister!$A$1:$W$100,3,FALSE)</f>
        <v>99921</v>
      </c>
      <c r="O612">
        <f>VLOOKUP($D612,Artslister!$A$1:$W$100,4,FALSE)</f>
        <v>0</v>
      </c>
      <c r="P612" t="str">
        <f>VLOOKUP($D612,Artslister!$A$1:$W$100,5,FALSE)</f>
        <v>Plantae</v>
      </c>
      <c r="Q612" t="str">
        <f>VLOOKUP($D612,Artslister!$A$1:$W$100,6,FALSE)</f>
        <v>Magnoliophyta</v>
      </c>
      <c r="R612" t="str">
        <f>VLOOKUP($D612,Artslister!$A$1:$W$100,7,FALSE)</f>
        <v>Monocots</v>
      </c>
      <c r="S612" t="str">
        <f>VLOOKUP($D612,Artslister!$A$1:$W$100,8,FALSE)</f>
        <v>Poales</v>
      </c>
      <c r="T612" t="str">
        <f>VLOOKUP($D612,Artslister!$A$1:$W$100,9,FALSE)</f>
        <v>Poaceae</v>
      </c>
      <c r="U612" t="str">
        <f>VLOOKUP($D612,Artslister!$A$1:$W$100,10,FALSE)</f>
        <v>Avenula</v>
      </c>
      <c r="V612" t="str">
        <f>VLOOKUP($D612,Artslister!$A$1:$W$100,11,FALSE)</f>
        <v>pratensis</v>
      </c>
      <c r="W612">
        <f>VLOOKUP($D612,Artslister!$A$1:$W$100,12,FALSE)</f>
        <v>0</v>
      </c>
      <c r="X612" t="str">
        <f>VLOOKUP($D612,Artslister!$A$1:$W$100,13,FALSE)</f>
        <v>(L.) Dumort.</v>
      </c>
      <c r="Y612" t="str">
        <f>VLOOKUP($D612,Artslister!$A$1:$W$100,15,FALSE)</f>
        <v>NT</v>
      </c>
      <c r="Z612" t="e">
        <f>VLOOKUP($D612,Artslister!$A$1:$W$100,17,FALSE)</f>
        <v>#N/A</v>
      </c>
    </row>
    <row r="613" spans="1:26" x14ac:dyDescent="0.3">
      <c r="A613" t="s">
        <v>85</v>
      </c>
      <c r="B613">
        <v>2022</v>
      </c>
      <c r="C613" t="s">
        <v>1589</v>
      </c>
      <c r="D613" t="s">
        <v>1915</v>
      </c>
      <c r="E613">
        <v>1</v>
      </c>
      <c r="F613">
        <v>1</v>
      </c>
      <c r="M613" t="str">
        <f>VLOOKUP($D613,Artslister!$A$1:$W$100,2,FALSE)</f>
        <v>Avenula pratensis</v>
      </c>
      <c r="N613">
        <f>VLOOKUP($D613,Artslister!$A$1:$W$100,3,FALSE)</f>
        <v>99921</v>
      </c>
      <c r="O613">
        <f>VLOOKUP($D613,Artslister!$A$1:$W$100,4,FALSE)</f>
        <v>0</v>
      </c>
      <c r="P613" t="str">
        <f>VLOOKUP($D613,Artslister!$A$1:$W$100,5,FALSE)</f>
        <v>Plantae</v>
      </c>
      <c r="Q613" t="str">
        <f>VLOOKUP($D613,Artslister!$A$1:$W$100,6,FALSE)</f>
        <v>Magnoliophyta</v>
      </c>
      <c r="R613" t="str">
        <f>VLOOKUP($D613,Artslister!$A$1:$W$100,7,FALSE)</f>
        <v>Monocots</v>
      </c>
      <c r="S613" t="str">
        <f>VLOOKUP($D613,Artslister!$A$1:$W$100,8,FALSE)</f>
        <v>Poales</v>
      </c>
      <c r="T613" t="str">
        <f>VLOOKUP($D613,Artslister!$A$1:$W$100,9,FALSE)</f>
        <v>Poaceae</v>
      </c>
      <c r="U613" t="str">
        <f>VLOOKUP($D613,Artslister!$A$1:$W$100,10,FALSE)</f>
        <v>Avenula</v>
      </c>
      <c r="V613" t="str">
        <f>VLOOKUP($D613,Artslister!$A$1:$W$100,11,FALSE)</f>
        <v>pratensis</v>
      </c>
      <c r="W613">
        <f>VLOOKUP($D613,Artslister!$A$1:$W$100,12,FALSE)</f>
        <v>0</v>
      </c>
      <c r="X613" t="str">
        <f>VLOOKUP($D613,Artslister!$A$1:$W$100,13,FALSE)</f>
        <v>(L.) Dumort.</v>
      </c>
      <c r="Y613" t="str">
        <f>VLOOKUP($D613,Artslister!$A$1:$W$100,15,FALSE)</f>
        <v>NT</v>
      </c>
      <c r="Z613" t="e">
        <f>VLOOKUP($D613,Artslister!$A$1:$W$100,17,FALSE)</f>
        <v>#N/A</v>
      </c>
    </row>
    <row r="614" spans="1:26" x14ac:dyDescent="0.3">
      <c r="A614" t="s">
        <v>138</v>
      </c>
      <c r="B614">
        <v>2022</v>
      </c>
      <c r="C614" t="s">
        <v>1128</v>
      </c>
      <c r="D614" t="s">
        <v>1915</v>
      </c>
      <c r="E614">
        <v>10</v>
      </c>
      <c r="F614">
        <v>1</v>
      </c>
      <c r="M614" t="str">
        <f>VLOOKUP($D614,Artslister!$A$1:$W$100,2,FALSE)</f>
        <v>Avenula pratensis</v>
      </c>
      <c r="N614">
        <f>VLOOKUP($D614,Artslister!$A$1:$W$100,3,FALSE)</f>
        <v>99921</v>
      </c>
      <c r="O614">
        <f>VLOOKUP($D614,Artslister!$A$1:$W$100,4,FALSE)</f>
        <v>0</v>
      </c>
      <c r="P614" t="str">
        <f>VLOOKUP($D614,Artslister!$A$1:$W$100,5,FALSE)</f>
        <v>Plantae</v>
      </c>
      <c r="Q614" t="str">
        <f>VLOOKUP($D614,Artslister!$A$1:$W$100,6,FALSE)</f>
        <v>Magnoliophyta</v>
      </c>
      <c r="R614" t="str">
        <f>VLOOKUP($D614,Artslister!$A$1:$W$100,7,FALSE)</f>
        <v>Monocots</v>
      </c>
      <c r="S614" t="str">
        <f>VLOOKUP($D614,Artslister!$A$1:$W$100,8,FALSE)</f>
        <v>Poales</v>
      </c>
      <c r="T614" t="str">
        <f>VLOOKUP($D614,Artslister!$A$1:$W$100,9,FALSE)</f>
        <v>Poaceae</v>
      </c>
      <c r="U614" t="str">
        <f>VLOOKUP($D614,Artslister!$A$1:$W$100,10,FALSE)</f>
        <v>Avenula</v>
      </c>
      <c r="V614" t="str">
        <f>VLOOKUP($D614,Artslister!$A$1:$W$100,11,FALSE)</f>
        <v>pratensis</v>
      </c>
      <c r="W614">
        <f>VLOOKUP($D614,Artslister!$A$1:$W$100,12,FALSE)</f>
        <v>0</v>
      </c>
      <c r="X614" t="str">
        <f>VLOOKUP($D614,Artslister!$A$1:$W$100,13,FALSE)</f>
        <v>(L.) Dumort.</v>
      </c>
      <c r="Y614" t="str">
        <f>VLOOKUP($D614,Artslister!$A$1:$W$100,15,FALSE)</f>
        <v>NT</v>
      </c>
      <c r="Z614" t="e">
        <f>VLOOKUP($D614,Artslister!$A$1:$W$100,17,FALSE)</f>
        <v>#N/A</v>
      </c>
    </row>
    <row r="615" spans="1:26" x14ac:dyDescent="0.3">
      <c r="A615" t="s">
        <v>138</v>
      </c>
      <c r="B615">
        <v>2022</v>
      </c>
      <c r="C615" t="s">
        <v>1129</v>
      </c>
      <c r="D615" t="s">
        <v>1915</v>
      </c>
      <c r="E615">
        <v>35</v>
      </c>
      <c r="F615">
        <v>1</v>
      </c>
      <c r="M615" t="str">
        <f>VLOOKUP($D615,Artslister!$A$1:$W$100,2,FALSE)</f>
        <v>Avenula pratensis</v>
      </c>
      <c r="N615">
        <f>VLOOKUP($D615,Artslister!$A$1:$W$100,3,FALSE)</f>
        <v>99921</v>
      </c>
      <c r="O615">
        <f>VLOOKUP($D615,Artslister!$A$1:$W$100,4,FALSE)</f>
        <v>0</v>
      </c>
      <c r="P615" t="str">
        <f>VLOOKUP($D615,Artslister!$A$1:$W$100,5,FALSE)</f>
        <v>Plantae</v>
      </c>
      <c r="Q615" t="str">
        <f>VLOOKUP($D615,Artslister!$A$1:$W$100,6,FALSE)</f>
        <v>Magnoliophyta</v>
      </c>
      <c r="R615" t="str">
        <f>VLOOKUP($D615,Artslister!$A$1:$W$100,7,FALSE)</f>
        <v>Monocots</v>
      </c>
      <c r="S615" t="str">
        <f>VLOOKUP($D615,Artslister!$A$1:$W$100,8,FALSE)</f>
        <v>Poales</v>
      </c>
      <c r="T615" t="str">
        <f>VLOOKUP($D615,Artslister!$A$1:$W$100,9,FALSE)</f>
        <v>Poaceae</v>
      </c>
      <c r="U615" t="str">
        <f>VLOOKUP($D615,Artslister!$A$1:$W$100,10,FALSE)</f>
        <v>Avenula</v>
      </c>
      <c r="V615" t="str">
        <f>VLOOKUP($D615,Artslister!$A$1:$W$100,11,FALSE)</f>
        <v>pratensis</v>
      </c>
      <c r="W615">
        <f>VLOOKUP($D615,Artslister!$A$1:$W$100,12,FALSE)</f>
        <v>0</v>
      </c>
      <c r="X615" t="str">
        <f>VLOOKUP($D615,Artslister!$A$1:$W$100,13,FALSE)</f>
        <v>(L.) Dumort.</v>
      </c>
      <c r="Y615" t="str">
        <f>VLOOKUP($D615,Artslister!$A$1:$W$100,15,FALSE)</f>
        <v>NT</v>
      </c>
      <c r="Z615" t="e">
        <f>VLOOKUP($D615,Artslister!$A$1:$W$100,17,FALSE)</f>
        <v>#N/A</v>
      </c>
    </row>
    <row r="616" spans="1:26" x14ac:dyDescent="0.3">
      <c r="A616" t="s">
        <v>138</v>
      </c>
      <c r="B616">
        <v>2022</v>
      </c>
      <c r="C616" t="s">
        <v>1130</v>
      </c>
      <c r="D616" t="s">
        <v>1915</v>
      </c>
      <c r="E616">
        <v>25</v>
      </c>
      <c r="F616">
        <v>1</v>
      </c>
      <c r="M616" t="str">
        <f>VLOOKUP($D616,Artslister!$A$1:$W$100,2,FALSE)</f>
        <v>Avenula pratensis</v>
      </c>
      <c r="N616">
        <f>VLOOKUP($D616,Artslister!$A$1:$W$100,3,FALSE)</f>
        <v>99921</v>
      </c>
      <c r="O616">
        <f>VLOOKUP($D616,Artslister!$A$1:$W$100,4,FALSE)</f>
        <v>0</v>
      </c>
      <c r="P616" t="str">
        <f>VLOOKUP($D616,Artslister!$A$1:$W$100,5,FALSE)</f>
        <v>Plantae</v>
      </c>
      <c r="Q616" t="str">
        <f>VLOOKUP($D616,Artslister!$A$1:$W$100,6,FALSE)</f>
        <v>Magnoliophyta</v>
      </c>
      <c r="R616" t="str">
        <f>VLOOKUP($D616,Artslister!$A$1:$W$100,7,FALSE)</f>
        <v>Monocots</v>
      </c>
      <c r="S616" t="str">
        <f>VLOOKUP($D616,Artslister!$A$1:$W$100,8,FALSE)</f>
        <v>Poales</v>
      </c>
      <c r="T616" t="str">
        <f>VLOOKUP($D616,Artslister!$A$1:$W$100,9,FALSE)</f>
        <v>Poaceae</v>
      </c>
      <c r="U616" t="str">
        <f>VLOOKUP($D616,Artslister!$A$1:$W$100,10,FALSE)</f>
        <v>Avenula</v>
      </c>
      <c r="V616" t="str">
        <f>VLOOKUP($D616,Artslister!$A$1:$W$100,11,FALSE)</f>
        <v>pratensis</v>
      </c>
      <c r="W616">
        <f>VLOOKUP($D616,Artslister!$A$1:$W$100,12,FALSE)</f>
        <v>0</v>
      </c>
      <c r="X616" t="str">
        <f>VLOOKUP($D616,Artslister!$A$1:$W$100,13,FALSE)</f>
        <v>(L.) Dumort.</v>
      </c>
      <c r="Y616" t="str">
        <f>VLOOKUP($D616,Artslister!$A$1:$W$100,15,FALSE)</f>
        <v>NT</v>
      </c>
      <c r="Z616" t="e">
        <f>VLOOKUP($D616,Artslister!$A$1:$W$100,17,FALSE)</f>
        <v>#N/A</v>
      </c>
    </row>
    <row r="617" spans="1:26" x14ac:dyDescent="0.3">
      <c r="A617" t="s">
        <v>138</v>
      </c>
      <c r="B617">
        <v>2022</v>
      </c>
      <c r="C617" t="s">
        <v>1131</v>
      </c>
      <c r="D617" t="s">
        <v>1915</v>
      </c>
      <c r="E617">
        <v>0.1</v>
      </c>
      <c r="F617">
        <v>1</v>
      </c>
      <c r="M617" t="str">
        <f>VLOOKUP($D617,Artslister!$A$1:$W$100,2,FALSE)</f>
        <v>Avenula pratensis</v>
      </c>
      <c r="N617">
        <f>VLOOKUP($D617,Artslister!$A$1:$W$100,3,FALSE)</f>
        <v>99921</v>
      </c>
      <c r="O617">
        <f>VLOOKUP($D617,Artslister!$A$1:$W$100,4,FALSE)</f>
        <v>0</v>
      </c>
      <c r="P617" t="str">
        <f>VLOOKUP($D617,Artslister!$A$1:$W$100,5,FALSE)</f>
        <v>Plantae</v>
      </c>
      <c r="Q617" t="str">
        <f>VLOOKUP($D617,Artslister!$A$1:$W$100,6,FALSE)</f>
        <v>Magnoliophyta</v>
      </c>
      <c r="R617" t="str">
        <f>VLOOKUP($D617,Artslister!$A$1:$W$100,7,FALSE)</f>
        <v>Monocots</v>
      </c>
      <c r="S617" t="str">
        <f>VLOOKUP($D617,Artslister!$A$1:$W$100,8,FALSE)</f>
        <v>Poales</v>
      </c>
      <c r="T617" t="str">
        <f>VLOOKUP($D617,Artslister!$A$1:$W$100,9,FALSE)</f>
        <v>Poaceae</v>
      </c>
      <c r="U617" t="str">
        <f>VLOOKUP($D617,Artslister!$A$1:$W$100,10,FALSE)</f>
        <v>Avenula</v>
      </c>
      <c r="V617" t="str">
        <f>VLOOKUP($D617,Artslister!$A$1:$W$100,11,FALSE)</f>
        <v>pratensis</v>
      </c>
      <c r="W617">
        <f>VLOOKUP($D617,Artslister!$A$1:$W$100,12,FALSE)</f>
        <v>0</v>
      </c>
      <c r="X617" t="str">
        <f>VLOOKUP($D617,Artslister!$A$1:$W$100,13,FALSE)</f>
        <v>(L.) Dumort.</v>
      </c>
      <c r="Y617" t="str">
        <f>VLOOKUP($D617,Artslister!$A$1:$W$100,15,FALSE)</f>
        <v>NT</v>
      </c>
      <c r="Z617" t="e">
        <f>VLOOKUP($D617,Artslister!$A$1:$W$100,17,FALSE)</f>
        <v>#N/A</v>
      </c>
    </row>
    <row r="618" spans="1:26" x14ac:dyDescent="0.3">
      <c r="A618" t="s">
        <v>98</v>
      </c>
      <c r="B618">
        <v>2022</v>
      </c>
      <c r="C618" t="s">
        <v>1561</v>
      </c>
      <c r="D618" t="s">
        <v>1915</v>
      </c>
      <c r="E618">
        <v>4</v>
      </c>
      <c r="F618">
        <v>1</v>
      </c>
      <c r="M618" t="str">
        <f>VLOOKUP($D618,Artslister!$A$1:$W$100,2,FALSE)</f>
        <v>Avenula pratensis</v>
      </c>
      <c r="N618">
        <f>VLOOKUP($D618,Artslister!$A$1:$W$100,3,FALSE)</f>
        <v>99921</v>
      </c>
      <c r="O618">
        <f>VLOOKUP($D618,Artslister!$A$1:$W$100,4,FALSE)</f>
        <v>0</v>
      </c>
      <c r="P618" t="str">
        <f>VLOOKUP($D618,Artslister!$A$1:$W$100,5,FALSE)</f>
        <v>Plantae</v>
      </c>
      <c r="Q618" t="str">
        <f>VLOOKUP($D618,Artslister!$A$1:$W$100,6,FALSE)</f>
        <v>Magnoliophyta</v>
      </c>
      <c r="R618" t="str">
        <f>VLOOKUP($D618,Artslister!$A$1:$W$100,7,FALSE)</f>
        <v>Monocots</v>
      </c>
      <c r="S618" t="str">
        <f>VLOOKUP($D618,Artslister!$A$1:$W$100,8,FALSE)</f>
        <v>Poales</v>
      </c>
      <c r="T618" t="str">
        <f>VLOOKUP($D618,Artslister!$A$1:$W$100,9,FALSE)</f>
        <v>Poaceae</v>
      </c>
      <c r="U618" t="str">
        <f>VLOOKUP($D618,Artslister!$A$1:$W$100,10,FALSE)</f>
        <v>Avenula</v>
      </c>
      <c r="V618" t="str">
        <f>VLOOKUP($D618,Artslister!$A$1:$W$100,11,FALSE)</f>
        <v>pratensis</v>
      </c>
      <c r="W618">
        <f>VLOOKUP($D618,Artslister!$A$1:$W$100,12,FALSE)</f>
        <v>0</v>
      </c>
      <c r="X618" t="str">
        <f>VLOOKUP($D618,Artslister!$A$1:$W$100,13,FALSE)</f>
        <v>(L.) Dumort.</v>
      </c>
      <c r="Y618" t="str">
        <f>VLOOKUP($D618,Artslister!$A$1:$W$100,15,FALSE)</f>
        <v>NT</v>
      </c>
      <c r="Z618" t="e">
        <f>VLOOKUP($D618,Artslister!$A$1:$W$100,17,FALSE)</f>
        <v>#N/A</v>
      </c>
    </row>
    <row r="619" spans="1:26" x14ac:dyDescent="0.3">
      <c r="A619" t="s">
        <v>149</v>
      </c>
      <c r="B619">
        <v>2022</v>
      </c>
      <c r="C619" t="s">
        <v>1694</v>
      </c>
      <c r="D619" t="s">
        <v>1915</v>
      </c>
      <c r="E619">
        <v>10</v>
      </c>
      <c r="F619">
        <v>1</v>
      </c>
      <c r="M619" t="str">
        <f>VLOOKUP($D619,Artslister!$A$1:$W$100,2,FALSE)</f>
        <v>Avenula pratensis</v>
      </c>
      <c r="N619">
        <f>VLOOKUP($D619,Artslister!$A$1:$W$100,3,FALSE)</f>
        <v>99921</v>
      </c>
      <c r="O619">
        <f>VLOOKUP($D619,Artslister!$A$1:$W$100,4,FALSE)</f>
        <v>0</v>
      </c>
      <c r="P619" t="str">
        <f>VLOOKUP($D619,Artslister!$A$1:$W$100,5,FALSE)</f>
        <v>Plantae</v>
      </c>
      <c r="Q619" t="str">
        <f>VLOOKUP($D619,Artslister!$A$1:$W$100,6,FALSE)</f>
        <v>Magnoliophyta</v>
      </c>
      <c r="R619" t="str">
        <f>VLOOKUP($D619,Artslister!$A$1:$W$100,7,FALSE)</f>
        <v>Monocots</v>
      </c>
      <c r="S619" t="str">
        <f>VLOOKUP($D619,Artslister!$A$1:$W$100,8,FALSE)</f>
        <v>Poales</v>
      </c>
      <c r="T619" t="str">
        <f>VLOOKUP($D619,Artslister!$A$1:$W$100,9,FALSE)</f>
        <v>Poaceae</v>
      </c>
      <c r="U619" t="str">
        <f>VLOOKUP($D619,Artslister!$A$1:$W$100,10,FALSE)</f>
        <v>Avenula</v>
      </c>
      <c r="V619" t="str">
        <f>VLOOKUP($D619,Artslister!$A$1:$W$100,11,FALSE)</f>
        <v>pratensis</v>
      </c>
      <c r="W619">
        <f>VLOOKUP($D619,Artslister!$A$1:$W$100,12,FALSE)</f>
        <v>0</v>
      </c>
      <c r="X619" t="str">
        <f>VLOOKUP($D619,Artslister!$A$1:$W$100,13,FALSE)</f>
        <v>(L.) Dumort.</v>
      </c>
      <c r="Y619" t="str">
        <f>VLOOKUP($D619,Artslister!$A$1:$W$100,15,FALSE)</f>
        <v>NT</v>
      </c>
      <c r="Z619" t="e">
        <f>VLOOKUP($D619,Artslister!$A$1:$W$100,17,FALSE)</f>
        <v>#N/A</v>
      </c>
    </row>
    <row r="620" spans="1:26" x14ac:dyDescent="0.3">
      <c r="A620" t="s">
        <v>149</v>
      </c>
      <c r="B620">
        <v>2022</v>
      </c>
      <c r="C620" t="s">
        <v>1695</v>
      </c>
      <c r="D620" t="s">
        <v>1915</v>
      </c>
      <c r="E620">
        <v>6</v>
      </c>
      <c r="F620">
        <v>1</v>
      </c>
      <c r="M620" t="str">
        <f>VLOOKUP($D620,Artslister!$A$1:$W$100,2,FALSE)</f>
        <v>Avenula pratensis</v>
      </c>
      <c r="N620">
        <f>VLOOKUP($D620,Artslister!$A$1:$W$100,3,FALSE)</f>
        <v>99921</v>
      </c>
      <c r="O620">
        <f>VLOOKUP($D620,Artslister!$A$1:$W$100,4,FALSE)</f>
        <v>0</v>
      </c>
      <c r="P620" t="str">
        <f>VLOOKUP($D620,Artslister!$A$1:$W$100,5,FALSE)</f>
        <v>Plantae</v>
      </c>
      <c r="Q620" t="str">
        <f>VLOOKUP($D620,Artslister!$A$1:$W$100,6,FALSE)</f>
        <v>Magnoliophyta</v>
      </c>
      <c r="R620" t="str">
        <f>VLOOKUP($D620,Artslister!$A$1:$W$100,7,FALSE)</f>
        <v>Monocots</v>
      </c>
      <c r="S620" t="str">
        <f>VLOOKUP($D620,Artslister!$A$1:$W$100,8,FALSE)</f>
        <v>Poales</v>
      </c>
      <c r="T620" t="str">
        <f>VLOOKUP($D620,Artslister!$A$1:$W$100,9,FALSE)</f>
        <v>Poaceae</v>
      </c>
      <c r="U620" t="str">
        <f>VLOOKUP($D620,Artslister!$A$1:$W$100,10,FALSE)</f>
        <v>Avenula</v>
      </c>
      <c r="V620" t="str">
        <f>VLOOKUP($D620,Artslister!$A$1:$W$100,11,FALSE)</f>
        <v>pratensis</v>
      </c>
      <c r="W620">
        <f>VLOOKUP($D620,Artslister!$A$1:$W$100,12,FALSE)</f>
        <v>0</v>
      </c>
      <c r="X620" t="str">
        <f>VLOOKUP($D620,Artslister!$A$1:$W$100,13,FALSE)</f>
        <v>(L.) Dumort.</v>
      </c>
      <c r="Y620" t="str">
        <f>VLOOKUP($D620,Artslister!$A$1:$W$100,15,FALSE)</f>
        <v>NT</v>
      </c>
      <c r="Z620" t="e">
        <f>VLOOKUP($D620,Artslister!$A$1:$W$100,17,FALSE)</f>
        <v>#N/A</v>
      </c>
    </row>
    <row r="621" spans="1:26" x14ac:dyDescent="0.3">
      <c r="A621" t="s">
        <v>124</v>
      </c>
      <c r="B621">
        <v>2022</v>
      </c>
      <c r="C621" t="s">
        <v>1258</v>
      </c>
      <c r="D621" t="s">
        <v>1915</v>
      </c>
      <c r="E621">
        <v>3</v>
      </c>
      <c r="F621">
        <v>1</v>
      </c>
      <c r="M621" t="str">
        <f>VLOOKUP($D621,Artslister!$A$1:$W$100,2,FALSE)</f>
        <v>Avenula pratensis</v>
      </c>
      <c r="N621">
        <f>VLOOKUP($D621,Artslister!$A$1:$W$100,3,FALSE)</f>
        <v>99921</v>
      </c>
      <c r="O621">
        <f>VLOOKUP($D621,Artslister!$A$1:$W$100,4,FALSE)</f>
        <v>0</v>
      </c>
      <c r="P621" t="str">
        <f>VLOOKUP($D621,Artslister!$A$1:$W$100,5,FALSE)</f>
        <v>Plantae</v>
      </c>
      <c r="Q621" t="str">
        <f>VLOOKUP($D621,Artslister!$A$1:$W$100,6,FALSE)</f>
        <v>Magnoliophyta</v>
      </c>
      <c r="R621" t="str">
        <f>VLOOKUP($D621,Artslister!$A$1:$W$100,7,FALSE)</f>
        <v>Monocots</v>
      </c>
      <c r="S621" t="str">
        <f>VLOOKUP($D621,Artslister!$A$1:$W$100,8,FALSE)</f>
        <v>Poales</v>
      </c>
      <c r="T621" t="str">
        <f>VLOOKUP($D621,Artslister!$A$1:$W$100,9,FALSE)</f>
        <v>Poaceae</v>
      </c>
      <c r="U621" t="str">
        <f>VLOOKUP($D621,Artslister!$A$1:$W$100,10,FALSE)</f>
        <v>Avenula</v>
      </c>
      <c r="V621" t="str">
        <f>VLOOKUP($D621,Artslister!$A$1:$W$100,11,FALSE)</f>
        <v>pratensis</v>
      </c>
      <c r="W621">
        <f>VLOOKUP($D621,Artslister!$A$1:$W$100,12,FALSE)</f>
        <v>0</v>
      </c>
      <c r="X621" t="str">
        <f>VLOOKUP($D621,Artslister!$A$1:$W$100,13,FALSE)</f>
        <v>(L.) Dumort.</v>
      </c>
      <c r="Y621" t="str">
        <f>VLOOKUP($D621,Artslister!$A$1:$W$100,15,FALSE)</f>
        <v>NT</v>
      </c>
      <c r="Z621" t="e">
        <f>VLOOKUP($D621,Artslister!$A$1:$W$100,17,FALSE)</f>
        <v>#N/A</v>
      </c>
    </row>
    <row r="622" spans="1:26" x14ac:dyDescent="0.3">
      <c r="A622" t="s">
        <v>124</v>
      </c>
      <c r="B622">
        <v>2022</v>
      </c>
      <c r="C622" t="s">
        <v>1259</v>
      </c>
      <c r="D622" t="s">
        <v>1915</v>
      </c>
      <c r="E622">
        <v>3</v>
      </c>
      <c r="F622">
        <v>1</v>
      </c>
      <c r="M622" t="str">
        <f>VLOOKUP($D622,Artslister!$A$1:$W$100,2,FALSE)</f>
        <v>Avenula pratensis</v>
      </c>
      <c r="N622">
        <f>VLOOKUP($D622,Artslister!$A$1:$W$100,3,FALSE)</f>
        <v>99921</v>
      </c>
      <c r="O622">
        <f>VLOOKUP($D622,Artslister!$A$1:$W$100,4,FALSE)</f>
        <v>0</v>
      </c>
      <c r="P622" t="str">
        <f>VLOOKUP($D622,Artslister!$A$1:$W$100,5,FALSE)</f>
        <v>Plantae</v>
      </c>
      <c r="Q622" t="str">
        <f>VLOOKUP($D622,Artslister!$A$1:$W$100,6,FALSE)</f>
        <v>Magnoliophyta</v>
      </c>
      <c r="R622" t="str">
        <f>VLOOKUP($D622,Artslister!$A$1:$W$100,7,FALSE)</f>
        <v>Monocots</v>
      </c>
      <c r="S622" t="str">
        <f>VLOOKUP($D622,Artslister!$A$1:$W$100,8,FALSE)</f>
        <v>Poales</v>
      </c>
      <c r="T622" t="str">
        <f>VLOOKUP($D622,Artslister!$A$1:$W$100,9,FALSE)</f>
        <v>Poaceae</v>
      </c>
      <c r="U622" t="str">
        <f>VLOOKUP($D622,Artslister!$A$1:$W$100,10,FALSE)</f>
        <v>Avenula</v>
      </c>
      <c r="V622" t="str">
        <f>VLOOKUP($D622,Artslister!$A$1:$W$100,11,FALSE)</f>
        <v>pratensis</v>
      </c>
      <c r="W622">
        <f>VLOOKUP($D622,Artslister!$A$1:$W$100,12,FALSE)</f>
        <v>0</v>
      </c>
      <c r="X622" t="str">
        <f>VLOOKUP($D622,Artslister!$A$1:$W$100,13,FALSE)</f>
        <v>(L.) Dumort.</v>
      </c>
      <c r="Y622" t="str">
        <f>VLOOKUP($D622,Artslister!$A$1:$W$100,15,FALSE)</f>
        <v>NT</v>
      </c>
      <c r="Z622" t="e">
        <f>VLOOKUP($D622,Artslister!$A$1:$W$100,17,FALSE)</f>
        <v>#N/A</v>
      </c>
    </row>
    <row r="623" spans="1:26" x14ac:dyDescent="0.3">
      <c r="A623" t="s">
        <v>124</v>
      </c>
      <c r="B623">
        <v>2022</v>
      </c>
      <c r="C623" t="s">
        <v>1261</v>
      </c>
      <c r="D623" t="s">
        <v>1915</v>
      </c>
      <c r="E623">
        <v>5</v>
      </c>
      <c r="F623">
        <v>1</v>
      </c>
      <c r="M623" t="str">
        <f>VLOOKUP($D623,Artslister!$A$1:$W$100,2,FALSE)</f>
        <v>Avenula pratensis</v>
      </c>
      <c r="N623">
        <f>VLOOKUP($D623,Artslister!$A$1:$W$100,3,FALSE)</f>
        <v>99921</v>
      </c>
      <c r="O623">
        <f>VLOOKUP($D623,Artslister!$A$1:$W$100,4,FALSE)</f>
        <v>0</v>
      </c>
      <c r="P623" t="str">
        <f>VLOOKUP($D623,Artslister!$A$1:$W$100,5,FALSE)</f>
        <v>Plantae</v>
      </c>
      <c r="Q623" t="str">
        <f>VLOOKUP($D623,Artslister!$A$1:$W$100,6,FALSE)</f>
        <v>Magnoliophyta</v>
      </c>
      <c r="R623" t="str">
        <f>VLOOKUP($D623,Artslister!$A$1:$W$100,7,FALSE)</f>
        <v>Monocots</v>
      </c>
      <c r="S623" t="str">
        <f>VLOOKUP($D623,Artslister!$A$1:$W$100,8,FALSE)</f>
        <v>Poales</v>
      </c>
      <c r="T623" t="str">
        <f>VLOOKUP($D623,Artslister!$A$1:$W$100,9,FALSE)</f>
        <v>Poaceae</v>
      </c>
      <c r="U623" t="str">
        <f>VLOOKUP($D623,Artslister!$A$1:$W$100,10,FALSE)</f>
        <v>Avenula</v>
      </c>
      <c r="V623" t="str">
        <f>VLOOKUP($D623,Artslister!$A$1:$W$100,11,FALSE)</f>
        <v>pratensis</v>
      </c>
      <c r="W623">
        <f>VLOOKUP($D623,Artslister!$A$1:$W$100,12,FALSE)</f>
        <v>0</v>
      </c>
      <c r="X623" t="str">
        <f>VLOOKUP($D623,Artslister!$A$1:$W$100,13,FALSE)</f>
        <v>(L.) Dumort.</v>
      </c>
      <c r="Y623" t="str">
        <f>VLOOKUP($D623,Artslister!$A$1:$W$100,15,FALSE)</f>
        <v>NT</v>
      </c>
      <c r="Z623" t="e">
        <f>VLOOKUP($D623,Artslister!$A$1:$W$100,17,FALSE)</f>
        <v>#N/A</v>
      </c>
    </row>
    <row r="624" spans="1:26" x14ac:dyDescent="0.3">
      <c r="A624" t="s">
        <v>124</v>
      </c>
      <c r="B624">
        <v>2022</v>
      </c>
      <c r="C624" t="s">
        <v>1262</v>
      </c>
      <c r="D624" t="s">
        <v>1915</v>
      </c>
      <c r="E624">
        <v>1</v>
      </c>
      <c r="F624">
        <v>1</v>
      </c>
      <c r="M624" t="str">
        <f>VLOOKUP($D624,Artslister!$A$1:$W$100,2,FALSE)</f>
        <v>Avenula pratensis</v>
      </c>
      <c r="N624">
        <f>VLOOKUP($D624,Artslister!$A$1:$W$100,3,FALSE)</f>
        <v>99921</v>
      </c>
      <c r="O624">
        <f>VLOOKUP($D624,Artslister!$A$1:$W$100,4,FALSE)</f>
        <v>0</v>
      </c>
      <c r="P624" t="str">
        <f>VLOOKUP($D624,Artslister!$A$1:$W$100,5,FALSE)</f>
        <v>Plantae</v>
      </c>
      <c r="Q624" t="str">
        <f>VLOOKUP($D624,Artslister!$A$1:$W$100,6,FALSE)</f>
        <v>Magnoliophyta</v>
      </c>
      <c r="R624" t="str">
        <f>VLOOKUP($D624,Artslister!$A$1:$W$100,7,FALSE)</f>
        <v>Monocots</v>
      </c>
      <c r="S624" t="str">
        <f>VLOOKUP($D624,Artslister!$A$1:$W$100,8,FALSE)</f>
        <v>Poales</v>
      </c>
      <c r="T624" t="str">
        <f>VLOOKUP($D624,Artslister!$A$1:$W$100,9,FALSE)</f>
        <v>Poaceae</v>
      </c>
      <c r="U624" t="str">
        <f>VLOOKUP($D624,Artslister!$A$1:$W$100,10,FALSE)</f>
        <v>Avenula</v>
      </c>
      <c r="V624" t="str">
        <f>VLOOKUP($D624,Artslister!$A$1:$W$100,11,FALSE)</f>
        <v>pratensis</v>
      </c>
      <c r="W624">
        <f>VLOOKUP($D624,Artslister!$A$1:$W$100,12,FALSE)</f>
        <v>0</v>
      </c>
      <c r="X624" t="str">
        <f>VLOOKUP($D624,Artslister!$A$1:$W$100,13,FALSE)</f>
        <v>(L.) Dumort.</v>
      </c>
      <c r="Y624" t="str">
        <f>VLOOKUP($D624,Artslister!$A$1:$W$100,15,FALSE)</f>
        <v>NT</v>
      </c>
      <c r="Z624" t="e">
        <f>VLOOKUP($D624,Artslister!$A$1:$W$100,17,FALSE)</f>
        <v>#N/A</v>
      </c>
    </row>
    <row r="625" spans="1:26" x14ac:dyDescent="0.3">
      <c r="A625" t="s">
        <v>124</v>
      </c>
      <c r="B625">
        <v>2022</v>
      </c>
      <c r="C625" t="s">
        <v>1263</v>
      </c>
      <c r="D625" t="s">
        <v>1915</v>
      </c>
      <c r="E625">
        <v>3</v>
      </c>
      <c r="F625">
        <v>1</v>
      </c>
      <c r="M625" t="str">
        <f>VLOOKUP($D625,Artslister!$A$1:$W$100,2,FALSE)</f>
        <v>Avenula pratensis</v>
      </c>
      <c r="N625">
        <f>VLOOKUP($D625,Artslister!$A$1:$W$100,3,FALSE)</f>
        <v>99921</v>
      </c>
      <c r="O625">
        <f>VLOOKUP($D625,Artslister!$A$1:$W$100,4,FALSE)</f>
        <v>0</v>
      </c>
      <c r="P625" t="str">
        <f>VLOOKUP($D625,Artslister!$A$1:$W$100,5,FALSE)</f>
        <v>Plantae</v>
      </c>
      <c r="Q625" t="str">
        <f>VLOOKUP($D625,Artslister!$A$1:$W$100,6,FALSE)</f>
        <v>Magnoliophyta</v>
      </c>
      <c r="R625" t="str">
        <f>VLOOKUP($D625,Artslister!$A$1:$W$100,7,FALSE)</f>
        <v>Monocots</v>
      </c>
      <c r="S625" t="str">
        <f>VLOOKUP($D625,Artslister!$A$1:$W$100,8,FALSE)</f>
        <v>Poales</v>
      </c>
      <c r="T625" t="str">
        <f>VLOOKUP($D625,Artslister!$A$1:$W$100,9,FALSE)</f>
        <v>Poaceae</v>
      </c>
      <c r="U625" t="str">
        <f>VLOOKUP($D625,Artslister!$A$1:$W$100,10,FALSE)</f>
        <v>Avenula</v>
      </c>
      <c r="V625" t="str">
        <f>VLOOKUP($D625,Artslister!$A$1:$W$100,11,FALSE)</f>
        <v>pratensis</v>
      </c>
      <c r="W625">
        <f>VLOOKUP($D625,Artslister!$A$1:$W$100,12,FALSE)</f>
        <v>0</v>
      </c>
      <c r="X625" t="str">
        <f>VLOOKUP($D625,Artslister!$A$1:$W$100,13,FALSE)</f>
        <v>(L.) Dumort.</v>
      </c>
      <c r="Y625" t="str">
        <f>VLOOKUP($D625,Artslister!$A$1:$W$100,15,FALSE)</f>
        <v>NT</v>
      </c>
      <c r="Z625" t="e">
        <f>VLOOKUP($D625,Artslister!$A$1:$W$100,17,FALSE)</f>
        <v>#N/A</v>
      </c>
    </row>
    <row r="626" spans="1:26" x14ac:dyDescent="0.3">
      <c r="A626" t="s">
        <v>124</v>
      </c>
      <c r="B626">
        <v>2022</v>
      </c>
      <c r="C626" t="s">
        <v>1264</v>
      </c>
      <c r="D626" t="s">
        <v>1915</v>
      </c>
      <c r="E626">
        <v>6</v>
      </c>
      <c r="F626">
        <v>1</v>
      </c>
      <c r="M626" t="str">
        <f>VLOOKUP($D626,Artslister!$A$1:$W$100,2,FALSE)</f>
        <v>Avenula pratensis</v>
      </c>
      <c r="N626">
        <f>VLOOKUP($D626,Artslister!$A$1:$W$100,3,FALSE)</f>
        <v>99921</v>
      </c>
      <c r="O626">
        <f>VLOOKUP($D626,Artslister!$A$1:$W$100,4,FALSE)</f>
        <v>0</v>
      </c>
      <c r="P626" t="str">
        <f>VLOOKUP($D626,Artslister!$A$1:$W$100,5,FALSE)</f>
        <v>Plantae</v>
      </c>
      <c r="Q626" t="str">
        <f>VLOOKUP($D626,Artslister!$A$1:$W$100,6,FALSE)</f>
        <v>Magnoliophyta</v>
      </c>
      <c r="R626" t="str">
        <f>VLOOKUP($D626,Artslister!$A$1:$W$100,7,FALSE)</f>
        <v>Monocots</v>
      </c>
      <c r="S626" t="str">
        <f>VLOOKUP($D626,Artslister!$A$1:$W$100,8,FALSE)</f>
        <v>Poales</v>
      </c>
      <c r="T626" t="str">
        <f>VLOOKUP($D626,Artslister!$A$1:$W$100,9,FALSE)</f>
        <v>Poaceae</v>
      </c>
      <c r="U626" t="str">
        <f>VLOOKUP($D626,Artslister!$A$1:$W$100,10,FALSE)</f>
        <v>Avenula</v>
      </c>
      <c r="V626" t="str">
        <f>VLOOKUP($D626,Artslister!$A$1:$W$100,11,FALSE)</f>
        <v>pratensis</v>
      </c>
      <c r="W626">
        <f>VLOOKUP($D626,Artslister!$A$1:$W$100,12,FALSE)</f>
        <v>0</v>
      </c>
      <c r="X626" t="str">
        <f>VLOOKUP($D626,Artslister!$A$1:$W$100,13,FALSE)</f>
        <v>(L.) Dumort.</v>
      </c>
      <c r="Y626" t="str">
        <f>VLOOKUP($D626,Artslister!$A$1:$W$100,15,FALSE)</f>
        <v>NT</v>
      </c>
      <c r="Z626" t="e">
        <f>VLOOKUP($D626,Artslister!$A$1:$W$100,17,FALSE)</f>
        <v>#N/A</v>
      </c>
    </row>
    <row r="627" spans="1:26" x14ac:dyDescent="0.3">
      <c r="A627" t="s">
        <v>34</v>
      </c>
      <c r="B627">
        <v>2022</v>
      </c>
      <c r="C627" t="s">
        <v>1240</v>
      </c>
      <c r="D627" t="s">
        <v>1915</v>
      </c>
      <c r="E627">
        <v>5</v>
      </c>
      <c r="F627">
        <v>1</v>
      </c>
      <c r="M627" t="str">
        <f>VLOOKUP($D627,Artslister!$A$1:$W$100,2,FALSE)</f>
        <v>Avenula pratensis</v>
      </c>
      <c r="N627">
        <f>VLOOKUP($D627,Artslister!$A$1:$W$100,3,FALSE)</f>
        <v>99921</v>
      </c>
      <c r="O627">
        <f>VLOOKUP($D627,Artslister!$A$1:$W$100,4,FALSE)</f>
        <v>0</v>
      </c>
      <c r="P627" t="str">
        <f>VLOOKUP($D627,Artslister!$A$1:$W$100,5,FALSE)</f>
        <v>Plantae</v>
      </c>
      <c r="Q627" t="str">
        <f>VLOOKUP($D627,Artslister!$A$1:$W$100,6,FALSE)</f>
        <v>Magnoliophyta</v>
      </c>
      <c r="R627" t="str">
        <f>VLOOKUP($D627,Artslister!$A$1:$W$100,7,FALSE)</f>
        <v>Monocots</v>
      </c>
      <c r="S627" t="str">
        <f>VLOOKUP($D627,Artslister!$A$1:$W$100,8,FALSE)</f>
        <v>Poales</v>
      </c>
      <c r="T627" t="str">
        <f>VLOOKUP($D627,Artslister!$A$1:$W$100,9,FALSE)</f>
        <v>Poaceae</v>
      </c>
      <c r="U627" t="str">
        <f>VLOOKUP($D627,Artslister!$A$1:$W$100,10,FALSE)</f>
        <v>Avenula</v>
      </c>
      <c r="V627" t="str">
        <f>VLOOKUP($D627,Artslister!$A$1:$W$100,11,FALSE)</f>
        <v>pratensis</v>
      </c>
      <c r="W627">
        <f>VLOOKUP($D627,Artslister!$A$1:$W$100,12,FALSE)</f>
        <v>0</v>
      </c>
      <c r="X627" t="str">
        <f>VLOOKUP($D627,Artslister!$A$1:$W$100,13,FALSE)</f>
        <v>(L.) Dumort.</v>
      </c>
      <c r="Y627" t="str">
        <f>VLOOKUP($D627,Artslister!$A$1:$W$100,15,FALSE)</f>
        <v>NT</v>
      </c>
      <c r="Z627" t="e">
        <f>VLOOKUP($D627,Artslister!$A$1:$W$100,17,FALSE)</f>
        <v>#N/A</v>
      </c>
    </row>
    <row r="628" spans="1:26" x14ac:dyDescent="0.3">
      <c r="A628" t="s">
        <v>34</v>
      </c>
      <c r="B628">
        <v>2022</v>
      </c>
      <c r="C628" t="s">
        <v>1242</v>
      </c>
      <c r="D628" t="s">
        <v>1915</v>
      </c>
      <c r="E628">
        <v>5</v>
      </c>
      <c r="F628">
        <v>1</v>
      </c>
      <c r="M628" t="str">
        <f>VLOOKUP($D628,Artslister!$A$1:$W$100,2,FALSE)</f>
        <v>Avenula pratensis</v>
      </c>
      <c r="N628">
        <f>VLOOKUP($D628,Artslister!$A$1:$W$100,3,FALSE)</f>
        <v>99921</v>
      </c>
      <c r="O628">
        <f>VLOOKUP($D628,Artslister!$A$1:$W$100,4,FALSE)</f>
        <v>0</v>
      </c>
      <c r="P628" t="str">
        <f>VLOOKUP($D628,Artslister!$A$1:$W$100,5,FALSE)</f>
        <v>Plantae</v>
      </c>
      <c r="Q628" t="str">
        <f>VLOOKUP($D628,Artslister!$A$1:$W$100,6,FALSE)</f>
        <v>Magnoliophyta</v>
      </c>
      <c r="R628" t="str">
        <f>VLOOKUP($D628,Artslister!$A$1:$W$100,7,FALSE)</f>
        <v>Monocots</v>
      </c>
      <c r="S628" t="str">
        <f>VLOOKUP($D628,Artslister!$A$1:$W$100,8,FALSE)</f>
        <v>Poales</v>
      </c>
      <c r="T628" t="str">
        <f>VLOOKUP($D628,Artslister!$A$1:$W$100,9,FALSE)</f>
        <v>Poaceae</v>
      </c>
      <c r="U628" t="str">
        <f>VLOOKUP($D628,Artslister!$A$1:$W$100,10,FALSE)</f>
        <v>Avenula</v>
      </c>
      <c r="V628" t="str">
        <f>VLOOKUP($D628,Artslister!$A$1:$W$100,11,FALSE)</f>
        <v>pratensis</v>
      </c>
      <c r="W628">
        <f>VLOOKUP($D628,Artslister!$A$1:$W$100,12,FALSE)</f>
        <v>0</v>
      </c>
      <c r="X628" t="str">
        <f>VLOOKUP($D628,Artslister!$A$1:$W$100,13,FALSE)</f>
        <v>(L.) Dumort.</v>
      </c>
      <c r="Y628" t="str">
        <f>VLOOKUP($D628,Artslister!$A$1:$W$100,15,FALSE)</f>
        <v>NT</v>
      </c>
      <c r="Z628" t="e">
        <f>VLOOKUP($D628,Artslister!$A$1:$W$100,17,FALSE)</f>
        <v>#N/A</v>
      </c>
    </row>
    <row r="629" spans="1:26" x14ac:dyDescent="0.3">
      <c r="A629" t="s">
        <v>34</v>
      </c>
      <c r="B629">
        <v>2022</v>
      </c>
      <c r="C629" t="s">
        <v>1239</v>
      </c>
      <c r="D629" t="s">
        <v>1915</v>
      </c>
      <c r="E629">
        <v>8</v>
      </c>
      <c r="F629">
        <v>1</v>
      </c>
      <c r="M629" t="str">
        <f>VLOOKUP($D629,Artslister!$A$1:$W$100,2,FALSE)</f>
        <v>Avenula pratensis</v>
      </c>
      <c r="N629">
        <f>VLOOKUP($D629,Artslister!$A$1:$W$100,3,FALSE)</f>
        <v>99921</v>
      </c>
      <c r="O629">
        <f>VLOOKUP($D629,Artslister!$A$1:$W$100,4,FALSE)</f>
        <v>0</v>
      </c>
      <c r="P629" t="str">
        <f>VLOOKUP($D629,Artslister!$A$1:$W$100,5,FALSE)</f>
        <v>Plantae</v>
      </c>
      <c r="Q629" t="str">
        <f>VLOOKUP($D629,Artslister!$A$1:$W$100,6,FALSE)</f>
        <v>Magnoliophyta</v>
      </c>
      <c r="R629" t="str">
        <f>VLOOKUP($D629,Artslister!$A$1:$W$100,7,FALSE)</f>
        <v>Monocots</v>
      </c>
      <c r="S629" t="str">
        <f>VLOOKUP($D629,Artslister!$A$1:$W$100,8,FALSE)</f>
        <v>Poales</v>
      </c>
      <c r="T629" t="str">
        <f>VLOOKUP($D629,Artslister!$A$1:$W$100,9,FALSE)</f>
        <v>Poaceae</v>
      </c>
      <c r="U629" t="str">
        <f>VLOOKUP($D629,Artslister!$A$1:$W$100,10,FALSE)</f>
        <v>Avenula</v>
      </c>
      <c r="V629" t="str">
        <f>VLOOKUP($D629,Artslister!$A$1:$W$100,11,FALSE)</f>
        <v>pratensis</v>
      </c>
      <c r="W629">
        <f>VLOOKUP($D629,Artslister!$A$1:$W$100,12,FALSE)</f>
        <v>0</v>
      </c>
      <c r="X629" t="str">
        <f>VLOOKUP($D629,Artslister!$A$1:$W$100,13,FALSE)</f>
        <v>(L.) Dumort.</v>
      </c>
      <c r="Y629" t="str">
        <f>VLOOKUP($D629,Artslister!$A$1:$W$100,15,FALSE)</f>
        <v>NT</v>
      </c>
      <c r="Z629" t="e">
        <f>VLOOKUP($D629,Artslister!$A$1:$W$100,17,FALSE)</f>
        <v>#N/A</v>
      </c>
    </row>
    <row r="630" spans="1:26" x14ac:dyDescent="0.3">
      <c r="A630" t="s">
        <v>34</v>
      </c>
      <c r="B630">
        <v>2022</v>
      </c>
      <c r="C630" t="s">
        <v>1237</v>
      </c>
      <c r="D630" t="s">
        <v>1915</v>
      </c>
      <c r="E630">
        <v>6</v>
      </c>
      <c r="F630">
        <v>1</v>
      </c>
      <c r="M630" t="str">
        <f>VLOOKUP($D630,Artslister!$A$1:$W$100,2,FALSE)</f>
        <v>Avenula pratensis</v>
      </c>
      <c r="N630">
        <f>VLOOKUP($D630,Artslister!$A$1:$W$100,3,FALSE)</f>
        <v>99921</v>
      </c>
      <c r="O630">
        <f>VLOOKUP($D630,Artslister!$A$1:$W$100,4,FALSE)</f>
        <v>0</v>
      </c>
      <c r="P630" t="str">
        <f>VLOOKUP($D630,Artslister!$A$1:$W$100,5,FALSE)</f>
        <v>Plantae</v>
      </c>
      <c r="Q630" t="str">
        <f>VLOOKUP($D630,Artslister!$A$1:$W$100,6,FALSE)</f>
        <v>Magnoliophyta</v>
      </c>
      <c r="R630" t="str">
        <f>VLOOKUP($D630,Artslister!$A$1:$W$100,7,FALSE)</f>
        <v>Monocots</v>
      </c>
      <c r="S630" t="str">
        <f>VLOOKUP($D630,Artslister!$A$1:$W$100,8,FALSE)</f>
        <v>Poales</v>
      </c>
      <c r="T630" t="str">
        <f>VLOOKUP($D630,Artslister!$A$1:$W$100,9,FALSE)</f>
        <v>Poaceae</v>
      </c>
      <c r="U630" t="str">
        <f>VLOOKUP($D630,Artslister!$A$1:$W$100,10,FALSE)</f>
        <v>Avenula</v>
      </c>
      <c r="V630" t="str">
        <f>VLOOKUP($D630,Artslister!$A$1:$W$100,11,FALSE)</f>
        <v>pratensis</v>
      </c>
      <c r="W630">
        <f>VLOOKUP($D630,Artslister!$A$1:$W$100,12,FALSE)</f>
        <v>0</v>
      </c>
      <c r="X630" t="str">
        <f>VLOOKUP($D630,Artslister!$A$1:$W$100,13,FALSE)</f>
        <v>(L.) Dumort.</v>
      </c>
      <c r="Y630" t="str">
        <f>VLOOKUP($D630,Artslister!$A$1:$W$100,15,FALSE)</f>
        <v>NT</v>
      </c>
      <c r="Z630" t="e">
        <f>VLOOKUP($D630,Artslister!$A$1:$W$100,17,FALSE)</f>
        <v>#N/A</v>
      </c>
    </row>
    <row r="631" spans="1:26" x14ac:dyDescent="0.3">
      <c r="A631" t="s">
        <v>34</v>
      </c>
      <c r="B631">
        <v>2022</v>
      </c>
      <c r="C631" t="s">
        <v>1238</v>
      </c>
      <c r="D631" t="s">
        <v>1915</v>
      </c>
      <c r="E631">
        <v>2</v>
      </c>
      <c r="F631">
        <v>1</v>
      </c>
      <c r="M631" t="str">
        <f>VLOOKUP($D631,Artslister!$A$1:$W$100,2,FALSE)</f>
        <v>Avenula pratensis</v>
      </c>
      <c r="N631">
        <f>VLOOKUP($D631,Artslister!$A$1:$W$100,3,FALSE)</f>
        <v>99921</v>
      </c>
      <c r="O631">
        <f>VLOOKUP($D631,Artslister!$A$1:$W$100,4,FALSE)</f>
        <v>0</v>
      </c>
      <c r="P631" t="str">
        <f>VLOOKUP($D631,Artslister!$A$1:$W$100,5,FALSE)</f>
        <v>Plantae</v>
      </c>
      <c r="Q631" t="str">
        <f>VLOOKUP($D631,Artslister!$A$1:$W$100,6,FALSE)</f>
        <v>Magnoliophyta</v>
      </c>
      <c r="R631" t="str">
        <f>VLOOKUP($D631,Artslister!$A$1:$W$100,7,FALSE)</f>
        <v>Monocots</v>
      </c>
      <c r="S631" t="str">
        <f>VLOOKUP($D631,Artslister!$A$1:$W$100,8,FALSE)</f>
        <v>Poales</v>
      </c>
      <c r="T631" t="str">
        <f>VLOOKUP($D631,Artslister!$A$1:$W$100,9,FALSE)</f>
        <v>Poaceae</v>
      </c>
      <c r="U631" t="str">
        <f>VLOOKUP($D631,Artslister!$A$1:$W$100,10,FALSE)</f>
        <v>Avenula</v>
      </c>
      <c r="V631" t="str">
        <f>VLOOKUP($D631,Artslister!$A$1:$W$100,11,FALSE)</f>
        <v>pratensis</v>
      </c>
      <c r="W631">
        <f>VLOOKUP($D631,Artslister!$A$1:$W$100,12,FALSE)</f>
        <v>0</v>
      </c>
      <c r="X631" t="str">
        <f>VLOOKUP($D631,Artslister!$A$1:$W$100,13,FALSE)</f>
        <v>(L.) Dumort.</v>
      </c>
      <c r="Y631" t="str">
        <f>VLOOKUP($D631,Artslister!$A$1:$W$100,15,FALSE)</f>
        <v>NT</v>
      </c>
      <c r="Z631" t="e">
        <f>VLOOKUP($D631,Artslister!$A$1:$W$100,17,FALSE)</f>
        <v>#N/A</v>
      </c>
    </row>
    <row r="632" spans="1:26" x14ac:dyDescent="0.3">
      <c r="A632" t="s">
        <v>12</v>
      </c>
      <c r="B632">
        <v>2020</v>
      </c>
      <c r="C632" t="s">
        <v>1197</v>
      </c>
      <c r="D632" t="s">
        <v>2136</v>
      </c>
      <c r="E632">
        <v>10</v>
      </c>
      <c r="H632">
        <v>1</v>
      </c>
      <c r="M632" t="str">
        <f>VLOOKUP($D632,Artslister!$A$1:$W$100,2,FALSE)</f>
        <v>Caragana sp.</v>
      </c>
      <c r="N632" t="str">
        <f>VLOOKUP($D632,Artslister!$A$1:$W$100,3,FALSE)</f>
        <v>101906</v>
      </c>
      <c r="O632" t="str">
        <f>VLOOKUP($D632,Artslister!$A$1:$W$100,4,FALSE)</f>
        <v>61866</v>
      </c>
      <c r="P632" t="str">
        <f>VLOOKUP($D632,Artslister!$A$1:$W$100,5,FALSE)</f>
        <v>Plantae</v>
      </c>
      <c r="Q632" t="str">
        <f>VLOOKUP($D632,Artslister!$A$1:$W$100,6,FALSE)</f>
        <v>Magnoliophyta</v>
      </c>
      <c r="R632" t="str">
        <f>VLOOKUP($D632,Artslister!$A$1:$W$100,7,FALSE)</f>
        <v>Eudicots</v>
      </c>
      <c r="S632" t="str">
        <f>VLOOKUP($D632,Artslister!$A$1:$W$100,8,FALSE)</f>
        <v>Fabales</v>
      </c>
      <c r="T632" t="str">
        <f>VLOOKUP($D632,Artslister!$A$1:$W$100,9,FALSE)</f>
        <v>Fabaceae</v>
      </c>
      <c r="U632" t="str">
        <f>VLOOKUP($D632,Artslister!$A$1:$W$100,10,FALSE)</f>
        <v>Caragana</v>
      </c>
      <c r="V632">
        <f>VLOOKUP($D632,Artslister!$A$1:$W$100,11,FALSE)</f>
        <v>0</v>
      </c>
      <c r="W632">
        <f>VLOOKUP($D632,Artslister!$A$1:$W$100,12,FALSE)</f>
        <v>0</v>
      </c>
      <c r="X632" t="str">
        <f>VLOOKUP($D632,Artslister!$A$1:$W$100,13,FALSE)</f>
        <v>Fabr.</v>
      </c>
      <c r="Y632" t="e">
        <f>VLOOKUP($D632,Artslister!$A$1:$W$100,15,FALSE)</f>
        <v>#N/A</v>
      </c>
      <c r="Z632" t="e">
        <f>VLOOKUP($D632,Artslister!$A$1:$W$100,17,FALSE)</f>
        <v>#N/A</v>
      </c>
    </row>
    <row r="633" spans="1:26" x14ac:dyDescent="0.3">
      <c r="A633" s="40" t="s">
        <v>104</v>
      </c>
      <c r="B633" s="40">
        <v>2021</v>
      </c>
      <c r="C633" s="40" t="s">
        <v>1145</v>
      </c>
      <c r="D633" s="40" t="s">
        <v>1769</v>
      </c>
      <c r="E633" s="40">
        <v>2</v>
      </c>
      <c r="F633" s="14" t="str">
        <f>VLOOKUP($D633,Artslister!$A$2:$T$299,3,FALSE)</f>
        <v>101705</v>
      </c>
      <c r="G633" s="14" t="str">
        <f>VLOOKUP($D633,Artslister!$A$2:$T$299,5,FALSE)</f>
        <v>Plantae</v>
      </c>
      <c r="H633" s="14">
        <v>1</v>
      </c>
      <c r="I633" s="14"/>
      <c r="J633" s="14"/>
      <c r="K633" s="40"/>
      <c r="L633" s="14"/>
      <c r="M633" t="str">
        <f>VLOOKUP($D633,Artslister!$A$1:$W$100,2,FALSE)</f>
        <v>Viburnum lantana</v>
      </c>
      <c r="N633" t="str">
        <f>VLOOKUP($D633,Artslister!$A$1:$W$100,3,FALSE)</f>
        <v>101705</v>
      </c>
      <c r="O633" t="str">
        <f>VLOOKUP($D633,Artslister!$A$1:$W$100,4,FALSE)</f>
        <v>61665</v>
      </c>
      <c r="P633" t="str">
        <f>VLOOKUP($D633,Artslister!$A$1:$W$100,5,FALSE)</f>
        <v>Plantae</v>
      </c>
      <c r="Q633" t="str">
        <f>VLOOKUP($D633,Artslister!$A$1:$W$100,6,FALSE)</f>
        <v>Magnoliophyta</v>
      </c>
      <c r="R633" t="str">
        <f>VLOOKUP($D633,Artslister!$A$1:$W$100,7,FALSE)</f>
        <v>Eudicots</v>
      </c>
      <c r="S633" t="str">
        <f>VLOOKUP($D633,Artslister!$A$1:$W$100,8,FALSE)</f>
        <v>Dipsacales</v>
      </c>
      <c r="T633" t="str">
        <f>VLOOKUP($D633,Artslister!$A$1:$W$100,9,FALSE)</f>
        <v>Adoxaceae</v>
      </c>
      <c r="U633" t="str">
        <f>VLOOKUP($D633,Artslister!$A$1:$W$100,10,FALSE)</f>
        <v>Viburnum</v>
      </c>
      <c r="V633" t="str">
        <f>VLOOKUP($D633,Artslister!$A$1:$W$100,11,FALSE)</f>
        <v>lantana</v>
      </c>
      <c r="W633">
        <f>VLOOKUP($D633,Artslister!$A$1:$W$100,12,FALSE)</f>
        <v>0</v>
      </c>
      <c r="X633" t="str">
        <f>VLOOKUP($D633,Artslister!$A$1:$W$100,13,FALSE)</f>
        <v>L.</v>
      </c>
      <c r="Y633" t="str">
        <f>VLOOKUP($D633,Artslister!$A$1:$W$100,15,FALSE)</f>
        <v>NA</v>
      </c>
      <c r="Z633" t="str">
        <f>VLOOKUP($D633,Artslister!$A$1:$W$100,17,FALSE)</f>
        <v>LO</v>
      </c>
    </row>
    <row r="634" spans="1:26" x14ac:dyDescent="0.3">
      <c r="A634" t="s">
        <v>12</v>
      </c>
      <c r="B634">
        <v>2022</v>
      </c>
      <c r="C634" t="s">
        <v>1202</v>
      </c>
      <c r="D634" t="s">
        <v>1917</v>
      </c>
      <c r="E634">
        <v>2</v>
      </c>
      <c r="F634">
        <v>1</v>
      </c>
      <c r="M634" t="str">
        <f>VLOOKUP($D634,Artslister!$A$1:$W$100,2,FALSE)</f>
        <v>Hypochaeris maculata</v>
      </c>
      <c r="N634">
        <f>VLOOKUP($D634,Artslister!$A$1:$W$100,3,FALSE)</f>
        <v>100708</v>
      </c>
      <c r="O634">
        <f>VLOOKUP($D634,Artslister!$A$1:$W$100,4,FALSE)</f>
        <v>0</v>
      </c>
      <c r="P634" t="str">
        <f>VLOOKUP($D634,Artslister!$A$1:$W$100,5,FALSE)</f>
        <v>Plantae</v>
      </c>
      <c r="Q634" t="str">
        <f>VLOOKUP($D634,Artslister!$A$1:$W$100,6,FALSE)</f>
        <v>Magnoliophyta</v>
      </c>
      <c r="R634" t="str">
        <f>VLOOKUP($D634,Artslister!$A$1:$W$100,7,FALSE)</f>
        <v>Eudicots</v>
      </c>
      <c r="S634" t="str">
        <f>VLOOKUP($D634,Artslister!$A$1:$W$100,8,FALSE)</f>
        <v>Asterales</v>
      </c>
      <c r="T634" t="str">
        <f>VLOOKUP($D634,Artslister!$A$1:$W$100,9,FALSE)</f>
        <v>Asteraceae</v>
      </c>
      <c r="U634" t="str">
        <f>VLOOKUP($D634,Artslister!$A$1:$W$100,10,FALSE)</f>
        <v>Hypochaeris</v>
      </c>
      <c r="V634" t="str">
        <f>VLOOKUP($D634,Artslister!$A$1:$W$100,11,FALSE)</f>
        <v>maculata</v>
      </c>
      <c r="W634">
        <f>VLOOKUP($D634,Artslister!$A$1:$W$100,12,FALSE)</f>
        <v>0</v>
      </c>
      <c r="X634" t="str">
        <f>VLOOKUP($D634,Artslister!$A$1:$W$100,13,FALSE)</f>
        <v>L.</v>
      </c>
      <c r="Y634" t="str">
        <f>VLOOKUP($D634,Artslister!$A$1:$W$100,15,FALSE)</f>
        <v>NT</v>
      </c>
      <c r="Z634" t="e">
        <f>VLOOKUP($D634,Artslister!$A$1:$W$100,17,FALSE)</f>
        <v>#N/A</v>
      </c>
    </row>
    <row r="635" spans="1:26" x14ac:dyDescent="0.3">
      <c r="A635" t="s">
        <v>12</v>
      </c>
      <c r="B635">
        <v>2022</v>
      </c>
      <c r="C635" t="s">
        <v>1201</v>
      </c>
      <c r="D635" t="s">
        <v>1917</v>
      </c>
      <c r="E635">
        <v>8</v>
      </c>
      <c r="F635">
        <v>1</v>
      </c>
      <c r="M635" t="str">
        <f>VLOOKUP($D635,Artslister!$A$1:$W$100,2,FALSE)</f>
        <v>Hypochaeris maculata</v>
      </c>
      <c r="N635">
        <f>VLOOKUP($D635,Artslister!$A$1:$W$100,3,FALSE)</f>
        <v>100708</v>
      </c>
      <c r="O635">
        <f>VLOOKUP($D635,Artslister!$A$1:$W$100,4,FALSE)</f>
        <v>0</v>
      </c>
      <c r="P635" t="str">
        <f>VLOOKUP($D635,Artslister!$A$1:$W$100,5,FALSE)</f>
        <v>Plantae</v>
      </c>
      <c r="Q635" t="str">
        <f>VLOOKUP($D635,Artslister!$A$1:$W$100,6,FALSE)</f>
        <v>Magnoliophyta</v>
      </c>
      <c r="R635" t="str">
        <f>VLOOKUP($D635,Artslister!$A$1:$W$100,7,FALSE)</f>
        <v>Eudicots</v>
      </c>
      <c r="S635" t="str">
        <f>VLOOKUP($D635,Artslister!$A$1:$W$100,8,FALSE)</f>
        <v>Asterales</v>
      </c>
      <c r="T635" t="str">
        <f>VLOOKUP($D635,Artslister!$A$1:$W$100,9,FALSE)</f>
        <v>Asteraceae</v>
      </c>
      <c r="U635" t="str">
        <f>VLOOKUP($D635,Artslister!$A$1:$W$100,10,FALSE)</f>
        <v>Hypochaeris</v>
      </c>
      <c r="V635" t="str">
        <f>VLOOKUP($D635,Artslister!$A$1:$W$100,11,FALSE)</f>
        <v>maculata</v>
      </c>
      <c r="W635">
        <f>VLOOKUP($D635,Artslister!$A$1:$W$100,12,FALSE)</f>
        <v>0</v>
      </c>
      <c r="X635" t="str">
        <f>VLOOKUP($D635,Artslister!$A$1:$W$100,13,FALSE)</f>
        <v>L.</v>
      </c>
      <c r="Y635" t="str">
        <f>VLOOKUP($D635,Artslister!$A$1:$W$100,15,FALSE)</f>
        <v>NT</v>
      </c>
      <c r="Z635" t="e">
        <f>VLOOKUP($D635,Artslister!$A$1:$W$100,17,FALSE)</f>
        <v>#N/A</v>
      </c>
    </row>
    <row r="636" spans="1:26" x14ac:dyDescent="0.3">
      <c r="A636" t="s">
        <v>79</v>
      </c>
      <c r="B636">
        <v>2022</v>
      </c>
      <c r="C636" t="s">
        <v>1529</v>
      </c>
      <c r="D636" t="s">
        <v>1917</v>
      </c>
      <c r="E636">
        <v>3</v>
      </c>
      <c r="F636">
        <v>1</v>
      </c>
      <c r="M636" t="str">
        <f>VLOOKUP($D636,Artslister!$A$1:$W$100,2,FALSE)</f>
        <v>Hypochaeris maculata</v>
      </c>
      <c r="N636">
        <f>VLOOKUP($D636,Artslister!$A$1:$W$100,3,FALSE)</f>
        <v>100708</v>
      </c>
      <c r="O636">
        <f>VLOOKUP($D636,Artslister!$A$1:$W$100,4,FALSE)</f>
        <v>0</v>
      </c>
      <c r="P636" t="str">
        <f>VLOOKUP($D636,Artslister!$A$1:$W$100,5,FALSE)</f>
        <v>Plantae</v>
      </c>
      <c r="Q636" t="str">
        <f>VLOOKUP($D636,Artslister!$A$1:$W$100,6,FALSE)</f>
        <v>Magnoliophyta</v>
      </c>
      <c r="R636" t="str">
        <f>VLOOKUP($D636,Artslister!$A$1:$W$100,7,FALSE)</f>
        <v>Eudicots</v>
      </c>
      <c r="S636" t="str">
        <f>VLOOKUP($D636,Artslister!$A$1:$W$100,8,FALSE)</f>
        <v>Asterales</v>
      </c>
      <c r="T636" t="str">
        <f>VLOOKUP($D636,Artslister!$A$1:$W$100,9,FALSE)</f>
        <v>Asteraceae</v>
      </c>
      <c r="U636" t="str">
        <f>VLOOKUP($D636,Artslister!$A$1:$W$100,10,FALSE)</f>
        <v>Hypochaeris</v>
      </c>
      <c r="V636" t="str">
        <f>VLOOKUP($D636,Artslister!$A$1:$W$100,11,FALSE)</f>
        <v>maculata</v>
      </c>
      <c r="W636">
        <f>VLOOKUP($D636,Artslister!$A$1:$W$100,12,FALSE)</f>
        <v>0</v>
      </c>
      <c r="X636" t="str">
        <f>VLOOKUP($D636,Artslister!$A$1:$W$100,13,FALSE)</f>
        <v>L.</v>
      </c>
      <c r="Y636" t="str">
        <f>VLOOKUP($D636,Artslister!$A$1:$W$100,15,FALSE)</f>
        <v>NT</v>
      </c>
      <c r="Z636" t="e">
        <f>VLOOKUP($D636,Artslister!$A$1:$W$100,17,FALSE)</f>
        <v>#N/A</v>
      </c>
    </row>
    <row r="637" spans="1:26" x14ac:dyDescent="0.3">
      <c r="A637" t="s">
        <v>79</v>
      </c>
      <c r="B637">
        <v>2022</v>
      </c>
      <c r="C637" t="s">
        <v>1535</v>
      </c>
      <c r="D637" t="s">
        <v>1917</v>
      </c>
      <c r="E637">
        <v>1</v>
      </c>
      <c r="F637">
        <v>1</v>
      </c>
      <c r="M637" t="str">
        <f>VLOOKUP($D637,Artslister!$A$1:$W$100,2,FALSE)</f>
        <v>Hypochaeris maculata</v>
      </c>
      <c r="N637">
        <f>VLOOKUP($D637,Artslister!$A$1:$W$100,3,FALSE)</f>
        <v>100708</v>
      </c>
      <c r="O637">
        <f>VLOOKUP($D637,Artslister!$A$1:$W$100,4,FALSE)</f>
        <v>0</v>
      </c>
      <c r="P637" t="str">
        <f>VLOOKUP($D637,Artslister!$A$1:$W$100,5,FALSE)</f>
        <v>Plantae</v>
      </c>
      <c r="Q637" t="str">
        <f>VLOOKUP($D637,Artslister!$A$1:$W$100,6,FALSE)</f>
        <v>Magnoliophyta</v>
      </c>
      <c r="R637" t="str">
        <f>VLOOKUP($D637,Artslister!$A$1:$W$100,7,FALSE)</f>
        <v>Eudicots</v>
      </c>
      <c r="S637" t="str">
        <f>VLOOKUP($D637,Artslister!$A$1:$W$100,8,FALSE)</f>
        <v>Asterales</v>
      </c>
      <c r="T637" t="str">
        <f>VLOOKUP($D637,Artslister!$A$1:$W$100,9,FALSE)</f>
        <v>Asteraceae</v>
      </c>
      <c r="U637" t="str">
        <f>VLOOKUP($D637,Artslister!$A$1:$W$100,10,FALSE)</f>
        <v>Hypochaeris</v>
      </c>
      <c r="V637" t="str">
        <f>VLOOKUP($D637,Artslister!$A$1:$W$100,11,FALSE)</f>
        <v>maculata</v>
      </c>
      <c r="W637">
        <f>VLOOKUP($D637,Artslister!$A$1:$W$100,12,FALSE)</f>
        <v>0</v>
      </c>
      <c r="X637" t="str">
        <f>VLOOKUP($D637,Artslister!$A$1:$W$100,13,FALSE)</f>
        <v>L.</v>
      </c>
      <c r="Y637" t="str">
        <f>VLOOKUP($D637,Artslister!$A$1:$W$100,15,FALSE)</f>
        <v>NT</v>
      </c>
      <c r="Z637" t="e">
        <f>VLOOKUP($D637,Artslister!$A$1:$W$100,17,FALSE)</f>
        <v>#N/A</v>
      </c>
    </row>
    <row r="638" spans="1:26" x14ac:dyDescent="0.3">
      <c r="A638" t="s">
        <v>56</v>
      </c>
      <c r="B638">
        <v>2022</v>
      </c>
      <c r="C638" t="s">
        <v>1472</v>
      </c>
      <c r="D638" t="s">
        <v>1917</v>
      </c>
      <c r="E638">
        <v>1</v>
      </c>
      <c r="F638">
        <v>1</v>
      </c>
      <c r="M638" t="str">
        <f>VLOOKUP($D638,Artslister!$A$1:$W$100,2,FALSE)</f>
        <v>Hypochaeris maculata</v>
      </c>
      <c r="N638">
        <f>VLOOKUP($D638,Artslister!$A$1:$W$100,3,FALSE)</f>
        <v>100708</v>
      </c>
      <c r="O638">
        <f>VLOOKUP($D638,Artslister!$A$1:$W$100,4,FALSE)</f>
        <v>0</v>
      </c>
      <c r="P638" t="str">
        <f>VLOOKUP($D638,Artslister!$A$1:$W$100,5,FALSE)</f>
        <v>Plantae</v>
      </c>
      <c r="Q638" t="str">
        <f>VLOOKUP($D638,Artslister!$A$1:$W$100,6,FALSE)</f>
        <v>Magnoliophyta</v>
      </c>
      <c r="R638" t="str">
        <f>VLOOKUP($D638,Artslister!$A$1:$W$100,7,FALSE)</f>
        <v>Eudicots</v>
      </c>
      <c r="S638" t="str">
        <f>VLOOKUP($D638,Artslister!$A$1:$W$100,8,FALSE)</f>
        <v>Asterales</v>
      </c>
      <c r="T638" t="str">
        <f>VLOOKUP($D638,Artslister!$A$1:$W$100,9,FALSE)</f>
        <v>Asteraceae</v>
      </c>
      <c r="U638" t="str">
        <f>VLOOKUP($D638,Artslister!$A$1:$W$100,10,FALSE)</f>
        <v>Hypochaeris</v>
      </c>
      <c r="V638" t="str">
        <f>VLOOKUP($D638,Artslister!$A$1:$W$100,11,FALSE)</f>
        <v>maculata</v>
      </c>
      <c r="W638">
        <f>VLOOKUP($D638,Artslister!$A$1:$W$100,12,FALSE)</f>
        <v>0</v>
      </c>
      <c r="X638" t="str">
        <f>VLOOKUP($D638,Artslister!$A$1:$W$100,13,FALSE)</f>
        <v>L.</v>
      </c>
      <c r="Y638" t="str">
        <f>VLOOKUP($D638,Artslister!$A$1:$W$100,15,FALSE)</f>
        <v>NT</v>
      </c>
      <c r="Z638" t="e">
        <f>VLOOKUP($D638,Artslister!$A$1:$W$100,17,FALSE)</f>
        <v>#N/A</v>
      </c>
    </row>
    <row r="639" spans="1:26" x14ac:dyDescent="0.3">
      <c r="A639" t="s">
        <v>34</v>
      </c>
      <c r="B639">
        <v>2022</v>
      </c>
      <c r="C639" t="s">
        <v>1238</v>
      </c>
      <c r="D639" t="s">
        <v>1917</v>
      </c>
      <c r="E639">
        <v>6</v>
      </c>
      <c r="F639">
        <v>1</v>
      </c>
      <c r="M639" t="str">
        <f>VLOOKUP($D639,Artslister!$A$1:$W$100,2,FALSE)</f>
        <v>Hypochaeris maculata</v>
      </c>
      <c r="N639">
        <f>VLOOKUP($D639,Artslister!$A$1:$W$100,3,FALSE)</f>
        <v>100708</v>
      </c>
      <c r="O639">
        <f>VLOOKUP($D639,Artslister!$A$1:$W$100,4,FALSE)</f>
        <v>0</v>
      </c>
      <c r="P639" t="str">
        <f>VLOOKUP($D639,Artslister!$A$1:$W$100,5,FALSE)</f>
        <v>Plantae</v>
      </c>
      <c r="Q639" t="str">
        <f>VLOOKUP($D639,Artslister!$A$1:$W$100,6,FALSE)</f>
        <v>Magnoliophyta</v>
      </c>
      <c r="R639" t="str">
        <f>VLOOKUP($D639,Artslister!$A$1:$W$100,7,FALSE)</f>
        <v>Eudicots</v>
      </c>
      <c r="S639" t="str">
        <f>VLOOKUP($D639,Artslister!$A$1:$W$100,8,FALSE)</f>
        <v>Asterales</v>
      </c>
      <c r="T639" t="str">
        <f>VLOOKUP($D639,Artslister!$A$1:$W$100,9,FALSE)</f>
        <v>Asteraceae</v>
      </c>
      <c r="U639" t="str">
        <f>VLOOKUP($D639,Artslister!$A$1:$W$100,10,FALSE)</f>
        <v>Hypochaeris</v>
      </c>
      <c r="V639" t="str">
        <f>VLOOKUP($D639,Artslister!$A$1:$W$100,11,FALSE)</f>
        <v>maculata</v>
      </c>
      <c r="W639">
        <f>VLOOKUP($D639,Artslister!$A$1:$W$100,12,FALSE)</f>
        <v>0</v>
      </c>
      <c r="X639" t="str">
        <f>VLOOKUP($D639,Artslister!$A$1:$W$100,13,FALSE)</f>
        <v>L.</v>
      </c>
      <c r="Y639" t="str">
        <f>VLOOKUP($D639,Artslister!$A$1:$W$100,15,FALSE)</f>
        <v>NT</v>
      </c>
      <c r="Z639" t="e">
        <f>VLOOKUP($D639,Artslister!$A$1:$W$100,17,FALSE)</f>
        <v>#N/A</v>
      </c>
    </row>
    <row r="640" spans="1:26" x14ac:dyDescent="0.3">
      <c r="A640" t="s">
        <v>104</v>
      </c>
      <c r="B640">
        <v>2017</v>
      </c>
      <c r="C640" t="s">
        <v>1145</v>
      </c>
      <c r="D640" t="s">
        <v>1009</v>
      </c>
      <c r="E640">
        <v>5</v>
      </c>
      <c r="H640">
        <v>1</v>
      </c>
      <c r="M640" t="str">
        <f>VLOOKUP($D640,Artslister!$A$1:$W$100,2,FALSE)</f>
        <v>Pinus sylvestris</v>
      </c>
      <c r="N640" t="str">
        <f>VLOOKUP($D640,Artslister!$A$1:$W$100,3,FALSE)</f>
        <v>103825</v>
      </c>
      <c r="O640" t="str">
        <f>VLOOKUP($D640,Artslister!$A$1:$W$100,4,FALSE)</f>
        <v>135419</v>
      </c>
      <c r="P640" t="str">
        <f>VLOOKUP($D640,Artslister!$A$1:$W$100,5,FALSE)</f>
        <v>Plantae</v>
      </c>
      <c r="Q640" t="str">
        <f>VLOOKUP($D640,Artslister!$A$1:$W$100,6,FALSE)</f>
        <v>Pinophyta</v>
      </c>
      <c r="R640" t="str">
        <f>VLOOKUP($D640,Artslister!$A$1:$W$100,7,FALSE)</f>
        <v>Pinopsida</v>
      </c>
      <c r="S640" t="str">
        <f>VLOOKUP($D640,Artslister!$A$1:$W$100,8,FALSE)</f>
        <v>Pinales</v>
      </c>
      <c r="T640" t="str">
        <f>VLOOKUP($D640,Artslister!$A$1:$W$100,9,FALSE)</f>
        <v>Pinaceae</v>
      </c>
      <c r="U640" t="str">
        <f>VLOOKUP($D640,Artslister!$A$1:$W$100,10,FALSE)</f>
        <v>Pinus</v>
      </c>
      <c r="V640" t="str">
        <f>VLOOKUP($D640,Artslister!$A$1:$W$100,11,FALSE)</f>
        <v>sylvestris</v>
      </c>
      <c r="W640">
        <f>VLOOKUP($D640,Artslister!$A$1:$W$100,12,FALSE)</f>
        <v>0</v>
      </c>
      <c r="X640" t="str">
        <f>VLOOKUP($D640,Artslister!$A$1:$W$100,13,FALSE)</f>
        <v>L.</v>
      </c>
      <c r="Y640" t="str">
        <f>VLOOKUP($D640,Artslister!$A$1:$W$100,15,FALSE)</f>
        <v>LC</v>
      </c>
      <c r="Z640" t="e">
        <f>VLOOKUP($D640,Artslister!$A$1:$W$100,17,FALSE)</f>
        <v>#N/A</v>
      </c>
    </row>
    <row r="641" spans="1:26" x14ac:dyDescent="0.3">
      <c r="A641" t="s">
        <v>104</v>
      </c>
      <c r="B641">
        <v>2017</v>
      </c>
      <c r="C641" t="s">
        <v>1147</v>
      </c>
      <c r="D641" t="s">
        <v>1009</v>
      </c>
      <c r="E641">
        <v>40</v>
      </c>
      <c r="H641">
        <v>1</v>
      </c>
      <c r="M641" t="str">
        <f>VLOOKUP($D641,Artslister!$A$1:$W$100,2,FALSE)</f>
        <v>Pinus sylvestris</v>
      </c>
      <c r="N641" t="str">
        <f>VLOOKUP($D641,Artslister!$A$1:$W$100,3,FALSE)</f>
        <v>103825</v>
      </c>
      <c r="O641" t="str">
        <f>VLOOKUP($D641,Artslister!$A$1:$W$100,4,FALSE)</f>
        <v>135419</v>
      </c>
      <c r="P641" t="str">
        <f>VLOOKUP($D641,Artslister!$A$1:$W$100,5,FALSE)</f>
        <v>Plantae</v>
      </c>
      <c r="Q641" t="str">
        <f>VLOOKUP($D641,Artslister!$A$1:$W$100,6,FALSE)</f>
        <v>Pinophyta</v>
      </c>
      <c r="R641" t="str">
        <f>VLOOKUP($D641,Artslister!$A$1:$W$100,7,FALSE)</f>
        <v>Pinopsida</v>
      </c>
      <c r="S641" t="str">
        <f>VLOOKUP($D641,Artslister!$A$1:$W$100,8,FALSE)</f>
        <v>Pinales</v>
      </c>
      <c r="T641" t="str">
        <f>VLOOKUP($D641,Artslister!$A$1:$W$100,9,FALSE)</f>
        <v>Pinaceae</v>
      </c>
      <c r="U641" t="str">
        <f>VLOOKUP($D641,Artslister!$A$1:$W$100,10,FALSE)</f>
        <v>Pinus</v>
      </c>
      <c r="V641" t="str">
        <f>VLOOKUP($D641,Artslister!$A$1:$W$100,11,FALSE)</f>
        <v>sylvestris</v>
      </c>
      <c r="W641">
        <f>VLOOKUP($D641,Artslister!$A$1:$W$100,12,FALSE)</f>
        <v>0</v>
      </c>
      <c r="X641" t="str">
        <f>VLOOKUP($D641,Artslister!$A$1:$W$100,13,FALSE)</f>
        <v>L.</v>
      </c>
      <c r="Y641" t="str">
        <f>VLOOKUP($D641,Artslister!$A$1:$W$100,15,FALSE)</f>
        <v>LC</v>
      </c>
      <c r="Z641" t="e">
        <f>VLOOKUP($D641,Artslister!$A$1:$W$100,17,FALSE)</f>
        <v>#N/A</v>
      </c>
    </row>
    <row r="642" spans="1:26" x14ac:dyDescent="0.3">
      <c r="A642" t="s">
        <v>104</v>
      </c>
      <c r="B642">
        <v>2017</v>
      </c>
      <c r="C642" t="s">
        <v>1151</v>
      </c>
      <c r="D642" t="s">
        <v>1009</v>
      </c>
      <c r="E642">
        <v>5</v>
      </c>
      <c r="H642">
        <v>1</v>
      </c>
      <c r="M642" t="str">
        <f>VLOOKUP($D642,Artslister!$A$1:$W$100,2,FALSE)</f>
        <v>Pinus sylvestris</v>
      </c>
      <c r="N642" t="str">
        <f>VLOOKUP($D642,Artslister!$A$1:$W$100,3,FALSE)</f>
        <v>103825</v>
      </c>
      <c r="O642" t="str">
        <f>VLOOKUP($D642,Artslister!$A$1:$W$100,4,FALSE)</f>
        <v>135419</v>
      </c>
      <c r="P642" t="str">
        <f>VLOOKUP($D642,Artslister!$A$1:$W$100,5,FALSE)</f>
        <v>Plantae</v>
      </c>
      <c r="Q642" t="str">
        <f>VLOOKUP($D642,Artslister!$A$1:$W$100,6,FALSE)</f>
        <v>Pinophyta</v>
      </c>
      <c r="R642" t="str">
        <f>VLOOKUP($D642,Artslister!$A$1:$W$100,7,FALSE)</f>
        <v>Pinopsida</v>
      </c>
      <c r="S642" t="str">
        <f>VLOOKUP($D642,Artslister!$A$1:$W$100,8,FALSE)</f>
        <v>Pinales</v>
      </c>
      <c r="T642" t="str">
        <f>VLOOKUP($D642,Artslister!$A$1:$W$100,9,FALSE)</f>
        <v>Pinaceae</v>
      </c>
      <c r="U642" t="str">
        <f>VLOOKUP($D642,Artslister!$A$1:$W$100,10,FALSE)</f>
        <v>Pinus</v>
      </c>
      <c r="V642" t="str">
        <f>VLOOKUP($D642,Artslister!$A$1:$W$100,11,FALSE)</f>
        <v>sylvestris</v>
      </c>
      <c r="W642">
        <f>VLOOKUP($D642,Artslister!$A$1:$W$100,12,FALSE)</f>
        <v>0</v>
      </c>
      <c r="X642" t="str">
        <f>VLOOKUP($D642,Artslister!$A$1:$W$100,13,FALSE)</f>
        <v>L.</v>
      </c>
      <c r="Y642" t="str">
        <f>VLOOKUP($D642,Artslister!$A$1:$W$100,15,FALSE)</f>
        <v>LC</v>
      </c>
      <c r="Z642" t="e">
        <f>VLOOKUP($D642,Artslister!$A$1:$W$100,17,FALSE)</f>
        <v>#N/A</v>
      </c>
    </row>
    <row r="643" spans="1:26" x14ac:dyDescent="0.3">
      <c r="A643" t="s">
        <v>56</v>
      </c>
      <c r="B643">
        <v>2017</v>
      </c>
      <c r="C643" t="s">
        <v>1490</v>
      </c>
      <c r="D643" t="s">
        <v>1009</v>
      </c>
      <c r="E643">
        <v>1</v>
      </c>
      <c r="H643">
        <v>1</v>
      </c>
      <c r="M643" t="str">
        <f>VLOOKUP($D643,Artslister!$A$1:$W$100,2,FALSE)</f>
        <v>Pinus sylvestris</v>
      </c>
      <c r="N643" t="str">
        <f>VLOOKUP($D643,Artslister!$A$1:$W$100,3,FALSE)</f>
        <v>103825</v>
      </c>
      <c r="O643" t="str">
        <f>VLOOKUP($D643,Artslister!$A$1:$W$100,4,FALSE)</f>
        <v>135419</v>
      </c>
      <c r="P643" t="str">
        <f>VLOOKUP($D643,Artslister!$A$1:$W$100,5,FALSE)</f>
        <v>Plantae</v>
      </c>
      <c r="Q643" t="str">
        <f>VLOOKUP($D643,Artslister!$A$1:$W$100,6,FALSE)</f>
        <v>Pinophyta</v>
      </c>
      <c r="R643" t="str">
        <f>VLOOKUP($D643,Artslister!$A$1:$W$100,7,FALSE)</f>
        <v>Pinopsida</v>
      </c>
      <c r="S643" t="str">
        <f>VLOOKUP($D643,Artslister!$A$1:$W$100,8,FALSE)</f>
        <v>Pinales</v>
      </c>
      <c r="T643" t="str">
        <f>VLOOKUP($D643,Artslister!$A$1:$W$100,9,FALSE)</f>
        <v>Pinaceae</v>
      </c>
      <c r="U643" t="str">
        <f>VLOOKUP($D643,Artslister!$A$1:$W$100,10,FALSE)</f>
        <v>Pinus</v>
      </c>
      <c r="V643" t="str">
        <f>VLOOKUP($D643,Artslister!$A$1:$W$100,11,FALSE)</f>
        <v>sylvestris</v>
      </c>
      <c r="W643">
        <f>VLOOKUP($D643,Artslister!$A$1:$W$100,12,FALSE)</f>
        <v>0</v>
      </c>
      <c r="X643" t="str">
        <f>VLOOKUP($D643,Artslister!$A$1:$W$100,13,FALSE)</f>
        <v>L.</v>
      </c>
      <c r="Y643" t="str">
        <f>VLOOKUP($D643,Artslister!$A$1:$W$100,15,FALSE)</f>
        <v>LC</v>
      </c>
      <c r="Z643" t="e">
        <f>VLOOKUP($D643,Artslister!$A$1:$W$100,17,FALSE)</f>
        <v>#N/A</v>
      </c>
    </row>
    <row r="644" spans="1:26" x14ac:dyDescent="0.3">
      <c r="A644" t="s">
        <v>56</v>
      </c>
      <c r="B644">
        <v>2017</v>
      </c>
      <c r="C644" t="s">
        <v>1496</v>
      </c>
      <c r="D644" t="s">
        <v>1009</v>
      </c>
      <c r="E644">
        <v>15</v>
      </c>
      <c r="H644">
        <v>1</v>
      </c>
      <c r="M644" t="str">
        <f>VLOOKUP($D644,Artslister!$A$1:$W$100,2,FALSE)</f>
        <v>Pinus sylvestris</v>
      </c>
      <c r="N644" t="str">
        <f>VLOOKUP($D644,Artslister!$A$1:$W$100,3,FALSE)</f>
        <v>103825</v>
      </c>
      <c r="O644" t="str">
        <f>VLOOKUP($D644,Artslister!$A$1:$W$100,4,FALSE)</f>
        <v>135419</v>
      </c>
      <c r="P644" t="str">
        <f>VLOOKUP($D644,Artslister!$A$1:$W$100,5,FALSE)</f>
        <v>Plantae</v>
      </c>
      <c r="Q644" t="str">
        <f>VLOOKUP($D644,Artslister!$A$1:$W$100,6,FALSE)</f>
        <v>Pinophyta</v>
      </c>
      <c r="R644" t="str">
        <f>VLOOKUP($D644,Artslister!$A$1:$W$100,7,FALSE)</f>
        <v>Pinopsida</v>
      </c>
      <c r="S644" t="str">
        <f>VLOOKUP($D644,Artslister!$A$1:$W$100,8,FALSE)</f>
        <v>Pinales</v>
      </c>
      <c r="T644" t="str">
        <f>VLOOKUP($D644,Artslister!$A$1:$W$100,9,FALSE)</f>
        <v>Pinaceae</v>
      </c>
      <c r="U644" t="str">
        <f>VLOOKUP($D644,Artslister!$A$1:$W$100,10,FALSE)</f>
        <v>Pinus</v>
      </c>
      <c r="V644" t="str">
        <f>VLOOKUP($D644,Artslister!$A$1:$W$100,11,FALSE)</f>
        <v>sylvestris</v>
      </c>
      <c r="W644">
        <f>VLOOKUP($D644,Artslister!$A$1:$W$100,12,FALSE)</f>
        <v>0</v>
      </c>
      <c r="X644" t="str">
        <f>VLOOKUP($D644,Artslister!$A$1:$W$100,13,FALSE)</f>
        <v>L.</v>
      </c>
      <c r="Y644" t="str">
        <f>VLOOKUP($D644,Artslister!$A$1:$W$100,15,FALSE)</f>
        <v>LC</v>
      </c>
      <c r="Z644" t="e">
        <f>VLOOKUP($D644,Artslister!$A$1:$W$100,17,FALSE)</f>
        <v>#N/A</v>
      </c>
    </row>
    <row r="645" spans="1:26" x14ac:dyDescent="0.3">
      <c r="A645" t="s">
        <v>56</v>
      </c>
      <c r="B645">
        <v>2017</v>
      </c>
      <c r="C645" t="s">
        <v>1500</v>
      </c>
      <c r="D645" t="s">
        <v>1009</v>
      </c>
      <c r="E645">
        <v>5</v>
      </c>
      <c r="H645">
        <v>1</v>
      </c>
      <c r="M645" t="str">
        <f>VLOOKUP($D645,Artslister!$A$1:$W$100,2,FALSE)</f>
        <v>Pinus sylvestris</v>
      </c>
      <c r="N645" t="str">
        <f>VLOOKUP($D645,Artslister!$A$1:$W$100,3,FALSE)</f>
        <v>103825</v>
      </c>
      <c r="O645" t="str">
        <f>VLOOKUP($D645,Artslister!$A$1:$W$100,4,FALSE)</f>
        <v>135419</v>
      </c>
      <c r="P645" t="str">
        <f>VLOOKUP($D645,Artslister!$A$1:$W$100,5,FALSE)</f>
        <v>Plantae</v>
      </c>
      <c r="Q645" t="str">
        <f>VLOOKUP($D645,Artslister!$A$1:$W$100,6,FALSE)</f>
        <v>Pinophyta</v>
      </c>
      <c r="R645" t="str">
        <f>VLOOKUP($D645,Artslister!$A$1:$W$100,7,FALSE)</f>
        <v>Pinopsida</v>
      </c>
      <c r="S645" t="str">
        <f>VLOOKUP($D645,Artslister!$A$1:$W$100,8,FALSE)</f>
        <v>Pinales</v>
      </c>
      <c r="T645" t="str">
        <f>VLOOKUP($D645,Artslister!$A$1:$W$100,9,FALSE)</f>
        <v>Pinaceae</v>
      </c>
      <c r="U645" t="str">
        <f>VLOOKUP($D645,Artslister!$A$1:$W$100,10,FALSE)</f>
        <v>Pinus</v>
      </c>
      <c r="V645" t="str">
        <f>VLOOKUP($D645,Artslister!$A$1:$W$100,11,FALSE)</f>
        <v>sylvestris</v>
      </c>
      <c r="W645">
        <f>VLOOKUP($D645,Artslister!$A$1:$W$100,12,FALSE)</f>
        <v>0</v>
      </c>
      <c r="X645" t="str">
        <f>VLOOKUP($D645,Artslister!$A$1:$W$100,13,FALSE)</f>
        <v>L.</v>
      </c>
      <c r="Y645" t="str">
        <f>VLOOKUP($D645,Artslister!$A$1:$W$100,15,FALSE)</f>
        <v>LC</v>
      </c>
      <c r="Z645" t="e">
        <f>VLOOKUP($D645,Artslister!$A$1:$W$100,17,FALSE)</f>
        <v>#N/A</v>
      </c>
    </row>
    <row r="646" spans="1:26" x14ac:dyDescent="0.3">
      <c r="A646" t="s">
        <v>56</v>
      </c>
      <c r="B646">
        <v>2017</v>
      </c>
      <c r="C646" t="s">
        <v>1470</v>
      </c>
      <c r="D646" t="s">
        <v>1009</v>
      </c>
      <c r="E646">
        <v>1</v>
      </c>
      <c r="H646">
        <v>1</v>
      </c>
      <c r="M646" t="str">
        <f>VLOOKUP($D646,Artslister!$A$1:$W$100,2,FALSE)</f>
        <v>Pinus sylvestris</v>
      </c>
      <c r="N646" t="str">
        <f>VLOOKUP($D646,Artslister!$A$1:$W$100,3,FALSE)</f>
        <v>103825</v>
      </c>
      <c r="O646" t="str">
        <f>VLOOKUP($D646,Artslister!$A$1:$W$100,4,FALSE)</f>
        <v>135419</v>
      </c>
      <c r="P646" t="str">
        <f>VLOOKUP($D646,Artslister!$A$1:$W$100,5,FALSE)</f>
        <v>Plantae</v>
      </c>
      <c r="Q646" t="str">
        <f>VLOOKUP($D646,Artslister!$A$1:$W$100,6,FALSE)</f>
        <v>Pinophyta</v>
      </c>
      <c r="R646" t="str">
        <f>VLOOKUP($D646,Artslister!$A$1:$W$100,7,FALSE)</f>
        <v>Pinopsida</v>
      </c>
      <c r="S646" t="str">
        <f>VLOOKUP($D646,Artslister!$A$1:$W$100,8,FALSE)</f>
        <v>Pinales</v>
      </c>
      <c r="T646" t="str">
        <f>VLOOKUP($D646,Artslister!$A$1:$W$100,9,FALSE)</f>
        <v>Pinaceae</v>
      </c>
      <c r="U646" t="str">
        <f>VLOOKUP($D646,Artslister!$A$1:$W$100,10,FALSE)</f>
        <v>Pinus</v>
      </c>
      <c r="V646" t="str">
        <f>VLOOKUP($D646,Artslister!$A$1:$W$100,11,FALSE)</f>
        <v>sylvestris</v>
      </c>
      <c r="W646">
        <f>VLOOKUP($D646,Artslister!$A$1:$W$100,12,FALSE)</f>
        <v>0</v>
      </c>
      <c r="X646" t="str">
        <f>VLOOKUP($D646,Artslister!$A$1:$W$100,13,FALSE)</f>
        <v>L.</v>
      </c>
      <c r="Y646" t="str">
        <f>VLOOKUP($D646,Artslister!$A$1:$W$100,15,FALSE)</f>
        <v>LC</v>
      </c>
      <c r="Z646" t="e">
        <f>VLOOKUP($D646,Artslister!$A$1:$W$100,17,FALSE)</f>
        <v>#N/A</v>
      </c>
    </row>
    <row r="647" spans="1:26" x14ac:dyDescent="0.3">
      <c r="A647" t="s">
        <v>56</v>
      </c>
      <c r="B647">
        <v>2017</v>
      </c>
      <c r="C647" t="s">
        <v>1475</v>
      </c>
      <c r="D647" t="s">
        <v>1009</v>
      </c>
      <c r="E647">
        <v>1</v>
      </c>
      <c r="H647">
        <v>1</v>
      </c>
      <c r="M647" t="str">
        <f>VLOOKUP($D647,Artslister!$A$1:$W$100,2,FALSE)</f>
        <v>Pinus sylvestris</v>
      </c>
      <c r="N647" t="str">
        <f>VLOOKUP($D647,Artslister!$A$1:$W$100,3,FALSE)</f>
        <v>103825</v>
      </c>
      <c r="O647" t="str">
        <f>VLOOKUP($D647,Artslister!$A$1:$W$100,4,FALSE)</f>
        <v>135419</v>
      </c>
      <c r="P647" t="str">
        <f>VLOOKUP($D647,Artslister!$A$1:$W$100,5,FALSE)</f>
        <v>Plantae</v>
      </c>
      <c r="Q647" t="str">
        <f>VLOOKUP($D647,Artslister!$A$1:$W$100,6,FALSE)</f>
        <v>Pinophyta</v>
      </c>
      <c r="R647" t="str">
        <f>VLOOKUP($D647,Artslister!$A$1:$W$100,7,FALSE)</f>
        <v>Pinopsida</v>
      </c>
      <c r="S647" t="str">
        <f>VLOOKUP($D647,Artslister!$A$1:$W$100,8,FALSE)</f>
        <v>Pinales</v>
      </c>
      <c r="T647" t="str">
        <f>VLOOKUP($D647,Artslister!$A$1:$W$100,9,FALSE)</f>
        <v>Pinaceae</v>
      </c>
      <c r="U647" t="str">
        <f>VLOOKUP($D647,Artslister!$A$1:$W$100,10,FALSE)</f>
        <v>Pinus</v>
      </c>
      <c r="V647" t="str">
        <f>VLOOKUP($D647,Artslister!$A$1:$W$100,11,FALSE)</f>
        <v>sylvestris</v>
      </c>
      <c r="W647">
        <f>VLOOKUP($D647,Artslister!$A$1:$W$100,12,FALSE)</f>
        <v>0</v>
      </c>
      <c r="X647" t="str">
        <f>VLOOKUP($D647,Artslister!$A$1:$W$100,13,FALSE)</f>
        <v>L.</v>
      </c>
      <c r="Y647" t="str">
        <f>VLOOKUP($D647,Artslister!$A$1:$W$100,15,FALSE)</f>
        <v>LC</v>
      </c>
      <c r="Z647" t="e">
        <f>VLOOKUP($D647,Artslister!$A$1:$W$100,17,FALSE)</f>
        <v>#N/A</v>
      </c>
    </row>
    <row r="648" spans="1:26" x14ac:dyDescent="0.3">
      <c r="A648" t="s">
        <v>56</v>
      </c>
      <c r="B648">
        <v>2017</v>
      </c>
      <c r="C648" t="s">
        <v>1484</v>
      </c>
      <c r="D648" t="s">
        <v>1009</v>
      </c>
      <c r="E648">
        <v>1</v>
      </c>
      <c r="H648">
        <v>1</v>
      </c>
      <c r="M648" t="str">
        <f>VLOOKUP($D648,Artslister!$A$1:$W$100,2,FALSE)</f>
        <v>Pinus sylvestris</v>
      </c>
      <c r="N648" t="str">
        <f>VLOOKUP($D648,Artslister!$A$1:$W$100,3,FALSE)</f>
        <v>103825</v>
      </c>
      <c r="O648" t="str">
        <f>VLOOKUP($D648,Artslister!$A$1:$W$100,4,FALSE)</f>
        <v>135419</v>
      </c>
      <c r="P648" t="str">
        <f>VLOOKUP($D648,Artslister!$A$1:$W$100,5,FALSE)</f>
        <v>Plantae</v>
      </c>
      <c r="Q648" t="str">
        <f>VLOOKUP($D648,Artslister!$A$1:$W$100,6,FALSE)</f>
        <v>Pinophyta</v>
      </c>
      <c r="R648" t="str">
        <f>VLOOKUP($D648,Artslister!$A$1:$W$100,7,FALSE)</f>
        <v>Pinopsida</v>
      </c>
      <c r="S648" t="str">
        <f>VLOOKUP($D648,Artslister!$A$1:$W$100,8,FALSE)</f>
        <v>Pinales</v>
      </c>
      <c r="T648" t="str">
        <f>VLOOKUP($D648,Artslister!$A$1:$W$100,9,FALSE)</f>
        <v>Pinaceae</v>
      </c>
      <c r="U648" t="str">
        <f>VLOOKUP($D648,Artslister!$A$1:$W$100,10,FALSE)</f>
        <v>Pinus</v>
      </c>
      <c r="V648" t="str">
        <f>VLOOKUP($D648,Artslister!$A$1:$W$100,11,FALSE)</f>
        <v>sylvestris</v>
      </c>
      <c r="W648">
        <f>VLOOKUP($D648,Artslister!$A$1:$W$100,12,FALSE)</f>
        <v>0</v>
      </c>
      <c r="X648" t="str">
        <f>VLOOKUP($D648,Artslister!$A$1:$W$100,13,FALSE)</f>
        <v>L.</v>
      </c>
      <c r="Y648" t="str">
        <f>VLOOKUP($D648,Artslister!$A$1:$W$100,15,FALSE)</f>
        <v>LC</v>
      </c>
      <c r="Z648" t="e">
        <f>VLOOKUP($D648,Artslister!$A$1:$W$100,17,FALSE)</f>
        <v>#N/A</v>
      </c>
    </row>
    <row r="649" spans="1:26" x14ac:dyDescent="0.3">
      <c r="A649" t="s">
        <v>56</v>
      </c>
      <c r="B649">
        <v>2017</v>
      </c>
      <c r="C649" t="s">
        <v>1492</v>
      </c>
      <c r="D649" t="s">
        <v>1009</v>
      </c>
      <c r="E649">
        <v>1</v>
      </c>
      <c r="H649">
        <v>1</v>
      </c>
      <c r="M649" t="str">
        <f>VLOOKUP($D649,Artslister!$A$1:$W$100,2,FALSE)</f>
        <v>Pinus sylvestris</v>
      </c>
      <c r="N649" t="str">
        <f>VLOOKUP($D649,Artslister!$A$1:$W$100,3,FALSE)</f>
        <v>103825</v>
      </c>
      <c r="O649" t="str">
        <f>VLOOKUP($D649,Artslister!$A$1:$W$100,4,FALSE)</f>
        <v>135419</v>
      </c>
      <c r="P649" t="str">
        <f>VLOOKUP($D649,Artslister!$A$1:$W$100,5,FALSE)</f>
        <v>Plantae</v>
      </c>
      <c r="Q649" t="str">
        <f>VLOOKUP($D649,Artslister!$A$1:$W$100,6,FALSE)</f>
        <v>Pinophyta</v>
      </c>
      <c r="R649" t="str">
        <f>VLOOKUP($D649,Artslister!$A$1:$W$100,7,FALSE)</f>
        <v>Pinopsida</v>
      </c>
      <c r="S649" t="str">
        <f>VLOOKUP($D649,Artslister!$A$1:$W$100,8,FALSE)</f>
        <v>Pinales</v>
      </c>
      <c r="T649" t="str">
        <f>VLOOKUP($D649,Artslister!$A$1:$W$100,9,FALSE)</f>
        <v>Pinaceae</v>
      </c>
      <c r="U649" t="str">
        <f>VLOOKUP($D649,Artslister!$A$1:$W$100,10,FALSE)</f>
        <v>Pinus</v>
      </c>
      <c r="V649" t="str">
        <f>VLOOKUP($D649,Artslister!$A$1:$W$100,11,FALSE)</f>
        <v>sylvestris</v>
      </c>
      <c r="W649">
        <f>VLOOKUP($D649,Artslister!$A$1:$W$100,12,FALSE)</f>
        <v>0</v>
      </c>
      <c r="X649" t="str">
        <f>VLOOKUP($D649,Artslister!$A$1:$W$100,13,FALSE)</f>
        <v>L.</v>
      </c>
      <c r="Y649" t="str">
        <f>VLOOKUP($D649,Artslister!$A$1:$W$100,15,FALSE)</f>
        <v>LC</v>
      </c>
      <c r="Z649" t="e">
        <f>VLOOKUP($D649,Artslister!$A$1:$W$100,17,FALSE)</f>
        <v>#N/A</v>
      </c>
    </row>
    <row r="650" spans="1:26" x14ac:dyDescent="0.3">
      <c r="A650" t="s">
        <v>104</v>
      </c>
      <c r="B650">
        <v>2018</v>
      </c>
      <c r="C650" t="s">
        <v>1145</v>
      </c>
      <c r="D650" t="s">
        <v>1009</v>
      </c>
      <c r="E650">
        <v>3</v>
      </c>
      <c r="H650">
        <v>1</v>
      </c>
      <c r="M650" t="str">
        <f>VLOOKUP($D650,Artslister!$A$1:$W$100,2,FALSE)</f>
        <v>Pinus sylvestris</v>
      </c>
      <c r="N650" t="str">
        <f>VLOOKUP($D650,Artslister!$A$1:$W$100,3,FALSE)</f>
        <v>103825</v>
      </c>
      <c r="O650" t="str">
        <f>VLOOKUP($D650,Artslister!$A$1:$W$100,4,FALSE)</f>
        <v>135419</v>
      </c>
      <c r="P650" t="str">
        <f>VLOOKUP($D650,Artslister!$A$1:$W$100,5,FALSE)</f>
        <v>Plantae</v>
      </c>
      <c r="Q650" t="str">
        <f>VLOOKUP($D650,Artslister!$A$1:$W$100,6,FALSE)</f>
        <v>Pinophyta</v>
      </c>
      <c r="R650" t="str">
        <f>VLOOKUP($D650,Artslister!$A$1:$W$100,7,FALSE)</f>
        <v>Pinopsida</v>
      </c>
      <c r="S650" t="str">
        <f>VLOOKUP($D650,Artslister!$A$1:$W$100,8,FALSE)</f>
        <v>Pinales</v>
      </c>
      <c r="T650" t="str">
        <f>VLOOKUP($D650,Artslister!$A$1:$W$100,9,FALSE)</f>
        <v>Pinaceae</v>
      </c>
      <c r="U650" t="str">
        <f>VLOOKUP($D650,Artslister!$A$1:$W$100,10,FALSE)</f>
        <v>Pinus</v>
      </c>
      <c r="V650" t="str">
        <f>VLOOKUP($D650,Artslister!$A$1:$W$100,11,FALSE)</f>
        <v>sylvestris</v>
      </c>
      <c r="W650">
        <f>VLOOKUP($D650,Artslister!$A$1:$W$100,12,FALSE)</f>
        <v>0</v>
      </c>
      <c r="X650" t="str">
        <f>VLOOKUP($D650,Artslister!$A$1:$W$100,13,FALSE)</f>
        <v>L.</v>
      </c>
      <c r="Y650" t="str">
        <f>VLOOKUP($D650,Artslister!$A$1:$W$100,15,FALSE)</f>
        <v>LC</v>
      </c>
      <c r="Z650" t="e">
        <f>VLOOKUP($D650,Artslister!$A$1:$W$100,17,FALSE)</f>
        <v>#N/A</v>
      </c>
    </row>
    <row r="651" spans="1:26" x14ac:dyDescent="0.3">
      <c r="A651" t="s">
        <v>104</v>
      </c>
      <c r="B651">
        <v>2018</v>
      </c>
      <c r="C651" t="s">
        <v>1147</v>
      </c>
      <c r="D651" t="s">
        <v>1009</v>
      </c>
      <c r="E651">
        <v>30</v>
      </c>
      <c r="H651">
        <v>1</v>
      </c>
      <c r="M651" t="str">
        <f>VLOOKUP($D651,Artslister!$A$1:$W$100,2,FALSE)</f>
        <v>Pinus sylvestris</v>
      </c>
      <c r="N651" t="str">
        <f>VLOOKUP($D651,Artslister!$A$1:$W$100,3,FALSE)</f>
        <v>103825</v>
      </c>
      <c r="O651" t="str">
        <f>VLOOKUP($D651,Artslister!$A$1:$W$100,4,FALSE)</f>
        <v>135419</v>
      </c>
      <c r="P651" t="str">
        <f>VLOOKUP($D651,Artslister!$A$1:$W$100,5,FALSE)</f>
        <v>Plantae</v>
      </c>
      <c r="Q651" t="str">
        <f>VLOOKUP($D651,Artslister!$A$1:$W$100,6,FALSE)</f>
        <v>Pinophyta</v>
      </c>
      <c r="R651" t="str">
        <f>VLOOKUP($D651,Artslister!$A$1:$W$100,7,FALSE)</f>
        <v>Pinopsida</v>
      </c>
      <c r="S651" t="str">
        <f>VLOOKUP($D651,Artslister!$A$1:$W$100,8,FALSE)</f>
        <v>Pinales</v>
      </c>
      <c r="T651" t="str">
        <f>VLOOKUP($D651,Artslister!$A$1:$W$100,9,FALSE)</f>
        <v>Pinaceae</v>
      </c>
      <c r="U651" t="str">
        <f>VLOOKUP($D651,Artslister!$A$1:$W$100,10,FALSE)</f>
        <v>Pinus</v>
      </c>
      <c r="V651" t="str">
        <f>VLOOKUP($D651,Artslister!$A$1:$W$100,11,FALSE)</f>
        <v>sylvestris</v>
      </c>
      <c r="W651">
        <f>VLOOKUP($D651,Artslister!$A$1:$W$100,12,FALSE)</f>
        <v>0</v>
      </c>
      <c r="X651" t="str">
        <f>VLOOKUP($D651,Artslister!$A$1:$W$100,13,FALSE)</f>
        <v>L.</v>
      </c>
      <c r="Y651" t="str">
        <f>VLOOKUP($D651,Artslister!$A$1:$W$100,15,FALSE)</f>
        <v>LC</v>
      </c>
      <c r="Z651" t="e">
        <f>VLOOKUP($D651,Artslister!$A$1:$W$100,17,FALSE)</f>
        <v>#N/A</v>
      </c>
    </row>
    <row r="652" spans="1:26" x14ac:dyDescent="0.3">
      <c r="A652" t="s">
        <v>104</v>
      </c>
      <c r="B652">
        <v>2018</v>
      </c>
      <c r="C652" t="s">
        <v>1151</v>
      </c>
      <c r="D652" t="s">
        <v>1009</v>
      </c>
      <c r="E652">
        <v>7</v>
      </c>
      <c r="H652">
        <v>1</v>
      </c>
      <c r="M652" t="str">
        <f>VLOOKUP($D652,Artslister!$A$1:$W$100,2,FALSE)</f>
        <v>Pinus sylvestris</v>
      </c>
      <c r="N652" t="str">
        <f>VLOOKUP($D652,Artslister!$A$1:$W$100,3,FALSE)</f>
        <v>103825</v>
      </c>
      <c r="O652" t="str">
        <f>VLOOKUP($D652,Artslister!$A$1:$W$100,4,FALSE)</f>
        <v>135419</v>
      </c>
      <c r="P652" t="str">
        <f>VLOOKUP($D652,Artslister!$A$1:$W$100,5,FALSE)</f>
        <v>Plantae</v>
      </c>
      <c r="Q652" t="str">
        <f>VLOOKUP($D652,Artslister!$A$1:$W$100,6,FALSE)</f>
        <v>Pinophyta</v>
      </c>
      <c r="R652" t="str">
        <f>VLOOKUP($D652,Artslister!$A$1:$W$100,7,FALSE)</f>
        <v>Pinopsida</v>
      </c>
      <c r="S652" t="str">
        <f>VLOOKUP($D652,Artslister!$A$1:$W$100,8,FALSE)</f>
        <v>Pinales</v>
      </c>
      <c r="T652" t="str">
        <f>VLOOKUP($D652,Artslister!$A$1:$W$100,9,FALSE)</f>
        <v>Pinaceae</v>
      </c>
      <c r="U652" t="str">
        <f>VLOOKUP($D652,Artslister!$A$1:$W$100,10,FALSE)</f>
        <v>Pinus</v>
      </c>
      <c r="V652" t="str">
        <f>VLOOKUP($D652,Artslister!$A$1:$W$100,11,FALSE)</f>
        <v>sylvestris</v>
      </c>
      <c r="W652">
        <f>VLOOKUP($D652,Artslister!$A$1:$W$100,12,FALSE)</f>
        <v>0</v>
      </c>
      <c r="X652" t="str">
        <f>VLOOKUP($D652,Artslister!$A$1:$W$100,13,FALSE)</f>
        <v>L.</v>
      </c>
      <c r="Y652" t="str">
        <f>VLOOKUP($D652,Artslister!$A$1:$W$100,15,FALSE)</f>
        <v>LC</v>
      </c>
      <c r="Z652" t="e">
        <f>VLOOKUP($D652,Artslister!$A$1:$W$100,17,FALSE)</f>
        <v>#N/A</v>
      </c>
    </row>
    <row r="653" spans="1:26" x14ac:dyDescent="0.3">
      <c r="A653" t="s">
        <v>104</v>
      </c>
      <c r="B653">
        <v>2018</v>
      </c>
      <c r="C653" t="s">
        <v>1152</v>
      </c>
      <c r="D653" t="s">
        <v>1009</v>
      </c>
      <c r="E653">
        <v>80</v>
      </c>
      <c r="H653">
        <v>1</v>
      </c>
      <c r="M653" t="str">
        <f>VLOOKUP($D653,Artslister!$A$1:$W$100,2,FALSE)</f>
        <v>Pinus sylvestris</v>
      </c>
      <c r="N653" t="str">
        <f>VLOOKUP($D653,Artslister!$A$1:$W$100,3,FALSE)</f>
        <v>103825</v>
      </c>
      <c r="O653" t="str">
        <f>VLOOKUP($D653,Artslister!$A$1:$W$100,4,FALSE)</f>
        <v>135419</v>
      </c>
      <c r="P653" t="str">
        <f>VLOOKUP($D653,Artslister!$A$1:$W$100,5,FALSE)</f>
        <v>Plantae</v>
      </c>
      <c r="Q653" t="str">
        <f>VLOOKUP($D653,Artslister!$A$1:$W$100,6,FALSE)</f>
        <v>Pinophyta</v>
      </c>
      <c r="R653" t="str">
        <f>VLOOKUP($D653,Artslister!$A$1:$W$100,7,FALSE)</f>
        <v>Pinopsida</v>
      </c>
      <c r="S653" t="str">
        <f>VLOOKUP($D653,Artslister!$A$1:$W$100,8,FALSE)</f>
        <v>Pinales</v>
      </c>
      <c r="T653" t="str">
        <f>VLOOKUP($D653,Artslister!$A$1:$W$100,9,FALSE)</f>
        <v>Pinaceae</v>
      </c>
      <c r="U653" t="str">
        <f>VLOOKUP($D653,Artslister!$A$1:$W$100,10,FALSE)</f>
        <v>Pinus</v>
      </c>
      <c r="V653" t="str">
        <f>VLOOKUP($D653,Artslister!$A$1:$W$100,11,FALSE)</f>
        <v>sylvestris</v>
      </c>
      <c r="W653">
        <f>VLOOKUP($D653,Artslister!$A$1:$W$100,12,FALSE)</f>
        <v>0</v>
      </c>
      <c r="X653" t="str">
        <f>VLOOKUP($D653,Artslister!$A$1:$W$100,13,FALSE)</f>
        <v>L.</v>
      </c>
      <c r="Y653" t="str">
        <f>VLOOKUP($D653,Artslister!$A$1:$W$100,15,FALSE)</f>
        <v>LC</v>
      </c>
      <c r="Z653" t="e">
        <f>VLOOKUP($D653,Artslister!$A$1:$W$100,17,FALSE)</f>
        <v>#N/A</v>
      </c>
    </row>
    <row r="654" spans="1:26" x14ac:dyDescent="0.3">
      <c r="A654" t="s">
        <v>69</v>
      </c>
      <c r="B654">
        <v>2018</v>
      </c>
      <c r="C654" t="s">
        <v>1383</v>
      </c>
      <c r="D654" t="s">
        <v>1009</v>
      </c>
      <c r="E654">
        <v>7</v>
      </c>
      <c r="H654">
        <v>1</v>
      </c>
      <c r="M654" t="str">
        <f>VLOOKUP($D654,Artslister!$A$1:$W$100,2,FALSE)</f>
        <v>Pinus sylvestris</v>
      </c>
      <c r="N654" t="str">
        <f>VLOOKUP($D654,Artslister!$A$1:$W$100,3,FALSE)</f>
        <v>103825</v>
      </c>
      <c r="O654" t="str">
        <f>VLOOKUP($D654,Artslister!$A$1:$W$100,4,FALSE)</f>
        <v>135419</v>
      </c>
      <c r="P654" t="str">
        <f>VLOOKUP($D654,Artslister!$A$1:$W$100,5,FALSE)</f>
        <v>Plantae</v>
      </c>
      <c r="Q654" t="str">
        <f>VLOOKUP($D654,Artslister!$A$1:$W$100,6,FALSE)</f>
        <v>Pinophyta</v>
      </c>
      <c r="R654" t="str">
        <f>VLOOKUP($D654,Artslister!$A$1:$W$100,7,FALSE)</f>
        <v>Pinopsida</v>
      </c>
      <c r="S654" t="str">
        <f>VLOOKUP($D654,Artslister!$A$1:$W$100,8,FALSE)</f>
        <v>Pinales</v>
      </c>
      <c r="T654" t="str">
        <f>VLOOKUP($D654,Artslister!$A$1:$W$100,9,FALSE)</f>
        <v>Pinaceae</v>
      </c>
      <c r="U654" t="str">
        <f>VLOOKUP($D654,Artslister!$A$1:$W$100,10,FALSE)</f>
        <v>Pinus</v>
      </c>
      <c r="V654" t="str">
        <f>VLOOKUP($D654,Artslister!$A$1:$W$100,11,FALSE)</f>
        <v>sylvestris</v>
      </c>
      <c r="W654">
        <f>VLOOKUP($D654,Artslister!$A$1:$W$100,12,FALSE)</f>
        <v>0</v>
      </c>
      <c r="X654" t="str">
        <f>VLOOKUP($D654,Artslister!$A$1:$W$100,13,FALSE)</f>
        <v>L.</v>
      </c>
      <c r="Y654" t="str">
        <f>VLOOKUP($D654,Artslister!$A$1:$W$100,15,FALSE)</f>
        <v>LC</v>
      </c>
      <c r="Z654" t="e">
        <f>VLOOKUP($D654,Artslister!$A$1:$W$100,17,FALSE)</f>
        <v>#N/A</v>
      </c>
    </row>
    <row r="655" spans="1:26" x14ac:dyDescent="0.3">
      <c r="A655" t="s">
        <v>75</v>
      </c>
      <c r="B655">
        <v>2018</v>
      </c>
      <c r="C655" t="s">
        <v>1413</v>
      </c>
      <c r="D655" t="s">
        <v>1009</v>
      </c>
      <c r="E655">
        <v>5</v>
      </c>
      <c r="H655">
        <v>1</v>
      </c>
      <c r="M655" t="str">
        <f>VLOOKUP($D655,Artslister!$A$1:$W$100,2,FALSE)</f>
        <v>Pinus sylvestris</v>
      </c>
      <c r="N655" t="str">
        <f>VLOOKUP($D655,Artslister!$A$1:$W$100,3,FALSE)</f>
        <v>103825</v>
      </c>
      <c r="O655" t="str">
        <f>VLOOKUP($D655,Artslister!$A$1:$W$100,4,FALSE)</f>
        <v>135419</v>
      </c>
      <c r="P655" t="str">
        <f>VLOOKUP($D655,Artslister!$A$1:$W$100,5,FALSE)</f>
        <v>Plantae</v>
      </c>
      <c r="Q655" t="str">
        <f>VLOOKUP($D655,Artslister!$A$1:$W$100,6,FALSE)</f>
        <v>Pinophyta</v>
      </c>
      <c r="R655" t="str">
        <f>VLOOKUP($D655,Artslister!$A$1:$W$100,7,FALSE)</f>
        <v>Pinopsida</v>
      </c>
      <c r="S655" t="str">
        <f>VLOOKUP($D655,Artslister!$A$1:$W$100,8,FALSE)</f>
        <v>Pinales</v>
      </c>
      <c r="T655" t="str">
        <f>VLOOKUP($D655,Artslister!$A$1:$W$100,9,FALSE)</f>
        <v>Pinaceae</v>
      </c>
      <c r="U655" t="str">
        <f>VLOOKUP($D655,Artslister!$A$1:$W$100,10,FALSE)</f>
        <v>Pinus</v>
      </c>
      <c r="V655" t="str">
        <f>VLOOKUP($D655,Artslister!$A$1:$W$100,11,FALSE)</f>
        <v>sylvestris</v>
      </c>
      <c r="W655">
        <f>VLOOKUP($D655,Artslister!$A$1:$W$100,12,FALSE)</f>
        <v>0</v>
      </c>
      <c r="X655" t="str">
        <f>VLOOKUP($D655,Artslister!$A$1:$W$100,13,FALSE)</f>
        <v>L.</v>
      </c>
      <c r="Y655" t="str">
        <f>VLOOKUP($D655,Artslister!$A$1:$W$100,15,FALSE)</f>
        <v>LC</v>
      </c>
      <c r="Z655" t="e">
        <f>VLOOKUP($D655,Artslister!$A$1:$W$100,17,FALSE)</f>
        <v>#N/A</v>
      </c>
    </row>
    <row r="656" spans="1:26" x14ac:dyDescent="0.3">
      <c r="A656" t="s">
        <v>56</v>
      </c>
      <c r="B656">
        <v>2018</v>
      </c>
      <c r="C656" t="s">
        <v>1490</v>
      </c>
      <c r="D656" t="s">
        <v>1009</v>
      </c>
      <c r="E656">
        <v>1</v>
      </c>
      <c r="H656">
        <v>1</v>
      </c>
      <c r="M656" t="str">
        <f>VLOOKUP($D656,Artslister!$A$1:$W$100,2,FALSE)</f>
        <v>Pinus sylvestris</v>
      </c>
      <c r="N656" t="str">
        <f>VLOOKUP($D656,Artslister!$A$1:$W$100,3,FALSE)</f>
        <v>103825</v>
      </c>
      <c r="O656" t="str">
        <f>VLOOKUP($D656,Artslister!$A$1:$W$100,4,FALSE)</f>
        <v>135419</v>
      </c>
      <c r="P656" t="str">
        <f>VLOOKUP($D656,Artslister!$A$1:$W$100,5,FALSE)</f>
        <v>Plantae</v>
      </c>
      <c r="Q656" t="str">
        <f>VLOOKUP($D656,Artslister!$A$1:$W$100,6,FALSE)</f>
        <v>Pinophyta</v>
      </c>
      <c r="R656" t="str">
        <f>VLOOKUP($D656,Artslister!$A$1:$W$100,7,FALSE)</f>
        <v>Pinopsida</v>
      </c>
      <c r="S656" t="str">
        <f>VLOOKUP($D656,Artslister!$A$1:$W$100,8,FALSE)</f>
        <v>Pinales</v>
      </c>
      <c r="T656" t="str">
        <f>VLOOKUP($D656,Artslister!$A$1:$W$100,9,FALSE)</f>
        <v>Pinaceae</v>
      </c>
      <c r="U656" t="str">
        <f>VLOOKUP($D656,Artslister!$A$1:$W$100,10,FALSE)</f>
        <v>Pinus</v>
      </c>
      <c r="V656" t="str">
        <f>VLOOKUP($D656,Artslister!$A$1:$W$100,11,FALSE)</f>
        <v>sylvestris</v>
      </c>
      <c r="W656">
        <f>VLOOKUP($D656,Artslister!$A$1:$W$100,12,FALSE)</f>
        <v>0</v>
      </c>
      <c r="X656" t="str">
        <f>VLOOKUP($D656,Artslister!$A$1:$W$100,13,FALSE)</f>
        <v>L.</v>
      </c>
      <c r="Y656" t="str">
        <f>VLOOKUP($D656,Artslister!$A$1:$W$100,15,FALSE)</f>
        <v>LC</v>
      </c>
      <c r="Z656" t="e">
        <f>VLOOKUP($D656,Artslister!$A$1:$W$100,17,FALSE)</f>
        <v>#N/A</v>
      </c>
    </row>
    <row r="657" spans="1:26" x14ac:dyDescent="0.3">
      <c r="A657" t="s">
        <v>56</v>
      </c>
      <c r="B657">
        <v>2018</v>
      </c>
      <c r="C657" t="s">
        <v>1500</v>
      </c>
      <c r="D657" t="s">
        <v>1009</v>
      </c>
      <c r="E657">
        <v>5</v>
      </c>
      <c r="H657">
        <v>1</v>
      </c>
      <c r="M657" t="str">
        <f>VLOOKUP($D657,Artslister!$A$1:$W$100,2,FALSE)</f>
        <v>Pinus sylvestris</v>
      </c>
      <c r="N657" t="str">
        <f>VLOOKUP($D657,Artslister!$A$1:$W$100,3,FALSE)</f>
        <v>103825</v>
      </c>
      <c r="O657" t="str">
        <f>VLOOKUP($D657,Artslister!$A$1:$W$100,4,FALSE)</f>
        <v>135419</v>
      </c>
      <c r="P657" t="str">
        <f>VLOOKUP($D657,Artslister!$A$1:$W$100,5,FALSE)</f>
        <v>Plantae</v>
      </c>
      <c r="Q657" t="str">
        <f>VLOOKUP($D657,Artslister!$A$1:$W$100,6,FALSE)</f>
        <v>Pinophyta</v>
      </c>
      <c r="R657" t="str">
        <f>VLOOKUP($D657,Artslister!$A$1:$W$100,7,FALSE)</f>
        <v>Pinopsida</v>
      </c>
      <c r="S657" t="str">
        <f>VLOOKUP($D657,Artslister!$A$1:$W$100,8,FALSE)</f>
        <v>Pinales</v>
      </c>
      <c r="T657" t="str">
        <f>VLOOKUP($D657,Artslister!$A$1:$W$100,9,FALSE)</f>
        <v>Pinaceae</v>
      </c>
      <c r="U657" t="str">
        <f>VLOOKUP($D657,Artslister!$A$1:$W$100,10,FALSE)</f>
        <v>Pinus</v>
      </c>
      <c r="V657" t="str">
        <f>VLOOKUP($D657,Artslister!$A$1:$W$100,11,FALSE)</f>
        <v>sylvestris</v>
      </c>
      <c r="W657">
        <f>VLOOKUP($D657,Artslister!$A$1:$W$100,12,FALSE)</f>
        <v>0</v>
      </c>
      <c r="X657" t="str">
        <f>VLOOKUP($D657,Artslister!$A$1:$W$100,13,FALSE)</f>
        <v>L.</v>
      </c>
      <c r="Y657" t="str">
        <f>VLOOKUP($D657,Artslister!$A$1:$W$100,15,FALSE)</f>
        <v>LC</v>
      </c>
      <c r="Z657" t="e">
        <f>VLOOKUP($D657,Artslister!$A$1:$W$100,17,FALSE)</f>
        <v>#N/A</v>
      </c>
    </row>
    <row r="658" spans="1:26" x14ac:dyDescent="0.3">
      <c r="A658" t="s">
        <v>104</v>
      </c>
      <c r="B658">
        <v>2019</v>
      </c>
      <c r="C658" t="s">
        <v>1145</v>
      </c>
      <c r="D658" t="s">
        <v>1009</v>
      </c>
      <c r="E658">
        <v>3</v>
      </c>
      <c r="H658">
        <v>1</v>
      </c>
      <c r="M658" t="str">
        <f>VLOOKUP($D658,Artslister!$A$1:$W$100,2,FALSE)</f>
        <v>Pinus sylvestris</v>
      </c>
      <c r="N658" t="str">
        <f>VLOOKUP($D658,Artslister!$A$1:$W$100,3,FALSE)</f>
        <v>103825</v>
      </c>
      <c r="O658" t="str">
        <f>VLOOKUP($D658,Artslister!$A$1:$W$100,4,FALSE)</f>
        <v>135419</v>
      </c>
      <c r="P658" t="str">
        <f>VLOOKUP($D658,Artslister!$A$1:$W$100,5,FALSE)</f>
        <v>Plantae</v>
      </c>
      <c r="Q658" t="str">
        <f>VLOOKUP($D658,Artslister!$A$1:$W$100,6,FALSE)</f>
        <v>Pinophyta</v>
      </c>
      <c r="R658" t="str">
        <f>VLOOKUP($D658,Artslister!$A$1:$W$100,7,FALSE)</f>
        <v>Pinopsida</v>
      </c>
      <c r="S658" t="str">
        <f>VLOOKUP($D658,Artslister!$A$1:$W$100,8,FALSE)</f>
        <v>Pinales</v>
      </c>
      <c r="T658" t="str">
        <f>VLOOKUP($D658,Artslister!$A$1:$W$100,9,FALSE)</f>
        <v>Pinaceae</v>
      </c>
      <c r="U658" t="str">
        <f>VLOOKUP($D658,Artslister!$A$1:$W$100,10,FALSE)</f>
        <v>Pinus</v>
      </c>
      <c r="V658" t="str">
        <f>VLOOKUP($D658,Artslister!$A$1:$W$100,11,FALSE)</f>
        <v>sylvestris</v>
      </c>
      <c r="W658">
        <f>VLOOKUP($D658,Artslister!$A$1:$W$100,12,FALSE)</f>
        <v>0</v>
      </c>
      <c r="X658" t="str">
        <f>VLOOKUP($D658,Artslister!$A$1:$W$100,13,FALSE)</f>
        <v>L.</v>
      </c>
      <c r="Y658" t="str">
        <f>VLOOKUP($D658,Artslister!$A$1:$W$100,15,FALSE)</f>
        <v>LC</v>
      </c>
      <c r="Z658" t="e">
        <f>VLOOKUP($D658,Artslister!$A$1:$W$100,17,FALSE)</f>
        <v>#N/A</v>
      </c>
    </row>
    <row r="659" spans="1:26" x14ac:dyDescent="0.3">
      <c r="A659" t="s">
        <v>104</v>
      </c>
      <c r="B659">
        <v>2019</v>
      </c>
      <c r="C659" t="s">
        <v>1755</v>
      </c>
      <c r="D659" t="s">
        <v>1009</v>
      </c>
      <c r="E659">
        <v>7</v>
      </c>
      <c r="H659">
        <v>1</v>
      </c>
      <c r="M659" t="str">
        <f>VLOOKUP($D659,Artslister!$A$1:$W$100,2,FALSE)</f>
        <v>Pinus sylvestris</v>
      </c>
      <c r="N659" t="str">
        <f>VLOOKUP($D659,Artslister!$A$1:$W$100,3,FALSE)</f>
        <v>103825</v>
      </c>
      <c r="O659" t="str">
        <f>VLOOKUP($D659,Artslister!$A$1:$W$100,4,FALSE)</f>
        <v>135419</v>
      </c>
      <c r="P659" t="str">
        <f>VLOOKUP($D659,Artslister!$A$1:$W$100,5,FALSE)</f>
        <v>Plantae</v>
      </c>
      <c r="Q659" t="str">
        <f>VLOOKUP($D659,Artslister!$A$1:$W$100,6,FALSE)</f>
        <v>Pinophyta</v>
      </c>
      <c r="R659" t="str">
        <f>VLOOKUP($D659,Artslister!$A$1:$W$100,7,FALSE)</f>
        <v>Pinopsida</v>
      </c>
      <c r="S659" t="str">
        <f>VLOOKUP($D659,Artslister!$A$1:$W$100,8,FALSE)</f>
        <v>Pinales</v>
      </c>
      <c r="T659" t="str">
        <f>VLOOKUP($D659,Artslister!$A$1:$W$100,9,FALSE)</f>
        <v>Pinaceae</v>
      </c>
      <c r="U659" t="str">
        <f>VLOOKUP($D659,Artslister!$A$1:$W$100,10,FALSE)</f>
        <v>Pinus</v>
      </c>
      <c r="V659" t="str">
        <f>VLOOKUP($D659,Artslister!$A$1:$W$100,11,FALSE)</f>
        <v>sylvestris</v>
      </c>
      <c r="W659">
        <f>VLOOKUP($D659,Artslister!$A$1:$W$100,12,FALSE)</f>
        <v>0</v>
      </c>
      <c r="X659" t="str">
        <f>VLOOKUP($D659,Artslister!$A$1:$W$100,13,FALSE)</f>
        <v>L.</v>
      </c>
      <c r="Y659" t="str">
        <f>VLOOKUP($D659,Artslister!$A$1:$W$100,15,FALSE)</f>
        <v>LC</v>
      </c>
      <c r="Z659" t="e">
        <f>VLOOKUP($D659,Artslister!$A$1:$W$100,17,FALSE)</f>
        <v>#N/A</v>
      </c>
    </row>
    <row r="660" spans="1:26" x14ac:dyDescent="0.3">
      <c r="A660" t="s">
        <v>104</v>
      </c>
      <c r="B660">
        <v>2019</v>
      </c>
      <c r="C660" t="s">
        <v>1756</v>
      </c>
      <c r="D660" t="s">
        <v>1009</v>
      </c>
      <c r="E660">
        <v>2</v>
      </c>
      <c r="H660">
        <v>1</v>
      </c>
      <c r="M660" t="str">
        <f>VLOOKUP($D660,Artslister!$A$1:$W$100,2,FALSE)</f>
        <v>Pinus sylvestris</v>
      </c>
      <c r="N660" t="str">
        <f>VLOOKUP($D660,Artslister!$A$1:$W$100,3,FALSE)</f>
        <v>103825</v>
      </c>
      <c r="O660" t="str">
        <f>VLOOKUP($D660,Artslister!$A$1:$W$100,4,FALSE)</f>
        <v>135419</v>
      </c>
      <c r="P660" t="str">
        <f>VLOOKUP($D660,Artslister!$A$1:$W$100,5,FALSE)</f>
        <v>Plantae</v>
      </c>
      <c r="Q660" t="str">
        <f>VLOOKUP($D660,Artslister!$A$1:$W$100,6,FALSE)</f>
        <v>Pinophyta</v>
      </c>
      <c r="R660" t="str">
        <f>VLOOKUP($D660,Artslister!$A$1:$W$100,7,FALSE)</f>
        <v>Pinopsida</v>
      </c>
      <c r="S660" t="str">
        <f>VLOOKUP($D660,Artslister!$A$1:$W$100,8,FALSE)</f>
        <v>Pinales</v>
      </c>
      <c r="T660" t="str">
        <f>VLOOKUP($D660,Artslister!$A$1:$W$100,9,FALSE)</f>
        <v>Pinaceae</v>
      </c>
      <c r="U660" t="str">
        <f>VLOOKUP($D660,Artslister!$A$1:$W$100,10,FALSE)</f>
        <v>Pinus</v>
      </c>
      <c r="V660" t="str">
        <f>VLOOKUP($D660,Artslister!$A$1:$W$100,11,FALSE)</f>
        <v>sylvestris</v>
      </c>
      <c r="W660">
        <f>VLOOKUP($D660,Artslister!$A$1:$W$100,12,FALSE)</f>
        <v>0</v>
      </c>
      <c r="X660" t="str">
        <f>VLOOKUP($D660,Artslister!$A$1:$W$100,13,FALSE)</f>
        <v>L.</v>
      </c>
      <c r="Y660" t="str">
        <f>VLOOKUP($D660,Artslister!$A$1:$W$100,15,FALSE)</f>
        <v>LC</v>
      </c>
      <c r="Z660" t="e">
        <f>VLOOKUP($D660,Artslister!$A$1:$W$100,17,FALSE)</f>
        <v>#N/A</v>
      </c>
    </row>
    <row r="661" spans="1:26" x14ac:dyDescent="0.3">
      <c r="A661" t="s">
        <v>104</v>
      </c>
      <c r="B661">
        <v>2019</v>
      </c>
      <c r="C661" t="s">
        <v>1753</v>
      </c>
      <c r="D661" t="s">
        <v>1009</v>
      </c>
      <c r="E661">
        <v>80</v>
      </c>
      <c r="H661">
        <v>1</v>
      </c>
      <c r="M661" t="str">
        <f>VLOOKUP($D661,Artslister!$A$1:$W$100,2,FALSE)</f>
        <v>Pinus sylvestris</v>
      </c>
      <c r="N661" t="str">
        <f>VLOOKUP($D661,Artslister!$A$1:$W$100,3,FALSE)</f>
        <v>103825</v>
      </c>
      <c r="O661" t="str">
        <f>VLOOKUP($D661,Artslister!$A$1:$W$100,4,FALSE)</f>
        <v>135419</v>
      </c>
      <c r="P661" t="str">
        <f>VLOOKUP($D661,Artslister!$A$1:$W$100,5,FALSE)</f>
        <v>Plantae</v>
      </c>
      <c r="Q661" t="str">
        <f>VLOOKUP($D661,Artslister!$A$1:$W$100,6,FALSE)</f>
        <v>Pinophyta</v>
      </c>
      <c r="R661" t="str">
        <f>VLOOKUP($D661,Artslister!$A$1:$W$100,7,FALSE)</f>
        <v>Pinopsida</v>
      </c>
      <c r="S661" t="str">
        <f>VLOOKUP($D661,Artslister!$A$1:$W$100,8,FALSE)</f>
        <v>Pinales</v>
      </c>
      <c r="T661" t="str">
        <f>VLOOKUP($D661,Artslister!$A$1:$W$100,9,FALSE)</f>
        <v>Pinaceae</v>
      </c>
      <c r="U661" t="str">
        <f>VLOOKUP($D661,Artslister!$A$1:$W$100,10,FALSE)</f>
        <v>Pinus</v>
      </c>
      <c r="V661" t="str">
        <f>VLOOKUP($D661,Artslister!$A$1:$W$100,11,FALSE)</f>
        <v>sylvestris</v>
      </c>
      <c r="W661">
        <f>VLOOKUP($D661,Artslister!$A$1:$W$100,12,FALSE)</f>
        <v>0</v>
      </c>
      <c r="X661" t="str">
        <f>VLOOKUP($D661,Artslister!$A$1:$W$100,13,FALSE)</f>
        <v>L.</v>
      </c>
      <c r="Y661" t="str">
        <f>VLOOKUP($D661,Artslister!$A$1:$W$100,15,FALSE)</f>
        <v>LC</v>
      </c>
      <c r="Z661" t="e">
        <f>VLOOKUP($D661,Artslister!$A$1:$W$100,17,FALSE)</f>
        <v>#N/A</v>
      </c>
    </row>
    <row r="662" spans="1:26" x14ac:dyDescent="0.3">
      <c r="A662" t="s">
        <v>75</v>
      </c>
      <c r="B662">
        <v>2019</v>
      </c>
      <c r="C662" t="s">
        <v>1413</v>
      </c>
      <c r="D662" t="s">
        <v>1009</v>
      </c>
      <c r="E662">
        <v>5</v>
      </c>
      <c r="H662">
        <v>1</v>
      </c>
      <c r="M662" t="str">
        <f>VLOOKUP($D662,Artslister!$A$1:$W$100,2,FALSE)</f>
        <v>Pinus sylvestris</v>
      </c>
      <c r="N662" t="str">
        <f>VLOOKUP($D662,Artslister!$A$1:$W$100,3,FALSE)</f>
        <v>103825</v>
      </c>
      <c r="O662" t="str">
        <f>VLOOKUP($D662,Artslister!$A$1:$W$100,4,FALSE)</f>
        <v>135419</v>
      </c>
      <c r="P662" t="str">
        <f>VLOOKUP($D662,Artslister!$A$1:$W$100,5,FALSE)</f>
        <v>Plantae</v>
      </c>
      <c r="Q662" t="str">
        <f>VLOOKUP($D662,Artslister!$A$1:$W$100,6,FALSE)</f>
        <v>Pinophyta</v>
      </c>
      <c r="R662" t="str">
        <f>VLOOKUP($D662,Artslister!$A$1:$W$100,7,FALSE)</f>
        <v>Pinopsida</v>
      </c>
      <c r="S662" t="str">
        <f>VLOOKUP($D662,Artslister!$A$1:$W$100,8,FALSE)</f>
        <v>Pinales</v>
      </c>
      <c r="T662" t="str">
        <f>VLOOKUP($D662,Artslister!$A$1:$W$100,9,FALSE)</f>
        <v>Pinaceae</v>
      </c>
      <c r="U662" t="str">
        <f>VLOOKUP($D662,Artslister!$A$1:$W$100,10,FALSE)</f>
        <v>Pinus</v>
      </c>
      <c r="V662" t="str">
        <f>VLOOKUP($D662,Artslister!$A$1:$W$100,11,FALSE)</f>
        <v>sylvestris</v>
      </c>
      <c r="W662">
        <f>VLOOKUP($D662,Artslister!$A$1:$W$100,12,FALSE)</f>
        <v>0</v>
      </c>
      <c r="X662" t="str">
        <f>VLOOKUP($D662,Artslister!$A$1:$W$100,13,FALSE)</f>
        <v>L.</v>
      </c>
      <c r="Y662" t="str">
        <f>VLOOKUP($D662,Artslister!$A$1:$W$100,15,FALSE)</f>
        <v>LC</v>
      </c>
      <c r="Z662" t="e">
        <f>VLOOKUP($D662,Artslister!$A$1:$W$100,17,FALSE)</f>
        <v>#N/A</v>
      </c>
    </row>
    <row r="663" spans="1:26" x14ac:dyDescent="0.3">
      <c r="A663" t="s">
        <v>56</v>
      </c>
      <c r="B663">
        <v>2019</v>
      </c>
      <c r="C663" t="s">
        <v>1469</v>
      </c>
      <c r="D663" t="s">
        <v>1009</v>
      </c>
      <c r="E663">
        <v>50</v>
      </c>
      <c r="H663">
        <v>1</v>
      </c>
      <c r="M663" t="str">
        <f>VLOOKUP($D663,Artslister!$A$1:$W$100,2,FALSE)</f>
        <v>Pinus sylvestris</v>
      </c>
      <c r="N663" t="str">
        <f>VLOOKUP($D663,Artslister!$A$1:$W$100,3,FALSE)</f>
        <v>103825</v>
      </c>
      <c r="O663" t="str">
        <f>VLOOKUP($D663,Artslister!$A$1:$W$100,4,FALSE)</f>
        <v>135419</v>
      </c>
      <c r="P663" t="str">
        <f>VLOOKUP($D663,Artslister!$A$1:$W$100,5,FALSE)</f>
        <v>Plantae</v>
      </c>
      <c r="Q663" t="str">
        <f>VLOOKUP($D663,Artslister!$A$1:$W$100,6,FALSE)</f>
        <v>Pinophyta</v>
      </c>
      <c r="R663" t="str">
        <f>VLOOKUP($D663,Artslister!$A$1:$W$100,7,FALSE)</f>
        <v>Pinopsida</v>
      </c>
      <c r="S663" t="str">
        <f>VLOOKUP($D663,Artslister!$A$1:$W$100,8,FALSE)</f>
        <v>Pinales</v>
      </c>
      <c r="T663" t="str">
        <f>VLOOKUP($D663,Artslister!$A$1:$W$100,9,FALSE)</f>
        <v>Pinaceae</v>
      </c>
      <c r="U663" t="str">
        <f>VLOOKUP($D663,Artslister!$A$1:$W$100,10,FALSE)</f>
        <v>Pinus</v>
      </c>
      <c r="V663" t="str">
        <f>VLOOKUP($D663,Artslister!$A$1:$W$100,11,FALSE)</f>
        <v>sylvestris</v>
      </c>
      <c r="W663">
        <f>VLOOKUP($D663,Artslister!$A$1:$W$100,12,FALSE)</f>
        <v>0</v>
      </c>
      <c r="X663" t="str">
        <f>VLOOKUP($D663,Artslister!$A$1:$W$100,13,FALSE)</f>
        <v>L.</v>
      </c>
      <c r="Y663" t="str">
        <f>VLOOKUP($D663,Artslister!$A$1:$W$100,15,FALSE)</f>
        <v>LC</v>
      </c>
      <c r="Z663" t="e">
        <f>VLOOKUP($D663,Artslister!$A$1:$W$100,17,FALSE)</f>
        <v>#N/A</v>
      </c>
    </row>
    <row r="664" spans="1:26" x14ac:dyDescent="0.3">
      <c r="A664" t="s">
        <v>56</v>
      </c>
      <c r="B664">
        <v>2019</v>
      </c>
      <c r="C664" t="s">
        <v>1498</v>
      </c>
      <c r="D664" t="s">
        <v>1009</v>
      </c>
      <c r="E664">
        <v>90</v>
      </c>
      <c r="H664">
        <v>1</v>
      </c>
      <c r="M664" t="str">
        <f>VLOOKUP($D664,Artslister!$A$1:$W$100,2,FALSE)</f>
        <v>Pinus sylvestris</v>
      </c>
      <c r="N664" t="str">
        <f>VLOOKUP($D664,Artslister!$A$1:$W$100,3,FALSE)</f>
        <v>103825</v>
      </c>
      <c r="O664" t="str">
        <f>VLOOKUP($D664,Artslister!$A$1:$W$100,4,FALSE)</f>
        <v>135419</v>
      </c>
      <c r="P664" t="str">
        <f>VLOOKUP($D664,Artslister!$A$1:$W$100,5,FALSE)</f>
        <v>Plantae</v>
      </c>
      <c r="Q664" t="str">
        <f>VLOOKUP($D664,Artslister!$A$1:$W$100,6,FALSE)</f>
        <v>Pinophyta</v>
      </c>
      <c r="R664" t="str">
        <f>VLOOKUP($D664,Artslister!$A$1:$W$100,7,FALSE)</f>
        <v>Pinopsida</v>
      </c>
      <c r="S664" t="str">
        <f>VLOOKUP($D664,Artslister!$A$1:$W$100,8,FALSE)</f>
        <v>Pinales</v>
      </c>
      <c r="T664" t="str">
        <f>VLOOKUP($D664,Artslister!$A$1:$W$100,9,FALSE)</f>
        <v>Pinaceae</v>
      </c>
      <c r="U664" t="str">
        <f>VLOOKUP($D664,Artslister!$A$1:$W$100,10,FALSE)</f>
        <v>Pinus</v>
      </c>
      <c r="V664" t="str">
        <f>VLOOKUP($D664,Artslister!$A$1:$W$100,11,FALSE)</f>
        <v>sylvestris</v>
      </c>
      <c r="W664">
        <f>VLOOKUP($D664,Artslister!$A$1:$W$100,12,FALSE)</f>
        <v>0</v>
      </c>
      <c r="X664" t="str">
        <f>VLOOKUP($D664,Artslister!$A$1:$W$100,13,FALSE)</f>
        <v>L.</v>
      </c>
      <c r="Y664" t="str">
        <f>VLOOKUP($D664,Artslister!$A$1:$W$100,15,FALSE)</f>
        <v>LC</v>
      </c>
      <c r="Z664" t="e">
        <f>VLOOKUP($D664,Artslister!$A$1:$W$100,17,FALSE)</f>
        <v>#N/A</v>
      </c>
    </row>
    <row r="665" spans="1:26" x14ac:dyDescent="0.3">
      <c r="A665" t="s">
        <v>56</v>
      </c>
      <c r="B665">
        <v>2019</v>
      </c>
      <c r="C665" t="s">
        <v>1500</v>
      </c>
      <c r="D665" t="s">
        <v>1009</v>
      </c>
      <c r="E665">
        <v>10</v>
      </c>
      <c r="H665">
        <v>1</v>
      </c>
      <c r="M665" t="str">
        <f>VLOOKUP($D665,Artslister!$A$1:$W$100,2,FALSE)</f>
        <v>Pinus sylvestris</v>
      </c>
      <c r="N665" t="str">
        <f>VLOOKUP($D665,Artslister!$A$1:$W$100,3,FALSE)</f>
        <v>103825</v>
      </c>
      <c r="O665" t="str">
        <f>VLOOKUP($D665,Artslister!$A$1:$W$100,4,FALSE)</f>
        <v>135419</v>
      </c>
      <c r="P665" t="str">
        <f>VLOOKUP($D665,Artslister!$A$1:$W$100,5,FALSE)</f>
        <v>Plantae</v>
      </c>
      <c r="Q665" t="str">
        <f>VLOOKUP($D665,Artslister!$A$1:$W$100,6,FALSE)</f>
        <v>Pinophyta</v>
      </c>
      <c r="R665" t="str">
        <f>VLOOKUP($D665,Artslister!$A$1:$W$100,7,FALSE)</f>
        <v>Pinopsida</v>
      </c>
      <c r="S665" t="str">
        <f>VLOOKUP($D665,Artslister!$A$1:$W$100,8,FALSE)</f>
        <v>Pinales</v>
      </c>
      <c r="T665" t="str">
        <f>VLOOKUP($D665,Artslister!$A$1:$W$100,9,FALSE)</f>
        <v>Pinaceae</v>
      </c>
      <c r="U665" t="str">
        <f>VLOOKUP($D665,Artslister!$A$1:$W$100,10,FALSE)</f>
        <v>Pinus</v>
      </c>
      <c r="V665" t="str">
        <f>VLOOKUP($D665,Artslister!$A$1:$W$100,11,FALSE)</f>
        <v>sylvestris</v>
      </c>
      <c r="W665">
        <f>VLOOKUP($D665,Artslister!$A$1:$W$100,12,FALSE)</f>
        <v>0</v>
      </c>
      <c r="X665" t="str">
        <f>VLOOKUP($D665,Artslister!$A$1:$W$100,13,FALSE)</f>
        <v>L.</v>
      </c>
      <c r="Y665" t="str">
        <f>VLOOKUP($D665,Artslister!$A$1:$W$100,15,FALSE)</f>
        <v>LC</v>
      </c>
      <c r="Z665" t="e">
        <f>VLOOKUP($D665,Artslister!$A$1:$W$100,17,FALSE)</f>
        <v>#N/A</v>
      </c>
    </row>
    <row r="666" spans="1:26" x14ac:dyDescent="0.3">
      <c r="A666" t="s">
        <v>56</v>
      </c>
      <c r="B666">
        <v>2019</v>
      </c>
      <c r="C666" t="s">
        <v>1496</v>
      </c>
      <c r="D666" t="s">
        <v>1009</v>
      </c>
      <c r="E666">
        <v>30</v>
      </c>
      <c r="H666">
        <v>1</v>
      </c>
      <c r="M666" t="str">
        <f>VLOOKUP($D666,Artslister!$A$1:$W$100,2,FALSE)</f>
        <v>Pinus sylvestris</v>
      </c>
      <c r="N666" t="str">
        <f>VLOOKUP($D666,Artslister!$A$1:$W$100,3,FALSE)</f>
        <v>103825</v>
      </c>
      <c r="O666" t="str">
        <f>VLOOKUP($D666,Artslister!$A$1:$W$100,4,FALSE)</f>
        <v>135419</v>
      </c>
      <c r="P666" t="str">
        <f>VLOOKUP($D666,Artslister!$A$1:$W$100,5,FALSE)</f>
        <v>Plantae</v>
      </c>
      <c r="Q666" t="str">
        <f>VLOOKUP($D666,Artslister!$A$1:$W$100,6,FALSE)</f>
        <v>Pinophyta</v>
      </c>
      <c r="R666" t="str">
        <f>VLOOKUP($D666,Artslister!$A$1:$W$100,7,FALSE)</f>
        <v>Pinopsida</v>
      </c>
      <c r="S666" t="str">
        <f>VLOOKUP($D666,Artslister!$A$1:$W$100,8,FALSE)</f>
        <v>Pinales</v>
      </c>
      <c r="T666" t="str">
        <f>VLOOKUP($D666,Artslister!$A$1:$W$100,9,FALSE)</f>
        <v>Pinaceae</v>
      </c>
      <c r="U666" t="str">
        <f>VLOOKUP($D666,Artslister!$A$1:$W$100,10,FALSE)</f>
        <v>Pinus</v>
      </c>
      <c r="V666" t="str">
        <f>VLOOKUP($D666,Artslister!$A$1:$W$100,11,FALSE)</f>
        <v>sylvestris</v>
      </c>
      <c r="W666">
        <f>VLOOKUP($D666,Artslister!$A$1:$W$100,12,FALSE)</f>
        <v>0</v>
      </c>
      <c r="X666" t="str">
        <f>VLOOKUP($D666,Artslister!$A$1:$W$100,13,FALSE)</f>
        <v>L.</v>
      </c>
      <c r="Y666" t="str">
        <f>VLOOKUP($D666,Artslister!$A$1:$W$100,15,FALSE)</f>
        <v>LC</v>
      </c>
      <c r="Z666" t="e">
        <f>VLOOKUP($D666,Artslister!$A$1:$W$100,17,FALSE)</f>
        <v>#N/A</v>
      </c>
    </row>
    <row r="667" spans="1:26" x14ac:dyDescent="0.3">
      <c r="A667" t="s">
        <v>56</v>
      </c>
      <c r="B667">
        <v>2019</v>
      </c>
      <c r="C667" t="s">
        <v>1502</v>
      </c>
      <c r="D667" t="s">
        <v>1009</v>
      </c>
      <c r="E667">
        <v>60</v>
      </c>
      <c r="H667">
        <v>1</v>
      </c>
      <c r="M667" t="str">
        <f>VLOOKUP($D667,Artslister!$A$1:$W$100,2,FALSE)</f>
        <v>Pinus sylvestris</v>
      </c>
      <c r="N667" t="str">
        <f>VLOOKUP($D667,Artslister!$A$1:$W$100,3,FALSE)</f>
        <v>103825</v>
      </c>
      <c r="O667" t="str">
        <f>VLOOKUP($D667,Artslister!$A$1:$W$100,4,FALSE)</f>
        <v>135419</v>
      </c>
      <c r="P667" t="str">
        <f>VLOOKUP($D667,Artslister!$A$1:$W$100,5,FALSE)</f>
        <v>Plantae</v>
      </c>
      <c r="Q667" t="str">
        <f>VLOOKUP($D667,Artslister!$A$1:$W$100,6,FALSE)</f>
        <v>Pinophyta</v>
      </c>
      <c r="R667" t="str">
        <f>VLOOKUP($D667,Artslister!$A$1:$W$100,7,FALSE)</f>
        <v>Pinopsida</v>
      </c>
      <c r="S667" t="str">
        <f>VLOOKUP($D667,Artslister!$A$1:$W$100,8,FALSE)</f>
        <v>Pinales</v>
      </c>
      <c r="T667" t="str">
        <f>VLOOKUP($D667,Artslister!$A$1:$W$100,9,FALSE)</f>
        <v>Pinaceae</v>
      </c>
      <c r="U667" t="str">
        <f>VLOOKUP($D667,Artslister!$A$1:$W$100,10,FALSE)</f>
        <v>Pinus</v>
      </c>
      <c r="V667" t="str">
        <f>VLOOKUP($D667,Artslister!$A$1:$W$100,11,FALSE)</f>
        <v>sylvestris</v>
      </c>
      <c r="W667">
        <f>VLOOKUP($D667,Artslister!$A$1:$W$100,12,FALSE)</f>
        <v>0</v>
      </c>
      <c r="X667" t="str">
        <f>VLOOKUP($D667,Artslister!$A$1:$W$100,13,FALSE)</f>
        <v>L.</v>
      </c>
      <c r="Y667" t="str">
        <f>VLOOKUP($D667,Artslister!$A$1:$W$100,15,FALSE)</f>
        <v>LC</v>
      </c>
      <c r="Z667" t="e">
        <f>VLOOKUP($D667,Artslister!$A$1:$W$100,17,FALSE)</f>
        <v>#N/A</v>
      </c>
    </row>
    <row r="668" spans="1:26" x14ac:dyDescent="0.3">
      <c r="A668" t="s">
        <v>56</v>
      </c>
      <c r="B668">
        <v>2019</v>
      </c>
      <c r="C668" t="s">
        <v>1470</v>
      </c>
      <c r="D668" t="s">
        <v>1009</v>
      </c>
      <c r="E668">
        <v>50</v>
      </c>
      <c r="H668">
        <v>1</v>
      </c>
      <c r="M668" t="str">
        <f>VLOOKUP($D668,Artslister!$A$1:$W$100,2,FALSE)</f>
        <v>Pinus sylvestris</v>
      </c>
      <c r="N668" t="str">
        <f>VLOOKUP($D668,Artslister!$A$1:$W$100,3,FALSE)</f>
        <v>103825</v>
      </c>
      <c r="O668" t="str">
        <f>VLOOKUP($D668,Artslister!$A$1:$W$100,4,FALSE)</f>
        <v>135419</v>
      </c>
      <c r="P668" t="str">
        <f>VLOOKUP($D668,Artslister!$A$1:$W$100,5,FALSE)</f>
        <v>Plantae</v>
      </c>
      <c r="Q668" t="str">
        <f>VLOOKUP($D668,Artslister!$A$1:$W$100,6,FALSE)</f>
        <v>Pinophyta</v>
      </c>
      <c r="R668" t="str">
        <f>VLOOKUP($D668,Artslister!$A$1:$W$100,7,FALSE)</f>
        <v>Pinopsida</v>
      </c>
      <c r="S668" t="str">
        <f>VLOOKUP($D668,Artslister!$A$1:$W$100,8,FALSE)</f>
        <v>Pinales</v>
      </c>
      <c r="T668" t="str">
        <f>VLOOKUP($D668,Artslister!$A$1:$W$100,9,FALSE)</f>
        <v>Pinaceae</v>
      </c>
      <c r="U668" t="str">
        <f>VLOOKUP($D668,Artslister!$A$1:$W$100,10,FALSE)</f>
        <v>Pinus</v>
      </c>
      <c r="V668" t="str">
        <f>VLOOKUP($D668,Artslister!$A$1:$W$100,11,FALSE)</f>
        <v>sylvestris</v>
      </c>
      <c r="W668">
        <f>VLOOKUP($D668,Artslister!$A$1:$W$100,12,FALSE)</f>
        <v>0</v>
      </c>
      <c r="X668" t="str">
        <f>VLOOKUP($D668,Artslister!$A$1:$W$100,13,FALSE)</f>
        <v>L.</v>
      </c>
      <c r="Y668" t="str">
        <f>VLOOKUP($D668,Artslister!$A$1:$W$100,15,FALSE)</f>
        <v>LC</v>
      </c>
      <c r="Z668" t="e">
        <f>VLOOKUP($D668,Artslister!$A$1:$W$100,17,FALSE)</f>
        <v>#N/A</v>
      </c>
    </row>
    <row r="669" spans="1:26" x14ac:dyDescent="0.3">
      <c r="A669" t="s">
        <v>138</v>
      </c>
      <c r="B669">
        <v>2020</v>
      </c>
      <c r="C669" t="s">
        <v>1128</v>
      </c>
      <c r="D669" t="s">
        <v>1009</v>
      </c>
      <c r="E669" t="s">
        <v>503</v>
      </c>
      <c r="H669">
        <v>1</v>
      </c>
      <c r="M669" t="str">
        <f>VLOOKUP($D669,Artslister!$A$1:$W$100,2,FALSE)</f>
        <v>Pinus sylvestris</v>
      </c>
      <c r="N669" t="str">
        <f>VLOOKUP($D669,Artslister!$A$1:$W$100,3,FALSE)</f>
        <v>103825</v>
      </c>
      <c r="O669" t="str">
        <f>VLOOKUP($D669,Artslister!$A$1:$W$100,4,FALSE)</f>
        <v>135419</v>
      </c>
      <c r="P669" t="str">
        <f>VLOOKUP($D669,Artslister!$A$1:$W$100,5,FALSE)</f>
        <v>Plantae</v>
      </c>
      <c r="Q669" t="str">
        <f>VLOOKUP($D669,Artslister!$A$1:$W$100,6,FALSE)</f>
        <v>Pinophyta</v>
      </c>
      <c r="R669" t="str">
        <f>VLOOKUP($D669,Artslister!$A$1:$W$100,7,FALSE)</f>
        <v>Pinopsida</v>
      </c>
      <c r="S669" t="str">
        <f>VLOOKUP($D669,Artslister!$A$1:$W$100,8,FALSE)</f>
        <v>Pinales</v>
      </c>
      <c r="T669" t="str">
        <f>VLOOKUP($D669,Artslister!$A$1:$W$100,9,FALSE)</f>
        <v>Pinaceae</v>
      </c>
      <c r="U669" t="str">
        <f>VLOOKUP($D669,Artslister!$A$1:$W$100,10,FALSE)</f>
        <v>Pinus</v>
      </c>
      <c r="V669" t="str">
        <f>VLOOKUP($D669,Artslister!$A$1:$W$100,11,FALSE)</f>
        <v>sylvestris</v>
      </c>
      <c r="W669">
        <f>VLOOKUP($D669,Artslister!$A$1:$W$100,12,FALSE)</f>
        <v>0</v>
      </c>
      <c r="X669" t="str">
        <f>VLOOKUP($D669,Artslister!$A$1:$W$100,13,FALSE)</f>
        <v>L.</v>
      </c>
      <c r="Y669" t="str">
        <f>VLOOKUP($D669,Artslister!$A$1:$W$100,15,FALSE)</f>
        <v>LC</v>
      </c>
      <c r="Z669" t="e">
        <f>VLOOKUP($D669,Artslister!$A$1:$W$100,17,FALSE)</f>
        <v>#N/A</v>
      </c>
    </row>
    <row r="670" spans="1:26" x14ac:dyDescent="0.3">
      <c r="A670" t="s">
        <v>138</v>
      </c>
      <c r="B670">
        <v>2020</v>
      </c>
      <c r="C670" t="s">
        <v>1136</v>
      </c>
      <c r="D670" t="s">
        <v>1009</v>
      </c>
      <c r="E670" t="s">
        <v>503</v>
      </c>
      <c r="H670">
        <v>1</v>
      </c>
      <c r="M670" t="str">
        <f>VLOOKUP($D670,Artslister!$A$1:$W$100,2,FALSE)</f>
        <v>Pinus sylvestris</v>
      </c>
      <c r="N670" t="str">
        <f>VLOOKUP($D670,Artslister!$A$1:$W$100,3,FALSE)</f>
        <v>103825</v>
      </c>
      <c r="O670" t="str">
        <f>VLOOKUP($D670,Artslister!$A$1:$W$100,4,FALSE)</f>
        <v>135419</v>
      </c>
      <c r="P670" t="str">
        <f>VLOOKUP($D670,Artslister!$A$1:$W$100,5,FALSE)</f>
        <v>Plantae</v>
      </c>
      <c r="Q670" t="str">
        <f>VLOOKUP($D670,Artslister!$A$1:$W$100,6,FALSE)</f>
        <v>Pinophyta</v>
      </c>
      <c r="R670" t="str">
        <f>VLOOKUP($D670,Artslister!$A$1:$W$100,7,FALSE)</f>
        <v>Pinopsida</v>
      </c>
      <c r="S670" t="str">
        <f>VLOOKUP($D670,Artslister!$A$1:$W$100,8,FALSE)</f>
        <v>Pinales</v>
      </c>
      <c r="T670" t="str">
        <f>VLOOKUP($D670,Artslister!$A$1:$W$100,9,FALSE)</f>
        <v>Pinaceae</v>
      </c>
      <c r="U670" t="str">
        <f>VLOOKUP($D670,Artslister!$A$1:$W$100,10,FALSE)</f>
        <v>Pinus</v>
      </c>
      <c r="V670" t="str">
        <f>VLOOKUP($D670,Artslister!$A$1:$W$100,11,FALSE)</f>
        <v>sylvestris</v>
      </c>
      <c r="W670">
        <f>VLOOKUP($D670,Artslister!$A$1:$W$100,12,FALSE)</f>
        <v>0</v>
      </c>
      <c r="X670" t="str">
        <f>VLOOKUP($D670,Artslister!$A$1:$W$100,13,FALSE)</f>
        <v>L.</v>
      </c>
      <c r="Y670" t="str">
        <f>VLOOKUP($D670,Artslister!$A$1:$W$100,15,FALSE)</f>
        <v>LC</v>
      </c>
      <c r="Z670" t="e">
        <f>VLOOKUP($D670,Artslister!$A$1:$W$100,17,FALSE)</f>
        <v>#N/A</v>
      </c>
    </row>
    <row r="671" spans="1:26" x14ac:dyDescent="0.3">
      <c r="A671" s="21" t="s">
        <v>104</v>
      </c>
      <c r="B671" s="21">
        <v>2020</v>
      </c>
      <c r="C671" s="21" t="s">
        <v>1145</v>
      </c>
      <c r="D671" s="21" t="s">
        <v>1009</v>
      </c>
      <c r="E671" s="21">
        <v>10</v>
      </c>
      <c r="H671">
        <v>1</v>
      </c>
      <c r="K671" s="21"/>
      <c r="M671" t="str">
        <f>VLOOKUP($D671,Artslister!$A$1:$W$100,2,FALSE)</f>
        <v>Pinus sylvestris</v>
      </c>
      <c r="N671" t="str">
        <f>VLOOKUP($D671,Artslister!$A$1:$W$100,3,FALSE)</f>
        <v>103825</v>
      </c>
      <c r="O671" t="str">
        <f>VLOOKUP($D671,Artslister!$A$1:$W$100,4,FALSE)</f>
        <v>135419</v>
      </c>
      <c r="P671" t="str">
        <f>VLOOKUP($D671,Artslister!$A$1:$W$100,5,FALSE)</f>
        <v>Plantae</v>
      </c>
      <c r="Q671" t="str">
        <f>VLOOKUP($D671,Artslister!$A$1:$W$100,6,FALSE)</f>
        <v>Pinophyta</v>
      </c>
      <c r="R671" t="str">
        <f>VLOOKUP($D671,Artslister!$A$1:$W$100,7,FALSE)</f>
        <v>Pinopsida</v>
      </c>
      <c r="S671" t="str">
        <f>VLOOKUP($D671,Artslister!$A$1:$W$100,8,FALSE)</f>
        <v>Pinales</v>
      </c>
      <c r="T671" t="str">
        <f>VLOOKUP($D671,Artslister!$A$1:$W$100,9,FALSE)</f>
        <v>Pinaceae</v>
      </c>
      <c r="U671" t="str">
        <f>VLOOKUP($D671,Artslister!$A$1:$W$100,10,FALSE)</f>
        <v>Pinus</v>
      </c>
      <c r="V671" t="str">
        <f>VLOOKUP($D671,Artslister!$A$1:$W$100,11,FALSE)</f>
        <v>sylvestris</v>
      </c>
      <c r="W671">
        <f>VLOOKUP($D671,Artslister!$A$1:$W$100,12,FALSE)</f>
        <v>0</v>
      </c>
      <c r="X671" t="str">
        <f>VLOOKUP($D671,Artslister!$A$1:$W$100,13,FALSE)</f>
        <v>L.</v>
      </c>
      <c r="Y671" t="str">
        <f>VLOOKUP($D671,Artslister!$A$1:$W$100,15,FALSE)</f>
        <v>LC</v>
      </c>
      <c r="Z671" t="e">
        <f>VLOOKUP($D671,Artslister!$A$1:$W$100,17,FALSE)</f>
        <v>#N/A</v>
      </c>
    </row>
    <row r="672" spans="1:26" x14ac:dyDescent="0.3">
      <c r="A672" s="21" t="s">
        <v>104</v>
      </c>
      <c r="B672" s="21">
        <v>2020</v>
      </c>
      <c r="C672" s="21" t="s">
        <v>1147</v>
      </c>
      <c r="D672" s="21" t="s">
        <v>1009</v>
      </c>
      <c r="E672" s="21">
        <v>2</v>
      </c>
      <c r="H672">
        <v>1</v>
      </c>
      <c r="K672" s="21"/>
      <c r="M672" t="str">
        <f>VLOOKUP($D672,Artslister!$A$1:$W$100,2,FALSE)</f>
        <v>Pinus sylvestris</v>
      </c>
      <c r="N672" t="str">
        <f>VLOOKUP($D672,Artslister!$A$1:$W$100,3,FALSE)</f>
        <v>103825</v>
      </c>
      <c r="O672" t="str">
        <f>VLOOKUP($D672,Artslister!$A$1:$W$100,4,FALSE)</f>
        <v>135419</v>
      </c>
      <c r="P672" t="str">
        <f>VLOOKUP($D672,Artslister!$A$1:$W$100,5,FALSE)</f>
        <v>Plantae</v>
      </c>
      <c r="Q672" t="str">
        <f>VLOOKUP($D672,Artslister!$A$1:$W$100,6,FALSE)</f>
        <v>Pinophyta</v>
      </c>
      <c r="R672" t="str">
        <f>VLOOKUP($D672,Artslister!$A$1:$W$100,7,FALSE)</f>
        <v>Pinopsida</v>
      </c>
      <c r="S672" t="str">
        <f>VLOOKUP($D672,Artslister!$A$1:$W$100,8,FALSE)</f>
        <v>Pinales</v>
      </c>
      <c r="T672" t="str">
        <f>VLOOKUP($D672,Artslister!$A$1:$W$100,9,FALSE)</f>
        <v>Pinaceae</v>
      </c>
      <c r="U672" t="str">
        <f>VLOOKUP($D672,Artslister!$A$1:$W$100,10,FALSE)</f>
        <v>Pinus</v>
      </c>
      <c r="V672" t="str">
        <f>VLOOKUP($D672,Artslister!$A$1:$W$100,11,FALSE)</f>
        <v>sylvestris</v>
      </c>
      <c r="W672">
        <f>VLOOKUP($D672,Artslister!$A$1:$W$100,12,FALSE)</f>
        <v>0</v>
      </c>
      <c r="X672" t="str">
        <f>VLOOKUP($D672,Artslister!$A$1:$W$100,13,FALSE)</f>
        <v>L.</v>
      </c>
      <c r="Y672" t="str">
        <f>VLOOKUP($D672,Artslister!$A$1:$W$100,15,FALSE)</f>
        <v>LC</v>
      </c>
      <c r="Z672" t="e">
        <f>VLOOKUP($D672,Artslister!$A$1:$W$100,17,FALSE)</f>
        <v>#N/A</v>
      </c>
    </row>
    <row r="673" spans="1:26" x14ac:dyDescent="0.3">
      <c r="A673" s="21" t="s">
        <v>104</v>
      </c>
      <c r="B673" s="21">
        <v>2020</v>
      </c>
      <c r="C673" s="21" t="s">
        <v>1152</v>
      </c>
      <c r="D673" s="21" t="s">
        <v>1009</v>
      </c>
      <c r="E673" s="21">
        <v>80</v>
      </c>
      <c r="H673">
        <v>1</v>
      </c>
      <c r="K673" s="21"/>
      <c r="M673" t="str">
        <f>VLOOKUP($D673,Artslister!$A$1:$W$100,2,FALSE)</f>
        <v>Pinus sylvestris</v>
      </c>
      <c r="N673" t="str">
        <f>VLOOKUP($D673,Artslister!$A$1:$W$100,3,FALSE)</f>
        <v>103825</v>
      </c>
      <c r="O673" t="str">
        <f>VLOOKUP($D673,Artslister!$A$1:$W$100,4,FALSE)</f>
        <v>135419</v>
      </c>
      <c r="P673" t="str">
        <f>VLOOKUP($D673,Artslister!$A$1:$W$100,5,FALSE)</f>
        <v>Plantae</v>
      </c>
      <c r="Q673" t="str">
        <f>VLOOKUP($D673,Artslister!$A$1:$W$100,6,FALSE)</f>
        <v>Pinophyta</v>
      </c>
      <c r="R673" t="str">
        <f>VLOOKUP($D673,Artslister!$A$1:$W$100,7,FALSE)</f>
        <v>Pinopsida</v>
      </c>
      <c r="S673" t="str">
        <f>VLOOKUP($D673,Artslister!$A$1:$W$100,8,FALSE)</f>
        <v>Pinales</v>
      </c>
      <c r="T673" t="str">
        <f>VLOOKUP($D673,Artslister!$A$1:$W$100,9,FALSE)</f>
        <v>Pinaceae</v>
      </c>
      <c r="U673" t="str">
        <f>VLOOKUP($D673,Artslister!$A$1:$W$100,10,FALSE)</f>
        <v>Pinus</v>
      </c>
      <c r="V673" t="str">
        <f>VLOOKUP($D673,Artslister!$A$1:$W$100,11,FALSE)</f>
        <v>sylvestris</v>
      </c>
      <c r="W673">
        <f>VLOOKUP($D673,Artslister!$A$1:$W$100,12,FALSE)</f>
        <v>0</v>
      </c>
      <c r="X673" t="str">
        <f>VLOOKUP($D673,Artslister!$A$1:$W$100,13,FALSE)</f>
        <v>L.</v>
      </c>
      <c r="Y673" t="str">
        <f>VLOOKUP($D673,Artslister!$A$1:$W$100,15,FALSE)</f>
        <v>LC</v>
      </c>
      <c r="Z673" t="e">
        <f>VLOOKUP($D673,Artslister!$A$1:$W$100,17,FALSE)</f>
        <v>#N/A</v>
      </c>
    </row>
    <row r="674" spans="1:26" s="45" customFormat="1" x14ac:dyDescent="0.3">
      <c r="A674" s="58" t="s">
        <v>104</v>
      </c>
      <c r="B674" s="58">
        <v>2021</v>
      </c>
      <c r="C674" s="58" t="s">
        <v>1145</v>
      </c>
      <c r="D674" s="58" t="s">
        <v>1009</v>
      </c>
      <c r="E674" s="58">
        <v>10</v>
      </c>
      <c r="H674" s="45">
        <v>1</v>
      </c>
      <c r="K674" s="58"/>
      <c r="M674" s="45" t="str">
        <f>VLOOKUP($D674,Artslister!$A$1:$W$100,2,FALSE)</f>
        <v>Pinus sylvestris</v>
      </c>
      <c r="N674" s="45" t="str">
        <f>VLOOKUP($D674,Artslister!$A$1:$W$100,3,FALSE)</f>
        <v>103825</v>
      </c>
      <c r="O674" s="45" t="str">
        <f>VLOOKUP($D674,Artslister!$A$1:$W$100,4,FALSE)</f>
        <v>135419</v>
      </c>
      <c r="P674" s="45" t="str">
        <f>VLOOKUP($D674,Artslister!$A$1:$W$100,5,FALSE)</f>
        <v>Plantae</v>
      </c>
      <c r="Q674" s="45" t="str">
        <f>VLOOKUP($D674,Artslister!$A$1:$W$100,6,FALSE)</f>
        <v>Pinophyta</v>
      </c>
      <c r="R674" s="45" t="str">
        <f>VLOOKUP($D674,Artslister!$A$1:$W$100,7,FALSE)</f>
        <v>Pinopsida</v>
      </c>
      <c r="S674" s="45" t="str">
        <f>VLOOKUP($D674,Artslister!$A$1:$W$100,8,FALSE)</f>
        <v>Pinales</v>
      </c>
      <c r="T674" s="45" t="str">
        <f>VLOOKUP($D674,Artslister!$A$1:$W$100,9,FALSE)</f>
        <v>Pinaceae</v>
      </c>
      <c r="U674" s="45" t="str">
        <f>VLOOKUP($D674,Artslister!$A$1:$W$100,10,FALSE)</f>
        <v>Pinus</v>
      </c>
      <c r="V674" s="45" t="str">
        <f>VLOOKUP($D674,Artslister!$A$1:$W$100,11,FALSE)</f>
        <v>sylvestris</v>
      </c>
      <c r="W674" s="45">
        <f>VLOOKUP($D674,Artslister!$A$1:$W$100,12,FALSE)</f>
        <v>0</v>
      </c>
      <c r="X674" s="45" t="str">
        <f>VLOOKUP($D674,Artslister!$A$1:$W$100,13,FALSE)</f>
        <v>L.</v>
      </c>
      <c r="Y674" s="45" t="str">
        <f>VLOOKUP($D674,Artslister!$A$1:$W$100,15,FALSE)</f>
        <v>LC</v>
      </c>
      <c r="Z674" s="45" t="e">
        <f>VLOOKUP($D674,Artslister!$A$1:$W$100,17,FALSE)</f>
        <v>#N/A</v>
      </c>
    </row>
    <row r="675" spans="1:26" s="45" customFormat="1" x14ac:dyDescent="0.3">
      <c r="A675" s="58" t="s">
        <v>104</v>
      </c>
      <c r="B675" s="58">
        <v>2021</v>
      </c>
      <c r="C675" s="58" t="s">
        <v>1152</v>
      </c>
      <c r="D675" s="58" t="s">
        <v>1009</v>
      </c>
      <c r="E675" s="58">
        <v>70</v>
      </c>
      <c r="H675" s="45">
        <v>1</v>
      </c>
      <c r="K675" s="58"/>
      <c r="M675" s="45" t="str">
        <f>VLOOKUP($D675,Artslister!$A$1:$W$100,2,FALSE)</f>
        <v>Pinus sylvestris</v>
      </c>
      <c r="N675" s="45" t="str">
        <f>VLOOKUP($D675,Artslister!$A$1:$W$100,3,FALSE)</f>
        <v>103825</v>
      </c>
      <c r="O675" s="45" t="str">
        <f>VLOOKUP($D675,Artslister!$A$1:$W$100,4,FALSE)</f>
        <v>135419</v>
      </c>
      <c r="P675" s="45" t="str">
        <f>VLOOKUP($D675,Artslister!$A$1:$W$100,5,FALSE)</f>
        <v>Plantae</v>
      </c>
      <c r="Q675" s="45" t="str">
        <f>VLOOKUP($D675,Artslister!$A$1:$W$100,6,FALSE)</f>
        <v>Pinophyta</v>
      </c>
      <c r="R675" s="45" t="str">
        <f>VLOOKUP($D675,Artslister!$A$1:$W$100,7,FALSE)</f>
        <v>Pinopsida</v>
      </c>
      <c r="S675" s="45" t="str">
        <f>VLOOKUP($D675,Artslister!$A$1:$W$100,8,FALSE)</f>
        <v>Pinales</v>
      </c>
      <c r="T675" s="45" t="str">
        <f>VLOOKUP($D675,Artslister!$A$1:$W$100,9,FALSE)</f>
        <v>Pinaceae</v>
      </c>
      <c r="U675" s="45" t="str">
        <f>VLOOKUP($D675,Artslister!$A$1:$W$100,10,FALSE)</f>
        <v>Pinus</v>
      </c>
      <c r="V675" s="45" t="str">
        <f>VLOOKUP($D675,Artslister!$A$1:$W$100,11,FALSE)</f>
        <v>sylvestris</v>
      </c>
      <c r="W675" s="45">
        <f>VLOOKUP($D675,Artslister!$A$1:$W$100,12,FALSE)</f>
        <v>0</v>
      </c>
      <c r="X675" s="45" t="str">
        <f>VLOOKUP($D675,Artslister!$A$1:$W$100,13,FALSE)</f>
        <v>L.</v>
      </c>
      <c r="Y675" s="45" t="str">
        <f>VLOOKUP($D675,Artslister!$A$1:$W$100,15,FALSE)</f>
        <v>LC</v>
      </c>
      <c r="Z675" s="45" t="e">
        <f>VLOOKUP($D675,Artslister!$A$1:$W$100,17,FALSE)</f>
        <v>#N/A</v>
      </c>
    </row>
    <row r="676" spans="1:26" x14ac:dyDescent="0.3">
      <c r="A676" t="s">
        <v>117</v>
      </c>
      <c r="B676">
        <v>2020</v>
      </c>
      <c r="C676" t="s">
        <v>1284</v>
      </c>
      <c r="D676" t="s">
        <v>1009</v>
      </c>
      <c r="E676">
        <v>15</v>
      </c>
      <c r="H676">
        <v>1</v>
      </c>
      <c r="M676" t="str">
        <f>VLOOKUP($D676,Artslister!$A$1:$W$100,2,FALSE)</f>
        <v>Pinus sylvestris</v>
      </c>
      <c r="N676" t="str">
        <f>VLOOKUP($D676,Artslister!$A$1:$W$100,3,FALSE)</f>
        <v>103825</v>
      </c>
      <c r="O676" t="str">
        <f>VLOOKUP($D676,Artslister!$A$1:$W$100,4,FALSE)</f>
        <v>135419</v>
      </c>
      <c r="P676" t="str">
        <f>VLOOKUP($D676,Artslister!$A$1:$W$100,5,FALSE)</f>
        <v>Plantae</v>
      </c>
      <c r="Q676" t="str">
        <f>VLOOKUP($D676,Artslister!$A$1:$W$100,6,FALSE)</f>
        <v>Pinophyta</v>
      </c>
      <c r="R676" t="str">
        <f>VLOOKUP($D676,Artslister!$A$1:$W$100,7,FALSE)</f>
        <v>Pinopsida</v>
      </c>
      <c r="S676" t="str">
        <f>VLOOKUP($D676,Artslister!$A$1:$W$100,8,FALSE)</f>
        <v>Pinales</v>
      </c>
      <c r="T676" t="str">
        <f>VLOOKUP($D676,Artslister!$A$1:$W$100,9,FALSE)</f>
        <v>Pinaceae</v>
      </c>
      <c r="U676" t="str">
        <f>VLOOKUP($D676,Artslister!$A$1:$W$100,10,FALSE)</f>
        <v>Pinus</v>
      </c>
      <c r="V676" t="str">
        <f>VLOOKUP($D676,Artslister!$A$1:$W$100,11,FALSE)</f>
        <v>sylvestris</v>
      </c>
      <c r="W676">
        <f>VLOOKUP($D676,Artslister!$A$1:$W$100,12,FALSE)</f>
        <v>0</v>
      </c>
      <c r="X676" t="str">
        <f>VLOOKUP($D676,Artslister!$A$1:$W$100,13,FALSE)</f>
        <v>L.</v>
      </c>
      <c r="Y676" t="str">
        <f>VLOOKUP($D676,Artslister!$A$1:$W$100,15,FALSE)</f>
        <v>LC</v>
      </c>
      <c r="Z676" t="e">
        <f>VLOOKUP($D676,Artslister!$A$1:$W$100,17,FALSE)</f>
        <v>#N/A</v>
      </c>
    </row>
    <row r="677" spans="1:26" x14ac:dyDescent="0.3">
      <c r="A677" s="21" t="s">
        <v>109</v>
      </c>
      <c r="B677" s="21">
        <v>2020</v>
      </c>
      <c r="C677" s="21" t="s">
        <v>1330</v>
      </c>
      <c r="D677" s="21" t="s">
        <v>1009</v>
      </c>
      <c r="E677" s="21">
        <v>1</v>
      </c>
      <c r="H677">
        <v>1</v>
      </c>
      <c r="K677" s="21" t="s">
        <v>529</v>
      </c>
      <c r="M677" t="str">
        <f>VLOOKUP($D677,Artslister!$A$1:$W$100,2,FALSE)</f>
        <v>Pinus sylvestris</v>
      </c>
      <c r="N677" t="str">
        <f>VLOOKUP($D677,Artslister!$A$1:$W$100,3,FALSE)</f>
        <v>103825</v>
      </c>
      <c r="O677" t="str">
        <f>VLOOKUP($D677,Artslister!$A$1:$W$100,4,FALSE)</f>
        <v>135419</v>
      </c>
      <c r="P677" t="str">
        <f>VLOOKUP($D677,Artslister!$A$1:$W$100,5,FALSE)</f>
        <v>Plantae</v>
      </c>
      <c r="Q677" t="str">
        <f>VLOOKUP($D677,Artslister!$A$1:$W$100,6,FALSE)</f>
        <v>Pinophyta</v>
      </c>
      <c r="R677" t="str">
        <f>VLOOKUP($D677,Artslister!$A$1:$W$100,7,FALSE)</f>
        <v>Pinopsida</v>
      </c>
      <c r="S677" t="str">
        <f>VLOOKUP($D677,Artslister!$A$1:$W$100,8,FALSE)</f>
        <v>Pinales</v>
      </c>
      <c r="T677" t="str">
        <f>VLOOKUP($D677,Artslister!$A$1:$W$100,9,FALSE)</f>
        <v>Pinaceae</v>
      </c>
      <c r="U677" t="str">
        <f>VLOOKUP($D677,Artslister!$A$1:$W$100,10,FALSE)</f>
        <v>Pinus</v>
      </c>
      <c r="V677" t="str">
        <f>VLOOKUP($D677,Artslister!$A$1:$W$100,11,FALSE)</f>
        <v>sylvestris</v>
      </c>
      <c r="W677">
        <f>VLOOKUP($D677,Artslister!$A$1:$W$100,12,FALSE)</f>
        <v>0</v>
      </c>
      <c r="X677" t="str">
        <f>VLOOKUP($D677,Artslister!$A$1:$W$100,13,FALSE)</f>
        <v>L.</v>
      </c>
      <c r="Y677" t="str">
        <f>VLOOKUP($D677,Artslister!$A$1:$W$100,15,FALSE)</f>
        <v>LC</v>
      </c>
      <c r="Z677" t="e">
        <f>VLOOKUP($D677,Artslister!$A$1:$W$100,17,FALSE)</f>
        <v>#N/A</v>
      </c>
    </row>
    <row r="678" spans="1:26" x14ac:dyDescent="0.3">
      <c r="A678" s="21" t="s">
        <v>109</v>
      </c>
      <c r="B678" s="21">
        <v>2020</v>
      </c>
      <c r="C678" s="21" t="s">
        <v>1332</v>
      </c>
      <c r="D678" s="21" t="s">
        <v>1009</v>
      </c>
      <c r="E678" s="21">
        <v>10</v>
      </c>
      <c r="H678">
        <v>1</v>
      </c>
      <c r="K678" s="21" t="s">
        <v>529</v>
      </c>
      <c r="M678" t="str">
        <f>VLOOKUP($D678,Artslister!$A$1:$W$100,2,FALSE)</f>
        <v>Pinus sylvestris</v>
      </c>
      <c r="N678" t="str">
        <f>VLOOKUP($D678,Artslister!$A$1:$W$100,3,FALSE)</f>
        <v>103825</v>
      </c>
      <c r="O678" t="str">
        <f>VLOOKUP($D678,Artslister!$A$1:$W$100,4,FALSE)</f>
        <v>135419</v>
      </c>
      <c r="P678" t="str">
        <f>VLOOKUP($D678,Artslister!$A$1:$W$100,5,FALSE)</f>
        <v>Plantae</v>
      </c>
      <c r="Q678" t="str">
        <f>VLOOKUP($D678,Artslister!$A$1:$W$100,6,FALSE)</f>
        <v>Pinophyta</v>
      </c>
      <c r="R678" t="str">
        <f>VLOOKUP($D678,Artslister!$A$1:$W$100,7,FALSE)</f>
        <v>Pinopsida</v>
      </c>
      <c r="S678" t="str">
        <f>VLOOKUP($D678,Artslister!$A$1:$W$100,8,FALSE)</f>
        <v>Pinales</v>
      </c>
      <c r="T678" t="str">
        <f>VLOOKUP($D678,Artslister!$A$1:$W$100,9,FALSE)</f>
        <v>Pinaceae</v>
      </c>
      <c r="U678" t="str">
        <f>VLOOKUP($D678,Artslister!$A$1:$W$100,10,FALSE)</f>
        <v>Pinus</v>
      </c>
      <c r="V678" t="str">
        <f>VLOOKUP($D678,Artslister!$A$1:$W$100,11,FALSE)</f>
        <v>sylvestris</v>
      </c>
      <c r="W678">
        <f>VLOOKUP($D678,Artslister!$A$1:$W$100,12,FALSE)</f>
        <v>0</v>
      </c>
      <c r="X678" t="str">
        <f>VLOOKUP($D678,Artslister!$A$1:$W$100,13,FALSE)</f>
        <v>L.</v>
      </c>
      <c r="Y678" t="str">
        <f>VLOOKUP($D678,Artslister!$A$1:$W$100,15,FALSE)</f>
        <v>LC</v>
      </c>
      <c r="Z678" t="e">
        <f>VLOOKUP($D678,Artslister!$A$1:$W$100,17,FALSE)</f>
        <v>#N/A</v>
      </c>
    </row>
    <row r="679" spans="1:26" x14ac:dyDescent="0.3">
      <c r="A679" s="21" t="s">
        <v>114</v>
      </c>
      <c r="B679" s="21">
        <v>2020</v>
      </c>
      <c r="C679" s="21" t="s">
        <v>1350</v>
      </c>
      <c r="D679" s="21" t="s">
        <v>1009</v>
      </c>
      <c r="E679" s="21">
        <v>60</v>
      </c>
      <c r="H679">
        <v>1</v>
      </c>
      <c r="K679" s="21"/>
      <c r="M679" t="str">
        <f>VLOOKUP($D679,Artslister!$A$1:$W$100,2,FALSE)</f>
        <v>Pinus sylvestris</v>
      </c>
      <c r="N679" t="str">
        <f>VLOOKUP($D679,Artslister!$A$1:$W$100,3,FALSE)</f>
        <v>103825</v>
      </c>
      <c r="O679" t="str">
        <f>VLOOKUP($D679,Artslister!$A$1:$W$100,4,FALSE)</f>
        <v>135419</v>
      </c>
      <c r="P679" t="str">
        <f>VLOOKUP($D679,Artslister!$A$1:$W$100,5,FALSE)</f>
        <v>Plantae</v>
      </c>
      <c r="Q679" t="str">
        <f>VLOOKUP($D679,Artslister!$A$1:$W$100,6,FALSE)</f>
        <v>Pinophyta</v>
      </c>
      <c r="R679" t="str">
        <f>VLOOKUP($D679,Artslister!$A$1:$W$100,7,FALSE)</f>
        <v>Pinopsida</v>
      </c>
      <c r="S679" t="str">
        <f>VLOOKUP($D679,Artslister!$A$1:$W$100,8,FALSE)</f>
        <v>Pinales</v>
      </c>
      <c r="T679" t="str">
        <f>VLOOKUP($D679,Artslister!$A$1:$W$100,9,FALSE)</f>
        <v>Pinaceae</v>
      </c>
      <c r="U679" t="str">
        <f>VLOOKUP($D679,Artslister!$A$1:$W$100,10,FALSE)</f>
        <v>Pinus</v>
      </c>
      <c r="V679" t="str">
        <f>VLOOKUP($D679,Artslister!$A$1:$W$100,11,FALSE)</f>
        <v>sylvestris</v>
      </c>
      <c r="W679">
        <f>VLOOKUP($D679,Artslister!$A$1:$W$100,12,FALSE)</f>
        <v>0</v>
      </c>
      <c r="X679" t="str">
        <f>VLOOKUP($D679,Artslister!$A$1:$W$100,13,FALSE)</f>
        <v>L.</v>
      </c>
      <c r="Y679" t="str">
        <f>VLOOKUP($D679,Artslister!$A$1:$W$100,15,FALSE)</f>
        <v>LC</v>
      </c>
      <c r="Z679" t="e">
        <f>VLOOKUP($D679,Artslister!$A$1:$W$100,17,FALSE)</f>
        <v>#N/A</v>
      </c>
    </row>
    <row r="680" spans="1:26" x14ac:dyDescent="0.3">
      <c r="A680" s="21" t="s">
        <v>114</v>
      </c>
      <c r="B680" s="21">
        <v>2020</v>
      </c>
      <c r="C680" s="21" t="s">
        <v>1351</v>
      </c>
      <c r="D680" s="21" t="s">
        <v>1009</v>
      </c>
      <c r="E680" s="21">
        <v>20</v>
      </c>
      <c r="H680">
        <v>1</v>
      </c>
      <c r="K680" s="21"/>
      <c r="M680" t="str">
        <f>VLOOKUP($D680,Artslister!$A$1:$W$100,2,FALSE)</f>
        <v>Pinus sylvestris</v>
      </c>
      <c r="N680" t="str">
        <f>VLOOKUP($D680,Artslister!$A$1:$W$100,3,FALSE)</f>
        <v>103825</v>
      </c>
      <c r="O680" t="str">
        <f>VLOOKUP($D680,Artslister!$A$1:$W$100,4,FALSE)</f>
        <v>135419</v>
      </c>
      <c r="P680" t="str">
        <f>VLOOKUP($D680,Artslister!$A$1:$W$100,5,FALSE)</f>
        <v>Plantae</v>
      </c>
      <c r="Q680" t="str">
        <f>VLOOKUP($D680,Artslister!$A$1:$W$100,6,FALSE)</f>
        <v>Pinophyta</v>
      </c>
      <c r="R680" t="str">
        <f>VLOOKUP($D680,Artslister!$A$1:$W$100,7,FALSE)</f>
        <v>Pinopsida</v>
      </c>
      <c r="S680" t="str">
        <f>VLOOKUP($D680,Artslister!$A$1:$W$100,8,FALSE)</f>
        <v>Pinales</v>
      </c>
      <c r="T680" t="str">
        <f>VLOOKUP($D680,Artslister!$A$1:$W$100,9,FALSE)</f>
        <v>Pinaceae</v>
      </c>
      <c r="U680" t="str">
        <f>VLOOKUP($D680,Artslister!$A$1:$W$100,10,FALSE)</f>
        <v>Pinus</v>
      </c>
      <c r="V680" t="str">
        <f>VLOOKUP($D680,Artslister!$A$1:$W$100,11,FALSE)</f>
        <v>sylvestris</v>
      </c>
      <c r="W680">
        <f>VLOOKUP($D680,Artslister!$A$1:$W$100,12,FALSE)</f>
        <v>0</v>
      </c>
      <c r="X680" t="str">
        <f>VLOOKUP($D680,Artslister!$A$1:$W$100,13,FALSE)</f>
        <v>L.</v>
      </c>
      <c r="Y680" t="str">
        <f>VLOOKUP($D680,Artslister!$A$1:$W$100,15,FALSE)</f>
        <v>LC</v>
      </c>
      <c r="Z680" t="e">
        <f>VLOOKUP($D680,Artslister!$A$1:$W$100,17,FALSE)</f>
        <v>#N/A</v>
      </c>
    </row>
    <row r="681" spans="1:26" x14ac:dyDescent="0.3">
      <c r="A681" s="58" t="s">
        <v>114</v>
      </c>
      <c r="B681" s="58">
        <v>2021</v>
      </c>
      <c r="C681" s="58" t="s">
        <v>1350</v>
      </c>
      <c r="D681" s="58" t="s">
        <v>1009</v>
      </c>
      <c r="E681" s="58">
        <v>70</v>
      </c>
      <c r="H681">
        <v>1</v>
      </c>
      <c r="I681" s="45"/>
      <c r="J681" s="45"/>
      <c r="K681" s="58"/>
      <c r="L681" s="45"/>
      <c r="M681" t="str">
        <f>VLOOKUP($D681,Artslister!$A$1:$W$100,2,FALSE)</f>
        <v>Pinus sylvestris</v>
      </c>
      <c r="N681" t="str">
        <f>VLOOKUP($D681,Artslister!$A$1:$W$100,3,FALSE)</f>
        <v>103825</v>
      </c>
      <c r="O681" t="str">
        <f>VLOOKUP($D681,Artslister!$A$1:$W$100,4,FALSE)</f>
        <v>135419</v>
      </c>
      <c r="P681" t="str">
        <f>VLOOKUP($D681,Artslister!$A$1:$W$100,5,FALSE)</f>
        <v>Plantae</v>
      </c>
      <c r="Q681" t="str">
        <f>VLOOKUP($D681,Artslister!$A$1:$W$100,6,FALSE)</f>
        <v>Pinophyta</v>
      </c>
      <c r="R681" t="str">
        <f>VLOOKUP($D681,Artslister!$A$1:$W$100,7,FALSE)</f>
        <v>Pinopsida</v>
      </c>
      <c r="S681" t="str">
        <f>VLOOKUP($D681,Artslister!$A$1:$W$100,8,FALSE)</f>
        <v>Pinales</v>
      </c>
      <c r="T681" t="str">
        <f>VLOOKUP($D681,Artslister!$A$1:$W$100,9,FALSE)</f>
        <v>Pinaceae</v>
      </c>
      <c r="U681" t="str">
        <f>VLOOKUP($D681,Artslister!$A$1:$W$100,10,FALSE)</f>
        <v>Pinus</v>
      </c>
      <c r="V681" t="str">
        <f>VLOOKUP($D681,Artslister!$A$1:$W$100,11,FALSE)</f>
        <v>sylvestris</v>
      </c>
      <c r="W681">
        <f>VLOOKUP($D681,Artslister!$A$1:$W$100,12,FALSE)</f>
        <v>0</v>
      </c>
      <c r="X681" t="str">
        <f>VLOOKUP($D681,Artslister!$A$1:$W$100,13,FALSE)</f>
        <v>L.</v>
      </c>
      <c r="Y681" t="str">
        <f>VLOOKUP($D681,Artslister!$A$1:$W$100,15,FALSE)</f>
        <v>LC</v>
      </c>
      <c r="Z681" t="e">
        <f>VLOOKUP($D681,Artslister!$A$1:$W$100,17,FALSE)</f>
        <v>#N/A</v>
      </c>
    </row>
    <row r="682" spans="1:26" x14ac:dyDescent="0.3">
      <c r="A682" s="58" t="s">
        <v>114</v>
      </c>
      <c r="B682" s="58">
        <v>2021</v>
      </c>
      <c r="C682" s="58" t="s">
        <v>1351</v>
      </c>
      <c r="D682" s="58" t="s">
        <v>1009</v>
      </c>
      <c r="E682" s="58">
        <v>40</v>
      </c>
      <c r="H682">
        <v>1</v>
      </c>
      <c r="I682" s="45"/>
      <c r="J682" s="45"/>
      <c r="K682" s="58"/>
      <c r="L682" s="45"/>
      <c r="M682" t="str">
        <f>VLOOKUP($D682,Artslister!$A$1:$W$100,2,FALSE)</f>
        <v>Pinus sylvestris</v>
      </c>
      <c r="N682" t="str">
        <f>VLOOKUP($D682,Artslister!$A$1:$W$100,3,FALSE)</f>
        <v>103825</v>
      </c>
      <c r="O682" t="str">
        <f>VLOOKUP($D682,Artslister!$A$1:$W$100,4,FALSE)</f>
        <v>135419</v>
      </c>
      <c r="P682" t="str">
        <f>VLOOKUP($D682,Artslister!$A$1:$W$100,5,FALSE)</f>
        <v>Plantae</v>
      </c>
      <c r="Q682" t="str">
        <f>VLOOKUP($D682,Artslister!$A$1:$W$100,6,FALSE)</f>
        <v>Pinophyta</v>
      </c>
      <c r="R682" t="str">
        <f>VLOOKUP($D682,Artslister!$A$1:$W$100,7,FALSE)</f>
        <v>Pinopsida</v>
      </c>
      <c r="S682" t="str">
        <f>VLOOKUP($D682,Artslister!$A$1:$W$100,8,FALSE)</f>
        <v>Pinales</v>
      </c>
      <c r="T682" t="str">
        <f>VLOOKUP($D682,Artslister!$A$1:$W$100,9,FALSE)</f>
        <v>Pinaceae</v>
      </c>
      <c r="U682" t="str">
        <f>VLOOKUP($D682,Artslister!$A$1:$W$100,10,FALSE)</f>
        <v>Pinus</v>
      </c>
      <c r="V682" t="str">
        <f>VLOOKUP($D682,Artslister!$A$1:$W$100,11,FALSE)</f>
        <v>sylvestris</v>
      </c>
      <c r="W682">
        <f>VLOOKUP($D682,Artslister!$A$1:$W$100,12,FALSE)</f>
        <v>0</v>
      </c>
      <c r="X682" t="str">
        <f>VLOOKUP($D682,Artslister!$A$1:$W$100,13,FALSE)</f>
        <v>L.</v>
      </c>
      <c r="Y682" t="str">
        <f>VLOOKUP($D682,Artslister!$A$1:$W$100,15,FALSE)</f>
        <v>LC</v>
      </c>
      <c r="Z682" t="e">
        <f>VLOOKUP($D682,Artslister!$A$1:$W$100,17,FALSE)</f>
        <v>#N/A</v>
      </c>
    </row>
    <row r="683" spans="1:26" x14ac:dyDescent="0.3">
      <c r="A683" t="s">
        <v>49</v>
      </c>
      <c r="B683">
        <v>2020</v>
      </c>
      <c r="C683" t="s">
        <v>1640</v>
      </c>
      <c r="D683" t="s">
        <v>273</v>
      </c>
      <c r="E683">
        <v>0.1</v>
      </c>
      <c r="H683">
        <v>1</v>
      </c>
      <c r="M683" t="str">
        <f>VLOOKUP($D683,Artslister!$A$1:$W$100,2,FALSE)</f>
        <v>Pinus sylvestris</v>
      </c>
      <c r="N683" t="str">
        <f>VLOOKUP($D683,Artslister!$A$1:$W$100,3,FALSE)</f>
        <v>103825</v>
      </c>
      <c r="O683" t="str">
        <f>VLOOKUP($D683,Artslister!$A$1:$W$100,4,FALSE)</f>
        <v>135419</v>
      </c>
      <c r="P683" t="str">
        <f>VLOOKUP($D683,Artslister!$A$1:$W$100,5,FALSE)</f>
        <v>Plantae</v>
      </c>
      <c r="Q683" t="str">
        <f>VLOOKUP($D683,Artslister!$A$1:$W$100,6,FALSE)</f>
        <v>Pinophyta</v>
      </c>
      <c r="R683" t="str">
        <f>VLOOKUP($D683,Artslister!$A$1:$W$100,7,FALSE)</f>
        <v>Pinopsida</v>
      </c>
      <c r="S683" t="str">
        <f>VLOOKUP($D683,Artslister!$A$1:$W$100,8,FALSE)</f>
        <v>Pinales</v>
      </c>
      <c r="T683" t="str">
        <f>VLOOKUP($D683,Artslister!$A$1:$W$100,9,FALSE)</f>
        <v>Pinaceae</v>
      </c>
      <c r="U683" t="str">
        <f>VLOOKUP($D683,Artslister!$A$1:$W$100,10,FALSE)</f>
        <v>Pinus</v>
      </c>
      <c r="V683" t="str">
        <f>VLOOKUP($D683,Artslister!$A$1:$W$100,11,FALSE)</f>
        <v>sylvestris</v>
      </c>
      <c r="W683">
        <f>VLOOKUP($D683,Artslister!$A$1:$W$100,12,FALSE)</f>
        <v>0</v>
      </c>
      <c r="X683" t="str">
        <f>VLOOKUP($D683,Artslister!$A$1:$W$100,13,FALSE)</f>
        <v>L.</v>
      </c>
      <c r="Y683" t="str">
        <f>VLOOKUP($D683,Artslister!$A$1:$W$100,15,FALSE)</f>
        <v>LC</v>
      </c>
      <c r="Z683" t="e">
        <f>VLOOKUP($D683,Artslister!$A$1:$W$100,17,FALSE)</f>
        <v>#N/A</v>
      </c>
    </row>
    <row r="684" spans="1:26" x14ac:dyDescent="0.3">
      <c r="A684" t="s">
        <v>143</v>
      </c>
      <c r="B684">
        <v>2020</v>
      </c>
      <c r="C684" t="s">
        <v>1672</v>
      </c>
      <c r="D684" t="s">
        <v>1009</v>
      </c>
      <c r="E684" t="s">
        <v>503</v>
      </c>
      <c r="H684">
        <v>1</v>
      </c>
      <c r="M684" t="str">
        <f>VLOOKUP($D684,Artslister!$A$1:$W$100,2,FALSE)</f>
        <v>Pinus sylvestris</v>
      </c>
      <c r="N684" t="str">
        <f>VLOOKUP($D684,Artslister!$A$1:$W$100,3,FALSE)</f>
        <v>103825</v>
      </c>
      <c r="O684" t="str">
        <f>VLOOKUP($D684,Artslister!$A$1:$W$100,4,FALSE)</f>
        <v>135419</v>
      </c>
      <c r="P684" t="str">
        <f>VLOOKUP($D684,Artslister!$A$1:$W$100,5,FALSE)</f>
        <v>Plantae</v>
      </c>
      <c r="Q684" t="str">
        <f>VLOOKUP($D684,Artslister!$A$1:$W$100,6,FALSE)</f>
        <v>Pinophyta</v>
      </c>
      <c r="R684" t="str">
        <f>VLOOKUP($D684,Artslister!$A$1:$W$100,7,FALSE)</f>
        <v>Pinopsida</v>
      </c>
      <c r="S684" t="str">
        <f>VLOOKUP($D684,Artslister!$A$1:$W$100,8,FALSE)</f>
        <v>Pinales</v>
      </c>
      <c r="T684" t="str">
        <f>VLOOKUP($D684,Artslister!$A$1:$W$100,9,FALSE)</f>
        <v>Pinaceae</v>
      </c>
      <c r="U684" t="str">
        <f>VLOOKUP($D684,Artslister!$A$1:$W$100,10,FALSE)</f>
        <v>Pinus</v>
      </c>
      <c r="V684" t="str">
        <f>VLOOKUP($D684,Artslister!$A$1:$W$100,11,FALSE)</f>
        <v>sylvestris</v>
      </c>
      <c r="W684">
        <f>VLOOKUP($D684,Artslister!$A$1:$W$100,12,FALSE)</f>
        <v>0</v>
      </c>
      <c r="X684" t="str">
        <f>VLOOKUP($D684,Artslister!$A$1:$W$100,13,FALSE)</f>
        <v>L.</v>
      </c>
      <c r="Y684" t="str">
        <f>VLOOKUP($D684,Artslister!$A$1:$W$100,15,FALSE)</f>
        <v>LC</v>
      </c>
      <c r="Z684" t="e">
        <f>VLOOKUP($D684,Artslister!$A$1:$W$100,17,FALSE)</f>
        <v>#N/A</v>
      </c>
    </row>
    <row r="685" spans="1:26" x14ac:dyDescent="0.3">
      <c r="A685" t="s">
        <v>75</v>
      </c>
      <c r="B685">
        <v>2021</v>
      </c>
      <c r="C685" t="s">
        <v>1413</v>
      </c>
      <c r="D685" t="s">
        <v>1009</v>
      </c>
      <c r="E685">
        <v>15</v>
      </c>
      <c r="J685">
        <v>1</v>
      </c>
      <c r="M685" t="str">
        <f>VLOOKUP($D685,Artslister!$A$1:$W$100,2,FALSE)</f>
        <v>Pinus sylvestris</v>
      </c>
      <c r="N685" t="str">
        <f>VLOOKUP($D685,Artslister!$A$1:$W$100,3,FALSE)</f>
        <v>103825</v>
      </c>
      <c r="O685" t="str">
        <f>VLOOKUP($D685,Artslister!$A$1:$W$100,4,FALSE)</f>
        <v>135419</v>
      </c>
      <c r="P685" t="str">
        <f>VLOOKUP($D685,Artslister!$A$1:$W$100,5,FALSE)</f>
        <v>Plantae</v>
      </c>
      <c r="Q685" t="str">
        <f>VLOOKUP($D685,Artslister!$A$1:$W$100,6,FALSE)</f>
        <v>Pinophyta</v>
      </c>
      <c r="R685" t="str">
        <f>VLOOKUP($D685,Artslister!$A$1:$W$100,7,FALSE)</f>
        <v>Pinopsida</v>
      </c>
      <c r="S685" t="str">
        <f>VLOOKUP($D685,Artslister!$A$1:$W$100,8,FALSE)</f>
        <v>Pinales</v>
      </c>
      <c r="T685" t="str">
        <f>VLOOKUP($D685,Artslister!$A$1:$W$100,9,FALSE)</f>
        <v>Pinaceae</v>
      </c>
      <c r="U685" t="str">
        <f>VLOOKUP($D685,Artslister!$A$1:$W$100,10,FALSE)</f>
        <v>Pinus</v>
      </c>
      <c r="V685" t="str">
        <f>VLOOKUP($D685,Artslister!$A$1:$W$100,11,FALSE)</f>
        <v>sylvestris</v>
      </c>
      <c r="W685">
        <f>VLOOKUP($D685,Artslister!$A$1:$W$100,12,FALSE)</f>
        <v>0</v>
      </c>
      <c r="X685" t="str">
        <f>VLOOKUP($D685,Artslister!$A$1:$W$100,13,FALSE)</f>
        <v>L.</v>
      </c>
      <c r="Y685" t="str">
        <f>VLOOKUP($D685,Artslister!$A$1:$W$100,15,FALSE)</f>
        <v>LC</v>
      </c>
      <c r="Z685" t="e">
        <f>VLOOKUP($D685,Artslister!$A$1:$W$100,17,FALSE)</f>
        <v>#N/A</v>
      </c>
    </row>
    <row r="686" spans="1:26" x14ac:dyDescent="0.3">
      <c r="A686" t="s">
        <v>56</v>
      </c>
      <c r="B686">
        <v>2021</v>
      </c>
      <c r="C686" t="s">
        <v>1500</v>
      </c>
      <c r="D686" t="s">
        <v>1009</v>
      </c>
      <c r="E686">
        <v>2</v>
      </c>
      <c r="H686">
        <v>1</v>
      </c>
      <c r="I686">
        <v>1</v>
      </c>
      <c r="M686" t="str">
        <f>VLOOKUP($D686,Artslister!$A$1:$W$100,2,FALSE)</f>
        <v>Pinus sylvestris</v>
      </c>
      <c r="N686" t="str">
        <f>VLOOKUP($D686,Artslister!$A$1:$W$100,3,FALSE)</f>
        <v>103825</v>
      </c>
      <c r="O686" t="str">
        <f>VLOOKUP($D686,Artslister!$A$1:$W$100,4,FALSE)</f>
        <v>135419</v>
      </c>
      <c r="P686" t="str">
        <f>VLOOKUP($D686,Artslister!$A$1:$W$100,5,FALSE)</f>
        <v>Plantae</v>
      </c>
      <c r="Q686" t="str">
        <f>VLOOKUP($D686,Artslister!$A$1:$W$100,6,FALSE)</f>
        <v>Pinophyta</v>
      </c>
      <c r="R686" t="str">
        <f>VLOOKUP($D686,Artslister!$A$1:$W$100,7,FALSE)</f>
        <v>Pinopsida</v>
      </c>
      <c r="S686" t="str">
        <f>VLOOKUP($D686,Artslister!$A$1:$W$100,8,FALSE)</f>
        <v>Pinales</v>
      </c>
      <c r="T686" t="str">
        <f>VLOOKUP($D686,Artslister!$A$1:$W$100,9,FALSE)</f>
        <v>Pinaceae</v>
      </c>
      <c r="U686" t="str">
        <f>VLOOKUP($D686,Artslister!$A$1:$W$100,10,FALSE)</f>
        <v>Pinus</v>
      </c>
      <c r="V686" t="str">
        <f>VLOOKUP($D686,Artslister!$A$1:$W$100,11,FALSE)</f>
        <v>sylvestris</v>
      </c>
      <c r="W686">
        <f>VLOOKUP($D686,Artslister!$A$1:$W$100,12,FALSE)</f>
        <v>0</v>
      </c>
      <c r="X686" t="str">
        <f>VLOOKUP($D686,Artslister!$A$1:$W$100,13,FALSE)</f>
        <v>L.</v>
      </c>
      <c r="Y686" t="str">
        <f>VLOOKUP($D686,Artslister!$A$1:$W$100,15,FALSE)</f>
        <v>LC</v>
      </c>
      <c r="Z686" t="e">
        <f>VLOOKUP($D686,Artslister!$A$1:$W$100,17,FALSE)</f>
        <v>#N/A</v>
      </c>
    </row>
    <row r="687" spans="1:26" x14ac:dyDescent="0.3">
      <c r="A687" t="s">
        <v>49</v>
      </c>
      <c r="B687">
        <v>2021</v>
      </c>
      <c r="C687" t="s">
        <v>1640</v>
      </c>
      <c r="D687" t="s">
        <v>1009</v>
      </c>
      <c r="E687">
        <v>0.1</v>
      </c>
      <c r="H687">
        <v>1</v>
      </c>
      <c r="I687">
        <v>1</v>
      </c>
      <c r="M687" t="str">
        <f>VLOOKUP($D687,Artslister!$A$1:$W$100,2,FALSE)</f>
        <v>Pinus sylvestris</v>
      </c>
      <c r="N687" t="str">
        <f>VLOOKUP($D687,Artslister!$A$1:$W$100,3,FALSE)</f>
        <v>103825</v>
      </c>
      <c r="O687" t="str">
        <f>VLOOKUP($D687,Artslister!$A$1:$W$100,4,FALSE)</f>
        <v>135419</v>
      </c>
      <c r="P687" t="str">
        <f>VLOOKUP($D687,Artslister!$A$1:$W$100,5,FALSE)</f>
        <v>Plantae</v>
      </c>
      <c r="Q687" t="str">
        <f>VLOOKUP($D687,Artslister!$A$1:$W$100,6,FALSE)</f>
        <v>Pinophyta</v>
      </c>
      <c r="R687" t="str">
        <f>VLOOKUP($D687,Artslister!$A$1:$W$100,7,FALSE)</f>
        <v>Pinopsida</v>
      </c>
      <c r="S687" t="str">
        <f>VLOOKUP($D687,Artslister!$A$1:$W$100,8,FALSE)</f>
        <v>Pinales</v>
      </c>
      <c r="T687" t="str">
        <f>VLOOKUP($D687,Artslister!$A$1:$W$100,9,FALSE)</f>
        <v>Pinaceae</v>
      </c>
      <c r="U687" t="str">
        <f>VLOOKUP($D687,Artslister!$A$1:$W$100,10,FALSE)</f>
        <v>Pinus</v>
      </c>
      <c r="V687" t="str">
        <f>VLOOKUP($D687,Artslister!$A$1:$W$100,11,FALSE)</f>
        <v>sylvestris</v>
      </c>
      <c r="W687">
        <f>VLOOKUP($D687,Artslister!$A$1:$W$100,12,FALSE)</f>
        <v>0</v>
      </c>
      <c r="X687" t="str">
        <f>VLOOKUP($D687,Artslister!$A$1:$W$100,13,FALSE)</f>
        <v>L.</v>
      </c>
      <c r="Y687" t="str">
        <f>VLOOKUP($D687,Artslister!$A$1:$W$100,15,FALSE)</f>
        <v>LC</v>
      </c>
      <c r="Z687" t="e">
        <f>VLOOKUP($D687,Artslister!$A$1:$W$100,17,FALSE)</f>
        <v>#N/A</v>
      </c>
    </row>
    <row r="688" spans="1:26" x14ac:dyDescent="0.3">
      <c r="A688" t="s">
        <v>75</v>
      </c>
      <c r="B688">
        <v>2022</v>
      </c>
      <c r="C688" t="s">
        <v>1413</v>
      </c>
      <c r="D688" t="s">
        <v>1009</v>
      </c>
      <c r="E688">
        <v>10</v>
      </c>
      <c r="J688">
        <v>1</v>
      </c>
      <c r="M688" t="str">
        <f>VLOOKUP($D688,Artslister!$A$1:$W$100,2,FALSE)</f>
        <v>Pinus sylvestris</v>
      </c>
      <c r="N688" t="str">
        <f>VLOOKUP($D688,Artslister!$A$1:$W$100,3,FALSE)</f>
        <v>103825</v>
      </c>
      <c r="O688" t="str">
        <f>VLOOKUP($D688,Artslister!$A$1:$W$100,4,FALSE)</f>
        <v>135419</v>
      </c>
      <c r="P688" t="str">
        <f>VLOOKUP($D688,Artslister!$A$1:$W$100,5,FALSE)</f>
        <v>Plantae</v>
      </c>
      <c r="Q688" t="str">
        <f>VLOOKUP($D688,Artslister!$A$1:$W$100,6,FALSE)</f>
        <v>Pinophyta</v>
      </c>
      <c r="R688" t="str">
        <f>VLOOKUP($D688,Artslister!$A$1:$W$100,7,FALSE)</f>
        <v>Pinopsida</v>
      </c>
      <c r="S688" t="str">
        <f>VLOOKUP($D688,Artslister!$A$1:$W$100,8,FALSE)</f>
        <v>Pinales</v>
      </c>
      <c r="T688" t="str">
        <f>VLOOKUP($D688,Artslister!$A$1:$W$100,9,FALSE)</f>
        <v>Pinaceae</v>
      </c>
      <c r="U688" t="str">
        <f>VLOOKUP($D688,Artslister!$A$1:$W$100,10,FALSE)</f>
        <v>Pinus</v>
      </c>
      <c r="V688" t="str">
        <f>VLOOKUP($D688,Artslister!$A$1:$W$100,11,FALSE)</f>
        <v>sylvestris</v>
      </c>
      <c r="W688">
        <f>VLOOKUP($D688,Artslister!$A$1:$W$100,12,FALSE)</f>
        <v>0</v>
      </c>
      <c r="X688" t="str">
        <f>VLOOKUP($D688,Artslister!$A$1:$W$100,13,FALSE)</f>
        <v>L.</v>
      </c>
      <c r="Y688" t="str">
        <f>VLOOKUP($D688,Artslister!$A$1:$W$100,15,FALSE)</f>
        <v>LC</v>
      </c>
      <c r="Z688" t="e">
        <f>VLOOKUP($D688,Artslister!$A$1:$W$100,17,FALSE)</f>
        <v>#N/A</v>
      </c>
    </row>
    <row r="689" spans="1:26" x14ac:dyDescent="0.3">
      <c r="A689" t="s">
        <v>49</v>
      </c>
      <c r="B689">
        <v>2022</v>
      </c>
      <c r="C689" t="s">
        <v>1964</v>
      </c>
      <c r="D689" t="s">
        <v>1009</v>
      </c>
      <c r="E689">
        <v>2</v>
      </c>
      <c r="J689">
        <v>1</v>
      </c>
      <c r="M689" t="str">
        <f>VLOOKUP($D689,Artslister!$A$1:$W$100,2,FALSE)</f>
        <v>Pinus sylvestris</v>
      </c>
      <c r="N689" t="str">
        <f>VLOOKUP($D689,Artslister!$A$1:$W$100,3,FALSE)</f>
        <v>103825</v>
      </c>
      <c r="O689" t="str">
        <f>VLOOKUP($D689,Artslister!$A$1:$W$100,4,FALSE)</f>
        <v>135419</v>
      </c>
      <c r="P689" t="str">
        <f>VLOOKUP($D689,Artslister!$A$1:$W$100,5,FALSE)</f>
        <v>Plantae</v>
      </c>
      <c r="Q689" t="str">
        <f>VLOOKUP($D689,Artslister!$A$1:$W$100,6,FALSE)</f>
        <v>Pinophyta</v>
      </c>
      <c r="R689" t="str">
        <f>VLOOKUP($D689,Artslister!$A$1:$W$100,7,FALSE)</f>
        <v>Pinopsida</v>
      </c>
      <c r="S689" t="str">
        <f>VLOOKUP($D689,Artslister!$A$1:$W$100,8,FALSE)</f>
        <v>Pinales</v>
      </c>
      <c r="T689" t="str">
        <f>VLOOKUP($D689,Artslister!$A$1:$W$100,9,FALSE)</f>
        <v>Pinaceae</v>
      </c>
      <c r="U689" t="str">
        <f>VLOOKUP($D689,Artslister!$A$1:$W$100,10,FALSE)</f>
        <v>Pinus</v>
      </c>
      <c r="V689" t="str">
        <f>VLOOKUP($D689,Artslister!$A$1:$W$100,11,FALSE)</f>
        <v>sylvestris</v>
      </c>
      <c r="W689">
        <f>VLOOKUP($D689,Artslister!$A$1:$W$100,12,FALSE)</f>
        <v>0</v>
      </c>
      <c r="X689" t="str">
        <f>VLOOKUP($D689,Artslister!$A$1:$W$100,13,FALSE)</f>
        <v>L.</v>
      </c>
      <c r="Y689" t="str">
        <f>VLOOKUP($D689,Artslister!$A$1:$W$100,15,FALSE)</f>
        <v>LC</v>
      </c>
      <c r="Z689" t="e">
        <f>VLOOKUP($D689,Artslister!$A$1:$W$100,17,FALSE)</f>
        <v>#N/A</v>
      </c>
    </row>
    <row r="690" spans="1:26" x14ac:dyDescent="0.3">
      <c r="A690" t="s">
        <v>124</v>
      </c>
      <c r="B690">
        <v>2022</v>
      </c>
      <c r="C690" t="s">
        <v>1368</v>
      </c>
      <c r="D690" t="s">
        <v>1009</v>
      </c>
      <c r="E690">
        <v>0.1</v>
      </c>
      <c r="I690">
        <v>1</v>
      </c>
      <c r="M690" t="str">
        <f>VLOOKUP($D690,Artslister!$A$1:$W$100,2,FALSE)</f>
        <v>Pinus sylvestris</v>
      </c>
      <c r="N690" t="str">
        <f>VLOOKUP($D690,Artslister!$A$1:$W$100,3,FALSE)</f>
        <v>103825</v>
      </c>
      <c r="O690" t="str">
        <f>VLOOKUP($D690,Artslister!$A$1:$W$100,4,FALSE)</f>
        <v>135419</v>
      </c>
      <c r="P690" t="str">
        <f>VLOOKUP($D690,Artslister!$A$1:$W$100,5,FALSE)</f>
        <v>Plantae</v>
      </c>
      <c r="Q690" t="str">
        <f>VLOOKUP($D690,Artslister!$A$1:$W$100,6,FALSE)</f>
        <v>Pinophyta</v>
      </c>
      <c r="R690" t="str">
        <f>VLOOKUP($D690,Artslister!$A$1:$W$100,7,FALSE)</f>
        <v>Pinopsida</v>
      </c>
      <c r="S690" t="str">
        <f>VLOOKUP($D690,Artslister!$A$1:$W$100,8,FALSE)</f>
        <v>Pinales</v>
      </c>
      <c r="T690" t="str">
        <f>VLOOKUP($D690,Artslister!$A$1:$W$100,9,FALSE)</f>
        <v>Pinaceae</v>
      </c>
      <c r="U690" t="str">
        <f>VLOOKUP($D690,Artslister!$A$1:$W$100,10,FALSE)</f>
        <v>Pinus</v>
      </c>
      <c r="V690" t="str">
        <f>VLOOKUP($D690,Artslister!$A$1:$W$100,11,FALSE)</f>
        <v>sylvestris</v>
      </c>
      <c r="W690">
        <f>VLOOKUP($D690,Artslister!$A$1:$W$100,12,FALSE)</f>
        <v>0</v>
      </c>
      <c r="X690" t="str">
        <f>VLOOKUP($D690,Artslister!$A$1:$W$100,13,FALSE)</f>
        <v>L.</v>
      </c>
      <c r="Y690" t="str">
        <f>VLOOKUP($D690,Artslister!$A$1:$W$100,15,FALSE)</f>
        <v>LC</v>
      </c>
      <c r="Z690" t="e">
        <f>VLOOKUP($D690,Artslister!$A$1:$W$100,17,FALSE)</f>
        <v>#N/A</v>
      </c>
    </row>
    <row r="691" spans="1:26" x14ac:dyDescent="0.3">
      <c r="A691" s="58" t="s">
        <v>114</v>
      </c>
      <c r="B691" s="58">
        <v>2022</v>
      </c>
      <c r="C691" t="s">
        <v>1351</v>
      </c>
      <c r="D691" t="s">
        <v>1009</v>
      </c>
      <c r="E691">
        <v>40</v>
      </c>
      <c r="J691">
        <v>1</v>
      </c>
      <c r="M691" t="str">
        <f>VLOOKUP($D691,Artslister!$A$1:$W$100,2,FALSE)</f>
        <v>Pinus sylvestris</v>
      </c>
      <c r="N691" t="str">
        <f>VLOOKUP($D691,Artslister!$A$1:$W$100,3,FALSE)</f>
        <v>103825</v>
      </c>
      <c r="O691" t="str">
        <f>VLOOKUP($D691,Artslister!$A$1:$W$100,4,FALSE)</f>
        <v>135419</v>
      </c>
      <c r="P691" t="str">
        <f>VLOOKUP($D691,Artslister!$A$1:$W$100,5,FALSE)</f>
        <v>Plantae</v>
      </c>
      <c r="Q691" t="str">
        <f>VLOOKUP($D691,Artslister!$A$1:$W$100,6,FALSE)</f>
        <v>Pinophyta</v>
      </c>
      <c r="R691" t="str">
        <f>VLOOKUP($D691,Artslister!$A$1:$W$100,7,FALSE)</f>
        <v>Pinopsida</v>
      </c>
      <c r="S691" t="str">
        <f>VLOOKUP($D691,Artslister!$A$1:$W$100,8,FALSE)</f>
        <v>Pinales</v>
      </c>
      <c r="T691" t="str">
        <f>VLOOKUP($D691,Artslister!$A$1:$W$100,9,FALSE)</f>
        <v>Pinaceae</v>
      </c>
      <c r="U691" t="str">
        <f>VLOOKUP($D691,Artslister!$A$1:$W$100,10,FALSE)</f>
        <v>Pinus</v>
      </c>
      <c r="V691" t="str">
        <f>VLOOKUP($D691,Artslister!$A$1:$W$100,11,FALSE)</f>
        <v>sylvestris</v>
      </c>
      <c r="W691">
        <f>VLOOKUP($D691,Artslister!$A$1:$W$100,12,FALSE)</f>
        <v>0</v>
      </c>
      <c r="X691" t="str">
        <f>VLOOKUP($D691,Artslister!$A$1:$W$100,13,FALSE)</f>
        <v>L.</v>
      </c>
      <c r="Y691" t="str">
        <f>VLOOKUP($D691,Artslister!$A$1:$W$100,15,FALSE)</f>
        <v>LC</v>
      </c>
      <c r="Z691" t="e">
        <f>VLOOKUP($D691,Artslister!$A$1:$W$100,17,FALSE)</f>
        <v>#N/A</v>
      </c>
    </row>
    <row r="692" spans="1:26" x14ac:dyDescent="0.3">
      <c r="A692" s="58" t="s">
        <v>114</v>
      </c>
      <c r="B692" s="58">
        <v>2022</v>
      </c>
      <c r="C692" t="s">
        <v>1350</v>
      </c>
      <c r="D692" t="s">
        <v>1009</v>
      </c>
      <c r="E692">
        <v>10</v>
      </c>
      <c r="J692">
        <v>1</v>
      </c>
      <c r="M692" t="str">
        <f>VLOOKUP($D692,Artslister!$A$1:$W$100,2,FALSE)</f>
        <v>Pinus sylvestris</v>
      </c>
      <c r="N692" t="str">
        <f>VLOOKUP($D692,Artslister!$A$1:$W$100,3,FALSE)</f>
        <v>103825</v>
      </c>
      <c r="O692" t="str">
        <f>VLOOKUP($D692,Artslister!$A$1:$W$100,4,FALSE)</f>
        <v>135419</v>
      </c>
      <c r="P692" t="str">
        <f>VLOOKUP($D692,Artslister!$A$1:$W$100,5,FALSE)</f>
        <v>Plantae</v>
      </c>
      <c r="Q692" t="str">
        <f>VLOOKUP($D692,Artslister!$A$1:$W$100,6,FALSE)</f>
        <v>Pinophyta</v>
      </c>
      <c r="R692" t="str">
        <f>VLOOKUP($D692,Artslister!$A$1:$W$100,7,FALSE)</f>
        <v>Pinopsida</v>
      </c>
      <c r="S692" t="str">
        <f>VLOOKUP($D692,Artslister!$A$1:$W$100,8,FALSE)</f>
        <v>Pinales</v>
      </c>
      <c r="T692" t="str">
        <f>VLOOKUP($D692,Artslister!$A$1:$W$100,9,FALSE)</f>
        <v>Pinaceae</v>
      </c>
      <c r="U692" t="str">
        <f>VLOOKUP($D692,Artslister!$A$1:$W$100,10,FALSE)</f>
        <v>Pinus</v>
      </c>
      <c r="V692" t="str">
        <f>VLOOKUP($D692,Artslister!$A$1:$W$100,11,FALSE)</f>
        <v>sylvestris</v>
      </c>
      <c r="W692">
        <f>VLOOKUP($D692,Artslister!$A$1:$W$100,12,FALSE)</f>
        <v>0</v>
      </c>
      <c r="X692" t="str">
        <f>VLOOKUP($D692,Artslister!$A$1:$W$100,13,FALSE)</f>
        <v>L.</v>
      </c>
      <c r="Y692" t="str">
        <f>VLOOKUP($D692,Artslister!$A$1:$W$100,15,FALSE)</f>
        <v>LC</v>
      </c>
      <c r="Z692" t="e">
        <f>VLOOKUP($D692,Artslister!$A$1:$W$100,17,FALSE)</f>
        <v>#N/A</v>
      </c>
    </row>
    <row r="693" spans="1:26" x14ac:dyDescent="0.3">
      <c r="A693" s="58" t="s">
        <v>104</v>
      </c>
      <c r="B693" s="58">
        <v>2022</v>
      </c>
      <c r="C693" t="s">
        <v>1145</v>
      </c>
      <c r="D693" t="s">
        <v>1009</v>
      </c>
      <c r="E693">
        <v>1</v>
      </c>
      <c r="J693">
        <v>1</v>
      </c>
      <c r="M693" t="str">
        <f>VLOOKUP($D693,Artslister!$A$1:$W$100,2,FALSE)</f>
        <v>Pinus sylvestris</v>
      </c>
      <c r="N693" t="str">
        <f>VLOOKUP($D693,Artslister!$A$1:$W$100,3,FALSE)</f>
        <v>103825</v>
      </c>
      <c r="O693" t="str">
        <f>VLOOKUP($D693,Artslister!$A$1:$W$100,4,FALSE)</f>
        <v>135419</v>
      </c>
      <c r="P693" t="str">
        <f>VLOOKUP($D693,Artslister!$A$1:$W$100,5,FALSE)</f>
        <v>Plantae</v>
      </c>
      <c r="Q693" t="str">
        <f>VLOOKUP($D693,Artslister!$A$1:$W$100,6,FALSE)</f>
        <v>Pinophyta</v>
      </c>
      <c r="R693" t="str">
        <f>VLOOKUP($D693,Artslister!$A$1:$W$100,7,FALSE)</f>
        <v>Pinopsida</v>
      </c>
      <c r="S693" t="str">
        <f>VLOOKUP($D693,Artslister!$A$1:$W$100,8,FALSE)</f>
        <v>Pinales</v>
      </c>
      <c r="T693" t="str">
        <f>VLOOKUP($D693,Artslister!$A$1:$W$100,9,FALSE)</f>
        <v>Pinaceae</v>
      </c>
      <c r="U693" t="str">
        <f>VLOOKUP($D693,Artslister!$A$1:$W$100,10,FALSE)</f>
        <v>Pinus</v>
      </c>
      <c r="V693" t="str">
        <f>VLOOKUP($D693,Artslister!$A$1:$W$100,11,FALSE)</f>
        <v>sylvestris</v>
      </c>
      <c r="W693">
        <f>VLOOKUP($D693,Artslister!$A$1:$W$100,12,FALSE)</f>
        <v>0</v>
      </c>
      <c r="X693" t="str">
        <f>VLOOKUP($D693,Artslister!$A$1:$W$100,13,FALSE)</f>
        <v>L.</v>
      </c>
      <c r="Y693" t="str">
        <f>VLOOKUP($D693,Artslister!$A$1:$W$100,15,FALSE)</f>
        <v>LC</v>
      </c>
      <c r="Z693" t="e">
        <f>VLOOKUP($D693,Artslister!$A$1:$W$100,17,FALSE)</f>
        <v>#N/A</v>
      </c>
    </row>
    <row r="694" spans="1:26" x14ac:dyDescent="0.3">
      <c r="A694" s="58" t="s">
        <v>104</v>
      </c>
      <c r="B694" s="58">
        <v>2022</v>
      </c>
      <c r="C694" t="s">
        <v>1147</v>
      </c>
      <c r="D694" t="s">
        <v>1009</v>
      </c>
      <c r="E694">
        <v>2</v>
      </c>
      <c r="I694">
        <v>1</v>
      </c>
      <c r="M694" t="str">
        <f>VLOOKUP($D694,Artslister!$A$1:$W$100,2,FALSE)</f>
        <v>Pinus sylvestris</v>
      </c>
      <c r="N694" t="str">
        <f>VLOOKUP($D694,Artslister!$A$1:$W$100,3,FALSE)</f>
        <v>103825</v>
      </c>
      <c r="O694" t="str">
        <f>VLOOKUP($D694,Artslister!$A$1:$W$100,4,FALSE)</f>
        <v>135419</v>
      </c>
      <c r="P694" t="str">
        <f>VLOOKUP($D694,Artslister!$A$1:$W$100,5,FALSE)</f>
        <v>Plantae</v>
      </c>
      <c r="Q694" t="str">
        <f>VLOOKUP($D694,Artslister!$A$1:$W$100,6,FALSE)</f>
        <v>Pinophyta</v>
      </c>
      <c r="R694" t="str">
        <f>VLOOKUP($D694,Artslister!$A$1:$W$100,7,FALSE)</f>
        <v>Pinopsida</v>
      </c>
      <c r="S694" t="str">
        <f>VLOOKUP($D694,Artslister!$A$1:$W$100,8,FALSE)</f>
        <v>Pinales</v>
      </c>
      <c r="T694" t="str">
        <f>VLOOKUP($D694,Artslister!$A$1:$W$100,9,FALSE)</f>
        <v>Pinaceae</v>
      </c>
      <c r="U694" t="str">
        <f>VLOOKUP($D694,Artslister!$A$1:$W$100,10,FALSE)</f>
        <v>Pinus</v>
      </c>
      <c r="V694" t="str">
        <f>VLOOKUP($D694,Artslister!$A$1:$W$100,11,FALSE)</f>
        <v>sylvestris</v>
      </c>
      <c r="W694">
        <f>VLOOKUP($D694,Artslister!$A$1:$W$100,12,FALSE)</f>
        <v>0</v>
      </c>
      <c r="X694" t="str">
        <f>VLOOKUP($D694,Artslister!$A$1:$W$100,13,FALSE)</f>
        <v>L.</v>
      </c>
      <c r="Y694" t="str">
        <f>VLOOKUP($D694,Artslister!$A$1:$W$100,15,FALSE)</f>
        <v>LC</v>
      </c>
      <c r="Z694" t="e">
        <f>VLOOKUP($D694,Artslister!$A$1:$W$100,17,FALSE)</f>
        <v>#N/A</v>
      </c>
    </row>
    <row r="695" spans="1:26" x14ac:dyDescent="0.3">
      <c r="A695" t="s">
        <v>56</v>
      </c>
      <c r="B695">
        <v>2017</v>
      </c>
      <c r="C695" t="s">
        <v>1470</v>
      </c>
      <c r="D695" t="s">
        <v>1722</v>
      </c>
      <c r="E695">
        <v>3</v>
      </c>
      <c r="H695">
        <v>1</v>
      </c>
      <c r="M695" t="str">
        <f>VLOOKUP($D695,Artslister!$A$1:$W$100,2,FALSE)</f>
        <v>Rhamnus cathartica</v>
      </c>
      <c r="N695" t="str">
        <f>VLOOKUP($D695,Artslister!$A$1:$W$100,3,FALSE)</f>
        <v>141635</v>
      </c>
      <c r="O695" t="str">
        <f>VLOOKUP($D695,Artslister!$A$1:$W$100,4,FALSE)</f>
        <v>100403</v>
      </c>
      <c r="P695" t="str">
        <f>VLOOKUP($D695,Artslister!$A$1:$W$100,5,FALSE)</f>
        <v>Plantae</v>
      </c>
      <c r="Q695" t="str">
        <f>VLOOKUP($D695,Artslister!$A$1:$W$100,6,FALSE)</f>
        <v>Magnoliophyta</v>
      </c>
      <c r="R695" t="str">
        <f>VLOOKUP($D695,Artslister!$A$1:$W$100,7,FALSE)</f>
        <v>Eudicots</v>
      </c>
      <c r="S695" t="str">
        <f>VLOOKUP($D695,Artslister!$A$1:$W$100,8,FALSE)</f>
        <v>Rosales</v>
      </c>
      <c r="T695" t="str">
        <f>VLOOKUP($D695,Artslister!$A$1:$W$100,9,FALSE)</f>
        <v>Rhamnaceae</v>
      </c>
      <c r="U695" t="str">
        <f>VLOOKUP($D695,Artslister!$A$1:$W$100,10,FALSE)</f>
        <v>Rhamnus</v>
      </c>
      <c r="V695" t="str">
        <f>VLOOKUP($D695,Artslister!$A$1:$W$100,11,FALSE)</f>
        <v>cathartica</v>
      </c>
      <c r="W695">
        <f>VLOOKUP($D695,Artslister!$A$1:$W$100,12,FALSE)</f>
        <v>0</v>
      </c>
      <c r="X695" t="str">
        <f>VLOOKUP($D695,Artslister!$A$1:$W$100,13,FALSE)</f>
        <v>L.</v>
      </c>
      <c r="Y695" t="str">
        <f>VLOOKUP($D695,Artslister!$A$1:$W$100,15,FALSE)</f>
        <v>LC</v>
      </c>
      <c r="Z695" t="e">
        <f>VLOOKUP($D695,Artslister!$A$1:$W$100,17,FALSE)</f>
        <v>#N/A</v>
      </c>
    </row>
    <row r="696" spans="1:26" x14ac:dyDescent="0.3">
      <c r="A696" t="s">
        <v>109</v>
      </c>
      <c r="B696">
        <v>2018</v>
      </c>
      <c r="C696" t="s">
        <v>1324</v>
      </c>
      <c r="D696" t="s">
        <v>1722</v>
      </c>
      <c r="E696">
        <v>2</v>
      </c>
      <c r="H696">
        <v>1</v>
      </c>
      <c r="M696" t="str">
        <f>VLOOKUP($D696,Artslister!$A$1:$W$100,2,FALSE)</f>
        <v>Rhamnus cathartica</v>
      </c>
      <c r="N696" t="str">
        <f>VLOOKUP($D696,Artslister!$A$1:$W$100,3,FALSE)</f>
        <v>141635</v>
      </c>
      <c r="O696" t="str">
        <f>VLOOKUP($D696,Artslister!$A$1:$W$100,4,FALSE)</f>
        <v>100403</v>
      </c>
      <c r="P696" t="str">
        <f>VLOOKUP($D696,Artslister!$A$1:$W$100,5,FALSE)</f>
        <v>Plantae</v>
      </c>
      <c r="Q696" t="str">
        <f>VLOOKUP($D696,Artslister!$A$1:$W$100,6,FALSE)</f>
        <v>Magnoliophyta</v>
      </c>
      <c r="R696" t="str">
        <f>VLOOKUP($D696,Artslister!$A$1:$W$100,7,FALSE)</f>
        <v>Eudicots</v>
      </c>
      <c r="S696" t="str">
        <f>VLOOKUP($D696,Artslister!$A$1:$W$100,8,FALSE)</f>
        <v>Rosales</v>
      </c>
      <c r="T696" t="str">
        <f>VLOOKUP($D696,Artslister!$A$1:$W$100,9,FALSE)</f>
        <v>Rhamnaceae</v>
      </c>
      <c r="U696" t="str">
        <f>VLOOKUP($D696,Artslister!$A$1:$W$100,10,FALSE)</f>
        <v>Rhamnus</v>
      </c>
      <c r="V696" t="str">
        <f>VLOOKUP($D696,Artslister!$A$1:$W$100,11,FALSE)</f>
        <v>cathartica</v>
      </c>
      <c r="W696">
        <f>VLOOKUP($D696,Artslister!$A$1:$W$100,12,FALSE)</f>
        <v>0</v>
      </c>
      <c r="X696" t="str">
        <f>VLOOKUP($D696,Artslister!$A$1:$W$100,13,FALSE)</f>
        <v>L.</v>
      </c>
      <c r="Y696" t="str">
        <f>VLOOKUP($D696,Artslister!$A$1:$W$100,15,FALSE)</f>
        <v>LC</v>
      </c>
      <c r="Z696" t="e">
        <f>VLOOKUP($D696,Artslister!$A$1:$W$100,17,FALSE)</f>
        <v>#N/A</v>
      </c>
    </row>
    <row r="697" spans="1:26" x14ac:dyDescent="0.3">
      <c r="A697" t="s">
        <v>75</v>
      </c>
      <c r="B697">
        <v>2018</v>
      </c>
      <c r="C697" t="s">
        <v>1407</v>
      </c>
      <c r="D697" t="s">
        <v>1722</v>
      </c>
      <c r="E697">
        <v>1</v>
      </c>
      <c r="H697">
        <v>1</v>
      </c>
      <c r="M697" t="str">
        <f>VLOOKUP($D697,Artslister!$A$1:$W$100,2,FALSE)</f>
        <v>Rhamnus cathartica</v>
      </c>
      <c r="N697" t="str">
        <f>VLOOKUP($D697,Artslister!$A$1:$W$100,3,FALSE)</f>
        <v>141635</v>
      </c>
      <c r="O697" t="str">
        <f>VLOOKUP($D697,Artslister!$A$1:$W$100,4,FALSE)</f>
        <v>100403</v>
      </c>
      <c r="P697" t="str">
        <f>VLOOKUP($D697,Artslister!$A$1:$W$100,5,FALSE)</f>
        <v>Plantae</v>
      </c>
      <c r="Q697" t="str">
        <f>VLOOKUP($D697,Artslister!$A$1:$W$100,6,FALSE)</f>
        <v>Magnoliophyta</v>
      </c>
      <c r="R697" t="str">
        <f>VLOOKUP($D697,Artslister!$A$1:$W$100,7,FALSE)</f>
        <v>Eudicots</v>
      </c>
      <c r="S697" t="str">
        <f>VLOOKUP($D697,Artslister!$A$1:$W$100,8,FALSE)</f>
        <v>Rosales</v>
      </c>
      <c r="T697" t="str">
        <f>VLOOKUP($D697,Artslister!$A$1:$W$100,9,FALSE)</f>
        <v>Rhamnaceae</v>
      </c>
      <c r="U697" t="str">
        <f>VLOOKUP($D697,Artslister!$A$1:$W$100,10,FALSE)</f>
        <v>Rhamnus</v>
      </c>
      <c r="V697" t="str">
        <f>VLOOKUP($D697,Artslister!$A$1:$W$100,11,FALSE)</f>
        <v>cathartica</v>
      </c>
      <c r="W697">
        <f>VLOOKUP($D697,Artslister!$A$1:$W$100,12,FALSE)</f>
        <v>0</v>
      </c>
      <c r="X697" t="str">
        <f>VLOOKUP($D697,Artslister!$A$1:$W$100,13,FALSE)</f>
        <v>L.</v>
      </c>
      <c r="Y697" t="str">
        <f>VLOOKUP($D697,Artslister!$A$1:$W$100,15,FALSE)</f>
        <v>LC</v>
      </c>
      <c r="Z697" t="e">
        <f>VLOOKUP($D697,Artslister!$A$1:$W$100,17,FALSE)</f>
        <v>#N/A</v>
      </c>
    </row>
    <row r="698" spans="1:26" x14ac:dyDescent="0.3">
      <c r="A698" t="s">
        <v>138</v>
      </c>
      <c r="B698">
        <v>2019</v>
      </c>
      <c r="C698" t="s">
        <v>1134</v>
      </c>
      <c r="D698" t="s">
        <v>1722</v>
      </c>
      <c r="E698">
        <v>30</v>
      </c>
      <c r="H698">
        <v>1</v>
      </c>
      <c r="M698" t="str">
        <f>VLOOKUP($D698,Artslister!$A$1:$W$100,2,FALSE)</f>
        <v>Rhamnus cathartica</v>
      </c>
      <c r="N698" t="str">
        <f>VLOOKUP($D698,Artslister!$A$1:$W$100,3,FALSE)</f>
        <v>141635</v>
      </c>
      <c r="O698" t="str">
        <f>VLOOKUP($D698,Artslister!$A$1:$W$100,4,FALSE)</f>
        <v>100403</v>
      </c>
      <c r="P698" t="str">
        <f>VLOOKUP($D698,Artslister!$A$1:$W$100,5,FALSE)</f>
        <v>Plantae</v>
      </c>
      <c r="Q698" t="str">
        <f>VLOOKUP($D698,Artslister!$A$1:$W$100,6,FALSE)</f>
        <v>Magnoliophyta</v>
      </c>
      <c r="R698" t="str">
        <f>VLOOKUP($D698,Artslister!$A$1:$W$100,7,FALSE)</f>
        <v>Eudicots</v>
      </c>
      <c r="S698" t="str">
        <f>VLOOKUP($D698,Artslister!$A$1:$W$100,8,FALSE)</f>
        <v>Rosales</v>
      </c>
      <c r="T698" t="str">
        <f>VLOOKUP($D698,Artslister!$A$1:$W$100,9,FALSE)</f>
        <v>Rhamnaceae</v>
      </c>
      <c r="U698" t="str">
        <f>VLOOKUP($D698,Artslister!$A$1:$W$100,10,FALSE)</f>
        <v>Rhamnus</v>
      </c>
      <c r="V698" t="str">
        <f>VLOOKUP($D698,Artslister!$A$1:$W$100,11,FALSE)</f>
        <v>cathartica</v>
      </c>
      <c r="W698">
        <f>VLOOKUP($D698,Artslister!$A$1:$W$100,12,FALSE)</f>
        <v>0</v>
      </c>
      <c r="X698" t="str">
        <f>VLOOKUP($D698,Artslister!$A$1:$W$100,13,FALSE)</f>
        <v>L.</v>
      </c>
      <c r="Y698" t="str">
        <f>VLOOKUP($D698,Artslister!$A$1:$W$100,15,FALSE)</f>
        <v>LC</v>
      </c>
      <c r="Z698" t="e">
        <f>VLOOKUP($D698,Artslister!$A$1:$W$100,17,FALSE)</f>
        <v>#N/A</v>
      </c>
    </row>
    <row r="699" spans="1:26" x14ac:dyDescent="0.3">
      <c r="A699" t="s">
        <v>109</v>
      </c>
      <c r="B699">
        <v>2019</v>
      </c>
      <c r="C699" t="s">
        <v>1333</v>
      </c>
      <c r="D699" t="s">
        <v>1722</v>
      </c>
      <c r="E699">
        <v>1</v>
      </c>
      <c r="H699">
        <v>1</v>
      </c>
      <c r="M699" t="str">
        <f>VLOOKUP($D699,Artslister!$A$1:$W$100,2,FALSE)</f>
        <v>Rhamnus cathartica</v>
      </c>
      <c r="N699" t="str">
        <f>VLOOKUP($D699,Artslister!$A$1:$W$100,3,FALSE)</f>
        <v>141635</v>
      </c>
      <c r="O699" t="str">
        <f>VLOOKUP($D699,Artslister!$A$1:$W$100,4,FALSE)</f>
        <v>100403</v>
      </c>
      <c r="P699" t="str">
        <f>VLOOKUP($D699,Artslister!$A$1:$W$100,5,FALSE)</f>
        <v>Plantae</v>
      </c>
      <c r="Q699" t="str">
        <f>VLOOKUP($D699,Artslister!$A$1:$W$100,6,FALSE)</f>
        <v>Magnoliophyta</v>
      </c>
      <c r="R699" t="str">
        <f>VLOOKUP($D699,Artslister!$A$1:$W$100,7,FALSE)</f>
        <v>Eudicots</v>
      </c>
      <c r="S699" t="str">
        <f>VLOOKUP($D699,Artslister!$A$1:$W$100,8,FALSE)</f>
        <v>Rosales</v>
      </c>
      <c r="T699" t="str">
        <f>VLOOKUP($D699,Artslister!$A$1:$W$100,9,FALSE)</f>
        <v>Rhamnaceae</v>
      </c>
      <c r="U699" t="str">
        <f>VLOOKUP($D699,Artslister!$A$1:$W$100,10,FALSE)</f>
        <v>Rhamnus</v>
      </c>
      <c r="V699" t="str">
        <f>VLOOKUP($D699,Artslister!$A$1:$W$100,11,FALSE)</f>
        <v>cathartica</v>
      </c>
      <c r="W699">
        <f>VLOOKUP($D699,Artslister!$A$1:$W$100,12,FALSE)</f>
        <v>0</v>
      </c>
      <c r="X699" t="str">
        <f>VLOOKUP($D699,Artslister!$A$1:$W$100,13,FALSE)</f>
        <v>L.</v>
      </c>
      <c r="Y699" t="str">
        <f>VLOOKUP($D699,Artslister!$A$1:$W$100,15,FALSE)</f>
        <v>LC</v>
      </c>
      <c r="Z699" t="e">
        <f>VLOOKUP($D699,Artslister!$A$1:$W$100,17,FALSE)</f>
        <v>#N/A</v>
      </c>
    </row>
    <row r="700" spans="1:26" x14ac:dyDescent="0.3">
      <c r="A700" t="s">
        <v>109</v>
      </c>
      <c r="B700">
        <v>2019</v>
      </c>
      <c r="C700" t="s">
        <v>1337</v>
      </c>
      <c r="D700" t="s">
        <v>1722</v>
      </c>
      <c r="E700">
        <v>10</v>
      </c>
      <c r="H700">
        <v>1</v>
      </c>
      <c r="M700" t="str">
        <f>VLOOKUP($D700,Artslister!$A$1:$W$100,2,FALSE)</f>
        <v>Rhamnus cathartica</v>
      </c>
      <c r="N700" t="str">
        <f>VLOOKUP($D700,Artslister!$A$1:$W$100,3,FALSE)</f>
        <v>141635</v>
      </c>
      <c r="O700" t="str">
        <f>VLOOKUP($D700,Artslister!$A$1:$W$100,4,FALSE)</f>
        <v>100403</v>
      </c>
      <c r="P700" t="str">
        <f>VLOOKUP($D700,Artslister!$A$1:$W$100,5,FALSE)</f>
        <v>Plantae</v>
      </c>
      <c r="Q700" t="str">
        <f>VLOOKUP($D700,Artslister!$A$1:$W$100,6,FALSE)</f>
        <v>Magnoliophyta</v>
      </c>
      <c r="R700" t="str">
        <f>VLOOKUP($D700,Artslister!$A$1:$W$100,7,FALSE)</f>
        <v>Eudicots</v>
      </c>
      <c r="S700" t="str">
        <f>VLOOKUP($D700,Artslister!$A$1:$W$100,8,FALSE)</f>
        <v>Rosales</v>
      </c>
      <c r="T700" t="str">
        <f>VLOOKUP($D700,Artslister!$A$1:$W$100,9,FALSE)</f>
        <v>Rhamnaceae</v>
      </c>
      <c r="U700" t="str">
        <f>VLOOKUP($D700,Artslister!$A$1:$W$100,10,FALSE)</f>
        <v>Rhamnus</v>
      </c>
      <c r="V700" t="str">
        <f>VLOOKUP($D700,Artslister!$A$1:$W$100,11,FALSE)</f>
        <v>cathartica</v>
      </c>
      <c r="W700">
        <f>VLOOKUP($D700,Artslister!$A$1:$W$100,12,FALSE)</f>
        <v>0</v>
      </c>
      <c r="X700" t="str">
        <f>VLOOKUP($D700,Artslister!$A$1:$W$100,13,FALSE)</f>
        <v>L.</v>
      </c>
      <c r="Y700" t="str">
        <f>VLOOKUP($D700,Artslister!$A$1:$W$100,15,FALSE)</f>
        <v>LC</v>
      </c>
      <c r="Z700" t="e">
        <f>VLOOKUP($D700,Artslister!$A$1:$W$100,17,FALSE)</f>
        <v>#N/A</v>
      </c>
    </row>
    <row r="701" spans="1:26" x14ac:dyDescent="0.3">
      <c r="A701" t="s">
        <v>109</v>
      </c>
      <c r="B701">
        <v>2019</v>
      </c>
      <c r="C701" t="s">
        <v>1324</v>
      </c>
      <c r="D701" t="s">
        <v>1722</v>
      </c>
      <c r="E701">
        <v>2</v>
      </c>
      <c r="H701">
        <v>1</v>
      </c>
      <c r="M701" t="str">
        <f>VLOOKUP($D701,Artslister!$A$1:$W$100,2,FALSE)</f>
        <v>Rhamnus cathartica</v>
      </c>
      <c r="N701" t="str">
        <f>VLOOKUP($D701,Artslister!$A$1:$W$100,3,FALSE)</f>
        <v>141635</v>
      </c>
      <c r="O701" t="str">
        <f>VLOOKUP($D701,Artslister!$A$1:$W$100,4,FALSE)</f>
        <v>100403</v>
      </c>
      <c r="P701" t="str">
        <f>VLOOKUP($D701,Artslister!$A$1:$W$100,5,FALSE)</f>
        <v>Plantae</v>
      </c>
      <c r="Q701" t="str">
        <f>VLOOKUP($D701,Artslister!$A$1:$W$100,6,FALSE)</f>
        <v>Magnoliophyta</v>
      </c>
      <c r="R701" t="str">
        <f>VLOOKUP($D701,Artslister!$A$1:$W$100,7,FALSE)</f>
        <v>Eudicots</v>
      </c>
      <c r="S701" t="str">
        <f>VLOOKUP($D701,Artslister!$A$1:$W$100,8,FALSE)</f>
        <v>Rosales</v>
      </c>
      <c r="T701" t="str">
        <f>VLOOKUP($D701,Artslister!$A$1:$W$100,9,FALSE)</f>
        <v>Rhamnaceae</v>
      </c>
      <c r="U701" t="str">
        <f>VLOOKUP($D701,Artslister!$A$1:$W$100,10,FALSE)</f>
        <v>Rhamnus</v>
      </c>
      <c r="V701" t="str">
        <f>VLOOKUP($D701,Artslister!$A$1:$W$100,11,FALSE)</f>
        <v>cathartica</v>
      </c>
      <c r="W701">
        <f>VLOOKUP($D701,Artslister!$A$1:$W$100,12,FALSE)</f>
        <v>0</v>
      </c>
      <c r="X701" t="str">
        <f>VLOOKUP($D701,Artslister!$A$1:$W$100,13,FALSE)</f>
        <v>L.</v>
      </c>
      <c r="Y701" t="str">
        <f>VLOOKUP($D701,Artslister!$A$1:$W$100,15,FALSE)</f>
        <v>LC</v>
      </c>
      <c r="Z701" t="e">
        <f>VLOOKUP($D701,Artslister!$A$1:$W$100,17,FALSE)</f>
        <v>#N/A</v>
      </c>
    </row>
    <row r="702" spans="1:26" x14ac:dyDescent="0.3">
      <c r="A702" t="s">
        <v>56</v>
      </c>
      <c r="B702">
        <v>2019</v>
      </c>
      <c r="C702" t="s">
        <v>1470</v>
      </c>
      <c r="D702" t="s">
        <v>1722</v>
      </c>
      <c r="E702">
        <v>5</v>
      </c>
      <c r="H702">
        <v>1</v>
      </c>
      <c r="M702" t="str">
        <f>VLOOKUP($D702,Artslister!$A$1:$W$100,2,FALSE)</f>
        <v>Rhamnus cathartica</v>
      </c>
      <c r="N702" t="str">
        <f>VLOOKUP($D702,Artslister!$A$1:$W$100,3,FALSE)</f>
        <v>141635</v>
      </c>
      <c r="O702" t="str">
        <f>VLOOKUP($D702,Artslister!$A$1:$W$100,4,FALSE)</f>
        <v>100403</v>
      </c>
      <c r="P702" t="str">
        <f>VLOOKUP($D702,Artslister!$A$1:$W$100,5,FALSE)</f>
        <v>Plantae</v>
      </c>
      <c r="Q702" t="str">
        <f>VLOOKUP($D702,Artslister!$A$1:$W$100,6,FALSE)</f>
        <v>Magnoliophyta</v>
      </c>
      <c r="R702" t="str">
        <f>VLOOKUP($D702,Artslister!$A$1:$W$100,7,FALSE)</f>
        <v>Eudicots</v>
      </c>
      <c r="S702" t="str">
        <f>VLOOKUP($D702,Artslister!$A$1:$W$100,8,FALSE)</f>
        <v>Rosales</v>
      </c>
      <c r="T702" t="str">
        <f>VLOOKUP($D702,Artslister!$A$1:$W$100,9,FALSE)</f>
        <v>Rhamnaceae</v>
      </c>
      <c r="U702" t="str">
        <f>VLOOKUP($D702,Artslister!$A$1:$W$100,10,FALSE)</f>
        <v>Rhamnus</v>
      </c>
      <c r="V702" t="str">
        <f>VLOOKUP($D702,Artslister!$A$1:$W$100,11,FALSE)</f>
        <v>cathartica</v>
      </c>
      <c r="W702">
        <f>VLOOKUP($D702,Artslister!$A$1:$W$100,12,FALSE)</f>
        <v>0</v>
      </c>
      <c r="X702" t="str">
        <f>VLOOKUP($D702,Artslister!$A$1:$W$100,13,FALSE)</f>
        <v>L.</v>
      </c>
      <c r="Y702" t="str">
        <f>VLOOKUP($D702,Artslister!$A$1:$W$100,15,FALSE)</f>
        <v>LC</v>
      </c>
      <c r="Z702" t="e">
        <f>VLOOKUP($D702,Artslister!$A$1:$W$100,17,FALSE)</f>
        <v>#N/A</v>
      </c>
    </row>
    <row r="703" spans="1:26" x14ac:dyDescent="0.3">
      <c r="A703" t="s">
        <v>138</v>
      </c>
      <c r="B703">
        <v>2020</v>
      </c>
      <c r="C703" t="s">
        <v>1126</v>
      </c>
      <c r="D703" t="s">
        <v>1722</v>
      </c>
      <c r="E703">
        <v>0.1</v>
      </c>
      <c r="H703">
        <v>1</v>
      </c>
      <c r="M703" t="str">
        <f>VLOOKUP($D703,Artslister!$A$1:$W$100,2,FALSE)</f>
        <v>Rhamnus cathartica</v>
      </c>
      <c r="N703" t="str">
        <f>VLOOKUP($D703,Artslister!$A$1:$W$100,3,FALSE)</f>
        <v>141635</v>
      </c>
      <c r="O703" t="str">
        <f>VLOOKUP($D703,Artslister!$A$1:$W$100,4,FALSE)</f>
        <v>100403</v>
      </c>
      <c r="P703" t="str">
        <f>VLOOKUP($D703,Artslister!$A$1:$W$100,5,FALSE)</f>
        <v>Plantae</v>
      </c>
      <c r="Q703" t="str">
        <f>VLOOKUP($D703,Artslister!$A$1:$W$100,6,FALSE)</f>
        <v>Magnoliophyta</v>
      </c>
      <c r="R703" t="str">
        <f>VLOOKUP($D703,Artslister!$A$1:$W$100,7,FALSE)</f>
        <v>Eudicots</v>
      </c>
      <c r="S703" t="str">
        <f>VLOOKUP($D703,Artslister!$A$1:$W$100,8,FALSE)</f>
        <v>Rosales</v>
      </c>
      <c r="T703" t="str">
        <f>VLOOKUP($D703,Artslister!$A$1:$W$100,9,FALSE)</f>
        <v>Rhamnaceae</v>
      </c>
      <c r="U703" t="str">
        <f>VLOOKUP($D703,Artslister!$A$1:$W$100,10,FALSE)</f>
        <v>Rhamnus</v>
      </c>
      <c r="V703" t="str">
        <f>VLOOKUP($D703,Artslister!$A$1:$W$100,11,FALSE)</f>
        <v>cathartica</v>
      </c>
      <c r="W703">
        <f>VLOOKUP($D703,Artslister!$A$1:$W$100,12,FALSE)</f>
        <v>0</v>
      </c>
      <c r="X703" t="str">
        <f>VLOOKUP($D703,Artslister!$A$1:$W$100,13,FALSE)</f>
        <v>L.</v>
      </c>
      <c r="Y703" t="str">
        <f>VLOOKUP($D703,Artslister!$A$1:$W$100,15,FALSE)</f>
        <v>LC</v>
      </c>
      <c r="Z703" t="e">
        <f>VLOOKUP($D703,Artslister!$A$1:$W$100,17,FALSE)</f>
        <v>#N/A</v>
      </c>
    </row>
    <row r="704" spans="1:26" x14ac:dyDescent="0.3">
      <c r="A704" t="s">
        <v>138</v>
      </c>
      <c r="B704">
        <v>2020</v>
      </c>
      <c r="C704" t="s">
        <v>1134</v>
      </c>
      <c r="D704" t="s">
        <v>1722</v>
      </c>
      <c r="E704">
        <v>15</v>
      </c>
      <c r="H704">
        <v>1</v>
      </c>
      <c r="M704" t="str">
        <f>VLOOKUP($D704,Artslister!$A$1:$W$100,2,FALSE)</f>
        <v>Rhamnus cathartica</v>
      </c>
      <c r="N704" t="str">
        <f>VLOOKUP($D704,Artslister!$A$1:$W$100,3,FALSE)</f>
        <v>141635</v>
      </c>
      <c r="O704" t="str">
        <f>VLOOKUP($D704,Artslister!$A$1:$W$100,4,FALSE)</f>
        <v>100403</v>
      </c>
      <c r="P704" t="str">
        <f>VLOOKUP($D704,Artslister!$A$1:$W$100,5,FALSE)</f>
        <v>Plantae</v>
      </c>
      <c r="Q704" t="str">
        <f>VLOOKUP($D704,Artslister!$A$1:$W$100,6,FALSE)</f>
        <v>Magnoliophyta</v>
      </c>
      <c r="R704" t="str">
        <f>VLOOKUP($D704,Artslister!$A$1:$W$100,7,FALSE)</f>
        <v>Eudicots</v>
      </c>
      <c r="S704" t="str">
        <f>VLOOKUP($D704,Artslister!$A$1:$W$100,8,FALSE)</f>
        <v>Rosales</v>
      </c>
      <c r="T704" t="str">
        <f>VLOOKUP($D704,Artslister!$A$1:$W$100,9,FALSE)</f>
        <v>Rhamnaceae</v>
      </c>
      <c r="U704" t="str">
        <f>VLOOKUP($D704,Artslister!$A$1:$W$100,10,FALSE)</f>
        <v>Rhamnus</v>
      </c>
      <c r="V704" t="str">
        <f>VLOOKUP($D704,Artslister!$A$1:$W$100,11,FALSE)</f>
        <v>cathartica</v>
      </c>
      <c r="W704">
        <f>VLOOKUP($D704,Artslister!$A$1:$W$100,12,FALSE)</f>
        <v>0</v>
      </c>
      <c r="X704" t="str">
        <f>VLOOKUP($D704,Artslister!$A$1:$W$100,13,FALSE)</f>
        <v>L.</v>
      </c>
      <c r="Y704" t="str">
        <f>VLOOKUP($D704,Artslister!$A$1:$W$100,15,FALSE)</f>
        <v>LC</v>
      </c>
      <c r="Z704" t="e">
        <f>VLOOKUP($D704,Artslister!$A$1:$W$100,17,FALSE)</f>
        <v>#N/A</v>
      </c>
    </row>
    <row r="705" spans="1:26" x14ac:dyDescent="0.3">
      <c r="A705" s="21" t="s">
        <v>109</v>
      </c>
      <c r="B705" s="21">
        <v>2020</v>
      </c>
      <c r="C705" s="21" t="s">
        <v>1328</v>
      </c>
      <c r="D705" s="21" t="s">
        <v>1722</v>
      </c>
      <c r="E705" s="21">
        <v>40</v>
      </c>
      <c r="H705">
        <v>1</v>
      </c>
      <c r="K705" s="21" t="s">
        <v>529</v>
      </c>
      <c r="M705" t="str">
        <f>VLOOKUP($D705,Artslister!$A$1:$W$100,2,FALSE)</f>
        <v>Rhamnus cathartica</v>
      </c>
      <c r="N705" t="str">
        <f>VLOOKUP($D705,Artslister!$A$1:$W$100,3,FALSE)</f>
        <v>141635</v>
      </c>
      <c r="O705" t="str">
        <f>VLOOKUP($D705,Artslister!$A$1:$W$100,4,FALSE)</f>
        <v>100403</v>
      </c>
      <c r="P705" t="str">
        <f>VLOOKUP($D705,Artslister!$A$1:$W$100,5,FALSE)</f>
        <v>Plantae</v>
      </c>
      <c r="Q705" t="str">
        <f>VLOOKUP($D705,Artslister!$A$1:$W$100,6,FALSE)</f>
        <v>Magnoliophyta</v>
      </c>
      <c r="R705" t="str">
        <f>VLOOKUP($D705,Artslister!$A$1:$W$100,7,FALSE)</f>
        <v>Eudicots</v>
      </c>
      <c r="S705" t="str">
        <f>VLOOKUP($D705,Artslister!$A$1:$W$100,8,FALSE)</f>
        <v>Rosales</v>
      </c>
      <c r="T705" t="str">
        <f>VLOOKUP($D705,Artslister!$A$1:$W$100,9,FALSE)</f>
        <v>Rhamnaceae</v>
      </c>
      <c r="U705" t="str">
        <f>VLOOKUP($D705,Artslister!$A$1:$W$100,10,FALSE)</f>
        <v>Rhamnus</v>
      </c>
      <c r="V705" t="str">
        <f>VLOOKUP($D705,Artslister!$A$1:$W$100,11,FALSE)</f>
        <v>cathartica</v>
      </c>
      <c r="W705">
        <f>VLOOKUP($D705,Artslister!$A$1:$W$100,12,FALSE)</f>
        <v>0</v>
      </c>
      <c r="X705" t="str">
        <f>VLOOKUP($D705,Artslister!$A$1:$W$100,13,FALSE)</f>
        <v>L.</v>
      </c>
      <c r="Y705" t="str">
        <f>VLOOKUP($D705,Artslister!$A$1:$W$100,15,FALSE)</f>
        <v>LC</v>
      </c>
      <c r="Z705" t="e">
        <f>VLOOKUP($D705,Artslister!$A$1:$W$100,17,FALSE)</f>
        <v>#N/A</v>
      </c>
    </row>
    <row r="706" spans="1:26" x14ac:dyDescent="0.3">
      <c r="A706" s="21" t="s">
        <v>109</v>
      </c>
      <c r="B706" s="21">
        <v>2020</v>
      </c>
      <c r="C706" s="21" t="s">
        <v>1337</v>
      </c>
      <c r="D706" s="21" t="s">
        <v>1722</v>
      </c>
      <c r="E706" s="21">
        <v>20</v>
      </c>
      <c r="H706">
        <v>1</v>
      </c>
      <c r="K706" s="21" t="s">
        <v>529</v>
      </c>
      <c r="M706" t="str">
        <f>VLOOKUP($D706,Artslister!$A$1:$W$100,2,FALSE)</f>
        <v>Rhamnus cathartica</v>
      </c>
      <c r="N706" t="str">
        <f>VLOOKUP($D706,Artslister!$A$1:$W$100,3,FALSE)</f>
        <v>141635</v>
      </c>
      <c r="O706" t="str">
        <f>VLOOKUP($D706,Artslister!$A$1:$W$100,4,FALSE)</f>
        <v>100403</v>
      </c>
      <c r="P706" t="str">
        <f>VLOOKUP($D706,Artslister!$A$1:$W$100,5,FALSE)</f>
        <v>Plantae</v>
      </c>
      <c r="Q706" t="str">
        <f>VLOOKUP($D706,Artslister!$A$1:$W$100,6,FALSE)</f>
        <v>Magnoliophyta</v>
      </c>
      <c r="R706" t="str">
        <f>VLOOKUP($D706,Artslister!$A$1:$W$100,7,FALSE)</f>
        <v>Eudicots</v>
      </c>
      <c r="S706" t="str">
        <f>VLOOKUP($D706,Artslister!$A$1:$W$100,8,FALSE)</f>
        <v>Rosales</v>
      </c>
      <c r="T706" t="str">
        <f>VLOOKUP($D706,Artslister!$A$1:$W$100,9,FALSE)</f>
        <v>Rhamnaceae</v>
      </c>
      <c r="U706" t="str">
        <f>VLOOKUP($D706,Artslister!$A$1:$W$100,10,FALSE)</f>
        <v>Rhamnus</v>
      </c>
      <c r="V706" t="str">
        <f>VLOOKUP($D706,Artslister!$A$1:$W$100,11,FALSE)</f>
        <v>cathartica</v>
      </c>
      <c r="W706">
        <f>VLOOKUP($D706,Artslister!$A$1:$W$100,12,FALSE)</f>
        <v>0</v>
      </c>
      <c r="X706" t="str">
        <f>VLOOKUP($D706,Artslister!$A$1:$W$100,13,FALSE)</f>
        <v>L.</v>
      </c>
      <c r="Y706" t="str">
        <f>VLOOKUP($D706,Artslister!$A$1:$W$100,15,FALSE)</f>
        <v>LC</v>
      </c>
      <c r="Z706" t="e">
        <f>VLOOKUP($D706,Artslister!$A$1:$W$100,17,FALSE)</f>
        <v>#N/A</v>
      </c>
    </row>
    <row r="707" spans="1:26" x14ac:dyDescent="0.3">
      <c r="A707" s="21" t="s">
        <v>109</v>
      </c>
      <c r="B707" s="21">
        <v>2020</v>
      </c>
      <c r="C707" s="21" t="s">
        <v>1324</v>
      </c>
      <c r="D707" s="21" t="s">
        <v>1722</v>
      </c>
      <c r="E707" s="21">
        <v>1</v>
      </c>
      <c r="H707">
        <v>1</v>
      </c>
      <c r="K707" s="21" t="s">
        <v>529</v>
      </c>
      <c r="M707" t="str">
        <f>VLOOKUP($D707,Artslister!$A$1:$W$100,2,FALSE)</f>
        <v>Rhamnus cathartica</v>
      </c>
      <c r="N707" t="str">
        <f>VLOOKUP($D707,Artslister!$A$1:$W$100,3,FALSE)</f>
        <v>141635</v>
      </c>
      <c r="O707" t="str">
        <f>VLOOKUP($D707,Artslister!$A$1:$W$100,4,FALSE)</f>
        <v>100403</v>
      </c>
      <c r="P707" t="str">
        <f>VLOOKUP($D707,Artslister!$A$1:$W$100,5,FALSE)</f>
        <v>Plantae</v>
      </c>
      <c r="Q707" t="str">
        <f>VLOOKUP($D707,Artslister!$A$1:$W$100,6,FALSE)</f>
        <v>Magnoliophyta</v>
      </c>
      <c r="R707" t="str">
        <f>VLOOKUP($D707,Artslister!$A$1:$W$100,7,FALSE)</f>
        <v>Eudicots</v>
      </c>
      <c r="S707" t="str">
        <f>VLOOKUP($D707,Artslister!$A$1:$W$100,8,FALSE)</f>
        <v>Rosales</v>
      </c>
      <c r="T707" t="str">
        <f>VLOOKUP($D707,Artslister!$A$1:$W$100,9,FALSE)</f>
        <v>Rhamnaceae</v>
      </c>
      <c r="U707" t="str">
        <f>VLOOKUP($D707,Artslister!$A$1:$W$100,10,FALSE)</f>
        <v>Rhamnus</v>
      </c>
      <c r="V707" t="str">
        <f>VLOOKUP($D707,Artslister!$A$1:$W$100,11,FALSE)</f>
        <v>cathartica</v>
      </c>
      <c r="W707">
        <f>VLOOKUP($D707,Artslister!$A$1:$W$100,12,FALSE)</f>
        <v>0</v>
      </c>
      <c r="X707" t="str">
        <f>VLOOKUP($D707,Artslister!$A$1:$W$100,13,FALSE)</f>
        <v>L.</v>
      </c>
      <c r="Y707" t="str">
        <f>VLOOKUP($D707,Artslister!$A$1:$W$100,15,FALSE)</f>
        <v>LC</v>
      </c>
      <c r="Z707" t="e">
        <f>VLOOKUP($D707,Artslister!$A$1:$W$100,17,FALSE)</f>
        <v>#N/A</v>
      </c>
    </row>
    <row r="708" spans="1:26" x14ac:dyDescent="0.3">
      <c r="A708" s="21" t="s">
        <v>114</v>
      </c>
      <c r="B708" s="21">
        <v>2020</v>
      </c>
      <c r="C708" s="21" t="s">
        <v>1347</v>
      </c>
      <c r="D708" s="21" t="s">
        <v>1722</v>
      </c>
      <c r="E708" s="21">
        <v>1</v>
      </c>
      <c r="H708">
        <v>1</v>
      </c>
      <c r="K708" s="21"/>
      <c r="M708" t="str">
        <f>VLOOKUP($D708,Artslister!$A$1:$W$100,2,FALSE)</f>
        <v>Rhamnus cathartica</v>
      </c>
      <c r="N708" t="str">
        <f>VLOOKUP($D708,Artslister!$A$1:$W$100,3,FALSE)</f>
        <v>141635</v>
      </c>
      <c r="O708" t="str">
        <f>VLOOKUP($D708,Artslister!$A$1:$W$100,4,FALSE)</f>
        <v>100403</v>
      </c>
      <c r="P708" t="str">
        <f>VLOOKUP($D708,Artslister!$A$1:$W$100,5,FALSE)</f>
        <v>Plantae</v>
      </c>
      <c r="Q708" t="str">
        <f>VLOOKUP($D708,Artslister!$A$1:$W$100,6,FALSE)</f>
        <v>Magnoliophyta</v>
      </c>
      <c r="R708" t="str">
        <f>VLOOKUP($D708,Artslister!$A$1:$W$100,7,FALSE)</f>
        <v>Eudicots</v>
      </c>
      <c r="S708" t="str">
        <f>VLOOKUP($D708,Artslister!$A$1:$W$100,8,FALSE)</f>
        <v>Rosales</v>
      </c>
      <c r="T708" t="str">
        <f>VLOOKUP($D708,Artslister!$A$1:$W$100,9,FALSE)</f>
        <v>Rhamnaceae</v>
      </c>
      <c r="U708" t="str">
        <f>VLOOKUP($D708,Artslister!$A$1:$W$100,10,FALSE)</f>
        <v>Rhamnus</v>
      </c>
      <c r="V708" t="str">
        <f>VLOOKUP($D708,Artslister!$A$1:$W$100,11,FALSE)</f>
        <v>cathartica</v>
      </c>
      <c r="W708">
        <f>VLOOKUP($D708,Artslister!$A$1:$W$100,12,FALSE)</f>
        <v>0</v>
      </c>
      <c r="X708" t="str">
        <f>VLOOKUP($D708,Artslister!$A$1:$W$100,13,FALSE)</f>
        <v>L.</v>
      </c>
      <c r="Y708" t="str">
        <f>VLOOKUP($D708,Artslister!$A$1:$W$100,15,FALSE)</f>
        <v>LC</v>
      </c>
      <c r="Z708" t="e">
        <f>VLOOKUP($D708,Artslister!$A$1:$W$100,17,FALSE)</f>
        <v>#N/A</v>
      </c>
    </row>
    <row r="709" spans="1:26" x14ac:dyDescent="0.3">
      <c r="A709" s="21" t="s">
        <v>114</v>
      </c>
      <c r="B709" s="21">
        <v>2020</v>
      </c>
      <c r="C709" s="21" t="s">
        <v>1356</v>
      </c>
      <c r="D709" s="21" t="s">
        <v>1722</v>
      </c>
      <c r="E709" s="21">
        <v>5</v>
      </c>
      <c r="H709">
        <v>1</v>
      </c>
      <c r="K709" s="21"/>
      <c r="M709" t="str">
        <f>VLOOKUP($D709,Artslister!$A$1:$W$100,2,FALSE)</f>
        <v>Rhamnus cathartica</v>
      </c>
      <c r="N709" t="str">
        <f>VLOOKUP($D709,Artslister!$A$1:$W$100,3,FALSE)</f>
        <v>141635</v>
      </c>
      <c r="O709" t="str">
        <f>VLOOKUP($D709,Artslister!$A$1:$W$100,4,FALSE)</f>
        <v>100403</v>
      </c>
      <c r="P709" t="str">
        <f>VLOOKUP($D709,Artslister!$A$1:$W$100,5,FALSE)</f>
        <v>Plantae</v>
      </c>
      <c r="Q709" t="str">
        <f>VLOOKUP($D709,Artslister!$A$1:$W$100,6,FALSE)</f>
        <v>Magnoliophyta</v>
      </c>
      <c r="R709" t="str">
        <f>VLOOKUP($D709,Artslister!$A$1:$W$100,7,FALSE)</f>
        <v>Eudicots</v>
      </c>
      <c r="S709" t="str">
        <f>VLOOKUP($D709,Artslister!$A$1:$W$100,8,FALSE)</f>
        <v>Rosales</v>
      </c>
      <c r="T709" t="str">
        <f>VLOOKUP($D709,Artslister!$A$1:$W$100,9,FALSE)</f>
        <v>Rhamnaceae</v>
      </c>
      <c r="U709" t="str">
        <f>VLOOKUP($D709,Artslister!$A$1:$W$100,10,FALSE)</f>
        <v>Rhamnus</v>
      </c>
      <c r="V709" t="str">
        <f>VLOOKUP($D709,Artslister!$A$1:$W$100,11,FALSE)</f>
        <v>cathartica</v>
      </c>
      <c r="W709">
        <f>VLOOKUP($D709,Artslister!$A$1:$W$100,12,FALSE)</f>
        <v>0</v>
      </c>
      <c r="X709" t="str">
        <f>VLOOKUP($D709,Artslister!$A$1:$W$100,13,FALSE)</f>
        <v>L.</v>
      </c>
      <c r="Y709" t="str">
        <f>VLOOKUP($D709,Artslister!$A$1:$W$100,15,FALSE)</f>
        <v>LC</v>
      </c>
      <c r="Z709" t="e">
        <f>VLOOKUP($D709,Artslister!$A$1:$W$100,17,FALSE)</f>
        <v>#N/A</v>
      </c>
    </row>
    <row r="710" spans="1:26" x14ac:dyDescent="0.3">
      <c r="A710" s="58" t="s">
        <v>114</v>
      </c>
      <c r="B710" s="58">
        <v>2021</v>
      </c>
      <c r="C710" s="58" t="s">
        <v>1351</v>
      </c>
      <c r="D710" s="58" t="s">
        <v>1722</v>
      </c>
      <c r="E710" s="58">
        <v>1</v>
      </c>
      <c r="H710">
        <v>1</v>
      </c>
      <c r="I710" s="45"/>
      <c r="J710" s="45"/>
      <c r="K710" s="58"/>
      <c r="L710" s="45"/>
      <c r="M710" t="str">
        <f>VLOOKUP($D710,Artslister!$A$1:$W$100,2,FALSE)</f>
        <v>Rhamnus cathartica</v>
      </c>
      <c r="N710" t="str">
        <f>VLOOKUP($D710,Artslister!$A$1:$W$100,3,FALSE)</f>
        <v>141635</v>
      </c>
      <c r="O710" t="str">
        <f>VLOOKUP($D710,Artslister!$A$1:$W$100,4,FALSE)</f>
        <v>100403</v>
      </c>
      <c r="P710" t="str">
        <f>VLOOKUP($D710,Artslister!$A$1:$W$100,5,FALSE)</f>
        <v>Plantae</v>
      </c>
      <c r="Q710" t="str">
        <f>VLOOKUP($D710,Artslister!$A$1:$W$100,6,FALSE)</f>
        <v>Magnoliophyta</v>
      </c>
      <c r="R710" t="str">
        <f>VLOOKUP($D710,Artslister!$A$1:$W$100,7,FALSE)</f>
        <v>Eudicots</v>
      </c>
      <c r="S710" t="str">
        <f>VLOOKUP($D710,Artslister!$A$1:$W$100,8,FALSE)</f>
        <v>Rosales</v>
      </c>
      <c r="T710" t="str">
        <f>VLOOKUP($D710,Artslister!$A$1:$W$100,9,FALSE)</f>
        <v>Rhamnaceae</v>
      </c>
      <c r="U710" t="str">
        <f>VLOOKUP($D710,Artslister!$A$1:$W$100,10,FALSE)</f>
        <v>Rhamnus</v>
      </c>
      <c r="V710" t="str">
        <f>VLOOKUP($D710,Artslister!$A$1:$W$100,11,FALSE)</f>
        <v>cathartica</v>
      </c>
      <c r="W710">
        <f>VLOOKUP($D710,Artslister!$A$1:$W$100,12,FALSE)</f>
        <v>0</v>
      </c>
      <c r="X710" t="str">
        <f>VLOOKUP($D710,Artslister!$A$1:$W$100,13,FALSE)</f>
        <v>L.</v>
      </c>
      <c r="Y710" t="str">
        <f>VLOOKUP($D710,Artslister!$A$1:$W$100,15,FALSE)</f>
        <v>LC</v>
      </c>
      <c r="Z710" t="e">
        <f>VLOOKUP($D710,Artslister!$A$1:$W$100,17,FALSE)</f>
        <v>#N/A</v>
      </c>
    </row>
    <row r="711" spans="1:26" x14ac:dyDescent="0.3">
      <c r="A711" s="58" t="s">
        <v>114</v>
      </c>
      <c r="B711" s="58">
        <v>2021</v>
      </c>
      <c r="C711" s="58" t="s">
        <v>1356</v>
      </c>
      <c r="D711" s="58" t="s">
        <v>1722</v>
      </c>
      <c r="E711" s="58">
        <v>3</v>
      </c>
      <c r="H711">
        <v>1</v>
      </c>
      <c r="I711" s="45"/>
      <c r="J711" s="45"/>
      <c r="K711" s="58"/>
      <c r="L711" s="45"/>
      <c r="M711" t="str">
        <f>VLOOKUP($D711,Artslister!$A$1:$W$100,2,FALSE)</f>
        <v>Rhamnus cathartica</v>
      </c>
      <c r="N711" t="str">
        <f>VLOOKUP($D711,Artslister!$A$1:$W$100,3,FALSE)</f>
        <v>141635</v>
      </c>
      <c r="O711" t="str">
        <f>VLOOKUP($D711,Artslister!$A$1:$W$100,4,FALSE)</f>
        <v>100403</v>
      </c>
      <c r="P711" t="str">
        <f>VLOOKUP($D711,Artslister!$A$1:$W$100,5,FALSE)</f>
        <v>Plantae</v>
      </c>
      <c r="Q711" t="str">
        <f>VLOOKUP($D711,Artslister!$A$1:$W$100,6,FALSE)</f>
        <v>Magnoliophyta</v>
      </c>
      <c r="R711" t="str">
        <f>VLOOKUP($D711,Artslister!$A$1:$W$100,7,FALSE)</f>
        <v>Eudicots</v>
      </c>
      <c r="S711" t="str">
        <f>VLOOKUP($D711,Artslister!$A$1:$W$100,8,FALSE)</f>
        <v>Rosales</v>
      </c>
      <c r="T711" t="str">
        <f>VLOOKUP($D711,Artslister!$A$1:$W$100,9,FALSE)</f>
        <v>Rhamnaceae</v>
      </c>
      <c r="U711" t="str">
        <f>VLOOKUP($D711,Artslister!$A$1:$W$100,10,FALSE)</f>
        <v>Rhamnus</v>
      </c>
      <c r="V711" t="str">
        <f>VLOOKUP($D711,Artslister!$A$1:$W$100,11,FALSE)</f>
        <v>cathartica</v>
      </c>
      <c r="W711">
        <f>VLOOKUP($D711,Artslister!$A$1:$W$100,12,FALSE)</f>
        <v>0</v>
      </c>
      <c r="X711" t="str">
        <f>VLOOKUP($D711,Artslister!$A$1:$W$100,13,FALSE)</f>
        <v>L.</v>
      </c>
      <c r="Y711" t="str">
        <f>VLOOKUP($D711,Artslister!$A$1:$W$100,15,FALSE)</f>
        <v>LC</v>
      </c>
      <c r="Z711" t="e">
        <f>VLOOKUP($D711,Artslister!$A$1:$W$100,17,FALSE)</f>
        <v>#N/A</v>
      </c>
    </row>
    <row r="712" spans="1:26" x14ac:dyDescent="0.3">
      <c r="A712" t="s">
        <v>56</v>
      </c>
      <c r="B712">
        <v>2020</v>
      </c>
      <c r="C712" t="s">
        <v>1470</v>
      </c>
      <c r="D712" t="s">
        <v>1722</v>
      </c>
      <c r="E712">
        <v>1</v>
      </c>
      <c r="H712">
        <v>1</v>
      </c>
      <c r="M712" t="str">
        <f>VLOOKUP($D712,Artslister!$A$1:$W$100,2,FALSE)</f>
        <v>Rhamnus cathartica</v>
      </c>
      <c r="N712" t="str">
        <f>VLOOKUP($D712,Artslister!$A$1:$W$100,3,FALSE)</f>
        <v>141635</v>
      </c>
      <c r="O712" t="str">
        <f>VLOOKUP($D712,Artslister!$A$1:$W$100,4,FALSE)</f>
        <v>100403</v>
      </c>
      <c r="P712" t="str">
        <f>VLOOKUP($D712,Artslister!$A$1:$W$100,5,FALSE)</f>
        <v>Plantae</v>
      </c>
      <c r="Q712" t="str">
        <f>VLOOKUP($D712,Artslister!$A$1:$W$100,6,FALSE)</f>
        <v>Magnoliophyta</v>
      </c>
      <c r="R712" t="str">
        <f>VLOOKUP($D712,Artslister!$A$1:$W$100,7,FALSE)</f>
        <v>Eudicots</v>
      </c>
      <c r="S712" t="str">
        <f>VLOOKUP($D712,Artslister!$A$1:$W$100,8,FALSE)</f>
        <v>Rosales</v>
      </c>
      <c r="T712" t="str">
        <f>VLOOKUP($D712,Artslister!$A$1:$W$100,9,FALSE)</f>
        <v>Rhamnaceae</v>
      </c>
      <c r="U712" t="str">
        <f>VLOOKUP($D712,Artslister!$A$1:$W$100,10,FALSE)</f>
        <v>Rhamnus</v>
      </c>
      <c r="V712" t="str">
        <f>VLOOKUP($D712,Artslister!$A$1:$W$100,11,FALSE)</f>
        <v>cathartica</v>
      </c>
      <c r="W712">
        <f>VLOOKUP($D712,Artslister!$A$1:$W$100,12,FALSE)</f>
        <v>0</v>
      </c>
      <c r="X712" t="str">
        <f>VLOOKUP($D712,Artslister!$A$1:$W$100,13,FALSE)</f>
        <v>L.</v>
      </c>
      <c r="Y712" t="str">
        <f>VLOOKUP($D712,Artslister!$A$1:$W$100,15,FALSE)</f>
        <v>LC</v>
      </c>
      <c r="Z712" t="e">
        <f>VLOOKUP($D712,Artslister!$A$1:$W$100,17,FALSE)</f>
        <v>#N/A</v>
      </c>
    </row>
    <row r="713" spans="1:26" x14ac:dyDescent="0.3">
      <c r="A713" t="s">
        <v>143</v>
      </c>
      <c r="B713">
        <v>2020</v>
      </c>
      <c r="C713" t="s">
        <v>1676</v>
      </c>
      <c r="D713" t="s">
        <v>1722</v>
      </c>
      <c r="E713">
        <v>40</v>
      </c>
      <c r="H713">
        <v>1</v>
      </c>
      <c r="M713" t="str">
        <f>VLOOKUP($D713,Artslister!$A$1:$W$100,2,FALSE)</f>
        <v>Rhamnus cathartica</v>
      </c>
      <c r="N713" t="str">
        <f>VLOOKUP($D713,Artslister!$A$1:$W$100,3,FALSE)</f>
        <v>141635</v>
      </c>
      <c r="O713" t="str">
        <f>VLOOKUP($D713,Artslister!$A$1:$W$100,4,FALSE)</f>
        <v>100403</v>
      </c>
      <c r="P713" t="str">
        <f>VLOOKUP($D713,Artslister!$A$1:$W$100,5,FALSE)</f>
        <v>Plantae</v>
      </c>
      <c r="Q713" t="str">
        <f>VLOOKUP($D713,Artslister!$A$1:$W$100,6,FALSE)</f>
        <v>Magnoliophyta</v>
      </c>
      <c r="R713" t="str">
        <f>VLOOKUP($D713,Artslister!$A$1:$W$100,7,FALSE)</f>
        <v>Eudicots</v>
      </c>
      <c r="S713" t="str">
        <f>VLOOKUP($D713,Artslister!$A$1:$W$100,8,FALSE)</f>
        <v>Rosales</v>
      </c>
      <c r="T713" t="str">
        <f>VLOOKUP($D713,Artslister!$A$1:$W$100,9,FALSE)</f>
        <v>Rhamnaceae</v>
      </c>
      <c r="U713" t="str">
        <f>VLOOKUP($D713,Artslister!$A$1:$W$100,10,FALSE)</f>
        <v>Rhamnus</v>
      </c>
      <c r="V713" t="str">
        <f>VLOOKUP($D713,Artslister!$A$1:$W$100,11,FALSE)</f>
        <v>cathartica</v>
      </c>
      <c r="W713">
        <f>VLOOKUP($D713,Artslister!$A$1:$W$100,12,FALSE)</f>
        <v>0</v>
      </c>
      <c r="X713" t="str">
        <f>VLOOKUP($D713,Artslister!$A$1:$W$100,13,FALSE)</f>
        <v>L.</v>
      </c>
      <c r="Y713" t="str">
        <f>VLOOKUP($D713,Artslister!$A$1:$W$100,15,FALSE)</f>
        <v>LC</v>
      </c>
      <c r="Z713" t="e">
        <f>VLOOKUP($D713,Artslister!$A$1:$W$100,17,FALSE)</f>
        <v>#N/A</v>
      </c>
    </row>
    <row r="714" spans="1:26" x14ac:dyDescent="0.3">
      <c r="A714" t="s">
        <v>138</v>
      </c>
      <c r="B714">
        <v>2021</v>
      </c>
      <c r="C714" t="s">
        <v>1134</v>
      </c>
      <c r="D714" t="s">
        <v>1722</v>
      </c>
      <c r="E714">
        <v>2</v>
      </c>
      <c r="I714">
        <v>1</v>
      </c>
      <c r="M714" t="str">
        <f>VLOOKUP($D714,Artslister!$A$1:$W$100,2,FALSE)</f>
        <v>Rhamnus cathartica</v>
      </c>
      <c r="N714" t="str">
        <f>VLOOKUP($D714,Artslister!$A$1:$W$100,3,FALSE)</f>
        <v>141635</v>
      </c>
      <c r="O714" t="str">
        <f>VLOOKUP($D714,Artslister!$A$1:$W$100,4,FALSE)</f>
        <v>100403</v>
      </c>
      <c r="P714" t="str">
        <f>VLOOKUP($D714,Artslister!$A$1:$W$100,5,FALSE)</f>
        <v>Plantae</v>
      </c>
      <c r="Q714" t="str">
        <f>VLOOKUP($D714,Artslister!$A$1:$W$100,6,FALSE)</f>
        <v>Magnoliophyta</v>
      </c>
      <c r="R714" t="str">
        <f>VLOOKUP($D714,Artslister!$A$1:$W$100,7,FALSE)</f>
        <v>Eudicots</v>
      </c>
      <c r="S714" t="str">
        <f>VLOOKUP($D714,Artslister!$A$1:$W$100,8,FALSE)</f>
        <v>Rosales</v>
      </c>
      <c r="T714" t="str">
        <f>VLOOKUP($D714,Artslister!$A$1:$W$100,9,FALSE)</f>
        <v>Rhamnaceae</v>
      </c>
      <c r="U714" t="str">
        <f>VLOOKUP($D714,Artslister!$A$1:$W$100,10,FALSE)</f>
        <v>Rhamnus</v>
      </c>
      <c r="V714" t="str">
        <f>VLOOKUP($D714,Artslister!$A$1:$W$100,11,FALSE)</f>
        <v>cathartica</v>
      </c>
      <c r="W714">
        <f>VLOOKUP($D714,Artslister!$A$1:$W$100,12,FALSE)</f>
        <v>0</v>
      </c>
      <c r="X714" t="str">
        <f>VLOOKUP($D714,Artslister!$A$1:$W$100,13,FALSE)</f>
        <v>L.</v>
      </c>
      <c r="Y714" t="str">
        <f>VLOOKUP($D714,Artslister!$A$1:$W$100,15,FALSE)</f>
        <v>LC</v>
      </c>
      <c r="Z714" t="e">
        <f>VLOOKUP($D714,Artslister!$A$1:$W$100,17,FALSE)</f>
        <v>#N/A</v>
      </c>
    </row>
    <row r="715" spans="1:26" x14ac:dyDescent="0.3">
      <c r="A715" t="s">
        <v>56</v>
      </c>
      <c r="B715">
        <v>2021</v>
      </c>
      <c r="C715" t="s">
        <v>1470</v>
      </c>
      <c r="D715" t="s">
        <v>1722</v>
      </c>
      <c r="E715">
        <v>3</v>
      </c>
      <c r="I715">
        <v>1</v>
      </c>
      <c r="M715" t="str">
        <f>VLOOKUP($D715,Artslister!$A$1:$W$100,2,FALSE)</f>
        <v>Rhamnus cathartica</v>
      </c>
      <c r="N715" t="str">
        <f>VLOOKUP($D715,Artslister!$A$1:$W$100,3,FALSE)</f>
        <v>141635</v>
      </c>
      <c r="O715" t="str">
        <f>VLOOKUP($D715,Artslister!$A$1:$W$100,4,FALSE)</f>
        <v>100403</v>
      </c>
      <c r="P715" t="str">
        <f>VLOOKUP($D715,Artslister!$A$1:$W$100,5,FALSE)</f>
        <v>Plantae</v>
      </c>
      <c r="Q715" t="str">
        <f>VLOOKUP($D715,Artslister!$A$1:$W$100,6,FALSE)</f>
        <v>Magnoliophyta</v>
      </c>
      <c r="R715" t="str">
        <f>VLOOKUP($D715,Artslister!$A$1:$W$100,7,FALSE)</f>
        <v>Eudicots</v>
      </c>
      <c r="S715" t="str">
        <f>VLOOKUP($D715,Artslister!$A$1:$W$100,8,FALSE)</f>
        <v>Rosales</v>
      </c>
      <c r="T715" t="str">
        <f>VLOOKUP($D715,Artslister!$A$1:$W$100,9,FALSE)</f>
        <v>Rhamnaceae</v>
      </c>
      <c r="U715" t="str">
        <f>VLOOKUP($D715,Artslister!$A$1:$W$100,10,FALSE)</f>
        <v>Rhamnus</v>
      </c>
      <c r="V715" t="str">
        <f>VLOOKUP($D715,Artslister!$A$1:$W$100,11,FALSE)</f>
        <v>cathartica</v>
      </c>
      <c r="W715">
        <f>VLOOKUP($D715,Artslister!$A$1:$W$100,12,FALSE)</f>
        <v>0</v>
      </c>
      <c r="X715" t="str">
        <f>VLOOKUP($D715,Artslister!$A$1:$W$100,13,FALSE)</f>
        <v>L.</v>
      </c>
      <c r="Y715" t="str">
        <f>VLOOKUP($D715,Artslister!$A$1:$W$100,15,FALSE)</f>
        <v>LC</v>
      </c>
      <c r="Z715" t="e">
        <f>VLOOKUP($D715,Artslister!$A$1:$W$100,17,FALSE)</f>
        <v>#N/A</v>
      </c>
    </row>
    <row r="716" spans="1:26" x14ac:dyDescent="0.3">
      <c r="A716" t="s">
        <v>143</v>
      </c>
      <c r="B716">
        <v>2021</v>
      </c>
      <c r="C716" t="s">
        <v>1676</v>
      </c>
      <c r="D716" t="s">
        <v>1722</v>
      </c>
      <c r="E716">
        <v>60</v>
      </c>
      <c r="J716">
        <v>1</v>
      </c>
      <c r="M716" t="str">
        <f>VLOOKUP($D716,Artslister!$A$1:$W$100,2,FALSE)</f>
        <v>Rhamnus cathartica</v>
      </c>
      <c r="N716" t="str">
        <f>VLOOKUP($D716,Artslister!$A$1:$W$100,3,FALSE)</f>
        <v>141635</v>
      </c>
      <c r="O716" t="str">
        <f>VLOOKUP($D716,Artslister!$A$1:$W$100,4,FALSE)</f>
        <v>100403</v>
      </c>
      <c r="P716" t="str">
        <f>VLOOKUP($D716,Artslister!$A$1:$W$100,5,FALSE)</f>
        <v>Plantae</v>
      </c>
      <c r="Q716" t="str">
        <f>VLOOKUP($D716,Artslister!$A$1:$W$100,6,FALSE)</f>
        <v>Magnoliophyta</v>
      </c>
      <c r="R716" t="str">
        <f>VLOOKUP($D716,Artslister!$A$1:$W$100,7,FALSE)</f>
        <v>Eudicots</v>
      </c>
      <c r="S716" t="str">
        <f>VLOOKUP($D716,Artslister!$A$1:$W$100,8,FALSE)</f>
        <v>Rosales</v>
      </c>
      <c r="T716" t="str">
        <f>VLOOKUP($D716,Artslister!$A$1:$W$100,9,FALSE)</f>
        <v>Rhamnaceae</v>
      </c>
      <c r="U716" t="str">
        <f>VLOOKUP($D716,Artslister!$A$1:$W$100,10,FALSE)</f>
        <v>Rhamnus</v>
      </c>
      <c r="V716" t="str">
        <f>VLOOKUP($D716,Artslister!$A$1:$W$100,11,FALSE)</f>
        <v>cathartica</v>
      </c>
      <c r="W716">
        <f>VLOOKUP($D716,Artslister!$A$1:$W$100,12,FALSE)</f>
        <v>0</v>
      </c>
      <c r="X716" t="str">
        <f>VLOOKUP($D716,Artslister!$A$1:$W$100,13,FALSE)</f>
        <v>L.</v>
      </c>
      <c r="Y716" t="str">
        <f>VLOOKUP($D716,Artslister!$A$1:$W$100,15,FALSE)</f>
        <v>LC</v>
      </c>
      <c r="Z716" t="e">
        <f>VLOOKUP($D716,Artslister!$A$1:$W$100,17,FALSE)</f>
        <v>#N/A</v>
      </c>
    </row>
    <row r="717" spans="1:26" x14ac:dyDescent="0.3">
      <c r="A717" t="s">
        <v>138</v>
      </c>
      <c r="B717">
        <v>2022</v>
      </c>
      <c r="C717" t="s">
        <v>1126</v>
      </c>
      <c r="D717" t="s">
        <v>1722</v>
      </c>
      <c r="E717">
        <v>2</v>
      </c>
      <c r="I717">
        <v>1</v>
      </c>
      <c r="M717" t="str">
        <f>VLOOKUP($D717,Artslister!$A$1:$W$100,2,FALSE)</f>
        <v>Rhamnus cathartica</v>
      </c>
      <c r="N717" t="str">
        <f>VLOOKUP($D717,Artslister!$A$1:$W$100,3,FALSE)</f>
        <v>141635</v>
      </c>
      <c r="O717" t="str">
        <f>VLOOKUP($D717,Artslister!$A$1:$W$100,4,FALSE)</f>
        <v>100403</v>
      </c>
      <c r="P717" t="str">
        <f>VLOOKUP($D717,Artslister!$A$1:$W$100,5,FALSE)</f>
        <v>Plantae</v>
      </c>
      <c r="Q717" t="str">
        <f>VLOOKUP($D717,Artslister!$A$1:$W$100,6,FALSE)</f>
        <v>Magnoliophyta</v>
      </c>
      <c r="R717" t="str">
        <f>VLOOKUP($D717,Artslister!$A$1:$W$100,7,FALSE)</f>
        <v>Eudicots</v>
      </c>
      <c r="S717" t="str">
        <f>VLOOKUP($D717,Artslister!$A$1:$W$100,8,FALSE)</f>
        <v>Rosales</v>
      </c>
      <c r="T717" t="str">
        <f>VLOOKUP($D717,Artslister!$A$1:$W$100,9,FALSE)</f>
        <v>Rhamnaceae</v>
      </c>
      <c r="U717" t="str">
        <f>VLOOKUP($D717,Artslister!$A$1:$W$100,10,FALSE)</f>
        <v>Rhamnus</v>
      </c>
      <c r="V717" t="str">
        <f>VLOOKUP($D717,Artslister!$A$1:$W$100,11,FALSE)</f>
        <v>cathartica</v>
      </c>
      <c r="W717">
        <f>VLOOKUP($D717,Artslister!$A$1:$W$100,12,FALSE)</f>
        <v>0</v>
      </c>
      <c r="X717" t="str">
        <f>VLOOKUP($D717,Artslister!$A$1:$W$100,13,FALSE)</f>
        <v>L.</v>
      </c>
      <c r="Y717" t="str">
        <f>VLOOKUP($D717,Artslister!$A$1:$W$100,15,FALSE)</f>
        <v>LC</v>
      </c>
      <c r="Z717" t="e">
        <f>VLOOKUP($D717,Artslister!$A$1:$W$100,17,FALSE)</f>
        <v>#N/A</v>
      </c>
    </row>
    <row r="718" spans="1:26" x14ac:dyDescent="0.3">
      <c r="A718" t="s">
        <v>138</v>
      </c>
      <c r="B718">
        <v>2022</v>
      </c>
      <c r="C718" t="s">
        <v>1134</v>
      </c>
      <c r="D718" t="s">
        <v>1722</v>
      </c>
      <c r="E718">
        <v>2</v>
      </c>
      <c r="I718">
        <v>1</v>
      </c>
      <c r="M718" t="str">
        <f>VLOOKUP($D718,Artslister!$A$1:$W$100,2,FALSE)</f>
        <v>Rhamnus cathartica</v>
      </c>
      <c r="N718" t="str">
        <f>VLOOKUP($D718,Artslister!$A$1:$W$100,3,FALSE)</f>
        <v>141635</v>
      </c>
      <c r="O718" t="str">
        <f>VLOOKUP($D718,Artslister!$A$1:$W$100,4,FALSE)</f>
        <v>100403</v>
      </c>
      <c r="P718" t="str">
        <f>VLOOKUP($D718,Artslister!$A$1:$W$100,5,FALSE)</f>
        <v>Plantae</v>
      </c>
      <c r="Q718" t="str">
        <f>VLOOKUP($D718,Artslister!$A$1:$W$100,6,FALSE)</f>
        <v>Magnoliophyta</v>
      </c>
      <c r="R718" t="str">
        <f>VLOOKUP($D718,Artslister!$A$1:$W$100,7,FALSE)</f>
        <v>Eudicots</v>
      </c>
      <c r="S718" t="str">
        <f>VLOOKUP($D718,Artslister!$A$1:$W$100,8,FALSE)</f>
        <v>Rosales</v>
      </c>
      <c r="T718" t="str">
        <f>VLOOKUP($D718,Artslister!$A$1:$W$100,9,FALSE)</f>
        <v>Rhamnaceae</v>
      </c>
      <c r="U718" t="str">
        <f>VLOOKUP($D718,Artslister!$A$1:$W$100,10,FALSE)</f>
        <v>Rhamnus</v>
      </c>
      <c r="V718" t="str">
        <f>VLOOKUP($D718,Artslister!$A$1:$W$100,11,FALSE)</f>
        <v>cathartica</v>
      </c>
      <c r="W718">
        <f>VLOOKUP($D718,Artslister!$A$1:$W$100,12,FALSE)</f>
        <v>0</v>
      </c>
      <c r="X718" t="str">
        <f>VLOOKUP($D718,Artslister!$A$1:$W$100,13,FALSE)</f>
        <v>L.</v>
      </c>
      <c r="Y718" t="str">
        <f>VLOOKUP($D718,Artslister!$A$1:$W$100,15,FALSE)</f>
        <v>LC</v>
      </c>
      <c r="Z718" t="e">
        <f>VLOOKUP($D718,Artslister!$A$1:$W$100,17,FALSE)</f>
        <v>#N/A</v>
      </c>
    </row>
    <row r="719" spans="1:26" x14ac:dyDescent="0.3">
      <c r="A719" t="s">
        <v>138</v>
      </c>
      <c r="B719">
        <v>2022</v>
      </c>
      <c r="C719" t="s">
        <v>1134</v>
      </c>
      <c r="D719" t="s">
        <v>1722</v>
      </c>
      <c r="E719">
        <v>35</v>
      </c>
      <c r="J719">
        <v>1</v>
      </c>
      <c r="M719" t="str">
        <f>VLOOKUP($D719,Artslister!$A$1:$W$100,2,FALSE)</f>
        <v>Rhamnus cathartica</v>
      </c>
      <c r="N719" t="str">
        <f>VLOOKUP($D719,Artslister!$A$1:$W$100,3,FALSE)</f>
        <v>141635</v>
      </c>
      <c r="O719" t="str">
        <f>VLOOKUP($D719,Artslister!$A$1:$W$100,4,FALSE)</f>
        <v>100403</v>
      </c>
      <c r="P719" t="str">
        <f>VLOOKUP($D719,Artslister!$A$1:$W$100,5,FALSE)</f>
        <v>Plantae</v>
      </c>
      <c r="Q719" t="str">
        <f>VLOOKUP($D719,Artslister!$A$1:$W$100,6,FALSE)</f>
        <v>Magnoliophyta</v>
      </c>
      <c r="R719" t="str">
        <f>VLOOKUP($D719,Artslister!$A$1:$W$100,7,FALSE)</f>
        <v>Eudicots</v>
      </c>
      <c r="S719" t="str">
        <f>VLOOKUP($D719,Artslister!$A$1:$W$100,8,FALSE)</f>
        <v>Rosales</v>
      </c>
      <c r="T719" t="str">
        <f>VLOOKUP($D719,Artslister!$A$1:$W$100,9,FALSE)</f>
        <v>Rhamnaceae</v>
      </c>
      <c r="U719" t="str">
        <f>VLOOKUP($D719,Artslister!$A$1:$W$100,10,FALSE)</f>
        <v>Rhamnus</v>
      </c>
      <c r="V719" t="str">
        <f>VLOOKUP($D719,Artslister!$A$1:$W$100,11,FALSE)</f>
        <v>cathartica</v>
      </c>
      <c r="W719">
        <f>VLOOKUP($D719,Artslister!$A$1:$W$100,12,FALSE)</f>
        <v>0</v>
      </c>
      <c r="X719" t="str">
        <f>VLOOKUP($D719,Artslister!$A$1:$W$100,13,FALSE)</f>
        <v>L.</v>
      </c>
      <c r="Y719" t="str">
        <f>VLOOKUP($D719,Artslister!$A$1:$W$100,15,FALSE)</f>
        <v>LC</v>
      </c>
      <c r="Z719" t="e">
        <f>VLOOKUP($D719,Artslister!$A$1:$W$100,17,FALSE)</f>
        <v>#N/A</v>
      </c>
    </row>
    <row r="720" spans="1:26" x14ac:dyDescent="0.3">
      <c r="A720" t="s">
        <v>56</v>
      </c>
      <c r="B720">
        <v>2022</v>
      </c>
      <c r="C720" t="s">
        <v>1470</v>
      </c>
      <c r="D720" t="s">
        <v>1722</v>
      </c>
      <c r="E720">
        <v>2</v>
      </c>
      <c r="I720">
        <v>1</v>
      </c>
      <c r="M720" t="str">
        <f>VLOOKUP($D720,Artslister!$A$1:$W$100,2,FALSE)</f>
        <v>Rhamnus cathartica</v>
      </c>
      <c r="N720" t="str">
        <f>VLOOKUP($D720,Artslister!$A$1:$W$100,3,FALSE)</f>
        <v>141635</v>
      </c>
      <c r="O720" t="str">
        <f>VLOOKUP($D720,Artslister!$A$1:$W$100,4,FALSE)</f>
        <v>100403</v>
      </c>
      <c r="P720" t="str">
        <f>VLOOKUP($D720,Artslister!$A$1:$W$100,5,FALSE)</f>
        <v>Plantae</v>
      </c>
      <c r="Q720" t="str">
        <f>VLOOKUP($D720,Artslister!$A$1:$W$100,6,FALSE)</f>
        <v>Magnoliophyta</v>
      </c>
      <c r="R720" t="str">
        <f>VLOOKUP($D720,Artslister!$A$1:$W$100,7,FALSE)</f>
        <v>Eudicots</v>
      </c>
      <c r="S720" t="str">
        <f>VLOOKUP($D720,Artslister!$A$1:$W$100,8,FALSE)</f>
        <v>Rosales</v>
      </c>
      <c r="T720" t="str">
        <f>VLOOKUP($D720,Artslister!$A$1:$W$100,9,FALSE)</f>
        <v>Rhamnaceae</v>
      </c>
      <c r="U720" t="str">
        <f>VLOOKUP($D720,Artslister!$A$1:$W$100,10,FALSE)</f>
        <v>Rhamnus</v>
      </c>
      <c r="V720" t="str">
        <f>VLOOKUP($D720,Artslister!$A$1:$W$100,11,FALSE)</f>
        <v>cathartica</v>
      </c>
      <c r="W720">
        <f>VLOOKUP($D720,Artslister!$A$1:$W$100,12,FALSE)</f>
        <v>0</v>
      </c>
      <c r="X720" t="str">
        <f>VLOOKUP($D720,Artslister!$A$1:$W$100,13,FALSE)</f>
        <v>L.</v>
      </c>
      <c r="Y720" t="str">
        <f>VLOOKUP($D720,Artslister!$A$1:$W$100,15,FALSE)</f>
        <v>LC</v>
      </c>
      <c r="Z720" t="e">
        <f>VLOOKUP($D720,Artslister!$A$1:$W$100,17,FALSE)</f>
        <v>#N/A</v>
      </c>
    </row>
    <row r="721" spans="1:26" x14ac:dyDescent="0.3">
      <c r="A721" t="s">
        <v>143</v>
      </c>
      <c r="B721">
        <v>2022</v>
      </c>
      <c r="C721" t="s">
        <v>1676</v>
      </c>
      <c r="D721" t="s">
        <v>1722</v>
      </c>
      <c r="E721">
        <v>80</v>
      </c>
      <c r="J721">
        <v>1</v>
      </c>
      <c r="M721" t="str">
        <f>VLOOKUP($D721,Artslister!$A$1:$W$100,2,FALSE)</f>
        <v>Rhamnus cathartica</v>
      </c>
      <c r="N721" t="str">
        <f>VLOOKUP($D721,Artslister!$A$1:$W$100,3,FALSE)</f>
        <v>141635</v>
      </c>
      <c r="O721" t="str">
        <f>VLOOKUP($D721,Artslister!$A$1:$W$100,4,FALSE)</f>
        <v>100403</v>
      </c>
      <c r="P721" t="str">
        <f>VLOOKUP($D721,Artslister!$A$1:$W$100,5,FALSE)</f>
        <v>Plantae</v>
      </c>
      <c r="Q721" t="str">
        <f>VLOOKUP($D721,Artslister!$A$1:$W$100,6,FALSE)</f>
        <v>Magnoliophyta</v>
      </c>
      <c r="R721" t="str">
        <f>VLOOKUP($D721,Artslister!$A$1:$W$100,7,FALSE)</f>
        <v>Eudicots</v>
      </c>
      <c r="S721" t="str">
        <f>VLOOKUP($D721,Artslister!$A$1:$W$100,8,FALSE)</f>
        <v>Rosales</v>
      </c>
      <c r="T721" t="str">
        <f>VLOOKUP($D721,Artslister!$A$1:$W$100,9,FALSE)</f>
        <v>Rhamnaceae</v>
      </c>
      <c r="U721" t="str">
        <f>VLOOKUP($D721,Artslister!$A$1:$W$100,10,FALSE)</f>
        <v>Rhamnus</v>
      </c>
      <c r="V721" t="str">
        <f>VLOOKUP($D721,Artslister!$A$1:$W$100,11,FALSE)</f>
        <v>cathartica</v>
      </c>
      <c r="W721">
        <f>VLOOKUP($D721,Artslister!$A$1:$W$100,12,FALSE)</f>
        <v>0</v>
      </c>
      <c r="X721" t="str">
        <f>VLOOKUP($D721,Artslister!$A$1:$W$100,13,FALSE)</f>
        <v>L.</v>
      </c>
      <c r="Y721" t="str">
        <f>VLOOKUP($D721,Artslister!$A$1:$W$100,15,FALSE)</f>
        <v>LC</v>
      </c>
      <c r="Z721" t="e">
        <f>VLOOKUP($D721,Artslister!$A$1:$W$100,17,FALSE)</f>
        <v>#N/A</v>
      </c>
    </row>
    <row r="722" spans="1:26" x14ac:dyDescent="0.3">
      <c r="A722" t="s">
        <v>109</v>
      </c>
      <c r="B722">
        <v>2022</v>
      </c>
      <c r="C722" t="s">
        <v>1337</v>
      </c>
      <c r="D722" t="s">
        <v>1722</v>
      </c>
      <c r="E722">
        <v>7</v>
      </c>
      <c r="J722">
        <v>1</v>
      </c>
      <c r="M722" t="str">
        <f>VLOOKUP($D722,Artslister!$A$1:$W$100,2,FALSE)</f>
        <v>Rhamnus cathartica</v>
      </c>
      <c r="N722" t="str">
        <f>VLOOKUP($D722,Artslister!$A$1:$W$100,3,FALSE)</f>
        <v>141635</v>
      </c>
      <c r="O722" t="str">
        <f>VLOOKUP($D722,Artslister!$A$1:$W$100,4,FALSE)</f>
        <v>100403</v>
      </c>
      <c r="P722" t="str">
        <f>VLOOKUP($D722,Artslister!$A$1:$W$100,5,FALSE)</f>
        <v>Plantae</v>
      </c>
      <c r="Q722" t="str">
        <f>VLOOKUP($D722,Artslister!$A$1:$W$100,6,FALSE)</f>
        <v>Magnoliophyta</v>
      </c>
      <c r="R722" t="str">
        <f>VLOOKUP($D722,Artslister!$A$1:$W$100,7,FALSE)</f>
        <v>Eudicots</v>
      </c>
      <c r="S722" t="str">
        <f>VLOOKUP($D722,Artslister!$A$1:$W$100,8,FALSE)</f>
        <v>Rosales</v>
      </c>
      <c r="T722" t="str">
        <f>VLOOKUP($D722,Artslister!$A$1:$W$100,9,FALSE)</f>
        <v>Rhamnaceae</v>
      </c>
      <c r="U722" t="str">
        <f>VLOOKUP($D722,Artslister!$A$1:$W$100,10,FALSE)</f>
        <v>Rhamnus</v>
      </c>
      <c r="V722" t="str">
        <f>VLOOKUP($D722,Artslister!$A$1:$W$100,11,FALSE)</f>
        <v>cathartica</v>
      </c>
      <c r="W722">
        <f>VLOOKUP($D722,Artslister!$A$1:$W$100,12,FALSE)</f>
        <v>0</v>
      </c>
      <c r="X722" t="str">
        <f>VLOOKUP($D722,Artslister!$A$1:$W$100,13,FALSE)</f>
        <v>L.</v>
      </c>
      <c r="Y722" t="str">
        <f>VLOOKUP($D722,Artslister!$A$1:$W$100,15,FALSE)</f>
        <v>LC</v>
      </c>
      <c r="Z722" t="e">
        <f>VLOOKUP($D722,Artslister!$A$1:$W$100,17,FALSE)</f>
        <v>#N/A</v>
      </c>
    </row>
    <row r="723" spans="1:26" x14ac:dyDescent="0.3">
      <c r="A723" t="s">
        <v>109</v>
      </c>
      <c r="B723">
        <v>2022</v>
      </c>
      <c r="C723" t="s">
        <v>1324</v>
      </c>
      <c r="D723" t="s">
        <v>1722</v>
      </c>
      <c r="E723">
        <v>1</v>
      </c>
      <c r="J723">
        <v>1</v>
      </c>
      <c r="M723" t="str">
        <f>VLOOKUP($D723,Artslister!$A$1:$W$100,2,FALSE)</f>
        <v>Rhamnus cathartica</v>
      </c>
      <c r="N723" t="str">
        <f>VLOOKUP($D723,Artslister!$A$1:$W$100,3,FALSE)</f>
        <v>141635</v>
      </c>
      <c r="O723" t="str">
        <f>VLOOKUP($D723,Artslister!$A$1:$W$100,4,FALSE)</f>
        <v>100403</v>
      </c>
      <c r="P723" t="str">
        <f>VLOOKUP($D723,Artslister!$A$1:$W$100,5,FALSE)</f>
        <v>Plantae</v>
      </c>
      <c r="Q723" t="str">
        <f>VLOOKUP($D723,Artslister!$A$1:$W$100,6,FALSE)</f>
        <v>Magnoliophyta</v>
      </c>
      <c r="R723" t="str">
        <f>VLOOKUP($D723,Artslister!$A$1:$W$100,7,FALSE)</f>
        <v>Eudicots</v>
      </c>
      <c r="S723" t="str">
        <f>VLOOKUP($D723,Artslister!$A$1:$W$100,8,FALSE)</f>
        <v>Rosales</v>
      </c>
      <c r="T723" t="str">
        <f>VLOOKUP($D723,Artslister!$A$1:$W$100,9,FALSE)</f>
        <v>Rhamnaceae</v>
      </c>
      <c r="U723" t="str">
        <f>VLOOKUP($D723,Artslister!$A$1:$W$100,10,FALSE)</f>
        <v>Rhamnus</v>
      </c>
      <c r="V723" t="str">
        <f>VLOOKUP($D723,Artslister!$A$1:$W$100,11,FALSE)</f>
        <v>cathartica</v>
      </c>
      <c r="W723">
        <f>VLOOKUP($D723,Artslister!$A$1:$W$100,12,FALSE)</f>
        <v>0</v>
      </c>
      <c r="X723" t="str">
        <f>VLOOKUP($D723,Artslister!$A$1:$W$100,13,FALSE)</f>
        <v>L.</v>
      </c>
      <c r="Y723" t="str">
        <f>VLOOKUP($D723,Artslister!$A$1:$W$100,15,FALSE)</f>
        <v>LC</v>
      </c>
      <c r="Z723" t="e">
        <f>VLOOKUP($D723,Artslister!$A$1:$W$100,17,FALSE)</f>
        <v>#N/A</v>
      </c>
    </row>
    <row r="724" spans="1:26" x14ac:dyDescent="0.3">
      <c r="A724" s="58" t="s">
        <v>114</v>
      </c>
      <c r="B724" s="58">
        <v>2022</v>
      </c>
      <c r="C724" t="s">
        <v>1356</v>
      </c>
      <c r="D724" t="s">
        <v>1722</v>
      </c>
      <c r="E724">
        <v>3</v>
      </c>
      <c r="J724">
        <v>1</v>
      </c>
      <c r="M724" t="str">
        <f>VLOOKUP($D724,Artslister!$A$1:$W$100,2,FALSE)</f>
        <v>Rhamnus cathartica</v>
      </c>
      <c r="N724" t="str">
        <f>VLOOKUP($D724,Artslister!$A$1:$W$100,3,FALSE)</f>
        <v>141635</v>
      </c>
      <c r="O724" t="str">
        <f>VLOOKUP($D724,Artslister!$A$1:$W$100,4,FALSE)</f>
        <v>100403</v>
      </c>
      <c r="P724" t="str">
        <f>VLOOKUP($D724,Artslister!$A$1:$W$100,5,FALSE)</f>
        <v>Plantae</v>
      </c>
      <c r="Q724" t="str">
        <f>VLOOKUP($D724,Artslister!$A$1:$W$100,6,FALSE)</f>
        <v>Magnoliophyta</v>
      </c>
      <c r="R724" t="str">
        <f>VLOOKUP($D724,Artslister!$A$1:$W$100,7,FALSE)</f>
        <v>Eudicots</v>
      </c>
      <c r="S724" t="str">
        <f>VLOOKUP($D724,Artslister!$A$1:$W$100,8,FALSE)</f>
        <v>Rosales</v>
      </c>
      <c r="T724" t="str">
        <f>VLOOKUP($D724,Artslister!$A$1:$W$100,9,FALSE)</f>
        <v>Rhamnaceae</v>
      </c>
      <c r="U724" t="str">
        <f>VLOOKUP($D724,Artslister!$A$1:$W$100,10,FALSE)</f>
        <v>Rhamnus</v>
      </c>
      <c r="V724" t="str">
        <f>VLOOKUP($D724,Artslister!$A$1:$W$100,11,FALSE)</f>
        <v>cathartica</v>
      </c>
      <c r="W724">
        <f>VLOOKUP($D724,Artslister!$A$1:$W$100,12,FALSE)</f>
        <v>0</v>
      </c>
      <c r="X724" t="str">
        <f>VLOOKUP($D724,Artslister!$A$1:$W$100,13,FALSE)</f>
        <v>L.</v>
      </c>
      <c r="Y724" t="str">
        <f>VLOOKUP($D724,Artslister!$A$1:$W$100,15,FALSE)</f>
        <v>LC</v>
      </c>
      <c r="Z724" t="e">
        <f>VLOOKUP($D724,Artslister!$A$1:$W$100,17,FALSE)</f>
        <v>#N/A</v>
      </c>
    </row>
    <row r="725" spans="1:26" x14ac:dyDescent="0.3">
      <c r="A725" s="58" t="s">
        <v>114</v>
      </c>
      <c r="B725" s="58">
        <v>2022</v>
      </c>
      <c r="C725" t="s">
        <v>1346</v>
      </c>
      <c r="D725" t="s">
        <v>1722</v>
      </c>
      <c r="E725">
        <v>1</v>
      </c>
      <c r="I725">
        <v>1</v>
      </c>
      <c r="M725" t="str">
        <f>VLOOKUP($D725,Artslister!$A$1:$W$100,2,FALSE)</f>
        <v>Rhamnus cathartica</v>
      </c>
      <c r="N725" t="str">
        <f>VLOOKUP($D725,Artslister!$A$1:$W$100,3,FALSE)</f>
        <v>141635</v>
      </c>
      <c r="O725" t="str">
        <f>VLOOKUP($D725,Artslister!$A$1:$W$100,4,FALSE)</f>
        <v>100403</v>
      </c>
      <c r="P725" t="str">
        <f>VLOOKUP($D725,Artslister!$A$1:$W$100,5,FALSE)</f>
        <v>Plantae</v>
      </c>
      <c r="Q725" t="str">
        <f>VLOOKUP($D725,Artslister!$A$1:$W$100,6,FALSE)</f>
        <v>Magnoliophyta</v>
      </c>
      <c r="R725" t="str">
        <f>VLOOKUP($D725,Artslister!$A$1:$W$100,7,FALSE)</f>
        <v>Eudicots</v>
      </c>
      <c r="S725" t="str">
        <f>VLOOKUP($D725,Artslister!$A$1:$W$100,8,FALSE)</f>
        <v>Rosales</v>
      </c>
      <c r="T725" t="str">
        <f>VLOOKUP($D725,Artslister!$A$1:$W$100,9,FALSE)</f>
        <v>Rhamnaceae</v>
      </c>
      <c r="U725" t="str">
        <f>VLOOKUP($D725,Artslister!$A$1:$W$100,10,FALSE)</f>
        <v>Rhamnus</v>
      </c>
      <c r="V725" t="str">
        <f>VLOOKUP($D725,Artslister!$A$1:$W$100,11,FALSE)</f>
        <v>cathartica</v>
      </c>
      <c r="W725">
        <f>VLOOKUP($D725,Artslister!$A$1:$W$100,12,FALSE)</f>
        <v>0</v>
      </c>
      <c r="X725" t="str">
        <f>VLOOKUP($D725,Artslister!$A$1:$W$100,13,FALSE)</f>
        <v>L.</v>
      </c>
      <c r="Y725" t="str">
        <f>VLOOKUP($D725,Artslister!$A$1:$W$100,15,FALSE)</f>
        <v>LC</v>
      </c>
      <c r="Z725" t="e">
        <f>VLOOKUP($D725,Artslister!$A$1:$W$100,17,FALSE)</f>
        <v>#N/A</v>
      </c>
    </row>
    <row r="726" spans="1:26" x14ac:dyDescent="0.3">
      <c r="A726" s="58" t="s">
        <v>114</v>
      </c>
      <c r="B726" s="58">
        <v>2022</v>
      </c>
      <c r="C726" t="s">
        <v>1347</v>
      </c>
      <c r="D726" t="s">
        <v>1722</v>
      </c>
      <c r="E726">
        <v>1</v>
      </c>
      <c r="I726">
        <v>1</v>
      </c>
      <c r="M726" t="str">
        <f>VLOOKUP($D726,Artslister!$A$1:$W$100,2,FALSE)</f>
        <v>Rhamnus cathartica</v>
      </c>
      <c r="N726" t="str">
        <f>VLOOKUP($D726,Artslister!$A$1:$W$100,3,FALSE)</f>
        <v>141635</v>
      </c>
      <c r="O726" t="str">
        <f>VLOOKUP($D726,Artslister!$A$1:$W$100,4,FALSE)</f>
        <v>100403</v>
      </c>
      <c r="P726" t="str">
        <f>VLOOKUP($D726,Artslister!$A$1:$W$100,5,FALSE)</f>
        <v>Plantae</v>
      </c>
      <c r="Q726" t="str">
        <f>VLOOKUP($D726,Artslister!$A$1:$W$100,6,FALSE)</f>
        <v>Magnoliophyta</v>
      </c>
      <c r="R726" t="str">
        <f>VLOOKUP($D726,Artslister!$A$1:$W$100,7,FALSE)</f>
        <v>Eudicots</v>
      </c>
      <c r="S726" t="str">
        <f>VLOOKUP($D726,Artslister!$A$1:$W$100,8,FALSE)</f>
        <v>Rosales</v>
      </c>
      <c r="T726" t="str">
        <f>VLOOKUP($D726,Artslister!$A$1:$W$100,9,FALSE)</f>
        <v>Rhamnaceae</v>
      </c>
      <c r="U726" t="str">
        <f>VLOOKUP($D726,Artslister!$A$1:$W$100,10,FALSE)</f>
        <v>Rhamnus</v>
      </c>
      <c r="V726" t="str">
        <f>VLOOKUP($D726,Artslister!$A$1:$W$100,11,FALSE)</f>
        <v>cathartica</v>
      </c>
      <c r="W726">
        <f>VLOOKUP($D726,Artslister!$A$1:$W$100,12,FALSE)</f>
        <v>0</v>
      </c>
      <c r="X726" t="str">
        <f>VLOOKUP($D726,Artslister!$A$1:$W$100,13,FALSE)</f>
        <v>L.</v>
      </c>
      <c r="Y726" t="str">
        <f>VLOOKUP($D726,Artslister!$A$1:$W$100,15,FALSE)</f>
        <v>LC</v>
      </c>
      <c r="Z726" t="e">
        <f>VLOOKUP($D726,Artslister!$A$1:$W$100,17,FALSE)</f>
        <v>#N/A</v>
      </c>
    </row>
    <row r="727" spans="1:26" x14ac:dyDescent="0.3">
      <c r="A727" t="s">
        <v>117</v>
      </c>
      <c r="B727">
        <v>2020</v>
      </c>
      <c r="C727" t="s">
        <v>1282</v>
      </c>
      <c r="D727" t="s">
        <v>1771</v>
      </c>
      <c r="E727">
        <v>5</v>
      </c>
      <c r="G727">
        <v>1</v>
      </c>
      <c r="M727" t="str">
        <f>VLOOKUP($D727,Artslister!$A$1:$W$100,2,FALSE)</f>
        <v>Phedimus spurius</v>
      </c>
      <c r="N727" t="str">
        <f>VLOOKUP($D727,Artslister!$A$1:$W$100,3,FALSE)</f>
        <v>103590</v>
      </c>
      <c r="O727" t="str">
        <f>VLOOKUP($D727,Artslister!$A$1:$W$100,4,FALSE)</f>
        <v>135286</v>
      </c>
      <c r="P727" t="str">
        <f>VLOOKUP($D727,Artslister!$A$1:$W$100,5,FALSE)</f>
        <v>Plantae</v>
      </c>
      <c r="Q727" t="str">
        <f>VLOOKUP($D727,Artslister!$A$1:$W$100,6,FALSE)</f>
        <v>Magnoliophyta</v>
      </c>
      <c r="R727" t="str">
        <f>VLOOKUP($D727,Artslister!$A$1:$W$100,7,FALSE)</f>
        <v>Eudicots</v>
      </c>
      <c r="S727" t="str">
        <f>VLOOKUP($D727,Artslister!$A$1:$W$100,8,FALSE)</f>
        <v>Saxifragales</v>
      </c>
      <c r="T727" t="str">
        <f>VLOOKUP($D727,Artslister!$A$1:$W$100,9,FALSE)</f>
        <v>Crassulaceae</v>
      </c>
      <c r="U727" t="str">
        <f>VLOOKUP($D727,Artslister!$A$1:$W$100,10,FALSE)</f>
        <v>Phedimus</v>
      </c>
      <c r="V727" t="str">
        <f>VLOOKUP($D727,Artslister!$A$1:$W$100,11,FALSE)</f>
        <v>spurius</v>
      </c>
      <c r="W727">
        <f>VLOOKUP($D727,Artslister!$A$1:$W$100,12,FALSE)</f>
        <v>0</v>
      </c>
      <c r="X727" t="str">
        <f>VLOOKUP($D727,Artslister!$A$1:$W$100,13,FALSE)</f>
        <v>(M.Bieb.) t Hart</v>
      </c>
      <c r="Y727" t="str">
        <f>VLOOKUP($D727,Artslister!$A$1:$W$100,15,FALSE)</f>
        <v>NA</v>
      </c>
      <c r="Z727" t="str">
        <f>VLOOKUP($D727,Artslister!$A$1:$W$100,17,FALSE)</f>
        <v>SE</v>
      </c>
    </row>
    <row r="728" spans="1:26" x14ac:dyDescent="0.3">
      <c r="A728" t="s">
        <v>117</v>
      </c>
      <c r="B728">
        <v>2020</v>
      </c>
      <c r="C728" t="s">
        <v>1284</v>
      </c>
      <c r="D728" t="s">
        <v>1771</v>
      </c>
      <c r="E728">
        <v>60</v>
      </c>
      <c r="G728">
        <v>1</v>
      </c>
      <c r="M728" t="str">
        <f>VLOOKUP($D728,Artslister!$A$1:$W$100,2,FALSE)</f>
        <v>Phedimus spurius</v>
      </c>
      <c r="N728" t="str">
        <f>VLOOKUP($D728,Artslister!$A$1:$W$100,3,FALSE)</f>
        <v>103590</v>
      </c>
      <c r="O728" t="str">
        <f>VLOOKUP($D728,Artslister!$A$1:$W$100,4,FALSE)</f>
        <v>135286</v>
      </c>
      <c r="P728" t="str">
        <f>VLOOKUP($D728,Artslister!$A$1:$W$100,5,FALSE)</f>
        <v>Plantae</v>
      </c>
      <c r="Q728" t="str">
        <f>VLOOKUP($D728,Artslister!$A$1:$W$100,6,FALSE)</f>
        <v>Magnoliophyta</v>
      </c>
      <c r="R728" t="str">
        <f>VLOOKUP($D728,Artslister!$A$1:$W$100,7,FALSE)</f>
        <v>Eudicots</v>
      </c>
      <c r="S728" t="str">
        <f>VLOOKUP($D728,Artslister!$A$1:$W$100,8,FALSE)</f>
        <v>Saxifragales</v>
      </c>
      <c r="T728" t="str">
        <f>VLOOKUP($D728,Artslister!$A$1:$W$100,9,FALSE)</f>
        <v>Crassulaceae</v>
      </c>
      <c r="U728" t="str">
        <f>VLOOKUP($D728,Artslister!$A$1:$W$100,10,FALSE)</f>
        <v>Phedimus</v>
      </c>
      <c r="V728" t="str">
        <f>VLOOKUP($D728,Artslister!$A$1:$W$100,11,FALSE)</f>
        <v>spurius</v>
      </c>
      <c r="W728">
        <f>VLOOKUP($D728,Artslister!$A$1:$W$100,12,FALSE)</f>
        <v>0</v>
      </c>
      <c r="X728" t="str">
        <f>VLOOKUP($D728,Artslister!$A$1:$W$100,13,FALSE)</f>
        <v>(M.Bieb.) t Hart</v>
      </c>
      <c r="Y728" t="str">
        <f>VLOOKUP($D728,Artslister!$A$1:$W$100,15,FALSE)</f>
        <v>NA</v>
      </c>
      <c r="Z728" t="str">
        <f>VLOOKUP($D728,Artslister!$A$1:$W$100,17,FALSE)</f>
        <v>SE</v>
      </c>
    </row>
    <row r="729" spans="1:26" x14ac:dyDescent="0.3">
      <c r="A729" t="s">
        <v>85</v>
      </c>
      <c r="B729">
        <v>2020</v>
      </c>
      <c r="C729" t="s">
        <v>1594</v>
      </c>
      <c r="D729" t="s">
        <v>1771</v>
      </c>
      <c r="E729">
        <v>5</v>
      </c>
      <c r="G729">
        <v>1</v>
      </c>
      <c r="M729" t="str">
        <f>VLOOKUP($D729,Artslister!$A$1:$W$100,2,FALSE)</f>
        <v>Phedimus spurius</v>
      </c>
      <c r="N729" t="str">
        <f>VLOOKUP($D729,Artslister!$A$1:$W$100,3,FALSE)</f>
        <v>103590</v>
      </c>
      <c r="O729" t="str">
        <f>VLOOKUP($D729,Artslister!$A$1:$W$100,4,FALSE)</f>
        <v>135286</v>
      </c>
      <c r="P729" t="str">
        <f>VLOOKUP($D729,Artslister!$A$1:$W$100,5,FALSE)</f>
        <v>Plantae</v>
      </c>
      <c r="Q729" t="str">
        <f>VLOOKUP($D729,Artslister!$A$1:$W$100,6,FALSE)</f>
        <v>Magnoliophyta</v>
      </c>
      <c r="R729" t="str">
        <f>VLOOKUP($D729,Artslister!$A$1:$W$100,7,FALSE)</f>
        <v>Eudicots</v>
      </c>
      <c r="S729" t="str">
        <f>VLOOKUP($D729,Artslister!$A$1:$W$100,8,FALSE)</f>
        <v>Saxifragales</v>
      </c>
      <c r="T729" t="str">
        <f>VLOOKUP($D729,Artslister!$A$1:$W$100,9,FALSE)</f>
        <v>Crassulaceae</v>
      </c>
      <c r="U729" t="str">
        <f>VLOOKUP($D729,Artslister!$A$1:$W$100,10,FALSE)</f>
        <v>Phedimus</v>
      </c>
      <c r="V729" t="str">
        <f>VLOOKUP($D729,Artslister!$A$1:$W$100,11,FALSE)</f>
        <v>spurius</v>
      </c>
      <c r="W729">
        <f>VLOOKUP($D729,Artslister!$A$1:$W$100,12,FALSE)</f>
        <v>0</v>
      </c>
      <c r="X729" t="str">
        <f>VLOOKUP($D729,Artslister!$A$1:$W$100,13,FALSE)</f>
        <v>(M.Bieb.) t Hart</v>
      </c>
      <c r="Y729" t="str">
        <f>VLOOKUP($D729,Artslister!$A$1:$W$100,15,FALSE)</f>
        <v>NA</v>
      </c>
      <c r="Z729" t="str">
        <f>VLOOKUP($D729,Artslister!$A$1:$W$100,17,FALSE)</f>
        <v>SE</v>
      </c>
    </row>
    <row r="730" spans="1:26" x14ac:dyDescent="0.3">
      <c r="A730" t="s">
        <v>117</v>
      </c>
      <c r="B730">
        <v>2021</v>
      </c>
      <c r="C730" t="s">
        <v>1282</v>
      </c>
      <c r="D730" t="s">
        <v>1771</v>
      </c>
      <c r="E730">
        <v>5</v>
      </c>
      <c r="G730">
        <v>1</v>
      </c>
      <c r="M730" t="str">
        <f>VLOOKUP($D730,Artslister!$A$1:$W$100,2,FALSE)</f>
        <v>Phedimus spurius</v>
      </c>
      <c r="N730" t="str">
        <f>VLOOKUP($D730,Artslister!$A$1:$W$100,3,FALSE)</f>
        <v>103590</v>
      </c>
      <c r="O730" t="str">
        <f>VLOOKUP($D730,Artslister!$A$1:$W$100,4,FALSE)</f>
        <v>135286</v>
      </c>
      <c r="P730" t="str">
        <f>VLOOKUP($D730,Artslister!$A$1:$W$100,5,FALSE)</f>
        <v>Plantae</v>
      </c>
      <c r="Q730" t="str">
        <f>VLOOKUP($D730,Artslister!$A$1:$W$100,6,FALSE)</f>
        <v>Magnoliophyta</v>
      </c>
      <c r="R730" t="str">
        <f>VLOOKUP($D730,Artslister!$A$1:$W$100,7,FALSE)</f>
        <v>Eudicots</v>
      </c>
      <c r="S730" t="str">
        <f>VLOOKUP($D730,Artslister!$A$1:$W$100,8,FALSE)</f>
        <v>Saxifragales</v>
      </c>
      <c r="T730" t="str">
        <f>VLOOKUP($D730,Artslister!$A$1:$W$100,9,FALSE)</f>
        <v>Crassulaceae</v>
      </c>
      <c r="U730" t="str">
        <f>VLOOKUP($D730,Artslister!$A$1:$W$100,10,FALSE)</f>
        <v>Phedimus</v>
      </c>
      <c r="V730" t="str">
        <f>VLOOKUP($D730,Artslister!$A$1:$W$100,11,FALSE)</f>
        <v>spurius</v>
      </c>
      <c r="W730">
        <f>VLOOKUP($D730,Artslister!$A$1:$W$100,12,FALSE)</f>
        <v>0</v>
      </c>
      <c r="X730" t="str">
        <f>VLOOKUP($D730,Artslister!$A$1:$W$100,13,FALSE)</f>
        <v>(M.Bieb.) t Hart</v>
      </c>
      <c r="Y730" t="str">
        <f>VLOOKUP($D730,Artslister!$A$1:$W$100,15,FALSE)</f>
        <v>NA</v>
      </c>
      <c r="Z730" t="str">
        <f>VLOOKUP($D730,Artslister!$A$1:$W$100,17,FALSE)</f>
        <v>SE</v>
      </c>
    </row>
    <row r="731" spans="1:26" x14ac:dyDescent="0.3">
      <c r="A731" t="s">
        <v>117</v>
      </c>
      <c r="B731">
        <v>2021</v>
      </c>
      <c r="C731" t="s">
        <v>1284</v>
      </c>
      <c r="D731" t="s">
        <v>1771</v>
      </c>
      <c r="E731">
        <v>70</v>
      </c>
      <c r="G731">
        <v>1</v>
      </c>
      <c r="M731" t="str">
        <f>VLOOKUP($D731,Artslister!$A$1:$W$100,2,FALSE)</f>
        <v>Phedimus spurius</v>
      </c>
      <c r="N731" t="str">
        <f>VLOOKUP($D731,Artslister!$A$1:$W$100,3,FALSE)</f>
        <v>103590</v>
      </c>
      <c r="O731" t="str">
        <f>VLOOKUP($D731,Artslister!$A$1:$W$100,4,FALSE)</f>
        <v>135286</v>
      </c>
      <c r="P731" t="str">
        <f>VLOOKUP($D731,Artslister!$A$1:$W$100,5,FALSE)</f>
        <v>Plantae</v>
      </c>
      <c r="Q731" t="str">
        <f>VLOOKUP($D731,Artslister!$A$1:$W$100,6,FALSE)</f>
        <v>Magnoliophyta</v>
      </c>
      <c r="R731" t="str">
        <f>VLOOKUP($D731,Artslister!$A$1:$W$100,7,FALSE)</f>
        <v>Eudicots</v>
      </c>
      <c r="S731" t="str">
        <f>VLOOKUP($D731,Artslister!$A$1:$W$100,8,FALSE)</f>
        <v>Saxifragales</v>
      </c>
      <c r="T731" t="str">
        <f>VLOOKUP($D731,Artslister!$A$1:$W$100,9,FALSE)</f>
        <v>Crassulaceae</v>
      </c>
      <c r="U731" t="str">
        <f>VLOOKUP($D731,Artslister!$A$1:$W$100,10,FALSE)</f>
        <v>Phedimus</v>
      </c>
      <c r="V731" t="str">
        <f>VLOOKUP($D731,Artslister!$A$1:$W$100,11,FALSE)</f>
        <v>spurius</v>
      </c>
      <c r="W731">
        <f>VLOOKUP($D731,Artslister!$A$1:$W$100,12,FALSE)</f>
        <v>0</v>
      </c>
      <c r="X731" t="str">
        <f>VLOOKUP($D731,Artslister!$A$1:$W$100,13,FALSE)</f>
        <v>(M.Bieb.) t Hart</v>
      </c>
      <c r="Y731" t="str">
        <f>VLOOKUP($D731,Artslister!$A$1:$W$100,15,FALSE)</f>
        <v>NA</v>
      </c>
      <c r="Z731" t="str">
        <f>VLOOKUP($D731,Artslister!$A$1:$W$100,17,FALSE)</f>
        <v>SE</v>
      </c>
    </row>
    <row r="732" spans="1:26" x14ac:dyDescent="0.3">
      <c r="A732" t="s">
        <v>85</v>
      </c>
      <c r="B732">
        <v>2021</v>
      </c>
      <c r="C732" t="s">
        <v>1594</v>
      </c>
      <c r="D732" t="s">
        <v>1771</v>
      </c>
      <c r="E732">
        <v>4</v>
      </c>
      <c r="G732">
        <v>1</v>
      </c>
      <c r="M732" t="str">
        <f>VLOOKUP($D732,Artslister!$A$1:$W$100,2,FALSE)</f>
        <v>Phedimus spurius</v>
      </c>
      <c r="N732" t="str">
        <f>VLOOKUP($D732,Artslister!$A$1:$W$100,3,FALSE)</f>
        <v>103590</v>
      </c>
      <c r="O732" t="str">
        <f>VLOOKUP($D732,Artslister!$A$1:$W$100,4,FALSE)</f>
        <v>135286</v>
      </c>
      <c r="P732" t="str">
        <f>VLOOKUP($D732,Artslister!$A$1:$W$100,5,FALSE)</f>
        <v>Plantae</v>
      </c>
      <c r="Q732" t="str">
        <f>VLOOKUP($D732,Artslister!$A$1:$W$100,6,FALSE)</f>
        <v>Magnoliophyta</v>
      </c>
      <c r="R732" t="str">
        <f>VLOOKUP($D732,Artslister!$A$1:$W$100,7,FALSE)</f>
        <v>Eudicots</v>
      </c>
      <c r="S732" t="str">
        <f>VLOOKUP($D732,Artslister!$A$1:$W$100,8,FALSE)</f>
        <v>Saxifragales</v>
      </c>
      <c r="T732" t="str">
        <f>VLOOKUP($D732,Artslister!$A$1:$W$100,9,FALSE)</f>
        <v>Crassulaceae</v>
      </c>
      <c r="U732" t="str">
        <f>VLOOKUP($D732,Artslister!$A$1:$W$100,10,FALSE)</f>
        <v>Phedimus</v>
      </c>
      <c r="V732" t="str">
        <f>VLOOKUP($D732,Artslister!$A$1:$W$100,11,FALSE)</f>
        <v>spurius</v>
      </c>
      <c r="W732">
        <f>VLOOKUP($D732,Artslister!$A$1:$W$100,12,FALSE)</f>
        <v>0</v>
      </c>
      <c r="X732" t="str">
        <f>VLOOKUP($D732,Artslister!$A$1:$W$100,13,FALSE)</f>
        <v>(M.Bieb.) t Hart</v>
      </c>
      <c r="Y732" t="str">
        <f>VLOOKUP($D732,Artslister!$A$1:$W$100,15,FALSE)</f>
        <v>NA</v>
      </c>
      <c r="Z732" t="str">
        <f>VLOOKUP($D732,Artslister!$A$1:$W$100,17,FALSE)</f>
        <v>SE</v>
      </c>
    </row>
    <row r="733" spans="1:26" x14ac:dyDescent="0.3">
      <c r="A733" t="s">
        <v>49</v>
      </c>
      <c r="B733">
        <v>2021</v>
      </c>
      <c r="C733" t="s">
        <v>1631</v>
      </c>
      <c r="D733" t="s">
        <v>1771</v>
      </c>
      <c r="E733">
        <v>0.1</v>
      </c>
      <c r="G733">
        <v>1</v>
      </c>
      <c r="M733" t="str">
        <f>VLOOKUP($D733,Artslister!$A$1:$W$100,2,FALSE)</f>
        <v>Phedimus spurius</v>
      </c>
      <c r="N733" t="str">
        <f>VLOOKUP($D733,Artslister!$A$1:$W$100,3,FALSE)</f>
        <v>103590</v>
      </c>
      <c r="O733" t="str">
        <f>VLOOKUP($D733,Artslister!$A$1:$W$100,4,FALSE)</f>
        <v>135286</v>
      </c>
      <c r="P733" t="str">
        <f>VLOOKUP($D733,Artslister!$A$1:$W$100,5,FALSE)</f>
        <v>Plantae</v>
      </c>
      <c r="Q733" t="str">
        <f>VLOOKUP($D733,Artslister!$A$1:$W$100,6,FALSE)</f>
        <v>Magnoliophyta</v>
      </c>
      <c r="R733" t="str">
        <f>VLOOKUP($D733,Artslister!$A$1:$W$100,7,FALSE)</f>
        <v>Eudicots</v>
      </c>
      <c r="S733" t="str">
        <f>VLOOKUP($D733,Artslister!$A$1:$W$100,8,FALSE)</f>
        <v>Saxifragales</v>
      </c>
      <c r="T733" t="str">
        <f>VLOOKUP($D733,Artslister!$A$1:$W$100,9,FALSE)</f>
        <v>Crassulaceae</v>
      </c>
      <c r="U733" t="str">
        <f>VLOOKUP($D733,Artslister!$A$1:$W$100,10,FALSE)</f>
        <v>Phedimus</v>
      </c>
      <c r="V733" t="str">
        <f>VLOOKUP($D733,Artslister!$A$1:$W$100,11,FALSE)</f>
        <v>spurius</v>
      </c>
      <c r="W733">
        <f>VLOOKUP($D733,Artslister!$A$1:$W$100,12,FALSE)</f>
        <v>0</v>
      </c>
      <c r="X733" t="str">
        <f>VLOOKUP($D733,Artslister!$A$1:$W$100,13,FALSE)</f>
        <v>(M.Bieb.) t Hart</v>
      </c>
      <c r="Y733" t="str">
        <f>VLOOKUP($D733,Artslister!$A$1:$W$100,15,FALSE)</f>
        <v>NA</v>
      </c>
      <c r="Z733" t="str">
        <f>VLOOKUP($D733,Artslister!$A$1:$W$100,17,FALSE)</f>
        <v>SE</v>
      </c>
    </row>
    <row r="734" spans="1:26" x14ac:dyDescent="0.3">
      <c r="A734" t="s">
        <v>49</v>
      </c>
      <c r="B734">
        <v>2021</v>
      </c>
      <c r="C734" t="s">
        <v>1635</v>
      </c>
      <c r="D734" t="s">
        <v>1771</v>
      </c>
      <c r="E734">
        <v>0.1</v>
      </c>
      <c r="G734">
        <v>1</v>
      </c>
      <c r="M734" t="str">
        <f>VLOOKUP($D734,Artslister!$A$1:$W$100,2,FALSE)</f>
        <v>Phedimus spurius</v>
      </c>
      <c r="N734" t="str">
        <f>VLOOKUP($D734,Artslister!$A$1:$W$100,3,FALSE)</f>
        <v>103590</v>
      </c>
      <c r="O734" t="str">
        <f>VLOOKUP($D734,Artslister!$A$1:$W$100,4,FALSE)</f>
        <v>135286</v>
      </c>
      <c r="P734" t="str">
        <f>VLOOKUP($D734,Artslister!$A$1:$W$100,5,FALSE)</f>
        <v>Plantae</v>
      </c>
      <c r="Q734" t="str">
        <f>VLOOKUP($D734,Artslister!$A$1:$W$100,6,FALSE)</f>
        <v>Magnoliophyta</v>
      </c>
      <c r="R734" t="str">
        <f>VLOOKUP($D734,Artslister!$A$1:$W$100,7,FALSE)</f>
        <v>Eudicots</v>
      </c>
      <c r="S734" t="str">
        <f>VLOOKUP($D734,Artslister!$A$1:$W$100,8,FALSE)</f>
        <v>Saxifragales</v>
      </c>
      <c r="T734" t="str">
        <f>VLOOKUP($D734,Artslister!$A$1:$W$100,9,FALSE)</f>
        <v>Crassulaceae</v>
      </c>
      <c r="U734" t="str">
        <f>VLOOKUP($D734,Artslister!$A$1:$W$100,10,FALSE)</f>
        <v>Phedimus</v>
      </c>
      <c r="V734" t="str">
        <f>VLOOKUP($D734,Artslister!$A$1:$W$100,11,FALSE)</f>
        <v>spurius</v>
      </c>
      <c r="W734">
        <f>VLOOKUP($D734,Artslister!$A$1:$W$100,12,FALSE)</f>
        <v>0</v>
      </c>
      <c r="X734" t="str">
        <f>VLOOKUP($D734,Artslister!$A$1:$W$100,13,FALSE)</f>
        <v>(M.Bieb.) t Hart</v>
      </c>
      <c r="Y734" t="str">
        <f>VLOOKUP($D734,Artslister!$A$1:$W$100,15,FALSE)</f>
        <v>NA</v>
      </c>
      <c r="Z734" t="str">
        <f>VLOOKUP($D734,Artslister!$A$1:$W$100,17,FALSE)</f>
        <v>SE</v>
      </c>
    </row>
    <row r="735" spans="1:26" x14ac:dyDescent="0.3">
      <c r="A735" t="s">
        <v>49</v>
      </c>
      <c r="B735">
        <v>2021</v>
      </c>
      <c r="C735" t="s">
        <v>1640</v>
      </c>
      <c r="D735" t="s">
        <v>1771</v>
      </c>
      <c r="E735">
        <v>0.1</v>
      </c>
      <c r="G735">
        <v>1</v>
      </c>
      <c r="M735" t="str">
        <f>VLOOKUP($D735,Artslister!$A$1:$W$100,2,FALSE)</f>
        <v>Phedimus spurius</v>
      </c>
      <c r="N735" t="str">
        <f>VLOOKUP($D735,Artslister!$A$1:$W$100,3,FALSE)</f>
        <v>103590</v>
      </c>
      <c r="O735" t="str">
        <f>VLOOKUP($D735,Artslister!$A$1:$W$100,4,FALSE)</f>
        <v>135286</v>
      </c>
      <c r="P735" t="str">
        <f>VLOOKUP($D735,Artslister!$A$1:$W$100,5,FALSE)</f>
        <v>Plantae</v>
      </c>
      <c r="Q735" t="str">
        <f>VLOOKUP($D735,Artslister!$A$1:$W$100,6,FALSE)</f>
        <v>Magnoliophyta</v>
      </c>
      <c r="R735" t="str">
        <f>VLOOKUP($D735,Artslister!$A$1:$W$100,7,FALSE)</f>
        <v>Eudicots</v>
      </c>
      <c r="S735" t="str">
        <f>VLOOKUP($D735,Artslister!$A$1:$W$100,8,FALSE)</f>
        <v>Saxifragales</v>
      </c>
      <c r="T735" t="str">
        <f>VLOOKUP($D735,Artslister!$A$1:$W$100,9,FALSE)</f>
        <v>Crassulaceae</v>
      </c>
      <c r="U735" t="str">
        <f>VLOOKUP($D735,Artslister!$A$1:$W$100,10,FALSE)</f>
        <v>Phedimus</v>
      </c>
      <c r="V735" t="str">
        <f>VLOOKUP($D735,Artslister!$A$1:$W$100,11,FALSE)</f>
        <v>spurius</v>
      </c>
      <c r="W735">
        <f>VLOOKUP($D735,Artslister!$A$1:$W$100,12,FALSE)</f>
        <v>0</v>
      </c>
      <c r="X735" t="str">
        <f>VLOOKUP($D735,Artslister!$A$1:$W$100,13,FALSE)</f>
        <v>(M.Bieb.) t Hart</v>
      </c>
      <c r="Y735" t="str">
        <f>VLOOKUP($D735,Artslister!$A$1:$W$100,15,FALSE)</f>
        <v>NA</v>
      </c>
      <c r="Z735" t="str">
        <f>VLOOKUP($D735,Artslister!$A$1:$W$100,17,FALSE)</f>
        <v>SE</v>
      </c>
    </row>
    <row r="736" spans="1:26" x14ac:dyDescent="0.3">
      <c r="A736" t="s">
        <v>49</v>
      </c>
      <c r="B736">
        <v>2021</v>
      </c>
      <c r="C736" t="s">
        <v>1630</v>
      </c>
      <c r="D736" t="s">
        <v>1771</v>
      </c>
      <c r="E736">
        <v>2</v>
      </c>
      <c r="G736">
        <v>1</v>
      </c>
      <c r="M736" t="str">
        <f>VLOOKUP($D736,Artslister!$A$1:$W$100,2,FALSE)</f>
        <v>Phedimus spurius</v>
      </c>
      <c r="N736" t="str">
        <f>VLOOKUP($D736,Artslister!$A$1:$W$100,3,FALSE)</f>
        <v>103590</v>
      </c>
      <c r="O736" t="str">
        <f>VLOOKUP($D736,Artslister!$A$1:$W$100,4,FALSE)</f>
        <v>135286</v>
      </c>
      <c r="P736" t="str">
        <f>VLOOKUP($D736,Artslister!$A$1:$W$100,5,FALSE)</f>
        <v>Plantae</v>
      </c>
      <c r="Q736" t="str">
        <f>VLOOKUP($D736,Artslister!$A$1:$W$100,6,FALSE)</f>
        <v>Magnoliophyta</v>
      </c>
      <c r="R736" t="str">
        <f>VLOOKUP($D736,Artslister!$A$1:$W$100,7,FALSE)</f>
        <v>Eudicots</v>
      </c>
      <c r="S736" t="str">
        <f>VLOOKUP($D736,Artslister!$A$1:$W$100,8,FALSE)</f>
        <v>Saxifragales</v>
      </c>
      <c r="T736" t="str">
        <f>VLOOKUP($D736,Artslister!$A$1:$W$100,9,FALSE)</f>
        <v>Crassulaceae</v>
      </c>
      <c r="U736" t="str">
        <f>VLOOKUP($D736,Artslister!$A$1:$W$100,10,FALSE)</f>
        <v>Phedimus</v>
      </c>
      <c r="V736" t="str">
        <f>VLOOKUP($D736,Artslister!$A$1:$W$100,11,FALSE)</f>
        <v>spurius</v>
      </c>
      <c r="W736">
        <f>VLOOKUP($D736,Artslister!$A$1:$W$100,12,FALSE)</f>
        <v>0</v>
      </c>
      <c r="X736" t="str">
        <f>VLOOKUP($D736,Artslister!$A$1:$W$100,13,FALSE)</f>
        <v>(M.Bieb.) t Hart</v>
      </c>
      <c r="Y736" t="str">
        <f>VLOOKUP($D736,Artslister!$A$1:$W$100,15,FALSE)</f>
        <v>NA</v>
      </c>
      <c r="Z736" t="str">
        <f>VLOOKUP($D736,Artslister!$A$1:$W$100,17,FALSE)</f>
        <v>SE</v>
      </c>
    </row>
    <row r="737" spans="1:26" x14ac:dyDescent="0.3">
      <c r="A737" t="s">
        <v>117</v>
      </c>
      <c r="B737">
        <v>2022</v>
      </c>
      <c r="C737" t="s">
        <v>1282</v>
      </c>
      <c r="D737" t="s">
        <v>1771</v>
      </c>
      <c r="E737">
        <v>4</v>
      </c>
      <c r="G737">
        <v>1</v>
      </c>
      <c r="M737" t="str">
        <f>VLOOKUP($D737,Artslister!$A$1:$W$100,2,FALSE)</f>
        <v>Phedimus spurius</v>
      </c>
      <c r="N737" t="str">
        <f>VLOOKUP($D737,Artslister!$A$1:$W$100,3,FALSE)</f>
        <v>103590</v>
      </c>
      <c r="O737" t="str">
        <f>VLOOKUP($D737,Artslister!$A$1:$W$100,4,FALSE)</f>
        <v>135286</v>
      </c>
      <c r="P737" t="str">
        <f>VLOOKUP($D737,Artslister!$A$1:$W$100,5,FALSE)</f>
        <v>Plantae</v>
      </c>
      <c r="Q737" t="str">
        <f>VLOOKUP($D737,Artslister!$A$1:$W$100,6,FALSE)</f>
        <v>Magnoliophyta</v>
      </c>
      <c r="R737" t="str">
        <f>VLOOKUP($D737,Artslister!$A$1:$W$100,7,FALSE)</f>
        <v>Eudicots</v>
      </c>
      <c r="S737" t="str">
        <f>VLOOKUP($D737,Artslister!$A$1:$W$100,8,FALSE)</f>
        <v>Saxifragales</v>
      </c>
      <c r="T737" t="str">
        <f>VLOOKUP($D737,Artslister!$A$1:$W$100,9,FALSE)</f>
        <v>Crassulaceae</v>
      </c>
      <c r="U737" t="str">
        <f>VLOOKUP($D737,Artslister!$A$1:$W$100,10,FALSE)</f>
        <v>Phedimus</v>
      </c>
      <c r="V737" t="str">
        <f>VLOOKUP($D737,Artslister!$A$1:$W$100,11,FALSE)</f>
        <v>spurius</v>
      </c>
      <c r="W737">
        <f>VLOOKUP($D737,Artslister!$A$1:$W$100,12,FALSE)</f>
        <v>0</v>
      </c>
      <c r="X737" t="str">
        <f>VLOOKUP($D737,Artslister!$A$1:$W$100,13,FALSE)</f>
        <v>(M.Bieb.) t Hart</v>
      </c>
      <c r="Y737" t="str">
        <f>VLOOKUP($D737,Artslister!$A$1:$W$100,15,FALSE)</f>
        <v>NA</v>
      </c>
      <c r="Z737" t="str">
        <f>VLOOKUP($D737,Artslister!$A$1:$W$100,17,FALSE)</f>
        <v>SE</v>
      </c>
    </row>
    <row r="738" spans="1:26" x14ac:dyDescent="0.3">
      <c r="A738" t="s">
        <v>117</v>
      </c>
      <c r="B738">
        <v>2022</v>
      </c>
      <c r="C738" t="s">
        <v>1284</v>
      </c>
      <c r="D738" t="s">
        <v>1771</v>
      </c>
      <c r="E738">
        <v>75</v>
      </c>
      <c r="G738">
        <v>1</v>
      </c>
      <c r="M738" t="str">
        <f>VLOOKUP($D738,Artslister!$A$1:$W$100,2,FALSE)</f>
        <v>Phedimus spurius</v>
      </c>
      <c r="N738" t="str">
        <f>VLOOKUP($D738,Artslister!$A$1:$W$100,3,FALSE)</f>
        <v>103590</v>
      </c>
      <c r="O738" t="str">
        <f>VLOOKUP($D738,Artslister!$A$1:$W$100,4,FALSE)</f>
        <v>135286</v>
      </c>
      <c r="P738" t="str">
        <f>VLOOKUP($D738,Artslister!$A$1:$W$100,5,FALSE)</f>
        <v>Plantae</v>
      </c>
      <c r="Q738" t="str">
        <f>VLOOKUP($D738,Artslister!$A$1:$W$100,6,FALSE)</f>
        <v>Magnoliophyta</v>
      </c>
      <c r="R738" t="str">
        <f>VLOOKUP($D738,Artslister!$A$1:$W$100,7,FALSE)</f>
        <v>Eudicots</v>
      </c>
      <c r="S738" t="str">
        <f>VLOOKUP($D738,Artslister!$A$1:$W$100,8,FALSE)</f>
        <v>Saxifragales</v>
      </c>
      <c r="T738" t="str">
        <f>VLOOKUP($D738,Artslister!$A$1:$W$100,9,FALSE)</f>
        <v>Crassulaceae</v>
      </c>
      <c r="U738" t="str">
        <f>VLOOKUP($D738,Artslister!$A$1:$W$100,10,FALSE)</f>
        <v>Phedimus</v>
      </c>
      <c r="V738" t="str">
        <f>VLOOKUP($D738,Artslister!$A$1:$W$100,11,FALSE)</f>
        <v>spurius</v>
      </c>
      <c r="W738">
        <f>VLOOKUP($D738,Artslister!$A$1:$W$100,12,FALSE)</f>
        <v>0</v>
      </c>
      <c r="X738" t="str">
        <f>VLOOKUP($D738,Artslister!$A$1:$W$100,13,FALSE)</f>
        <v>(M.Bieb.) t Hart</v>
      </c>
      <c r="Y738" t="str">
        <f>VLOOKUP($D738,Artslister!$A$1:$W$100,15,FALSE)</f>
        <v>NA</v>
      </c>
      <c r="Z738" t="str">
        <f>VLOOKUP($D738,Artslister!$A$1:$W$100,17,FALSE)</f>
        <v>SE</v>
      </c>
    </row>
    <row r="739" spans="1:26" x14ac:dyDescent="0.3">
      <c r="A739" t="s">
        <v>49</v>
      </c>
      <c r="B739">
        <v>2022</v>
      </c>
      <c r="C739" t="s">
        <v>1640</v>
      </c>
      <c r="D739" t="s">
        <v>1771</v>
      </c>
      <c r="E739">
        <v>2</v>
      </c>
      <c r="G739">
        <v>2</v>
      </c>
      <c r="M739" t="str">
        <f>VLOOKUP($D739,Artslister!$A$1:$W$100,2,FALSE)</f>
        <v>Phedimus spurius</v>
      </c>
      <c r="N739" t="str">
        <f>VLOOKUP($D739,Artslister!$A$1:$W$100,3,FALSE)</f>
        <v>103590</v>
      </c>
      <c r="O739" t="str">
        <f>VLOOKUP($D739,Artslister!$A$1:$W$100,4,FALSE)</f>
        <v>135286</v>
      </c>
      <c r="P739" t="str">
        <f>VLOOKUP($D739,Artslister!$A$1:$W$100,5,FALSE)</f>
        <v>Plantae</v>
      </c>
      <c r="Q739" t="str">
        <f>VLOOKUP($D739,Artslister!$A$1:$W$100,6,FALSE)</f>
        <v>Magnoliophyta</v>
      </c>
      <c r="R739" t="str">
        <f>VLOOKUP($D739,Artslister!$A$1:$W$100,7,FALSE)</f>
        <v>Eudicots</v>
      </c>
      <c r="S739" t="str">
        <f>VLOOKUP($D739,Artslister!$A$1:$W$100,8,FALSE)</f>
        <v>Saxifragales</v>
      </c>
      <c r="T739" t="str">
        <f>VLOOKUP($D739,Artslister!$A$1:$W$100,9,FALSE)</f>
        <v>Crassulaceae</v>
      </c>
      <c r="U739" t="str">
        <f>VLOOKUP($D739,Artslister!$A$1:$W$100,10,FALSE)</f>
        <v>Phedimus</v>
      </c>
      <c r="V739" t="str">
        <f>VLOOKUP($D739,Artslister!$A$1:$W$100,11,FALSE)</f>
        <v>spurius</v>
      </c>
      <c r="W739">
        <f>VLOOKUP($D739,Artslister!$A$1:$W$100,12,FALSE)</f>
        <v>0</v>
      </c>
      <c r="X739" t="str">
        <f>VLOOKUP($D739,Artslister!$A$1:$W$100,13,FALSE)</f>
        <v>(M.Bieb.) t Hart</v>
      </c>
      <c r="Y739" t="str">
        <f>VLOOKUP($D739,Artslister!$A$1:$W$100,15,FALSE)</f>
        <v>NA</v>
      </c>
      <c r="Z739" t="str">
        <f>VLOOKUP($D739,Artslister!$A$1:$W$100,17,FALSE)</f>
        <v>SE</v>
      </c>
    </row>
    <row r="740" spans="1:26" x14ac:dyDescent="0.3">
      <c r="A740" t="s">
        <v>85</v>
      </c>
      <c r="B740">
        <v>2022</v>
      </c>
      <c r="C740" t="s">
        <v>1594</v>
      </c>
      <c r="D740" t="s">
        <v>1771</v>
      </c>
      <c r="E740">
        <v>5</v>
      </c>
      <c r="G740">
        <v>1</v>
      </c>
      <c r="M740" t="str">
        <f>VLOOKUP($D740,Artslister!$A$1:$W$100,2,FALSE)</f>
        <v>Phedimus spurius</v>
      </c>
      <c r="N740" t="str">
        <f>VLOOKUP($D740,Artslister!$A$1:$W$100,3,FALSE)</f>
        <v>103590</v>
      </c>
      <c r="O740" t="str">
        <f>VLOOKUP($D740,Artslister!$A$1:$W$100,4,FALSE)</f>
        <v>135286</v>
      </c>
      <c r="P740" t="str">
        <f>VLOOKUP($D740,Artslister!$A$1:$W$100,5,FALSE)</f>
        <v>Plantae</v>
      </c>
      <c r="Q740" t="str">
        <f>VLOOKUP($D740,Artslister!$A$1:$W$100,6,FALSE)</f>
        <v>Magnoliophyta</v>
      </c>
      <c r="R740" t="str">
        <f>VLOOKUP($D740,Artslister!$A$1:$W$100,7,FALSE)</f>
        <v>Eudicots</v>
      </c>
      <c r="S740" t="str">
        <f>VLOOKUP($D740,Artslister!$A$1:$W$100,8,FALSE)</f>
        <v>Saxifragales</v>
      </c>
      <c r="T740" t="str">
        <f>VLOOKUP($D740,Artslister!$A$1:$W$100,9,FALSE)</f>
        <v>Crassulaceae</v>
      </c>
      <c r="U740" t="str">
        <f>VLOOKUP($D740,Artslister!$A$1:$W$100,10,FALSE)</f>
        <v>Phedimus</v>
      </c>
      <c r="V740" t="str">
        <f>VLOOKUP($D740,Artslister!$A$1:$W$100,11,FALSE)</f>
        <v>spurius</v>
      </c>
      <c r="W740">
        <f>VLOOKUP($D740,Artslister!$A$1:$W$100,12,FALSE)</f>
        <v>0</v>
      </c>
      <c r="X740" t="str">
        <f>VLOOKUP($D740,Artslister!$A$1:$W$100,13,FALSE)</f>
        <v>(M.Bieb.) t Hart</v>
      </c>
      <c r="Y740" t="str">
        <f>VLOOKUP($D740,Artslister!$A$1:$W$100,15,FALSE)</f>
        <v>NA</v>
      </c>
      <c r="Z740" t="str">
        <f>VLOOKUP($D740,Artslister!$A$1:$W$100,17,FALSE)</f>
        <v>SE</v>
      </c>
    </row>
    <row r="741" spans="1:26" x14ac:dyDescent="0.3">
      <c r="A741" t="s">
        <v>127</v>
      </c>
      <c r="B741">
        <v>2019</v>
      </c>
      <c r="C741" t="s">
        <v>1116</v>
      </c>
      <c r="D741" t="s">
        <v>1748</v>
      </c>
      <c r="E741">
        <v>1</v>
      </c>
      <c r="M741" t="str">
        <f>VLOOKUP($D741,Artslister!$A$1:$W$100,2,FALSE)</f>
        <v>Cota tinctoria</v>
      </c>
      <c r="N741" t="str">
        <f>VLOOKUP($D741,Artslister!$A$1:$W$100,3,FALSE)</f>
        <v>100530</v>
      </c>
      <c r="O741" t="str">
        <f>VLOOKUP($D741,Artslister!$A$1:$W$100,4,FALSE)</f>
        <v>60490</v>
      </c>
      <c r="P741" t="str">
        <f>VLOOKUP($D741,Artslister!$A$1:$W$100,5,FALSE)</f>
        <v>Plantae</v>
      </c>
      <c r="Q741" t="str">
        <f>VLOOKUP($D741,Artslister!$A$1:$W$100,6,FALSE)</f>
        <v>Magnoliophyta</v>
      </c>
      <c r="R741" t="str">
        <f>VLOOKUP($D741,Artslister!$A$1:$W$100,7,FALSE)</f>
        <v>Eudicots</v>
      </c>
      <c r="S741" t="str">
        <f>VLOOKUP($D741,Artslister!$A$1:$W$100,8,FALSE)</f>
        <v>Asterales</v>
      </c>
      <c r="T741" t="str">
        <f>VLOOKUP($D741,Artslister!$A$1:$W$100,9,FALSE)</f>
        <v>Asteraceae</v>
      </c>
      <c r="U741" t="str">
        <f>VLOOKUP($D741,Artslister!$A$1:$W$100,10,FALSE)</f>
        <v>Cota</v>
      </c>
      <c r="V741" t="str">
        <f>VLOOKUP($D741,Artslister!$A$1:$W$100,11,FALSE)</f>
        <v>tinctoria</v>
      </c>
      <c r="W741">
        <f>VLOOKUP($D741,Artslister!$A$1:$W$100,12,FALSE)</f>
        <v>0</v>
      </c>
      <c r="X741" t="str">
        <f>VLOOKUP($D741,Artslister!$A$1:$W$100,13,FALSE)</f>
        <v>(L.) J.Gay</v>
      </c>
      <c r="Y741" t="str">
        <f>VLOOKUP($D741,Artslister!$A$1:$W$100,15,FALSE)</f>
        <v>LC</v>
      </c>
      <c r="Z741">
        <f>VLOOKUP($D741,Artslister!$A$1:$W$100,17,FALSE)</f>
        <v>0</v>
      </c>
    </row>
    <row r="742" spans="1:26" x14ac:dyDescent="0.3">
      <c r="A742" t="s">
        <v>127</v>
      </c>
      <c r="B742">
        <v>2019</v>
      </c>
      <c r="C742" t="s">
        <v>1120</v>
      </c>
      <c r="D742" t="s">
        <v>1748</v>
      </c>
      <c r="E742">
        <v>2</v>
      </c>
      <c r="M742" t="str">
        <f>VLOOKUP($D742,Artslister!$A$1:$W$100,2,FALSE)</f>
        <v>Cota tinctoria</v>
      </c>
      <c r="N742" t="str">
        <f>VLOOKUP($D742,Artslister!$A$1:$W$100,3,FALSE)</f>
        <v>100530</v>
      </c>
      <c r="O742" t="str">
        <f>VLOOKUP($D742,Artslister!$A$1:$W$100,4,FALSE)</f>
        <v>60490</v>
      </c>
      <c r="P742" t="str">
        <f>VLOOKUP($D742,Artslister!$A$1:$W$100,5,FALSE)</f>
        <v>Plantae</v>
      </c>
      <c r="Q742" t="str">
        <f>VLOOKUP($D742,Artslister!$A$1:$W$100,6,FALSE)</f>
        <v>Magnoliophyta</v>
      </c>
      <c r="R742" t="str">
        <f>VLOOKUP($D742,Artslister!$A$1:$W$100,7,FALSE)</f>
        <v>Eudicots</v>
      </c>
      <c r="S742" t="str">
        <f>VLOOKUP($D742,Artslister!$A$1:$W$100,8,FALSE)</f>
        <v>Asterales</v>
      </c>
      <c r="T742" t="str">
        <f>VLOOKUP($D742,Artslister!$A$1:$W$100,9,FALSE)</f>
        <v>Asteraceae</v>
      </c>
      <c r="U742" t="str">
        <f>VLOOKUP($D742,Artslister!$A$1:$W$100,10,FALSE)</f>
        <v>Cota</v>
      </c>
      <c r="V742" t="str">
        <f>VLOOKUP($D742,Artslister!$A$1:$W$100,11,FALSE)</f>
        <v>tinctoria</v>
      </c>
      <c r="W742">
        <f>VLOOKUP($D742,Artslister!$A$1:$W$100,12,FALSE)</f>
        <v>0</v>
      </c>
      <c r="X742" t="str">
        <f>VLOOKUP($D742,Artslister!$A$1:$W$100,13,FALSE)</f>
        <v>(L.) J.Gay</v>
      </c>
      <c r="Y742" t="str">
        <f>VLOOKUP($D742,Artslister!$A$1:$W$100,15,FALSE)</f>
        <v>LC</v>
      </c>
      <c r="Z742">
        <f>VLOOKUP($D742,Artslister!$A$1:$W$100,17,FALSE)</f>
        <v>0</v>
      </c>
    </row>
    <row r="743" spans="1:26" x14ac:dyDescent="0.3">
      <c r="A743" t="s">
        <v>127</v>
      </c>
      <c r="B743">
        <v>2019</v>
      </c>
      <c r="C743" t="s">
        <v>1121</v>
      </c>
      <c r="D743" t="s">
        <v>1748</v>
      </c>
      <c r="E743">
        <v>10</v>
      </c>
      <c r="M743" t="str">
        <f>VLOOKUP($D743,Artslister!$A$1:$W$100,2,FALSE)</f>
        <v>Cota tinctoria</v>
      </c>
      <c r="N743" t="str">
        <f>VLOOKUP($D743,Artslister!$A$1:$W$100,3,FALSE)</f>
        <v>100530</v>
      </c>
      <c r="O743" t="str">
        <f>VLOOKUP($D743,Artslister!$A$1:$W$100,4,FALSE)</f>
        <v>60490</v>
      </c>
      <c r="P743" t="str">
        <f>VLOOKUP($D743,Artslister!$A$1:$W$100,5,FALSE)</f>
        <v>Plantae</v>
      </c>
      <c r="Q743" t="str">
        <f>VLOOKUP($D743,Artslister!$A$1:$W$100,6,FALSE)</f>
        <v>Magnoliophyta</v>
      </c>
      <c r="R743" t="str">
        <f>VLOOKUP($D743,Artslister!$A$1:$W$100,7,FALSE)</f>
        <v>Eudicots</v>
      </c>
      <c r="S743" t="str">
        <f>VLOOKUP($D743,Artslister!$A$1:$W$100,8,FALSE)</f>
        <v>Asterales</v>
      </c>
      <c r="T743" t="str">
        <f>VLOOKUP($D743,Artslister!$A$1:$W$100,9,FALSE)</f>
        <v>Asteraceae</v>
      </c>
      <c r="U743" t="str">
        <f>VLOOKUP($D743,Artslister!$A$1:$W$100,10,FALSE)</f>
        <v>Cota</v>
      </c>
      <c r="V743" t="str">
        <f>VLOOKUP($D743,Artslister!$A$1:$W$100,11,FALSE)</f>
        <v>tinctoria</v>
      </c>
      <c r="W743">
        <f>VLOOKUP($D743,Artslister!$A$1:$W$100,12,FALSE)</f>
        <v>0</v>
      </c>
      <c r="X743" t="str">
        <f>VLOOKUP($D743,Artslister!$A$1:$W$100,13,FALSE)</f>
        <v>(L.) J.Gay</v>
      </c>
      <c r="Y743" t="str">
        <f>VLOOKUP($D743,Artslister!$A$1:$W$100,15,FALSE)</f>
        <v>LC</v>
      </c>
      <c r="Z743">
        <f>VLOOKUP($D743,Artslister!$A$1:$W$100,17,FALSE)</f>
        <v>0</v>
      </c>
    </row>
    <row r="744" spans="1:26" x14ac:dyDescent="0.3">
      <c r="A744" t="s">
        <v>127</v>
      </c>
      <c r="B744">
        <v>2019</v>
      </c>
      <c r="C744" t="s">
        <v>1122</v>
      </c>
      <c r="D744" t="s">
        <v>1748</v>
      </c>
      <c r="E744">
        <v>7</v>
      </c>
      <c r="M744" t="str">
        <f>VLOOKUP($D744,Artslister!$A$1:$W$100,2,FALSE)</f>
        <v>Cota tinctoria</v>
      </c>
      <c r="N744" t="str">
        <f>VLOOKUP($D744,Artslister!$A$1:$W$100,3,FALSE)</f>
        <v>100530</v>
      </c>
      <c r="O744" t="str">
        <f>VLOOKUP($D744,Artslister!$A$1:$W$100,4,FALSE)</f>
        <v>60490</v>
      </c>
      <c r="P744" t="str">
        <f>VLOOKUP($D744,Artslister!$A$1:$W$100,5,FALSE)</f>
        <v>Plantae</v>
      </c>
      <c r="Q744" t="str">
        <f>VLOOKUP($D744,Artslister!$A$1:$W$100,6,FALSE)</f>
        <v>Magnoliophyta</v>
      </c>
      <c r="R744" t="str">
        <f>VLOOKUP($D744,Artslister!$A$1:$W$100,7,FALSE)</f>
        <v>Eudicots</v>
      </c>
      <c r="S744" t="str">
        <f>VLOOKUP($D744,Artslister!$A$1:$W$100,8,FALSE)</f>
        <v>Asterales</v>
      </c>
      <c r="T744" t="str">
        <f>VLOOKUP($D744,Artslister!$A$1:$W$100,9,FALSE)</f>
        <v>Asteraceae</v>
      </c>
      <c r="U744" t="str">
        <f>VLOOKUP($D744,Artslister!$A$1:$W$100,10,FALSE)</f>
        <v>Cota</v>
      </c>
      <c r="V744" t="str">
        <f>VLOOKUP($D744,Artslister!$A$1:$W$100,11,FALSE)</f>
        <v>tinctoria</v>
      </c>
      <c r="W744">
        <f>VLOOKUP($D744,Artslister!$A$1:$W$100,12,FALSE)</f>
        <v>0</v>
      </c>
      <c r="X744" t="str">
        <f>VLOOKUP($D744,Artslister!$A$1:$W$100,13,FALSE)</f>
        <v>(L.) J.Gay</v>
      </c>
      <c r="Y744" t="str">
        <f>VLOOKUP($D744,Artslister!$A$1:$W$100,15,FALSE)</f>
        <v>LC</v>
      </c>
      <c r="Z744">
        <f>VLOOKUP($D744,Artslister!$A$1:$W$100,17,FALSE)</f>
        <v>0</v>
      </c>
    </row>
    <row r="745" spans="1:26" x14ac:dyDescent="0.3">
      <c r="A745" t="s">
        <v>138</v>
      </c>
      <c r="B745">
        <v>2019</v>
      </c>
      <c r="C745" t="s">
        <v>1133</v>
      </c>
      <c r="D745" t="s">
        <v>1748</v>
      </c>
      <c r="E745">
        <v>1</v>
      </c>
      <c r="M745" t="str">
        <f>VLOOKUP($D745,Artslister!$A$1:$W$100,2,FALSE)</f>
        <v>Cota tinctoria</v>
      </c>
      <c r="N745" t="str">
        <f>VLOOKUP($D745,Artslister!$A$1:$W$100,3,FALSE)</f>
        <v>100530</v>
      </c>
      <c r="O745" t="str">
        <f>VLOOKUP($D745,Artslister!$A$1:$W$100,4,FALSE)</f>
        <v>60490</v>
      </c>
      <c r="P745" t="str">
        <f>VLOOKUP($D745,Artslister!$A$1:$W$100,5,FALSE)</f>
        <v>Plantae</v>
      </c>
      <c r="Q745" t="str">
        <f>VLOOKUP($D745,Artslister!$A$1:$W$100,6,FALSE)</f>
        <v>Magnoliophyta</v>
      </c>
      <c r="R745" t="str">
        <f>VLOOKUP($D745,Artslister!$A$1:$W$100,7,FALSE)</f>
        <v>Eudicots</v>
      </c>
      <c r="S745" t="str">
        <f>VLOOKUP($D745,Artslister!$A$1:$W$100,8,FALSE)</f>
        <v>Asterales</v>
      </c>
      <c r="T745" t="str">
        <f>VLOOKUP($D745,Artslister!$A$1:$W$100,9,FALSE)</f>
        <v>Asteraceae</v>
      </c>
      <c r="U745" t="str">
        <f>VLOOKUP($D745,Artslister!$A$1:$W$100,10,FALSE)</f>
        <v>Cota</v>
      </c>
      <c r="V745" t="str">
        <f>VLOOKUP($D745,Artslister!$A$1:$W$100,11,FALSE)</f>
        <v>tinctoria</v>
      </c>
      <c r="W745">
        <f>VLOOKUP($D745,Artslister!$A$1:$W$100,12,FALSE)</f>
        <v>0</v>
      </c>
      <c r="X745" t="str">
        <f>VLOOKUP($D745,Artslister!$A$1:$W$100,13,FALSE)</f>
        <v>(L.) J.Gay</v>
      </c>
      <c r="Y745" t="str">
        <f>VLOOKUP($D745,Artslister!$A$1:$W$100,15,FALSE)</f>
        <v>LC</v>
      </c>
      <c r="Z745">
        <f>VLOOKUP($D745,Artslister!$A$1:$W$100,17,FALSE)</f>
        <v>0</v>
      </c>
    </row>
    <row r="746" spans="1:26" x14ac:dyDescent="0.3">
      <c r="A746" t="s">
        <v>12</v>
      </c>
      <c r="B746">
        <v>2019</v>
      </c>
      <c r="C746" t="s">
        <v>1195</v>
      </c>
      <c r="D746" t="s">
        <v>1748</v>
      </c>
      <c r="E746">
        <v>30</v>
      </c>
      <c r="M746" t="str">
        <f>VLOOKUP($D746,Artslister!$A$1:$W$100,2,FALSE)</f>
        <v>Cota tinctoria</v>
      </c>
      <c r="N746" t="str">
        <f>VLOOKUP($D746,Artslister!$A$1:$W$100,3,FALSE)</f>
        <v>100530</v>
      </c>
      <c r="O746" t="str">
        <f>VLOOKUP($D746,Artslister!$A$1:$W$100,4,FALSE)</f>
        <v>60490</v>
      </c>
      <c r="P746" t="str">
        <f>VLOOKUP($D746,Artslister!$A$1:$W$100,5,FALSE)</f>
        <v>Plantae</v>
      </c>
      <c r="Q746" t="str">
        <f>VLOOKUP($D746,Artslister!$A$1:$W$100,6,FALSE)</f>
        <v>Magnoliophyta</v>
      </c>
      <c r="R746" t="str">
        <f>VLOOKUP($D746,Artslister!$A$1:$W$100,7,FALSE)</f>
        <v>Eudicots</v>
      </c>
      <c r="S746" t="str">
        <f>VLOOKUP($D746,Artslister!$A$1:$W$100,8,FALSE)</f>
        <v>Asterales</v>
      </c>
      <c r="T746" t="str">
        <f>VLOOKUP($D746,Artslister!$A$1:$W$100,9,FALSE)</f>
        <v>Asteraceae</v>
      </c>
      <c r="U746" t="str">
        <f>VLOOKUP($D746,Artslister!$A$1:$W$100,10,FALSE)</f>
        <v>Cota</v>
      </c>
      <c r="V746" t="str">
        <f>VLOOKUP($D746,Artslister!$A$1:$W$100,11,FALSE)</f>
        <v>tinctoria</v>
      </c>
      <c r="W746">
        <f>VLOOKUP($D746,Artslister!$A$1:$W$100,12,FALSE)</f>
        <v>0</v>
      </c>
      <c r="X746" t="str">
        <f>VLOOKUP($D746,Artslister!$A$1:$W$100,13,FALSE)</f>
        <v>(L.) J.Gay</v>
      </c>
      <c r="Y746" t="str">
        <f>VLOOKUP($D746,Artslister!$A$1:$W$100,15,FALSE)</f>
        <v>LC</v>
      </c>
      <c r="Z746">
        <f>VLOOKUP($D746,Artslister!$A$1:$W$100,17,FALSE)</f>
        <v>0</v>
      </c>
    </row>
    <row r="747" spans="1:26" x14ac:dyDescent="0.3">
      <c r="A747" t="s">
        <v>12</v>
      </c>
      <c r="B747">
        <v>2019</v>
      </c>
      <c r="C747" t="s">
        <v>1203</v>
      </c>
      <c r="D747" t="s">
        <v>1748</v>
      </c>
      <c r="E747">
        <v>15</v>
      </c>
      <c r="M747" t="str">
        <f>VLOOKUP($D747,Artslister!$A$1:$W$100,2,FALSE)</f>
        <v>Cota tinctoria</v>
      </c>
      <c r="N747" t="str">
        <f>VLOOKUP($D747,Artslister!$A$1:$W$100,3,FALSE)</f>
        <v>100530</v>
      </c>
      <c r="O747" t="str">
        <f>VLOOKUP($D747,Artslister!$A$1:$W$100,4,FALSE)</f>
        <v>60490</v>
      </c>
      <c r="P747" t="str">
        <f>VLOOKUP($D747,Artslister!$A$1:$W$100,5,FALSE)</f>
        <v>Plantae</v>
      </c>
      <c r="Q747" t="str">
        <f>VLOOKUP($D747,Artslister!$A$1:$W$100,6,FALSE)</f>
        <v>Magnoliophyta</v>
      </c>
      <c r="R747" t="str">
        <f>VLOOKUP($D747,Artslister!$A$1:$W$100,7,FALSE)</f>
        <v>Eudicots</v>
      </c>
      <c r="S747" t="str">
        <f>VLOOKUP($D747,Artslister!$A$1:$W$100,8,FALSE)</f>
        <v>Asterales</v>
      </c>
      <c r="T747" t="str">
        <f>VLOOKUP($D747,Artslister!$A$1:$W$100,9,FALSE)</f>
        <v>Asteraceae</v>
      </c>
      <c r="U747" t="str">
        <f>VLOOKUP($D747,Artslister!$A$1:$W$100,10,FALSE)</f>
        <v>Cota</v>
      </c>
      <c r="V747" t="str">
        <f>VLOOKUP($D747,Artslister!$A$1:$W$100,11,FALSE)</f>
        <v>tinctoria</v>
      </c>
      <c r="W747">
        <f>VLOOKUP($D747,Artslister!$A$1:$W$100,12,FALSE)</f>
        <v>0</v>
      </c>
      <c r="X747" t="str">
        <f>VLOOKUP($D747,Artslister!$A$1:$W$100,13,FALSE)</f>
        <v>(L.) J.Gay</v>
      </c>
      <c r="Y747" t="str">
        <f>VLOOKUP($D747,Artslister!$A$1:$W$100,15,FALSE)</f>
        <v>LC</v>
      </c>
      <c r="Z747">
        <f>VLOOKUP($D747,Artslister!$A$1:$W$100,17,FALSE)</f>
        <v>0</v>
      </c>
    </row>
    <row r="748" spans="1:26" x14ac:dyDescent="0.3">
      <c r="A748" t="s">
        <v>12</v>
      </c>
      <c r="B748">
        <v>2019</v>
      </c>
      <c r="C748" t="s">
        <v>1196</v>
      </c>
      <c r="D748" t="s">
        <v>1748</v>
      </c>
      <c r="E748">
        <v>40</v>
      </c>
      <c r="M748" t="str">
        <f>VLOOKUP($D748,Artslister!$A$1:$W$100,2,FALSE)</f>
        <v>Cota tinctoria</v>
      </c>
      <c r="N748" t="str">
        <f>VLOOKUP($D748,Artslister!$A$1:$W$100,3,FALSE)</f>
        <v>100530</v>
      </c>
      <c r="O748" t="str">
        <f>VLOOKUP($D748,Artslister!$A$1:$W$100,4,FALSE)</f>
        <v>60490</v>
      </c>
      <c r="P748" t="str">
        <f>VLOOKUP($D748,Artslister!$A$1:$W$100,5,FALSE)</f>
        <v>Plantae</v>
      </c>
      <c r="Q748" t="str">
        <f>VLOOKUP($D748,Artslister!$A$1:$W$100,6,FALSE)</f>
        <v>Magnoliophyta</v>
      </c>
      <c r="R748" t="str">
        <f>VLOOKUP($D748,Artslister!$A$1:$W$100,7,FALSE)</f>
        <v>Eudicots</v>
      </c>
      <c r="S748" t="str">
        <f>VLOOKUP($D748,Artslister!$A$1:$W$100,8,FALSE)</f>
        <v>Asterales</v>
      </c>
      <c r="T748" t="str">
        <f>VLOOKUP($D748,Artslister!$A$1:$W$100,9,FALSE)</f>
        <v>Asteraceae</v>
      </c>
      <c r="U748" t="str">
        <f>VLOOKUP($D748,Artslister!$A$1:$W$100,10,FALSE)</f>
        <v>Cota</v>
      </c>
      <c r="V748" t="str">
        <f>VLOOKUP($D748,Artslister!$A$1:$W$100,11,FALSE)</f>
        <v>tinctoria</v>
      </c>
      <c r="W748">
        <f>VLOOKUP($D748,Artslister!$A$1:$W$100,12,FALSE)</f>
        <v>0</v>
      </c>
      <c r="X748" t="str">
        <f>VLOOKUP($D748,Artslister!$A$1:$W$100,13,FALSE)</f>
        <v>(L.) J.Gay</v>
      </c>
      <c r="Y748" t="str">
        <f>VLOOKUP($D748,Artslister!$A$1:$W$100,15,FALSE)</f>
        <v>LC</v>
      </c>
      <c r="Z748">
        <f>VLOOKUP($D748,Artslister!$A$1:$W$100,17,FALSE)</f>
        <v>0</v>
      </c>
    </row>
    <row r="749" spans="1:26" x14ac:dyDescent="0.3">
      <c r="A749" t="s">
        <v>12</v>
      </c>
      <c r="B749">
        <v>2019</v>
      </c>
      <c r="C749" t="s">
        <v>1204</v>
      </c>
      <c r="D749" t="s">
        <v>1748</v>
      </c>
      <c r="E749">
        <v>5</v>
      </c>
      <c r="M749" t="str">
        <f>VLOOKUP($D749,Artslister!$A$1:$W$100,2,FALSE)</f>
        <v>Cota tinctoria</v>
      </c>
      <c r="N749" t="str">
        <f>VLOOKUP($D749,Artslister!$A$1:$W$100,3,FALSE)</f>
        <v>100530</v>
      </c>
      <c r="O749" t="str">
        <f>VLOOKUP($D749,Artslister!$A$1:$W$100,4,FALSE)</f>
        <v>60490</v>
      </c>
      <c r="P749" t="str">
        <f>VLOOKUP($D749,Artslister!$A$1:$W$100,5,FALSE)</f>
        <v>Plantae</v>
      </c>
      <c r="Q749" t="str">
        <f>VLOOKUP($D749,Artslister!$A$1:$W$100,6,FALSE)</f>
        <v>Magnoliophyta</v>
      </c>
      <c r="R749" t="str">
        <f>VLOOKUP($D749,Artslister!$A$1:$W$100,7,FALSE)</f>
        <v>Eudicots</v>
      </c>
      <c r="S749" t="str">
        <f>VLOOKUP($D749,Artslister!$A$1:$W$100,8,FALSE)</f>
        <v>Asterales</v>
      </c>
      <c r="T749" t="str">
        <f>VLOOKUP($D749,Artslister!$A$1:$W$100,9,FALSE)</f>
        <v>Asteraceae</v>
      </c>
      <c r="U749" t="str">
        <f>VLOOKUP($D749,Artslister!$A$1:$W$100,10,FALSE)</f>
        <v>Cota</v>
      </c>
      <c r="V749" t="str">
        <f>VLOOKUP($D749,Artslister!$A$1:$W$100,11,FALSE)</f>
        <v>tinctoria</v>
      </c>
      <c r="W749">
        <f>VLOOKUP($D749,Artslister!$A$1:$W$100,12,FALSE)</f>
        <v>0</v>
      </c>
      <c r="X749" t="str">
        <f>VLOOKUP($D749,Artslister!$A$1:$W$100,13,FALSE)</f>
        <v>(L.) J.Gay</v>
      </c>
      <c r="Y749" t="str">
        <f>VLOOKUP($D749,Artslister!$A$1:$W$100,15,FALSE)</f>
        <v>LC</v>
      </c>
      <c r="Z749">
        <f>VLOOKUP($D749,Artslister!$A$1:$W$100,17,FALSE)</f>
        <v>0</v>
      </c>
    </row>
    <row r="750" spans="1:26" x14ac:dyDescent="0.3">
      <c r="A750" t="s">
        <v>12</v>
      </c>
      <c r="B750">
        <v>2019</v>
      </c>
      <c r="C750" t="s">
        <v>1199</v>
      </c>
      <c r="D750" t="s">
        <v>1748</v>
      </c>
      <c r="E750">
        <v>20</v>
      </c>
      <c r="M750" t="str">
        <f>VLOOKUP($D750,Artslister!$A$1:$W$100,2,FALSE)</f>
        <v>Cota tinctoria</v>
      </c>
      <c r="N750" t="str">
        <f>VLOOKUP($D750,Artslister!$A$1:$W$100,3,FALSE)</f>
        <v>100530</v>
      </c>
      <c r="O750" t="str">
        <f>VLOOKUP($D750,Artslister!$A$1:$W$100,4,FALSE)</f>
        <v>60490</v>
      </c>
      <c r="P750" t="str">
        <f>VLOOKUP($D750,Artslister!$A$1:$W$100,5,FALSE)</f>
        <v>Plantae</v>
      </c>
      <c r="Q750" t="str">
        <f>VLOOKUP($D750,Artslister!$A$1:$W$100,6,FALSE)</f>
        <v>Magnoliophyta</v>
      </c>
      <c r="R750" t="str">
        <f>VLOOKUP($D750,Artslister!$A$1:$W$100,7,FALSE)</f>
        <v>Eudicots</v>
      </c>
      <c r="S750" t="str">
        <f>VLOOKUP($D750,Artslister!$A$1:$W$100,8,FALSE)</f>
        <v>Asterales</v>
      </c>
      <c r="T750" t="str">
        <f>VLOOKUP($D750,Artslister!$A$1:$W$100,9,FALSE)</f>
        <v>Asteraceae</v>
      </c>
      <c r="U750" t="str">
        <f>VLOOKUP($D750,Artslister!$A$1:$W$100,10,FALSE)</f>
        <v>Cota</v>
      </c>
      <c r="V750" t="str">
        <f>VLOOKUP($D750,Artslister!$A$1:$W$100,11,FALSE)</f>
        <v>tinctoria</v>
      </c>
      <c r="W750">
        <f>VLOOKUP($D750,Artslister!$A$1:$W$100,12,FALSE)</f>
        <v>0</v>
      </c>
      <c r="X750" t="str">
        <f>VLOOKUP($D750,Artslister!$A$1:$W$100,13,FALSE)</f>
        <v>(L.) J.Gay</v>
      </c>
      <c r="Y750" t="str">
        <f>VLOOKUP($D750,Artslister!$A$1:$W$100,15,FALSE)</f>
        <v>LC</v>
      </c>
      <c r="Z750">
        <f>VLOOKUP($D750,Artslister!$A$1:$W$100,17,FALSE)</f>
        <v>0</v>
      </c>
    </row>
    <row r="751" spans="1:26" x14ac:dyDescent="0.3">
      <c r="A751" t="s">
        <v>12</v>
      </c>
      <c r="B751">
        <v>2019</v>
      </c>
      <c r="C751" t="s">
        <v>1201</v>
      </c>
      <c r="D751" t="s">
        <v>1748</v>
      </c>
      <c r="E751">
        <v>30</v>
      </c>
      <c r="M751" t="str">
        <f>VLOOKUP($D751,Artslister!$A$1:$W$100,2,FALSE)</f>
        <v>Cota tinctoria</v>
      </c>
      <c r="N751" t="str">
        <f>VLOOKUP($D751,Artslister!$A$1:$W$100,3,FALSE)</f>
        <v>100530</v>
      </c>
      <c r="O751" t="str">
        <f>VLOOKUP($D751,Artslister!$A$1:$W$100,4,FALSE)</f>
        <v>60490</v>
      </c>
      <c r="P751" t="str">
        <f>VLOOKUP($D751,Artslister!$A$1:$W$100,5,FALSE)</f>
        <v>Plantae</v>
      </c>
      <c r="Q751" t="str">
        <f>VLOOKUP($D751,Artslister!$A$1:$W$100,6,FALSE)</f>
        <v>Magnoliophyta</v>
      </c>
      <c r="R751" t="str">
        <f>VLOOKUP($D751,Artslister!$A$1:$W$100,7,FALSE)</f>
        <v>Eudicots</v>
      </c>
      <c r="S751" t="str">
        <f>VLOOKUP($D751,Artslister!$A$1:$W$100,8,FALSE)</f>
        <v>Asterales</v>
      </c>
      <c r="T751" t="str">
        <f>VLOOKUP($D751,Artslister!$A$1:$W$100,9,FALSE)</f>
        <v>Asteraceae</v>
      </c>
      <c r="U751" t="str">
        <f>VLOOKUP($D751,Artslister!$A$1:$W$100,10,FALSE)</f>
        <v>Cota</v>
      </c>
      <c r="V751" t="str">
        <f>VLOOKUP($D751,Artslister!$A$1:$W$100,11,FALSE)</f>
        <v>tinctoria</v>
      </c>
      <c r="W751">
        <f>VLOOKUP($D751,Artslister!$A$1:$W$100,12,FALSE)</f>
        <v>0</v>
      </c>
      <c r="X751" t="str">
        <f>VLOOKUP($D751,Artslister!$A$1:$W$100,13,FALSE)</f>
        <v>(L.) J.Gay</v>
      </c>
      <c r="Y751" t="str">
        <f>VLOOKUP($D751,Artslister!$A$1:$W$100,15,FALSE)</f>
        <v>LC</v>
      </c>
      <c r="Z751">
        <f>VLOOKUP($D751,Artslister!$A$1:$W$100,17,FALSE)</f>
        <v>0</v>
      </c>
    </row>
    <row r="752" spans="1:26" x14ac:dyDescent="0.3">
      <c r="A752" t="s">
        <v>12</v>
      </c>
      <c r="B752">
        <v>2019</v>
      </c>
      <c r="C752" t="s">
        <v>1202</v>
      </c>
      <c r="D752" t="s">
        <v>1748</v>
      </c>
      <c r="E752">
        <v>2</v>
      </c>
      <c r="M752" t="str">
        <f>VLOOKUP($D752,Artslister!$A$1:$W$100,2,FALSE)</f>
        <v>Cota tinctoria</v>
      </c>
      <c r="N752" t="str">
        <f>VLOOKUP($D752,Artslister!$A$1:$W$100,3,FALSE)</f>
        <v>100530</v>
      </c>
      <c r="O752" t="str">
        <f>VLOOKUP($D752,Artslister!$A$1:$W$100,4,FALSE)</f>
        <v>60490</v>
      </c>
      <c r="P752" t="str">
        <f>VLOOKUP($D752,Artslister!$A$1:$W$100,5,FALSE)</f>
        <v>Plantae</v>
      </c>
      <c r="Q752" t="str">
        <f>VLOOKUP($D752,Artslister!$A$1:$W$100,6,FALSE)</f>
        <v>Magnoliophyta</v>
      </c>
      <c r="R752" t="str">
        <f>VLOOKUP($D752,Artslister!$A$1:$W$100,7,FALSE)</f>
        <v>Eudicots</v>
      </c>
      <c r="S752" t="str">
        <f>VLOOKUP($D752,Artslister!$A$1:$W$100,8,FALSE)</f>
        <v>Asterales</v>
      </c>
      <c r="T752" t="str">
        <f>VLOOKUP($D752,Artslister!$A$1:$W$100,9,FALSE)</f>
        <v>Asteraceae</v>
      </c>
      <c r="U752" t="str">
        <f>VLOOKUP($D752,Artslister!$A$1:$W$100,10,FALSE)</f>
        <v>Cota</v>
      </c>
      <c r="V752" t="str">
        <f>VLOOKUP($D752,Artslister!$A$1:$W$100,11,FALSE)</f>
        <v>tinctoria</v>
      </c>
      <c r="W752">
        <f>VLOOKUP($D752,Artslister!$A$1:$W$100,12,FALSE)</f>
        <v>0</v>
      </c>
      <c r="X752" t="str">
        <f>VLOOKUP($D752,Artslister!$A$1:$W$100,13,FALSE)</f>
        <v>(L.) J.Gay</v>
      </c>
      <c r="Y752" t="str">
        <f>VLOOKUP($D752,Artslister!$A$1:$W$100,15,FALSE)</f>
        <v>LC</v>
      </c>
      <c r="Z752">
        <f>VLOOKUP($D752,Artslister!$A$1:$W$100,17,FALSE)</f>
        <v>0</v>
      </c>
    </row>
    <row r="753" spans="1:26" x14ac:dyDescent="0.3">
      <c r="A753" t="s">
        <v>12</v>
      </c>
      <c r="B753">
        <v>2019</v>
      </c>
      <c r="C753" t="s">
        <v>1198</v>
      </c>
      <c r="D753" t="s">
        <v>1748</v>
      </c>
      <c r="E753">
        <v>10</v>
      </c>
      <c r="M753" t="str">
        <f>VLOOKUP($D753,Artslister!$A$1:$W$100,2,FALSE)</f>
        <v>Cota tinctoria</v>
      </c>
      <c r="N753" t="str">
        <f>VLOOKUP($D753,Artslister!$A$1:$W$100,3,FALSE)</f>
        <v>100530</v>
      </c>
      <c r="O753" t="str">
        <f>VLOOKUP($D753,Artslister!$A$1:$W$100,4,FALSE)</f>
        <v>60490</v>
      </c>
      <c r="P753" t="str">
        <f>VLOOKUP($D753,Artslister!$A$1:$W$100,5,FALSE)</f>
        <v>Plantae</v>
      </c>
      <c r="Q753" t="str">
        <f>VLOOKUP($D753,Artslister!$A$1:$W$100,6,FALSE)</f>
        <v>Magnoliophyta</v>
      </c>
      <c r="R753" t="str">
        <f>VLOOKUP($D753,Artslister!$A$1:$W$100,7,FALSE)</f>
        <v>Eudicots</v>
      </c>
      <c r="S753" t="str">
        <f>VLOOKUP($D753,Artslister!$A$1:$W$100,8,FALSE)</f>
        <v>Asterales</v>
      </c>
      <c r="T753" t="str">
        <f>VLOOKUP($D753,Artslister!$A$1:$W$100,9,FALSE)</f>
        <v>Asteraceae</v>
      </c>
      <c r="U753" t="str">
        <f>VLOOKUP($D753,Artslister!$A$1:$W$100,10,FALSE)</f>
        <v>Cota</v>
      </c>
      <c r="V753" t="str">
        <f>VLOOKUP($D753,Artslister!$A$1:$W$100,11,FALSE)</f>
        <v>tinctoria</v>
      </c>
      <c r="W753">
        <f>VLOOKUP($D753,Artslister!$A$1:$W$100,12,FALSE)</f>
        <v>0</v>
      </c>
      <c r="X753" t="str">
        <f>VLOOKUP($D753,Artslister!$A$1:$W$100,13,FALSE)</f>
        <v>(L.) J.Gay</v>
      </c>
      <c r="Y753" t="str">
        <f>VLOOKUP($D753,Artslister!$A$1:$W$100,15,FALSE)</f>
        <v>LC</v>
      </c>
      <c r="Z753">
        <f>VLOOKUP($D753,Artslister!$A$1:$W$100,17,FALSE)</f>
        <v>0</v>
      </c>
    </row>
    <row r="754" spans="1:26" x14ac:dyDescent="0.3">
      <c r="A754" t="s">
        <v>12</v>
      </c>
      <c r="B754">
        <v>2019</v>
      </c>
      <c r="C754" t="s">
        <v>1200</v>
      </c>
      <c r="D754" t="s">
        <v>1748</v>
      </c>
      <c r="E754">
        <v>2</v>
      </c>
      <c r="M754" t="str">
        <f>VLOOKUP($D754,Artslister!$A$1:$W$100,2,FALSE)</f>
        <v>Cota tinctoria</v>
      </c>
      <c r="N754" t="str">
        <f>VLOOKUP($D754,Artslister!$A$1:$W$100,3,FALSE)</f>
        <v>100530</v>
      </c>
      <c r="O754" t="str">
        <f>VLOOKUP($D754,Artslister!$A$1:$W$100,4,FALSE)</f>
        <v>60490</v>
      </c>
      <c r="P754" t="str">
        <f>VLOOKUP($D754,Artslister!$A$1:$W$100,5,FALSE)</f>
        <v>Plantae</v>
      </c>
      <c r="Q754" t="str">
        <f>VLOOKUP($D754,Artslister!$A$1:$W$100,6,FALSE)</f>
        <v>Magnoliophyta</v>
      </c>
      <c r="R754" t="str">
        <f>VLOOKUP($D754,Artslister!$A$1:$W$100,7,FALSE)</f>
        <v>Eudicots</v>
      </c>
      <c r="S754" t="str">
        <f>VLOOKUP($D754,Artslister!$A$1:$W$100,8,FALSE)</f>
        <v>Asterales</v>
      </c>
      <c r="T754" t="str">
        <f>VLOOKUP($D754,Artslister!$A$1:$W$100,9,FALSE)</f>
        <v>Asteraceae</v>
      </c>
      <c r="U754" t="str">
        <f>VLOOKUP($D754,Artslister!$A$1:$W$100,10,FALSE)</f>
        <v>Cota</v>
      </c>
      <c r="V754" t="str">
        <f>VLOOKUP($D754,Artslister!$A$1:$W$100,11,FALSE)</f>
        <v>tinctoria</v>
      </c>
      <c r="W754">
        <f>VLOOKUP($D754,Artslister!$A$1:$W$100,12,FALSE)</f>
        <v>0</v>
      </c>
      <c r="X754" t="str">
        <f>VLOOKUP($D754,Artslister!$A$1:$W$100,13,FALSE)</f>
        <v>(L.) J.Gay</v>
      </c>
      <c r="Y754" t="str">
        <f>VLOOKUP($D754,Artslister!$A$1:$W$100,15,FALSE)</f>
        <v>LC</v>
      </c>
      <c r="Z754">
        <f>VLOOKUP($D754,Artslister!$A$1:$W$100,17,FALSE)</f>
        <v>0</v>
      </c>
    </row>
    <row r="755" spans="1:26" x14ac:dyDescent="0.3">
      <c r="A755" t="s">
        <v>34</v>
      </c>
      <c r="B755">
        <v>2019</v>
      </c>
      <c r="C755" t="s">
        <v>1238</v>
      </c>
      <c r="D755" t="s">
        <v>1748</v>
      </c>
      <c r="E755">
        <v>2</v>
      </c>
      <c r="M755" t="str">
        <f>VLOOKUP($D755,Artslister!$A$1:$W$100,2,FALSE)</f>
        <v>Cota tinctoria</v>
      </c>
      <c r="N755" t="str">
        <f>VLOOKUP($D755,Artslister!$A$1:$W$100,3,FALSE)</f>
        <v>100530</v>
      </c>
      <c r="O755" t="str">
        <f>VLOOKUP($D755,Artslister!$A$1:$W$100,4,FALSE)</f>
        <v>60490</v>
      </c>
      <c r="P755" t="str">
        <f>VLOOKUP($D755,Artslister!$A$1:$W$100,5,FALSE)</f>
        <v>Plantae</v>
      </c>
      <c r="Q755" t="str">
        <f>VLOOKUP($D755,Artslister!$A$1:$W$100,6,FALSE)</f>
        <v>Magnoliophyta</v>
      </c>
      <c r="R755" t="str">
        <f>VLOOKUP($D755,Artslister!$A$1:$W$100,7,FALSE)</f>
        <v>Eudicots</v>
      </c>
      <c r="S755" t="str">
        <f>VLOOKUP($D755,Artslister!$A$1:$W$100,8,FALSE)</f>
        <v>Asterales</v>
      </c>
      <c r="T755" t="str">
        <f>VLOOKUP($D755,Artslister!$A$1:$W$100,9,FALSE)</f>
        <v>Asteraceae</v>
      </c>
      <c r="U755" t="str">
        <f>VLOOKUP($D755,Artslister!$A$1:$W$100,10,FALSE)</f>
        <v>Cota</v>
      </c>
      <c r="V755" t="str">
        <f>VLOOKUP($D755,Artslister!$A$1:$W$100,11,FALSE)</f>
        <v>tinctoria</v>
      </c>
      <c r="W755">
        <f>VLOOKUP($D755,Artslister!$A$1:$W$100,12,FALSE)</f>
        <v>0</v>
      </c>
      <c r="X755" t="str">
        <f>VLOOKUP($D755,Artslister!$A$1:$W$100,13,FALSE)</f>
        <v>(L.) J.Gay</v>
      </c>
      <c r="Y755" t="str">
        <f>VLOOKUP($D755,Artslister!$A$1:$W$100,15,FALSE)</f>
        <v>LC</v>
      </c>
      <c r="Z755">
        <f>VLOOKUP($D755,Artslister!$A$1:$W$100,17,FALSE)</f>
        <v>0</v>
      </c>
    </row>
    <row r="756" spans="1:26" x14ac:dyDescent="0.3">
      <c r="A756" t="s">
        <v>34</v>
      </c>
      <c r="B756">
        <v>2019</v>
      </c>
      <c r="C756" t="s">
        <v>1242</v>
      </c>
      <c r="D756" t="s">
        <v>1748</v>
      </c>
      <c r="E756">
        <v>5</v>
      </c>
      <c r="M756" t="str">
        <f>VLOOKUP($D756,Artslister!$A$1:$W$100,2,FALSE)</f>
        <v>Cota tinctoria</v>
      </c>
      <c r="N756" t="str">
        <f>VLOOKUP($D756,Artslister!$A$1:$W$100,3,FALSE)</f>
        <v>100530</v>
      </c>
      <c r="O756" t="str">
        <f>VLOOKUP($D756,Artslister!$A$1:$W$100,4,FALSE)</f>
        <v>60490</v>
      </c>
      <c r="P756" t="str">
        <f>VLOOKUP($D756,Artslister!$A$1:$W$100,5,FALSE)</f>
        <v>Plantae</v>
      </c>
      <c r="Q756" t="str">
        <f>VLOOKUP($D756,Artslister!$A$1:$W$100,6,FALSE)</f>
        <v>Magnoliophyta</v>
      </c>
      <c r="R756" t="str">
        <f>VLOOKUP($D756,Artslister!$A$1:$W$100,7,FALSE)</f>
        <v>Eudicots</v>
      </c>
      <c r="S756" t="str">
        <f>VLOOKUP($D756,Artslister!$A$1:$W$100,8,FALSE)</f>
        <v>Asterales</v>
      </c>
      <c r="T756" t="str">
        <f>VLOOKUP($D756,Artslister!$A$1:$W$100,9,FALSE)</f>
        <v>Asteraceae</v>
      </c>
      <c r="U756" t="str">
        <f>VLOOKUP($D756,Artslister!$A$1:$W$100,10,FALSE)</f>
        <v>Cota</v>
      </c>
      <c r="V756" t="str">
        <f>VLOOKUP($D756,Artslister!$A$1:$W$100,11,FALSE)</f>
        <v>tinctoria</v>
      </c>
      <c r="W756">
        <f>VLOOKUP($D756,Artslister!$A$1:$W$100,12,FALSE)</f>
        <v>0</v>
      </c>
      <c r="X756" t="str">
        <f>VLOOKUP($D756,Artslister!$A$1:$W$100,13,FALSE)</f>
        <v>(L.) J.Gay</v>
      </c>
      <c r="Y756" t="str">
        <f>VLOOKUP($D756,Artslister!$A$1:$W$100,15,FALSE)</f>
        <v>LC</v>
      </c>
      <c r="Z756">
        <f>VLOOKUP($D756,Artslister!$A$1:$W$100,17,FALSE)</f>
        <v>0</v>
      </c>
    </row>
    <row r="757" spans="1:26" x14ac:dyDescent="0.3">
      <c r="A757" t="s">
        <v>34</v>
      </c>
      <c r="B757">
        <v>2019</v>
      </c>
      <c r="C757" t="s">
        <v>1236</v>
      </c>
      <c r="D757" t="s">
        <v>1748</v>
      </c>
      <c r="E757">
        <v>15</v>
      </c>
      <c r="M757" t="str">
        <f>VLOOKUP($D757,Artslister!$A$1:$W$100,2,FALSE)</f>
        <v>Cota tinctoria</v>
      </c>
      <c r="N757" t="str">
        <f>VLOOKUP($D757,Artslister!$A$1:$W$100,3,FALSE)</f>
        <v>100530</v>
      </c>
      <c r="O757" t="str">
        <f>VLOOKUP($D757,Artslister!$A$1:$W$100,4,FALSE)</f>
        <v>60490</v>
      </c>
      <c r="P757" t="str">
        <f>VLOOKUP($D757,Artslister!$A$1:$W$100,5,FALSE)</f>
        <v>Plantae</v>
      </c>
      <c r="Q757" t="str">
        <f>VLOOKUP($D757,Artslister!$A$1:$W$100,6,FALSE)</f>
        <v>Magnoliophyta</v>
      </c>
      <c r="R757" t="str">
        <f>VLOOKUP($D757,Artslister!$A$1:$W$100,7,FALSE)</f>
        <v>Eudicots</v>
      </c>
      <c r="S757" t="str">
        <f>VLOOKUP($D757,Artslister!$A$1:$W$100,8,FALSE)</f>
        <v>Asterales</v>
      </c>
      <c r="T757" t="str">
        <f>VLOOKUP($D757,Artslister!$A$1:$W$100,9,FALSE)</f>
        <v>Asteraceae</v>
      </c>
      <c r="U757" t="str">
        <f>VLOOKUP($D757,Artslister!$A$1:$W$100,10,FALSE)</f>
        <v>Cota</v>
      </c>
      <c r="V757" t="str">
        <f>VLOOKUP($D757,Artslister!$A$1:$W$100,11,FALSE)</f>
        <v>tinctoria</v>
      </c>
      <c r="W757">
        <f>VLOOKUP($D757,Artslister!$A$1:$W$100,12,FALSE)</f>
        <v>0</v>
      </c>
      <c r="X757" t="str">
        <f>VLOOKUP($D757,Artslister!$A$1:$W$100,13,FALSE)</f>
        <v>(L.) J.Gay</v>
      </c>
      <c r="Y757" t="str">
        <f>VLOOKUP($D757,Artslister!$A$1:$W$100,15,FALSE)</f>
        <v>LC</v>
      </c>
      <c r="Z757">
        <f>VLOOKUP($D757,Artslister!$A$1:$W$100,17,FALSE)</f>
        <v>0</v>
      </c>
    </row>
    <row r="758" spans="1:26" x14ac:dyDescent="0.3">
      <c r="A758" t="s">
        <v>146</v>
      </c>
      <c r="B758">
        <v>2019</v>
      </c>
      <c r="C758" t="s">
        <v>1451</v>
      </c>
      <c r="D758" t="s">
        <v>1748</v>
      </c>
      <c r="E758">
        <v>3</v>
      </c>
      <c r="M758" t="str">
        <f>VLOOKUP($D758,Artslister!$A$1:$W$100,2,FALSE)</f>
        <v>Cota tinctoria</v>
      </c>
      <c r="N758" t="str">
        <f>VLOOKUP($D758,Artslister!$A$1:$W$100,3,FALSE)</f>
        <v>100530</v>
      </c>
      <c r="O758" t="str">
        <f>VLOOKUP($D758,Artslister!$A$1:$W$100,4,FALSE)</f>
        <v>60490</v>
      </c>
      <c r="P758" t="str">
        <f>VLOOKUP($D758,Artslister!$A$1:$W$100,5,FALSE)</f>
        <v>Plantae</v>
      </c>
      <c r="Q758" t="str">
        <f>VLOOKUP($D758,Artslister!$A$1:$W$100,6,FALSE)</f>
        <v>Magnoliophyta</v>
      </c>
      <c r="R758" t="str">
        <f>VLOOKUP($D758,Artslister!$A$1:$W$100,7,FALSE)</f>
        <v>Eudicots</v>
      </c>
      <c r="S758" t="str">
        <f>VLOOKUP($D758,Artslister!$A$1:$W$100,8,FALSE)</f>
        <v>Asterales</v>
      </c>
      <c r="T758" t="str">
        <f>VLOOKUP($D758,Artslister!$A$1:$W$100,9,FALSE)</f>
        <v>Asteraceae</v>
      </c>
      <c r="U758" t="str">
        <f>VLOOKUP($D758,Artslister!$A$1:$W$100,10,FALSE)</f>
        <v>Cota</v>
      </c>
      <c r="V758" t="str">
        <f>VLOOKUP($D758,Artslister!$A$1:$W$100,11,FALSE)</f>
        <v>tinctoria</v>
      </c>
      <c r="W758">
        <f>VLOOKUP($D758,Artslister!$A$1:$W$100,12,FALSE)</f>
        <v>0</v>
      </c>
      <c r="X758" t="str">
        <f>VLOOKUP($D758,Artslister!$A$1:$W$100,13,FALSE)</f>
        <v>(L.) J.Gay</v>
      </c>
      <c r="Y758" t="str">
        <f>VLOOKUP($D758,Artslister!$A$1:$W$100,15,FALSE)</f>
        <v>LC</v>
      </c>
      <c r="Z758">
        <f>VLOOKUP($D758,Artslister!$A$1:$W$100,17,FALSE)</f>
        <v>0</v>
      </c>
    </row>
    <row r="759" spans="1:26" x14ac:dyDescent="0.3">
      <c r="A759" t="s">
        <v>146</v>
      </c>
      <c r="B759">
        <v>2019</v>
      </c>
      <c r="C759" t="s">
        <v>1450</v>
      </c>
      <c r="D759" t="s">
        <v>1748</v>
      </c>
      <c r="E759">
        <v>20</v>
      </c>
      <c r="M759" t="str">
        <f>VLOOKUP($D759,Artslister!$A$1:$W$100,2,FALSE)</f>
        <v>Cota tinctoria</v>
      </c>
      <c r="N759" t="str">
        <f>VLOOKUP($D759,Artslister!$A$1:$W$100,3,FALSE)</f>
        <v>100530</v>
      </c>
      <c r="O759" t="str">
        <f>VLOOKUP($D759,Artslister!$A$1:$W$100,4,FALSE)</f>
        <v>60490</v>
      </c>
      <c r="P759" t="str">
        <f>VLOOKUP($D759,Artslister!$A$1:$W$100,5,FALSE)</f>
        <v>Plantae</v>
      </c>
      <c r="Q759" t="str">
        <f>VLOOKUP($D759,Artslister!$A$1:$W$100,6,FALSE)</f>
        <v>Magnoliophyta</v>
      </c>
      <c r="R759" t="str">
        <f>VLOOKUP($D759,Artslister!$A$1:$W$100,7,FALSE)</f>
        <v>Eudicots</v>
      </c>
      <c r="S759" t="str">
        <f>VLOOKUP($D759,Artslister!$A$1:$W$100,8,FALSE)</f>
        <v>Asterales</v>
      </c>
      <c r="T759" t="str">
        <f>VLOOKUP($D759,Artslister!$A$1:$W$100,9,FALSE)</f>
        <v>Asteraceae</v>
      </c>
      <c r="U759" t="str">
        <f>VLOOKUP($D759,Artslister!$A$1:$W$100,10,FALSE)</f>
        <v>Cota</v>
      </c>
      <c r="V759" t="str">
        <f>VLOOKUP($D759,Artslister!$A$1:$W$100,11,FALSE)</f>
        <v>tinctoria</v>
      </c>
      <c r="W759">
        <f>VLOOKUP($D759,Artslister!$A$1:$W$100,12,FALSE)</f>
        <v>0</v>
      </c>
      <c r="X759" t="str">
        <f>VLOOKUP($D759,Artslister!$A$1:$W$100,13,FALSE)</f>
        <v>(L.) J.Gay</v>
      </c>
      <c r="Y759" t="str">
        <f>VLOOKUP($D759,Artslister!$A$1:$W$100,15,FALSE)</f>
        <v>LC</v>
      </c>
      <c r="Z759">
        <f>VLOOKUP($D759,Artslister!$A$1:$W$100,17,FALSE)</f>
        <v>0</v>
      </c>
    </row>
    <row r="760" spans="1:26" x14ac:dyDescent="0.3">
      <c r="A760" t="s">
        <v>146</v>
      </c>
      <c r="B760">
        <v>2019</v>
      </c>
      <c r="C760" t="s">
        <v>1447</v>
      </c>
      <c r="D760" t="s">
        <v>1748</v>
      </c>
      <c r="E760">
        <v>5</v>
      </c>
      <c r="M760" t="str">
        <f>VLOOKUP($D760,Artslister!$A$1:$W$100,2,FALSE)</f>
        <v>Cota tinctoria</v>
      </c>
      <c r="N760" t="str">
        <f>VLOOKUP($D760,Artslister!$A$1:$W$100,3,FALSE)</f>
        <v>100530</v>
      </c>
      <c r="O760" t="str">
        <f>VLOOKUP($D760,Artslister!$A$1:$W$100,4,FALSE)</f>
        <v>60490</v>
      </c>
      <c r="P760" t="str">
        <f>VLOOKUP($D760,Artslister!$A$1:$W$100,5,FALSE)</f>
        <v>Plantae</v>
      </c>
      <c r="Q760" t="str">
        <f>VLOOKUP($D760,Artslister!$A$1:$W$100,6,FALSE)</f>
        <v>Magnoliophyta</v>
      </c>
      <c r="R760" t="str">
        <f>VLOOKUP($D760,Artslister!$A$1:$W$100,7,FALSE)</f>
        <v>Eudicots</v>
      </c>
      <c r="S760" t="str">
        <f>VLOOKUP($D760,Artslister!$A$1:$W$100,8,FALSE)</f>
        <v>Asterales</v>
      </c>
      <c r="T760" t="str">
        <f>VLOOKUP($D760,Artslister!$A$1:$W$100,9,FALSE)</f>
        <v>Asteraceae</v>
      </c>
      <c r="U760" t="str">
        <f>VLOOKUP($D760,Artslister!$A$1:$W$100,10,FALSE)</f>
        <v>Cota</v>
      </c>
      <c r="V760" t="str">
        <f>VLOOKUP($D760,Artslister!$A$1:$W$100,11,FALSE)</f>
        <v>tinctoria</v>
      </c>
      <c r="W760">
        <f>VLOOKUP($D760,Artslister!$A$1:$W$100,12,FALSE)</f>
        <v>0</v>
      </c>
      <c r="X760" t="str">
        <f>VLOOKUP($D760,Artslister!$A$1:$W$100,13,FALSE)</f>
        <v>(L.) J.Gay</v>
      </c>
      <c r="Y760" t="str">
        <f>VLOOKUP($D760,Artslister!$A$1:$W$100,15,FALSE)</f>
        <v>LC</v>
      </c>
      <c r="Z760">
        <f>VLOOKUP($D760,Artslister!$A$1:$W$100,17,FALSE)</f>
        <v>0</v>
      </c>
    </row>
    <row r="761" spans="1:26" x14ac:dyDescent="0.3">
      <c r="A761" t="s">
        <v>146</v>
      </c>
      <c r="B761">
        <v>2019</v>
      </c>
      <c r="C761" t="s">
        <v>1445</v>
      </c>
      <c r="D761" t="s">
        <v>1748</v>
      </c>
      <c r="E761">
        <v>5</v>
      </c>
      <c r="M761" t="str">
        <f>VLOOKUP($D761,Artslister!$A$1:$W$100,2,FALSE)</f>
        <v>Cota tinctoria</v>
      </c>
      <c r="N761" t="str">
        <f>VLOOKUP($D761,Artslister!$A$1:$W$100,3,FALSE)</f>
        <v>100530</v>
      </c>
      <c r="O761" t="str">
        <f>VLOOKUP($D761,Artslister!$A$1:$W$100,4,FALSE)</f>
        <v>60490</v>
      </c>
      <c r="P761" t="str">
        <f>VLOOKUP($D761,Artslister!$A$1:$W$100,5,FALSE)</f>
        <v>Plantae</v>
      </c>
      <c r="Q761" t="str">
        <f>VLOOKUP($D761,Artslister!$A$1:$W$100,6,FALSE)</f>
        <v>Magnoliophyta</v>
      </c>
      <c r="R761" t="str">
        <f>VLOOKUP($D761,Artslister!$A$1:$W$100,7,FALSE)</f>
        <v>Eudicots</v>
      </c>
      <c r="S761" t="str">
        <f>VLOOKUP($D761,Artslister!$A$1:$W$100,8,FALSE)</f>
        <v>Asterales</v>
      </c>
      <c r="T761" t="str">
        <f>VLOOKUP($D761,Artslister!$A$1:$W$100,9,FALSE)</f>
        <v>Asteraceae</v>
      </c>
      <c r="U761" t="str">
        <f>VLOOKUP($D761,Artslister!$A$1:$W$100,10,FALSE)</f>
        <v>Cota</v>
      </c>
      <c r="V761" t="str">
        <f>VLOOKUP($D761,Artslister!$A$1:$W$100,11,FALSE)</f>
        <v>tinctoria</v>
      </c>
      <c r="W761">
        <f>VLOOKUP($D761,Artslister!$A$1:$W$100,12,FALSE)</f>
        <v>0</v>
      </c>
      <c r="X761" t="str">
        <f>VLOOKUP($D761,Artslister!$A$1:$W$100,13,FALSE)</f>
        <v>(L.) J.Gay</v>
      </c>
      <c r="Y761" t="str">
        <f>VLOOKUP($D761,Artslister!$A$1:$W$100,15,FALSE)</f>
        <v>LC</v>
      </c>
      <c r="Z761">
        <f>VLOOKUP($D761,Artslister!$A$1:$W$100,17,FALSE)</f>
        <v>0</v>
      </c>
    </row>
    <row r="762" spans="1:26" x14ac:dyDescent="0.3">
      <c r="A762" t="s">
        <v>148</v>
      </c>
      <c r="B762">
        <v>2019</v>
      </c>
      <c r="C762" t="s">
        <v>1610</v>
      </c>
      <c r="D762" t="s">
        <v>1748</v>
      </c>
      <c r="E762">
        <v>3</v>
      </c>
      <c r="M762" t="str">
        <f>VLOOKUP($D762,Artslister!$A$1:$W$100,2,FALSE)</f>
        <v>Cota tinctoria</v>
      </c>
      <c r="N762" t="str">
        <f>VLOOKUP($D762,Artslister!$A$1:$W$100,3,FALSE)</f>
        <v>100530</v>
      </c>
      <c r="O762" t="str">
        <f>VLOOKUP($D762,Artslister!$A$1:$W$100,4,FALSE)</f>
        <v>60490</v>
      </c>
      <c r="P762" t="str">
        <f>VLOOKUP($D762,Artslister!$A$1:$W$100,5,FALSE)</f>
        <v>Plantae</v>
      </c>
      <c r="Q762" t="str">
        <f>VLOOKUP($D762,Artslister!$A$1:$W$100,6,FALSE)</f>
        <v>Magnoliophyta</v>
      </c>
      <c r="R762" t="str">
        <f>VLOOKUP($D762,Artslister!$A$1:$W$100,7,FALSE)</f>
        <v>Eudicots</v>
      </c>
      <c r="S762" t="str">
        <f>VLOOKUP($D762,Artslister!$A$1:$W$100,8,FALSE)</f>
        <v>Asterales</v>
      </c>
      <c r="T762" t="str">
        <f>VLOOKUP($D762,Artslister!$A$1:$W$100,9,FALSE)</f>
        <v>Asteraceae</v>
      </c>
      <c r="U762" t="str">
        <f>VLOOKUP($D762,Artslister!$A$1:$W$100,10,FALSE)</f>
        <v>Cota</v>
      </c>
      <c r="V762" t="str">
        <f>VLOOKUP($D762,Artslister!$A$1:$W$100,11,FALSE)</f>
        <v>tinctoria</v>
      </c>
      <c r="W762">
        <f>VLOOKUP($D762,Artslister!$A$1:$W$100,12,FALSE)</f>
        <v>0</v>
      </c>
      <c r="X762" t="str">
        <f>VLOOKUP($D762,Artslister!$A$1:$W$100,13,FALSE)</f>
        <v>(L.) J.Gay</v>
      </c>
      <c r="Y762" t="str">
        <f>VLOOKUP($D762,Artslister!$A$1:$W$100,15,FALSE)</f>
        <v>LC</v>
      </c>
      <c r="Z762">
        <f>VLOOKUP($D762,Artslister!$A$1:$W$100,17,FALSE)</f>
        <v>0</v>
      </c>
    </row>
    <row r="763" spans="1:26" x14ac:dyDescent="0.3">
      <c r="A763" t="s">
        <v>148</v>
      </c>
      <c r="B763">
        <v>2019</v>
      </c>
      <c r="C763" t="s">
        <v>1607</v>
      </c>
      <c r="D763" t="s">
        <v>1748</v>
      </c>
      <c r="E763">
        <v>20</v>
      </c>
      <c r="M763" t="str">
        <f>VLOOKUP($D763,Artslister!$A$1:$W$100,2,FALSE)</f>
        <v>Cota tinctoria</v>
      </c>
      <c r="N763" t="str">
        <f>VLOOKUP($D763,Artslister!$A$1:$W$100,3,FALSE)</f>
        <v>100530</v>
      </c>
      <c r="O763" t="str">
        <f>VLOOKUP($D763,Artslister!$A$1:$W$100,4,FALSE)</f>
        <v>60490</v>
      </c>
      <c r="P763" t="str">
        <f>VLOOKUP($D763,Artslister!$A$1:$W$100,5,FALSE)</f>
        <v>Plantae</v>
      </c>
      <c r="Q763" t="str">
        <f>VLOOKUP($D763,Artslister!$A$1:$W$100,6,FALSE)</f>
        <v>Magnoliophyta</v>
      </c>
      <c r="R763" t="str">
        <f>VLOOKUP($D763,Artslister!$A$1:$W$100,7,FALSE)</f>
        <v>Eudicots</v>
      </c>
      <c r="S763" t="str">
        <f>VLOOKUP($D763,Artslister!$A$1:$W$100,8,FALSE)</f>
        <v>Asterales</v>
      </c>
      <c r="T763" t="str">
        <f>VLOOKUP($D763,Artslister!$A$1:$W$100,9,FALSE)</f>
        <v>Asteraceae</v>
      </c>
      <c r="U763" t="str">
        <f>VLOOKUP($D763,Artslister!$A$1:$W$100,10,FALSE)</f>
        <v>Cota</v>
      </c>
      <c r="V763" t="str">
        <f>VLOOKUP($D763,Artslister!$A$1:$W$100,11,FALSE)</f>
        <v>tinctoria</v>
      </c>
      <c r="W763">
        <f>VLOOKUP($D763,Artslister!$A$1:$W$100,12,FALSE)</f>
        <v>0</v>
      </c>
      <c r="X763" t="str">
        <f>VLOOKUP($D763,Artslister!$A$1:$W$100,13,FALSE)</f>
        <v>(L.) J.Gay</v>
      </c>
      <c r="Y763" t="str">
        <f>VLOOKUP($D763,Artslister!$A$1:$W$100,15,FALSE)</f>
        <v>LC</v>
      </c>
      <c r="Z763">
        <f>VLOOKUP($D763,Artslister!$A$1:$W$100,17,FALSE)</f>
        <v>0</v>
      </c>
    </row>
    <row r="764" spans="1:26" x14ac:dyDescent="0.3">
      <c r="A764" t="s">
        <v>148</v>
      </c>
      <c r="B764">
        <v>2019</v>
      </c>
      <c r="C764" t="s">
        <v>1613</v>
      </c>
      <c r="D764" t="s">
        <v>1748</v>
      </c>
      <c r="E764">
        <v>2</v>
      </c>
      <c r="M764" t="str">
        <f>VLOOKUP($D764,Artslister!$A$1:$W$100,2,FALSE)</f>
        <v>Cota tinctoria</v>
      </c>
      <c r="N764" t="str">
        <f>VLOOKUP($D764,Artslister!$A$1:$W$100,3,FALSE)</f>
        <v>100530</v>
      </c>
      <c r="O764" t="str">
        <f>VLOOKUP($D764,Artslister!$A$1:$W$100,4,FALSE)</f>
        <v>60490</v>
      </c>
      <c r="P764" t="str">
        <f>VLOOKUP($D764,Artslister!$A$1:$W$100,5,FALSE)</f>
        <v>Plantae</v>
      </c>
      <c r="Q764" t="str">
        <f>VLOOKUP($D764,Artslister!$A$1:$W$100,6,FALSE)</f>
        <v>Magnoliophyta</v>
      </c>
      <c r="R764" t="str">
        <f>VLOOKUP($D764,Artslister!$A$1:$W$100,7,FALSE)</f>
        <v>Eudicots</v>
      </c>
      <c r="S764" t="str">
        <f>VLOOKUP($D764,Artslister!$A$1:$W$100,8,FALSE)</f>
        <v>Asterales</v>
      </c>
      <c r="T764" t="str">
        <f>VLOOKUP($D764,Artslister!$A$1:$W$100,9,FALSE)</f>
        <v>Asteraceae</v>
      </c>
      <c r="U764" t="str">
        <f>VLOOKUP($D764,Artslister!$A$1:$W$100,10,FALSE)</f>
        <v>Cota</v>
      </c>
      <c r="V764" t="str">
        <f>VLOOKUP($D764,Artslister!$A$1:$W$100,11,FALSE)</f>
        <v>tinctoria</v>
      </c>
      <c r="W764">
        <f>VLOOKUP($D764,Artslister!$A$1:$W$100,12,FALSE)</f>
        <v>0</v>
      </c>
      <c r="X764" t="str">
        <f>VLOOKUP($D764,Artslister!$A$1:$W$100,13,FALSE)</f>
        <v>(L.) J.Gay</v>
      </c>
      <c r="Y764" t="str">
        <f>VLOOKUP($D764,Artslister!$A$1:$W$100,15,FALSE)</f>
        <v>LC</v>
      </c>
      <c r="Z764">
        <f>VLOOKUP($D764,Artslister!$A$1:$W$100,17,FALSE)</f>
        <v>0</v>
      </c>
    </row>
    <row r="765" spans="1:26" x14ac:dyDescent="0.3">
      <c r="A765" t="s">
        <v>148</v>
      </c>
      <c r="B765">
        <v>2019</v>
      </c>
      <c r="C765" t="s">
        <v>1617</v>
      </c>
      <c r="D765" t="s">
        <v>1748</v>
      </c>
      <c r="E765">
        <v>3</v>
      </c>
      <c r="M765" t="str">
        <f>VLOOKUP($D765,Artslister!$A$1:$W$100,2,FALSE)</f>
        <v>Cota tinctoria</v>
      </c>
      <c r="N765" t="str">
        <f>VLOOKUP($D765,Artslister!$A$1:$W$100,3,FALSE)</f>
        <v>100530</v>
      </c>
      <c r="O765" t="str">
        <f>VLOOKUP($D765,Artslister!$A$1:$W$100,4,FALSE)</f>
        <v>60490</v>
      </c>
      <c r="P765" t="str">
        <f>VLOOKUP($D765,Artslister!$A$1:$W$100,5,FALSE)</f>
        <v>Plantae</v>
      </c>
      <c r="Q765" t="str">
        <f>VLOOKUP($D765,Artslister!$A$1:$W$100,6,FALSE)</f>
        <v>Magnoliophyta</v>
      </c>
      <c r="R765" t="str">
        <f>VLOOKUP($D765,Artslister!$A$1:$W$100,7,FALSE)</f>
        <v>Eudicots</v>
      </c>
      <c r="S765" t="str">
        <f>VLOOKUP($D765,Artslister!$A$1:$W$100,8,FALSE)</f>
        <v>Asterales</v>
      </c>
      <c r="T765" t="str">
        <f>VLOOKUP($D765,Artslister!$A$1:$W$100,9,FALSE)</f>
        <v>Asteraceae</v>
      </c>
      <c r="U765" t="str">
        <f>VLOOKUP($D765,Artslister!$A$1:$W$100,10,FALSE)</f>
        <v>Cota</v>
      </c>
      <c r="V765" t="str">
        <f>VLOOKUP($D765,Artslister!$A$1:$W$100,11,FALSE)</f>
        <v>tinctoria</v>
      </c>
      <c r="W765">
        <f>VLOOKUP($D765,Artslister!$A$1:$W$100,12,FALSE)</f>
        <v>0</v>
      </c>
      <c r="X765" t="str">
        <f>VLOOKUP($D765,Artslister!$A$1:$W$100,13,FALSE)</f>
        <v>(L.) J.Gay</v>
      </c>
      <c r="Y765" t="str">
        <f>VLOOKUP($D765,Artslister!$A$1:$W$100,15,FALSE)</f>
        <v>LC</v>
      </c>
      <c r="Z765">
        <f>VLOOKUP($D765,Artslister!$A$1:$W$100,17,FALSE)</f>
        <v>0</v>
      </c>
    </row>
    <row r="766" spans="1:26" x14ac:dyDescent="0.3">
      <c r="A766" t="s">
        <v>1764</v>
      </c>
      <c r="B766">
        <v>2019</v>
      </c>
      <c r="C766" t="s">
        <v>1677</v>
      </c>
      <c r="D766" t="s">
        <v>1748</v>
      </c>
      <c r="E766">
        <v>20</v>
      </c>
      <c r="M766" t="str">
        <f>VLOOKUP($D766,Artslister!$A$1:$W$100,2,FALSE)</f>
        <v>Cota tinctoria</v>
      </c>
      <c r="N766" t="str">
        <f>VLOOKUP($D766,Artslister!$A$1:$W$100,3,FALSE)</f>
        <v>100530</v>
      </c>
      <c r="O766" t="str">
        <f>VLOOKUP($D766,Artslister!$A$1:$W$100,4,FALSE)</f>
        <v>60490</v>
      </c>
      <c r="P766" t="str">
        <f>VLOOKUP($D766,Artslister!$A$1:$W$100,5,FALSE)</f>
        <v>Plantae</v>
      </c>
      <c r="Q766" t="str">
        <f>VLOOKUP($D766,Artslister!$A$1:$W$100,6,FALSE)</f>
        <v>Magnoliophyta</v>
      </c>
      <c r="R766" t="str">
        <f>VLOOKUP($D766,Artslister!$A$1:$W$100,7,FALSE)</f>
        <v>Eudicots</v>
      </c>
      <c r="S766" t="str">
        <f>VLOOKUP($D766,Artslister!$A$1:$W$100,8,FALSE)</f>
        <v>Asterales</v>
      </c>
      <c r="T766" t="str">
        <f>VLOOKUP($D766,Artslister!$A$1:$W$100,9,FALSE)</f>
        <v>Asteraceae</v>
      </c>
      <c r="U766" t="str">
        <f>VLOOKUP($D766,Artslister!$A$1:$W$100,10,FALSE)</f>
        <v>Cota</v>
      </c>
      <c r="V766" t="str">
        <f>VLOOKUP($D766,Artslister!$A$1:$W$100,11,FALSE)</f>
        <v>tinctoria</v>
      </c>
      <c r="W766">
        <f>VLOOKUP($D766,Artslister!$A$1:$W$100,12,FALSE)</f>
        <v>0</v>
      </c>
      <c r="X766" t="str">
        <f>VLOOKUP($D766,Artslister!$A$1:$W$100,13,FALSE)</f>
        <v>(L.) J.Gay</v>
      </c>
      <c r="Y766" t="str">
        <f>VLOOKUP($D766,Artslister!$A$1:$W$100,15,FALSE)</f>
        <v>LC</v>
      </c>
      <c r="Z766">
        <f>VLOOKUP($D766,Artslister!$A$1:$W$100,17,FALSE)</f>
        <v>0</v>
      </c>
    </row>
    <row r="767" spans="1:26" x14ac:dyDescent="0.3">
      <c r="A767" t="s">
        <v>1764</v>
      </c>
      <c r="B767">
        <v>2019</v>
      </c>
      <c r="C767" t="s">
        <v>1678</v>
      </c>
      <c r="D767" t="s">
        <v>1748</v>
      </c>
      <c r="E767">
        <v>20</v>
      </c>
      <c r="M767" t="str">
        <f>VLOOKUP($D767,Artslister!$A$1:$W$100,2,FALSE)</f>
        <v>Cota tinctoria</v>
      </c>
      <c r="N767" t="str">
        <f>VLOOKUP($D767,Artslister!$A$1:$W$100,3,FALSE)</f>
        <v>100530</v>
      </c>
      <c r="O767" t="str">
        <f>VLOOKUP($D767,Artslister!$A$1:$W$100,4,FALSE)</f>
        <v>60490</v>
      </c>
      <c r="P767" t="str">
        <f>VLOOKUP($D767,Artslister!$A$1:$W$100,5,FALSE)</f>
        <v>Plantae</v>
      </c>
      <c r="Q767" t="str">
        <f>VLOOKUP($D767,Artslister!$A$1:$W$100,6,FALSE)</f>
        <v>Magnoliophyta</v>
      </c>
      <c r="R767" t="str">
        <f>VLOOKUP($D767,Artslister!$A$1:$W$100,7,FALSE)</f>
        <v>Eudicots</v>
      </c>
      <c r="S767" t="str">
        <f>VLOOKUP($D767,Artslister!$A$1:$W$100,8,FALSE)</f>
        <v>Asterales</v>
      </c>
      <c r="T767" t="str">
        <f>VLOOKUP($D767,Artslister!$A$1:$W$100,9,FALSE)</f>
        <v>Asteraceae</v>
      </c>
      <c r="U767" t="str">
        <f>VLOOKUP($D767,Artslister!$A$1:$W$100,10,FALSE)</f>
        <v>Cota</v>
      </c>
      <c r="V767" t="str">
        <f>VLOOKUP($D767,Artslister!$A$1:$W$100,11,FALSE)</f>
        <v>tinctoria</v>
      </c>
      <c r="W767">
        <f>VLOOKUP($D767,Artslister!$A$1:$W$100,12,FALSE)</f>
        <v>0</v>
      </c>
      <c r="X767" t="str">
        <f>VLOOKUP($D767,Artslister!$A$1:$W$100,13,FALSE)</f>
        <v>(L.) J.Gay</v>
      </c>
      <c r="Y767" t="str">
        <f>VLOOKUP($D767,Artslister!$A$1:$W$100,15,FALSE)</f>
        <v>LC</v>
      </c>
      <c r="Z767">
        <f>VLOOKUP($D767,Artslister!$A$1:$W$100,17,FALSE)</f>
        <v>0</v>
      </c>
    </row>
    <row r="768" spans="1:26" x14ac:dyDescent="0.3">
      <c r="A768" t="s">
        <v>1764</v>
      </c>
      <c r="B768">
        <v>2019</v>
      </c>
      <c r="C768" t="s">
        <v>1671</v>
      </c>
      <c r="D768" t="s">
        <v>1748</v>
      </c>
      <c r="E768">
        <v>10</v>
      </c>
      <c r="M768" t="str">
        <f>VLOOKUP($D768,Artslister!$A$1:$W$100,2,FALSE)</f>
        <v>Cota tinctoria</v>
      </c>
      <c r="N768" t="str">
        <f>VLOOKUP($D768,Artslister!$A$1:$W$100,3,FALSE)</f>
        <v>100530</v>
      </c>
      <c r="O768" t="str">
        <f>VLOOKUP($D768,Artslister!$A$1:$W$100,4,FALSE)</f>
        <v>60490</v>
      </c>
      <c r="P768" t="str">
        <f>VLOOKUP($D768,Artslister!$A$1:$W$100,5,FALSE)</f>
        <v>Plantae</v>
      </c>
      <c r="Q768" t="str">
        <f>VLOOKUP($D768,Artslister!$A$1:$W$100,6,FALSE)</f>
        <v>Magnoliophyta</v>
      </c>
      <c r="R768" t="str">
        <f>VLOOKUP($D768,Artslister!$A$1:$W$100,7,FALSE)</f>
        <v>Eudicots</v>
      </c>
      <c r="S768" t="str">
        <f>VLOOKUP($D768,Artslister!$A$1:$W$100,8,FALSE)</f>
        <v>Asterales</v>
      </c>
      <c r="T768" t="str">
        <f>VLOOKUP($D768,Artslister!$A$1:$W$100,9,FALSE)</f>
        <v>Asteraceae</v>
      </c>
      <c r="U768" t="str">
        <f>VLOOKUP($D768,Artslister!$A$1:$W$100,10,FALSE)</f>
        <v>Cota</v>
      </c>
      <c r="V768" t="str">
        <f>VLOOKUP($D768,Artslister!$A$1:$W$100,11,FALSE)</f>
        <v>tinctoria</v>
      </c>
      <c r="W768">
        <f>VLOOKUP($D768,Artslister!$A$1:$W$100,12,FALSE)</f>
        <v>0</v>
      </c>
      <c r="X768" t="str">
        <f>VLOOKUP($D768,Artslister!$A$1:$W$100,13,FALSE)</f>
        <v>(L.) J.Gay</v>
      </c>
      <c r="Y768" t="str">
        <f>VLOOKUP($D768,Artslister!$A$1:$W$100,15,FALSE)</f>
        <v>LC</v>
      </c>
      <c r="Z768">
        <f>VLOOKUP($D768,Artslister!$A$1:$W$100,17,FALSE)</f>
        <v>0</v>
      </c>
    </row>
    <row r="769" spans="1:26" x14ac:dyDescent="0.3">
      <c r="A769" t="s">
        <v>1764</v>
      </c>
      <c r="B769">
        <v>2019</v>
      </c>
      <c r="C769" t="s">
        <v>1670</v>
      </c>
      <c r="D769" t="s">
        <v>1748</v>
      </c>
      <c r="E769">
        <v>20</v>
      </c>
      <c r="M769" t="str">
        <f>VLOOKUP($D769,Artslister!$A$1:$W$100,2,FALSE)</f>
        <v>Cota tinctoria</v>
      </c>
      <c r="N769" t="str">
        <f>VLOOKUP($D769,Artslister!$A$1:$W$100,3,FALSE)</f>
        <v>100530</v>
      </c>
      <c r="O769" t="str">
        <f>VLOOKUP($D769,Artslister!$A$1:$W$100,4,FALSE)</f>
        <v>60490</v>
      </c>
      <c r="P769" t="str">
        <f>VLOOKUP($D769,Artslister!$A$1:$W$100,5,FALSE)</f>
        <v>Plantae</v>
      </c>
      <c r="Q769" t="str">
        <f>VLOOKUP($D769,Artslister!$A$1:$W$100,6,FALSE)</f>
        <v>Magnoliophyta</v>
      </c>
      <c r="R769" t="str">
        <f>VLOOKUP($D769,Artslister!$A$1:$W$100,7,FALSE)</f>
        <v>Eudicots</v>
      </c>
      <c r="S769" t="str">
        <f>VLOOKUP($D769,Artslister!$A$1:$W$100,8,FALSE)</f>
        <v>Asterales</v>
      </c>
      <c r="T769" t="str">
        <f>VLOOKUP($D769,Artslister!$A$1:$W$100,9,FALSE)</f>
        <v>Asteraceae</v>
      </c>
      <c r="U769" t="str">
        <f>VLOOKUP($D769,Artslister!$A$1:$W$100,10,FALSE)</f>
        <v>Cota</v>
      </c>
      <c r="V769" t="str">
        <f>VLOOKUP($D769,Artslister!$A$1:$W$100,11,FALSE)</f>
        <v>tinctoria</v>
      </c>
      <c r="W769">
        <f>VLOOKUP($D769,Artslister!$A$1:$W$100,12,FALSE)</f>
        <v>0</v>
      </c>
      <c r="X769" t="str">
        <f>VLOOKUP($D769,Artslister!$A$1:$W$100,13,FALSE)</f>
        <v>(L.) J.Gay</v>
      </c>
      <c r="Y769" t="str">
        <f>VLOOKUP($D769,Artslister!$A$1:$W$100,15,FALSE)</f>
        <v>LC</v>
      </c>
      <c r="Z769">
        <f>VLOOKUP($D769,Artslister!$A$1:$W$100,17,FALSE)</f>
        <v>0</v>
      </c>
    </row>
    <row r="770" spans="1:26" x14ac:dyDescent="0.3">
      <c r="A770" t="s">
        <v>1764</v>
      </c>
      <c r="B770">
        <v>2019</v>
      </c>
      <c r="C770" t="s">
        <v>1673</v>
      </c>
      <c r="D770" t="s">
        <v>1748</v>
      </c>
      <c r="E770">
        <v>10</v>
      </c>
      <c r="M770" t="str">
        <f>VLOOKUP($D770,Artslister!$A$1:$W$100,2,FALSE)</f>
        <v>Cota tinctoria</v>
      </c>
      <c r="N770" t="str">
        <f>VLOOKUP($D770,Artslister!$A$1:$W$100,3,FALSE)</f>
        <v>100530</v>
      </c>
      <c r="O770" t="str">
        <f>VLOOKUP($D770,Artslister!$A$1:$W$100,4,FALSE)</f>
        <v>60490</v>
      </c>
      <c r="P770" t="str">
        <f>VLOOKUP($D770,Artslister!$A$1:$W$100,5,FALSE)</f>
        <v>Plantae</v>
      </c>
      <c r="Q770" t="str">
        <f>VLOOKUP($D770,Artslister!$A$1:$W$100,6,FALSE)</f>
        <v>Magnoliophyta</v>
      </c>
      <c r="R770" t="str">
        <f>VLOOKUP($D770,Artslister!$A$1:$W$100,7,FALSE)</f>
        <v>Eudicots</v>
      </c>
      <c r="S770" t="str">
        <f>VLOOKUP($D770,Artslister!$A$1:$W$100,8,FALSE)</f>
        <v>Asterales</v>
      </c>
      <c r="T770" t="str">
        <f>VLOOKUP($D770,Artslister!$A$1:$W$100,9,FALSE)</f>
        <v>Asteraceae</v>
      </c>
      <c r="U770" t="str">
        <f>VLOOKUP($D770,Artslister!$A$1:$W$100,10,FALSE)</f>
        <v>Cota</v>
      </c>
      <c r="V770" t="str">
        <f>VLOOKUP($D770,Artslister!$A$1:$W$100,11,FALSE)</f>
        <v>tinctoria</v>
      </c>
      <c r="W770">
        <f>VLOOKUP($D770,Artslister!$A$1:$W$100,12,FALSE)</f>
        <v>0</v>
      </c>
      <c r="X770" t="str">
        <f>VLOOKUP($D770,Artslister!$A$1:$W$100,13,FALSE)</f>
        <v>(L.) J.Gay</v>
      </c>
      <c r="Y770" t="str">
        <f>VLOOKUP($D770,Artslister!$A$1:$W$100,15,FALSE)</f>
        <v>LC</v>
      </c>
      <c r="Z770">
        <f>VLOOKUP($D770,Artslister!$A$1:$W$100,17,FALSE)</f>
        <v>0</v>
      </c>
    </row>
    <row r="771" spans="1:26" x14ac:dyDescent="0.3">
      <c r="A771" t="s">
        <v>1764</v>
      </c>
      <c r="B771">
        <v>2019</v>
      </c>
      <c r="C771" t="s">
        <v>1676</v>
      </c>
      <c r="D771" t="s">
        <v>1748</v>
      </c>
      <c r="E771">
        <v>5</v>
      </c>
      <c r="M771" t="str">
        <f>VLOOKUP($D771,Artslister!$A$1:$W$100,2,FALSE)</f>
        <v>Cota tinctoria</v>
      </c>
      <c r="N771" t="str">
        <f>VLOOKUP($D771,Artslister!$A$1:$W$100,3,FALSE)</f>
        <v>100530</v>
      </c>
      <c r="O771" t="str">
        <f>VLOOKUP($D771,Artslister!$A$1:$W$100,4,FALSE)</f>
        <v>60490</v>
      </c>
      <c r="P771" t="str">
        <f>VLOOKUP($D771,Artslister!$A$1:$W$100,5,FALSE)</f>
        <v>Plantae</v>
      </c>
      <c r="Q771" t="str">
        <f>VLOOKUP($D771,Artslister!$A$1:$W$100,6,FALSE)</f>
        <v>Magnoliophyta</v>
      </c>
      <c r="R771" t="str">
        <f>VLOOKUP($D771,Artslister!$A$1:$W$100,7,FALSE)</f>
        <v>Eudicots</v>
      </c>
      <c r="S771" t="str">
        <f>VLOOKUP($D771,Artslister!$A$1:$W$100,8,FALSE)</f>
        <v>Asterales</v>
      </c>
      <c r="T771" t="str">
        <f>VLOOKUP($D771,Artslister!$A$1:$W$100,9,FALSE)</f>
        <v>Asteraceae</v>
      </c>
      <c r="U771" t="str">
        <f>VLOOKUP($D771,Artslister!$A$1:$W$100,10,FALSE)</f>
        <v>Cota</v>
      </c>
      <c r="V771" t="str">
        <f>VLOOKUP($D771,Artslister!$A$1:$W$100,11,FALSE)</f>
        <v>tinctoria</v>
      </c>
      <c r="W771">
        <f>VLOOKUP($D771,Artslister!$A$1:$W$100,12,FALSE)</f>
        <v>0</v>
      </c>
      <c r="X771" t="str">
        <f>VLOOKUP($D771,Artslister!$A$1:$W$100,13,FALSE)</f>
        <v>(L.) J.Gay</v>
      </c>
      <c r="Y771" t="str">
        <f>VLOOKUP($D771,Artslister!$A$1:$W$100,15,FALSE)</f>
        <v>LC</v>
      </c>
      <c r="Z771">
        <f>VLOOKUP($D771,Artslister!$A$1:$W$100,17,FALSE)</f>
        <v>0</v>
      </c>
    </row>
    <row r="772" spans="1:26" x14ac:dyDescent="0.3">
      <c r="A772" t="s">
        <v>127</v>
      </c>
      <c r="B772">
        <v>2020</v>
      </c>
      <c r="C772" t="s">
        <v>1114</v>
      </c>
      <c r="D772" t="s">
        <v>1748</v>
      </c>
      <c r="E772">
        <v>1</v>
      </c>
      <c r="M772" t="str">
        <f>VLOOKUP($D772,Artslister!$A$1:$W$100,2,FALSE)</f>
        <v>Cota tinctoria</v>
      </c>
      <c r="N772" t="str">
        <f>VLOOKUP($D772,Artslister!$A$1:$W$100,3,FALSE)</f>
        <v>100530</v>
      </c>
      <c r="O772" t="str">
        <f>VLOOKUP($D772,Artslister!$A$1:$W$100,4,FALSE)</f>
        <v>60490</v>
      </c>
      <c r="P772" t="str">
        <f>VLOOKUP($D772,Artslister!$A$1:$W$100,5,FALSE)</f>
        <v>Plantae</v>
      </c>
      <c r="Q772" t="str">
        <f>VLOOKUP($D772,Artslister!$A$1:$W$100,6,FALSE)</f>
        <v>Magnoliophyta</v>
      </c>
      <c r="R772" t="str">
        <f>VLOOKUP($D772,Artslister!$A$1:$W$100,7,FALSE)</f>
        <v>Eudicots</v>
      </c>
      <c r="S772" t="str">
        <f>VLOOKUP($D772,Artslister!$A$1:$W$100,8,FALSE)</f>
        <v>Asterales</v>
      </c>
      <c r="T772" t="str">
        <f>VLOOKUP($D772,Artslister!$A$1:$W$100,9,FALSE)</f>
        <v>Asteraceae</v>
      </c>
      <c r="U772" t="str">
        <f>VLOOKUP($D772,Artslister!$A$1:$W$100,10,FALSE)</f>
        <v>Cota</v>
      </c>
      <c r="V772" t="str">
        <f>VLOOKUP($D772,Artslister!$A$1:$W$100,11,FALSE)</f>
        <v>tinctoria</v>
      </c>
      <c r="W772">
        <f>VLOOKUP($D772,Artslister!$A$1:$W$100,12,FALSE)</f>
        <v>0</v>
      </c>
      <c r="X772" t="str">
        <f>VLOOKUP($D772,Artslister!$A$1:$W$100,13,FALSE)</f>
        <v>(L.) J.Gay</v>
      </c>
      <c r="Y772" t="str">
        <f>VLOOKUP($D772,Artslister!$A$1:$W$100,15,FALSE)</f>
        <v>LC</v>
      </c>
      <c r="Z772">
        <f>VLOOKUP($D772,Artslister!$A$1:$W$100,17,FALSE)</f>
        <v>0</v>
      </c>
    </row>
    <row r="773" spans="1:26" x14ac:dyDescent="0.3">
      <c r="A773" t="s">
        <v>127</v>
      </c>
      <c r="B773">
        <v>2020</v>
      </c>
      <c r="C773" t="s">
        <v>1120</v>
      </c>
      <c r="D773" t="s">
        <v>1748</v>
      </c>
      <c r="E773">
        <v>3</v>
      </c>
      <c r="M773" t="str">
        <f>VLOOKUP($D773,Artslister!$A$1:$W$100,2,FALSE)</f>
        <v>Cota tinctoria</v>
      </c>
      <c r="N773" t="str">
        <f>VLOOKUP($D773,Artslister!$A$1:$W$100,3,FALSE)</f>
        <v>100530</v>
      </c>
      <c r="O773" t="str">
        <f>VLOOKUP($D773,Artslister!$A$1:$W$100,4,FALSE)</f>
        <v>60490</v>
      </c>
      <c r="P773" t="str">
        <f>VLOOKUP($D773,Artslister!$A$1:$W$100,5,FALSE)</f>
        <v>Plantae</v>
      </c>
      <c r="Q773" t="str">
        <f>VLOOKUP($D773,Artslister!$A$1:$W$100,6,FALSE)</f>
        <v>Magnoliophyta</v>
      </c>
      <c r="R773" t="str">
        <f>VLOOKUP($D773,Artslister!$A$1:$W$100,7,FALSE)</f>
        <v>Eudicots</v>
      </c>
      <c r="S773" t="str">
        <f>VLOOKUP($D773,Artslister!$A$1:$W$100,8,FALSE)</f>
        <v>Asterales</v>
      </c>
      <c r="T773" t="str">
        <f>VLOOKUP($D773,Artslister!$A$1:$W$100,9,FALSE)</f>
        <v>Asteraceae</v>
      </c>
      <c r="U773" t="str">
        <f>VLOOKUP($D773,Artslister!$A$1:$W$100,10,FALSE)</f>
        <v>Cota</v>
      </c>
      <c r="V773" t="str">
        <f>VLOOKUP($D773,Artslister!$A$1:$W$100,11,FALSE)</f>
        <v>tinctoria</v>
      </c>
      <c r="W773">
        <f>VLOOKUP($D773,Artslister!$A$1:$W$100,12,FALSE)</f>
        <v>0</v>
      </c>
      <c r="X773" t="str">
        <f>VLOOKUP($D773,Artslister!$A$1:$W$100,13,FALSE)</f>
        <v>(L.) J.Gay</v>
      </c>
      <c r="Y773" t="str">
        <f>VLOOKUP($D773,Artslister!$A$1:$W$100,15,FALSE)</f>
        <v>LC</v>
      </c>
      <c r="Z773">
        <f>VLOOKUP($D773,Artslister!$A$1:$W$100,17,FALSE)</f>
        <v>0</v>
      </c>
    </row>
    <row r="774" spans="1:26" x14ac:dyDescent="0.3">
      <c r="A774" t="s">
        <v>127</v>
      </c>
      <c r="B774">
        <v>2020</v>
      </c>
      <c r="C774" t="s">
        <v>1116</v>
      </c>
      <c r="D774" t="s">
        <v>1748</v>
      </c>
      <c r="E774">
        <v>1</v>
      </c>
      <c r="M774" t="str">
        <f>VLOOKUP($D774,Artslister!$A$1:$W$100,2,FALSE)</f>
        <v>Cota tinctoria</v>
      </c>
      <c r="N774" t="str">
        <f>VLOOKUP($D774,Artslister!$A$1:$W$100,3,FALSE)</f>
        <v>100530</v>
      </c>
      <c r="O774" t="str">
        <f>VLOOKUP($D774,Artslister!$A$1:$W$100,4,FALSE)</f>
        <v>60490</v>
      </c>
      <c r="P774" t="str">
        <f>VLOOKUP($D774,Artslister!$A$1:$W$100,5,FALSE)</f>
        <v>Plantae</v>
      </c>
      <c r="Q774" t="str">
        <f>VLOOKUP($D774,Artslister!$A$1:$W$100,6,FALSE)</f>
        <v>Magnoliophyta</v>
      </c>
      <c r="R774" t="str">
        <f>VLOOKUP($D774,Artslister!$A$1:$W$100,7,FALSE)</f>
        <v>Eudicots</v>
      </c>
      <c r="S774" t="str">
        <f>VLOOKUP($D774,Artslister!$A$1:$W$100,8,FALSE)</f>
        <v>Asterales</v>
      </c>
      <c r="T774" t="str">
        <f>VLOOKUP($D774,Artslister!$A$1:$W$100,9,FALSE)</f>
        <v>Asteraceae</v>
      </c>
      <c r="U774" t="str">
        <f>VLOOKUP($D774,Artslister!$A$1:$W$100,10,FALSE)</f>
        <v>Cota</v>
      </c>
      <c r="V774" t="str">
        <f>VLOOKUP($D774,Artslister!$A$1:$W$100,11,FALSE)</f>
        <v>tinctoria</v>
      </c>
      <c r="W774">
        <f>VLOOKUP($D774,Artslister!$A$1:$W$100,12,FALSE)</f>
        <v>0</v>
      </c>
      <c r="X774" t="str">
        <f>VLOOKUP($D774,Artslister!$A$1:$W$100,13,FALSE)</f>
        <v>(L.) J.Gay</v>
      </c>
      <c r="Y774" t="str">
        <f>VLOOKUP($D774,Artslister!$A$1:$W$100,15,FALSE)</f>
        <v>LC</v>
      </c>
      <c r="Z774">
        <f>VLOOKUP($D774,Artslister!$A$1:$W$100,17,FALSE)</f>
        <v>0</v>
      </c>
    </row>
    <row r="775" spans="1:26" x14ac:dyDescent="0.3">
      <c r="A775" t="s">
        <v>127</v>
      </c>
      <c r="B775">
        <v>2020</v>
      </c>
      <c r="C775" t="s">
        <v>1121</v>
      </c>
      <c r="D775" t="s">
        <v>1748</v>
      </c>
      <c r="E775">
        <v>2</v>
      </c>
      <c r="M775" t="str">
        <f>VLOOKUP($D775,Artslister!$A$1:$W$100,2,FALSE)</f>
        <v>Cota tinctoria</v>
      </c>
      <c r="N775" t="str">
        <f>VLOOKUP($D775,Artslister!$A$1:$W$100,3,FALSE)</f>
        <v>100530</v>
      </c>
      <c r="O775" t="str">
        <f>VLOOKUP($D775,Artslister!$A$1:$W$100,4,FALSE)</f>
        <v>60490</v>
      </c>
      <c r="P775" t="str">
        <f>VLOOKUP($D775,Artslister!$A$1:$W$100,5,FALSE)</f>
        <v>Plantae</v>
      </c>
      <c r="Q775" t="str">
        <f>VLOOKUP($D775,Artslister!$A$1:$W$100,6,FALSE)</f>
        <v>Magnoliophyta</v>
      </c>
      <c r="R775" t="str">
        <f>VLOOKUP($D775,Artslister!$A$1:$W$100,7,FALSE)</f>
        <v>Eudicots</v>
      </c>
      <c r="S775" t="str">
        <f>VLOOKUP($D775,Artslister!$A$1:$W$100,8,FALSE)</f>
        <v>Asterales</v>
      </c>
      <c r="T775" t="str">
        <f>VLOOKUP($D775,Artslister!$A$1:$W$100,9,FALSE)</f>
        <v>Asteraceae</v>
      </c>
      <c r="U775" t="str">
        <f>VLOOKUP($D775,Artslister!$A$1:$W$100,10,FALSE)</f>
        <v>Cota</v>
      </c>
      <c r="V775" t="str">
        <f>VLOOKUP($D775,Artslister!$A$1:$W$100,11,FALSE)</f>
        <v>tinctoria</v>
      </c>
      <c r="W775">
        <f>VLOOKUP($D775,Artslister!$A$1:$W$100,12,FALSE)</f>
        <v>0</v>
      </c>
      <c r="X775" t="str">
        <f>VLOOKUP($D775,Artslister!$A$1:$W$100,13,FALSE)</f>
        <v>(L.) J.Gay</v>
      </c>
      <c r="Y775" t="str">
        <f>VLOOKUP($D775,Artslister!$A$1:$W$100,15,FALSE)</f>
        <v>LC</v>
      </c>
      <c r="Z775">
        <f>VLOOKUP($D775,Artslister!$A$1:$W$100,17,FALSE)</f>
        <v>0</v>
      </c>
    </row>
    <row r="776" spans="1:26" x14ac:dyDescent="0.3">
      <c r="A776" t="s">
        <v>127</v>
      </c>
      <c r="B776">
        <v>2020</v>
      </c>
      <c r="C776" t="s">
        <v>1123</v>
      </c>
      <c r="D776" t="s">
        <v>1748</v>
      </c>
      <c r="E776">
        <v>2</v>
      </c>
      <c r="M776" t="str">
        <f>VLOOKUP($D776,Artslister!$A$1:$W$100,2,FALSE)</f>
        <v>Cota tinctoria</v>
      </c>
      <c r="N776" t="str">
        <f>VLOOKUP($D776,Artslister!$A$1:$W$100,3,FALSE)</f>
        <v>100530</v>
      </c>
      <c r="O776" t="str">
        <f>VLOOKUP($D776,Artslister!$A$1:$W$100,4,FALSE)</f>
        <v>60490</v>
      </c>
      <c r="P776" t="str">
        <f>VLOOKUP($D776,Artslister!$A$1:$W$100,5,FALSE)</f>
        <v>Plantae</v>
      </c>
      <c r="Q776" t="str">
        <f>VLOOKUP($D776,Artslister!$A$1:$W$100,6,FALSE)</f>
        <v>Magnoliophyta</v>
      </c>
      <c r="R776" t="str">
        <f>VLOOKUP($D776,Artslister!$A$1:$W$100,7,FALSE)</f>
        <v>Eudicots</v>
      </c>
      <c r="S776" t="str">
        <f>VLOOKUP($D776,Artslister!$A$1:$W$100,8,FALSE)</f>
        <v>Asterales</v>
      </c>
      <c r="T776" t="str">
        <f>VLOOKUP($D776,Artslister!$A$1:$W$100,9,FALSE)</f>
        <v>Asteraceae</v>
      </c>
      <c r="U776" t="str">
        <f>VLOOKUP($D776,Artslister!$A$1:$W$100,10,FALSE)</f>
        <v>Cota</v>
      </c>
      <c r="V776" t="str">
        <f>VLOOKUP($D776,Artslister!$A$1:$W$100,11,FALSE)</f>
        <v>tinctoria</v>
      </c>
      <c r="W776">
        <f>VLOOKUP($D776,Artslister!$A$1:$W$100,12,FALSE)</f>
        <v>0</v>
      </c>
      <c r="X776" t="str">
        <f>VLOOKUP($D776,Artslister!$A$1:$W$100,13,FALSE)</f>
        <v>(L.) J.Gay</v>
      </c>
      <c r="Y776" t="str">
        <f>VLOOKUP($D776,Artslister!$A$1:$W$100,15,FALSE)</f>
        <v>LC</v>
      </c>
      <c r="Z776">
        <f>VLOOKUP($D776,Artslister!$A$1:$W$100,17,FALSE)</f>
        <v>0</v>
      </c>
    </row>
    <row r="777" spans="1:26" x14ac:dyDescent="0.3">
      <c r="A777" t="s">
        <v>12</v>
      </c>
      <c r="B777">
        <v>2020</v>
      </c>
      <c r="C777" t="s">
        <v>1198</v>
      </c>
      <c r="D777" t="s">
        <v>1748</v>
      </c>
      <c r="E777">
        <v>3</v>
      </c>
      <c r="M777" t="str">
        <f>VLOOKUP($D777,Artslister!$A$1:$W$100,2,FALSE)</f>
        <v>Cota tinctoria</v>
      </c>
      <c r="N777" t="str">
        <f>VLOOKUP($D777,Artslister!$A$1:$W$100,3,FALSE)</f>
        <v>100530</v>
      </c>
      <c r="O777" t="str">
        <f>VLOOKUP($D777,Artslister!$A$1:$W$100,4,FALSE)</f>
        <v>60490</v>
      </c>
      <c r="P777" t="str">
        <f>VLOOKUP($D777,Artslister!$A$1:$W$100,5,FALSE)</f>
        <v>Plantae</v>
      </c>
      <c r="Q777" t="str">
        <f>VLOOKUP($D777,Artslister!$A$1:$W$100,6,FALSE)</f>
        <v>Magnoliophyta</v>
      </c>
      <c r="R777" t="str">
        <f>VLOOKUP($D777,Artslister!$A$1:$W$100,7,FALSE)</f>
        <v>Eudicots</v>
      </c>
      <c r="S777" t="str">
        <f>VLOOKUP($D777,Artslister!$A$1:$W$100,8,FALSE)</f>
        <v>Asterales</v>
      </c>
      <c r="T777" t="str">
        <f>VLOOKUP($D777,Artslister!$A$1:$W$100,9,FALSE)</f>
        <v>Asteraceae</v>
      </c>
      <c r="U777" t="str">
        <f>VLOOKUP($D777,Artslister!$A$1:$W$100,10,FALSE)</f>
        <v>Cota</v>
      </c>
      <c r="V777" t="str">
        <f>VLOOKUP($D777,Artslister!$A$1:$W$100,11,FALSE)</f>
        <v>tinctoria</v>
      </c>
      <c r="W777">
        <f>VLOOKUP($D777,Artslister!$A$1:$W$100,12,FALSE)</f>
        <v>0</v>
      </c>
      <c r="X777" t="str">
        <f>VLOOKUP($D777,Artslister!$A$1:$W$100,13,FALSE)</f>
        <v>(L.) J.Gay</v>
      </c>
      <c r="Y777" t="str">
        <f>VLOOKUP($D777,Artslister!$A$1:$W$100,15,FALSE)</f>
        <v>LC</v>
      </c>
      <c r="Z777">
        <f>VLOOKUP($D777,Artslister!$A$1:$W$100,17,FALSE)</f>
        <v>0</v>
      </c>
    </row>
    <row r="778" spans="1:26" x14ac:dyDescent="0.3">
      <c r="A778" t="s">
        <v>12</v>
      </c>
      <c r="B778">
        <v>2020</v>
      </c>
      <c r="C778" t="s">
        <v>1199</v>
      </c>
      <c r="D778" t="s">
        <v>1748</v>
      </c>
      <c r="E778">
        <v>2</v>
      </c>
      <c r="M778" t="str">
        <f>VLOOKUP($D778,Artslister!$A$1:$W$100,2,FALSE)</f>
        <v>Cota tinctoria</v>
      </c>
      <c r="N778" t="str">
        <f>VLOOKUP($D778,Artslister!$A$1:$W$100,3,FALSE)</f>
        <v>100530</v>
      </c>
      <c r="O778" t="str">
        <f>VLOOKUP($D778,Artslister!$A$1:$W$100,4,FALSE)</f>
        <v>60490</v>
      </c>
      <c r="P778" t="str">
        <f>VLOOKUP($D778,Artslister!$A$1:$W$100,5,FALSE)</f>
        <v>Plantae</v>
      </c>
      <c r="Q778" t="str">
        <f>VLOOKUP($D778,Artslister!$A$1:$W$100,6,FALSE)</f>
        <v>Magnoliophyta</v>
      </c>
      <c r="R778" t="str">
        <f>VLOOKUP($D778,Artslister!$A$1:$W$100,7,FALSE)</f>
        <v>Eudicots</v>
      </c>
      <c r="S778" t="str">
        <f>VLOOKUP($D778,Artslister!$A$1:$W$100,8,FALSE)</f>
        <v>Asterales</v>
      </c>
      <c r="T778" t="str">
        <f>VLOOKUP($D778,Artslister!$A$1:$W$100,9,FALSE)</f>
        <v>Asteraceae</v>
      </c>
      <c r="U778" t="str">
        <f>VLOOKUP($D778,Artslister!$A$1:$W$100,10,FALSE)</f>
        <v>Cota</v>
      </c>
      <c r="V778" t="str">
        <f>VLOOKUP($D778,Artslister!$A$1:$W$100,11,FALSE)</f>
        <v>tinctoria</v>
      </c>
      <c r="W778">
        <f>VLOOKUP($D778,Artslister!$A$1:$W$100,12,FALSE)</f>
        <v>0</v>
      </c>
      <c r="X778" t="str">
        <f>VLOOKUP($D778,Artslister!$A$1:$W$100,13,FALSE)</f>
        <v>(L.) J.Gay</v>
      </c>
      <c r="Y778" t="str">
        <f>VLOOKUP($D778,Artslister!$A$1:$W$100,15,FALSE)</f>
        <v>LC</v>
      </c>
      <c r="Z778">
        <f>VLOOKUP($D778,Artslister!$A$1:$W$100,17,FALSE)</f>
        <v>0</v>
      </c>
    </row>
    <row r="779" spans="1:26" x14ac:dyDescent="0.3">
      <c r="A779" t="s">
        <v>12</v>
      </c>
      <c r="B779">
        <v>2020</v>
      </c>
      <c r="C779" t="s">
        <v>1202</v>
      </c>
      <c r="D779" t="s">
        <v>1748</v>
      </c>
      <c r="E779">
        <v>1</v>
      </c>
      <c r="M779" t="str">
        <f>VLOOKUP($D779,Artslister!$A$1:$W$100,2,FALSE)</f>
        <v>Cota tinctoria</v>
      </c>
      <c r="N779" t="str">
        <f>VLOOKUP($D779,Artslister!$A$1:$W$100,3,FALSE)</f>
        <v>100530</v>
      </c>
      <c r="O779" t="str">
        <f>VLOOKUP($D779,Artslister!$A$1:$W$100,4,FALSE)</f>
        <v>60490</v>
      </c>
      <c r="P779" t="str">
        <f>VLOOKUP($D779,Artslister!$A$1:$W$100,5,FALSE)</f>
        <v>Plantae</v>
      </c>
      <c r="Q779" t="str">
        <f>VLOOKUP($D779,Artslister!$A$1:$W$100,6,FALSE)</f>
        <v>Magnoliophyta</v>
      </c>
      <c r="R779" t="str">
        <f>VLOOKUP($D779,Artslister!$A$1:$W$100,7,FALSE)</f>
        <v>Eudicots</v>
      </c>
      <c r="S779" t="str">
        <f>VLOOKUP($D779,Artslister!$A$1:$W$100,8,FALSE)</f>
        <v>Asterales</v>
      </c>
      <c r="T779" t="str">
        <f>VLOOKUP($D779,Artslister!$A$1:$W$100,9,FALSE)</f>
        <v>Asteraceae</v>
      </c>
      <c r="U779" t="str">
        <f>VLOOKUP($D779,Artslister!$A$1:$W$100,10,FALSE)</f>
        <v>Cota</v>
      </c>
      <c r="V779" t="str">
        <f>VLOOKUP($D779,Artslister!$A$1:$W$100,11,FALSE)</f>
        <v>tinctoria</v>
      </c>
      <c r="W779">
        <f>VLOOKUP($D779,Artslister!$A$1:$W$100,12,FALSE)</f>
        <v>0</v>
      </c>
      <c r="X779" t="str">
        <f>VLOOKUP($D779,Artslister!$A$1:$W$100,13,FALSE)</f>
        <v>(L.) J.Gay</v>
      </c>
      <c r="Y779" t="str">
        <f>VLOOKUP($D779,Artslister!$A$1:$W$100,15,FALSE)</f>
        <v>LC</v>
      </c>
      <c r="Z779">
        <f>VLOOKUP($D779,Artslister!$A$1:$W$100,17,FALSE)</f>
        <v>0</v>
      </c>
    </row>
    <row r="780" spans="1:26" x14ac:dyDescent="0.3">
      <c r="A780" t="s">
        <v>12</v>
      </c>
      <c r="B780">
        <v>2020</v>
      </c>
      <c r="C780" t="s">
        <v>1201</v>
      </c>
      <c r="D780" t="s">
        <v>1748</v>
      </c>
      <c r="E780">
        <v>5</v>
      </c>
      <c r="M780" t="str">
        <f>VLOOKUP($D780,Artslister!$A$1:$W$100,2,FALSE)</f>
        <v>Cota tinctoria</v>
      </c>
      <c r="N780" t="str">
        <f>VLOOKUP($D780,Artslister!$A$1:$W$100,3,FALSE)</f>
        <v>100530</v>
      </c>
      <c r="O780" t="str">
        <f>VLOOKUP($D780,Artslister!$A$1:$W$100,4,FALSE)</f>
        <v>60490</v>
      </c>
      <c r="P780" t="str">
        <f>VLOOKUP($D780,Artslister!$A$1:$W$100,5,FALSE)</f>
        <v>Plantae</v>
      </c>
      <c r="Q780" t="str">
        <f>VLOOKUP($D780,Artslister!$A$1:$W$100,6,FALSE)</f>
        <v>Magnoliophyta</v>
      </c>
      <c r="R780" t="str">
        <f>VLOOKUP($D780,Artslister!$A$1:$W$100,7,FALSE)</f>
        <v>Eudicots</v>
      </c>
      <c r="S780" t="str">
        <f>VLOOKUP($D780,Artslister!$A$1:$W$100,8,FALSE)</f>
        <v>Asterales</v>
      </c>
      <c r="T780" t="str">
        <f>VLOOKUP($D780,Artslister!$A$1:$W$100,9,FALSE)</f>
        <v>Asteraceae</v>
      </c>
      <c r="U780" t="str">
        <f>VLOOKUP($D780,Artslister!$A$1:$W$100,10,FALSE)</f>
        <v>Cota</v>
      </c>
      <c r="V780" t="str">
        <f>VLOOKUP($D780,Artslister!$A$1:$W$100,11,FALSE)</f>
        <v>tinctoria</v>
      </c>
      <c r="W780">
        <f>VLOOKUP($D780,Artslister!$A$1:$W$100,12,FALSE)</f>
        <v>0</v>
      </c>
      <c r="X780" t="str">
        <f>VLOOKUP($D780,Artslister!$A$1:$W$100,13,FALSE)</f>
        <v>(L.) J.Gay</v>
      </c>
      <c r="Y780" t="str">
        <f>VLOOKUP($D780,Artslister!$A$1:$W$100,15,FALSE)</f>
        <v>LC</v>
      </c>
      <c r="Z780">
        <f>VLOOKUP($D780,Artslister!$A$1:$W$100,17,FALSE)</f>
        <v>0</v>
      </c>
    </row>
    <row r="781" spans="1:26" x14ac:dyDescent="0.3">
      <c r="A781" t="s">
        <v>12</v>
      </c>
      <c r="B781">
        <v>2020</v>
      </c>
      <c r="C781" t="s">
        <v>1204</v>
      </c>
      <c r="D781" t="s">
        <v>1748</v>
      </c>
      <c r="E781">
        <v>4</v>
      </c>
      <c r="M781" t="str">
        <f>VLOOKUP($D781,Artslister!$A$1:$W$100,2,FALSE)</f>
        <v>Cota tinctoria</v>
      </c>
      <c r="N781" t="str">
        <f>VLOOKUP($D781,Artslister!$A$1:$W$100,3,FALSE)</f>
        <v>100530</v>
      </c>
      <c r="O781" t="str">
        <f>VLOOKUP($D781,Artslister!$A$1:$W$100,4,FALSE)</f>
        <v>60490</v>
      </c>
      <c r="P781" t="str">
        <f>VLOOKUP($D781,Artslister!$A$1:$W$100,5,FALSE)</f>
        <v>Plantae</v>
      </c>
      <c r="Q781" t="str">
        <f>VLOOKUP($D781,Artslister!$A$1:$W$100,6,FALSE)</f>
        <v>Magnoliophyta</v>
      </c>
      <c r="R781" t="str">
        <f>VLOOKUP($D781,Artslister!$A$1:$W$100,7,FALSE)</f>
        <v>Eudicots</v>
      </c>
      <c r="S781" t="str">
        <f>VLOOKUP($D781,Artslister!$A$1:$W$100,8,FALSE)</f>
        <v>Asterales</v>
      </c>
      <c r="T781" t="str">
        <f>VLOOKUP($D781,Artslister!$A$1:$W$100,9,FALSE)</f>
        <v>Asteraceae</v>
      </c>
      <c r="U781" t="str">
        <f>VLOOKUP($D781,Artslister!$A$1:$W$100,10,FALSE)</f>
        <v>Cota</v>
      </c>
      <c r="V781" t="str">
        <f>VLOOKUP($D781,Artslister!$A$1:$W$100,11,FALSE)</f>
        <v>tinctoria</v>
      </c>
      <c r="W781">
        <f>VLOOKUP($D781,Artslister!$A$1:$W$100,12,FALSE)</f>
        <v>0</v>
      </c>
      <c r="X781" t="str">
        <f>VLOOKUP($D781,Artslister!$A$1:$W$100,13,FALSE)</f>
        <v>(L.) J.Gay</v>
      </c>
      <c r="Y781" t="str">
        <f>VLOOKUP($D781,Artslister!$A$1:$W$100,15,FALSE)</f>
        <v>LC</v>
      </c>
      <c r="Z781">
        <f>VLOOKUP($D781,Artslister!$A$1:$W$100,17,FALSE)</f>
        <v>0</v>
      </c>
    </row>
    <row r="782" spans="1:26" x14ac:dyDescent="0.3">
      <c r="A782" t="s">
        <v>12</v>
      </c>
      <c r="B782">
        <v>2020</v>
      </c>
      <c r="C782" t="s">
        <v>1200</v>
      </c>
      <c r="D782" t="s">
        <v>1748</v>
      </c>
      <c r="E782">
        <v>5</v>
      </c>
      <c r="M782" t="str">
        <f>VLOOKUP($D782,Artslister!$A$1:$W$100,2,FALSE)</f>
        <v>Cota tinctoria</v>
      </c>
      <c r="N782" t="str">
        <f>VLOOKUP($D782,Artslister!$A$1:$W$100,3,FALSE)</f>
        <v>100530</v>
      </c>
      <c r="O782" t="str">
        <f>VLOOKUP($D782,Artslister!$A$1:$W$100,4,FALSE)</f>
        <v>60490</v>
      </c>
      <c r="P782" t="str">
        <f>VLOOKUP($D782,Artslister!$A$1:$W$100,5,FALSE)</f>
        <v>Plantae</v>
      </c>
      <c r="Q782" t="str">
        <f>VLOOKUP($D782,Artslister!$A$1:$W$100,6,FALSE)</f>
        <v>Magnoliophyta</v>
      </c>
      <c r="R782" t="str">
        <f>VLOOKUP($D782,Artslister!$A$1:$W$100,7,FALSE)</f>
        <v>Eudicots</v>
      </c>
      <c r="S782" t="str">
        <f>VLOOKUP($D782,Artslister!$A$1:$W$100,8,FALSE)</f>
        <v>Asterales</v>
      </c>
      <c r="T782" t="str">
        <f>VLOOKUP($D782,Artslister!$A$1:$W$100,9,FALSE)</f>
        <v>Asteraceae</v>
      </c>
      <c r="U782" t="str">
        <f>VLOOKUP($D782,Artslister!$A$1:$W$100,10,FALSE)</f>
        <v>Cota</v>
      </c>
      <c r="V782" t="str">
        <f>VLOOKUP($D782,Artslister!$A$1:$W$100,11,FALSE)</f>
        <v>tinctoria</v>
      </c>
      <c r="W782">
        <f>VLOOKUP($D782,Artslister!$A$1:$W$100,12,FALSE)</f>
        <v>0</v>
      </c>
      <c r="X782" t="str">
        <f>VLOOKUP($D782,Artslister!$A$1:$W$100,13,FALSE)</f>
        <v>(L.) J.Gay</v>
      </c>
      <c r="Y782" t="str">
        <f>VLOOKUP($D782,Artslister!$A$1:$W$100,15,FALSE)</f>
        <v>LC</v>
      </c>
      <c r="Z782">
        <f>VLOOKUP($D782,Artslister!$A$1:$W$100,17,FALSE)</f>
        <v>0</v>
      </c>
    </row>
    <row r="783" spans="1:26" x14ac:dyDescent="0.3">
      <c r="A783" t="s">
        <v>12</v>
      </c>
      <c r="B783">
        <v>2020</v>
      </c>
      <c r="C783" t="s">
        <v>1197</v>
      </c>
      <c r="D783" t="s">
        <v>1748</v>
      </c>
      <c r="E783">
        <v>2</v>
      </c>
      <c r="M783" t="str">
        <f>VLOOKUP($D783,Artslister!$A$1:$W$100,2,FALSE)</f>
        <v>Cota tinctoria</v>
      </c>
      <c r="N783" t="str">
        <f>VLOOKUP($D783,Artslister!$A$1:$W$100,3,FALSE)</f>
        <v>100530</v>
      </c>
      <c r="O783" t="str">
        <f>VLOOKUP($D783,Artslister!$A$1:$W$100,4,FALSE)</f>
        <v>60490</v>
      </c>
      <c r="P783" t="str">
        <f>VLOOKUP($D783,Artslister!$A$1:$W$100,5,FALSE)</f>
        <v>Plantae</v>
      </c>
      <c r="Q783" t="str">
        <f>VLOOKUP($D783,Artslister!$A$1:$W$100,6,FALSE)</f>
        <v>Magnoliophyta</v>
      </c>
      <c r="R783" t="str">
        <f>VLOOKUP($D783,Artslister!$A$1:$W$100,7,FALSE)</f>
        <v>Eudicots</v>
      </c>
      <c r="S783" t="str">
        <f>VLOOKUP($D783,Artslister!$A$1:$W$100,8,FALSE)</f>
        <v>Asterales</v>
      </c>
      <c r="T783" t="str">
        <f>VLOOKUP($D783,Artslister!$A$1:$W$100,9,FALSE)</f>
        <v>Asteraceae</v>
      </c>
      <c r="U783" t="str">
        <f>VLOOKUP($D783,Artslister!$A$1:$W$100,10,FALSE)</f>
        <v>Cota</v>
      </c>
      <c r="V783" t="str">
        <f>VLOOKUP($D783,Artslister!$A$1:$W$100,11,FALSE)</f>
        <v>tinctoria</v>
      </c>
      <c r="W783">
        <f>VLOOKUP($D783,Artslister!$A$1:$W$100,12,FALSE)</f>
        <v>0</v>
      </c>
      <c r="X783" t="str">
        <f>VLOOKUP($D783,Artslister!$A$1:$W$100,13,FALSE)</f>
        <v>(L.) J.Gay</v>
      </c>
      <c r="Y783" t="str">
        <f>VLOOKUP($D783,Artslister!$A$1:$W$100,15,FALSE)</f>
        <v>LC</v>
      </c>
      <c r="Z783">
        <f>VLOOKUP($D783,Artslister!$A$1:$W$100,17,FALSE)</f>
        <v>0</v>
      </c>
    </row>
    <row r="784" spans="1:26" x14ac:dyDescent="0.3">
      <c r="A784" t="s">
        <v>34</v>
      </c>
      <c r="B784">
        <v>2020</v>
      </c>
      <c r="C784" t="s">
        <v>1236</v>
      </c>
      <c r="D784" t="s">
        <v>1748</v>
      </c>
      <c r="E784">
        <v>2</v>
      </c>
      <c r="M784" t="str">
        <f>VLOOKUP($D784,Artslister!$A$1:$W$100,2,FALSE)</f>
        <v>Cota tinctoria</v>
      </c>
      <c r="N784" t="str">
        <f>VLOOKUP($D784,Artslister!$A$1:$W$100,3,FALSE)</f>
        <v>100530</v>
      </c>
      <c r="O784" t="str">
        <f>VLOOKUP($D784,Artslister!$A$1:$W$100,4,FALSE)</f>
        <v>60490</v>
      </c>
      <c r="P784" t="str">
        <f>VLOOKUP($D784,Artslister!$A$1:$W$100,5,FALSE)</f>
        <v>Plantae</v>
      </c>
      <c r="Q784" t="str">
        <f>VLOOKUP($D784,Artslister!$A$1:$W$100,6,FALSE)</f>
        <v>Magnoliophyta</v>
      </c>
      <c r="R784" t="str">
        <f>VLOOKUP($D784,Artslister!$A$1:$W$100,7,FALSE)</f>
        <v>Eudicots</v>
      </c>
      <c r="S784" t="str">
        <f>VLOOKUP($D784,Artslister!$A$1:$W$100,8,FALSE)</f>
        <v>Asterales</v>
      </c>
      <c r="T784" t="str">
        <f>VLOOKUP($D784,Artslister!$A$1:$W$100,9,FALSE)</f>
        <v>Asteraceae</v>
      </c>
      <c r="U784" t="str">
        <f>VLOOKUP($D784,Artslister!$A$1:$W$100,10,FALSE)</f>
        <v>Cota</v>
      </c>
      <c r="V784" t="str">
        <f>VLOOKUP($D784,Artslister!$A$1:$W$100,11,FALSE)</f>
        <v>tinctoria</v>
      </c>
      <c r="W784">
        <f>VLOOKUP($D784,Artslister!$A$1:$W$100,12,FALSE)</f>
        <v>0</v>
      </c>
      <c r="X784" t="str">
        <f>VLOOKUP($D784,Artslister!$A$1:$W$100,13,FALSE)</f>
        <v>(L.) J.Gay</v>
      </c>
      <c r="Y784" t="str">
        <f>VLOOKUP($D784,Artslister!$A$1:$W$100,15,FALSE)</f>
        <v>LC</v>
      </c>
      <c r="Z784">
        <f>VLOOKUP($D784,Artslister!$A$1:$W$100,17,FALSE)</f>
        <v>0</v>
      </c>
    </row>
    <row r="785" spans="1:26" x14ac:dyDescent="0.3">
      <c r="A785" t="s">
        <v>34</v>
      </c>
      <c r="B785">
        <v>2020</v>
      </c>
      <c r="C785" t="s">
        <v>1235</v>
      </c>
      <c r="D785" t="s">
        <v>1748</v>
      </c>
      <c r="E785">
        <v>0.1</v>
      </c>
      <c r="M785" t="str">
        <f>VLOOKUP($D785,Artslister!$A$1:$W$100,2,FALSE)</f>
        <v>Cota tinctoria</v>
      </c>
      <c r="N785" t="str">
        <f>VLOOKUP($D785,Artslister!$A$1:$W$100,3,FALSE)</f>
        <v>100530</v>
      </c>
      <c r="O785" t="str">
        <f>VLOOKUP($D785,Artslister!$A$1:$W$100,4,FALSE)</f>
        <v>60490</v>
      </c>
      <c r="P785" t="str">
        <f>VLOOKUP($D785,Artslister!$A$1:$W$100,5,FALSE)</f>
        <v>Plantae</v>
      </c>
      <c r="Q785" t="str">
        <f>VLOOKUP($D785,Artslister!$A$1:$W$100,6,FALSE)</f>
        <v>Magnoliophyta</v>
      </c>
      <c r="R785" t="str">
        <f>VLOOKUP($D785,Artslister!$A$1:$W$100,7,FALSE)</f>
        <v>Eudicots</v>
      </c>
      <c r="S785" t="str">
        <f>VLOOKUP($D785,Artslister!$A$1:$W$100,8,FALSE)</f>
        <v>Asterales</v>
      </c>
      <c r="T785" t="str">
        <f>VLOOKUP($D785,Artslister!$A$1:$W$100,9,FALSE)</f>
        <v>Asteraceae</v>
      </c>
      <c r="U785" t="str">
        <f>VLOOKUP($D785,Artslister!$A$1:$W$100,10,FALSE)</f>
        <v>Cota</v>
      </c>
      <c r="V785" t="str">
        <f>VLOOKUP($D785,Artslister!$A$1:$W$100,11,FALSE)</f>
        <v>tinctoria</v>
      </c>
      <c r="W785">
        <f>VLOOKUP($D785,Artslister!$A$1:$W$100,12,FALSE)</f>
        <v>0</v>
      </c>
      <c r="X785" t="str">
        <f>VLOOKUP($D785,Artslister!$A$1:$W$100,13,FALSE)</f>
        <v>(L.) J.Gay</v>
      </c>
      <c r="Y785" t="str">
        <f>VLOOKUP($D785,Artslister!$A$1:$W$100,15,FALSE)</f>
        <v>LC</v>
      </c>
      <c r="Z785">
        <f>VLOOKUP($D785,Artslister!$A$1:$W$100,17,FALSE)</f>
        <v>0</v>
      </c>
    </row>
    <row r="786" spans="1:26" x14ac:dyDescent="0.3">
      <c r="A786" t="s">
        <v>34</v>
      </c>
      <c r="B786">
        <v>2020</v>
      </c>
      <c r="C786" t="s">
        <v>1238</v>
      </c>
      <c r="D786" t="s">
        <v>1748</v>
      </c>
      <c r="E786">
        <v>2</v>
      </c>
      <c r="M786" t="str">
        <f>VLOOKUP($D786,Artslister!$A$1:$W$100,2,FALSE)</f>
        <v>Cota tinctoria</v>
      </c>
      <c r="N786" t="str">
        <f>VLOOKUP($D786,Artslister!$A$1:$W$100,3,FALSE)</f>
        <v>100530</v>
      </c>
      <c r="O786" t="str">
        <f>VLOOKUP($D786,Artslister!$A$1:$W$100,4,FALSE)</f>
        <v>60490</v>
      </c>
      <c r="P786" t="str">
        <f>VLOOKUP($D786,Artslister!$A$1:$W$100,5,FALSE)</f>
        <v>Plantae</v>
      </c>
      <c r="Q786" t="str">
        <f>VLOOKUP($D786,Artslister!$A$1:$W$100,6,FALSE)</f>
        <v>Magnoliophyta</v>
      </c>
      <c r="R786" t="str">
        <f>VLOOKUP($D786,Artslister!$A$1:$W$100,7,FALSE)</f>
        <v>Eudicots</v>
      </c>
      <c r="S786" t="str">
        <f>VLOOKUP($D786,Artslister!$A$1:$W$100,8,FALSE)</f>
        <v>Asterales</v>
      </c>
      <c r="T786" t="str">
        <f>VLOOKUP($D786,Artslister!$A$1:$W$100,9,FALSE)</f>
        <v>Asteraceae</v>
      </c>
      <c r="U786" t="str">
        <f>VLOOKUP($D786,Artslister!$A$1:$W$100,10,FALSE)</f>
        <v>Cota</v>
      </c>
      <c r="V786" t="str">
        <f>VLOOKUP($D786,Artslister!$A$1:$W$100,11,FALSE)</f>
        <v>tinctoria</v>
      </c>
      <c r="W786">
        <f>VLOOKUP($D786,Artslister!$A$1:$W$100,12,FALSE)</f>
        <v>0</v>
      </c>
      <c r="X786" t="str">
        <f>VLOOKUP($D786,Artslister!$A$1:$W$100,13,FALSE)</f>
        <v>(L.) J.Gay</v>
      </c>
      <c r="Y786" t="str">
        <f>VLOOKUP($D786,Artslister!$A$1:$W$100,15,FALSE)</f>
        <v>LC</v>
      </c>
      <c r="Z786">
        <f>VLOOKUP($D786,Artslister!$A$1:$W$100,17,FALSE)</f>
        <v>0</v>
      </c>
    </row>
    <row r="787" spans="1:26" x14ac:dyDescent="0.3">
      <c r="A787" t="s">
        <v>1738</v>
      </c>
      <c r="B787">
        <v>2020</v>
      </c>
      <c r="C787" t="s">
        <v>1260</v>
      </c>
      <c r="D787" t="s">
        <v>1748</v>
      </c>
      <c r="E787">
        <v>0.1</v>
      </c>
      <c r="M787" t="str">
        <f>VLOOKUP($D787,Artslister!$A$1:$W$100,2,FALSE)</f>
        <v>Cota tinctoria</v>
      </c>
      <c r="N787" t="str">
        <f>VLOOKUP($D787,Artslister!$A$1:$W$100,3,FALSE)</f>
        <v>100530</v>
      </c>
      <c r="O787" t="str">
        <f>VLOOKUP($D787,Artslister!$A$1:$W$100,4,FALSE)</f>
        <v>60490</v>
      </c>
      <c r="P787" t="str">
        <f>VLOOKUP($D787,Artslister!$A$1:$W$100,5,FALSE)</f>
        <v>Plantae</v>
      </c>
      <c r="Q787" t="str">
        <f>VLOOKUP($D787,Artslister!$A$1:$W$100,6,FALSE)</f>
        <v>Magnoliophyta</v>
      </c>
      <c r="R787" t="str">
        <f>VLOOKUP($D787,Artslister!$A$1:$W$100,7,FALSE)</f>
        <v>Eudicots</v>
      </c>
      <c r="S787" t="str">
        <f>VLOOKUP($D787,Artslister!$A$1:$W$100,8,FALSE)</f>
        <v>Asterales</v>
      </c>
      <c r="T787" t="str">
        <f>VLOOKUP($D787,Artslister!$A$1:$W$100,9,FALSE)</f>
        <v>Asteraceae</v>
      </c>
      <c r="U787" t="str">
        <f>VLOOKUP($D787,Artslister!$A$1:$W$100,10,FALSE)</f>
        <v>Cota</v>
      </c>
      <c r="V787" t="str">
        <f>VLOOKUP($D787,Artslister!$A$1:$W$100,11,FALSE)</f>
        <v>tinctoria</v>
      </c>
      <c r="W787">
        <f>VLOOKUP($D787,Artslister!$A$1:$W$100,12,FALSE)</f>
        <v>0</v>
      </c>
      <c r="X787" t="str">
        <f>VLOOKUP($D787,Artslister!$A$1:$W$100,13,FALSE)</f>
        <v>(L.) J.Gay</v>
      </c>
      <c r="Y787" t="str">
        <f>VLOOKUP($D787,Artslister!$A$1:$W$100,15,FALSE)</f>
        <v>LC</v>
      </c>
      <c r="Z787">
        <f>VLOOKUP($D787,Artslister!$A$1:$W$100,17,FALSE)</f>
        <v>0</v>
      </c>
    </row>
    <row r="788" spans="1:26" x14ac:dyDescent="0.3">
      <c r="A788" t="s">
        <v>127</v>
      </c>
      <c r="B788">
        <v>2021</v>
      </c>
      <c r="C788" t="s">
        <v>1122</v>
      </c>
      <c r="D788" t="s">
        <v>1748</v>
      </c>
      <c r="E788">
        <v>1</v>
      </c>
      <c r="M788" t="str">
        <f>VLOOKUP($D788,Artslister!$A$1:$W$100,2,FALSE)</f>
        <v>Cota tinctoria</v>
      </c>
      <c r="N788" t="str">
        <f>VLOOKUP($D788,Artslister!$A$1:$W$100,3,FALSE)</f>
        <v>100530</v>
      </c>
      <c r="O788" t="str">
        <f>VLOOKUP($D788,Artslister!$A$1:$W$100,4,FALSE)</f>
        <v>60490</v>
      </c>
      <c r="P788" t="str">
        <f>VLOOKUP($D788,Artslister!$A$1:$W$100,5,FALSE)</f>
        <v>Plantae</v>
      </c>
      <c r="Q788" t="str">
        <f>VLOOKUP($D788,Artslister!$A$1:$W$100,6,FALSE)</f>
        <v>Magnoliophyta</v>
      </c>
      <c r="R788" t="str">
        <f>VLOOKUP($D788,Artslister!$A$1:$W$100,7,FALSE)</f>
        <v>Eudicots</v>
      </c>
      <c r="S788" t="str">
        <f>VLOOKUP($D788,Artslister!$A$1:$W$100,8,FALSE)</f>
        <v>Asterales</v>
      </c>
      <c r="T788" t="str">
        <f>VLOOKUP($D788,Artslister!$A$1:$W$100,9,FALSE)</f>
        <v>Asteraceae</v>
      </c>
      <c r="U788" t="str">
        <f>VLOOKUP($D788,Artslister!$A$1:$W$100,10,FALSE)</f>
        <v>Cota</v>
      </c>
      <c r="V788" t="str">
        <f>VLOOKUP($D788,Artslister!$A$1:$W$100,11,FALSE)</f>
        <v>tinctoria</v>
      </c>
      <c r="W788">
        <f>VLOOKUP($D788,Artslister!$A$1:$W$100,12,FALSE)</f>
        <v>0</v>
      </c>
      <c r="X788" t="str">
        <f>VLOOKUP($D788,Artslister!$A$1:$W$100,13,FALSE)</f>
        <v>(L.) J.Gay</v>
      </c>
      <c r="Y788" t="str">
        <f>VLOOKUP($D788,Artslister!$A$1:$W$100,15,FALSE)</f>
        <v>LC</v>
      </c>
      <c r="Z788">
        <f>VLOOKUP($D788,Artslister!$A$1:$W$100,17,FALSE)</f>
        <v>0</v>
      </c>
    </row>
    <row r="789" spans="1:26" x14ac:dyDescent="0.3">
      <c r="A789" t="s">
        <v>138</v>
      </c>
      <c r="B789">
        <v>2021</v>
      </c>
      <c r="C789" t="s">
        <v>1133</v>
      </c>
      <c r="D789" t="s">
        <v>1748</v>
      </c>
      <c r="E789">
        <v>1</v>
      </c>
      <c r="M789" t="str">
        <f>VLOOKUP($D789,Artslister!$A$1:$W$100,2,FALSE)</f>
        <v>Cota tinctoria</v>
      </c>
      <c r="N789" t="str">
        <f>VLOOKUP($D789,Artslister!$A$1:$W$100,3,FALSE)</f>
        <v>100530</v>
      </c>
      <c r="O789" t="str">
        <f>VLOOKUP($D789,Artslister!$A$1:$W$100,4,FALSE)</f>
        <v>60490</v>
      </c>
      <c r="P789" t="str">
        <f>VLOOKUP($D789,Artslister!$A$1:$W$100,5,FALSE)</f>
        <v>Plantae</v>
      </c>
      <c r="Q789" t="str">
        <f>VLOOKUP($D789,Artslister!$A$1:$W$100,6,FALSE)</f>
        <v>Magnoliophyta</v>
      </c>
      <c r="R789" t="str">
        <f>VLOOKUP($D789,Artslister!$A$1:$W$100,7,FALSE)</f>
        <v>Eudicots</v>
      </c>
      <c r="S789" t="str">
        <f>VLOOKUP($D789,Artslister!$A$1:$W$100,8,FALSE)</f>
        <v>Asterales</v>
      </c>
      <c r="T789" t="str">
        <f>VLOOKUP($D789,Artslister!$A$1:$W$100,9,FALSE)</f>
        <v>Asteraceae</v>
      </c>
      <c r="U789" t="str">
        <f>VLOOKUP($D789,Artslister!$A$1:$W$100,10,FALSE)</f>
        <v>Cota</v>
      </c>
      <c r="V789" t="str">
        <f>VLOOKUP($D789,Artslister!$A$1:$W$100,11,FALSE)</f>
        <v>tinctoria</v>
      </c>
      <c r="W789">
        <f>VLOOKUP($D789,Artslister!$A$1:$W$100,12,FALSE)</f>
        <v>0</v>
      </c>
      <c r="X789" t="str">
        <f>VLOOKUP($D789,Artslister!$A$1:$W$100,13,FALSE)</f>
        <v>(L.) J.Gay</v>
      </c>
      <c r="Y789" t="str">
        <f>VLOOKUP($D789,Artslister!$A$1:$W$100,15,FALSE)</f>
        <v>LC</v>
      </c>
      <c r="Z789">
        <f>VLOOKUP($D789,Artslister!$A$1:$W$100,17,FALSE)</f>
        <v>0</v>
      </c>
    </row>
    <row r="790" spans="1:26" x14ac:dyDescent="0.3">
      <c r="A790" t="s">
        <v>1738</v>
      </c>
      <c r="B790">
        <v>2021</v>
      </c>
      <c r="C790" t="s">
        <v>1260</v>
      </c>
      <c r="D790" t="s">
        <v>1748</v>
      </c>
      <c r="E790">
        <v>1</v>
      </c>
      <c r="M790" t="str">
        <f>VLOOKUP($D790,Artslister!$A$1:$W$100,2,FALSE)</f>
        <v>Cota tinctoria</v>
      </c>
      <c r="N790" t="str">
        <f>VLOOKUP($D790,Artslister!$A$1:$W$100,3,FALSE)</f>
        <v>100530</v>
      </c>
      <c r="O790" t="str">
        <f>VLOOKUP($D790,Artslister!$A$1:$W$100,4,FALSE)</f>
        <v>60490</v>
      </c>
      <c r="P790" t="str">
        <f>VLOOKUP($D790,Artslister!$A$1:$W$100,5,FALSE)</f>
        <v>Plantae</v>
      </c>
      <c r="Q790" t="str">
        <f>VLOOKUP($D790,Artslister!$A$1:$W$100,6,FALSE)</f>
        <v>Magnoliophyta</v>
      </c>
      <c r="R790" t="str">
        <f>VLOOKUP($D790,Artslister!$A$1:$W$100,7,FALSE)</f>
        <v>Eudicots</v>
      </c>
      <c r="S790" t="str">
        <f>VLOOKUP($D790,Artslister!$A$1:$W$100,8,FALSE)</f>
        <v>Asterales</v>
      </c>
      <c r="T790" t="str">
        <f>VLOOKUP($D790,Artslister!$A$1:$W$100,9,FALSE)</f>
        <v>Asteraceae</v>
      </c>
      <c r="U790" t="str">
        <f>VLOOKUP($D790,Artslister!$A$1:$W$100,10,FALSE)</f>
        <v>Cota</v>
      </c>
      <c r="V790" t="str">
        <f>VLOOKUP($D790,Artslister!$A$1:$W$100,11,FALSE)</f>
        <v>tinctoria</v>
      </c>
      <c r="W790">
        <f>VLOOKUP($D790,Artslister!$A$1:$W$100,12,FALSE)</f>
        <v>0</v>
      </c>
      <c r="X790" t="str">
        <f>VLOOKUP($D790,Artslister!$A$1:$W$100,13,FALSE)</f>
        <v>(L.) J.Gay</v>
      </c>
      <c r="Y790" t="str">
        <f>VLOOKUP($D790,Artslister!$A$1:$W$100,15,FALSE)</f>
        <v>LC</v>
      </c>
      <c r="Z790">
        <f>VLOOKUP($D790,Artslister!$A$1:$W$100,17,FALSE)</f>
        <v>0</v>
      </c>
    </row>
    <row r="791" spans="1:26" x14ac:dyDescent="0.3">
      <c r="A791" t="s">
        <v>1738</v>
      </c>
      <c r="B791">
        <v>2021</v>
      </c>
      <c r="C791" t="s">
        <v>1262</v>
      </c>
      <c r="D791" t="s">
        <v>1748</v>
      </c>
      <c r="E791">
        <v>1</v>
      </c>
      <c r="M791" t="str">
        <f>VLOOKUP($D791,Artslister!$A$1:$W$100,2,FALSE)</f>
        <v>Cota tinctoria</v>
      </c>
      <c r="N791" t="str">
        <f>VLOOKUP($D791,Artslister!$A$1:$W$100,3,FALSE)</f>
        <v>100530</v>
      </c>
      <c r="O791" t="str">
        <f>VLOOKUP($D791,Artslister!$A$1:$W$100,4,FALSE)</f>
        <v>60490</v>
      </c>
      <c r="P791" t="str">
        <f>VLOOKUP($D791,Artslister!$A$1:$W$100,5,FALSE)</f>
        <v>Plantae</v>
      </c>
      <c r="Q791" t="str">
        <f>VLOOKUP($D791,Artslister!$A$1:$W$100,6,FALSE)</f>
        <v>Magnoliophyta</v>
      </c>
      <c r="R791" t="str">
        <f>VLOOKUP($D791,Artslister!$A$1:$W$100,7,FALSE)</f>
        <v>Eudicots</v>
      </c>
      <c r="S791" t="str">
        <f>VLOOKUP($D791,Artslister!$A$1:$W$100,8,FALSE)</f>
        <v>Asterales</v>
      </c>
      <c r="T791" t="str">
        <f>VLOOKUP($D791,Artslister!$A$1:$W$100,9,FALSE)</f>
        <v>Asteraceae</v>
      </c>
      <c r="U791" t="str">
        <f>VLOOKUP($D791,Artslister!$A$1:$W$100,10,FALSE)</f>
        <v>Cota</v>
      </c>
      <c r="V791" t="str">
        <f>VLOOKUP($D791,Artslister!$A$1:$W$100,11,FALSE)</f>
        <v>tinctoria</v>
      </c>
      <c r="W791">
        <f>VLOOKUP($D791,Artslister!$A$1:$W$100,12,FALSE)</f>
        <v>0</v>
      </c>
      <c r="X791" t="str">
        <f>VLOOKUP($D791,Artslister!$A$1:$W$100,13,FALSE)</f>
        <v>(L.) J.Gay</v>
      </c>
      <c r="Y791" t="str">
        <f>VLOOKUP($D791,Artslister!$A$1:$W$100,15,FALSE)</f>
        <v>LC</v>
      </c>
      <c r="Z791">
        <f>VLOOKUP($D791,Artslister!$A$1:$W$100,17,FALSE)</f>
        <v>0</v>
      </c>
    </row>
    <row r="792" spans="1:26" x14ac:dyDescent="0.3">
      <c r="A792" t="s">
        <v>143</v>
      </c>
      <c r="B792">
        <v>2018</v>
      </c>
      <c r="C792" t="s">
        <v>1680</v>
      </c>
      <c r="D792" t="s">
        <v>1747</v>
      </c>
      <c r="E792" t="s">
        <v>503</v>
      </c>
      <c r="H792">
        <v>1</v>
      </c>
      <c r="M792" t="str">
        <f>VLOOKUP($D792,Artslister!$A$1:$W$100,2,FALSE)</f>
        <v>Corylus avellana</v>
      </c>
      <c r="N792" t="str">
        <f>VLOOKUP($D792,Artslister!$A$1:$W$100,3,FALSE)</f>
        <v>102150</v>
      </c>
      <c r="O792" t="str">
        <f>VLOOKUP($D792,Artslister!$A$1:$W$100,4,FALSE)</f>
        <v>62110</v>
      </c>
      <c r="P792" t="str">
        <f>VLOOKUP($D792,Artslister!$A$1:$W$100,5,FALSE)</f>
        <v>Plantae</v>
      </c>
      <c r="Q792" t="str">
        <f>VLOOKUP($D792,Artslister!$A$1:$W$100,6,FALSE)</f>
        <v>Magnoliophyta</v>
      </c>
      <c r="R792" t="str">
        <f>VLOOKUP($D792,Artslister!$A$1:$W$100,7,FALSE)</f>
        <v>Eudicots</v>
      </c>
      <c r="S792" t="str">
        <f>VLOOKUP($D792,Artslister!$A$1:$W$100,8,FALSE)</f>
        <v>Fagales</v>
      </c>
      <c r="T792" t="str">
        <f>VLOOKUP($D792,Artslister!$A$1:$W$100,9,FALSE)</f>
        <v>Betulaceae</v>
      </c>
      <c r="U792" t="str">
        <f>VLOOKUP($D792,Artslister!$A$1:$W$100,10,FALSE)</f>
        <v>Corylus</v>
      </c>
      <c r="V792" t="str">
        <f>VLOOKUP($D792,Artslister!$A$1:$W$100,11,FALSE)</f>
        <v>avellana</v>
      </c>
      <c r="W792">
        <f>VLOOKUP($D792,Artslister!$A$1:$W$100,12,FALSE)</f>
        <v>0</v>
      </c>
      <c r="X792" t="str">
        <f>VLOOKUP($D792,Artslister!$A$1:$W$100,13,FALSE)</f>
        <v>L.</v>
      </c>
      <c r="Y792" t="str">
        <f>VLOOKUP($D792,Artslister!$A$1:$W$100,15,FALSE)</f>
        <v>LC</v>
      </c>
      <c r="Z792" t="e">
        <f>VLOOKUP($D792,Artslister!$A$1:$W$100,17,FALSE)</f>
        <v>#N/A</v>
      </c>
    </row>
    <row r="793" spans="1:26" x14ac:dyDescent="0.3">
      <c r="A793" t="s">
        <v>143</v>
      </c>
      <c r="B793">
        <v>2020</v>
      </c>
      <c r="C793" t="s">
        <v>1674</v>
      </c>
      <c r="D793" t="s">
        <v>1747</v>
      </c>
      <c r="E793">
        <v>15</v>
      </c>
      <c r="H793">
        <v>1</v>
      </c>
      <c r="M793" t="str">
        <f>VLOOKUP($D793,Artslister!$A$1:$W$100,2,FALSE)</f>
        <v>Corylus avellana</v>
      </c>
      <c r="N793" t="str">
        <f>VLOOKUP($D793,Artslister!$A$1:$W$100,3,FALSE)</f>
        <v>102150</v>
      </c>
      <c r="O793" t="str">
        <f>VLOOKUP($D793,Artslister!$A$1:$W$100,4,FALSE)</f>
        <v>62110</v>
      </c>
      <c r="P793" t="str">
        <f>VLOOKUP($D793,Artslister!$A$1:$W$100,5,FALSE)</f>
        <v>Plantae</v>
      </c>
      <c r="Q793" t="str">
        <f>VLOOKUP($D793,Artslister!$A$1:$W$100,6,FALSE)</f>
        <v>Magnoliophyta</v>
      </c>
      <c r="R793" t="str">
        <f>VLOOKUP($D793,Artslister!$A$1:$W$100,7,FALSE)</f>
        <v>Eudicots</v>
      </c>
      <c r="S793" t="str">
        <f>VLOOKUP($D793,Artslister!$A$1:$W$100,8,FALSE)</f>
        <v>Fagales</v>
      </c>
      <c r="T793" t="str">
        <f>VLOOKUP($D793,Artslister!$A$1:$W$100,9,FALSE)</f>
        <v>Betulaceae</v>
      </c>
      <c r="U793" t="str">
        <f>VLOOKUP($D793,Artslister!$A$1:$W$100,10,FALSE)</f>
        <v>Corylus</v>
      </c>
      <c r="V793" t="str">
        <f>VLOOKUP($D793,Artslister!$A$1:$W$100,11,FALSE)</f>
        <v>avellana</v>
      </c>
      <c r="W793">
        <f>VLOOKUP($D793,Artslister!$A$1:$W$100,12,FALSE)</f>
        <v>0</v>
      </c>
      <c r="X793" t="str">
        <f>VLOOKUP($D793,Artslister!$A$1:$W$100,13,FALSE)</f>
        <v>L.</v>
      </c>
      <c r="Y793" t="str">
        <f>VLOOKUP($D793,Artslister!$A$1:$W$100,15,FALSE)</f>
        <v>LC</v>
      </c>
      <c r="Z793" t="e">
        <f>VLOOKUP($D793,Artslister!$A$1:$W$100,17,FALSE)</f>
        <v>#N/A</v>
      </c>
    </row>
    <row r="794" spans="1:26" x14ac:dyDescent="0.3">
      <c r="A794" t="s">
        <v>143</v>
      </c>
      <c r="B794">
        <v>2020</v>
      </c>
      <c r="C794" t="s">
        <v>1676</v>
      </c>
      <c r="D794" t="s">
        <v>1747</v>
      </c>
      <c r="E794">
        <v>80</v>
      </c>
      <c r="H794">
        <v>1</v>
      </c>
      <c r="L794" t="s">
        <v>1777</v>
      </c>
      <c r="M794" t="str">
        <f>VLOOKUP($D794,Artslister!$A$1:$W$100,2,FALSE)</f>
        <v>Corylus avellana</v>
      </c>
      <c r="N794" t="str">
        <f>VLOOKUP($D794,Artslister!$A$1:$W$100,3,FALSE)</f>
        <v>102150</v>
      </c>
      <c r="O794" t="str">
        <f>VLOOKUP($D794,Artslister!$A$1:$W$100,4,FALSE)</f>
        <v>62110</v>
      </c>
      <c r="P794" t="str">
        <f>VLOOKUP($D794,Artslister!$A$1:$W$100,5,FALSE)</f>
        <v>Plantae</v>
      </c>
      <c r="Q794" t="str">
        <f>VLOOKUP($D794,Artslister!$A$1:$W$100,6,FALSE)</f>
        <v>Magnoliophyta</v>
      </c>
      <c r="R794" t="str">
        <f>VLOOKUP($D794,Artslister!$A$1:$W$100,7,FALSE)</f>
        <v>Eudicots</v>
      </c>
      <c r="S794" t="str">
        <f>VLOOKUP($D794,Artslister!$A$1:$W$100,8,FALSE)</f>
        <v>Fagales</v>
      </c>
      <c r="T794" t="str">
        <f>VLOOKUP($D794,Artslister!$A$1:$W$100,9,FALSE)</f>
        <v>Betulaceae</v>
      </c>
      <c r="U794" t="str">
        <f>VLOOKUP($D794,Artslister!$A$1:$W$100,10,FALSE)</f>
        <v>Corylus</v>
      </c>
      <c r="V794" t="str">
        <f>VLOOKUP($D794,Artslister!$A$1:$W$100,11,FALSE)</f>
        <v>avellana</v>
      </c>
      <c r="W794">
        <f>VLOOKUP($D794,Artslister!$A$1:$W$100,12,FALSE)</f>
        <v>0</v>
      </c>
      <c r="X794" t="str">
        <f>VLOOKUP($D794,Artslister!$A$1:$W$100,13,FALSE)</f>
        <v>L.</v>
      </c>
      <c r="Y794" t="str">
        <f>VLOOKUP($D794,Artslister!$A$1:$W$100,15,FALSE)</f>
        <v>LC</v>
      </c>
      <c r="Z794" t="e">
        <f>VLOOKUP($D794,Artslister!$A$1:$W$100,17,FALSE)</f>
        <v>#N/A</v>
      </c>
    </row>
    <row r="795" spans="1:26" x14ac:dyDescent="0.3">
      <c r="A795" t="s">
        <v>143</v>
      </c>
      <c r="B795">
        <v>2020</v>
      </c>
      <c r="C795" t="s">
        <v>1680</v>
      </c>
      <c r="D795" t="s">
        <v>1747</v>
      </c>
      <c r="E795">
        <v>45</v>
      </c>
      <c r="H795">
        <v>1</v>
      </c>
      <c r="M795" t="str">
        <f>VLOOKUP($D795,Artslister!$A$1:$W$100,2,FALSE)</f>
        <v>Corylus avellana</v>
      </c>
      <c r="N795" t="str">
        <f>VLOOKUP($D795,Artslister!$A$1:$W$100,3,FALSE)</f>
        <v>102150</v>
      </c>
      <c r="O795" t="str">
        <f>VLOOKUP($D795,Artslister!$A$1:$W$100,4,FALSE)</f>
        <v>62110</v>
      </c>
      <c r="P795" t="str">
        <f>VLOOKUP($D795,Artslister!$A$1:$W$100,5,FALSE)</f>
        <v>Plantae</v>
      </c>
      <c r="Q795" t="str">
        <f>VLOOKUP($D795,Artslister!$A$1:$W$100,6,FALSE)</f>
        <v>Magnoliophyta</v>
      </c>
      <c r="R795" t="str">
        <f>VLOOKUP($D795,Artslister!$A$1:$W$100,7,FALSE)</f>
        <v>Eudicots</v>
      </c>
      <c r="S795" t="str">
        <f>VLOOKUP($D795,Artslister!$A$1:$W$100,8,FALSE)</f>
        <v>Fagales</v>
      </c>
      <c r="T795" t="str">
        <f>VLOOKUP($D795,Artslister!$A$1:$W$100,9,FALSE)</f>
        <v>Betulaceae</v>
      </c>
      <c r="U795" t="str">
        <f>VLOOKUP($D795,Artslister!$A$1:$W$100,10,FALSE)</f>
        <v>Corylus</v>
      </c>
      <c r="V795" t="str">
        <f>VLOOKUP($D795,Artslister!$A$1:$W$100,11,FALSE)</f>
        <v>avellana</v>
      </c>
      <c r="W795">
        <f>VLOOKUP($D795,Artslister!$A$1:$W$100,12,FALSE)</f>
        <v>0</v>
      </c>
      <c r="X795" t="str">
        <f>VLOOKUP($D795,Artslister!$A$1:$W$100,13,FALSE)</f>
        <v>L.</v>
      </c>
      <c r="Y795" t="str">
        <f>VLOOKUP($D795,Artslister!$A$1:$W$100,15,FALSE)</f>
        <v>LC</v>
      </c>
      <c r="Z795" t="e">
        <f>VLOOKUP($D795,Artslister!$A$1:$W$100,17,FALSE)</f>
        <v>#N/A</v>
      </c>
    </row>
    <row r="796" spans="1:26" x14ac:dyDescent="0.3">
      <c r="A796" t="s">
        <v>98</v>
      </c>
      <c r="B796">
        <v>2017</v>
      </c>
      <c r="C796" t="s">
        <v>1563</v>
      </c>
      <c r="D796" t="s">
        <v>1729</v>
      </c>
      <c r="E796">
        <v>20</v>
      </c>
      <c r="H796">
        <v>1</v>
      </c>
      <c r="M796" t="str">
        <f>VLOOKUP($D796,Artslister!$A$1:$W$100,2,FALSE)</f>
        <v>Prunus padus</v>
      </c>
      <c r="N796" t="str">
        <f>VLOOKUP($D796,Artslister!$A$1:$W$100,3,FALSE)</f>
        <v>103375</v>
      </c>
      <c r="O796" t="str">
        <f>VLOOKUP($D796,Artslister!$A$1:$W$100,4,FALSE)</f>
        <v>135924</v>
      </c>
      <c r="P796" t="str">
        <f>VLOOKUP($D796,Artslister!$A$1:$W$100,5,FALSE)</f>
        <v>Plantae</v>
      </c>
      <c r="Q796" t="str">
        <f>VLOOKUP($D796,Artslister!$A$1:$W$100,6,FALSE)</f>
        <v>Magnoliophyta</v>
      </c>
      <c r="R796" t="str">
        <f>VLOOKUP($D796,Artslister!$A$1:$W$100,7,FALSE)</f>
        <v>Eudicots</v>
      </c>
      <c r="S796" t="str">
        <f>VLOOKUP($D796,Artslister!$A$1:$W$100,8,FALSE)</f>
        <v>Rosales</v>
      </c>
      <c r="T796" t="str">
        <f>VLOOKUP($D796,Artslister!$A$1:$W$100,9,FALSE)</f>
        <v>Rosaceae</v>
      </c>
      <c r="U796" t="str">
        <f>VLOOKUP($D796,Artslister!$A$1:$W$100,10,FALSE)</f>
        <v>Prunus</v>
      </c>
      <c r="V796" t="str">
        <f>VLOOKUP($D796,Artslister!$A$1:$W$100,11,FALSE)</f>
        <v>padus</v>
      </c>
      <c r="W796">
        <f>VLOOKUP($D796,Artslister!$A$1:$W$100,12,FALSE)</f>
        <v>0</v>
      </c>
      <c r="X796" t="str">
        <f>VLOOKUP($D796,Artslister!$A$1:$W$100,13,FALSE)</f>
        <v>L.</v>
      </c>
      <c r="Y796" t="str">
        <f>VLOOKUP($D796,Artslister!$A$1:$W$100,15,FALSE)</f>
        <v>LC</v>
      </c>
      <c r="Z796" t="e">
        <f>VLOOKUP($D796,Artslister!$A$1:$W$100,17,FALSE)</f>
        <v>#N/A</v>
      </c>
    </row>
    <row r="797" spans="1:26" x14ac:dyDescent="0.3">
      <c r="A797" t="s">
        <v>98</v>
      </c>
      <c r="B797">
        <v>2017</v>
      </c>
      <c r="C797" t="s">
        <v>1552</v>
      </c>
      <c r="D797" t="s">
        <v>1729</v>
      </c>
      <c r="E797">
        <v>2</v>
      </c>
      <c r="H797">
        <v>1</v>
      </c>
      <c r="M797" t="str">
        <f>VLOOKUP($D797,Artslister!$A$1:$W$100,2,FALSE)</f>
        <v>Prunus padus</v>
      </c>
      <c r="N797" t="str">
        <f>VLOOKUP($D797,Artslister!$A$1:$W$100,3,FALSE)</f>
        <v>103375</v>
      </c>
      <c r="O797" t="str">
        <f>VLOOKUP($D797,Artslister!$A$1:$W$100,4,FALSE)</f>
        <v>135924</v>
      </c>
      <c r="P797" t="str">
        <f>VLOOKUP($D797,Artslister!$A$1:$W$100,5,FALSE)</f>
        <v>Plantae</v>
      </c>
      <c r="Q797" t="str">
        <f>VLOOKUP($D797,Artslister!$A$1:$W$100,6,FALSE)</f>
        <v>Magnoliophyta</v>
      </c>
      <c r="R797" t="str">
        <f>VLOOKUP($D797,Artslister!$A$1:$W$100,7,FALSE)</f>
        <v>Eudicots</v>
      </c>
      <c r="S797" t="str">
        <f>VLOOKUP($D797,Artslister!$A$1:$W$100,8,FALSE)</f>
        <v>Rosales</v>
      </c>
      <c r="T797" t="str">
        <f>VLOOKUP($D797,Artslister!$A$1:$W$100,9,FALSE)</f>
        <v>Rosaceae</v>
      </c>
      <c r="U797" t="str">
        <f>VLOOKUP($D797,Artslister!$A$1:$W$100,10,FALSE)</f>
        <v>Prunus</v>
      </c>
      <c r="V797" t="str">
        <f>VLOOKUP($D797,Artslister!$A$1:$W$100,11,FALSE)</f>
        <v>padus</v>
      </c>
      <c r="W797">
        <f>VLOOKUP($D797,Artslister!$A$1:$W$100,12,FALSE)</f>
        <v>0</v>
      </c>
      <c r="X797" t="str">
        <f>VLOOKUP($D797,Artslister!$A$1:$W$100,13,FALSE)</f>
        <v>L.</v>
      </c>
      <c r="Y797" t="str">
        <f>VLOOKUP($D797,Artslister!$A$1:$W$100,15,FALSE)</f>
        <v>LC</v>
      </c>
      <c r="Z797" t="e">
        <f>VLOOKUP($D797,Artslister!$A$1:$W$100,17,FALSE)</f>
        <v>#N/A</v>
      </c>
    </row>
    <row r="798" spans="1:26" x14ac:dyDescent="0.3">
      <c r="A798" t="s">
        <v>27</v>
      </c>
      <c r="B798">
        <v>2018</v>
      </c>
      <c r="C798" t="s">
        <v>1173</v>
      </c>
      <c r="D798" t="s">
        <v>1729</v>
      </c>
      <c r="E798" t="s">
        <v>503</v>
      </c>
      <c r="H798">
        <v>1</v>
      </c>
      <c r="M798" t="str">
        <f>VLOOKUP($D798,Artslister!$A$1:$W$100,2,FALSE)</f>
        <v>Prunus padus</v>
      </c>
      <c r="N798" t="str">
        <f>VLOOKUP($D798,Artslister!$A$1:$W$100,3,FALSE)</f>
        <v>103375</v>
      </c>
      <c r="O798" t="str">
        <f>VLOOKUP($D798,Artslister!$A$1:$W$100,4,FALSE)</f>
        <v>135924</v>
      </c>
      <c r="P798" t="str">
        <f>VLOOKUP($D798,Artslister!$A$1:$W$100,5,FALSE)</f>
        <v>Plantae</v>
      </c>
      <c r="Q798" t="str">
        <f>VLOOKUP($D798,Artslister!$A$1:$W$100,6,FALSE)</f>
        <v>Magnoliophyta</v>
      </c>
      <c r="R798" t="str">
        <f>VLOOKUP($D798,Artslister!$A$1:$W$100,7,FALSE)</f>
        <v>Eudicots</v>
      </c>
      <c r="S798" t="str">
        <f>VLOOKUP($D798,Artslister!$A$1:$W$100,8,FALSE)</f>
        <v>Rosales</v>
      </c>
      <c r="T798" t="str">
        <f>VLOOKUP($D798,Artslister!$A$1:$W$100,9,FALSE)</f>
        <v>Rosaceae</v>
      </c>
      <c r="U798" t="str">
        <f>VLOOKUP($D798,Artslister!$A$1:$W$100,10,FALSE)</f>
        <v>Prunus</v>
      </c>
      <c r="V798" t="str">
        <f>VLOOKUP($D798,Artslister!$A$1:$W$100,11,FALSE)</f>
        <v>padus</v>
      </c>
      <c r="W798">
        <f>VLOOKUP($D798,Artslister!$A$1:$W$100,12,FALSE)</f>
        <v>0</v>
      </c>
      <c r="X798" t="str">
        <f>VLOOKUP($D798,Artslister!$A$1:$W$100,13,FALSE)</f>
        <v>L.</v>
      </c>
      <c r="Y798" t="str">
        <f>VLOOKUP($D798,Artslister!$A$1:$W$100,15,FALSE)</f>
        <v>LC</v>
      </c>
      <c r="Z798" t="e">
        <f>VLOOKUP($D798,Artslister!$A$1:$W$100,17,FALSE)</f>
        <v>#N/A</v>
      </c>
    </row>
    <row r="799" spans="1:26" x14ac:dyDescent="0.3">
      <c r="A799" t="s">
        <v>27</v>
      </c>
      <c r="B799">
        <v>2018</v>
      </c>
      <c r="C799" t="s">
        <v>1175</v>
      </c>
      <c r="D799" t="s">
        <v>1729</v>
      </c>
      <c r="E799">
        <v>70</v>
      </c>
      <c r="H799">
        <v>1</v>
      </c>
      <c r="M799" t="str">
        <f>VLOOKUP($D799,Artslister!$A$1:$W$100,2,FALSE)</f>
        <v>Prunus padus</v>
      </c>
      <c r="N799" t="str">
        <f>VLOOKUP($D799,Artslister!$A$1:$W$100,3,FALSE)</f>
        <v>103375</v>
      </c>
      <c r="O799" t="str">
        <f>VLOOKUP($D799,Artslister!$A$1:$W$100,4,FALSE)</f>
        <v>135924</v>
      </c>
      <c r="P799" t="str">
        <f>VLOOKUP($D799,Artslister!$A$1:$W$100,5,FALSE)</f>
        <v>Plantae</v>
      </c>
      <c r="Q799" t="str">
        <f>VLOOKUP($D799,Artslister!$A$1:$W$100,6,FALSE)</f>
        <v>Magnoliophyta</v>
      </c>
      <c r="R799" t="str">
        <f>VLOOKUP($D799,Artslister!$A$1:$W$100,7,FALSE)</f>
        <v>Eudicots</v>
      </c>
      <c r="S799" t="str">
        <f>VLOOKUP($D799,Artslister!$A$1:$W$100,8,FALSE)</f>
        <v>Rosales</v>
      </c>
      <c r="T799" t="str">
        <f>VLOOKUP($D799,Artslister!$A$1:$W$100,9,FALSE)</f>
        <v>Rosaceae</v>
      </c>
      <c r="U799" t="str">
        <f>VLOOKUP($D799,Artslister!$A$1:$W$100,10,FALSE)</f>
        <v>Prunus</v>
      </c>
      <c r="V799" t="str">
        <f>VLOOKUP($D799,Artslister!$A$1:$W$100,11,FALSE)</f>
        <v>padus</v>
      </c>
      <c r="W799">
        <f>VLOOKUP($D799,Artslister!$A$1:$W$100,12,FALSE)</f>
        <v>0</v>
      </c>
      <c r="X799" t="str">
        <f>VLOOKUP($D799,Artslister!$A$1:$W$100,13,FALSE)</f>
        <v>L.</v>
      </c>
      <c r="Y799" t="str">
        <f>VLOOKUP($D799,Artslister!$A$1:$W$100,15,FALSE)</f>
        <v>LC</v>
      </c>
      <c r="Z799" t="e">
        <f>VLOOKUP($D799,Artslister!$A$1:$W$100,17,FALSE)</f>
        <v>#N/A</v>
      </c>
    </row>
    <row r="800" spans="1:26" x14ac:dyDescent="0.3">
      <c r="A800" t="s">
        <v>27</v>
      </c>
      <c r="B800">
        <v>2018</v>
      </c>
      <c r="C800" t="s">
        <v>1179</v>
      </c>
      <c r="D800" t="s">
        <v>1729</v>
      </c>
      <c r="E800">
        <v>20</v>
      </c>
      <c r="H800">
        <v>1</v>
      </c>
      <c r="M800" t="str">
        <f>VLOOKUP($D800,Artslister!$A$1:$W$100,2,FALSE)</f>
        <v>Prunus padus</v>
      </c>
      <c r="N800" t="str">
        <f>VLOOKUP($D800,Artslister!$A$1:$W$100,3,FALSE)</f>
        <v>103375</v>
      </c>
      <c r="O800" t="str">
        <f>VLOOKUP($D800,Artslister!$A$1:$W$100,4,FALSE)</f>
        <v>135924</v>
      </c>
      <c r="P800" t="str">
        <f>VLOOKUP($D800,Artslister!$A$1:$W$100,5,FALSE)</f>
        <v>Plantae</v>
      </c>
      <c r="Q800" t="str">
        <f>VLOOKUP($D800,Artslister!$A$1:$W$100,6,FALSE)</f>
        <v>Magnoliophyta</v>
      </c>
      <c r="R800" t="str">
        <f>VLOOKUP($D800,Artslister!$A$1:$W$100,7,FALSE)</f>
        <v>Eudicots</v>
      </c>
      <c r="S800" t="str">
        <f>VLOOKUP($D800,Artslister!$A$1:$W$100,8,FALSE)</f>
        <v>Rosales</v>
      </c>
      <c r="T800" t="str">
        <f>VLOOKUP($D800,Artslister!$A$1:$W$100,9,FALSE)</f>
        <v>Rosaceae</v>
      </c>
      <c r="U800" t="str">
        <f>VLOOKUP($D800,Artslister!$A$1:$W$100,10,FALSE)</f>
        <v>Prunus</v>
      </c>
      <c r="V800" t="str">
        <f>VLOOKUP($D800,Artslister!$A$1:$W$100,11,FALSE)</f>
        <v>padus</v>
      </c>
      <c r="W800">
        <f>VLOOKUP($D800,Artslister!$A$1:$W$100,12,FALSE)</f>
        <v>0</v>
      </c>
      <c r="X800" t="str">
        <f>VLOOKUP($D800,Artslister!$A$1:$W$100,13,FALSE)</f>
        <v>L.</v>
      </c>
      <c r="Y800" t="str">
        <f>VLOOKUP($D800,Artslister!$A$1:$W$100,15,FALSE)</f>
        <v>LC</v>
      </c>
      <c r="Z800" t="e">
        <f>VLOOKUP($D800,Artslister!$A$1:$W$100,17,FALSE)</f>
        <v>#N/A</v>
      </c>
    </row>
    <row r="801" spans="1:26" x14ac:dyDescent="0.3">
      <c r="A801" t="s">
        <v>27</v>
      </c>
      <c r="B801">
        <v>2018</v>
      </c>
      <c r="C801" t="s">
        <v>1181</v>
      </c>
      <c r="D801" t="s">
        <v>1729</v>
      </c>
      <c r="E801" t="s">
        <v>503</v>
      </c>
      <c r="H801">
        <v>1</v>
      </c>
      <c r="M801" t="str">
        <f>VLOOKUP($D801,Artslister!$A$1:$W$100,2,FALSE)</f>
        <v>Prunus padus</v>
      </c>
      <c r="N801" t="str">
        <f>VLOOKUP($D801,Artslister!$A$1:$W$100,3,FALSE)</f>
        <v>103375</v>
      </c>
      <c r="O801" t="str">
        <f>VLOOKUP($D801,Artslister!$A$1:$W$100,4,FALSE)</f>
        <v>135924</v>
      </c>
      <c r="P801" t="str">
        <f>VLOOKUP($D801,Artslister!$A$1:$W$100,5,FALSE)</f>
        <v>Plantae</v>
      </c>
      <c r="Q801" t="str">
        <f>VLOOKUP($D801,Artslister!$A$1:$W$100,6,FALSE)</f>
        <v>Magnoliophyta</v>
      </c>
      <c r="R801" t="str">
        <f>VLOOKUP($D801,Artslister!$A$1:$W$100,7,FALSE)</f>
        <v>Eudicots</v>
      </c>
      <c r="S801" t="str">
        <f>VLOOKUP($D801,Artslister!$A$1:$W$100,8,FALSE)</f>
        <v>Rosales</v>
      </c>
      <c r="T801" t="str">
        <f>VLOOKUP($D801,Artslister!$A$1:$W$100,9,FALSE)</f>
        <v>Rosaceae</v>
      </c>
      <c r="U801" t="str">
        <f>VLOOKUP($D801,Artslister!$A$1:$W$100,10,FALSE)</f>
        <v>Prunus</v>
      </c>
      <c r="V801" t="str">
        <f>VLOOKUP($D801,Artslister!$A$1:$W$100,11,FALSE)</f>
        <v>padus</v>
      </c>
      <c r="W801">
        <f>VLOOKUP($D801,Artslister!$A$1:$W$100,12,FALSE)</f>
        <v>0</v>
      </c>
      <c r="X801" t="str">
        <f>VLOOKUP($D801,Artslister!$A$1:$W$100,13,FALSE)</f>
        <v>L.</v>
      </c>
      <c r="Y801" t="str">
        <f>VLOOKUP($D801,Artslister!$A$1:$W$100,15,FALSE)</f>
        <v>LC</v>
      </c>
      <c r="Z801" t="e">
        <f>VLOOKUP($D801,Artslister!$A$1:$W$100,17,FALSE)</f>
        <v>#N/A</v>
      </c>
    </row>
    <row r="802" spans="1:26" x14ac:dyDescent="0.3">
      <c r="A802" t="s">
        <v>27</v>
      </c>
      <c r="B802">
        <v>2018</v>
      </c>
      <c r="C802" t="s">
        <v>1182</v>
      </c>
      <c r="D802" t="s">
        <v>1729</v>
      </c>
      <c r="E802">
        <v>20</v>
      </c>
      <c r="H802">
        <v>1</v>
      </c>
      <c r="M802" t="str">
        <f>VLOOKUP($D802,Artslister!$A$1:$W$100,2,FALSE)</f>
        <v>Prunus padus</v>
      </c>
      <c r="N802" t="str">
        <f>VLOOKUP($D802,Artslister!$A$1:$W$100,3,FALSE)</f>
        <v>103375</v>
      </c>
      <c r="O802" t="str">
        <f>VLOOKUP($D802,Artslister!$A$1:$W$100,4,FALSE)</f>
        <v>135924</v>
      </c>
      <c r="P802" t="str">
        <f>VLOOKUP($D802,Artslister!$A$1:$W$100,5,FALSE)</f>
        <v>Plantae</v>
      </c>
      <c r="Q802" t="str">
        <f>VLOOKUP($D802,Artslister!$A$1:$W$100,6,FALSE)</f>
        <v>Magnoliophyta</v>
      </c>
      <c r="R802" t="str">
        <f>VLOOKUP($D802,Artslister!$A$1:$W$100,7,FALSE)</f>
        <v>Eudicots</v>
      </c>
      <c r="S802" t="str">
        <f>VLOOKUP($D802,Artslister!$A$1:$W$100,8,FALSE)</f>
        <v>Rosales</v>
      </c>
      <c r="T802" t="str">
        <f>VLOOKUP($D802,Artslister!$A$1:$W$100,9,FALSE)</f>
        <v>Rosaceae</v>
      </c>
      <c r="U802" t="str">
        <f>VLOOKUP($D802,Artslister!$A$1:$W$100,10,FALSE)</f>
        <v>Prunus</v>
      </c>
      <c r="V802" t="str">
        <f>VLOOKUP($D802,Artslister!$A$1:$W$100,11,FALSE)</f>
        <v>padus</v>
      </c>
      <c r="W802">
        <f>VLOOKUP($D802,Artslister!$A$1:$W$100,12,FALSE)</f>
        <v>0</v>
      </c>
      <c r="X802" t="str">
        <f>VLOOKUP($D802,Artslister!$A$1:$W$100,13,FALSE)</f>
        <v>L.</v>
      </c>
      <c r="Y802" t="str">
        <f>VLOOKUP($D802,Artslister!$A$1:$W$100,15,FALSE)</f>
        <v>LC</v>
      </c>
      <c r="Z802" t="e">
        <f>VLOOKUP($D802,Artslister!$A$1:$W$100,17,FALSE)</f>
        <v>#N/A</v>
      </c>
    </row>
    <row r="803" spans="1:26" x14ac:dyDescent="0.3">
      <c r="A803" t="s">
        <v>98</v>
      </c>
      <c r="B803">
        <v>2018</v>
      </c>
      <c r="C803" t="s">
        <v>1563</v>
      </c>
      <c r="D803" t="s">
        <v>1729</v>
      </c>
      <c r="E803">
        <v>20</v>
      </c>
      <c r="H803">
        <v>1</v>
      </c>
      <c r="M803" t="str">
        <f>VLOOKUP($D803,Artslister!$A$1:$W$100,2,FALSE)</f>
        <v>Prunus padus</v>
      </c>
      <c r="N803" t="str">
        <f>VLOOKUP($D803,Artslister!$A$1:$W$100,3,FALSE)</f>
        <v>103375</v>
      </c>
      <c r="O803" t="str">
        <f>VLOOKUP($D803,Artslister!$A$1:$W$100,4,FALSE)</f>
        <v>135924</v>
      </c>
      <c r="P803" t="str">
        <f>VLOOKUP($D803,Artslister!$A$1:$W$100,5,FALSE)</f>
        <v>Plantae</v>
      </c>
      <c r="Q803" t="str">
        <f>VLOOKUP($D803,Artslister!$A$1:$W$100,6,FALSE)</f>
        <v>Magnoliophyta</v>
      </c>
      <c r="R803" t="str">
        <f>VLOOKUP($D803,Artslister!$A$1:$W$100,7,FALSE)</f>
        <v>Eudicots</v>
      </c>
      <c r="S803" t="str">
        <f>VLOOKUP($D803,Artslister!$A$1:$W$100,8,FALSE)</f>
        <v>Rosales</v>
      </c>
      <c r="T803" t="str">
        <f>VLOOKUP($D803,Artslister!$A$1:$W$100,9,FALSE)</f>
        <v>Rosaceae</v>
      </c>
      <c r="U803" t="str">
        <f>VLOOKUP($D803,Artslister!$A$1:$W$100,10,FALSE)</f>
        <v>Prunus</v>
      </c>
      <c r="V803" t="str">
        <f>VLOOKUP($D803,Artslister!$A$1:$W$100,11,FALSE)</f>
        <v>padus</v>
      </c>
      <c r="W803">
        <f>VLOOKUP($D803,Artslister!$A$1:$W$100,12,FALSE)</f>
        <v>0</v>
      </c>
      <c r="X803" t="str">
        <f>VLOOKUP($D803,Artslister!$A$1:$W$100,13,FALSE)</f>
        <v>L.</v>
      </c>
      <c r="Y803" t="str">
        <f>VLOOKUP($D803,Artslister!$A$1:$W$100,15,FALSE)</f>
        <v>LC</v>
      </c>
      <c r="Z803" t="e">
        <f>VLOOKUP($D803,Artslister!$A$1:$W$100,17,FALSE)</f>
        <v>#N/A</v>
      </c>
    </row>
    <row r="804" spans="1:26" x14ac:dyDescent="0.3">
      <c r="A804" t="s">
        <v>98</v>
      </c>
      <c r="B804">
        <v>2018</v>
      </c>
      <c r="C804" t="s">
        <v>1567</v>
      </c>
      <c r="D804" t="s">
        <v>1729</v>
      </c>
      <c r="E804">
        <v>2</v>
      </c>
      <c r="H804">
        <v>1</v>
      </c>
      <c r="M804" t="str">
        <f>VLOOKUP($D804,Artslister!$A$1:$W$100,2,FALSE)</f>
        <v>Prunus padus</v>
      </c>
      <c r="N804" t="str">
        <f>VLOOKUP($D804,Artslister!$A$1:$W$100,3,FALSE)</f>
        <v>103375</v>
      </c>
      <c r="O804" t="str">
        <f>VLOOKUP($D804,Artslister!$A$1:$W$100,4,FALSE)</f>
        <v>135924</v>
      </c>
      <c r="P804" t="str">
        <f>VLOOKUP($D804,Artslister!$A$1:$W$100,5,FALSE)</f>
        <v>Plantae</v>
      </c>
      <c r="Q804" t="str">
        <f>VLOOKUP($D804,Artslister!$A$1:$W$100,6,FALSE)</f>
        <v>Magnoliophyta</v>
      </c>
      <c r="R804" t="str">
        <f>VLOOKUP($D804,Artslister!$A$1:$W$100,7,FALSE)</f>
        <v>Eudicots</v>
      </c>
      <c r="S804" t="str">
        <f>VLOOKUP($D804,Artslister!$A$1:$W$100,8,FALSE)</f>
        <v>Rosales</v>
      </c>
      <c r="T804" t="str">
        <f>VLOOKUP($D804,Artslister!$A$1:$W$100,9,FALSE)</f>
        <v>Rosaceae</v>
      </c>
      <c r="U804" t="str">
        <f>VLOOKUP($D804,Artslister!$A$1:$W$100,10,FALSE)</f>
        <v>Prunus</v>
      </c>
      <c r="V804" t="str">
        <f>VLOOKUP($D804,Artslister!$A$1:$W$100,11,FALSE)</f>
        <v>padus</v>
      </c>
      <c r="W804">
        <f>VLOOKUP($D804,Artslister!$A$1:$W$100,12,FALSE)</f>
        <v>0</v>
      </c>
      <c r="X804" t="str">
        <f>VLOOKUP($D804,Artslister!$A$1:$W$100,13,FALSE)</f>
        <v>L.</v>
      </c>
      <c r="Y804" t="str">
        <f>VLOOKUP($D804,Artslister!$A$1:$W$100,15,FALSE)</f>
        <v>LC</v>
      </c>
      <c r="Z804" t="e">
        <f>VLOOKUP($D804,Artslister!$A$1:$W$100,17,FALSE)</f>
        <v>#N/A</v>
      </c>
    </row>
    <row r="805" spans="1:26" x14ac:dyDescent="0.3">
      <c r="A805" t="s">
        <v>127</v>
      </c>
      <c r="B805">
        <v>2019</v>
      </c>
      <c r="C805" t="s">
        <v>1122</v>
      </c>
      <c r="D805" t="s">
        <v>1729</v>
      </c>
      <c r="E805">
        <v>70</v>
      </c>
      <c r="H805">
        <v>1</v>
      </c>
      <c r="M805" t="str">
        <f>VLOOKUP($D805,Artslister!$A$1:$W$100,2,FALSE)</f>
        <v>Prunus padus</v>
      </c>
      <c r="N805" t="str">
        <f>VLOOKUP($D805,Artslister!$A$1:$W$100,3,FALSE)</f>
        <v>103375</v>
      </c>
      <c r="O805" t="str">
        <f>VLOOKUP($D805,Artslister!$A$1:$W$100,4,FALSE)</f>
        <v>135924</v>
      </c>
      <c r="P805" t="str">
        <f>VLOOKUP($D805,Artslister!$A$1:$W$100,5,FALSE)</f>
        <v>Plantae</v>
      </c>
      <c r="Q805" t="str">
        <f>VLOOKUP($D805,Artslister!$A$1:$W$100,6,FALSE)</f>
        <v>Magnoliophyta</v>
      </c>
      <c r="R805" t="str">
        <f>VLOOKUP($D805,Artslister!$A$1:$W$100,7,FALSE)</f>
        <v>Eudicots</v>
      </c>
      <c r="S805" t="str">
        <f>VLOOKUP($D805,Artslister!$A$1:$W$100,8,FALSE)</f>
        <v>Rosales</v>
      </c>
      <c r="T805" t="str">
        <f>VLOOKUP($D805,Artslister!$A$1:$W$100,9,FALSE)</f>
        <v>Rosaceae</v>
      </c>
      <c r="U805" t="str">
        <f>VLOOKUP($D805,Artslister!$A$1:$W$100,10,FALSE)</f>
        <v>Prunus</v>
      </c>
      <c r="V805" t="str">
        <f>VLOOKUP($D805,Artslister!$A$1:$W$100,11,FALSE)</f>
        <v>padus</v>
      </c>
      <c r="W805">
        <f>VLOOKUP($D805,Artslister!$A$1:$W$100,12,FALSE)</f>
        <v>0</v>
      </c>
      <c r="X805" t="str">
        <f>VLOOKUP($D805,Artslister!$A$1:$W$100,13,FALSE)</f>
        <v>L.</v>
      </c>
      <c r="Y805" t="str">
        <f>VLOOKUP($D805,Artslister!$A$1:$W$100,15,FALSE)</f>
        <v>LC</v>
      </c>
      <c r="Z805" t="e">
        <f>VLOOKUP($D805,Artslister!$A$1:$W$100,17,FALSE)</f>
        <v>#N/A</v>
      </c>
    </row>
    <row r="806" spans="1:26" x14ac:dyDescent="0.3">
      <c r="A806" t="s">
        <v>98</v>
      </c>
      <c r="B806">
        <v>2019</v>
      </c>
      <c r="C806" t="s">
        <v>1563</v>
      </c>
      <c r="D806" t="s">
        <v>1729</v>
      </c>
      <c r="E806">
        <v>15</v>
      </c>
      <c r="H806">
        <v>1</v>
      </c>
      <c r="M806" t="str">
        <f>VLOOKUP($D806,Artslister!$A$1:$W$100,2,FALSE)</f>
        <v>Prunus padus</v>
      </c>
      <c r="N806" t="str">
        <f>VLOOKUP($D806,Artslister!$A$1:$W$100,3,FALSE)</f>
        <v>103375</v>
      </c>
      <c r="O806" t="str">
        <f>VLOOKUP($D806,Artslister!$A$1:$W$100,4,FALSE)</f>
        <v>135924</v>
      </c>
      <c r="P806" t="str">
        <f>VLOOKUP($D806,Artslister!$A$1:$W$100,5,FALSE)</f>
        <v>Plantae</v>
      </c>
      <c r="Q806" t="str">
        <f>VLOOKUP($D806,Artslister!$A$1:$W$100,6,FALSE)</f>
        <v>Magnoliophyta</v>
      </c>
      <c r="R806" t="str">
        <f>VLOOKUP($D806,Artslister!$A$1:$W$100,7,FALSE)</f>
        <v>Eudicots</v>
      </c>
      <c r="S806" t="str">
        <f>VLOOKUP($D806,Artslister!$A$1:$W$100,8,FALSE)</f>
        <v>Rosales</v>
      </c>
      <c r="T806" t="str">
        <f>VLOOKUP($D806,Artslister!$A$1:$W$100,9,FALSE)</f>
        <v>Rosaceae</v>
      </c>
      <c r="U806" t="str">
        <f>VLOOKUP($D806,Artslister!$A$1:$W$100,10,FALSE)</f>
        <v>Prunus</v>
      </c>
      <c r="V806" t="str">
        <f>VLOOKUP($D806,Artslister!$A$1:$W$100,11,FALSE)</f>
        <v>padus</v>
      </c>
      <c r="W806">
        <f>VLOOKUP($D806,Artslister!$A$1:$W$100,12,FALSE)</f>
        <v>0</v>
      </c>
      <c r="X806" t="str">
        <f>VLOOKUP($D806,Artslister!$A$1:$W$100,13,FALSE)</f>
        <v>L.</v>
      </c>
      <c r="Y806" t="str">
        <f>VLOOKUP($D806,Artslister!$A$1:$W$100,15,FALSE)</f>
        <v>LC</v>
      </c>
      <c r="Z806" t="e">
        <f>VLOOKUP($D806,Artslister!$A$1:$W$100,17,FALSE)</f>
        <v>#N/A</v>
      </c>
    </row>
    <row r="807" spans="1:26" x14ac:dyDescent="0.3">
      <c r="A807" t="s">
        <v>98</v>
      </c>
      <c r="B807">
        <v>2019</v>
      </c>
      <c r="C807" t="s">
        <v>1567</v>
      </c>
      <c r="D807" t="s">
        <v>1729</v>
      </c>
      <c r="E807">
        <v>3</v>
      </c>
      <c r="H807">
        <v>1</v>
      </c>
      <c r="M807" t="str">
        <f>VLOOKUP($D807,Artslister!$A$1:$W$100,2,FALSE)</f>
        <v>Prunus padus</v>
      </c>
      <c r="N807" t="str">
        <f>VLOOKUP($D807,Artslister!$A$1:$W$100,3,FALSE)</f>
        <v>103375</v>
      </c>
      <c r="O807" t="str">
        <f>VLOOKUP($D807,Artslister!$A$1:$W$100,4,FALSE)</f>
        <v>135924</v>
      </c>
      <c r="P807" t="str">
        <f>VLOOKUP($D807,Artslister!$A$1:$W$100,5,FALSE)</f>
        <v>Plantae</v>
      </c>
      <c r="Q807" t="str">
        <f>VLOOKUP($D807,Artslister!$A$1:$W$100,6,FALSE)</f>
        <v>Magnoliophyta</v>
      </c>
      <c r="R807" t="str">
        <f>VLOOKUP($D807,Artslister!$A$1:$W$100,7,FALSE)</f>
        <v>Eudicots</v>
      </c>
      <c r="S807" t="str">
        <f>VLOOKUP($D807,Artslister!$A$1:$W$100,8,FALSE)</f>
        <v>Rosales</v>
      </c>
      <c r="T807" t="str">
        <f>VLOOKUP($D807,Artslister!$A$1:$W$100,9,FALSE)</f>
        <v>Rosaceae</v>
      </c>
      <c r="U807" t="str">
        <f>VLOOKUP($D807,Artslister!$A$1:$W$100,10,FALSE)</f>
        <v>Prunus</v>
      </c>
      <c r="V807" t="str">
        <f>VLOOKUP($D807,Artslister!$A$1:$W$100,11,FALSE)</f>
        <v>padus</v>
      </c>
      <c r="W807">
        <f>VLOOKUP($D807,Artslister!$A$1:$W$100,12,FALSE)</f>
        <v>0</v>
      </c>
      <c r="X807" t="str">
        <f>VLOOKUP($D807,Artslister!$A$1:$W$100,13,FALSE)</f>
        <v>L.</v>
      </c>
      <c r="Y807" t="str">
        <f>VLOOKUP($D807,Artslister!$A$1:$W$100,15,FALSE)</f>
        <v>LC</v>
      </c>
      <c r="Z807" t="e">
        <f>VLOOKUP($D807,Artslister!$A$1:$W$100,17,FALSE)</f>
        <v>#N/A</v>
      </c>
    </row>
    <row r="808" spans="1:26" x14ac:dyDescent="0.3">
      <c r="A808" t="s">
        <v>127</v>
      </c>
      <c r="B808">
        <v>2020</v>
      </c>
      <c r="C808" t="s">
        <v>1121</v>
      </c>
      <c r="D808" t="s">
        <v>1729</v>
      </c>
      <c r="E808">
        <v>1</v>
      </c>
      <c r="H808">
        <v>1</v>
      </c>
      <c r="M808" t="str">
        <f>VLOOKUP($D808,Artslister!$A$1:$W$100,2,FALSE)</f>
        <v>Prunus padus</v>
      </c>
      <c r="N808" t="str">
        <f>VLOOKUP($D808,Artslister!$A$1:$W$100,3,FALSE)</f>
        <v>103375</v>
      </c>
      <c r="O808" t="str">
        <f>VLOOKUP($D808,Artslister!$A$1:$W$100,4,FALSE)</f>
        <v>135924</v>
      </c>
      <c r="P808" t="str">
        <f>VLOOKUP($D808,Artslister!$A$1:$W$100,5,FALSE)</f>
        <v>Plantae</v>
      </c>
      <c r="Q808" t="str">
        <f>VLOOKUP($D808,Artslister!$A$1:$W$100,6,FALSE)</f>
        <v>Magnoliophyta</v>
      </c>
      <c r="R808" t="str">
        <f>VLOOKUP($D808,Artslister!$A$1:$W$100,7,FALSE)</f>
        <v>Eudicots</v>
      </c>
      <c r="S808" t="str">
        <f>VLOOKUP($D808,Artslister!$A$1:$W$100,8,FALSE)</f>
        <v>Rosales</v>
      </c>
      <c r="T808" t="str">
        <f>VLOOKUP($D808,Artslister!$A$1:$W$100,9,FALSE)</f>
        <v>Rosaceae</v>
      </c>
      <c r="U808" t="str">
        <f>VLOOKUP($D808,Artslister!$A$1:$W$100,10,FALSE)</f>
        <v>Prunus</v>
      </c>
      <c r="V808" t="str">
        <f>VLOOKUP($D808,Artslister!$A$1:$W$100,11,FALSE)</f>
        <v>padus</v>
      </c>
      <c r="W808">
        <f>VLOOKUP($D808,Artslister!$A$1:$W$100,12,FALSE)</f>
        <v>0</v>
      </c>
      <c r="X808" t="str">
        <f>VLOOKUP($D808,Artslister!$A$1:$W$100,13,FALSE)</f>
        <v>L.</v>
      </c>
      <c r="Y808" t="str">
        <f>VLOOKUP($D808,Artslister!$A$1:$W$100,15,FALSE)</f>
        <v>LC</v>
      </c>
      <c r="Z808" t="e">
        <f>VLOOKUP($D808,Artslister!$A$1:$W$100,17,FALSE)</f>
        <v>#N/A</v>
      </c>
    </row>
    <row r="809" spans="1:26" x14ac:dyDescent="0.3">
      <c r="A809" t="s">
        <v>127</v>
      </c>
      <c r="B809">
        <v>2020</v>
      </c>
      <c r="C809" t="s">
        <v>1122</v>
      </c>
      <c r="D809" t="s">
        <v>1729</v>
      </c>
      <c r="E809">
        <v>90</v>
      </c>
      <c r="H809">
        <v>1</v>
      </c>
      <c r="M809" t="str">
        <f>VLOOKUP($D809,Artslister!$A$1:$W$100,2,FALSE)</f>
        <v>Prunus padus</v>
      </c>
      <c r="N809" t="str">
        <f>VLOOKUP($D809,Artslister!$A$1:$W$100,3,FALSE)</f>
        <v>103375</v>
      </c>
      <c r="O809" t="str">
        <f>VLOOKUP($D809,Artslister!$A$1:$W$100,4,FALSE)</f>
        <v>135924</v>
      </c>
      <c r="P809" t="str">
        <f>VLOOKUP($D809,Artslister!$A$1:$W$100,5,FALSE)</f>
        <v>Plantae</v>
      </c>
      <c r="Q809" t="str">
        <f>VLOOKUP($D809,Artslister!$A$1:$W$100,6,FALSE)</f>
        <v>Magnoliophyta</v>
      </c>
      <c r="R809" t="str">
        <f>VLOOKUP($D809,Artslister!$A$1:$W$100,7,FALSE)</f>
        <v>Eudicots</v>
      </c>
      <c r="S809" t="str">
        <f>VLOOKUP($D809,Artslister!$A$1:$W$100,8,FALSE)</f>
        <v>Rosales</v>
      </c>
      <c r="T809" t="str">
        <f>VLOOKUP($D809,Artslister!$A$1:$W$100,9,FALSE)</f>
        <v>Rosaceae</v>
      </c>
      <c r="U809" t="str">
        <f>VLOOKUP($D809,Artslister!$A$1:$W$100,10,FALSE)</f>
        <v>Prunus</v>
      </c>
      <c r="V809" t="str">
        <f>VLOOKUP($D809,Artslister!$A$1:$W$100,11,FALSE)</f>
        <v>padus</v>
      </c>
      <c r="W809">
        <f>VLOOKUP($D809,Artslister!$A$1:$W$100,12,FALSE)</f>
        <v>0</v>
      </c>
      <c r="X809" t="str">
        <f>VLOOKUP($D809,Artslister!$A$1:$W$100,13,FALSE)</f>
        <v>L.</v>
      </c>
      <c r="Y809" t="str">
        <f>VLOOKUP($D809,Artslister!$A$1:$W$100,15,FALSE)</f>
        <v>LC</v>
      </c>
      <c r="Z809" t="e">
        <f>VLOOKUP($D809,Artslister!$A$1:$W$100,17,FALSE)</f>
        <v>#N/A</v>
      </c>
    </row>
    <row r="810" spans="1:26" x14ac:dyDescent="0.3">
      <c r="A810" t="s">
        <v>27</v>
      </c>
      <c r="B810">
        <v>2021</v>
      </c>
      <c r="C810" t="s">
        <v>1180</v>
      </c>
      <c r="D810" t="s">
        <v>1729</v>
      </c>
      <c r="E810">
        <v>1</v>
      </c>
      <c r="H810">
        <v>1</v>
      </c>
      <c r="I810">
        <v>1</v>
      </c>
      <c r="M810" t="str">
        <f>VLOOKUP($D810,Artslister!$A$1:$W$100,2,FALSE)</f>
        <v>Prunus padus</v>
      </c>
      <c r="N810" t="str">
        <f>VLOOKUP($D810,Artslister!$A$1:$W$100,3,FALSE)</f>
        <v>103375</v>
      </c>
      <c r="O810" t="str">
        <f>VLOOKUP($D810,Artslister!$A$1:$W$100,4,FALSE)</f>
        <v>135924</v>
      </c>
      <c r="P810" t="str">
        <f>VLOOKUP($D810,Artslister!$A$1:$W$100,5,FALSE)</f>
        <v>Plantae</v>
      </c>
      <c r="Q810" t="str">
        <f>VLOOKUP($D810,Artslister!$A$1:$W$100,6,FALSE)</f>
        <v>Magnoliophyta</v>
      </c>
      <c r="R810" t="str">
        <f>VLOOKUP($D810,Artslister!$A$1:$W$100,7,FALSE)</f>
        <v>Eudicots</v>
      </c>
      <c r="S810" t="str">
        <f>VLOOKUP($D810,Artslister!$A$1:$W$100,8,FALSE)</f>
        <v>Rosales</v>
      </c>
      <c r="T810" t="str">
        <f>VLOOKUP($D810,Artslister!$A$1:$W$100,9,FALSE)</f>
        <v>Rosaceae</v>
      </c>
      <c r="U810" t="str">
        <f>VLOOKUP($D810,Artslister!$A$1:$W$100,10,FALSE)</f>
        <v>Prunus</v>
      </c>
      <c r="V810" t="str">
        <f>VLOOKUP($D810,Artslister!$A$1:$W$100,11,FALSE)</f>
        <v>padus</v>
      </c>
      <c r="W810">
        <f>VLOOKUP($D810,Artslister!$A$1:$W$100,12,FALSE)</f>
        <v>0</v>
      </c>
      <c r="X810" t="str">
        <f>VLOOKUP($D810,Artslister!$A$1:$W$100,13,FALSE)</f>
        <v>L.</v>
      </c>
      <c r="Y810" t="str">
        <f>VLOOKUP($D810,Artslister!$A$1:$W$100,15,FALSE)</f>
        <v>LC</v>
      </c>
      <c r="Z810" t="e">
        <f>VLOOKUP($D810,Artslister!$A$1:$W$100,17,FALSE)</f>
        <v>#N/A</v>
      </c>
    </row>
    <row r="811" spans="1:26" x14ac:dyDescent="0.3">
      <c r="A811" t="s">
        <v>27</v>
      </c>
      <c r="B811">
        <v>2021</v>
      </c>
      <c r="C811" t="s">
        <v>1193</v>
      </c>
      <c r="D811" t="s">
        <v>1729</v>
      </c>
      <c r="E811">
        <v>6</v>
      </c>
      <c r="H811">
        <v>1</v>
      </c>
      <c r="I811">
        <v>1</v>
      </c>
      <c r="M811" t="str">
        <f>VLOOKUP($D811,Artslister!$A$1:$W$100,2,FALSE)</f>
        <v>Prunus padus</v>
      </c>
      <c r="N811" t="str">
        <f>VLOOKUP($D811,Artslister!$A$1:$W$100,3,FALSE)</f>
        <v>103375</v>
      </c>
      <c r="O811" t="str">
        <f>VLOOKUP($D811,Artslister!$A$1:$W$100,4,FALSE)</f>
        <v>135924</v>
      </c>
      <c r="P811" t="str">
        <f>VLOOKUP($D811,Artslister!$A$1:$W$100,5,FALSE)</f>
        <v>Plantae</v>
      </c>
      <c r="Q811" t="str">
        <f>VLOOKUP($D811,Artslister!$A$1:$W$100,6,FALSE)</f>
        <v>Magnoliophyta</v>
      </c>
      <c r="R811" t="str">
        <f>VLOOKUP($D811,Artslister!$A$1:$W$100,7,FALSE)</f>
        <v>Eudicots</v>
      </c>
      <c r="S811" t="str">
        <f>VLOOKUP($D811,Artslister!$A$1:$W$100,8,FALSE)</f>
        <v>Rosales</v>
      </c>
      <c r="T811" t="str">
        <f>VLOOKUP($D811,Artslister!$A$1:$W$100,9,FALSE)</f>
        <v>Rosaceae</v>
      </c>
      <c r="U811" t="str">
        <f>VLOOKUP($D811,Artslister!$A$1:$W$100,10,FALSE)</f>
        <v>Prunus</v>
      </c>
      <c r="V811" t="str">
        <f>VLOOKUP($D811,Artslister!$A$1:$W$100,11,FALSE)</f>
        <v>padus</v>
      </c>
      <c r="W811">
        <f>VLOOKUP($D811,Artslister!$A$1:$W$100,12,FALSE)</f>
        <v>0</v>
      </c>
      <c r="X811" t="str">
        <f>VLOOKUP($D811,Artslister!$A$1:$W$100,13,FALSE)</f>
        <v>L.</v>
      </c>
      <c r="Y811" t="str">
        <f>VLOOKUP($D811,Artslister!$A$1:$W$100,15,FALSE)</f>
        <v>LC</v>
      </c>
      <c r="Z811" t="e">
        <f>VLOOKUP($D811,Artslister!$A$1:$W$100,17,FALSE)</f>
        <v>#N/A</v>
      </c>
    </row>
    <row r="812" spans="1:26" x14ac:dyDescent="0.3">
      <c r="A812" t="s">
        <v>98</v>
      </c>
      <c r="B812">
        <v>2021</v>
      </c>
      <c r="C812" t="s">
        <v>1563</v>
      </c>
      <c r="D812" t="s">
        <v>1729</v>
      </c>
      <c r="E812">
        <v>25</v>
      </c>
      <c r="H812">
        <v>1</v>
      </c>
      <c r="I812">
        <v>1</v>
      </c>
      <c r="M812" t="str">
        <f>VLOOKUP($D812,Artslister!$A$1:$W$100,2,FALSE)</f>
        <v>Prunus padus</v>
      </c>
      <c r="N812" t="str">
        <f>VLOOKUP($D812,Artslister!$A$1:$W$100,3,FALSE)</f>
        <v>103375</v>
      </c>
      <c r="O812" t="str">
        <f>VLOOKUP($D812,Artslister!$A$1:$W$100,4,FALSE)</f>
        <v>135924</v>
      </c>
      <c r="P812" t="str">
        <f>VLOOKUP($D812,Artslister!$A$1:$W$100,5,FALSE)</f>
        <v>Plantae</v>
      </c>
      <c r="Q812" t="str">
        <f>VLOOKUP($D812,Artslister!$A$1:$W$100,6,FALSE)</f>
        <v>Magnoliophyta</v>
      </c>
      <c r="R812" t="str">
        <f>VLOOKUP($D812,Artslister!$A$1:$W$100,7,FALSE)</f>
        <v>Eudicots</v>
      </c>
      <c r="S812" t="str">
        <f>VLOOKUP($D812,Artslister!$A$1:$W$100,8,FALSE)</f>
        <v>Rosales</v>
      </c>
      <c r="T812" t="str">
        <f>VLOOKUP($D812,Artslister!$A$1:$W$100,9,FALSE)</f>
        <v>Rosaceae</v>
      </c>
      <c r="U812" t="str">
        <f>VLOOKUP($D812,Artslister!$A$1:$W$100,10,FALSE)</f>
        <v>Prunus</v>
      </c>
      <c r="V812" t="str">
        <f>VLOOKUP($D812,Artslister!$A$1:$W$100,11,FALSE)</f>
        <v>padus</v>
      </c>
      <c r="W812">
        <f>VLOOKUP($D812,Artslister!$A$1:$W$100,12,FALSE)</f>
        <v>0</v>
      </c>
      <c r="X812" t="str">
        <f>VLOOKUP($D812,Artslister!$A$1:$W$100,13,FALSE)</f>
        <v>L.</v>
      </c>
      <c r="Y812" t="str">
        <f>VLOOKUP($D812,Artslister!$A$1:$W$100,15,FALSE)</f>
        <v>LC</v>
      </c>
      <c r="Z812" t="e">
        <f>VLOOKUP($D812,Artslister!$A$1:$W$100,17,FALSE)</f>
        <v>#N/A</v>
      </c>
    </row>
    <row r="813" spans="1:26" x14ac:dyDescent="0.3">
      <c r="A813" t="s">
        <v>27</v>
      </c>
      <c r="B813">
        <v>2022</v>
      </c>
      <c r="C813" t="s">
        <v>1180</v>
      </c>
      <c r="D813" t="s">
        <v>1729</v>
      </c>
      <c r="E813">
        <v>1</v>
      </c>
      <c r="I813">
        <v>1</v>
      </c>
      <c r="M813" t="str">
        <f>VLOOKUP($D813,Artslister!$A$1:$W$100,2,FALSE)</f>
        <v>Prunus padus</v>
      </c>
      <c r="N813" t="str">
        <f>VLOOKUP($D813,Artslister!$A$1:$W$100,3,FALSE)</f>
        <v>103375</v>
      </c>
      <c r="O813" t="str">
        <f>VLOOKUP($D813,Artslister!$A$1:$W$100,4,FALSE)</f>
        <v>135924</v>
      </c>
      <c r="P813" t="str">
        <f>VLOOKUP($D813,Artslister!$A$1:$W$100,5,FALSE)</f>
        <v>Plantae</v>
      </c>
      <c r="Q813" t="str">
        <f>VLOOKUP($D813,Artslister!$A$1:$W$100,6,FALSE)</f>
        <v>Magnoliophyta</v>
      </c>
      <c r="R813" t="str">
        <f>VLOOKUP($D813,Artslister!$A$1:$W$100,7,FALSE)</f>
        <v>Eudicots</v>
      </c>
      <c r="S813" t="str">
        <f>VLOOKUP($D813,Artslister!$A$1:$W$100,8,FALSE)</f>
        <v>Rosales</v>
      </c>
      <c r="T813" t="str">
        <f>VLOOKUP($D813,Artslister!$A$1:$W$100,9,FALSE)</f>
        <v>Rosaceae</v>
      </c>
      <c r="U813" t="str">
        <f>VLOOKUP($D813,Artslister!$A$1:$W$100,10,FALSE)</f>
        <v>Prunus</v>
      </c>
      <c r="V813" t="str">
        <f>VLOOKUP($D813,Artslister!$A$1:$W$100,11,FALSE)</f>
        <v>padus</v>
      </c>
      <c r="W813">
        <f>VLOOKUP($D813,Artslister!$A$1:$W$100,12,FALSE)</f>
        <v>0</v>
      </c>
      <c r="X813" t="str">
        <f>VLOOKUP($D813,Artslister!$A$1:$W$100,13,FALSE)</f>
        <v>L.</v>
      </c>
      <c r="Y813" t="str">
        <f>VLOOKUP($D813,Artslister!$A$1:$W$100,15,FALSE)</f>
        <v>LC</v>
      </c>
      <c r="Z813" t="e">
        <f>VLOOKUP($D813,Artslister!$A$1:$W$100,17,FALSE)</f>
        <v>#N/A</v>
      </c>
    </row>
    <row r="814" spans="1:26" x14ac:dyDescent="0.3">
      <c r="A814" t="s">
        <v>56</v>
      </c>
      <c r="B814">
        <v>2017</v>
      </c>
      <c r="C814" t="s">
        <v>1500</v>
      </c>
      <c r="D814" t="s">
        <v>1723</v>
      </c>
      <c r="E814">
        <v>8</v>
      </c>
      <c r="H814">
        <v>1</v>
      </c>
      <c r="M814" t="str">
        <f>VLOOKUP($D814,Artslister!$A$1:$W$100,2,FALSE)</f>
        <v>Betula pendula</v>
      </c>
      <c r="N814" t="str">
        <f>VLOOKUP($D814,Artslister!$A$1:$W$100,3,FALSE)</f>
        <v>102139</v>
      </c>
      <c r="O814" t="str">
        <f>VLOOKUP($D814,Artslister!$A$1:$W$100,4,FALSE)</f>
        <v>144015</v>
      </c>
      <c r="P814" t="str">
        <f>VLOOKUP($D814,Artslister!$A$1:$W$100,5,FALSE)</f>
        <v>Plantae</v>
      </c>
      <c r="Q814" t="str">
        <f>VLOOKUP($D814,Artslister!$A$1:$W$100,6,FALSE)</f>
        <v>Magnoliophyta</v>
      </c>
      <c r="R814" t="str">
        <f>VLOOKUP($D814,Artslister!$A$1:$W$100,7,FALSE)</f>
        <v>Eudicots</v>
      </c>
      <c r="S814" t="str">
        <f>VLOOKUP($D814,Artslister!$A$1:$W$100,8,FALSE)</f>
        <v>Fagales</v>
      </c>
      <c r="T814" t="str">
        <f>VLOOKUP($D814,Artslister!$A$1:$W$100,9,FALSE)</f>
        <v>Betulaceae</v>
      </c>
      <c r="U814" t="str">
        <f>VLOOKUP($D814,Artslister!$A$1:$W$100,10,FALSE)</f>
        <v>Betula</v>
      </c>
      <c r="V814" t="str">
        <f>VLOOKUP($D814,Artslister!$A$1:$W$100,11,FALSE)</f>
        <v>pendula</v>
      </c>
      <c r="W814">
        <f>VLOOKUP($D814,Artslister!$A$1:$W$100,12,FALSE)</f>
        <v>0</v>
      </c>
      <c r="X814" t="str">
        <f>VLOOKUP($D814,Artslister!$A$1:$W$100,13,FALSE)</f>
        <v>Roth</v>
      </c>
      <c r="Y814" t="str">
        <f>VLOOKUP($D814,Artslister!$A$1:$W$100,15,FALSE)</f>
        <v>LC</v>
      </c>
      <c r="Z814" t="e">
        <f>VLOOKUP($D814,Artslister!$A$1:$W$100,17,FALSE)</f>
        <v>#N/A</v>
      </c>
    </row>
    <row r="815" spans="1:26" x14ac:dyDescent="0.3">
      <c r="A815" t="s">
        <v>56</v>
      </c>
      <c r="B815">
        <v>2018</v>
      </c>
      <c r="C815" t="s">
        <v>1500</v>
      </c>
      <c r="D815" t="s">
        <v>1723</v>
      </c>
      <c r="E815">
        <v>5</v>
      </c>
      <c r="H815">
        <v>1</v>
      </c>
      <c r="M815" t="str">
        <f>VLOOKUP($D815,Artslister!$A$1:$W$100,2,FALSE)</f>
        <v>Betula pendula</v>
      </c>
      <c r="N815" t="str">
        <f>VLOOKUP($D815,Artslister!$A$1:$W$100,3,FALSE)</f>
        <v>102139</v>
      </c>
      <c r="O815" t="str">
        <f>VLOOKUP($D815,Artslister!$A$1:$W$100,4,FALSE)</f>
        <v>144015</v>
      </c>
      <c r="P815" t="str">
        <f>VLOOKUP($D815,Artslister!$A$1:$W$100,5,FALSE)</f>
        <v>Plantae</v>
      </c>
      <c r="Q815" t="str">
        <f>VLOOKUP($D815,Artslister!$A$1:$W$100,6,FALSE)</f>
        <v>Magnoliophyta</v>
      </c>
      <c r="R815" t="str">
        <f>VLOOKUP($D815,Artslister!$A$1:$W$100,7,FALSE)</f>
        <v>Eudicots</v>
      </c>
      <c r="S815" t="str">
        <f>VLOOKUP($D815,Artslister!$A$1:$W$100,8,FALSE)</f>
        <v>Fagales</v>
      </c>
      <c r="T815" t="str">
        <f>VLOOKUP($D815,Artslister!$A$1:$W$100,9,FALSE)</f>
        <v>Betulaceae</v>
      </c>
      <c r="U815" t="str">
        <f>VLOOKUP($D815,Artslister!$A$1:$W$100,10,FALSE)</f>
        <v>Betula</v>
      </c>
      <c r="V815" t="str">
        <f>VLOOKUP($D815,Artslister!$A$1:$W$100,11,FALSE)</f>
        <v>pendula</v>
      </c>
      <c r="W815">
        <f>VLOOKUP($D815,Artslister!$A$1:$W$100,12,FALSE)</f>
        <v>0</v>
      </c>
      <c r="X815" t="str">
        <f>VLOOKUP($D815,Artslister!$A$1:$W$100,13,FALSE)</f>
        <v>Roth</v>
      </c>
      <c r="Y815" t="str">
        <f>VLOOKUP($D815,Artslister!$A$1:$W$100,15,FALSE)</f>
        <v>LC</v>
      </c>
      <c r="Z815" t="e">
        <f>VLOOKUP($D815,Artslister!$A$1:$W$100,17,FALSE)</f>
        <v>#N/A</v>
      </c>
    </row>
    <row r="816" spans="1:26" x14ac:dyDescent="0.3">
      <c r="A816" t="s">
        <v>127</v>
      </c>
      <c r="B816">
        <v>2020</v>
      </c>
      <c r="C816" t="s">
        <v>1123</v>
      </c>
      <c r="D816" t="s">
        <v>1723</v>
      </c>
      <c r="E816">
        <v>10</v>
      </c>
      <c r="H816">
        <v>1</v>
      </c>
      <c r="M816" t="str">
        <f>VLOOKUP($D816,Artslister!$A$1:$W$100,2,FALSE)</f>
        <v>Betula pendula</v>
      </c>
      <c r="N816" t="str">
        <f>VLOOKUP($D816,Artslister!$A$1:$W$100,3,FALSE)</f>
        <v>102139</v>
      </c>
      <c r="O816" t="str">
        <f>VLOOKUP($D816,Artslister!$A$1:$W$100,4,FALSE)</f>
        <v>144015</v>
      </c>
      <c r="P816" t="str">
        <f>VLOOKUP($D816,Artslister!$A$1:$W$100,5,FALSE)</f>
        <v>Plantae</v>
      </c>
      <c r="Q816" t="str">
        <f>VLOOKUP($D816,Artslister!$A$1:$W$100,6,FALSE)</f>
        <v>Magnoliophyta</v>
      </c>
      <c r="R816" t="str">
        <f>VLOOKUP($D816,Artslister!$A$1:$W$100,7,FALSE)</f>
        <v>Eudicots</v>
      </c>
      <c r="S816" t="str">
        <f>VLOOKUP($D816,Artslister!$A$1:$W$100,8,FALSE)</f>
        <v>Fagales</v>
      </c>
      <c r="T816" t="str">
        <f>VLOOKUP($D816,Artslister!$A$1:$W$100,9,FALSE)</f>
        <v>Betulaceae</v>
      </c>
      <c r="U816" t="str">
        <f>VLOOKUP($D816,Artslister!$A$1:$W$100,10,FALSE)</f>
        <v>Betula</v>
      </c>
      <c r="V816" t="str">
        <f>VLOOKUP($D816,Artslister!$A$1:$W$100,11,FALSE)</f>
        <v>pendula</v>
      </c>
      <c r="W816">
        <f>VLOOKUP($D816,Artslister!$A$1:$W$100,12,FALSE)</f>
        <v>0</v>
      </c>
      <c r="X816" t="str">
        <f>VLOOKUP($D816,Artslister!$A$1:$W$100,13,FALSE)</f>
        <v>Roth</v>
      </c>
      <c r="Y816" t="str">
        <f>VLOOKUP($D816,Artslister!$A$1:$W$100,15,FALSE)</f>
        <v>LC</v>
      </c>
      <c r="Z816" t="e">
        <f>VLOOKUP($D816,Artslister!$A$1:$W$100,17,FALSE)</f>
        <v>#N/A</v>
      </c>
    </row>
    <row r="817" spans="1:26" x14ac:dyDescent="0.3">
      <c r="A817" t="s">
        <v>138</v>
      </c>
      <c r="B817">
        <v>2020</v>
      </c>
      <c r="C817" t="s">
        <v>1136</v>
      </c>
      <c r="D817" t="s">
        <v>1723</v>
      </c>
      <c r="E817" t="s">
        <v>503</v>
      </c>
      <c r="H817">
        <v>1</v>
      </c>
      <c r="M817" t="str">
        <f>VLOOKUP($D817,Artslister!$A$1:$W$100,2,FALSE)</f>
        <v>Betula pendula</v>
      </c>
      <c r="N817" t="str">
        <f>VLOOKUP($D817,Artslister!$A$1:$W$100,3,FALSE)</f>
        <v>102139</v>
      </c>
      <c r="O817" t="str">
        <f>VLOOKUP($D817,Artslister!$A$1:$W$100,4,FALSE)</f>
        <v>144015</v>
      </c>
      <c r="P817" t="str">
        <f>VLOOKUP($D817,Artslister!$A$1:$W$100,5,FALSE)</f>
        <v>Plantae</v>
      </c>
      <c r="Q817" t="str">
        <f>VLOOKUP($D817,Artslister!$A$1:$W$100,6,FALSE)</f>
        <v>Magnoliophyta</v>
      </c>
      <c r="R817" t="str">
        <f>VLOOKUP($D817,Artslister!$A$1:$W$100,7,FALSE)</f>
        <v>Eudicots</v>
      </c>
      <c r="S817" t="str">
        <f>VLOOKUP($D817,Artslister!$A$1:$W$100,8,FALSE)</f>
        <v>Fagales</v>
      </c>
      <c r="T817" t="str">
        <f>VLOOKUP($D817,Artslister!$A$1:$W$100,9,FALSE)</f>
        <v>Betulaceae</v>
      </c>
      <c r="U817" t="str">
        <f>VLOOKUP($D817,Artslister!$A$1:$W$100,10,FALSE)</f>
        <v>Betula</v>
      </c>
      <c r="V817" t="str">
        <f>VLOOKUP($D817,Artslister!$A$1:$W$100,11,FALSE)</f>
        <v>pendula</v>
      </c>
      <c r="W817">
        <f>VLOOKUP($D817,Artslister!$A$1:$W$100,12,FALSE)</f>
        <v>0</v>
      </c>
      <c r="X817" t="str">
        <f>VLOOKUP($D817,Artslister!$A$1:$W$100,13,FALSE)</f>
        <v>Roth</v>
      </c>
      <c r="Y817" t="str">
        <f>VLOOKUP($D817,Artslister!$A$1:$W$100,15,FALSE)</f>
        <v>LC</v>
      </c>
      <c r="Z817" t="e">
        <f>VLOOKUP($D817,Artslister!$A$1:$W$100,17,FALSE)</f>
        <v>#N/A</v>
      </c>
    </row>
    <row r="818" spans="1:26" x14ac:dyDescent="0.3">
      <c r="A818" t="s">
        <v>1738</v>
      </c>
      <c r="B818">
        <v>2020</v>
      </c>
      <c r="C818" t="s">
        <v>1263</v>
      </c>
      <c r="D818" t="s">
        <v>1723</v>
      </c>
      <c r="E818">
        <v>2</v>
      </c>
      <c r="H818">
        <v>1</v>
      </c>
      <c r="M818" t="str">
        <f>VLOOKUP($D818,Artslister!$A$1:$W$100,2,FALSE)</f>
        <v>Betula pendula</v>
      </c>
      <c r="N818" t="str">
        <f>VLOOKUP($D818,Artslister!$A$1:$W$100,3,FALSE)</f>
        <v>102139</v>
      </c>
      <c r="O818" t="str">
        <f>VLOOKUP($D818,Artslister!$A$1:$W$100,4,FALSE)</f>
        <v>144015</v>
      </c>
      <c r="P818" t="str">
        <f>VLOOKUP($D818,Artslister!$A$1:$W$100,5,FALSE)</f>
        <v>Plantae</v>
      </c>
      <c r="Q818" t="str">
        <f>VLOOKUP($D818,Artslister!$A$1:$W$100,6,FALSE)</f>
        <v>Magnoliophyta</v>
      </c>
      <c r="R818" t="str">
        <f>VLOOKUP($D818,Artslister!$A$1:$W$100,7,FALSE)</f>
        <v>Eudicots</v>
      </c>
      <c r="S818" t="str">
        <f>VLOOKUP($D818,Artslister!$A$1:$W$100,8,FALSE)</f>
        <v>Fagales</v>
      </c>
      <c r="T818" t="str">
        <f>VLOOKUP($D818,Artslister!$A$1:$W$100,9,FALSE)</f>
        <v>Betulaceae</v>
      </c>
      <c r="U818" t="str">
        <f>VLOOKUP($D818,Artslister!$A$1:$W$100,10,FALSE)</f>
        <v>Betula</v>
      </c>
      <c r="V818" t="str">
        <f>VLOOKUP($D818,Artslister!$A$1:$W$100,11,FALSE)</f>
        <v>pendula</v>
      </c>
      <c r="W818">
        <f>VLOOKUP($D818,Artslister!$A$1:$W$100,12,FALSE)</f>
        <v>0</v>
      </c>
      <c r="X818" t="str">
        <f>VLOOKUP($D818,Artslister!$A$1:$W$100,13,FALSE)</f>
        <v>Roth</v>
      </c>
      <c r="Y818" t="str">
        <f>VLOOKUP($D818,Artslister!$A$1:$W$100,15,FALSE)</f>
        <v>LC</v>
      </c>
      <c r="Z818" t="e">
        <f>VLOOKUP($D818,Artslister!$A$1:$W$100,17,FALSE)</f>
        <v>#N/A</v>
      </c>
    </row>
    <row r="819" spans="1:26" x14ac:dyDescent="0.3">
      <c r="A819" t="s">
        <v>146</v>
      </c>
      <c r="B819">
        <v>2020</v>
      </c>
      <c r="C819" t="s">
        <v>1450</v>
      </c>
      <c r="D819" t="s">
        <v>1723</v>
      </c>
      <c r="E819">
        <v>5</v>
      </c>
      <c r="H819">
        <v>1</v>
      </c>
      <c r="M819" t="str">
        <f>VLOOKUP($D819,Artslister!$A$1:$W$100,2,FALSE)</f>
        <v>Betula pendula</v>
      </c>
      <c r="N819" t="str">
        <f>VLOOKUP($D819,Artslister!$A$1:$W$100,3,FALSE)</f>
        <v>102139</v>
      </c>
      <c r="O819" t="str">
        <f>VLOOKUP($D819,Artslister!$A$1:$W$100,4,FALSE)</f>
        <v>144015</v>
      </c>
      <c r="P819" t="str">
        <f>VLOOKUP($D819,Artslister!$A$1:$W$100,5,FALSE)</f>
        <v>Plantae</v>
      </c>
      <c r="Q819" t="str">
        <f>VLOOKUP($D819,Artslister!$A$1:$W$100,6,FALSE)</f>
        <v>Magnoliophyta</v>
      </c>
      <c r="R819" t="str">
        <f>VLOOKUP($D819,Artslister!$A$1:$W$100,7,FALSE)</f>
        <v>Eudicots</v>
      </c>
      <c r="S819" t="str">
        <f>VLOOKUP($D819,Artslister!$A$1:$W$100,8,FALSE)</f>
        <v>Fagales</v>
      </c>
      <c r="T819" t="str">
        <f>VLOOKUP($D819,Artslister!$A$1:$W$100,9,FALSE)</f>
        <v>Betulaceae</v>
      </c>
      <c r="U819" t="str">
        <f>VLOOKUP($D819,Artslister!$A$1:$W$100,10,FALSE)</f>
        <v>Betula</v>
      </c>
      <c r="V819" t="str">
        <f>VLOOKUP($D819,Artslister!$A$1:$W$100,11,FALSE)</f>
        <v>pendula</v>
      </c>
      <c r="W819">
        <f>VLOOKUP($D819,Artslister!$A$1:$W$100,12,FALSE)</f>
        <v>0</v>
      </c>
      <c r="X819" t="str">
        <f>VLOOKUP($D819,Artslister!$A$1:$W$100,13,FALSE)</f>
        <v>Roth</v>
      </c>
      <c r="Y819" t="str">
        <f>VLOOKUP($D819,Artslister!$A$1:$W$100,15,FALSE)</f>
        <v>LC</v>
      </c>
      <c r="Z819" t="e">
        <f>VLOOKUP($D819,Artslister!$A$1:$W$100,17,FALSE)</f>
        <v>#N/A</v>
      </c>
    </row>
    <row r="820" spans="1:26" x14ac:dyDescent="0.3">
      <c r="A820" t="s">
        <v>146</v>
      </c>
      <c r="B820">
        <v>2021</v>
      </c>
      <c r="C820" t="s">
        <v>1450</v>
      </c>
      <c r="D820" t="s">
        <v>1723</v>
      </c>
      <c r="E820">
        <v>5</v>
      </c>
      <c r="J820">
        <v>1</v>
      </c>
      <c r="M820" t="str">
        <f>VLOOKUP($D820,Artslister!$A$1:$W$100,2,FALSE)</f>
        <v>Betula pendula</v>
      </c>
      <c r="N820" t="str">
        <f>VLOOKUP($D820,Artslister!$A$1:$W$100,3,FALSE)</f>
        <v>102139</v>
      </c>
      <c r="O820" t="str">
        <f>VLOOKUP($D820,Artslister!$A$1:$W$100,4,FALSE)</f>
        <v>144015</v>
      </c>
      <c r="P820" t="str">
        <f>VLOOKUP($D820,Artslister!$A$1:$W$100,5,FALSE)</f>
        <v>Plantae</v>
      </c>
      <c r="Q820" t="str">
        <f>VLOOKUP($D820,Artslister!$A$1:$W$100,6,FALSE)</f>
        <v>Magnoliophyta</v>
      </c>
      <c r="R820" t="str">
        <f>VLOOKUP($D820,Artslister!$A$1:$W$100,7,FALSE)</f>
        <v>Eudicots</v>
      </c>
      <c r="S820" t="str">
        <f>VLOOKUP($D820,Artslister!$A$1:$W$100,8,FALSE)</f>
        <v>Fagales</v>
      </c>
      <c r="T820" t="str">
        <f>VLOOKUP($D820,Artslister!$A$1:$W$100,9,FALSE)</f>
        <v>Betulaceae</v>
      </c>
      <c r="U820" t="str">
        <f>VLOOKUP($D820,Artslister!$A$1:$W$100,10,FALSE)</f>
        <v>Betula</v>
      </c>
      <c r="V820" t="str">
        <f>VLOOKUP($D820,Artslister!$A$1:$W$100,11,FALSE)</f>
        <v>pendula</v>
      </c>
      <c r="W820">
        <f>VLOOKUP($D820,Artslister!$A$1:$W$100,12,FALSE)</f>
        <v>0</v>
      </c>
      <c r="X820" t="str">
        <f>VLOOKUP($D820,Artslister!$A$1:$W$100,13,FALSE)</f>
        <v>Roth</v>
      </c>
      <c r="Y820" t="str">
        <f>VLOOKUP($D820,Artslister!$A$1:$W$100,15,FALSE)</f>
        <v>LC</v>
      </c>
      <c r="Z820" t="e">
        <f>VLOOKUP($D820,Artslister!$A$1:$W$100,17,FALSE)</f>
        <v>#N/A</v>
      </c>
    </row>
    <row r="821" spans="1:26" x14ac:dyDescent="0.3">
      <c r="A821" t="s">
        <v>124</v>
      </c>
      <c r="B821">
        <v>2022</v>
      </c>
      <c r="C821" t="s">
        <v>1259</v>
      </c>
      <c r="D821" t="s">
        <v>1723</v>
      </c>
      <c r="E821">
        <v>0.1</v>
      </c>
      <c r="I821">
        <v>1</v>
      </c>
      <c r="M821" t="str">
        <f>VLOOKUP($D821,Artslister!$A$1:$W$100,2,FALSE)</f>
        <v>Betula pendula</v>
      </c>
      <c r="N821" t="str">
        <f>VLOOKUP($D821,Artslister!$A$1:$W$100,3,FALSE)</f>
        <v>102139</v>
      </c>
      <c r="O821" t="str">
        <f>VLOOKUP($D821,Artslister!$A$1:$W$100,4,FALSE)</f>
        <v>144015</v>
      </c>
      <c r="P821" t="str">
        <f>VLOOKUP($D821,Artslister!$A$1:$W$100,5,FALSE)</f>
        <v>Plantae</v>
      </c>
      <c r="Q821" t="str">
        <f>VLOOKUP($D821,Artslister!$A$1:$W$100,6,FALSE)</f>
        <v>Magnoliophyta</v>
      </c>
      <c r="R821" t="str">
        <f>VLOOKUP($D821,Artslister!$A$1:$W$100,7,FALSE)</f>
        <v>Eudicots</v>
      </c>
      <c r="S821" t="str">
        <f>VLOOKUP($D821,Artslister!$A$1:$W$100,8,FALSE)</f>
        <v>Fagales</v>
      </c>
      <c r="T821" t="str">
        <f>VLOOKUP($D821,Artslister!$A$1:$W$100,9,FALSE)</f>
        <v>Betulaceae</v>
      </c>
      <c r="U821" t="str">
        <f>VLOOKUP($D821,Artslister!$A$1:$W$100,10,FALSE)</f>
        <v>Betula</v>
      </c>
      <c r="V821" t="str">
        <f>VLOOKUP($D821,Artslister!$A$1:$W$100,11,FALSE)</f>
        <v>pendula</v>
      </c>
      <c r="W821">
        <f>VLOOKUP($D821,Artslister!$A$1:$W$100,12,FALSE)</f>
        <v>0</v>
      </c>
      <c r="X821" t="str">
        <f>VLOOKUP($D821,Artslister!$A$1:$W$100,13,FALSE)</f>
        <v>Roth</v>
      </c>
      <c r="Y821" t="str">
        <f>VLOOKUP($D821,Artslister!$A$1:$W$100,15,FALSE)</f>
        <v>LC</v>
      </c>
      <c r="Z821" t="e">
        <f>VLOOKUP($D821,Artslister!$A$1:$W$100,17,FALSE)</f>
        <v>#N/A</v>
      </c>
    </row>
    <row r="822" spans="1:26" x14ac:dyDescent="0.3">
      <c r="A822" t="s">
        <v>124</v>
      </c>
      <c r="B822">
        <v>2022</v>
      </c>
      <c r="C822" t="s">
        <v>1260</v>
      </c>
      <c r="D822" t="s">
        <v>1723</v>
      </c>
      <c r="E822">
        <v>2</v>
      </c>
      <c r="I822">
        <v>1</v>
      </c>
      <c r="M822" t="str">
        <f>VLOOKUP($D822,Artslister!$A$1:$W$100,2,FALSE)</f>
        <v>Betula pendula</v>
      </c>
      <c r="N822" t="str">
        <f>VLOOKUP($D822,Artslister!$A$1:$W$100,3,FALSE)</f>
        <v>102139</v>
      </c>
      <c r="O822" t="str">
        <f>VLOOKUP($D822,Artslister!$A$1:$W$100,4,FALSE)</f>
        <v>144015</v>
      </c>
      <c r="P822" t="str">
        <f>VLOOKUP($D822,Artslister!$A$1:$W$100,5,FALSE)</f>
        <v>Plantae</v>
      </c>
      <c r="Q822" t="str">
        <f>VLOOKUP($D822,Artslister!$A$1:$W$100,6,FALSE)</f>
        <v>Magnoliophyta</v>
      </c>
      <c r="R822" t="str">
        <f>VLOOKUP($D822,Artslister!$A$1:$W$100,7,FALSE)</f>
        <v>Eudicots</v>
      </c>
      <c r="S822" t="str">
        <f>VLOOKUP($D822,Artslister!$A$1:$W$100,8,FALSE)</f>
        <v>Fagales</v>
      </c>
      <c r="T822" t="str">
        <f>VLOOKUP($D822,Artslister!$A$1:$W$100,9,FALSE)</f>
        <v>Betulaceae</v>
      </c>
      <c r="U822" t="str">
        <f>VLOOKUP($D822,Artslister!$A$1:$W$100,10,FALSE)</f>
        <v>Betula</v>
      </c>
      <c r="V822" t="str">
        <f>VLOOKUP($D822,Artslister!$A$1:$W$100,11,FALSE)</f>
        <v>pendula</v>
      </c>
      <c r="W822">
        <f>VLOOKUP($D822,Artslister!$A$1:$W$100,12,FALSE)</f>
        <v>0</v>
      </c>
      <c r="X822" t="str">
        <f>VLOOKUP($D822,Artslister!$A$1:$W$100,13,FALSE)</f>
        <v>Roth</v>
      </c>
      <c r="Y822" t="str">
        <f>VLOOKUP($D822,Artslister!$A$1:$W$100,15,FALSE)</f>
        <v>LC</v>
      </c>
      <c r="Z822" t="e">
        <f>VLOOKUP($D822,Artslister!$A$1:$W$100,17,FALSE)</f>
        <v>#N/A</v>
      </c>
    </row>
    <row r="823" spans="1:26" x14ac:dyDescent="0.3">
      <c r="A823" t="s">
        <v>69</v>
      </c>
      <c r="B823">
        <v>2022</v>
      </c>
      <c r="C823" t="s">
        <v>1385</v>
      </c>
      <c r="D823" t="s">
        <v>1957</v>
      </c>
      <c r="E823">
        <v>0.1</v>
      </c>
      <c r="F823">
        <v>1</v>
      </c>
      <c r="M823" t="str">
        <f>VLOOKUP($D823,Artslister!$A$1:$W$100,2,FALSE)</f>
        <v>Briza media</v>
      </c>
      <c r="N823">
        <f>VLOOKUP($D823,Artslister!$A$1:$W$100,3,FALSE)</f>
        <v>99930</v>
      </c>
      <c r="O823">
        <f>VLOOKUP($D823,Artslister!$A$1:$W$100,4,FALSE)</f>
        <v>0</v>
      </c>
      <c r="P823" t="str">
        <f>VLOOKUP($D823,Artslister!$A$1:$W$100,5,FALSE)</f>
        <v>Plantae</v>
      </c>
      <c r="Q823" t="str">
        <f>VLOOKUP($D823,Artslister!$A$1:$W$100,6,FALSE)</f>
        <v>Magnoliophyta</v>
      </c>
      <c r="R823" t="str">
        <f>VLOOKUP($D823,Artslister!$A$1:$W$100,7,FALSE)</f>
        <v>Monocots</v>
      </c>
      <c r="S823" t="str">
        <f>VLOOKUP($D823,Artslister!$A$1:$W$100,8,FALSE)</f>
        <v>Poales</v>
      </c>
      <c r="T823" t="str">
        <f>VLOOKUP($D823,Artslister!$A$1:$W$100,9,FALSE)</f>
        <v>Poaceae</v>
      </c>
      <c r="U823" t="str">
        <f>VLOOKUP($D823,Artslister!$A$1:$W$100,10,FALSE)</f>
        <v>Briza</v>
      </c>
      <c r="V823" t="str">
        <f>VLOOKUP($D823,Artslister!$A$1:$W$100,11,FALSE)</f>
        <v>media</v>
      </c>
      <c r="W823">
        <f>VLOOKUP($D823,Artslister!$A$1:$W$100,12,FALSE)</f>
        <v>0</v>
      </c>
      <c r="X823" t="str">
        <f>VLOOKUP($D823,Artslister!$A$1:$W$100,13,FALSE)</f>
        <v>L.</v>
      </c>
      <c r="Y823" t="str">
        <f>VLOOKUP($D823,Artslister!$A$1:$W$100,15,FALSE)</f>
        <v>NT</v>
      </c>
      <c r="Z823" t="e">
        <f>VLOOKUP($D823,Artslister!$A$1:$W$100,17,FALSE)</f>
        <v>#N/A</v>
      </c>
    </row>
    <row r="824" spans="1:26" x14ac:dyDescent="0.3">
      <c r="A824" t="s">
        <v>69</v>
      </c>
      <c r="B824">
        <v>2022</v>
      </c>
      <c r="C824" t="s">
        <v>1387</v>
      </c>
      <c r="D824" t="s">
        <v>1957</v>
      </c>
      <c r="E824">
        <v>1</v>
      </c>
      <c r="F824">
        <v>1</v>
      </c>
      <c r="M824" t="str">
        <f>VLOOKUP($D824,Artslister!$A$1:$W$100,2,FALSE)</f>
        <v>Briza media</v>
      </c>
      <c r="N824">
        <f>VLOOKUP($D824,Artslister!$A$1:$W$100,3,FALSE)</f>
        <v>99930</v>
      </c>
      <c r="O824">
        <f>VLOOKUP($D824,Artslister!$A$1:$W$100,4,FALSE)</f>
        <v>0</v>
      </c>
      <c r="P824" t="str">
        <f>VLOOKUP($D824,Artslister!$A$1:$W$100,5,FALSE)</f>
        <v>Plantae</v>
      </c>
      <c r="Q824" t="str">
        <f>VLOOKUP($D824,Artslister!$A$1:$W$100,6,FALSE)</f>
        <v>Magnoliophyta</v>
      </c>
      <c r="R824" t="str">
        <f>VLOOKUP($D824,Artslister!$A$1:$W$100,7,FALSE)</f>
        <v>Monocots</v>
      </c>
      <c r="S824" t="str">
        <f>VLOOKUP($D824,Artslister!$A$1:$W$100,8,FALSE)</f>
        <v>Poales</v>
      </c>
      <c r="T824" t="str">
        <f>VLOOKUP($D824,Artslister!$A$1:$W$100,9,FALSE)</f>
        <v>Poaceae</v>
      </c>
      <c r="U824" t="str">
        <f>VLOOKUP($D824,Artslister!$A$1:$W$100,10,FALSE)</f>
        <v>Briza</v>
      </c>
      <c r="V824" t="str">
        <f>VLOOKUP($D824,Artslister!$A$1:$W$100,11,FALSE)</f>
        <v>media</v>
      </c>
      <c r="W824">
        <f>VLOOKUP($D824,Artslister!$A$1:$W$100,12,FALSE)</f>
        <v>0</v>
      </c>
      <c r="X824" t="str">
        <f>VLOOKUP($D824,Artslister!$A$1:$W$100,13,FALSE)</f>
        <v>L.</v>
      </c>
      <c r="Y824" t="str">
        <f>VLOOKUP($D824,Artslister!$A$1:$W$100,15,FALSE)</f>
        <v>NT</v>
      </c>
      <c r="Z824" t="e">
        <f>VLOOKUP($D824,Artslister!$A$1:$W$100,17,FALSE)</f>
        <v>#N/A</v>
      </c>
    </row>
    <row r="825" spans="1:26" x14ac:dyDescent="0.3">
      <c r="A825" t="s">
        <v>69</v>
      </c>
      <c r="B825">
        <v>2022</v>
      </c>
      <c r="C825" t="s">
        <v>1376</v>
      </c>
      <c r="D825" t="s">
        <v>1957</v>
      </c>
      <c r="E825">
        <v>0.1</v>
      </c>
      <c r="F825">
        <v>1</v>
      </c>
      <c r="M825" t="str">
        <f>VLOOKUP($D825,Artslister!$A$1:$W$100,2,FALSE)</f>
        <v>Briza media</v>
      </c>
      <c r="N825">
        <f>VLOOKUP($D825,Artslister!$A$1:$W$100,3,FALSE)</f>
        <v>99930</v>
      </c>
      <c r="O825">
        <f>VLOOKUP($D825,Artslister!$A$1:$W$100,4,FALSE)</f>
        <v>0</v>
      </c>
      <c r="P825" t="str">
        <f>VLOOKUP($D825,Artslister!$A$1:$W$100,5,FALSE)</f>
        <v>Plantae</v>
      </c>
      <c r="Q825" t="str">
        <f>VLOOKUP($D825,Artslister!$A$1:$W$100,6,FALSE)</f>
        <v>Magnoliophyta</v>
      </c>
      <c r="R825" t="str">
        <f>VLOOKUP($D825,Artslister!$A$1:$W$100,7,FALSE)</f>
        <v>Monocots</v>
      </c>
      <c r="S825" t="str">
        <f>VLOOKUP($D825,Artslister!$A$1:$W$100,8,FALSE)</f>
        <v>Poales</v>
      </c>
      <c r="T825" t="str">
        <f>VLOOKUP($D825,Artslister!$A$1:$W$100,9,FALSE)</f>
        <v>Poaceae</v>
      </c>
      <c r="U825" t="str">
        <f>VLOOKUP($D825,Artslister!$A$1:$W$100,10,FALSE)</f>
        <v>Briza</v>
      </c>
      <c r="V825" t="str">
        <f>VLOOKUP($D825,Artslister!$A$1:$W$100,11,FALSE)</f>
        <v>media</v>
      </c>
      <c r="W825">
        <f>VLOOKUP($D825,Artslister!$A$1:$W$100,12,FALSE)</f>
        <v>0</v>
      </c>
      <c r="X825" t="str">
        <f>VLOOKUP($D825,Artslister!$A$1:$W$100,13,FALSE)</f>
        <v>L.</v>
      </c>
      <c r="Y825" t="str">
        <f>VLOOKUP($D825,Artslister!$A$1:$W$100,15,FALSE)</f>
        <v>NT</v>
      </c>
      <c r="Z825" t="e">
        <f>VLOOKUP($D825,Artslister!$A$1:$W$100,17,FALSE)</f>
        <v>#N/A</v>
      </c>
    </row>
    <row r="826" spans="1:26" x14ac:dyDescent="0.3">
      <c r="A826" t="s">
        <v>69</v>
      </c>
      <c r="B826">
        <v>2022</v>
      </c>
      <c r="C826" t="s">
        <v>1383</v>
      </c>
      <c r="D826" t="s">
        <v>1957</v>
      </c>
      <c r="E826">
        <v>1</v>
      </c>
      <c r="F826">
        <v>1</v>
      </c>
      <c r="M826" t="str">
        <f>VLOOKUP($D826,Artslister!$A$1:$W$100,2,FALSE)</f>
        <v>Briza media</v>
      </c>
      <c r="N826">
        <f>VLOOKUP($D826,Artslister!$A$1:$W$100,3,FALSE)</f>
        <v>99930</v>
      </c>
      <c r="O826">
        <f>VLOOKUP($D826,Artslister!$A$1:$W$100,4,FALSE)</f>
        <v>0</v>
      </c>
      <c r="P826" t="str">
        <f>VLOOKUP($D826,Artslister!$A$1:$W$100,5,FALSE)</f>
        <v>Plantae</v>
      </c>
      <c r="Q826" t="str">
        <f>VLOOKUP($D826,Artslister!$A$1:$W$100,6,FALSE)</f>
        <v>Magnoliophyta</v>
      </c>
      <c r="R826" t="str">
        <f>VLOOKUP($D826,Artslister!$A$1:$W$100,7,FALSE)</f>
        <v>Monocots</v>
      </c>
      <c r="S826" t="str">
        <f>VLOOKUP($D826,Artslister!$A$1:$W$100,8,FALSE)</f>
        <v>Poales</v>
      </c>
      <c r="T826" t="str">
        <f>VLOOKUP($D826,Artslister!$A$1:$W$100,9,FALSE)</f>
        <v>Poaceae</v>
      </c>
      <c r="U826" t="str">
        <f>VLOOKUP($D826,Artslister!$A$1:$W$100,10,FALSE)</f>
        <v>Briza</v>
      </c>
      <c r="V826" t="str">
        <f>VLOOKUP($D826,Artslister!$A$1:$W$100,11,FALSE)</f>
        <v>media</v>
      </c>
      <c r="W826">
        <f>VLOOKUP($D826,Artslister!$A$1:$W$100,12,FALSE)</f>
        <v>0</v>
      </c>
      <c r="X826" t="str">
        <f>VLOOKUP($D826,Artslister!$A$1:$W$100,13,FALSE)</f>
        <v>L.</v>
      </c>
      <c r="Y826" t="str">
        <f>VLOOKUP($D826,Artslister!$A$1:$W$100,15,FALSE)</f>
        <v>NT</v>
      </c>
      <c r="Z826" t="e">
        <f>VLOOKUP($D826,Artslister!$A$1:$W$100,17,FALSE)</f>
        <v>#N/A</v>
      </c>
    </row>
    <row r="827" spans="1:26" x14ac:dyDescent="0.3">
      <c r="A827" t="s">
        <v>49</v>
      </c>
      <c r="B827">
        <v>2022</v>
      </c>
      <c r="C827" t="s">
        <v>1631</v>
      </c>
      <c r="D827" t="s">
        <v>1957</v>
      </c>
      <c r="E827">
        <v>0.1</v>
      </c>
      <c r="F827">
        <v>1</v>
      </c>
      <c r="M827" t="str">
        <f>VLOOKUP($D827,Artslister!$A$1:$W$100,2,FALSE)</f>
        <v>Briza media</v>
      </c>
      <c r="N827">
        <f>VLOOKUP($D827,Artslister!$A$1:$W$100,3,FALSE)</f>
        <v>99930</v>
      </c>
      <c r="O827">
        <f>VLOOKUP($D827,Artslister!$A$1:$W$100,4,FALSE)</f>
        <v>0</v>
      </c>
      <c r="P827" t="str">
        <f>VLOOKUP($D827,Artslister!$A$1:$W$100,5,FALSE)</f>
        <v>Plantae</v>
      </c>
      <c r="Q827" t="str">
        <f>VLOOKUP($D827,Artslister!$A$1:$W$100,6,FALSE)</f>
        <v>Magnoliophyta</v>
      </c>
      <c r="R827" t="str">
        <f>VLOOKUP($D827,Artslister!$A$1:$W$100,7,FALSE)</f>
        <v>Monocots</v>
      </c>
      <c r="S827" t="str">
        <f>VLOOKUP($D827,Artslister!$A$1:$W$100,8,FALSE)</f>
        <v>Poales</v>
      </c>
      <c r="T827" t="str">
        <f>VLOOKUP($D827,Artslister!$A$1:$W$100,9,FALSE)</f>
        <v>Poaceae</v>
      </c>
      <c r="U827" t="str">
        <f>VLOOKUP($D827,Artslister!$A$1:$W$100,10,FALSE)</f>
        <v>Briza</v>
      </c>
      <c r="V827" t="str">
        <f>VLOOKUP($D827,Artslister!$A$1:$W$100,11,FALSE)</f>
        <v>media</v>
      </c>
      <c r="W827">
        <f>VLOOKUP($D827,Artslister!$A$1:$W$100,12,FALSE)</f>
        <v>0</v>
      </c>
      <c r="X827" t="str">
        <f>VLOOKUP($D827,Artslister!$A$1:$W$100,13,FALSE)</f>
        <v>L.</v>
      </c>
      <c r="Y827" t="str">
        <f>VLOOKUP($D827,Artslister!$A$1:$W$100,15,FALSE)</f>
        <v>NT</v>
      </c>
      <c r="Z827" t="e">
        <f>VLOOKUP($D827,Artslister!$A$1:$W$100,17,FALSE)</f>
        <v>#N/A</v>
      </c>
    </row>
    <row r="828" spans="1:26" x14ac:dyDescent="0.3">
      <c r="A828" t="s">
        <v>85</v>
      </c>
      <c r="B828">
        <v>2022</v>
      </c>
      <c r="C828" t="s">
        <v>1589</v>
      </c>
      <c r="D828" t="s">
        <v>1957</v>
      </c>
      <c r="E828">
        <v>10</v>
      </c>
      <c r="F828">
        <v>1</v>
      </c>
      <c r="M828" t="str">
        <f>VLOOKUP($D828,Artslister!$A$1:$W$100,2,FALSE)</f>
        <v>Briza media</v>
      </c>
      <c r="N828">
        <f>VLOOKUP($D828,Artslister!$A$1:$W$100,3,FALSE)</f>
        <v>99930</v>
      </c>
      <c r="O828">
        <f>VLOOKUP($D828,Artslister!$A$1:$W$100,4,FALSE)</f>
        <v>0</v>
      </c>
      <c r="P828" t="str">
        <f>VLOOKUP($D828,Artslister!$A$1:$W$100,5,FALSE)</f>
        <v>Plantae</v>
      </c>
      <c r="Q828" t="str">
        <f>VLOOKUP($D828,Artslister!$A$1:$W$100,6,FALSE)</f>
        <v>Magnoliophyta</v>
      </c>
      <c r="R828" t="str">
        <f>VLOOKUP($D828,Artslister!$A$1:$W$100,7,FALSE)</f>
        <v>Monocots</v>
      </c>
      <c r="S828" t="str">
        <f>VLOOKUP($D828,Artslister!$A$1:$W$100,8,FALSE)</f>
        <v>Poales</v>
      </c>
      <c r="T828" t="str">
        <f>VLOOKUP($D828,Artslister!$A$1:$W$100,9,FALSE)</f>
        <v>Poaceae</v>
      </c>
      <c r="U828" t="str">
        <f>VLOOKUP($D828,Artslister!$A$1:$W$100,10,FALSE)</f>
        <v>Briza</v>
      </c>
      <c r="V828" t="str">
        <f>VLOOKUP($D828,Artslister!$A$1:$W$100,11,FALSE)</f>
        <v>media</v>
      </c>
      <c r="W828">
        <f>VLOOKUP($D828,Artslister!$A$1:$W$100,12,FALSE)</f>
        <v>0</v>
      </c>
      <c r="X828" t="str">
        <f>VLOOKUP($D828,Artslister!$A$1:$W$100,13,FALSE)</f>
        <v>L.</v>
      </c>
      <c r="Y828" t="str">
        <f>VLOOKUP($D828,Artslister!$A$1:$W$100,15,FALSE)</f>
        <v>NT</v>
      </c>
      <c r="Z828" t="e">
        <f>VLOOKUP($D828,Artslister!$A$1:$W$100,17,FALSE)</f>
        <v>#N/A</v>
      </c>
    </row>
    <row r="829" spans="1:26" x14ac:dyDescent="0.3">
      <c r="A829" t="s">
        <v>56</v>
      </c>
      <c r="B829">
        <v>2022</v>
      </c>
      <c r="C829" t="s">
        <v>1477</v>
      </c>
      <c r="D829" t="s">
        <v>1957</v>
      </c>
      <c r="E829">
        <v>2</v>
      </c>
      <c r="F829">
        <v>1</v>
      </c>
      <c r="M829" t="str">
        <f>VLOOKUP($D829,Artslister!$A$1:$W$100,2,FALSE)</f>
        <v>Briza media</v>
      </c>
      <c r="N829">
        <f>VLOOKUP($D829,Artslister!$A$1:$W$100,3,FALSE)</f>
        <v>99930</v>
      </c>
      <c r="O829">
        <f>VLOOKUP($D829,Artslister!$A$1:$W$100,4,FALSE)</f>
        <v>0</v>
      </c>
      <c r="P829" t="str">
        <f>VLOOKUP($D829,Artslister!$A$1:$W$100,5,FALSE)</f>
        <v>Plantae</v>
      </c>
      <c r="Q829" t="str">
        <f>VLOOKUP($D829,Artslister!$A$1:$W$100,6,FALSE)</f>
        <v>Magnoliophyta</v>
      </c>
      <c r="R829" t="str">
        <f>VLOOKUP($D829,Artslister!$A$1:$W$100,7,FALSE)</f>
        <v>Monocots</v>
      </c>
      <c r="S829" t="str">
        <f>VLOOKUP($D829,Artslister!$A$1:$W$100,8,FALSE)</f>
        <v>Poales</v>
      </c>
      <c r="T829" t="str">
        <f>VLOOKUP($D829,Artslister!$A$1:$W$100,9,FALSE)</f>
        <v>Poaceae</v>
      </c>
      <c r="U829" t="str">
        <f>VLOOKUP($D829,Artslister!$A$1:$W$100,10,FALSE)</f>
        <v>Briza</v>
      </c>
      <c r="V829" t="str">
        <f>VLOOKUP($D829,Artslister!$A$1:$W$100,11,FALSE)</f>
        <v>media</v>
      </c>
      <c r="W829">
        <f>VLOOKUP($D829,Artslister!$A$1:$W$100,12,FALSE)</f>
        <v>0</v>
      </c>
      <c r="X829" t="str">
        <f>VLOOKUP($D829,Artslister!$A$1:$W$100,13,FALSE)</f>
        <v>L.</v>
      </c>
      <c r="Y829" t="str">
        <f>VLOOKUP($D829,Artslister!$A$1:$W$100,15,FALSE)</f>
        <v>NT</v>
      </c>
      <c r="Z829" t="e">
        <f>VLOOKUP($D829,Artslister!$A$1:$W$100,17,FALSE)</f>
        <v>#N/A</v>
      </c>
    </row>
    <row r="830" spans="1:26" x14ac:dyDescent="0.3">
      <c r="A830" t="s">
        <v>56</v>
      </c>
      <c r="B830">
        <v>2022</v>
      </c>
      <c r="C830" t="s">
        <v>1479</v>
      </c>
      <c r="D830" t="s">
        <v>1957</v>
      </c>
      <c r="E830">
        <v>1</v>
      </c>
      <c r="F830">
        <v>1</v>
      </c>
      <c r="M830" t="str">
        <f>VLOOKUP($D830,Artslister!$A$1:$W$100,2,FALSE)</f>
        <v>Briza media</v>
      </c>
      <c r="N830">
        <f>VLOOKUP($D830,Artslister!$A$1:$W$100,3,FALSE)</f>
        <v>99930</v>
      </c>
      <c r="O830">
        <f>VLOOKUP($D830,Artslister!$A$1:$W$100,4,FALSE)</f>
        <v>0</v>
      </c>
      <c r="P830" t="str">
        <f>VLOOKUP($D830,Artslister!$A$1:$W$100,5,FALSE)</f>
        <v>Plantae</v>
      </c>
      <c r="Q830" t="str">
        <f>VLOOKUP($D830,Artslister!$A$1:$W$100,6,FALSE)</f>
        <v>Magnoliophyta</v>
      </c>
      <c r="R830" t="str">
        <f>VLOOKUP($D830,Artslister!$A$1:$W$100,7,FALSE)</f>
        <v>Monocots</v>
      </c>
      <c r="S830" t="str">
        <f>VLOOKUP($D830,Artslister!$A$1:$W$100,8,FALSE)</f>
        <v>Poales</v>
      </c>
      <c r="T830" t="str">
        <f>VLOOKUP($D830,Artslister!$A$1:$W$100,9,FALSE)</f>
        <v>Poaceae</v>
      </c>
      <c r="U830" t="str">
        <f>VLOOKUP($D830,Artslister!$A$1:$W$100,10,FALSE)</f>
        <v>Briza</v>
      </c>
      <c r="V830" t="str">
        <f>VLOOKUP($D830,Artslister!$A$1:$W$100,11,FALSE)</f>
        <v>media</v>
      </c>
      <c r="W830">
        <f>VLOOKUP($D830,Artslister!$A$1:$W$100,12,FALSE)</f>
        <v>0</v>
      </c>
      <c r="X830" t="str">
        <f>VLOOKUP($D830,Artslister!$A$1:$W$100,13,FALSE)</f>
        <v>L.</v>
      </c>
      <c r="Y830" t="str">
        <f>VLOOKUP($D830,Artslister!$A$1:$W$100,15,FALSE)</f>
        <v>NT</v>
      </c>
      <c r="Z830" t="e">
        <f>VLOOKUP($D830,Artslister!$A$1:$W$100,17,FALSE)</f>
        <v>#N/A</v>
      </c>
    </row>
    <row r="831" spans="1:26" x14ac:dyDescent="0.3">
      <c r="A831" t="s">
        <v>56</v>
      </c>
      <c r="B831">
        <v>2022</v>
      </c>
      <c r="C831" t="s">
        <v>1496</v>
      </c>
      <c r="D831" t="s">
        <v>1957</v>
      </c>
      <c r="E831">
        <v>1</v>
      </c>
      <c r="F831">
        <v>1</v>
      </c>
      <c r="M831" t="str">
        <f>VLOOKUP($D831,Artslister!$A$1:$W$100,2,FALSE)</f>
        <v>Briza media</v>
      </c>
      <c r="N831">
        <f>VLOOKUP($D831,Artslister!$A$1:$W$100,3,FALSE)</f>
        <v>99930</v>
      </c>
      <c r="O831">
        <f>VLOOKUP($D831,Artslister!$A$1:$W$100,4,FALSE)</f>
        <v>0</v>
      </c>
      <c r="P831" t="str">
        <f>VLOOKUP($D831,Artslister!$A$1:$W$100,5,FALSE)</f>
        <v>Plantae</v>
      </c>
      <c r="Q831" t="str">
        <f>VLOOKUP($D831,Artslister!$A$1:$W$100,6,FALSE)</f>
        <v>Magnoliophyta</v>
      </c>
      <c r="R831" t="str">
        <f>VLOOKUP($D831,Artslister!$A$1:$W$100,7,FALSE)</f>
        <v>Monocots</v>
      </c>
      <c r="S831" t="str">
        <f>VLOOKUP($D831,Artslister!$A$1:$W$100,8,FALSE)</f>
        <v>Poales</v>
      </c>
      <c r="T831" t="str">
        <f>VLOOKUP($D831,Artslister!$A$1:$W$100,9,FALSE)</f>
        <v>Poaceae</v>
      </c>
      <c r="U831" t="str">
        <f>VLOOKUP($D831,Artslister!$A$1:$W$100,10,FALSE)</f>
        <v>Briza</v>
      </c>
      <c r="V831" t="str">
        <f>VLOOKUP($D831,Artslister!$A$1:$W$100,11,FALSE)</f>
        <v>media</v>
      </c>
      <c r="W831">
        <f>VLOOKUP($D831,Artslister!$A$1:$W$100,12,FALSE)</f>
        <v>0</v>
      </c>
      <c r="X831" t="str">
        <f>VLOOKUP($D831,Artslister!$A$1:$W$100,13,FALSE)</f>
        <v>L.</v>
      </c>
      <c r="Y831" t="str">
        <f>VLOOKUP($D831,Artslister!$A$1:$W$100,15,FALSE)</f>
        <v>NT</v>
      </c>
      <c r="Z831" t="e">
        <f>VLOOKUP($D831,Artslister!$A$1:$W$100,17,FALSE)</f>
        <v>#N/A</v>
      </c>
    </row>
    <row r="832" spans="1:26" x14ac:dyDescent="0.3">
      <c r="A832" t="s">
        <v>56</v>
      </c>
      <c r="B832">
        <v>2022</v>
      </c>
      <c r="C832" t="s">
        <v>1475</v>
      </c>
      <c r="D832" t="s">
        <v>1957</v>
      </c>
      <c r="E832">
        <v>1</v>
      </c>
      <c r="F832">
        <v>1</v>
      </c>
      <c r="M832" t="str">
        <f>VLOOKUP($D832,Artslister!$A$1:$W$100,2,FALSE)</f>
        <v>Briza media</v>
      </c>
      <c r="N832">
        <f>VLOOKUP($D832,Artslister!$A$1:$W$100,3,FALSE)</f>
        <v>99930</v>
      </c>
      <c r="O832">
        <f>VLOOKUP($D832,Artslister!$A$1:$W$100,4,FALSE)</f>
        <v>0</v>
      </c>
      <c r="P832" t="str">
        <f>VLOOKUP($D832,Artslister!$A$1:$W$100,5,FALSE)</f>
        <v>Plantae</v>
      </c>
      <c r="Q832" t="str">
        <f>VLOOKUP($D832,Artslister!$A$1:$W$100,6,FALSE)</f>
        <v>Magnoliophyta</v>
      </c>
      <c r="R832" t="str">
        <f>VLOOKUP($D832,Artslister!$A$1:$W$100,7,FALSE)</f>
        <v>Monocots</v>
      </c>
      <c r="S832" t="str">
        <f>VLOOKUP($D832,Artslister!$A$1:$W$100,8,FALSE)</f>
        <v>Poales</v>
      </c>
      <c r="T832" t="str">
        <f>VLOOKUP($D832,Artslister!$A$1:$W$100,9,FALSE)</f>
        <v>Poaceae</v>
      </c>
      <c r="U832" t="str">
        <f>VLOOKUP($D832,Artslister!$A$1:$W$100,10,FALSE)</f>
        <v>Briza</v>
      </c>
      <c r="V832" t="str">
        <f>VLOOKUP($D832,Artslister!$A$1:$W$100,11,FALSE)</f>
        <v>media</v>
      </c>
      <c r="W832">
        <f>VLOOKUP($D832,Artslister!$A$1:$W$100,12,FALSE)</f>
        <v>0</v>
      </c>
      <c r="X832" t="str">
        <f>VLOOKUP($D832,Artslister!$A$1:$W$100,13,FALSE)</f>
        <v>L.</v>
      </c>
      <c r="Y832" t="str">
        <f>VLOOKUP($D832,Artslister!$A$1:$W$100,15,FALSE)</f>
        <v>NT</v>
      </c>
      <c r="Z832" t="e">
        <f>VLOOKUP($D832,Artslister!$A$1:$W$100,17,FALSE)</f>
        <v>#N/A</v>
      </c>
    </row>
    <row r="833" spans="1:26" x14ac:dyDescent="0.3">
      <c r="A833" t="s">
        <v>98</v>
      </c>
      <c r="B833">
        <v>2022</v>
      </c>
      <c r="C833" t="s">
        <v>1562</v>
      </c>
      <c r="D833" t="s">
        <v>1957</v>
      </c>
      <c r="E833">
        <v>1</v>
      </c>
      <c r="F833">
        <v>1</v>
      </c>
      <c r="M833" t="str">
        <f>VLOOKUP($D833,Artslister!$A$1:$W$100,2,FALSE)</f>
        <v>Briza media</v>
      </c>
      <c r="N833">
        <f>VLOOKUP($D833,Artslister!$A$1:$W$100,3,FALSE)</f>
        <v>99930</v>
      </c>
      <c r="O833">
        <f>VLOOKUP($D833,Artslister!$A$1:$W$100,4,FALSE)</f>
        <v>0</v>
      </c>
      <c r="P833" t="str">
        <f>VLOOKUP($D833,Artslister!$A$1:$W$100,5,FALSE)</f>
        <v>Plantae</v>
      </c>
      <c r="Q833" t="str">
        <f>VLOOKUP($D833,Artslister!$A$1:$W$100,6,FALSE)</f>
        <v>Magnoliophyta</v>
      </c>
      <c r="R833" t="str">
        <f>VLOOKUP($D833,Artslister!$A$1:$W$100,7,FALSE)</f>
        <v>Monocots</v>
      </c>
      <c r="S833" t="str">
        <f>VLOOKUP($D833,Artslister!$A$1:$W$100,8,FALSE)</f>
        <v>Poales</v>
      </c>
      <c r="T833" t="str">
        <f>VLOOKUP($D833,Artslister!$A$1:$W$100,9,FALSE)</f>
        <v>Poaceae</v>
      </c>
      <c r="U833" t="str">
        <f>VLOOKUP($D833,Artslister!$A$1:$W$100,10,FALSE)</f>
        <v>Briza</v>
      </c>
      <c r="V833" t="str">
        <f>VLOOKUP($D833,Artslister!$A$1:$W$100,11,FALSE)</f>
        <v>media</v>
      </c>
      <c r="W833">
        <f>VLOOKUP($D833,Artslister!$A$1:$W$100,12,FALSE)</f>
        <v>0</v>
      </c>
      <c r="X833" t="str">
        <f>VLOOKUP($D833,Artslister!$A$1:$W$100,13,FALSE)</f>
        <v>L.</v>
      </c>
      <c r="Y833" t="str">
        <f>VLOOKUP($D833,Artslister!$A$1:$W$100,15,FALSE)</f>
        <v>NT</v>
      </c>
      <c r="Z833" t="e">
        <f>VLOOKUP($D833,Artslister!$A$1:$W$100,17,FALSE)</f>
        <v>#N/A</v>
      </c>
    </row>
    <row r="834" spans="1:26" x14ac:dyDescent="0.3">
      <c r="A834" t="s">
        <v>98</v>
      </c>
      <c r="B834">
        <v>2022</v>
      </c>
      <c r="C834" t="s">
        <v>1551</v>
      </c>
      <c r="D834" t="s">
        <v>1957</v>
      </c>
      <c r="E834">
        <v>1</v>
      </c>
      <c r="F834">
        <v>1</v>
      </c>
      <c r="M834" t="str">
        <f>VLOOKUP($D834,Artslister!$A$1:$W$100,2,FALSE)</f>
        <v>Briza media</v>
      </c>
      <c r="N834">
        <f>VLOOKUP($D834,Artslister!$A$1:$W$100,3,FALSE)</f>
        <v>99930</v>
      </c>
      <c r="O834">
        <f>VLOOKUP($D834,Artslister!$A$1:$W$100,4,FALSE)</f>
        <v>0</v>
      </c>
      <c r="P834" t="str">
        <f>VLOOKUP($D834,Artslister!$A$1:$W$100,5,FALSE)</f>
        <v>Plantae</v>
      </c>
      <c r="Q834" t="str">
        <f>VLOOKUP($D834,Artslister!$A$1:$W$100,6,FALSE)</f>
        <v>Magnoliophyta</v>
      </c>
      <c r="R834" t="str">
        <f>VLOOKUP($D834,Artslister!$A$1:$W$100,7,FALSE)</f>
        <v>Monocots</v>
      </c>
      <c r="S834" t="str">
        <f>VLOOKUP($D834,Artslister!$A$1:$W$100,8,FALSE)</f>
        <v>Poales</v>
      </c>
      <c r="T834" t="str">
        <f>VLOOKUP($D834,Artslister!$A$1:$W$100,9,FALSE)</f>
        <v>Poaceae</v>
      </c>
      <c r="U834" t="str">
        <f>VLOOKUP($D834,Artslister!$A$1:$W$100,10,FALSE)</f>
        <v>Briza</v>
      </c>
      <c r="V834" t="str">
        <f>VLOOKUP($D834,Artslister!$A$1:$W$100,11,FALSE)</f>
        <v>media</v>
      </c>
      <c r="W834">
        <f>VLOOKUP($D834,Artslister!$A$1:$W$100,12,FALSE)</f>
        <v>0</v>
      </c>
      <c r="X834" t="str">
        <f>VLOOKUP($D834,Artslister!$A$1:$W$100,13,FALSE)</f>
        <v>L.</v>
      </c>
      <c r="Y834" t="str">
        <f>VLOOKUP($D834,Artslister!$A$1:$W$100,15,FALSE)</f>
        <v>NT</v>
      </c>
      <c r="Z834" t="e">
        <f>VLOOKUP($D834,Artslister!$A$1:$W$100,17,FALSE)</f>
        <v>#N/A</v>
      </c>
    </row>
    <row r="835" spans="1:26" x14ac:dyDescent="0.3">
      <c r="A835" t="s">
        <v>149</v>
      </c>
      <c r="B835">
        <v>2022</v>
      </c>
      <c r="C835" t="s">
        <v>1698</v>
      </c>
      <c r="D835" t="s">
        <v>1957</v>
      </c>
      <c r="E835">
        <v>0.1</v>
      </c>
      <c r="F835">
        <v>1</v>
      </c>
      <c r="M835" t="str">
        <f>VLOOKUP($D835,Artslister!$A$1:$W$100,2,FALSE)</f>
        <v>Briza media</v>
      </c>
      <c r="N835">
        <f>VLOOKUP($D835,Artslister!$A$1:$W$100,3,FALSE)</f>
        <v>99930</v>
      </c>
      <c r="O835">
        <f>VLOOKUP($D835,Artslister!$A$1:$W$100,4,FALSE)</f>
        <v>0</v>
      </c>
      <c r="P835" t="str">
        <f>VLOOKUP($D835,Artslister!$A$1:$W$100,5,FALSE)</f>
        <v>Plantae</v>
      </c>
      <c r="Q835" t="str">
        <f>VLOOKUP($D835,Artslister!$A$1:$W$100,6,FALSE)</f>
        <v>Magnoliophyta</v>
      </c>
      <c r="R835" t="str">
        <f>VLOOKUP($D835,Artslister!$A$1:$W$100,7,FALSE)</f>
        <v>Monocots</v>
      </c>
      <c r="S835" t="str">
        <f>VLOOKUP($D835,Artslister!$A$1:$W$100,8,FALSE)</f>
        <v>Poales</v>
      </c>
      <c r="T835" t="str">
        <f>VLOOKUP($D835,Artslister!$A$1:$W$100,9,FALSE)</f>
        <v>Poaceae</v>
      </c>
      <c r="U835" t="str">
        <f>VLOOKUP($D835,Artslister!$A$1:$W$100,10,FALSE)</f>
        <v>Briza</v>
      </c>
      <c r="V835" t="str">
        <f>VLOOKUP($D835,Artslister!$A$1:$W$100,11,FALSE)</f>
        <v>media</v>
      </c>
      <c r="W835">
        <f>VLOOKUP($D835,Artslister!$A$1:$W$100,12,FALSE)</f>
        <v>0</v>
      </c>
      <c r="X835" t="str">
        <f>VLOOKUP($D835,Artslister!$A$1:$W$100,13,FALSE)</f>
        <v>L.</v>
      </c>
      <c r="Y835" t="str">
        <f>VLOOKUP($D835,Artslister!$A$1:$W$100,15,FALSE)</f>
        <v>NT</v>
      </c>
      <c r="Z835" t="e">
        <f>VLOOKUP($D835,Artslister!$A$1:$W$100,17,FALSE)</f>
        <v>#N/A</v>
      </c>
    </row>
    <row r="836" spans="1:26" x14ac:dyDescent="0.3">
      <c r="A836" t="s">
        <v>149</v>
      </c>
      <c r="B836">
        <v>2022</v>
      </c>
      <c r="C836" t="s">
        <v>1694</v>
      </c>
      <c r="D836" t="s">
        <v>1957</v>
      </c>
      <c r="E836">
        <v>2</v>
      </c>
      <c r="F836">
        <v>1</v>
      </c>
      <c r="M836" t="str">
        <f>VLOOKUP($D836,Artslister!$A$1:$W$100,2,FALSE)</f>
        <v>Briza media</v>
      </c>
      <c r="N836">
        <f>VLOOKUP($D836,Artslister!$A$1:$W$100,3,FALSE)</f>
        <v>99930</v>
      </c>
      <c r="O836">
        <f>VLOOKUP($D836,Artslister!$A$1:$W$100,4,FALSE)</f>
        <v>0</v>
      </c>
      <c r="P836" t="str">
        <f>VLOOKUP($D836,Artslister!$A$1:$W$100,5,FALSE)</f>
        <v>Plantae</v>
      </c>
      <c r="Q836" t="str">
        <f>VLOOKUP($D836,Artslister!$A$1:$W$100,6,FALSE)</f>
        <v>Magnoliophyta</v>
      </c>
      <c r="R836" t="str">
        <f>VLOOKUP($D836,Artslister!$A$1:$W$100,7,FALSE)</f>
        <v>Monocots</v>
      </c>
      <c r="S836" t="str">
        <f>VLOOKUP($D836,Artslister!$A$1:$W$100,8,FALSE)</f>
        <v>Poales</v>
      </c>
      <c r="T836" t="str">
        <f>VLOOKUP($D836,Artslister!$A$1:$W$100,9,FALSE)</f>
        <v>Poaceae</v>
      </c>
      <c r="U836" t="str">
        <f>VLOOKUP($D836,Artslister!$A$1:$W$100,10,FALSE)</f>
        <v>Briza</v>
      </c>
      <c r="V836" t="str">
        <f>VLOOKUP($D836,Artslister!$A$1:$W$100,11,FALSE)</f>
        <v>media</v>
      </c>
      <c r="W836">
        <f>VLOOKUP($D836,Artslister!$A$1:$W$100,12,FALSE)</f>
        <v>0</v>
      </c>
      <c r="X836" t="str">
        <f>VLOOKUP($D836,Artslister!$A$1:$W$100,13,FALSE)</f>
        <v>L.</v>
      </c>
      <c r="Y836" t="str">
        <f>VLOOKUP($D836,Artslister!$A$1:$W$100,15,FALSE)</f>
        <v>NT</v>
      </c>
      <c r="Z836" t="e">
        <f>VLOOKUP($D836,Artslister!$A$1:$W$100,17,FALSE)</f>
        <v>#N/A</v>
      </c>
    </row>
    <row r="837" spans="1:26" x14ac:dyDescent="0.3">
      <c r="A837" t="s">
        <v>149</v>
      </c>
      <c r="B837">
        <v>2022</v>
      </c>
      <c r="C837" t="s">
        <v>1695</v>
      </c>
      <c r="D837" t="s">
        <v>1957</v>
      </c>
      <c r="E837">
        <v>1</v>
      </c>
      <c r="F837">
        <v>1</v>
      </c>
      <c r="M837" t="str">
        <f>VLOOKUP($D837,Artslister!$A$1:$W$100,2,FALSE)</f>
        <v>Briza media</v>
      </c>
      <c r="N837">
        <f>VLOOKUP($D837,Artslister!$A$1:$W$100,3,FALSE)</f>
        <v>99930</v>
      </c>
      <c r="O837">
        <f>VLOOKUP($D837,Artslister!$A$1:$W$100,4,FALSE)</f>
        <v>0</v>
      </c>
      <c r="P837" t="str">
        <f>VLOOKUP($D837,Artslister!$A$1:$W$100,5,FALSE)</f>
        <v>Plantae</v>
      </c>
      <c r="Q837" t="str">
        <f>VLOOKUP($D837,Artslister!$A$1:$W$100,6,FALSE)</f>
        <v>Magnoliophyta</v>
      </c>
      <c r="R837" t="str">
        <f>VLOOKUP($D837,Artslister!$A$1:$W$100,7,FALSE)</f>
        <v>Monocots</v>
      </c>
      <c r="S837" t="str">
        <f>VLOOKUP($D837,Artslister!$A$1:$W$100,8,FALSE)</f>
        <v>Poales</v>
      </c>
      <c r="T837" t="str">
        <f>VLOOKUP($D837,Artslister!$A$1:$W$100,9,FALSE)</f>
        <v>Poaceae</v>
      </c>
      <c r="U837" t="str">
        <f>VLOOKUP($D837,Artslister!$A$1:$W$100,10,FALSE)</f>
        <v>Briza</v>
      </c>
      <c r="V837" t="str">
        <f>VLOOKUP($D837,Artslister!$A$1:$W$100,11,FALSE)</f>
        <v>media</v>
      </c>
      <c r="W837">
        <f>VLOOKUP($D837,Artslister!$A$1:$W$100,12,FALSE)</f>
        <v>0</v>
      </c>
      <c r="X837" t="str">
        <f>VLOOKUP($D837,Artslister!$A$1:$W$100,13,FALSE)</f>
        <v>L.</v>
      </c>
      <c r="Y837" t="str">
        <f>VLOOKUP($D837,Artslister!$A$1:$W$100,15,FALSE)</f>
        <v>NT</v>
      </c>
      <c r="Z837" t="e">
        <f>VLOOKUP($D837,Artslister!$A$1:$W$100,17,FALSE)</f>
        <v>#N/A</v>
      </c>
    </row>
    <row r="838" spans="1:26" x14ac:dyDescent="0.3">
      <c r="A838" t="s">
        <v>124</v>
      </c>
      <c r="B838">
        <v>2022</v>
      </c>
      <c r="C838" t="s">
        <v>1258</v>
      </c>
      <c r="D838" t="s">
        <v>1957</v>
      </c>
      <c r="E838">
        <v>2</v>
      </c>
      <c r="F838">
        <v>1</v>
      </c>
      <c r="M838" t="str">
        <f>VLOOKUP($D838,Artslister!$A$1:$W$100,2,FALSE)</f>
        <v>Briza media</v>
      </c>
      <c r="N838">
        <f>VLOOKUP($D838,Artslister!$A$1:$W$100,3,FALSE)</f>
        <v>99930</v>
      </c>
      <c r="O838">
        <f>VLOOKUP($D838,Artslister!$A$1:$W$100,4,FALSE)</f>
        <v>0</v>
      </c>
      <c r="P838" t="str">
        <f>VLOOKUP($D838,Artslister!$A$1:$W$100,5,FALSE)</f>
        <v>Plantae</v>
      </c>
      <c r="Q838" t="str">
        <f>VLOOKUP($D838,Artslister!$A$1:$W$100,6,FALSE)</f>
        <v>Magnoliophyta</v>
      </c>
      <c r="R838" t="str">
        <f>VLOOKUP($D838,Artslister!$A$1:$W$100,7,FALSE)</f>
        <v>Monocots</v>
      </c>
      <c r="S838" t="str">
        <f>VLOOKUP($D838,Artslister!$A$1:$W$100,8,FALSE)</f>
        <v>Poales</v>
      </c>
      <c r="T838" t="str">
        <f>VLOOKUP($D838,Artslister!$A$1:$W$100,9,FALSE)</f>
        <v>Poaceae</v>
      </c>
      <c r="U838" t="str">
        <f>VLOOKUP($D838,Artslister!$A$1:$W$100,10,FALSE)</f>
        <v>Briza</v>
      </c>
      <c r="V838" t="str">
        <f>VLOOKUP($D838,Artslister!$A$1:$W$100,11,FALSE)</f>
        <v>media</v>
      </c>
      <c r="W838">
        <f>VLOOKUP($D838,Artslister!$A$1:$W$100,12,FALSE)</f>
        <v>0</v>
      </c>
      <c r="X838" t="str">
        <f>VLOOKUP($D838,Artslister!$A$1:$W$100,13,FALSE)</f>
        <v>L.</v>
      </c>
      <c r="Y838" t="str">
        <f>VLOOKUP($D838,Artslister!$A$1:$W$100,15,FALSE)</f>
        <v>NT</v>
      </c>
      <c r="Z838" t="e">
        <f>VLOOKUP($D838,Artslister!$A$1:$W$100,17,FALSE)</f>
        <v>#N/A</v>
      </c>
    </row>
    <row r="839" spans="1:26" x14ac:dyDescent="0.3">
      <c r="A839" t="s">
        <v>124</v>
      </c>
      <c r="B839">
        <v>2022</v>
      </c>
      <c r="C839" t="s">
        <v>1263</v>
      </c>
      <c r="D839" t="s">
        <v>1957</v>
      </c>
      <c r="E839">
        <v>1</v>
      </c>
      <c r="F839">
        <v>1</v>
      </c>
      <c r="M839" t="str">
        <f>VLOOKUP($D839,Artslister!$A$1:$W$100,2,FALSE)</f>
        <v>Briza media</v>
      </c>
      <c r="N839">
        <f>VLOOKUP($D839,Artslister!$A$1:$W$100,3,FALSE)</f>
        <v>99930</v>
      </c>
      <c r="O839">
        <f>VLOOKUP($D839,Artslister!$A$1:$W$100,4,FALSE)</f>
        <v>0</v>
      </c>
      <c r="P839" t="str">
        <f>VLOOKUP($D839,Artslister!$A$1:$W$100,5,FALSE)</f>
        <v>Plantae</v>
      </c>
      <c r="Q839" t="str">
        <f>VLOOKUP($D839,Artslister!$A$1:$W$100,6,FALSE)</f>
        <v>Magnoliophyta</v>
      </c>
      <c r="R839" t="str">
        <f>VLOOKUP($D839,Artslister!$A$1:$W$100,7,FALSE)</f>
        <v>Monocots</v>
      </c>
      <c r="S839" t="str">
        <f>VLOOKUP($D839,Artslister!$A$1:$W$100,8,FALSE)</f>
        <v>Poales</v>
      </c>
      <c r="T839" t="str">
        <f>VLOOKUP($D839,Artslister!$A$1:$W$100,9,FALSE)</f>
        <v>Poaceae</v>
      </c>
      <c r="U839" t="str">
        <f>VLOOKUP($D839,Artslister!$A$1:$W$100,10,FALSE)</f>
        <v>Briza</v>
      </c>
      <c r="V839" t="str">
        <f>VLOOKUP($D839,Artslister!$A$1:$W$100,11,FALSE)</f>
        <v>media</v>
      </c>
      <c r="W839">
        <f>VLOOKUP($D839,Artslister!$A$1:$W$100,12,FALSE)</f>
        <v>0</v>
      </c>
      <c r="X839" t="str">
        <f>VLOOKUP($D839,Artslister!$A$1:$W$100,13,FALSE)</f>
        <v>L.</v>
      </c>
      <c r="Y839" t="str">
        <f>VLOOKUP($D839,Artslister!$A$1:$W$100,15,FALSE)</f>
        <v>NT</v>
      </c>
      <c r="Z839" t="e">
        <f>VLOOKUP($D839,Artslister!$A$1:$W$100,17,FALSE)</f>
        <v>#N/A</v>
      </c>
    </row>
    <row r="840" spans="1:26" x14ac:dyDescent="0.3">
      <c r="A840" t="s">
        <v>124</v>
      </c>
      <c r="B840">
        <v>2022</v>
      </c>
      <c r="C840" t="s">
        <v>1256</v>
      </c>
      <c r="D840" t="s">
        <v>1957</v>
      </c>
      <c r="E840">
        <v>1</v>
      </c>
      <c r="F840">
        <v>1</v>
      </c>
      <c r="M840" t="str">
        <f>VLOOKUP($D840,Artslister!$A$1:$W$100,2,FALSE)</f>
        <v>Briza media</v>
      </c>
      <c r="N840">
        <f>VLOOKUP($D840,Artslister!$A$1:$W$100,3,FALSE)</f>
        <v>99930</v>
      </c>
      <c r="O840">
        <f>VLOOKUP($D840,Artslister!$A$1:$W$100,4,FALSE)</f>
        <v>0</v>
      </c>
      <c r="P840" t="str">
        <f>VLOOKUP($D840,Artslister!$A$1:$W$100,5,FALSE)</f>
        <v>Plantae</v>
      </c>
      <c r="Q840" t="str">
        <f>VLOOKUP($D840,Artslister!$A$1:$W$100,6,FALSE)</f>
        <v>Magnoliophyta</v>
      </c>
      <c r="R840" t="str">
        <f>VLOOKUP($D840,Artslister!$A$1:$W$100,7,FALSE)</f>
        <v>Monocots</v>
      </c>
      <c r="S840" t="str">
        <f>VLOOKUP($D840,Artslister!$A$1:$W$100,8,FALSE)</f>
        <v>Poales</v>
      </c>
      <c r="T840" t="str">
        <f>VLOOKUP($D840,Artslister!$A$1:$W$100,9,FALSE)</f>
        <v>Poaceae</v>
      </c>
      <c r="U840" t="str">
        <f>VLOOKUP($D840,Artslister!$A$1:$W$100,10,FALSE)</f>
        <v>Briza</v>
      </c>
      <c r="V840" t="str">
        <f>VLOOKUP($D840,Artslister!$A$1:$W$100,11,FALSE)</f>
        <v>media</v>
      </c>
      <c r="W840">
        <f>VLOOKUP($D840,Artslister!$A$1:$W$100,12,FALSE)</f>
        <v>0</v>
      </c>
      <c r="X840" t="str">
        <f>VLOOKUP($D840,Artslister!$A$1:$W$100,13,FALSE)</f>
        <v>L.</v>
      </c>
      <c r="Y840" t="str">
        <f>VLOOKUP($D840,Artslister!$A$1:$W$100,15,FALSE)</f>
        <v>NT</v>
      </c>
      <c r="Z840" t="e">
        <f>VLOOKUP($D840,Artslister!$A$1:$W$100,17,FALSE)</f>
        <v>#N/A</v>
      </c>
    </row>
    <row r="841" spans="1:26" x14ac:dyDescent="0.3">
      <c r="A841" t="s">
        <v>117</v>
      </c>
      <c r="B841">
        <v>2022</v>
      </c>
      <c r="C841" t="s">
        <v>1292</v>
      </c>
      <c r="D841" t="s">
        <v>1942</v>
      </c>
      <c r="E841">
        <v>1</v>
      </c>
      <c r="F841">
        <v>1</v>
      </c>
      <c r="M841" t="str">
        <f>VLOOKUP($D841,Artslister!$A$1:$W$100,2,FALSE)</f>
        <v>Seseli libanotis</v>
      </c>
      <c r="N841">
        <f>VLOOKUP($D841,Artslister!$A$1:$W$100,3,FALSE)</f>
        <v>100366</v>
      </c>
      <c r="O841">
        <f>VLOOKUP($D841,Artslister!$A$1:$W$100,4,FALSE)</f>
        <v>0</v>
      </c>
      <c r="P841" t="str">
        <f>VLOOKUP($D841,Artslister!$A$1:$W$100,5,FALSE)</f>
        <v>Plantae</v>
      </c>
      <c r="Q841" t="str">
        <f>VLOOKUP($D841,Artslister!$A$1:$W$100,6,FALSE)</f>
        <v>Magnoliophyta</v>
      </c>
      <c r="R841" t="str">
        <f>VLOOKUP($D841,Artslister!$A$1:$W$100,7,FALSE)</f>
        <v>Eudicots</v>
      </c>
      <c r="S841" t="str">
        <f>VLOOKUP($D841,Artslister!$A$1:$W$100,8,FALSE)</f>
        <v>Apiales</v>
      </c>
      <c r="T841" t="str">
        <f>VLOOKUP($D841,Artslister!$A$1:$W$100,9,FALSE)</f>
        <v>Apiaceae</v>
      </c>
      <c r="U841" t="str">
        <f>VLOOKUP($D841,Artslister!$A$1:$W$100,10,FALSE)</f>
        <v>Seseli</v>
      </c>
      <c r="V841" t="str">
        <f>VLOOKUP($D841,Artslister!$A$1:$W$100,11,FALSE)</f>
        <v>libanotis</v>
      </c>
      <c r="W841">
        <f>VLOOKUP($D841,Artslister!$A$1:$W$100,12,FALSE)</f>
        <v>0</v>
      </c>
      <c r="X841" t="str">
        <f>VLOOKUP($D841,Artslister!$A$1:$W$100,13,FALSE)</f>
        <v>(L.) W.D.J.Koch</v>
      </c>
      <c r="Y841" t="str">
        <f>VLOOKUP($D841,Artslister!$A$1:$W$100,15,FALSE)</f>
        <v>NT</v>
      </c>
      <c r="Z841" t="e">
        <f>VLOOKUP($D841,Artslister!$A$1:$W$100,17,FALSE)</f>
        <v>#N/A</v>
      </c>
    </row>
    <row r="842" spans="1:26" x14ac:dyDescent="0.3">
      <c r="A842" t="s">
        <v>75</v>
      </c>
      <c r="B842">
        <v>2022</v>
      </c>
      <c r="C842" t="s">
        <v>1415</v>
      </c>
      <c r="D842" t="s">
        <v>1942</v>
      </c>
      <c r="E842">
        <v>1</v>
      </c>
      <c r="F842">
        <v>1</v>
      </c>
      <c r="M842" t="str">
        <f>VLOOKUP($D842,Artslister!$A$1:$W$100,2,FALSE)</f>
        <v>Seseli libanotis</v>
      </c>
      <c r="N842">
        <f>VLOOKUP($D842,Artslister!$A$1:$W$100,3,FALSE)</f>
        <v>100366</v>
      </c>
      <c r="O842">
        <f>VLOOKUP($D842,Artslister!$A$1:$W$100,4,FALSE)</f>
        <v>0</v>
      </c>
      <c r="P842" t="str">
        <f>VLOOKUP($D842,Artslister!$A$1:$W$100,5,FALSE)</f>
        <v>Plantae</v>
      </c>
      <c r="Q842" t="str">
        <f>VLOOKUP($D842,Artslister!$A$1:$W$100,6,FALSE)</f>
        <v>Magnoliophyta</v>
      </c>
      <c r="R842" t="str">
        <f>VLOOKUP($D842,Artslister!$A$1:$W$100,7,FALSE)</f>
        <v>Eudicots</v>
      </c>
      <c r="S842" t="str">
        <f>VLOOKUP($D842,Artslister!$A$1:$W$100,8,FALSE)</f>
        <v>Apiales</v>
      </c>
      <c r="T842" t="str">
        <f>VLOOKUP($D842,Artslister!$A$1:$W$100,9,FALSE)</f>
        <v>Apiaceae</v>
      </c>
      <c r="U842" t="str">
        <f>VLOOKUP($D842,Artslister!$A$1:$W$100,10,FALSE)</f>
        <v>Seseli</v>
      </c>
      <c r="V842" t="str">
        <f>VLOOKUP($D842,Artslister!$A$1:$W$100,11,FALSE)</f>
        <v>libanotis</v>
      </c>
      <c r="W842">
        <f>VLOOKUP($D842,Artslister!$A$1:$W$100,12,FALSE)</f>
        <v>0</v>
      </c>
      <c r="X842" t="str">
        <f>VLOOKUP($D842,Artslister!$A$1:$W$100,13,FALSE)</f>
        <v>(L.) W.D.J.Koch</v>
      </c>
      <c r="Y842" t="str">
        <f>VLOOKUP($D842,Artslister!$A$1:$W$100,15,FALSE)</f>
        <v>NT</v>
      </c>
      <c r="Z842" t="e">
        <f>VLOOKUP($D842,Artslister!$A$1:$W$100,17,FALSE)</f>
        <v>#N/A</v>
      </c>
    </row>
    <row r="843" spans="1:26" x14ac:dyDescent="0.3">
      <c r="A843" t="s">
        <v>75</v>
      </c>
      <c r="B843">
        <v>2022</v>
      </c>
      <c r="C843" t="s">
        <v>1405</v>
      </c>
      <c r="D843" t="s">
        <v>1942</v>
      </c>
      <c r="E843">
        <v>25</v>
      </c>
      <c r="F843">
        <v>1</v>
      </c>
      <c r="M843" t="str">
        <f>VLOOKUP($D843,Artslister!$A$1:$W$100,2,FALSE)</f>
        <v>Seseli libanotis</v>
      </c>
      <c r="N843">
        <f>VLOOKUP($D843,Artslister!$A$1:$W$100,3,FALSE)</f>
        <v>100366</v>
      </c>
      <c r="O843">
        <f>VLOOKUP($D843,Artslister!$A$1:$W$100,4,FALSE)</f>
        <v>0</v>
      </c>
      <c r="P843" t="str">
        <f>VLOOKUP($D843,Artslister!$A$1:$W$100,5,FALSE)</f>
        <v>Plantae</v>
      </c>
      <c r="Q843" t="str">
        <f>VLOOKUP($D843,Artslister!$A$1:$W$100,6,FALSE)</f>
        <v>Magnoliophyta</v>
      </c>
      <c r="R843" t="str">
        <f>VLOOKUP($D843,Artslister!$A$1:$W$100,7,FALSE)</f>
        <v>Eudicots</v>
      </c>
      <c r="S843" t="str">
        <f>VLOOKUP($D843,Artslister!$A$1:$W$100,8,FALSE)</f>
        <v>Apiales</v>
      </c>
      <c r="T843" t="str">
        <f>VLOOKUP($D843,Artslister!$A$1:$W$100,9,FALSE)</f>
        <v>Apiaceae</v>
      </c>
      <c r="U843" t="str">
        <f>VLOOKUP($D843,Artslister!$A$1:$W$100,10,FALSE)</f>
        <v>Seseli</v>
      </c>
      <c r="V843" t="str">
        <f>VLOOKUP($D843,Artslister!$A$1:$W$100,11,FALSE)</f>
        <v>libanotis</v>
      </c>
      <c r="W843">
        <f>VLOOKUP($D843,Artslister!$A$1:$W$100,12,FALSE)</f>
        <v>0</v>
      </c>
      <c r="X843" t="str">
        <f>VLOOKUP($D843,Artslister!$A$1:$W$100,13,FALSE)</f>
        <v>(L.) W.D.J.Koch</v>
      </c>
      <c r="Y843" t="str">
        <f>VLOOKUP($D843,Artslister!$A$1:$W$100,15,FALSE)</f>
        <v>NT</v>
      </c>
      <c r="Z843" t="e">
        <f>VLOOKUP($D843,Artslister!$A$1:$W$100,17,FALSE)</f>
        <v>#N/A</v>
      </c>
    </row>
    <row r="844" spans="1:26" x14ac:dyDescent="0.3">
      <c r="A844" t="s">
        <v>75</v>
      </c>
      <c r="B844">
        <v>2022</v>
      </c>
      <c r="C844" t="s">
        <v>1412</v>
      </c>
      <c r="D844" t="s">
        <v>1942</v>
      </c>
      <c r="E844">
        <v>15</v>
      </c>
      <c r="F844">
        <v>1</v>
      </c>
      <c r="M844" t="str">
        <f>VLOOKUP($D844,Artslister!$A$1:$W$100,2,FALSE)</f>
        <v>Seseli libanotis</v>
      </c>
      <c r="N844">
        <f>VLOOKUP($D844,Artslister!$A$1:$W$100,3,FALSE)</f>
        <v>100366</v>
      </c>
      <c r="O844">
        <f>VLOOKUP($D844,Artslister!$A$1:$W$100,4,FALSE)</f>
        <v>0</v>
      </c>
      <c r="P844" t="str">
        <f>VLOOKUP($D844,Artslister!$A$1:$W$100,5,FALSE)</f>
        <v>Plantae</v>
      </c>
      <c r="Q844" t="str">
        <f>VLOOKUP($D844,Artslister!$A$1:$W$100,6,FALSE)</f>
        <v>Magnoliophyta</v>
      </c>
      <c r="R844" t="str">
        <f>VLOOKUP($D844,Artslister!$A$1:$W$100,7,FALSE)</f>
        <v>Eudicots</v>
      </c>
      <c r="S844" t="str">
        <f>VLOOKUP($D844,Artslister!$A$1:$W$100,8,FALSE)</f>
        <v>Apiales</v>
      </c>
      <c r="T844" t="str">
        <f>VLOOKUP($D844,Artslister!$A$1:$W$100,9,FALSE)</f>
        <v>Apiaceae</v>
      </c>
      <c r="U844" t="str">
        <f>VLOOKUP($D844,Artslister!$A$1:$W$100,10,FALSE)</f>
        <v>Seseli</v>
      </c>
      <c r="V844" t="str">
        <f>VLOOKUP($D844,Artslister!$A$1:$W$100,11,FALSE)</f>
        <v>libanotis</v>
      </c>
      <c r="W844">
        <f>VLOOKUP($D844,Artslister!$A$1:$W$100,12,FALSE)</f>
        <v>0</v>
      </c>
      <c r="X844" t="str">
        <f>VLOOKUP($D844,Artslister!$A$1:$W$100,13,FALSE)</f>
        <v>(L.) W.D.J.Koch</v>
      </c>
      <c r="Y844" t="str">
        <f>VLOOKUP($D844,Artslister!$A$1:$W$100,15,FALSE)</f>
        <v>NT</v>
      </c>
      <c r="Z844" t="e">
        <f>VLOOKUP($D844,Artslister!$A$1:$W$100,17,FALSE)</f>
        <v>#N/A</v>
      </c>
    </row>
    <row r="845" spans="1:26" x14ac:dyDescent="0.3">
      <c r="A845" t="s">
        <v>75</v>
      </c>
      <c r="B845">
        <v>2022</v>
      </c>
      <c r="C845" t="s">
        <v>1404</v>
      </c>
      <c r="D845" t="s">
        <v>1942</v>
      </c>
      <c r="E845">
        <v>5</v>
      </c>
      <c r="F845">
        <v>1</v>
      </c>
      <c r="M845" t="str">
        <f>VLOOKUP($D845,Artslister!$A$1:$W$100,2,FALSE)</f>
        <v>Seseli libanotis</v>
      </c>
      <c r="N845">
        <f>VLOOKUP($D845,Artslister!$A$1:$W$100,3,FALSE)</f>
        <v>100366</v>
      </c>
      <c r="O845">
        <f>VLOOKUP($D845,Artslister!$A$1:$W$100,4,FALSE)</f>
        <v>0</v>
      </c>
      <c r="P845" t="str">
        <f>VLOOKUP($D845,Artslister!$A$1:$W$100,5,FALSE)</f>
        <v>Plantae</v>
      </c>
      <c r="Q845" t="str">
        <f>VLOOKUP($D845,Artslister!$A$1:$W$100,6,FALSE)</f>
        <v>Magnoliophyta</v>
      </c>
      <c r="R845" t="str">
        <f>VLOOKUP($D845,Artslister!$A$1:$W$100,7,FALSE)</f>
        <v>Eudicots</v>
      </c>
      <c r="S845" t="str">
        <f>VLOOKUP($D845,Artslister!$A$1:$W$100,8,FALSE)</f>
        <v>Apiales</v>
      </c>
      <c r="T845" t="str">
        <f>VLOOKUP($D845,Artslister!$A$1:$W$100,9,FALSE)</f>
        <v>Apiaceae</v>
      </c>
      <c r="U845" t="str">
        <f>VLOOKUP($D845,Artslister!$A$1:$W$100,10,FALSE)</f>
        <v>Seseli</v>
      </c>
      <c r="V845" t="str">
        <f>VLOOKUP($D845,Artslister!$A$1:$W$100,11,FALSE)</f>
        <v>libanotis</v>
      </c>
      <c r="W845">
        <f>VLOOKUP($D845,Artslister!$A$1:$W$100,12,FALSE)</f>
        <v>0</v>
      </c>
      <c r="X845" t="str">
        <f>VLOOKUP($D845,Artslister!$A$1:$W$100,13,FALSE)</f>
        <v>(L.) W.D.J.Koch</v>
      </c>
      <c r="Y845" t="str">
        <f>VLOOKUP($D845,Artslister!$A$1:$W$100,15,FALSE)</f>
        <v>NT</v>
      </c>
      <c r="Z845" t="e">
        <f>VLOOKUP($D845,Artslister!$A$1:$W$100,17,FALSE)</f>
        <v>#N/A</v>
      </c>
    </row>
    <row r="846" spans="1:26" x14ac:dyDescent="0.3">
      <c r="A846" t="s">
        <v>75</v>
      </c>
      <c r="B846">
        <v>2022</v>
      </c>
      <c r="C846" t="s">
        <v>1413</v>
      </c>
      <c r="D846" t="s">
        <v>1942</v>
      </c>
      <c r="E846" t="s">
        <v>503</v>
      </c>
      <c r="F846">
        <v>1</v>
      </c>
      <c r="M846" t="str">
        <f>VLOOKUP($D846,Artslister!$A$1:$W$100,2,FALSE)</f>
        <v>Seseli libanotis</v>
      </c>
      <c r="N846">
        <f>VLOOKUP($D846,Artslister!$A$1:$W$100,3,FALSE)</f>
        <v>100366</v>
      </c>
      <c r="O846">
        <f>VLOOKUP($D846,Artslister!$A$1:$W$100,4,FALSE)</f>
        <v>0</v>
      </c>
      <c r="P846" t="str">
        <f>VLOOKUP($D846,Artslister!$A$1:$W$100,5,FALSE)</f>
        <v>Plantae</v>
      </c>
      <c r="Q846" t="str">
        <f>VLOOKUP($D846,Artslister!$A$1:$W$100,6,FALSE)</f>
        <v>Magnoliophyta</v>
      </c>
      <c r="R846" t="str">
        <f>VLOOKUP($D846,Artslister!$A$1:$W$100,7,FALSE)</f>
        <v>Eudicots</v>
      </c>
      <c r="S846" t="str">
        <f>VLOOKUP($D846,Artslister!$A$1:$W$100,8,FALSE)</f>
        <v>Apiales</v>
      </c>
      <c r="T846" t="str">
        <f>VLOOKUP($D846,Artslister!$A$1:$W$100,9,FALSE)</f>
        <v>Apiaceae</v>
      </c>
      <c r="U846" t="str">
        <f>VLOOKUP($D846,Artslister!$A$1:$W$100,10,FALSE)</f>
        <v>Seseli</v>
      </c>
      <c r="V846" t="str">
        <f>VLOOKUP($D846,Artslister!$A$1:$W$100,11,FALSE)</f>
        <v>libanotis</v>
      </c>
      <c r="W846">
        <f>VLOOKUP($D846,Artslister!$A$1:$W$100,12,FALSE)</f>
        <v>0</v>
      </c>
      <c r="X846" t="str">
        <f>VLOOKUP($D846,Artslister!$A$1:$W$100,13,FALSE)</f>
        <v>(L.) W.D.J.Koch</v>
      </c>
      <c r="Y846" t="str">
        <f>VLOOKUP($D846,Artslister!$A$1:$W$100,15,FALSE)</f>
        <v>NT</v>
      </c>
      <c r="Z846" t="e">
        <f>VLOOKUP($D846,Artslister!$A$1:$W$100,17,FALSE)</f>
        <v>#N/A</v>
      </c>
    </row>
    <row r="847" spans="1:26" x14ac:dyDescent="0.3">
      <c r="A847" t="s">
        <v>75</v>
      </c>
      <c r="B847">
        <v>2022</v>
      </c>
      <c r="C847" t="s">
        <v>1414</v>
      </c>
      <c r="D847" t="s">
        <v>1942</v>
      </c>
      <c r="E847">
        <v>2</v>
      </c>
      <c r="F847">
        <v>1</v>
      </c>
      <c r="M847" t="str">
        <f>VLOOKUP($D847,Artslister!$A$1:$W$100,2,FALSE)</f>
        <v>Seseli libanotis</v>
      </c>
      <c r="N847">
        <f>VLOOKUP($D847,Artslister!$A$1:$W$100,3,FALSE)</f>
        <v>100366</v>
      </c>
      <c r="O847">
        <f>VLOOKUP($D847,Artslister!$A$1:$W$100,4,FALSE)</f>
        <v>0</v>
      </c>
      <c r="P847" t="str">
        <f>VLOOKUP($D847,Artslister!$A$1:$W$100,5,FALSE)</f>
        <v>Plantae</v>
      </c>
      <c r="Q847" t="str">
        <f>VLOOKUP($D847,Artslister!$A$1:$W$100,6,FALSE)</f>
        <v>Magnoliophyta</v>
      </c>
      <c r="R847" t="str">
        <f>VLOOKUP($D847,Artslister!$A$1:$W$100,7,FALSE)</f>
        <v>Eudicots</v>
      </c>
      <c r="S847" t="str">
        <f>VLOOKUP($D847,Artslister!$A$1:$W$100,8,FALSE)</f>
        <v>Apiales</v>
      </c>
      <c r="T847" t="str">
        <f>VLOOKUP($D847,Artslister!$A$1:$W$100,9,FALSE)</f>
        <v>Apiaceae</v>
      </c>
      <c r="U847" t="str">
        <f>VLOOKUP($D847,Artslister!$A$1:$W$100,10,FALSE)</f>
        <v>Seseli</v>
      </c>
      <c r="V847" t="str">
        <f>VLOOKUP($D847,Artslister!$A$1:$W$100,11,FALSE)</f>
        <v>libanotis</v>
      </c>
      <c r="W847">
        <f>VLOOKUP($D847,Artslister!$A$1:$W$100,12,FALSE)</f>
        <v>0</v>
      </c>
      <c r="X847" t="str">
        <f>VLOOKUP($D847,Artslister!$A$1:$W$100,13,FALSE)</f>
        <v>(L.) W.D.J.Koch</v>
      </c>
      <c r="Y847" t="str">
        <f>VLOOKUP($D847,Artslister!$A$1:$W$100,15,FALSE)</f>
        <v>NT</v>
      </c>
      <c r="Z847" t="e">
        <f>VLOOKUP($D847,Artslister!$A$1:$W$100,17,FALSE)</f>
        <v>#N/A</v>
      </c>
    </row>
    <row r="848" spans="1:26" x14ac:dyDescent="0.3">
      <c r="A848" t="s">
        <v>75</v>
      </c>
      <c r="B848">
        <v>2022</v>
      </c>
      <c r="C848" t="s">
        <v>1407</v>
      </c>
      <c r="D848" t="s">
        <v>1942</v>
      </c>
      <c r="E848">
        <v>40</v>
      </c>
      <c r="F848">
        <v>1</v>
      </c>
      <c r="M848" t="str">
        <f>VLOOKUP($D848,Artslister!$A$1:$W$100,2,FALSE)</f>
        <v>Seseli libanotis</v>
      </c>
      <c r="N848">
        <f>VLOOKUP($D848,Artslister!$A$1:$W$100,3,FALSE)</f>
        <v>100366</v>
      </c>
      <c r="O848">
        <f>VLOOKUP($D848,Artslister!$A$1:$W$100,4,FALSE)</f>
        <v>0</v>
      </c>
      <c r="P848" t="str">
        <f>VLOOKUP($D848,Artslister!$A$1:$W$100,5,FALSE)</f>
        <v>Plantae</v>
      </c>
      <c r="Q848" t="str">
        <f>VLOOKUP($D848,Artslister!$A$1:$W$100,6,FALSE)</f>
        <v>Magnoliophyta</v>
      </c>
      <c r="R848" t="str">
        <f>VLOOKUP($D848,Artslister!$A$1:$W$100,7,FALSE)</f>
        <v>Eudicots</v>
      </c>
      <c r="S848" t="str">
        <f>VLOOKUP($D848,Artslister!$A$1:$W$100,8,FALSE)</f>
        <v>Apiales</v>
      </c>
      <c r="T848" t="str">
        <f>VLOOKUP($D848,Artslister!$A$1:$W$100,9,FALSE)</f>
        <v>Apiaceae</v>
      </c>
      <c r="U848" t="str">
        <f>VLOOKUP($D848,Artslister!$A$1:$W$100,10,FALSE)</f>
        <v>Seseli</v>
      </c>
      <c r="V848" t="str">
        <f>VLOOKUP($D848,Artslister!$A$1:$W$100,11,FALSE)</f>
        <v>libanotis</v>
      </c>
      <c r="W848">
        <f>VLOOKUP($D848,Artslister!$A$1:$W$100,12,FALSE)</f>
        <v>0</v>
      </c>
      <c r="X848" t="str">
        <f>VLOOKUP($D848,Artslister!$A$1:$W$100,13,FALSE)</f>
        <v>(L.) W.D.J.Koch</v>
      </c>
      <c r="Y848" t="str">
        <f>VLOOKUP($D848,Artslister!$A$1:$W$100,15,FALSE)</f>
        <v>NT</v>
      </c>
      <c r="Z848" t="e">
        <f>VLOOKUP($D848,Artslister!$A$1:$W$100,17,FALSE)</f>
        <v>#N/A</v>
      </c>
    </row>
    <row r="849" spans="1:26" x14ac:dyDescent="0.3">
      <c r="A849" t="s">
        <v>75</v>
      </c>
      <c r="B849">
        <v>2022</v>
      </c>
      <c r="C849" t="s">
        <v>1402</v>
      </c>
      <c r="D849" t="s">
        <v>1942</v>
      </c>
      <c r="E849">
        <v>6</v>
      </c>
      <c r="F849">
        <v>1</v>
      </c>
      <c r="M849" t="str">
        <f>VLOOKUP($D849,Artslister!$A$1:$W$100,2,FALSE)</f>
        <v>Seseli libanotis</v>
      </c>
      <c r="N849">
        <f>VLOOKUP($D849,Artslister!$A$1:$W$100,3,FALSE)</f>
        <v>100366</v>
      </c>
      <c r="O849">
        <f>VLOOKUP($D849,Artslister!$A$1:$W$100,4,FALSE)</f>
        <v>0</v>
      </c>
      <c r="P849" t="str">
        <f>VLOOKUP($D849,Artslister!$A$1:$W$100,5,FALSE)</f>
        <v>Plantae</v>
      </c>
      <c r="Q849" t="str">
        <f>VLOOKUP($D849,Artslister!$A$1:$W$100,6,FALSE)</f>
        <v>Magnoliophyta</v>
      </c>
      <c r="R849" t="str">
        <f>VLOOKUP($D849,Artslister!$A$1:$W$100,7,FALSE)</f>
        <v>Eudicots</v>
      </c>
      <c r="S849" t="str">
        <f>VLOOKUP($D849,Artslister!$A$1:$W$100,8,FALSE)</f>
        <v>Apiales</v>
      </c>
      <c r="T849" t="str">
        <f>VLOOKUP($D849,Artslister!$A$1:$W$100,9,FALSE)</f>
        <v>Apiaceae</v>
      </c>
      <c r="U849" t="str">
        <f>VLOOKUP($D849,Artslister!$A$1:$W$100,10,FALSE)</f>
        <v>Seseli</v>
      </c>
      <c r="V849" t="str">
        <f>VLOOKUP($D849,Artslister!$A$1:$W$100,11,FALSE)</f>
        <v>libanotis</v>
      </c>
      <c r="W849">
        <f>VLOOKUP($D849,Artslister!$A$1:$W$100,12,FALSE)</f>
        <v>0</v>
      </c>
      <c r="X849" t="str">
        <f>VLOOKUP($D849,Artslister!$A$1:$W$100,13,FALSE)</f>
        <v>(L.) W.D.J.Koch</v>
      </c>
      <c r="Y849" t="str">
        <f>VLOOKUP($D849,Artslister!$A$1:$W$100,15,FALSE)</f>
        <v>NT</v>
      </c>
      <c r="Z849" t="e">
        <f>VLOOKUP($D849,Artslister!$A$1:$W$100,17,FALSE)</f>
        <v>#N/A</v>
      </c>
    </row>
    <row r="850" spans="1:26" x14ac:dyDescent="0.3">
      <c r="A850" t="s">
        <v>75</v>
      </c>
      <c r="B850">
        <v>2022</v>
      </c>
      <c r="C850" t="s">
        <v>1410</v>
      </c>
      <c r="D850" t="s">
        <v>1942</v>
      </c>
      <c r="E850">
        <v>7</v>
      </c>
      <c r="F850">
        <v>1</v>
      </c>
      <c r="M850" t="str">
        <f>VLOOKUP($D850,Artslister!$A$1:$W$100,2,FALSE)</f>
        <v>Seseli libanotis</v>
      </c>
      <c r="N850">
        <f>VLOOKUP($D850,Artslister!$A$1:$W$100,3,FALSE)</f>
        <v>100366</v>
      </c>
      <c r="O850">
        <f>VLOOKUP($D850,Artslister!$A$1:$W$100,4,FALSE)</f>
        <v>0</v>
      </c>
      <c r="P850" t="str">
        <f>VLOOKUP($D850,Artslister!$A$1:$W$100,5,FALSE)</f>
        <v>Plantae</v>
      </c>
      <c r="Q850" t="str">
        <f>VLOOKUP($D850,Artslister!$A$1:$W$100,6,FALSE)</f>
        <v>Magnoliophyta</v>
      </c>
      <c r="R850" t="str">
        <f>VLOOKUP($D850,Artslister!$A$1:$W$100,7,FALSE)</f>
        <v>Eudicots</v>
      </c>
      <c r="S850" t="str">
        <f>VLOOKUP($D850,Artslister!$A$1:$W$100,8,FALSE)</f>
        <v>Apiales</v>
      </c>
      <c r="T850" t="str">
        <f>VLOOKUP($D850,Artslister!$A$1:$W$100,9,FALSE)</f>
        <v>Apiaceae</v>
      </c>
      <c r="U850" t="str">
        <f>VLOOKUP($D850,Artslister!$A$1:$W$100,10,FALSE)</f>
        <v>Seseli</v>
      </c>
      <c r="V850" t="str">
        <f>VLOOKUP($D850,Artslister!$A$1:$W$100,11,FALSE)</f>
        <v>libanotis</v>
      </c>
      <c r="W850">
        <f>VLOOKUP($D850,Artslister!$A$1:$W$100,12,FALSE)</f>
        <v>0</v>
      </c>
      <c r="X850" t="str">
        <f>VLOOKUP($D850,Artslister!$A$1:$W$100,13,FALSE)</f>
        <v>(L.) W.D.J.Koch</v>
      </c>
      <c r="Y850" t="str">
        <f>VLOOKUP($D850,Artslister!$A$1:$W$100,15,FALSE)</f>
        <v>NT</v>
      </c>
      <c r="Z850" t="e">
        <f>VLOOKUP($D850,Artslister!$A$1:$W$100,17,FALSE)</f>
        <v>#N/A</v>
      </c>
    </row>
    <row r="851" spans="1:26" x14ac:dyDescent="0.3">
      <c r="A851" t="s">
        <v>69</v>
      </c>
      <c r="B851">
        <v>2022</v>
      </c>
      <c r="C851" t="s">
        <v>1385</v>
      </c>
      <c r="D851" t="s">
        <v>1942</v>
      </c>
      <c r="E851">
        <v>2</v>
      </c>
      <c r="F851">
        <v>1</v>
      </c>
      <c r="M851" t="str">
        <f>VLOOKUP($D851,Artslister!$A$1:$W$100,2,FALSE)</f>
        <v>Seseli libanotis</v>
      </c>
      <c r="N851">
        <f>VLOOKUP($D851,Artslister!$A$1:$W$100,3,FALSE)</f>
        <v>100366</v>
      </c>
      <c r="O851">
        <f>VLOOKUP($D851,Artslister!$A$1:$W$100,4,FALSE)</f>
        <v>0</v>
      </c>
      <c r="P851" t="str">
        <f>VLOOKUP($D851,Artslister!$A$1:$W$100,5,FALSE)</f>
        <v>Plantae</v>
      </c>
      <c r="Q851" t="str">
        <f>VLOOKUP($D851,Artslister!$A$1:$W$100,6,FALSE)</f>
        <v>Magnoliophyta</v>
      </c>
      <c r="R851" t="str">
        <f>VLOOKUP($D851,Artslister!$A$1:$W$100,7,FALSE)</f>
        <v>Eudicots</v>
      </c>
      <c r="S851" t="str">
        <f>VLOOKUP($D851,Artslister!$A$1:$W$100,8,FALSE)</f>
        <v>Apiales</v>
      </c>
      <c r="T851" t="str">
        <f>VLOOKUP($D851,Artslister!$A$1:$W$100,9,FALSE)</f>
        <v>Apiaceae</v>
      </c>
      <c r="U851" t="str">
        <f>VLOOKUP($D851,Artslister!$A$1:$W$100,10,FALSE)</f>
        <v>Seseli</v>
      </c>
      <c r="V851" t="str">
        <f>VLOOKUP($D851,Artslister!$A$1:$W$100,11,FALSE)</f>
        <v>libanotis</v>
      </c>
      <c r="W851">
        <f>VLOOKUP($D851,Artslister!$A$1:$W$100,12,FALSE)</f>
        <v>0</v>
      </c>
      <c r="X851" t="str">
        <f>VLOOKUP($D851,Artslister!$A$1:$W$100,13,FALSE)</f>
        <v>(L.) W.D.J.Koch</v>
      </c>
      <c r="Y851" t="str">
        <f>VLOOKUP($D851,Artslister!$A$1:$W$100,15,FALSE)</f>
        <v>NT</v>
      </c>
      <c r="Z851" t="e">
        <f>VLOOKUP($D851,Artslister!$A$1:$W$100,17,FALSE)</f>
        <v>#N/A</v>
      </c>
    </row>
    <row r="852" spans="1:26" x14ac:dyDescent="0.3">
      <c r="A852" t="s">
        <v>69</v>
      </c>
      <c r="B852">
        <v>2022</v>
      </c>
      <c r="C852" t="s">
        <v>1387</v>
      </c>
      <c r="D852" t="s">
        <v>1942</v>
      </c>
      <c r="E852">
        <v>10</v>
      </c>
      <c r="F852">
        <v>1</v>
      </c>
      <c r="M852" t="str">
        <f>VLOOKUP($D852,Artslister!$A$1:$W$100,2,FALSE)</f>
        <v>Seseli libanotis</v>
      </c>
      <c r="N852">
        <f>VLOOKUP($D852,Artslister!$A$1:$W$100,3,FALSE)</f>
        <v>100366</v>
      </c>
      <c r="O852">
        <f>VLOOKUP($D852,Artslister!$A$1:$W$100,4,FALSE)</f>
        <v>0</v>
      </c>
      <c r="P852" t="str">
        <f>VLOOKUP($D852,Artslister!$A$1:$W$100,5,FALSE)</f>
        <v>Plantae</v>
      </c>
      <c r="Q852" t="str">
        <f>VLOOKUP($D852,Artslister!$A$1:$W$100,6,FALSE)</f>
        <v>Magnoliophyta</v>
      </c>
      <c r="R852" t="str">
        <f>VLOOKUP($D852,Artslister!$A$1:$W$100,7,FALSE)</f>
        <v>Eudicots</v>
      </c>
      <c r="S852" t="str">
        <f>VLOOKUP($D852,Artslister!$A$1:$W$100,8,FALSE)</f>
        <v>Apiales</v>
      </c>
      <c r="T852" t="str">
        <f>VLOOKUP($D852,Artslister!$A$1:$W$100,9,FALSE)</f>
        <v>Apiaceae</v>
      </c>
      <c r="U852" t="str">
        <f>VLOOKUP($D852,Artslister!$A$1:$W$100,10,FALSE)</f>
        <v>Seseli</v>
      </c>
      <c r="V852" t="str">
        <f>VLOOKUP($D852,Artslister!$A$1:$W$100,11,FALSE)</f>
        <v>libanotis</v>
      </c>
      <c r="W852">
        <f>VLOOKUP($D852,Artslister!$A$1:$W$100,12,FALSE)</f>
        <v>0</v>
      </c>
      <c r="X852" t="str">
        <f>VLOOKUP($D852,Artslister!$A$1:$W$100,13,FALSE)</f>
        <v>(L.) W.D.J.Koch</v>
      </c>
      <c r="Y852" t="str">
        <f>VLOOKUP($D852,Artslister!$A$1:$W$100,15,FALSE)</f>
        <v>NT</v>
      </c>
      <c r="Z852" t="e">
        <f>VLOOKUP($D852,Artslister!$A$1:$W$100,17,FALSE)</f>
        <v>#N/A</v>
      </c>
    </row>
    <row r="853" spans="1:26" x14ac:dyDescent="0.3">
      <c r="A853" t="s">
        <v>69</v>
      </c>
      <c r="B853">
        <v>2022</v>
      </c>
      <c r="C853" t="s">
        <v>1376</v>
      </c>
      <c r="D853" t="s">
        <v>1942</v>
      </c>
      <c r="E853">
        <v>8</v>
      </c>
      <c r="F853">
        <v>1</v>
      </c>
      <c r="M853" t="str">
        <f>VLOOKUP($D853,Artslister!$A$1:$W$100,2,FALSE)</f>
        <v>Seseli libanotis</v>
      </c>
      <c r="N853">
        <f>VLOOKUP($D853,Artslister!$A$1:$W$100,3,FALSE)</f>
        <v>100366</v>
      </c>
      <c r="O853">
        <f>VLOOKUP($D853,Artslister!$A$1:$W$100,4,FALSE)</f>
        <v>0</v>
      </c>
      <c r="P853" t="str">
        <f>VLOOKUP($D853,Artslister!$A$1:$W$100,5,FALSE)</f>
        <v>Plantae</v>
      </c>
      <c r="Q853" t="str">
        <f>VLOOKUP($D853,Artslister!$A$1:$W$100,6,FALSE)</f>
        <v>Magnoliophyta</v>
      </c>
      <c r="R853" t="str">
        <f>VLOOKUP($D853,Artslister!$A$1:$W$100,7,FALSE)</f>
        <v>Eudicots</v>
      </c>
      <c r="S853" t="str">
        <f>VLOOKUP($D853,Artslister!$A$1:$W$100,8,FALSE)</f>
        <v>Apiales</v>
      </c>
      <c r="T853" t="str">
        <f>VLOOKUP($D853,Artslister!$A$1:$W$100,9,FALSE)</f>
        <v>Apiaceae</v>
      </c>
      <c r="U853" t="str">
        <f>VLOOKUP($D853,Artslister!$A$1:$W$100,10,FALSE)</f>
        <v>Seseli</v>
      </c>
      <c r="V853" t="str">
        <f>VLOOKUP($D853,Artslister!$A$1:$W$100,11,FALSE)</f>
        <v>libanotis</v>
      </c>
      <c r="W853">
        <f>VLOOKUP($D853,Artslister!$A$1:$W$100,12,FALSE)</f>
        <v>0</v>
      </c>
      <c r="X853" t="str">
        <f>VLOOKUP($D853,Artslister!$A$1:$W$100,13,FALSE)</f>
        <v>(L.) W.D.J.Koch</v>
      </c>
      <c r="Y853" t="str">
        <f>VLOOKUP($D853,Artslister!$A$1:$W$100,15,FALSE)</f>
        <v>NT</v>
      </c>
      <c r="Z853" t="e">
        <f>VLOOKUP($D853,Artslister!$A$1:$W$100,17,FALSE)</f>
        <v>#N/A</v>
      </c>
    </row>
    <row r="854" spans="1:26" x14ac:dyDescent="0.3">
      <c r="A854" t="s">
        <v>69</v>
      </c>
      <c r="B854">
        <v>2022</v>
      </c>
      <c r="C854" t="s">
        <v>1388</v>
      </c>
      <c r="D854" t="s">
        <v>1942</v>
      </c>
      <c r="E854">
        <v>1</v>
      </c>
      <c r="F854">
        <v>1</v>
      </c>
      <c r="M854" t="str">
        <f>VLOOKUP($D854,Artslister!$A$1:$W$100,2,FALSE)</f>
        <v>Seseli libanotis</v>
      </c>
      <c r="N854">
        <f>VLOOKUP($D854,Artslister!$A$1:$W$100,3,FALSE)</f>
        <v>100366</v>
      </c>
      <c r="O854">
        <f>VLOOKUP($D854,Artslister!$A$1:$W$100,4,FALSE)</f>
        <v>0</v>
      </c>
      <c r="P854" t="str">
        <f>VLOOKUP($D854,Artslister!$A$1:$W$100,5,FALSE)</f>
        <v>Plantae</v>
      </c>
      <c r="Q854" t="str">
        <f>VLOOKUP($D854,Artslister!$A$1:$W$100,6,FALSE)</f>
        <v>Magnoliophyta</v>
      </c>
      <c r="R854" t="str">
        <f>VLOOKUP($D854,Artslister!$A$1:$W$100,7,FALSE)</f>
        <v>Eudicots</v>
      </c>
      <c r="S854" t="str">
        <f>VLOOKUP($D854,Artslister!$A$1:$W$100,8,FALSE)</f>
        <v>Apiales</v>
      </c>
      <c r="T854" t="str">
        <f>VLOOKUP($D854,Artslister!$A$1:$W$100,9,FALSE)</f>
        <v>Apiaceae</v>
      </c>
      <c r="U854" t="str">
        <f>VLOOKUP($D854,Artslister!$A$1:$W$100,10,FALSE)</f>
        <v>Seseli</v>
      </c>
      <c r="V854" t="str">
        <f>VLOOKUP($D854,Artslister!$A$1:$W$100,11,FALSE)</f>
        <v>libanotis</v>
      </c>
      <c r="W854">
        <f>VLOOKUP($D854,Artslister!$A$1:$W$100,12,FALSE)</f>
        <v>0</v>
      </c>
      <c r="X854" t="str">
        <f>VLOOKUP($D854,Artslister!$A$1:$W$100,13,FALSE)</f>
        <v>(L.) W.D.J.Koch</v>
      </c>
      <c r="Y854" t="str">
        <f>VLOOKUP($D854,Artslister!$A$1:$W$100,15,FALSE)</f>
        <v>NT</v>
      </c>
      <c r="Z854" t="e">
        <f>VLOOKUP($D854,Artslister!$A$1:$W$100,17,FALSE)</f>
        <v>#N/A</v>
      </c>
    </row>
    <row r="855" spans="1:26" x14ac:dyDescent="0.3">
      <c r="A855" t="s">
        <v>69</v>
      </c>
      <c r="B855">
        <v>2022</v>
      </c>
      <c r="C855" t="s">
        <v>1383</v>
      </c>
      <c r="D855" t="s">
        <v>1942</v>
      </c>
      <c r="E855">
        <v>10</v>
      </c>
      <c r="F855">
        <v>1</v>
      </c>
      <c r="M855" t="str">
        <f>VLOOKUP($D855,Artslister!$A$1:$W$100,2,FALSE)</f>
        <v>Seseli libanotis</v>
      </c>
      <c r="N855">
        <f>VLOOKUP($D855,Artslister!$A$1:$W$100,3,FALSE)</f>
        <v>100366</v>
      </c>
      <c r="O855">
        <f>VLOOKUP($D855,Artslister!$A$1:$W$100,4,FALSE)</f>
        <v>0</v>
      </c>
      <c r="P855" t="str">
        <f>VLOOKUP($D855,Artslister!$A$1:$W$100,5,FALSE)</f>
        <v>Plantae</v>
      </c>
      <c r="Q855" t="str">
        <f>VLOOKUP($D855,Artslister!$A$1:$W$100,6,FALSE)</f>
        <v>Magnoliophyta</v>
      </c>
      <c r="R855" t="str">
        <f>VLOOKUP($D855,Artslister!$A$1:$W$100,7,FALSE)</f>
        <v>Eudicots</v>
      </c>
      <c r="S855" t="str">
        <f>VLOOKUP($D855,Artslister!$A$1:$W$100,8,FALSE)</f>
        <v>Apiales</v>
      </c>
      <c r="T855" t="str">
        <f>VLOOKUP($D855,Artslister!$A$1:$W$100,9,FALSE)</f>
        <v>Apiaceae</v>
      </c>
      <c r="U855" t="str">
        <f>VLOOKUP($D855,Artslister!$A$1:$W$100,10,FALSE)</f>
        <v>Seseli</v>
      </c>
      <c r="V855" t="str">
        <f>VLOOKUP($D855,Artslister!$A$1:$W$100,11,FALSE)</f>
        <v>libanotis</v>
      </c>
      <c r="W855">
        <f>VLOOKUP($D855,Artslister!$A$1:$W$100,12,FALSE)</f>
        <v>0</v>
      </c>
      <c r="X855" t="str">
        <f>VLOOKUP($D855,Artslister!$A$1:$W$100,13,FALSE)</f>
        <v>(L.) W.D.J.Koch</v>
      </c>
      <c r="Y855" t="str">
        <f>VLOOKUP($D855,Artslister!$A$1:$W$100,15,FALSE)</f>
        <v>NT</v>
      </c>
      <c r="Z855" t="e">
        <f>VLOOKUP($D855,Artslister!$A$1:$W$100,17,FALSE)</f>
        <v>#N/A</v>
      </c>
    </row>
    <row r="856" spans="1:26" x14ac:dyDescent="0.3">
      <c r="A856" t="s">
        <v>69</v>
      </c>
      <c r="B856">
        <v>2022</v>
      </c>
      <c r="C856" t="s">
        <v>1390</v>
      </c>
      <c r="D856" t="s">
        <v>1942</v>
      </c>
      <c r="E856">
        <v>1</v>
      </c>
      <c r="F856">
        <v>1</v>
      </c>
      <c r="M856" t="str">
        <f>VLOOKUP($D856,Artslister!$A$1:$W$100,2,FALSE)</f>
        <v>Seseli libanotis</v>
      </c>
      <c r="N856">
        <f>VLOOKUP($D856,Artslister!$A$1:$W$100,3,FALSE)</f>
        <v>100366</v>
      </c>
      <c r="O856">
        <f>VLOOKUP($D856,Artslister!$A$1:$W$100,4,FALSE)</f>
        <v>0</v>
      </c>
      <c r="P856" t="str">
        <f>VLOOKUP($D856,Artslister!$A$1:$W$100,5,FALSE)</f>
        <v>Plantae</v>
      </c>
      <c r="Q856" t="str">
        <f>VLOOKUP($D856,Artslister!$A$1:$W$100,6,FALSE)</f>
        <v>Magnoliophyta</v>
      </c>
      <c r="R856" t="str">
        <f>VLOOKUP($D856,Artslister!$A$1:$W$100,7,FALSE)</f>
        <v>Eudicots</v>
      </c>
      <c r="S856" t="str">
        <f>VLOOKUP($D856,Artslister!$A$1:$W$100,8,FALSE)</f>
        <v>Apiales</v>
      </c>
      <c r="T856" t="str">
        <f>VLOOKUP($D856,Artslister!$A$1:$W$100,9,FALSE)</f>
        <v>Apiaceae</v>
      </c>
      <c r="U856" t="str">
        <f>VLOOKUP($D856,Artslister!$A$1:$W$100,10,FALSE)</f>
        <v>Seseli</v>
      </c>
      <c r="V856" t="str">
        <f>VLOOKUP($D856,Artslister!$A$1:$W$100,11,FALSE)</f>
        <v>libanotis</v>
      </c>
      <c r="W856">
        <f>VLOOKUP($D856,Artslister!$A$1:$W$100,12,FALSE)</f>
        <v>0</v>
      </c>
      <c r="X856" t="str">
        <f>VLOOKUP($D856,Artslister!$A$1:$W$100,13,FALSE)</f>
        <v>(L.) W.D.J.Koch</v>
      </c>
      <c r="Y856" t="str">
        <f>VLOOKUP($D856,Artslister!$A$1:$W$100,15,FALSE)</f>
        <v>NT</v>
      </c>
      <c r="Z856" t="e">
        <f>VLOOKUP($D856,Artslister!$A$1:$W$100,17,FALSE)</f>
        <v>#N/A</v>
      </c>
    </row>
    <row r="857" spans="1:26" x14ac:dyDescent="0.3">
      <c r="A857" t="s">
        <v>69</v>
      </c>
      <c r="B857">
        <v>2022</v>
      </c>
      <c r="C857" t="s">
        <v>1385</v>
      </c>
      <c r="D857" t="s">
        <v>1942</v>
      </c>
      <c r="E857">
        <v>0.1</v>
      </c>
      <c r="F857">
        <v>1</v>
      </c>
      <c r="M857" t="str">
        <f>VLOOKUP($D857,Artslister!$A$1:$W$100,2,FALSE)</f>
        <v>Seseli libanotis</v>
      </c>
      <c r="N857">
        <f>VLOOKUP($D857,Artslister!$A$1:$W$100,3,FALSE)</f>
        <v>100366</v>
      </c>
      <c r="O857">
        <f>VLOOKUP($D857,Artslister!$A$1:$W$100,4,FALSE)</f>
        <v>0</v>
      </c>
      <c r="P857" t="str">
        <f>VLOOKUP($D857,Artslister!$A$1:$W$100,5,FALSE)</f>
        <v>Plantae</v>
      </c>
      <c r="Q857" t="str">
        <f>VLOOKUP($D857,Artslister!$A$1:$W$100,6,FALSE)</f>
        <v>Magnoliophyta</v>
      </c>
      <c r="R857" t="str">
        <f>VLOOKUP($D857,Artslister!$A$1:$W$100,7,FALSE)</f>
        <v>Eudicots</v>
      </c>
      <c r="S857" t="str">
        <f>VLOOKUP($D857,Artslister!$A$1:$W$100,8,FALSE)</f>
        <v>Apiales</v>
      </c>
      <c r="T857" t="str">
        <f>VLOOKUP($D857,Artslister!$A$1:$W$100,9,FALSE)</f>
        <v>Apiaceae</v>
      </c>
      <c r="U857" t="str">
        <f>VLOOKUP($D857,Artslister!$A$1:$W$100,10,FALSE)</f>
        <v>Seseli</v>
      </c>
      <c r="V857" t="str">
        <f>VLOOKUP($D857,Artslister!$A$1:$W$100,11,FALSE)</f>
        <v>libanotis</v>
      </c>
      <c r="W857">
        <f>VLOOKUP($D857,Artslister!$A$1:$W$100,12,FALSE)</f>
        <v>0</v>
      </c>
      <c r="X857" t="str">
        <f>VLOOKUP($D857,Artslister!$A$1:$W$100,13,FALSE)</f>
        <v>(L.) W.D.J.Koch</v>
      </c>
      <c r="Y857" t="str">
        <f>VLOOKUP($D857,Artslister!$A$1:$W$100,15,FALSE)</f>
        <v>NT</v>
      </c>
      <c r="Z857" t="e">
        <f>VLOOKUP($D857,Artslister!$A$1:$W$100,17,FALSE)</f>
        <v>#N/A</v>
      </c>
    </row>
    <row r="858" spans="1:26" x14ac:dyDescent="0.3">
      <c r="A858" t="s">
        <v>49</v>
      </c>
      <c r="B858">
        <v>2022</v>
      </c>
      <c r="C858" t="s">
        <v>1636</v>
      </c>
      <c r="D858" t="s">
        <v>1942</v>
      </c>
      <c r="E858">
        <v>5</v>
      </c>
      <c r="F858">
        <v>1</v>
      </c>
      <c r="M858" t="str">
        <f>VLOOKUP($D858,Artslister!$A$1:$W$100,2,FALSE)</f>
        <v>Seseli libanotis</v>
      </c>
      <c r="N858">
        <f>VLOOKUP($D858,Artslister!$A$1:$W$100,3,FALSE)</f>
        <v>100366</v>
      </c>
      <c r="O858">
        <f>VLOOKUP($D858,Artslister!$A$1:$W$100,4,FALSE)</f>
        <v>0</v>
      </c>
      <c r="P858" t="str">
        <f>VLOOKUP($D858,Artslister!$A$1:$W$100,5,FALSE)</f>
        <v>Plantae</v>
      </c>
      <c r="Q858" t="str">
        <f>VLOOKUP($D858,Artslister!$A$1:$W$100,6,FALSE)</f>
        <v>Magnoliophyta</v>
      </c>
      <c r="R858" t="str">
        <f>VLOOKUP($D858,Artslister!$A$1:$W$100,7,FALSE)</f>
        <v>Eudicots</v>
      </c>
      <c r="S858" t="str">
        <f>VLOOKUP($D858,Artslister!$A$1:$W$100,8,FALSE)</f>
        <v>Apiales</v>
      </c>
      <c r="T858" t="str">
        <f>VLOOKUP($D858,Artslister!$A$1:$W$100,9,FALSE)</f>
        <v>Apiaceae</v>
      </c>
      <c r="U858" t="str">
        <f>VLOOKUP($D858,Artslister!$A$1:$W$100,10,FALSE)</f>
        <v>Seseli</v>
      </c>
      <c r="V858" t="str">
        <f>VLOOKUP($D858,Artslister!$A$1:$W$100,11,FALSE)</f>
        <v>libanotis</v>
      </c>
      <c r="W858">
        <f>VLOOKUP($D858,Artslister!$A$1:$W$100,12,FALSE)</f>
        <v>0</v>
      </c>
      <c r="X858" t="str">
        <f>VLOOKUP($D858,Artslister!$A$1:$W$100,13,FALSE)</f>
        <v>(L.) W.D.J.Koch</v>
      </c>
      <c r="Y858" t="str">
        <f>VLOOKUP($D858,Artslister!$A$1:$W$100,15,FALSE)</f>
        <v>NT</v>
      </c>
      <c r="Z858" t="e">
        <f>VLOOKUP($D858,Artslister!$A$1:$W$100,17,FALSE)</f>
        <v>#N/A</v>
      </c>
    </row>
    <row r="859" spans="1:26" x14ac:dyDescent="0.3">
      <c r="A859" t="s">
        <v>49</v>
      </c>
      <c r="B859">
        <v>2022</v>
      </c>
      <c r="C859" t="s">
        <v>1630</v>
      </c>
      <c r="D859" t="s">
        <v>1942</v>
      </c>
      <c r="E859">
        <v>0.1</v>
      </c>
      <c r="F859">
        <v>1</v>
      </c>
      <c r="M859" t="str">
        <f>VLOOKUP($D859,Artslister!$A$1:$W$100,2,FALSE)</f>
        <v>Seseli libanotis</v>
      </c>
      <c r="N859">
        <f>VLOOKUP($D859,Artslister!$A$1:$W$100,3,FALSE)</f>
        <v>100366</v>
      </c>
      <c r="O859">
        <f>VLOOKUP($D859,Artslister!$A$1:$W$100,4,FALSE)</f>
        <v>0</v>
      </c>
      <c r="P859" t="str">
        <f>VLOOKUP($D859,Artslister!$A$1:$W$100,5,FALSE)</f>
        <v>Plantae</v>
      </c>
      <c r="Q859" t="str">
        <f>VLOOKUP($D859,Artslister!$A$1:$W$100,6,FALSE)</f>
        <v>Magnoliophyta</v>
      </c>
      <c r="R859" t="str">
        <f>VLOOKUP($D859,Artslister!$A$1:$W$100,7,FALSE)</f>
        <v>Eudicots</v>
      </c>
      <c r="S859" t="str">
        <f>VLOOKUP($D859,Artslister!$A$1:$W$100,8,FALSE)</f>
        <v>Apiales</v>
      </c>
      <c r="T859" t="str">
        <f>VLOOKUP($D859,Artslister!$A$1:$W$100,9,FALSE)</f>
        <v>Apiaceae</v>
      </c>
      <c r="U859" t="str">
        <f>VLOOKUP($D859,Artslister!$A$1:$W$100,10,FALSE)</f>
        <v>Seseli</v>
      </c>
      <c r="V859" t="str">
        <f>VLOOKUP($D859,Artslister!$A$1:$W$100,11,FALSE)</f>
        <v>libanotis</v>
      </c>
      <c r="W859">
        <f>VLOOKUP($D859,Artslister!$A$1:$W$100,12,FALSE)</f>
        <v>0</v>
      </c>
      <c r="X859" t="str">
        <f>VLOOKUP($D859,Artslister!$A$1:$W$100,13,FALSE)</f>
        <v>(L.) W.D.J.Koch</v>
      </c>
      <c r="Y859" t="str">
        <f>VLOOKUP($D859,Artslister!$A$1:$W$100,15,FALSE)</f>
        <v>NT</v>
      </c>
      <c r="Z859" t="e">
        <f>VLOOKUP($D859,Artslister!$A$1:$W$100,17,FALSE)</f>
        <v>#N/A</v>
      </c>
    </row>
    <row r="860" spans="1:26" x14ac:dyDescent="0.3">
      <c r="A860" t="s">
        <v>49</v>
      </c>
      <c r="B860">
        <v>2022</v>
      </c>
      <c r="C860" t="s">
        <v>1639</v>
      </c>
      <c r="D860" t="s">
        <v>1942</v>
      </c>
      <c r="E860">
        <v>10</v>
      </c>
      <c r="F860">
        <v>1</v>
      </c>
      <c r="M860" t="str">
        <f>VLOOKUP($D860,Artslister!$A$1:$W$100,2,FALSE)</f>
        <v>Seseli libanotis</v>
      </c>
      <c r="N860">
        <f>VLOOKUP($D860,Artslister!$A$1:$W$100,3,FALSE)</f>
        <v>100366</v>
      </c>
      <c r="O860">
        <f>VLOOKUP($D860,Artslister!$A$1:$W$100,4,FALSE)</f>
        <v>0</v>
      </c>
      <c r="P860" t="str">
        <f>VLOOKUP($D860,Artslister!$A$1:$W$100,5,FALSE)</f>
        <v>Plantae</v>
      </c>
      <c r="Q860" t="str">
        <f>VLOOKUP($D860,Artslister!$A$1:$W$100,6,FALSE)</f>
        <v>Magnoliophyta</v>
      </c>
      <c r="R860" t="str">
        <f>VLOOKUP($D860,Artslister!$A$1:$W$100,7,FALSE)</f>
        <v>Eudicots</v>
      </c>
      <c r="S860" t="str">
        <f>VLOOKUP($D860,Artslister!$A$1:$W$100,8,FALSE)</f>
        <v>Apiales</v>
      </c>
      <c r="T860" t="str">
        <f>VLOOKUP($D860,Artslister!$A$1:$W$100,9,FALSE)</f>
        <v>Apiaceae</v>
      </c>
      <c r="U860" t="str">
        <f>VLOOKUP($D860,Artslister!$A$1:$W$100,10,FALSE)</f>
        <v>Seseli</v>
      </c>
      <c r="V860" t="str">
        <f>VLOOKUP($D860,Artslister!$A$1:$W$100,11,FALSE)</f>
        <v>libanotis</v>
      </c>
      <c r="W860">
        <f>VLOOKUP($D860,Artslister!$A$1:$W$100,12,FALSE)</f>
        <v>0</v>
      </c>
      <c r="X860" t="str">
        <f>VLOOKUP($D860,Artslister!$A$1:$W$100,13,FALSE)</f>
        <v>(L.) W.D.J.Koch</v>
      </c>
      <c r="Y860" t="str">
        <f>VLOOKUP($D860,Artslister!$A$1:$W$100,15,FALSE)</f>
        <v>NT</v>
      </c>
      <c r="Z860" t="e">
        <f>VLOOKUP($D860,Artslister!$A$1:$W$100,17,FALSE)</f>
        <v>#N/A</v>
      </c>
    </row>
    <row r="861" spans="1:26" x14ac:dyDescent="0.3">
      <c r="A861" t="s">
        <v>49</v>
      </c>
      <c r="B861">
        <v>2022</v>
      </c>
      <c r="C861" t="s">
        <v>1634</v>
      </c>
      <c r="D861" t="s">
        <v>1942</v>
      </c>
      <c r="E861">
        <v>4</v>
      </c>
      <c r="F861">
        <v>1</v>
      </c>
      <c r="M861" t="str">
        <f>VLOOKUP($D861,Artslister!$A$1:$W$100,2,FALSE)</f>
        <v>Seseli libanotis</v>
      </c>
      <c r="N861">
        <f>VLOOKUP($D861,Artslister!$A$1:$W$100,3,FALSE)</f>
        <v>100366</v>
      </c>
      <c r="O861">
        <f>VLOOKUP($D861,Artslister!$A$1:$W$100,4,FALSE)</f>
        <v>0</v>
      </c>
      <c r="P861" t="str">
        <f>VLOOKUP($D861,Artslister!$A$1:$W$100,5,FALSE)</f>
        <v>Plantae</v>
      </c>
      <c r="Q861" t="str">
        <f>VLOOKUP($D861,Artslister!$A$1:$W$100,6,FALSE)</f>
        <v>Magnoliophyta</v>
      </c>
      <c r="R861" t="str">
        <f>VLOOKUP($D861,Artslister!$A$1:$W$100,7,FALSE)</f>
        <v>Eudicots</v>
      </c>
      <c r="S861" t="str">
        <f>VLOOKUP($D861,Artslister!$A$1:$W$100,8,FALSE)</f>
        <v>Apiales</v>
      </c>
      <c r="T861" t="str">
        <f>VLOOKUP($D861,Artslister!$A$1:$W$100,9,FALSE)</f>
        <v>Apiaceae</v>
      </c>
      <c r="U861" t="str">
        <f>VLOOKUP($D861,Artslister!$A$1:$W$100,10,FALSE)</f>
        <v>Seseli</v>
      </c>
      <c r="V861" t="str">
        <f>VLOOKUP($D861,Artslister!$A$1:$W$100,11,FALSE)</f>
        <v>libanotis</v>
      </c>
      <c r="W861">
        <f>VLOOKUP($D861,Artslister!$A$1:$W$100,12,FALSE)</f>
        <v>0</v>
      </c>
      <c r="X861" t="str">
        <f>VLOOKUP($D861,Artslister!$A$1:$W$100,13,FALSE)</f>
        <v>(L.) W.D.J.Koch</v>
      </c>
      <c r="Y861" t="str">
        <f>VLOOKUP($D861,Artslister!$A$1:$W$100,15,FALSE)</f>
        <v>NT</v>
      </c>
      <c r="Z861" t="e">
        <f>VLOOKUP($D861,Artslister!$A$1:$W$100,17,FALSE)</f>
        <v>#N/A</v>
      </c>
    </row>
    <row r="862" spans="1:26" x14ac:dyDescent="0.3">
      <c r="A862" t="s">
        <v>49</v>
      </c>
      <c r="B862">
        <v>2022</v>
      </c>
      <c r="C862" t="s">
        <v>1640</v>
      </c>
      <c r="D862" t="s">
        <v>1942</v>
      </c>
      <c r="E862">
        <v>3</v>
      </c>
      <c r="F862">
        <v>1</v>
      </c>
      <c r="M862" t="str">
        <f>VLOOKUP($D862,Artslister!$A$1:$W$100,2,FALSE)</f>
        <v>Seseli libanotis</v>
      </c>
      <c r="N862">
        <f>VLOOKUP($D862,Artslister!$A$1:$W$100,3,FALSE)</f>
        <v>100366</v>
      </c>
      <c r="O862">
        <f>VLOOKUP($D862,Artslister!$A$1:$W$100,4,FALSE)</f>
        <v>0</v>
      </c>
      <c r="P862" t="str">
        <f>VLOOKUP($D862,Artslister!$A$1:$W$100,5,FALSE)</f>
        <v>Plantae</v>
      </c>
      <c r="Q862" t="str">
        <f>VLOOKUP($D862,Artslister!$A$1:$W$100,6,FALSE)</f>
        <v>Magnoliophyta</v>
      </c>
      <c r="R862" t="str">
        <f>VLOOKUP($D862,Artslister!$A$1:$W$100,7,FALSE)</f>
        <v>Eudicots</v>
      </c>
      <c r="S862" t="str">
        <f>VLOOKUP($D862,Artslister!$A$1:$W$100,8,FALSE)</f>
        <v>Apiales</v>
      </c>
      <c r="T862" t="str">
        <f>VLOOKUP($D862,Artslister!$A$1:$W$100,9,FALSE)</f>
        <v>Apiaceae</v>
      </c>
      <c r="U862" t="str">
        <f>VLOOKUP($D862,Artslister!$A$1:$W$100,10,FALSE)</f>
        <v>Seseli</v>
      </c>
      <c r="V862" t="str">
        <f>VLOOKUP($D862,Artslister!$A$1:$W$100,11,FALSE)</f>
        <v>libanotis</v>
      </c>
      <c r="W862">
        <f>VLOOKUP($D862,Artslister!$A$1:$W$100,12,FALSE)</f>
        <v>0</v>
      </c>
      <c r="X862" t="str">
        <f>VLOOKUP($D862,Artslister!$A$1:$W$100,13,FALSE)</f>
        <v>(L.) W.D.J.Koch</v>
      </c>
      <c r="Y862" t="str">
        <f>VLOOKUP($D862,Artslister!$A$1:$W$100,15,FALSE)</f>
        <v>NT</v>
      </c>
      <c r="Z862" t="e">
        <f>VLOOKUP($D862,Artslister!$A$1:$W$100,17,FALSE)</f>
        <v>#N/A</v>
      </c>
    </row>
    <row r="863" spans="1:26" x14ac:dyDescent="0.3">
      <c r="A863" t="s">
        <v>49</v>
      </c>
      <c r="B863">
        <v>2022</v>
      </c>
      <c r="C863" t="s">
        <v>1642</v>
      </c>
      <c r="D863" t="s">
        <v>1942</v>
      </c>
      <c r="E863">
        <v>5</v>
      </c>
      <c r="F863">
        <v>1</v>
      </c>
      <c r="M863" t="str">
        <f>VLOOKUP($D863,Artslister!$A$1:$W$100,2,FALSE)</f>
        <v>Seseli libanotis</v>
      </c>
      <c r="N863">
        <f>VLOOKUP($D863,Artslister!$A$1:$W$100,3,FALSE)</f>
        <v>100366</v>
      </c>
      <c r="O863">
        <f>VLOOKUP($D863,Artslister!$A$1:$W$100,4,FALSE)</f>
        <v>0</v>
      </c>
      <c r="P863" t="str">
        <f>VLOOKUP($D863,Artslister!$A$1:$W$100,5,FALSE)</f>
        <v>Plantae</v>
      </c>
      <c r="Q863" t="str">
        <f>VLOOKUP($D863,Artslister!$A$1:$W$100,6,FALSE)</f>
        <v>Magnoliophyta</v>
      </c>
      <c r="R863" t="str">
        <f>VLOOKUP($D863,Artslister!$A$1:$W$100,7,FALSE)</f>
        <v>Eudicots</v>
      </c>
      <c r="S863" t="str">
        <f>VLOOKUP($D863,Artslister!$A$1:$W$100,8,FALSE)</f>
        <v>Apiales</v>
      </c>
      <c r="T863" t="str">
        <f>VLOOKUP($D863,Artslister!$A$1:$W$100,9,FALSE)</f>
        <v>Apiaceae</v>
      </c>
      <c r="U863" t="str">
        <f>VLOOKUP($D863,Artslister!$A$1:$W$100,10,FALSE)</f>
        <v>Seseli</v>
      </c>
      <c r="V863" t="str">
        <f>VLOOKUP($D863,Artslister!$A$1:$W$100,11,FALSE)</f>
        <v>libanotis</v>
      </c>
      <c r="W863">
        <f>VLOOKUP($D863,Artslister!$A$1:$W$100,12,FALSE)</f>
        <v>0</v>
      </c>
      <c r="X863" t="str">
        <f>VLOOKUP($D863,Artslister!$A$1:$W$100,13,FALSE)</f>
        <v>(L.) W.D.J.Koch</v>
      </c>
      <c r="Y863" t="str">
        <f>VLOOKUP($D863,Artslister!$A$1:$W$100,15,FALSE)</f>
        <v>NT</v>
      </c>
      <c r="Z863" t="e">
        <f>VLOOKUP($D863,Artslister!$A$1:$W$100,17,FALSE)</f>
        <v>#N/A</v>
      </c>
    </row>
    <row r="864" spans="1:26" x14ac:dyDescent="0.3">
      <c r="A864" t="s">
        <v>49</v>
      </c>
      <c r="B864">
        <v>2022</v>
      </c>
      <c r="C864" t="s">
        <v>1631</v>
      </c>
      <c r="D864" t="s">
        <v>1942</v>
      </c>
      <c r="E864">
        <v>8</v>
      </c>
      <c r="F864">
        <v>1</v>
      </c>
      <c r="M864" t="str">
        <f>VLOOKUP($D864,Artslister!$A$1:$W$100,2,FALSE)</f>
        <v>Seseli libanotis</v>
      </c>
      <c r="N864">
        <f>VLOOKUP($D864,Artslister!$A$1:$W$100,3,FALSE)</f>
        <v>100366</v>
      </c>
      <c r="O864">
        <f>VLOOKUP($D864,Artslister!$A$1:$W$100,4,FALSE)</f>
        <v>0</v>
      </c>
      <c r="P864" t="str">
        <f>VLOOKUP($D864,Artslister!$A$1:$W$100,5,FALSE)</f>
        <v>Plantae</v>
      </c>
      <c r="Q864" t="str">
        <f>VLOOKUP($D864,Artslister!$A$1:$W$100,6,FALSE)</f>
        <v>Magnoliophyta</v>
      </c>
      <c r="R864" t="str">
        <f>VLOOKUP($D864,Artslister!$A$1:$W$100,7,FALSE)</f>
        <v>Eudicots</v>
      </c>
      <c r="S864" t="str">
        <f>VLOOKUP($D864,Artslister!$A$1:$W$100,8,FALSE)</f>
        <v>Apiales</v>
      </c>
      <c r="T864" t="str">
        <f>VLOOKUP($D864,Artslister!$A$1:$W$100,9,FALSE)</f>
        <v>Apiaceae</v>
      </c>
      <c r="U864" t="str">
        <f>VLOOKUP($D864,Artslister!$A$1:$W$100,10,FALSE)</f>
        <v>Seseli</v>
      </c>
      <c r="V864" t="str">
        <f>VLOOKUP($D864,Artslister!$A$1:$W$100,11,FALSE)</f>
        <v>libanotis</v>
      </c>
      <c r="W864">
        <f>VLOOKUP($D864,Artslister!$A$1:$W$100,12,FALSE)</f>
        <v>0</v>
      </c>
      <c r="X864" t="str">
        <f>VLOOKUP($D864,Artslister!$A$1:$W$100,13,FALSE)</f>
        <v>(L.) W.D.J.Koch</v>
      </c>
      <c r="Y864" t="str">
        <f>VLOOKUP($D864,Artslister!$A$1:$W$100,15,FALSE)</f>
        <v>NT</v>
      </c>
      <c r="Z864" t="e">
        <f>VLOOKUP($D864,Artslister!$A$1:$W$100,17,FALSE)</f>
        <v>#N/A</v>
      </c>
    </row>
    <row r="865" spans="1:26" x14ac:dyDescent="0.3">
      <c r="A865" t="s">
        <v>49</v>
      </c>
      <c r="B865">
        <v>2022</v>
      </c>
      <c r="C865" t="s">
        <v>1635</v>
      </c>
      <c r="D865" t="s">
        <v>1942</v>
      </c>
      <c r="E865">
        <v>25</v>
      </c>
      <c r="F865">
        <v>1</v>
      </c>
      <c r="M865" t="str">
        <f>VLOOKUP($D865,Artslister!$A$1:$W$100,2,FALSE)</f>
        <v>Seseli libanotis</v>
      </c>
      <c r="N865">
        <f>VLOOKUP($D865,Artslister!$A$1:$W$100,3,FALSE)</f>
        <v>100366</v>
      </c>
      <c r="O865">
        <f>VLOOKUP($D865,Artslister!$A$1:$W$100,4,FALSE)</f>
        <v>0</v>
      </c>
      <c r="P865" t="str">
        <f>VLOOKUP($D865,Artslister!$A$1:$W$100,5,FALSE)</f>
        <v>Plantae</v>
      </c>
      <c r="Q865" t="str">
        <f>VLOOKUP($D865,Artslister!$A$1:$W$100,6,FALSE)</f>
        <v>Magnoliophyta</v>
      </c>
      <c r="R865" t="str">
        <f>VLOOKUP($D865,Artslister!$A$1:$W$100,7,FALSE)</f>
        <v>Eudicots</v>
      </c>
      <c r="S865" t="str">
        <f>VLOOKUP($D865,Artslister!$A$1:$W$100,8,FALSE)</f>
        <v>Apiales</v>
      </c>
      <c r="T865" t="str">
        <f>VLOOKUP($D865,Artslister!$A$1:$W$100,9,FALSE)</f>
        <v>Apiaceae</v>
      </c>
      <c r="U865" t="str">
        <f>VLOOKUP($D865,Artslister!$A$1:$W$100,10,FALSE)</f>
        <v>Seseli</v>
      </c>
      <c r="V865" t="str">
        <f>VLOOKUP($D865,Artslister!$A$1:$W$100,11,FALSE)</f>
        <v>libanotis</v>
      </c>
      <c r="W865">
        <f>VLOOKUP($D865,Artslister!$A$1:$W$100,12,FALSE)</f>
        <v>0</v>
      </c>
      <c r="X865" t="str">
        <f>VLOOKUP($D865,Artslister!$A$1:$W$100,13,FALSE)</f>
        <v>(L.) W.D.J.Koch</v>
      </c>
      <c r="Y865" t="str">
        <f>VLOOKUP($D865,Artslister!$A$1:$W$100,15,FALSE)</f>
        <v>NT</v>
      </c>
      <c r="Z865" t="e">
        <f>VLOOKUP($D865,Artslister!$A$1:$W$100,17,FALSE)</f>
        <v>#N/A</v>
      </c>
    </row>
    <row r="866" spans="1:26" x14ac:dyDescent="0.3">
      <c r="A866" t="s">
        <v>79</v>
      </c>
      <c r="B866">
        <v>2022</v>
      </c>
      <c r="C866" t="s">
        <v>1529</v>
      </c>
      <c r="D866" t="s">
        <v>1942</v>
      </c>
      <c r="E866">
        <v>7</v>
      </c>
      <c r="F866">
        <v>1</v>
      </c>
      <c r="M866" t="str">
        <f>VLOOKUP($D866,Artslister!$A$1:$W$100,2,FALSE)</f>
        <v>Seseli libanotis</v>
      </c>
      <c r="N866">
        <f>VLOOKUP($D866,Artslister!$A$1:$W$100,3,FALSE)</f>
        <v>100366</v>
      </c>
      <c r="O866">
        <f>VLOOKUP($D866,Artslister!$A$1:$W$100,4,FALSE)</f>
        <v>0</v>
      </c>
      <c r="P866" t="str">
        <f>VLOOKUP($D866,Artslister!$A$1:$W$100,5,FALSE)</f>
        <v>Plantae</v>
      </c>
      <c r="Q866" t="str">
        <f>VLOOKUP($D866,Artslister!$A$1:$W$100,6,FALSE)</f>
        <v>Magnoliophyta</v>
      </c>
      <c r="R866" t="str">
        <f>VLOOKUP($D866,Artslister!$A$1:$W$100,7,FALSE)</f>
        <v>Eudicots</v>
      </c>
      <c r="S866" t="str">
        <f>VLOOKUP($D866,Artslister!$A$1:$W$100,8,FALSE)</f>
        <v>Apiales</v>
      </c>
      <c r="T866" t="str">
        <f>VLOOKUP($D866,Artslister!$A$1:$W$100,9,FALSE)</f>
        <v>Apiaceae</v>
      </c>
      <c r="U866" t="str">
        <f>VLOOKUP($D866,Artslister!$A$1:$W$100,10,FALSE)</f>
        <v>Seseli</v>
      </c>
      <c r="V866" t="str">
        <f>VLOOKUP($D866,Artslister!$A$1:$W$100,11,FALSE)</f>
        <v>libanotis</v>
      </c>
      <c r="W866">
        <f>VLOOKUP($D866,Artslister!$A$1:$W$100,12,FALSE)</f>
        <v>0</v>
      </c>
      <c r="X866" t="str">
        <f>VLOOKUP($D866,Artslister!$A$1:$W$100,13,FALSE)</f>
        <v>(L.) W.D.J.Koch</v>
      </c>
      <c r="Y866" t="str">
        <f>VLOOKUP($D866,Artslister!$A$1:$W$100,15,FALSE)</f>
        <v>NT</v>
      </c>
      <c r="Z866" t="e">
        <f>VLOOKUP($D866,Artslister!$A$1:$W$100,17,FALSE)</f>
        <v>#N/A</v>
      </c>
    </row>
    <row r="867" spans="1:26" x14ac:dyDescent="0.3">
      <c r="A867" t="s">
        <v>79</v>
      </c>
      <c r="B867">
        <v>2022</v>
      </c>
      <c r="C867" t="s">
        <v>1542</v>
      </c>
      <c r="D867" t="s">
        <v>1942</v>
      </c>
      <c r="E867">
        <v>2</v>
      </c>
      <c r="F867">
        <v>1</v>
      </c>
      <c r="M867" t="str">
        <f>VLOOKUP($D867,Artslister!$A$1:$W$100,2,FALSE)</f>
        <v>Seseli libanotis</v>
      </c>
      <c r="N867">
        <f>VLOOKUP($D867,Artslister!$A$1:$W$100,3,FALSE)</f>
        <v>100366</v>
      </c>
      <c r="O867">
        <f>VLOOKUP($D867,Artslister!$A$1:$W$100,4,FALSE)</f>
        <v>0</v>
      </c>
      <c r="P867" t="str">
        <f>VLOOKUP($D867,Artslister!$A$1:$W$100,5,FALSE)</f>
        <v>Plantae</v>
      </c>
      <c r="Q867" t="str">
        <f>VLOOKUP($D867,Artslister!$A$1:$W$100,6,FALSE)</f>
        <v>Magnoliophyta</v>
      </c>
      <c r="R867" t="str">
        <f>VLOOKUP($D867,Artslister!$A$1:$W$100,7,FALSE)</f>
        <v>Eudicots</v>
      </c>
      <c r="S867" t="str">
        <f>VLOOKUP($D867,Artslister!$A$1:$W$100,8,FALSE)</f>
        <v>Apiales</v>
      </c>
      <c r="T867" t="str">
        <f>VLOOKUP($D867,Artslister!$A$1:$W$100,9,FALSE)</f>
        <v>Apiaceae</v>
      </c>
      <c r="U867" t="str">
        <f>VLOOKUP($D867,Artslister!$A$1:$W$100,10,FALSE)</f>
        <v>Seseli</v>
      </c>
      <c r="V867" t="str">
        <f>VLOOKUP($D867,Artslister!$A$1:$W$100,11,FALSE)</f>
        <v>libanotis</v>
      </c>
      <c r="W867">
        <f>VLOOKUP($D867,Artslister!$A$1:$W$100,12,FALSE)</f>
        <v>0</v>
      </c>
      <c r="X867" t="str">
        <f>VLOOKUP($D867,Artslister!$A$1:$W$100,13,FALSE)</f>
        <v>(L.) W.D.J.Koch</v>
      </c>
      <c r="Y867" t="str">
        <f>VLOOKUP($D867,Artslister!$A$1:$W$100,15,FALSE)</f>
        <v>NT</v>
      </c>
      <c r="Z867" t="e">
        <f>VLOOKUP($D867,Artslister!$A$1:$W$100,17,FALSE)</f>
        <v>#N/A</v>
      </c>
    </row>
    <row r="868" spans="1:26" x14ac:dyDescent="0.3">
      <c r="A868" t="s">
        <v>85</v>
      </c>
      <c r="B868">
        <v>2022</v>
      </c>
      <c r="C868" t="s">
        <v>1592</v>
      </c>
      <c r="D868" t="s">
        <v>1942</v>
      </c>
      <c r="E868">
        <v>8</v>
      </c>
      <c r="F868">
        <v>1</v>
      </c>
      <c r="M868" t="str">
        <f>VLOOKUP($D868,Artslister!$A$1:$W$100,2,FALSE)</f>
        <v>Seseli libanotis</v>
      </c>
      <c r="N868">
        <f>VLOOKUP($D868,Artslister!$A$1:$W$100,3,FALSE)</f>
        <v>100366</v>
      </c>
      <c r="O868">
        <f>VLOOKUP($D868,Artslister!$A$1:$W$100,4,FALSE)</f>
        <v>0</v>
      </c>
      <c r="P868" t="str">
        <f>VLOOKUP($D868,Artslister!$A$1:$W$100,5,FALSE)</f>
        <v>Plantae</v>
      </c>
      <c r="Q868" t="str">
        <f>VLOOKUP($D868,Artslister!$A$1:$W$100,6,FALSE)</f>
        <v>Magnoliophyta</v>
      </c>
      <c r="R868" t="str">
        <f>VLOOKUP($D868,Artslister!$A$1:$W$100,7,FALSE)</f>
        <v>Eudicots</v>
      </c>
      <c r="S868" t="str">
        <f>VLOOKUP($D868,Artslister!$A$1:$W$100,8,FALSE)</f>
        <v>Apiales</v>
      </c>
      <c r="T868" t="str">
        <f>VLOOKUP($D868,Artslister!$A$1:$W$100,9,FALSE)</f>
        <v>Apiaceae</v>
      </c>
      <c r="U868" t="str">
        <f>VLOOKUP($D868,Artslister!$A$1:$W$100,10,FALSE)</f>
        <v>Seseli</v>
      </c>
      <c r="V868" t="str">
        <f>VLOOKUP($D868,Artslister!$A$1:$W$100,11,FALSE)</f>
        <v>libanotis</v>
      </c>
      <c r="W868">
        <f>VLOOKUP($D868,Artslister!$A$1:$W$100,12,FALSE)</f>
        <v>0</v>
      </c>
      <c r="X868" t="str">
        <f>VLOOKUP($D868,Artslister!$A$1:$W$100,13,FALSE)</f>
        <v>(L.) W.D.J.Koch</v>
      </c>
      <c r="Y868" t="str">
        <f>VLOOKUP($D868,Artslister!$A$1:$W$100,15,FALSE)</f>
        <v>NT</v>
      </c>
      <c r="Z868" t="e">
        <f>VLOOKUP($D868,Artslister!$A$1:$W$100,17,FALSE)</f>
        <v>#N/A</v>
      </c>
    </row>
    <row r="869" spans="1:26" x14ac:dyDescent="0.3">
      <c r="A869" t="s">
        <v>85</v>
      </c>
      <c r="B869">
        <v>2022</v>
      </c>
      <c r="C869" t="s">
        <v>1590</v>
      </c>
      <c r="D869" t="s">
        <v>1942</v>
      </c>
      <c r="E869">
        <v>2</v>
      </c>
      <c r="F869">
        <v>1</v>
      </c>
      <c r="M869" t="str">
        <f>VLOOKUP($D869,Artslister!$A$1:$W$100,2,FALSE)</f>
        <v>Seseli libanotis</v>
      </c>
      <c r="N869">
        <f>VLOOKUP($D869,Artslister!$A$1:$W$100,3,FALSE)</f>
        <v>100366</v>
      </c>
      <c r="O869">
        <f>VLOOKUP($D869,Artslister!$A$1:$W$100,4,FALSE)</f>
        <v>0</v>
      </c>
      <c r="P869" t="str">
        <f>VLOOKUP($D869,Artslister!$A$1:$W$100,5,FALSE)</f>
        <v>Plantae</v>
      </c>
      <c r="Q869" t="str">
        <f>VLOOKUP($D869,Artslister!$A$1:$W$100,6,FALSE)</f>
        <v>Magnoliophyta</v>
      </c>
      <c r="R869" t="str">
        <f>VLOOKUP($D869,Artslister!$A$1:$W$100,7,FALSE)</f>
        <v>Eudicots</v>
      </c>
      <c r="S869" t="str">
        <f>VLOOKUP($D869,Artslister!$A$1:$W$100,8,FALSE)</f>
        <v>Apiales</v>
      </c>
      <c r="T869" t="str">
        <f>VLOOKUP($D869,Artslister!$A$1:$W$100,9,FALSE)</f>
        <v>Apiaceae</v>
      </c>
      <c r="U869" t="str">
        <f>VLOOKUP($D869,Artslister!$A$1:$W$100,10,FALSE)</f>
        <v>Seseli</v>
      </c>
      <c r="V869" t="str">
        <f>VLOOKUP($D869,Artslister!$A$1:$W$100,11,FALSE)</f>
        <v>libanotis</v>
      </c>
      <c r="W869">
        <f>VLOOKUP($D869,Artslister!$A$1:$W$100,12,FALSE)</f>
        <v>0</v>
      </c>
      <c r="X869" t="str">
        <f>VLOOKUP($D869,Artslister!$A$1:$W$100,13,FALSE)</f>
        <v>(L.) W.D.J.Koch</v>
      </c>
      <c r="Y869" t="str">
        <f>VLOOKUP($D869,Artslister!$A$1:$W$100,15,FALSE)</f>
        <v>NT</v>
      </c>
      <c r="Z869" t="e">
        <f>VLOOKUP($D869,Artslister!$A$1:$W$100,17,FALSE)</f>
        <v>#N/A</v>
      </c>
    </row>
    <row r="870" spans="1:26" x14ac:dyDescent="0.3">
      <c r="A870" t="s">
        <v>85</v>
      </c>
      <c r="B870">
        <v>2022</v>
      </c>
      <c r="C870" t="s">
        <v>1591</v>
      </c>
      <c r="D870" t="s">
        <v>1942</v>
      </c>
      <c r="E870">
        <v>1</v>
      </c>
      <c r="F870">
        <v>1</v>
      </c>
      <c r="M870" t="str">
        <f>VLOOKUP($D870,Artslister!$A$1:$W$100,2,FALSE)</f>
        <v>Seseli libanotis</v>
      </c>
      <c r="N870">
        <f>VLOOKUP($D870,Artslister!$A$1:$W$100,3,FALSE)</f>
        <v>100366</v>
      </c>
      <c r="O870">
        <f>VLOOKUP($D870,Artslister!$A$1:$W$100,4,FALSE)</f>
        <v>0</v>
      </c>
      <c r="P870" t="str">
        <f>VLOOKUP($D870,Artslister!$A$1:$W$100,5,FALSE)</f>
        <v>Plantae</v>
      </c>
      <c r="Q870" t="str">
        <f>VLOOKUP($D870,Artslister!$A$1:$W$100,6,FALSE)</f>
        <v>Magnoliophyta</v>
      </c>
      <c r="R870" t="str">
        <f>VLOOKUP($D870,Artslister!$A$1:$W$100,7,FALSE)</f>
        <v>Eudicots</v>
      </c>
      <c r="S870" t="str">
        <f>VLOOKUP($D870,Artslister!$A$1:$W$100,8,FALSE)</f>
        <v>Apiales</v>
      </c>
      <c r="T870" t="str">
        <f>VLOOKUP($D870,Artslister!$A$1:$W$100,9,FALSE)</f>
        <v>Apiaceae</v>
      </c>
      <c r="U870" t="str">
        <f>VLOOKUP($D870,Artslister!$A$1:$W$100,10,FALSE)</f>
        <v>Seseli</v>
      </c>
      <c r="V870" t="str">
        <f>VLOOKUP($D870,Artslister!$A$1:$W$100,11,FALSE)</f>
        <v>libanotis</v>
      </c>
      <c r="W870">
        <f>VLOOKUP($D870,Artslister!$A$1:$W$100,12,FALSE)</f>
        <v>0</v>
      </c>
      <c r="X870" t="str">
        <f>VLOOKUP($D870,Artslister!$A$1:$W$100,13,FALSE)</f>
        <v>(L.) W.D.J.Koch</v>
      </c>
      <c r="Y870" t="str">
        <f>VLOOKUP($D870,Artslister!$A$1:$W$100,15,FALSE)</f>
        <v>NT</v>
      </c>
      <c r="Z870" t="e">
        <f>VLOOKUP($D870,Artslister!$A$1:$W$100,17,FALSE)</f>
        <v>#N/A</v>
      </c>
    </row>
    <row r="871" spans="1:26" x14ac:dyDescent="0.3">
      <c r="A871" t="s">
        <v>85</v>
      </c>
      <c r="B871">
        <v>2022</v>
      </c>
      <c r="C871" t="s">
        <v>1586</v>
      </c>
      <c r="D871" t="s">
        <v>1942</v>
      </c>
      <c r="E871">
        <v>1</v>
      </c>
      <c r="F871">
        <v>1</v>
      </c>
      <c r="M871" t="str">
        <f>VLOOKUP($D871,Artslister!$A$1:$W$100,2,FALSE)</f>
        <v>Seseli libanotis</v>
      </c>
      <c r="N871">
        <f>VLOOKUP($D871,Artslister!$A$1:$W$100,3,FALSE)</f>
        <v>100366</v>
      </c>
      <c r="O871">
        <f>VLOOKUP($D871,Artslister!$A$1:$W$100,4,FALSE)</f>
        <v>0</v>
      </c>
      <c r="P871" t="str">
        <f>VLOOKUP($D871,Artslister!$A$1:$W$100,5,FALSE)</f>
        <v>Plantae</v>
      </c>
      <c r="Q871" t="str">
        <f>VLOOKUP($D871,Artslister!$A$1:$W$100,6,FALSE)</f>
        <v>Magnoliophyta</v>
      </c>
      <c r="R871" t="str">
        <f>VLOOKUP($D871,Artslister!$A$1:$W$100,7,FALSE)</f>
        <v>Eudicots</v>
      </c>
      <c r="S871" t="str">
        <f>VLOOKUP($D871,Artslister!$A$1:$W$100,8,FALSE)</f>
        <v>Apiales</v>
      </c>
      <c r="T871" t="str">
        <f>VLOOKUP($D871,Artslister!$A$1:$W$100,9,FALSE)</f>
        <v>Apiaceae</v>
      </c>
      <c r="U871" t="str">
        <f>VLOOKUP($D871,Artslister!$A$1:$W$100,10,FALSE)</f>
        <v>Seseli</v>
      </c>
      <c r="V871" t="str">
        <f>VLOOKUP($D871,Artslister!$A$1:$W$100,11,FALSE)</f>
        <v>libanotis</v>
      </c>
      <c r="W871">
        <f>VLOOKUP($D871,Artslister!$A$1:$W$100,12,FALSE)</f>
        <v>0</v>
      </c>
      <c r="X871" t="str">
        <f>VLOOKUP($D871,Artslister!$A$1:$W$100,13,FALSE)</f>
        <v>(L.) W.D.J.Koch</v>
      </c>
      <c r="Y871" t="str">
        <f>VLOOKUP($D871,Artslister!$A$1:$W$100,15,FALSE)</f>
        <v>NT</v>
      </c>
      <c r="Z871" t="e">
        <f>VLOOKUP($D871,Artslister!$A$1:$W$100,17,FALSE)</f>
        <v>#N/A</v>
      </c>
    </row>
    <row r="872" spans="1:26" x14ac:dyDescent="0.3">
      <c r="A872" t="s">
        <v>56</v>
      </c>
      <c r="B872">
        <v>2019</v>
      </c>
      <c r="C872" t="s">
        <v>1496</v>
      </c>
      <c r="D872" t="s">
        <v>1762</v>
      </c>
      <c r="E872">
        <v>10</v>
      </c>
      <c r="M872" t="str">
        <f>VLOOKUP($D872,Artslister!$A$1:$W$100,2,FALSE)</f>
        <v>Dactylis glomerata</v>
      </c>
      <c r="N872" t="str">
        <f>VLOOKUP($D872,Artslister!$A$1:$W$100,3,FALSE)</f>
        <v>99983</v>
      </c>
      <c r="O872" t="str">
        <f>VLOOKUP($D872,Artslister!$A$1:$W$100,4,FALSE)</f>
        <v>145000</v>
      </c>
      <c r="P872" t="str">
        <f>VLOOKUP($D872,Artslister!$A$1:$W$100,5,FALSE)</f>
        <v>Plantae</v>
      </c>
      <c r="Q872" t="str">
        <f>VLOOKUP($D872,Artslister!$A$1:$W$100,6,FALSE)</f>
        <v>Magnoliophyta</v>
      </c>
      <c r="R872" t="str">
        <f>VLOOKUP($D872,Artslister!$A$1:$W$100,7,FALSE)</f>
        <v>Monocots</v>
      </c>
      <c r="S872" t="str">
        <f>VLOOKUP($D872,Artslister!$A$1:$W$100,8,FALSE)</f>
        <v>Poales</v>
      </c>
      <c r="T872" t="str">
        <f>VLOOKUP($D872,Artslister!$A$1:$W$100,9,FALSE)</f>
        <v>Poaceae</v>
      </c>
      <c r="U872" t="str">
        <f>VLOOKUP($D872,Artslister!$A$1:$W$100,10,FALSE)</f>
        <v>Dactylis</v>
      </c>
      <c r="V872" t="str">
        <f>VLOOKUP($D872,Artslister!$A$1:$W$100,11,FALSE)</f>
        <v>glomerata</v>
      </c>
      <c r="W872">
        <f>VLOOKUP($D872,Artslister!$A$1:$W$100,12,FALSE)</f>
        <v>0</v>
      </c>
      <c r="X872" t="str">
        <f>VLOOKUP($D872,Artslister!$A$1:$W$100,13,FALSE)</f>
        <v>L.</v>
      </c>
      <c r="Y872" t="str">
        <f>VLOOKUP($D872,Artslister!$A$1:$W$100,15,FALSE)</f>
        <v>LC</v>
      </c>
      <c r="Z872">
        <f>VLOOKUP($D872,Artslister!$A$1:$W$100,17,FALSE)</f>
        <v>0</v>
      </c>
    </row>
    <row r="873" spans="1:26" x14ac:dyDescent="0.3">
      <c r="A873" t="s">
        <v>56</v>
      </c>
      <c r="B873">
        <v>2019</v>
      </c>
      <c r="C873" t="s">
        <v>1502</v>
      </c>
      <c r="D873" t="s">
        <v>1762</v>
      </c>
      <c r="E873">
        <v>40</v>
      </c>
      <c r="M873" t="str">
        <f>VLOOKUP($D873,Artslister!$A$1:$W$100,2,FALSE)</f>
        <v>Dactylis glomerata</v>
      </c>
      <c r="N873" t="str">
        <f>VLOOKUP($D873,Artslister!$A$1:$W$100,3,FALSE)</f>
        <v>99983</v>
      </c>
      <c r="O873" t="str">
        <f>VLOOKUP($D873,Artslister!$A$1:$W$100,4,FALSE)</f>
        <v>145000</v>
      </c>
      <c r="P873" t="str">
        <f>VLOOKUP($D873,Artslister!$A$1:$W$100,5,FALSE)</f>
        <v>Plantae</v>
      </c>
      <c r="Q873" t="str">
        <f>VLOOKUP($D873,Artslister!$A$1:$W$100,6,FALSE)</f>
        <v>Magnoliophyta</v>
      </c>
      <c r="R873" t="str">
        <f>VLOOKUP($D873,Artslister!$A$1:$W$100,7,FALSE)</f>
        <v>Monocots</v>
      </c>
      <c r="S873" t="str">
        <f>VLOOKUP($D873,Artslister!$A$1:$W$100,8,FALSE)</f>
        <v>Poales</v>
      </c>
      <c r="T873" t="str">
        <f>VLOOKUP($D873,Artslister!$A$1:$W$100,9,FALSE)</f>
        <v>Poaceae</v>
      </c>
      <c r="U873" t="str">
        <f>VLOOKUP($D873,Artslister!$A$1:$W$100,10,FALSE)</f>
        <v>Dactylis</v>
      </c>
      <c r="V873" t="str">
        <f>VLOOKUP($D873,Artslister!$A$1:$W$100,11,FALSE)</f>
        <v>glomerata</v>
      </c>
      <c r="W873">
        <f>VLOOKUP($D873,Artslister!$A$1:$W$100,12,FALSE)</f>
        <v>0</v>
      </c>
      <c r="X873" t="str">
        <f>VLOOKUP($D873,Artslister!$A$1:$W$100,13,FALSE)</f>
        <v>L.</v>
      </c>
      <c r="Y873" t="str">
        <f>VLOOKUP($D873,Artslister!$A$1:$W$100,15,FALSE)</f>
        <v>LC</v>
      </c>
      <c r="Z873">
        <f>VLOOKUP($D873,Artslister!$A$1:$W$100,17,FALSE)</f>
        <v>0</v>
      </c>
    </row>
    <row r="874" spans="1:26" x14ac:dyDescent="0.3">
      <c r="A874" t="s">
        <v>98</v>
      </c>
      <c r="B874">
        <v>2019</v>
      </c>
      <c r="C874" t="s">
        <v>1562</v>
      </c>
      <c r="D874" t="s">
        <v>1762</v>
      </c>
      <c r="E874">
        <v>3</v>
      </c>
      <c r="M874" t="str">
        <f>VLOOKUP($D874,Artslister!$A$1:$W$100,2,FALSE)</f>
        <v>Dactylis glomerata</v>
      </c>
      <c r="N874" t="str">
        <f>VLOOKUP($D874,Artslister!$A$1:$W$100,3,FALSE)</f>
        <v>99983</v>
      </c>
      <c r="O874" t="str">
        <f>VLOOKUP($D874,Artslister!$A$1:$W$100,4,FALSE)</f>
        <v>145000</v>
      </c>
      <c r="P874" t="str">
        <f>VLOOKUP($D874,Artslister!$A$1:$W$100,5,FALSE)</f>
        <v>Plantae</v>
      </c>
      <c r="Q874" t="str">
        <f>VLOOKUP($D874,Artslister!$A$1:$W$100,6,FALSE)</f>
        <v>Magnoliophyta</v>
      </c>
      <c r="R874" t="str">
        <f>VLOOKUP($D874,Artslister!$A$1:$W$100,7,FALSE)</f>
        <v>Monocots</v>
      </c>
      <c r="S874" t="str">
        <f>VLOOKUP($D874,Artslister!$A$1:$W$100,8,FALSE)</f>
        <v>Poales</v>
      </c>
      <c r="T874" t="str">
        <f>VLOOKUP($D874,Artslister!$A$1:$W$100,9,FALSE)</f>
        <v>Poaceae</v>
      </c>
      <c r="U874" t="str">
        <f>VLOOKUP($D874,Artslister!$A$1:$W$100,10,FALSE)</f>
        <v>Dactylis</v>
      </c>
      <c r="V874" t="str">
        <f>VLOOKUP($D874,Artslister!$A$1:$W$100,11,FALSE)</f>
        <v>glomerata</v>
      </c>
      <c r="W874">
        <f>VLOOKUP($D874,Artslister!$A$1:$W$100,12,FALSE)</f>
        <v>0</v>
      </c>
      <c r="X874" t="str">
        <f>VLOOKUP($D874,Artslister!$A$1:$W$100,13,FALSE)</f>
        <v>L.</v>
      </c>
      <c r="Y874" t="str">
        <f>VLOOKUP($D874,Artslister!$A$1:$W$100,15,FALSE)</f>
        <v>LC</v>
      </c>
      <c r="Z874">
        <f>VLOOKUP($D874,Artslister!$A$1:$W$100,17,FALSE)</f>
        <v>0</v>
      </c>
    </row>
    <row r="875" spans="1:26" x14ac:dyDescent="0.3">
      <c r="A875" t="s">
        <v>98</v>
      </c>
      <c r="B875">
        <v>2019</v>
      </c>
      <c r="C875" t="s">
        <v>1566</v>
      </c>
      <c r="D875" t="s">
        <v>1762</v>
      </c>
      <c r="E875">
        <v>5</v>
      </c>
      <c r="M875" t="str">
        <f>VLOOKUP($D875,Artslister!$A$1:$W$100,2,FALSE)</f>
        <v>Dactylis glomerata</v>
      </c>
      <c r="N875" t="str">
        <f>VLOOKUP($D875,Artslister!$A$1:$W$100,3,FALSE)</f>
        <v>99983</v>
      </c>
      <c r="O875" t="str">
        <f>VLOOKUP($D875,Artslister!$A$1:$W$100,4,FALSE)</f>
        <v>145000</v>
      </c>
      <c r="P875" t="str">
        <f>VLOOKUP($D875,Artslister!$A$1:$W$100,5,FALSE)</f>
        <v>Plantae</v>
      </c>
      <c r="Q875" t="str">
        <f>VLOOKUP($D875,Artslister!$A$1:$W$100,6,FALSE)</f>
        <v>Magnoliophyta</v>
      </c>
      <c r="R875" t="str">
        <f>VLOOKUP($D875,Artslister!$A$1:$W$100,7,FALSE)</f>
        <v>Monocots</v>
      </c>
      <c r="S875" t="str">
        <f>VLOOKUP($D875,Artslister!$A$1:$W$100,8,FALSE)</f>
        <v>Poales</v>
      </c>
      <c r="T875" t="str">
        <f>VLOOKUP($D875,Artslister!$A$1:$W$100,9,FALSE)</f>
        <v>Poaceae</v>
      </c>
      <c r="U875" t="str">
        <f>VLOOKUP($D875,Artslister!$A$1:$W$100,10,FALSE)</f>
        <v>Dactylis</v>
      </c>
      <c r="V875" t="str">
        <f>VLOOKUP($D875,Artslister!$A$1:$W$100,11,FALSE)</f>
        <v>glomerata</v>
      </c>
      <c r="W875">
        <f>VLOOKUP($D875,Artslister!$A$1:$W$100,12,FALSE)</f>
        <v>0</v>
      </c>
      <c r="X875" t="str">
        <f>VLOOKUP($D875,Artslister!$A$1:$W$100,13,FALSE)</f>
        <v>L.</v>
      </c>
      <c r="Y875" t="str">
        <f>VLOOKUP($D875,Artslister!$A$1:$W$100,15,FALSE)</f>
        <v>LC</v>
      </c>
      <c r="Z875">
        <f>VLOOKUP($D875,Artslister!$A$1:$W$100,17,FALSE)</f>
        <v>0</v>
      </c>
    </row>
    <row r="876" spans="1:26" x14ac:dyDescent="0.3">
      <c r="A876" t="s">
        <v>98</v>
      </c>
      <c r="B876">
        <v>2019</v>
      </c>
      <c r="C876" t="s">
        <v>1560</v>
      </c>
      <c r="D876" t="s">
        <v>1762</v>
      </c>
      <c r="E876">
        <v>25</v>
      </c>
      <c r="M876" t="str">
        <f>VLOOKUP($D876,Artslister!$A$1:$W$100,2,FALSE)</f>
        <v>Dactylis glomerata</v>
      </c>
      <c r="N876" t="str">
        <f>VLOOKUP($D876,Artslister!$A$1:$W$100,3,FALSE)</f>
        <v>99983</v>
      </c>
      <c r="O876" t="str">
        <f>VLOOKUP($D876,Artslister!$A$1:$W$100,4,FALSE)</f>
        <v>145000</v>
      </c>
      <c r="P876" t="str">
        <f>VLOOKUP($D876,Artslister!$A$1:$W$100,5,FALSE)</f>
        <v>Plantae</v>
      </c>
      <c r="Q876" t="str">
        <f>VLOOKUP($D876,Artslister!$A$1:$W$100,6,FALSE)</f>
        <v>Magnoliophyta</v>
      </c>
      <c r="R876" t="str">
        <f>VLOOKUP($D876,Artslister!$A$1:$W$100,7,FALSE)</f>
        <v>Monocots</v>
      </c>
      <c r="S876" t="str">
        <f>VLOOKUP($D876,Artslister!$A$1:$W$100,8,FALSE)</f>
        <v>Poales</v>
      </c>
      <c r="T876" t="str">
        <f>VLOOKUP($D876,Artslister!$A$1:$W$100,9,FALSE)</f>
        <v>Poaceae</v>
      </c>
      <c r="U876" t="str">
        <f>VLOOKUP($D876,Artslister!$A$1:$W$100,10,FALSE)</f>
        <v>Dactylis</v>
      </c>
      <c r="V876" t="str">
        <f>VLOOKUP($D876,Artslister!$A$1:$W$100,11,FALSE)</f>
        <v>glomerata</v>
      </c>
      <c r="W876">
        <f>VLOOKUP($D876,Artslister!$A$1:$W$100,12,FALSE)</f>
        <v>0</v>
      </c>
      <c r="X876" t="str">
        <f>VLOOKUP($D876,Artslister!$A$1:$W$100,13,FALSE)</f>
        <v>L.</v>
      </c>
      <c r="Y876" t="str">
        <f>VLOOKUP($D876,Artslister!$A$1:$W$100,15,FALSE)</f>
        <v>LC</v>
      </c>
      <c r="Z876">
        <f>VLOOKUP($D876,Artslister!$A$1:$W$100,17,FALSE)</f>
        <v>0</v>
      </c>
    </row>
    <row r="877" spans="1:26" x14ac:dyDescent="0.3">
      <c r="A877" t="s">
        <v>98</v>
      </c>
      <c r="B877">
        <v>2019</v>
      </c>
      <c r="C877" t="s">
        <v>1567</v>
      </c>
      <c r="D877" t="s">
        <v>1762</v>
      </c>
      <c r="E877">
        <v>5</v>
      </c>
      <c r="M877" t="str">
        <f>VLOOKUP($D877,Artslister!$A$1:$W$100,2,FALSE)</f>
        <v>Dactylis glomerata</v>
      </c>
      <c r="N877" t="str">
        <f>VLOOKUP($D877,Artslister!$A$1:$W$100,3,FALSE)</f>
        <v>99983</v>
      </c>
      <c r="O877" t="str">
        <f>VLOOKUP($D877,Artslister!$A$1:$W$100,4,FALSE)</f>
        <v>145000</v>
      </c>
      <c r="P877" t="str">
        <f>VLOOKUP($D877,Artslister!$A$1:$W$100,5,FALSE)</f>
        <v>Plantae</v>
      </c>
      <c r="Q877" t="str">
        <f>VLOOKUP($D877,Artslister!$A$1:$W$100,6,FALSE)</f>
        <v>Magnoliophyta</v>
      </c>
      <c r="R877" t="str">
        <f>VLOOKUP($D877,Artslister!$A$1:$W$100,7,FALSE)</f>
        <v>Monocots</v>
      </c>
      <c r="S877" t="str">
        <f>VLOOKUP($D877,Artslister!$A$1:$W$100,8,FALSE)</f>
        <v>Poales</v>
      </c>
      <c r="T877" t="str">
        <f>VLOOKUP($D877,Artslister!$A$1:$W$100,9,FALSE)</f>
        <v>Poaceae</v>
      </c>
      <c r="U877" t="str">
        <f>VLOOKUP($D877,Artslister!$A$1:$W$100,10,FALSE)</f>
        <v>Dactylis</v>
      </c>
      <c r="V877" t="str">
        <f>VLOOKUP($D877,Artslister!$A$1:$W$100,11,FALSE)</f>
        <v>glomerata</v>
      </c>
      <c r="W877">
        <f>VLOOKUP($D877,Artslister!$A$1:$W$100,12,FALSE)</f>
        <v>0</v>
      </c>
      <c r="X877" t="str">
        <f>VLOOKUP($D877,Artslister!$A$1:$W$100,13,FALSE)</f>
        <v>L.</v>
      </c>
      <c r="Y877" t="str">
        <f>VLOOKUP($D877,Artslister!$A$1:$W$100,15,FALSE)</f>
        <v>LC</v>
      </c>
      <c r="Z877">
        <f>VLOOKUP($D877,Artslister!$A$1:$W$100,17,FALSE)</f>
        <v>0</v>
      </c>
    </row>
    <row r="878" spans="1:26" x14ac:dyDescent="0.3">
      <c r="A878" t="s">
        <v>98</v>
      </c>
      <c r="B878">
        <v>2019</v>
      </c>
      <c r="C878" t="s">
        <v>1551</v>
      </c>
      <c r="D878" t="s">
        <v>1762</v>
      </c>
      <c r="E878">
        <v>20</v>
      </c>
      <c r="M878" t="str">
        <f>VLOOKUP($D878,Artslister!$A$1:$W$100,2,FALSE)</f>
        <v>Dactylis glomerata</v>
      </c>
      <c r="N878" t="str">
        <f>VLOOKUP($D878,Artslister!$A$1:$W$100,3,FALSE)</f>
        <v>99983</v>
      </c>
      <c r="O878" t="str">
        <f>VLOOKUP($D878,Artslister!$A$1:$W$100,4,FALSE)</f>
        <v>145000</v>
      </c>
      <c r="P878" t="str">
        <f>VLOOKUP($D878,Artslister!$A$1:$W$100,5,FALSE)</f>
        <v>Plantae</v>
      </c>
      <c r="Q878" t="str">
        <f>VLOOKUP($D878,Artslister!$A$1:$W$100,6,FALSE)</f>
        <v>Magnoliophyta</v>
      </c>
      <c r="R878" t="str">
        <f>VLOOKUP($D878,Artslister!$A$1:$W$100,7,FALSE)</f>
        <v>Monocots</v>
      </c>
      <c r="S878" t="str">
        <f>VLOOKUP($D878,Artslister!$A$1:$W$100,8,FALSE)</f>
        <v>Poales</v>
      </c>
      <c r="T878" t="str">
        <f>VLOOKUP($D878,Artslister!$A$1:$W$100,9,FALSE)</f>
        <v>Poaceae</v>
      </c>
      <c r="U878" t="str">
        <f>VLOOKUP($D878,Artslister!$A$1:$W$100,10,FALSE)</f>
        <v>Dactylis</v>
      </c>
      <c r="V878" t="str">
        <f>VLOOKUP($D878,Artslister!$A$1:$W$100,11,FALSE)</f>
        <v>glomerata</v>
      </c>
      <c r="W878">
        <f>VLOOKUP($D878,Artslister!$A$1:$W$100,12,FALSE)</f>
        <v>0</v>
      </c>
      <c r="X878" t="str">
        <f>VLOOKUP($D878,Artslister!$A$1:$W$100,13,FALSE)</f>
        <v>L.</v>
      </c>
      <c r="Y878" t="str">
        <f>VLOOKUP($D878,Artslister!$A$1:$W$100,15,FALSE)</f>
        <v>LC</v>
      </c>
      <c r="Z878">
        <f>VLOOKUP($D878,Artslister!$A$1:$W$100,17,FALSE)</f>
        <v>0</v>
      </c>
    </row>
    <row r="879" spans="1:26" x14ac:dyDescent="0.3">
      <c r="A879" t="s">
        <v>98</v>
      </c>
      <c r="B879">
        <v>2019</v>
      </c>
      <c r="C879" t="s">
        <v>1552</v>
      </c>
      <c r="D879" t="s">
        <v>1762</v>
      </c>
      <c r="E879">
        <v>20</v>
      </c>
      <c r="M879" t="str">
        <f>VLOOKUP($D879,Artslister!$A$1:$W$100,2,FALSE)</f>
        <v>Dactylis glomerata</v>
      </c>
      <c r="N879" t="str">
        <f>VLOOKUP($D879,Artslister!$A$1:$W$100,3,FALSE)</f>
        <v>99983</v>
      </c>
      <c r="O879" t="str">
        <f>VLOOKUP($D879,Artslister!$A$1:$W$100,4,FALSE)</f>
        <v>145000</v>
      </c>
      <c r="P879" t="str">
        <f>VLOOKUP($D879,Artslister!$A$1:$W$100,5,FALSE)</f>
        <v>Plantae</v>
      </c>
      <c r="Q879" t="str">
        <f>VLOOKUP($D879,Artslister!$A$1:$W$100,6,FALSE)</f>
        <v>Magnoliophyta</v>
      </c>
      <c r="R879" t="str">
        <f>VLOOKUP($D879,Artslister!$A$1:$W$100,7,FALSE)</f>
        <v>Monocots</v>
      </c>
      <c r="S879" t="str">
        <f>VLOOKUP($D879,Artslister!$A$1:$W$100,8,FALSE)</f>
        <v>Poales</v>
      </c>
      <c r="T879" t="str">
        <f>VLOOKUP($D879,Artslister!$A$1:$W$100,9,FALSE)</f>
        <v>Poaceae</v>
      </c>
      <c r="U879" t="str">
        <f>VLOOKUP($D879,Artslister!$A$1:$W$100,10,FALSE)</f>
        <v>Dactylis</v>
      </c>
      <c r="V879" t="str">
        <f>VLOOKUP($D879,Artslister!$A$1:$W$100,11,FALSE)</f>
        <v>glomerata</v>
      </c>
      <c r="W879">
        <f>VLOOKUP($D879,Artslister!$A$1:$W$100,12,FALSE)</f>
        <v>0</v>
      </c>
      <c r="X879" t="str">
        <f>VLOOKUP($D879,Artslister!$A$1:$W$100,13,FALSE)</f>
        <v>L.</v>
      </c>
      <c r="Y879" t="str">
        <f>VLOOKUP($D879,Artslister!$A$1:$W$100,15,FALSE)</f>
        <v>LC</v>
      </c>
      <c r="Z879">
        <f>VLOOKUP($D879,Artslister!$A$1:$W$100,17,FALSE)</f>
        <v>0</v>
      </c>
    </row>
    <row r="880" spans="1:26" x14ac:dyDescent="0.3">
      <c r="A880" t="s">
        <v>98</v>
      </c>
      <c r="B880">
        <v>2020</v>
      </c>
      <c r="C880" t="s">
        <v>1560</v>
      </c>
      <c r="D880" t="s">
        <v>1762</v>
      </c>
      <c r="E880" t="s">
        <v>503</v>
      </c>
      <c r="M880" t="str">
        <f>VLOOKUP($D880,Artslister!$A$1:$W$100,2,FALSE)</f>
        <v>Dactylis glomerata</v>
      </c>
      <c r="N880" t="str">
        <f>VLOOKUP($D880,Artslister!$A$1:$W$100,3,FALSE)</f>
        <v>99983</v>
      </c>
      <c r="O880" t="str">
        <f>VLOOKUP($D880,Artslister!$A$1:$W$100,4,FALSE)</f>
        <v>145000</v>
      </c>
      <c r="P880" t="str">
        <f>VLOOKUP($D880,Artslister!$A$1:$W$100,5,FALSE)</f>
        <v>Plantae</v>
      </c>
      <c r="Q880" t="str">
        <f>VLOOKUP($D880,Artslister!$A$1:$W$100,6,FALSE)</f>
        <v>Magnoliophyta</v>
      </c>
      <c r="R880" t="str">
        <f>VLOOKUP($D880,Artslister!$A$1:$W$100,7,FALSE)</f>
        <v>Monocots</v>
      </c>
      <c r="S880" t="str">
        <f>VLOOKUP($D880,Artslister!$A$1:$W$100,8,FALSE)</f>
        <v>Poales</v>
      </c>
      <c r="T880" t="str">
        <f>VLOOKUP($D880,Artslister!$A$1:$W$100,9,FALSE)</f>
        <v>Poaceae</v>
      </c>
      <c r="U880" t="str">
        <f>VLOOKUP($D880,Artslister!$A$1:$W$100,10,FALSE)</f>
        <v>Dactylis</v>
      </c>
      <c r="V880" t="str">
        <f>VLOOKUP($D880,Artslister!$A$1:$W$100,11,FALSE)</f>
        <v>glomerata</v>
      </c>
      <c r="W880">
        <f>VLOOKUP($D880,Artslister!$A$1:$W$100,12,FALSE)</f>
        <v>0</v>
      </c>
      <c r="X880" t="str">
        <f>VLOOKUP($D880,Artslister!$A$1:$W$100,13,FALSE)</f>
        <v>L.</v>
      </c>
      <c r="Y880" t="str">
        <f>VLOOKUP($D880,Artslister!$A$1:$W$100,15,FALSE)</f>
        <v>LC</v>
      </c>
      <c r="Z880">
        <f>VLOOKUP($D880,Artslister!$A$1:$W$100,17,FALSE)</f>
        <v>0</v>
      </c>
    </row>
    <row r="881" spans="1:26" x14ac:dyDescent="0.3">
      <c r="A881" t="s">
        <v>98</v>
      </c>
      <c r="B881">
        <v>2020</v>
      </c>
      <c r="C881" t="s">
        <v>1552</v>
      </c>
      <c r="D881" t="s">
        <v>1762</v>
      </c>
      <c r="E881" t="s">
        <v>503</v>
      </c>
      <c r="M881" t="str">
        <f>VLOOKUP($D881,Artslister!$A$1:$W$100,2,FALSE)</f>
        <v>Dactylis glomerata</v>
      </c>
      <c r="N881" t="str">
        <f>VLOOKUP($D881,Artslister!$A$1:$W$100,3,FALSE)</f>
        <v>99983</v>
      </c>
      <c r="O881" t="str">
        <f>VLOOKUP($D881,Artslister!$A$1:$W$100,4,FALSE)</f>
        <v>145000</v>
      </c>
      <c r="P881" t="str">
        <f>VLOOKUP($D881,Artslister!$A$1:$W$100,5,FALSE)</f>
        <v>Plantae</v>
      </c>
      <c r="Q881" t="str">
        <f>VLOOKUP($D881,Artslister!$A$1:$W$100,6,FALSE)</f>
        <v>Magnoliophyta</v>
      </c>
      <c r="R881" t="str">
        <f>VLOOKUP($D881,Artslister!$A$1:$W$100,7,FALSE)</f>
        <v>Monocots</v>
      </c>
      <c r="S881" t="str">
        <f>VLOOKUP($D881,Artslister!$A$1:$W$100,8,FALSE)</f>
        <v>Poales</v>
      </c>
      <c r="T881" t="str">
        <f>VLOOKUP($D881,Artslister!$A$1:$W$100,9,FALSE)</f>
        <v>Poaceae</v>
      </c>
      <c r="U881" t="str">
        <f>VLOOKUP($D881,Artslister!$A$1:$W$100,10,FALSE)</f>
        <v>Dactylis</v>
      </c>
      <c r="V881" t="str">
        <f>VLOOKUP($D881,Artslister!$A$1:$W$100,11,FALSE)</f>
        <v>glomerata</v>
      </c>
      <c r="W881">
        <f>VLOOKUP($D881,Artslister!$A$1:$W$100,12,FALSE)</f>
        <v>0</v>
      </c>
      <c r="X881" t="str">
        <f>VLOOKUP($D881,Artslister!$A$1:$W$100,13,FALSE)</f>
        <v>L.</v>
      </c>
      <c r="Y881" t="str">
        <f>VLOOKUP($D881,Artslister!$A$1:$W$100,15,FALSE)</f>
        <v>LC</v>
      </c>
      <c r="Z881">
        <f>VLOOKUP($D881,Artslister!$A$1:$W$100,17,FALSE)</f>
        <v>0</v>
      </c>
    </row>
    <row r="882" spans="1:26" x14ac:dyDescent="0.3">
      <c r="A882" t="s">
        <v>12</v>
      </c>
      <c r="B882">
        <v>2018</v>
      </c>
      <c r="C882" t="s">
        <v>1198</v>
      </c>
      <c r="D882" t="s">
        <v>1737</v>
      </c>
      <c r="E882">
        <v>20</v>
      </c>
      <c r="H882">
        <v>1</v>
      </c>
      <c r="M882" t="str">
        <f>VLOOKUP($D882,Artslister!$A$1:$W$100,2,FALSE)</f>
        <v>Rosa majalis</v>
      </c>
      <c r="N882" t="str">
        <f>VLOOKUP($D882,Artslister!$A$1:$W$100,3,FALSE)</f>
        <v>103393</v>
      </c>
      <c r="O882" t="str">
        <f>VLOOKUP($D882,Artslister!$A$1:$W$100,4,FALSE)</f>
        <v>145339</v>
      </c>
      <c r="P882" t="str">
        <f>VLOOKUP($D882,Artslister!$A$1:$W$100,5,FALSE)</f>
        <v>Plantae</v>
      </c>
      <c r="Q882" t="str">
        <f>VLOOKUP($D882,Artslister!$A$1:$W$100,6,FALSE)</f>
        <v>Magnoliophyta</v>
      </c>
      <c r="R882" t="str">
        <f>VLOOKUP($D882,Artslister!$A$1:$W$100,7,FALSE)</f>
        <v>Eudicots</v>
      </c>
      <c r="S882" t="str">
        <f>VLOOKUP($D882,Artslister!$A$1:$W$100,8,FALSE)</f>
        <v>Rosales</v>
      </c>
      <c r="T882" t="str">
        <f>VLOOKUP($D882,Artslister!$A$1:$W$100,9,FALSE)</f>
        <v>Rosaceae</v>
      </c>
      <c r="U882" t="str">
        <f>VLOOKUP($D882,Artslister!$A$1:$W$100,10,FALSE)</f>
        <v>Rosa</v>
      </c>
      <c r="V882" t="str">
        <f>VLOOKUP($D882,Artslister!$A$1:$W$100,11,FALSE)</f>
        <v>majalis</v>
      </c>
      <c r="W882">
        <f>VLOOKUP($D882,Artslister!$A$1:$W$100,12,FALSE)</f>
        <v>0</v>
      </c>
      <c r="X882" t="str">
        <f>VLOOKUP($D882,Artslister!$A$1:$W$100,13,FALSE)</f>
        <v>Herrm.</v>
      </c>
      <c r="Y882" t="str">
        <f>VLOOKUP($D882,Artslister!$A$1:$W$100,15,FALSE)</f>
        <v>LC</v>
      </c>
      <c r="Z882" t="e">
        <f>VLOOKUP($D882,Artslister!$A$1:$W$100,17,FALSE)</f>
        <v>#N/A</v>
      </c>
    </row>
    <row r="883" spans="1:26" x14ac:dyDescent="0.3">
      <c r="A883" t="s">
        <v>12</v>
      </c>
      <c r="B883">
        <v>2018</v>
      </c>
      <c r="C883" t="s">
        <v>1199</v>
      </c>
      <c r="D883" t="s">
        <v>1737</v>
      </c>
      <c r="E883">
        <v>10</v>
      </c>
      <c r="H883">
        <v>1</v>
      </c>
      <c r="M883" t="str">
        <f>VLOOKUP($D883,Artslister!$A$1:$W$100,2,FALSE)</f>
        <v>Rosa majalis</v>
      </c>
      <c r="N883" t="str">
        <f>VLOOKUP($D883,Artslister!$A$1:$W$100,3,FALSE)</f>
        <v>103393</v>
      </c>
      <c r="O883" t="str">
        <f>VLOOKUP($D883,Artslister!$A$1:$W$100,4,FALSE)</f>
        <v>145339</v>
      </c>
      <c r="P883" t="str">
        <f>VLOOKUP($D883,Artslister!$A$1:$W$100,5,FALSE)</f>
        <v>Plantae</v>
      </c>
      <c r="Q883" t="str">
        <f>VLOOKUP($D883,Artslister!$A$1:$W$100,6,FALSE)</f>
        <v>Magnoliophyta</v>
      </c>
      <c r="R883" t="str">
        <f>VLOOKUP($D883,Artslister!$A$1:$W$100,7,FALSE)</f>
        <v>Eudicots</v>
      </c>
      <c r="S883" t="str">
        <f>VLOOKUP($D883,Artslister!$A$1:$W$100,8,FALSE)</f>
        <v>Rosales</v>
      </c>
      <c r="T883" t="str">
        <f>VLOOKUP($D883,Artslister!$A$1:$W$100,9,FALSE)</f>
        <v>Rosaceae</v>
      </c>
      <c r="U883" t="str">
        <f>VLOOKUP($D883,Artslister!$A$1:$W$100,10,FALSE)</f>
        <v>Rosa</v>
      </c>
      <c r="V883" t="str">
        <f>VLOOKUP($D883,Artslister!$A$1:$W$100,11,FALSE)</f>
        <v>majalis</v>
      </c>
      <c r="W883">
        <f>VLOOKUP($D883,Artslister!$A$1:$W$100,12,FALSE)</f>
        <v>0</v>
      </c>
      <c r="X883" t="str">
        <f>VLOOKUP($D883,Artslister!$A$1:$W$100,13,FALSE)</f>
        <v>Herrm.</v>
      </c>
      <c r="Y883" t="str">
        <f>VLOOKUP($D883,Artslister!$A$1:$W$100,15,FALSE)</f>
        <v>LC</v>
      </c>
      <c r="Z883" t="e">
        <f>VLOOKUP($D883,Artslister!$A$1:$W$100,17,FALSE)</f>
        <v>#N/A</v>
      </c>
    </row>
    <row r="884" spans="1:26" x14ac:dyDescent="0.3">
      <c r="A884" t="s">
        <v>12</v>
      </c>
      <c r="B884">
        <v>2018</v>
      </c>
      <c r="C884" t="s">
        <v>1204</v>
      </c>
      <c r="D884" t="s">
        <v>1737</v>
      </c>
      <c r="E884">
        <v>15</v>
      </c>
      <c r="H884">
        <v>1</v>
      </c>
      <c r="M884" t="str">
        <f>VLOOKUP($D884,Artslister!$A$1:$W$100,2,FALSE)</f>
        <v>Rosa majalis</v>
      </c>
      <c r="N884" t="str">
        <f>VLOOKUP($D884,Artslister!$A$1:$W$100,3,FALSE)</f>
        <v>103393</v>
      </c>
      <c r="O884" t="str">
        <f>VLOOKUP($D884,Artslister!$A$1:$W$100,4,FALSE)</f>
        <v>145339</v>
      </c>
      <c r="P884" t="str">
        <f>VLOOKUP($D884,Artslister!$A$1:$W$100,5,FALSE)</f>
        <v>Plantae</v>
      </c>
      <c r="Q884" t="str">
        <f>VLOOKUP($D884,Artslister!$A$1:$W$100,6,FALSE)</f>
        <v>Magnoliophyta</v>
      </c>
      <c r="R884" t="str">
        <f>VLOOKUP($D884,Artslister!$A$1:$W$100,7,FALSE)</f>
        <v>Eudicots</v>
      </c>
      <c r="S884" t="str">
        <f>VLOOKUP($D884,Artslister!$A$1:$W$100,8,FALSE)</f>
        <v>Rosales</v>
      </c>
      <c r="T884" t="str">
        <f>VLOOKUP($D884,Artslister!$A$1:$W$100,9,FALSE)</f>
        <v>Rosaceae</v>
      </c>
      <c r="U884" t="str">
        <f>VLOOKUP($D884,Artslister!$A$1:$W$100,10,FALSE)</f>
        <v>Rosa</v>
      </c>
      <c r="V884" t="str">
        <f>VLOOKUP($D884,Artslister!$A$1:$W$100,11,FALSE)</f>
        <v>majalis</v>
      </c>
      <c r="W884">
        <f>VLOOKUP($D884,Artslister!$A$1:$W$100,12,FALSE)</f>
        <v>0</v>
      </c>
      <c r="X884" t="str">
        <f>VLOOKUP($D884,Artslister!$A$1:$W$100,13,FALSE)</f>
        <v>Herrm.</v>
      </c>
      <c r="Y884" t="str">
        <f>VLOOKUP($D884,Artslister!$A$1:$W$100,15,FALSE)</f>
        <v>LC</v>
      </c>
      <c r="Z884" t="e">
        <f>VLOOKUP($D884,Artslister!$A$1:$W$100,17,FALSE)</f>
        <v>#N/A</v>
      </c>
    </row>
    <row r="885" spans="1:26" x14ac:dyDescent="0.3">
      <c r="A885" t="s">
        <v>12</v>
      </c>
      <c r="B885">
        <v>2018</v>
      </c>
      <c r="C885" t="s">
        <v>1200</v>
      </c>
      <c r="D885" t="s">
        <v>1737</v>
      </c>
      <c r="E885">
        <v>8</v>
      </c>
      <c r="H885">
        <v>1</v>
      </c>
      <c r="M885" t="str">
        <f>VLOOKUP($D885,Artslister!$A$1:$W$100,2,FALSE)</f>
        <v>Rosa majalis</v>
      </c>
      <c r="N885" t="str">
        <f>VLOOKUP($D885,Artslister!$A$1:$W$100,3,FALSE)</f>
        <v>103393</v>
      </c>
      <c r="O885" t="str">
        <f>VLOOKUP($D885,Artslister!$A$1:$W$100,4,FALSE)</f>
        <v>145339</v>
      </c>
      <c r="P885" t="str">
        <f>VLOOKUP($D885,Artslister!$A$1:$W$100,5,FALSE)</f>
        <v>Plantae</v>
      </c>
      <c r="Q885" t="str">
        <f>VLOOKUP($D885,Artslister!$A$1:$W$100,6,FALSE)</f>
        <v>Magnoliophyta</v>
      </c>
      <c r="R885" t="str">
        <f>VLOOKUP($D885,Artslister!$A$1:$W$100,7,FALSE)</f>
        <v>Eudicots</v>
      </c>
      <c r="S885" t="str">
        <f>VLOOKUP($D885,Artslister!$A$1:$W$100,8,FALSE)</f>
        <v>Rosales</v>
      </c>
      <c r="T885" t="str">
        <f>VLOOKUP($D885,Artslister!$A$1:$W$100,9,FALSE)</f>
        <v>Rosaceae</v>
      </c>
      <c r="U885" t="str">
        <f>VLOOKUP($D885,Artslister!$A$1:$W$100,10,FALSE)</f>
        <v>Rosa</v>
      </c>
      <c r="V885" t="str">
        <f>VLOOKUP($D885,Artslister!$A$1:$W$100,11,FALSE)</f>
        <v>majalis</v>
      </c>
      <c r="W885">
        <f>VLOOKUP($D885,Artslister!$A$1:$W$100,12,FALSE)</f>
        <v>0</v>
      </c>
      <c r="X885" t="str">
        <f>VLOOKUP($D885,Artslister!$A$1:$W$100,13,FALSE)</f>
        <v>Herrm.</v>
      </c>
      <c r="Y885" t="str">
        <f>VLOOKUP($D885,Artslister!$A$1:$W$100,15,FALSE)</f>
        <v>LC</v>
      </c>
      <c r="Z885" t="e">
        <f>VLOOKUP($D885,Artslister!$A$1:$W$100,17,FALSE)</f>
        <v>#N/A</v>
      </c>
    </row>
    <row r="886" spans="1:26" x14ac:dyDescent="0.3">
      <c r="A886" t="s">
        <v>12</v>
      </c>
      <c r="B886">
        <v>2018</v>
      </c>
      <c r="C886" t="s">
        <v>1201</v>
      </c>
      <c r="D886" t="s">
        <v>1737</v>
      </c>
      <c r="E886">
        <v>5</v>
      </c>
      <c r="H886">
        <v>1</v>
      </c>
      <c r="M886" t="str">
        <f>VLOOKUP($D886,Artslister!$A$1:$W$100,2,FALSE)</f>
        <v>Rosa majalis</v>
      </c>
      <c r="N886" t="str">
        <f>VLOOKUP($D886,Artslister!$A$1:$W$100,3,FALSE)</f>
        <v>103393</v>
      </c>
      <c r="O886" t="str">
        <f>VLOOKUP($D886,Artslister!$A$1:$W$100,4,FALSE)</f>
        <v>145339</v>
      </c>
      <c r="P886" t="str">
        <f>VLOOKUP($D886,Artslister!$A$1:$W$100,5,FALSE)</f>
        <v>Plantae</v>
      </c>
      <c r="Q886" t="str">
        <f>VLOOKUP($D886,Artslister!$A$1:$W$100,6,FALSE)</f>
        <v>Magnoliophyta</v>
      </c>
      <c r="R886" t="str">
        <f>VLOOKUP($D886,Artslister!$A$1:$W$100,7,FALSE)</f>
        <v>Eudicots</v>
      </c>
      <c r="S886" t="str">
        <f>VLOOKUP($D886,Artslister!$A$1:$W$100,8,FALSE)</f>
        <v>Rosales</v>
      </c>
      <c r="T886" t="str">
        <f>VLOOKUP($D886,Artslister!$A$1:$W$100,9,FALSE)</f>
        <v>Rosaceae</v>
      </c>
      <c r="U886" t="str">
        <f>VLOOKUP($D886,Artslister!$A$1:$W$100,10,FALSE)</f>
        <v>Rosa</v>
      </c>
      <c r="V886" t="str">
        <f>VLOOKUP($D886,Artslister!$A$1:$W$100,11,FALSE)</f>
        <v>majalis</v>
      </c>
      <c r="W886">
        <f>VLOOKUP($D886,Artslister!$A$1:$W$100,12,FALSE)</f>
        <v>0</v>
      </c>
      <c r="X886" t="str">
        <f>VLOOKUP($D886,Artslister!$A$1:$W$100,13,FALSE)</f>
        <v>Herrm.</v>
      </c>
      <c r="Y886" t="str">
        <f>VLOOKUP($D886,Artslister!$A$1:$W$100,15,FALSE)</f>
        <v>LC</v>
      </c>
      <c r="Z886" t="e">
        <f>VLOOKUP($D886,Artslister!$A$1:$W$100,17,FALSE)</f>
        <v>#N/A</v>
      </c>
    </row>
    <row r="887" spans="1:26" x14ac:dyDescent="0.3">
      <c r="A887" t="s">
        <v>12</v>
      </c>
      <c r="B887">
        <v>2018</v>
      </c>
      <c r="C887" t="s">
        <v>1197</v>
      </c>
      <c r="D887" t="s">
        <v>1737</v>
      </c>
      <c r="E887">
        <v>60</v>
      </c>
      <c r="H887">
        <v>1</v>
      </c>
      <c r="M887" t="str">
        <f>VLOOKUP($D887,Artslister!$A$1:$W$100,2,FALSE)</f>
        <v>Rosa majalis</v>
      </c>
      <c r="N887" t="str">
        <f>VLOOKUP($D887,Artslister!$A$1:$W$100,3,FALSE)</f>
        <v>103393</v>
      </c>
      <c r="O887" t="str">
        <f>VLOOKUP($D887,Artslister!$A$1:$W$100,4,FALSE)</f>
        <v>145339</v>
      </c>
      <c r="P887" t="str">
        <f>VLOOKUP($D887,Artslister!$A$1:$W$100,5,FALSE)</f>
        <v>Plantae</v>
      </c>
      <c r="Q887" t="str">
        <f>VLOOKUP($D887,Artslister!$A$1:$W$100,6,FALSE)</f>
        <v>Magnoliophyta</v>
      </c>
      <c r="R887" t="str">
        <f>VLOOKUP($D887,Artslister!$A$1:$W$100,7,FALSE)</f>
        <v>Eudicots</v>
      </c>
      <c r="S887" t="str">
        <f>VLOOKUP($D887,Artslister!$A$1:$W$100,8,FALSE)</f>
        <v>Rosales</v>
      </c>
      <c r="T887" t="str">
        <f>VLOOKUP($D887,Artslister!$A$1:$W$100,9,FALSE)</f>
        <v>Rosaceae</v>
      </c>
      <c r="U887" t="str">
        <f>VLOOKUP($D887,Artslister!$A$1:$W$100,10,FALSE)</f>
        <v>Rosa</v>
      </c>
      <c r="V887" t="str">
        <f>VLOOKUP($D887,Artslister!$A$1:$W$100,11,FALSE)</f>
        <v>majalis</v>
      </c>
      <c r="W887">
        <f>VLOOKUP($D887,Artslister!$A$1:$W$100,12,FALSE)</f>
        <v>0</v>
      </c>
      <c r="X887" t="str">
        <f>VLOOKUP($D887,Artslister!$A$1:$W$100,13,FALSE)</f>
        <v>Herrm.</v>
      </c>
      <c r="Y887" t="str">
        <f>VLOOKUP($D887,Artslister!$A$1:$W$100,15,FALSE)</f>
        <v>LC</v>
      </c>
      <c r="Z887" t="e">
        <f>VLOOKUP($D887,Artslister!$A$1:$W$100,17,FALSE)</f>
        <v>#N/A</v>
      </c>
    </row>
    <row r="888" spans="1:26" x14ac:dyDescent="0.3">
      <c r="A888" t="s">
        <v>12</v>
      </c>
      <c r="B888">
        <v>2018</v>
      </c>
      <c r="C888" t="s">
        <v>1203</v>
      </c>
      <c r="D888" t="s">
        <v>1737</v>
      </c>
      <c r="E888" t="s">
        <v>503</v>
      </c>
      <c r="H888">
        <v>1</v>
      </c>
      <c r="M888" t="str">
        <f>VLOOKUP($D888,Artslister!$A$1:$W$100,2,FALSE)</f>
        <v>Rosa majalis</v>
      </c>
      <c r="N888" t="str">
        <f>VLOOKUP($D888,Artslister!$A$1:$W$100,3,FALSE)</f>
        <v>103393</v>
      </c>
      <c r="O888" t="str">
        <f>VLOOKUP($D888,Artslister!$A$1:$W$100,4,FALSE)</f>
        <v>145339</v>
      </c>
      <c r="P888" t="str">
        <f>VLOOKUP($D888,Artslister!$A$1:$W$100,5,FALSE)</f>
        <v>Plantae</v>
      </c>
      <c r="Q888" t="str">
        <f>VLOOKUP($D888,Artslister!$A$1:$W$100,6,FALSE)</f>
        <v>Magnoliophyta</v>
      </c>
      <c r="R888" t="str">
        <f>VLOOKUP($D888,Artslister!$A$1:$W$100,7,FALSE)</f>
        <v>Eudicots</v>
      </c>
      <c r="S888" t="str">
        <f>VLOOKUP($D888,Artslister!$A$1:$W$100,8,FALSE)</f>
        <v>Rosales</v>
      </c>
      <c r="T888" t="str">
        <f>VLOOKUP($D888,Artslister!$A$1:$W$100,9,FALSE)</f>
        <v>Rosaceae</v>
      </c>
      <c r="U888" t="str">
        <f>VLOOKUP($D888,Artslister!$A$1:$W$100,10,FALSE)</f>
        <v>Rosa</v>
      </c>
      <c r="V888" t="str">
        <f>VLOOKUP($D888,Artslister!$A$1:$W$100,11,FALSE)</f>
        <v>majalis</v>
      </c>
      <c r="W888">
        <f>VLOOKUP($D888,Artslister!$A$1:$W$100,12,FALSE)</f>
        <v>0</v>
      </c>
      <c r="X888" t="str">
        <f>VLOOKUP($D888,Artslister!$A$1:$W$100,13,FALSE)</f>
        <v>Herrm.</v>
      </c>
      <c r="Y888" t="str">
        <f>VLOOKUP($D888,Artslister!$A$1:$W$100,15,FALSE)</f>
        <v>LC</v>
      </c>
      <c r="Z888" t="e">
        <f>VLOOKUP($D888,Artslister!$A$1:$W$100,17,FALSE)</f>
        <v>#N/A</v>
      </c>
    </row>
    <row r="889" spans="1:26" x14ac:dyDescent="0.3">
      <c r="A889" t="s">
        <v>12</v>
      </c>
      <c r="B889">
        <v>2018</v>
      </c>
      <c r="C889" t="s">
        <v>1196</v>
      </c>
      <c r="D889" t="s">
        <v>1737</v>
      </c>
      <c r="E889">
        <v>15</v>
      </c>
      <c r="H889">
        <v>1</v>
      </c>
      <c r="M889" t="str">
        <f>VLOOKUP($D889,Artslister!$A$1:$W$100,2,FALSE)</f>
        <v>Rosa majalis</v>
      </c>
      <c r="N889" t="str">
        <f>VLOOKUP($D889,Artslister!$A$1:$W$100,3,FALSE)</f>
        <v>103393</v>
      </c>
      <c r="O889" t="str">
        <f>VLOOKUP($D889,Artslister!$A$1:$W$100,4,FALSE)</f>
        <v>145339</v>
      </c>
      <c r="P889" t="str">
        <f>VLOOKUP($D889,Artslister!$A$1:$W$100,5,FALSE)</f>
        <v>Plantae</v>
      </c>
      <c r="Q889" t="str">
        <f>VLOOKUP($D889,Artslister!$A$1:$W$100,6,FALSE)</f>
        <v>Magnoliophyta</v>
      </c>
      <c r="R889" t="str">
        <f>VLOOKUP($D889,Artslister!$A$1:$W$100,7,FALSE)</f>
        <v>Eudicots</v>
      </c>
      <c r="S889" t="str">
        <f>VLOOKUP($D889,Artslister!$A$1:$W$100,8,FALSE)</f>
        <v>Rosales</v>
      </c>
      <c r="T889" t="str">
        <f>VLOOKUP($D889,Artslister!$A$1:$W$100,9,FALSE)</f>
        <v>Rosaceae</v>
      </c>
      <c r="U889" t="str">
        <f>VLOOKUP($D889,Artslister!$A$1:$W$100,10,FALSE)</f>
        <v>Rosa</v>
      </c>
      <c r="V889" t="str">
        <f>VLOOKUP($D889,Artslister!$A$1:$W$100,11,FALSE)</f>
        <v>majalis</v>
      </c>
      <c r="W889">
        <f>VLOOKUP($D889,Artslister!$A$1:$W$100,12,FALSE)</f>
        <v>0</v>
      </c>
      <c r="X889" t="str">
        <f>VLOOKUP($D889,Artslister!$A$1:$W$100,13,FALSE)</f>
        <v>Herrm.</v>
      </c>
      <c r="Y889" t="str">
        <f>VLOOKUP($D889,Artslister!$A$1:$W$100,15,FALSE)</f>
        <v>LC</v>
      </c>
      <c r="Z889" t="e">
        <f>VLOOKUP($D889,Artslister!$A$1:$W$100,17,FALSE)</f>
        <v>#N/A</v>
      </c>
    </row>
    <row r="890" spans="1:26" x14ac:dyDescent="0.3">
      <c r="A890" t="s">
        <v>12</v>
      </c>
      <c r="B890">
        <v>2018</v>
      </c>
      <c r="C890" t="s">
        <v>1195</v>
      </c>
      <c r="D890" t="s">
        <v>1737</v>
      </c>
      <c r="E890">
        <v>20</v>
      </c>
      <c r="H890">
        <v>1</v>
      </c>
      <c r="M890" t="str">
        <f>VLOOKUP($D890,Artslister!$A$1:$W$100,2,FALSE)</f>
        <v>Rosa majalis</v>
      </c>
      <c r="N890" t="str">
        <f>VLOOKUP($D890,Artslister!$A$1:$W$100,3,FALSE)</f>
        <v>103393</v>
      </c>
      <c r="O890" t="str">
        <f>VLOOKUP($D890,Artslister!$A$1:$W$100,4,FALSE)</f>
        <v>145339</v>
      </c>
      <c r="P890" t="str">
        <f>VLOOKUP($D890,Artslister!$A$1:$W$100,5,FALSE)</f>
        <v>Plantae</v>
      </c>
      <c r="Q890" t="str">
        <f>VLOOKUP($D890,Artslister!$A$1:$W$100,6,FALSE)</f>
        <v>Magnoliophyta</v>
      </c>
      <c r="R890" t="str">
        <f>VLOOKUP($D890,Artslister!$A$1:$W$100,7,FALSE)</f>
        <v>Eudicots</v>
      </c>
      <c r="S890" t="str">
        <f>VLOOKUP($D890,Artslister!$A$1:$W$100,8,FALSE)</f>
        <v>Rosales</v>
      </c>
      <c r="T890" t="str">
        <f>VLOOKUP($D890,Artslister!$A$1:$W$100,9,FALSE)</f>
        <v>Rosaceae</v>
      </c>
      <c r="U890" t="str">
        <f>VLOOKUP($D890,Artslister!$A$1:$W$100,10,FALSE)</f>
        <v>Rosa</v>
      </c>
      <c r="V890" t="str">
        <f>VLOOKUP($D890,Artslister!$A$1:$W$100,11,FALSE)</f>
        <v>majalis</v>
      </c>
      <c r="W890">
        <f>VLOOKUP($D890,Artslister!$A$1:$W$100,12,FALSE)</f>
        <v>0</v>
      </c>
      <c r="X890" t="str">
        <f>VLOOKUP($D890,Artslister!$A$1:$W$100,13,FALSE)</f>
        <v>Herrm.</v>
      </c>
      <c r="Y890" t="str">
        <f>VLOOKUP($D890,Artslister!$A$1:$W$100,15,FALSE)</f>
        <v>LC</v>
      </c>
      <c r="Z890" t="e">
        <f>VLOOKUP($D890,Artslister!$A$1:$W$100,17,FALSE)</f>
        <v>#N/A</v>
      </c>
    </row>
    <row r="891" spans="1:26" x14ac:dyDescent="0.3">
      <c r="A891" t="s">
        <v>12</v>
      </c>
      <c r="B891">
        <v>2018</v>
      </c>
      <c r="C891" t="s">
        <v>1202</v>
      </c>
      <c r="D891" t="s">
        <v>1737</v>
      </c>
      <c r="E891">
        <v>3</v>
      </c>
      <c r="H891">
        <v>1</v>
      </c>
      <c r="M891" t="str">
        <f>VLOOKUP($D891,Artslister!$A$1:$W$100,2,FALSE)</f>
        <v>Rosa majalis</v>
      </c>
      <c r="N891" t="str">
        <f>VLOOKUP($D891,Artslister!$A$1:$W$100,3,FALSE)</f>
        <v>103393</v>
      </c>
      <c r="O891" t="str">
        <f>VLOOKUP($D891,Artslister!$A$1:$W$100,4,FALSE)</f>
        <v>145339</v>
      </c>
      <c r="P891" t="str">
        <f>VLOOKUP($D891,Artslister!$A$1:$W$100,5,FALSE)</f>
        <v>Plantae</v>
      </c>
      <c r="Q891" t="str">
        <f>VLOOKUP($D891,Artslister!$A$1:$W$100,6,FALSE)</f>
        <v>Magnoliophyta</v>
      </c>
      <c r="R891" t="str">
        <f>VLOOKUP($D891,Artslister!$A$1:$W$100,7,FALSE)</f>
        <v>Eudicots</v>
      </c>
      <c r="S891" t="str">
        <f>VLOOKUP($D891,Artslister!$A$1:$W$100,8,FALSE)</f>
        <v>Rosales</v>
      </c>
      <c r="T891" t="str">
        <f>VLOOKUP($D891,Artslister!$A$1:$W$100,9,FALSE)</f>
        <v>Rosaceae</v>
      </c>
      <c r="U891" t="str">
        <f>VLOOKUP($D891,Artslister!$A$1:$W$100,10,FALSE)</f>
        <v>Rosa</v>
      </c>
      <c r="V891" t="str">
        <f>VLOOKUP($D891,Artslister!$A$1:$W$100,11,FALSE)</f>
        <v>majalis</v>
      </c>
      <c r="W891">
        <f>VLOOKUP($D891,Artslister!$A$1:$W$100,12,FALSE)</f>
        <v>0</v>
      </c>
      <c r="X891" t="str">
        <f>VLOOKUP($D891,Artslister!$A$1:$W$100,13,FALSE)</f>
        <v>Herrm.</v>
      </c>
      <c r="Y891" t="str">
        <f>VLOOKUP($D891,Artslister!$A$1:$W$100,15,FALSE)</f>
        <v>LC</v>
      </c>
      <c r="Z891" t="e">
        <f>VLOOKUP($D891,Artslister!$A$1:$W$100,17,FALSE)</f>
        <v>#N/A</v>
      </c>
    </row>
    <row r="892" spans="1:26" x14ac:dyDescent="0.3">
      <c r="A892" t="s">
        <v>27</v>
      </c>
      <c r="B892">
        <v>2020</v>
      </c>
      <c r="C892" t="s">
        <v>1174</v>
      </c>
      <c r="D892" t="s">
        <v>1737</v>
      </c>
      <c r="E892">
        <v>1</v>
      </c>
      <c r="H892">
        <v>1</v>
      </c>
      <c r="M892" t="str">
        <f>VLOOKUP($D892,Artslister!$A$1:$W$100,2,FALSE)</f>
        <v>Rosa majalis</v>
      </c>
      <c r="N892" t="str">
        <f>VLOOKUP($D892,Artslister!$A$1:$W$100,3,FALSE)</f>
        <v>103393</v>
      </c>
      <c r="O892" t="str">
        <f>VLOOKUP($D892,Artslister!$A$1:$W$100,4,FALSE)</f>
        <v>145339</v>
      </c>
      <c r="P892" t="str">
        <f>VLOOKUP($D892,Artslister!$A$1:$W$100,5,FALSE)</f>
        <v>Plantae</v>
      </c>
      <c r="Q892" t="str">
        <f>VLOOKUP($D892,Artslister!$A$1:$W$100,6,FALSE)</f>
        <v>Magnoliophyta</v>
      </c>
      <c r="R892" t="str">
        <f>VLOOKUP($D892,Artslister!$A$1:$W$100,7,FALSE)</f>
        <v>Eudicots</v>
      </c>
      <c r="S892" t="str">
        <f>VLOOKUP($D892,Artslister!$A$1:$W$100,8,FALSE)</f>
        <v>Rosales</v>
      </c>
      <c r="T892" t="str">
        <f>VLOOKUP($D892,Artslister!$A$1:$W$100,9,FALSE)</f>
        <v>Rosaceae</v>
      </c>
      <c r="U892" t="str">
        <f>VLOOKUP($D892,Artslister!$A$1:$W$100,10,FALSE)</f>
        <v>Rosa</v>
      </c>
      <c r="V892" t="str">
        <f>VLOOKUP($D892,Artslister!$A$1:$W$100,11,FALSE)</f>
        <v>majalis</v>
      </c>
      <c r="W892">
        <f>VLOOKUP($D892,Artslister!$A$1:$W$100,12,FALSE)</f>
        <v>0</v>
      </c>
      <c r="X892" t="str">
        <f>VLOOKUP($D892,Artslister!$A$1:$W$100,13,FALSE)</f>
        <v>Herrm.</v>
      </c>
      <c r="Y892" t="str">
        <f>VLOOKUP($D892,Artslister!$A$1:$W$100,15,FALSE)</f>
        <v>LC</v>
      </c>
      <c r="Z892" t="e">
        <f>VLOOKUP($D892,Artslister!$A$1:$W$100,17,FALSE)</f>
        <v>#N/A</v>
      </c>
    </row>
    <row r="893" spans="1:26" x14ac:dyDescent="0.3">
      <c r="A893" t="s">
        <v>34</v>
      </c>
      <c r="B893">
        <v>2020</v>
      </c>
      <c r="C893" t="s">
        <v>1236</v>
      </c>
      <c r="D893" t="s">
        <v>1737</v>
      </c>
      <c r="E893">
        <v>20</v>
      </c>
      <c r="H893">
        <v>1</v>
      </c>
      <c r="M893" t="str">
        <f>VLOOKUP($D893,Artslister!$A$1:$W$100,2,FALSE)</f>
        <v>Rosa majalis</v>
      </c>
      <c r="N893" t="str">
        <f>VLOOKUP($D893,Artslister!$A$1:$W$100,3,FALSE)</f>
        <v>103393</v>
      </c>
      <c r="O893" t="str">
        <f>VLOOKUP($D893,Artslister!$A$1:$W$100,4,FALSE)</f>
        <v>145339</v>
      </c>
      <c r="P893" t="str">
        <f>VLOOKUP($D893,Artslister!$A$1:$W$100,5,FALSE)</f>
        <v>Plantae</v>
      </c>
      <c r="Q893" t="str">
        <f>VLOOKUP($D893,Artslister!$A$1:$W$100,6,FALSE)</f>
        <v>Magnoliophyta</v>
      </c>
      <c r="R893" t="str">
        <f>VLOOKUP($D893,Artslister!$A$1:$W$100,7,FALSE)</f>
        <v>Eudicots</v>
      </c>
      <c r="S893" t="str">
        <f>VLOOKUP($D893,Artslister!$A$1:$W$100,8,FALSE)</f>
        <v>Rosales</v>
      </c>
      <c r="T893" t="str">
        <f>VLOOKUP($D893,Artslister!$A$1:$W$100,9,FALSE)</f>
        <v>Rosaceae</v>
      </c>
      <c r="U893" t="str">
        <f>VLOOKUP($D893,Artslister!$A$1:$W$100,10,FALSE)</f>
        <v>Rosa</v>
      </c>
      <c r="V893" t="str">
        <f>VLOOKUP($D893,Artslister!$A$1:$W$100,11,FALSE)</f>
        <v>majalis</v>
      </c>
      <c r="W893">
        <f>VLOOKUP($D893,Artslister!$A$1:$W$100,12,FALSE)</f>
        <v>0</v>
      </c>
      <c r="X893" t="str">
        <f>VLOOKUP($D893,Artslister!$A$1:$W$100,13,FALSE)</f>
        <v>Herrm.</v>
      </c>
      <c r="Y893" t="str">
        <f>VLOOKUP($D893,Artslister!$A$1:$W$100,15,FALSE)</f>
        <v>LC</v>
      </c>
      <c r="Z893" t="e">
        <f>VLOOKUP($D893,Artslister!$A$1:$W$100,17,FALSE)</f>
        <v>#N/A</v>
      </c>
    </row>
    <row r="894" spans="1:26" x14ac:dyDescent="0.3">
      <c r="A894" t="s">
        <v>34</v>
      </c>
      <c r="B894">
        <v>2020</v>
      </c>
      <c r="C894" t="s">
        <v>1242</v>
      </c>
      <c r="D894" t="s">
        <v>1737</v>
      </c>
      <c r="E894">
        <v>1</v>
      </c>
      <c r="H894">
        <v>1</v>
      </c>
      <c r="M894" t="str">
        <f>VLOOKUP($D894,Artslister!$A$1:$W$100,2,FALSE)</f>
        <v>Rosa majalis</v>
      </c>
      <c r="N894" t="str">
        <f>VLOOKUP($D894,Artslister!$A$1:$W$100,3,FALSE)</f>
        <v>103393</v>
      </c>
      <c r="O894" t="str">
        <f>VLOOKUP($D894,Artslister!$A$1:$W$100,4,FALSE)</f>
        <v>145339</v>
      </c>
      <c r="P894" t="str">
        <f>VLOOKUP($D894,Artslister!$A$1:$W$100,5,FALSE)</f>
        <v>Plantae</v>
      </c>
      <c r="Q894" t="str">
        <f>VLOOKUP($D894,Artslister!$A$1:$W$100,6,FALSE)</f>
        <v>Magnoliophyta</v>
      </c>
      <c r="R894" t="str">
        <f>VLOOKUP($D894,Artslister!$A$1:$W$100,7,FALSE)</f>
        <v>Eudicots</v>
      </c>
      <c r="S894" t="str">
        <f>VLOOKUP($D894,Artslister!$A$1:$W$100,8,FALSE)</f>
        <v>Rosales</v>
      </c>
      <c r="T894" t="str">
        <f>VLOOKUP($D894,Artslister!$A$1:$W$100,9,FALSE)</f>
        <v>Rosaceae</v>
      </c>
      <c r="U894" t="str">
        <f>VLOOKUP($D894,Artslister!$A$1:$W$100,10,FALSE)</f>
        <v>Rosa</v>
      </c>
      <c r="V894" t="str">
        <f>VLOOKUP($D894,Artslister!$A$1:$W$100,11,FALSE)</f>
        <v>majalis</v>
      </c>
      <c r="W894">
        <f>VLOOKUP($D894,Artslister!$A$1:$W$100,12,FALSE)</f>
        <v>0</v>
      </c>
      <c r="X894" t="str">
        <f>VLOOKUP($D894,Artslister!$A$1:$W$100,13,FALSE)</f>
        <v>Herrm.</v>
      </c>
      <c r="Y894" t="str">
        <f>VLOOKUP($D894,Artslister!$A$1:$W$100,15,FALSE)</f>
        <v>LC</v>
      </c>
      <c r="Z894" t="e">
        <f>VLOOKUP($D894,Artslister!$A$1:$W$100,17,FALSE)</f>
        <v>#N/A</v>
      </c>
    </row>
    <row r="895" spans="1:26" x14ac:dyDescent="0.3">
      <c r="A895" t="s">
        <v>127</v>
      </c>
      <c r="B895">
        <v>2021</v>
      </c>
      <c r="C895" t="s">
        <v>1120</v>
      </c>
      <c r="D895" t="s">
        <v>1737</v>
      </c>
      <c r="E895">
        <v>5</v>
      </c>
      <c r="H895">
        <v>1</v>
      </c>
      <c r="I895">
        <v>1</v>
      </c>
      <c r="M895" t="str">
        <f>VLOOKUP($D895,Artslister!$A$1:$W$100,2,FALSE)</f>
        <v>Rosa majalis</v>
      </c>
      <c r="N895" t="str">
        <f>VLOOKUP($D895,Artslister!$A$1:$W$100,3,FALSE)</f>
        <v>103393</v>
      </c>
      <c r="O895" t="str">
        <f>VLOOKUP($D895,Artslister!$A$1:$W$100,4,FALSE)</f>
        <v>145339</v>
      </c>
      <c r="P895" t="str">
        <f>VLOOKUP($D895,Artslister!$A$1:$W$100,5,FALSE)</f>
        <v>Plantae</v>
      </c>
      <c r="Q895" t="str">
        <f>VLOOKUP($D895,Artslister!$A$1:$W$100,6,FALSE)</f>
        <v>Magnoliophyta</v>
      </c>
      <c r="R895" t="str">
        <f>VLOOKUP($D895,Artslister!$A$1:$W$100,7,FALSE)</f>
        <v>Eudicots</v>
      </c>
      <c r="S895" t="str">
        <f>VLOOKUP($D895,Artslister!$A$1:$W$100,8,FALSE)</f>
        <v>Rosales</v>
      </c>
      <c r="T895" t="str">
        <f>VLOOKUP($D895,Artslister!$A$1:$W$100,9,FALSE)</f>
        <v>Rosaceae</v>
      </c>
      <c r="U895" t="str">
        <f>VLOOKUP($D895,Artslister!$A$1:$W$100,10,FALSE)</f>
        <v>Rosa</v>
      </c>
      <c r="V895" t="str">
        <f>VLOOKUP($D895,Artslister!$A$1:$W$100,11,FALSE)</f>
        <v>majalis</v>
      </c>
      <c r="W895">
        <f>VLOOKUP($D895,Artslister!$A$1:$W$100,12,FALSE)</f>
        <v>0</v>
      </c>
      <c r="X895" t="str">
        <f>VLOOKUP($D895,Artslister!$A$1:$W$100,13,FALSE)</f>
        <v>Herrm.</v>
      </c>
      <c r="Y895" t="str">
        <f>VLOOKUP($D895,Artslister!$A$1:$W$100,15,FALSE)</f>
        <v>LC</v>
      </c>
      <c r="Z895" t="e">
        <f>VLOOKUP($D895,Artslister!$A$1:$W$100,17,FALSE)</f>
        <v>#N/A</v>
      </c>
    </row>
    <row r="896" spans="1:26" x14ac:dyDescent="0.3">
      <c r="A896" t="s">
        <v>127</v>
      </c>
      <c r="B896">
        <v>2021</v>
      </c>
      <c r="C896" t="s">
        <v>1116</v>
      </c>
      <c r="D896" t="s">
        <v>1737</v>
      </c>
      <c r="E896">
        <v>20</v>
      </c>
      <c r="H896">
        <v>1</v>
      </c>
      <c r="I896">
        <v>1</v>
      </c>
      <c r="M896" t="str">
        <f>VLOOKUP($D896,Artslister!$A$1:$W$100,2,FALSE)</f>
        <v>Rosa majalis</v>
      </c>
      <c r="N896" t="str">
        <f>VLOOKUP($D896,Artslister!$A$1:$W$100,3,FALSE)</f>
        <v>103393</v>
      </c>
      <c r="O896" t="str">
        <f>VLOOKUP($D896,Artslister!$A$1:$W$100,4,FALSE)</f>
        <v>145339</v>
      </c>
      <c r="P896" t="str">
        <f>VLOOKUP($D896,Artslister!$A$1:$W$100,5,FALSE)</f>
        <v>Plantae</v>
      </c>
      <c r="Q896" t="str">
        <f>VLOOKUP($D896,Artslister!$A$1:$W$100,6,FALSE)</f>
        <v>Magnoliophyta</v>
      </c>
      <c r="R896" t="str">
        <f>VLOOKUP($D896,Artslister!$A$1:$W$100,7,FALSE)</f>
        <v>Eudicots</v>
      </c>
      <c r="S896" t="str">
        <f>VLOOKUP($D896,Artslister!$A$1:$W$100,8,FALSE)</f>
        <v>Rosales</v>
      </c>
      <c r="T896" t="str">
        <f>VLOOKUP($D896,Artslister!$A$1:$W$100,9,FALSE)</f>
        <v>Rosaceae</v>
      </c>
      <c r="U896" t="str">
        <f>VLOOKUP($D896,Artslister!$A$1:$W$100,10,FALSE)</f>
        <v>Rosa</v>
      </c>
      <c r="V896" t="str">
        <f>VLOOKUP($D896,Artslister!$A$1:$W$100,11,FALSE)</f>
        <v>majalis</v>
      </c>
      <c r="W896">
        <f>VLOOKUP($D896,Artslister!$A$1:$W$100,12,FALSE)</f>
        <v>0</v>
      </c>
      <c r="X896" t="str">
        <f>VLOOKUP($D896,Artslister!$A$1:$W$100,13,FALSE)</f>
        <v>Herrm.</v>
      </c>
      <c r="Y896" t="str">
        <f>VLOOKUP($D896,Artslister!$A$1:$W$100,15,FALSE)</f>
        <v>LC</v>
      </c>
      <c r="Z896" t="e">
        <f>VLOOKUP($D896,Artslister!$A$1:$W$100,17,FALSE)</f>
        <v>#N/A</v>
      </c>
    </row>
    <row r="897" spans="1:26" x14ac:dyDescent="0.3">
      <c r="A897" t="s">
        <v>127</v>
      </c>
      <c r="B897">
        <v>2021</v>
      </c>
      <c r="C897" t="s">
        <v>1121</v>
      </c>
      <c r="D897" t="s">
        <v>1737</v>
      </c>
      <c r="E897">
        <v>10</v>
      </c>
      <c r="H897">
        <v>1</v>
      </c>
      <c r="I897">
        <v>1</v>
      </c>
      <c r="M897" t="str">
        <f>VLOOKUP($D897,Artslister!$A$1:$W$100,2,FALSE)</f>
        <v>Rosa majalis</v>
      </c>
      <c r="N897" t="str">
        <f>VLOOKUP($D897,Artslister!$A$1:$W$100,3,FALSE)</f>
        <v>103393</v>
      </c>
      <c r="O897" t="str">
        <f>VLOOKUP($D897,Artslister!$A$1:$W$100,4,FALSE)</f>
        <v>145339</v>
      </c>
      <c r="P897" t="str">
        <f>VLOOKUP($D897,Artslister!$A$1:$W$100,5,FALSE)</f>
        <v>Plantae</v>
      </c>
      <c r="Q897" t="str">
        <f>VLOOKUP($D897,Artslister!$A$1:$W$100,6,FALSE)</f>
        <v>Magnoliophyta</v>
      </c>
      <c r="R897" t="str">
        <f>VLOOKUP($D897,Artslister!$A$1:$W$100,7,FALSE)</f>
        <v>Eudicots</v>
      </c>
      <c r="S897" t="str">
        <f>VLOOKUP($D897,Artslister!$A$1:$W$100,8,FALSE)</f>
        <v>Rosales</v>
      </c>
      <c r="T897" t="str">
        <f>VLOOKUP($D897,Artslister!$A$1:$W$100,9,FALSE)</f>
        <v>Rosaceae</v>
      </c>
      <c r="U897" t="str">
        <f>VLOOKUP($D897,Artslister!$A$1:$W$100,10,FALSE)</f>
        <v>Rosa</v>
      </c>
      <c r="V897" t="str">
        <f>VLOOKUP($D897,Artslister!$A$1:$W$100,11,FALSE)</f>
        <v>majalis</v>
      </c>
      <c r="W897">
        <f>VLOOKUP($D897,Artslister!$A$1:$W$100,12,FALSE)</f>
        <v>0</v>
      </c>
      <c r="X897" t="str">
        <f>VLOOKUP($D897,Artslister!$A$1:$W$100,13,FALSE)</f>
        <v>Herrm.</v>
      </c>
      <c r="Y897" t="str">
        <f>VLOOKUP($D897,Artslister!$A$1:$W$100,15,FALSE)</f>
        <v>LC</v>
      </c>
      <c r="Z897" t="e">
        <f>VLOOKUP($D897,Artslister!$A$1:$W$100,17,FALSE)</f>
        <v>#N/A</v>
      </c>
    </row>
    <row r="898" spans="1:26" x14ac:dyDescent="0.3">
      <c r="A898" t="s">
        <v>27</v>
      </c>
      <c r="B898">
        <v>2021</v>
      </c>
      <c r="C898" t="s">
        <v>1189</v>
      </c>
      <c r="D898" t="s">
        <v>1737</v>
      </c>
      <c r="E898">
        <v>3</v>
      </c>
      <c r="H898">
        <v>1</v>
      </c>
      <c r="I898">
        <v>1</v>
      </c>
      <c r="M898" t="str">
        <f>VLOOKUP($D898,Artslister!$A$1:$W$100,2,FALSE)</f>
        <v>Rosa majalis</v>
      </c>
      <c r="N898" t="str">
        <f>VLOOKUP($D898,Artslister!$A$1:$W$100,3,FALSE)</f>
        <v>103393</v>
      </c>
      <c r="O898" t="str">
        <f>VLOOKUP($D898,Artslister!$A$1:$W$100,4,FALSE)</f>
        <v>145339</v>
      </c>
      <c r="P898" t="str">
        <f>VLOOKUP($D898,Artslister!$A$1:$W$100,5,FALSE)</f>
        <v>Plantae</v>
      </c>
      <c r="Q898" t="str">
        <f>VLOOKUP($D898,Artslister!$A$1:$W$100,6,FALSE)</f>
        <v>Magnoliophyta</v>
      </c>
      <c r="R898" t="str">
        <f>VLOOKUP($D898,Artslister!$A$1:$W$100,7,FALSE)</f>
        <v>Eudicots</v>
      </c>
      <c r="S898" t="str">
        <f>VLOOKUP($D898,Artslister!$A$1:$W$100,8,FALSE)</f>
        <v>Rosales</v>
      </c>
      <c r="T898" t="str">
        <f>VLOOKUP($D898,Artslister!$A$1:$W$100,9,FALSE)</f>
        <v>Rosaceae</v>
      </c>
      <c r="U898" t="str">
        <f>VLOOKUP($D898,Artslister!$A$1:$W$100,10,FALSE)</f>
        <v>Rosa</v>
      </c>
      <c r="V898" t="str">
        <f>VLOOKUP($D898,Artslister!$A$1:$W$100,11,FALSE)</f>
        <v>majalis</v>
      </c>
      <c r="W898">
        <f>VLOOKUP($D898,Artslister!$A$1:$W$100,12,FALSE)</f>
        <v>0</v>
      </c>
      <c r="X898" t="str">
        <f>VLOOKUP($D898,Artslister!$A$1:$W$100,13,FALSE)</f>
        <v>Herrm.</v>
      </c>
      <c r="Y898" t="str">
        <f>VLOOKUP($D898,Artslister!$A$1:$W$100,15,FALSE)</f>
        <v>LC</v>
      </c>
      <c r="Z898" t="e">
        <f>VLOOKUP($D898,Artslister!$A$1:$W$100,17,FALSE)</f>
        <v>#N/A</v>
      </c>
    </row>
    <row r="899" spans="1:26" s="14" customFormat="1" x14ac:dyDescent="0.3">
      <c r="A899" t="s">
        <v>27</v>
      </c>
      <c r="B899">
        <v>2021</v>
      </c>
      <c r="C899" t="s">
        <v>1193</v>
      </c>
      <c r="D899" t="s">
        <v>1737</v>
      </c>
      <c r="E899">
        <v>7</v>
      </c>
      <c r="F899"/>
      <c r="G899"/>
      <c r="H899">
        <v>1</v>
      </c>
      <c r="I899">
        <v>1</v>
      </c>
      <c r="J899"/>
      <c r="K899"/>
      <c r="L899"/>
      <c r="M899" t="str">
        <f>VLOOKUP($D899,Artslister!$A$1:$W$100,2,FALSE)</f>
        <v>Rosa majalis</v>
      </c>
      <c r="N899" t="str">
        <f>VLOOKUP($D899,Artslister!$A$1:$W$100,3,FALSE)</f>
        <v>103393</v>
      </c>
      <c r="O899" t="str">
        <f>VLOOKUP($D899,Artslister!$A$1:$W$100,4,FALSE)</f>
        <v>145339</v>
      </c>
      <c r="P899" t="str">
        <f>VLOOKUP($D899,Artslister!$A$1:$W$100,5,FALSE)</f>
        <v>Plantae</v>
      </c>
      <c r="Q899" t="str">
        <f>VLOOKUP($D899,Artslister!$A$1:$W$100,6,FALSE)</f>
        <v>Magnoliophyta</v>
      </c>
      <c r="R899" t="str">
        <f>VLOOKUP($D899,Artslister!$A$1:$W$100,7,FALSE)</f>
        <v>Eudicots</v>
      </c>
      <c r="S899" t="str">
        <f>VLOOKUP($D899,Artslister!$A$1:$W$100,8,FALSE)</f>
        <v>Rosales</v>
      </c>
      <c r="T899" t="str">
        <f>VLOOKUP($D899,Artslister!$A$1:$W$100,9,FALSE)</f>
        <v>Rosaceae</v>
      </c>
      <c r="U899" t="str">
        <f>VLOOKUP($D899,Artslister!$A$1:$W$100,10,FALSE)</f>
        <v>Rosa</v>
      </c>
      <c r="V899" t="str">
        <f>VLOOKUP($D899,Artslister!$A$1:$W$100,11,FALSE)</f>
        <v>majalis</v>
      </c>
      <c r="W899">
        <f>VLOOKUP($D899,Artslister!$A$1:$W$100,12,FALSE)</f>
        <v>0</v>
      </c>
      <c r="X899" t="str">
        <f>VLOOKUP($D899,Artslister!$A$1:$W$100,13,FALSE)</f>
        <v>Herrm.</v>
      </c>
      <c r="Y899" t="str">
        <f>VLOOKUP($D899,Artslister!$A$1:$W$100,15,FALSE)</f>
        <v>LC</v>
      </c>
      <c r="Z899" t="e">
        <f>VLOOKUP($D899,Artslister!$A$1:$W$100,17,FALSE)</f>
        <v>#N/A</v>
      </c>
    </row>
    <row r="900" spans="1:26" s="14" customFormat="1" x14ac:dyDescent="0.3">
      <c r="A900" t="s">
        <v>27</v>
      </c>
      <c r="B900">
        <v>2021</v>
      </c>
      <c r="C900" t="s">
        <v>1187</v>
      </c>
      <c r="D900" t="s">
        <v>1737</v>
      </c>
      <c r="E900">
        <v>4</v>
      </c>
      <c r="F900"/>
      <c r="G900"/>
      <c r="H900">
        <v>1</v>
      </c>
      <c r="I900">
        <v>1</v>
      </c>
      <c r="J900"/>
      <c r="K900"/>
      <c r="L900"/>
      <c r="M900" t="str">
        <f>VLOOKUP($D900,Artslister!$A$1:$W$100,2,FALSE)</f>
        <v>Rosa majalis</v>
      </c>
      <c r="N900" t="str">
        <f>VLOOKUP($D900,Artslister!$A$1:$W$100,3,FALSE)</f>
        <v>103393</v>
      </c>
      <c r="O900" t="str">
        <f>VLOOKUP($D900,Artslister!$A$1:$W$100,4,FALSE)</f>
        <v>145339</v>
      </c>
      <c r="P900" t="str">
        <f>VLOOKUP($D900,Artslister!$A$1:$W$100,5,FALSE)</f>
        <v>Plantae</v>
      </c>
      <c r="Q900" t="str">
        <f>VLOOKUP($D900,Artslister!$A$1:$W$100,6,FALSE)</f>
        <v>Magnoliophyta</v>
      </c>
      <c r="R900" t="str">
        <f>VLOOKUP($D900,Artslister!$A$1:$W$100,7,FALSE)</f>
        <v>Eudicots</v>
      </c>
      <c r="S900" t="str">
        <f>VLOOKUP($D900,Artslister!$A$1:$W$100,8,FALSE)</f>
        <v>Rosales</v>
      </c>
      <c r="T900" t="str">
        <f>VLOOKUP($D900,Artslister!$A$1:$W$100,9,FALSE)</f>
        <v>Rosaceae</v>
      </c>
      <c r="U900" t="str">
        <f>VLOOKUP($D900,Artslister!$A$1:$W$100,10,FALSE)</f>
        <v>Rosa</v>
      </c>
      <c r="V900" t="str">
        <f>VLOOKUP($D900,Artslister!$A$1:$W$100,11,FALSE)</f>
        <v>majalis</v>
      </c>
      <c r="W900">
        <f>VLOOKUP($D900,Artslister!$A$1:$W$100,12,FALSE)</f>
        <v>0</v>
      </c>
      <c r="X900" t="str">
        <f>VLOOKUP($D900,Artslister!$A$1:$W$100,13,FALSE)</f>
        <v>Herrm.</v>
      </c>
      <c r="Y900" t="str">
        <f>VLOOKUP($D900,Artslister!$A$1:$W$100,15,FALSE)</f>
        <v>LC</v>
      </c>
      <c r="Z900" t="e">
        <f>VLOOKUP($D900,Artslister!$A$1:$W$100,17,FALSE)</f>
        <v>#N/A</v>
      </c>
    </row>
    <row r="901" spans="1:26" s="14" customFormat="1" x14ac:dyDescent="0.3">
      <c r="A901" t="s">
        <v>27</v>
      </c>
      <c r="B901">
        <v>2021</v>
      </c>
      <c r="C901" t="s">
        <v>1192</v>
      </c>
      <c r="D901" t="s">
        <v>1737</v>
      </c>
      <c r="E901">
        <v>14</v>
      </c>
      <c r="F901"/>
      <c r="G901"/>
      <c r="H901">
        <v>1</v>
      </c>
      <c r="I901">
        <v>1</v>
      </c>
      <c r="J901">
        <v>1</v>
      </c>
      <c r="K901"/>
      <c r="L901"/>
      <c r="M901" t="str">
        <f>VLOOKUP($D901,Artslister!$A$1:$W$100,2,FALSE)</f>
        <v>Rosa majalis</v>
      </c>
      <c r="N901" t="str">
        <f>VLOOKUP($D901,Artslister!$A$1:$W$100,3,FALSE)</f>
        <v>103393</v>
      </c>
      <c r="O901" t="str">
        <f>VLOOKUP($D901,Artslister!$A$1:$W$100,4,FALSE)</f>
        <v>145339</v>
      </c>
      <c r="P901" t="str">
        <f>VLOOKUP($D901,Artslister!$A$1:$W$100,5,FALSE)</f>
        <v>Plantae</v>
      </c>
      <c r="Q901" t="str">
        <f>VLOOKUP($D901,Artslister!$A$1:$W$100,6,FALSE)</f>
        <v>Magnoliophyta</v>
      </c>
      <c r="R901" t="str">
        <f>VLOOKUP($D901,Artslister!$A$1:$W$100,7,FALSE)</f>
        <v>Eudicots</v>
      </c>
      <c r="S901" t="str">
        <f>VLOOKUP($D901,Artslister!$A$1:$W$100,8,FALSE)</f>
        <v>Rosales</v>
      </c>
      <c r="T901" t="str">
        <f>VLOOKUP($D901,Artslister!$A$1:$W$100,9,FALSE)</f>
        <v>Rosaceae</v>
      </c>
      <c r="U901" t="str">
        <f>VLOOKUP($D901,Artslister!$A$1:$W$100,10,FALSE)</f>
        <v>Rosa</v>
      </c>
      <c r="V901" t="str">
        <f>VLOOKUP($D901,Artslister!$A$1:$W$100,11,FALSE)</f>
        <v>majalis</v>
      </c>
      <c r="W901">
        <f>VLOOKUP($D901,Artslister!$A$1:$W$100,12,FALSE)</f>
        <v>0</v>
      </c>
      <c r="X901" t="str">
        <f>VLOOKUP($D901,Artslister!$A$1:$W$100,13,FALSE)</f>
        <v>Herrm.</v>
      </c>
      <c r="Y901" t="str">
        <f>VLOOKUP($D901,Artslister!$A$1:$W$100,15,FALSE)</f>
        <v>LC</v>
      </c>
      <c r="Z901" t="e">
        <f>VLOOKUP($D901,Artslister!$A$1:$W$100,17,FALSE)</f>
        <v>#N/A</v>
      </c>
    </row>
    <row r="902" spans="1:26" s="14" customFormat="1" x14ac:dyDescent="0.3">
      <c r="A902" t="s">
        <v>143</v>
      </c>
      <c r="B902">
        <v>2021</v>
      </c>
      <c r="C902" t="s">
        <v>1680</v>
      </c>
      <c r="D902" t="s">
        <v>1737</v>
      </c>
      <c r="E902">
        <v>2</v>
      </c>
      <c r="F902"/>
      <c r="G902"/>
      <c r="H902">
        <v>1</v>
      </c>
      <c r="I902">
        <v>1</v>
      </c>
      <c r="J902"/>
      <c r="K902"/>
      <c r="L902"/>
      <c r="M902" t="str">
        <f>VLOOKUP($D902,Artslister!$A$1:$W$100,2,FALSE)</f>
        <v>Rosa majalis</v>
      </c>
      <c r="N902" t="str">
        <f>VLOOKUP($D902,Artslister!$A$1:$W$100,3,FALSE)</f>
        <v>103393</v>
      </c>
      <c r="O902" t="str">
        <f>VLOOKUP($D902,Artslister!$A$1:$W$100,4,FALSE)</f>
        <v>145339</v>
      </c>
      <c r="P902" t="str">
        <f>VLOOKUP($D902,Artslister!$A$1:$W$100,5,FALSE)</f>
        <v>Plantae</v>
      </c>
      <c r="Q902" t="str">
        <f>VLOOKUP($D902,Artslister!$A$1:$W$100,6,FALSE)</f>
        <v>Magnoliophyta</v>
      </c>
      <c r="R902" t="str">
        <f>VLOOKUP($D902,Artslister!$A$1:$W$100,7,FALSE)</f>
        <v>Eudicots</v>
      </c>
      <c r="S902" t="str">
        <f>VLOOKUP($D902,Artslister!$A$1:$W$100,8,FALSE)</f>
        <v>Rosales</v>
      </c>
      <c r="T902" t="str">
        <f>VLOOKUP($D902,Artslister!$A$1:$W$100,9,FALSE)</f>
        <v>Rosaceae</v>
      </c>
      <c r="U902" t="str">
        <f>VLOOKUP($D902,Artslister!$A$1:$W$100,10,FALSE)</f>
        <v>Rosa</v>
      </c>
      <c r="V902" t="str">
        <f>VLOOKUP($D902,Artslister!$A$1:$W$100,11,FALSE)</f>
        <v>majalis</v>
      </c>
      <c r="W902">
        <f>VLOOKUP($D902,Artslister!$A$1:$W$100,12,FALSE)</f>
        <v>0</v>
      </c>
      <c r="X902" t="str">
        <f>VLOOKUP($D902,Artslister!$A$1:$W$100,13,FALSE)</f>
        <v>Herrm.</v>
      </c>
      <c r="Y902" t="str">
        <f>VLOOKUP($D902,Artslister!$A$1:$W$100,15,FALSE)</f>
        <v>LC</v>
      </c>
      <c r="Z902" t="e">
        <f>VLOOKUP($D902,Artslister!$A$1:$W$100,17,FALSE)</f>
        <v>#N/A</v>
      </c>
    </row>
    <row r="903" spans="1:26" s="14" customFormat="1" x14ac:dyDescent="0.3">
      <c r="A903" t="s">
        <v>143</v>
      </c>
      <c r="B903">
        <v>2021</v>
      </c>
      <c r="C903" t="s">
        <v>1672</v>
      </c>
      <c r="D903" t="s">
        <v>1737</v>
      </c>
      <c r="E903">
        <v>1</v>
      </c>
      <c r="F903"/>
      <c r="G903"/>
      <c r="H903">
        <v>1</v>
      </c>
      <c r="I903">
        <v>1</v>
      </c>
      <c r="J903"/>
      <c r="K903"/>
      <c r="L903"/>
      <c r="M903" t="str">
        <f>VLOOKUP($D903,Artslister!$A$1:$W$100,2,FALSE)</f>
        <v>Rosa majalis</v>
      </c>
      <c r="N903" t="str">
        <f>VLOOKUP($D903,Artslister!$A$1:$W$100,3,FALSE)</f>
        <v>103393</v>
      </c>
      <c r="O903" t="str">
        <f>VLOOKUP($D903,Artslister!$A$1:$W$100,4,FALSE)</f>
        <v>145339</v>
      </c>
      <c r="P903" t="str">
        <f>VLOOKUP($D903,Artslister!$A$1:$W$100,5,FALSE)</f>
        <v>Plantae</v>
      </c>
      <c r="Q903" t="str">
        <f>VLOOKUP($D903,Artslister!$A$1:$W$100,6,FALSE)</f>
        <v>Magnoliophyta</v>
      </c>
      <c r="R903" t="str">
        <f>VLOOKUP($D903,Artslister!$A$1:$W$100,7,FALSE)</f>
        <v>Eudicots</v>
      </c>
      <c r="S903" t="str">
        <f>VLOOKUP($D903,Artslister!$A$1:$W$100,8,FALSE)</f>
        <v>Rosales</v>
      </c>
      <c r="T903" t="str">
        <f>VLOOKUP($D903,Artslister!$A$1:$W$100,9,FALSE)</f>
        <v>Rosaceae</v>
      </c>
      <c r="U903" t="str">
        <f>VLOOKUP($D903,Artslister!$A$1:$W$100,10,FALSE)</f>
        <v>Rosa</v>
      </c>
      <c r="V903" t="str">
        <f>VLOOKUP($D903,Artslister!$A$1:$W$100,11,FALSE)</f>
        <v>majalis</v>
      </c>
      <c r="W903">
        <f>VLOOKUP($D903,Artslister!$A$1:$W$100,12,FALSE)</f>
        <v>0</v>
      </c>
      <c r="X903" t="str">
        <f>VLOOKUP($D903,Artslister!$A$1:$W$100,13,FALSE)</f>
        <v>Herrm.</v>
      </c>
      <c r="Y903" t="str">
        <f>VLOOKUP($D903,Artslister!$A$1:$W$100,15,FALSE)</f>
        <v>LC</v>
      </c>
      <c r="Z903" t="e">
        <f>VLOOKUP($D903,Artslister!$A$1:$W$100,17,FALSE)</f>
        <v>#N/A</v>
      </c>
    </row>
    <row r="904" spans="1:26" s="14" customFormat="1" x14ac:dyDescent="0.3">
      <c r="A904" t="s">
        <v>143</v>
      </c>
      <c r="B904">
        <v>2021</v>
      </c>
      <c r="C904" t="s">
        <v>1674</v>
      </c>
      <c r="D904" t="s">
        <v>1737</v>
      </c>
      <c r="E904">
        <v>3</v>
      </c>
      <c r="F904"/>
      <c r="G904"/>
      <c r="H904">
        <v>1</v>
      </c>
      <c r="I904">
        <v>1</v>
      </c>
      <c r="J904"/>
      <c r="K904"/>
      <c r="L904"/>
      <c r="M904" t="str">
        <f>VLOOKUP($D904,Artslister!$A$1:$W$100,2,FALSE)</f>
        <v>Rosa majalis</v>
      </c>
      <c r="N904" t="str">
        <f>VLOOKUP($D904,Artslister!$A$1:$W$100,3,FALSE)</f>
        <v>103393</v>
      </c>
      <c r="O904" t="str">
        <f>VLOOKUP($D904,Artslister!$A$1:$W$100,4,FALSE)</f>
        <v>145339</v>
      </c>
      <c r="P904" t="str">
        <f>VLOOKUP($D904,Artslister!$A$1:$W$100,5,FALSE)</f>
        <v>Plantae</v>
      </c>
      <c r="Q904" t="str">
        <f>VLOOKUP($D904,Artslister!$A$1:$W$100,6,FALSE)</f>
        <v>Magnoliophyta</v>
      </c>
      <c r="R904" t="str">
        <f>VLOOKUP($D904,Artslister!$A$1:$W$100,7,FALSE)</f>
        <v>Eudicots</v>
      </c>
      <c r="S904" t="str">
        <f>VLOOKUP($D904,Artslister!$A$1:$W$100,8,FALSE)</f>
        <v>Rosales</v>
      </c>
      <c r="T904" t="str">
        <f>VLOOKUP($D904,Artslister!$A$1:$W$100,9,FALSE)</f>
        <v>Rosaceae</v>
      </c>
      <c r="U904" t="str">
        <f>VLOOKUP($D904,Artslister!$A$1:$W$100,10,FALSE)</f>
        <v>Rosa</v>
      </c>
      <c r="V904" t="str">
        <f>VLOOKUP($D904,Artslister!$A$1:$W$100,11,FALSE)</f>
        <v>majalis</v>
      </c>
      <c r="W904">
        <f>VLOOKUP($D904,Artslister!$A$1:$W$100,12,FALSE)</f>
        <v>0</v>
      </c>
      <c r="X904" t="str">
        <f>VLOOKUP($D904,Artslister!$A$1:$W$100,13,FALSE)</f>
        <v>Herrm.</v>
      </c>
      <c r="Y904" t="str">
        <f>VLOOKUP($D904,Artslister!$A$1:$W$100,15,FALSE)</f>
        <v>LC</v>
      </c>
      <c r="Z904" t="e">
        <f>VLOOKUP($D904,Artslister!$A$1:$W$100,17,FALSE)</f>
        <v>#N/A</v>
      </c>
    </row>
    <row r="905" spans="1:26" s="14" customFormat="1" x14ac:dyDescent="0.3">
      <c r="A905" t="s">
        <v>34</v>
      </c>
      <c r="B905">
        <v>2022</v>
      </c>
      <c r="C905" t="s">
        <v>1239</v>
      </c>
      <c r="D905" t="s">
        <v>1737</v>
      </c>
      <c r="E905">
        <v>2</v>
      </c>
      <c r="F905"/>
      <c r="G905"/>
      <c r="H905"/>
      <c r="I905">
        <v>1</v>
      </c>
      <c r="J905"/>
      <c r="K905"/>
      <c r="L905"/>
      <c r="M905" t="str">
        <f>VLOOKUP($D905,Artslister!$A$1:$W$100,2,FALSE)</f>
        <v>Rosa majalis</v>
      </c>
      <c r="N905" t="str">
        <f>VLOOKUP($D905,Artslister!$A$1:$W$100,3,FALSE)</f>
        <v>103393</v>
      </c>
      <c r="O905" t="str">
        <f>VLOOKUP($D905,Artslister!$A$1:$W$100,4,FALSE)</f>
        <v>145339</v>
      </c>
      <c r="P905" t="str">
        <f>VLOOKUP($D905,Artslister!$A$1:$W$100,5,FALSE)</f>
        <v>Plantae</v>
      </c>
      <c r="Q905" t="str">
        <f>VLOOKUP($D905,Artslister!$A$1:$W$100,6,FALSE)</f>
        <v>Magnoliophyta</v>
      </c>
      <c r="R905" t="str">
        <f>VLOOKUP($D905,Artslister!$A$1:$W$100,7,FALSE)</f>
        <v>Eudicots</v>
      </c>
      <c r="S905" t="str">
        <f>VLOOKUP($D905,Artslister!$A$1:$W$100,8,FALSE)</f>
        <v>Rosales</v>
      </c>
      <c r="T905" t="str">
        <f>VLOOKUP($D905,Artslister!$A$1:$W$100,9,FALSE)</f>
        <v>Rosaceae</v>
      </c>
      <c r="U905" t="str">
        <f>VLOOKUP($D905,Artslister!$A$1:$W$100,10,FALSE)</f>
        <v>Rosa</v>
      </c>
      <c r="V905" t="str">
        <f>VLOOKUP($D905,Artslister!$A$1:$W$100,11,FALSE)</f>
        <v>majalis</v>
      </c>
      <c r="W905">
        <f>VLOOKUP($D905,Artslister!$A$1:$W$100,12,FALSE)</f>
        <v>0</v>
      </c>
      <c r="X905" t="str">
        <f>VLOOKUP($D905,Artslister!$A$1:$W$100,13,FALSE)</f>
        <v>Herrm.</v>
      </c>
      <c r="Y905" t="str">
        <f>VLOOKUP($D905,Artslister!$A$1:$W$100,15,FALSE)</f>
        <v>LC</v>
      </c>
      <c r="Z905" t="e">
        <f>VLOOKUP($D905,Artslister!$A$1:$W$100,17,FALSE)</f>
        <v>#N/A</v>
      </c>
    </row>
    <row r="906" spans="1:26" s="14" customFormat="1" x14ac:dyDescent="0.3">
      <c r="A906" t="s">
        <v>104</v>
      </c>
      <c r="B906">
        <v>2017</v>
      </c>
      <c r="C906" t="s">
        <v>1151</v>
      </c>
      <c r="D906" t="s">
        <v>1709</v>
      </c>
      <c r="E906">
        <v>5</v>
      </c>
      <c r="F906"/>
      <c r="G906"/>
      <c r="H906">
        <v>1</v>
      </c>
      <c r="I906"/>
      <c r="J906"/>
      <c r="K906"/>
      <c r="L906"/>
      <c r="M906" t="str">
        <f>VLOOKUP($D906,Artslister!$A$1:$W$100,2,FALSE)</f>
        <v>Prunus cerasus</v>
      </c>
      <c r="N906" t="str">
        <f>VLOOKUP($D906,Artslister!$A$1:$W$100,3,FALSE)</f>
        <v>103370</v>
      </c>
      <c r="O906" t="str">
        <f>VLOOKUP($D906,Artslister!$A$1:$W$100,4,FALSE)</f>
        <v>135919</v>
      </c>
      <c r="P906" t="str">
        <f>VLOOKUP($D906,Artslister!$A$1:$W$100,5,FALSE)</f>
        <v>Plantae</v>
      </c>
      <c r="Q906" t="str">
        <f>VLOOKUP($D906,Artslister!$A$1:$W$100,6,FALSE)</f>
        <v>Magnoliophyta</v>
      </c>
      <c r="R906" t="str">
        <f>VLOOKUP($D906,Artslister!$A$1:$W$100,7,FALSE)</f>
        <v>Eudicots</v>
      </c>
      <c r="S906" t="str">
        <f>VLOOKUP($D906,Artslister!$A$1:$W$100,8,FALSE)</f>
        <v>Rosales</v>
      </c>
      <c r="T906" t="str">
        <f>VLOOKUP($D906,Artslister!$A$1:$W$100,9,FALSE)</f>
        <v>Rosaceae</v>
      </c>
      <c r="U906" t="str">
        <f>VLOOKUP($D906,Artslister!$A$1:$W$100,10,FALSE)</f>
        <v>Prunus</v>
      </c>
      <c r="V906" t="str">
        <f>VLOOKUP($D906,Artslister!$A$1:$W$100,11,FALSE)</f>
        <v>cerasus</v>
      </c>
      <c r="W906">
        <f>VLOOKUP($D906,Artslister!$A$1:$W$100,12,FALSE)</f>
        <v>0</v>
      </c>
      <c r="X906" t="str">
        <f>VLOOKUP($D906,Artslister!$A$1:$W$100,13,FALSE)</f>
        <v>L.</v>
      </c>
      <c r="Y906" t="str">
        <f>VLOOKUP($D906,Artslister!$A$1:$W$100,15,FALSE)</f>
        <v>NA</v>
      </c>
      <c r="Z906">
        <f>VLOOKUP($D906,Artslister!$A$1:$W$100,17,FALSE)</f>
        <v>0</v>
      </c>
    </row>
    <row r="907" spans="1:26" s="14" customFormat="1" x14ac:dyDescent="0.3">
      <c r="A907" t="s">
        <v>104</v>
      </c>
      <c r="B907">
        <v>2018</v>
      </c>
      <c r="C907" t="s">
        <v>1151</v>
      </c>
      <c r="D907" t="s">
        <v>1709</v>
      </c>
      <c r="E907">
        <v>3</v>
      </c>
      <c r="F907"/>
      <c r="G907"/>
      <c r="H907">
        <v>1</v>
      </c>
      <c r="I907"/>
      <c r="J907"/>
      <c r="K907"/>
      <c r="L907"/>
      <c r="M907" t="str">
        <f>VLOOKUP($D907,Artslister!$A$1:$W$100,2,FALSE)</f>
        <v>Prunus cerasus</v>
      </c>
      <c r="N907" t="str">
        <f>VLOOKUP($D907,Artslister!$A$1:$W$100,3,FALSE)</f>
        <v>103370</v>
      </c>
      <c r="O907" t="str">
        <f>VLOOKUP($D907,Artslister!$A$1:$W$100,4,FALSE)</f>
        <v>135919</v>
      </c>
      <c r="P907" t="str">
        <f>VLOOKUP($D907,Artslister!$A$1:$W$100,5,FALSE)</f>
        <v>Plantae</v>
      </c>
      <c r="Q907" t="str">
        <f>VLOOKUP($D907,Artslister!$A$1:$W$100,6,FALSE)</f>
        <v>Magnoliophyta</v>
      </c>
      <c r="R907" t="str">
        <f>VLOOKUP($D907,Artslister!$A$1:$W$100,7,FALSE)</f>
        <v>Eudicots</v>
      </c>
      <c r="S907" t="str">
        <f>VLOOKUP($D907,Artslister!$A$1:$W$100,8,FALSE)</f>
        <v>Rosales</v>
      </c>
      <c r="T907" t="str">
        <f>VLOOKUP($D907,Artslister!$A$1:$W$100,9,FALSE)</f>
        <v>Rosaceae</v>
      </c>
      <c r="U907" t="str">
        <f>VLOOKUP($D907,Artslister!$A$1:$W$100,10,FALSE)</f>
        <v>Prunus</v>
      </c>
      <c r="V907" t="str">
        <f>VLOOKUP($D907,Artslister!$A$1:$W$100,11,FALSE)</f>
        <v>cerasus</v>
      </c>
      <c r="W907">
        <f>VLOOKUP($D907,Artslister!$A$1:$W$100,12,FALSE)</f>
        <v>0</v>
      </c>
      <c r="X907" t="str">
        <f>VLOOKUP($D907,Artslister!$A$1:$W$100,13,FALSE)</f>
        <v>L.</v>
      </c>
      <c r="Y907" t="str">
        <f>VLOOKUP($D907,Artslister!$A$1:$W$100,15,FALSE)</f>
        <v>NA</v>
      </c>
      <c r="Z907">
        <f>VLOOKUP($D907,Artslister!$A$1:$W$100,17,FALSE)</f>
        <v>0</v>
      </c>
    </row>
    <row r="908" spans="1:26" s="14" customFormat="1" x14ac:dyDescent="0.3">
      <c r="A908" t="s">
        <v>56</v>
      </c>
      <c r="B908">
        <v>2018</v>
      </c>
      <c r="C908" t="s">
        <v>1502</v>
      </c>
      <c r="D908" t="s">
        <v>1709</v>
      </c>
      <c r="E908">
        <v>3</v>
      </c>
      <c r="F908"/>
      <c r="G908"/>
      <c r="H908">
        <v>1</v>
      </c>
      <c r="I908"/>
      <c r="J908"/>
      <c r="K908"/>
      <c r="L908"/>
      <c r="M908" t="str">
        <f>VLOOKUP($D908,Artslister!$A$1:$W$100,2,FALSE)</f>
        <v>Prunus cerasus</v>
      </c>
      <c r="N908" t="str">
        <f>VLOOKUP($D908,Artslister!$A$1:$W$100,3,FALSE)</f>
        <v>103370</v>
      </c>
      <c r="O908" t="str">
        <f>VLOOKUP($D908,Artslister!$A$1:$W$100,4,FALSE)</f>
        <v>135919</v>
      </c>
      <c r="P908" t="str">
        <f>VLOOKUP($D908,Artslister!$A$1:$W$100,5,FALSE)</f>
        <v>Plantae</v>
      </c>
      <c r="Q908" t="str">
        <f>VLOOKUP($D908,Artslister!$A$1:$W$100,6,FALSE)</f>
        <v>Magnoliophyta</v>
      </c>
      <c r="R908" t="str">
        <f>VLOOKUP($D908,Artslister!$A$1:$W$100,7,FALSE)</f>
        <v>Eudicots</v>
      </c>
      <c r="S908" t="str">
        <f>VLOOKUP($D908,Artslister!$A$1:$W$100,8,FALSE)</f>
        <v>Rosales</v>
      </c>
      <c r="T908" t="str">
        <f>VLOOKUP($D908,Artslister!$A$1:$W$100,9,FALSE)</f>
        <v>Rosaceae</v>
      </c>
      <c r="U908" t="str">
        <f>VLOOKUP($D908,Artslister!$A$1:$W$100,10,FALSE)</f>
        <v>Prunus</v>
      </c>
      <c r="V908" t="str">
        <f>VLOOKUP($D908,Artslister!$A$1:$W$100,11,FALSE)</f>
        <v>cerasus</v>
      </c>
      <c r="W908">
        <f>VLOOKUP($D908,Artslister!$A$1:$W$100,12,FALSE)</f>
        <v>0</v>
      </c>
      <c r="X908" t="str">
        <f>VLOOKUP($D908,Artslister!$A$1:$W$100,13,FALSE)</f>
        <v>L.</v>
      </c>
      <c r="Y908" t="str">
        <f>VLOOKUP($D908,Artslister!$A$1:$W$100,15,FALSE)</f>
        <v>NA</v>
      </c>
      <c r="Z908">
        <f>VLOOKUP($D908,Artslister!$A$1:$W$100,17,FALSE)</f>
        <v>0</v>
      </c>
    </row>
    <row r="909" spans="1:26" s="14" customFormat="1" x14ac:dyDescent="0.3">
      <c r="A909" t="s">
        <v>104</v>
      </c>
      <c r="B909">
        <v>2019</v>
      </c>
      <c r="C909" t="s">
        <v>1756</v>
      </c>
      <c r="D909" t="s">
        <v>1709</v>
      </c>
      <c r="E909">
        <v>2</v>
      </c>
      <c r="F909"/>
      <c r="G909"/>
      <c r="H909">
        <v>1</v>
      </c>
      <c r="I909"/>
      <c r="J909"/>
      <c r="K909"/>
      <c r="L909"/>
      <c r="M909" t="str">
        <f>VLOOKUP($D909,Artslister!$A$1:$W$100,2,FALSE)</f>
        <v>Prunus cerasus</v>
      </c>
      <c r="N909" t="str">
        <f>VLOOKUP($D909,Artslister!$A$1:$W$100,3,FALSE)</f>
        <v>103370</v>
      </c>
      <c r="O909" t="str">
        <f>VLOOKUP($D909,Artslister!$A$1:$W$100,4,FALSE)</f>
        <v>135919</v>
      </c>
      <c r="P909" t="str">
        <f>VLOOKUP($D909,Artslister!$A$1:$W$100,5,FALSE)</f>
        <v>Plantae</v>
      </c>
      <c r="Q909" t="str">
        <f>VLOOKUP($D909,Artslister!$A$1:$W$100,6,FALSE)</f>
        <v>Magnoliophyta</v>
      </c>
      <c r="R909" t="str">
        <f>VLOOKUP($D909,Artslister!$A$1:$W$100,7,FALSE)</f>
        <v>Eudicots</v>
      </c>
      <c r="S909" t="str">
        <f>VLOOKUP($D909,Artslister!$A$1:$W$100,8,FALSE)</f>
        <v>Rosales</v>
      </c>
      <c r="T909" t="str">
        <f>VLOOKUP($D909,Artslister!$A$1:$W$100,9,FALSE)</f>
        <v>Rosaceae</v>
      </c>
      <c r="U909" t="str">
        <f>VLOOKUP($D909,Artslister!$A$1:$W$100,10,FALSE)</f>
        <v>Prunus</v>
      </c>
      <c r="V909" t="str">
        <f>VLOOKUP($D909,Artslister!$A$1:$W$100,11,FALSE)</f>
        <v>cerasus</v>
      </c>
      <c r="W909">
        <f>VLOOKUP($D909,Artslister!$A$1:$W$100,12,FALSE)</f>
        <v>0</v>
      </c>
      <c r="X909" t="str">
        <f>VLOOKUP($D909,Artslister!$A$1:$W$100,13,FALSE)</f>
        <v>L.</v>
      </c>
      <c r="Y909" t="str">
        <f>VLOOKUP($D909,Artslister!$A$1:$W$100,15,FALSE)</f>
        <v>NA</v>
      </c>
      <c r="Z909">
        <f>VLOOKUP($D909,Artslister!$A$1:$W$100,17,FALSE)</f>
        <v>0</v>
      </c>
    </row>
    <row r="910" spans="1:26" s="14" customFormat="1" x14ac:dyDescent="0.3">
      <c r="A910" s="21" t="s">
        <v>104</v>
      </c>
      <c r="B910" s="21">
        <v>2020</v>
      </c>
      <c r="C910" s="21" t="s">
        <v>1151</v>
      </c>
      <c r="D910" s="21" t="s">
        <v>1709</v>
      </c>
      <c r="E910" s="21">
        <v>10</v>
      </c>
      <c r="F910"/>
      <c r="G910"/>
      <c r="H910">
        <v>1</v>
      </c>
      <c r="I910"/>
      <c r="J910"/>
      <c r="K910" s="21"/>
      <c r="L910"/>
      <c r="M910" t="str">
        <f>VLOOKUP($D910,Artslister!$A$1:$W$100,2,FALSE)</f>
        <v>Prunus cerasus</v>
      </c>
      <c r="N910" t="str">
        <f>VLOOKUP($D910,Artslister!$A$1:$W$100,3,FALSE)</f>
        <v>103370</v>
      </c>
      <c r="O910" t="str">
        <f>VLOOKUP($D910,Artslister!$A$1:$W$100,4,FALSE)</f>
        <v>135919</v>
      </c>
      <c r="P910" t="str">
        <f>VLOOKUP($D910,Artslister!$A$1:$W$100,5,FALSE)</f>
        <v>Plantae</v>
      </c>
      <c r="Q910" t="str">
        <f>VLOOKUP($D910,Artslister!$A$1:$W$100,6,FALSE)</f>
        <v>Magnoliophyta</v>
      </c>
      <c r="R910" t="str">
        <f>VLOOKUP($D910,Artslister!$A$1:$W$100,7,FALSE)</f>
        <v>Eudicots</v>
      </c>
      <c r="S910" t="str">
        <f>VLOOKUP($D910,Artslister!$A$1:$W$100,8,FALSE)</f>
        <v>Rosales</v>
      </c>
      <c r="T910" t="str">
        <f>VLOOKUP($D910,Artslister!$A$1:$W$100,9,FALSE)</f>
        <v>Rosaceae</v>
      </c>
      <c r="U910" t="str">
        <f>VLOOKUP($D910,Artslister!$A$1:$W$100,10,FALSE)</f>
        <v>Prunus</v>
      </c>
      <c r="V910" t="str">
        <f>VLOOKUP($D910,Artslister!$A$1:$W$100,11,FALSE)</f>
        <v>cerasus</v>
      </c>
      <c r="W910">
        <f>VLOOKUP($D910,Artslister!$A$1:$W$100,12,FALSE)</f>
        <v>0</v>
      </c>
      <c r="X910" t="str">
        <f>VLOOKUP($D910,Artslister!$A$1:$W$100,13,FALSE)</f>
        <v>L.</v>
      </c>
      <c r="Y910" t="str">
        <f>VLOOKUP($D910,Artslister!$A$1:$W$100,15,FALSE)</f>
        <v>NA</v>
      </c>
      <c r="Z910">
        <f>VLOOKUP($D910,Artslister!$A$1:$W$100,17,FALSE)</f>
        <v>0</v>
      </c>
    </row>
    <row r="911" spans="1:26" s="45" customFormat="1" x14ac:dyDescent="0.3">
      <c r="A911" s="58" t="s">
        <v>104</v>
      </c>
      <c r="B911" s="58">
        <v>2021</v>
      </c>
      <c r="C911" s="58" t="s">
        <v>1151</v>
      </c>
      <c r="D911" s="58" t="s">
        <v>1709</v>
      </c>
      <c r="E911" s="58">
        <v>5</v>
      </c>
      <c r="H911" s="45">
        <v>1</v>
      </c>
      <c r="K911" s="58"/>
      <c r="L911" s="45" t="s">
        <v>1770</v>
      </c>
      <c r="M911" s="45" t="str">
        <f>VLOOKUP($D911,Artslister!$A$1:$W$100,2,FALSE)</f>
        <v>Prunus cerasus</v>
      </c>
      <c r="N911" s="45" t="str">
        <f>VLOOKUP($D911,Artslister!$A$1:$W$100,3,FALSE)</f>
        <v>103370</v>
      </c>
      <c r="O911" s="45" t="str">
        <f>VLOOKUP($D911,Artslister!$A$1:$W$100,4,FALSE)</f>
        <v>135919</v>
      </c>
      <c r="P911" s="45" t="str">
        <f>VLOOKUP($D911,Artslister!$A$1:$W$100,5,FALSE)</f>
        <v>Plantae</v>
      </c>
      <c r="Q911" s="45" t="str">
        <f>VLOOKUP($D911,Artslister!$A$1:$W$100,6,FALSE)</f>
        <v>Magnoliophyta</v>
      </c>
      <c r="R911" s="45" t="str">
        <f>VLOOKUP($D911,Artslister!$A$1:$W$100,7,FALSE)</f>
        <v>Eudicots</v>
      </c>
      <c r="S911" s="45" t="str">
        <f>VLOOKUP($D911,Artslister!$A$1:$W$100,8,FALSE)</f>
        <v>Rosales</v>
      </c>
      <c r="T911" s="45" t="str">
        <f>VLOOKUP($D911,Artslister!$A$1:$W$100,9,FALSE)</f>
        <v>Rosaceae</v>
      </c>
      <c r="U911" s="45" t="str">
        <f>VLOOKUP($D911,Artslister!$A$1:$W$100,10,FALSE)</f>
        <v>Prunus</v>
      </c>
      <c r="V911" s="45" t="str">
        <f>VLOOKUP($D911,Artslister!$A$1:$W$100,11,FALSE)</f>
        <v>cerasus</v>
      </c>
      <c r="W911" s="45">
        <f>VLOOKUP($D911,Artslister!$A$1:$W$100,12,FALSE)</f>
        <v>0</v>
      </c>
      <c r="X911" s="45" t="str">
        <f>VLOOKUP($D911,Artslister!$A$1:$W$100,13,FALSE)</f>
        <v>L.</v>
      </c>
      <c r="Y911" s="45" t="str">
        <f>VLOOKUP($D911,Artslister!$A$1:$W$100,15,FALSE)</f>
        <v>NA</v>
      </c>
      <c r="Z911" s="45">
        <f>VLOOKUP($D911,Artslister!$A$1:$W$100,17,FALSE)</f>
        <v>0</v>
      </c>
    </row>
    <row r="912" spans="1:26" s="14" customFormat="1" x14ac:dyDescent="0.3">
      <c r="A912" t="s">
        <v>104</v>
      </c>
      <c r="B912">
        <v>2017</v>
      </c>
      <c r="C912" t="s">
        <v>1147</v>
      </c>
      <c r="D912" t="s">
        <v>1710</v>
      </c>
      <c r="E912">
        <v>25</v>
      </c>
      <c r="F912">
        <v>1</v>
      </c>
      <c r="G912"/>
      <c r="H912"/>
      <c r="I912"/>
      <c r="J912"/>
      <c r="K912"/>
      <c r="L912"/>
      <c r="M912" t="str">
        <f>VLOOKUP($D912,Artslister!$A$1:$W$100,2,FALSE)</f>
        <v>Filipendula vulgaris</v>
      </c>
      <c r="N912" t="str">
        <f>VLOOKUP($D912,Artslister!$A$1:$W$100,3,FALSE)</f>
        <v>103311</v>
      </c>
      <c r="O912" t="str">
        <f>VLOOKUP($D912,Artslister!$A$1:$W$100,4,FALSE)</f>
        <v>133275</v>
      </c>
      <c r="P912" t="str">
        <f>VLOOKUP($D912,Artslister!$A$1:$W$100,5,FALSE)</f>
        <v>Plantae</v>
      </c>
      <c r="Q912" t="str">
        <f>VLOOKUP($D912,Artslister!$A$1:$W$100,6,FALSE)</f>
        <v>Magnoliophyta</v>
      </c>
      <c r="R912" t="str">
        <f>VLOOKUP($D912,Artslister!$A$1:$W$100,7,FALSE)</f>
        <v>Eudicots</v>
      </c>
      <c r="S912" t="str">
        <f>VLOOKUP($D912,Artslister!$A$1:$W$100,8,FALSE)</f>
        <v>Rosales</v>
      </c>
      <c r="T912" t="str">
        <f>VLOOKUP($D912,Artslister!$A$1:$W$100,9,FALSE)</f>
        <v>Rosaceae</v>
      </c>
      <c r="U912" t="str">
        <f>VLOOKUP($D912,Artslister!$A$1:$W$100,10,FALSE)</f>
        <v>Filipendula</v>
      </c>
      <c r="V912" t="str">
        <f>VLOOKUP($D912,Artslister!$A$1:$W$100,11,FALSE)</f>
        <v>vulgaris</v>
      </c>
      <c r="W912">
        <f>VLOOKUP($D912,Artslister!$A$1:$W$100,12,FALSE)</f>
        <v>0</v>
      </c>
      <c r="X912" t="str">
        <f>VLOOKUP($D912,Artslister!$A$1:$W$100,13,FALSE)</f>
        <v>Moench</v>
      </c>
      <c r="Y912" t="str">
        <f>VLOOKUP($D912,Artslister!$A$1:$W$100,15,FALSE)</f>
        <v>VU</v>
      </c>
      <c r="Z912" t="e">
        <f>VLOOKUP($D912,Artslister!$A$1:$W$100,17,FALSE)</f>
        <v>#N/A</v>
      </c>
    </row>
    <row r="913" spans="1:26" s="14" customFormat="1" x14ac:dyDescent="0.3">
      <c r="A913" t="s">
        <v>56</v>
      </c>
      <c r="B913">
        <v>2017</v>
      </c>
      <c r="C913" t="s">
        <v>1494</v>
      </c>
      <c r="D913" t="s">
        <v>1710</v>
      </c>
      <c r="E913">
        <v>1</v>
      </c>
      <c r="F913">
        <v>1</v>
      </c>
      <c r="G913"/>
      <c r="H913"/>
      <c r="I913"/>
      <c r="J913"/>
      <c r="K913"/>
      <c r="L913"/>
      <c r="M913" t="str">
        <f>VLOOKUP($D913,Artslister!$A$1:$W$100,2,FALSE)</f>
        <v>Filipendula vulgaris</v>
      </c>
      <c r="N913" t="str">
        <f>VLOOKUP($D913,Artslister!$A$1:$W$100,3,FALSE)</f>
        <v>103311</v>
      </c>
      <c r="O913" t="str">
        <f>VLOOKUP($D913,Artslister!$A$1:$W$100,4,FALSE)</f>
        <v>133275</v>
      </c>
      <c r="P913" t="str">
        <f>VLOOKUP($D913,Artslister!$A$1:$W$100,5,FALSE)</f>
        <v>Plantae</v>
      </c>
      <c r="Q913" t="str">
        <f>VLOOKUP($D913,Artslister!$A$1:$W$100,6,FALSE)</f>
        <v>Magnoliophyta</v>
      </c>
      <c r="R913" t="str">
        <f>VLOOKUP($D913,Artslister!$A$1:$W$100,7,FALSE)</f>
        <v>Eudicots</v>
      </c>
      <c r="S913" t="str">
        <f>VLOOKUP($D913,Artslister!$A$1:$W$100,8,FALSE)</f>
        <v>Rosales</v>
      </c>
      <c r="T913" t="str">
        <f>VLOOKUP($D913,Artslister!$A$1:$W$100,9,FALSE)</f>
        <v>Rosaceae</v>
      </c>
      <c r="U913" t="str">
        <f>VLOOKUP($D913,Artslister!$A$1:$W$100,10,FALSE)</f>
        <v>Filipendula</v>
      </c>
      <c r="V913" t="str">
        <f>VLOOKUP($D913,Artslister!$A$1:$W$100,11,FALSE)</f>
        <v>vulgaris</v>
      </c>
      <c r="W913">
        <f>VLOOKUP($D913,Artslister!$A$1:$W$100,12,FALSE)</f>
        <v>0</v>
      </c>
      <c r="X913" t="str">
        <f>VLOOKUP($D913,Artslister!$A$1:$W$100,13,FALSE)</f>
        <v>Moench</v>
      </c>
      <c r="Y913" t="str">
        <f>VLOOKUP($D913,Artslister!$A$1:$W$100,15,FALSE)</f>
        <v>VU</v>
      </c>
      <c r="Z913" t="e">
        <f>VLOOKUP($D913,Artslister!$A$1:$W$100,17,FALSE)</f>
        <v>#N/A</v>
      </c>
    </row>
    <row r="914" spans="1:26" s="14" customFormat="1" x14ac:dyDescent="0.3">
      <c r="A914" t="s">
        <v>56</v>
      </c>
      <c r="B914">
        <v>2017</v>
      </c>
      <c r="C914" t="s">
        <v>1496</v>
      </c>
      <c r="D914" t="s">
        <v>1710</v>
      </c>
      <c r="E914">
        <v>1</v>
      </c>
      <c r="F914">
        <v>1</v>
      </c>
      <c r="G914"/>
      <c r="H914"/>
      <c r="I914"/>
      <c r="J914"/>
      <c r="K914"/>
      <c r="L914"/>
      <c r="M914" t="str">
        <f>VLOOKUP($D914,Artslister!$A$1:$W$100,2,FALSE)</f>
        <v>Filipendula vulgaris</v>
      </c>
      <c r="N914" t="str">
        <f>VLOOKUP($D914,Artslister!$A$1:$W$100,3,FALSE)</f>
        <v>103311</v>
      </c>
      <c r="O914" t="str">
        <f>VLOOKUP($D914,Artslister!$A$1:$W$100,4,FALSE)</f>
        <v>133275</v>
      </c>
      <c r="P914" t="str">
        <f>VLOOKUP($D914,Artslister!$A$1:$W$100,5,FALSE)</f>
        <v>Plantae</v>
      </c>
      <c r="Q914" t="str">
        <f>VLOOKUP($D914,Artslister!$A$1:$W$100,6,FALSE)</f>
        <v>Magnoliophyta</v>
      </c>
      <c r="R914" t="str">
        <f>VLOOKUP($D914,Artslister!$A$1:$W$100,7,FALSE)</f>
        <v>Eudicots</v>
      </c>
      <c r="S914" t="str">
        <f>VLOOKUP($D914,Artslister!$A$1:$W$100,8,FALSE)</f>
        <v>Rosales</v>
      </c>
      <c r="T914" t="str">
        <f>VLOOKUP($D914,Artslister!$A$1:$W$100,9,FALSE)</f>
        <v>Rosaceae</v>
      </c>
      <c r="U914" t="str">
        <f>VLOOKUP($D914,Artslister!$A$1:$W$100,10,FALSE)</f>
        <v>Filipendula</v>
      </c>
      <c r="V914" t="str">
        <f>VLOOKUP($D914,Artslister!$A$1:$W$100,11,FALSE)</f>
        <v>vulgaris</v>
      </c>
      <c r="W914">
        <f>VLOOKUP($D914,Artslister!$A$1:$W$100,12,FALSE)</f>
        <v>0</v>
      </c>
      <c r="X914" t="str">
        <f>VLOOKUP($D914,Artslister!$A$1:$W$100,13,FALSE)</f>
        <v>Moench</v>
      </c>
      <c r="Y914" t="str">
        <f>VLOOKUP($D914,Artslister!$A$1:$W$100,15,FALSE)</f>
        <v>VU</v>
      </c>
      <c r="Z914" t="e">
        <f>VLOOKUP($D914,Artslister!$A$1:$W$100,17,FALSE)</f>
        <v>#N/A</v>
      </c>
    </row>
    <row r="915" spans="1:26" s="14" customFormat="1" x14ac:dyDescent="0.3">
      <c r="A915" t="s">
        <v>56</v>
      </c>
      <c r="B915">
        <v>2017</v>
      </c>
      <c r="C915" t="s">
        <v>1500</v>
      </c>
      <c r="D915" t="s">
        <v>1710</v>
      </c>
      <c r="E915">
        <v>2</v>
      </c>
      <c r="F915">
        <v>1</v>
      </c>
      <c r="G915"/>
      <c r="H915"/>
      <c r="I915"/>
      <c r="J915"/>
      <c r="K915"/>
      <c r="L915"/>
      <c r="M915" t="str">
        <f>VLOOKUP($D915,Artslister!$A$1:$W$100,2,FALSE)</f>
        <v>Filipendula vulgaris</v>
      </c>
      <c r="N915" t="str">
        <f>VLOOKUP($D915,Artslister!$A$1:$W$100,3,FALSE)</f>
        <v>103311</v>
      </c>
      <c r="O915" t="str">
        <f>VLOOKUP($D915,Artslister!$A$1:$W$100,4,FALSE)</f>
        <v>133275</v>
      </c>
      <c r="P915" t="str">
        <f>VLOOKUP($D915,Artslister!$A$1:$W$100,5,FALSE)</f>
        <v>Plantae</v>
      </c>
      <c r="Q915" t="str">
        <f>VLOOKUP($D915,Artslister!$A$1:$W$100,6,FALSE)</f>
        <v>Magnoliophyta</v>
      </c>
      <c r="R915" t="str">
        <f>VLOOKUP($D915,Artslister!$A$1:$W$100,7,FALSE)</f>
        <v>Eudicots</v>
      </c>
      <c r="S915" t="str">
        <f>VLOOKUP($D915,Artslister!$A$1:$W$100,8,FALSE)</f>
        <v>Rosales</v>
      </c>
      <c r="T915" t="str">
        <f>VLOOKUP($D915,Artslister!$A$1:$W$100,9,FALSE)</f>
        <v>Rosaceae</v>
      </c>
      <c r="U915" t="str">
        <f>VLOOKUP($D915,Artslister!$A$1:$W$100,10,FALSE)</f>
        <v>Filipendula</v>
      </c>
      <c r="V915" t="str">
        <f>VLOOKUP($D915,Artslister!$A$1:$W$100,11,FALSE)</f>
        <v>vulgaris</v>
      </c>
      <c r="W915">
        <f>VLOOKUP($D915,Artslister!$A$1:$W$100,12,FALSE)</f>
        <v>0</v>
      </c>
      <c r="X915" t="str">
        <f>VLOOKUP($D915,Artslister!$A$1:$W$100,13,FALSE)</f>
        <v>Moench</v>
      </c>
      <c r="Y915" t="str">
        <f>VLOOKUP($D915,Artslister!$A$1:$W$100,15,FALSE)</f>
        <v>VU</v>
      </c>
      <c r="Z915" t="e">
        <f>VLOOKUP($D915,Artslister!$A$1:$W$100,17,FALSE)</f>
        <v>#N/A</v>
      </c>
    </row>
    <row r="916" spans="1:26" s="14" customFormat="1" x14ac:dyDescent="0.3">
      <c r="A916" t="s">
        <v>56</v>
      </c>
      <c r="B916">
        <v>2017</v>
      </c>
      <c r="C916" t="s">
        <v>1502</v>
      </c>
      <c r="D916" t="s">
        <v>1710</v>
      </c>
      <c r="E916">
        <v>1</v>
      </c>
      <c r="F916">
        <v>1</v>
      </c>
      <c r="G916"/>
      <c r="H916"/>
      <c r="I916"/>
      <c r="J916"/>
      <c r="K916"/>
      <c r="L916"/>
      <c r="M916" t="str">
        <f>VLOOKUP($D916,Artslister!$A$1:$W$100,2,FALSE)</f>
        <v>Filipendula vulgaris</v>
      </c>
      <c r="N916" t="str">
        <f>VLOOKUP($D916,Artslister!$A$1:$W$100,3,FALSE)</f>
        <v>103311</v>
      </c>
      <c r="O916" t="str">
        <f>VLOOKUP($D916,Artslister!$A$1:$W$100,4,FALSE)</f>
        <v>133275</v>
      </c>
      <c r="P916" t="str">
        <f>VLOOKUP($D916,Artslister!$A$1:$W$100,5,FALSE)</f>
        <v>Plantae</v>
      </c>
      <c r="Q916" t="str">
        <f>VLOOKUP($D916,Artslister!$A$1:$W$100,6,FALSE)</f>
        <v>Magnoliophyta</v>
      </c>
      <c r="R916" t="str">
        <f>VLOOKUP($D916,Artslister!$A$1:$W$100,7,FALSE)</f>
        <v>Eudicots</v>
      </c>
      <c r="S916" t="str">
        <f>VLOOKUP($D916,Artslister!$A$1:$W$100,8,FALSE)</f>
        <v>Rosales</v>
      </c>
      <c r="T916" t="str">
        <f>VLOOKUP($D916,Artslister!$A$1:$W$100,9,FALSE)</f>
        <v>Rosaceae</v>
      </c>
      <c r="U916" t="str">
        <f>VLOOKUP($D916,Artslister!$A$1:$W$100,10,FALSE)</f>
        <v>Filipendula</v>
      </c>
      <c r="V916" t="str">
        <f>VLOOKUP($D916,Artslister!$A$1:$W$100,11,FALSE)</f>
        <v>vulgaris</v>
      </c>
      <c r="W916">
        <f>VLOOKUP($D916,Artslister!$A$1:$W$100,12,FALSE)</f>
        <v>0</v>
      </c>
      <c r="X916" t="str">
        <f>VLOOKUP($D916,Artslister!$A$1:$W$100,13,FALSE)</f>
        <v>Moench</v>
      </c>
      <c r="Y916" t="str">
        <f>VLOOKUP($D916,Artslister!$A$1:$W$100,15,FALSE)</f>
        <v>VU</v>
      </c>
      <c r="Z916" t="e">
        <f>VLOOKUP($D916,Artslister!$A$1:$W$100,17,FALSE)</f>
        <v>#N/A</v>
      </c>
    </row>
    <row r="917" spans="1:26" s="14" customFormat="1" x14ac:dyDescent="0.3">
      <c r="A917" t="s">
        <v>56</v>
      </c>
      <c r="B917">
        <v>2017</v>
      </c>
      <c r="C917" t="s">
        <v>1504</v>
      </c>
      <c r="D917" t="s">
        <v>1710</v>
      </c>
      <c r="E917">
        <v>10</v>
      </c>
      <c r="F917">
        <v>1</v>
      </c>
      <c r="G917"/>
      <c r="H917"/>
      <c r="I917"/>
      <c r="J917"/>
      <c r="K917"/>
      <c r="L917"/>
      <c r="M917" t="str">
        <f>VLOOKUP($D917,Artslister!$A$1:$W$100,2,FALSE)</f>
        <v>Filipendula vulgaris</v>
      </c>
      <c r="N917" t="str">
        <f>VLOOKUP($D917,Artslister!$A$1:$W$100,3,FALSE)</f>
        <v>103311</v>
      </c>
      <c r="O917" t="str">
        <f>VLOOKUP($D917,Artslister!$A$1:$W$100,4,FALSE)</f>
        <v>133275</v>
      </c>
      <c r="P917" t="str">
        <f>VLOOKUP($D917,Artslister!$A$1:$W$100,5,FALSE)</f>
        <v>Plantae</v>
      </c>
      <c r="Q917" t="str">
        <f>VLOOKUP($D917,Artslister!$A$1:$W$100,6,FALSE)</f>
        <v>Magnoliophyta</v>
      </c>
      <c r="R917" t="str">
        <f>VLOOKUP($D917,Artslister!$A$1:$W$100,7,FALSE)</f>
        <v>Eudicots</v>
      </c>
      <c r="S917" t="str">
        <f>VLOOKUP($D917,Artslister!$A$1:$W$100,8,FALSE)</f>
        <v>Rosales</v>
      </c>
      <c r="T917" t="str">
        <f>VLOOKUP($D917,Artslister!$A$1:$W$100,9,FALSE)</f>
        <v>Rosaceae</v>
      </c>
      <c r="U917" t="str">
        <f>VLOOKUP($D917,Artslister!$A$1:$W$100,10,FALSE)</f>
        <v>Filipendula</v>
      </c>
      <c r="V917" t="str">
        <f>VLOOKUP($D917,Artslister!$A$1:$W$100,11,FALSE)</f>
        <v>vulgaris</v>
      </c>
      <c r="W917">
        <f>VLOOKUP($D917,Artslister!$A$1:$W$100,12,FALSE)</f>
        <v>0</v>
      </c>
      <c r="X917" t="str">
        <f>VLOOKUP($D917,Artslister!$A$1:$W$100,13,FALSE)</f>
        <v>Moench</v>
      </c>
      <c r="Y917" t="str">
        <f>VLOOKUP($D917,Artslister!$A$1:$W$100,15,FALSE)</f>
        <v>VU</v>
      </c>
      <c r="Z917" t="e">
        <f>VLOOKUP($D917,Artslister!$A$1:$W$100,17,FALSE)</f>
        <v>#N/A</v>
      </c>
    </row>
    <row r="918" spans="1:26" s="14" customFormat="1" x14ac:dyDescent="0.3">
      <c r="A918" t="s">
        <v>56</v>
      </c>
      <c r="B918">
        <v>2017</v>
      </c>
      <c r="C918" t="s">
        <v>1506</v>
      </c>
      <c r="D918" t="s">
        <v>1710</v>
      </c>
      <c r="E918">
        <v>1</v>
      </c>
      <c r="F918">
        <v>1</v>
      </c>
      <c r="G918"/>
      <c r="H918"/>
      <c r="I918"/>
      <c r="J918"/>
      <c r="K918"/>
      <c r="L918"/>
      <c r="M918" t="str">
        <f>VLOOKUP($D918,Artslister!$A$1:$W$100,2,FALSE)</f>
        <v>Filipendula vulgaris</v>
      </c>
      <c r="N918" t="str">
        <f>VLOOKUP($D918,Artslister!$A$1:$W$100,3,FALSE)</f>
        <v>103311</v>
      </c>
      <c r="O918" t="str">
        <f>VLOOKUP($D918,Artslister!$A$1:$W$100,4,FALSE)</f>
        <v>133275</v>
      </c>
      <c r="P918" t="str">
        <f>VLOOKUP($D918,Artslister!$A$1:$W$100,5,FALSE)</f>
        <v>Plantae</v>
      </c>
      <c r="Q918" t="str">
        <f>VLOOKUP($D918,Artslister!$A$1:$W$100,6,FALSE)</f>
        <v>Magnoliophyta</v>
      </c>
      <c r="R918" t="str">
        <f>VLOOKUP($D918,Artslister!$A$1:$W$100,7,FALSE)</f>
        <v>Eudicots</v>
      </c>
      <c r="S918" t="str">
        <f>VLOOKUP($D918,Artslister!$A$1:$W$100,8,FALSE)</f>
        <v>Rosales</v>
      </c>
      <c r="T918" t="str">
        <f>VLOOKUP($D918,Artslister!$A$1:$W$100,9,FALSE)</f>
        <v>Rosaceae</v>
      </c>
      <c r="U918" t="str">
        <f>VLOOKUP($D918,Artslister!$A$1:$W$100,10,FALSE)</f>
        <v>Filipendula</v>
      </c>
      <c r="V918" t="str">
        <f>VLOOKUP($D918,Artslister!$A$1:$W$100,11,FALSE)</f>
        <v>vulgaris</v>
      </c>
      <c r="W918">
        <f>VLOOKUP($D918,Artslister!$A$1:$W$100,12,FALSE)</f>
        <v>0</v>
      </c>
      <c r="X918" t="str">
        <f>VLOOKUP($D918,Artslister!$A$1:$W$100,13,FALSE)</f>
        <v>Moench</v>
      </c>
      <c r="Y918" t="str">
        <f>VLOOKUP($D918,Artslister!$A$1:$W$100,15,FALSE)</f>
        <v>VU</v>
      </c>
      <c r="Z918" t="e">
        <f>VLOOKUP($D918,Artslister!$A$1:$W$100,17,FALSE)</f>
        <v>#N/A</v>
      </c>
    </row>
    <row r="919" spans="1:26" x14ac:dyDescent="0.3">
      <c r="A919" t="s">
        <v>56</v>
      </c>
      <c r="B919">
        <v>2017</v>
      </c>
      <c r="C919" t="s">
        <v>1470</v>
      </c>
      <c r="D919" t="s">
        <v>1710</v>
      </c>
      <c r="E919">
        <v>10</v>
      </c>
      <c r="F919">
        <v>1</v>
      </c>
      <c r="M919" t="str">
        <f>VLOOKUP($D919,Artslister!$A$1:$W$100,2,FALSE)</f>
        <v>Filipendula vulgaris</v>
      </c>
      <c r="N919" t="str">
        <f>VLOOKUP($D919,Artslister!$A$1:$W$100,3,FALSE)</f>
        <v>103311</v>
      </c>
      <c r="O919" t="str">
        <f>VLOOKUP($D919,Artslister!$A$1:$W$100,4,FALSE)</f>
        <v>133275</v>
      </c>
      <c r="P919" t="str">
        <f>VLOOKUP($D919,Artslister!$A$1:$W$100,5,FALSE)</f>
        <v>Plantae</v>
      </c>
      <c r="Q919" t="str">
        <f>VLOOKUP($D919,Artslister!$A$1:$W$100,6,FALSE)</f>
        <v>Magnoliophyta</v>
      </c>
      <c r="R919" t="str">
        <f>VLOOKUP($D919,Artslister!$A$1:$W$100,7,FALSE)</f>
        <v>Eudicots</v>
      </c>
      <c r="S919" t="str">
        <f>VLOOKUP($D919,Artslister!$A$1:$W$100,8,FALSE)</f>
        <v>Rosales</v>
      </c>
      <c r="T919" t="str">
        <f>VLOOKUP($D919,Artslister!$A$1:$W$100,9,FALSE)</f>
        <v>Rosaceae</v>
      </c>
      <c r="U919" t="str">
        <f>VLOOKUP($D919,Artslister!$A$1:$W$100,10,FALSE)</f>
        <v>Filipendula</v>
      </c>
      <c r="V919" t="str">
        <f>VLOOKUP($D919,Artslister!$A$1:$W$100,11,FALSE)</f>
        <v>vulgaris</v>
      </c>
      <c r="W919">
        <f>VLOOKUP($D919,Artslister!$A$1:$W$100,12,FALSE)</f>
        <v>0</v>
      </c>
      <c r="X919" t="str">
        <f>VLOOKUP($D919,Artslister!$A$1:$W$100,13,FALSE)</f>
        <v>Moench</v>
      </c>
      <c r="Y919" t="str">
        <f>VLOOKUP($D919,Artslister!$A$1:$W$100,15,FALSE)</f>
        <v>VU</v>
      </c>
      <c r="Z919" t="e">
        <f>VLOOKUP($D919,Artslister!$A$1:$W$100,17,FALSE)</f>
        <v>#N/A</v>
      </c>
    </row>
    <row r="920" spans="1:26" x14ac:dyDescent="0.3">
      <c r="A920" t="s">
        <v>56</v>
      </c>
      <c r="B920">
        <v>2017</v>
      </c>
      <c r="C920" t="s">
        <v>1472</v>
      </c>
      <c r="D920" t="s">
        <v>1710</v>
      </c>
      <c r="E920">
        <v>3</v>
      </c>
      <c r="F920">
        <v>1</v>
      </c>
      <c r="M920" t="str">
        <f>VLOOKUP($D920,Artslister!$A$1:$W$100,2,FALSE)</f>
        <v>Filipendula vulgaris</v>
      </c>
      <c r="N920" t="str">
        <f>VLOOKUP($D920,Artslister!$A$1:$W$100,3,FALSE)</f>
        <v>103311</v>
      </c>
      <c r="O920" t="str">
        <f>VLOOKUP($D920,Artslister!$A$1:$W$100,4,FALSE)</f>
        <v>133275</v>
      </c>
      <c r="P920" t="str">
        <f>VLOOKUP($D920,Artslister!$A$1:$W$100,5,FALSE)</f>
        <v>Plantae</v>
      </c>
      <c r="Q920" t="str">
        <f>VLOOKUP($D920,Artslister!$A$1:$W$100,6,FALSE)</f>
        <v>Magnoliophyta</v>
      </c>
      <c r="R920" t="str">
        <f>VLOOKUP($D920,Artslister!$A$1:$W$100,7,FALSE)</f>
        <v>Eudicots</v>
      </c>
      <c r="S920" t="str">
        <f>VLOOKUP($D920,Artslister!$A$1:$W$100,8,FALSE)</f>
        <v>Rosales</v>
      </c>
      <c r="T920" t="str">
        <f>VLOOKUP($D920,Artslister!$A$1:$W$100,9,FALSE)</f>
        <v>Rosaceae</v>
      </c>
      <c r="U920" t="str">
        <f>VLOOKUP($D920,Artslister!$A$1:$W$100,10,FALSE)</f>
        <v>Filipendula</v>
      </c>
      <c r="V920" t="str">
        <f>VLOOKUP($D920,Artslister!$A$1:$W$100,11,FALSE)</f>
        <v>vulgaris</v>
      </c>
      <c r="W920">
        <f>VLOOKUP($D920,Artslister!$A$1:$W$100,12,FALSE)</f>
        <v>0</v>
      </c>
      <c r="X920" t="str">
        <f>VLOOKUP($D920,Artslister!$A$1:$W$100,13,FALSE)</f>
        <v>Moench</v>
      </c>
      <c r="Y920" t="str">
        <f>VLOOKUP($D920,Artslister!$A$1:$W$100,15,FALSE)</f>
        <v>VU</v>
      </c>
      <c r="Z920" t="e">
        <f>VLOOKUP($D920,Artslister!$A$1:$W$100,17,FALSE)</f>
        <v>#N/A</v>
      </c>
    </row>
    <row r="921" spans="1:26" x14ac:dyDescent="0.3">
      <c r="A921" t="s">
        <v>56</v>
      </c>
      <c r="B921">
        <v>2017</v>
      </c>
      <c r="C921" t="s">
        <v>1474</v>
      </c>
      <c r="D921" t="s">
        <v>1710</v>
      </c>
      <c r="E921">
        <v>3</v>
      </c>
      <c r="F921">
        <v>1</v>
      </c>
      <c r="M921" t="str">
        <f>VLOOKUP($D921,Artslister!$A$1:$W$100,2,FALSE)</f>
        <v>Filipendula vulgaris</v>
      </c>
      <c r="N921" t="str">
        <f>VLOOKUP($D921,Artslister!$A$1:$W$100,3,FALSE)</f>
        <v>103311</v>
      </c>
      <c r="O921" t="str">
        <f>VLOOKUP($D921,Artslister!$A$1:$W$100,4,FALSE)</f>
        <v>133275</v>
      </c>
      <c r="P921" t="str">
        <f>VLOOKUP($D921,Artslister!$A$1:$W$100,5,FALSE)</f>
        <v>Plantae</v>
      </c>
      <c r="Q921" t="str">
        <f>VLOOKUP($D921,Artslister!$A$1:$W$100,6,FALSE)</f>
        <v>Magnoliophyta</v>
      </c>
      <c r="R921" t="str">
        <f>VLOOKUP($D921,Artslister!$A$1:$W$100,7,FALSE)</f>
        <v>Eudicots</v>
      </c>
      <c r="S921" t="str">
        <f>VLOOKUP($D921,Artslister!$A$1:$W$100,8,FALSE)</f>
        <v>Rosales</v>
      </c>
      <c r="T921" t="str">
        <f>VLOOKUP($D921,Artslister!$A$1:$W$100,9,FALSE)</f>
        <v>Rosaceae</v>
      </c>
      <c r="U921" t="str">
        <f>VLOOKUP($D921,Artslister!$A$1:$W$100,10,FALSE)</f>
        <v>Filipendula</v>
      </c>
      <c r="V921" t="str">
        <f>VLOOKUP($D921,Artslister!$A$1:$W$100,11,FALSE)</f>
        <v>vulgaris</v>
      </c>
      <c r="W921">
        <f>VLOOKUP($D921,Artslister!$A$1:$W$100,12,FALSE)</f>
        <v>0</v>
      </c>
      <c r="X921" t="str">
        <f>VLOOKUP($D921,Artslister!$A$1:$W$100,13,FALSE)</f>
        <v>Moench</v>
      </c>
      <c r="Y921" t="str">
        <f>VLOOKUP($D921,Artslister!$A$1:$W$100,15,FALSE)</f>
        <v>VU</v>
      </c>
      <c r="Z921" t="e">
        <f>VLOOKUP($D921,Artslister!$A$1:$W$100,17,FALSE)</f>
        <v>#N/A</v>
      </c>
    </row>
    <row r="922" spans="1:26" x14ac:dyDescent="0.3">
      <c r="A922" t="s">
        <v>56</v>
      </c>
      <c r="B922">
        <v>2017</v>
      </c>
      <c r="C922" t="s">
        <v>1475</v>
      </c>
      <c r="D922" t="s">
        <v>1710</v>
      </c>
      <c r="E922">
        <v>10</v>
      </c>
      <c r="F922">
        <v>1</v>
      </c>
      <c r="M922" t="str">
        <f>VLOOKUP($D922,Artslister!$A$1:$W$100,2,FALSE)</f>
        <v>Filipendula vulgaris</v>
      </c>
      <c r="N922" t="str">
        <f>VLOOKUP($D922,Artslister!$A$1:$W$100,3,FALSE)</f>
        <v>103311</v>
      </c>
      <c r="O922" t="str">
        <f>VLOOKUP($D922,Artslister!$A$1:$W$100,4,FALSE)</f>
        <v>133275</v>
      </c>
      <c r="P922" t="str">
        <f>VLOOKUP($D922,Artslister!$A$1:$W$100,5,FALSE)</f>
        <v>Plantae</v>
      </c>
      <c r="Q922" t="str">
        <f>VLOOKUP($D922,Artslister!$A$1:$W$100,6,FALSE)</f>
        <v>Magnoliophyta</v>
      </c>
      <c r="R922" t="str">
        <f>VLOOKUP($D922,Artslister!$A$1:$W$100,7,FALSE)</f>
        <v>Eudicots</v>
      </c>
      <c r="S922" t="str">
        <f>VLOOKUP($D922,Artslister!$A$1:$W$100,8,FALSE)</f>
        <v>Rosales</v>
      </c>
      <c r="T922" t="str">
        <f>VLOOKUP($D922,Artslister!$A$1:$W$100,9,FALSE)</f>
        <v>Rosaceae</v>
      </c>
      <c r="U922" t="str">
        <f>VLOOKUP($D922,Artslister!$A$1:$W$100,10,FALSE)</f>
        <v>Filipendula</v>
      </c>
      <c r="V922" t="str">
        <f>VLOOKUP($D922,Artslister!$A$1:$W$100,11,FALSE)</f>
        <v>vulgaris</v>
      </c>
      <c r="W922">
        <f>VLOOKUP($D922,Artslister!$A$1:$W$100,12,FALSE)</f>
        <v>0</v>
      </c>
      <c r="X922" t="str">
        <f>VLOOKUP($D922,Artslister!$A$1:$W$100,13,FALSE)</f>
        <v>Moench</v>
      </c>
      <c r="Y922" t="str">
        <f>VLOOKUP($D922,Artslister!$A$1:$W$100,15,FALSE)</f>
        <v>VU</v>
      </c>
      <c r="Z922" t="e">
        <f>VLOOKUP($D922,Artslister!$A$1:$W$100,17,FALSE)</f>
        <v>#N/A</v>
      </c>
    </row>
    <row r="923" spans="1:26" x14ac:dyDescent="0.3">
      <c r="A923" t="s">
        <v>56</v>
      </c>
      <c r="B923">
        <v>2017</v>
      </c>
      <c r="C923" t="s">
        <v>1477</v>
      </c>
      <c r="D923" t="s">
        <v>1710</v>
      </c>
      <c r="E923">
        <v>1</v>
      </c>
      <c r="F923">
        <v>1</v>
      </c>
      <c r="M923" t="str">
        <f>VLOOKUP($D923,Artslister!$A$1:$W$100,2,FALSE)</f>
        <v>Filipendula vulgaris</v>
      </c>
      <c r="N923" t="str">
        <f>VLOOKUP($D923,Artslister!$A$1:$W$100,3,FALSE)</f>
        <v>103311</v>
      </c>
      <c r="O923" t="str">
        <f>VLOOKUP($D923,Artslister!$A$1:$W$100,4,FALSE)</f>
        <v>133275</v>
      </c>
      <c r="P923" t="str">
        <f>VLOOKUP($D923,Artslister!$A$1:$W$100,5,FALSE)</f>
        <v>Plantae</v>
      </c>
      <c r="Q923" t="str">
        <f>VLOOKUP($D923,Artslister!$A$1:$W$100,6,FALSE)</f>
        <v>Magnoliophyta</v>
      </c>
      <c r="R923" t="str">
        <f>VLOOKUP($D923,Artslister!$A$1:$W$100,7,FALSE)</f>
        <v>Eudicots</v>
      </c>
      <c r="S923" t="str">
        <f>VLOOKUP($D923,Artslister!$A$1:$W$100,8,FALSE)</f>
        <v>Rosales</v>
      </c>
      <c r="T923" t="str">
        <f>VLOOKUP($D923,Artslister!$A$1:$W$100,9,FALSE)</f>
        <v>Rosaceae</v>
      </c>
      <c r="U923" t="str">
        <f>VLOOKUP($D923,Artslister!$A$1:$W$100,10,FALSE)</f>
        <v>Filipendula</v>
      </c>
      <c r="V923" t="str">
        <f>VLOOKUP($D923,Artslister!$A$1:$W$100,11,FALSE)</f>
        <v>vulgaris</v>
      </c>
      <c r="W923">
        <f>VLOOKUP($D923,Artslister!$A$1:$W$100,12,FALSE)</f>
        <v>0</v>
      </c>
      <c r="X923" t="str">
        <f>VLOOKUP($D923,Artslister!$A$1:$W$100,13,FALSE)</f>
        <v>Moench</v>
      </c>
      <c r="Y923" t="str">
        <f>VLOOKUP($D923,Artslister!$A$1:$W$100,15,FALSE)</f>
        <v>VU</v>
      </c>
      <c r="Z923" t="e">
        <f>VLOOKUP($D923,Artslister!$A$1:$W$100,17,FALSE)</f>
        <v>#N/A</v>
      </c>
    </row>
    <row r="924" spans="1:26" x14ac:dyDescent="0.3">
      <c r="A924" t="s">
        <v>56</v>
      </c>
      <c r="B924">
        <v>2017</v>
      </c>
      <c r="C924" t="s">
        <v>1479</v>
      </c>
      <c r="D924" t="s">
        <v>1710</v>
      </c>
      <c r="E924">
        <v>3</v>
      </c>
      <c r="F924">
        <v>1</v>
      </c>
      <c r="M924" t="str">
        <f>VLOOKUP($D924,Artslister!$A$1:$W$100,2,FALSE)</f>
        <v>Filipendula vulgaris</v>
      </c>
      <c r="N924" t="str">
        <f>VLOOKUP($D924,Artslister!$A$1:$W$100,3,FALSE)</f>
        <v>103311</v>
      </c>
      <c r="O924" t="str">
        <f>VLOOKUP($D924,Artslister!$A$1:$W$100,4,FALSE)</f>
        <v>133275</v>
      </c>
      <c r="P924" t="str">
        <f>VLOOKUP($D924,Artslister!$A$1:$W$100,5,FALSE)</f>
        <v>Plantae</v>
      </c>
      <c r="Q924" t="str">
        <f>VLOOKUP($D924,Artslister!$A$1:$W$100,6,FALSE)</f>
        <v>Magnoliophyta</v>
      </c>
      <c r="R924" t="str">
        <f>VLOOKUP($D924,Artslister!$A$1:$W$100,7,FALSE)</f>
        <v>Eudicots</v>
      </c>
      <c r="S924" t="str">
        <f>VLOOKUP($D924,Artslister!$A$1:$W$100,8,FALSE)</f>
        <v>Rosales</v>
      </c>
      <c r="T924" t="str">
        <f>VLOOKUP($D924,Artslister!$A$1:$W$100,9,FALSE)</f>
        <v>Rosaceae</v>
      </c>
      <c r="U924" t="str">
        <f>VLOOKUP($D924,Artslister!$A$1:$W$100,10,FALSE)</f>
        <v>Filipendula</v>
      </c>
      <c r="V924" t="str">
        <f>VLOOKUP($D924,Artslister!$A$1:$W$100,11,FALSE)</f>
        <v>vulgaris</v>
      </c>
      <c r="W924">
        <f>VLOOKUP($D924,Artslister!$A$1:$W$100,12,FALSE)</f>
        <v>0</v>
      </c>
      <c r="X924" t="str">
        <f>VLOOKUP($D924,Artslister!$A$1:$W$100,13,FALSE)</f>
        <v>Moench</v>
      </c>
      <c r="Y924" t="str">
        <f>VLOOKUP($D924,Artslister!$A$1:$W$100,15,FALSE)</f>
        <v>VU</v>
      </c>
      <c r="Z924" t="e">
        <f>VLOOKUP($D924,Artslister!$A$1:$W$100,17,FALSE)</f>
        <v>#N/A</v>
      </c>
    </row>
    <row r="925" spans="1:26" x14ac:dyDescent="0.3">
      <c r="A925" t="s">
        <v>56</v>
      </c>
      <c r="B925">
        <v>2017</v>
      </c>
      <c r="C925" t="s">
        <v>1481</v>
      </c>
      <c r="D925" t="s">
        <v>1710</v>
      </c>
      <c r="E925">
        <v>7</v>
      </c>
      <c r="F925">
        <v>1</v>
      </c>
      <c r="M925" t="str">
        <f>VLOOKUP($D925,Artslister!$A$1:$W$100,2,FALSE)</f>
        <v>Filipendula vulgaris</v>
      </c>
      <c r="N925" t="str">
        <f>VLOOKUP($D925,Artslister!$A$1:$W$100,3,FALSE)</f>
        <v>103311</v>
      </c>
      <c r="O925" t="str">
        <f>VLOOKUP($D925,Artslister!$A$1:$W$100,4,FALSE)</f>
        <v>133275</v>
      </c>
      <c r="P925" t="str">
        <f>VLOOKUP($D925,Artslister!$A$1:$W$100,5,FALSE)</f>
        <v>Plantae</v>
      </c>
      <c r="Q925" t="str">
        <f>VLOOKUP($D925,Artslister!$A$1:$W$100,6,FALSE)</f>
        <v>Magnoliophyta</v>
      </c>
      <c r="R925" t="str">
        <f>VLOOKUP($D925,Artslister!$A$1:$W$100,7,FALSE)</f>
        <v>Eudicots</v>
      </c>
      <c r="S925" t="str">
        <f>VLOOKUP($D925,Artslister!$A$1:$W$100,8,FALSE)</f>
        <v>Rosales</v>
      </c>
      <c r="T925" t="str">
        <f>VLOOKUP($D925,Artslister!$A$1:$W$100,9,FALSE)</f>
        <v>Rosaceae</v>
      </c>
      <c r="U925" t="str">
        <f>VLOOKUP($D925,Artslister!$A$1:$W$100,10,FALSE)</f>
        <v>Filipendula</v>
      </c>
      <c r="V925" t="str">
        <f>VLOOKUP($D925,Artslister!$A$1:$W$100,11,FALSE)</f>
        <v>vulgaris</v>
      </c>
      <c r="W925">
        <f>VLOOKUP($D925,Artslister!$A$1:$W$100,12,FALSE)</f>
        <v>0</v>
      </c>
      <c r="X925" t="str">
        <f>VLOOKUP($D925,Artslister!$A$1:$W$100,13,FALSE)</f>
        <v>Moench</v>
      </c>
      <c r="Y925" t="str">
        <f>VLOOKUP($D925,Artslister!$A$1:$W$100,15,FALSE)</f>
        <v>VU</v>
      </c>
      <c r="Z925" t="e">
        <f>VLOOKUP($D925,Artslister!$A$1:$W$100,17,FALSE)</f>
        <v>#N/A</v>
      </c>
    </row>
    <row r="926" spans="1:26" x14ac:dyDescent="0.3">
      <c r="A926" t="s">
        <v>56</v>
      </c>
      <c r="B926">
        <v>2017</v>
      </c>
      <c r="C926" t="s">
        <v>1484</v>
      </c>
      <c r="D926" t="s">
        <v>1710</v>
      </c>
      <c r="E926">
        <v>3</v>
      </c>
      <c r="F926">
        <v>1</v>
      </c>
      <c r="M926" t="str">
        <f>VLOOKUP($D926,Artslister!$A$1:$W$100,2,FALSE)</f>
        <v>Filipendula vulgaris</v>
      </c>
      <c r="N926" t="str">
        <f>VLOOKUP($D926,Artslister!$A$1:$W$100,3,FALSE)</f>
        <v>103311</v>
      </c>
      <c r="O926" t="str">
        <f>VLOOKUP($D926,Artslister!$A$1:$W$100,4,FALSE)</f>
        <v>133275</v>
      </c>
      <c r="P926" t="str">
        <f>VLOOKUP($D926,Artslister!$A$1:$W$100,5,FALSE)</f>
        <v>Plantae</v>
      </c>
      <c r="Q926" t="str">
        <f>VLOOKUP($D926,Artslister!$A$1:$W$100,6,FALSE)</f>
        <v>Magnoliophyta</v>
      </c>
      <c r="R926" t="str">
        <f>VLOOKUP($D926,Artslister!$A$1:$W$100,7,FALSE)</f>
        <v>Eudicots</v>
      </c>
      <c r="S926" t="str">
        <f>VLOOKUP($D926,Artslister!$A$1:$W$100,8,FALSE)</f>
        <v>Rosales</v>
      </c>
      <c r="T926" t="str">
        <f>VLOOKUP($D926,Artslister!$A$1:$W$100,9,FALSE)</f>
        <v>Rosaceae</v>
      </c>
      <c r="U926" t="str">
        <f>VLOOKUP($D926,Artslister!$A$1:$W$100,10,FALSE)</f>
        <v>Filipendula</v>
      </c>
      <c r="V926" t="str">
        <f>VLOOKUP($D926,Artslister!$A$1:$W$100,11,FALSE)</f>
        <v>vulgaris</v>
      </c>
      <c r="W926">
        <f>VLOOKUP($D926,Artslister!$A$1:$W$100,12,FALSE)</f>
        <v>0</v>
      </c>
      <c r="X926" t="str">
        <f>VLOOKUP($D926,Artslister!$A$1:$W$100,13,FALSE)</f>
        <v>Moench</v>
      </c>
      <c r="Y926" t="str">
        <f>VLOOKUP($D926,Artslister!$A$1:$W$100,15,FALSE)</f>
        <v>VU</v>
      </c>
      <c r="Z926" t="e">
        <f>VLOOKUP($D926,Artslister!$A$1:$W$100,17,FALSE)</f>
        <v>#N/A</v>
      </c>
    </row>
    <row r="927" spans="1:26" x14ac:dyDescent="0.3">
      <c r="A927" t="s">
        <v>56</v>
      </c>
      <c r="B927">
        <v>2017</v>
      </c>
      <c r="C927" t="s">
        <v>1486</v>
      </c>
      <c r="D927" t="s">
        <v>1710</v>
      </c>
      <c r="E927">
        <v>5</v>
      </c>
      <c r="F927">
        <v>1</v>
      </c>
      <c r="M927" t="str">
        <f>VLOOKUP($D927,Artslister!$A$1:$W$100,2,FALSE)</f>
        <v>Filipendula vulgaris</v>
      </c>
      <c r="N927" t="str">
        <f>VLOOKUP($D927,Artslister!$A$1:$W$100,3,FALSE)</f>
        <v>103311</v>
      </c>
      <c r="O927" t="str">
        <f>VLOOKUP($D927,Artslister!$A$1:$W$100,4,FALSE)</f>
        <v>133275</v>
      </c>
      <c r="P927" t="str">
        <f>VLOOKUP($D927,Artslister!$A$1:$W$100,5,FALSE)</f>
        <v>Plantae</v>
      </c>
      <c r="Q927" t="str">
        <f>VLOOKUP($D927,Artslister!$A$1:$W$100,6,FALSE)</f>
        <v>Magnoliophyta</v>
      </c>
      <c r="R927" t="str">
        <f>VLOOKUP($D927,Artslister!$A$1:$W$100,7,FALSE)</f>
        <v>Eudicots</v>
      </c>
      <c r="S927" t="str">
        <f>VLOOKUP($D927,Artslister!$A$1:$W$100,8,FALSE)</f>
        <v>Rosales</v>
      </c>
      <c r="T927" t="str">
        <f>VLOOKUP($D927,Artslister!$A$1:$W$100,9,FALSE)</f>
        <v>Rosaceae</v>
      </c>
      <c r="U927" t="str">
        <f>VLOOKUP($D927,Artslister!$A$1:$W$100,10,FALSE)</f>
        <v>Filipendula</v>
      </c>
      <c r="V927" t="str">
        <f>VLOOKUP($D927,Artslister!$A$1:$W$100,11,FALSE)</f>
        <v>vulgaris</v>
      </c>
      <c r="W927">
        <f>VLOOKUP($D927,Artslister!$A$1:$W$100,12,FALSE)</f>
        <v>0</v>
      </c>
      <c r="X927" t="str">
        <f>VLOOKUP($D927,Artslister!$A$1:$W$100,13,FALSE)</f>
        <v>Moench</v>
      </c>
      <c r="Y927" t="str">
        <f>VLOOKUP($D927,Artslister!$A$1:$W$100,15,FALSE)</f>
        <v>VU</v>
      </c>
      <c r="Z927" t="e">
        <f>VLOOKUP($D927,Artslister!$A$1:$W$100,17,FALSE)</f>
        <v>#N/A</v>
      </c>
    </row>
    <row r="928" spans="1:26" x14ac:dyDescent="0.3">
      <c r="A928" t="s">
        <v>56</v>
      </c>
      <c r="B928">
        <v>2017</v>
      </c>
      <c r="C928" t="s">
        <v>1488</v>
      </c>
      <c r="D928" t="s">
        <v>1710</v>
      </c>
      <c r="E928">
        <v>3</v>
      </c>
      <c r="F928">
        <v>1</v>
      </c>
      <c r="M928" t="str">
        <f>VLOOKUP($D928,Artslister!$A$1:$W$100,2,FALSE)</f>
        <v>Filipendula vulgaris</v>
      </c>
      <c r="N928" t="str">
        <f>VLOOKUP($D928,Artslister!$A$1:$W$100,3,FALSE)</f>
        <v>103311</v>
      </c>
      <c r="O928" t="str">
        <f>VLOOKUP($D928,Artslister!$A$1:$W$100,4,FALSE)</f>
        <v>133275</v>
      </c>
      <c r="P928" t="str">
        <f>VLOOKUP($D928,Artslister!$A$1:$W$100,5,FALSE)</f>
        <v>Plantae</v>
      </c>
      <c r="Q928" t="str">
        <f>VLOOKUP($D928,Artslister!$A$1:$W$100,6,FALSE)</f>
        <v>Magnoliophyta</v>
      </c>
      <c r="R928" t="str">
        <f>VLOOKUP($D928,Artslister!$A$1:$W$100,7,FALSE)</f>
        <v>Eudicots</v>
      </c>
      <c r="S928" t="str">
        <f>VLOOKUP($D928,Artslister!$A$1:$W$100,8,FALSE)</f>
        <v>Rosales</v>
      </c>
      <c r="T928" t="str">
        <f>VLOOKUP($D928,Artslister!$A$1:$W$100,9,FALSE)</f>
        <v>Rosaceae</v>
      </c>
      <c r="U928" t="str">
        <f>VLOOKUP($D928,Artslister!$A$1:$W$100,10,FALSE)</f>
        <v>Filipendula</v>
      </c>
      <c r="V928" t="str">
        <f>VLOOKUP($D928,Artslister!$A$1:$W$100,11,FALSE)</f>
        <v>vulgaris</v>
      </c>
      <c r="W928">
        <f>VLOOKUP($D928,Artslister!$A$1:$W$100,12,FALSE)</f>
        <v>0</v>
      </c>
      <c r="X928" t="str">
        <f>VLOOKUP($D928,Artslister!$A$1:$W$100,13,FALSE)</f>
        <v>Moench</v>
      </c>
      <c r="Y928" t="str">
        <f>VLOOKUP($D928,Artslister!$A$1:$W$100,15,FALSE)</f>
        <v>VU</v>
      </c>
      <c r="Z928" t="e">
        <f>VLOOKUP($D928,Artslister!$A$1:$W$100,17,FALSE)</f>
        <v>#N/A</v>
      </c>
    </row>
    <row r="929" spans="1:26" x14ac:dyDescent="0.3">
      <c r="A929" t="s">
        <v>98</v>
      </c>
      <c r="B929">
        <v>2017</v>
      </c>
      <c r="C929" t="s">
        <v>1561</v>
      </c>
      <c r="D929" t="s">
        <v>1710</v>
      </c>
      <c r="E929">
        <v>1</v>
      </c>
      <c r="F929">
        <v>1</v>
      </c>
      <c r="M929" t="str">
        <f>VLOOKUP($D929,Artslister!$A$1:$W$100,2,FALSE)</f>
        <v>Filipendula vulgaris</v>
      </c>
      <c r="N929" t="str">
        <f>VLOOKUP($D929,Artslister!$A$1:$W$100,3,FALSE)</f>
        <v>103311</v>
      </c>
      <c r="O929" t="str">
        <f>VLOOKUP($D929,Artslister!$A$1:$W$100,4,FALSE)</f>
        <v>133275</v>
      </c>
      <c r="P929" t="str">
        <f>VLOOKUP($D929,Artslister!$A$1:$W$100,5,FALSE)</f>
        <v>Plantae</v>
      </c>
      <c r="Q929" t="str">
        <f>VLOOKUP($D929,Artslister!$A$1:$W$100,6,FALSE)</f>
        <v>Magnoliophyta</v>
      </c>
      <c r="R929" t="str">
        <f>VLOOKUP($D929,Artslister!$A$1:$W$100,7,FALSE)</f>
        <v>Eudicots</v>
      </c>
      <c r="S929" t="str">
        <f>VLOOKUP($D929,Artslister!$A$1:$W$100,8,FALSE)</f>
        <v>Rosales</v>
      </c>
      <c r="T929" t="str">
        <f>VLOOKUP($D929,Artslister!$A$1:$W$100,9,FALSE)</f>
        <v>Rosaceae</v>
      </c>
      <c r="U929" t="str">
        <f>VLOOKUP($D929,Artslister!$A$1:$W$100,10,FALSE)</f>
        <v>Filipendula</v>
      </c>
      <c r="V929" t="str">
        <f>VLOOKUP($D929,Artslister!$A$1:$W$100,11,FALSE)</f>
        <v>vulgaris</v>
      </c>
      <c r="W929">
        <f>VLOOKUP($D929,Artslister!$A$1:$W$100,12,FALSE)</f>
        <v>0</v>
      </c>
      <c r="X929" t="str">
        <f>VLOOKUP($D929,Artslister!$A$1:$W$100,13,FALSE)</f>
        <v>Moench</v>
      </c>
      <c r="Y929" t="str">
        <f>VLOOKUP($D929,Artslister!$A$1:$W$100,15,FALSE)</f>
        <v>VU</v>
      </c>
      <c r="Z929" t="e">
        <f>VLOOKUP($D929,Artslister!$A$1:$W$100,17,FALSE)</f>
        <v>#N/A</v>
      </c>
    </row>
    <row r="930" spans="1:26" x14ac:dyDescent="0.3">
      <c r="A930" t="s">
        <v>98</v>
      </c>
      <c r="B930">
        <v>2017</v>
      </c>
      <c r="C930" t="s">
        <v>1562</v>
      </c>
      <c r="D930" t="s">
        <v>1710</v>
      </c>
      <c r="E930">
        <v>10</v>
      </c>
      <c r="F930">
        <v>1</v>
      </c>
      <c r="M930" t="str">
        <f>VLOOKUP($D930,Artslister!$A$1:$W$100,2,FALSE)</f>
        <v>Filipendula vulgaris</v>
      </c>
      <c r="N930" t="str">
        <f>VLOOKUP($D930,Artslister!$A$1:$W$100,3,FALSE)</f>
        <v>103311</v>
      </c>
      <c r="O930" t="str">
        <f>VLOOKUP($D930,Artslister!$A$1:$W$100,4,FALSE)</f>
        <v>133275</v>
      </c>
      <c r="P930" t="str">
        <f>VLOOKUP($D930,Artslister!$A$1:$W$100,5,FALSE)</f>
        <v>Plantae</v>
      </c>
      <c r="Q930" t="str">
        <f>VLOOKUP($D930,Artslister!$A$1:$W$100,6,FALSE)</f>
        <v>Magnoliophyta</v>
      </c>
      <c r="R930" t="str">
        <f>VLOOKUP($D930,Artslister!$A$1:$W$100,7,FALSE)</f>
        <v>Eudicots</v>
      </c>
      <c r="S930" t="str">
        <f>VLOOKUP($D930,Artslister!$A$1:$W$100,8,FALSE)</f>
        <v>Rosales</v>
      </c>
      <c r="T930" t="str">
        <f>VLOOKUP($D930,Artslister!$A$1:$W$100,9,FALSE)</f>
        <v>Rosaceae</v>
      </c>
      <c r="U930" t="str">
        <f>VLOOKUP($D930,Artslister!$A$1:$W$100,10,FALSE)</f>
        <v>Filipendula</v>
      </c>
      <c r="V930" t="str">
        <f>VLOOKUP($D930,Artslister!$A$1:$W$100,11,FALSE)</f>
        <v>vulgaris</v>
      </c>
      <c r="W930">
        <f>VLOOKUP($D930,Artslister!$A$1:$W$100,12,FALSE)</f>
        <v>0</v>
      </c>
      <c r="X930" t="str">
        <f>VLOOKUP($D930,Artslister!$A$1:$W$100,13,FALSE)</f>
        <v>Moench</v>
      </c>
      <c r="Y930" t="str">
        <f>VLOOKUP($D930,Artslister!$A$1:$W$100,15,FALSE)</f>
        <v>VU</v>
      </c>
      <c r="Z930" t="e">
        <f>VLOOKUP($D930,Artslister!$A$1:$W$100,17,FALSE)</f>
        <v>#N/A</v>
      </c>
    </row>
    <row r="931" spans="1:26" x14ac:dyDescent="0.3">
      <c r="A931" t="s">
        <v>98</v>
      </c>
      <c r="B931">
        <v>2017</v>
      </c>
      <c r="C931" t="s">
        <v>1564</v>
      </c>
      <c r="D931" t="s">
        <v>1710</v>
      </c>
      <c r="E931">
        <v>2</v>
      </c>
      <c r="F931">
        <v>1</v>
      </c>
      <c r="M931" t="str">
        <f>VLOOKUP($D931,Artslister!$A$1:$W$100,2,FALSE)</f>
        <v>Filipendula vulgaris</v>
      </c>
      <c r="N931" t="str">
        <f>VLOOKUP($D931,Artslister!$A$1:$W$100,3,FALSE)</f>
        <v>103311</v>
      </c>
      <c r="O931" t="str">
        <f>VLOOKUP($D931,Artslister!$A$1:$W$100,4,FALSE)</f>
        <v>133275</v>
      </c>
      <c r="P931" t="str">
        <f>VLOOKUP($D931,Artslister!$A$1:$W$100,5,FALSE)</f>
        <v>Plantae</v>
      </c>
      <c r="Q931" t="str">
        <f>VLOOKUP($D931,Artslister!$A$1:$W$100,6,FALSE)</f>
        <v>Magnoliophyta</v>
      </c>
      <c r="R931" t="str">
        <f>VLOOKUP($D931,Artslister!$A$1:$W$100,7,FALSE)</f>
        <v>Eudicots</v>
      </c>
      <c r="S931" t="str">
        <f>VLOOKUP($D931,Artslister!$A$1:$W$100,8,FALSE)</f>
        <v>Rosales</v>
      </c>
      <c r="T931" t="str">
        <f>VLOOKUP($D931,Artslister!$A$1:$W$100,9,FALSE)</f>
        <v>Rosaceae</v>
      </c>
      <c r="U931" t="str">
        <f>VLOOKUP($D931,Artslister!$A$1:$W$100,10,FALSE)</f>
        <v>Filipendula</v>
      </c>
      <c r="V931" t="str">
        <f>VLOOKUP($D931,Artslister!$A$1:$W$100,11,FALSE)</f>
        <v>vulgaris</v>
      </c>
      <c r="W931">
        <f>VLOOKUP($D931,Artslister!$A$1:$W$100,12,FALSE)</f>
        <v>0</v>
      </c>
      <c r="X931" t="str">
        <f>VLOOKUP($D931,Artslister!$A$1:$W$100,13,FALSE)</f>
        <v>Moench</v>
      </c>
      <c r="Y931" t="str">
        <f>VLOOKUP($D931,Artslister!$A$1:$W$100,15,FALSE)</f>
        <v>VU</v>
      </c>
      <c r="Z931" t="e">
        <f>VLOOKUP($D931,Artslister!$A$1:$W$100,17,FALSE)</f>
        <v>#N/A</v>
      </c>
    </row>
    <row r="932" spans="1:26" x14ac:dyDescent="0.3">
      <c r="A932" t="s">
        <v>98</v>
      </c>
      <c r="B932">
        <v>2017</v>
      </c>
      <c r="C932" t="s">
        <v>1566</v>
      </c>
      <c r="D932" t="s">
        <v>1710</v>
      </c>
      <c r="E932">
        <v>25</v>
      </c>
      <c r="F932">
        <v>1</v>
      </c>
      <c r="M932" t="str">
        <f>VLOOKUP($D932,Artslister!$A$1:$W$100,2,FALSE)</f>
        <v>Filipendula vulgaris</v>
      </c>
      <c r="N932" t="str">
        <f>VLOOKUP($D932,Artslister!$A$1:$W$100,3,FALSE)</f>
        <v>103311</v>
      </c>
      <c r="O932" t="str">
        <f>VLOOKUP($D932,Artslister!$A$1:$W$100,4,FALSE)</f>
        <v>133275</v>
      </c>
      <c r="P932" t="str">
        <f>VLOOKUP($D932,Artslister!$A$1:$W$100,5,FALSE)</f>
        <v>Plantae</v>
      </c>
      <c r="Q932" t="str">
        <f>VLOOKUP($D932,Artslister!$A$1:$W$100,6,FALSE)</f>
        <v>Magnoliophyta</v>
      </c>
      <c r="R932" t="str">
        <f>VLOOKUP($D932,Artslister!$A$1:$W$100,7,FALSE)</f>
        <v>Eudicots</v>
      </c>
      <c r="S932" t="str">
        <f>VLOOKUP($D932,Artslister!$A$1:$W$100,8,FALSE)</f>
        <v>Rosales</v>
      </c>
      <c r="T932" t="str">
        <f>VLOOKUP($D932,Artslister!$A$1:$W$100,9,FALSE)</f>
        <v>Rosaceae</v>
      </c>
      <c r="U932" t="str">
        <f>VLOOKUP($D932,Artslister!$A$1:$W$100,10,FALSE)</f>
        <v>Filipendula</v>
      </c>
      <c r="V932" t="str">
        <f>VLOOKUP($D932,Artslister!$A$1:$W$100,11,FALSE)</f>
        <v>vulgaris</v>
      </c>
      <c r="W932">
        <f>VLOOKUP($D932,Artslister!$A$1:$W$100,12,FALSE)</f>
        <v>0</v>
      </c>
      <c r="X932" t="str">
        <f>VLOOKUP($D932,Artslister!$A$1:$W$100,13,FALSE)</f>
        <v>Moench</v>
      </c>
      <c r="Y932" t="str">
        <f>VLOOKUP($D932,Artslister!$A$1:$W$100,15,FALSE)</f>
        <v>VU</v>
      </c>
      <c r="Z932" t="e">
        <f>VLOOKUP($D932,Artslister!$A$1:$W$100,17,FALSE)</f>
        <v>#N/A</v>
      </c>
    </row>
    <row r="933" spans="1:26" x14ac:dyDescent="0.3">
      <c r="A933" t="s">
        <v>98</v>
      </c>
      <c r="B933">
        <v>2017</v>
      </c>
      <c r="C933" t="s">
        <v>1556</v>
      </c>
      <c r="D933" t="s">
        <v>1710</v>
      </c>
      <c r="E933">
        <v>10</v>
      </c>
      <c r="F933">
        <v>1</v>
      </c>
      <c r="M933" t="str">
        <f>VLOOKUP($D933,Artslister!$A$1:$W$100,2,FALSE)</f>
        <v>Filipendula vulgaris</v>
      </c>
      <c r="N933" t="str">
        <f>VLOOKUP($D933,Artslister!$A$1:$W$100,3,FALSE)</f>
        <v>103311</v>
      </c>
      <c r="O933" t="str">
        <f>VLOOKUP($D933,Artslister!$A$1:$W$100,4,FALSE)</f>
        <v>133275</v>
      </c>
      <c r="P933" t="str">
        <f>VLOOKUP($D933,Artslister!$A$1:$W$100,5,FALSE)</f>
        <v>Plantae</v>
      </c>
      <c r="Q933" t="str">
        <f>VLOOKUP($D933,Artslister!$A$1:$W$100,6,FALSE)</f>
        <v>Magnoliophyta</v>
      </c>
      <c r="R933" t="str">
        <f>VLOOKUP($D933,Artslister!$A$1:$W$100,7,FALSE)</f>
        <v>Eudicots</v>
      </c>
      <c r="S933" t="str">
        <f>VLOOKUP($D933,Artslister!$A$1:$W$100,8,FALSE)</f>
        <v>Rosales</v>
      </c>
      <c r="T933" t="str">
        <f>VLOOKUP($D933,Artslister!$A$1:$W$100,9,FALSE)</f>
        <v>Rosaceae</v>
      </c>
      <c r="U933" t="str">
        <f>VLOOKUP($D933,Artslister!$A$1:$W$100,10,FALSE)</f>
        <v>Filipendula</v>
      </c>
      <c r="V933" t="str">
        <f>VLOOKUP($D933,Artslister!$A$1:$W$100,11,FALSE)</f>
        <v>vulgaris</v>
      </c>
      <c r="W933">
        <f>VLOOKUP($D933,Artslister!$A$1:$W$100,12,FALSE)</f>
        <v>0</v>
      </c>
      <c r="X933" t="str">
        <f>VLOOKUP($D933,Artslister!$A$1:$W$100,13,FALSE)</f>
        <v>Moench</v>
      </c>
      <c r="Y933" t="str">
        <f>VLOOKUP($D933,Artslister!$A$1:$W$100,15,FALSE)</f>
        <v>VU</v>
      </c>
      <c r="Z933" t="e">
        <f>VLOOKUP($D933,Artslister!$A$1:$W$100,17,FALSE)</f>
        <v>#N/A</v>
      </c>
    </row>
    <row r="934" spans="1:26" x14ac:dyDescent="0.3">
      <c r="A934" t="s">
        <v>98</v>
      </c>
      <c r="B934">
        <v>2017</v>
      </c>
      <c r="C934" t="s">
        <v>1557</v>
      </c>
      <c r="D934" t="s">
        <v>1710</v>
      </c>
      <c r="E934">
        <v>5</v>
      </c>
      <c r="F934">
        <v>1</v>
      </c>
      <c r="M934" t="str">
        <f>VLOOKUP($D934,Artslister!$A$1:$W$100,2,FALSE)</f>
        <v>Filipendula vulgaris</v>
      </c>
      <c r="N934" t="str">
        <f>VLOOKUP($D934,Artslister!$A$1:$W$100,3,FALSE)</f>
        <v>103311</v>
      </c>
      <c r="O934" t="str">
        <f>VLOOKUP($D934,Artslister!$A$1:$W$100,4,FALSE)</f>
        <v>133275</v>
      </c>
      <c r="P934" t="str">
        <f>VLOOKUP($D934,Artslister!$A$1:$W$100,5,FALSE)</f>
        <v>Plantae</v>
      </c>
      <c r="Q934" t="str">
        <f>VLOOKUP($D934,Artslister!$A$1:$W$100,6,FALSE)</f>
        <v>Magnoliophyta</v>
      </c>
      <c r="R934" t="str">
        <f>VLOOKUP($D934,Artslister!$A$1:$W$100,7,FALSE)</f>
        <v>Eudicots</v>
      </c>
      <c r="S934" t="str">
        <f>VLOOKUP($D934,Artslister!$A$1:$W$100,8,FALSE)</f>
        <v>Rosales</v>
      </c>
      <c r="T934" t="str">
        <f>VLOOKUP($D934,Artslister!$A$1:$W$100,9,FALSE)</f>
        <v>Rosaceae</v>
      </c>
      <c r="U934" t="str">
        <f>VLOOKUP($D934,Artslister!$A$1:$W$100,10,FALSE)</f>
        <v>Filipendula</v>
      </c>
      <c r="V934" t="str">
        <f>VLOOKUP($D934,Artslister!$A$1:$W$100,11,FALSE)</f>
        <v>vulgaris</v>
      </c>
      <c r="W934">
        <f>VLOOKUP($D934,Artslister!$A$1:$W$100,12,FALSE)</f>
        <v>0</v>
      </c>
      <c r="X934" t="str">
        <f>VLOOKUP($D934,Artslister!$A$1:$W$100,13,FALSE)</f>
        <v>Moench</v>
      </c>
      <c r="Y934" t="str">
        <f>VLOOKUP($D934,Artslister!$A$1:$W$100,15,FALSE)</f>
        <v>VU</v>
      </c>
      <c r="Z934" t="e">
        <f>VLOOKUP($D934,Artslister!$A$1:$W$100,17,FALSE)</f>
        <v>#N/A</v>
      </c>
    </row>
    <row r="935" spans="1:26" x14ac:dyDescent="0.3">
      <c r="A935" t="s">
        <v>98</v>
      </c>
      <c r="B935">
        <v>2017</v>
      </c>
      <c r="C935" t="s">
        <v>1558</v>
      </c>
      <c r="D935" t="s">
        <v>1710</v>
      </c>
      <c r="E935">
        <v>3</v>
      </c>
      <c r="F935">
        <v>1</v>
      </c>
      <c r="M935" t="str">
        <f>VLOOKUP($D935,Artslister!$A$1:$W$100,2,FALSE)</f>
        <v>Filipendula vulgaris</v>
      </c>
      <c r="N935" t="str">
        <f>VLOOKUP($D935,Artslister!$A$1:$W$100,3,FALSE)</f>
        <v>103311</v>
      </c>
      <c r="O935" t="str">
        <f>VLOOKUP($D935,Artslister!$A$1:$W$100,4,FALSE)</f>
        <v>133275</v>
      </c>
      <c r="P935" t="str">
        <f>VLOOKUP($D935,Artslister!$A$1:$W$100,5,FALSE)</f>
        <v>Plantae</v>
      </c>
      <c r="Q935" t="str">
        <f>VLOOKUP($D935,Artslister!$A$1:$W$100,6,FALSE)</f>
        <v>Magnoliophyta</v>
      </c>
      <c r="R935" t="str">
        <f>VLOOKUP($D935,Artslister!$A$1:$W$100,7,FALSE)</f>
        <v>Eudicots</v>
      </c>
      <c r="S935" t="str">
        <f>VLOOKUP($D935,Artslister!$A$1:$W$100,8,FALSE)</f>
        <v>Rosales</v>
      </c>
      <c r="T935" t="str">
        <f>VLOOKUP($D935,Artslister!$A$1:$W$100,9,FALSE)</f>
        <v>Rosaceae</v>
      </c>
      <c r="U935" t="str">
        <f>VLOOKUP($D935,Artslister!$A$1:$W$100,10,FALSE)</f>
        <v>Filipendula</v>
      </c>
      <c r="V935" t="str">
        <f>VLOOKUP($D935,Artslister!$A$1:$W$100,11,FALSE)</f>
        <v>vulgaris</v>
      </c>
      <c r="W935">
        <f>VLOOKUP($D935,Artslister!$A$1:$W$100,12,FALSE)</f>
        <v>0</v>
      </c>
      <c r="X935" t="str">
        <f>VLOOKUP($D935,Artslister!$A$1:$W$100,13,FALSE)</f>
        <v>Moench</v>
      </c>
      <c r="Y935" t="str">
        <f>VLOOKUP($D935,Artslister!$A$1:$W$100,15,FALSE)</f>
        <v>VU</v>
      </c>
      <c r="Z935" t="e">
        <f>VLOOKUP($D935,Artslister!$A$1:$W$100,17,FALSE)</f>
        <v>#N/A</v>
      </c>
    </row>
    <row r="936" spans="1:26" x14ac:dyDescent="0.3">
      <c r="A936" t="s">
        <v>104</v>
      </c>
      <c r="B936">
        <v>2018</v>
      </c>
      <c r="C936" t="s">
        <v>1147</v>
      </c>
      <c r="D936" t="s">
        <v>1710</v>
      </c>
      <c r="E936">
        <v>10</v>
      </c>
      <c r="F936">
        <v>1</v>
      </c>
      <c r="M936" t="str">
        <f>VLOOKUP($D936,Artslister!$A$1:$W$100,2,FALSE)</f>
        <v>Filipendula vulgaris</v>
      </c>
      <c r="N936" t="str">
        <f>VLOOKUP($D936,Artslister!$A$1:$W$100,3,FALSE)</f>
        <v>103311</v>
      </c>
      <c r="O936" t="str">
        <f>VLOOKUP($D936,Artslister!$A$1:$W$100,4,FALSE)</f>
        <v>133275</v>
      </c>
      <c r="P936" t="str">
        <f>VLOOKUP($D936,Artslister!$A$1:$W$100,5,FALSE)</f>
        <v>Plantae</v>
      </c>
      <c r="Q936" t="str">
        <f>VLOOKUP($D936,Artslister!$A$1:$W$100,6,FALSE)</f>
        <v>Magnoliophyta</v>
      </c>
      <c r="R936" t="str">
        <f>VLOOKUP($D936,Artslister!$A$1:$W$100,7,FALSE)</f>
        <v>Eudicots</v>
      </c>
      <c r="S936" t="str">
        <f>VLOOKUP($D936,Artslister!$A$1:$W$100,8,FALSE)</f>
        <v>Rosales</v>
      </c>
      <c r="T936" t="str">
        <f>VLOOKUP($D936,Artslister!$A$1:$W$100,9,FALSE)</f>
        <v>Rosaceae</v>
      </c>
      <c r="U936" t="str">
        <f>VLOOKUP($D936,Artslister!$A$1:$W$100,10,FALSE)</f>
        <v>Filipendula</v>
      </c>
      <c r="V936" t="str">
        <f>VLOOKUP($D936,Artslister!$A$1:$W$100,11,FALSE)</f>
        <v>vulgaris</v>
      </c>
      <c r="W936">
        <f>VLOOKUP($D936,Artslister!$A$1:$W$100,12,FALSE)</f>
        <v>0</v>
      </c>
      <c r="X936" t="str">
        <f>VLOOKUP($D936,Artslister!$A$1:$W$100,13,FALSE)</f>
        <v>Moench</v>
      </c>
      <c r="Y936" t="str">
        <f>VLOOKUP($D936,Artslister!$A$1:$W$100,15,FALSE)</f>
        <v>VU</v>
      </c>
      <c r="Z936" t="e">
        <f>VLOOKUP($D936,Artslister!$A$1:$W$100,17,FALSE)</f>
        <v>#N/A</v>
      </c>
    </row>
    <row r="937" spans="1:26" x14ac:dyDescent="0.3">
      <c r="A937" t="s">
        <v>109</v>
      </c>
      <c r="B937">
        <v>2018</v>
      </c>
      <c r="C937" t="s">
        <v>1322</v>
      </c>
      <c r="D937" t="s">
        <v>1710</v>
      </c>
      <c r="E937">
        <v>3</v>
      </c>
      <c r="F937">
        <v>1</v>
      </c>
      <c r="M937" t="str">
        <f>VLOOKUP($D937,Artslister!$A$1:$W$100,2,FALSE)</f>
        <v>Filipendula vulgaris</v>
      </c>
      <c r="N937" t="str">
        <f>VLOOKUP($D937,Artslister!$A$1:$W$100,3,FALSE)</f>
        <v>103311</v>
      </c>
      <c r="O937" t="str">
        <f>VLOOKUP($D937,Artslister!$A$1:$W$100,4,FALSE)</f>
        <v>133275</v>
      </c>
      <c r="P937" t="str">
        <f>VLOOKUP($D937,Artslister!$A$1:$W$100,5,FALSE)</f>
        <v>Plantae</v>
      </c>
      <c r="Q937" t="str">
        <f>VLOOKUP($D937,Artslister!$A$1:$W$100,6,FALSE)</f>
        <v>Magnoliophyta</v>
      </c>
      <c r="R937" t="str">
        <f>VLOOKUP($D937,Artslister!$A$1:$W$100,7,FALSE)</f>
        <v>Eudicots</v>
      </c>
      <c r="S937" t="str">
        <f>VLOOKUP($D937,Artslister!$A$1:$W$100,8,FALSE)</f>
        <v>Rosales</v>
      </c>
      <c r="T937" t="str">
        <f>VLOOKUP($D937,Artslister!$A$1:$W$100,9,FALSE)</f>
        <v>Rosaceae</v>
      </c>
      <c r="U937" t="str">
        <f>VLOOKUP($D937,Artslister!$A$1:$W$100,10,FALSE)</f>
        <v>Filipendula</v>
      </c>
      <c r="V937" t="str">
        <f>VLOOKUP($D937,Artslister!$A$1:$W$100,11,FALSE)</f>
        <v>vulgaris</v>
      </c>
      <c r="W937">
        <f>VLOOKUP($D937,Artslister!$A$1:$W$100,12,FALSE)</f>
        <v>0</v>
      </c>
      <c r="X937" t="str">
        <f>VLOOKUP($D937,Artslister!$A$1:$W$100,13,FALSE)</f>
        <v>Moench</v>
      </c>
      <c r="Y937" t="str">
        <f>VLOOKUP($D937,Artslister!$A$1:$W$100,15,FALSE)</f>
        <v>VU</v>
      </c>
      <c r="Z937" t="e">
        <f>VLOOKUP($D937,Artslister!$A$1:$W$100,17,FALSE)</f>
        <v>#N/A</v>
      </c>
    </row>
    <row r="938" spans="1:26" x14ac:dyDescent="0.3">
      <c r="A938" t="s">
        <v>109</v>
      </c>
      <c r="B938">
        <v>2018</v>
      </c>
      <c r="C938" t="s">
        <v>1328</v>
      </c>
      <c r="D938" t="s">
        <v>1710</v>
      </c>
      <c r="E938">
        <v>5</v>
      </c>
      <c r="F938">
        <v>1</v>
      </c>
      <c r="M938" t="str">
        <f>VLOOKUP($D938,Artslister!$A$1:$W$100,2,FALSE)</f>
        <v>Filipendula vulgaris</v>
      </c>
      <c r="N938" t="str">
        <f>VLOOKUP($D938,Artslister!$A$1:$W$100,3,FALSE)</f>
        <v>103311</v>
      </c>
      <c r="O938" t="str">
        <f>VLOOKUP($D938,Artslister!$A$1:$W$100,4,FALSE)</f>
        <v>133275</v>
      </c>
      <c r="P938" t="str">
        <f>VLOOKUP($D938,Artslister!$A$1:$W$100,5,FALSE)</f>
        <v>Plantae</v>
      </c>
      <c r="Q938" t="str">
        <f>VLOOKUP($D938,Artslister!$A$1:$W$100,6,FALSE)</f>
        <v>Magnoliophyta</v>
      </c>
      <c r="R938" t="str">
        <f>VLOOKUP($D938,Artslister!$A$1:$W$100,7,FALSE)</f>
        <v>Eudicots</v>
      </c>
      <c r="S938" t="str">
        <f>VLOOKUP($D938,Artslister!$A$1:$W$100,8,FALSE)</f>
        <v>Rosales</v>
      </c>
      <c r="T938" t="str">
        <f>VLOOKUP($D938,Artslister!$A$1:$W$100,9,FALSE)</f>
        <v>Rosaceae</v>
      </c>
      <c r="U938" t="str">
        <f>VLOOKUP($D938,Artslister!$A$1:$W$100,10,FALSE)</f>
        <v>Filipendula</v>
      </c>
      <c r="V938" t="str">
        <f>VLOOKUP($D938,Artslister!$A$1:$W$100,11,FALSE)</f>
        <v>vulgaris</v>
      </c>
      <c r="W938">
        <f>VLOOKUP($D938,Artslister!$A$1:$W$100,12,FALSE)</f>
        <v>0</v>
      </c>
      <c r="X938" t="str">
        <f>VLOOKUP($D938,Artslister!$A$1:$W$100,13,FALSE)</f>
        <v>Moench</v>
      </c>
      <c r="Y938" t="str">
        <f>VLOOKUP($D938,Artslister!$A$1:$W$100,15,FALSE)</f>
        <v>VU</v>
      </c>
      <c r="Z938" t="e">
        <f>VLOOKUP($D938,Artslister!$A$1:$W$100,17,FALSE)</f>
        <v>#N/A</v>
      </c>
    </row>
    <row r="939" spans="1:26" x14ac:dyDescent="0.3">
      <c r="A939" t="s">
        <v>109</v>
      </c>
      <c r="B939">
        <v>2018</v>
      </c>
      <c r="C939" t="s">
        <v>1330</v>
      </c>
      <c r="D939" t="s">
        <v>1710</v>
      </c>
      <c r="E939">
        <v>1</v>
      </c>
      <c r="F939">
        <v>1</v>
      </c>
      <c r="M939" t="str">
        <f>VLOOKUP($D939,Artslister!$A$1:$W$100,2,FALSE)</f>
        <v>Filipendula vulgaris</v>
      </c>
      <c r="N939" t="str">
        <f>VLOOKUP($D939,Artslister!$A$1:$W$100,3,FALSE)</f>
        <v>103311</v>
      </c>
      <c r="O939" t="str">
        <f>VLOOKUP($D939,Artslister!$A$1:$W$100,4,FALSE)</f>
        <v>133275</v>
      </c>
      <c r="P939" t="str">
        <f>VLOOKUP($D939,Artslister!$A$1:$W$100,5,FALSE)</f>
        <v>Plantae</v>
      </c>
      <c r="Q939" t="str">
        <f>VLOOKUP($D939,Artslister!$A$1:$W$100,6,FALSE)</f>
        <v>Magnoliophyta</v>
      </c>
      <c r="R939" t="str">
        <f>VLOOKUP($D939,Artslister!$A$1:$W$100,7,FALSE)</f>
        <v>Eudicots</v>
      </c>
      <c r="S939" t="str">
        <f>VLOOKUP($D939,Artslister!$A$1:$W$100,8,FALSE)</f>
        <v>Rosales</v>
      </c>
      <c r="T939" t="str">
        <f>VLOOKUP($D939,Artslister!$A$1:$W$100,9,FALSE)</f>
        <v>Rosaceae</v>
      </c>
      <c r="U939" t="str">
        <f>VLOOKUP($D939,Artslister!$A$1:$W$100,10,FALSE)</f>
        <v>Filipendula</v>
      </c>
      <c r="V939" t="str">
        <f>VLOOKUP($D939,Artslister!$A$1:$W$100,11,FALSE)</f>
        <v>vulgaris</v>
      </c>
      <c r="W939">
        <f>VLOOKUP($D939,Artslister!$A$1:$W$100,12,FALSE)</f>
        <v>0</v>
      </c>
      <c r="X939" t="str">
        <f>VLOOKUP($D939,Artslister!$A$1:$W$100,13,FALSE)</f>
        <v>Moench</v>
      </c>
      <c r="Y939" t="str">
        <f>VLOOKUP($D939,Artslister!$A$1:$W$100,15,FALSE)</f>
        <v>VU</v>
      </c>
      <c r="Z939" t="e">
        <f>VLOOKUP($D939,Artslister!$A$1:$W$100,17,FALSE)</f>
        <v>#N/A</v>
      </c>
    </row>
    <row r="940" spans="1:26" x14ac:dyDescent="0.3">
      <c r="A940" t="s">
        <v>109</v>
      </c>
      <c r="B940">
        <v>2018</v>
      </c>
      <c r="C940" t="s">
        <v>1331</v>
      </c>
      <c r="D940" t="s">
        <v>1710</v>
      </c>
      <c r="E940">
        <v>1</v>
      </c>
      <c r="F940">
        <v>1</v>
      </c>
      <c r="M940" t="str">
        <f>VLOOKUP($D940,Artslister!$A$1:$W$100,2,FALSE)</f>
        <v>Filipendula vulgaris</v>
      </c>
      <c r="N940" t="str">
        <f>VLOOKUP($D940,Artslister!$A$1:$W$100,3,FALSE)</f>
        <v>103311</v>
      </c>
      <c r="O940" t="str">
        <f>VLOOKUP($D940,Artslister!$A$1:$W$100,4,FALSE)</f>
        <v>133275</v>
      </c>
      <c r="P940" t="str">
        <f>VLOOKUP($D940,Artslister!$A$1:$W$100,5,FALSE)</f>
        <v>Plantae</v>
      </c>
      <c r="Q940" t="str">
        <f>VLOOKUP($D940,Artslister!$A$1:$W$100,6,FALSE)</f>
        <v>Magnoliophyta</v>
      </c>
      <c r="R940" t="str">
        <f>VLOOKUP($D940,Artslister!$A$1:$W$100,7,FALSE)</f>
        <v>Eudicots</v>
      </c>
      <c r="S940" t="str">
        <f>VLOOKUP($D940,Artslister!$A$1:$W$100,8,FALSE)</f>
        <v>Rosales</v>
      </c>
      <c r="T940" t="str">
        <f>VLOOKUP($D940,Artslister!$A$1:$W$100,9,FALSE)</f>
        <v>Rosaceae</v>
      </c>
      <c r="U940" t="str">
        <f>VLOOKUP($D940,Artslister!$A$1:$W$100,10,FALSE)</f>
        <v>Filipendula</v>
      </c>
      <c r="V940" t="str">
        <f>VLOOKUP($D940,Artslister!$A$1:$W$100,11,FALSE)</f>
        <v>vulgaris</v>
      </c>
      <c r="W940">
        <f>VLOOKUP($D940,Artslister!$A$1:$W$100,12,FALSE)</f>
        <v>0</v>
      </c>
      <c r="X940" t="str">
        <f>VLOOKUP($D940,Artslister!$A$1:$W$100,13,FALSE)</f>
        <v>Moench</v>
      </c>
      <c r="Y940" t="str">
        <f>VLOOKUP($D940,Artslister!$A$1:$W$100,15,FALSE)</f>
        <v>VU</v>
      </c>
      <c r="Z940" t="e">
        <f>VLOOKUP($D940,Artslister!$A$1:$W$100,17,FALSE)</f>
        <v>#N/A</v>
      </c>
    </row>
    <row r="941" spans="1:26" x14ac:dyDescent="0.3">
      <c r="A941" t="s">
        <v>109</v>
      </c>
      <c r="B941">
        <v>2018</v>
      </c>
      <c r="C941" t="s">
        <v>1332</v>
      </c>
      <c r="D941" t="s">
        <v>1710</v>
      </c>
      <c r="E941">
        <v>1</v>
      </c>
      <c r="F941">
        <v>1</v>
      </c>
      <c r="M941" t="str">
        <f>VLOOKUP($D941,Artslister!$A$1:$W$100,2,FALSE)</f>
        <v>Filipendula vulgaris</v>
      </c>
      <c r="N941" t="str">
        <f>VLOOKUP($D941,Artslister!$A$1:$W$100,3,FALSE)</f>
        <v>103311</v>
      </c>
      <c r="O941" t="str">
        <f>VLOOKUP($D941,Artslister!$A$1:$W$100,4,FALSE)</f>
        <v>133275</v>
      </c>
      <c r="P941" t="str">
        <f>VLOOKUP($D941,Artslister!$A$1:$W$100,5,FALSE)</f>
        <v>Plantae</v>
      </c>
      <c r="Q941" t="str">
        <f>VLOOKUP($D941,Artslister!$A$1:$W$100,6,FALSE)</f>
        <v>Magnoliophyta</v>
      </c>
      <c r="R941" t="str">
        <f>VLOOKUP($D941,Artslister!$A$1:$W$100,7,FALSE)</f>
        <v>Eudicots</v>
      </c>
      <c r="S941" t="str">
        <f>VLOOKUP($D941,Artslister!$A$1:$W$100,8,FALSE)</f>
        <v>Rosales</v>
      </c>
      <c r="T941" t="str">
        <f>VLOOKUP($D941,Artslister!$A$1:$W$100,9,FALSE)</f>
        <v>Rosaceae</v>
      </c>
      <c r="U941" t="str">
        <f>VLOOKUP($D941,Artslister!$A$1:$W$100,10,FALSE)</f>
        <v>Filipendula</v>
      </c>
      <c r="V941" t="str">
        <f>VLOOKUP($D941,Artslister!$A$1:$W$100,11,FALSE)</f>
        <v>vulgaris</v>
      </c>
      <c r="W941">
        <f>VLOOKUP($D941,Artslister!$A$1:$W$100,12,FALSE)</f>
        <v>0</v>
      </c>
      <c r="X941" t="str">
        <f>VLOOKUP($D941,Artslister!$A$1:$W$100,13,FALSE)</f>
        <v>Moench</v>
      </c>
      <c r="Y941" t="str">
        <f>VLOOKUP($D941,Artslister!$A$1:$W$100,15,FALSE)</f>
        <v>VU</v>
      </c>
      <c r="Z941" t="e">
        <f>VLOOKUP($D941,Artslister!$A$1:$W$100,17,FALSE)</f>
        <v>#N/A</v>
      </c>
    </row>
    <row r="942" spans="1:26" x14ac:dyDescent="0.3">
      <c r="A942" t="s">
        <v>109</v>
      </c>
      <c r="B942">
        <v>2018</v>
      </c>
      <c r="C942" t="s">
        <v>1333</v>
      </c>
      <c r="D942" t="s">
        <v>1710</v>
      </c>
      <c r="E942">
        <v>1</v>
      </c>
      <c r="F942">
        <v>1</v>
      </c>
      <c r="M942" t="str">
        <f>VLOOKUP($D942,Artslister!$A$1:$W$100,2,FALSE)</f>
        <v>Filipendula vulgaris</v>
      </c>
      <c r="N942" t="str">
        <f>VLOOKUP($D942,Artslister!$A$1:$W$100,3,FALSE)</f>
        <v>103311</v>
      </c>
      <c r="O942" t="str">
        <f>VLOOKUP($D942,Artslister!$A$1:$W$100,4,FALSE)</f>
        <v>133275</v>
      </c>
      <c r="P942" t="str">
        <f>VLOOKUP($D942,Artslister!$A$1:$W$100,5,FALSE)</f>
        <v>Plantae</v>
      </c>
      <c r="Q942" t="str">
        <f>VLOOKUP($D942,Artslister!$A$1:$W$100,6,FALSE)</f>
        <v>Magnoliophyta</v>
      </c>
      <c r="R942" t="str">
        <f>VLOOKUP($D942,Artslister!$A$1:$W$100,7,FALSE)</f>
        <v>Eudicots</v>
      </c>
      <c r="S942" t="str">
        <f>VLOOKUP($D942,Artslister!$A$1:$W$100,8,FALSE)</f>
        <v>Rosales</v>
      </c>
      <c r="T942" t="str">
        <f>VLOOKUP($D942,Artslister!$A$1:$W$100,9,FALSE)</f>
        <v>Rosaceae</v>
      </c>
      <c r="U942" t="str">
        <f>VLOOKUP($D942,Artslister!$A$1:$W$100,10,FALSE)</f>
        <v>Filipendula</v>
      </c>
      <c r="V942" t="str">
        <f>VLOOKUP($D942,Artslister!$A$1:$W$100,11,FALSE)</f>
        <v>vulgaris</v>
      </c>
      <c r="W942">
        <f>VLOOKUP($D942,Artslister!$A$1:$W$100,12,FALSE)</f>
        <v>0</v>
      </c>
      <c r="X942" t="str">
        <f>VLOOKUP($D942,Artslister!$A$1:$W$100,13,FALSE)</f>
        <v>Moench</v>
      </c>
      <c r="Y942" t="str">
        <f>VLOOKUP($D942,Artslister!$A$1:$W$100,15,FALSE)</f>
        <v>VU</v>
      </c>
      <c r="Z942" t="e">
        <f>VLOOKUP($D942,Artslister!$A$1:$W$100,17,FALSE)</f>
        <v>#N/A</v>
      </c>
    </row>
    <row r="943" spans="1:26" x14ac:dyDescent="0.3">
      <c r="A943" t="s">
        <v>109</v>
      </c>
      <c r="B943">
        <v>2018</v>
      </c>
      <c r="C943" t="s">
        <v>1334</v>
      </c>
      <c r="D943" t="s">
        <v>1710</v>
      </c>
      <c r="E943">
        <v>2</v>
      </c>
      <c r="F943">
        <v>1</v>
      </c>
      <c r="M943" t="str">
        <f>VLOOKUP($D943,Artslister!$A$1:$W$100,2,FALSE)</f>
        <v>Filipendula vulgaris</v>
      </c>
      <c r="N943" t="str">
        <f>VLOOKUP($D943,Artslister!$A$1:$W$100,3,FALSE)</f>
        <v>103311</v>
      </c>
      <c r="O943" t="str">
        <f>VLOOKUP($D943,Artslister!$A$1:$W$100,4,FALSE)</f>
        <v>133275</v>
      </c>
      <c r="P943" t="str">
        <f>VLOOKUP($D943,Artslister!$A$1:$W$100,5,FALSE)</f>
        <v>Plantae</v>
      </c>
      <c r="Q943" t="str">
        <f>VLOOKUP($D943,Artslister!$A$1:$W$100,6,FALSE)</f>
        <v>Magnoliophyta</v>
      </c>
      <c r="R943" t="str">
        <f>VLOOKUP($D943,Artslister!$A$1:$W$100,7,FALSE)</f>
        <v>Eudicots</v>
      </c>
      <c r="S943" t="str">
        <f>VLOOKUP($D943,Artslister!$A$1:$W$100,8,FALSE)</f>
        <v>Rosales</v>
      </c>
      <c r="T943" t="str">
        <f>VLOOKUP($D943,Artslister!$A$1:$W$100,9,FALSE)</f>
        <v>Rosaceae</v>
      </c>
      <c r="U943" t="str">
        <f>VLOOKUP($D943,Artslister!$A$1:$W$100,10,FALSE)</f>
        <v>Filipendula</v>
      </c>
      <c r="V943" t="str">
        <f>VLOOKUP($D943,Artslister!$A$1:$W$100,11,FALSE)</f>
        <v>vulgaris</v>
      </c>
      <c r="W943">
        <f>VLOOKUP($D943,Artslister!$A$1:$W$100,12,FALSE)</f>
        <v>0</v>
      </c>
      <c r="X943" t="str">
        <f>VLOOKUP($D943,Artslister!$A$1:$W$100,13,FALSE)</f>
        <v>Moench</v>
      </c>
      <c r="Y943" t="str">
        <f>VLOOKUP($D943,Artslister!$A$1:$W$100,15,FALSE)</f>
        <v>VU</v>
      </c>
      <c r="Z943" t="e">
        <f>VLOOKUP($D943,Artslister!$A$1:$W$100,17,FALSE)</f>
        <v>#N/A</v>
      </c>
    </row>
    <row r="944" spans="1:26" x14ac:dyDescent="0.3">
      <c r="A944" t="s">
        <v>109</v>
      </c>
      <c r="B944">
        <v>2018</v>
      </c>
      <c r="C944" t="s">
        <v>1337</v>
      </c>
      <c r="D944" t="s">
        <v>1710</v>
      </c>
      <c r="E944">
        <v>1</v>
      </c>
      <c r="F944">
        <v>1</v>
      </c>
      <c r="M944" t="str">
        <f>VLOOKUP($D944,Artslister!$A$1:$W$100,2,FALSE)</f>
        <v>Filipendula vulgaris</v>
      </c>
      <c r="N944" t="str">
        <f>VLOOKUP($D944,Artslister!$A$1:$W$100,3,FALSE)</f>
        <v>103311</v>
      </c>
      <c r="O944" t="str">
        <f>VLOOKUP($D944,Artslister!$A$1:$W$100,4,FALSE)</f>
        <v>133275</v>
      </c>
      <c r="P944" t="str">
        <f>VLOOKUP($D944,Artslister!$A$1:$W$100,5,FALSE)</f>
        <v>Plantae</v>
      </c>
      <c r="Q944" t="str">
        <f>VLOOKUP($D944,Artslister!$A$1:$W$100,6,FALSE)</f>
        <v>Magnoliophyta</v>
      </c>
      <c r="R944" t="str">
        <f>VLOOKUP($D944,Artslister!$A$1:$W$100,7,FALSE)</f>
        <v>Eudicots</v>
      </c>
      <c r="S944" t="str">
        <f>VLOOKUP($D944,Artslister!$A$1:$W$100,8,FALSE)</f>
        <v>Rosales</v>
      </c>
      <c r="T944" t="str">
        <f>VLOOKUP($D944,Artslister!$A$1:$W$100,9,FALSE)</f>
        <v>Rosaceae</v>
      </c>
      <c r="U944" t="str">
        <f>VLOOKUP($D944,Artslister!$A$1:$W$100,10,FALSE)</f>
        <v>Filipendula</v>
      </c>
      <c r="V944" t="str">
        <f>VLOOKUP($D944,Artslister!$A$1:$W$100,11,FALSE)</f>
        <v>vulgaris</v>
      </c>
      <c r="W944">
        <f>VLOOKUP($D944,Artslister!$A$1:$W$100,12,FALSE)</f>
        <v>0</v>
      </c>
      <c r="X944" t="str">
        <f>VLOOKUP($D944,Artslister!$A$1:$W$100,13,FALSE)</f>
        <v>Moench</v>
      </c>
      <c r="Y944" t="str">
        <f>VLOOKUP($D944,Artslister!$A$1:$W$100,15,FALSE)</f>
        <v>VU</v>
      </c>
      <c r="Z944" t="e">
        <f>VLOOKUP($D944,Artslister!$A$1:$W$100,17,FALSE)</f>
        <v>#N/A</v>
      </c>
    </row>
    <row r="945" spans="1:26" x14ac:dyDescent="0.3">
      <c r="A945" t="s">
        <v>109</v>
      </c>
      <c r="B945">
        <v>2018</v>
      </c>
      <c r="C945" t="s">
        <v>1324</v>
      </c>
      <c r="D945" t="s">
        <v>1710</v>
      </c>
      <c r="E945">
        <v>15</v>
      </c>
      <c r="F945">
        <v>1</v>
      </c>
      <c r="M945" t="str">
        <f>VLOOKUP($D945,Artslister!$A$1:$W$100,2,FALSE)</f>
        <v>Filipendula vulgaris</v>
      </c>
      <c r="N945" t="str">
        <f>VLOOKUP($D945,Artslister!$A$1:$W$100,3,FALSE)</f>
        <v>103311</v>
      </c>
      <c r="O945" t="str">
        <f>VLOOKUP($D945,Artslister!$A$1:$W$100,4,FALSE)</f>
        <v>133275</v>
      </c>
      <c r="P945" t="str">
        <f>VLOOKUP($D945,Artslister!$A$1:$W$100,5,FALSE)</f>
        <v>Plantae</v>
      </c>
      <c r="Q945" t="str">
        <f>VLOOKUP($D945,Artslister!$A$1:$W$100,6,FALSE)</f>
        <v>Magnoliophyta</v>
      </c>
      <c r="R945" t="str">
        <f>VLOOKUP($D945,Artslister!$A$1:$W$100,7,FALSE)</f>
        <v>Eudicots</v>
      </c>
      <c r="S945" t="str">
        <f>VLOOKUP($D945,Artslister!$A$1:$W$100,8,FALSE)</f>
        <v>Rosales</v>
      </c>
      <c r="T945" t="str">
        <f>VLOOKUP($D945,Artslister!$A$1:$W$100,9,FALSE)</f>
        <v>Rosaceae</v>
      </c>
      <c r="U945" t="str">
        <f>VLOOKUP($D945,Artslister!$A$1:$W$100,10,FALSE)</f>
        <v>Filipendula</v>
      </c>
      <c r="V945" t="str">
        <f>VLOOKUP($D945,Artslister!$A$1:$W$100,11,FALSE)</f>
        <v>vulgaris</v>
      </c>
      <c r="W945">
        <f>VLOOKUP($D945,Artslister!$A$1:$W$100,12,FALSE)</f>
        <v>0</v>
      </c>
      <c r="X945" t="str">
        <f>VLOOKUP($D945,Artslister!$A$1:$W$100,13,FALSE)</f>
        <v>Moench</v>
      </c>
      <c r="Y945" t="str">
        <f>VLOOKUP($D945,Artslister!$A$1:$W$100,15,FALSE)</f>
        <v>VU</v>
      </c>
      <c r="Z945" t="e">
        <f>VLOOKUP($D945,Artslister!$A$1:$W$100,17,FALSE)</f>
        <v>#N/A</v>
      </c>
    </row>
    <row r="946" spans="1:26" x14ac:dyDescent="0.3">
      <c r="A946" t="s">
        <v>109</v>
      </c>
      <c r="B946">
        <v>2018</v>
      </c>
      <c r="C946" t="s">
        <v>1326</v>
      </c>
      <c r="D946" t="s">
        <v>1710</v>
      </c>
      <c r="E946">
        <v>5</v>
      </c>
      <c r="F946">
        <v>1</v>
      </c>
      <c r="M946" t="str">
        <f>VLOOKUP($D946,Artslister!$A$1:$W$100,2,FALSE)</f>
        <v>Filipendula vulgaris</v>
      </c>
      <c r="N946" t="str">
        <f>VLOOKUP($D946,Artslister!$A$1:$W$100,3,FALSE)</f>
        <v>103311</v>
      </c>
      <c r="O946" t="str">
        <f>VLOOKUP($D946,Artslister!$A$1:$W$100,4,FALSE)</f>
        <v>133275</v>
      </c>
      <c r="P946" t="str">
        <f>VLOOKUP($D946,Artslister!$A$1:$W$100,5,FALSE)</f>
        <v>Plantae</v>
      </c>
      <c r="Q946" t="str">
        <f>VLOOKUP($D946,Artslister!$A$1:$W$100,6,FALSE)</f>
        <v>Magnoliophyta</v>
      </c>
      <c r="R946" t="str">
        <f>VLOOKUP($D946,Artslister!$A$1:$W$100,7,FALSE)</f>
        <v>Eudicots</v>
      </c>
      <c r="S946" t="str">
        <f>VLOOKUP($D946,Artslister!$A$1:$W$100,8,FALSE)</f>
        <v>Rosales</v>
      </c>
      <c r="T946" t="str">
        <f>VLOOKUP($D946,Artslister!$A$1:$W$100,9,FALSE)</f>
        <v>Rosaceae</v>
      </c>
      <c r="U946" t="str">
        <f>VLOOKUP($D946,Artslister!$A$1:$W$100,10,FALSE)</f>
        <v>Filipendula</v>
      </c>
      <c r="V946" t="str">
        <f>VLOOKUP($D946,Artslister!$A$1:$W$100,11,FALSE)</f>
        <v>vulgaris</v>
      </c>
      <c r="W946">
        <f>VLOOKUP($D946,Artslister!$A$1:$W$100,12,FALSE)</f>
        <v>0</v>
      </c>
      <c r="X946" t="str">
        <f>VLOOKUP($D946,Artslister!$A$1:$W$100,13,FALSE)</f>
        <v>Moench</v>
      </c>
      <c r="Y946" t="str">
        <f>VLOOKUP($D946,Artslister!$A$1:$W$100,15,FALSE)</f>
        <v>VU</v>
      </c>
      <c r="Z946" t="e">
        <f>VLOOKUP($D946,Artslister!$A$1:$W$100,17,FALSE)</f>
        <v>#N/A</v>
      </c>
    </row>
    <row r="947" spans="1:26" x14ac:dyDescent="0.3">
      <c r="A947" t="s">
        <v>69</v>
      </c>
      <c r="B947">
        <v>2018</v>
      </c>
      <c r="C947" t="s">
        <v>1376</v>
      </c>
      <c r="D947" t="s">
        <v>1710</v>
      </c>
      <c r="E947">
        <v>7</v>
      </c>
      <c r="F947">
        <v>1</v>
      </c>
      <c r="M947" t="str">
        <f>VLOOKUP($D947,Artslister!$A$1:$W$100,2,FALSE)</f>
        <v>Filipendula vulgaris</v>
      </c>
      <c r="N947" t="str">
        <f>VLOOKUP($D947,Artslister!$A$1:$W$100,3,FALSE)</f>
        <v>103311</v>
      </c>
      <c r="O947" t="str">
        <f>VLOOKUP($D947,Artslister!$A$1:$W$100,4,FALSE)</f>
        <v>133275</v>
      </c>
      <c r="P947" t="str">
        <f>VLOOKUP($D947,Artslister!$A$1:$W$100,5,FALSE)</f>
        <v>Plantae</v>
      </c>
      <c r="Q947" t="str">
        <f>VLOOKUP($D947,Artslister!$A$1:$W$100,6,FALSE)</f>
        <v>Magnoliophyta</v>
      </c>
      <c r="R947" t="str">
        <f>VLOOKUP($D947,Artslister!$A$1:$W$100,7,FALSE)</f>
        <v>Eudicots</v>
      </c>
      <c r="S947" t="str">
        <f>VLOOKUP($D947,Artslister!$A$1:$W$100,8,FALSE)</f>
        <v>Rosales</v>
      </c>
      <c r="T947" t="str">
        <f>VLOOKUP($D947,Artslister!$A$1:$W$100,9,FALSE)</f>
        <v>Rosaceae</v>
      </c>
      <c r="U947" t="str">
        <f>VLOOKUP($D947,Artslister!$A$1:$W$100,10,FALSE)</f>
        <v>Filipendula</v>
      </c>
      <c r="V947" t="str">
        <f>VLOOKUP($D947,Artslister!$A$1:$W$100,11,FALSE)</f>
        <v>vulgaris</v>
      </c>
      <c r="W947">
        <f>VLOOKUP($D947,Artslister!$A$1:$W$100,12,FALSE)</f>
        <v>0</v>
      </c>
      <c r="X947" t="str">
        <f>VLOOKUP($D947,Artslister!$A$1:$W$100,13,FALSE)</f>
        <v>Moench</v>
      </c>
      <c r="Y947" t="str">
        <f>VLOOKUP($D947,Artslister!$A$1:$W$100,15,FALSE)</f>
        <v>VU</v>
      </c>
      <c r="Z947" t="e">
        <f>VLOOKUP($D947,Artslister!$A$1:$W$100,17,FALSE)</f>
        <v>#N/A</v>
      </c>
    </row>
    <row r="948" spans="1:26" x14ac:dyDescent="0.3">
      <c r="A948" t="s">
        <v>69</v>
      </c>
      <c r="B948">
        <v>2018</v>
      </c>
      <c r="C948" t="s">
        <v>1383</v>
      </c>
      <c r="D948" t="s">
        <v>1710</v>
      </c>
      <c r="E948">
        <v>25</v>
      </c>
      <c r="F948">
        <v>1</v>
      </c>
      <c r="M948" t="str">
        <f>VLOOKUP($D948,Artslister!$A$1:$W$100,2,FALSE)</f>
        <v>Filipendula vulgaris</v>
      </c>
      <c r="N948" t="str">
        <f>VLOOKUP($D948,Artslister!$A$1:$W$100,3,FALSE)</f>
        <v>103311</v>
      </c>
      <c r="O948" t="str">
        <f>VLOOKUP($D948,Artslister!$A$1:$W$100,4,FALSE)</f>
        <v>133275</v>
      </c>
      <c r="P948" t="str">
        <f>VLOOKUP($D948,Artslister!$A$1:$W$100,5,FALSE)</f>
        <v>Plantae</v>
      </c>
      <c r="Q948" t="str">
        <f>VLOOKUP($D948,Artslister!$A$1:$W$100,6,FALSE)</f>
        <v>Magnoliophyta</v>
      </c>
      <c r="R948" t="str">
        <f>VLOOKUP($D948,Artslister!$A$1:$W$100,7,FALSE)</f>
        <v>Eudicots</v>
      </c>
      <c r="S948" t="str">
        <f>VLOOKUP($D948,Artslister!$A$1:$W$100,8,FALSE)</f>
        <v>Rosales</v>
      </c>
      <c r="T948" t="str">
        <f>VLOOKUP($D948,Artslister!$A$1:$W$100,9,FALSE)</f>
        <v>Rosaceae</v>
      </c>
      <c r="U948" t="str">
        <f>VLOOKUP($D948,Artslister!$A$1:$W$100,10,FALSE)</f>
        <v>Filipendula</v>
      </c>
      <c r="V948" t="str">
        <f>VLOOKUP($D948,Artslister!$A$1:$W$100,11,FALSE)</f>
        <v>vulgaris</v>
      </c>
      <c r="W948">
        <f>VLOOKUP($D948,Artslister!$A$1:$W$100,12,FALSE)</f>
        <v>0</v>
      </c>
      <c r="X948" t="str">
        <f>VLOOKUP($D948,Artslister!$A$1:$W$100,13,FALSE)</f>
        <v>Moench</v>
      </c>
      <c r="Y948" t="str">
        <f>VLOOKUP($D948,Artslister!$A$1:$W$100,15,FALSE)</f>
        <v>VU</v>
      </c>
      <c r="Z948" t="e">
        <f>VLOOKUP($D948,Artslister!$A$1:$W$100,17,FALSE)</f>
        <v>#N/A</v>
      </c>
    </row>
    <row r="949" spans="1:26" x14ac:dyDescent="0.3">
      <c r="A949" t="s">
        <v>69</v>
      </c>
      <c r="B949">
        <v>2018</v>
      </c>
      <c r="C949" t="s">
        <v>1385</v>
      </c>
      <c r="D949" t="s">
        <v>1710</v>
      </c>
      <c r="E949">
        <v>5</v>
      </c>
      <c r="F949">
        <v>1</v>
      </c>
      <c r="M949" t="str">
        <f>VLOOKUP($D949,Artslister!$A$1:$W$100,2,FALSE)</f>
        <v>Filipendula vulgaris</v>
      </c>
      <c r="N949" t="str">
        <f>VLOOKUP($D949,Artslister!$A$1:$W$100,3,FALSE)</f>
        <v>103311</v>
      </c>
      <c r="O949" t="str">
        <f>VLOOKUP($D949,Artslister!$A$1:$W$100,4,FALSE)</f>
        <v>133275</v>
      </c>
      <c r="P949" t="str">
        <f>VLOOKUP($D949,Artslister!$A$1:$W$100,5,FALSE)</f>
        <v>Plantae</v>
      </c>
      <c r="Q949" t="str">
        <f>VLOOKUP($D949,Artslister!$A$1:$W$100,6,FALSE)</f>
        <v>Magnoliophyta</v>
      </c>
      <c r="R949" t="str">
        <f>VLOOKUP($D949,Artslister!$A$1:$W$100,7,FALSE)</f>
        <v>Eudicots</v>
      </c>
      <c r="S949" t="str">
        <f>VLOOKUP($D949,Artslister!$A$1:$W$100,8,FALSE)</f>
        <v>Rosales</v>
      </c>
      <c r="T949" t="str">
        <f>VLOOKUP($D949,Artslister!$A$1:$W$100,9,FALSE)</f>
        <v>Rosaceae</v>
      </c>
      <c r="U949" t="str">
        <f>VLOOKUP($D949,Artslister!$A$1:$W$100,10,FALSE)</f>
        <v>Filipendula</v>
      </c>
      <c r="V949" t="str">
        <f>VLOOKUP($D949,Artslister!$A$1:$W$100,11,FALSE)</f>
        <v>vulgaris</v>
      </c>
      <c r="W949">
        <f>VLOOKUP($D949,Artslister!$A$1:$W$100,12,FALSE)</f>
        <v>0</v>
      </c>
      <c r="X949" t="str">
        <f>VLOOKUP($D949,Artslister!$A$1:$W$100,13,FALSE)</f>
        <v>Moench</v>
      </c>
      <c r="Y949" t="str">
        <f>VLOOKUP($D949,Artslister!$A$1:$W$100,15,FALSE)</f>
        <v>VU</v>
      </c>
      <c r="Z949" t="e">
        <f>VLOOKUP($D949,Artslister!$A$1:$W$100,17,FALSE)</f>
        <v>#N/A</v>
      </c>
    </row>
    <row r="950" spans="1:26" x14ac:dyDescent="0.3">
      <c r="A950" t="s">
        <v>69</v>
      </c>
      <c r="B950">
        <v>2018</v>
      </c>
      <c r="C950" t="s">
        <v>1387</v>
      </c>
      <c r="D950" t="s">
        <v>1710</v>
      </c>
      <c r="E950">
        <v>5</v>
      </c>
      <c r="F950">
        <v>1</v>
      </c>
      <c r="M950" t="str">
        <f>VLOOKUP($D950,Artslister!$A$1:$W$100,2,FALSE)</f>
        <v>Filipendula vulgaris</v>
      </c>
      <c r="N950" t="str">
        <f>VLOOKUP($D950,Artslister!$A$1:$W$100,3,FALSE)</f>
        <v>103311</v>
      </c>
      <c r="O950" t="str">
        <f>VLOOKUP($D950,Artslister!$A$1:$W$100,4,FALSE)</f>
        <v>133275</v>
      </c>
      <c r="P950" t="str">
        <f>VLOOKUP($D950,Artslister!$A$1:$W$100,5,FALSE)</f>
        <v>Plantae</v>
      </c>
      <c r="Q950" t="str">
        <f>VLOOKUP($D950,Artslister!$A$1:$W$100,6,FALSE)</f>
        <v>Magnoliophyta</v>
      </c>
      <c r="R950" t="str">
        <f>VLOOKUP($D950,Artslister!$A$1:$W$100,7,FALSE)</f>
        <v>Eudicots</v>
      </c>
      <c r="S950" t="str">
        <f>VLOOKUP($D950,Artslister!$A$1:$W$100,8,FALSE)</f>
        <v>Rosales</v>
      </c>
      <c r="T950" t="str">
        <f>VLOOKUP($D950,Artslister!$A$1:$W$100,9,FALSE)</f>
        <v>Rosaceae</v>
      </c>
      <c r="U950" t="str">
        <f>VLOOKUP($D950,Artslister!$A$1:$W$100,10,FALSE)</f>
        <v>Filipendula</v>
      </c>
      <c r="V950" t="str">
        <f>VLOOKUP($D950,Artslister!$A$1:$W$100,11,FALSE)</f>
        <v>vulgaris</v>
      </c>
      <c r="W950">
        <f>VLOOKUP($D950,Artslister!$A$1:$W$100,12,FALSE)</f>
        <v>0</v>
      </c>
      <c r="X950" t="str">
        <f>VLOOKUP($D950,Artslister!$A$1:$W$100,13,FALSE)</f>
        <v>Moench</v>
      </c>
      <c r="Y950" t="str">
        <f>VLOOKUP($D950,Artslister!$A$1:$W$100,15,FALSE)</f>
        <v>VU</v>
      </c>
      <c r="Z950" t="e">
        <f>VLOOKUP($D950,Artslister!$A$1:$W$100,17,FALSE)</f>
        <v>#N/A</v>
      </c>
    </row>
    <row r="951" spans="1:26" x14ac:dyDescent="0.3">
      <c r="A951" t="s">
        <v>69</v>
      </c>
      <c r="B951">
        <v>2018</v>
      </c>
      <c r="C951" t="s">
        <v>1388</v>
      </c>
      <c r="D951" t="s">
        <v>1710</v>
      </c>
      <c r="E951">
        <v>15</v>
      </c>
      <c r="F951">
        <v>1</v>
      </c>
      <c r="M951" t="str">
        <f>VLOOKUP($D951,Artslister!$A$1:$W$100,2,FALSE)</f>
        <v>Filipendula vulgaris</v>
      </c>
      <c r="N951" t="str">
        <f>VLOOKUP($D951,Artslister!$A$1:$W$100,3,FALSE)</f>
        <v>103311</v>
      </c>
      <c r="O951" t="str">
        <f>VLOOKUP($D951,Artslister!$A$1:$W$100,4,FALSE)</f>
        <v>133275</v>
      </c>
      <c r="P951" t="str">
        <f>VLOOKUP($D951,Artslister!$A$1:$W$100,5,FALSE)</f>
        <v>Plantae</v>
      </c>
      <c r="Q951" t="str">
        <f>VLOOKUP($D951,Artslister!$A$1:$W$100,6,FALSE)</f>
        <v>Magnoliophyta</v>
      </c>
      <c r="R951" t="str">
        <f>VLOOKUP($D951,Artslister!$A$1:$W$100,7,FALSE)</f>
        <v>Eudicots</v>
      </c>
      <c r="S951" t="str">
        <f>VLOOKUP($D951,Artslister!$A$1:$W$100,8,FALSE)</f>
        <v>Rosales</v>
      </c>
      <c r="T951" t="str">
        <f>VLOOKUP($D951,Artslister!$A$1:$W$100,9,FALSE)</f>
        <v>Rosaceae</v>
      </c>
      <c r="U951" t="str">
        <f>VLOOKUP($D951,Artslister!$A$1:$W$100,10,FALSE)</f>
        <v>Filipendula</v>
      </c>
      <c r="V951" t="str">
        <f>VLOOKUP($D951,Artslister!$A$1:$W$100,11,FALSE)</f>
        <v>vulgaris</v>
      </c>
      <c r="W951">
        <f>VLOOKUP($D951,Artslister!$A$1:$W$100,12,FALSE)</f>
        <v>0</v>
      </c>
      <c r="X951" t="str">
        <f>VLOOKUP($D951,Artslister!$A$1:$W$100,13,FALSE)</f>
        <v>Moench</v>
      </c>
      <c r="Y951" t="str">
        <f>VLOOKUP($D951,Artslister!$A$1:$W$100,15,FALSE)</f>
        <v>VU</v>
      </c>
      <c r="Z951" t="e">
        <f>VLOOKUP($D951,Artslister!$A$1:$W$100,17,FALSE)</f>
        <v>#N/A</v>
      </c>
    </row>
    <row r="952" spans="1:26" x14ac:dyDescent="0.3">
      <c r="A952" t="s">
        <v>69</v>
      </c>
      <c r="B952">
        <v>2018</v>
      </c>
      <c r="C952" t="s">
        <v>1390</v>
      </c>
      <c r="D952" t="s">
        <v>1710</v>
      </c>
      <c r="E952">
        <v>2</v>
      </c>
      <c r="F952">
        <v>1</v>
      </c>
      <c r="M952" t="str">
        <f>VLOOKUP($D952,Artslister!$A$1:$W$100,2,FALSE)</f>
        <v>Filipendula vulgaris</v>
      </c>
      <c r="N952" t="str">
        <f>VLOOKUP($D952,Artslister!$A$1:$W$100,3,FALSE)</f>
        <v>103311</v>
      </c>
      <c r="O952" t="str">
        <f>VLOOKUP($D952,Artslister!$A$1:$W$100,4,FALSE)</f>
        <v>133275</v>
      </c>
      <c r="P952" t="str">
        <f>VLOOKUP($D952,Artslister!$A$1:$W$100,5,FALSE)</f>
        <v>Plantae</v>
      </c>
      <c r="Q952" t="str">
        <f>VLOOKUP($D952,Artslister!$A$1:$W$100,6,FALSE)</f>
        <v>Magnoliophyta</v>
      </c>
      <c r="R952" t="str">
        <f>VLOOKUP($D952,Artslister!$A$1:$W$100,7,FALSE)</f>
        <v>Eudicots</v>
      </c>
      <c r="S952" t="str">
        <f>VLOOKUP($D952,Artslister!$A$1:$W$100,8,FALSE)</f>
        <v>Rosales</v>
      </c>
      <c r="T952" t="str">
        <f>VLOOKUP($D952,Artslister!$A$1:$W$100,9,FALSE)</f>
        <v>Rosaceae</v>
      </c>
      <c r="U952" t="str">
        <f>VLOOKUP($D952,Artslister!$A$1:$W$100,10,FALSE)</f>
        <v>Filipendula</v>
      </c>
      <c r="V952" t="str">
        <f>VLOOKUP($D952,Artslister!$A$1:$W$100,11,FALSE)</f>
        <v>vulgaris</v>
      </c>
      <c r="W952">
        <f>VLOOKUP($D952,Artslister!$A$1:$W$100,12,FALSE)</f>
        <v>0</v>
      </c>
      <c r="X952" t="str">
        <f>VLOOKUP($D952,Artslister!$A$1:$W$100,13,FALSE)</f>
        <v>Moench</v>
      </c>
      <c r="Y952" t="str">
        <f>VLOOKUP($D952,Artslister!$A$1:$W$100,15,FALSE)</f>
        <v>VU</v>
      </c>
      <c r="Z952" t="e">
        <f>VLOOKUP($D952,Artslister!$A$1:$W$100,17,FALSE)</f>
        <v>#N/A</v>
      </c>
    </row>
    <row r="953" spans="1:26" x14ac:dyDescent="0.3">
      <c r="A953" t="s">
        <v>69</v>
      </c>
      <c r="B953">
        <v>2018</v>
      </c>
      <c r="C953" t="s">
        <v>1377</v>
      </c>
      <c r="D953" t="s">
        <v>1710</v>
      </c>
      <c r="E953">
        <v>5</v>
      </c>
      <c r="F953">
        <v>1</v>
      </c>
      <c r="M953" t="str">
        <f>VLOOKUP($D953,Artslister!$A$1:$W$100,2,FALSE)</f>
        <v>Filipendula vulgaris</v>
      </c>
      <c r="N953" t="str">
        <f>VLOOKUP($D953,Artslister!$A$1:$W$100,3,FALSE)</f>
        <v>103311</v>
      </c>
      <c r="O953" t="str">
        <f>VLOOKUP($D953,Artslister!$A$1:$W$100,4,FALSE)</f>
        <v>133275</v>
      </c>
      <c r="P953" t="str">
        <f>VLOOKUP($D953,Artslister!$A$1:$W$100,5,FALSE)</f>
        <v>Plantae</v>
      </c>
      <c r="Q953" t="str">
        <f>VLOOKUP($D953,Artslister!$A$1:$W$100,6,FALSE)</f>
        <v>Magnoliophyta</v>
      </c>
      <c r="R953" t="str">
        <f>VLOOKUP($D953,Artslister!$A$1:$W$100,7,FALSE)</f>
        <v>Eudicots</v>
      </c>
      <c r="S953" t="str">
        <f>VLOOKUP($D953,Artslister!$A$1:$W$100,8,FALSE)</f>
        <v>Rosales</v>
      </c>
      <c r="T953" t="str">
        <f>VLOOKUP($D953,Artslister!$A$1:$W$100,9,FALSE)</f>
        <v>Rosaceae</v>
      </c>
      <c r="U953" t="str">
        <f>VLOOKUP($D953,Artslister!$A$1:$W$100,10,FALSE)</f>
        <v>Filipendula</v>
      </c>
      <c r="V953" t="str">
        <f>VLOOKUP($D953,Artslister!$A$1:$W$100,11,FALSE)</f>
        <v>vulgaris</v>
      </c>
      <c r="W953">
        <f>VLOOKUP($D953,Artslister!$A$1:$W$100,12,FALSE)</f>
        <v>0</v>
      </c>
      <c r="X953" t="str">
        <f>VLOOKUP($D953,Artslister!$A$1:$W$100,13,FALSE)</f>
        <v>Moench</v>
      </c>
      <c r="Y953" t="str">
        <f>VLOOKUP($D953,Artslister!$A$1:$W$100,15,FALSE)</f>
        <v>VU</v>
      </c>
      <c r="Z953" t="e">
        <f>VLOOKUP($D953,Artslister!$A$1:$W$100,17,FALSE)</f>
        <v>#N/A</v>
      </c>
    </row>
    <row r="954" spans="1:26" x14ac:dyDescent="0.3">
      <c r="A954" t="s">
        <v>75</v>
      </c>
      <c r="B954">
        <v>2018</v>
      </c>
      <c r="C954" t="s">
        <v>1402</v>
      </c>
      <c r="D954" t="s">
        <v>1710</v>
      </c>
      <c r="E954">
        <v>1</v>
      </c>
      <c r="F954">
        <v>1</v>
      </c>
      <c r="M954" t="str">
        <f>VLOOKUP($D954,Artslister!$A$1:$W$100,2,FALSE)</f>
        <v>Filipendula vulgaris</v>
      </c>
      <c r="N954" t="str">
        <f>VLOOKUP($D954,Artslister!$A$1:$W$100,3,FALSE)</f>
        <v>103311</v>
      </c>
      <c r="O954" t="str">
        <f>VLOOKUP($D954,Artslister!$A$1:$W$100,4,FALSE)</f>
        <v>133275</v>
      </c>
      <c r="P954" t="str">
        <f>VLOOKUP($D954,Artslister!$A$1:$W$100,5,FALSE)</f>
        <v>Plantae</v>
      </c>
      <c r="Q954" t="str">
        <f>VLOOKUP($D954,Artslister!$A$1:$W$100,6,FALSE)</f>
        <v>Magnoliophyta</v>
      </c>
      <c r="R954" t="str">
        <f>VLOOKUP($D954,Artslister!$A$1:$W$100,7,FALSE)</f>
        <v>Eudicots</v>
      </c>
      <c r="S954" t="str">
        <f>VLOOKUP($D954,Artslister!$A$1:$W$100,8,FALSE)</f>
        <v>Rosales</v>
      </c>
      <c r="T954" t="str">
        <f>VLOOKUP($D954,Artslister!$A$1:$W$100,9,FALSE)</f>
        <v>Rosaceae</v>
      </c>
      <c r="U954" t="str">
        <f>VLOOKUP($D954,Artslister!$A$1:$W$100,10,FALSE)</f>
        <v>Filipendula</v>
      </c>
      <c r="V954" t="str">
        <f>VLOOKUP($D954,Artslister!$A$1:$W$100,11,FALSE)</f>
        <v>vulgaris</v>
      </c>
      <c r="W954">
        <f>VLOOKUP($D954,Artslister!$A$1:$W$100,12,FALSE)</f>
        <v>0</v>
      </c>
      <c r="X954" t="str">
        <f>VLOOKUP($D954,Artslister!$A$1:$W$100,13,FALSE)</f>
        <v>Moench</v>
      </c>
      <c r="Y954" t="str">
        <f>VLOOKUP($D954,Artslister!$A$1:$W$100,15,FALSE)</f>
        <v>VU</v>
      </c>
      <c r="Z954" t="e">
        <f>VLOOKUP($D954,Artslister!$A$1:$W$100,17,FALSE)</f>
        <v>#N/A</v>
      </c>
    </row>
    <row r="955" spans="1:26" x14ac:dyDescent="0.3">
      <c r="A955" t="s">
        <v>75</v>
      </c>
      <c r="B955">
        <v>2018</v>
      </c>
      <c r="C955" t="s">
        <v>1405</v>
      </c>
      <c r="D955" t="s">
        <v>1710</v>
      </c>
      <c r="E955">
        <v>3</v>
      </c>
      <c r="F955">
        <v>1</v>
      </c>
      <c r="M955" t="str">
        <f>VLOOKUP($D955,Artslister!$A$1:$W$100,2,FALSE)</f>
        <v>Filipendula vulgaris</v>
      </c>
      <c r="N955" t="str">
        <f>VLOOKUP($D955,Artslister!$A$1:$W$100,3,FALSE)</f>
        <v>103311</v>
      </c>
      <c r="O955" t="str">
        <f>VLOOKUP($D955,Artslister!$A$1:$W$100,4,FALSE)</f>
        <v>133275</v>
      </c>
      <c r="P955" t="str">
        <f>VLOOKUP($D955,Artslister!$A$1:$W$100,5,FALSE)</f>
        <v>Plantae</v>
      </c>
      <c r="Q955" t="str">
        <f>VLOOKUP($D955,Artslister!$A$1:$W$100,6,FALSE)</f>
        <v>Magnoliophyta</v>
      </c>
      <c r="R955" t="str">
        <f>VLOOKUP($D955,Artslister!$A$1:$W$100,7,FALSE)</f>
        <v>Eudicots</v>
      </c>
      <c r="S955" t="str">
        <f>VLOOKUP($D955,Artslister!$A$1:$W$100,8,FALSE)</f>
        <v>Rosales</v>
      </c>
      <c r="T955" t="str">
        <f>VLOOKUP($D955,Artslister!$A$1:$W$100,9,FALSE)</f>
        <v>Rosaceae</v>
      </c>
      <c r="U955" t="str">
        <f>VLOOKUP($D955,Artslister!$A$1:$W$100,10,FALSE)</f>
        <v>Filipendula</v>
      </c>
      <c r="V955" t="str">
        <f>VLOOKUP($D955,Artslister!$A$1:$W$100,11,FALSE)</f>
        <v>vulgaris</v>
      </c>
      <c r="W955">
        <f>VLOOKUP($D955,Artslister!$A$1:$W$100,12,FALSE)</f>
        <v>0</v>
      </c>
      <c r="X955" t="str">
        <f>VLOOKUP($D955,Artslister!$A$1:$W$100,13,FALSE)</f>
        <v>Moench</v>
      </c>
      <c r="Y955" t="str">
        <f>VLOOKUP($D955,Artslister!$A$1:$W$100,15,FALSE)</f>
        <v>VU</v>
      </c>
      <c r="Z955" t="e">
        <f>VLOOKUP($D955,Artslister!$A$1:$W$100,17,FALSE)</f>
        <v>#N/A</v>
      </c>
    </row>
    <row r="956" spans="1:26" x14ac:dyDescent="0.3">
      <c r="A956" t="s">
        <v>75</v>
      </c>
      <c r="B956">
        <v>2018</v>
      </c>
      <c r="C956" t="s">
        <v>1407</v>
      </c>
      <c r="D956" t="s">
        <v>1710</v>
      </c>
      <c r="E956">
        <v>3</v>
      </c>
      <c r="F956">
        <v>1</v>
      </c>
      <c r="M956" t="str">
        <f>VLOOKUP($D956,Artslister!$A$1:$W$100,2,FALSE)</f>
        <v>Filipendula vulgaris</v>
      </c>
      <c r="N956" t="str">
        <f>VLOOKUP($D956,Artslister!$A$1:$W$100,3,FALSE)</f>
        <v>103311</v>
      </c>
      <c r="O956" t="str">
        <f>VLOOKUP($D956,Artslister!$A$1:$W$100,4,FALSE)</f>
        <v>133275</v>
      </c>
      <c r="P956" t="str">
        <f>VLOOKUP($D956,Artslister!$A$1:$W$100,5,FALSE)</f>
        <v>Plantae</v>
      </c>
      <c r="Q956" t="str">
        <f>VLOOKUP($D956,Artslister!$A$1:$W$100,6,FALSE)</f>
        <v>Magnoliophyta</v>
      </c>
      <c r="R956" t="str">
        <f>VLOOKUP($D956,Artslister!$A$1:$W$100,7,FALSE)</f>
        <v>Eudicots</v>
      </c>
      <c r="S956" t="str">
        <f>VLOOKUP($D956,Artslister!$A$1:$W$100,8,FALSE)</f>
        <v>Rosales</v>
      </c>
      <c r="T956" t="str">
        <f>VLOOKUP($D956,Artslister!$A$1:$W$100,9,FALSE)</f>
        <v>Rosaceae</v>
      </c>
      <c r="U956" t="str">
        <f>VLOOKUP($D956,Artslister!$A$1:$W$100,10,FALSE)</f>
        <v>Filipendula</v>
      </c>
      <c r="V956" t="str">
        <f>VLOOKUP($D956,Artslister!$A$1:$W$100,11,FALSE)</f>
        <v>vulgaris</v>
      </c>
      <c r="W956">
        <f>VLOOKUP($D956,Artslister!$A$1:$W$100,12,FALSE)</f>
        <v>0</v>
      </c>
      <c r="X956" t="str">
        <f>VLOOKUP($D956,Artslister!$A$1:$W$100,13,FALSE)</f>
        <v>Moench</v>
      </c>
      <c r="Y956" t="str">
        <f>VLOOKUP($D956,Artslister!$A$1:$W$100,15,FALSE)</f>
        <v>VU</v>
      </c>
      <c r="Z956" t="e">
        <f>VLOOKUP($D956,Artslister!$A$1:$W$100,17,FALSE)</f>
        <v>#N/A</v>
      </c>
    </row>
    <row r="957" spans="1:26" x14ac:dyDescent="0.3">
      <c r="A957" t="s">
        <v>75</v>
      </c>
      <c r="B957">
        <v>2018</v>
      </c>
      <c r="C957" t="s">
        <v>1410</v>
      </c>
      <c r="D957" t="s">
        <v>1710</v>
      </c>
      <c r="E957">
        <v>1</v>
      </c>
      <c r="F957">
        <v>1</v>
      </c>
      <c r="M957" t="str">
        <f>VLOOKUP($D957,Artslister!$A$1:$W$100,2,FALSE)</f>
        <v>Filipendula vulgaris</v>
      </c>
      <c r="N957" t="str">
        <f>VLOOKUP($D957,Artslister!$A$1:$W$100,3,FALSE)</f>
        <v>103311</v>
      </c>
      <c r="O957" t="str">
        <f>VLOOKUP($D957,Artslister!$A$1:$W$100,4,FALSE)</f>
        <v>133275</v>
      </c>
      <c r="P957" t="str">
        <f>VLOOKUP($D957,Artslister!$A$1:$W$100,5,FALSE)</f>
        <v>Plantae</v>
      </c>
      <c r="Q957" t="str">
        <f>VLOOKUP($D957,Artslister!$A$1:$W$100,6,FALSE)</f>
        <v>Magnoliophyta</v>
      </c>
      <c r="R957" t="str">
        <f>VLOOKUP($D957,Artslister!$A$1:$W$100,7,FALSE)</f>
        <v>Eudicots</v>
      </c>
      <c r="S957" t="str">
        <f>VLOOKUP($D957,Artslister!$A$1:$W$100,8,FALSE)</f>
        <v>Rosales</v>
      </c>
      <c r="T957" t="str">
        <f>VLOOKUP($D957,Artslister!$A$1:$W$100,9,FALSE)</f>
        <v>Rosaceae</v>
      </c>
      <c r="U957" t="str">
        <f>VLOOKUP($D957,Artslister!$A$1:$W$100,10,FALSE)</f>
        <v>Filipendula</v>
      </c>
      <c r="V957" t="str">
        <f>VLOOKUP($D957,Artslister!$A$1:$W$100,11,FALSE)</f>
        <v>vulgaris</v>
      </c>
      <c r="W957">
        <f>VLOOKUP($D957,Artslister!$A$1:$W$100,12,FALSE)</f>
        <v>0</v>
      </c>
      <c r="X957" t="str">
        <f>VLOOKUP($D957,Artslister!$A$1:$W$100,13,FALSE)</f>
        <v>Moench</v>
      </c>
      <c r="Y957" t="str">
        <f>VLOOKUP($D957,Artslister!$A$1:$W$100,15,FALSE)</f>
        <v>VU</v>
      </c>
      <c r="Z957" t="e">
        <f>VLOOKUP($D957,Artslister!$A$1:$W$100,17,FALSE)</f>
        <v>#N/A</v>
      </c>
    </row>
    <row r="958" spans="1:26" x14ac:dyDescent="0.3">
      <c r="A958" t="s">
        <v>75</v>
      </c>
      <c r="B958">
        <v>2018</v>
      </c>
      <c r="C958" t="s">
        <v>1412</v>
      </c>
      <c r="D958" t="s">
        <v>1710</v>
      </c>
      <c r="E958">
        <v>1</v>
      </c>
      <c r="F958">
        <v>1</v>
      </c>
      <c r="M958" t="str">
        <f>VLOOKUP($D958,Artslister!$A$1:$W$100,2,FALSE)</f>
        <v>Filipendula vulgaris</v>
      </c>
      <c r="N958" t="str">
        <f>VLOOKUP($D958,Artslister!$A$1:$W$100,3,FALSE)</f>
        <v>103311</v>
      </c>
      <c r="O958" t="str">
        <f>VLOOKUP($D958,Artslister!$A$1:$W$100,4,FALSE)</f>
        <v>133275</v>
      </c>
      <c r="P958" t="str">
        <f>VLOOKUP($D958,Artslister!$A$1:$W$100,5,FALSE)</f>
        <v>Plantae</v>
      </c>
      <c r="Q958" t="str">
        <f>VLOOKUP($D958,Artslister!$A$1:$W$100,6,FALSE)</f>
        <v>Magnoliophyta</v>
      </c>
      <c r="R958" t="str">
        <f>VLOOKUP($D958,Artslister!$A$1:$W$100,7,FALSE)</f>
        <v>Eudicots</v>
      </c>
      <c r="S958" t="str">
        <f>VLOOKUP($D958,Artslister!$A$1:$W$100,8,FALSE)</f>
        <v>Rosales</v>
      </c>
      <c r="T958" t="str">
        <f>VLOOKUP($D958,Artslister!$A$1:$W$100,9,FALSE)</f>
        <v>Rosaceae</v>
      </c>
      <c r="U958" t="str">
        <f>VLOOKUP($D958,Artslister!$A$1:$W$100,10,FALSE)</f>
        <v>Filipendula</v>
      </c>
      <c r="V958" t="str">
        <f>VLOOKUP($D958,Artslister!$A$1:$W$100,11,FALSE)</f>
        <v>vulgaris</v>
      </c>
      <c r="W958">
        <f>VLOOKUP($D958,Artslister!$A$1:$W$100,12,FALSE)</f>
        <v>0</v>
      </c>
      <c r="X958" t="str">
        <f>VLOOKUP($D958,Artslister!$A$1:$W$100,13,FALSE)</f>
        <v>Moench</v>
      </c>
      <c r="Y958" t="str">
        <f>VLOOKUP($D958,Artslister!$A$1:$W$100,15,FALSE)</f>
        <v>VU</v>
      </c>
      <c r="Z958" t="e">
        <f>VLOOKUP($D958,Artslister!$A$1:$W$100,17,FALSE)</f>
        <v>#N/A</v>
      </c>
    </row>
    <row r="959" spans="1:26" x14ac:dyDescent="0.3">
      <c r="A959" t="s">
        <v>75</v>
      </c>
      <c r="B959">
        <v>2018</v>
      </c>
      <c r="C959" t="s">
        <v>1413</v>
      </c>
      <c r="D959" t="s">
        <v>1710</v>
      </c>
      <c r="E959">
        <v>4</v>
      </c>
      <c r="F959">
        <v>1</v>
      </c>
      <c r="M959" t="str">
        <f>VLOOKUP($D959,Artslister!$A$1:$W$100,2,FALSE)</f>
        <v>Filipendula vulgaris</v>
      </c>
      <c r="N959" t="str">
        <f>VLOOKUP($D959,Artslister!$A$1:$W$100,3,FALSE)</f>
        <v>103311</v>
      </c>
      <c r="O959" t="str">
        <f>VLOOKUP($D959,Artslister!$A$1:$W$100,4,FALSE)</f>
        <v>133275</v>
      </c>
      <c r="P959" t="str">
        <f>VLOOKUP($D959,Artslister!$A$1:$W$100,5,FALSE)</f>
        <v>Plantae</v>
      </c>
      <c r="Q959" t="str">
        <f>VLOOKUP($D959,Artslister!$A$1:$W$100,6,FALSE)</f>
        <v>Magnoliophyta</v>
      </c>
      <c r="R959" t="str">
        <f>VLOOKUP($D959,Artslister!$A$1:$W$100,7,FALSE)</f>
        <v>Eudicots</v>
      </c>
      <c r="S959" t="str">
        <f>VLOOKUP($D959,Artslister!$A$1:$W$100,8,FALSE)</f>
        <v>Rosales</v>
      </c>
      <c r="T959" t="str">
        <f>VLOOKUP($D959,Artslister!$A$1:$W$100,9,FALSE)</f>
        <v>Rosaceae</v>
      </c>
      <c r="U959" t="str">
        <f>VLOOKUP($D959,Artslister!$A$1:$W$100,10,FALSE)</f>
        <v>Filipendula</v>
      </c>
      <c r="V959" t="str">
        <f>VLOOKUP($D959,Artslister!$A$1:$W$100,11,FALSE)</f>
        <v>vulgaris</v>
      </c>
      <c r="W959">
        <f>VLOOKUP($D959,Artslister!$A$1:$W$100,12,FALSE)</f>
        <v>0</v>
      </c>
      <c r="X959" t="str">
        <f>VLOOKUP($D959,Artslister!$A$1:$W$100,13,FALSE)</f>
        <v>Moench</v>
      </c>
      <c r="Y959" t="str">
        <f>VLOOKUP($D959,Artslister!$A$1:$W$100,15,FALSE)</f>
        <v>VU</v>
      </c>
      <c r="Z959" t="e">
        <f>VLOOKUP($D959,Artslister!$A$1:$W$100,17,FALSE)</f>
        <v>#N/A</v>
      </c>
    </row>
    <row r="960" spans="1:26" x14ac:dyDescent="0.3">
      <c r="A960" t="s">
        <v>75</v>
      </c>
      <c r="B960">
        <v>2018</v>
      </c>
      <c r="C960" t="s">
        <v>1404</v>
      </c>
      <c r="D960" t="s">
        <v>1710</v>
      </c>
      <c r="E960">
        <v>4</v>
      </c>
      <c r="F960">
        <v>1</v>
      </c>
      <c r="M960" t="str">
        <f>VLOOKUP($D960,Artslister!$A$1:$W$100,2,FALSE)</f>
        <v>Filipendula vulgaris</v>
      </c>
      <c r="N960" t="str">
        <f>VLOOKUP($D960,Artslister!$A$1:$W$100,3,FALSE)</f>
        <v>103311</v>
      </c>
      <c r="O960" t="str">
        <f>VLOOKUP($D960,Artslister!$A$1:$W$100,4,FALSE)</f>
        <v>133275</v>
      </c>
      <c r="P960" t="str">
        <f>VLOOKUP($D960,Artslister!$A$1:$W$100,5,FALSE)</f>
        <v>Plantae</v>
      </c>
      <c r="Q960" t="str">
        <f>VLOOKUP($D960,Artslister!$A$1:$W$100,6,FALSE)</f>
        <v>Magnoliophyta</v>
      </c>
      <c r="R960" t="str">
        <f>VLOOKUP($D960,Artslister!$A$1:$W$100,7,FALSE)</f>
        <v>Eudicots</v>
      </c>
      <c r="S960" t="str">
        <f>VLOOKUP($D960,Artslister!$A$1:$W$100,8,FALSE)</f>
        <v>Rosales</v>
      </c>
      <c r="T960" t="str">
        <f>VLOOKUP($D960,Artslister!$A$1:$W$100,9,FALSE)</f>
        <v>Rosaceae</v>
      </c>
      <c r="U960" t="str">
        <f>VLOOKUP($D960,Artslister!$A$1:$W$100,10,FALSE)</f>
        <v>Filipendula</v>
      </c>
      <c r="V960" t="str">
        <f>VLOOKUP($D960,Artslister!$A$1:$W$100,11,FALSE)</f>
        <v>vulgaris</v>
      </c>
      <c r="W960">
        <f>VLOOKUP($D960,Artslister!$A$1:$W$100,12,FALSE)</f>
        <v>0</v>
      </c>
      <c r="X960" t="str">
        <f>VLOOKUP($D960,Artslister!$A$1:$W$100,13,FALSE)</f>
        <v>Moench</v>
      </c>
      <c r="Y960" t="str">
        <f>VLOOKUP($D960,Artslister!$A$1:$W$100,15,FALSE)</f>
        <v>VU</v>
      </c>
      <c r="Z960" t="e">
        <f>VLOOKUP($D960,Artslister!$A$1:$W$100,17,FALSE)</f>
        <v>#N/A</v>
      </c>
    </row>
    <row r="961" spans="1:26" x14ac:dyDescent="0.3">
      <c r="A961" t="s">
        <v>56</v>
      </c>
      <c r="B961">
        <v>2018</v>
      </c>
      <c r="C961" t="s">
        <v>1494</v>
      </c>
      <c r="D961" t="s">
        <v>1710</v>
      </c>
      <c r="E961">
        <v>1</v>
      </c>
      <c r="F961">
        <v>1</v>
      </c>
      <c r="M961" t="str">
        <f>VLOOKUP($D961,Artslister!$A$1:$W$100,2,FALSE)</f>
        <v>Filipendula vulgaris</v>
      </c>
      <c r="N961" t="str">
        <f>VLOOKUP($D961,Artslister!$A$1:$W$100,3,FALSE)</f>
        <v>103311</v>
      </c>
      <c r="O961" t="str">
        <f>VLOOKUP($D961,Artslister!$A$1:$W$100,4,FALSE)</f>
        <v>133275</v>
      </c>
      <c r="P961" t="str">
        <f>VLOOKUP($D961,Artslister!$A$1:$W$100,5,FALSE)</f>
        <v>Plantae</v>
      </c>
      <c r="Q961" t="str">
        <f>VLOOKUP($D961,Artslister!$A$1:$W$100,6,FALSE)</f>
        <v>Magnoliophyta</v>
      </c>
      <c r="R961" t="str">
        <f>VLOOKUP($D961,Artslister!$A$1:$W$100,7,FALSE)</f>
        <v>Eudicots</v>
      </c>
      <c r="S961" t="str">
        <f>VLOOKUP($D961,Artslister!$A$1:$W$100,8,FALSE)</f>
        <v>Rosales</v>
      </c>
      <c r="T961" t="str">
        <f>VLOOKUP($D961,Artslister!$A$1:$W$100,9,FALSE)</f>
        <v>Rosaceae</v>
      </c>
      <c r="U961" t="str">
        <f>VLOOKUP($D961,Artslister!$A$1:$W$100,10,FALSE)</f>
        <v>Filipendula</v>
      </c>
      <c r="V961" t="str">
        <f>VLOOKUP($D961,Artslister!$A$1:$W$100,11,FALSE)</f>
        <v>vulgaris</v>
      </c>
      <c r="W961">
        <f>VLOOKUP($D961,Artslister!$A$1:$W$100,12,FALSE)</f>
        <v>0</v>
      </c>
      <c r="X961" t="str">
        <f>VLOOKUP($D961,Artslister!$A$1:$W$100,13,FALSE)</f>
        <v>Moench</v>
      </c>
      <c r="Y961" t="str">
        <f>VLOOKUP($D961,Artslister!$A$1:$W$100,15,FALSE)</f>
        <v>VU</v>
      </c>
      <c r="Z961" t="e">
        <f>VLOOKUP($D961,Artslister!$A$1:$W$100,17,FALSE)</f>
        <v>#N/A</v>
      </c>
    </row>
    <row r="962" spans="1:26" x14ac:dyDescent="0.3">
      <c r="A962" t="s">
        <v>56</v>
      </c>
      <c r="B962">
        <v>2018</v>
      </c>
      <c r="C962" t="s">
        <v>1498</v>
      </c>
      <c r="D962" t="s">
        <v>1710</v>
      </c>
      <c r="E962">
        <v>1</v>
      </c>
      <c r="F962">
        <v>1</v>
      </c>
      <c r="M962" t="str">
        <f>VLOOKUP($D962,Artslister!$A$1:$W$100,2,FALSE)</f>
        <v>Filipendula vulgaris</v>
      </c>
      <c r="N962" t="str">
        <f>VLOOKUP($D962,Artslister!$A$1:$W$100,3,FALSE)</f>
        <v>103311</v>
      </c>
      <c r="O962" t="str">
        <f>VLOOKUP($D962,Artslister!$A$1:$W$100,4,FALSE)</f>
        <v>133275</v>
      </c>
      <c r="P962" t="str">
        <f>VLOOKUP($D962,Artslister!$A$1:$W$100,5,FALSE)</f>
        <v>Plantae</v>
      </c>
      <c r="Q962" t="str">
        <f>VLOOKUP($D962,Artslister!$A$1:$W$100,6,FALSE)</f>
        <v>Magnoliophyta</v>
      </c>
      <c r="R962" t="str">
        <f>VLOOKUP($D962,Artslister!$A$1:$W$100,7,FALSE)</f>
        <v>Eudicots</v>
      </c>
      <c r="S962" t="str">
        <f>VLOOKUP($D962,Artslister!$A$1:$W$100,8,FALSE)</f>
        <v>Rosales</v>
      </c>
      <c r="T962" t="str">
        <f>VLOOKUP($D962,Artslister!$A$1:$W$100,9,FALSE)</f>
        <v>Rosaceae</v>
      </c>
      <c r="U962" t="str">
        <f>VLOOKUP($D962,Artslister!$A$1:$W$100,10,FALSE)</f>
        <v>Filipendula</v>
      </c>
      <c r="V962" t="str">
        <f>VLOOKUP($D962,Artslister!$A$1:$W$100,11,FALSE)</f>
        <v>vulgaris</v>
      </c>
      <c r="W962">
        <f>VLOOKUP($D962,Artslister!$A$1:$W$100,12,FALSE)</f>
        <v>0</v>
      </c>
      <c r="X962" t="str">
        <f>VLOOKUP($D962,Artslister!$A$1:$W$100,13,FALSE)</f>
        <v>Moench</v>
      </c>
      <c r="Y962" t="str">
        <f>VLOOKUP($D962,Artslister!$A$1:$W$100,15,FALSE)</f>
        <v>VU</v>
      </c>
      <c r="Z962" t="e">
        <f>VLOOKUP($D962,Artslister!$A$1:$W$100,17,FALSE)</f>
        <v>#N/A</v>
      </c>
    </row>
    <row r="963" spans="1:26" x14ac:dyDescent="0.3">
      <c r="A963" t="s">
        <v>56</v>
      </c>
      <c r="B963">
        <v>2018</v>
      </c>
      <c r="C963" t="s">
        <v>1475</v>
      </c>
      <c r="D963" t="s">
        <v>1710</v>
      </c>
      <c r="E963">
        <v>1</v>
      </c>
      <c r="F963">
        <v>1</v>
      </c>
      <c r="M963" t="str">
        <f>VLOOKUP($D963,Artslister!$A$1:$W$100,2,FALSE)</f>
        <v>Filipendula vulgaris</v>
      </c>
      <c r="N963" t="str">
        <f>VLOOKUP($D963,Artslister!$A$1:$W$100,3,FALSE)</f>
        <v>103311</v>
      </c>
      <c r="O963" t="str">
        <f>VLOOKUP($D963,Artslister!$A$1:$W$100,4,FALSE)</f>
        <v>133275</v>
      </c>
      <c r="P963" t="str">
        <f>VLOOKUP($D963,Artslister!$A$1:$W$100,5,FALSE)</f>
        <v>Plantae</v>
      </c>
      <c r="Q963" t="str">
        <f>VLOOKUP($D963,Artslister!$A$1:$W$100,6,FALSE)</f>
        <v>Magnoliophyta</v>
      </c>
      <c r="R963" t="str">
        <f>VLOOKUP($D963,Artslister!$A$1:$W$100,7,FALSE)</f>
        <v>Eudicots</v>
      </c>
      <c r="S963" t="str">
        <f>VLOOKUP($D963,Artslister!$A$1:$W$100,8,FALSE)</f>
        <v>Rosales</v>
      </c>
      <c r="T963" t="str">
        <f>VLOOKUP($D963,Artslister!$A$1:$W$100,9,FALSE)</f>
        <v>Rosaceae</v>
      </c>
      <c r="U963" t="str">
        <f>VLOOKUP($D963,Artslister!$A$1:$W$100,10,FALSE)</f>
        <v>Filipendula</v>
      </c>
      <c r="V963" t="str">
        <f>VLOOKUP($D963,Artslister!$A$1:$W$100,11,FALSE)</f>
        <v>vulgaris</v>
      </c>
      <c r="W963">
        <f>VLOOKUP($D963,Artslister!$A$1:$W$100,12,FALSE)</f>
        <v>0</v>
      </c>
      <c r="X963" t="str">
        <f>VLOOKUP($D963,Artslister!$A$1:$W$100,13,FALSE)</f>
        <v>Moench</v>
      </c>
      <c r="Y963" t="str">
        <f>VLOOKUP($D963,Artslister!$A$1:$W$100,15,FALSE)</f>
        <v>VU</v>
      </c>
      <c r="Z963" t="e">
        <f>VLOOKUP($D963,Artslister!$A$1:$W$100,17,FALSE)</f>
        <v>#N/A</v>
      </c>
    </row>
    <row r="964" spans="1:26" x14ac:dyDescent="0.3">
      <c r="A964" t="s">
        <v>56</v>
      </c>
      <c r="B964">
        <v>2018</v>
      </c>
      <c r="C964" t="s">
        <v>1486</v>
      </c>
      <c r="D964" t="s">
        <v>1710</v>
      </c>
      <c r="E964">
        <v>1</v>
      </c>
      <c r="F964">
        <v>1</v>
      </c>
      <c r="M964" t="str">
        <f>VLOOKUP($D964,Artslister!$A$1:$W$100,2,FALSE)</f>
        <v>Filipendula vulgaris</v>
      </c>
      <c r="N964" t="str">
        <f>VLOOKUP($D964,Artslister!$A$1:$W$100,3,FALSE)</f>
        <v>103311</v>
      </c>
      <c r="O964" t="str">
        <f>VLOOKUP($D964,Artslister!$A$1:$W$100,4,FALSE)</f>
        <v>133275</v>
      </c>
      <c r="P964" t="str">
        <f>VLOOKUP($D964,Artslister!$A$1:$W$100,5,FALSE)</f>
        <v>Plantae</v>
      </c>
      <c r="Q964" t="str">
        <f>VLOOKUP($D964,Artslister!$A$1:$W$100,6,FALSE)</f>
        <v>Magnoliophyta</v>
      </c>
      <c r="R964" t="str">
        <f>VLOOKUP($D964,Artslister!$A$1:$W$100,7,FALSE)</f>
        <v>Eudicots</v>
      </c>
      <c r="S964" t="str">
        <f>VLOOKUP($D964,Artslister!$A$1:$W$100,8,FALSE)</f>
        <v>Rosales</v>
      </c>
      <c r="T964" t="str">
        <f>VLOOKUP($D964,Artslister!$A$1:$W$100,9,FALSE)</f>
        <v>Rosaceae</v>
      </c>
      <c r="U964" t="str">
        <f>VLOOKUP($D964,Artslister!$A$1:$W$100,10,FALSE)</f>
        <v>Filipendula</v>
      </c>
      <c r="V964" t="str">
        <f>VLOOKUP($D964,Artslister!$A$1:$W$100,11,FALSE)</f>
        <v>vulgaris</v>
      </c>
      <c r="W964">
        <f>VLOOKUP($D964,Artslister!$A$1:$W$100,12,FALSE)</f>
        <v>0</v>
      </c>
      <c r="X964" t="str">
        <f>VLOOKUP($D964,Artslister!$A$1:$W$100,13,FALSE)</f>
        <v>Moench</v>
      </c>
      <c r="Y964" t="str">
        <f>VLOOKUP($D964,Artslister!$A$1:$W$100,15,FALSE)</f>
        <v>VU</v>
      </c>
      <c r="Z964" t="e">
        <f>VLOOKUP($D964,Artslister!$A$1:$W$100,17,FALSE)</f>
        <v>#N/A</v>
      </c>
    </row>
    <row r="965" spans="1:26" x14ac:dyDescent="0.3">
      <c r="A965" t="s">
        <v>56</v>
      </c>
      <c r="B965">
        <v>2018</v>
      </c>
      <c r="C965" t="s">
        <v>1500</v>
      </c>
      <c r="D965" t="s">
        <v>1710</v>
      </c>
      <c r="E965">
        <v>5</v>
      </c>
      <c r="F965">
        <v>1</v>
      </c>
      <c r="M965" t="str">
        <f>VLOOKUP($D965,Artslister!$A$1:$W$100,2,FALSE)</f>
        <v>Filipendula vulgaris</v>
      </c>
      <c r="N965" t="str">
        <f>VLOOKUP($D965,Artslister!$A$1:$W$100,3,FALSE)</f>
        <v>103311</v>
      </c>
      <c r="O965" t="str">
        <f>VLOOKUP($D965,Artslister!$A$1:$W$100,4,FALSE)</f>
        <v>133275</v>
      </c>
      <c r="P965" t="str">
        <f>VLOOKUP($D965,Artslister!$A$1:$W$100,5,FALSE)</f>
        <v>Plantae</v>
      </c>
      <c r="Q965" t="str">
        <f>VLOOKUP($D965,Artslister!$A$1:$W$100,6,FALSE)</f>
        <v>Magnoliophyta</v>
      </c>
      <c r="R965" t="str">
        <f>VLOOKUP($D965,Artslister!$A$1:$W$100,7,FALSE)</f>
        <v>Eudicots</v>
      </c>
      <c r="S965" t="str">
        <f>VLOOKUP($D965,Artslister!$A$1:$W$100,8,FALSE)</f>
        <v>Rosales</v>
      </c>
      <c r="T965" t="str">
        <f>VLOOKUP($D965,Artslister!$A$1:$W$100,9,FALSE)</f>
        <v>Rosaceae</v>
      </c>
      <c r="U965" t="str">
        <f>VLOOKUP($D965,Artslister!$A$1:$W$100,10,FALSE)</f>
        <v>Filipendula</v>
      </c>
      <c r="V965" t="str">
        <f>VLOOKUP($D965,Artslister!$A$1:$W$100,11,FALSE)</f>
        <v>vulgaris</v>
      </c>
      <c r="W965">
        <f>VLOOKUP($D965,Artslister!$A$1:$W$100,12,FALSE)</f>
        <v>0</v>
      </c>
      <c r="X965" t="str">
        <f>VLOOKUP($D965,Artslister!$A$1:$W$100,13,FALSE)</f>
        <v>Moench</v>
      </c>
      <c r="Y965" t="str">
        <f>VLOOKUP($D965,Artslister!$A$1:$W$100,15,FALSE)</f>
        <v>VU</v>
      </c>
      <c r="Z965" t="e">
        <f>VLOOKUP($D965,Artslister!$A$1:$W$100,17,FALSE)</f>
        <v>#N/A</v>
      </c>
    </row>
    <row r="966" spans="1:26" x14ac:dyDescent="0.3">
      <c r="A966" t="s">
        <v>56</v>
      </c>
      <c r="B966">
        <v>2018</v>
      </c>
      <c r="C966" t="s">
        <v>1481</v>
      </c>
      <c r="D966" t="s">
        <v>1710</v>
      </c>
      <c r="E966">
        <v>3</v>
      </c>
      <c r="F966">
        <v>1</v>
      </c>
      <c r="M966" t="str">
        <f>VLOOKUP($D966,Artslister!$A$1:$W$100,2,FALSE)</f>
        <v>Filipendula vulgaris</v>
      </c>
      <c r="N966" t="str">
        <f>VLOOKUP($D966,Artslister!$A$1:$W$100,3,FALSE)</f>
        <v>103311</v>
      </c>
      <c r="O966" t="str">
        <f>VLOOKUP($D966,Artslister!$A$1:$W$100,4,FALSE)</f>
        <v>133275</v>
      </c>
      <c r="P966" t="str">
        <f>VLOOKUP($D966,Artslister!$A$1:$W$100,5,FALSE)</f>
        <v>Plantae</v>
      </c>
      <c r="Q966" t="str">
        <f>VLOOKUP($D966,Artslister!$A$1:$W$100,6,FALSE)</f>
        <v>Magnoliophyta</v>
      </c>
      <c r="R966" t="str">
        <f>VLOOKUP($D966,Artslister!$A$1:$W$100,7,FALSE)</f>
        <v>Eudicots</v>
      </c>
      <c r="S966" t="str">
        <f>VLOOKUP($D966,Artslister!$A$1:$W$100,8,FALSE)</f>
        <v>Rosales</v>
      </c>
      <c r="T966" t="str">
        <f>VLOOKUP($D966,Artslister!$A$1:$W$100,9,FALSE)</f>
        <v>Rosaceae</v>
      </c>
      <c r="U966" t="str">
        <f>VLOOKUP($D966,Artslister!$A$1:$W$100,10,FALSE)</f>
        <v>Filipendula</v>
      </c>
      <c r="V966" t="str">
        <f>VLOOKUP($D966,Artslister!$A$1:$W$100,11,FALSE)</f>
        <v>vulgaris</v>
      </c>
      <c r="W966">
        <f>VLOOKUP($D966,Artslister!$A$1:$W$100,12,FALSE)</f>
        <v>0</v>
      </c>
      <c r="X966" t="str">
        <f>VLOOKUP($D966,Artslister!$A$1:$W$100,13,FALSE)</f>
        <v>Moench</v>
      </c>
      <c r="Y966" t="str">
        <f>VLOOKUP($D966,Artslister!$A$1:$W$100,15,FALSE)</f>
        <v>VU</v>
      </c>
      <c r="Z966" t="e">
        <f>VLOOKUP($D966,Artslister!$A$1:$W$100,17,FALSE)</f>
        <v>#N/A</v>
      </c>
    </row>
    <row r="967" spans="1:26" x14ac:dyDescent="0.3">
      <c r="A967" t="s">
        <v>56</v>
      </c>
      <c r="B967">
        <v>2018</v>
      </c>
      <c r="C967" t="s">
        <v>1502</v>
      </c>
      <c r="D967" t="s">
        <v>1710</v>
      </c>
      <c r="E967">
        <v>3</v>
      </c>
      <c r="F967">
        <v>1</v>
      </c>
      <c r="M967" t="str">
        <f>VLOOKUP($D967,Artslister!$A$1:$W$100,2,FALSE)</f>
        <v>Filipendula vulgaris</v>
      </c>
      <c r="N967" t="str">
        <f>VLOOKUP($D967,Artslister!$A$1:$W$100,3,FALSE)</f>
        <v>103311</v>
      </c>
      <c r="O967" t="str">
        <f>VLOOKUP($D967,Artslister!$A$1:$W$100,4,FALSE)</f>
        <v>133275</v>
      </c>
      <c r="P967" t="str">
        <f>VLOOKUP($D967,Artslister!$A$1:$W$100,5,FALSE)</f>
        <v>Plantae</v>
      </c>
      <c r="Q967" t="str">
        <f>VLOOKUP($D967,Artslister!$A$1:$W$100,6,FALSE)</f>
        <v>Magnoliophyta</v>
      </c>
      <c r="R967" t="str">
        <f>VLOOKUP($D967,Artslister!$A$1:$W$100,7,FALSE)</f>
        <v>Eudicots</v>
      </c>
      <c r="S967" t="str">
        <f>VLOOKUP($D967,Artslister!$A$1:$W$100,8,FALSE)</f>
        <v>Rosales</v>
      </c>
      <c r="T967" t="str">
        <f>VLOOKUP($D967,Artslister!$A$1:$W$100,9,FALSE)</f>
        <v>Rosaceae</v>
      </c>
      <c r="U967" t="str">
        <f>VLOOKUP($D967,Artslister!$A$1:$W$100,10,FALSE)</f>
        <v>Filipendula</v>
      </c>
      <c r="V967" t="str">
        <f>VLOOKUP($D967,Artslister!$A$1:$W$100,11,FALSE)</f>
        <v>vulgaris</v>
      </c>
      <c r="W967">
        <f>VLOOKUP($D967,Artslister!$A$1:$W$100,12,FALSE)</f>
        <v>0</v>
      </c>
      <c r="X967" t="str">
        <f>VLOOKUP($D967,Artslister!$A$1:$W$100,13,FALSE)</f>
        <v>Moench</v>
      </c>
      <c r="Y967" t="str">
        <f>VLOOKUP($D967,Artslister!$A$1:$W$100,15,FALSE)</f>
        <v>VU</v>
      </c>
      <c r="Z967" t="e">
        <f>VLOOKUP($D967,Artslister!$A$1:$W$100,17,FALSE)</f>
        <v>#N/A</v>
      </c>
    </row>
    <row r="968" spans="1:26" x14ac:dyDescent="0.3">
      <c r="A968" t="s">
        <v>56</v>
      </c>
      <c r="B968">
        <v>2018</v>
      </c>
      <c r="C968" t="s">
        <v>1477</v>
      </c>
      <c r="D968" t="s">
        <v>1710</v>
      </c>
      <c r="E968">
        <v>3</v>
      </c>
      <c r="F968">
        <v>1</v>
      </c>
      <c r="M968" t="str">
        <f>VLOOKUP($D968,Artslister!$A$1:$W$100,2,FALSE)</f>
        <v>Filipendula vulgaris</v>
      </c>
      <c r="N968" t="str">
        <f>VLOOKUP($D968,Artslister!$A$1:$W$100,3,FALSE)</f>
        <v>103311</v>
      </c>
      <c r="O968" t="str">
        <f>VLOOKUP($D968,Artslister!$A$1:$W$100,4,FALSE)</f>
        <v>133275</v>
      </c>
      <c r="P968" t="str">
        <f>VLOOKUP($D968,Artslister!$A$1:$W$100,5,FALSE)</f>
        <v>Plantae</v>
      </c>
      <c r="Q968" t="str">
        <f>VLOOKUP($D968,Artslister!$A$1:$W$100,6,FALSE)</f>
        <v>Magnoliophyta</v>
      </c>
      <c r="R968" t="str">
        <f>VLOOKUP($D968,Artslister!$A$1:$W$100,7,FALSE)</f>
        <v>Eudicots</v>
      </c>
      <c r="S968" t="str">
        <f>VLOOKUP($D968,Artslister!$A$1:$W$100,8,FALSE)</f>
        <v>Rosales</v>
      </c>
      <c r="T968" t="str">
        <f>VLOOKUP($D968,Artslister!$A$1:$W$100,9,FALSE)</f>
        <v>Rosaceae</v>
      </c>
      <c r="U968" t="str">
        <f>VLOOKUP($D968,Artslister!$A$1:$W$100,10,FALSE)</f>
        <v>Filipendula</v>
      </c>
      <c r="V968" t="str">
        <f>VLOOKUP($D968,Artslister!$A$1:$W$100,11,FALSE)</f>
        <v>vulgaris</v>
      </c>
      <c r="W968">
        <f>VLOOKUP($D968,Artslister!$A$1:$W$100,12,FALSE)</f>
        <v>0</v>
      </c>
      <c r="X968" t="str">
        <f>VLOOKUP($D968,Artslister!$A$1:$W$100,13,FALSE)</f>
        <v>Moench</v>
      </c>
      <c r="Y968" t="str">
        <f>VLOOKUP($D968,Artslister!$A$1:$W$100,15,FALSE)</f>
        <v>VU</v>
      </c>
      <c r="Z968" t="e">
        <f>VLOOKUP($D968,Artslister!$A$1:$W$100,17,FALSE)</f>
        <v>#N/A</v>
      </c>
    </row>
    <row r="969" spans="1:26" x14ac:dyDescent="0.3">
      <c r="A969" t="s">
        <v>56</v>
      </c>
      <c r="B969">
        <v>2018</v>
      </c>
      <c r="C969" t="s">
        <v>1479</v>
      </c>
      <c r="D969" t="s">
        <v>1710</v>
      </c>
      <c r="E969">
        <v>3</v>
      </c>
      <c r="F969">
        <v>1</v>
      </c>
      <c r="M969" t="str">
        <f>VLOOKUP($D969,Artslister!$A$1:$W$100,2,FALSE)</f>
        <v>Filipendula vulgaris</v>
      </c>
      <c r="N969" t="str">
        <f>VLOOKUP($D969,Artslister!$A$1:$W$100,3,FALSE)</f>
        <v>103311</v>
      </c>
      <c r="O969" t="str">
        <f>VLOOKUP($D969,Artslister!$A$1:$W$100,4,FALSE)</f>
        <v>133275</v>
      </c>
      <c r="P969" t="str">
        <f>VLOOKUP($D969,Artslister!$A$1:$W$100,5,FALSE)</f>
        <v>Plantae</v>
      </c>
      <c r="Q969" t="str">
        <f>VLOOKUP($D969,Artslister!$A$1:$W$100,6,FALSE)</f>
        <v>Magnoliophyta</v>
      </c>
      <c r="R969" t="str">
        <f>VLOOKUP($D969,Artslister!$A$1:$W$100,7,FALSE)</f>
        <v>Eudicots</v>
      </c>
      <c r="S969" t="str">
        <f>VLOOKUP($D969,Artslister!$A$1:$W$100,8,FALSE)</f>
        <v>Rosales</v>
      </c>
      <c r="T969" t="str">
        <f>VLOOKUP($D969,Artslister!$A$1:$W$100,9,FALSE)</f>
        <v>Rosaceae</v>
      </c>
      <c r="U969" t="str">
        <f>VLOOKUP($D969,Artslister!$A$1:$W$100,10,FALSE)</f>
        <v>Filipendula</v>
      </c>
      <c r="V969" t="str">
        <f>VLOOKUP($D969,Artslister!$A$1:$W$100,11,FALSE)</f>
        <v>vulgaris</v>
      </c>
      <c r="W969">
        <f>VLOOKUP($D969,Artslister!$A$1:$W$100,12,FALSE)</f>
        <v>0</v>
      </c>
      <c r="X969" t="str">
        <f>VLOOKUP($D969,Artslister!$A$1:$W$100,13,FALSE)</f>
        <v>Moench</v>
      </c>
      <c r="Y969" t="str">
        <f>VLOOKUP($D969,Artslister!$A$1:$W$100,15,FALSE)</f>
        <v>VU</v>
      </c>
      <c r="Z969" t="e">
        <f>VLOOKUP($D969,Artslister!$A$1:$W$100,17,FALSE)</f>
        <v>#N/A</v>
      </c>
    </row>
    <row r="970" spans="1:26" x14ac:dyDescent="0.3">
      <c r="A970" t="s">
        <v>56</v>
      </c>
      <c r="B970">
        <v>2018</v>
      </c>
      <c r="C970" t="s">
        <v>1488</v>
      </c>
      <c r="D970" t="s">
        <v>1710</v>
      </c>
      <c r="E970">
        <v>10</v>
      </c>
      <c r="F970">
        <v>1</v>
      </c>
      <c r="M970" t="str">
        <f>VLOOKUP($D970,Artslister!$A$1:$W$100,2,FALSE)</f>
        <v>Filipendula vulgaris</v>
      </c>
      <c r="N970" t="str">
        <f>VLOOKUP($D970,Artslister!$A$1:$W$100,3,FALSE)</f>
        <v>103311</v>
      </c>
      <c r="O970" t="str">
        <f>VLOOKUP($D970,Artslister!$A$1:$W$100,4,FALSE)</f>
        <v>133275</v>
      </c>
      <c r="P970" t="str">
        <f>VLOOKUP($D970,Artslister!$A$1:$W$100,5,FALSE)</f>
        <v>Plantae</v>
      </c>
      <c r="Q970" t="str">
        <f>VLOOKUP($D970,Artslister!$A$1:$W$100,6,FALSE)</f>
        <v>Magnoliophyta</v>
      </c>
      <c r="R970" t="str">
        <f>VLOOKUP($D970,Artslister!$A$1:$W$100,7,FALSE)</f>
        <v>Eudicots</v>
      </c>
      <c r="S970" t="str">
        <f>VLOOKUP($D970,Artslister!$A$1:$W$100,8,FALSE)</f>
        <v>Rosales</v>
      </c>
      <c r="T970" t="str">
        <f>VLOOKUP($D970,Artslister!$A$1:$W$100,9,FALSE)</f>
        <v>Rosaceae</v>
      </c>
      <c r="U970" t="str">
        <f>VLOOKUP($D970,Artslister!$A$1:$W$100,10,FALSE)</f>
        <v>Filipendula</v>
      </c>
      <c r="V970" t="str">
        <f>VLOOKUP($D970,Artslister!$A$1:$W$100,11,FALSE)</f>
        <v>vulgaris</v>
      </c>
      <c r="W970">
        <f>VLOOKUP($D970,Artslister!$A$1:$W$100,12,FALSE)</f>
        <v>0</v>
      </c>
      <c r="X970" t="str">
        <f>VLOOKUP($D970,Artslister!$A$1:$W$100,13,FALSE)</f>
        <v>Moench</v>
      </c>
      <c r="Y970" t="str">
        <f>VLOOKUP($D970,Artslister!$A$1:$W$100,15,FALSE)</f>
        <v>VU</v>
      </c>
      <c r="Z970" t="e">
        <f>VLOOKUP($D970,Artslister!$A$1:$W$100,17,FALSE)</f>
        <v>#N/A</v>
      </c>
    </row>
    <row r="971" spans="1:26" x14ac:dyDescent="0.3">
      <c r="A971" t="s">
        <v>56</v>
      </c>
      <c r="B971">
        <v>2018</v>
      </c>
      <c r="C971" t="s">
        <v>1470</v>
      </c>
      <c r="D971" t="s">
        <v>1710</v>
      </c>
      <c r="E971">
        <v>3</v>
      </c>
      <c r="F971">
        <v>1</v>
      </c>
      <c r="M971" t="str">
        <f>VLOOKUP($D971,Artslister!$A$1:$W$100,2,FALSE)</f>
        <v>Filipendula vulgaris</v>
      </c>
      <c r="N971" t="str">
        <f>VLOOKUP($D971,Artslister!$A$1:$W$100,3,FALSE)</f>
        <v>103311</v>
      </c>
      <c r="O971" t="str">
        <f>VLOOKUP($D971,Artslister!$A$1:$W$100,4,FALSE)</f>
        <v>133275</v>
      </c>
      <c r="P971" t="str">
        <f>VLOOKUP($D971,Artslister!$A$1:$W$100,5,FALSE)</f>
        <v>Plantae</v>
      </c>
      <c r="Q971" t="str">
        <f>VLOOKUP($D971,Artslister!$A$1:$W$100,6,FALSE)</f>
        <v>Magnoliophyta</v>
      </c>
      <c r="R971" t="str">
        <f>VLOOKUP($D971,Artslister!$A$1:$W$100,7,FALSE)</f>
        <v>Eudicots</v>
      </c>
      <c r="S971" t="str">
        <f>VLOOKUP($D971,Artslister!$A$1:$W$100,8,FALSE)</f>
        <v>Rosales</v>
      </c>
      <c r="T971" t="str">
        <f>VLOOKUP($D971,Artslister!$A$1:$W$100,9,FALSE)</f>
        <v>Rosaceae</v>
      </c>
      <c r="U971" t="str">
        <f>VLOOKUP($D971,Artslister!$A$1:$W$100,10,FALSE)</f>
        <v>Filipendula</v>
      </c>
      <c r="V971" t="str">
        <f>VLOOKUP($D971,Artslister!$A$1:$W$100,11,FALSE)</f>
        <v>vulgaris</v>
      </c>
      <c r="W971">
        <f>VLOOKUP($D971,Artslister!$A$1:$W$100,12,FALSE)</f>
        <v>0</v>
      </c>
      <c r="X971" t="str">
        <f>VLOOKUP($D971,Artslister!$A$1:$W$100,13,FALSE)</f>
        <v>Moench</v>
      </c>
      <c r="Y971" t="str">
        <f>VLOOKUP($D971,Artslister!$A$1:$W$100,15,FALSE)</f>
        <v>VU</v>
      </c>
      <c r="Z971" t="e">
        <f>VLOOKUP($D971,Artslister!$A$1:$W$100,17,FALSE)</f>
        <v>#N/A</v>
      </c>
    </row>
    <row r="972" spans="1:26" x14ac:dyDescent="0.3">
      <c r="A972" t="s">
        <v>56</v>
      </c>
      <c r="B972">
        <v>2018</v>
      </c>
      <c r="C972" t="s">
        <v>1506</v>
      </c>
      <c r="D972" t="s">
        <v>1710</v>
      </c>
      <c r="E972">
        <v>1</v>
      </c>
      <c r="F972">
        <v>1</v>
      </c>
      <c r="M972" t="str">
        <f>VLOOKUP($D972,Artslister!$A$1:$W$100,2,FALSE)</f>
        <v>Filipendula vulgaris</v>
      </c>
      <c r="N972" t="str">
        <f>VLOOKUP($D972,Artslister!$A$1:$W$100,3,FALSE)</f>
        <v>103311</v>
      </c>
      <c r="O972" t="str">
        <f>VLOOKUP($D972,Artslister!$A$1:$W$100,4,FALSE)</f>
        <v>133275</v>
      </c>
      <c r="P972" t="str">
        <f>VLOOKUP($D972,Artslister!$A$1:$W$100,5,FALSE)</f>
        <v>Plantae</v>
      </c>
      <c r="Q972" t="str">
        <f>VLOOKUP($D972,Artslister!$A$1:$W$100,6,FALSE)</f>
        <v>Magnoliophyta</v>
      </c>
      <c r="R972" t="str">
        <f>VLOOKUP($D972,Artslister!$A$1:$W$100,7,FALSE)</f>
        <v>Eudicots</v>
      </c>
      <c r="S972" t="str">
        <f>VLOOKUP($D972,Artslister!$A$1:$W$100,8,FALSE)</f>
        <v>Rosales</v>
      </c>
      <c r="T972" t="str">
        <f>VLOOKUP($D972,Artslister!$A$1:$W$100,9,FALSE)</f>
        <v>Rosaceae</v>
      </c>
      <c r="U972" t="str">
        <f>VLOOKUP($D972,Artslister!$A$1:$W$100,10,FALSE)</f>
        <v>Filipendula</v>
      </c>
      <c r="V972" t="str">
        <f>VLOOKUP($D972,Artslister!$A$1:$W$100,11,FALSE)</f>
        <v>vulgaris</v>
      </c>
      <c r="W972">
        <f>VLOOKUP($D972,Artslister!$A$1:$W$100,12,FALSE)</f>
        <v>0</v>
      </c>
      <c r="X972" t="str">
        <f>VLOOKUP($D972,Artslister!$A$1:$W$100,13,FALSE)</f>
        <v>Moench</v>
      </c>
      <c r="Y972" t="str">
        <f>VLOOKUP($D972,Artslister!$A$1:$W$100,15,FALSE)</f>
        <v>VU</v>
      </c>
      <c r="Z972" t="e">
        <f>VLOOKUP($D972,Artslister!$A$1:$W$100,17,FALSE)</f>
        <v>#N/A</v>
      </c>
    </row>
    <row r="973" spans="1:26" x14ac:dyDescent="0.3">
      <c r="A973" t="s">
        <v>56</v>
      </c>
      <c r="B973">
        <v>2018</v>
      </c>
      <c r="C973" t="s">
        <v>1472</v>
      </c>
      <c r="D973" t="s">
        <v>1710</v>
      </c>
      <c r="E973">
        <v>3</v>
      </c>
      <c r="F973">
        <v>1</v>
      </c>
      <c r="M973" t="str">
        <f>VLOOKUP($D973,Artslister!$A$1:$W$100,2,FALSE)</f>
        <v>Filipendula vulgaris</v>
      </c>
      <c r="N973" t="str">
        <f>VLOOKUP($D973,Artslister!$A$1:$W$100,3,FALSE)</f>
        <v>103311</v>
      </c>
      <c r="O973" t="str">
        <f>VLOOKUP($D973,Artslister!$A$1:$W$100,4,FALSE)</f>
        <v>133275</v>
      </c>
      <c r="P973" t="str">
        <f>VLOOKUP($D973,Artslister!$A$1:$W$100,5,FALSE)</f>
        <v>Plantae</v>
      </c>
      <c r="Q973" t="str">
        <f>VLOOKUP($D973,Artslister!$A$1:$W$100,6,FALSE)</f>
        <v>Magnoliophyta</v>
      </c>
      <c r="R973" t="str">
        <f>VLOOKUP($D973,Artslister!$A$1:$W$100,7,FALSE)</f>
        <v>Eudicots</v>
      </c>
      <c r="S973" t="str">
        <f>VLOOKUP($D973,Artslister!$A$1:$W$100,8,FALSE)</f>
        <v>Rosales</v>
      </c>
      <c r="T973" t="str">
        <f>VLOOKUP($D973,Artslister!$A$1:$W$100,9,FALSE)</f>
        <v>Rosaceae</v>
      </c>
      <c r="U973" t="str">
        <f>VLOOKUP($D973,Artslister!$A$1:$W$100,10,FALSE)</f>
        <v>Filipendula</v>
      </c>
      <c r="V973" t="str">
        <f>VLOOKUP($D973,Artslister!$A$1:$W$100,11,FALSE)</f>
        <v>vulgaris</v>
      </c>
      <c r="W973">
        <f>VLOOKUP($D973,Artslister!$A$1:$W$100,12,FALSE)</f>
        <v>0</v>
      </c>
      <c r="X973" t="str">
        <f>VLOOKUP($D973,Artslister!$A$1:$W$100,13,FALSE)</f>
        <v>Moench</v>
      </c>
      <c r="Y973" t="str">
        <f>VLOOKUP($D973,Artslister!$A$1:$W$100,15,FALSE)</f>
        <v>VU</v>
      </c>
      <c r="Z973" t="e">
        <f>VLOOKUP($D973,Artslister!$A$1:$W$100,17,FALSE)</f>
        <v>#N/A</v>
      </c>
    </row>
    <row r="974" spans="1:26" x14ac:dyDescent="0.3">
      <c r="A974" t="s">
        <v>56</v>
      </c>
      <c r="B974">
        <v>2018</v>
      </c>
      <c r="C974" t="s">
        <v>1474</v>
      </c>
      <c r="D974" t="s">
        <v>1710</v>
      </c>
      <c r="E974">
        <v>1</v>
      </c>
      <c r="F974">
        <v>1</v>
      </c>
      <c r="M974" t="str">
        <f>VLOOKUP($D974,Artslister!$A$1:$W$100,2,FALSE)</f>
        <v>Filipendula vulgaris</v>
      </c>
      <c r="N974" t="str">
        <f>VLOOKUP($D974,Artslister!$A$1:$W$100,3,FALSE)</f>
        <v>103311</v>
      </c>
      <c r="O974" t="str">
        <f>VLOOKUP($D974,Artslister!$A$1:$W$100,4,FALSE)</f>
        <v>133275</v>
      </c>
      <c r="P974" t="str">
        <f>VLOOKUP($D974,Artslister!$A$1:$W$100,5,FALSE)</f>
        <v>Plantae</v>
      </c>
      <c r="Q974" t="str">
        <f>VLOOKUP($D974,Artslister!$A$1:$W$100,6,FALSE)</f>
        <v>Magnoliophyta</v>
      </c>
      <c r="R974" t="str">
        <f>VLOOKUP($D974,Artslister!$A$1:$W$100,7,FALSE)</f>
        <v>Eudicots</v>
      </c>
      <c r="S974" t="str">
        <f>VLOOKUP($D974,Artslister!$A$1:$W$100,8,FALSE)</f>
        <v>Rosales</v>
      </c>
      <c r="T974" t="str">
        <f>VLOOKUP($D974,Artslister!$A$1:$W$100,9,FALSE)</f>
        <v>Rosaceae</v>
      </c>
      <c r="U974" t="str">
        <f>VLOOKUP($D974,Artslister!$A$1:$W$100,10,FALSE)</f>
        <v>Filipendula</v>
      </c>
      <c r="V974" t="str">
        <f>VLOOKUP($D974,Artslister!$A$1:$W$100,11,FALSE)</f>
        <v>vulgaris</v>
      </c>
      <c r="W974">
        <f>VLOOKUP($D974,Artslister!$A$1:$W$100,12,FALSE)</f>
        <v>0</v>
      </c>
      <c r="X974" t="str">
        <f>VLOOKUP($D974,Artslister!$A$1:$W$100,13,FALSE)</f>
        <v>Moench</v>
      </c>
      <c r="Y974" t="str">
        <f>VLOOKUP($D974,Artslister!$A$1:$W$100,15,FALSE)</f>
        <v>VU</v>
      </c>
      <c r="Z974" t="e">
        <f>VLOOKUP($D974,Artslister!$A$1:$W$100,17,FALSE)</f>
        <v>#N/A</v>
      </c>
    </row>
    <row r="975" spans="1:26" x14ac:dyDescent="0.3">
      <c r="A975" t="s">
        <v>98</v>
      </c>
      <c r="B975">
        <v>2018</v>
      </c>
      <c r="C975" t="s">
        <v>1562</v>
      </c>
      <c r="D975" t="s">
        <v>1710</v>
      </c>
      <c r="E975">
        <v>10</v>
      </c>
      <c r="F975">
        <v>1</v>
      </c>
      <c r="M975" t="str">
        <f>VLOOKUP($D975,Artslister!$A$1:$W$100,2,FALSE)</f>
        <v>Filipendula vulgaris</v>
      </c>
      <c r="N975" t="str">
        <f>VLOOKUP($D975,Artslister!$A$1:$W$100,3,FALSE)</f>
        <v>103311</v>
      </c>
      <c r="O975" t="str">
        <f>VLOOKUP($D975,Artslister!$A$1:$W$100,4,FALSE)</f>
        <v>133275</v>
      </c>
      <c r="P975" t="str">
        <f>VLOOKUP($D975,Artslister!$A$1:$W$100,5,FALSE)</f>
        <v>Plantae</v>
      </c>
      <c r="Q975" t="str">
        <f>VLOOKUP($D975,Artslister!$A$1:$W$100,6,FALSE)</f>
        <v>Magnoliophyta</v>
      </c>
      <c r="R975" t="str">
        <f>VLOOKUP($D975,Artslister!$A$1:$W$100,7,FALSE)</f>
        <v>Eudicots</v>
      </c>
      <c r="S975" t="str">
        <f>VLOOKUP($D975,Artslister!$A$1:$W$100,8,FALSE)</f>
        <v>Rosales</v>
      </c>
      <c r="T975" t="str">
        <f>VLOOKUP($D975,Artslister!$A$1:$W$100,9,FALSE)</f>
        <v>Rosaceae</v>
      </c>
      <c r="U975" t="str">
        <f>VLOOKUP($D975,Artslister!$A$1:$W$100,10,FALSE)</f>
        <v>Filipendula</v>
      </c>
      <c r="V975" t="str">
        <f>VLOOKUP($D975,Artslister!$A$1:$W$100,11,FALSE)</f>
        <v>vulgaris</v>
      </c>
      <c r="W975">
        <f>VLOOKUP($D975,Artslister!$A$1:$W$100,12,FALSE)</f>
        <v>0</v>
      </c>
      <c r="X975" t="str">
        <f>VLOOKUP($D975,Artslister!$A$1:$W$100,13,FALSE)</f>
        <v>Moench</v>
      </c>
      <c r="Y975" t="str">
        <f>VLOOKUP($D975,Artslister!$A$1:$W$100,15,FALSE)</f>
        <v>VU</v>
      </c>
      <c r="Z975" t="e">
        <f>VLOOKUP($D975,Artslister!$A$1:$W$100,17,FALSE)</f>
        <v>#N/A</v>
      </c>
    </row>
    <row r="976" spans="1:26" x14ac:dyDescent="0.3">
      <c r="A976" t="s">
        <v>98</v>
      </c>
      <c r="B976">
        <v>2018</v>
      </c>
      <c r="C976" t="s">
        <v>1564</v>
      </c>
      <c r="D976" t="s">
        <v>1710</v>
      </c>
      <c r="E976">
        <v>5</v>
      </c>
      <c r="F976">
        <v>1</v>
      </c>
      <c r="M976" t="str">
        <f>VLOOKUP($D976,Artslister!$A$1:$W$100,2,FALSE)</f>
        <v>Filipendula vulgaris</v>
      </c>
      <c r="N976" t="str">
        <f>VLOOKUP($D976,Artslister!$A$1:$W$100,3,FALSE)</f>
        <v>103311</v>
      </c>
      <c r="O976" t="str">
        <f>VLOOKUP($D976,Artslister!$A$1:$W$100,4,FALSE)</f>
        <v>133275</v>
      </c>
      <c r="P976" t="str">
        <f>VLOOKUP($D976,Artslister!$A$1:$W$100,5,FALSE)</f>
        <v>Plantae</v>
      </c>
      <c r="Q976" t="str">
        <f>VLOOKUP($D976,Artslister!$A$1:$W$100,6,FALSE)</f>
        <v>Magnoliophyta</v>
      </c>
      <c r="R976" t="str">
        <f>VLOOKUP($D976,Artslister!$A$1:$W$100,7,FALSE)</f>
        <v>Eudicots</v>
      </c>
      <c r="S976" t="str">
        <f>VLOOKUP($D976,Artslister!$A$1:$W$100,8,FALSE)</f>
        <v>Rosales</v>
      </c>
      <c r="T976" t="str">
        <f>VLOOKUP($D976,Artslister!$A$1:$W$100,9,FALSE)</f>
        <v>Rosaceae</v>
      </c>
      <c r="U976" t="str">
        <f>VLOOKUP($D976,Artslister!$A$1:$W$100,10,FALSE)</f>
        <v>Filipendula</v>
      </c>
      <c r="V976" t="str">
        <f>VLOOKUP($D976,Artslister!$A$1:$W$100,11,FALSE)</f>
        <v>vulgaris</v>
      </c>
      <c r="W976">
        <f>VLOOKUP($D976,Artslister!$A$1:$W$100,12,FALSE)</f>
        <v>0</v>
      </c>
      <c r="X976" t="str">
        <f>VLOOKUP($D976,Artslister!$A$1:$W$100,13,FALSE)</f>
        <v>Moench</v>
      </c>
      <c r="Y976" t="str">
        <f>VLOOKUP($D976,Artslister!$A$1:$W$100,15,FALSE)</f>
        <v>VU</v>
      </c>
      <c r="Z976" t="e">
        <f>VLOOKUP($D976,Artslister!$A$1:$W$100,17,FALSE)</f>
        <v>#N/A</v>
      </c>
    </row>
    <row r="977" spans="1:26" x14ac:dyDescent="0.3">
      <c r="A977" t="s">
        <v>98</v>
      </c>
      <c r="B977">
        <v>2018</v>
      </c>
      <c r="C977" t="s">
        <v>1566</v>
      </c>
      <c r="D977" t="s">
        <v>1710</v>
      </c>
      <c r="E977">
        <v>15</v>
      </c>
      <c r="F977">
        <v>1</v>
      </c>
      <c r="M977" t="str">
        <f>VLOOKUP($D977,Artslister!$A$1:$W$100,2,FALSE)</f>
        <v>Filipendula vulgaris</v>
      </c>
      <c r="N977" t="str">
        <f>VLOOKUP($D977,Artslister!$A$1:$W$100,3,FALSE)</f>
        <v>103311</v>
      </c>
      <c r="O977" t="str">
        <f>VLOOKUP($D977,Artslister!$A$1:$W$100,4,FALSE)</f>
        <v>133275</v>
      </c>
      <c r="P977" t="str">
        <f>VLOOKUP($D977,Artslister!$A$1:$W$100,5,FALSE)</f>
        <v>Plantae</v>
      </c>
      <c r="Q977" t="str">
        <f>VLOOKUP($D977,Artslister!$A$1:$W$100,6,FALSE)</f>
        <v>Magnoliophyta</v>
      </c>
      <c r="R977" t="str">
        <f>VLOOKUP($D977,Artslister!$A$1:$W$100,7,FALSE)</f>
        <v>Eudicots</v>
      </c>
      <c r="S977" t="str">
        <f>VLOOKUP($D977,Artslister!$A$1:$W$100,8,FALSE)</f>
        <v>Rosales</v>
      </c>
      <c r="T977" t="str">
        <f>VLOOKUP($D977,Artslister!$A$1:$W$100,9,FALSE)</f>
        <v>Rosaceae</v>
      </c>
      <c r="U977" t="str">
        <f>VLOOKUP($D977,Artslister!$A$1:$W$100,10,FALSE)</f>
        <v>Filipendula</v>
      </c>
      <c r="V977" t="str">
        <f>VLOOKUP($D977,Artslister!$A$1:$W$100,11,FALSE)</f>
        <v>vulgaris</v>
      </c>
      <c r="W977">
        <f>VLOOKUP($D977,Artslister!$A$1:$W$100,12,FALSE)</f>
        <v>0</v>
      </c>
      <c r="X977" t="str">
        <f>VLOOKUP($D977,Artslister!$A$1:$W$100,13,FALSE)</f>
        <v>Moench</v>
      </c>
      <c r="Y977" t="str">
        <f>VLOOKUP($D977,Artslister!$A$1:$W$100,15,FALSE)</f>
        <v>VU</v>
      </c>
      <c r="Z977" t="e">
        <f>VLOOKUP($D977,Artslister!$A$1:$W$100,17,FALSE)</f>
        <v>#N/A</v>
      </c>
    </row>
    <row r="978" spans="1:26" x14ac:dyDescent="0.3">
      <c r="A978" t="s">
        <v>98</v>
      </c>
      <c r="B978">
        <v>2018</v>
      </c>
      <c r="C978" t="s">
        <v>1556</v>
      </c>
      <c r="D978" t="s">
        <v>1710</v>
      </c>
      <c r="E978">
        <v>10</v>
      </c>
      <c r="F978">
        <v>1</v>
      </c>
      <c r="M978" t="str">
        <f>VLOOKUP($D978,Artslister!$A$1:$W$100,2,FALSE)</f>
        <v>Filipendula vulgaris</v>
      </c>
      <c r="N978" t="str">
        <f>VLOOKUP($D978,Artslister!$A$1:$W$100,3,FALSE)</f>
        <v>103311</v>
      </c>
      <c r="O978" t="str">
        <f>VLOOKUP($D978,Artslister!$A$1:$W$100,4,FALSE)</f>
        <v>133275</v>
      </c>
      <c r="P978" t="str">
        <f>VLOOKUP($D978,Artslister!$A$1:$W$100,5,FALSE)</f>
        <v>Plantae</v>
      </c>
      <c r="Q978" t="str">
        <f>VLOOKUP($D978,Artslister!$A$1:$W$100,6,FALSE)</f>
        <v>Magnoliophyta</v>
      </c>
      <c r="R978" t="str">
        <f>VLOOKUP($D978,Artslister!$A$1:$W$100,7,FALSE)</f>
        <v>Eudicots</v>
      </c>
      <c r="S978" t="str">
        <f>VLOOKUP($D978,Artslister!$A$1:$W$100,8,FALSE)</f>
        <v>Rosales</v>
      </c>
      <c r="T978" t="str">
        <f>VLOOKUP($D978,Artslister!$A$1:$W$100,9,FALSE)</f>
        <v>Rosaceae</v>
      </c>
      <c r="U978" t="str">
        <f>VLOOKUP($D978,Artslister!$A$1:$W$100,10,FALSE)</f>
        <v>Filipendula</v>
      </c>
      <c r="V978" t="str">
        <f>VLOOKUP($D978,Artslister!$A$1:$W$100,11,FALSE)</f>
        <v>vulgaris</v>
      </c>
      <c r="W978">
        <f>VLOOKUP($D978,Artslister!$A$1:$W$100,12,FALSE)</f>
        <v>0</v>
      </c>
      <c r="X978" t="str">
        <f>VLOOKUP($D978,Artslister!$A$1:$W$100,13,FALSE)</f>
        <v>Moench</v>
      </c>
      <c r="Y978" t="str">
        <f>VLOOKUP($D978,Artslister!$A$1:$W$100,15,FALSE)</f>
        <v>VU</v>
      </c>
      <c r="Z978" t="e">
        <f>VLOOKUP($D978,Artslister!$A$1:$W$100,17,FALSE)</f>
        <v>#N/A</v>
      </c>
    </row>
    <row r="979" spans="1:26" x14ac:dyDescent="0.3">
      <c r="A979" t="s">
        <v>98</v>
      </c>
      <c r="B979">
        <v>2018</v>
      </c>
      <c r="C979" t="s">
        <v>1558</v>
      </c>
      <c r="D979" t="s">
        <v>1710</v>
      </c>
      <c r="E979">
        <v>5</v>
      </c>
      <c r="F979">
        <v>1</v>
      </c>
      <c r="M979" t="str">
        <f>VLOOKUP($D979,Artslister!$A$1:$W$100,2,FALSE)</f>
        <v>Filipendula vulgaris</v>
      </c>
      <c r="N979" t="str">
        <f>VLOOKUP($D979,Artslister!$A$1:$W$100,3,FALSE)</f>
        <v>103311</v>
      </c>
      <c r="O979" t="str">
        <f>VLOOKUP($D979,Artslister!$A$1:$W$100,4,FALSE)</f>
        <v>133275</v>
      </c>
      <c r="P979" t="str">
        <f>VLOOKUP($D979,Artslister!$A$1:$W$100,5,FALSE)</f>
        <v>Plantae</v>
      </c>
      <c r="Q979" t="str">
        <f>VLOOKUP($D979,Artslister!$A$1:$W$100,6,FALSE)</f>
        <v>Magnoliophyta</v>
      </c>
      <c r="R979" t="str">
        <f>VLOOKUP($D979,Artslister!$A$1:$W$100,7,FALSE)</f>
        <v>Eudicots</v>
      </c>
      <c r="S979" t="str">
        <f>VLOOKUP($D979,Artslister!$A$1:$W$100,8,FALSE)</f>
        <v>Rosales</v>
      </c>
      <c r="T979" t="str">
        <f>VLOOKUP($D979,Artslister!$A$1:$W$100,9,FALSE)</f>
        <v>Rosaceae</v>
      </c>
      <c r="U979" t="str">
        <f>VLOOKUP($D979,Artslister!$A$1:$W$100,10,FALSE)</f>
        <v>Filipendula</v>
      </c>
      <c r="V979" t="str">
        <f>VLOOKUP($D979,Artslister!$A$1:$W$100,11,FALSE)</f>
        <v>vulgaris</v>
      </c>
      <c r="W979">
        <f>VLOOKUP($D979,Artslister!$A$1:$W$100,12,FALSE)</f>
        <v>0</v>
      </c>
      <c r="X979" t="str">
        <f>VLOOKUP($D979,Artslister!$A$1:$W$100,13,FALSE)</f>
        <v>Moench</v>
      </c>
      <c r="Y979" t="str">
        <f>VLOOKUP($D979,Artslister!$A$1:$W$100,15,FALSE)</f>
        <v>VU</v>
      </c>
      <c r="Z979" t="e">
        <f>VLOOKUP($D979,Artslister!$A$1:$W$100,17,FALSE)</f>
        <v>#N/A</v>
      </c>
    </row>
    <row r="980" spans="1:26" x14ac:dyDescent="0.3">
      <c r="A980" t="s">
        <v>98</v>
      </c>
      <c r="B980">
        <v>2018</v>
      </c>
      <c r="C980" t="s">
        <v>1557</v>
      </c>
      <c r="D980" t="s">
        <v>1710</v>
      </c>
      <c r="E980">
        <v>3</v>
      </c>
      <c r="F980">
        <v>1</v>
      </c>
      <c r="M980" t="str">
        <f>VLOOKUP($D980,Artslister!$A$1:$W$100,2,FALSE)</f>
        <v>Filipendula vulgaris</v>
      </c>
      <c r="N980" t="str">
        <f>VLOOKUP($D980,Artslister!$A$1:$W$100,3,FALSE)</f>
        <v>103311</v>
      </c>
      <c r="O980" t="str">
        <f>VLOOKUP($D980,Artslister!$A$1:$W$100,4,FALSE)</f>
        <v>133275</v>
      </c>
      <c r="P980" t="str">
        <f>VLOOKUP($D980,Artslister!$A$1:$W$100,5,FALSE)</f>
        <v>Plantae</v>
      </c>
      <c r="Q980" t="str">
        <f>VLOOKUP($D980,Artslister!$A$1:$W$100,6,FALSE)</f>
        <v>Magnoliophyta</v>
      </c>
      <c r="R980" t="str">
        <f>VLOOKUP($D980,Artslister!$A$1:$W$100,7,FALSE)</f>
        <v>Eudicots</v>
      </c>
      <c r="S980" t="str">
        <f>VLOOKUP($D980,Artslister!$A$1:$W$100,8,FALSE)</f>
        <v>Rosales</v>
      </c>
      <c r="T980" t="str">
        <f>VLOOKUP($D980,Artslister!$A$1:$W$100,9,FALSE)</f>
        <v>Rosaceae</v>
      </c>
      <c r="U980" t="str">
        <f>VLOOKUP($D980,Artslister!$A$1:$W$100,10,FALSE)</f>
        <v>Filipendula</v>
      </c>
      <c r="V980" t="str">
        <f>VLOOKUP($D980,Artslister!$A$1:$W$100,11,FALSE)</f>
        <v>vulgaris</v>
      </c>
      <c r="W980">
        <f>VLOOKUP($D980,Artslister!$A$1:$W$100,12,FALSE)</f>
        <v>0</v>
      </c>
      <c r="X980" t="str">
        <f>VLOOKUP($D980,Artslister!$A$1:$W$100,13,FALSE)</f>
        <v>Moench</v>
      </c>
      <c r="Y980" t="str">
        <f>VLOOKUP($D980,Artslister!$A$1:$W$100,15,FALSE)</f>
        <v>VU</v>
      </c>
      <c r="Z980" t="e">
        <f>VLOOKUP($D980,Artslister!$A$1:$W$100,17,FALSE)</f>
        <v>#N/A</v>
      </c>
    </row>
    <row r="981" spans="1:26" x14ac:dyDescent="0.3">
      <c r="A981" t="s">
        <v>109</v>
      </c>
      <c r="B981">
        <v>2019</v>
      </c>
      <c r="C981" t="s">
        <v>1322</v>
      </c>
      <c r="D981" t="s">
        <v>1710</v>
      </c>
      <c r="E981">
        <v>2</v>
      </c>
      <c r="F981">
        <v>1</v>
      </c>
      <c r="M981" t="str">
        <f>VLOOKUP($D981,Artslister!$A$1:$W$100,2,FALSE)</f>
        <v>Filipendula vulgaris</v>
      </c>
      <c r="N981" t="str">
        <f>VLOOKUP($D981,Artslister!$A$1:$W$100,3,FALSE)</f>
        <v>103311</v>
      </c>
      <c r="O981" t="str">
        <f>VLOOKUP($D981,Artslister!$A$1:$W$100,4,FALSE)</f>
        <v>133275</v>
      </c>
      <c r="P981" t="str">
        <f>VLOOKUP($D981,Artslister!$A$1:$W$100,5,FALSE)</f>
        <v>Plantae</v>
      </c>
      <c r="Q981" t="str">
        <f>VLOOKUP($D981,Artslister!$A$1:$W$100,6,FALSE)</f>
        <v>Magnoliophyta</v>
      </c>
      <c r="R981" t="str">
        <f>VLOOKUP($D981,Artslister!$A$1:$W$100,7,FALSE)</f>
        <v>Eudicots</v>
      </c>
      <c r="S981" t="str">
        <f>VLOOKUP($D981,Artslister!$A$1:$W$100,8,FALSE)</f>
        <v>Rosales</v>
      </c>
      <c r="T981" t="str">
        <f>VLOOKUP($D981,Artslister!$A$1:$W$100,9,FALSE)</f>
        <v>Rosaceae</v>
      </c>
      <c r="U981" t="str">
        <f>VLOOKUP($D981,Artslister!$A$1:$W$100,10,FALSE)</f>
        <v>Filipendula</v>
      </c>
      <c r="V981" t="str">
        <f>VLOOKUP($D981,Artslister!$A$1:$W$100,11,FALSE)</f>
        <v>vulgaris</v>
      </c>
      <c r="W981">
        <f>VLOOKUP($D981,Artslister!$A$1:$W$100,12,FALSE)</f>
        <v>0</v>
      </c>
      <c r="X981" t="str">
        <f>VLOOKUP($D981,Artslister!$A$1:$W$100,13,FALSE)</f>
        <v>Moench</v>
      </c>
      <c r="Y981" t="str">
        <f>VLOOKUP($D981,Artslister!$A$1:$W$100,15,FALSE)</f>
        <v>VU</v>
      </c>
      <c r="Z981" t="e">
        <f>VLOOKUP($D981,Artslister!$A$1:$W$100,17,FALSE)</f>
        <v>#N/A</v>
      </c>
    </row>
    <row r="982" spans="1:26" x14ac:dyDescent="0.3">
      <c r="A982" t="s">
        <v>109</v>
      </c>
      <c r="B982">
        <v>2019</v>
      </c>
      <c r="C982" t="s">
        <v>1328</v>
      </c>
      <c r="D982" t="s">
        <v>1710</v>
      </c>
      <c r="E982">
        <v>5</v>
      </c>
      <c r="F982">
        <v>1</v>
      </c>
      <c r="M982" t="str">
        <f>VLOOKUP($D982,Artslister!$A$1:$W$100,2,FALSE)</f>
        <v>Filipendula vulgaris</v>
      </c>
      <c r="N982" t="str">
        <f>VLOOKUP($D982,Artslister!$A$1:$W$100,3,FALSE)</f>
        <v>103311</v>
      </c>
      <c r="O982" t="str">
        <f>VLOOKUP($D982,Artslister!$A$1:$W$100,4,FALSE)</f>
        <v>133275</v>
      </c>
      <c r="P982" t="str">
        <f>VLOOKUP($D982,Artslister!$A$1:$W$100,5,FALSE)</f>
        <v>Plantae</v>
      </c>
      <c r="Q982" t="str">
        <f>VLOOKUP($D982,Artslister!$A$1:$W$100,6,FALSE)</f>
        <v>Magnoliophyta</v>
      </c>
      <c r="R982" t="str">
        <f>VLOOKUP($D982,Artslister!$A$1:$W$100,7,FALSE)</f>
        <v>Eudicots</v>
      </c>
      <c r="S982" t="str">
        <f>VLOOKUP($D982,Artslister!$A$1:$W$100,8,FALSE)</f>
        <v>Rosales</v>
      </c>
      <c r="T982" t="str">
        <f>VLOOKUP($D982,Artslister!$A$1:$W$100,9,FALSE)</f>
        <v>Rosaceae</v>
      </c>
      <c r="U982" t="str">
        <f>VLOOKUP($D982,Artslister!$A$1:$W$100,10,FALSE)</f>
        <v>Filipendula</v>
      </c>
      <c r="V982" t="str">
        <f>VLOOKUP($D982,Artslister!$A$1:$W$100,11,FALSE)</f>
        <v>vulgaris</v>
      </c>
      <c r="W982">
        <f>VLOOKUP($D982,Artslister!$A$1:$W$100,12,FALSE)</f>
        <v>0</v>
      </c>
      <c r="X982" t="str">
        <f>VLOOKUP($D982,Artslister!$A$1:$W$100,13,FALSE)</f>
        <v>Moench</v>
      </c>
      <c r="Y982" t="str">
        <f>VLOOKUP($D982,Artslister!$A$1:$W$100,15,FALSE)</f>
        <v>VU</v>
      </c>
      <c r="Z982" t="e">
        <f>VLOOKUP($D982,Artslister!$A$1:$W$100,17,FALSE)</f>
        <v>#N/A</v>
      </c>
    </row>
    <row r="983" spans="1:26" x14ac:dyDescent="0.3">
      <c r="A983" t="s">
        <v>109</v>
      </c>
      <c r="B983">
        <v>2019</v>
      </c>
      <c r="C983" t="s">
        <v>1330</v>
      </c>
      <c r="D983" t="s">
        <v>1710</v>
      </c>
      <c r="E983">
        <v>3</v>
      </c>
      <c r="F983">
        <v>1</v>
      </c>
      <c r="M983" t="str">
        <f>VLOOKUP($D983,Artslister!$A$1:$W$100,2,FALSE)</f>
        <v>Filipendula vulgaris</v>
      </c>
      <c r="N983" t="str">
        <f>VLOOKUP($D983,Artslister!$A$1:$W$100,3,FALSE)</f>
        <v>103311</v>
      </c>
      <c r="O983" t="str">
        <f>VLOOKUP($D983,Artslister!$A$1:$W$100,4,FALSE)</f>
        <v>133275</v>
      </c>
      <c r="P983" t="str">
        <f>VLOOKUP($D983,Artslister!$A$1:$W$100,5,FALSE)</f>
        <v>Plantae</v>
      </c>
      <c r="Q983" t="str">
        <f>VLOOKUP($D983,Artslister!$A$1:$W$100,6,FALSE)</f>
        <v>Magnoliophyta</v>
      </c>
      <c r="R983" t="str">
        <f>VLOOKUP($D983,Artslister!$A$1:$W$100,7,FALSE)</f>
        <v>Eudicots</v>
      </c>
      <c r="S983" t="str">
        <f>VLOOKUP($D983,Artslister!$A$1:$W$100,8,FALSE)</f>
        <v>Rosales</v>
      </c>
      <c r="T983" t="str">
        <f>VLOOKUP($D983,Artslister!$A$1:$W$100,9,FALSE)</f>
        <v>Rosaceae</v>
      </c>
      <c r="U983" t="str">
        <f>VLOOKUP($D983,Artslister!$A$1:$W$100,10,FALSE)</f>
        <v>Filipendula</v>
      </c>
      <c r="V983" t="str">
        <f>VLOOKUP($D983,Artslister!$A$1:$W$100,11,FALSE)</f>
        <v>vulgaris</v>
      </c>
      <c r="W983">
        <f>VLOOKUP($D983,Artslister!$A$1:$W$100,12,FALSE)</f>
        <v>0</v>
      </c>
      <c r="X983" t="str">
        <f>VLOOKUP($D983,Artslister!$A$1:$W$100,13,FALSE)</f>
        <v>Moench</v>
      </c>
      <c r="Y983" t="str">
        <f>VLOOKUP($D983,Artslister!$A$1:$W$100,15,FALSE)</f>
        <v>VU</v>
      </c>
      <c r="Z983" t="e">
        <f>VLOOKUP($D983,Artslister!$A$1:$W$100,17,FALSE)</f>
        <v>#N/A</v>
      </c>
    </row>
    <row r="984" spans="1:26" x14ac:dyDescent="0.3">
      <c r="A984" t="s">
        <v>109</v>
      </c>
      <c r="B984">
        <v>2019</v>
      </c>
      <c r="C984" t="s">
        <v>1331</v>
      </c>
      <c r="D984" t="s">
        <v>1710</v>
      </c>
      <c r="E984">
        <v>1</v>
      </c>
      <c r="F984">
        <v>1</v>
      </c>
      <c r="M984" t="str">
        <f>VLOOKUP($D984,Artslister!$A$1:$W$100,2,FALSE)</f>
        <v>Filipendula vulgaris</v>
      </c>
      <c r="N984" t="str">
        <f>VLOOKUP($D984,Artslister!$A$1:$W$100,3,FALSE)</f>
        <v>103311</v>
      </c>
      <c r="O984" t="str">
        <f>VLOOKUP($D984,Artslister!$A$1:$W$100,4,FALSE)</f>
        <v>133275</v>
      </c>
      <c r="P984" t="str">
        <f>VLOOKUP($D984,Artslister!$A$1:$W$100,5,FALSE)</f>
        <v>Plantae</v>
      </c>
      <c r="Q984" t="str">
        <f>VLOOKUP($D984,Artslister!$A$1:$W$100,6,FALSE)</f>
        <v>Magnoliophyta</v>
      </c>
      <c r="R984" t="str">
        <f>VLOOKUP($D984,Artslister!$A$1:$W$100,7,FALSE)</f>
        <v>Eudicots</v>
      </c>
      <c r="S984" t="str">
        <f>VLOOKUP($D984,Artslister!$A$1:$W$100,8,FALSE)</f>
        <v>Rosales</v>
      </c>
      <c r="T984" t="str">
        <f>VLOOKUP($D984,Artslister!$A$1:$W$100,9,FALSE)</f>
        <v>Rosaceae</v>
      </c>
      <c r="U984" t="str">
        <f>VLOOKUP($D984,Artslister!$A$1:$W$100,10,FALSE)</f>
        <v>Filipendula</v>
      </c>
      <c r="V984" t="str">
        <f>VLOOKUP($D984,Artslister!$A$1:$W$100,11,FALSE)</f>
        <v>vulgaris</v>
      </c>
      <c r="W984">
        <f>VLOOKUP($D984,Artslister!$A$1:$W$100,12,FALSE)</f>
        <v>0</v>
      </c>
      <c r="X984" t="str">
        <f>VLOOKUP($D984,Artslister!$A$1:$W$100,13,FALSE)</f>
        <v>Moench</v>
      </c>
      <c r="Y984" t="str">
        <f>VLOOKUP($D984,Artslister!$A$1:$W$100,15,FALSE)</f>
        <v>VU</v>
      </c>
      <c r="Z984" t="e">
        <f>VLOOKUP($D984,Artslister!$A$1:$W$100,17,FALSE)</f>
        <v>#N/A</v>
      </c>
    </row>
    <row r="985" spans="1:26" x14ac:dyDescent="0.3">
      <c r="A985" t="s">
        <v>109</v>
      </c>
      <c r="B985">
        <v>2019</v>
      </c>
      <c r="C985" t="s">
        <v>1332</v>
      </c>
      <c r="D985" t="s">
        <v>1710</v>
      </c>
      <c r="E985">
        <v>5</v>
      </c>
      <c r="F985">
        <v>1</v>
      </c>
      <c r="M985" t="str">
        <f>VLOOKUP($D985,Artslister!$A$1:$W$100,2,FALSE)</f>
        <v>Filipendula vulgaris</v>
      </c>
      <c r="N985" t="str">
        <f>VLOOKUP($D985,Artslister!$A$1:$W$100,3,FALSE)</f>
        <v>103311</v>
      </c>
      <c r="O985" t="str">
        <f>VLOOKUP($D985,Artslister!$A$1:$W$100,4,FALSE)</f>
        <v>133275</v>
      </c>
      <c r="P985" t="str">
        <f>VLOOKUP($D985,Artslister!$A$1:$W$100,5,FALSE)</f>
        <v>Plantae</v>
      </c>
      <c r="Q985" t="str">
        <f>VLOOKUP($D985,Artslister!$A$1:$W$100,6,FALSE)</f>
        <v>Magnoliophyta</v>
      </c>
      <c r="R985" t="str">
        <f>VLOOKUP($D985,Artslister!$A$1:$W$100,7,FALSE)</f>
        <v>Eudicots</v>
      </c>
      <c r="S985" t="str">
        <f>VLOOKUP($D985,Artslister!$A$1:$W$100,8,FALSE)</f>
        <v>Rosales</v>
      </c>
      <c r="T985" t="str">
        <f>VLOOKUP($D985,Artslister!$A$1:$W$100,9,FALSE)</f>
        <v>Rosaceae</v>
      </c>
      <c r="U985" t="str">
        <f>VLOOKUP($D985,Artslister!$A$1:$W$100,10,FALSE)</f>
        <v>Filipendula</v>
      </c>
      <c r="V985" t="str">
        <f>VLOOKUP($D985,Artslister!$A$1:$W$100,11,FALSE)</f>
        <v>vulgaris</v>
      </c>
      <c r="W985">
        <f>VLOOKUP($D985,Artslister!$A$1:$W$100,12,FALSE)</f>
        <v>0</v>
      </c>
      <c r="X985" t="str">
        <f>VLOOKUP($D985,Artslister!$A$1:$W$100,13,FALSE)</f>
        <v>Moench</v>
      </c>
      <c r="Y985" t="str">
        <f>VLOOKUP($D985,Artslister!$A$1:$W$100,15,FALSE)</f>
        <v>VU</v>
      </c>
      <c r="Z985" t="e">
        <f>VLOOKUP($D985,Artslister!$A$1:$W$100,17,FALSE)</f>
        <v>#N/A</v>
      </c>
    </row>
    <row r="986" spans="1:26" x14ac:dyDescent="0.3">
      <c r="A986" t="s">
        <v>109</v>
      </c>
      <c r="B986">
        <v>2019</v>
      </c>
      <c r="C986" t="s">
        <v>1333</v>
      </c>
      <c r="D986" t="s">
        <v>1710</v>
      </c>
      <c r="E986">
        <v>1</v>
      </c>
      <c r="F986">
        <v>1</v>
      </c>
      <c r="M986" t="str">
        <f>VLOOKUP($D986,Artslister!$A$1:$W$100,2,FALSE)</f>
        <v>Filipendula vulgaris</v>
      </c>
      <c r="N986" t="str">
        <f>VLOOKUP($D986,Artslister!$A$1:$W$100,3,FALSE)</f>
        <v>103311</v>
      </c>
      <c r="O986" t="str">
        <f>VLOOKUP($D986,Artslister!$A$1:$W$100,4,FALSE)</f>
        <v>133275</v>
      </c>
      <c r="P986" t="str">
        <f>VLOOKUP($D986,Artslister!$A$1:$W$100,5,FALSE)</f>
        <v>Plantae</v>
      </c>
      <c r="Q986" t="str">
        <f>VLOOKUP($D986,Artslister!$A$1:$W$100,6,FALSE)</f>
        <v>Magnoliophyta</v>
      </c>
      <c r="R986" t="str">
        <f>VLOOKUP($D986,Artslister!$A$1:$W$100,7,FALSE)</f>
        <v>Eudicots</v>
      </c>
      <c r="S986" t="str">
        <f>VLOOKUP($D986,Artslister!$A$1:$W$100,8,FALSE)</f>
        <v>Rosales</v>
      </c>
      <c r="T986" t="str">
        <f>VLOOKUP($D986,Artslister!$A$1:$W$100,9,FALSE)</f>
        <v>Rosaceae</v>
      </c>
      <c r="U986" t="str">
        <f>VLOOKUP($D986,Artslister!$A$1:$W$100,10,FALSE)</f>
        <v>Filipendula</v>
      </c>
      <c r="V986" t="str">
        <f>VLOOKUP($D986,Artslister!$A$1:$W$100,11,FALSE)</f>
        <v>vulgaris</v>
      </c>
      <c r="W986">
        <f>VLOOKUP($D986,Artslister!$A$1:$W$100,12,FALSE)</f>
        <v>0</v>
      </c>
      <c r="X986" t="str">
        <f>VLOOKUP($D986,Artslister!$A$1:$W$100,13,FALSE)</f>
        <v>Moench</v>
      </c>
      <c r="Y986" t="str">
        <f>VLOOKUP($D986,Artslister!$A$1:$W$100,15,FALSE)</f>
        <v>VU</v>
      </c>
      <c r="Z986" t="e">
        <f>VLOOKUP($D986,Artslister!$A$1:$W$100,17,FALSE)</f>
        <v>#N/A</v>
      </c>
    </row>
    <row r="987" spans="1:26" x14ac:dyDescent="0.3">
      <c r="A987" t="s">
        <v>109</v>
      </c>
      <c r="B987">
        <v>2019</v>
      </c>
      <c r="C987" t="s">
        <v>1334</v>
      </c>
      <c r="D987" t="s">
        <v>1710</v>
      </c>
      <c r="E987">
        <v>3</v>
      </c>
      <c r="F987">
        <v>1</v>
      </c>
      <c r="M987" t="str">
        <f>VLOOKUP($D987,Artslister!$A$1:$W$100,2,FALSE)</f>
        <v>Filipendula vulgaris</v>
      </c>
      <c r="N987" t="str">
        <f>VLOOKUP($D987,Artslister!$A$1:$W$100,3,FALSE)</f>
        <v>103311</v>
      </c>
      <c r="O987" t="str">
        <f>VLOOKUP($D987,Artslister!$A$1:$W$100,4,FALSE)</f>
        <v>133275</v>
      </c>
      <c r="P987" t="str">
        <f>VLOOKUP($D987,Artslister!$A$1:$W$100,5,FALSE)</f>
        <v>Plantae</v>
      </c>
      <c r="Q987" t="str">
        <f>VLOOKUP($D987,Artslister!$A$1:$W$100,6,FALSE)</f>
        <v>Magnoliophyta</v>
      </c>
      <c r="R987" t="str">
        <f>VLOOKUP($D987,Artslister!$A$1:$W$100,7,FALSE)</f>
        <v>Eudicots</v>
      </c>
      <c r="S987" t="str">
        <f>VLOOKUP($D987,Artslister!$A$1:$W$100,8,FALSE)</f>
        <v>Rosales</v>
      </c>
      <c r="T987" t="str">
        <f>VLOOKUP($D987,Artslister!$A$1:$W$100,9,FALSE)</f>
        <v>Rosaceae</v>
      </c>
      <c r="U987" t="str">
        <f>VLOOKUP($D987,Artslister!$A$1:$W$100,10,FALSE)</f>
        <v>Filipendula</v>
      </c>
      <c r="V987" t="str">
        <f>VLOOKUP($D987,Artslister!$A$1:$W$100,11,FALSE)</f>
        <v>vulgaris</v>
      </c>
      <c r="W987">
        <f>VLOOKUP($D987,Artslister!$A$1:$W$100,12,FALSE)</f>
        <v>0</v>
      </c>
      <c r="X987" t="str">
        <f>VLOOKUP($D987,Artslister!$A$1:$W$100,13,FALSE)</f>
        <v>Moench</v>
      </c>
      <c r="Y987" t="str">
        <f>VLOOKUP($D987,Artslister!$A$1:$W$100,15,FALSE)</f>
        <v>VU</v>
      </c>
      <c r="Z987" t="e">
        <f>VLOOKUP($D987,Artslister!$A$1:$W$100,17,FALSE)</f>
        <v>#N/A</v>
      </c>
    </row>
    <row r="988" spans="1:26" x14ac:dyDescent="0.3">
      <c r="A988" t="s">
        <v>109</v>
      </c>
      <c r="B988">
        <v>2019</v>
      </c>
      <c r="C988" t="s">
        <v>1335</v>
      </c>
      <c r="D988" t="s">
        <v>1710</v>
      </c>
      <c r="E988">
        <v>10</v>
      </c>
      <c r="F988">
        <v>1</v>
      </c>
      <c r="M988" t="str">
        <f>VLOOKUP($D988,Artslister!$A$1:$W$100,2,FALSE)</f>
        <v>Filipendula vulgaris</v>
      </c>
      <c r="N988" t="str">
        <f>VLOOKUP($D988,Artslister!$A$1:$W$100,3,FALSE)</f>
        <v>103311</v>
      </c>
      <c r="O988" t="str">
        <f>VLOOKUP($D988,Artslister!$A$1:$W$100,4,FALSE)</f>
        <v>133275</v>
      </c>
      <c r="P988" t="str">
        <f>VLOOKUP($D988,Artslister!$A$1:$W$100,5,FALSE)</f>
        <v>Plantae</v>
      </c>
      <c r="Q988" t="str">
        <f>VLOOKUP($D988,Artslister!$A$1:$W$100,6,FALSE)</f>
        <v>Magnoliophyta</v>
      </c>
      <c r="R988" t="str">
        <f>VLOOKUP($D988,Artslister!$A$1:$W$100,7,FALSE)</f>
        <v>Eudicots</v>
      </c>
      <c r="S988" t="str">
        <f>VLOOKUP($D988,Artslister!$A$1:$W$100,8,FALSE)</f>
        <v>Rosales</v>
      </c>
      <c r="T988" t="str">
        <f>VLOOKUP($D988,Artslister!$A$1:$W$100,9,FALSE)</f>
        <v>Rosaceae</v>
      </c>
      <c r="U988" t="str">
        <f>VLOOKUP($D988,Artslister!$A$1:$W$100,10,FALSE)</f>
        <v>Filipendula</v>
      </c>
      <c r="V988" t="str">
        <f>VLOOKUP($D988,Artslister!$A$1:$W$100,11,FALSE)</f>
        <v>vulgaris</v>
      </c>
      <c r="W988">
        <f>VLOOKUP($D988,Artslister!$A$1:$W$100,12,FALSE)</f>
        <v>0</v>
      </c>
      <c r="X988" t="str">
        <f>VLOOKUP($D988,Artslister!$A$1:$W$100,13,FALSE)</f>
        <v>Moench</v>
      </c>
      <c r="Y988" t="str">
        <f>VLOOKUP($D988,Artslister!$A$1:$W$100,15,FALSE)</f>
        <v>VU</v>
      </c>
      <c r="Z988" t="e">
        <f>VLOOKUP($D988,Artslister!$A$1:$W$100,17,FALSE)</f>
        <v>#N/A</v>
      </c>
    </row>
    <row r="989" spans="1:26" x14ac:dyDescent="0.3">
      <c r="A989" t="s">
        <v>109</v>
      </c>
      <c r="B989">
        <v>2019</v>
      </c>
      <c r="C989" t="s">
        <v>1337</v>
      </c>
      <c r="D989" t="s">
        <v>1710</v>
      </c>
      <c r="E989">
        <v>2</v>
      </c>
      <c r="F989">
        <v>1</v>
      </c>
      <c r="M989" t="str">
        <f>VLOOKUP($D989,Artslister!$A$1:$W$100,2,FALSE)</f>
        <v>Filipendula vulgaris</v>
      </c>
      <c r="N989" t="str">
        <f>VLOOKUP($D989,Artslister!$A$1:$W$100,3,FALSE)</f>
        <v>103311</v>
      </c>
      <c r="O989" t="str">
        <f>VLOOKUP($D989,Artslister!$A$1:$W$100,4,FALSE)</f>
        <v>133275</v>
      </c>
      <c r="P989" t="str">
        <f>VLOOKUP($D989,Artslister!$A$1:$W$100,5,FALSE)</f>
        <v>Plantae</v>
      </c>
      <c r="Q989" t="str">
        <f>VLOOKUP($D989,Artslister!$A$1:$W$100,6,FALSE)</f>
        <v>Magnoliophyta</v>
      </c>
      <c r="R989" t="str">
        <f>VLOOKUP($D989,Artslister!$A$1:$W$100,7,FALSE)</f>
        <v>Eudicots</v>
      </c>
      <c r="S989" t="str">
        <f>VLOOKUP($D989,Artslister!$A$1:$W$100,8,FALSE)</f>
        <v>Rosales</v>
      </c>
      <c r="T989" t="str">
        <f>VLOOKUP($D989,Artslister!$A$1:$W$100,9,FALSE)</f>
        <v>Rosaceae</v>
      </c>
      <c r="U989" t="str">
        <f>VLOOKUP($D989,Artslister!$A$1:$W$100,10,FALSE)</f>
        <v>Filipendula</v>
      </c>
      <c r="V989" t="str">
        <f>VLOOKUP($D989,Artslister!$A$1:$W$100,11,FALSE)</f>
        <v>vulgaris</v>
      </c>
      <c r="W989">
        <f>VLOOKUP($D989,Artslister!$A$1:$W$100,12,FALSE)</f>
        <v>0</v>
      </c>
      <c r="X989" t="str">
        <f>VLOOKUP($D989,Artslister!$A$1:$W$100,13,FALSE)</f>
        <v>Moench</v>
      </c>
      <c r="Y989" t="str">
        <f>VLOOKUP($D989,Artslister!$A$1:$W$100,15,FALSE)</f>
        <v>VU</v>
      </c>
      <c r="Z989" t="e">
        <f>VLOOKUP($D989,Artslister!$A$1:$W$100,17,FALSE)</f>
        <v>#N/A</v>
      </c>
    </row>
    <row r="990" spans="1:26" x14ac:dyDescent="0.3">
      <c r="A990" t="s">
        <v>109</v>
      </c>
      <c r="B990">
        <v>2019</v>
      </c>
      <c r="C990" t="s">
        <v>1324</v>
      </c>
      <c r="D990" t="s">
        <v>1710</v>
      </c>
      <c r="E990">
        <v>20</v>
      </c>
      <c r="F990">
        <v>1</v>
      </c>
      <c r="M990" t="str">
        <f>VLOOKUP($D990,Artslister!$A$1:$W$100,2,FALSE)</f>
        <v>Filipendula vulgaris</v>
      </c>
      <c r="N990" t="str">
        <f>VLOOKUP($D990,Artslister!$A$1:$W$100,3,FALSE)</f>
        <v>103311</v>
      </c>
      <c r="O990" t="str">
        <f>VLOOKUP($D990,Artslister!$A$1:$W$100,4,FALSE)</f>
        <v>133275</v>
      </c>
      <c r="P990" t="str">
        <f>VLOOKUP($D990,Artslister!$A$1:$W$100,5,FALSE)</f>
        <v>Plantae</v>
      </c>
      <c r="Q990" t="str">
        <f>VLOOKUP($D990,Artslister!$A$1:$W$100,6,FALSE)</f>
        <v>Magnoliophyta</v>
      </c>
      <c r="R990" t="str">
        <f>VLOOKUP($D990,Artslister!$A$1:$W$100,7,FALSE)</f>
        <v>Eudicots</v>
      </c>
      <c r="S990" t="str">
        <f>VLOOKUP($D990,Artslister!$A$1:$W$100,8,FALSE)</f>
        <v>Rosales</v>
      </c>
      <c r="T990" t="str">
        <f>VLOOKUP($D990,Artslister!$A$1:$W$100,9,FALSE)</f>
        <v>Rosaceae</v>
      </c>
      <c r="U990" t="str">
        <f>VLOOKUP($D990,Artslister!$A$1:$W$100,10,FALSE)</f>
        <v>Filipendula</v>
      </c>
      <c r="V990" t="str">
        <f>VLOOKUP($D990,Artslister!$A$1:$W$100,11,FALSE)</f>
        <v>vulgaris</v>
      </c>
      <c r="W990">
        <f>VLOOKUP($D990,Artslister!$A$1:$W$100,12,FALSE)</f>
        <v>0</v>
      </c>
      <c r="X990" t="str">
        <f>VLOOKUP($D990,Artslister!$A$1:$W$100,13,FALSE)</f>
        <v>Moench</v>
      </c>
      <c r="Y990" t="str">
        <f>VLOOKUP($D990,Artslister!$A$1:$W$100,15,FALSE)</f>
        <v>VU</v>
      </c>
      <c r="Z990" t="e">
        <f>VLOOKUP($D990,Artslister!$A$1:$W$100,17,FALSE)</f>
        <v>#N/A</v>
      </c>
    </row>
    <row r="991" spans="1:26" x14ac:dyDescent="0.3">
      <c r="A991" t="s">
        <v>109</v>
      </c>
      <c r="B991">
        <v>2019</v>
      </c>
      <c r="C991" t="s">
        <v>1326</v>
      </c>
      <c r="D991" t="s">
        <v>1710</v>
      </c>
      <c r="E991">
        <v>15</v>
      </c>
      <c r="F991">
        <v>1</v>
      </c>
      <c r="M991" t="str">
        <f>VLOOKUP($D991,Artslister!$A$1:$W$100,2,FALSE)</f>
        <v>Filipendula vulgaris</v>
      </c>
      <c r="N991" t="str">
        <f>VLOOKUP($D991,Artslister!$A$1:$W$100,3,FALSE)</f>
        <v>103311</v>
      </c>
      <c r="O991" t="str">
        <f>VLOOKUP($D991,Artslister!$A$1:$W$100,4,FALSE)</f>
        <v>133275</v>
      </c>
      <c r="P991" t="str">
        <f>VLOOKUP($D991,Artslister!$A$1:$W$100,5,FALSE)</f>
        <v>Plantae</v>
      </c>
      <c r="Q991" t="str">
        <f>VLOOKUP($D991,Artslister!$A$1:$W$100,6,FALSE)</f>
        <v>Magnoliophyta</v>
      </c>
      <c r="R991" t="str">
        <f>VLOOKUP($D991,Artslister!$A$1:$W$100,7,FALSE)</f>
        <v>Eudicots</v>
      </c>
      <c r="S991" t="str">
        <f>VLOOKUP($D991,Artslister!$A$1:$W$100,8,FALSE)</f>
        <v>Rosales</v>
      </c>
      <c r="T991" t="str">
        <f>VLOOKUP($D991,Artslister!$A$1:$W$100,9,FALSE)</f>
        <v>Rosaceae</v>
      </c>
      <c r="U991" t="str">
        <f>VLOOKUP($D991,Artslister!$A$1:$W$100,10,FALSE)</f>
        <v>Filipendula</v>
      </c>
      <c r="V991" t="str">
        <f>VLOOKUP($D991,Artslister!$A$1:$W$100,11,FALSE)</f>
        <v>vulgaris</v>
      </c>
      <c r="W991">
        <f>VLOOKUP($D991,Artslister!$A$1:$W$100,12,FALSE)</f>
        <v>0</v>
      </c>
      <c r="X991" t="str">
        <f>VLOOKUP($D991,Artslister!$A$1:$W$100,13,FALSE)</f>
        <v>Moench</v>
      </c>
      <c r="Y991" t="str">
        <f>VLOOKUP($D991,Artslister!$A$1:$W$100,15,FALSE)</f>
        <v>VU</v>
      </c>
      <c r="Z991" t="e">
        <f>VLOOKUP($D991,Artslister!$A$1:$W$100,17,FALSE)</f>
        <v>#N/A</v>
      </c>
    </row>
    <row r="992" spans="1:26" x14ac:dyDescent="0.3">
      <c r="A992" t="s">
        <v>69</v>
      </c>
      <c r="B992">
        <v>2019</v>
      </c>
      <c r="C992" t="s">
        <v>1376</v>
      </c>
      <c r="D992" t="s">
        <v>1710</v>
      </c>
      <c r="E992">
        <v>10</v>
      </c>
      <c r="F992">
        <v>1</v>
      </c>
      <c r="M992" t="str">
        <f>VLOOKUP($D992,Artslister!$A$1:$W$100,2,FALSE)</f>
        <v>Filipendula vulgaris</v>
      </c>
      <c r="N992" t="str">
        <f>VLOOKUP($D992,Artslister!$A$1:$W$100,3,FALSE)</f>
        <v>103311</v>
      </c>
      <c r="O992" t="str">
        <f>VLOOKUP($D992,Artslister!$A$1:$W$100,4,FALSE)</f>
        <v>133275</v>
      </c>
      <c r="P992" t="str">
        <f>VLOOKUP($D992,Artslister!$A$1:$W$100,5,FALSE)</f>
        <v>Plantae</v>
      </c>
      <c r="Q992" t="str">
        <f>VLOOKUP($D992,Artslister!$A$1:$W$100,6,FALSE)</f>
        <v>Magnoliophyta</v>
      </c>
      <c r="R992" t="str">
        <f>VLOOKUP($D992,Artslister!$A$1:$W$100,7,FALSE)</f>
        <v>Eudicots</v>
      </c>
      <c r="S992" t="str">
        <f>VLOOKUP($D992,Artslister!$A$1:$W$100,8,FALSE)</f>
        <v>Rosales</v>
      </c>
      <c r="T992" t="str">
        <f>VLOOKUP($D992,Artslister!$A$1:$W$100,9,FALSE)</f>
        <v>Rosaceae</v>
      </c>
      <c r="U992" t="str">
        <f>VLOOKUP($D992,Artslister!$A$1:$W$100,10,FALSE)</f>
        <v>Filipendula</v>
      </c>
      <c r="V992" t="str">
        <f>VLOOKUP($D992,Artslister!$A$1:$W$100,11,FALSE)</f>
        <v>vulgaris</v>
      </c>
      <c r="W992">
        <f>VLOOKUP($D992,Artslister!$A$1:$W$100,12,FALSE)</f>
        <v>0</v>
      </c>
      <c r="X992" t="str">
        <f>VLOOKUP($D992,Artslister!$A$1:$W$100,13,FALSE)</f>
        <v>Moench</v>
      </c>
      <c r="Y992" t="str">
        <f>VLOOKUP($D992,Artslister!$A$1:$W$100,15,FALSE)</f>
        <v>VU</v>
      </c>
      <c r="Z992" t="e">
        <f>VLOOKUP($D992,Artslister!$A$1:$W$100,17,FALSE)</f>
        <v>#N/A</v>
      </c>
    </row>
    <row r="993" spans="1:26" x14ac:dyDescent="0.3">
      <c r="A993" t="s">
        <v>69</v>
      </c>
      <c r="B993">
        <v>2019</v>
      </c>
      <c r="C993" t="s">
        <v>1379</v>
      </c>
      <c r="D993" t="s">
        <v>1710</v>
      </c>
      <c r="E993">
        <v>5</v>
      </c>
      <c r="F993">
        <v>1</v>
      </c>
      <c r="M993" t="str">
        <f>VLOOKUP($D993,Artslister!$A$1:$W$100,2,FALSE)</f>
        <v>Filipendula vulgaris</v>
      </c>
      <c r="N993" t="str">
        <f>VLOOKUP($D993,Artslister!$A$1:$W$100,3,FALSE)</f>
        <v>103311</v>
      </c>
      <c r="O993" t="str">
        <f>VLOOKUP($D993,Artslister!$A$1:$W$100,4,FALSE)</f>
        <v>133275</v>
      </c>
      <c r="P993" t="str">
        <f>VLOOKUP($D993,Artslister!$A$1:$W$100,5,FALSE)</f>
        <v>Plantae</v>
      </c>
      <c r="Q993" t="str">
        <f>VLOOKUP($D993,Artslister!$A$1:$W$100,6,FALSE)</f>
        <v>Magnoliophyta</v>
      </c>
      <c r="R993" t="str">
        <f>VLOOKUP($D993,Artslister!$A$1:$W$100,7,FALSE)</f>
        <v>Eudicots</v>
      </c>
      <c r="S993" t="str">
        <f>VLOOKUP($D993,Artslister!$A$1:$W$100,8,FALSE)</f>
        <v>Rosales</v>
      </c>
      <c r="T993" t="str">
        <f>VLOOKUP($D993,Artslister!$A$1:$W$100,9,FALSE)</f>
        <v>Rosaceae</v>
      </c>
      <c r="U993" t="str">
        <f>VLOOKUP($D993,Artslister!$A$1:$W$100,10,FALSE)</f>
        <v>Filipendula</v>
      </c>
      <c r="V993" t="str">
        <f>VLOOKUP($D993,Artslister!$A$1:$W$100,11,FALSE)</f>
        <v>vulgaris</v>
      </c>
      <c r="W993">
        <f>VLOOKUP($D993,Artslister!$A$1:$W$100,12,FALSE)</f>
        <v>0</v>
      </c>
      <c r="X993" t="str">
        <f>VLOOKUP($D993,Artslister!$A$1:$W$100,13,FALSE)</f>
        <v>Moench</v>
      </c>
      <c r="Y993" t="str">
        <f>VLOOKUP($D993,Artslister!$A$1:$W$100,15,FALSE)</f>
        <v>VU</v>
      </c>
      <c r="Z993" t="e">
        <f>VLOOKUP($D993,Artslister!$A$1:$W$100,17,FALSE)</f>
        <v>#N/A</v>
      </c>
    </row>
    <row r="994" spans="1:26" x14ac:dyDescent="0.3">
      <c r="A994" t="s">
        <v>69</v>
      </c>
      <c r="B994">
        <v>2019</v>
      </c>
      <c r="C994" t="s">
        <v>1383</v>
      </c>
      <c r="D994" t="s">
        <v>1710</v>
      </c>
      <c r="E994">
        <v>15</v>
      </c>
      <c r="F994">
        <v>1</v>
      </c>
      <c r="M994" t="str">
        <f>VLOOKUP($D994,Artslister!$A$1:$W$100,2,FALSE)</f>
        <v>Filipendula vulgaris</v>
      </c>
      <c r="N994" t="str">
        <f>VLOOKUP($D994,Artslister!$A$1:$W$100,3,FALSE)</f>
        <v>103311</v>
      </c>
      <c r="O994" t="str">
        <f>VLOOKUP($D994,Artslister!$A$1:$W$100,4,FALSE)</f>
        <v>133275</v>
      </c>
      <c r="P994" t="str">
        <f>VLOOKUP($D994,Artslister!$A$1:$W$100,5,FALSE)</f>
        <v>Plantae</v>
      </c>
      <c r="Q994" t="str">
        <f>VLOOKUP($D994,Artslister!$A$1:$W$100,6,FALSE)</f>
        <v>Magnoliophyta</v>
      </c>
      <c r="R994" t="str">
        <f>VLOOKUP($D994,Artslister!$A$1:$W$100,7,FALSE)</f>
        <v>Eudicots</v>
      </c>
      <c r="S994" t="str">
        <f>VLOOKUP($D994,Artslister!$A$1:$W$100,8,FALSE)</f>
        <v>Rosales</v>
      </c>
      <c r="T994" t="str">
        <f>VLOOKUP($D994,Artslister!$A$1:$W$100,9,FALSE)</f>
        <v>Rosaceae</v>
      </c>
      <c r="U994" t="str">
        <f>VLOOKUP($D994,Artslister!$A$1:$W$100,10,FALSE)</f>
        <v>Filipendula</v>
      </c>
      <c r="V994" t="str">
        <f>VLOOKUP($D994,Artslister!$A$1:$W$100,11,FALSE)</f>
        <v>vulgaris</v>
      </c>
      <c r="W994">
        <f>VLOOKUP($D994,Artslister!$A$1:$W$100,12,FALSE)</f>
        <v>0</v>
      </c>
      <c r="X994" t="str">
        <f>VLOOKUP($D994,Artslister!$A$1:$W$100,13,FALSE)</f>
        <v>Moench</v>
      </c>
      <c r="Y994" t="str">
        <f>VLOOKUP($D994,Artslister!$A$1:$W$100,15,FALSE)</f>
        <v>VU</v>
      </c>
      <c r="Z994" t="e">
        <f>VLOOKUP($D994,Artslister!$A$1:$W$100,17,FALSE)</f>
        <v>#N/A</v>
      </c>
    </row>
    <row r="995" spans="1:26" x14ac:dyDescent="0.3">
      <c r="A995" t="s">
        <v>69</v>
      </c>
      <c r="B995">
        <v>2019</v>
      </c>
      <c r="C995" t="s">
        <v>1385</v>
      </c>
      <c r="D995" t="s">
        <v>1710</v>
      </c>
      <c r="E995">
        <v>5</v>
      </c>
      <c r="F995">
        <v>1</v>
      </c>
      <c r="M995" t="str">
        <f>VLOOKUP($D995,Artslister!$A$1:$W$100,2,FALSE)</f>
        <v>Filipendula vulgaris</v>
      </c>
      <c r="N995" t="str">
        <f>VLOOKUP($D995,Artslister!$A$1:$W$100,3,FALSE)</f>
        <v>103311</v>
      </c>
      <c r="O995" t="str">
        <f>VLOOKUP($D995,Artslister!$A$1:$W$100,4,FALSE)</f>
        <v>133275</v>
      </c>
      <c r="P995" t="str">
        <f>VLOOKUP($D995,Artslister!$A$1:$W$100,5,FALSE)</f>
        <v>Plantae</v>
      </c>
      <c r="Q995" t="str">
        <f>VLOOKUP($D995,Artslister!$A$1:$W$100,6,FALSE)</f>
        <v>Magnoliophyta</v>
      </c>
      <c r="R995" t="str">
        <f>VLOOKUP($D995,Artslister!$A$1:$W$100,7,FALSE)</f>
        <v>Eudicots</v>
      </c>
      <c r="S995" t="str">
        <f>VLOOKUP($D995,Artslister!$A$1:$W$100,8,FALSE)</f>
        <v>Rosales</v>
      </c>
      <c r="T995" t="str">
        <f>VLOOKUP($D995,Artslister!$A$1:$W$100,9,FALSE)</f>
        <v>Rosaceae</v>
      </c>
      <c r="U995" t="str">
        <f>VLOOKUP($D995,Artslister!$A$1:$W$100,10,FALSE)</f>
        <v>Filipendula</v>
      </c>
      <c r="V995" t="str">
        <f>VLOOKUP($D995,Artslister!$A$1:$W$100,11,FALSE)</f>
        <v>vulgaris</v>
      </c>
      <c r="W995">
        <f>VLOOKUP($D995,Artslister!$A$1:$W$100,12,FALSE)</f>
        <v>0</v>
      </c>
      <c r="X995" t="str">
        <f>VLOOKUP($D995,Artslister!$A$1:$W$100,13,FALSE)</f>
        <v>Moench</v>
      </c>
      <c r="Y995" t="str">
        <f>VLOOKUP($D995,Artslister!$A$1:$W$100,15,FALSE)</f>
        <v>VU</v>
      </c>
      <c r="Z995" t="e">
        <f>VLOOKUP($D995,Artslister!$A$1:$W$100,17,FALSE)</f>
        <v>#N/A</v>
      </c>
    </row>
    <row r="996" spans="1:26" x14ac:dyDescent="0.3">
      <c r="A996" t="s">
        <v>69</v>
      </c>
      <c r="B996">
        <v>2019</v>
      </c>
      <c r="C996" t="s">
        <v>1387</v>
      </c>
      <c r="D996" t="s">
        <v>1710</v>
      </c>
      <c r="E996">
        <v>5</v>
      </c>
      <c r="F996">
        <v>1</v>
      </c>
      <c r="M996" t="str">
        <f>VLOOKUP($D996,Artslister!$A$1:$W$100,2,FALSE)</f>
        <v>Filipendula vulgaris</v>
      </c>
      <c r="N996" t="str">
        <f>VLOOKUP($D996,Artslister!$A$1:$W$100,3,FALSE)</f>
        <v>103311</v>
      </c>
      <c r="O996" t="str">
        <f>VLOOKUP($D996,Artslister!$A$1:$W$100,4,FALSE)</f>
        <v>133275</v>
      </c>
      <c r="P996" t="str">
        <f>VLOOKUP($D996,Artslister!$A$1:$W$100,5,FALSE)</f>
        <v>Plantae</v>
      </c>
      <c r="Q996" t="str">
        <f>VLOOKUP($D996,Artslister!$A$1:$W$100,6,FALSE)</f>
        <v>Magnoliophyta</v>
      </c>
      <c r="R996" t="str">
        <f>VLOOKUP($D996,Artslister!$A$1:$W$100,7,FALSE)</f>
        <v>Eudicots</v>
      </c>
      <c r="S996" t="str">
        <f>VLOOKUP($D996,Artslister!$A$1:$W$100,8,FALSE)</f>
        <v>Rosales</v>
      </c>
      <c r="T996" t="str">
        <f>VLOOKUP($D996,Artslister!$A$1:$W$100,9,FALSE)</f>
        <v>Rosaceae</v>
      </c>
      <c r="U996" t="str">
        <f>VLOOKUP($D996,Artslister!$A$1:$W$100,10,FALSE)</f>
        <v>Filipendula</v>
      </c>
      <c r="V996" t="str">
        <f>VLOOKUP($D996,Artslister!$A$1:$W$100,11,FALSE)</f>
        <v>vulgaris</v>
      </c>
      <c r="W996">
        <f>VLOOKUP($D996,Artslister!$A$1:$W$100,12,FALSE)</f>
        <v>0</v>
      </c>
      <c r="X996" t="str">
        <f>VLOOKUP($D996,Artslister!$A$1:$W$100,13,FALSE)</f>
        <v>Moench</v>
      </c>
      <c r="Y996" t="str">
        <f>VLOOKUP($D996,Artslister!$A$1:$W$100,15,FALSE)</f>
        <v>VU</v>
      </c>
      <c r="Z996" t="e">
        <f>VLOOKUP($D996,Artslister!$A$1:$W$100,17,FALSE)</f>
        <v>#N/A</v>
      </c>
    </row>
    <row r="997" spans="1:26" x14ac:dyDescent="0.3">
      <c r="A997" t="s">
        <v>69</v>
      </c>
      <c r="B997">
        <v>2019</v>
      </c>
      <c r="C997" t="s">
        <v>1388</v>
      </c>
      <c r="D997" t="s">
        <v>1710</v>
      </c>
      <c r="E997">
        <v>5</v>
      </c>
      <c r="F997">
        <v>1</v>
      </c>
      <c r="M997" t="str">
        <f>VLOOKUP($D997,Artslister!$A$1:$W$100,2,FALSE)</f>
        <v>Filipendula vulgaris</v>
      </c>
      <c r="N997" t="str">
        <f>VLOOKUP($D997,Artslister!$A$1:$W$100,3,FALSE)</f>
        <v>103311</v>
      </c>
      <c r="O997" t="str">
        <f>VLOOKUP($D997,Artslister!$A$1:$W$100,4,FALSE)</f>
        <v>133275</v>
      </c>
      <c r="P997" t="str">
        <f>VLOOKUP($D997,Artslister!$A$1:$W$100,5,FALSE)</f>
        <v>Plantae</v>
      </c>
      <c r="Q997" t="str">
        <f>VLOOKUP($D997,Artslister!$A$1:$W$100,6,FALSE)</f>
        <v>Magnoliophyta</v>
      </c>
      <c r="R997" t="str">
        <f>VLOOKUP($D997,Artslister!$A$1:$W$100,7,FALSE)</f>
        <v>Eudicots</v>
      </c>
      <c r="S997" t="str">
        <f>VLOOKUP($D997,Artslister!$A$1:$W$100,8,FALSE)</f>
        <v>Rosales</v>
      </c>
      <c r="T997" t="str">
        <f>VLOOKUP($D997,Artslister!$A$1:$W$100,9,FALSE)</f>
        <v>Rosaceae</v>
      </c>
      <c r="U997" t="str">
        <f>VLOOKUP($D997,Artslister!$A$1:$W$100,10,FALSE)</f>
        <v>Filipendula</v>
      </c>
      <c r="V997" t="str">
        <f>VLOOKUP($D997,Artslister!$A$1:$W$100,11,FALSE)</f>
        <v>vulgaris</v>
      </c>
      <c r="W997">
        <f>VLOOKUP($D997,Artslister!$A$1:$W$100,12,FALSE)</f>
        <v>0</v>
      </c>
      <c r="X997" t="str">
        <f>VLOOKUP($D997,Artslister!$A$1:$W$100,13,FALSE)</f>
        <v>Moench</v>
      </c>
      <c r="Y997" t="str">
        <f>VLOOKUP($D997,Artslister!$A$1:$W$100,15,FALSE)</f>
        <v>VU</v>
      </c>
      <c r="Z997" t="e">
        <f>VLOOKUP($D997,Artslister!$A$1:$W$100,17,FALSE)</f>
        <v>#N/A</v>
      </c>
    </row>
    <row r="998" spans="1:26" x14ac:dyDescent="0.3">
      <c r="A998" t="s">
        <v>69</v>
      </c>
      <c r="B998">
        <v>2019</v>
      </c>
      <c r="C998" t="s">
        <v>1377</v>
      </c>
      <c r="D998" t="s">
        <v>1710</v>
      </c>
      <c r="E998">
        <v>3</v>
      </c>
      <c r="F998">
        <v>1</v>
      </c>
      <c r="M998" t="str">
        <f>VLOOKUP($D998,Artslister!$A$1:$W$100,2,FALSE)</f>
        <v>Filipendula vulgaris</v>
      </c>
      <c r="N998" t="str">
        <f>VLOOKUP($D998,Artslister!$A$1:$W$100,3,FALSE)</f>
        <v>103311</v>
      </c>
      <c r="O998" t="str">
        <f>VLOOKUP($D998,Artslister!$A$1:$W$100,4,FALSE)</f>
        <v>133275</v>
      </c>
      <c r="P998" t="str">
        <f>VLOOKUP($D998,Artslister!$A$1:$W$100,5,FALSE)</f>
        <v>Plantae</v>
      </c>
      <c r="Q998" t="str">
        <f>VLOOKUP($D998,Artslister!$A$1:$W$100,6,FALSE)</f>
        <v>Magnoliophyta</v>
      </c>
      <c r="R998" t="str">
        <f>VLOOKUP($D998,Artslister!$A$1:$W$100,7,FALSE)</f>
        <v>Eudicots</v>
      </c>
      <c r="S998" t="str">
        <f>VLOOKUP($D998,Artslister!$A$1:$W$100,8,FALSE)</f>
        <v>Rosales</v>
      </c>
      <c r="T998" t="str">
        <f>VLOOKUP($D998,Artslister!$A$1:$W$100,9,FALSE)</f>
        <v>Rosaceae</v>
      </c>
      <c r="U998" t="str">
        <f>VLOOKUP($D998,Artslister!$A$1:$W$100,10,FALSE)</f>
        <v>Filipendula</v>
      </c>
      <c r="V998" t="str">
        <f>VLOOKUP($D998,Artslister!$A$1:$W$100,11,FALSE)</f>
        <v>vulgaris</v>
      </c>
      <c r="W998">
        <f>VLOOKUP($D998,Artslister!$A$1:$W$100,12,FALSE)</f>
        <v>0</v>
      </c>
      <c r="X998" t="str">
        <f>VLOOKUP($D998,Artslister!$A$1:$W$100,13,FALSE)</f>
        <v>Moench</v>
      </c>
      <c r="Y998" t="str">
        <f>VLOOKUP($D998,Artslister!$A$1:$W$100,15,FALSE)</f>
        <v>VU</v>
      </c>
      <c r="Z998" t="e">
        <f>VLOOKUP($D998,Artslister!$A$1:$W$100,17,FALSE)</f>
        <v>#N/A</v>
      </c>
    </row>
    <row r="999" spans="1:26" x14ac:dyDescent="0.3">
      <c r="A999" t="s">
        <v>75</v>
      </c>
      <c r="B999">
        <v>2019</v>
      </c>
      <c r="C999" t="s">
        <v>1402</v>
      </c>
      <c r="D999" t="s">
        <v>1710</v>
      </c>
      <c r="E999">
        <v>5</v>
      </c>
      <c r="F999">
        <v>1</v>
      </c>
      <c r="M999" t="str">
        <f>VLOOKUP($D999,Artslister!$A$1:$W$100,2,FALSE)</f>
        <v>Filipendula vulgaris</v>
      </c>
      <c r="N999" t="str">
        <f>VLOOKUP($D999,Artslister!$A$1:$W$100,3,FALSE)</f>
        <v>103311</v>
      </c>
      <c r="O999" t="str">
        <f>VLOOKUP($D999,Artslister!$A$1:$W$100,4,FALSE)</f>
        <v>133275</v>
      </c>
      <c r="P999" t="str">
        <f>VLOOKUP($D999,Artslister!$A$1:$W$100,5,FALSE)</f>
        <v>Plantae</v>
      </c>
      <c r="Q999" t="str">
        <f>VLOOKUP($D999,Artslister!$A$1:$W$100,6,FALSE)</f>
        <v>Magnoliophyta</v>
      </c>
      <c r="R999" t="str">
        <f>VLOOKUP($D999,Artslister!$A$1:$W$100,7,FALSE)</f>
        <v>Eudicots</v>
      </c>
      <c r="S999" t="str">
        <f>VLOOKUP($D999,Artslister!$A$1:$W$100,8,FALSE)</f>
        <v>Rosales</v>
      </c>
      <c r="T999" t="str">
        <f>VLOOKUP($D999,Artslister!$A$1:$W$100,9,FALSE)</f>
        <v>Rosaceae</v>
      </c>
      <c r="U999" t="str">
        <f>VLOOKUP($D999,Artslister!$A$1:$W$100,10,FALSE)</f>
        <v>Filipendula</v>
      </c>
      <c r="V999" t="str">
        <f>VLOOKUP($D999,Artslister!$A$1:$W$100,11,FALSE)</f>
        <v>vulgaris</v>
      </c>
      <c r="W999">
        <f>VLOOKUP($D999,Artslister!$A$1:$W$100,12,FALSE)</f>
        <v>0</v>
      </c>
      <c r="X999" t="str">
        <f>VLOOKUP($D999,Artslister!$A$1:$W$100,13,FALSE)</f>
        <v>Moench</v>
      </c>
      <c r="Y999" t="str">
        <f>VLOOKUP($D999,Artslister!$A$1:$W$100,15,FALSE)</f>
        <v>VU</v>
      </c>
      <c r="Z999" t="e">
        <f>VLOOKUP($D999,Artslister!$A$1:$W$100,17,FALSE)</f>
        <v>#N/A</v>
      </c>
    </row>
    <row r="1000" spans="1:26" x14ac:dyDescent="0.3">
      <c r="A1000" t="s">
        <v>75</v>
      </c>
      <c r="B1000">
        <v>2019</v>
      </c>
      <c r="C1000" t="s">
        <v>1405</v>
      </c>
      <c r="D1000" t="s">
        <v>1710</v>
      </c>
      <c r="E1000">
        <v>5</v>
      </c>
      <c r="F1000">
        <v>1</v>
      </c>
      <c r="M1000" t="str">
        <f>VLOOKUP($D1000,Artslister!$A$1:$W$100,2,FALSE)</f>
        <v>Filipendula vulgaris</v>
      </c>
      <c r="N1000" t="str">
        <f>VLOOKUP($D1000,Artslister!$A$1:$W$100,3,FALSE)</f>
        <v>103311</v>
      </c>
      <c r="O1000" t="str">
        <f>VLOOKUP($D1000,Artslister!$A$1:$W$100,4,FALSE)</f>
        <v>133275</v>
      </c>
      <c r="P1000" t="str">
        <f>VLOOKUP($D1000,Artslister!$A$1:$W$100,5,FALSE)</f>
        <v>Plantae</v>
      </c>
      <c r="Q1000" t="str">
        <f>VLOOKUP($D1000,Artslister!$A$1:$W$100,6,FALSE)</f>
        <v>Magnoliophyta</v>
      </c>
      <c r="R1000" t="str">
        <f>VLOOKUP($D1000,Artslister!$A$1:$W$100,7,FALSE)</f>
        <v>Eudicots</v>
      </c>
      <c r="S1000" t="str">
        <f>VLOOKUP($D1000,Artslister!$A$1:$W$100,8,FALSE)</f>
        <v>Rosales</v>
      </c>
      <c r="T1000" t="str">
        <f>VLOOKUP($D1000,Artslister!$A$1:$W$100,9,FALSE)</f>
        <v>Rosaceae</v>
      </c>
      <c r="U1000" t="str">
        <f>VLOOKUP($D1000,Artslister!$A$1:$W$100,10,FALSE)</f>
        <v>Filipendula</v>
      </c>
      <c r="V1000" t="str">
        <f>VLOOKUP($D1000,Artslister!$A$1:$W$100,11,FALSE)</f>
        <v>vulgaris</v>
      </c>
      <c r="W1000">
        <f>VLOOKUP($D1000,Artslister!$A$1:$W$100,12,FALSE)</f>
        <v>0</v>
      </c>
      <c r="X1000" t="str">
        <f>VLOOKUP($D1000,Artslister!$A$1:$W$100,13,FALSE)</f>
        <v>Moench</v>
      </c>
      <c r="Y1000" t="str">
        <f>VLOOKUP($D1000,Artslister!$A$1:$W$100,15,FALSE)</f>
        <v>VU</v>
      </c>
      <c r="Z1000" t="e">
        <f>VLOOKUP($D1000,Artslister!$A$1:$W$100,17,FALSE)</f>
        <v>#N/A</v>
      </c>
    </row>
    <row r="1001" spans="1:26" x14ac:dyDescent="0.3">
      <c r="A1001" t="s">
        <v>75</v>
      </c>
      <c r="B1001">
        <v>2019</v>
      </c>
      <c r="C1001" t="s">
        <v>1407</v>
      </c>
      <c r="D1001" t="s">
        <v>1710</v>
      </c>
      <c r="E1001">
        <v>5</v>
      </c>
      <c r="F1001">
        <v>1</v>
      </c>
      <c r="M1001" t="str">
        <f>VLOOKUP($D1001,Artslister!$A$1:$W$100,2,FALSE)</f>
        <v>Filipendula vulgaris</v>
      </c>
      <c r="N1001" t="str">
        <f>VLOOKUP($D1001,Artslister!$A$1:$W$100,3,FALSE)</f>
        <v>103311</v>
      </c>
      <c r="O1001" t="str">
        <f>VLOOKUP($D1001,Artslister!$A$1:$W$100,4,FALSE)</f>
        <v>133275</v>
      </c>
      <c r="P1001" t="str">
        <f>VLOOKUP($D1001,Artslister!$A$1:$W$100,5,FALSE)</f>
        <v>Plantae</v>
      </c>
      <c r="Q1001" t="str">
        <f>VLOOKUP($D1001,Artslister!$A$1:$W$100,6,FALSE)</f>
        <v>Magnoliophyta</v>
      </c>
      <c r="R1001" t="str">
        <f>VLOOKUP($D1001,Artslister!$A$1:$W$100,7,FALSE)</f>
        <v>Eudicots</v>
      </c>
      <c r="S1001" t="str">
        <f>VLOOKUP($D1001,Artslister!$A$1:$W$100,8,FALSE)</f>
        <v>Rosales</v>
      </c>
      <c r="T1001" t="str">
        <f>VLOOKUP($D1001,Artslister!$A$1:$W$100,9,FALSE)</f>
        <v>Rosaceae</v>
      </c>
      <c r="U1001" t="str">
        <f>VLOOKUP($D1001,Artslister!$A$1:$W$100,10,FALSE)</f>
        <v>Filipendula</v>
      </c>
      <c r="V1001" t="str">
        <f>VLOOKUP($D1001,Artslister!$A$1:$W$100,11,FALSE)</f>
        <v>vulgaris</v>
      </c>
      <c r="W1001">
        <f>VLOOKUP($D1001,Artslister!$A$1:$W$100,12,FALSE)</f>
        <v>0</v>
      </c>
      <c r="X1001" t="str">
        <f>VLOOKUP($D1001,Artslister!$A$1:$W$100,13,FALSE)</f>
        <v>Moench</v>
      </c>
      <c r="Y1001" t="str">
        <f>VLOOKUP($D1001,Artslister!$A$1:$W$100,15,FALSE)</f>
        <v>VU</v>
      </c>
      <c r="Z1001" t="e">
        <f>VLOOKUP($D1001,Artslister!$A$1:$W$100,17,FALSE)</f>
        <v>#N/A</v>
      </c>
    </row>
    <row r="1002" spans="1:26" x14ac:dyDescent="0.3">
      <c r="A1002" t="s">
        <v>75</v>
      </c>
      <c r="B1002">
        <v>2019</v>
      </c>
      <c r="C1002" t="s">
        <v>1410</v>
      </c>
      <c r="D1002" t="s">
        <v>1710</v>
      </c>
      <c r="E1002">
        <v>2</v>
      </c>
      <c r="F1002">
        <v>1</v>
      </c>
      <c r="M1002" t="str">
        <f>VLOOKUP($D1002,Artslister!$A$1:$W$100,2,FALSE)</f>
        <v>Filipendula vulgaris</v>
      </c>
      <c r="N1002" t="str">
        <f>VLOOKUP($D1002,Artslister!$A$1:$W$100,3,FALSE)</f>
        <v>103311</v>
      </c>
      <c r="O1002" t="str">
        <f>VLOOKUP($D1002,Artslister!$A$1:$W$100,4,FALSE)</f>
        <v>133275</v>
      </c>
      <c r="P1002" t="str">
        <f>VLOOKUP($D1002,Artslister!$A$1:$W$100,5,FALSE)</f>
        <v>Plantae</v>
      </c>
      <c r="Q1002" t="str">
        <f>VLOOKUP($D1002,Artslister!$A$1:$W$100,6,FALSE)</f>
        <v>Magnoliophyta</v>
      </c>
      <c r="R1002" t="str">
        <f>VLOOKUP($D1002,Artslister!$A$1:$W$100,7,FALSE)</f>
        <v>Eudicots</v>
      </c>
      <c r="S1002" t="str">
        <f>VLOOKUP($D1002,Artslister!$A$1:$W$100,8,FALSE)</f>
        <v>Rosales</v>
      </c>
      <c r="T1002" t="str">
        <f>VLOOKUP($D1002,Artslister!$A$1:$W$100,9,FALSE)</f>
        <v>Rosaceae</v>
      </c>
      <c r="U1002" t="str">
        <f>VLOOKUP($D1002,Artslister!$A$1:$W$100,10,FALSE)</f>
        <v>Filipendula</v>
      </c>
      <c r="V1002" t="str">
        <f>VLOOKUP($D1002,Artslister!$A$1:$W$100,11,FALSE)</f>
        <v>vulgaris</v>
      </c>
      <c r="W1002">
        <f>VLOOKUP($D1002,Artslister!$A$1:$W$100,12,FALSE)</f>
        <v>0</v>
      </c>
      <c r="X1002" t="str">
        <f>VLOOKUP($D1002,Artslister!$A$1:$W$100,13,FALSE)</f>
        <v>Moench</v>
      </c>
      <c r="Y1002" t="str">
        <f>VLOOKUP($D1002,Artslister!$A$1:$W$100,15,FALSE)</f>
        <v>VU</v>
      </c>
      <c r="Z1002" t="e">
        <f>VLOOKUP($D1002,Artslister!$A$1:$W$100,17,FALSE)</f>
        <v>#N/A</v>
      </c>
    </row>
    <row r="1003" spans="1:26" x14ac:dyDescent="0.3">
      <c r="A1003" t="s">
        <v>75</v>
      </c>
      <c r="B1003">
        <v>2019</v>
      </c>
      <c r="C1003" t="s">
        <v>1412</v>
      </c>
      <c r="D1003" t="s">
        <v>1710</v>
      </c>
      <c r="E1003">
        <v>2</v>
      </c>
      <c r="F1003">
        <v>1</v>
      </c>
      <c r="M1003" t="str">
        <f>VLOOKUP($D1003,Artslister!$A$1:$W$100,2,FALSE)</f>
        <v>Filipendula vulgaris</v>
      </c>
      <c r="N1003" t="str">
        <f>VLOOKUP($D1003,Artslister!$A$1:$W$100,3,FALSE)</f>
        <v>103311</v>
      </c>
      <c r="O1003" t="str">
        <f>VLOOKUP($D1003,Artslister!$A$1:$W$100,4,FALSE)</f>
        <v>133275</v>
      </c>
      <c r="P1003" t="str">
        <f>VLOOKUP($D1003,Artslister!$A$1:$W$100,5,FALSE)</f>
        <v>Plantae</v>
      </c>
      <c r="Q1003" t="str">
        <f>VLOOKUP($D1003,Artslister!$A$1:$W$100,6,FALSE)</f>
        <v>Magnoliophyta</v>
      </c>
      <c r="R1003" t="str">
        <f>VLOOKUP($D1003,Artslister!$A$1:$W$100,7,FALSE)</f>
        <v>Eudicots</v>
      </c>
      <c r="S1003" t="str">
        <f>VLOOKUP($D1003,Artslister!$A$1:$W$100,8,FALSE)</f>
        <v>Rosales</v>
      </c>
      <c r="T1003" t="str">
        <f>VLOOKUP($D1003,Artslister!$A$1:$W$100,9,FALSE)</f>
        <v>Rosaceae</v>
      </c>
      <c r="U1003" t="str">
        <f>VLOOKUP($D1003,Artslister!$A$1:$W$100,10,FALSE)</f>
        <v>Filipendula</v>
      </c>
      <c r="V1003" t="str">
        <f>VLOOKUP($D1003,Artslister!$A$1:$W$100,11,FALSE)</f>
        <v>vulgaris</v>
      </c>
      <c r="W1003">
        <f>VLOOKUP($D1003,Artslister!$A$1:$W$100,12,FALSE)</f>
        <v>0</v>
      </c>
      <c r="X1003" t="str">
        <f>VLOOKUP($D1003,Artslister!$A$1:$W$100,13,FALSE)</f>
        <v>Moench</v>
      </c>
      <c r="Y1003" t="str">
        <f>VLOOKUP($D1003,Artslister!$A$1:$W$100,15,FALSE)</f>
        <v>VU</v>
      </c>
      <c r="Z1003" t="e">
        <f>VLOOKUP($D1003,Artslister!$A$1:$W$100,17,FALSE)</f>
        <v>#N/A</v>
      </c>
    </row>
    <row r="1004" spans="1:26" x14ac:dyDescent="0.3">
      <c r="A1004" t="s">
        <v>75</v>
      </c>
      <c r="B1004">
        <v>2019</v>
      </c>
      <c r="C1004" t="s">
        <v>1413</v>
      </c>
      <c r="D1004" t="s">
        <v>1710</v>
      </c>
      <c r="E1004">
        <v>5</v>
      </c>
      <c r="F1004">
        <v>1</v>
      </c>
      <c r="M1004" t="str">
        <f>VLOOKUP($D1004,Artslister!$A$1:$W$100,2,FALSE)</f>
        <v>Filipendula vulgaris</v>
      </c>
      <c r="N1004" t="str">
        <f>VLOOKUP($D1004,Artslister!$A$1:$W$100,3,FALSE)</f>
        <v>103311</v>
      </c>
      <c r="O1004" t="str">
        <f>VLOOKUP($D1004,Artslister!$A$1:$W$100,4,FALSE)</f>
        <v>133275</v>
      </c>
      <c r="P1004" t="str">
        <f>VLOOKUP($D1004,Artslister!$A$1:$W$100,5,FALSE)</f>
        <v>Plantae</v>
      </c>
      <c r="Q1004" t="str">
        <f>VLOOKUP($D1004,Artslister!$A$1:$W$100,6,FALSE)</f>
        <v>Magnoliophyta</v>
      </c>
      <c r="R1004" t="str">
        <f>VLOOKUP($D1004,Artslister!$A$1:$W$100,7,FALSE)</f>
        <v>Eudicots</v>
      </c>
      <c r="S1004" t="str">
        <f>VLOOKUP($D1004,Artslister!$A$1:$W$100,8,FALSE)</f>
        <v>Rosales</v>
      </c>
      <c r="T1004" t="str">
        <f>VLOOKUP($D1004,Artslister!$A$1:$W$100,9,FALSE)</f>
        <v>Rosaceae</v>
      </c>
      <c r="U1004" t="str">
        <f>VLOOKUP($D1004,Artslister!$A$1:$W$100,10,FALSE)</f>
        <v>Filipendula</v>
      </c>
      <c r="V1004" t="str">
        <f>VLOOKUP($D1004,Artslister!$A$1:$W$100,11,FALSE)</f>
        <v>vulgaris</v>
      </c>
      <c r="W1004">
        <f>VLOOKUP($D1004,Artslister!$A$1:$W$100,12,FALSE)</f>
        <v>0</v>
      </c>
      <c r="X1004" t="str">
        <f>VLOOKUP($D1004,Artslister!$A$1:$W$100,13,FALSE)</f>
        <v>Moench</v>
      </c>
      <c r="Y1004" t="str">
        <f>VLOOKUP($D1004,Artslister!$A$1:$W$100,15,FALSE)</f>
        <v>VU</v>
      </c>
      <c r="Z1004" t="e">
        <f>VLOOKUP($D1004,Artslister!$A$1:$W$100,17,FALSE)</f>
        <v>#N/A</v>
      </c>
    </row>
    <row r="1005" spans="1:26" x14ac:dyDescent="0.3">
      <c r="A1005" t="s">
        <v>75</v>
      </c>
      <c r="B1005">
        <v>2019</v>
      </c>
      <c r="C1005" t="s">
        <v>1404</v>
      </c>
      <c r="D1005" t="s">
        <v>1710</v>
      </c>
      <c r="E1005">
        <v>5</v>
      </c>
      <c r="F1005">
        <v>1</v>
      </c>
      <c r="M1005" t="str">
        <f>VLOOKUP($D1005,Artslister!$A$1:$W$100,2,FALSE)</f>
        <v>Filipendula vulgaris</v>
      </c>
      <c r="N1005" t="str">
        <f>VLOOKUP($D1005,Artslister!$A$1:$W$100,3,FALSE)</f>
        <v>103311</v>
      </c>
      <c r="O1005" t="str">
        <f>VLOOKUP($D1005,Artslister!$A$1:$W$100,4,FALSE)</f>
        <v>133275</v>
      </c>
      <c r="P1005" t="str">
        <f>VLOOKUP($D1005,Artslister!$A$1:$W$100,5,FALSE)</f>
        <v>Plantae</v>
      </c>
      <c r="Q1005" t="str">
        <f>VLOOKUP($D1005,Artslister!$A$1:$W$100,6,FALSE)</f>
        <v>Magnoliophyta</v>
      </c>
      <c r="R1005" t="str">
        <f>VLOOKUP($D1005,Artslister!$A$1:$W$100,7,FALSE)</f>
        <v>Eudicots</v>
      </c>
      <c r="S1005" t="str">
        <f>VLOOKUP($D1005,Artslister!$A$1:$W$100,8,FALSE)</f>
        <v>Rosales</v>
      </c>
      <c r="T1005" t="str">
        <f>VLOOKUP($D1005,Artslister!$A$1:$W$100,9,FALSE)</f>
        <v>Rosaceae</v>
      </c>
      <c r="U1005" t="str">
        <f>VLOOKUP($D1005,Artslister!$A$1:$W$100,10,FALSE)</f>
        <v>Filipendula</v>
      </c>
      <c r="V1005" t="str">
        <f>VLOOKUP($D1005,Artslister!$A$1:$W$100,11,FALSE)</f>
        <v>vulgaris</v>
      </c>
      <c r="W1005">
        <f>VLOOKUP($D1005,Artslister!$A$1:$W$100,12,FALSE)</f>
        <v>0</v>
      </c>
      <c r="X1005" t="str">
        <f>VLOOKUP($D1005,Artslister!$A$1:$W$100,13,FALSE)</f>
        <v>Moench</v>
      </c>
      <c r="Y1005" t="str">
        <f>VLOOKUP($D1005,Artslister!$A$1:$W$100,15,FALSE)</f>
        <v>VU</v>
      </c>
      <c r="Z1005" t="e">
        <f>VLOOKUP($D1005,Artslister!$A$1:$W$100,17,FALSE)</f>
        <v>#N/A</v>
      </c>
    </row>
    <row r="1006" spans="1:26" x14ac:dyDescent="0.3">
      <c r="A1006" t="s">
        <v>56</v>
      </c>
      <c r="B1006">
        <v>2019</v>
      </c>
      <c r="C1006" t="s">
        <v>1475</v>
      </c>
      <c r="D1006" t="s">
        <v>1710</v>
      </c>
      <c r="E1006">
        <v>15</v>
      </c>
      <c r="F1006">
        <v>1</v>
      </c>
      <c r="M1006" t="str">
        <f>VLOOKUP($D1006,Artslister!$A$1:$W$100,2,FALSE)</f>
        <v>Filipendula vulgaris</v>
      </c>
      <c r="N1006" t="str">
        <f>VLOOKUP($D1006,Artslister!$A$1:$W$100,3,FALSE)</f>
        <v>103311</v>
      </c>
      <c r="O1006" t="str">
        <f>VLOOKUP($D1006,Artslister!$A$1:$W$100,4,FALSE)</f>
        <v>133275</v>
      </c>
      <c r="P1006" t="str">
        <f>VLOOKUP($D1006,Artslister!$A$1:$W$100,5,FALSE)</f>
        <v>Plantae</v>
      </c>
      <c r="Q1006" t="str">
        <f>VLOOKUP($D1006,Artslister!$A$1:$W$100,6,FALSE)</f>
        <v>Magnoliophyta</v>
      </c>
      <c r="R1006" t="str">
        <f>VLOOKUP($D1006,Artslister!$A$1:$W$100,7,FALSE)</f>
        <v>Eudicots</v>
      </c>
      <c r="S1006" t="str">
        <f>VLOOKUP($D1006,Artslister!$A$1:$W$100,8,FALSE)</f>
        <v>Rosales</v>
      </c>
      <c r="T1006" t="str">
        <f>VLOOKUP($D1006,Artslister!$A$1:$W$100,9,FALSE)</f>
        <v>Rosaceae</v>
      </c>
      <c r="U1006" t="str">
        <f>VLOOKUP($D1006,Artslister!$A$1:$W$100,10,FALSE)</f>
        <v>Filipendula</v>
      </c>
      <c r="V1006" t="str">
        <f>VLOOKUP($D1006,Artslister!$A$1:$W$100,11,FALSE)</f>
        <v>vulgaris</v>
      </c>
      <c r="W1006">
        <f>VLOOKUP($D1006,Artslister!$A$1:$W$100,12,FALSE)</f>
        <v>0</v>
      </c>
      <c r="X1006" t="str">
        <f>VLOOKUP($D1006,Artslister!$A$1:$W$100,13,FALSE)</f>
        <v>Moench</v>
      </c>
      <c r="Y1006" t="str">
        <f>VLOOKUP($D1006,Artslister!$A$1:$W$100,15,FALSE)</f>
        <v>VU</v>
      </c>
      <c r="Z1006" t="e">
        <f>VLOOKUP($D1006,Artslister!$A$1:$W$100,17,FALSE)</f>
        <v>#N/A</v>
      </c>
    </row>
    <row r="1007" spans="1:26" x14ac:dyDescent="0.3">
      <c r="A1007" t="s">
        <v>56</v>
      </c>
      <c r="B1007">
        <v>2019</v>
      </c>
      <c r="C1007" t="s">
        <v>1486</v>
      </c>
      <c r="D1007" t="s">
        <v>1710</v>
      </c>
      <c r="E1007">
        <v>15</v>
      </c>
      <c r="F1007">
        <v>1</v>
      </c>
      <c r="M1007" t="str">
        <f>VLOOKUP($D1007,Artslister!$A$1:$W$100,2,FALSE)</f>
        <v>Filipendula vulgaris</v>
      </c>
      <c r="N1007" t="str">
        <f>VLOOKUP($D1007,Artslister!$A$1:$W$100,3,FALSE)</f>
        <v>103311</v>
      </c>
      <c r="O1007" t="str">
        <f>VLOOKUP($D1007,Artslister!$A$1:$W$100,4,FALSE)</f>
        <v>133275</v>
      </c>
      <c r="P1007" t="str">
        <f>VLOOKUP($D1007,Artslister!$A$1:$W$100,5,FALSE)</f>
        <v>Plantae</v>
      </c>
      <c r="Q1007" t="str">
        <f>VLOOKUP($D1007,Artslister!$A$1:$W$100,6,FALSE)</f>
        <v>Magnoliophyta</v>
      </c>
      <c r="R1007" t="str">
        <f>VLOOKUP($D1007,Artslister!$A$1:$W$100,7,FALSE)</f>
        <v>Eudicots</v>
      </c>
      <c r="S1007" t="str">
        <f>VLOOKUP($D1007,Artslister!$A$1:$W$100,8,FALSE)</f>
        <v>Rosales</v>
      </c>
      <c r="T1007" t="str">
        <f>VLOOKUP($D1007,Artslister!$A$1:$W$100,9,FALSE)</f>
        <v>Rosaceae</v>
      </c>
      <c r="U1007" t="str">
        <f>VLOOKUP($D1007,Artslister!$A$1:$W$100,10,FALSE)</f>
        <v>Filipendula</v>
      </c>
      <c r="V1007" t="str">
        <f>VLOOKUP($D1007,Artslister!$A$1:$W$100,11,FALSE)</f>
        <v>vulgaris</v>
      </c>
      <c r="W1007">
        <f>VLOOKUP($D1007,Artslister!$A$1:$W$100,12,FALSE)</f>
        <v>0</v>
      </c>
      <c r="X1007" t="str">
        <f>VLOOKUP($D1007,Artslister!$A$1:$W$100,13,FALSE)</f>
        <v>Moench</v>
      </c>
      <c r="Y1007" t="str">
        <f>VLOOKUP($D1007,Artslister!$A$1:$W$100,15,FALSE)</f>
        <v>VU</v>
      </c>
      <c r="Z1007" t="e">
        <f>VLOOKUP($D1007,Artslister!$A$1:$W$100,17,FALSE)</f>
        <v>#N/A</v>
      </c>
    </row>
    <row r="1008" spans="1:26" x14ac:dyDescent="0.3">
      <c r="A1008" t="s">
        <v>56</v>
      </c>
      <c r="B1008">
        <v>2019</v>
      </c>
      <c r="C1008" t="s">
        <v>1500</v>
      </c>
      <c r="D1008" t="s">
        <v>1710</v>
      </c>
      <c r="E1008">
        <v>5</v>
      </c>
      <c r="F1008">
        <v>1</v>
      </c>
      <c r="M1008" t="str">
        <f>VLOOKUP($D1008,Artslister!$A$1:$W$100,2,FALSE)</f>
        <v>Filipendula vulgaris</v>
      </c>
      <c r="N1008" t="str">
        <f>VLOOKUP($D1008,Artslister!$A$1:$W$100,3,FALSE)</f>
        <v>103311</v>
      </c>
      <c r="O1008" t="str">
        <f>VLOOKUP($D1008,Artslister!$A$1:$W$100,4,FALSE)</f>
        <v>133275</v>
      </c>
      <c r="P1008" t="str">
        <f>VLOOKUP($D1008,Artslister!$A$1:$W$100,5,FALSE)</f>
        <v>Plantae</v>
      </c>
      <c r="Q1008" t="str">
        <f>VLOOKUP($D1008,Artslister!$A$1:$W$100,6,FALSE)</f>
        <v>Magnoliophyta</v>
      </c>
      <c r="R1008" t="str">
        <f>VLOOKUP($D1008,Artslister!$A$1:$W$100,7,FALSE)</f>
        <v>Eudicots</v>
      </c>
      <c r="S1008" t="str">
        <f>VLOOKUP($D1008,Artslister!$A$1:$W$100,8,FALSE)</f>
        <v>Rosales</v>
      </c>
      <c r="T1008" t="str">
        <f>VLOOKUP($D1008,Artslister!$A$1:$W$100,9,FALSE)</f>
        <v>Rosaceae</v>
      </c>
      <c r="U1008" t="str">
        <f>VLOOKUP($D1008,Artslister!$A$1:$W$100,10,FALSE)</f>
        <v>Filipendula</v>
      </c>
      <c r="V1008" t="str">
        <f>VLOOKUP($D1008,Artslister!$A$1:$W$100,11,FALSE)</f>
        <v>vulgaris</v>
      </c>
      <c r="W1008">
        <f>VLOOKUP($D1008,Artslister!$A$1:$W$100,12,FALSE)</f>
        <v>0</v>
      </c>
      <c r="X1008" t="str">
        <f>VLOOKUP($D1008,Artslister!$A$1:$W$100,13,FALSE)</f>
        <v>Moench</v>
      </c>
      <c r="Y1008" t="str">
        <f>VLOOKUP($D1008,Artslister!$A$1:$W$100,15,FALSE)</f>
        <v>VU</v>
      </c>
      <c r="Z1008" t="e">
        <f>VLOOKUP($D1008,Artslister!$A$1:$W$100,17,FALSE)</f>
        <v>#N/A</v>
      </c>
    </row>
    <row r="1009" spans="1:26" x14ac:dyDescent="0.3">
      <c r="A1009" t="s">
        <v>56</v>
      </c>
      <c r="B1009">
        <v>2019</v>
      </c>
      <c r="C1009" t="s">
        <v>1481</v>
      </c>
      <c r="D1009" t="s">
        <v>1710</v>
      </c>
      <c r="E1009">
        <v>10</v>
      </c>
      <c r="F1009">
        <v>1</v>
      </c>
      <c r="M1009" t="str">
        <f>VLOOKUP($D1009,Artslister!$A$1:$W$100,2,FALSE)</f>
        <v>Filipendula vulgaris</v>
      </c>
      <c r="N1009" t="str">
        <f>VLOOKUP($D1009,Artslister!$A$1:$W$100,3,FALSE)</f>
        <v>103311</v>
      </c>
      <c r="O1009" t="str">
        <f>VLOOKUP($D1009,Artslister!$A$1:$W$100,4,FALSE)</f>
        <v>133275</v>
      </c>
      <c r="P1009" t="str">
        <f>VLOOKUP($D1009,Artslister!$A$1:$W$100,5,FALSE)</f>
        <v>Plantae</v>
      </c>
      <c r="Q1009" t="str">
        <f>VLOOKUP($D1009,Artslister!$A$1:$W$100,6,FALSE)</f>
        <v>Magnoliophyta</v>
      </c>
      <c r="R1009" t="str">
        <f>VLOOKUP($D1009,Artslister!$A$1:$W$100,7,FALSE)</f>
        <v>Eudicots</v>
      </c>
      <c r="S1009" t="str">
        <f>VLOOKUP($D1009,Artslister!$A$1:$W$100,8,FALSE)</f>
        <v>Rosales</v>
      </c>
      <c r="T1009" t="str">
        <f>VLOOKUP($D1009,Artslister!$A$1:$W$100,9,FALSE)</f>
        <v>Rosaceae</v>
      </c>
      <c r="U1009" t="str">
        <f>VLOOKUP($D1009,Artslister!$A$1:$W$100,10,FALSE)</f>
        <v>Filipendula</v>
      </c>
      <c r="V1009" t="str">
        <f>VLOOKUP($D1009,Artslister!$A$1:$W$100,11,FALSE)</f>
        <v>vulgaris</v>
      </c>
      <c r="W1009">
        <f>VLOOKUP($D1009,Artslister!$A$1:$W$100,12,FALSE)</f>
        <v>0</v>
      </c>
      <c r="X1009" t="str">
        <f>VLOOKUP($D1009,Artslister!$A$1:$W$100,13,FALSE)</f>
        <v>Moench</v>
      </c>
      <c r="Y1009" t="str">
        <f>VLOOKUP($D1009,Artslister!$A$1:$W$100,15,FALSE)</f>
        <v>VU</v>
      </c>
      <c r="Z1009" t="e">
        <f>VLOOKUP($D1009,Artslister!$A$1:$W$100,17,FALSE)</f>
        <v>#N/A</v>
      </c>
    </row>
    <row r="1010" spans="1:26" x14ac:dyDescent="0.3">
      <c r="A1010" t="s">
        <v>56</v>
      </c>
      <c r="B1010">
        <v>2019</v>
      </c>
      <c r="C1010" t="s">
        <v>1502</v>
      </c>
      <c r="D1010" t="s">
        <v>1710</v>
      </c>
      <c r="E1010">
        <v>5</v>
      </c>
      <c r="F1010">
        <v>1</v>
      </c>
      <c r="M1010" t="str">
        <f>VLOOKUP($D1010,Artslister!$A$1:$W$100,2,FALSE)</f>
        <v>Filipendula vulgaris</v>
      </c>
      <c r="N1010" t="str">
        <f>VLOOKUP($D1010,Artslister!$A$1:$W$100,3,FALSE)</f>
        <v>103311</v>
      </c>
      <c r="O1010" t="str">
        <f>VLOOKUP($D1010,Artslister!$A$1:$W$100,4,FALSE)</f>
        <v>133275</v>
      </c>
      <c r="P1010" t="str">
        <f>VLOOKUP($D1010,Artslister!$A$1:$W$100,5,FALSE)</f>
        <v>Plantae</v>
      </c>
      <c r="Q1010" t="str">
        <f>VLOOKUP($D1010,Artslister!$A$1:$W$100,6,FALSE)</f>
        <v>Magnoliophyta</v>
      </c>
      <c r="R1010" t="str">
        <f>VLOOKUP($D1010,Artslister!$A$1:$W$100,7,FALSE)</f>
        <v>Eudicots</v>
      </c>
      <c r="S1010" t="str">
        <f>VLOOKUP($D1010,Artslister!$A$1:$W$100,8,FALSE)</f>
        <v>Rosales</v>
      </c>
      <c r="T1010" t="str">
        <f>VLOOKUP($D1010,Artslister!$A$1:$W$100,9,FALSE)</f>
        <v>Rosaceae</v>
      </c>
      <c r="U1010" t="str">
        <f>VLOOKUP($D1010,Artslister!$A$1:$W$100,10,FALSE)</f>
        <v>Filipendula</v>
      </c>
      <c r="V1010" t="str">
        <f>VLOOKUP($D1010,Artslister!$A$1:$W$100,11,FALSE)</f>
        <v>vulgaris</v>
      </c>
      <c r="W1010">
        <f>VLOOKUP($D1010,Artslister!$A$1:$W$100,12,FALSE)</f>
        <v>0</v>
      </c>
      <c r="X1010" t="str">
        <f>VLOOKUP($D1010,Artslister!$A$1:$W$100,13,FALSE)</f>
        <v>Moench</v>
      </c>
      <c r="Y1010" t="str">
        <f>VLOOKUP($D1010,Artslister!$A$1:$W$100,15,FALSE)</f>
        <v>VU</v>
      </c>
      <c r="Z1010" t="e">
        <f>VLOOKUP($D1010,Artslister!$A$1:$W$100,17,FALSE)</f>
        <v>#N/A</v>
      </c>
    </row>
    <row r="1011" spans="1:26" x14ac:dyDescent="0.3">
      <c r="A1011" t="s">
        <v>56</v>
      </c>
      <c r="B1011">
        <v>2019</v>
      </c>
      <c r="C1011" t="s">
        <v>1477</v>
      </c>
      <c r="D1011" t="s">
        <v>1710</v>
      </c>
      <c r="E1011">
        <v>10</v>
      </c>
      <c r="F1011">
        <v>1</v>
      </c>
      <c r="M1011" t="str">
        <f>VLOOKUP($D1011,Artslister!$A$1:$W$100,2,FALSE)</f>
        <v>Filipendula vulgaris</v>
      </c>
      <c r="N1011" t="str">
        <f>VLOOKUP($D1011,Artslister!$A$1:$W$100,3,FALSE)</f>
        <v>103311</v>
      </c>
      <c r="O1011" t="str">
        <f>VLOOKUP($D1011,Artslister!$A$1:$W$100,4,FALSE)</f>
        <v>133275</v>
      </c>
      <c r="P1011" t="str">
        <f>VLOOKUP($D1011,Artslister!$A$1:$W$100,5,FALSE)</f>
        <v>Plantae</v>
      </c>
      <c r="Q1011" t="str">
        <f>VLOOKUP($D1011,Artslister!$A$1:$W$100,6,FALSE)</f>
        <v>Magnoliophyta</v>
      </c>
      <c r="R1011" t="str">
        <f>VLOOKUP($D1011,Artslister!$A$1:$W$100,7,FALSE)</f>
        <v>Eudicots</v>
      </c>
      <c r="S1011" t="str">
        <f>VLOOKUP($D1011,Artslister!$A$1:$W$100,8,FALSE)</f>
        <v>Rosales</v>
      </c>
      <c r="T1011" t="str">
        <f>VLOOKUP($D1011,Artslister!$A$1:$W$100,9,FALSE)</f>
        <v>Rosaceae</v>
      </c>
      <c r="U1011" t="str">
        <f>VLOOKUP($D1011,Artslister!$A$1:$W$100,10,FALSE)</f>
        <v>Filipendula</v>
      </c>
      <c r="V1011" t="str">
        <f>VLOOKUP($D1011,Artslister!$A$1:$W$100,11,FALSE)</f>
        <v>vulgaris</v>
      </c>
      <c r="W1011">
        <f>VLOOKUP($D1011,Artslister!$A$1:$W$100,12,FALSE)</f>
        <v>0</v>
      </c>
      <c r="X1011" t="str">
        <f>VLOOKUP($D1011,Artslister!$A$1:$W$100,13,FALSE)</f>
        <v>Moench</v>
      </c>
      <c r="Y1011" t="str">
        <f>VLOOKUP($D1011,Artslister!$A$1:$W$100,15,FALSE)</f>
        <v>VU</v>
      </c>
      <c r="Z1011" t="e">
        <f>VLOOKUP($D1011,Artslister!$A$1:$W$100,17,FALSE)</f>
        <v>#N/A</v>
      </c>
    </row>
    <row r="1012" spans="1:26" x14ac:dyDescent="0.3">
      <c r="A1012" t="s">
        <v>56</v>
      </c>
      <c r="B1012">
        <v>2019</v>
      </c>
      <c r="C1012" t="s">
        <v>1479</v>
      </c>
      <c r="D1012" t="s">
        <v>1710</v>
      </c>
      <c r="E1012">
        <v>10</v>
      </c>
      <c r="F1012">
        <v>1</v>
      </c>
      <c r="M1012" t="str">
        <f>VLOOKUP($D1012,Artslister!$A$1:$W$100,2,FALSE)</f>
        <v>Filipendula vulgaris</v>
      </c>
      <c r="N1012" t="str">
        <f>VLOOKUP($D1012,Artslister!$A$1:$W$100,3,FALSE)</f>
        <v>103311</v>
      </c>
      <c r="O1012" t="str">
        <f>VLOOKUP($D1012,Artslister!$A$1:$W$100,4,FALSE)</f>
        <v>133275</v>
      </c>
      <c r="P1012" t="str">
        <f>VLOOKUP($D1012,Artslister!$A$1:$W$100,5,FALSE)</f>
        <v>Plantae</v>
      </c>
      <c r="Q1012" t="str">
        <f>VLOOKUP($D1012,Artslister!$A$1:$W$100,6,FALSE)</f>
        <v>Magnoliophyta</v>
      </c>
      <c r="R1012" t="str">
        <f>VLOOKUP($D1012,Artslister!$A$1:$W$100,7,FALSE)</f>
        <v>Eudicots</v>
      </c>
      <c r="S1012" t="str">
        <f>VLOOKUP($D1012,Artslister!$A$1:$W$100,8,FALSE)</f>
        <v>Rosales</v>
      </c>
      <c r="T1012" t="str">
        <f>VLOOKUP($D1012,Artslister!$A$1:$W$100,9,FALSE)</f>
        <v>Rosaceae</v>
      </c>
      <c r="U1012" t="str">
        <f>VLOOKUP($D1012,Artslister!$A$1:$W$100,10,FALSE)</f>
        <v>Filipendula</v>
      </c>
      <c r="V1012" t="str">
        <f>VLOOKUP($D1012,Artslister!$A$1:$W$100,11,FALSE)</f>
        <v>vulgaris</v>
      </c>
      <c r="W1012">
        <f>VLOOKUP($D1012,Artslister!$A$1:$W$100,12,FALSE)</f>
        <v>0</v>
      </c>
      <c r="X1012" t="str">
        <f>VLOOKUP($D1012,Artslister!$A$1:$W$100,13,FALSE)</f>
        <v>Moench</v>
      </c>
      <c r="Y1012" t="str">
        <f>VLOOKUP($D1012,Artslister!$A$1:$W$100,15,FALSE)</f>
        <v>VU</v>
      </c>
      <c r="Z1012" t="e">
        <f>VLOOKUP($D1012,Artslister!$A$1:$W$100,17,FALSE)</f>
        <v>#N/A</v>
      </c>
    </row>
    <row r="1013" spans="1:26" x14ac:dyDescent="0.3">
      <c r="A1013" t="s">
        <v>56</v>
      </c>
      <c r="B1013">
        <v>2019</v>
      </c>
      <c r="C1013" t="s">
        <v>1488</v>
      </c>
      <c r="D1013" t="s">
        <v>1710</v>
      </c>
      <c r="E1013">
        <v>10</v>
      </c>
      <c r="F1013">
        <v>1</v>
      </c>
      <c r="M1013" t="str">
        <f>VLOOKUP($D1013,Artslister!$A$1:$W$100,2,FALSE)</f>
        <v>Filipendula vulgaris</v>
      </c>
      <c r="N1013" t="str">
        <f>VLOOKUP($D1013,Artslister!$A$1:$W$100,3,FALSE)</f>
        <v>103311</v>
      </c>
      <c r="O1013" t="str">
        <f>VLOOKUP($D1013,Artslister!$A$1:$W$100,4,FALSE)</f>
        <v>133275</v>
      </c>
      <c r="P1013" t="str">
        <f>VLOOKUP($D1013,Artslister!$A$1:$W$100,5,FALSE)</f>
        <v>Plantae</v>
      </c>
      <c r="Q1013" t="str">
        <f>VLOOKUP($D1013,Artslister!$A$1:$W$100,6,FALSE)</f>
        <v>Magnoliophyta</v>
      </c>
      <c r="R1013" t="str">
        <f>VLOOKUP($D1013,Artslister!$A$1:$W$100,7,FALSE)</f>
        <v>Eudicots</v>
      </c>
      <c r="S1013" t="str">
        <f>VLOOKUP($D1013,Artslister!$A$1:$W$100,8,FALSE)</f>
        <v>Rosales</v>
      </c>
      <c r="T1013" t="str">
        <f>VLOOKUP($D1013,Artslister!$A$1:$W$100,9,FALSE)</f>
        <v>Rosaceae</v>
      </c>
      <c r="U1013" t="str">
        <f>VLOOKUP($D1013,Artslister!$A$1:$W$100,10,FALSE)</f>
        <v>Filipendula</v>
      </c>
      <c r="V1013" t="str">
        <f>VLOOKUP($D1013,Artslister!$A$1:$W$100,11,FALSE)</f>
        <v>vulgaris</v>
      </c>
      <c r="W1013">
        <f>VLOOKUP($D1013,Artslister!$A$1:$W$100,12,FALSE)</f>
        <v>0</v>
      </c>
      <c r="X1013" t="str">
        <f>VLOOKUP($D1013,Artslister!$A$1:$W$100,13,FALSE)</f>
        <v>Moench</v>
      </c>
      <c r="Y1013" t="str">
        <f>VLOOKUP($D1013,Artslister!$A$1:$W$100,15,FALSE)</f>
        <v>VU</v>
      </c>
      <c r="Z1013" t="e">
        <f>VLOOKUP($D1013,Artslister!$A$1:$W$100,17,FALSE)</f>
        <v>#N/A</v>
      </c>
    </row>
    <row r="1014" spans="1:26" x14ac:dyDescent="0.3">
      <c r="A1014" t="s">
        <v>56</v>
      </c>
      <c r="B1014">
        <v>2019</v>
      </c>
      <c r="C1014" t="s">
        <v>1504</v>
      </c>
      <c r="D1014" t="s">
        <v>1710</v>
      </c>
      <c r="E1014">
        <v>5</v>
      </c>
      <c r="F1014">
        <v>1</v>
      </c>
      <c r="M1014" t="str">
        <f>VLOOKUP($D1014,Artslister!$A$1:$W$100,2,FALSE)</f>
        <v>Filipendula vulgaris</v>
      </c>
      <c r="N1014" t="str">
        <f>VLOOKUP($D1014,Artslister!$A$1:$W$100,3,FALSE)</f>
        <v>103311</v>
      </c>
      <c r="O1014" t="str">
        <f>VLOOKUP($D1014,Artslister!$A$1:$W$100,4,FALSE)</f>
        <v>133275</v>
      </c>
      <c r="P1014" t="str">
        <f>VLOOKUP($D1014,Artslister!$A$1:$W$100,5,FALSE)</f>
        <v>Plantae</v>
      </c>
      <c r="Q1014" t="str">
        <f>VLOOKUP($D1014,Artslister!$A$1:$W$100,6,FALSE)</f>
        <v>Magnoliophyta</v>
      </c>
      <c r="R1014" t="str">
        <f>VLOOKUP($D1014,Artslister!$A$1:$W$100,7,FALSE)</f>
        <v>Eudicots</v>
      </c>
      <c r="S1014" t="str">
        <f>VLOOKUP($D1014,Artslister!$A$1:$W$100,8,FALSE)</f>
        <v>Rosales</v>
      </c>
      <c r="T1014" t="str">
        <f>VLOOKUP($D1014,Artslister!$A$1:$W$100,9,FALSE)</f>
        <v>Rosaceae</v>
      </c>
      <c r="U1014" t="str">
        <f>VLOOKUP($D1014,Artslister!$A$1:$W$100,10,FALSE)</f>
        <v>Filipendula</v>
      </c>
      <c r="V1014" t="str">
        <f>VLOOKUP($D1014,Artslister!$A$1:$W$100,11,FALSE)</f>
        <v>vulgaris</v>
      </c>
      <c r="W1014">
        <f>VLOOKUP($D1014,Artslister!$A$1:$W$100,12,FALSE)</f>
        <v>0</v>
      </c>
      <c r="X1014" t="str">
        <f>VLOOKUP($D1014,Artslister!$A$1:$W$100,13,FALSE)</f>
        <v>Moench</v>
      </c>
      <c r="Y1014" t="str">
        <f>VLOOKUP($D1014,Artslister!$A$1:$W$100,15,FALSE)</f>
        <v>VU</v>
      </c>
      <c r="Z1014" t="e">
        <f>VLOOKUP($D1014,Artslister!$A$1:$W$100,17,FALSE)</f>
        <v>#N/A</v>
      </c>
    </row>
    <row r="1015" spans="1:26" x14ac:dyDescent="0.3">
      <c r="A1015" t="s">
        <v>56</v>
      </c>
      <c r="B1015">
        <v>2019</v>
      </c>
      <c r="C1015" t="s">
        <v>1484</v>
      </c>
      <c r="D1015" t="s">
        <v>1710</v>
      </c>
      <c r="E1015">
        <v>20</v>
      </c>
      <c r="F1015">
        <v>1</v>
      </c>
      <c r="M1015" t="str">
        <f>VLOOKUP($D1015,Artslister!$A$1:$W$100,2,FALSE)</f>
        <v>Filipendula vulgaris</v>
      </c>
      <c r="N1015" t="str">
        <f>VLOOKUP($D1015,Artslister!$A$1:$W$100,3,FALSE)</f>
        <v>103311</v>
      </c>
      <c r="O1015" t="str">
        <f>VLOOKUP($D1015,Artslister!$A$1:$W$100,4,FALSE)</f>
        <v>133275</v>
      </c>
      <c r="P1015" t="str">
        <f>VLOOKUP($D1015,Artslister!$A$1:$W$100,5,FALSE)</f>
        <v>Plantae</v>
      </c>
      <c r="Q1015" t="str">
        <f>VLOOKUP($D1015,Artslister!$A$1:$W$100,6,FALSE)</f>
        <v>Magnoliophyta</v>
      </c>
      <c r="R1015" t="str">
        <f>VLOOKUP($D1015,Artslister!$A$1:$W$100,7,FALSE)</f>
        <v>Eudicots</v>
      </c>
      <c r="S1015" t="str">
        <f>VLOOKUP($D1015,Artslister!$A$1:$W$100,8,FALSE)</f>
        <v>Rosales</v>
      </c>
      <c r="T1015" t="str">
        <f>VLOOKUP($D1015,Artslister!$A$1:$W$100,9,FALSE)</f>
        <v>Rosaceae</v>
      </c>
      <c r="U1015" t="str">
        <f>VLOOKUP($D1015,Artslister!$A$1:$W$100,10,FALSE)</f>
        <v>Filipendula</v>
      </c>
      <c r="V1015" t="str">
        <f>VLOOKUP($D1015,Artslister!$A$1:$W$100,11,FALSE)</f>
        <v>vulgaris</v>
      </c>
      <c r="W1015">
        <f>VLOOKUP($D1015,Artslister!$A$1:$W$100,12,FALSE)</f>
        <v>0</v>
      </c>
      <c r="X1015" t="str">
        <f>VLOOKUP($D1015,Artslister!$A$1:$W$100,13,FALSE)</f>
        <v>Moench</v>
      </c>
      <c r="Y1015" t="str">
        <f>VLOOKUP($D1015,Artslister!$A$1:$W$100,15,FALSE)</f>
        <v>VU</v>
      </c>
      <c r="Z1015" t="e">
        <f>VLOOKUP($D1015,Artslister!$A$1:$W$100,17,FALSE)</f>
        <v>#N/A</v>
      </c>
    </row>
    <row r="1016" spans="1:26" x14ac:dyDescent="0.3">
      <c r="A1016" t="s">
        <v>56</v>
      </c>
      <c r="B1016">
        <v>2019</v>
      </c>
      <c r="C1016" t="s">
        <v>1470</v>
      </c>
      <c r="D1016" t="s">
        <v>1710</v>
      </c>
      <c r="E1016">
        <v>5</v>
      </c>
      <c r="F1016">
        <v>1</v>
      </c>
      <c r="M1016" t="str">
        <f>VLOOKUP($D1016,Artslister!$A$1:$W$100,2,FALSE)</f>
        <v>Filipendula vulgaris</v>
      </c>
      <c r="N1016" t="str">
        <f>VLOOKUP($D1016,Artslister!$A$1:$W$100,3,FALSE)</f>
        <v>103311</v>
      </c>
      <c r="O1016" t="str">
        <f>VLOOKUP($D1016,Artslister!$A$1:$W$100,4,FALSE)</f>
        <v>133275</v>
      </c>
      <c r="P1016" t="str">
        <f>VLOOKUP($D1016,Artslister!$A$1:$W$100,5,FALSE)</f>
        <v>Plantae</v>
      </c>
      <c r="Q1016" t="str">
        <f>VLOOKUP($D1016,Artslister!$A$1:$W$100,6,FALSE)</f>
        <v>Magnoliophyta</v>
      </c>
      <c r="R1016" t="str">
        <f>VLOOKUP($D1016,Artslister!$A$1:$W$100,7,FALSE)</f>
        <v>Eudicots</v>
      </c>
      <c r="S1016" t="str">
        <f>VLOOKUP($D1016,Artslister!$A$1:$W$100,8,FALSE)</f>
        <v>Rosales</v>
      </c>
      <c r="T1016" t="str">
        <f>VLOOKUP($D1016,Artslister!$A$1:$W$100,9,FALSE)</f>
        <v>Rosaceae</v>
      </c>
      <c r="U1016" t="str">
        <f>VLOOKUP($D1016,Artslister!$A$1:$W$100,10,FALSE)</f>
        <v>Filipendula</v>
      </c>
      <c r="V1016" t="str">
        <f>VLOOKUP($D1016,Artslister!$A$1:$W$100,11,FALSE)</f>
        <v>vulgaris</v>
      </c>
      <c r="W1016">
        <f>VLOOKUP($D1016,Artslister!$A$1:$W$100,12,FALSE)</f>
        <v>0</v>
      </c>
      <c r="X1016" t="str">
        <f>VLOOKUP($D1016,Artslister!$A$1:$W$100,13,FALSE)</f>
        <v>Moench</v>
      </c>
      <c r="Y1016" t="str">
        <f>VLOOKUP($D1016,Artslister!$A$1:$W$100,15,FALSE)</f>
        <v>VU</v>
      </c>
      <c r="Z1016" t="e">
        <f>VLOOKUP($D1016,Artslister!$A$1:$W$100,17,FALSE)</f>
        <v>#N/A</v>
      </c>
    </row>
    <row r="1017" spans="1:26" x14ac:dyDescent="0.3">
      <c r="A1017" t="s">
        <v>56</v>
      </c>
      <c r="B1017">
        <v>2019</v>
      </c>
      <c r="C1017" t="s">
        <v>1472</v>
      </c>
      <c r="D1017" t="s">
        <v>1710</v>
      </c>
      <c r="E1017">
        <v>7</v>
      </c>
      <c r="F1017">
        <v>1</v>
      </c>
      <c r="M1017" t="str">
        <f>VLOOKUP($D1017,Artslister!$A$1:$W$100,2,FALSE)</f>
        <v>Filipendula vulgaris</v>
      </c>
      <c r="N1017" t="str">
        <f>VLOOKUP($D1017,Artslister!$A$1:$W$100,3,FALSE)</f>
        <v>103311</v>
      </c>
      <c r="O1017" t="str">
        <f>VLOOKUP($D1017,Artslister!$A$1:$W$100,4,FALSE)</f>
        <v>133275</v>
      </c>
      <c r="P1017" t="str">
        <f>VLOOKUP($D1017,Artslister!$A$1:$W$100,5,FALSE)</f>
        <v>Plantae</v>
      </c>
      <c r="Q1017" t="str">
        <f>VLOOKUP($D1017,Artslister!$A$1:$W$100,6,FALSE)</f>
        <v>Magnoliophyta</v>
      </c>
      <c r="R1017" t="str">
        <f>VLOOKUP($D1017,Artslister!$A$1:$W$100,7,FALSE)</f>
        <v>Eudicots</v>
      </c>
      <c r="S1017" t="str">
        <f>VLOOKUP($D1017,Artslister!$A$1:$W$100,8,FALSE)</f>
        <v>Rosales</v>
      </c>
      <c r="T1017" t="str">
        <f>VLOOKUP($D1017,Artslister!$A$1:$W$100,9,FALSE)</f>
        <v>Rosaceae</v>
      </c>
      <c r="U1017" t="str">
        <f>VLOOKUP($D1017,Artslister!$A$1:$W$100,10,FALSE)</f>
        <v>Filipendula</v>
      </c>
      <c r="V1017" t="str">
        <f>VLOOKUP($D1017,Artslister!$A$1:$W$100,11,FALSE)</f>
        <v>vulgaris</v>
      </c>
      <c r="W1017">
        <f>VLOOKUP($D1017,Artslister!$A$1:$W$100,12,FALSE)</f>
        <v>0</v>
      </c>
      <c r="X1017" t="str">
        <f>VLOOKUP($D1017,Artslister!$A$1:$W$100,13,FALSE)</f>
        <v>Moench</v>
      </c>
      <c r="Y1017" t="str">
        <f>VLOOKUP($D1017,Artslister!$A$1:$W$100,15,FALSE)</f>
        <v>VU</v>
      </c>
      <c r="Z1017" t="e">
        <f>VLOOKUP($D1017,Artslister!$A$1:$W$100,17,FALSE)</f>
        <v>#N/A</v>
      </c>
    </row>
    <row r="1018" spans="1:26" x14ac:dyDescent="0.3">
      <c r="A1018" t="s">
        <v>56</v>
      </c>
      <c r="B1018">
        <v>2019</v>
      </c>
      <c r="C1018" t="s">
        <v>1474</v>
      </c>
      <c r="D1018" t="s">
        <v>1710</v>
      </c>
      <c r="E1018">
        <v>5</v>
      </c>
      <c r="F1018">
        <v>1</v>
      </c>
      <c r="M1018" t="str">
        <f>VLOOKUP($D1018,Artslister!$A$1:$W$100,2,FALSE)</f>
        <v>Filipendula vulgaris</v>
      </c>
      <c r="N1018" t="str">
        <f>VLOOKUP($D1018,Artslister!$A$1:$W$100,3,FALSE)</f>
        <v>103311</v>
      </c>
      <c r="O1018" t="str">
        <f>VLOOKUP($D1018,Artslister!$A$1:$W$100,4,FALSE)</f>
        <v>133275</v>
      </c>
      <c r="P1018" t="str">
        <f>VLOOKUP($D1018,Artslister!$A$1:$W$100,5,FALSE)</f>
        <v>Plantae</v>
      </c>
      <c r="Q1018" t="str">
        <f>VLOOKUP($D1018,Artslister!$A$1:$W$100,6,FALSE)</f>
        <v>Magnoliophyta</v>
      </c>
      <c r="R1018" t="str">
        <f>VLOOKUP($D1018,Artslister!$A$1:$W$100,7,FALSE)</f>
        <v>Eudicots</v>
      </c>
      <c r="S1018" t="str">
        <f>VLOOKUP($D1018,Artslister!$A$1:$W$100,8,FALSE)</f>
        <v>Rosales</v>
      </c>
      <c r="T1018" t="str">
        <f>VLOOKUP($D1018,Artslister!$A$1:$W$100,9,FALSE)</f>
        <v>Rosaceae</v>
      </c>
      <c r="U1018" t="str">
        <f>VLOOKUP($D1018,Artslister!$A$1:$W$100,10,FALSE)</f>
        <v>Filipendula</v>
      </c>
      <c r="V1018" t="str">
        <f>VLOOKUP($D1018,Artslister!$A$1:$W$100,11,FALSE)</f>
        <v>vulgaris</v>
      </c>
      <c r="W1018">
        <f>VLOOKUP($D1018,Artslister!$A$1:$W$100,12,FALSE)</f>
        <v>0</v>
      </c>
      <c r="X1018" t="str">
        <f>VLOOKUP($D1018,Artslister!$A$1:$W$100,13,FALSE)</f>
        <v>Moench</v>
      </c>
      <c r="Y1018" t="str">
        <f>VLOOKUP($D1018,Artslister!$A$1:$W$100,15,FALSE)</f>
        <v>VU</v>
      </c>
      <c r="Z1018" t="e">
        <f>VLOOKUP($D1018,Artslister!$A$1:$W$100,17,FALSE)</f>
        <v>#N/A</v>
      </c>
    </row>
    <row r="1019" spans="1:26" x14ac:dyDescent="0.3">
      <c r="A1019" t="s">
        <v>98</v>
      </c>
      <c r="B1019">
        <v>2019</v>
      </c>
      <c r="C1019" t="s">
        <v>1562</v>
      </c>
      <c r="D1019" t="s">
        <v>1710</v>
      </c>
      <c r="E1019">
        <v>5</v>
      </c>
      <c r="F1019">
        <v>1</v>
      </c>
      <c r="M1019" t="str">
        <f>VLOOKUP($D1019,Artslister!$A$1:$W$100,2,FALSE)</f>
        <v>Filipendula vulgaris</v>
      </c>
      <c r="N1019" t="str">
        <f>VLOOKUP($D1019,Artslister!$A$1:$W$100,3,FALSE)</f>
        <v>103311</v>
      </c>
      <c r="O1019" t="str">
        <f>VLOOKUP($D1019,Artslister!$A$1:$W$100,4,FALSE)</f>
        <v>133275</v>
      </c>
      <c r="P1019" t="str">
        <f>VLOOKUP($D1019,Artslister!$A$1:$W$100,5,FALSE)</f>
        <v>Plantae</v>
      </c>
      <c r="Q1019" t="str">
        <f>VLOOKUP($D1019,Artslister!$A$1:$W$100,6,FALSE)</f>
        <v>Magnoliophyta</v>
      </c>
      <c r="R1019" t="str">
        <f>VLOOKUP($D1019,Artslister!$A$1:$W$100,7,FALSE)</f>
        <v>Eudicots</v>
      </c>
      <c r="S1019" t="str">
        <f>VLOOKUP($D1019,Artslister!$A$1:$W$100,8,FALSE)</f>
        <v>Rosales</v>
      </c>
      <c r="T1019" t="str">
        <f>VLOOKUP($D1019,Artslister!$A$1:$W$100,9,FALSE)</f>
        <v>Rosaceae</v>
      </c>
      <c r="U1019" t="str">
        <f>VLOOKUP($D1019,Artslister!$A$1:$W$100,10,FALSE)</f>
        <v>Filipendula</v>
      </c>
      <c r="V1019" t="str">
        <f>VLOOKUP($D1019,Artslister!$A$1:$W$100,11,FALSE)</f>
        <v>vulgaris</v>
      </c>
      <c r="W1019">
        <f>VLOOKUP($D1019,Artslister!$A$1:$W$100,12,FALSE)</f>
        <v>0</v>
      </c>
      <c r="X1019" t="str">
        <f>VLOOKUP($D1019,Artslister!$A$1:$W$100,13,FALSE)</f>
        <v>Moench</v>
      </c>
      <c r="Y1019" t="str">
        <f>VLOOKUP($D1019,Artslister!$A$1:$W$100,15,FALSE)</f>
        <v>VU</v>
      </c>
      <c r="Z1019" t="e">
        <f>VLOOKUP($D1019,Artslister!$A$1:$W$100,17,FALSE)</f>
        <v>#N/A</v>
      </c>
    </row>
    <row r="1020" spans="1:26" x14ac:dyDescent="0.3">
      <c r="A1020" t="s">
        <v>98</v>
      </c>
      <c r="B1020">
        <v>2019</v>
      </c>
      <c r="C1020" t="s">
        <v>1564</v>
      </c>
      <c r="D1020" t="s">
        <v>1710</v>
      </c>
      <c r="E1020">
        <v>5</v>
      </c>
      <c r="F1020">
        <v>1</v>
      </c>
      <c r="M1020" t="str">
        <f>VLOOKUP($D1020,Artslister!$A$1:$W$100,2,FALSE)</f>
        <v>Filipendula vulgaris</v>
      </c>
      <c r="N1020" t="str">
        <f>VLOOKUP($D1020,Artslister!$A$1:$W$100,3,FALSE)</f>
        <v>103311</v>
      </c>
      <c r="O1020" t="str">
        <f>VLOOKUP($D1020,Artslister!$A$1:$W$100,4,FALSE)</f>
        <v>133275</v>
      </c>
      <c r="P1020" t="str">
        <f>VLOOKUP($D1020,Artslister!$A$1:$W$100,5,FALSE)</f>
        <v>Plantae</v>
      </c>
      <c r="Q1020" t="str">
        <f>VLOOKUP($D1020,Artslister!$A$1:$W$100,6,FALSE)</f>
        <v>Magnoliophyta</v>
      </c>
      <c r="R1020" t="str">
        <f>VLOOKUP($D1020,Artslister!$A$1:$W$100,7,FALSE)</f>
        <v>Eudicots</v>
      </c>
      <c r="S1020" t="str">
        <f>VLOOKUP($D1020,Artslister!$A$1:$W$100,8,FALSE)</f>
        <v>Rosales</v>
      </c>
      <c r="T1020" t="str">
        <f>VLOOKUP($D1020,Artslister!$A$1:$W$100,9,FALSE)</f>
        <v>Rosaceae</v>
      </c>
      <c r="U1020" t="str">
        <f>VLOOKUP($D1020,Artslister!$A$1:$W$100,10,FALSE)</f>
        <v>Filipendula</v>
      </c>
      <c r="V1020" t="str">
        <f>VLOOKUP($D1020,Artslister!$A$1:$W$100,11,FALSE)</f>
        <v>vulgaris</v>
      </c>
      <c r="W1020">
        <f>VLOOKUP($D1020,Artslister!$A$1:$W$100,12,FALSE)</f>
        <v>0</v>
      </c>
      <c r="X1020" t="str">
        <f>VLOOKUP($D1020,Artslister!$A$1:$W$100,13,FALSE)</f>
        <v>Moench</v>
      </c>
      <c r="Y1020" t="str">
        <f>VLOOKUP($D1020,Artslister!$A$1:$W$100,15,FALSE)</f>
        <v>VU</v>
      </c>
      <c r="Z1020" t="e">
        <f>VLOOKUP($D1020,Artslister!$A$1:$W$100,17,FALSE)</f>
        <v>#N/A</v>
      </c>
    </row>
    <row r="1021" spans="1:26" x14ac:dyDescent="0.3">
      <c r="A1021" t="s">
        <v>98</v>
      </c>
      <c r="B1021">
        <v>2019</v>
      </c>
      <c r="C1021" t="s">
        <v>1566</v>
      </c>
      <c r="D1021" t="s">
        <v>1710</v>
      </c>
      <c r="E1021">
        <v>35</v>
      </c>
      <c r="F1021">
        <v>1</v>
      </c>
      <c r="M1021" t="str">
        <f>VLOOKUP($D1021,Artslister!$A$1:$W$100,2,FALSE)</f>
        <v>Filipendula vulgaris</v>
      </c>
      <c r="N1021" t="str">
        <f>VLOOKUP($D1021,Artslister!$A$1:$W$100,3,FALSE)</f>
        <v>103311</v>
      </c>
      <c r="O1021" t="str">
        <f>VLOOKUP($D1021,Artslister!$A$1:$W$100,4,FALSE)</f>
        <v>133275</v>
      </c>
      <c r="P1021" t="str">
        <f>VLOOKUP($D1021,Artslister!$A$1:$W$100,5,FALSE)</f>
        <v>Plantae</v>
      </c>
      <c r="Q1021" t="str">
        <f>VLOOKUP($D1021,Artslister!$A$1:$W$100,6,FALSE)</f>
        <v>Magnoliophyta</v>
      </c>
      <c r="R1021" t="str">
        <f>VLOOKUP($D1021,Artslister!$A$1:$W$100,7,FALSE)</f>
        <v>Eudicots</v>
      </c>
      <c r="S1021" t="str">
        <f>VLOOKUP($D1021,Artslister!$A$1:$W$100,8,FALSE)</f>
        <v>Rosales</v>
      </c>
      <c r="T1021" t="str">
        <f>VLOOKUP($D1021,Artslister!$A$1:$W$100,9,FALSE)</f>
        <v>Rosaceae</v>
      </c>
      <c r="U1021" t="str">
        <f>VLOOKUP($D1021,Artslister!$A$1:$W$100,10,FALSE)</f>
        <v>Filipendula</v>
      </c>
      <c r="V1021" t="str">
        <f>VLOOKUP($D1021,Artslister!$A$1:$W$100,11,FALSE)</f>
        <v>vulgaris</v>
      </c>
      <c r="W1021">
        <f>VLOOKUP($D1021,Artslister!$A$1:$W$100,12,FALSE)</f>
        <v>0</v>
      </c>
      <c r="X1021" t="str">
        <f>VLOOKUP($D1021,Artslister!$A$1:$W$100,13,FALSE)</f>
        <v>Moench</v>
      </c>
      <c r="Y1021" t="str">
        <f>VLOOKUP($D1021,Artslister!$A$1:$W$100,15,FALSE)</f>
        <v>VU</v>
      </c>
      <c r="Z1021" t="e">
        <f>VLOOKUP($D1021,Artslister!$A$1:$W$100,17,FALSE)</f>
        <v>#N/A</v>
      </c>
    </row>
    <row r="1022" spans="1:26" x14ac:dyDescent="0.3">
      <c r="A1022" t="s">
        <v>98</v>
      </c>
      <c r="B1022">
        <v>2019</v>
      </c>
      <c r="C1022" t="s">
        <v>1556</v>
      </c>
      <c r="D1022" t="s">
        <v>1710</v>
      </c>
      <c r="E1022">
        <v>25</v>
      </c>
      <c r="F1022">
        <v>1</v>
      </c>
      <c r="M1022" t="str">
        <f>VLOOKUP($D1022,Artslister!$A$1:$W$100,2,FALSE)</f>
        <v>Filipendula vulgaris</v>
      </c>
      <c r="N1022" t="str">
        <f>VLOOKUP($D1022,Artslister!$A$1:$W$100,3,FALSE)</f>
        <v>103311</v>
      </c>
      <c r="O1022" t="str">
        <f>VLOOKUP($D1022,Artslister!$A$1:$W$100,4,FALSE)</f>
        <v>133275</v>
      </c>
      <c r="P1022" t="str">
        <f>VLOOKUP($D1022,Artslister!$A$1:$W$100,5,FALSE)</f>
        <v>Plantae</v>
      </c>
      <c r="Q1022" t="str">
        <f>VLOOKUP($D1022,Artslister!$A$1:$W$100,6,FALSE)</f>
        <v>Magnoliophyta</v>
      </c>
      <c r="R1022" t="str">
        <f>VLOOKUP($D1022,Artslister!$A$1:$W$100,7,FALSE)</f>
        <v>Eudicots</v>
      </c>
      <c r="S1022" t="str">
        <f>VLOOKUP($D1022,Artslister!$A$1:$W$100,8,FALSE)</f>
        <v>Rosales</v>
      </c>
      <c r="T1022" t="str">
        <f>VLOOKUP($D1022,Artslister!$A$1:$W$100,9,FALSE)</f>
        <v>Rosaceae</v>
      </c>
      <c r="U1022" t="str">
        <f>VLOOKUP($D1022,Artslister!$A$1:$W$100,10,FALSE)</f>
        <v>Filipendula</v>
      </c>
      <c r="V1022" t="str">
        <f>VLOOKUP($D1022,Artslister!$A$1:$W$100,11,FALSE)</f>
        <v>vulgaris</v>
      </c>
      <c r="W1022">
        <f>VLOOKUP($D1022,Artslister!$A$1:$W$100,12,FALSE)</f>
        <v>0</v>
      </c>
      <c r="X1022" t="str">
        <f>VLOOKUP($D1022,Artslister!$A$1:$W$100,13,FALSE)</f>
        <v>Moench</v>
      </c>
      <c r="Y1022" t="str">
        <f>VLOOKUP($D1022,Artslister!$A$1:$W$100,15,FALSE)</f>
        <v>VU</v>
      </c>
      <c r="Z1022" t="e">
        <f>VLOOKUP($D1022,Artslister!$A$1:$W$100,17,FALSE)</f>
        <v>#N/A</v>
      </c>
    </row>
    <row r="1023" spans="1:26" x14ac:dyDescent="0.3">
      <c r="A1023" t="s">
        <v>98</v>
      </c>
      <c r="B1023">
        <v>2019</v>
      </c>
      <c r="C1023" t="s">
        <v>1558</v>
      </c>
      <c r="D1023" t="s">
        <v>1710</v>
      </c>
      <c r="E1023">
        <v>10</v>
      </c>
      <c r="F1023">
        <v>1</v>
      </c>
      <c r="M1023" t="str">
        <f>VLOOKUP($D1023,Artslister!$A$1:$W$100,2,FALSE)</f>
        <v>Filipendula vulgaris</v>
      </c>
      <c r="N1023" t="str">
        <f>VLOOKUP($D1023,Artslister!$A$1:$W$100,3,FALSE)</f>
        <v>103311</v>
      </c>
      <c r="O1023" t="str">
        <f>VLOOKUP($D1023,Artslister!$A$1:$W$100,4,FALSE)</f>
        <v>133275</v>
      </c>
      <c r="P1023" t="str">
        <f>VLOOKUP($D1023,Artslister!$A$1:$W$100,5,FALSE)</f>
        <v>Plantae</v>
      </c>
      <c r="Q1023" t="str">
        <f>VLOOKUP($D1023,Artslister!$A$1:$W$100,6,FALSE)</f>
        <v>Magnoliophyta</v>
      </c>
      <c r="R1023" t="str">
        <f>VLOOKUP($D1023,Artslister!$A$1:$W$100,7,FALSE)</f>
        <v>Eudicots</v>
      </c>
      <c r="S1023" t="str">
        <f>VLOOKUP($D1023,Artslister!$A$1:$W$100,8,FALSE)</f>
        <v>Rosales</v>
      </c>
      <c r="T1023" t="str">
        <f>VLOOKUP($D1023,Artslister!$A$1:$W$100,9,FALSE)</f>
        <v>Rosaceae</v>
      </c>
      <c r="U1023" t="str">
        <f>VLOOKUP($D1023,Artslister!$A$1:$W$100,10,FALSE)</f>
        <v>Filipendula</v>
      </c>
      <c r="V1023" t="str">
        <f>VLOOKUP($D1023,Artslister!$A$1:$W$100,11,FALSE)</f>
        <v>vulgaris</v>
      </c>
      <c r="W1023">
        <f>VLOOKUP($D1023,Artslister!$A$1:$W$100,12,FALSE)</f>
        <v>0</v>
      </c>
      <c r="X1023" t="str">
        <f>VLOOKUP($D1023,Artslister!$A$1:$W$100,13,FALSE)</f>
        <v>Moench</v>
      </c>
      <c r="Y1023" t="str">
        <f>VLOOKUP($D1023,Artslister!$A$1:$W$100,15,FALSE)</f>
        <v>VU</v>
      </c>
      <c r="Z1023" t="e">
        <f>VLOOKUP($D1023,Artslister!$A$1:$W$100,17,FALSE)</f>
        <v>#N/A</v>
      </c>
    </row>
    <row r="1024" spans="1:26" x14ac:dyDescent="0.3">
      <c r="A1024" t="s">
        <v>98</v>
      </c>
      <c r="B1024">
        <v>2019</v>
      </c>
      <c r="C1024" t="s">
        <v>1561</v>
      </c>
      <c r="D1024" t="s">
        <v>1710</v>
      </c>
      <c r="E1024">
        <v>3</v>
      </c>
      <c r="F1024">
        <v>1</v>
      </c>
      <c r="M1024" t="str">
        <f>VLOOKUP($D1024,Artslister!$A$1:$W$100,2,FALSE)</f>
        <v>Filipendula vulgaris</v>
      </c>
      <c r="N1024" t="str">
        <f>VLOOKUP($D1024,Artslister!$A$1:$W$100,3,FALSE)</f>
        <v>103311</v>
      </c>
      <c r="O1024" t="str">
        <f>VLOOKUP($D1024,Artslister!$A$1:$W$100,4,FALSE)</f>
        <v>133275</v>
      </c>
      <c r="P1024" t="str">
        <f>VLOOKUP($D1024,Artslister!$A$1:$W$100,5,FALSE)</f>
        <v>Plantae</v>
      </c>
      <c r="Q1024" t="str">
        <f>VLOOKUP($D1024,Artslister!$A$1:$W$100,6,FALSE)</f>
        <v>Magnoliophyta</v>
      </c>
      <c r="R1024" t="str">
        <f>VLOOKUP($D1024,Artslister!$A$1:$W$100,7,FALSE)</f>
        <v>Eudicots</v>
      </c>
      <c r="S1024" t="str">
        <f>VLOOKUP($D1024,Artslister!$A$1:$W$100,8,FALSE)</f>
        <v>Rosales</v>
      </c>
      <c r="T1024" t="str">
        <f>VLOOKUP($D1024,Artslister!$A$1:$W$100,9,FALSE)</f>
        <v>Rosaceae</v>
      </c>
      <c r="U1024" t="str">
        <f>VLOOKUP($D1024,Artslister!$A$1:$W$100,10,FALSE)</f>
        <v>Filipendula</v>
      </c>
      <c r="V1024" t="str">
        <f>VLOOKUP($D1024,Artslister!$A$1:$W$100,11,FALSE)</f>
        <v>vulgaris</v>
      </c>
      <c r="W1024">
        <f>VLOOKUP($D1024,Artslister!$A$1:$W$100,12,FALSE)</f>
        <v>0</v>
      </c>
      <c r="X1024" t="str">
        <f>VLOOKUP($D1024,Artslister!$A$1:$W$100,13,FALSE)</f>
        <v>Moench</v>
      </c>
      <c r="Y1024" t="str">
        <f>VLOOKUP($D1024,Artslister!$A$1:$W$100,15,FALSE)</f>
        <v>VU</v>
      </c>
      <c r="Z1024" t="e">
        <f>VLOOKUP($D1024,Artslister!$A$1:$W$100,17,FALSE)</f>
        <v>#N/A</v>
      </c>
    </row>
    <row r="1025" spans="1:26" x14ac:dyDescent="0.3">
      <c r="A1025" t="s">
        <v>98</v>
      </c>
      <c r="B1025">
        <v>2019</v>
      </c>
      <c r="C1025" t="s">
        <v>1557</v>
      </c>
      <c r="D1025" t="s">
        <v>1710</v>
      </c>
      <c r="E1025">
        <v>10</v>
      </c>
      <c r="F1025">
        <v>1</v>
      </c>
      <c r="M1025" t="str">
        <f>VLOOKUP($D1025,Artslister!$A$1:$W$100,2,FALSE)</f>
        <v>Filipendula vulgaris</v>
      </c>
      <c r="N1025" t="str">
        <f>VLOOKUP($D1025,Artslister!$A$1:$W$100,3,FALSE)</f>
        <v>103311</v>
      </c>
      <c r="O1025" t="str">
        <f>VLOOKUP($D1025,Artslister!$A$1:$W$100,4,FALSE)</f>
        <v>133275</v>
      </c>
      <c r="P1025" t="str">
        <f>VLOOKUP($D1025,Artslister!$A$1:$W$100,5,FALSE)</f>
        <v>Plantae</v>
      </c>
      <c r="Q1025" t="str">
        <f>VLOOKUP($D1025,Artslister!$A$1:$W$100,6,FALSE)</f>
        <v>Magnoliophyta</v>
      </c>
      <c r="R1025" t="str">
        <f>VLOOKUP($D1025,Artslister!$A$1:$W$100,7,FALSE)</f>
        <v>Eudicots</v>
      </c>
      <c r="S1025" t="str">
        <f>VLOOKUP($D1025,Artslister!$A$1:$W$100,8,FALSE)</f>
        <v>Rosales</v>
      </c>
      <c r="T1025" t="str">
        <f>VLOOKUP($D1025,Artslister!$A$1:$W$100,9,FALSE)</f>
        <v>Rosaceae</v>
      </c>
      <c r="U1025" t="str">
        <f>VLOOKUP($D1025,Artslister!$A$1:$W$100,10,FALSE)</f>
        <v>Filipendula</v>
      </c>
      <c r="V1025" t="str">
        <f>VLOOKUP($D1025,Artslister!$A$1:$W$100,11,FALSE)</f>
        <v>vulgaris</v>
      </c>
      <c r="W1025">
        <f>VLOOKUP($D1025,Artslister!$A$1:$W$100,12,FALSE)</f>
        <v>0</v>
      </c>
      <c r="X1025" t="str">
        <f>VLOOKUP($D1025,Artslister!$A$1:$W$100,13,FALSE)</f>
        <v>Moench</v>
      </c>
      <c r="Y1025" t="str">
        <f>VLOOKUP($D1025,Artslister!$A$1:$W$100,15,FALSE)</f>
        <v>VU</v>
      </c>
      <c r="Z1025" t="e">
        <f>VLOOKUP($D1025,Artslister!$A$1:$W$100,17,FALSE)</f>
        <v>#N/A</v>
      </c>
    </row>
    <row r="1026" spans="1:26" x14ac:dyDescent="0.3">
      <c r="A1026" s="21" t="s">
        <v>104</v>
      </c>
      <c r="B1026" s="21">
        <v>2020</v>
      </c>
      <c r="C1026" s="21" t="s">
        <v>1147</v>
      </c>
      <c r="D1026" s="21" t="s">
        <v>1710</v>
      </c>
      <c r="E1026" s="21">
        <v>7</v>
      </c>
      <c r="F1026">
        <v>1</v>
      </c>
      <c r="K1026" s="21"/>
      <c r="M1026" t="str">
        <f>VLOOKUP($D1026,Artslister!$A$1:$W$100,2,FALSE)</f>
        <v>Filipendula vulgaris</v>
      </c>
      <c r="N1026" t="str">
        <f>VLOOKUP($D1026,Artslister!$A$1:$W$100,3,FALSE)</f>
        <v>103311</v>
      </c>
      <c r="O1026" t="str">
        <f>VLOOKUP($D1026,Artslister!$A$1:$W$100,4,FALSE)</f>
        <v>133275</v>
      </c>
      <c r="P1026" t="str">
        <f>VLOOKUP($D1026,Artslister!$A$1:$W$100,5,FALSE)</f>
        <v>Plantae</v>
      </c>
      <c r="Q1026" t="str">
        <f>VLOOKUP($D1026,Artslister!$A$1:$W$100,6,FALSE)</f>
        <v>Magnoliophyta</v>
      </c>
      <c r="R1026" t="str">
        <f>VLOOKUP($D1026,Artslister!$A$1:$W$100,7,FALSE)</f>
        <v>Eudicots</v>
      </c>
      <c r="S1026" t="str">
        <f>VLOOKUP($D1026,Artslister!$A$1:$W$100,8,FALSE)</f>
        <v>Rosales</v>
      </c>
      <c r="T1026" t="str">
        <f>VLOOKUP($D1026,Artslister!$A$1:$W$100,9,FALSE)</f>
        <v>Rosaceae</v>
      </c>
      <c r="U1026" t="str">
        <f>VLOOKUP($D1026,Artslister!$A$1:$W$100,10,FALSE)</f>
        <v>Filipendula</v>
      </c>
      <c r="V1026" t="str">
        <f>VLOOKUP($D1026,Artslister!$A$1:$W$100,11,FALSE)</f>
        <v>vulgaris</v>
      </c>
      <c r="W1026">
        <f>VLOOKUP($D1026,Artslister!$A$1:$W$100,12,FALSE)</f>
        <v>0</v>
      </c>
      <c r="X1026" t="str">
        <f>VLOOKUP($D1026,Artslister!$A$1:$W$100,13,FALSE)</f>
        <v>Moench</v>
      </c>
      <c r="Y1026" t="str">
        <f>VLOOKUP($D1026,Artslister!$A$1:$W$100,15,FALSE)</f>
        <v>VU</v>
      </c>
      <c r="Z1026" t="e">
        <f>VLOOKUP($D1026,Artslister!$A$1:$W$100,17,FALSE)</f>
        <v>#N/A</v>
      </c>
    </row>
    <row r="1027" spans="1:26" s="45" customFormat="1" x14ac:dyDescent="0.3">
      <c r="A1027" s="58" t="s">
        <v>104</v>
      </c>
      <c r="B1027" s="58">
        <v>2021</v>
      </c>
      <c r="C1027" s="58" t="s">
        <v>1147</v>
      </c>
      <c r="D1027" s="58" t="s">
        <v>1710</v>
      </c>
      <c r="E1027" s="58">
        <v>5</v>
      </c>
      <c r="F1027" s="45">
        <v>1</v>
      </c>
      <c r="K1027" s="58"/>
      <c r="M1027" s="45" t="str">
        <f>VLOOKUP($D1027,Artslister!$A$1:$W$100,2,FALSE)</f>
        <v>Filipendula vulgaris</v>
      </c>
      <c r="N1027" s="45" t="str">
        <f>VLOOKUP($D1027,Artslister!$A$1:$W$100,3,FALSE)</f>
        <v>103311</v>
      </c>
      <c r="O1027" s="45" t="str">
        <f>VLOOKUP($D1027,Artslister!$A$1:$W$100,4,FALSE)</f>
        <v>133275</v>
      </c>
      <c r="P1027" s="45" t="str">
        <f>VLOOKUP($D1027,Artslister!$A$1:$W$100,5,FALSE)</f>
        <v>Plantae</v>
      </c>
      <c r="Q1027" s="45" t="str">
        <f>VLOOKUP($D1027,Artslister!$A$1:$W$100,6,FALSE)</f>
        <v>Magnoliophyta</v>
      </c>
      <c r="R1027" s="45" t="str">
        <f>VLOOKUP($D1027,Artslister!$A$1:$W$100,7,FALSE)</f>
        <v>Eudicots</v>
      </c>
      <c r="S1027" s="45" t="str">
        <f>VLOOKUP($D1027,Artslister!$A$1:$W$100,8,FALSE)</f>
        <v>Rosales</v>
      </c>
      <c r="T1027" s="45" t="str">
        <f>VLOOKUP($D1027,Artslister!$A$1:$W$100,9,FALSE)</f>
        <v>Rosaceae</v>
      </c>
      <c r="U1027" s="45" t="str">
        <f>VLOOKUP($D1027,Artslister!$A$1:$W$100,10,FALSE)</f>
        <v>Filipendula</v>
      </c>
      <c r="V1027" s="45" t="str">
        <f>VLOOKUP($D1027,Artslister!$A$1:$W$100,11,FALSE)</f>
        <v>vulgaris</v>
      </c>
      <c r="W1027" s="45">
        <f>VLOOKUP($D1027,Artslister!$A$1:$W$100,12,FALSE)</f>
        <v>0</v>
      </c>
      <c r="X1027" s="45" t="str">
        <f>VLOOKUP($D1027,Artslister!$A$1:$W$100,13,FALSE)</f>
        <v>Moench</v>
      </c>
      <c r="Y1027" s="45" t="str">
        <f>VLOOKUP($D1027,Artslister!$A$1:$W$100,15,FALSE)</f>
        <v>VU</v>
      </c>
      <c r="Z1027" s="45" t="e">
        <f>VLOOKUP($D1027,Artslister!$A$1:$W$100,17,FALSE)</f>
        <v>#N/A</v>
      </c>
    </row>
    <row r="1028" spans="1:26" x14ac:dyDescent="0.3">
      <c r="A1028" t="s">
        <v>117</v>
      </c>
      <c r="B1028">
        <v>2020</v>
      </c>
      <c r="C1028" t="s">
        <v>1275</v>
      </c>
      <c r="D1028" t="s">
        <v>1710</v>
      </c>
      <c r="E1028">
        <v>2</v>
      </c>
      <c r="F1028">
        <v>1</v>
      </c>
      <c r="M1028" t="str">
        <f>VLOOKUP($D1028,Artslister!$A$1:$W$100,2,FALSE)</f>
        <v>Filipendula vulgaris</v>
      </c>
      <c r="N1028" t="str">
        <f>VLOOKUP($D1028,Artslister!$A$1:$W$100,3,FALSE)</f>
        <v>103311</v>
      </c>
      <c r="O1028" t="str">
        <f>VLOOKUP($D1028,Artslister!$A$1:$W$100,4,FALSE)</f>
        <v>133275</v>
      </c>
      <c r="P1028" t="str">
        <f>VLOOKUP($D1028,Artslister!$A$1:$W$100,5,FALSE)</f>
        <v>Plantae</v>
      </c>
      <c r="Q1028" t="str">
        <f>VLOOKUP($D1028,Artslister!$A$1:$W$100,6,FALSE)</f>
        <v>Magnoliophyta</v>
      </c>
      <c r="R1028" t="str">
        <f>VLOOKUP($D1028,Artslister!$A$1:$W$100,7,FALSE)</f>
        <v>Eudicots</v>
      </c>
      <c r="S1028" t="str">
        <f>VLOOKUP($D1028,Artslister!$A$1:$W$100,8,FALSE)</f>
        <v>Rosales</v>
      </c>
      <c r="T1028" t="str">
        <f>VLOOKUP($D1028,Artslister!$A$1:$W$100,9,FALSE)</f>
        <v>Rosaceae</v>
      </c>
      <c r="U1028" t="str">
        <f>VLOOKUP($D1028,Artslister!$A$1:$W$100,10,FALSE)</f>
        <v>Filipendula</v>
      </c>
      <c r="V1028" t="str">
        <f>VLOOKUP($D1028,Artslister!$A$1:$W$100,11,FALSE)</f>
        <v>vulgaris</v>
      </c>
      <c r="W1028">
        <f>VLOOKUP($D1028,Artslister!$A$1:$W$100,12,FALSE)</f>
        <v>0</v>
      </c>
      <c r="X1028" t="str">
        <f>VLOOKUP($D1028,Artslister!$A$1:$W$100,13,FALSE)</f>
        <v>Moench</v>
      </c>
      <c r="Y1028" t="str">
        <f>VLOOKUP($D1028,Artslister!$A$1:$W$100,15,FALSE)</f>
        <v>VU</v>
      </c>
      <c r="Z1028" t="e">
        <f>VLOOKUP($D1028,Artslister!$A$1:$W$100,17,FALSE)</f>
        <v>#N/A</v>
      </c>
    </row>
    <row r="1029" spans="1:26" x14ac:dyDescent="0.3">
      <c r="A1029" t="s">
        <v>117</v>
      </c>
      <c r="B1029">
        <v>2020</v>
      </c>
      <c r="C1029" t="s">
        <v>1278</v>
      </c>
      <c r="D1029" t="s">
        <v>1710</v>
      </c>
      <c r="E1029">
        <v>1</v>
      </c>
      <c r="F1029">
        <v>1</v>
      </c>
      <c r="M1029" t="str">
        <f>VLOOKUP($D1029,Artslister!$A$1:$W$100,2,FALSE)</f>
        <v>Filipendula vulgaris</v>
      </c>
      <c r="N1029" t="str">
        <f>VLOOKUP($D1029,Artslister!$A$1:$W$100,3,FALSE)</f>
        <v>103311</v>
      </c>
      <c r="O1029" t="str">
        <f>VLOOKUP($D1029,Artslister!$A$1:$W$100,4,FALSE)</f>
        <v>133275</v>
      </c>
      <c r="P1029" t="str">
        <f>VLOOKUP($D1029,Artslister!$A$1:$W$100,5,FALSE)</f>
        <v>Plantae</v>
      </c>
      <c r="Q1029" t="str">
        <f>VLOOKUP($D1029,Artslister!$A$1:$W$100,6,FALSE)</f>
        <v>Magnoliophyta</v>
      </c>
      <c r="R1029" t="str">
        <f>VLOOKUP($D1029,Artslister!$A$1:$W$100,7,FALSE)</f>
        <v>Eudicots</v>
      </c>
      <c r="S1029" t="str">
        <f>VLOOKUP($D1029,Artslister!$A$1:$W$100,8,FALSE)</f>
        <v>Rosales</v>
      </c>
      <c r="T1029" t="str">
        <f>VLOOKUP($D1029,Artslister!$A$1:$W$100,9,FALSE)</f>
        <v>Rosaceae</v>
      </c>
      <c r="U1029" t="str">
        <f>VLOOKUP($D1029,Artslister!$A$1:$W$100,10,FALSE)</f>
        <v>Filipendula</v>
      </c>
      <c r="V1029" t="str">
        <f>VLOOKUP($D1029,Artslister!$A$1:$W$100,11,FALSE)</f>
        <v>vulgaris</v>
      </c>
      <c r="W1029">
        <f>VLOOKUP($D1029,Artslister!$A$1:$W$100,12,FALSE)</f>
        <v>0</v>
      </c>
      <c r="X1029" t="str">
        <f>VLOOKUP($D1029,Artslister!$A$1:$W$100,13,FALSE)</f>
        <v>Moench</v>
      </c>
      <c r="Y1029" t="str">
        <f>VLOOKUP($D1029,Artslister!$A$1:$W$100,15,FALSE)</f>
        <v>VU</v>
      </c>
      <c r="Z1029" t="e">
        <f>VLOOKUP($D1029,Artslister!$A$1:$W$100,17,FALSE)</f>
        <v>#N/A</v>
      </c>
    </row>
    <row r="1030" spans="1:26" x14ac:dyDescent="0.3">
      <c r="A1030" t="s">
        <v>117</v>
      </c>
      <c r="B1030">
        <v>2020</v>
      </c>
      <c r="C1030" t="s">
        <v>1290</v>
      </c>
      <c r="D1030" t="s">
        <v>1710</v>
      </c>
      <c r="E1030">
        <v>1</v>
      </c>
      <c r="F1030">
        <v>1</v>
      </c>
      <c r="M1030" t="str">
        <f>VLOOKUP($D1030,Artslister!$A$1:$W$100,2,FALSE)</f>
        <v>Filipendula vulgaris</v>
      </c>
      <c r="N1030" t="str">
        <f>VLOOKUP($D1030,Artslister!$A$1:$W$100,3,FALSE)</f>
        <v>103311</v>
      </c>
      <c r="O1030" t="str">
        <f>VLOOKUP($D1030,Artslister!$A$1:$W$100,4,FALSE)</f>
        <v>133275</v>
      </c>
      <c r="P1030" t="str">
        <f>VLOOKUP($D1030,Artslister!$A$1:$W$100,5,FALSE)</f>
        <v>Plantae</v>
      </c>
      <c r="Q1030" t="str">
        <f>VLOOKUP($D1030,Artslister!$A$1:$W$100,6,FALSE)</f>
        <v>Magnoliophyta</v>
      </c>
      <c r="R1030" t="str">
        <f>VLOOKUP($D1030,Artslister!$A$1:$W$100,7,FALSE)</f>
        <v>Eudicots</v>
      </c>
      <c r="S1030" t="str">
        <f>VLOOKUP($D1030,Artslister!$A$1:$W$100,8,FALSE)</f>
        <v>Rosales</v>
      </c>
      <c r="T1030" t="str">
        <f>VLOOKUP($D1030,Artslister!$A$1:$W$100,9,FALSE)</f>
        <v>Rosaceae</v>
      </c>
      <c r="U1030" t="str">
        <f>VLOOKUP($D1030,Artslister!$A$1:$W$100,10,FALSE)</f>
        <v>Filipendula</v>
      </c>
      <c r="V1030" t="str">
        <f>VLOOKUP($D1030,Artslister!$A$1:$W$100,11,FALSE)</f>
        <v>vulgaris</v>
      </c>
      <c r="W1030">
        <f>VLOOKUP($D1030,Artslister!$A$1:$W$100,12,FALSE)</f>
        <v>0</v>
      </c>
      <c r="X1030" t="str">
        <f>VLOOKUP($D1030,Artslister!$A$1:$W$100,13,FALSE)</f>
        <v>Moench</v>
      </c>
      <c r="Y1030" t="str">
        <f>VLOOKUP($D1030,Artslister!$A$1:$W$100,15,FALSE)</f>
        <v>VU</v>
      </c>
      <c r="Z1030" t="e">
        <f>VLOOKUP($D1030,Artslister!$A$1:$W$100,17,FALSE)</f>
        <v>#N/A</v>
      </c>
    </row>
    <row r="1031" spans="1:26" x14ac:dyDescent="0.3">
      <c r="A1031" t="s">
        <v>117</v>
      </c>
      <c r="B1031">
        <v>2020</v>
      </c>
      <c r="C1031" t="s">
        <v>1276</v>
      </c>
      <c r="D1031" t="s">
        <v>1710</v>
      </c>
      <c r="E1031">
        <v>1</v>
      </c>
      <c r="F1031">
        <v>1</v>
      </c>
      <c r="M1031" t="str">
        <f>VLOOKUP($D1031,Artslister!$A$1:$W$100,2,FALSE)</f>
        <v>Filipendula vulgaris</v>
      </c>
      <c r="N1031" t="str">
        <f>VLOOKUP($D1031,Artslister!$A$1:$W$100,3,FALSE)</f>
        <v>103311</v>
      </c>
      <c r="O1031" t="str">
        <f>VLOOKUP($D1031,Artslister!$A$1:$W$100,4,FALSE)</f>
        <v>133275</v>
      </c>
      <c r="P1031" t="str">
        <f>VLOOKUP($D1031,Artslister!$A$1:$W$100,5,FALSE)</f>
        <v>Plantae</v>
      </c>
      <c r="Q1031" t="str">
        <f>VLOOKUP($D1031,Artslister!$A$1:$W$100,6,FALSE)</f>
        <v>Magnoliophyta</v>
      </c>
      <c r="R1031" t="str">
        <f>VLOOKUP($D1031,Artslister!$A$1:$W$100,7,FALSE)</f>
        <v>Eudicots</v>
      </c>
      <c r="S1031" t="str">
        <f>VLOOKUP($D1031,Artslister!$A$1:$W$100,8,FALSE)</f>
        <v>Rosales</v>
      </c>
      <c r="T1031" t="str">
        <f>VLOOKUP($D1031,Artslister!$A$1:$W$100,9,FALSE)</f>
        <v>Rosaceae</v>
      </c>
      <c r="U1031" t="str">
        <f>VLOOKUP($D1031,Artslister!$A$1:$W$100,10,FALSE)</f>
        <v>Filipendula</v>
      </c>
      <c r="V1031" t="str">
        <f>VLOOKUP($D1031,Artslister!$A$1:$W$100,11,FALSE)</f>
        <v>vulgaris</v>
      </c>
      <c r="W1031">
        <f>VLOOKUP($D1031,Artslister!$A$1:$W$100,12,FALSE)</f>
        <v>0</v>
      </c>
      <c r="X1031" t="str">
        <f>VLOOKUP($D1031,Artslister!$A$1:$W$100,13,FALSE)</f>
        <v>Moench</v>
      </c>
      <c r="Y1031" t="str">
        <f>VLOOKUP($D1031,Artslister!$A$1:$W$100,15,FALSE)</f>
        <v>VU</v>
      </c>
      <c r="Z1031" t="e">
        <f>VLOOKUP($D1031,Artslister!$A$1:$W$100,17,FALSE)</f>
        <v>#N/A</v>
      </c>
    </row>
    <row r="1032" spans="1:26" x14ac:dyDescent="0.3">
      <c r="A1032" s="21" t="s">
        <v>109</v>
      </c>
      <c r="B1032" s="21">
        <v>2020</v>
      </c>
      <c r="C1032" s="21" t="s">
        <v>1322</v>
      </c>
      <c r="D1032" s="21" t="s">
        <v>1710</v>
      </c>
      <c r="E1032" s="21">
        <v>10</v>
      </c>
      <c r="F1032">
        <v>1</v>
      </c>
      <c r="K1032" s="21" t="s">
        <v>529</v>
      </c>
      <c r="M1032" t="str">
        <f>VLOOKUP($D1032,Artslister!$A$1:$W$100,2,FALSE)</f>
        <v>Filipendula vulgaris</v>
      </c>
      <c r="N1032" t="str">
        <f>VLOOKUP($D1032,Artslister!$A$1:$W$100,3,FALSE)</f>
        <v>103311</v>
      </c>
      <c r="O1032" t="str">
        <f>VLOOKUP($D1032,Artslister!$A$1:$W$100,4,FALSE)</f>
        <v>133275</v>
      </c>
      <c r="P1032" t="str">
        <f>VLOOKUP($D1032,Artslister!$A$1:$W$100,5,FALSE)</f>
        <v>Plantae</v>
      </c>
      <c r="Q1032" t="str">
        <f>VLOOKUP($D1032,Artslister!$A$1:$W$100,6,FALSE)</f>
        <v>Magnoliophyta</v>
      </c>
      <c r="R1032" t="str">
        <f>VLOOKUP($D1032,Artslister!$A$1:$W$100,7,FALSE)</f>
        <v>Eudicots</v>
      </c>
      <c r="S1032" t="str">
        <f>VLOOKUP($D1032,Artslister!$A$1:$W$100,8,FALSE)</f>
        <v>Rosales</v>
      </c>
      <c r="T1032" t="str">
        <f>VLOOKUP($D1032,Artslister!$A$1:$W$100,9,FALSE)</f>
        <v>Rosaceae</v>
      </c>
      <c r="U1032" t="str">
        <f>VLOOKUP($D1032,Artslister!$A$1:$W$100,10,FALSE)</f>
        <v>Filipendula</v>
      </c>
      <c r="V1032" t="str">
        <f>VLOOKUP($D1032,Artslister!$A$1:$W$100,11,FALSE)</f>
        <v>vulgaris</v>
      </c>
      <c r="W1032">
        <f>VLOOKUP($D1032,Artslister!$A$1:$W$100,12,FALSE)</f>
        <v>0</v>
      </c>
      <c r="X1032" t="str">
        <f>VLOOKUP($D1032,Artslister!$A$1:$W$100,13,FALSE)</f>
        <v>Moench</v>
      </c>
      <c r="Y1032" t="str">
        <f>VLOOKUP($D1032,Artslister!$A$1:$W$100,15,FALSE)</f>
        <v>VU</v>
      </c>
      <c r="Z1032" t="e">
        <f>VLOOKUP($D1032,Artslister!$A$1:$W$100,17,FALSE)</f>
        <v>#N/A</v>
      </c>
    </row>
    <row r="1033" spans="1:26" x14ac:dyDescent="0.3">
      <c r="A1033" s="21" t="s">
        <v>109</v>
      </c>
      <c r="B1033" s="21">
        <v>2020</v>
      </c>
      <c r="C1033" s="21" t="s">
        <v>1328</v>
      </c>
      <c r="D1033" s="21" t="s">
        <v>1710</v>
      </c>
      <c r="E1033" s="21">
        <v>5</v>
      </c>
      <c r="F1033">
        <v>1</v>
      </c>
      <c r="K1033" s="21" t="s">
        <v>529</v>
      </c>
      <c r="M1033" t="str">
        <f>VLOOKUP($D1033,Artslister!$A$1:$W$100,2,FALSE)</f>
        <v>Filipendula vulgaris</v>
      </c>
      <c r="N1033" t="str">
        <f>VLOOKUP($D1033,Artslister!$A$1:$W$100,3,FALSE)</f>
        <v>103311</v>
      </c>
      <c r="O1033" t="str">
        <f>VLOOKUP($D1033,Artslister!$A$1:$W$100,4,FALSE)</f>
        <v>133275</v>
      </c>
      <c r="P1033" t="str">
        <f>VLOOKUP($D1033,Artslister!$A$1:$W$100,5,FALSE)</f>
        <v>Plantae</v>
      </c>
      <c r="Q1033" t="str">
        <f>VLOOKUP($D1033,Artslister!$A$1:$W$100,6,FALSE)</f>
        <v>Magnoliophyta</v>
      </c>
      <c r="R1033" t="str">
        <f>VLOOKUP($D1033,Artslister!$A$1:$W$100,7,FALSE)</f>
        <v>Eudicots</v>
      </c>
      <c r="S1033" t="str">
        <f>VLOOKUP($D1033,Artslister!$A$1:$W$100,8,FALSE)</f>
        <v>Rosales</v>
      </c>
      <c r="T1033" t="str">
        <f>VLOOKUP($D1033,Artslister!$A$1:$W$100,9,FALSE)</f>
        <v>Rosaceae</v>
      </c>
      <c r="U1033" t="str">
        <f>VLOOKUP($D1033,Artslister!$A$1:$W$100,10,FALSE)</f>
        <v>Filipendula</v>
      </c>
      <c r="V1033" t="str">
        <f>VLOOKUP($D1033,Artslister!$A$1:$W$100,11,FALSE)</f>
        <v>vulgaris</v>
      </c>
      <c r="W1033">
        <f>VLOOKUP($D1033,Artslister!$A$1:$W$100,12,FALSE)</f>
        <v>0</v>
      </c>
      <c r="X1033" t="str">
        <f>VLOOKUP($D1033,Artslister!$A$1:$W$100,13,FALSE)</f>
        <v>Moench</v>
      </c>
      <c r="Y1033" t="str">
        <f>VLOOKUP($D1033,Artslister!$A$1:$W$100,15,FALSE)</f>
        <v>VU</v>
      </c>
      <c r="Z1033" t="e">
        <f>VLOOKUP($D1033,Artslister!$A$1:$W$100,17,FALSE)</f>
        <v>#N/A</v>
      </c>
    </row>
    <row r="1034" spans="1:26" x14ac:dyDescent="0.3">
      <c r="A1034" s="21" t="s">
        <v>109</v>
      </c>
      <c r="B1034" s="21">
        <v>2020</v>
      </c>
      <c r="C1034" s="21" t="s">
        <v>1330</v>
      </c>
      <c r="D1034" s="21" t="s">
        <v>1710</v>
      </c>
      <c r="E1034" s="21">
        <v>5</v>
      </c>
      <c r="F1034">
        <v>1</v>
      </c>
      <c r="K1034" s="21" t="s">
        <v>529</v>
      </c>
      <c r="M1034" t="str">
        <f>VLOOKUP($D1034,Artslister!$A$1:$W$100,2,FALSE)</f>
        <v>Filipendula vulgaris</v>
      </c>
      <c r="N1034" t="str">
        <f>VLOOKUP($D1034,Artslister!$A$1:$W$100,3,FALSE)</f>
        <v>103311</v>
      </c>
      <c r="O1034" t="str">
        <f>VLOOKUP($D1034,Artslister!$A$1:$W$100,4,FALSE)</f>
        <v>133275</v>
      </c>
      <c r="P1034" t="str">
        <f>VLOOKUP($D1034,Artslister!$A$1:$W$100,5,FALSE)</f>
        <v>Plantae</v>
      </c>
      <c r="Q1034" t="str">
        <f>VLOOKUP($D1034,Artslister!$A$1:$W$100,6,FALSE)</f>
        <v>Magnoliophyta</v>
      </c>
      <c r="R1034" t="str">
        <f>VLOOKUP($D1034,Artslister!$A$1:$W$100,7,FALSE)</f>
        <v>Eudicots</v>
      </c>
      <c r="S1034" t="str">
        <f>VLOOKUP($D1034,Artslister!$A$1:$W$100,8,FALSE)</f>
        <v>Rosales</v>
      </c>
      <c r="T1034" t="str">
        <f>VLOOKUP($D1034,Artslister!$A$1:$W$100,9,FALSE)</f>
        <v>Rosaceae</v>
      </c>
      <c r="U1034" t="str">
        <f>VLOOKUP($D1034,Artslister!$A$1:$W$100,10,FALSE)</f>
        <v>Filipendula</v>
      </c>
      <c r="V1034" t="str">
        <f>VLOOKUP($D1034,Artslister!$A$1:$W$100,11,FALSE)</f>
        <v>vulgaris</v>
      </c>
      <c r="W1034">
        <f>VLOOKUP($D1034,Artslister!$A$1:$W$100,12,FALSE)</f>
        <v>0</v>
      </c>
      <c r="X1034" t="str">
        <f>VLOOKUP($D1034,Artslister!$A$1:$W$100,13,FALSE)</f>
        <v>Moench</v>
      </c>
      <c r="Y1034" t="str">
        <f>VLOOKUP($D1034,Artslister!$A$1:$W$100,15,FALSE)</f>
        <v>VU</v>
      </c>
      <c r="Z1034" t="e">
        <f>VLOOKUP($D1034,Artslister!$A$1:$W$100,17,FALSE)</f>
        <v>#N/A</v>
      </c>
    </row>
    <row r="1035" spans="1:26" x14ac:dyDescent="0.3">
      <c r="A1035" s="21" t="s">
        <v>109</v>
      </c>
      <c r="B1035" s="21">
        <v>2020</v>
      </c>
      <c r="C1035" s="21" t="s">
        <v>1331</v>
      </c>
      <c r="D1035" s="21" t="s">
        <v>1710</v>
      </c>
      <c r="E1035" s="21">
        <v>7</v>
      </c>
      <c r="F1035">
        <v>1</v>
      </c>
      <c r="K1035" s="21" t="s">
        <v>529</v>
      </c>
      <c r="M1035" t="str">
        <f>VLOOKUP($D1035,Artslister!$A$1:$W$100,2,FALSE)</f>
        <v>Filipendula vulgaris</v>
      </c>
      <c r="N1035" t="str">
        <f>VLOOKUP($D1035,Artslister!$A$1:$W$100,3,FALSE)</f>
        <v>103311</v>
      </c>
      <c r="O1035" t="str">
        <f>VLOOKUP($D1035,Artslister!$A$1:$W$100,4,FALSE)</f>
        <v>133275</v>
      </c>
      <c r="P1035" t="str">
        <f>VLOOKUP($D1035,Artslister!$A$1:$W$100,5,FALSE)</f>
        <v>Plantae</v>
      </c>
      <c r="Q1035" t="str">
        <f>VLOOKUP($D1035,Artslister!$A$1:$W$100,6,FALSE)</f>
        <v>Magnoliophyta</v>
      </c>
      <c r="R1035" t="str">
        <f>VLOOKUP($D1035,Artslister!$A$1:$W$100,7,FALSE)</f>
        <v>Eudicots</v>
      </c>
      <c r="S1035" t="str">
        <f>VLOOKUP($D1035,Artslister!$A$1:$W$100,8,FALSE)</f>
        <v>Rosales</v>
      </c>
      <c r="T1035" t="str">
        <f>VLOOKUP($D1035,Artslister!$A$1:$W$100,9,FALSE)</f>
        <v>Rosaceae</v>
      </c>
      <c r="U1035" t="str">
        <f>VLOOKUP($D1035,Artslister!$A$1:$W$100,10,FALSE)</f>
        <v>Filipendula</v>
      </c>
      <c r="V1035" t="str">
        <f>VLOOKUP($D1035,Artslister!$A$1:$W$100,11,FALSE)</f>
        <v>vulgaris</v>
      </c>
      <c r="W1035">
        <f>VLOOKUP($D1035,Artslister!$A$1:$W$100,12,FALSE)</f>
        <v>0</v>
      </c>
      <c r="X1035" t="str">
        <f>VLOOKUP($D1035,Artslister!$A$1:$W$100,13,FALSE)</f>
        <v>Moench</v>
      </c>
      <c r="Y1035" t="str">
        <f>VLOOKUP($D1035,Artslister!$A$1:$W$100,15,FALSE)</f>
        <v>VU</v>
      </c>
      <c r="Z1035" t="e">
        <f>VLOOKUP($D1035,Artslister!$A$1:$W$100,17,FALSE)</f>
        <v>#N/A</v>
      </c>
    </row>
    <row r="1036" spans="1:26" x14ac:dyDescent="0.3">
      <c r="A1036" s="21" t="s">
        <v>109</v>
      </c>
      <c r="B1036" s="21">
        <v>2020</v>
      </c>
      <c r="C1036" s="21" t="s">
        <v>1332</v>
      </c>
      <c r="D1036" s="21" t="s">
        <v>1710</v>
      </c>
      <c r="E1036" s="21">
        <v>3</v>
      </c>
      <c r="F1036">
        <v>1</v>
      </c>
      <c r="K1036" s="21" t="s">
        <v>529</v>
      </c>
      <c r="M1036" t="str">
        <f>VLOOKUP($D1036,Artslister!$A$1:$W$100,2,FALSE)</f>
        <v>Filipendula vulgaris</v>
      </c>
      <c r="N1036" t="str">
        <f>VLOOKUP($D1036,Artslister!$A$1:$W$100,3,FALSE)</f>
        <v>103311</v>
      </c>
      <c r="O1036" t="str">
        <f>VLOOKUP($D1036,Artslister!$A$1:$W$100,4,FALSE)</f>
        <v>133275</v>
      </c>
      <c r="P1036" t="str">
        <f>VLOOKUP($D1036,Artslister!$A$1:$W$100,5,FALSE)</f>
        <v>Plantae</v>
      </c>
      <c r="Q1036" t="str">
        <f>VLOOKUP($D1036,Artslister!$A$1:$W$100,6,FALSE)</f>
        <v>Magnoliophyta</v>
      </c>
      <c r="R1036" t="str">
        <f>VLOOKUP($D1036,Artslister!$A$1:$W$100,7,FALSE)</f>
        <v>Eudicots</v>
      </c>
      <c r="S1036" t="str">
        <f>VLOOKUP($D1036,Artslister!$A$1:$W$100,8,FALSE)</f>
        <v>Rosales</v>
      </c>
      <c r="T1036" t="str">
        <f>VLOOKUP($D1036,Artslister!$A$1:$W$100,9,FALSE)</f>
        <v>Rosaceae</v>
      </c>
      <c r="U1036" t="str">
        <f>VLOOKUP($D1036,Artslister!$A$1:$W$100,10,FALSE)</f>
        <v>Filipendula</v>
      </c>
      <c r="V1036" t="str">
        <f>VLOOKUP($D1036,Artslister!$A$1:$W$100,11,FALSE)</f>
        <v>vulgaris</v>
      </c>
      <c r="W1036">
        <f>VLOOKUP($D1036,Artslister!$A$1:$W$100,12,FALSE)</f>
        <v>0</v>
      </c>
      <c r="X1036" t="str">
        <f>VLOOKUP($D1036,Artslister!$A$1:$W$100,13,FALSE)</f>
        <v>Moench</v>
      </c>
      <c r="Y1036" t="str">
        <f>VLOOKUP($D1036,Artslister!$A$1:$W$100,15,FALSE)</f>
        <v>VU</v>
      </c>
      <c r="Z1036" t="e">
        <f>VLOOKUP($D1036,Artslister!$A$1:$W$100,17,FALSE)</f>
        <v>#N/A</v>
      </c>
    </row>
    <row r="1037" spans="1:26" x14ac:dyDescent="0.3">
      <c r="A1037" s="21" t="s">
        <v>109</v>
      </c>
      <c r="B1037" s="21">
        <v>2020</v>
      </c>
      <c r="C1037" s="21" t="s">
        <v>1333</v>
      </c>
      <c r="D1037" s="21" t="s">
        <v>1710</v>
      </c>
      <c r="E1037" s="21">
        <v>3</v>
      </c>
      <c r="F1037">
        <v>1</v>
      </c>
      <c r="K1037" s="21" t="s">
        <v>529</v>
      </c>
      <c r="M1037" t="str">
        <f>VLOOKUP($D1037,Artslister!$A$1:$W$100,2,FALSE)</f>
        <v>Filipendula vulgaris</v>
      </c>
      <c r="N1037" t="str">
        <f>VLOOKUP($D1037,Artslister!$A$1:$W$100,3,FALSE)</f>
        <v>103311</v>
      </c>
      <c r="O1037" t="str">
        <f>VLOOKUP($D1037,Artslister!$A$1:$W$100,4,FALSE)</f>
        <v>133275</v>
      </c>
      <c r="P1037" t="str">
        <f>VLOOKUP($D1037,Artslister!$A$1:$W$100,5,FALSE)</f>
        <v>Plantae</v>
      </c>
      <c r="Q1037" t="str">
        <f>VLOOKUP($D1037,Artslister!$A$1:$W$100,6,FALSE)</f>
        <v>Magnoliophyta</v>
      </c>
      <c r="R1037" t="str">
        <f>VLOOKUP($D1037,Artslister!$A$1:$W$100,7,FALSE)</f>
        <v>Eudicots</v>
      </c>
      <c r="S1037" t="str">
        <f>VLOOKUP($D1037,Artslister!$A$1:$W$100,8,FALSE)</f>
        <v>Rosales</v>
      </c>
      <c r="T1037" t="str">
        <f>VLOOKUP($D1037,Artslister!$A$1:$W$100,9,FALSE)</f>
        <v>Rosaceae</v>
      </c>
      <c r="U1037" t="str">
        <f>VLOOKUP($D1037,Artslister!$A$1:$W$100,10,FALSE)</f>
        <v>Filipendula</v>
      </c>
      <c r="V1037" t="str">
        <f>VLOOKUP($D1037,Artslister!$A$1:$W$100,11,FALSE)</f>
        <v>vulgaris</v>
      </c>
      <c r="W1037">
        <f>VLOOKUP($D1037,Artslister!$A$1:$W$100,12,FALSE)</f>
        <v>0</v>
      </c>
      <c r="X1037" t="str">
        <f>VLOOKUP($D1037,Artslister!$A$1:$W$100,13,FALSE)</f>
        <v>Moench</v>
      </c>
      <c r="Y1037" t="str">
        <f>VLOOKUP($D1037,Artslister!$A$1:$W$100,15,FALSE)</f>
        <v>VU</v>
      </c>
      <c r="Z1037" t="e">
        <f>VLOOKUP($D1037,Artslister!$A$1:$W$100,17,FALSE)</f>
        <v>#N/A</v>
      </c>
    </row>
    <row r="1038" spans="1:26" x14ac:dyDescent="0.3">
      <c r="A1038" s="21" t="s">
        <v>109</v>
      </c>
      <c r="B1038" s="21">
        <v>2020</v>
      </c>
      <c r="C1038" s="21" t="s">
        <v>1334</v>
      </c>
      <c r="D1038" s="21" t="s">
        <v>1710</v>
      </c>
      <c r="E1038" s="21">
        <v>3</v>
      </c>
      <c r="F1038">
        <v>1</v>
      </c>
      <c r="K1038" s="21" t="s">
        <v>529</v>
      </c>
      <c r="M1038" t="str">
        <f>VLOOKUP($D1038,Artslister!$A$1:$W$100,2,FALSE)</f>
        <v>Filipendula vulgaris</v>
      </c>
      <c r="N1038" t="str">
        <f>VLOOKUP($D1038,Artslister!$A$1:$W$100,3,FALSE)</f>
        <v>103311</v>
      </c>
      <c r="O1038" t="str">
        <f>VLOOKUP($D1038,Artslister!$A$1:$W$100,4,FALSE)</f>
        <v>133275</v>
      </c>
      <c r="P1038" t="str">
        <f>VLOOKUP($D1038,Artslister!$A$1:$W$100,5,FALSE)</f>
        <v>Plantae</v>
      </c>
      <c r="Q1038" t="str">
        <f>VLOOKUP($D1038,Artslister!$A$1:$W$100,6,FALSE)</f>
        <v>Magnoliophyta</v>
      </c>
      <c r="R1038" t="str">
        <f>VLOOKUP($D1038,Artslister!$A$1:$W$100,7,FALSE)</f>
        <v>Eudicots</v>
      </c>
      <c r="S1038" t="str">
        <f>VLOOKUP($D1038,Artslister!$A$1:$W$100,8,FALSE)</f>
        <v>Rosales</v>
      </c>
      <c r="T1038" t="str">
        <f>VLOOKUP($D1038,Artslister!$A$1:$W$100,9,FALSE)</f>
        <v>Rosaceae</v>
      </c>
      <c r="U1038" t="str">
        <f>VLOOKUP($D1038,Artslister!$A$1:$W$100,10,FALSE)</f>
        <v>Filipendula</v>
      </c>
      <c r="V1038" t="str">
        <f>VLOOKUP($D1038,Artslister!$A$1:$W$100,11,FALSE)</f>
        <v>vulgaris</v>
      </c>
      <c r="W1038">
        <f>VLOOKUP($D1038,Artslister!$A$1:$W$100,12,FALSE)</f>
        <v>0</v>
      </c>
      <c r="X1038" t="str">
        <f>VLOOKUP($D1038,Artslister!$A$1:$W$100,13,FALSE)</f>
        <v>Moench</v>
      </c>
      <c r="Y1038" t="str">
        <f>VLOOKUP($D1038,Artslister!$A$1:$W$100,15,FALSE)</f>
        <v>VU</v>
      </c>
      <c r="Z1038" t="e">
        <f>VLOOKUP($D1038,Artslister!$A$1:$W$100,17,FALSE)</f>
        <v>#N/A</v>
      </c>
    </row>
    <row r="1039" spans="1:26" x14ac:dyDescent="0.3">
      <c r="A1039" s="21" t="s">
        <v>109</v>
      </c>
      <c r="B1039" s="21">
        <v>2020</v>
      </c>
      <c r="C1039" s="21" t="s">
        <v>1335</v>
      </c>
      <c r="D1039" s="21" t="s">
        <v>1710</v>
      </c>
      <c r="E1039" s="21">
        <v>3</v>
      </c>
      <c r="F1039">
        <v>1</v>
      </c>
      <c r="K1039" s="21" t="s">
        <v>529</v>
      </c>
      <c r="M1039" t="str">
        <f>VLOOKUP($D1039,Artslister!$A$1:$W$100,2,FALSE)</f>
        <v>Filipendula vulgaris</v>
      </c>
      <c r="N1039" t="str">
        <f>VLOOKUP($D1039,Artslister!$A$1:$W$100,3,FALSE)</f>
        <v>103311</v>
      </c>
      <c r="O1039" t="str">
        <f>VLOOKUP($D1039,Artslister!$A$1:$W$100,4,FALSE)</f>
        <v>133275</v>
      </c>
      <c r="P1039" t="str">
        <f>VLOOKUP($D1039,Artslister!$A$1:$W$100,5,FALSE)</f>
        <v>Plantae</v>
      </c>
      <c r="Q1039" t="str">
        <f>VLOOKUP($D1039,Artslister!$A$1:$W$100,6,FALSE)</f>
        <v>Magnoliophyta</v>
      </c>
      <c r="R1039" t="str">
        <f>VLOOKUP($D1039,Artslister!$A$1:$W$100,7,FALSE)</f>
        <v>Eudicots</v>
      </c>
      <c r="S1039" t="str">
        <f>VLOOKUP($D1039,Artslister!$A$1:$W$100,8,FALSE)</f>
        <v>Rosales</v>
      </c>
      <c r="T1039" t="str">
        <f>VLOOKUP($D1039,Artslister!$A$1:$W$100,9,FALSE)</f>
        <v>Rosaceae</v>
      </c>
      <c r="U1039" t="str">
        <f>VLOOKUP($D1039,Artslister!$A$1:$W$100,10,FALSE)</f>
        <v>Filipendula</v>
      </c>
      <c r="V1039" t="str">
        <f>VLOOKUP($D1039,Artslister!$A$1:$W$100,11,FALSE)</f>
        <v>vulgaris</v>
      </c>
      <c r="W1039">
        <f>VLOOKUP($D1039,Artslister!$A$1:$W$100,12,FALSE)</f>
        <v>0</v>
      </c>
      <c r="X1039" t="str">
        <f>VLOOKUP($D1039,Artslister!$A$1:$W$100,13,FALSE)</f>
        <v>Moench</v>
      </c>
      <c r="Y1039" t="str">
        <f>VLOOKUP($D1039,Artslister!$A$1:$W$100,15,FALSE)</f>
        <v>VU</v>
      </c>
      <c r="Z1039" t="e">
        <f>VLOOKUP($D1039,Artslister!$A$1:$W$100,17,FALSE)</f>
        <v>#N/A</v>
      </c>
    </row>
    <row r="1040" spans="1:26" x14ac:dyDescent="0.3">
      <c r="A1040" s="21" t="s">
        <v>109</v>
      </c>
      <c r="B1040" s="21">
        <v>2020</v>
      </c>
      <c r="C1040" s="21" t="s">
        <v>1337</v>
      </c>
      <c r="D1040" s="21" t="s">
        <v>1710</v>
      </c>
      <c r="E1040" s="21">
        <v>3</v>
      </c>
      <c r="F1040">
        <v>1</v>
      </c>
      <c r="K1040" s="21" t="s">
        <v>529</v>
      </c>
      <c r="M1040" t="str">
        <f>VLOOKUP($D1040,Artslister!$A$1:$W$100,2,FALSE)</f>
        <v>Filipendula vulgaris</v>
      </c>
      <c r="N1040" t="str">
        <f>VLOOKUP($D1040,Artslister!$A$1:$W$100,3,FALSE)</f>
        <v>103311</v>
      </c>
      <c r="O1040" t="str">
        <f>VLOOKUP($D1040,Artslister!$A$1:$W$100,4,FALSE)</f>
        <v>133275</v>
      </c>
      <c r="P1040" t="str">
        <f>VLOOKUP($D1040,Artslister!$A$1:$W$100,5,FALSE)</f>
        <v>Plantae</v>
      </c>
      <c r="Q1040" t="str">
        <f>VLOOKUP($D1040,Artslister!$A$1:$W$100,6,FALSE)</f>
        <v>Magnoliophyta</v>
      </c>
      <c r="R1040" t="str">
        <f>VLOOKUP($D1040,Artslister!$A$1:$W$100,7,FALSE)</f>
        <v>Eudicots</v>
      </c>
      <c r="S1040" t="str">
        <f>VLOOKUP($D1040,Artslister!$A$1:$W$100,8,FALSE)</f>
        <v>Rosales</v>
      </c>
      <c r="T1040" t="str">
        <f>VLOOKUP($D1040,Artslister!$A$1:$W$100,9,FALSE)</f>
        <v>Rosaceae</v>
      </c>
      <c r="U1040" t="str">
        <f>VLOOKUP($D1040,Artslister!$A$1:$W$100,10,FALSE)</f>
        <v>Filipendula</v>
      </c>
      <c r="V1040" t="str">
        <f>VLOOKUP($D1040,Artslister!$A$1:$W$100,11,FALSE)</f>
        <v>vulgaris</v>
      </c>
      <c r="W1040">
        <f>VLOOKUP($D1040,Artslister!$A$1:$W$100,12,FALSE)</f>
        <v>0</v>
      </c>
      <c r="X1040" t="str">
        <f>VLOOKUP($D1040,Artslister!$A$1:$W$100,13,FALSE)</f>
        <v>Moench</v>
      </c>
      <c r="Y1040" t="str">
        <f>VLOOKUP($D1040,Artslister!$A$1:$W$100,15,FALSE)</f>
        <v>VU</v>
      </c>
      <c r="Z1040" t="e">
        <f>VLOOKUP($D1040,Artslister!$A$1:$W$100,17,FALSE)</f>
        <v>#N/A</v>
      </c>
    </row>
    <row r="1041" spans="1:26" x14ac:dyDescent="0.3">
      <c r="A1041" s="21" t="s">
        <v>109</v>
      </c>
      <c r="B1041" s="21">
        <v>2020</v>
      </c>
      <c r="C1041" s="21" t="s">
        <v>1324</v>
      </c>
      <c r="D1041" s="21" t="s">
        <v>1710</v>
      </c>
      <c r="E1041" s="21">
        <v>15</v>
      </c>
      <c r="F1041">
        <v>1</v>
      </c>
      <c r="K1041" s="21" t="s">
        <v>529</v>
      </c>
      <c r="M1041" t="str">
        <f>VLOOKUP($D1041,Artslister!$A$1:$W$100,2,FALSE)</f>
        <v>Filipendula vulgaris</v>
      </c>
      <c r="N1041" t="str">
        <f>VLOOKUP($D1041,Artslister!$A$1:$W$100,3,FALSE)</f>
        <v>103311</v>
      </c>
      <c r="O1041" t="str">
        <f>VLOOKUP($D1041,Artslister!$A$1:$W$100,4,FALSE)</f>
        <v>133275</v>
      </c>
      <c r="P1041" t="str">
        <f>VLOOKUP($D1041,Artslister!$A$1:$W$100,5,FALSE)</f>
        <v>Plantae</v>
      </c>
      <c r="Q1041" t="str">
        <f>VLOOKUP($D1041,Artslister!$A$1:$W$100,6,FALSE)</f>
        <v>Magnoliophyta</v>
      </c>
      <c r="R1041" t="str">
        <f>VLOOKUP($D1041,Artslister!$A$1:$W$100,7,FALSE)</f>
        <v>Eudicots</v>
      </c>
      <c r="S1041" t="str">
        <f>VLOOKUP($D1041,Artslister!$A$1:$W$100,8,FALSE)</f>
        <v>Rosales</v>
      </c>
      <c r="T1041" t="str">
        <f>VLOOKUP($D1041,Artslister!$A$1:$W$100,9,FALSE)</f>
        <v>Rosaceae</v>
      </c>
      <c r="U1041" t="str">
        <f>VLOOKUP($D1041,Artslister!$A$1:$W$100,10,FALSE)</f>
        <v>Filipendula</v>
      </c>
      <c r="V1041" t="str">
        <f>VLOOKUP($D1041,Artslister!$A$1:$W$100,11,FALSE)</f>
        <v>vulgaris</v>
      </c>
      <c r="W1041">
        <f>VLOOKUP($D1041,Artslister!$A$1:$W$100,12,FALSE)</f>
        <v>0</v>
      </c>
      <c r="X1041" t="str">
        <f>VLOOKUP($D1041,Artslister!$A$1:$W$100,13,FALSE)</f>
        <v>Moench</v>
      </c>
      <c r="Y1041" t="str">
        <f>VLOOKUP($D1041,Artslister!$A$1:$W$100,15,FALSE)</f>
        <v>VU</v>
      </c>
      <c r="Z1041" t="e">
        <f>VLOOKUP($D1041,Artslister!$A$1:$W$100,17,FALSE)</f>
        <v>#N/A</v>
      </c>
    </row>
    <row r="1042" spans="1:26" x14ac:dyDescent="0.3">
      <c r="A1042" s="21" t="s">
        <v>109</v>
      </c>
      <c r="B1042" s="21">
        <v>2020</v>
      </c>
      <c r="C1042" s="21" t="s">
        <v>1326</v>
      </c>
      <c r="D1042" s="21" t="s">
        <v>1710</v>
      </c>
      <c r="E1042" s="21">
        <v>7</v>
      </c>
      <c r="F1042">
        <v>1</v>
      </c>
      <c r="K1042" s="21" t="s">
        <v>529</v>
      </c>
      <c r="M1042" t="str">
        <f>VLOOKUP($D1042,Artslister!$A$1:$W$100,2,FALSE)</f>
        <v>Filipendula vulgaris</v>
      </c>
      <c r="N1042" t="str">
        <f>VLOOKUP($D1042,Artslister!$A$1:$W$100,3,FALSE)</f>
        <v>103311</v>
      </c>
      <c r="O1042" t="str">
        <f>VLOOKUP($D1042,Artslister!$A$1:$W$100,4,FALSE)</f>
        <v>133275</v>
      </c>
      <c r="P1042" t="str">
        <f>VLOOKUP($D1042,Artslister!$A$1:$W$100,5,FALSE)</f>
        <v>Plantae</v>
      </c>
      <c r="Q1042" t="str">
        <f>VLOOKUP($D1042,Artslister!$A$1:$W$100,6,FALSE)</f>
        <v>Magnoliophyta</v>
      </c>
      <c r="R1042" t="str">
        <f>VLOOKUP($D1042,Artslister!$A$1:$W$100,7,FALSE)</f>
        <v>Eudicots</v>
      </c>
      <c r="S1042" t="str">
        <f>VLOOKUP($D1042,Artslister!$A$1:$W$100,8,FALSE)</f>
        <v>Rosales</v>
      </c>
      <c r="T1042" t="str">
        <f>VLOOKUP($D1042,Artslister!$A$1:$W$100,9,FALSE)</f>
        <v>Rosaceae</v>
      </c>
      <c r="U1042" t="str">
        <f>VLOOKUP($D1042,Artslister!$A$1:$W$100,10,FALSE)</f>
        <v>Filipendula</v>
      </c>
      <c r="V1042" t="str">
        <f>VLOOKUP($D1042,Artslister!$A$1:$W$100,11,FALSE)</f>
        <v>vulgaris</v>
      </c>
      <c r="W1042">
        <f>VLOOKUP($D1042,Artslister!$A$1:$W$100,12,FALSE)</f>
        <v>0</v>
      </c>
      <c r="X1042" t="str">
        <f>VLOOKUP($D1042,Artslister!$A$1:$W$100,13,FALSE)</f>
        <v>Moench</v>
      </c>
      <c r="Y1042" t="str">
        <f>VLOOKUP($D1042,Artslister!$A$1:$W$100,15,FALSE)</f>
        <v>VU</v>
      </c>
      <c r="Z1042" t="e">
        <f>VLOOKUP($D1042,Artslister!$A$1:$W$100,17,FALSE)</f>
        <v>#N/A</v>
      </c>
    </row>
    <row r="1043" spans="1:26" x14ac:dyDescent="0.3">
      <c r="A1043" s="21" t="s">
        <v>114</v>
      </c>
      <c r="B1043" s="21">
        <v>2020</v>
      </c>
      <c r="C1043" s="21" t="s">
        <v>1346</v>
      </c>
      <c r="D1043" s="21" t="s">
        <v>1710</v>
      </c>
      <c r="E1043" s="21">
        <v>2</v>
      </c>
      <c r="F1043">
        <v>1</v>
      </c>
      <c r="K1043" s="21"/>
      <c r="M1043" t="str">
        <f>VLOOKUP($D1043,Artslister!$A$1:$W$100,2,FALSE)</f>
        <v>Filipendula vulgaris</v>
      </c>
      <c r="N1043" t="str">
        <f>VLOOKUP($D1043,Artslister!$A$1:$W$100,3,FALSE)</f>
        <v>103311</v>
      </c>
      <c r="O1043" t="str">
        <f>VLOOKUP($D1043,Artslister!$A$1:$W$100,4,FALSE)</f>
        <v>133275</v>
      </c>
      <c r="P1043" t="str">
        <f>VLOOKUP($D1043,Artslister!$A$1:$W$100,5,FALSE)</f>
        <v>Plantae</v>
      </c>
      <c r="Q1043" t="str">
        <f>VLOOKUP($D1043,Artslister!$A$1:$W$100,6,FALSE)</f>
        <v>Magnoliophyta</v>
      </c>
      <c r="R1043" t="str">
        <f>VLOOKUP($D1043,Artslister!$A$1:$W$100,7,FALSE)</f>
        <v>Eudicots</v>
      </c>
      <c r="S1043" t="str">
        <f>VLOOKUP($D1043,Artslister!$A$1:$W$100,8,FALSE)</f>
        <v>Rosales</v>
      </c>
      <c r="T1043" t="str">
        <f>VLOOKUP($D1043,Artslister!$A$1:$W$100,9,FALSE)</f>
        <v>Rosaceae</v>
      </c>
      <c r="U1043" t="str">
        <f>VLOOKUP($D1043,Artslister!$A$1:$W$100,10,FALSE)</f>
        <v>Filipendula</v>
      </c>
      <c r="V1043" t="str">
        <f>VLOOKUP($D1043,Artslister!$A$1:$W$100,11,FALSE)</f>
        <v>vulgaris</v>
      </c>
      <c r="W1043">
        <f>VLOOKUP($D1043,Artslister!$A$1:$W$100,12,FALSE)</f>
        <v>0</v>
      </c>
      <c r="X1043" t="str">
        <f>VLOOKUP($D1043,Artslister!$A$1:$W$100,13,FALSE)</f>
        <v>Moench</v>
      </c>
      <c r="Y1043" t="str">
        <f>VLOOKUP($D1043,Artslister!$A$1:$W$100,15,FALSE)</f>
        <v>VU</v>
      </c>
      <c r="Z1043" t="e">
        <f>VLOOKUP($D1043,Artslister!$A$1:$W$100,17,FALSE)</f>
        <v>#N/A</v>
      </c>
    </row>
    <row r="1044" spans="1:26" x14ac:dyDescent="0.3">
      <c r="A1044" s="21" t="s">
        <v>114</v>
      </c>
      <c r="B1044" s="21">
        <v>2020</v>
      </c>
      <c r="C1044" s="21" t="s">
        <v>1347</v>
      </c>
      <c r="D1044" s="21" t="s">
        <v>1710</v>
      </c>
      <c r="E1044" s="21">
        <v>1</v>
      </c>
      <c r="F1044">
        <v>1</v>
      </c>
      <c r="K1044" s="21"/>
      <c r="M1044" t="str">
        <f>VLOOKUP($D1044,Artslister!$A$1:$W$100,2,FALSE)</f>
        <v>Filipendula vulgaris</v>
      </c>
      <c r="N1044" t="str">
        <f>VLOOKUP($D1044,Artslister!$A$1:$W$100,3,FALSE)</f>
        <v>103311</v>
      </c>
      <c r="O1044" t="str">
        <f>VLOOKUP($D1044,Artslister!$A$1:$W$100,4,FALSE)</f>
        <v>133275</v>
      </c>
      <c r="P1044" t="str">
        <f>VLOOKUP($D1044,Artslister!$A$1:$W$100,5,FALSE)</f>
        <v>Plantae</v>
      </c>
      <c r="Q1044" t="str">
        <f>VLOOKUP($D1044,Artslister!$A$1:$W$100,6,FALSE)</f>
        <v>Magnoliophyta</v>
      </c>
      <c r="R1044" t="str">
        <f>VLOOKUP($D1044,Artslister!$A$1:$W$100,7,FALSE)</f>
        <v>Eudicots</v>
      </c>
      <c r="S1044" t="str">
        <f>VLOOKUP($D1044,Artslister!$A$1:$W$100,8,FALSE)</f>
        <v>Rosales</v>
      </c>
      <c r="T1044" t="str">
        <f>VLOOKUP($D1044,Artslister!$A$1:$W$100,9,FALSE)</f>
        <v>Rosaceae</v>
      </c>
      <c r="U1044" t="str">
        <f>VLOOKUP($D1044,Artslister!$A$1:$W$100,10,FALSE)</f>
        <v>Filipendula</v>
      </c>
      <c r="V1044" t="str">
        <f>VLOOKUP($D1044,Artslister!$A$1:$W$100,11,FALSE)</f>
        <v>vulgaris</v>
      </c>
      <c r="W1044">
        <f>VLOOKUP($D1044,Artslister!$A$1:$W$100,12,FALSE)</f>
        <v>0</v>
      </c>
      <c r="X1044" t="str">
        <f>VLOOKUP($D1044,Artslister!$A$1:$W$100,13,FALSE)</f>
        <v>Moench</v>
      </c>
      <c r="Y1044" t="str">
        <f>VLOOKUP($D1044,Artslister!$A$1:$W$100,15,FALSE)</f>
        <v>VU</v>
      </c>
      <c r="Z1044" t="e">
        <f>VLOOKUP($D1044,Artslister!$A$1:$W$100,17,FALSE)</f>
        <v>#N/A</v>
      </c>
    </row>
    <row r="1045" spans="1:26" x14ac:dyDescent="0.3">
      <c r="A1045" s="21" t="s">
        <v>114</v>
      </c>
      <c r="B1045" s="21">
        <v>2020</v>
      </c>
      <c r="C1045" s="21" t="s">
        <v>1350</v>
      </c>
      <c r="D1045" s="21" t="s">
        <v>1710</v>
      </c>
      <c r="E1045" s="21">
        <v>1</v>
      </c>
      <c r="F1045">
        <v>1</v>
      </c>
      <c r="K1045" s="21"/>
      <c r="M1045" t="str">
        <f>VLOOKUP($D1045,Artslister!$A$1:$W$100,2,FALSE)</f>
        <v>Filipendula vulgaris</v>
      </c>
      <c r="N1045" t="str">
        <f>VLOOKUP($D1045,Artslister!$A$1:$W$100,3,FALSE)</f>
        <v>103311</v>
      </c>
      <c r="O1045" t="str">
        <f>VLOOKUP($D1045,Artslister!$A$1:$W$100,4,FALSE)</f>
        <v>133275</v>
      </c>
      <c r="P1045" t="str">
        <f>VLOOKUP($D1045,Artslister!$A$1:$W$100,5,FALSE)</f>
        <v>Plantae</v>
      </c>
      <c r="Q1045" t="str">
        <f>VLOOKUP($D1045,Artslister!$A$1:$W$100,6,FALSE)</f>
        <v>Magnoliophyta</v>
      </c>
      <c r="R1045" t="str">
        <f>VLOOKUP($D1045,Artslister!$A$1:$W$100,7,FALSE)</f>
        <v>Eudicots</v>
      </c>
      <c r="S1045" t="str">
        <f>VLOOKUP($D1045,Artslister!$A$1:$W$100,8,FALSE)</f>
        <v>Rosales</v>
      </c>
      <c r="T1045" t="str">
        <f>VLOOKUP($D1045,Artslister!$A$1:$W$100,9,FALSE)</f>
        <v>Rosaceae</v>
      </c>
      <c r="U1045" t="str">
        <f>VLOOKUP($D1045,Artslister!$A$1:$W$100,10,FALSE)</f>
        <v>Filipendula</v>
      </c>
      <c r="V1045" t="str">
        <f>VLOOKUP($D1045,Artslister!$A$1:$W$100,11,FALSE)</f>
        <v>vulgaris</v>
      </c>
      <c r="W1045">
        <f>VLOOKUP($D1045,Artslister!$A$1:$W$100,12,FALSE)</f>
        <v>0</v>
      </c>
      <c r="X1045" t="str">
        <f>VLOOKUP($D1045,Artslister!$A$1:$W$100,13,FALSE)</f>
        <v>Moench</v>
      </c>
      <c r="Y1045" t="str">
        <f>VLOOKUP($D1045,Artslister!$A$1:$W$100,15,FALSE)</f>
        <v>VU</v>
      </c>
      <c r="Z1045" t="e">
        <f>VLOOKUP($D1045,Artslister!$A$1:$W$100,17,FALSE)</f>
        <v>#N/A</v>
      </c>
    </row>
    <row r="1046" spans="1:26" x14ac:dyDescent="0.3">
      <c r="A1046" s="21" t="s">
        <v>114</v>
      </c>
      <c r="B1046" s="21">
        <v>2020</v>
      </c>
      <c r="C1046" s="21" t="s">
        <v>1353</v>
      </c>
      <c r="D1046" s="21" t="s">
        <v>1710</v>
      </c>
      <c r="E1046" s="21">
        <v>1</v>
      </c>
      <c r="F1046">
        <v>1</v>
      </c>
      <c r="K1046" s="21"/>
      <c r="M1046" t="str">
        <f>VLOOKUP($D1046,Artslister!$A$1:$W$100,2,FALSE)</f>
        <v>Filipendula vulgaris</v>
      </c>
      <c r="N1046" t="str">
        <f>VLOOKUP($D1046,Artslister!$A$1:$W$100,3,FALSE)</f>
        <v>103311</v>
      </c>
      <c r="O1046" t="str">
        <f>VLOOKUP($D1046,Artslister!$A$1:$W$100,4,FALSE)</f>
        <v>133275</v>
      </c>
      <c r="P1046" t="str">
        <f>VLOOKUP($D1046,Artslister!$A$1:$W$100,5,FALSE)</f>
        <v>Plantae</v>
      </c>
      <c r="Q1046" t="str">
        <f>VLOOKUP($D1046,Artslister!$A$1:$W$100,6,FALSE)</f>
        <v>Magnoliophyta</v>
      </c>
      <c r="R1046" t="str">
        <f>VLOOKUP($D1046,Artslister!$A$1:$W$100,7,FALSE)</f>
        <v>Eudicots</v>
      </c>
      <c r="S1046" t="str">
        <f>VLOOKUP($D1046,Artslister!$A$1:$W$100,8,FALSE)</f>
        <v>Rosales</v>
      </c>
      <c r="T1046" t="str">
        <f>VLOOKUP($D1046,Artslister!$A$1:$W$100,9,FALSE)</f>
        <v>Rosaceae</v>
      </c>
      <c r="U1046" t="str">
        <f>VLOOKUP($D1046,Artslister!$A$1:$W$100,10,FALSE)</f>
        <v>Filipendula</v>
      </c>
      <c r="V1046" t="str">
        <f>VLOOKUP($D1046,Artslister!$A$1:$W$100,11,FALSE)</f>
        <v>vulgaris</v>
      </c>
      <c r="W1046">
        <f>VLOOKUP($D1046,Artslister!$A$1:$W$100,12,FALSE)</f>
        <v>0</v>
      </c>
      <c r="X1046" t="str">
        <f>VLOOKUP($D1046,Artslister!$A$1:$W$100,13,FALSE)</f>
        <v>Moench</v>
      </c>
      <c r="Y1046" t="str">
        <f>VLOOKUP($D1046,Artslister!$A$1:$W$100,15,FALSE)</f>
        <v>VU</v>
      </c>
      <c r="Z1046" t="e">
        <f>VLOOKUP($D1046,Artslister!$A$1:$W$100,17,FALSE)</f>
        <v>#N/A</v>
      </c>
    </row>
    <row r="1047" spans="1:26" x14ac:dyDescent="0.3">
      <c r="A1047" s="21" t="s">
        <v>114</v>
      </c>
      <c r="B1047" s="21">
        <v>2020</v>
      </c>
      <c r="C1047" s="21" t="s">
        <v>1355</v>
      </c>
      <c r="D1047" s="21" t="s">
        <v>1710</v>
      </c>
      <c r="E1047" s="21">
        <v>2</v>
      </c>
      <c r="F1047">
        <v>1</v>
      </c>
      <c r="K1047" s="21"/>
      <c r="M1047" t="str">
        <f>VLOOKUP($D1047,Artslister!$A$1:$W$100,2,FALSE)</f>
        <v>Filipendula vulgaris</v>
      </c>
      <c r="N1047" t="str">
        <f>VLOOKUP($D1047,Artslister!$A$1:$W$100,3,FALSE)</f>
        <v>103311</v>
      </c>
      <c r="O1047" t="str">
        <f>VLOOKUP($D1047,Artslister!$A$1:$W$100,4,FALSE)</f>
        <v>133275</v>
      </c>
      <c r="P1047" t="str">
        <f>VLOOKUP($D1047,Artslister!$A$1:$W$100,5,FALSE)</f>
        <v>Plantae</v>
      </c>
      <c r="Q1047" t="str">
        <f>VLOOKUP($D1047,Artslister!$A$1:$W$100,6,FALSE)</f>
        <v>Magnoliophyta</v>
      </c>
      <c r="R1047" t="str">
        <f>VLOOKUP($D1047,Artslister!$A$1:$W$100,7,FALSE)</f>
        <v>Eudicots</v>
      </c>
      <c r="S1047" t="str">
        <f>VLOOKUP($D1047,Artslister!$A$1:$W$100,8,FALSE)</f>
        <v>Rosales</v>
      </c>
      <c r="T1047" t="str">
        <f>VLOOKUP($D1047,Artslister!$A$1:$W$100,9,FALSE)</f>
        <v>Rosaceae</v>
      </c>
      <c r="U1047" t="str">
        <f>VLOOKUP($D1047,Artslister!$A$1:$W$100,10,FALSE)</f>
        <v>Filipendula</v>
      </c>
      <c r="V1047" t="str">
        <f>VLOOKUP($D1047,Artslister!$A$1:$W$100,11,FALSE)</f>
        <v>vulgaris</v>
      </c>
      <c r="W1047">
        <f>VLOOKUP($D1047,Artslister!$A$1:$W$100,12,FALSE)</f>
        <v>0</v>
      </c>
      <c r="X1047" t="str">
        <f>VLOOKUP($D1047,Artslister!$A$1:$W$100,13,FALSE)</f>
        <v>Moench</v>
      </c>
      <c r="Y1047" t="str">
        <f>VLOOKUP($D1047,Artslister!$A$1:$W$100,15,FALSE)</f>
        <v>VU</v>
      </c>
      <c r="Z1047" t="e">
        <f>VLOOKUP($D1047,Artslister!$A$1:$W$100,17,FALSE)</f>
        <v>#N/A</v>
      </c>
    </row>
    <row r="1048" spans="1:26" x14ac:dyDescent="0.3">
      <c r="A1048" s="58" t="s">
        <v>114</v>
      </c>
      <c r="B1048" s="58">
        <v>2021</v>
      </c>
      <c r="C1048" s="58" t="s">
        <v>1355</v>
      </c>
      <c r="D1048" s="58" t="s">
        <v>1710</v>
      </c>
      <c r="E1048" s="58">
        <v>2</v>
      </c>
      <c r="F1048">
        <v>1</v>
      </c>
      <c r="I1048" s="45"/>
      <c r="J1048" s="45"/>
      <c r="K1048" s="58"/>
      <c r="L1048" s="45"/>
      <c r="M1048" t="str">
        <f>VLOOKUP($D1048,Artslister!$A$1:$W$100,2,FALSE)</f>
        <v>Filipendula vulgaris</v>
      </c>
      <c r="N1048" t="str">
        <f>VLOOKUP($D1048,Artslister!$A$1:$W$100,3,FALSE)</f>
        <v>103311</v>
      </c>
      <c r="O1048" t="str">
        <f>VLOOKUP($D1048,Artslister!$A$1:$W$100,4,FALSE)</f>
        <v>133275</v>
      </c>
      <c r="P1048" t="str">
        <f>VLOOKUP($D1048,Artslister!$A$1:$W$100,5,FALSE)</f>
        <v>Plantae</v>
      </c>
      <c r="Q1048" t="str">
        <f>VLOOKUP($D1048,Artslister!$A$1:$W$100,6,FALSE)</f>
        <v>Magnoliophyta</v>
      </c>
      <c r="R1048" t="str">
        <f>VLOOKUP($D1048,Artslister!$A$1:$W$100,7,FALSE)</f>
        <v>Eudicots</v>
      </c>
      <c r="S1048" t="str">
        <f>VLOOKUP($D1048,Artslister!$A$1:$W$100,8,FALSE)</f>
        <v>Rosales</v>
      </c>
      <c r="T1048" t="str">
        <f>VLOOKUP($D1048,Artslister!$A$1:$W$100,9,FALSE)</f>
        <v>Rosaceae</v>
      </c>
      <c r="U1048" t="str">
        <f>VLOOKUP($D1048,Artslister!$A$1:$W$100,10,FALSE)</f>
        <v>Filipendula</v>
      </c>
      <c r="V1048" t="str">
        <f>VLOOKUP($D1048,Artslister!$A$1:$W$100,11,FALSE)</f>
        <v>vulgaris</v>
      </c>
      <c r="W1048">
        <f>VLOOKUP($D1048,Artslister!$A$1:$W$100,12,FALSE)</f>
        <v>0</v>
      </c>
      <c r="X1048" t="str">
        <f>VLOOKUP($D1048,Artslister!$A$1:$W$100,13,FALSE)</f>
        <v>Moench</v>
      </c>
      <c r="Y1048" t="str">
        <f>VLOOKUP($D1048,Artslister!$A$1:$W$100,15,FALSE)</f>
        <v>VU</v>
      </c>
      <c r="Z1048" t="e">
        <f>VLOOKUP($D1048,Artslister!$A$1:$W$100,17,FALSE)</f>
        <v>#N/A</v>
      </c>
    </row>
    <row r="1049" spans="1:26" x14ac:dyDescent="0.3">
      <c r="A1049" t="s">
        <v>69</v>
      </c>
      <c r="B1049">
        <v>2020</v>
      </c>
      <c r="C1049" t="s">
        <v>1387</v>
      </c>
      <c r="D1049" t="s">
        <v>1710</v>
      </c>
      <c r="E1049">
        <v>3</v>
      </c>
      <c r="F1049">
        <v>1</v>
      </c>
      <c r="M1049" t="str">
        <f>VLOOKUP($D1049,Artslister!$A$1:$W$100,2,FALSE)</f>
        <v>Filipendula vulgaris</v>
      </c>
      <c r="N1049" t="str">
        <f>VLOOKUP($D1049,Artslister!$A$1:$W$100,3,FALSE)</f>
        <v>103311</v>
      </c>
      <c r="O1049" t="str">
        <f>VLOOKUP($D1049,Artslister!$A$1:$W$100,4,FALSE)</f>
        <v>133275</v>
      </c>
      <c r="P1049" t="str">
        <f>VLOOKUP($D1049,Artslister!$A$1:$W$100,5,FALSE)</f>
        <v>Plantae</v>
      </c>
      <c r="Q1049" t="str">
        <f>VLOOKUP($D1049,Artslister!$A$1:$W$100,6,FALSE)</f>
        <v>Magnoliophyta</v>
      </c>
      <c r="R1049" t="str">
        <f>VLOOKUP($D1049,Artslister!$A$1:$W$100,7,FALSE)</f>
        <v>Eudicots</v>
      </c>
      <c r="S1049" t="str">
        <f>VLOOKUP($D1049,Artslister!$A$1:$W$100,8,FALSE)</f>
        <v>Rosales</v>
      </c>
      <c r="T1049" t="str">
        <f>VLOOKUP($D1049,Artslister!$A$1:$W$100,9,FALSE)</f>
        <v>Rosaceae</v>
      </c>
      <c r="U1049" t="str">
        <f>VLOOKUP($D1049,Artslister!$A$1:$W$100,10,FALSE)</f>
        <v>Filipendula</v>
      </c>
      <c r="V1049" t="str">
        <f>VLOOKUP($D1049,Artslister!$A$1:$W$100,11,FALSE)</f>
        <v>vulgaris</v>
      </c>
      <c r="W1049">
        <f>VLOOKUP($D1049,Artslister!$A$1:$W$100,12,FALSE)</f>
        <v>0</v>
      </c>
      <c r="X1049" t="str">
        <f>VLOOKUP($D1049,Artslister!$A$1:$W$100,13,FALSE)</f>
        <v>Moench</v>
      </c>
      <c r="Y1049" t="str">
        <f>VLOOKUP($D1049,Artslister!$A$1:$W$100,15,FALSE)</f>
        <v>VU</v>
      </c>
      <c r="Z1049" t="e">
        <f>VLOOKUP($D1049,Artslister!$A$1:$W$100,17,FALSE)</f>
        <v>#N/A</v>
      </c>
    </row>
    <row r="1050" spans="1:26" x14ac:dyDescent="0.3">
      <c r="A1050" t="s">
        <v>69</v>
      </c>
      <c r="B1050">
        <v>2020</v>
      </c>
      <c r="C1050" t="s">
        <v>1377</v>
      </c>
      <c r="D1050" t="s">
        <v>1710</v>
      </c>
      <c r="E1050">
        <v>2</v>
      </c>
      <c r="F1050">
        <v>1</v>
      </c>
      <c r="M1050" t="str">
        <f>VLOOKUP($D1050,Artslister!$A$1:$W$100,2,FALSE)</f>
        <v>Filipendula vulgaris</v>
      </c>
      <c r="N1050" t="str">
        <f>VLOOKUP($D1050,Artslister!$A$1:$W$100,3,FALSE)</f>
        <v>103311</v>
      </c>
      <c r="O1050" t="str">
        <f>VLOOKUP($D1050,Artslister!$A$1:$W$100,4,FALSE)</f>
        <v>133275</v>
      </c>
      <c r="P1050" t="str">
        <f>VLOOKUP($D1050,Artslister!$A$1:$W$100,5,FALSE)</f>
        <v>Plantae</v>
      </c>
      <c r="Q1050" t="str">
        <f>VLOOKUP($D1050,Artslister!$A$1:$W$100,6,FALSE)</f>
        <v>Magnoliophyta</v>
      </c>
      <c r="R1050" t="str">
        <f>VLOOKUP($D1050,Artslister!$A$1:$W$100,7,FALSE)</f>
        <v>Eudicots</v>
      </c>
      <c r="S1050" t="str">
        <f>VLOOKUP($D1050,Artslister!$A$1:$W$100,8,FALSE)</f>
        <v>Rosales</v>
      </c>
      <c r="T1050" t="str">
        <f>VLOOKUP($D1050,Artslister!$A$1:$W$100,9,FALSE)</f>
        <v>Rosaceae</v>
      </c>
      <c r="U1050" t="str">
        <f>VLOOKUP($D1050,Artslister!$A$1:$W$100,10,FALSE)</f>
        <v>Filipendula</v>
      </c>
      <c r="V1050" t="str">
        <f>VLOOKUP($D1050,Artslister!$A$1:$W$100,11,FALSE)</f>
        <v>vulgaris</v>
      </c>
      <c r="W1050">
        <f>VLOOKUP($D1050,Artslister!$A$1:$W$100,12,FALSE)</f>
        <v>0</v>
      </c>
      <c r="X1050" t="str">
        <f>VLOOKUP($D1050,Artslister!$A$1:$W$100,13,FALSE)</f>
        <v>Moench</v>
      </c>
      <c r="Y1050" t="str">
        <f>VLOOKUP($D1050,Artslister!$A$1:$W$100,15,FALSE)</f>
        <v>VU</v>
      </c>
      <c r="Z1050" t="e">
        <f>VLOOKUP($D1050,Artslister!$A$1:$W$100,17,FALSE)</f>
        <v>#N/A</v>
      </c>
    </row>
    <row r="1051" spans="1:26" x14ac:dyDescent="0.3">
      <c r="A1051" t="s">
        <v>69</v>
      </c>
      <c r="B1051">
        <v>2020</v>
      </c>
      <c r="C1051" t="s">
        <v>1385</v>
      </c>
      <c r="D1051" t="s">
        <v>1710</v>
      </c>
      <c r="E1051">
        <v>1</v>
      </c>
      <c r="F1051">
        <v>1</v>
      </c>
      <c r="M1051" t="str">
        <f>VLOOKUP($D1051,Artslister!$A$1:$W$100,2,FALSE)</f>
        <v>Filipendula vulgaris</v>
      </c>
      <c r="N1051" t="str">
        <f>VLOOKUP($D1051,Artslister!$A$1:$W$100,3,FALSE)</f>
        <v>103311</v>
      </c>
      <c r="O1051" t="str">
        <f>VLOOKUP($D1051,Artslister!$A$1:$W$100,4,FALSE)</f>
        <v>133275</v>
      </c>
      <c r="P1051" t="str">
        <f>VLOOKUP($D1051,Artslister!$A$1:$W$100,5,FALSE)</f>
        <v>Plantae</v>
      </c>
      <c r="Q1051" t="str">
        <f>VLOOKUP($D1051,Artslister!$A$1:$W$100,6,FALSE)</f>
        <v>Magnoliophyta</v>
      </c>
      <c r="R1051" t="str">
        <f>VLOOKUP($D1051,Artslister!$A$1:$W$100,7,FALSE)</f>
        <v>Eudicots</v>
      </c>
      <c r="S1051" t="str">
        <f>VLOOKUP($D1051,Artslister!$A$1:$W$100,8,FALSE)</f>
        <v>Rosales</v>
      </c>
      <c r="T1051" t="str">
        <f>VLOOKUP($D1051,Artslister!$A$1:$W$100,9,FALSE)</f>
        <v>Rosaceae</v>
      </c>
      <c r="U1051" t="str">
        <f>VLOOKUP($D1051,Artslister!$A$1:$W$100,10,FALSE)</f>
        <v>Filipendula</v>
      </c>
      <c r="V1051" t="str">
        <f>VLOOKUP($D1051,Artslister!$A$1:$W$100,11,FALSE)</f>
        <v>vulgaris</v>
      </c>
      <c r="W1051">
        <f>VLOOKUP($D1051,Artslister!$A$1:$W$100,12,FALSE)</f>
        <v>0</v>
      </c>
      <c r="X1051" t="str">
        <f>VLOOKUP($D1051,Artslister!$A$1:$W$100,13,FALSE)</f>
        <v>Moench</v>
      </c>
      <c r="Y1051" t="str">
        <f>VLOOKUP($D1051,Artslister!$A$1:$W$100,15,FALSE)</f>
        <v>VU</v>
      </c>
      <c r="Z1051" t="e">
        <f>VLOOKUP($D1051,Artslister!$A$1:$W$100,17,FALSE)</f>
        <v>#N/A</v>
      </c>
    </row>
    <row r="1052" spans="1:26" x14ac:dyDescent="0.3">
      <c r="A1052" t="s">
        <v>69</v>
      </c>
      <c r="B1052">
        <v>2020</v>
      </c>
      <c r="C1052" t="s">
        <v>1388</v>
      </c>
      <c r="D1052" t="s">
        <v>1710</v>
      </c>
      <c r="E1052">
        <v>5</v>
      </c>
      <c r="F1052">
        <v>1</v>
      </c>
      <c r="M1052" t="str">
        <f>VLOOKUP($D1052,Artslister!$A$1:$W$100,2,FALSE)</f>
        <v>Filipendula vulgaris</v>
      </c>
      <c r="N1052" t="str">
        <f>VLOOKUP($D1052,Artslister!$A$1:$W$100,3,FALSE)</f>
        <v>103311</v>
      </c>
      <c r="O1052" t="str">
        <f>VLOOKUP($D1052,Artslister!$A$1:$W$100,4,FALSE)</f>
        <v>133275</v>
      </c>
      <c r="P1052" t="str">
        <f>VLOOKUP($D1052,Artslister!$A$1:$W$100,5,FALSE)</f>
        <v>Plantae</v>
      </c>
      <c r="Q1052" t="str">
        <f>VLOOKUP($D1052,Artslister!$A$1:$W$100,6,FALSE)</f>
        <v>Magnoliophyta</v>
      </c>
      <c r="R1052" t="str">
        <f>VLOOKUP($D1052,Artslister!$A$1:$W$100,7,FALSE)</f>
        <v>Eudicots</v>
      </c>
      <c r="S1052" t="str">
        <f>VLOOKUP($D1052,Artslister!$A$1:$W$100,8,FALSE)</f>
        <v>Rosales</v>
      </c>
      <c r="T1052" t="str">
        <f>VLOOKUP($D1052,Artslister!$A$1:$W$100,9,FALSE)</f>
        <v>Rosaceae</v>
      </c>
      <c r="U1052" t="str">
        <f>VLOOKUP($D1052,Artslister!$A$1:$W$100,10,FALSE)</f>
        <v>Filipendula</v>
      </c>
      <c r="V1052" t="str">
        <f>VLOOKUP($D1052,Artslister!$A$1:$W$100,11,FALSE)</f>
        <v>vulgaris</v>
      </c>
      <c r="W1052">
        <f>VLOOKUP($D1052,Artslister!$A$1:$W$100,12,FALSE)</f>
        <v>0</v>
      </c>
      <c r="X1052" t="str">
        <f>VLOOKUP($D1052,Artslister!$A$1:$W$100,13,FALSE)</f>
        <v>Moench</v>
      </c>
      <c r="Y1052" t="str">
        <f>VLOOKUP($D1052,Artslister!$A$1:$W$100,15,FALSE)</f>
        <v>VU</v>
      </c>
      <c r="Z1052" t="e">
        <f>VLOOKUP($D1052,Artslister!$A$1:$W$100,17,FALSE)</f>
        <v>#N/A</v>
      </c>
    </row>
    <row r="1053" spans="1:26" x14ac:dyDescent="0.3">
      <c r="A1053" t="s">
        <v>69</v>
      </c>
      <c r="B1053">
        <v>2020</v>
      </c>
      <c r="C1053" t="s">
        <v>1390</v>
      </c>
      <c r="D1053" t="s">
        <v>1710</v>
      </c>
      <c r="E1053">
        <v>0.1</v>
      </c>
      <c r="F1053">
        <v>1</v>
      </c>
      <c r="M1053" t="str">
        <f>VLOOKUP($D1053,Artslister!$A$1:$W$100,2,FALSE)</f>
        <v>Filipendula vulgaris</v>
      </c>
      <c r="N1053" t="str">
        <f>VLOOKUP($D1053,Artslister!$A$1:$W$100,3,FALSE)</f>
        <v>103311</v>
      </c>
      <c r="O1053" t="str">
        <f>VLOOKUP($D1053,Artslister!$A$1:$W$100,4,FALSE)</f>
        <v>133275</v>
      </c>
      <c r="P1053" t="str">
        <f>VLOOKUP($D1053,Artslister!$A$1:$W$100,5,FALSE)</f>
        <v>Plantae</v>
      </c>
      <c r="Q1053" t="str">
        <f>VLOOKUP($D1053,Artslister!$A$1:$W$100,6,FALSE)</f>
        <v>Magnoliophyta</v>
      </c>
      <c r="R1053" t="str">
        <f>VLOOKUP($D1053,Artslister!$A$1:$W$100,7,FALSE)</f>
        <v>Eudicots</v>
      </c>
      <c r="S1053" t="str">
        <f>VLOOKUP($D1053,Artslister!$A$1:$W$100,8,FALSE)</f>
        <v>Rosales</v>
      </c>
      <c r="T1053" t="str">
        <f>VLOOKUP($D1053,Artslister!$A$1:$W$100,9,FALSE)</f>
        <v>Rosaceae</v>
      </c>
      <c r="U1053" t="str">
        <f>VLOOKUP($D1053,Artslister!$A$1:$W$100,10,FALSE)</f>
        <v>Filipendula</v>
      </c>
      <c r="V1053" t="str">
        <f>VLOOKUP($D1053,Artslister!$A$1:$W$100,11,FALSE)</f>
        <v>vulgaris</v>
      </c>
      <c r="W1053">
        <f>VLOOKUP($D1053,Artslister!$A$1:$W$100,12,FALSE)</f>
        <v>0</v>
      </c>
      <c r="X1053" t="str">
        <f>VLOOKUP($D1053,Artslister!$A$1:$W$100,13,FALSE)</f>
        <v>Moench</v>
      </c>
      <c r="Y1053" t="str">
        <f>VLOOKUP($D1053,Artslister!$A$1:$W$100,15,FALSE)</f>
        <v>VU</v>
      </c>
      <c r="Z1053" t="e">
        <f>VLOOKUP($D1053,Artslister!$A$1:$W$100,17,FALSE)</f>
        <v>#N/A</v>
      </c>
    </row>
    <row r="1054" spans="1:26" x14ac:dyDescent="0.3">
      <c r="A1054" t="s">
        <v>69</v>
      </c>
      <c r="B1054">
        <v>2020</v>
      </c>
      <c r="C1054" t="s">
        <v>1383</v>
      </c>
      <c r="D1054" t="s">
        <v>1710</v>
      </c>
      <c r="E1054">
        <v>10</v>
      </c>
      <c r="F1054">
        <v>1</v>
      </c>
      <c r="M1054" t="str">
        <f>VLOOKUP($D1054,Artslister!$A$1:$W$100,2,FALSE)</f>
        <v>Filipendula vulgaris</v>
      </c>
      <c r="N1054" t="str">
        <f>VLOOKUP($D1054,Artslister!$A$1:$W$100,3,FALSE)</f>
        <v>103311</v>
      </c>
      <c r="O1054" t="str">
        <f>VLOOKUP($D1054,Artslister!$A$1:$W$100,4,FALSE)</f>
        <v>133275</v>
      </c>
      <c r="P1054" t="str">
        <f>VLOOKUP($D1054,Artslister!$A$1:$W$100,5,FALSE)</f>
        <v>Plantae</v>
      </c>
      <c r="Q1054" t="str">
        <f>VLOOKUP($D1054,Artslister!$A$1:$W$100,6,FALSE)</f>
        <v>Magnoliophyta</v>
      </c>
      <c r="R1054" t="str">
        <f>VLOOKUP($D1054,Artslister!$A$1:$W$100,7,FALSE)</f>
        <v>Eudicots</v>
      </c>
      <c r="S1054" t="str">
        <f>VLOOKUP($D1054,Artslister!$A$1:$W$100,8,FALSE)</f>
        <v>Rosales</v>
      </c>
      <c r="T1054" t="str">
        <f>VLOOKUP($D1054,Artslister!$A$1:$W$100,9,FALSE)</f>
        <v>Rosaceae</v>
      </c>
      <c r="U1054" t="str">
        <f>VLOOKUP($D1054,Artslister!$A$1:$W$100,10,FALSE)</f>
        <v>Filipendula</v>
      </c>
      <c r="V1054" t="str">
        <f>VLOOKUP($D1054,Artslister!$A$1:$W$100,11,FALSE)</f>
        <v>vulgaris</v>
      </c>
      <c r="W1054">
        <f>VLOOKUP($D1054,Artslister!$A$1:$W$100,12,FALSE)</f>
        <v>0</v>
      </c>
      <c r="X1054" t="str">
        <f>VLOOKUP($D1054,Artslister!$A$1:$W$100,13,FALSE)</f>
        <v>Moench</v>
      </c>
      <c r="Y1054" t="str">
        <f>VLOOKUP($D1054,Artslister!$A$1:$W$100,15,FALSE)</f>
        <v>VU</v>
      </c>
      <c r="Z1054" t="e">
        <f>VLOOKUP($D1054,Artslister!$A$1:$W$100,17,FALSE)</f>
        <v>#N/A</v>
      </c>
    </row>
    <row r="1055" spans="1:26" x14ac:dyDescent="0.3">
      <c r="A1055" t="s">
        <v>69</v>
      </c>
      <c r="B1055">
        <v>2020</v>
      </c>
      <c r="C1055" t="s">
        <v>1376</v>
      </c>
      <c r="D1055" t="s">
        <v>1710</v>
      </c>
      <c r="E1055">
        <v>3</v>
      </c>
      <c r="F1055">
        <v>1</v>
      </c>
      <c r="M1055" t="str">
        <f>VLOOKUP($D1055,Artslister!$A$1:$W$100,2,FALSE)</f>
        <v>Filipendula vulgaris</v>
      </c>
      <c r="N1055" t="str">
        <f>VLOOKUP($D1055,Artslister!$A$1:$W$100,3,FALSE)</f>
        <v>103311</v>
      </c>
      <c r="O1055" t="str">
        <f>VLOOKUP($D1055,Artslister!$A$1:$W$100,4,FALSE)</f>
        <v>133275</v>
      </c>
      <c r="P1055" t="str">
        <f>VLOOKUP($D1055,Artslister!$A$1:$W$100,5,FALSE)</f>
        <v>Plantae</v>
      </c>
      <c r="Q1055" t="str">
        <f>VLOOKUP($D1055,Artslister!$A$1:$W$100,6,FALSE)</f>
        <v>Magnoliophyta</v>
      </c>
      <c r="R1055" t="str">
        <f>VLOOKUP($D1055,Artslister!$A$1:$W$100,7,FALSE)</f>
        <v>Eudicots</v>
      </c>
      <c r="S1055" t="str">
        <f>VLOOKUP($D1055,Artslister!$A$1:$W$100,8,FALSE)</f>
        <v>Rosales</v>
      </c>
      <c r="T1055" t="str">
        <f>VLOOKUP($D1055,Artslister!$A$1:$W$100,9,FALSE)</f>
        <v>Rosaceae</v>
      </c>
      <c r="U1055" t="str">
        <f>VLOOKUP($D1055,Artslister!$A$1:$W$100,10,FALSE)</f>
        <v>Filipendula</v>
      </c>
      <c r="V1055" t="str">
        <f>VLOOKUP($D1055,Artslister!$A$1:$W$100,11,FALSE)</f>
        <v>vulgaris</v>
      </c>
      <c r="W1055">
        <f>VLOOKUP($D1055,Artslister!$A$1:$W$100,12,FALSE)</f>
        <v>0</v>
      </c>
      <c r="X1055" t="str">
        <f>VLOOKUP($D1055,Artslister!$A$1:$W$100,13,FALSE)</f>
        <v>Moench</v>
      </c>
      <c r="Y1055" t="str">
        <f>VLOOKUP($D1055,Artslister!$A$1:$W$100,15,FALSE)</f>
        <v>VU</v>
      </c>
      <c r="Z1055" t="e">
        <f>VLOOKUP($D1055,Artslister!$A$1:$W$100,17,FALSE)</f>
        <v>#N/A</v>
      </c>
    </row>
    <row r="1056" spans="1:26" x14ac:dyDescent="0.3">
      <c r="A1056" t="s">
        <v>75</v>
      </c>
      <c r="B1056">
        <v>2020</v>
      </c>
      <c r="C1056" t="s">
        <v>1402</v>
      </c>
      <c r="D1056" t="s">
        <v>1710</v>
      </c>
      <c r="E1056">
        <v>8</v>
      </c>
      <c r="F1056">
        <v>1</v>
      </c>
      <c r="M1056" t="str">
        <f>VLOOKUP($D1056,Artslister!$A$1:$W$100,2,FALSE)</f>
        <v>Filipendula vulgaris</v>
      </c>
      <c r="N1056" t="str">
        <f>VLOOKUP($D1056,Artslister!$A$1:$W$100,3,FALSE)</f>
        <v>103311</v>
      </c>
      <c r="O1056" t="str">
        <f>VLOOKUP($D1056,Artslister!$A$1:$W$100,4,FALSE)</f>
        <v>133275</v>
      </c>
      <c r="P1056" t="str">
        <f>VLOOKUP($D1056,Artslister!$A$1:$W$100,5,FALSE)</f>
        <v>Plantae</v>
      </c>
      <c r="Q1056" t="str">
        <f>VLOOKUP($D1056,Artslister!$A$1:$W$100,6,FALSE)</f>
        <v>Magnoliophyta</v>
      </c>
      <c r="R1056" t="str">
        <f>VLOOKUP($D1056,Artslister!$A$1:$W$100,7,FALSE)</f>
        <v>Eudicots</v>
      </c>
      <c r="S1056" t="str">
        <f>VLOOKUP($D1056,Artslister!$A$1:$W$100,8,FALSE)</f>
        <v>Rosales</v>
      </c>
      <c r="T1056" t="str">
        <f>VLOOKUP($D1056,Artslister!$A$1:$W$100,9,FALSE)</f>
        <v>Rosaceae</v>
      </c>
      <c r="U1056" t="str">
        <f>VLOOKUP($D1056,Artslister!$A$1:$W$100,10,FALSE)</f>
        <v>Filipendula</v>
      </c>
      <c r="V1056" t="str">
        <f>VLOOKUP($D1056,Artslister!$A$1:$W$100,11,FALSE)</f>
        <v>vulgaris</v>
      </c>
      <c r="W1056">
        <f>VLOOKUP($D1056,Artslister!$A$1:$W$100,12,FALSE)</f>
        <v>0</v>
      </c>
      <c r="X1056" t="str">
        <f>VLOOKUP($D1056,Artslister!$A$1:$W$100,13,FALSE)</f>
        <v>Moench</v>
      </c>
      <c r="Y1056" t="str">
        <f>VLOOKUP($D1056,Artslister!$A$1:$W$100,15,FALSE)</f>
        <v>VU</v>
      </c>
      <c r="Z1056" t="e">
        <f>VLOOKUP($D1056,Artslister!$A$1:$W$100,17,FALSE)</f>
        <v>#N/A</v>
      </c>
    </row>
    <row r="1057" spans="1:26" x14ac:dyDescent="0.3">
      <c r="A1057" t="s">
        <v>75</v>
      </c>
      <c r="B1057">
        <v>2020</v>
      </c>
      <c r="C1057" t="s">
        <v>1404</v>
      </c>
      <c r="D1057" t="s">
        <v>1710</v>
      </c>
      <c r="E1057">
        <v>3</v>
      </c>
      <c r="F1057">
        <v>1</v>
      </c>
      <c r="M1057" t="str">
        <f>VLOOKUP($D1057,Artslister!$A$1:$W$100,2,FALSE)</f>
        <v>Filipendula vulgaris</v>
      </c>
      <c r="N1057" t="str">
        <f>VLOOKUP($D1057,Artslister!$A$1:$W$100,3,FALSE)</f>
        <v>103311</v>
      </c>
      <c r="O1057" t="str">
        <f>VLOOKUP($D1057,Artslister!$A$1:$W$100,4,FALSE)</f>
        <v>133275</v>
      </c>
      <c r="P1057" t="str">
        <f>VLOOKUP($D1057,Artslister!$A$1:$W$100,5,FALSE)</f>
        <v>Plantae</v>
      </c>
      <c r="Q1057" t="str">
        <f>VLOOKUP($D1057,Artslister!$A$1:$W$100,6,FALSE)</f>
        <v>Magnoliophyta</v>
      </c>
      <c r="R1057" t="str">
        <f>VLOOKUP($D1057,Artslister!$A$1:$W$100,7,FALSE)</f>
        <v>Eudicots</v>
      </c>
      <c r="S1057" t="str">
        <f>VLOOKUP($D1057,Artslister!$A$1:$W$100,8,FALSE)</f>
        <v>Rosales</v>
      </c>
      <c r="T1057" t="str">
        <f>VLOOKUP($D1057,Artslister!$A$1:$W$100,9,FALSE)</f>
        <v>Rosaceae</v>
      </c>
      <c r="U1057" t="str">
        <f>VLOOKUP($D1057,Artslister!$A$1:$W$100,10,FALSE)</f>
        <v>Filipendula</v>
      </c>
      <c r="V1057" t="str">
        <f>VLOOKUP($D1057,Artslister!$A$1:$W$100,11,FALSE)</f>
        <v>vulgaris</v>
      </c>
      <c r="W1057">
        <f>VLOOKUP($D1057,Artslister!$A$1:$W$100,12,FALSE)</f>
        <v>0</v>
      </c>
      <c r="X1057" t="str">
        <f>VLOOKUP($D1057,Artslister!$A$1:$W$100,13,FALSE)</f>
        <v>Moench</v>
      </c>
      <c r="Y1057" t="str">
        <f>VLOOKUP($D1057,Artslister!$A$1:$W$100,15,FALSE)</f>
        <v>VU</v>
      </c>
      <c r="Z1057" t="e">
        <f>VLOOKUP($D1057,Artslister!$A$1:$W$100,17,FALSE)</f>
        <v>#N/A</v>
      </c>
    </row>
    <row r="1058" spans="1:26" x14ac:dyDescent="0.3">
      <c r="A1058" t="s">
        <v>75</v>
      </c>
      <c r="B1058">
        <v>2020</v>
      </c>
      <c r="C1058" t="s">
        <v>1405</v>
      </c>
      <c r="D1058" t="s">
        <v>1710</v>
      </c>
      <c r="E1058">
        <v>5</v>
      </c>
      <c r="F1058">
        <v>1</v>
      </c>
      <c r="M1058" t="str">
        <f>VLOOKUP($D1058,Artslister!$A$1:$W$100,2,FALSE)</f>
        <v>Filipendula vulgaris</v>
      </c>
      <c r="N1058" t="str">
        <f>VLOOKUP($D1058,Artslister!$A$1:$W$100,3,FALSE)</f>
        <v>103311</v>
      </c>
      <c r="O1058" t="str">
        <f>VLOOKUP($D1058,Artslister!$A$1:$W$100,4,FALSE)</f>
        <v>133275</v>
      </c>
      <c r="P1058" t="str">
        <f>VLOOKUP($D1058,Artslister!$A$1:$W$100,5,FALSE)</f>
        <v>Plantae</v>
      </c>
      <c r="Q1058" t="str">
        <f>VLOOKUP($D1058,Artslister!$A$1:$W$100,6,FALSE)</f>
        <v>Magnoliophyta</v>
      </c>
      <c r="R1058" t="str">
        <f>VLOOKUP($D1058,Artslister!$A$1:$W$100,7,FALSE)</f>
        <v>Eudicots</v>
      </c>
      <c r="S1058" t="str">
        <f>VLOOKUP($D1058,Artslister!$A$1:$W$100,8,FALSE)</f>
        <v>Rosales</v>
      </c>
      <c r="T1058" t="str">
        <f>VLOOKUP($D1058,Artslister!$A$1:$W$100,9,FALSE)</f>
        <v>Rosaceae</v>
      </c>
      <c r="U1058" t="str">
        <f>VLOOKUP($D1058,Artslister!$A$1:$W$100,10,FALSE)</f>
        <v>Filipendula</v>
      </c>
      <c r="V1058" t="str">
        <f>VLOOKUP($D1058,Artslister!$A$1:$W$100,11,FALSE)</f>
        <v>vulgaris</v>
      </c>
      <c r="W1058">
        <f>VLOOKUP($D1058,Artslister!$A$1:$W$100,12,FALSE)</f>
        <v>0</v>
      </c>
      <c r="X1058" t="str">
        <f>VLOOKUP($D1058,Artslister!$A$1:$W$100,13,FALSE)</f>
        <v>Moench</v>
      </c>
      <c r="Y1058" t="str">
        <f>VLOOKUP($D1058,Artslister!$A$1:$W$100,15,FALSE)</f>
        <v>VU</v>
      </c>
      <c r="Z1058" t="e">
        <f>VLOOKUP($D1058,Artslister!$A$1:$W$100,17,FALSE)</f>
        <v>#N/A</v>
      </c>
    </row>
    <row r="1059" spans="1:26" x14ac:dyDescent="0.3">
      <c r="A1059" t="s">
        <v>75</v>
      </c>
      <c r="B1059">
        <v>2020</v>
      </c>
      <c r="C1059" t="s">
        <v>1407</v>
      </c>
      <c r="D1059" t="s">
        <v>1710</v>
      </c>
      <c r="E1059">
        <v>5</v>
      </c>
      <c r="F1059">
        <v>1</v>
      </c>
      <c r="M1059" t="str">
        <f>VLOOKUP($D1059,Artslister!$A$1:$W$100,2,FALSE)</f>
        <v>Filipendula vulgaris</v>
      </c>
      <c r="N1059" t="str">
        <f>VLOOKUP($D1059,Artslister!$A$1:$W$100,3,FALSE)</f>
        <v>103311</v>
      </c>
      <c r="O1059" t="str">
        <f>VLOOKUP($D1059,Artslister!$A$1:$W$100,4,FALSE)</f>
        <v>133275</v>
      </c>
      <c r="P1059" t="str">
        <f>VLOOKUP($D1059,Artslister!$A$1:$W$100,5,FALSE)</f>
        <v>Plantae</v>
      </c>
      <c r="Q1059" t="str">
        <f>VLOOKUP($D1059,Artslister!$A$1:$W$100,6,FALSE)</f>
        <v>Magnoliophyta</v>
      </c>
      <c r="R1059" t="str">
        <f>VLOOKUP($D1059,Artslister!$A$1:$W$100,7,FALSE)</f>
        <v>Eudicots</v>
      </c>
      <c r="S1059" t="str">
        <f>VLOOKUP($D1059,Artslister!$A$1:$W$100,8,FALSE)</f>
        <v>Rosales</v>
      </c>
      <c r="T1059" t="str">
        <f>VLOOKUP($D1059,Artslister!$A$1:$W$100,9,FALSE)</f>
        <v>Rosaceae</v>
      </c>
      <c r="U1059" t="str">
        <f>VLOOKUP($D1059,Artslister!$A$1:$W$100,10,FALSE)</f>
        <v>Filipendula</v>
      </c>
      <c r="V1059" t="str">
        <f>VLOOKUP($D1059,Artslister!$A$1:$W$100,11,FALSE)</f>
        <v>vulgaris</v>
      </c>
      <c r="W1059">
        <f>VLOOKUP($D1059,Artslister!$A$1:$W$100,12,FALSE)</f>
        <v>0</v>
      </c>
      <c r="X1059" t="str">
        <f>VLOOKUP($D1059,Artslister!$A$1:$W$100,13,FALSE)</f>
        <v>Moench</v>
      </c>
      <c r="Y1059" t="str">
        <f>VLOOKUP($D1059,Artslister!$A$1:$W$100,15,FALSE)</f>
        <v>VU</v>
      </c>
      <c r="Z1059" t="e">
        <f>VLOOKUP($D1059,Artslister!$A$1:$W$100,17,FALSE)</f>
        <v>#N/A</v>
      </c>
    </row>
    <row r="1060" spans="1:26" x14ac:dyDescent="0.3">
      <c r="A1060" t="s">
        <v>75</v>
      </c>
      <c r="B1060">
        <v>2020</v>
      </c>
      <c r="C1060" t="s">
        <v>1410</v>
      </c>
      <c r="D1060" t="s">
        <v>1710</v>
      </c>
      <c r="E1060">
        <v>1</v>
      </c>
      <c r="F1060">
        <v>1</v>
      </c>
      <c r="M1060" t="str">
        <f>VLOOKUP($D1060,Artslister!$A$1:$W$100,2,FALSE)</f>
        <v>Filipendula vulgaris</v>
      </c>
      <c r="N1060" t="str">
        <f>VLOOKUP($D1060,Artslister!$A$1:$W$100,3,FALSE)</f>
        <v>103311</v>
      </c>
      <c r="O1060" t="str">
        <f>VLOOKUP($D1060,Artslister!$A$1:$W$100,4,FALSE)</f>
        <v>133275</v>
      </c>
      <c r="P1060" t="str">
        <f>VLOOKUP($D1060,Artslister!$A$1:$W$100,5,FALSE)</f>
        <v>Plantae</v>
      </c>
      <c r="Q1060" t="str">
        <f>VLOOKUP($D1060,Artslister!$A$1:$W$100,6,FALSE)</f>
        <v>Magnoliophyta</v>
      </c>
      <c r="R1060" t="str">
        <f>VLOOKUP($D1060,Artslister!$A$1:$W$100,7,FALSE)</f>
        <v>Eudicots</v>
      </c>
      <c r="S1060" t="str">
        <f>VLOOKUP($D1060,Artslister!$A$1:$W$100,8,FALSE)</f>
        <v>Rosales</v>
      </c>
      <c r="T1060" t="str">
        <f>VLOOKUP($D1060,Artslister!$A$1:$W$100,9,FALSE)</f>
        <v>Rosaceae</v>
      </c>
      <c r="U1060" t="str">
        <f>VLOOKUP($D1060,Artslister!$A$1:$W$100,10,FALSE)</f>
        <v>Filipendula</v>
      </c>
      <c r="V1060" t="str">
        <f>VLOOKUP($D1060,Artslister!$A$1:$W$100,11,FALSE)</f>
        <v>vulgaris</v>
      </c>
      <c r="W1060">
        <f>VLOOKUP($D1060,Artslister!$A$1:$W$100,12,FALSE)</f>
        <v>0</v>
      </c>
      <c r="X1060" t="str">
        <f>VLOOKUP($D1060,Artslister!$A$1:$W$100,13,FALSE)</f>
        <v>Moench</v>
      </c>
      <c r="Y1060" t="str">
        <f>VLOOKUP($D1060,Artslister!$A$1:$W$100,15,FALSE)</f>
        <v>VU</v>
      </c>
      <c r="Z1060" t="e">
        <f>VLOOKUP($D1060,Artslister!$A$1:$W$100,17,FALSE)</f>
        <v>#N/A</v>
      </c>
    </row>
    <row r="1061" spans="1:26" x14ac:dyDescent="0.3">
      <c r="A1061" t="s">
        <v>75</v>
      </c>
      <c r="B1061">
        <v>2020</v>
      </c>
      <c r="C1061" t="s">
        <v>1412</v>
      </c>
      <c r="D1061" t="s">
        <v>1710</v>
      </c>
      <c r="E1061">
        <v>1</v>
      </c>
      <c r="F1061">
        <v>1</v>
      </c>
      <c r="M1061" t="str">
        <f>VLOOKUP($D1061,Artslister!$A$1:$W$100,2,FALSE)</f>
        <v>Filipendula vulgaris</v>
      </c>
      <c r="N1061" t="str">
        <f>VLOOKUP($D1061,Artslister!$A$1:$W$100,3,FALSE)</f>
        <v>103311</v>
      </c>
      <c r="O1061" t="str">
        <f>VLOOKUP($D1061,Artslister!$A$1:$W$100,4,FALSE)</f>
        <v>133275</v>
      </c>
      <c r="P1061" t="str">
        <f>VLOOKUP($D1061,Artslister!$A$1:$W$100,5,FALSE)</f>
        <v>Plantae</v>
      </c>
      <c r="Q1061" t="str">
        <f>VLOOKUP($D1061,Artslister!$A$1:$W$100,6,FALSE)</f>
        <v>Magnoliophyta</v>
      </c>
      <c r="R1061" t="str">
        <f>VLOOKUP($D1061,Artslister!$A$1:$W$100,7,FALSE)</f>
        <v>Eudicots</v>
      </c>
      <c r="S1061" t="str">
        <f>VLOOKUP($D1061,Artslister!$A$1:$W$100,8,FALSE)</f>
        <v>Rosales</v>
      </c>
      <c r="T1061" t="str">
        <f>VLOOKUP($D1061,Artslister!$A$1:$W$100,9,FALSE)</f>
        <v>Rosaceae</v>
      </c>
      <c r="U1061" t="str">
        <f>VLOOKUP($D1061,Artslister!$A$1:$W$100,10,FALSE)</f>
        <v>Filipendula</v>
      </c>
      <c r="V1061" t="str">
        <f>VLOOKUP($D1061,Artslister!$A$1:$W$100,11,FALSE)</f>
        <v>vulgaris</v>
      </c>
      <c r="W1061">
        <f>VLOOKUP($D1061,Artslister!$A$1:$W$100,12,FALSE)</f>
        <v>0</v>
      </c>
      <c r="X1061" t="str">
        <f>VLOOKUP($D1061,Artslister!$A$1:$W$100,13,FALSE)</f>
        <v>Moench</v>
      </c>
      <c r="Y1061" t="str">
        <f>VLOOKUP($D1061,Artslister!$A$1:$W$100,15,FALSE)</f>
        <v>VU</v>
      </c>
      <c r="Z1061" t="e">
        <f>VLOOKUP($D1061,Artslister!$A$1:$W$100,17,FALSE)</f>
        <v>#N/A</v>
      </c>
    </row>
    <row r="1062" spans="1:26" x14ac:dyDescent="0.3">
      <c r="A1062" t="s">
        <v>75</v>
      </c>
      <c r="B1062">
        <v>2020</v>
      </c>
      <c r="C1062" t="s">
        <v>1413</v>
      </c>
      <c r="D1062" t="s">
        <v>1710</v>
      </c>
      <c r="E1062">
        <v>1</v>
      </c>
      <c r="F1062">
        <v>1</v>
      </c>
      <c r="M1062" t="str">
        <f>VLOOKUP($D1062,Artslister!$A$1:$W$100,2,FALSE)</f>
        <v>Filipendula vulgaris</v>
      </c>
      <c r="N1062" t="str">
        <f>VLOOKUP($D1062,Artslister!$A$1:$W$100,3,FALSE)</f>
        <v>103311</v>
      </c>
      <c r="O1062" t="str">
        <f>VLOOKUP($D1062,Artslister!$A$1:$W$100,4,FALSE)</f>
        <v>133275</v>
      </c>
      <c r="P1062" t="str">
        <f>VLOOKUP($D1062,Artslister!$A$1:$W$100,5,FALSE)</f>
        <v>Plantae</v>
      </c>
      <c r="Q1062" t="str">
        <f>VLOOKUP($D1062,Artslister!$A$1:$W$100,6,FALSE)</f>
        <v>Magnoliophyta</v>
      </c>
      <c r="R1062" t="str">
        <f>VLOOKUP($D1062,Artslister!$A$1:$W$100,7,FALSE)</f>
        <v>Eudicots</v>
      </c>
      <c r="S1062" t="str">
        <f>VLOOKUP($D1062,Artslister!$A$1:$W$100,8,FALSE)</f>
        <v>Rosales</v>
      </c>
      <c r="T1062" t="str">
        <f>VLOOKUP($D1062,Artslister!$A$1:$W$100,9,FALSE)</f>
        <v>Rosaceae</v>
      </c>
      <c r="U1062" t="str">
        <f>VLOOKUP($D1062,Artslister!$A$1:$W$100,10,FALSE)</f>
        <v>Filipendula</v>
      </c>
      <c r="V1062" t="str">
        <f>VLOOKUP($D1062,Artslister!$A$1:$W$100,11,FALSE)</f>
        <v>vulgaris</v>
      </c>
      <c r="W1062">
        <f>VLOOKUP($D1062,Artslister!$A$1:$W$100,12,FALSE)</f>
        <v>0</v>
      </c>
      <c r="X1062" t="str">
        <f>VLOOKUP($D1062,Artslister!$A$1:$W$100,13,FALSE)</f>
        <v>Moench</v>
      </c>
      <c r="Y1062" t="str">
        <f>VLOOKUP($D1062,Artslister!$A$1:$W$100,15,FALSE)</f>
        <v>VU</v>
      </c>
      <c r="Z1062" t="e">
        <f>VLOOKUP($D1062,Artslister!$A$1:$W$100,17,FALSE)</f>
        <v>#N/A</v>
      </c>
    </row>
    <row r="1063" spans="1:26" x14ac:dyDescent="0.3">
      <c r="A1063" t="s">
        <v>56</v>
      </c>
      <c r="B1063">
        <v>2020</v>
      </c>
      <c r="C1063" t="s">
        <v>1469</v>
      </c>
      <c r="D1063" t="s">
        <v>1710</v>
      </c>
      <c r="E1063">
        <v>0.1</v>
      </c>
      <c r="F1063">
        <v>1</v>
      </c>
      <c r="M1063" t="str">
        <f>VLOOKUP($D1063,Artslister!$A$1:$W$100,2,FALSE)</f>
        <v>Filipendula vulgaris</v>
      </c>
      <c r="N1063" t="str">
        <f>VLOOKUP($D1063,Artslister!$A$1:$W$100,3,FALSE)</f>
        <v>103311</v>
      </c>
      <c r="O1063" t="str">
        <f>VLOOKUP($D1063,Artslister!$A$1:$W$100,4,FALSE)</f>
        <v>133275</v>
      </c>
      <c r="P1063" t="str">
        <f>VLOOKUP($D1063,Artslister!$A$1:$W$100,5,FALSE)</f>
        <v>Plantae</v>
      </c>
      <c r="Q1063" t="str">
        <f>VLOOKUP($D1063,Artslister!$A$1:$W$100,6,FALSE)</f>
        <v>Magnoliophyta</v>
      </c>
      <c r="R1063" t="str">
        <f>VLOOKUP($D1063,Artslister!$A$1:$W$100,7,FALSE)</f>
        <v>Eudicots</v>
      </c>
      <c r="S1063" t="str">
        <f>VLOOKUP($D1063,Artslister!$A$1:$W$100,8,FALSE)</f>
        <v>Rosales</v>
      </c>
      <c r="T1063" t="str">
        <f>VLOOKUP($D1063,Artslister!$A$1:$W$100,9,FALSE)</f>
        <v>Rosaceae</v>
      </c>
      <c r="U1063" t="str">
        <f>VLOOKUP($D1063,Artslister!$A$1:$W$100,10,FALSE)</f>
        <v>Filipendula</v>
      </c>
      <c r="V1063" t="str">
        <f>VLOOKUP($D1063,Artslister!$A$1:$W$100,11,FALSE)</f>
        <v>vulgaris</v>
      </c>
      <c r="W1063">
        <f>VLOOKUP($D1063,Artslister!$A$1:$W$100,12,FALSE)</f>
        <v>0</v>
      </c>
      <c r="X1063" t="str">
        <f>VLOOKUP($D1063,Artslister!$A$1:$W$100,13,FALSE)</f>
        <v>Moench</v>
      </c>
      <c r="Y1063" t="str">
        <f>VLOOKUP($D1063,Artslister!$A$1:$W$100,15,FALSE)</f>
        <v>VU</v>
      </c>
      <c r="Z1063" t="e">
        <f>VLOOKUP($D1063,Artslister!$A$1:$W$100,17,FALSE)</f>
        <v>#N/A</v>
      </c>
    </row>
    <row r="1064" spans="1:26" x14ac:dyDescent="0.3">
      <c r="A1064" t="s">
        <v>56</v>
      </c>
      <c r="B1064">
        <v>2020</v>
      </c>
      <c r="C1064" t="s">
        <v>1470</v>
      </c>
      <c r="D1064" t="s">
        <v>1710</v>
      </c>
      <c r="E1064">
        <v>1</v>
      </c>
      <c r="F1064">
        <v>1</v>
      </c>
      <c r="M1064" t="str">
        <f>VLOOKUP($D1064,Artslister!$A$1:$W$100,2,FALSE)</f>
        <v>Filipendula vulgaris</v>
      </c>
      <c r="N1064" t="str">
        <f>VLOOKUP($D1064,Artslister!$A$1:$W$100,3,FALSE)</f>
        <v>103311</v>
      </c>
      <c r="O1064" t="str">
        <f>VLOOKUP($D1064,Artslister!$A$1:$W$100,4,FALSE)</f>
        <v>133275</v>
      </c>
      <c r="P1064" t="str">
        <f>VLOOKUP($D1064,Artslister!$A$1:$W$100,5,FALSE)</f>
        <v>Plantae</v>
      </c>
      <c r="Q1064" t="str">
        <f>VLOOKUP($D1064,Artslister!$A$1:$W$100,6,FALSE)</f>
        <v>Magnoliophyta</v>
      </c>
      <c r="R1064" t="str">
        <f>VLOOKUP($D1064,Artslister!$A$1:$W$100,7,FALSE)</f>
        <v>Eudicots</v>
      </c>
      <c r="S1064" t="str">
        <f>VLOOKUP($D1064,Artslister!$A$1:$W$100,8,FALSE)</f>
        <v>Rosales</v>
      </c>
      <c r="T1064" t="str">
        <f>VLOOKUP($D1064,Artslister!$A$1:$W$100,9,FALSE)</f>
        <v>Rosaceae</v>
      </c>
      <c r="U1064" t="str">
        <f>VLOOKUP($D1064,Artslister!$A$1:$W$100,10,FALSE)</f>
        <v>Filipendula</v>
      </c>
      <c r="V1064" t="str">
        <f>VLOOKUP($D1064,Artslister!$A$1:$W$100,11,FALSE)</f>
        <v>vulgaris</v>
      </c>
      <c r="W1064">
        <f>VLOOKUP($D1064,Artslister!$A$1:$W$100,12,FALSE)</f>
        <v>0</v>
      </c>
      <c r="X1064" t="str">
        <f>VLOOKUP($D1064,Artslister!$A$1:$W$100,13,FALSE)</f>
        <v>Moench</v>
      </c>
      <c r="Y1064" t="str">
        <f>VLOOKUP($D1064,Artslister!$A$1:$W$100,15,FALSE)</f>
        <v>VU</v>
      </c>
      <c r="Z1064" t="e">
        <f>VLOOKUP($D1064,Artslister!$A$1:$W$100,17,FALSE)</f>
        <v>#N/A</v>
      </c>
    </row>
    <row r="1065" spans="1:26" x14ac:dyDescent="0.3">
      <c r="A1065" t="s">
        <v>56</v>
      </c>
      <c r="B1065">
        <v>2020</v>
      </c>
      <c r="C1065" t="s">
        <v>1496</v>
      </c>
      <c r="D1065" t="s">
        <v>1710</v>
      </c>
      <c r="E1065">
        <v>1</v>
      </c>
      <c r="F1065">
        <v>1</v>
      </c>
      <c r="M1065" t="str">
        <f>VLOOKUP($D1065,Artslister!$A$1:$W$100,2,FALSE)</f>
        <v>Filipendula vulgaris</v>
      </c>
      <c r="N1065" t="str">
        <f>VLOOKUP($D1065,Artslister!$A$1:$W$100,3,FALSE)</f>
        <v>103311</v>
      </c>
      <c r="O1065" t="str">
        <f>VLOOKUP($D1065,Artslister!$A$1:$W$100,4,FALSE)</f>
        <v>133275</v>
      </c>
      <c r="P1065" t="str">
        <f>VLOOKUP($D1065,Artslister!$A$1:$W$100,5,FALSE)</f>
        <v>Plantae</v>
      </c>
      <c r="Q1065" t="str">
        <f>VLOOKUP($D1065,Artslister!$A$1:$W$100,6,FALSE)</f>
        <v>Magnoliophyta</v>
      </c>
      <c r="R1065" t="str">
        <f>VLOOKUP($D1065,Artslister!$A$1:$W$100,7,FALSE)</f>
        <v>Eudicots</v>
      </c>
      <c r="S1065" t="str">
        <f>VLOOKUP($D1065,Artslister!$A$1:$W$100,8,FALSE)</f>
        <v>Rosales</v>
      </c>
      <c r="T1065" t="str">
        <f>VLOOKUP($D1065,Artslister!$A$1:$W$100,9,FALSE)</f>
        <v>Rosaceae</v>
      </c>
      <c r="U1065" t="str">
        <f>VLOOKUP($D1065,Artslister!$A$1:$W$100,10,FALSE)</f>
        <v>Filipendula</v>
      </c>
      <c r="V1065" t="str">
        <f>VLOOKUP($D1065,Artslister!$A$1:$W$100,11,FALSE)</f>
        <v>vulgaris</v>
      </c>
      <c r="W1065">
        <f>VLOOKUP($D1065,Artslister!$A$1:$W$100,12,FALSE)</f>
        <v>0</v>
      </c>
      <c r="X1065" t="str">
        <f>VLOOKUP($D1065,Artslister!$A$1:$W$100,13,FALSE)</f>
        <v>Moench</v>
      </c>
      <c r="Y1065" t="str">
        <f>VLOOKUP($D1065,Artslister!$A$1:$W$100,15,FALSE)</f>
        <v>VU</v>
      </c>
      <c r="Z1065" t="e">
        <f>VLOOKUP($D1065,Artslister!$A$1:$W$100,17,FALSE)</f>
        <v>#N/A</v>
      </c>
    </row>
    <row r="1066" spans="1:26" x14ac:dyDescent="0.3">
      <c r="A1066" t="s">
        <v>56</v>
      </c>
      <c r="B1066">
        <v>2020</v>
      </c>
      <c r="C1066" t="s">
        <v>1475</v>
      </c>
      <c r="D1066" t="s">
        <v>1710</v>
      </c>
      <c r="E1066">
        <v>5</v>
      </c>
      <c r="F1066">
        <v>1</v>
      </c>
      <c r="M1066" t="str">
        <f>VLOOKUP($D1066,Artslister!$A$1:$W$100,2,FALSE)</f>
        <v>Filipendula vulgaris</v>
      </c>
      <c r="N1066" t="str">
        <f>VLOOKUP($D1066,Artslister!$A$1:$W$100,3,FALSE)</f>
        <v>103311</v>
      </c>
      <c r="O1066" t="str">
        <f>VLOOKUP($D1066,Artslister!$A$1:$W$100,4,FALSE)</f>
        <v>133275</v>
      </c>
      <c r="P1066" t="str">
        <f>VLOOKUP($D1066,Artslister!$A$1:$W$100,5,FALSE)</f>
        <v>Plantae</v>
      </c>
      <c r="Q1066" t="str">
        <f>VLOOKUP($D1066,Artslister!$A$1:$W$100,6,FALSE)</f>
        <v>Magnoliophyta</v>
      </c>
      <c r="R1066" t="str">
        <f>VLOOKUP($D1066,Artslister!$A$1:$W$100,7,FALSE)</f>
        <v>Eudicots</v>
      </c>
      <c r="S1066" t="str">
        <f>VLOOKUP($D1066,Artslister!$A$1:$W$100,8,FALSE)</f>
        <v>Rosales</v>
      </c>
      <c r="T1066" t="str">
        <f>VLOOKUP($D1066,Artslister!$A$1:$W$100,9,FALSE)</f>
        <v>Rosaceae</v>
      </c>
      <c r="U1066" t="str">
        <f>VLOOKUP($D1066,Artslister!$A$1:$W$100,10,FALSE)</f>
        <v>Filipendula</v>
      </c>
      <c r="V1066" t="str">
        <f>VLOOKUP($D1066,Artslister!$A$1:$W$100,11,FALSE)</f>
        <v>vulgaris</v>
      </c>
      <c r="W1066">
        <f>VLOOKUP($D1066,Artslister!$A$1:$W$100,12,FALSE)</f>
        <v>0</v>
      </c>
      <c r="X1066" t="str">
        <f>VLOOKUP($D1066,Artslister!$A$1:$W$100,13,FALSE)</f>
        <v>Moench</v>
      </c>
      <c r="Y1066" t="str">
        <f>VLOOKUP($D1066,Artslister!$A$1:$W$100,15,FALSE)</f>
        <v>VU</v>
      </c>
      <c r="Z1066" t="e">
        <f>VLOOKUP($D1066,Artslister!$A$1:$W$100,17,FALSE)</f>
        <v>#N/A</v>
      </c>
    </row>
    <row r="1067" spans="1:26" x14ac:dyDescent="0.3">
      <c r="A1067" t="s">
        <v>56</v>
      </c>
      <c r="B1067">
        <v>2020</v>
      </c>
      <c r="C1067" t="s">
        <v>1477</v>
      </c>
      <c r="D1067" t="s">
        <v>1710</v>
      </c>
      <c r="E1067">
        <v>10</v>
      </c>
      <c r="F1067">
        <v>1</v>
      </c>
      <c r="M1067" t="str">
        <f>VLOOKUP($D1067,Artslister!$A$1:$W$100,2,FALSE)</f>
        <v>Filipendula vulgaris</v>
      </c>
      <c r="N1067" t="str">
        <f>VLOOKUP($D1067,Artslister!$A$1:$W$100,3,FALSE)</f>
        <v>103311</v>
      </c>
      <c r="O1067" t="str">
        <f>VLOOKUP($D1067,Artslister!$A$1:$W$100,4,FALSE)</f>
        <v>133275</v>
      </c>
      <c r="P1067" t="str">
        <f>VLOOKUP($D1067,Artslister!$A$1:$W$100,5,FALSE)</f>
        <v>Plantae</v>
      </c>
      <c r="Q1067" t="str">
        <f>VLOOKUP($D1067,Artslister!$A$1:$W$100,6,FALSE)</f>
        <v>Magnoliophyta</v>
      </c>
      <c r="R1067" t="str">
        <f>VLOOKUP($D1067,Artslister!$A$1:$W$100,7,FALSE)</f>
        <v>Eudicots</v>
      </c>
      <c r="S1067" t="str">
        <f>VLOOKUP($D1067,Artslister!$A$1:$W$100,8,FALSE)</f>
        <v>Rosales</v>
      </c>
      <c r="T1067" t="str">
        <f>VLOOKUP($D1067,Artslister!$A$1:$W$100,9,FALSE)</f>
        <v>Rosaceae</v>
      </c>
      <c r="U1067" t="str">
        <f>VLOOKUP($D1067,Artslister!$A$1:$W$100,10,FALSE)</f>
        <v>Filipendula</v>
      </c>
      <c r="V1067" t="str">
        <f>VLOOKUP($D1067,Artslister!$A$1:$W$100,11,FALSE)</f>
        <v>vulgaris</v>
      </c>
      <c r="W1067">
        <f>VLOOKUP($D1067,Artslister!$A$1:$W$100,12,FALSE)</f>
        <v>0</v>
      </c>
      <c r="X1067" t="str">
        <f>VLOOKUP($D1067,Artslister!$A$1:$W$100,13,FALSE)</f>
        <v>Moench</v>
      </c>
      <c r="Y1067" t="str">
        <f>VLOOKUP($D1067,Artslister!$A$1:$W$100,15,FALSE)</f>
        <v>VU</v>
      </c>
      <c r="Z1067" t="e">
        <f>VLOOKUP($D1067,Artslister!$A$1:$W$100,17,FALSE)</f>
        <v>#N/A</v>
      </c>
    </row>
    <row r="1068" spans="1:26" x14ac:dyDescent="0.3">
      <c r="A1068" t="s">
        <v>56</v>
      </c>
      <c r="B1068">
        <v>2020</v>
      </c>
      <c r="C1068" t="s">
        <v>1479</v>
      </c>
      <c r="D1068" t="s">
        <v>1710</v>
      </c>
      <c r="E1068">
        <v>7</v>
      </c>
      <c r="F1068">
        <v>1</v>
      </c>
      <c r="M1068" t="str">
        <f>VLOOKUP($D1068,Artslister!$A$1:$W$100,2,FALSE)</f>
        <v>Filipendula vulgaris</v>
      </c>
      <c r="N1068" t="str">
        <f>VLOOKUP($D1068,Artslister!$A$1:$W$100,3,FALSE)</f>
        <v>103311</v>
      </c>
      <c r="O1068" t="str">
        <f>VLOOKUP($D1068,Artslister!$A$1:$W$100,4,FALSE)</f>
        <v>133275</v>
      </c>
      <c r="P1068" t="str">
        <f>VLOOKUP($D1068,Artslister!$A$1:$W$100,5,FALSE)</f>
        <v>Plantae</v>
      </c>
      <c r="Q1068" t="str">
        <f>VLOOKUP($D1068,Artslister!$A$1:$W$100,6,FALSE)</f>
        <v>Magnoliophyta</v>
      </c>
      <c r="R1068" t="str">
        <f>VLOOKUP($D1068,Artslister!$A$1:$W$100,7,FALSE)</f>
        <v>Eudicots</v>
      </c>
      <c r="S1068" t="str">
        <f>VLOOKUP($D1068,Artslister!$A$1:$W$100,8,FALSE)</f>
        <v>Rosales</v>
      </c>
      <c r="T1068" t="str">
        <f>VLOOKUP($D1068,Artslister!$A$1:$W$100,9,FALSE)</f>
        <v>Rosaceae</v>
      </c>
      <c r="U1068" t="str">
        <f>VLOOKUP($D1068,Artslister!$A$1:$W$100,10,FALSE)</f>
        <v>Filipendula</v>
      </c>
      <c r="V1068" t="str">
        <f>VLOOKUP($D1068,Artslister!$A$1:$W$100,11,FALSE)</f>
        <v>vulgaris</v>
      </c>
      <c r="W1068">
        <f>VLOOKUP($D1068,Artslister!$A$1:$W$100,12,FALSE)</f>
        <v>0</v>
      </c>
      <c r="X1068" t="str">
        <f>VLOOKUP($D1068,Artslister!$A$1:$W$100,13,FALSE)</f>
        <v>Moench</v>
      </c>
      <c r="Y1068" t="str">
        <f>VLOOKUP($D1068,Artslister!$A$1:$W$100,15,FALSE)</f>
        <v>VU</v>
      </c>
      <c r="Z1068" t="e">
        <f>VLOOKUP($D1068,Artslister!$A$1:$W$100,17,FALSE)</f>
        <v>#N/A</v>
      </c>
    </row>
    <row r="1069" spans="1:26" x14ac:dyDescent="0.3">
      <c r="A1069" t="s">
        <v>56</v>
      </c>
      <c r="B1069">
        <v>2020</v>
      </c>
      <c r="C1069" t="s">
        <v>1481</v>
      </c>
      <c r="D1069" t="s">
        <v>1710</v>
      </c>
      <c r="E1069">
        <v>5</v>
      </c>
      <c r="F1069">
        <v>1</v>
      </c>
      <c r="M1069" t="str">
        <f>VLOOKUP($D1069,Artslister!$A$1:$W$100,2,FALSE)</f>
        <v>Filipendula vulgaris</v>
      </c>
      <c r="N1069" t="str">
        <f>VLOOKUP($D1069,Artslister!$A$1:$W$100,3,FALSE)</f>
        <v>103311</v>
      </c>
      <c r="O1069" t="str">
        <f>VLOOKUP($D1069,Artslister!$A$1:$W$100,4,FALSE)</f>
        <v>133275</v>
      </c>
      <c r="P1069" t="str">
        <f>VLOOKUP($D1069,Artslister!$A$1:$W$100,5,FALSE)</f>
        <v>Plantae</v>
      </c>
      <c r="Q1069" t="str">
        <f>VLOOKUP($D1069,Artslister!$A$1:$W$100,6,FALSE)</f>
        <v>Magnoliophyta</v>
      </c>
      <c r="R1069" t="str">
        <f>VLOOKUP($D1069,Artslister!$A$1:$W$100,7,FALSE)</f>
        <v>Eudicots</v>
      </c>
      <c r="S1069" t="str">
        <f>VLOOKUP($D1069,Artslister!$A$1:$W$100,8,FALSE)</f>
        <v>Rosales</v>
      </c>
      <c r="T1069" t="str">
        <f>VLOOKUP($D1069,Artslister!$A$1:$W$100,9,FALSE)</f>
        <v>Rosaceae</v>
      </c>
      <c r="U1069" t="str">
        <f>VLOOKUP($D1069,Artslister!$A$1:$W$100,10,FALSE)</f>
        <v>Filipendula</v>
      </c>
      <c r="V1069" t="str">
        <f>VLOOKUP($D1069,Artslister!$A$1:$W$100,11,FALSE)</f>
        <v>vulgaris</v>
      </c>
      <c r="W1069">
        <f>VLOOKUP($D1069,Artslister!$A$1:$W$100,12,FALSE)</f>
        <v>0</v>
      </c>
      <c r="X1069" t="str">
        <f>VLOOKUP($D1069,Artslister!$A$1:$W$100,13,FALSE)</f>
        <v>Moench</v>
      </c>
      <c r="Y1069" t="str">
        <f>VLOOKUP($D1069,Artslister!$A$1:$W$100,15,FALSE)</f>
        <v>VU</v>
      </c>
      <c r="Z1069" t="e">
        <f>VLOOKUP($D1069,Artslister!$A$1:$W$100,17,FALSE)</f>
        <v>#N/A</v>
      </c>
    </row>
    <row r="1070" spans="1:26" x14ac:dyDescent="0.3">
      <c r="A1070" t="s">
        <v>56</v>
      </c>
      <c r="B1070">
        <v>2020</v>
      </c>
      <c r="C1070" t="s">
        <v>1472</v>
      </c>
      <c r="D1070" t="s">
        <v>1710</v>
      </c>
      <c r="E1070">
        <v>3</v>
      </c>
      <c r="F1070">
        <v>1</v>
      </c>
      <c r="M1070" t="str">
        <f>VLOOKUP($D1070,Artslister!$A$1:$W$100,2,FALSE)</f>
        <v>Filipendula vulgaris</v>
      </c>
      <c r="N1070" t="str">
        <f>VLOOKUP($D1070,Artslister!$A$1:$W$100,3,FALSE)</f>
        <v>103311</v>
      </c>
      <c r="O1070" t="str">
        <f>VLOOKUP($D1070,Artslister!$A$1:$W$100,4,FALSE)</f>
        <v>133275</v>
      </c>
      <c r="P1070" t="str">
        <f>VLOOKUP($D1070,Artslister!$A$1:$W$100,5,FALSE)</f>
        <v>Plantae</v>
      </c>
      <c r="Q1070" t="str">
        <f>VLOOKUP($D1070,Artslister!$A$1:$W$100,6,FALSE)</f>
        <v>Magnoliophyta</v>
      </c>
      <c r="R1070" t="str">
        <f>VLOOKUP($D1070,Artslister!$A$1:$W$100,7,FALSE)</f>
        <v>Eudicots</v>
      </c>
      <c r="S1070" t="str">
        <f>VLOOKUP($D1070,Artslister!$A$1:$W$100,8,FALSE)</f>
        <v>Rosales</v>
      </c>
      <c r="T1070" t="str">
        <f>VLOOKUP($D1070,Artslister!$A$1:$W$100,9,FALSE)</f>
        <v>Rosaceae</v>
      </c>
      <c r="U1070" t="str">
        <f>VLOOKUP($D1070,Artslister!$A$1:$W$100,10,FALSE)</f>
        <v>Filipendula</v>
      </c>
      <c r="V1070" t="str">
        <f>VLOOKUP($D1070,Artslister!$A$1:$W$100,11,FALSE)</f>
        <v>vulgaris</v>
      </c>
      <c r="W1070">
        <f>VLOOKUP($D1070,Artslister!$A$1:$W$100,12,FALSE)</f>
        <v>0</v>
      </c>
      <c r="X1070" t="str">
        <f>VLOOKUP($D1070,Artslister!$A$1:$W$100,13,FALSE)</f>
        <v>Moench</v>
      </c>
      <c r="Y1070" t="str">
        <f>VLOOKUP($D1070,Artslister!$A$1:$W$100,15,FALSE)</f>
        <v>VU</v>
      </c>
      <c r="Z1070" t="e">
        <f>VLOOKUP($D1070,Artslister!$A$1:$W$100,17,FALSE)</f>
        <v>#N/A</v>
      </c>
    </row>
    <row r="1071" spans="1:26" x14ac:dyDescent="0.3">
      <c r="A1071" t="s">
        <v>79</v>
      </c>
      <c r="B1071">
        <v>2020</v>
      </c>
      <c r="C1071" t="s">
        <v>1531</v>
      </c>
      <c r="D1071" t="s">
        <v>1710</v>
      </c>
      <c r="E1071">
        <v>1</v>
      </c>
      <c r="F1071">
        <v>1</v>
      </c>
      <c r="M1071" t="str">
        <f>VLOOKUP($D1071,Artslister!$A$1:$W$100,2,FALSE)</f>
        <v>Filipendula vulgaris</v>
      </c>
      <c r="N1071" t="str">
        <f>VLOOKUP($D1071,Artslister!$A$1:$W$100,3,FALSE)</f>
        <v>103311</v>
      </c>
      <c r="O1071" t="str">
        <f>VLOOKUP($D1071,Artslister!$A$1:$W$100,4,FALSE)</f>
        <v>133275</v>
      </c>
      <c r="P1071" t="str">
        <f>VLOOKUP($D1071,Artslister!$A$1:$W$100,5,FALSE)</f>
        <v>Plantae</v>
      </c>
      <c r="Q1071" t="str">
        <f>VLOOKUP($D1071,Artslister!$A$1:$W$100,6,FALSE)</f>
        <v>Magnoliophyta</v>
      </c>
      <c r="R1071" t="str">
        <f>VLOOKUP($D1071,Artslister!$A$1:$W$100,7,FALSE)</f>
        <v>Eudicots</v>
      </c>
      <c r="S1071" t="str">
        <f>VLOOKUP($D1071,Artslister!$A$1:$W$100,8,FALSE)</f>
        <v>Rosales</v>
      </c>
      <c r="T1071" t="str">
        <f>VLOOKUP($D1071,Artslister!$A$1:$W$100,9,FALSE)</f>
        <v>Rosaceae</v>
      </c>
      <c r="U1071" t="str">
        <f>VLOOKUP($D1071,Artslister!$A$1:$W$100,10,FALSE)</f>
        <v>Filipendula</v>
      </c>
      <c r="V1071" t="str">
        <f>VLOOKUP($D1071,Artslister!$A$1:$W$100,11,FALSE)</f>
        <v>vulgaris</v>
      </c>
      <c r="W1071">
        <f>VLOOKUP($D1071,Artslister!$A$1:$W$100,12,FALSE)</f>
        <v>0</v>
      </c>
      <c r="X1071" t="str">
        <f>VLOOKUP($D1071,Artslister!$A$1:$W$100,13,FALSE)</f>
        <v>Moench</v>
      </c>
      <c r="Y1071" t="str">
        <f>VLOOKUP($D1071,Artslister!$A$1:$W$100,15,FALSE)</f>
        <v>VU</v>
      </c>
      <c r="Z1071" t="e">
        <f>VLOOKUP($D1071,Artslister!$A$1:$W$100,17,FALSE)</f>
        <v>#N/A</v>
      </c>
    </row>
    <row r="1072" spans="1:26" x14ac:dyDescent="0.3">
      <c r="A1072" t="s">
        <v>79</v>
      </c>
      <c r="B1072">
        <v>2020</v>
      </c>
      <c r="C1072" t="s">
        <v>1532</v>
      </c>
      <c r="D1072" t="s">
        <v>1710</v>
      </c>
      <c r="E1072">
        <v>1</v>
      </c>
      <c r="F1072">
        <v>1</v>
      </c>
      <c r="M1072" t="str">
        <f>VLOOKUP($D1072,Artslister!$A$1:$W$100,2,FALSE)</f>
        <v>Filipendula vulgaris</v>
      </c>
      <c r="N1072" t="str">
        <f>VLOOKUP($D1072,Artslister!$A$1:$W$100,3,FALSE)</f>
        <v>103311</v>
      </c>
      <c r="O1072" t="str">
        <f>VLOOKUP($D1072,Artslister!$A$1:$W$100,4,FALSE)</f>
        <v>133275</v>
      </c>
      <c r="P1072" t="str">
        <f>VLOOKUP($D1072,Artslister!$A$1:$W$100,5,FALSE)</f>
        <v>Plantae</v>
      </c>
      <c r="Q1072" t="str">
        <f>VLOOKUP($D1072,Artslister!$A$1:$W$100,6,FALSE)</f>
        <v>Magnoliophyta</v>
      </c>
      <c r="R1072" t="str">
        <f>VLOOKUP($D1072,Artslister!$A$1:$W$100,7,FALSE)</f>
        <v>Eudicots</v>
      </c>
      <c r="S1072" t="str">
        <f>VLOOKUP($D1072,Artslister!$A$1:$W$100,8,FALSE)</f>
        <v>Rosales</v>
      </c>
      <c r="T1072" t="str">
        <f>VLOOKUP($D1072,Artslister!$A$1:$W$100,9,FALSE)</f>
        <v>Rosaceae</v>
      </c>
      <c r="U1072" t="str">
        <f>VLOOKUP($D1072,Artslister!$A$1:$W$100,10,FALSE)</f>
        <v>Filipendula</v>
      </c>
      <c r="V1072" t="str">
        <f>VLOOKUP($D1072,Artslister!$A$1:$W$100,11,FALSE)</f>
        <v>vulgaris</v>
      </c>
      <c r="W1072">
        <f>VLOOKUP($D1072,Artslister!$A$1:$W$100,12,FALSE)</f>
        <v>0</v>
      </c>
      <c r="X1072" t="str">
        <f>VLOOKUP($D1072,Artslister!$A$1:$W$100,13,FALSE)</f>
        <v>Moench</v>
      </c>
      <c r="Y1072" t="str">
        <f>VLOOKUP($D1072,Artslister!$A$1:$W$100,15,FALSE)</f>
        <v>VU</v>
      </c>
      <c r="Z1072" t="e">
        <f>VLOOKUP($D1072,Artslister!$A$1:$W$100,17,FALSE)</f>
        <v>#N/A</v>
      </c>
    </row>
    <row r="1073" spans="1:26" x14ac:dyDescent="0.3">
      <c r="A1073" t="s">
        <v>79</v>
      </c>
      <c r="B1073">
        <v>2020</v>
      </c>
      <c r="C1073" t="s">
        <v>1542</v>
      </c>
      <c r="D1073" t="s">
        <v>1710</v>
      </c>
      <c r="E1073">
        <v>1</v>
      </c>
      <c r="F1073">
        <v>1</v>
      </c>
      <c r="M1073" t="str">
        <f>VLOOKUP($D1073,Artslister!$A$1:$W$100,2,FALSE)</f>
        <v>Filipendula vulgaris</v>
      </c>
      <c r="N1073" t="str">
        <f>VLOOKUP($D1073,Artslister!$A$1:$W$100,3,FALSE)</f>
        <v>103311</v>
      </c>
      <c r="O1073" t="str">
        <f>VLOOKUP($D1073,Artslister!$A$1:$W$100,4,FALSE)</f>
        <v>133275</v>
      </c>
      <c r="P1073" t="str">
        <f>VLOOKUP($D1073,Artslister!$A$1:$W$100,5,FALSE)</f>
        <v>Plantae</v>
      </c>
      <c r="Q1073" t="str">
        <f>VLOOKUP($D1073,Artslister!$A$1:$W$100,6,FALSE)</f>
        <v>Magnoliophyta</v>
      </c>
      <c r="R1073" t="str">
        <f>VLOOKUP($D1073,Artslister!$A$1:$W$100,7,FALSE)</f>
        <v>Eudicots</v>
      </c>
      <c r="S1073" t="str">
        <f>VLOOKUP($D1073,Artslister!$A$1:$W$100,8,FALSE)</f>
        <v>Rosales</v>
      </c>
      <c r="T1073" t="str">
        <f>VLOOKUP($D1073,Artslister!$A$1:$W$100,9,FALSE)</f>
        <v>Rosaceae</v>
      </c>
      <c r="U1073" t="str">
        <f>VLOOKUP($D1073,Artslister!$A$1:$W$100,10,FALSE)</f>
        <v>Filipendula</v>
      </c>
      <c r="V1073" t="str">
        <f>VLOOKUP($D1073,Artslister!$A$1:$W$100,11,FALSE)</f>
        <v>vulgaris</v>
      </c>
      <c r="W1073">
        <f>VLOOKUP($D1073,Artslister!$A$1:$W$100,12,FALSE)</f>
        <v>0</v>
      </c>
      <c r="X1073" t="str">
        <f>VLOOKUP($D1073,Artslister!$A$1:$W$100,13,FALSE)</f>
        <v>Moench</v>
      </c>
      <c r="Y1073" t="str">
        <f>VLOOKUP($D1073,Artslister!$A$1:$W$100,15,FALSE)</f>
        <v>VU</v>
      </c>
      <c r="Z1073" t="e">
        <f>VLOOKUP($D1073,Artslister!$A$1:$W$100,17,FALSE)</f>
        <v>#N/A</v>
      </c>
    </row>
    <row r="1074" spans="1:26" x14ac:dyDescent="0.3">
      <c r="A1074" t="s">
        <v>79</v>
      </c>
      <c r="B1074">
        <v>2020</v>
      </c>
      <c r="C1074" t="s">
        <v>1544</v>
      </c>
      <c r="D1074" t="s">
        <v>1710</v>
      </c>
      <c r="E1074">
        <v>10</v>
      </c>
      <c r="F1074">
        <v>1</v>
      </c>
      <c r="M1074" t="str">
        <f>VLOOKUP($D1074,Artslister!$A$1:$W$100,2,FALSE)</f>
        <v>Filipendula vulgaris</v>
      </c>
      <c r="N1074" t="str">
        <f>VLOOKUP($D1074,Artslister!$A$1:$W$100,3,FALSE)</f>
        <v>103311</v>
      </c>
      <c r="O1074" t="str">
        <f>VLOOKUP($D1074,Artslister!$A$1:$W$100,4,FALSE)</f>
        <v>133275</v>
      </c>
      <c r="P1074" t="str">
        <f>VLOOKUP($D1074,Artslister!$A$1:$W$100,5,FALSE)</f>
        <v>Plantae</v>
      </c>
      <c r="Q1074" t="str">
        <f>VLOOKUP($D1074,Artslister!$A$1:$W$100,6,FALSE)</f>
        <v>Magnoliophyta</v>
      </c>
      <c r="R1074" t="str">
        <f>VLOOKUP($D1074,Artslister!$A$1:$W$100,7,FALSE)</f>
        <v>Eudicots</v>
      </c>
      <c r="S1074" t="str">
        <f>VLOOKUP($D1074,Artslister!$A$1:$W$100,8,FALSE)</f>
        <v>Rosales</v>
      </c>
      <c r="T1074" t="str">
        <f>VLOOKUP($D1074,Artslister!$A$1:$W$100,9,FALSE)</f>
        <v>Rosaceae</v>
      </c>
      <c r="U1074" t="str">
        <f>VLOOKUP($D1074,Artslister!$A$1:$W$100,10,FALSE)</f>
        <v>Filipendula</v>
      </c>
      <c r="V1074" t="str">
        <f>VLOOKUP($D1074,Artslister!$A$1:$W$100,11,FALSE)</f>
        <v>vulgaris</v>
      </c>
      <c r="W1074">
        <f>VLOOKUP($D1074,Artslister!$A$1:$W$100,12,FALSE)</f>
        <v>0</v>
      </c>
      <c r="X1074" t="str">
        <f>VLOOKUP($D1074,Artslister!$A$1:$W$100,13,FALSE)</f>
        <v>Moench</v>
      </c>
      <c r="Y1074" t="str">
        <f>VLOOKUP($D1074,Artslister!$A$1:$W$100,15,FALSE)</f>
        <v>VU</v>
      </c>
      <c r="Z1074" t="e">
        <f>VLOOKUP($D1074,Artslister!$A$1:$W$100,17,FALSE)</f>
        <v>#N/A</v>
      </c>
    </row>
    <row r="1075" spans="1:26" x14ac:dyDescent="0.3">
      <c r="A1075" t="s">
        <v>79</v>
      </c>
      <c r="B1075">
        <v>2020</v>
      </c>
      <c r="C1075" t="s">
        <v>1527</v>
      </c>
      <c r="D1075" t="s">
        <v>1710</v>
      </c>
      <c r="E1075">
        <v>15</v>
      </c>
      <c r="F1075">
        <v>1</v>
      </c>
      <c r="M1075" t="str">
        <f>VLOOKUP($D1075,Artslister!$A$1:$W$100,2,FALSE)</f>
        <v>Filipendula vulgaris</v>
      </c>
      <c r="N1075" t="str">
        <f>VLOOKUP($D1075,Artslister!$A$1:$W$100,3,FALSE)</f>
        <v>103311</v>
      </c>
      <c r="O1075" t="str">
        <f>VLOOKUP($D1075,Artslister!$A$1:$W$100,4,FALSE)</f>
        <v>133275</v>
      </c>
      <c r="P1075" t="str">
        <f>VLOOKUP($D1075,Artslister!$A$1:$W$100,5,FALSE)</f>
        <v>Plantae</v>
      </c>
      <c r="Q1075" t="str">
        <f>VLOOKUP($D1075,Artslister!$A$1:$W$100,6,FALSE)</f>
        <v>Magnoliophyta</v>
      </c>
      <c r="R1075" t="str">
        <f>VLOOKUP($D1075,Artslister!$A$1:$W$100,7,FALSE)</f>
        <v>Eudicots</v>
      </c>
      <c r="S1075" t="str">
        <f>VLOOKUP($D1075,Artslister!$A$1:$W$100,8,FALSE)</f>
        <v>Rosales</v>
      </c>
      <c r="T1075" t="str">
        <f>VLOOKUP($D1075,Artslister!$A$1:$W$100,9,FALSE)</f>
        <v>Rosaceae</v>
      </c>
      <c r="U1075" t="str">
        <f>VLOOKUP($D1075,Artslister!$A$1:$W$100,10,FALSE)</f>
        <v>Filipendula</v>
      </c>
      <c r="V1075" t="str">
        <f>VLOOKUP($D1075,Artslister!$A$1:$W$100,11,FALSE)</f>
        <v>vulgaris</v>
      </c>
      <c r="W1075">
        <f>VLOOKUP($D1075,Artslister!$A$1:$W$100,12,FALSE)</f>
        <v>0</v>
      </c>
      <c r="X1075" t="str">
        <f>VLOOKUP($D1075,Artslister!$A$1:$W$100,13,FALSE)</f>
        <v>Moench</v>
      </c>
      <c r="Y1075" t="str">
        <f>VLOOKUP($D1075,Artslister!$A$1:$W$100,15,FALSE)</f>
        <v>VU</v>
      </c>
      <c r="Z1075" t="e">
        <f>VLOOKUP($D1075,Artslister!$A$1:$W$100,17,FALSE)</f>
        <v>#N/A</v>
      </c>
    </row>
    <row r="1076" spans="1:26" x14ac:dyDescent="0.3">
      <c r="A1076" t="s">
        <v>98</v>
      </c>
      <c r="B1076">
        <v>2020</v>
      </c>
      <c r="C1076" t="s">
        <v>1557</v>
      </c>
      <c r="D1076" t="s">
        <v>1710</v>
      </c>
      <c r="E1076">
        <v>6</v>
      </c>
      <c r="F1076">
        <v>1</v>
      </c>
      <c r="M1076" t="str">
        <f>VLOOKUP($D1076,Artslister!$A$1:$W$100,2,FALSE)</f>
        <v>Filipendula vulgaris</v>
      </c>
      <c r="N1076" t="str">
        <f>VLOOKUP($D1076,Artslister!$A$1:$W$100,3,FALSE)</f>
        <v>103311</v>
      </c>
      <c r="O1076" t="str">
        <f>VLOOKUP($D1076,Artslister!$A$1:$W$100,4,FALSE)</f>
        <v>133275</v>
      </c>
      <c r="P1076" t="str">
        <f>VLOOKUP($D1076,Artslister!$A$1:$W$100,5,FALSE)</f>
        <v>Plantae</v>
      </c>
      <c r="Q1076" t="str">
        <f>VLOOKUP($D1076,Artslister!$A$1:$W$100,6,FALSE)</f>
        <v>Magnoliophyta</v>
      </c>
      <c r="R1076" t="str">
        <f>VLOOKUP($D1076,Artslister!$A$1:$W$100,7,FALSE)</f>
        <v>Eudicots</v>
      </c>
      <c r="S1076" t="str">
        <f>VLOOKUP($D1076,Artslister!$A$1:$W$100,8,FALSE)</f>
        <v>Rosales</v>
      </c>
      <c r="T1076" t="str">
        <f>VLOOKUP($D1076,Artslister!$A$1:$W$100,9,FALSE)</f>
        <v>Rosaceae</v>
      </c>
      <c r="U1076" t="str">
        <f>VLOOKUP($D1076,Artslister!$A$1:$W$100,10,FALSE)</f>
        <v>Filipendula</v>
      </c>
      <c r="V1076" t="str">
        <f>VLOOKUP($D1076,Artslister!$A$1:$W$100,11,FALSE)</f>
        <v>vulgaris</v>
      </c>
      <c r="W1076">
        <f>VLOOKUP($D1076,Artslister!$A$1:$W$100,12,FALSE)</f>
        <v>0</v>
      </c>
      <c r="X1076" t="str">
        <f>VLOOKUP($D1076,Artslister!$A$1:$W$100,13,FALSE)</f>
        <v>Moench</v>
      </c>
      <c r="Y1076" t="str">
        <f>VLOOKUP($D1076,Artslister!$A$1:$W$100,15,FALSE)</f>
        <v>VU</v>
      </c>
      <c r="Z1076" t="e">
        <f>VLOOKUP($D1076,Artslister!$A$1:$W$100,17,FALSE)</f>
        <v>#N/A</v>
      </c>
    </row>
    <row r="1077" spans="1:26" x14ac:dyDescent="0.3">
      <c r="A1077" t="s">
        <v>98</v>
      </c>
      <c r="B1077">
        <v>2020</v>
      </c>
      <c r="C1077" t="s">
        <v>1564</v>
      </c>
      <c r="D1077" t="s">
        <v>1710</v>
      </c>
      <c r="E1077">
        <v>3</v>
      </c>
      <c r="F1077">
        <v>1</v>
      </c>
      <c r="M1077" t="str">
        <f>VLOOKUP($D1077,Artslister!$A$1:$W$100,2,FALSE)</f>
        <v>Filipendula vulgaris</v>
      </c>
      <c r="N1077" t="str">
        <f>VLOOKUP($D1077,Artslister!$A$1:$W$100,3,FALSE)</f>
        <v>103311</v>
      </c>
      <c r="O1077" t="str">
        <f>VLOOKUP($D1077,Artslister!$A$1:$W$100,4,FALSE)</f>
        <v>133275</v>
      </c>
      <c r="P1077" t="str">
        <f>VLOOKUP($D1077,Artslister!$A$1:$W$100,5,FALSE)</f>
        <v>Plantae</v>
      </c>
      <c r="Q1077" t="str">
        <f>VLOOKUP($D1077,Artslister!$A$1:$W$100,6,FALSE)</f>
        <v>Magnoliophyta</v>
      </c>
      <c r="R1077" t="str">
        <f>VLOOKUP($D1077,Artslister!$A$1:$W$100,7,FALSE)</f>
        <v>Eudicots</v>
      </c>
      <c r="S1077" t="str">
        <f>VLOOKUP($D1077,Artslister!$A$1:$W$100,8,FALSE)</f>
        <v>Rosales</v>
      </c>
      <c r="T1077" t="str">
        <f>VLOOKUP($D1077,Artslister!$A$1:$W$100,9,FALSE)</f>
        <v>Rosaceae</v>
      </c>
      <c r="U1077" t="str">
        <f>VLOOKUP($D1077,Artslister!$A$1:$W$100,10,FALSE)</f>
        <v>Filipendula</v>
      </c>
      <c r="V1077" t="str">
        <f>VLOOKUP($D1077,Artslister!$A$1:$W$100,11,FALSE)</f>
        <v>vulgaris</v>
      </c>
      <c r="W1077">
        <f>VLOOKUP($D1077,Artslister!$A$1:$W$100,12,FALSE)</f>
        <v>0</v>
      </c>
      <c r="X1077" t="str">
        <f>VLOOKUP($D1077,Artslister!$A$1:$W$100,13,FALSE)</f>
        <v>Moench</v>
      </c>
      <c r="Y1077" t="str">
        <f>VLOOKUP($D1077,Artslister!$A$1:$W$100,15,FALSE)</f>
        <v>VU</v>
      </c>
      <c r="Z1077" t="e">
        <f>VLOOKUP($D1077,Artslister!$A$1:$W$100,17,FALSE)</f>
        <v>#N/A</v>
      </c>
    </row>
    <row r="1078" spans="1:26" x14ac:dyDescent="0.3">
      <c r="A1078" t="s">
        <v>98</v>
      </c>
      <c r="B1078">
        <v>2020</v>
      </c>
      <c r="C1078" t="s">
        <v>1566</v>
      </c>
      <c r="D1078" t="s">
        <v>1710</v>
      </c>
      <c r="E1078">
        <v>25</v>
      </c>
      <c r="F1078">
        <v>1</v>
      </c>
      <c r="M1078" t="str">
        <f>VLOOKUP($D1078,Artslister!$A$1:$W$100,2,FALSE)</f>
        <v>Filipendula vulgaris</v>
      </c>
      <c r="N1078" t="str">
        <f>VLOOKUP($D1078,Artslister!$A$1:$W$100,3,FALSE)</f>
        <v>103311</v>
      </c>
      <c r="O1078" t="str">
        <f>VLOOKUP($D1078,Artslister!$A$1:$W$100,4,FALSE)</f>
        <v>133275</v>
      </c>
      <c r="P1078" t="str">
        <f>VLOOKUP($D1078,Artslister!$A$1:$W$100,5,FALSE)</f>
        <v>Plantae</v>
      </c>
      <c r="Q1078" t="str">
        <f>VLOOKUP($D1078,Artslister!$A$1:$W$100,6,FALSE)</f>
        <v>Magnoliophyta</v>
      </c>
      <c r="R1078" t="str">
        <f>VLOOKUP($D1078,Artslister!$A$1:$W$100,7,FALSE)</f>
        <v>Eudicots</v>
      </c>
      <c r="S1078" t="str">
        <f>VLOOKUP($D1078,Artslister!$A$1:$W$100,8,FALSE)</f>
        <v>Rosales</v>
      </c>
      <c r="T1078" t="str">
        <f>VLOOKUP($D1078,Artslister!$A$1:$W$100,9,FALSE)</f>
        <v>Rosaceae</v>
      </c>
      <c r="U1078" t="str">
        <f>VLOOKUP($D1078,Artslister!$A$1:$W$100,10,FALSE)</f>
        <v>Filipendula</v>
      </c>
      <c r="V1078" t="str">
        <f>VLOOKUP($D1078,Artslister!$A$1:$W$100,11,FALSE)</f>
        <v>vulgaris</v>
      </c>
      <c r="W1078">
        <f>VLOOKUP($D1078,Artslister!$A$1:$W$100,12,FALSE)</f>
        <v>0</v>
      </c>
      <c r="X1078" t="str">
        <f>VLOOKUP($D1078,Artslister!$A$1:$W$100,13,FALSE)</f>
        <v>Moench</v>
      </c>
      <c r="Y1078" t="str">
        <f>VLOOKUP($D1078,Artslister!$A$1:$W$100,15,FALSE)</f>
        <v>VU</v>
      </c>
      <c r="Z1078" t="e">
        <f>VLOOKUP($D1078,Artslister!$A$1:$W$100,17,FALSE)</f>
        <v>#N/A</v>
      </c>
    </row>
    <row r="1079" spans="1:26" x14ac:dyDescent="0.3">
      <c r="A1079" t="s">
        <v>98</v>
      </c>
      <c r="B1079">
        <v>2020</v>
      </c>
      <c r="C1079" t="s">
        <v>1562</v>
      </c>
      <c r="D1079" t="s">
        <v>1710</v>
      </c>
      <c r="E1079">
        <v>1</v>
      </c>
      <c r="F1079">
        <v>1</v>
      </c>
      <c r="M1079" t="str">
        <f>VLOOKUP($D1079,Artslister!$A$1:$W$100,2,FALSE)</f>
        <v>Filipendula vulgaris</v>
      </c>
      <c r="N1079" t="str">
        <f>VLOOKUP($D1079,Artslister!$A$1:$W$100,3,FALSE)</f>
        <v>103311</v>
      </c>
      <c r="O1079" t="str">
        <f>VLOOKUP($D1079,Artslister!$A$1:$W$100,4,FALSE)</f>
        <v>133275</v>
      </c>
      <c r="P1079" t="str">
        <f>VLOOKUP($D1079,Artslister!$A$1:$W$100,5,FALSE)</f>
        <v>Plantae</v>
      </c>
      <c r="Q1079" t="str">
        <f>VLOOKUP($D1079,Artslister!$A$1:$W$100,6,FALSE)</f>
        <v>Magnoliophyta</v>
      </c>
      <c r="R1079" t="str">
        <f>VLOOKUP($D1079,Artslister!$A$1:$W$100,7,FALSE)</f>
        <v>Eudicots</v>
      </c>
      <c r="S1079" t="str">
        <f>VLOOKUP($D1079,Artslister!$A$1:$W$100,8,FALSE)</f>
        <v>Rosales</v>
      </c>
      <c r="T1079" t="str">
        <f>VLOOKUP($D1079,Artslister!$A$1:$W$100,9,FALSE)</f>
        <v>Rosaceae</v>
      </c>
      <c r="U1079" t="str">
        <f>VLOOKUP($D1079,Artslister!$A$1:$W$100,10,FALSE)</f>
        <v>Filipendula</v>
      </c>
      <c r="V1079" t="str">
        <f>VLOOKUP($D1079,Artslister!$A$1:$W$100,11,FALSE)</f>
        <v>vulgaris</v>
      </c>
      <c r="W1079">
        <f>VLOOKUP($D1079,Artslister!$A$1:$W$100,12,FALSE)</f>
        <v>0</v>
      </c>
      <c r="X1079" t="str">
        <f>VLOOKUP($D1079,Artslister!$A$1:$W$100,13,FALSE)</f>
        <v>Moench</v>
      </c>
      <c r="Y1079" t="str">
        <f>VLOOKUP($D1079,Artslister!$A$1:$W$100,15,FALSE)</f>
        <v>VU</v>
      </c>
      <c r="Z1079" t="e">
        <f>VLOOKUP($D1079,Artslister!$A$1:$W$100,17,FALSE)</f>
        <v>#N/A</v>
      </c>
    </row>
    <row r="1080" spans="1:26" x14ac:dyDescent="0.3">
      <c r="A1080" t="s">
        <v>98</v>
      </c>
      <c r="B1080">
        <v>2020</v>
      </c>
      <c r="C1080" t="s">
        <v>1561</v>
      </c>
      <c r="D1080" t="s">
        <v>1710</v>
      </c>
      <c r="E1080">
        <v>1</v>
      </c>
      <c r="F1080">
        <v>1</v>
      </c>
      <c r="M1080" t="str">
        <f>VLOOKUP($D1080,Artslister!$A$1:$W$100,2,FALSE)</f>
        <v>Filipendula vulgaris</v>
      </c>
      <c r="N1080" t="str">
        <f>VLOOKUP($D1080,Artslister!$A$1:$W$100,3,FALSE)</f>
        <v>103311</v>
      </c>
      <c r="O1080" t="str">
        <f>VLOOKUP($D1080,Artslister!$A$1:$W$100,4,FALSE)</f>
        <v>133275</v>
      </c>
      <c r="P1080" t="str">
        <f>VLOOKUP($D1080,Artslister!$A$1:$W$100,5,FALSE)</f>
        <v>Plantae</v>
      </c>
      <c r="Q1080" t="str">
        <f>VLOOKUP($D1080,Artslister!$A$1:$W$100,6,FALSE)</f>
        <v>Magnoliophyta</v>
      </c>
      <c r="R1080" t="str">
        <f>VLOOKUP($D1080,Artslister!$A$1:$W$100,7,FALSE)</f>
        <v>Eudicots</v>
      </c>
      <c r="S1080" t="str">
        <f>VLOOKUP($D1080,Artslister!$A$1:$W$100,8,FALSE)</f>
        <v>Rosales</v>
      </c>
      <c r="T1080" t="str">
        <f>VLOOKUP($D1080,Artslister!$A$1:$W$100,9,FALSE)</f>
        <v>Rosaceae</v>
      </c>
      <c r="U1080" t="str">
        <f>VLOOKUP($D1080,Artslister!$A$1:$W$100,10,FALSE)</f>
        <v>Filipendula</v>
      </c>
      <c r="V1080" t="str">
        <f>VLOOKUP($D1080,Artslister!$A$1:$W$100,11,FALSE)</f>
        <v>vulgaris</v>
      </c>
      <c r="W1080">
        <f>VLOOKUP($D1080,Artslister!$A$1:$W$100,12,FALSE)</f>
        <v>0</v>
      </c>
      <c r="X1080" t="str">
        <f>VLOOKUP($D1080,Artslister!$A$1:$W$100,13,FALSE)</f>
        <v>Moench</v>
      </c>
      <c r="Y1080" t="str">
        <f>VLOOKUP($D1080,Artslister!$A$1:$W$100,15,FALSE)</f>
        <v>VU</v>
      </c>
      <c r="Z1080" t="e">
        <f>VLOOKUP($D1080,Artslister!$A$1:$W$100,17,FALSE)</f>
        <v>#N/A</v>
      </c>
    </row>
    <row r="1081" spans="1:26" x14ac:dyDescent="0.3">
      <c r="A1081" t="s">
        <v>98</v>
      </c>
      <c r="B1081">
        <v>2020</v>
      </c>
      <c r="C1081" t="s">
        <v>1556</v>
      </c>
      <c r="D1081" t="s">
        <v>1710</v>
      </c>
      <c r="E1081">
        <v>20</v>
      </c>
      <c r="F1081">
        <v>1</v>
      </c>
      <c r="M1081" t="str">
        <f>VLOOKUP($D1081,Artslister!$A$1:$W$100,2,FALSE)</f>
        <v>Filipendula vulgaris</v>
      </c>
      <c r="N1081" t="str">
        <f>VLOOKUP($D1081,Artslister!$A$1:$W$100,3,FALSE)</f>
        <v>103311</v>
      </c>
      <c r="O1081" t="str">
        <f>VLOOKUP($D1081,Artslister!$A$1:$W$100,4,FALSE)</f>
        <v>133275</v>
      </c>
      <c r="P1081" t="str">
        <f>VLOOKUP($D1081,Artslister!$A$1:$W$100,5,FALSE)</f>
        <v>Plantae</v>
      </c>
      <c r="Q1081" t="str">
        <f>VLOOKUP($D1081,Artslister!$A$1:$W$100,6,FALSE)</f>
        <v>Magnoliophyta</v>
      </c>
      <c r="R1081" t="str">
        <f>VLOOKUP($D1081,Artslister!$A$1:$W$100,7,FALSE)</f>
        <v>Eudicots</v>
      </c>
      <c r="S1081" t="str">
        <f>VLOOKUP($D1081,Artslister!$A$1:$W$100,8,FALSE)</f>
        <v>Rosales</v>
      </c>
      <c r="T1081" t="str">
        <f>VLOOKUP($D1081,Artslister!$A$1:$W$100,9,FALSE)</f>
        <v>Rosaceae</v>
      </c>
      <c r="U1081" t="str">
        <f>VLOOKUP($D1081,Artslister!$A$1:$W$100,10,FALSE)</f>
        <v>Filipendula</v>
      </c>
      <c r="V1081" t="str">
        <f>VLOOKUP($D1081,Artslister!$A$1:$W$100,11,FALSE)</f>
        <v>vulgaris</v>
      </c>
      <c r="W1081">
        <f>VLOOKUP($D1081,Artslister!$A$1:$W$100,12,FALSE)</f>
        <v>0</v>
      </c>
      <c r="X1081" t="str">
        <f>VLOOKUP($D1081,Artslister!$A$1:$W$100,13,FALSE)</f>
        <v>Moench</v>
      </c>
      <c r="Y1081" t="str">
        <f>VLOOKUP($D1081,Artslister!$A$1:$W$100,15,FALSE)</f>
        <v>VU</v>
      </c>
      <c r="Z1081" t="e">
        <f>VLOOKUP($D1081,Artslister!$A$1:$W$100,17,FALSE)</f>
        <v>#N/A</v>
      </c>
    </row>
    <row r="1082" spans="1:26" x14ac:dyDescent="0.3">
      <c r="A1082" t="s">
        <v>98</v>
      </c>
      <c r="B1082">
        <v>2020</v>
      </c>
      <c r="C1082" t="s">
        <v>1558</v>
      </c>
      <c r="D1082" t="s">
        <v>1710</v>
      </c>
      <c r="E1082">
        <v>5</v>
      </c>
      <c r="F1082">
        <v>1</v>
      </c>
      <c r="M1082" t="str">
        <f>VLOOKUP($D1082,Artslister!$A$1:$W$100,2,FALSE)</f>
        <v>Filipendula vulgaris</v>
      </c>
      <c r="N1082" t="str">
        <f>VLOOKUP($D1082,Artslister!$A$1:$W$100,3,FALSE)</f>
        <v>103311</v>
      </c>
      <c r="O1082" t="str">
        <f>VLOOKUP($D1082,Artslister!$A$1:$W$100,4,FALSE)</f>
        <v>133275</v>
      </c>
      <c r="P1082" t="str">
        <f>VLOOKUP($D1082,Artslister!$A$1:$W$100,5,FALSE)</f>
        <v>Plantae</v>
      </c>
      <c r="Q1082" t="str">
        <f>VLOOKUP($D1082,Artslister!$A$1:$W$100,6,FALSE)</f>
        <v>Magnoliophyta</v>
      </c>
      <c r="R1082" t="str">
        <f>VLOOKUP($D1082,Artslister!$A$1:$W$100,7,FALSE)</f>
        <v>Eudicots</v>
      </c>
      <c r="S1082" t="str">
        <f>VLOOKUP($D1082,Artslister!$A$1:$W$100,8,FALSE)</f>
        <v>Rosales</v>
      </c>
      <c r="T1082" t="str">
        <f>VLOOKUP($D1082,Artslister!$A$1:$W$100,9,FALSE)</f>
        <v>Rosaceae</v>
      </c>
      <c r="U1082" t="str">
        <f>VLOOKUP($D1082,Artslister!$A$1:$W$100,10,FALSE)</f>
        <v>Filipendula</v>
      </c>
      <c r="V1082" t="str">
        <f>VLOOKUP($D1082,Artslister!$A$1:$W$100,11,FALSE)</f>
        <v>vulgaris</v>
      </c>
      <c r="W1082">
        <f>VLOOKUP($D1082,Artslister!$A$1:$W$100,12,FALSE)</f>
        <v>0</v>
      </c>
      <c r="X1082" t="str">
        <f>VLOOKUP($D1082,Artslister!$A$1:$W$100,13,FALSE)</f>
        <v>Moench</v>
      </c>
      <c r="Y1082" t="str">
        <f>VLOOKUP($D1082,Artslister!$A$1:$W$100,15,FALSE)</f>
        <v>VU</v>
      </c>
      <c r="Z1082" t="e">
        <f>VLOOKUP($D1082,Artslister!$A$1:$W$100,17,FALSE)</f>
        <v>#N/A</v>
      </c>
    </row>
    <row r="1083" spans="1:26" x14ac:dyDescent="0.3">
      <c r="A1083" t="s">
        <v>85</v>
      </c>
      <c r="B1083">
        <v>2020</v>
      </c>
      <c r="C1083" t="s">
        <v>1586</v>
      </c>
      <c r="D1083" t="s">
        <v>1710</v>
      </c>
      <c r="E1083">
        <v>2</v>
      </c>
      <c r="F1083">
        <v>1</v>
      </c>
      <c r="M1083" t="str">
        <f>VLOOKUP($D1083,Artslister!$A$1:$W$100,2,FALSE)</f>
        <v>Filipendula vulgaris</v>
      </c>
      <c r="N1083" t="str">
        <f>VLOOKUP($D1083,Artslister!$A$1:$W$100,3,FALSE)</f>
        <v>103311</v>
      </c>
      <c r="O1083" t="str">
        <f>VLOOKUP($D1083,Artslister!$A$1:$W$100,4,FALSE)</f>
        <v>133275</v>
      </c>
      <c r="P1083" t="str">
        <f>VLOOKUP($D1083,Artslister!$A$1:$W$100,5,FALSE)</f>
        <v>Plantae</v>
      </c>
      <c r="Q1083" t="str">
        <f>VLOOKUP($D1083,Artslister!$A$1:$W$100,6,FALSE)</f>
        <v>Magnoliophyta</v>
      </c>
      <c r="R1083" t="str">
        <f>VLOOKUP($D1083,Artslister!$A$1:$W$100,7,FALSE)</f>
        <v>Eudicots</v>
      </c>
      <c r="S1083" t="str">
        <f>VLOOKUP($D1083,Artslister!$A$1:$W$100,8,FALSE)</f>
        <v>Rosales</v>
      </c>
      <c r="T1083" t="str">
        <f>VLOOKUP($D1083,Artslister!$A$1:$W$100,9,FALSE)</f>
        <v>Rosaceae</v>
      </c>
      <c r="U1083" t="str">
        <f>VLOOKUP($D1083,Artslister!$A$1:$W$100,10,FALSE)</f>
        <v>Filipendula</v>
      </c>
      <c r="V1083" t="str">
        <f>VLOOKUP($D1083,Artslister!$A$1:$W$100,11,FALSE)</f>
        <v>vulgaris</v>
      </c>
      <c r="W1083">
        <f>VLOOKUP($D1083,Artslister!$A$1:$W$100,12,FALSE)</f>
        <v>0</v>
      </c>
      <c r="X1083" t="str">
        <f>VLOOKUP($D1083,Artslister!$A$1:$W$100,13,FALSE)</f>
        <v>Moench</v>
      </c>
      <c r="Y1083" t="str">
        <f>VLOOKUP($D1083,Artslister!$A$1:$W$100,15,FALSE)</f>
        <v>VU</v>
      </c>
      <c r="Z1083" t="e">
        <f>VLOOKUP($D1083,Artslister!$A$1:$W$100,17,FALSE)</f>
        <v>#N/A</v>
      </c>
    </row>
    <row r="1084" spans="1:26" x14ac:dyDescent="0.3">
      <c r="A1084" t="s">
        <v>85</v>
      </c>
      <c r="B1084">
        <v>2020</v>
      </c>
      <c r="C1084" t="s">
        <v>1589</v>
      </c>
      <c r="D1084" t="s">
        <v>1710</v>
      </c>
      <c r="E1084">
        <v>1</v>
      </c>
      <c r="F1084">
        <v>1</v>
      </c>
      <c r="M1084" t="str">
        <f>VLOOKUP($D1084,Artslister!$A$1:$W$100,2,FALSE)</f>
        <v>Filipendula vulgaris</v>
      </c>
      <c r="N1084" t="str">
        <f>VLOOKUP($D1084,Artslister!$A$1:$W$100,3,FALSE)</f>
        <v>103311</v>
      </c>
      <c r="O1084" t="str">
        <f>VLOOKUP($D1084,Artslister!$A$1:$W$100,4,FALSE)</f>
        <v>133275</v>
      </c>
      <c r="P1084" t="str">
        <f>VLOOKUP($D1084,Artslister!$A$1:$W$100,5,FALSE)</f>
        <v>Plantae</v>
      </c>
      <c r="Q1084" t="str">
        <f>VLOOKUP($D1084,Artslister!$A$1:$W$100,6,FALSE)</f>
        <v>Magnoliophyta</v>
      </c>
      <c r="R1084" t="str">
        <f>VLOOKUP($D1084,Artslister!$A$1:$W$100,7,FALSE)</f>
        <v>Eudicots</v>
      </c>
      <c r="S1084" t="str">
        <f>VLOOKUP($D1084,Artslister!$A$1:$W$100,8,FALSE)</f>
        <v>Rosales</v>
      </c>
      <c r="T1084" t="str">
        <f>VLOOKUP($D1084,Artslister!$A$1:$W$100,9,FALSE)</f>
        <v>Rosaceae</v>
      </c>
      <c r="U1084" t="str">
        <f>VLOOKUP($D1084,Artslister!$A$1:$W$100,10,FALSE)</f>
        <v>Filipendula</v>
      </c>
      <c r="V1084" t="str">
        <f>VLOOKUP($D1084,Artslister!$A$1:$W$100,11,FALSE)</f>
        <v>vulgaris</v>
      </c>
      <c r="W1084">
        <f>VLOOKUP($D1084,Artslister!$A$1:$W$100,12,FALSE)</f>
        <v>0</v>
      </c>
      <c r="X1084" t="str">
        <f>VLOOKUP($D1084,Artslister!$A$1:$W$100,13,FALSE)</f>
        <v>Moench</v>
      </c>
      <c r="Y1084" t="str">
        <f>VLOOKUP($D1084,Artslister!$A$1:$W$100,15,FALSE)</f>
        <v>VU</v>
      </c>
      <c r="Z1084" t="e">
        <f>VLOOKUP($D1084,Artslister!$A$1:$W$100,17,FALSE)</f>
        <v>#N/A</v>
      </c>
    </row>
    <row r="1085" spans="1:26" x14ac:dyDescent="0.3">
      <c r="A1085" t="s">
        <v>85</v>
      </c>
      <c r="B1085">
        <v>2020</v>
      </c>
      <c r="C1085" t="s">
        <v>1590</v>
      </c>
      <c r="D1085" t="s">
        <v>1710</v>
      </c>
      <c r="E1085">
        <v>0.1</v>
      </c>
      <c r="F1085">
        <v>1</v>
      </c>
      <c r="M1085" t="str">
        <f>VLOOKUP($D1085,Artslister!$A$1:$W$100,2,FALSE)</f>
        <v>Filipendula vulgaris</v>
      </c>
      <c r="N1085" t="str">
        <f>VLOOKUP($D1085,Artslister!$A$1:$W$100,3,FALSE)</f>
        <v>103311</v>
      </c>
      <c r="O1085" t="str">
        <f>VLOOKUP($D1085,Artslister!$A$1:$W$100,4,FALSE)</f>
        <v>133275</v>
      </c>
      <c r="P1085" t="str">
        <f>VLOOKUP($D1085,Artslister!$A$1:$W$100,5,FALSE)</f>
        <v>Plantae</v>
      </c>
      <c r="Q1085" t="str">
        <f>VLOOKUP($D1085,Artslister!$A$1:$W$100,6,FALSE)</f>
        <v>Magnoliophyta</v>
      </c>
      <c r="R1085" t="str">
        <f>VLOOKUP($D1085,Artslister!$A$1:$W$100,7,FALSE)</f>
        <v>Eudicots</v>
      </c>
      <c r="S1085" t="str">
        <f>VLOOKUP($D1085,Artslister!$A$1:$W$100,8,FALSE)</f>
        <v>Rosales</v>
      </c>
      <c r="T1085" t="str">
        <f>VLOOKUP($D1085,Artslister!$A$1:$W$100,9,FALSE)</f>
        <v>Rosaceae</v>
      </c>
      <c r="U1085" t="str">
        <f>VLOOKUP($D1085,Artslister!$A$1:$W$100,10,FALSE)</f>
        <v>Filipendula</v>
      </c>
      <c r="V1085" t="str">
        <f>VLOOKUP($D1085,Artslister!$A$1:$W$100,11,FALSE)</f>
        <v>vulgaris</v>
      </c>
      <c r="W1085">
        <f>VLOOKUP($D1085,Artslister!$A$1:$W$100,12,FALSE)</f>
        <v>0</v>
      </c>
      <c r="X1085" t="str">
        <f>VLOOKUP($D1085,Artslister!$A$1:$W$100,13,FALSE)</f>
        <v>Moench</v>
      </c>
      <c r="Y1085" t="str">
        <f>VLOOKUP($D1085,Artslister!$A$1:$W$100,15,FALSE)</f>
        <v>VU</v>
      </c>
      <c r="Z1085" t="e">
        <f>VLOOKUP($D1085,Artslister!$A$1:$W$100,17,FALSE)</f>
        <v>#N/A</v>
      </c>
    </row>
    <row r="1086" spans="1:26" x14ac:dyDescent="0.3">
      <c r="A1086" t="s">
        <v>85</v>
      </c>
      <c r="B1086">
        <v>2020</v>
      </c>
      <c r="C1086" t="s">
        <v>1591</v>
      </c>
      <c r="D1086" t="s">
        <v>1710</v>
      </c>
      <c r="E1086">
        <v>0.1</v>
      </c>
      <c r="F1086">
        <v>1</v>
      </c>
      <c r="M1086" t="str">
        <f>VLOOKUP($D1086,Artslister!$A$1:$W$100,2,FALSE)</f>
        <v>Filipendula vulgaris</v>
      </c>
      <c r="N1086" t="str">
        <f>VLOOKUP($D1086,Artslister!$A$1:$W$100,3,FALSE)</f>
        <v>103311</v>
      </c>
      <c r="O1086" t="str">
        <f>VLOOKUP($D1086,Artslister!$A$1:$W$100,4,FALSE)</f>
        <v>133275</v>
      </c>
      <c r="P1086" t="str">
        <f>VLOOKUP($D1086,Artslister!$A$1:$W$100,5,FALSE)</f>
        <v>Plantae</v>
      </c>
      <c r="Q1086" t="str">
        <f>VLOOKUP($D1086,Artslister!$A$1:$W$100,6,FALSE)</f>
        <v>Magnoliophyta</v>
      </c>
      <c r="R1086" t="str">
        <f>VLOOKUP($D1086,Artslister!$A$1:$W$100,7,FALSE)</f>
        <v>Eudicots</v>
      </c>
      <c r="S1086" t="str">
        <f>VLOOKUP($D1086,Artslister!$A$1:$W$100,8,FALSE)</f>
        <v>Rosales</v>
      </c>
      <c r="T1086" t="str">
        <f>VLOOKUP($D1086,Artslister!$A$1:$W$100,9,FALSE)</f>
        <v>Rosaceae</v>
      </c>
      <c r="U1086" t="str">
        <f>VLOOKUP($D1086,Artslister!$A$1:$W$100,10,FALSE)</f>
        <v>Filipendula</v>
      </c>
      <c r="V1086" t="str">
        <f>VLOOKUP($D1086,Artslister!$A$1:$W$100,11,FALSE)</f>
        <v>vulgaris</v>
      </c>
      <c r="W1086">
        <f>VLOOKUP($D1086,Artslister!$A$1:$W$100,12,FALSE)</f>
        <v>0</v>
      </c>
      <c r="X1086" t="str">
        <f>VLOOKUP($D1086,Artslister!$A$1:$W$100,13,FALSE)</f>
        <v>Moench</v>
      </c>
      <c r="Y1086" t="str">
        <f>VLOOKUP($D1086,Artslister!$A$1:$W$100,15,FALSE)</f>
        <v>VU</v>
      </c>
      <c r="Z1086" t="e">
        <f>VLOOKUP($D1086,Artslister!$A$1:$W$100,17,FALSE)</f>
        <v>#N/A</v>
      </c>
    </row>
    <row r="1087" spans="1:26" x14ac:dyDescent="0.3">
      <c r="A1087" t="s">
        <v>85</v>
      </c>
      <c r="B1087">
        <v>2020</v>
      </c>
      <c r="C1087" t="s">
        <v>1592</v>
      </c>
      <c r="D1087" t="s">
        <v>1710</v>
      </c>
      <c r="E1087">
        <v>2</v>
      </c>
      <c r="F1087">
        <v>1</v>
      </c>
      <c r="M1087" t="str">
        <f>VLOOKUP($D1087,Artslister!$A$1:$W$100,2,FALSE)</f>
        <v>Filipendula vulgaris</v>
      </c>
      <c r="N1087" t="str">
        <f>VLOOKUP($D1087,Artslister!$A$1:$W$100,3,FALSE)</f>
        <v>103311</v>
      </c>
      <c r="O1087" t="str">
        <f>VLOOKUP($D1087,Artslister!$A$1:$W$100,4,FALSE)</f>
        <v>133275</v>
      </c>
      <c r="P1087" t="str">
        <f>VLOOKUP($D1087,Artslister!$A$1:$W$100,5,FALSE)</f>
        <v>Plantae</v>
      </c>
      <c r="Q1087" t="str">
        <f>VLOOKUP($D1087,Artslister!$A$1:$W$100,6,FALSE)</f>
        <v>Magnoliophyta</v>
      </c>
      <c r="R1087" t="str">
        <f>VLOOKUP($D1087,Artslister!$A$1:$W$100,7,FALSE)</f>
        <v>Eudicots</v>
      </c>
      <c r="S1087" t="str">
        <f>VLOOKUP($D1087,Artslister!$A$1:$W$100,8,FALSE)</f>
        <v>Rosales</v>
      </c>
      <c r="T1087" t="str">
        <f>VLOOKUP($D1087,Artslister!$A$1:$W$100,9,FALSE)</f>
        <v>Rosaceae</v>
      </c>
      <c r="U1087" t="str">
        <f>VLOOKUP($D1087,Artslister!$A$1:$W$100,10,FALSE)</f>
        <v>Filipendula</v>
      </c>
      <c r="V1087" t="str">
        <f>VLOOKUP($D1087,Artslister!$A$1:$W$100,11,FALSE)</f>
        <v>vulgaris</v>
      </c>
      <c r="W1087">
        <f>VLOOKUP($D1087,Artslister!$A$1:$W$100,12,FALSE)</f>
        <v>0</v>
      </c>
      <c r="X1087" t="str">
        <f>VLOOKUP($D1087,Artslister!$A$1:$W$100,13,FALSE)</f>
        <v>Moench</v>
      </c>
      <c r="Y1087" t="str">
        <f>VLOOKUP($D1087,Artslister!$A$1:$W$100,15,FALSE)</f>
        <v>VU</v>
      </c>
      <c r="Z1087" t="e">
        <f>VLOOKUP($D1087,Artslister!$A$1:$W$100,17,FALSE)</f>
        <v>#N/A</v>
      </c>
    </row>
    <row r="1088" spans="1:26" x14ac:dyDescent="0.3">
      <c r="A1088" t="s">
        <v>85</v>
      </c>
      <c r="B1088">
        <v>2020</v>
      </c>
      <c r="C1088" t="s">
        <v>1593</v>
      </c>
      <c r="D1088" t="s">
        <v>1710</v>
      </c>
      <c r="E1088">
        <v>5</v>
      </c>
      <c r="F1088">
        <v>1</v>
      </c>
      <c r="M1088" t="str">
        <f>VLOOKUP($D1088,Artslister!$A$1:$W$100,2,FALSE)</f>
        <v>Filipendula vulgaris</v>
      </c>
      <c r="N1088" t="str">
        <f>VLOOKUP($D1088,Artslister!$A$1:$W$100,3,FALSE)</f>
        <v>103311</v>
      </c>
      <c r="O1088" t="str">
        <f>VLOOKUP($D1088,Artslister!$A$1:$W$100,4,FALSE)</f>
        <v>133275</v>
      </c>
      <c r="P1088" t="str">
        <f>VLOOKUP($D1088,Artslister!$A$1:$W$100,5,FALSE)</f>
        <v>Plantae</v>
      </c>
      <c r="Q1088" t="str">
        <f>VLOOKUP($D1088,Artslister!$A$1:$W$100,6,FALSE)</f>
        <v>Magnoliophyta</v>
      </c>
      <c r="R1088" t="str">
        <f>VLOOKUP($D1088,Artslister!$A$1:$W$100,7,FALSE)</f>
        <v>Eudicots</v>
      </c>
      <c r="S1088" t="str">
        <f>VLOOKUP($D1088,Artslister!$A$1:$W$100,8,FALSE)</f>
        <v>Rosales</v>
      </c>
      <c r="T1088" t="str">
        <f>VLOOKUP($D1088,Artslister!$A$1:$W$100,9,FALSE)</f>
        <v>Rosaceae</v>
      </c>
      <c r="U1088" t="str">
        <f>VLOOKUP($D1088,Artslister!$A$1:$W$100,10,FALSE)</f>
        <v>Filipendula</v>
      </c>
      <c r="V1088" t="str">
        <f>VLOOKUP($D1088,Artslister!$A$1:$W$100,11,FALSE)</f>
        <v>vulgaris</v>
      </c>
      <c r="W1088">
        <f>VLOOKUP($D1088,Artslister!$A$1:$W$100,12,FALSE)</f>
        <v>0</v>
      </c>
      <c r="X1088" t="str">
        <f>VLOOKUP($D1088,Artslister!$A$1:$W$100,13,FALSE)</f>
        <v>Moench</v>
      </c>
      <c r="Y1088" t="str">
        <f>VLOOKUP($D1088,Artslister!$A$1:$W$100,15,FALSE)</f>
        <v>VU</v>
      </c>
      <c r="Z1088" t="e">
        <f>VLOOKUP($D1088,Artslister!$A$1:$W$100,17,FALSE)</f>
        <v>#N/A</v>
      </c>
    </row>
    <row r="1089" spans="1:26" x14ac:dyDescent="0.3">
      <c r="A1089" t="s">
        <v>85</v>
      </c>
      <c r="B1089">
        <v>2020</v>
      </c>
      <c r="C1089" t="s">
        <v>1594</v>
      </c>
      <c r="D1089" t="s">
        <v>1710</v>
      </c>
      <c r="E1089">
        <v>5</v>
      </c>
      <c r="F1089">
        <v>1</v>
      </c>
      <c r="M1089" t="str">
        <f>VLOOKUP($D1089,Artslister!$A$1:$W$100,2,FALSE)</f>
        <v>Filipendula vulgaris</v>
      </c>
      <c r="N1089" t="str">
        <f>VLOOKUP($D1089,Artslister!$A$1:$W$100,3,FALSE)</f>
        <v>103311</v>
      </c>
      <c r="O1089" t="str">
        <f>VLOOKUP($D1089,Artslister!$A$1:$W$100,4,FALSE)</f>
        <v>133275</v>
      </c>
      <c r="P1089" t="str">
        <f>VLOOKUP($D1089,Artslister!$A$1:$W$100,5,FALSE)</f>
        <v>Plantae</v>
      </c>
      <c r="Q1089" t="str">
        <f>VLOOKUP($D1089,Artslister!$A$1:$W$100,6,FALSE)</f>
        <v>Magnoliophyta</v>
      </c>
      <c r="R1089" t="str">
        <f>VLOOKUP($D1089,Artslister!$A$1:$W$100,7,FALSE)</f>
        <v>Eudicots</v>
      </c>
      <c r="S1089" t="str">
        <f>VLOOKUP($D1089,Artslister!$A$1:$W$100,8,FALSE)</f>
        <v>Rosales</v>
      </c>
      <c r="T1089" t="str">
        <f>VLOOKUP($D1089,Artslister!$A$1:$W$100,9,FALSE)</f>
        <v>Rosaceae</v>
      </c>
      <c r="U1089" t="str">
        <f>VLOOKUP($D1089,Artslister!$A$1:$W$100,10,FALSE)</f>
        <v>Filipendula</v>
      </c>
      <c r="V1089" t="str">
        <f>VLOOKUP($D1089,Artslister!$A$1:$W$100,11,FALSE)</f>
        <v>vulgaris</v>
      </c>
      <c r="W1089">
        <f>VLOOKUP($D1089,Artslister!$A$1:$W$100,12,FALSE)</f>
        <v>0</v>
      </c>
      <c r="X1089" t="str">
        <f>VLOOKUP($D1089,Artslister!$A$1:$W$100,13,FALSE)</f>
        <v>Moench</v>
      </c>
      <c r="Y1089" t="str">
        <f>VLOOKUP($D1089,Artslister!$A$1:$W$100,15,FALSE)</f>
        <v>VU</v>
      </c>
      <c r="Z1089" t="e">
        <f>VLOOKUP($D1089,Artslister!$A$1:$W$100,17,FALSE)</f>
        <v>#N/A</v>
      </c>
    </row>
    <row r="1090" spans="1:26" x14ac:dyDescent="0.3">
      <c r="A1090" t="s">
        <v>85</v>
      </c>
      <c r="B1090">
        <v>2020</v>
      </c>
      <c r="C1090" t="s">
        <v>1596</v>
      </c>
      <c r="D1090" t="s">
        <v>1710</v>
      </c>
      <c r="E1090">
        <v>8</v>
      </c>
      <c r="F1090">
        <v>1</v>
      </c>
      <c r="M1090" t="str">
        <f>VLOOKUP($D1090,Artslister!$A$1:$W$100,2,FALSE)</f>
        <v>Filipendula vulgaris</v>
      </c>
      <c r="N1090" t="str">
        <f>VLOOKUP($D1090,Artslister!$A$1:$W$100,3,FALSE)</f>
        <v>103311</v>
      </c>
      <c r="O1090" t="str">
        <f>VLOOKUP($D1090,Artslister!$A$1:$W$100,4,FALSE)</f>
        <v>133275</v>
      </c>
      <c r="P1090" t="str">
        <f>VLOOKUP($D1090,Artslister!$A$1:$W$100,5,FALSE)</f>
        <v>Plantae</v>
      </c>
      <c r="Q1090" t="str">
        <f>VLOOKUP($D1090,Artslister!$A$1:$W$100,6,FALSE)</f>
        <v>Magnoliophyta</v>
      </c>
      <c r="R1090" t="str">
        <f>VLOOKUP($D1090,Artslister!$A$1:$W$100,7,FALSE)</f>
        <v>Eudicots</v>
      </c>
      <c r="S1090" t="str">
        <f>VLOOKUP($D1090,Artslister!$A$1:$W$100,8,FALSE)</f>
        <v>Rosales</v>
      </c>
      <c r="T1090" t="str">
        <f>VLOOKUP($D1090,Artslister!$A$1:$W$100,9,FALSE)</f>
        <v>Rosaceae</v>
      </c>
      <c r="U1090" t="str">
        <f>VLOOKUP($D1090,Artslister!$A$1:$W$100,10,FALSE)</f>
        <v>Filipendula</v>
      </c>
      <c r="V1090" t="str">
        <f>VLOOKUP($D1090,Artslister!$A$1:$W$100,11,FALSE)</f>
        <v>vulgaris</v>
      </c>
      <c r="W1090">
        <f>VLOOKUP($D1090,Artslister!$A$1:$W$100,12,FALSE)</f>
        <v>0</v>
      </c>
      <c r="X1090" t="str">
        <f>VLOOKUP($D1090,Artslister!$A$1:$W$100,13,FALSE)</f>
        <v>Moench</v>
      </c>
      <c r="Y1090" t="str">
        <f>VLOOKUP($D1090,Artslister!$A$1:$W$100,15,FALSE)</f>
        <v>VU</v>
      </c>
      <c r="Z1090" t="e">
        <f>VLOOKUP($D1090,Artslister!$A$1:$W$100,17,FALSE)</f>
        <v>#N/A</v>
      </c>
    </row>
    <row r="1091" spans="1:26" x14ac:dyDescent="0.3">
      <c r="A1091" t="s">
        <v>85</v>
      </c>
      <c r="B1091">
        <v>2020</v>
      </c>
      <c r="C1091" t="s">
        <v>1588</v>
      </c>
      <c r="D1091" t="s">
        <v>1710</v>
      </c>
      <c r="E1091">
        <v>1</v>
      </c>
      <c r="F1091">
        <v>1</v>
      </c>
      <c r="M1091" t="str">
        <f>VLOOKUP($D1091,Artslister!$A$1:$W$100,2,FALSE)</f>
        <v>Filipendula vulgaris</v>
      </c>
      <c r="N1091" t="str">
        <f>VLOOKUP($D1091,Artslister!$A$1:$W$100,3,FALSE)</f>
        <v>103311</v>
      </c>
      <c r="O1091" t="str">
        <f>VLOOKUP($D1091,Artslister!$A$1:$W$100,4,FALSE)</f>
        <v>133275</v>
      </c>
      <c r="P1091" t="str">
        <f>VLOOKUP($D1091,Artslister!$A$1:$W$100,5,FALSE)</f>
        <v>Plantae</v>
      </c>
      <c r="Q1091" t="str">
        <f>VLOOKUP($D1091,Artslister!$A$1:$W$100,6,FALSE)</f>
        <v>Magnoliophyta</v>
      </c>
      <c r="R1091" t="str">
        <f>VLOOKUP($D1091,Artslister!$A$1:$W$100,7,FALSE)</f>
        <v>Eudicots</v>
      </c>
      <c r="S1091" t="str">
        <f>VLOOKUP($D1091,Artslister!$A$1:$W$100,8,FALSE)</f>
        <v>Rosales</v>
      </c>
      <c r="T1091" t="str">
        <f>VLOOKUP($D1091,Artslister!$A$1:$W$100,9,FALSE)</f>
        <v>Rosaceae</v>
      </c>
      <c r="U1091" t="str">
        <f>VLOOKUP($D1091,Artslister!$A$1:$W$100,10,FALSE)</f>
        <v>Filipendula</v>
      </c>
      <c r="V1091" t="str">
        <f>VLOOKUP($D1091,Artslister!$A$1:$W$100,11,FALSE)</f>
        <v>vulgaris</v>
      </c>
      <c r="W1091">
        <f>VLOOKUP($D1091,Artslister!$A$1:$W$100,12,FALSE)</f>
        <v>0</v>
      </c>
      <c r="X1091" t="str">
        <f>VLOOKUP($D1091,Artslister!$A$1:$W$100,13,FALSE)</f>
        <v>Moench</v>
      </c>
      <c r="Y1091" t="str">
        <f>VLOOKUP($D1091,Artslister!$A$1:$W$100,15,FALSE)</f>
        <v>VU</v>
      </c>
      <c r="Z1091" t="e">
        <f>VLOOKUP($D1091,Artslister!$A$1:$W$100,17,FALSE)</f>
        <v>#N/A</v>
      </c>
    </row>
    <row r="1092" spans="1:26" x14ac:dyDescent="0.3">
      <c r="A1092" t="s">
        <v>49</v>
      </c>
      <c r="B1092">
        <v>2020</v>
      </c>
      <c r="C1092" t="s">
        <v>1638</v>
      </c>
      <c r="D1092" t="s">
        <v>1710</v>
      </c>
      <c r="E1092">
        <v>7</v>
      </c>
      <c r="F1092">
        <v>1</v>
      </c>
      <c r="M1092" t="str">
        <f>VLOOKUP($D1092,Artslister!$A$1:$W$100,2,FALSE)</f>
        <v>Filipendula vulgaris</v>
      </c>
      <c r="N1092" t="str">
        <f>VLOOKUP($D1092,Artslister!$A$1:$W$100,3,FALSE)</f>
        <v>103311</v>
      </c>
      <c r="O1092" t="str">
        <f>VLOOKUP($D1092,Artslister!$A$1:$W$100,4,FALSE)</f>
        <v>133275</v>
      </c>
      <c r="P1092" t="str">
        <f>VLOOKUP($D1092,Artslister!$A$1:$W$100,5,FALSE)</f>
        <v>Plantae</v>
      </c>
      <c r="Q1092" t="str">
        <f>VLOOKUP($D1092,Artslister!$A$1:$W$100,6,FALSE)</f>
        <v>Magnoliophyta</v>
      </c>
      <c r="R1092" t="str">
        <f>VLOOKUP($D1092,Artslister!$A$1:$W$100,7,FALSE)</f>
        <v>Eudicots</v>
      </c>
      <c r="S1092" t="str">
        <f>VLOOKUP($D1092,Artslister!$A$1:$W$100,8,FALSE)</f>
        <v>Rosales</v>
      </c>
      <c r="T1092" t="str">
        <f>VLOOKUP($D1092,Artslister!$A$1:$W$100,9,FALSE)</f>
        <v>Rosaceae</v>
      </c>
      <c r="U1092" t="str">
        <f>VLOOKUP($D1092,Artslister!$A$1:$W$100,10,FALSE)</f>
        <v>Filipendula</v>
      </c>
      <c r="V1092" t="str">
        <f>VLOOKUP($D1092,Artslister!$A$1:$W$100,11,FALSE)</f>
        <v>vulgaris</v>
      </c>
      <c r="W1092">
        <f>VLOOKUP($D1092,Artslister!$A$1:$W$100,12,FALSE)</f>
        <v>0</v>
      </c>
      <c r="X1092" t="str">
        <f>VLOOKUP($D1092,Artslister!$A$1:$W$100,13,FALSE)</f>
        <v>Moench</v>
      </c>
      <c r="Y1092" t="str">
        <f>VLOOKUP($D1092,Artslister!$A$1:$W$100,15,FALSE)</f>
        <v>VU</v>
      </c>
      <c r="Z1092" t="e">
        <f>VLOOKUP($D1092,Artslister!$A$1:$W$100,17,FALSE)</f>
        <v>#N/A</v>
      </c>
    </row>
    <row r="1093" spans="1:26" x14ac:dyDescent="0.3">
      <c r="A1093" t="s">
        <v>49</v>
      </c>
      <c r="B1093">
        <v>2020</v>
      </c>
      <c r="C1093" t="s">
        <v>1639</v>
      </c>
      <c r="D1093" t="s">
        <v>1710</v>
      </c>
      <c r="E1093">
        <v>4</v>
      </c>
      <c r="F1093">
        <v>1</v>
      </c>
      <c r="M1093" t="str">
        <f>VLOOKUP($D1093,Artslister!$A$1:$W$100,2,FALSE)</f>
        <v>Filipendula vulgaris</v>
      </c>
      <c r="N1093" t="str">
        <f>VLOOKUP($D1093,Artslister!$A$1:$W$100,3,FALSE)</f>
        <v>103311</v>
      </c>
      <c r="O1093" t="str">
        <f>VLOOKUP($D1093,Artslister!$A$1:$W$100,4,FALSE)</f>
        <v>133275</v>
      </c>
      <c r="P1093" t="str">
        <f>VLOOKUP($D1093,Artslister!$A$1:$W$100,5,FALSE)</f>
        <v>Plantae</v>
      </c>
      <c r="Q1093" t="str">
        <f>VLOOKUP($D1093,Artslister!$A$1:$W$100,6,FALSE)</f>
        <v>Magnoliophyta</v>
      </c>
      <c r="R1093" t="str">
        <f>VLOOKUP($D1093,Artslister!$A$1:$W$100,7,FALSE)</f>
        <v>Eudicots</v>
      </c>
      <c r="S1093" t="str">
        <f>VLOOKUP($D1093,Artslister!$A$1:$W$100,8,FALSE)</f>
        <v>Rosales</v>
      </c>
      <c r="T1093" t="str">
        <f>VLOOKUP($D1093,Artslister!$A$1:$W$100,9,FALSE)</f>
        <v>Rosaceae</v>
      </c>
      <c r="U1093" t="str">
        <f>VLOOKUP($D1093,Artslister!$A$1:$W$100,10,FALSE)</f>
        <v>Filipendula</v>
      </c>
      <c r="V1093" t="str">
        <f>VLOOKUP($D1093,Artslister!$A$1:$W$100,11,FALSE)</f>
        <v>vulgaris</v>
      </c>
      <c r="W1093">
        <f>VLOOKUP($D1093,Artslister!$A$1:$W$100,12,FALSE)</f>
        <v>0</v>
      </c>
      <c r="X1093" t="str">
        <f>VLOOKUP($D1093,Artslister!$A$1:$W$100,13,FALSE)</f>
        <v>Moench</v>
      </c>
      <c r="Y1093" t="str">
        <f>VLOOKUP($D1093,Artslister!$A$1:$W$100,15,FALSE)</f>
        <v>VU</v>
      </c>
      <c r="Z1093" t="e">
        <f>VLOOKUP($D1093,Artslister!$A$1:$W$100,17,FALSE)</f>
        <v>#N/A</v>
      </c>
    </row>
    <row r="1094" spans="1:26" x14ac:dyDescent="0.3">
      <c r="A1094" t="s">
        <v>49</v>
      </c>
      <c r="B1094">
        <v>2020</v>
      </c>
      <c r="C1094" t="s">
        <v>1640</v>
      </c>
      <c r="D1094" t="s">
        <v>1710</v>
      </c>
      <c r="E1094">
        <v>1</v>
      </c>
      <c r="F1094">
        <v>1</v>
      </c>
      <c r="M1094" t="str">
        <f>VLOOKUP($D1094,Artslister!$A$1:$W$100,2,FALSE)</f>
        <v>Filipendula vulgaris</v>
      </c>
      <c r="N1094" t="str">
        <f>VLOOKUP($D1094,Artslister!$A$1:$W$100,3,FALSE)</f>
        <v>103311</v>
      </c>
      <c r="O1094" t="str">
        <f>VLOOKUP($D1094,Artslister!$A$1:$W$100,4,FALSE)</f>
        <v>133275</v>
      </c>
      <c r="P1094" t="str">
        <f>VLOOKUP($D1094,Artslister!$A$1:$W$100,5,FALSE)</f>
        <v>Plantae</v>
      </c>
      <c r="Q1094" t="str">
        <f>VLOOKUP($D1094,Artslister!$A$1:$W$100,6,FALSE)</f>
        <v>Magnoliophyta</v>
      </c>
      <c r="R1094" t="str">
        <f>VLOOKUP($D1094,Artslister!$A$1:$W$100,7,FALSE)</f>
        <v>Eudicots</v>
      </c>
      <c r="S1094" t="str">
        <f>VLOOKUP($D1094,Artslister!$A$1:$W$100,8,FALSE)</f>
        <v>Rosales</v>
      </c>
      <c r="T1094" t="str">
        <f>VLOOKUP($D1094,Artslister!$A$1:$W$100,9,FALSE)</f>
        <v>Rosaceae</v>
      </c>
      <c r="U1094" t="str">
        <f>VLOOKUP($D1094,Artslister!$A$1:$W$100,10,FALSE)</f>
        <v>Filipendula</v>
      </c>
      <c r="V1094" t="str">
        <f>VLOOKUP($D1094,Artslister!$A$1:$W$100,11,FALSE)</f>
        <v>vulgaris</v>
      </c>
      <c r="W1094">
        <f>VLOOKUP($D1094,Artslister!$A$1:$W$100,12,FALSE)</f>
        <v>0</v>
      </c>
      <c r="X1094" t="str">
        <f>VLOOKUP($D1094,Artslister!$A$1:$W$100,13,FALSE)</f>
        <v>Moench</v>
      </c>
      <c r="Y1094" t="str">
        <f>VLOOKUP($D1094,Artslister!$A$1:$W$100,15,FALSE)</f>
        <v>VU</v>
      </c>
      <c r="Z1094" t="e">
        <f>VLOOKUP($D1094,Artslister!$A$1:$W$100,17,FALSE)</f>
        <v>#N/A</v>
      </c>
    </row>
    <row r="1095" spans="1:26" x14ac:dyDescent="0.3">
      <c r="A1095" t="s">
        <v>49</v>
      </c>
      <c r="B1095">
        <v>2020</v>
      </c>
      <c r="C1095" t="s">
        <v>1642</v>
      </c>
      <c r="D1095" t="s">
        <v>1710</v>
      </c>
      <c r="E1095">
        <v>8</v>
      </c>
      <c r="F1095">
        <v>1</v>
      </c>
      <c r="M1095" t="str">
        <f>VLOOKUP($D1095,Artslister!$A$1:$W$100,2,FALSE)</f>
        <v>Filipendula vulgaris</v>
      </c>
      <c r="N1095" t="str">
        <f>VLOOKUP($D1095,Artslister!$A$1:$W$100,3,FALSE)</f>
        <v>103311</v>
      </c>
      <c r="O1095" t="str">
        <f>VLOOKUP($D1095,Artslister!$A$1:$W$100,4,FALSE)</f>
        <v>133275</v>
      </c>
      <c r="P1095" t="str">
        <f>VLOOKUP($D1095,Artslister!$A$1:$W$100,5,FALSE)</f>
        <v>Plantae</v>
      </c>
      <c r="Q1095" t="str">
        <f>VLOOKUP($D1095,Artslister!$A$1:$W$100,6,FALSE)</f>
        <v>Magnoliophyta</v>
      </c>
      <c r="R1095" t="str">
        <f>VLOOKUP($D1095,Artslister!$A$1:$W$100,7,FALSE)</f>
        <v>Eudicots</v>
      </c>
      <c r="S1095" t="str">
        <f>VLOOKUP($D1095,Artslister!$A$1:$W$100,8,FALSE)</f>
        <v>Rosales</v>
      </c>
      <c r="T1095" t="str">
        <f>VLOOKUP($D1095,Artslister!$A$1:$W$100,9,FALSE)</f>
        <v>Rosaceae</v>
      </c>
      <c r="U1095" t="str">
        <f>VLOOKUP($D1095,Artslister!$A$1:$W$100,10,FALSE)</f>
        <v>Filipendula</v>
      </c>
      <c r="V1095" t="str">
        <f>VLOOKUP($D1095,Artslister!$A$1:$W$100,11,FALSE)</f>
        <v>vulgaris</v>
      </c>
      <c r="W1095">
        <f>VLOOKUP($D1095,Artslister!$A$1:$W$100,12,FALSE)</f>
        <v>0</v>
      </c>
      <c r="X1095" t="str">
        <f>VLOOKUP($D1095,Artslister!$A$1:$W$100,13,FALSE)</f>
        <v>Moench</v>
      </c>
      <c r="Y1095" t="str">
        <f>VLOOKUP($D1095,Artslister!$A$1:$W$100,15,FALSE)</f>
        <v>VU</v>
      </c>
      <c r="Z1095" t="e">
        <f>VLOOKUP($D1095,Artslister!$A$1:$W$100,17,FALSE)</f>
        <v>#N/A</v>
      </c>
    </row>
    <row r="1096" spans="1:26" x14ac:dyDescent="0.3">
      <c r="A1096" t="s">
        <v>49</v>
      </c>
      <c r="B1096">
        <v>2020</v>
      </c>
      <c r="C1096" t="s">
        <v>1631</v>
      </c>
      <c r="D1096" t="s">
        <v>1710</v>
      </c>
      <c r="E1096">
        <v>2</v>
      </c>
      <c r="F1096">
        <v>1</v>
      </c>
      <c r="M1096" t="str">
        <f>VLOOKUP($D1096,Artslister!$A$1:$W$100,2,FALSE)</f>
        <v>Filipendula vulgaris</v>
      </c>
      <c r="N1096" t="str">
        <f>VLOOKUP($D1096,Artslister!$A$1:$W$100,3,FALSE)</f>
        <v>103311</v>
      </c>
      <c r="O1096" t="str">
        <f>VLOOKUP($D1096,Artslister!$A$1:$W$100,4,FALSE)</f>
        <v>133275</v>
      </c>
      <c r="P1096" t="str">
        <f>VLOOKUP($D1096,Artslister!$A$1:$W$100,5,FALSE)</f>
        <v>Plantae</v>
      </c>
      <c r="Q1096" t="str">
        <f>VLOOKUP($D1096,Artslister!$A$1:$W$100,6,FALSE)</f>
        <v>Magnoliophyta</v>
      </c>
      <c r="R1096" t="str">
        <f>VLOOKUP($D1096,Artslister!$A$1:$W$100,7,FALSE)</f>
        <v>Eudicots</v>
      </c>
      <c r="S1096" t="str">
        <f>VLOOKUP($D1096,Artslister!$A$1:$W$100,8,FALSE)</f>
        <v>Rosales</v>
      </c>
      <c r="T1096" t="str">
        <f>VLOOKUP($D1096,Artslister!$A$1:$W$100,9,FALSE)</f>
        <v>Rosaceae</v>
      </c>
      <c r="U1096" t="str">
        <f>VLOOKUP($D1096,Artslister!$A$1:$W$100,10,FALSE)</f>
        <v>Filipendula</v>
      </c>
      <c r="V1096" t="str">
        <f>VLOOKUP($D1096,Artslister!$A$1:$W$100,11,FALSE)</f>
        <v>vulgaris</v>
      </c>
      <c r="W1096">
        <f>VLOOKUP($D1096,Artslister!$A$1:$W$100,12,FALSE)</f>
        <v>0</v>
      </c>
      <c r="X1096" t="str">
        <f>VLOOKUP($D1096,Artslister!$A$1:$W$100,13,FALSE)</f>
        <v>Moench</v>
      </c>
      <c r="Y1096" t="str">
        <f>VLOOKUP($D1096,Artslister!$A$1:$W$100,15,FALSE)</f>
        <v>VU</v>
      </c>
      <c r="Z1096" t="e">
        <f>VLOOKUP($D1096,Artslister!$A$1:$W$100,17,FALSE)</f>
        <v>#N/A</v>
      </c>
    </row>
    <row r="1097" spans="1:26" x14ac:dyDescent="0.3">
      <c r="A1097" t="s">
        <v>49</v>
      </c>
      <c r="B1097">
        <v>2020</v>
      </c>
      <c r="C1097" t="s">
        <v>1633</v>
      </c>
      <c r="D1097" t="s">
        <v>1710</v>
      </c>
      <c r="E1097">
        <v>5</v>
      </c>
      <c r="F1097">
        <v>1</v>
      </c>
      <c r="M1097" t="str">
        <f>VLOOKUP($D1097,Artslister!$A$1:$W$100,2,FALSE)</f>
        <v>Filipendula vulgaris</v>
      </c>
      <c r="N1097" t="str">
        <f>VLOOKUP($D1097,Artslister!$A$1:$W$100,3,FALSE)</f>
        <v>103311</v>
      </c>
      <c r="O1097" t="str">
        <f>VLOOKUP($D1097,Artslister!$A$1:$W$100,4,FALSE)</f>
        <v>133275</v>
      </c>
      <c r="P1097" t="str">
        <f>VLOOKUP($D1097,Artslister!$A$1:$W$100,5,FALSE)</f>
        <v>Plantae</v>
      </c>
      <c r="Q1097" t="str">
        <f>VLOOKUP($D1097,Artslister!$A$1:$W$100,6,FALSE)</f>
        <v>Magnoliophyta</v>
      </c>
      <c r="R1097" t="str">
        <f>VLOOKUP($D1097,Artslister!$A$1:$W$100,7,FALSE)</f>
        <v>Eudicots</v>
      </c>
      <c r="S1097" t="str">
        <f>VLOOKUP($D1097,Artslister!$A$1:$W$100,8,FALSE)</f>
        <v>Rosales</v>
      </c>
      <c r="T1097" t="str">
        <f>VLOOKUP($D1097,Artslister!$A$1:$W$100,9,FALSE)</f>
        <v>Rosaceae</v>
      </c>
      <c r="U1097" t="str">
        <f>VLOOKUP($D1097,Artslister!$A$1:$W$100,10,FALSE)</f>
        <v>Filipendula</v>
      </c>
      <c r="V1097" t="str">
        <f>VLOOKUP($D1097,Artslister!$A$1:$W$100,11,FALSE)</f>
        <v>vulgaris</v>
      </c>
      <c r="W1097">
        <f>VLOOKUP($D1097,Artslister!$A$1:$W$100,12,FALSE)</f>
        <v>0</v>
      </c>
      <c r="X1097" t="str">
        <f>VLOOKUP($D1097,Artslister!$A$1:$W$100,13,FALSE)</f>
        <v>Moench</v>
      </c>
      <c r="Y1097" t="str">
        <f>VLOOKUP($D1097,Artslister!$A$1:$W$100,15,FALSE)</f>
        <v>VU</v>
      </c>
      <c r="Z1097" t="e">
        <f>VLOOKUP($D1097,Artslister!$A$1:$W$100,17,FALSE)</f>
        <v>#N/A</v>
      </c>
    </row>
    <row r="1098" spans="1:26" x14ac:dyDescent="0.3">
      <c r="A1098" t="s">
        <v>49</v>
      </c>
      <c r="B1098">
        <v>2020</v>
      </c>
      <c r="C1098" t="s">
        <v>1634</v>
      </c>
      <c r="D1098" t="s">
        <v>1710</v>
      </c>
      <c r="E1098">
        <v>10</v>
      </c>
      <c r="F1098">
        <v>1</v>
      </c>
      <c r="M1098" t="str">
        <f>VLOOKUP($D1098,Artslister!$A$1:$W$100,2,FALSE)</f>
        <v>Filipendula vulgaris</v>
      </c>
      <c r="N1098" t="str">
        <f>VLOOKUP($D1098,Artslister!$A$1:$W$100,3,FALSE)</f>
        <v>103311</v>
      </c>
      <c r="O1098" t="str">
        <f>VLOOKUP($D1098,Artslister!$A$1:$W$100,4,FALSE)</f>
        <v>133275</v>
      </c>
      <c r="P1098" t="str">
        <f>VLOOKUP($D1098,Artslister!$A$1:$W$100,5,FALSE)</f>
        <v>Plantae</v>
      </c>
      <c r="Q1098" t="str">
        <f>VLOOKUP($D1098,Artslister!$A$1:$W$100,6,FALSE)</f>
        <v>Magnoliophyta</v>
      </c>
      <c r="R1098" t="str">
        <f>VLOOKUP($D1098,Artslister!$A$1:$W$100,7,FALSE)</f>
        <v>Eudicots</v>
      </c>
      <c r="S1098" t="str">
        <f>VLOOKUP($D1098,Artslister!$A$1:$W$100,8,FALSE)</f>
        <v>Rosales</v>
      </c>
      <c r="T1098" t="str">
        <f>VLOOKUP($D1098,Artslister!$A$1:$W$100,9,FALSE)</f>
        <v>Rosaceae</v>
      </c>
      <c r="U1098" t="str">
        <f>VLOOKUP($D1098,Artslister!$A$1:$W$100,10,FALSE)</f>
        <v>Filipendula</v>
      </c>
      <c r="V1098" t="str">
        <f>VLOOKUP($D1098,Artslister!$A$1:$W$100,11,FALSE)</f>
        <v>vulgaris</v>
      </c>
      <c r="W1098">
        <f>VLOOKUP($D1098,Artslister!$A$1:$W$100,12,FALSE)</f>
        <v>0</v>
      </c>
      <c r="X1098" t="str">
        <f>VLOOKUP($D1098,Artslister!$A$1:$W$100,13,FALSE)</f>
        <v>Moench</v>
      </c>
      <c r="Y1098" t="str">
        <f>VLOOKUP($D1098,Artslister!$A$1:$W$100,15,FALSE)</f>
        <v>VU</v>
      </c>
      <c r="Z1098" t="e">
        <f>VLOOKUP($D1098,Artslister!$A$1:$W$100,17,FALSE)</f>
        <v>#N/A</v>
      </c>
    </row>
    <row r="1099" spans="1:26" x14ac:dyDescent="0.3">
      <c r="A1099" t="s">
        <v>49</v>
      </c>
      <c r="B1099">
        <v>2020</v>
      </c>
      <c r="C1099" t="s">
        <v>1635</v>
      </c>
      <c r="D1099" t="s">
        <v>1710</v>
      </c>
      <c r="E1099">
        <v>40</v>
      </c>
      <c r="F1099">
        <v>1</v>
      </c>
      <c r="M1099" t="str">
        <f>VLOOKUP($D1099,Artslister!$A$1:$W$100,2,FALSE)</f>
        <v>Filipendula vulgaris</v>
      </c>
      <c r="N1099" t="str">
        <f>VLOOKUP($D1099,Artslister!$A$1:$W$100,3,FALSE)</f>
        <v>103311</v>
      </c>
      <c r="O1099" t="str">
        <f>VLOOKUP($D1099,Artslister!$A$1:$W$100,4,FALSE)</f>
        <v>133275</v>
      </c>
      <c r="P1099" t="str">
        <f>VLOOKUP($D1099,Artslister!$A$1:$W$100,5,FALSE)</f>
        <v>Plantae</v>
      </c>
      <c r="Q1099" t="str">
        <f>VLOOKUP($D1099,Artslister!$A$1:$W$100,6,FALSE)</f>
        <v>Magnoliophyta</v>
      </c>
      <c r="R1099" t="str">
        <f>VLOOKUP($D1099,Artslister!$A$1:$W$100,7,FALSE)</f>
        <v>Eudicots</v>
      </c>
      <c r="S1099" t="str">
        <f>VLOOKUP($D1099,Artslister!$A$1:$W$100,8,FALSE)</f>
        <v>Rosales</v>
      </c>
      <c r="T1099" t="str">
        <f>VLOOKUP($D1099,Artslister!$A$1:$W$100,9,FALSE)</f>
        <v>Rosaceae</v>
      </c>
      <c r="U1099" t="str">
        <f>VLOOKUP($D1099,Artslister!$A$1:$W$100,10,FALSE)</f>
        <v>Filipendula</v>
      </c>
      <c r="V1099" t="str">
        <f>VLOOKUP($D1099,Artslister!$A$1:$W$100,11,FALSE)</f>
        <v>vulgaris</v>
      </c>
      <c r="W1099">
        <f>VLOOKUP($D1099,Artslister!$A$1:$W$100,12,FALSE)</f>
        <v>0</v>
      </c>
      <c r="X1099" t="str">
        <f>VLOOKUP($D1099,Artslister!$A$1:$W$100,13,FALSE)</f>
        <v>Moench</v>
      </c>
      <c r="Y1099" t="str">
        <f>VLOOKUP($D1099,Artslister!$A$1:$W$100,15,FALSE)</f>
        <v>VU</v>
      </c>
      <c r="Z1099" t="e">
        <f>VLOOKUP($D1099,Artslister!$A$1:$W$100,17,FALSE)</f>
        <v>#N/A</v>
      </c>
    </row>
    <row r="1100" spans="1:26" x14ac:dyDescent="0.3">
      <c r="A1100" t="s">
        <v>49</v>
      </c>
      <c r="B1100">
        <v>2020</v>
      </c>
      <c r="C1100" t="s">
        <v>1636</v>
      </c>
      <c r="D1100" t="s">
        <v>1710</v>
      </c>
      <c r="E1100">
        <v>12</v>
      </c>
      <c r="F1100">
        <v>1</v>
      </c>
      <c r="M1100" t="str">
        <f>VLOOKUP($D1100,Artslister!$A$1:$W$100,2,FALSE)</f>
        <v>Filipendula vulgaris</v>
      </c>
      <c r="N1100" t="str">
        <f>VLOOKUP($D1100,Artslister!$A$1:$W$100,3,FALSE)</f>
        <v>103311</v>
      </c>
      <c r="O1100" t="str">
        <f>VLOOKUP($D1100,Artslister!$A$1:$W$100,4,FALSE)</f>
        <v>133275</v>
      </c>
      <c r="P1100" t="str">
        <f>VLOOKUP($D1100,Artslister!$A$1:$W$100,5,FALSE)</f>
        <v>Plantae</v>
      </c>
      <c r="Q1100" t="str">
        <f>VLOOKUP($D1100,Artslister!$A$1:$W$100,6,FALSE)</f>
        <v>Magnoliophyta</v>
      </c>
      <c r="R1100" t="str">
        <f>VLOOKUP($D1100,Artslister!$A$1:$W$100,7,FALSE)</f>
        <v>Eudicots</v>
      </c>
      <c r="S1100" t="str">
        <f>VLOOKUP($D1100,Artslister!$A$1:$W$100,8,FALSE)</f>
        <v>Rosales</v>
      </c>
      <c r="T1100" t="str">
        <f>VLOOKUP($D1100,Artslister!$A$1:$W$100,9,FALSE)</f>
        <v>Rosaceae</v>
      </c>
      <c r="U1100" t="str">
        <f>VLOOKUP($D1100,Artslister!$A$1:$W$100,10,FALSE)</f>
        <v>Filipendula</v>
      </c>
      <c r="V1100" t="str">
        <f>VLOOKUP($D1100,Artslister!$A$1:$W$100,11,FALSE)</f>
        <v>vulgaris</v>
      </c>
      <c r="W1100">
        <f>VLOOKUP($D1100,Artslister!$A$1:$W$100,12,FALSE)</f>
        <v>0</v>
      </c>
      <c r="X1100" t="str">
        <f>VLOOKUP($D1100,Artslister!$A$1:$W$100,13,FALSE)</f>
        <v>Moench</v>
      </c>
      <c r="Y1100" t="str">
        <f>VLOOKUP($D1100,Artslister!$A$1:$W$100,15,FALSE)</f>
        <v>VU</v>
      </c>
      <c r="Z1100" t="e">
        <f>VLOOKUP($D1100,Artslister!$A$1:$W$100,17,FALSE)</f>
        <v>#N/A</v>
      </c>
    </row>
    <row r="1101" spans="1:26" x14ac:dyDescent="0.3">
      <c r="A1101" t="s">
        <v>49</v>
      </c>
      <c r="B1101">
        <v>2020</v>
      </c>
      <c r="C1101" t="s">
        <v>1630</v>
      </c>
      <c r="D1101" t="s">
        <v>1710</v>
      </c>
      <c r="E1101">
        <v>5</v>
      </c>
      <c r="F1101">
        <v>1</v>
      </c>
      <c r="M1101" t="str">
        <f>VLOOKUP($D1101,Artslister!$A$1:$W$100,2,FALSE)</f>
        <v>Filipendula vulgaris</v>
      </c>
      <c r="N1101" t="str">
        <f>VLOOKUP($D1101,Artslister!$A$1:$W$100,3,FALSE)</f>
        <v>103311</v>
      </c>
      <c r="O1101" t="str">
        <f>VLOOKUP($D1101,Artslister!$A$1:$W$100,4,FALSE)</f>
        <v>133275</v>
      </c>
      <c r="P1101" t="str">
        <f>VLOOKUP($D1101,Artslister!$A$1:$W$100,5,FALSE)</f>
        <v>Plantae</v>
      </c>
      <c r="Q1101" t="str">
        <f>VLOOKUP($D1101,Artslister!$A$1:$W$100,6,FALSE)</f>
        <v>Magnoliophyta</v>
      </c>
      <c r="R1101" t="str">
        <f>VLOOKUP($D1101,Artslister!$A$1:$W$100,7,FALSE)</f>
        <v>Eudicots</v>
      </c>
      <c r="S1101" t="str">
        <f>VLOOKUP($D1101,Artslister!$A$1:$W$100,8,FALSE)</f>
        <v>Rosales</v>
      </c>
      <c r="T1101" t="str">
        <f>VLOOKUP($D1101,Artslister!$A$1:$W$100,9,FALSE)</f>
        <v>Rosaceae</v>
      </c>
      <c r="U1101" t="str">
        <f>VLOOKUP($D1101,Artslister!$A$1:$W$100,10,FALSE)</f>
        <v>Filipendula</v>
      </c>
      <c r="V1101" t="str">
        <f>VLOOKUP($D1101,Artslister!$A$1:$W$100,11,FALSE)</f>
        <v>vulgaris</v>
      </c>
      <c r="W1101">
        <f>VLOOKUP($D1101,Artslister!$A$1:$W$100,12,FALSE)</f>
        <v>0</v>
      </c>
      <c r="X1101" t="str">
        <f>VLOOKUP($D1101,Artslister!$A$1:$W$100,13,FALSE)</f>
        <v>Moench</v>
      </c>
      <c r="Y1101" t="str">
        <f>VLOOKUP($D1101,Artslister!$A$1:$W$100,15,FALSE)</f>
        <v>VU</v>
      </c>
      <c r="Z1101" t="e">
        <f>VLOOKUP($D1101,Artslister!$A$1:$W$100,17,FALSE)</f>
        <v>#N/A</v>
      </c>
    </row>
    <row r="1102" spans="1:26" x14ac:dyDescent="0.3">
      <c r="A1102" t="s">
        <v>63</v>
      </c>
      <c r="B1102">
        <v>2020</v>
      </c>
      <c r="C1102" t="s">
        <v>1648</v>
      </c>
      <c r="D1102" t="s">
        <v>1710</v>
      </c>
      <c r="E1102">
        <v>1</v>
      </c>
      <c r="F1102">
        <v>1</v>
      </c>
      <c r="M1102" t="str">
        <f>VLOOKUP($D1102,Artslister!$A$1:$W$100,2,FALSE)</f>
        <v>Filipendula vulgaris</v>
      </c>
      <c r="N1102" t="str">
        <f>VLOOKUP($D1102,Artslister!$A$1:$W$100,3,FALSE)</f>
        <v>103311</v>
      </c>
      <c r="O1102" t="str">
        <f>VLOOKUP($D1102,Artslister!$A$1:$W$100,4,FALSE)</f>
        <v>133275</v>
      </c>
      <c r="P1102" t="str">
        <f>VLOOKUP($D1102,Artslister!$A$1:$W$100,5,FALSE)</f>
        <v>Plantae</v>
      </c>
      <c r="Q1102" t="str">
        <f>VLOOKUP($D1102,Artslister!$A$1:$W$100,6,FALSE)</f>
        <v>Magnoliophyta</v>
      </c>
      <c r="R1102" t="str">
        <f>VLOOKUP($D1102,Artslister!$A$1:$W$100,7,FALSE)</f>
        <v>Eudicots</v>
      </c>
      <c r="S1102" t="str">
        <f>VLOOKUP($D1102,Artslister!$A$1:$W$100,8,FALSE)</f>
        <v>Rosales</v>
      </c>
      <c r="T1102" t="str">
        <f>VLOOKUP($D1102,Artslister!$A$1:$W$100,9,FALSE)</f>
        <v>Rosaceae</v>
      </c>
      <c r="U1102" t="str">
        <f>VLOOKUP($D1102,Artslister!$A$1:$W$100,10,FALSE)</f>
        <v>Filipendula</v>
      </c>
      <c r="V1102" t="str">
        <f>VLOOKUP($D1102,Artslister!$A$1:$W$100,11,FALSE)</f>
        <v>vulgaris</v>
      </c>
      <c r="W1102">
        <f>VLOOKUP($D1102,Artslister!$A$1:$W$100,12,FALSE)</f>
        <v>0</v>
      </c>
      <c r="X1102" t="str">
        <f>VLOOKUP($D1102,Artslister!$A$1:$W$100,13,FALSE)</f>
        <v>Moench</v>
      </c>
      <c r="Y1102" t="str">
        <f>VLOOKUP($D1102,Artslister!$A$1:$W$100,15,FALSE)</f>
        <v>VU</v>
      </c>
      <c r="Z1102" t="e">
        <f>VLOOKUP($D1102,Artslister!$A$1:$W$100,17,FALSE)</f>
        <v>#N/A</v>
      </c>
    </row>
    <row r="1103" spans="1:26" x14ac:dyDescent="0.3">
      <c r="A1103" t="s">
        <v>63</v>
      </c>
      <c r="B1103">
        <v>2020</v>
      </c>
      <c r="C1103" t="s">
        <v>1654</v>
      </c>
      <c r="D1103" t="s">
        <v>1710</v>
      </c>
      <c r="E1103">
        <v>1</v>
      </c>
      <c r="F1103">
        <v>1</v>
      </c>
      <c r="M1103" t="str">
        <f>VLOOKUP($D1103,Artslister!$A$1:$W$100,2,FALSE)</f>
        <v>Filipendula vulgaris</v>
      </c>
      <c r="N1103" t="str">
        <f>VLOOKUP($D1103,Artslister!$A$1:$W$100,3,FALSE)</f>
        <v>103311</v>
      </c>
      <c r="O1103" t="str">
        <f>VLOOKUP($D1103,Artslister!$A$1:$W$100,4,FALSE)</f>
        <v>133275</v>
      </c>
      <c r="P1103" t="str">
        <f>VLOOKUP($D1103,Artslister!$A$1:$W$100,5,FALSE)</f>
        <v>Plantae</v>
      </c>
      <c r="Q1103" t="str">
        <f>VLOOKUP($D1103,Artslister!$A$1:$W$100,6,FALSE)</f>
        <v>Magnoliophyta</v>
      </c>
      <c r="R1103" t="str">
        <f>VLOOKUP($D1103,Artslister!$A$1:$W$100,7,FALSE)</f>
        <v>Eudicots</v>
      </c>
      <c r="S1103" t="str">
        <f>VLOOKUP($D1103,Artslister!$A$1:$W$100,8,FALSE)</f>
        <v>Rosales</v>
      </c>
      <c r="T1103" t="str">
        <f>VLOOKUP($D1103,Artslister!$A$1:$W$100,9,FALSE)</f>
        <v>Rosaceae</v>
      </c>
      <c r="U1103" t="str">
        <f>VLOOKUP($D1103,Artslister!$A$1:$W$100,10,FALSE)</f>
        <v>Filipendula</v>
      </c>
      <c r="V1103" t="str">
        <f>VLOOKUP($D1103,Artslister!$A$1:$W$100,11,FALSE)</f>
        <v>vulgaris</v>
      </c>
      <c r="W1103">
        <f>VLOOKUP($D1103,Artslister!$A$1:$W$100,12,FALSE)</f>
        <v>0</v>
      </c>
      <c r="X1103" t="str">
        <f>VLOOKUP($D1103,Artslister!$A$1:$W$100,13,FALSE)</f>
        <v>Moench</v>
      </c>
      <c r="Y1103" t="str">
        <f>VLOOKUP($D1103,Artslister!$A$1:$W$100,15,FALSE)</f>
        <v>VU</v>
      </c>
      <c r="Z1103" t="e">
        <f>VLOOKUP($D1103,Artslister!$A$1:$W$100,17,FALSE)</f>
        <v>#N/A</v>
      </c>
    </row>
    <row r="1104" spans="1:26" x14ac:dyDescent="0.3">
      <c r="A1104" t="s">
        <v>63</v>
      </c>
      <c r="B1104">
        <v>2020</v>
      </c>
      <c r="C1104" t="s">
        <v>1657</v>
      </c>
      <c r="D1104" t="s">
        <v>1710</v>
      </c>
      <c r="E1104">
        <v>5</v>
      </c>
      <c r="F1104">
        <v>1</v>
      </c>
      <c r="M1104" t="str">
        <f>VLOOKUP($D1104,Artslister!$A$1:$W$100,2,FALSE)</f>
        <v>Filipendula vulgaris</v>
      </c>
      <c r="N1104" t="str">
        <f>VLOOKUP($D1104,Artslister!$A$1:$W$100,3,FALSE)</f>
        <v>103311</v>
      </c>
      <c r="O1104" t="str">
        <f>VLOOKUP($D1104,Artslister!$A$1:$W$100,4,FALSE)</f>
        <v>133275</v>
      </c>
      <c r="P1104" t="str">
        <f>VLOOKUP($D1104,Artslister!$A$1:$W$100,5,FALSE)</f>
        <v>Plantae</v>
      </c>
      <c r="Q1104" t="str">
        <f>VLOOKUP($D1104,Artslister!$A$1:$W$100,6,FALSE)</f>
        <v>Magnoliophyta</v>
      </c>
      <c r="R1104" t="str">
        <f>VLOOKUP($D1104,Artslister!$A$1:$W$100,7,FALSE)</f>
        <v>Eudicots</v>
      </c>
      <c r="S1104" t="str">
        <f>VLOOKUP($D1104,Artslister!$A$1:$W$100,8,FALSE)</f>
        <v>Rosales</v>
      </c>
      <c r="T1104" t="str">
        <f>VLOOKUP($D1104,Artslister!$A$1:$W$100,9,FALSE)</f>
        <v>Rosaceae</v>
      </c>
      <c r="U1104" t="str">
        <f>VLOOKUP($D1104,Artslister!$A$1:$W$100,10,FALSE)</f>
        <v>Filipendula</v>
      </c>
      <c r="V1104" t="str">
        <f>VLOOKUP($D1104,Artslister!$A$1:$W$100,11,FALSE)</f>
        <v>vulgaris</v>
      </c>
      <c r="W1104">
        <f>VLOOKUP($D1104,Artslister!$A$1:$W$100,12,FALSE)</f>
        <v>0</v>
      </c>
      <c r="X1104" t="str">
        <f>VLOOKUP($D1104,Artslister!$A$1:$W$100,13,FALSE)</f>
        <v>Moench</v>
      </c>
      <c r="Y1104" t="str">
        <f>VLOOKUP($D1104,Artslister!$A$1:$W$100,15,FALSE)</f>
        <v>VU</v>
      </c>
      <c r="Z1104" t="e">
        <f>VLOOKUP($D1104,Artslister!$A$1:$W$100,17,FALSE)</f>
        <v>#N/A</v>
      </c>
    </row>
    <row r="1105" spans="1:26" x14ac:dyDescent="0.3">
      <c r="A1105" t="s">
        <v>63</v>
      </c>
      <c r="B1105">
        <v>2020</v>
      </c>
      <c r="C1105" t="s">
        <v>1776</v>
      </c>
      <c r="D1105" t="s">
        <v>1710</v>
      </c>
      <c r="E1105">
        <v>7</v>
      </c>
      <c r="F1105">
        <v>1</v>
      </c>
      <c r="M1105" t="str">
        <f>VLOOKUP($D1105,Artslister!$A$1:$W$100,2,FALSE)</f>
        <v>Filipendula vulgaris</v>
      </c>
      <c r="N1105" t="str">
        <f>VLOOKUP($D1105,Artslister!$A$1:$W$100,3,FALSE)</f>
        <v>103311</v>
      </c>
      <c r="O1105" t="str">
        <f>VLOOKUP($D1105,Artslister!$A$1:$W$100,4,FALSE)</f>
        <v>133275</v>
      </c>
      <c r="P1105" t="str">
        <f>VLOOKUP($D1105,Artslister!$A$1:$W$100,5,FALSE)</f>
        <v>Plantae</v>
      </c>
      <c r="Q1105" t="str">
        <f>VLOOKUP($D1105,Artslister!$A$1:$W$100,6,FALSE)</f>
        <v>Magnoliophyta</v>
      </c>
      <c r="R1105" t="str">
        <f>VLOOKUP($D1105,Artslister!$A$1:$W$100,7,FALSE)</f>
        <v>Eudicots</v>
      </c>
      <c r="S1105" t="str">
        <f>VLOOKUP($D1105,Artslister!$A$1:$W$100,8,FALSE)</f>
        <v>Rosales</v>
      </c>
      <c r="T1105" t="str">
        <f>VLOOKUP($D1105,Artslister!$A$1:$W$100,9,FALSE)</f>
        <v>Rosaceae</v>
      </c>
      <c r="U1105" t="str">
        <f>VLOOKUP($D1105,Artslister!$A$1:$W$100,10,FALSE)</f>
        <v>Filipendula</v>
      </c>
      <c r="V1105" t="str">
        <f>VLOOKUP($D1105,Artslister!$A$1:$W$100,11,FALSE)</f>
        <v>vulgaris</v>
      </c>
      <c r="W1105">
        <f>VLOOKUP($D1105,Artslister!$A$1:$W$100,12,FALSE)</f>
        <v>0</v>
      </c>
      <c r="X1105" t="str">
        <f>VLOOKUP($D1105,Artslister!$A$1:$W$100,13,FALSE)</f>
        <v>Moench</v>
      </c>
      <c r="Y1105" t="str">
        <f>VLOOKUP($D1105,Artslister!$A$1:$W$100,15,FALSE)</f>
        <v>VU</v>
      </c>
      <c r="Z1105" t="e">
        <f>VLOOKUP($D1105,Artslister!$A$1:$W$100,17,FALSE)</f>
        <v>#N/A</v>
      </c>
    </row>
    <row r="1106" spans="1:26" x14ac:dyDescent="0.3">
      <c r="A1106" t="s">
        <v>63</v>
      </c>
      <c r="B1106">
        <v>2020</v>
      </c>
      <c r="C1106" t="s">
        <v>1658</v>
      </c>
      <c r="D1106" t="s">
        <v>1710</v>
      </c>
      <c r="E1106">
        <v>5</v>
      </c>
      <c r="F1106">
        <v>1</v>
      </c>
      <c r="M1106" t="str">
        <f>VLOOKUP($D1106,Artslister!$A$1:$W$100,2,FALSE)</f>
        <v>Filipendula vulgaris</v>
      </c>
      <c r="N1106" t="str">
        <f>VLOOKUP($D1106,Artslister!$A$1:$W$100,3,FALSE)</f>
        <v>103311</v>
      </c>
      <c r="O1106" t="str">
        <f>VLOOKUP($D1106,Artslister!$A$1:$W$100,4,FALSE)</f>
        <v>133275</v>
      </c>
      <c r="P1106" t="str">
        <f>VLOOKUP($D1106,Artslister!$A$1:$W$100,5,FALSE)</f>
        <v>Plantae</v>
      </c>
      <c r="Q1106" t="str">
        <f>VLOOKUP($D1106,Artslister!$A$1:$W$100,6,FALSE)</f>
        <v>Magnoliophyta</v>
      </c>
      <c r="R1106" t="str">
        <f>VLOOKUP($D1106,Artslister!$A$1:$W$100,7,FALSE)</f>
        <v>Eudicots</v>
      </c>
      <c r="S1106" t="str">
        <f>VLOOKUP($D1106,Artslister!$A$1:$W$100,8,FALSE)</f>
        <v>Rosales</v>
      </c>
      <c r="T1106" t="str">
        <f>VLOOKUP($D1106,Artslister!$A$1:$W$100,9,FALSE)</f>
        <v>Rosaceae</v>
      </c>
      <c r="U1106" t="str">
        <f>VLOOKUP($D1106,Artslister!$A$1:$W$100,10,FALSE)</f>
        <v>Filipendula</v>
      </c>
      <c r="V1106" t="str">
        <f>VLOOKUP($D1106,Artslister!$A$1:$W$100,11,FALSE)</f>
        <v>vulgaris</v>
      </c>
      <c r="W1106">
        <f>VLOOKUP($D1106,Artslister!$A$1:$W$100,12,FALSE)</f>
        <v>0</v>
      </c>
      <c r="X1106" t="str">
        <f>VLOOKUP($D1106,Artslister!$A$1:$W$100,13,FALSE)</f>
        <v>Moench</v>
      </c>
      <c r="Y1106" t="str">
        <f>VLOOKUP($D1106,Artslister!$A$1:$W$100,15,FALSE)</f>
        <v>VU</v>
      </c>
      <c r="Z1106" t="e">
        <f>VLOOKUP($D1106,Artslister!$A$1:$W$100,17,FALSE)</f>
        <v>#N/A</v>
      </c>
    </row>
    <row r="1107" spans="1:26" x14ac:dyDescent="0.3">
      <c r="A1107" t="s">
        <v>63</v>
      </c>
      <c r="B1107">
        <v>2020</v>
      </c>
      <c r="C1107" t="s">
        <v>1660</v>
      </c>
      <c r="D1107" t="s">
        <v>1710</v>
      </c>
      <c r="E1107">
        <v>15</v>
      </c>
      <c r="F1107">
        <v>1</v>
      </c>
      <c r="M1107" t="str">
        <f>VLOOKUP($D1107,Artslister!$A$1:$W$100,2,FALSE)</f>
        <v>Filipendula vulgaris</v>
      </c>
      <c r="N1107" t="str">
        <f>VLOOKUP($D1107,Artslister!$A$1:$W$100,3,FALSE)</f>
        <v>103311</v>
      </c>
      <c r="O1107" t="str">
        <f>VLOOKUP($D1107,Artslister!$A$1:$W$100,4,FALSE)</f>
        <v>133275</v>
      </c>
      <c r="P1107" t="str">
        <f>VLOOKUP($D1107,Artslister!$A$1:$W$100,5,FALSE)</f>
        <v>Plantae</v>
      </c>
      <c r="Q1107" t="str">
        <f>VLOOKUP($D1107,Artslister!$A$1:$W$100,6,FALSE)</f>
        <v>Magnoliophyta</v>
      </c>
      <c r="R1107" t="str">
        <f>VLOOKUP($D1107,Artslister!$A$1:$W$100,7,FALSE)</f>
        <v>Eudicots</v>
      </c>
      <c r="S1107" t="str">
        <f>VLOOKUP($D1107,Artslister!$A$1:$W$100,8,FALSE)</f>
        <v>Rosales</v>
      </c>
      <c r="T1107" t="str">
        <f>VLOOKUP($D1107,Artslister!$A$1:$W$100,9,FALSE)</f>
        <v>Rosaceae</v>
      </c>
      <c r="U1107" t="str">
        <f>VLOOKUP($D1107,Artslister!$A$1:$W$100,10,FALSE)</f>
        <v>Filipendula</v>
      </c>
      <c r="V1107" t="str">
        <f>VLOOKUP($D1107,Artslister!$A$1:$W$100,11,FALSE)</f>
        <v>vulgaris</v>
      </c>
      <c r="W1107">
        <f>VLOOKUP($D1107,Artslister!$A$1:$W$100,12,FALSE)</f>
        <v>0</v>
      </c>
      <c r="X1107" t="str">
        <f>VLOOKUP($D1107,Artslister!$A$1:$W$100,13,FALSE)</f>
        <v>Moench</v>
      </c>
      <c r="Y1107" t="str">
        <f>VLOOKUP($D1107,Artslister!$A$1:$W$100,15,FALSE)</f>
        <v>VU</v>
      </c>
      <c r="Z1107" t="e">
        <f>VLOOKUP($D1107,Artslister!$A$1:$W$100,17,FALSE)</f>
        <v>#N/A</v>
      </c>
    </row>
    <row r="1108" spans="1:26" x14ac:dyDescent="0.3">
      <c r="A1108" t="s">
        <v>63</v>
      </c>
      <c r="B1108">
        <v>2020</v>
      </c>
      <c r="C1108" t="s">
        <v>1650</v>
      </c>
      <c r="D1108" t="s">
        <v>1710</v>
      </c>
      <c r="E1108">
        <v>20</v>
      </c>
      <c r="F1108">
        <v>1</v>
      </c>
      <c r="M1108" t="str">
        <f>VLOOKUP($D1108,Artslister!$A$1:$W$100,2,FALSE)</f>
        <v>Filipendula vulgaris</v>
      </c>
      <c r="N1108" t="str">
        <f>VLOOKUP($D1108,Artslister!$A$1:$W$100,3,FALSE)</f>
        <v>103311</v>
      </c>
      <c r="O1108" t="str">
        <f>VLOOKUP($D1108,Artslister!$A$1:$W$100,4,FALSE)</f>
        <v>133275</v>
      </c>
      <c r="P1108" t="str">
        <f>VLOOKUP($D1108,Artslister!$A$1:$W$100,5,FALSE)</f>
        <v>Plantae</v>
      </c>
      <c r="Q1108" t="str">
        <f>VLOOKUP($D1108,Artslister!$A$1:$W$100,6,FALSE)</f>
        <v>Magnoliophyta</v>
      </c>
      <c r="R1108" t="str">
        <f>VLOOKUP($D1108,Artslister!$A$1:$W$100,7,FALSE)</f>
        <v>Eudicots</v>
      </c>
      <c r="S1108" t="str">
        <f>VLOOKUP($D1108,Artslister!$A$1:$W$100,8,FALSE)</f>
        <v>Rosales</v>
      </c>
      <c r="T1108" t="str">
        <f>VLOOKUP($D1108,Artslister!$A$1:$W$100,9,FALSE)</f>
        <v>Rosaceae</v>
      </c>
      <c r="U1108" t="str">
        <f>VLOOKUP($D1108,Artslister!$A$1:$W$100,10,FALSE)</f>
        <v>Filipendula</v>
      </c>
      <c r="V1108" t="str">
        <f>VLOOKUP($D1108,Artslister!$A$1:$W$100,11,FALSE)</f>
        <v>vulgaris</v>
      </c>
      <c r="W1108">
        <f>VLOOKUP($D1108,Artslister!$A$1:$W$100,12,FALSE)</f>
        <v>0</v>
      </c>
      <c r="X1108" t="str">
        <f>VLOOKUP($D1108,Artslister!$A$1:$W$100,13,FALSE)</f>
        <v>Moench</v>
      </c>
      <c r="Y1108" t="str">
        <f>VLOOKUP($D1108,Artslister!$A$1:$W$100,15,FALSE)</f>
        <v>VU</v>
      </c>
      <c r="Z1108" t="e">
        <f>VLOOKUP($D1108,Artslister!$A$1:$W$100,17,FALSE)</f>
        <v>#N/A</v>
      </c>
    </row>
    <row r="1109" spans="1:26" x14ac:dyDescent="0.3">
      <c r="A1109" t="s">
        <v>117</v>
      </c>
      <c r="B1109">
        <v>2021</v>
      </c>
      <c r="C1109" t="s">
        <v>1290</v>
      </c>
      <c r="D1109" t="s">
        <v>1710</v>
      </c>
      <c r="E1109">
        <v>1</v>
      </c>
      <c r="F1109">
        <v>1</v>
      </c>
      <c r="M1109" t="str">
        <f>VLOOKUP($D1109,Artslister!$A$1:$W$100,2,FALSE)</f>
        <v>Filipendula vulgaris</v>
      </c>
      <c r="N1109" t="str">
        <f>VLOOKUP($D1109,Artslister!$A$1:$W$100,3,FALSE)</f>
        <v>103311</v>
      </c>
      <c r="O1109" t="str">
        <f>VLOOKUP($D1109,Artslister!$A$1:$W$100,4,FALSE)</f>
        <v>133275</v>
      </c>
      <c r="P1109" t="str">
        <f>VLOOKUP($D1109,Artslister!$A$1:$W$100,5,FALSE)</f>
        <v>Plantae</v>
      </c>
      <c r="Q1109" t="str">
        <f>VLOOKUP($D1109,Artslister!$A$1:$W$100,6,FALSE)</f>
        <v>Magnoliophyta</v>
      </c>
      <c r="R1109" t="str">
        <f>VLOOKUP($D1109,Artslister!$A$1:$W$100,7,FALSE)</f>
        <v>Eudicots</v>
      </c>
      <c r="S1109" t="str">
        <f>VLOOKUP($D1109,Artslister!$A$1:$W$100,8,FALSE)</f>
        <v>Rosales</v>
      </c>
      <c r="T1109" t="str">
        <f>VLOOKUP($D1109,Artslister!$A$1:$W$100,9,FALSE)</f>
        <v>Rosaceae</v>
      </c>
      <c r="U1109" t="str">
        <f>VLOOKUP($D1109,Artslister!$A$1:$W$100,10,FALSE)</f>
        <v>Filipendula</v>
      </c>
      <c r="V1109" t="str">
        <f>VLOOKUP($D1109,Artslister!$A$1:$W$100,11,FALSE)</f>
        <v>vulgaris</v>
      </c>
      <c r="W1109">
        <f>VLOOKUP($D1109,Artslister!$A$1:$W$100,12,FALSE)</f>
        <v>0</v>
      </c>
      <c r="X1109" t="str">
        <f>VLOOKUP($D1109,Artslister!$A$1:$W$100,13,FALSE)</f>
        <v>Moench</v>
      </c>
      <c r="Y1109" t="str">
        <f>VLOOKUP($D1109,Artslister!$A$1:$W$100,15,FALSE)</f>
        <v>VU</v>
      </c>
      <c r="Z1109" t="e">
        <f>VLOOKUP($D1109,Artslister!$A$1:$W$100,17,FALSE)</f>
        <v>#N/A</v>
      </c>
    </row>
    <row r="1110" spans="1:26" x14ac:dyDescent="0.3">
      <c r="A1110" t="s">
        <v>117</v>
      </c>
      <c r="B1110">
        <v>2021</v>
      </c>
      <c r="C1110" t="s">
        <v>1276</v>
      </c>
      <c r="D1110" t="s">
        <v>1710</v>
      </c>
      <c r="E1110">
        <v>3</v>
      </c>
      <c r="F1110">
        <v>1</v>
      </c>
      <c r="M1110" t="str">
        <f>VLOOKUP($D1110,Artslister!$A$1:$W$100,2,FALSE)</f>
        <v>Filipendula vulgaris</v>
      </c>
      <c r="N1110" t="str">
        <f>VLOOKUP($D1110,Artslister!$A$1:$W$100,3,FALSE)</f>
        <v>103311</v>
      </c>
      <c r="O1110" t="str">
        <f>VLOOKUP($D1110,Artslister!$A$1:$W$100,4,FALSE)</f>
        <v>133275</v>
      </c>
      <c r="P1110" t="str">
        <f>VLOOKUP($D1110,Artslister!$A$1:$W$100,5,FALSE)</f>
        <v>Plantae</v>
      </c>
      <c r="Q1110" t="str">
        <f>VLOOKUP($D1110,Artslister!$A$1:$W$100,6,FALSE)</f>
        <v>Magnoliophyta</v>
      </c>
      <c r="R1110" t="str">
        <f>VLOOKUP($D1110,Artslister!$A$1:$W$100,7,FALSE)</f>
        <v>Eudicots</v>
      </c>
      <c r="S1110" t="str">
        <f>VLOOKUP($D1110,Artslister!$A$1:$W$100,8,FALSE)</f>
        <v>Rosales</v>
      </c>
      <c r="T1110" t="str">
        <f>VLOOKUP($D1110,Artslister!$A$1:$W$100,9,FALSE)</f>
        <v>Rosaceae</v>
      </c>
      <c r="U1110" t="str">
        <f>VLOOKUP($D1110,Artslister!$A$1:$W$100,10,FALSE)</f>
        <v>Filipendula</v>
      </c>
      <c r="V1110" t="str">
        <f>VLOOKUP($D1110,Artslister!$A$1:$W$100,11,FALSE)</f>
        <v>vulgaris</v>
      </c>
      <c r="W1110">
        <f>VLOOKUP($D1110,Artslister!$A$1:$W$100,12,FALSE)</f>
        <v>0</v>
      </c>
      <c r="X1110" t="str">
        <f>VLOOKUP($D1110,Artslister!$A$1:$W$100,13,FALSE)</f>
        <v>Moench</v>
      </c>
      <c r="Y1110" t="str">
        <f>VLOOKUP($D1110,Artslister!$A$1:$W$100,15,FALSE)</f>
        <v>VU</v>
      </c>
      <c r="Z1110" t="e">
        <f>VLOOKUP($D1110,Artslister!$A$1:$W$100,17,FALSE)</f>
        <v>#N/A</v>
      </c>
    </row>
    <row r="1111" spans="1:26" x14ac:dyDescent="0.3">
      <c r="A1111" t="s">
        <v>117</v>
      </c>
      <c r="B1111">
        <v>2021</v>
      </c>
      <c r="C1111" t="s">
        <v>1278</v>
      </c>
      <c r="D1111" t="s">
        <v>1710</v>
      </c>
      <c r="E1111">
        <v>2</v>
      </c>
      <c r="F1111">
        <v>1</v>
      </c>
      <c r="M1111" t="str">
        <f>VLOOKUP($D1111,Artslister!$A$1:$W$100,2,FALSE)</f>
        <v>Filipendula vulgaris</v>
      </c>
      <c r="N1111" t="str">
        <f>VLOOKUP($D1111,Artslister!$A$1:$W$100,3,FALSE)</f>
        <v>103311</v>
      </c>
      <c r="O1111" t="str">
        <f>VLOOKUP($D1111,Artslister!$A$1:$W$100,4,FALSE)</f>
        <v>133275</v>
      </c>
      <c r="P1111" t="str">
        <f>VLOOKUP($D1111,Artslister!$A$1:$W$100,5,FALSE)</f>
        <v>Plantae</v>
      </c>
      <c r="Q1111" t="str">
        <f>VLOOKUP($D1111,Artslister!$A$1:$W$100,6,FALSE)</f>
        <v>Magnoliophyta</v>
      </c>
      <c r="R1111" t="str">
        <f>VLOOKUP($D1111,Artslister!$A$1:$W$100,7,FALSE)</f>
        <v>Eudicots</v>
      </c>
      <c r="S1111" t="str">
        <f>VLOOKUP($D1111,Artslister!$A$1:$W$100,8,FALSE)</f>
        <v>Rosales</v>
      </c>
      <c r="T1111" t="str">
        <f>VLOOKUP($D1111,Artslister!$A$1:$W$100,9,FALSE)</f>
        <v>Rosaceae</v>
      </c>
      <c r="U1111" t="str">
        <f>VLOOKUP($D1111,Artslister!$A$1:$W$100,10,FALSE)</f>
        <v>Filipendula</v>
      </c>
      <c r="V1111" t="str">
        <f>VLOOKUP($D1111,Artslister!$A$1:$W$100,11,FALSE)</f>
        <v>vulgaris</v>
      </c>
      <c r="W1111">
        <f>VLOOKUP($D1111,Artslister!$A$1:$W$100,12,FALSE)</f>
        <v>0</v>
      </c>
      <c r="X1111" t="str">
        <f>VLOOKUP($D1111,Artslister!$A$1:$W$100,13,FALSE)</f>
        <v>Moench</v>
      </c>
      <c r="Y1111" t="str">
        <f>VLOOKUP($D1111,Artslister!$A$1:$W$100,15,FALSE)</f>
        <v>VU</v>
      </c>
      <c r="Z1111" t="e">
        <f>VLOOKUP($D1111,Artslister!$A$1:$W$100,17,FALSE)</f>
        <v>#N/A</v>
      </c>
    </row>
    <row r="1112" spans="1:26" x14ac:dyDescent="0.3">
      <c r="A1112" t="s">
        <v>69</v>
      </c>
      <c r="B1112">
        <v>2021</v>
      </c>
      <c r="C1112" t="s">
        <v>1780</v>
      </c>
      <c r="D1112" t="s">
        <v>1710</v>
      </c>
      <c r="E1112">
        <v>1</v>
      </c>
      <c r="F1112">
        <v>1</v>
      </c>
      <c r="M1112" t="str">
        <f>VLOOKUP($D1112,Artslister!$A$1:$W$100,2,FALSE)</f>
        <v>Filipendula vulgaris</v>
      </c>
      <c r="N1112" t="str">
        <f>VLOOKUP($D1112,Artslister!$A$1:$W$100,3,FALSE)</f>
        <v>103311</v>
      </c>
      <c r="O1112" t="str">
        <f>VLOOKUP($D1112,Artslister!$A$1:$W$100,4,FALSE)</f>
        <v>133275</v>
      </c>
      <c r="P1112" t="str">
        <f>VLOOKUP($D1112,Artslister!$A$1:$W$100,5,FALSE)</f>
        <v>Plantae</v>
      </c>
      <c r="Q1112" t="str">
        <f>VLOOKUP($D1112,Artslister!$A$1:$W$100,6,FALSE)</f>
        <v>Magnoliophyta</v>
      </c>
      <c r="R1112" t="str">
        <f>VLOOKUP($D1112,Artslister!$A$1:$W$100,7,FALSE)</f>
        <v>Eudicots</v>
      </c>
      <c r="S1112" t="str">
        <f>VLOOKUP($D1112,Artslister!$A$1:$W$100,8,FALSE)</f>
        <v>Rosales</v>
      </c>
      <c r="T1112" t="str">
        <f>VLOOKUP($D1112,Artslister!$A$1:$W$100,9,FALSE)</f>
        <v>Rosaceae</v>
      </c>
      <c r="U1112" t="str">
        <f>VLOOKUP($D1112,Artslister!$A$1:$W$100,10,FALSE)</f>
        <v>Filipendula</v>
      </c>
      <c r="V1112" t="str">
        <f>VLOOKUP($D1112,Artslister!$A$1:$W$100,11,FALSE)</f>
        <v>vulgaris</v>
      </c>
      <c r="W1112">
        <f>VLOOKUP($D1112,Artslister!$A$1:$W$100,12,FALSE)</f>
        <v>0</v>
      </c>
      <c r="X1112" t="str">
        <f>VLOOKUP($D1112,Artslister!$A$1:$W$100,13,FALSE)</f>
        <v>Moench</v>
      </c>
      <c r="Y1112" t="str">
        <f>VLOOKUP($D1112,Artslister!$A$1:$W$100,15,FALSE)</f>
        <v>VU</v>
      </c>
      <c r="Z1112" t="e">
        <f>VLOOKUP($D1112,Artslister!$A$1:$W$100,17,FALSE)</f>
        <v>#N/A</v>
      </c>
    </row>
    <row r="1113" spans="1:26" x14ac:dyDescent="0.3">
      <c r="A1113" t="s">
        <v>69</v>
      </c>
      <c r="B1113">
        <v>2021</v>
      </c>
      <c r="C1113" t="s">
        <v>1781</v>
      </c>
      <c r="D1113" t="s">
        <v>1710</v>
      </c>
      <c r="E1113">
        <v>3</v>
      </c>
      <c r="F1113">
        <v>1</v>
      </c>
      <c r="M1113" t="str">
        <f>VLOOKUP($D1113,Artslister!$A$1:$W$100,2,FALSE)</f>
        <v>Filipendula vulgaris</v>
      </c>
      <c r="N1113" t="str">
        <f>VLOOKUP($D1113,Artslister!$A$1:$W$100,3,FALSE)</f>
        <v>103311</v>
      </c>
      <c r="O1113" t="str">
        <f>VLOOKUP($D1113,Artslister!$A$1:$W$100,4,FALSE)</f>
        <v>133275</v>
      </c>
      <c r="P1113" t="str">
        <f>VLOOKUP($D1113,Artslister!$A$1:$W$100,5,FALSE)</f>
        <v>Plantae</v>
      </c>
      <c r="Q1113" t="str">
        <f>VLOOKUP($D1113,Artslister!$A$1:$W$100,6,FALSE)</f>
        <v>Magnoliophyta</v>
      </c>
      <c r="R1113" t="str">
        <f>VLOOKUP($D1113,Artslister!$A$1:$W$100,7,FALSE)</f>
        <v>Eudicots</v>
      </c>
      <c r="S1113" t="str">
        <f>VLOOKUP($D1113,Artslister!$A$1:$W$100,8,FALSE)</f>
        <v>Rosales</v>
      </c>
      <c r="T1113" t="str">
        <f>VLOOKUP($D1113,Artslister!$A$1:$W$100,9,FALSE)</f>
        <v>Rosaceae</v>
      </c>
      <c r="U1113" t="str">
        <f>VLOOKUP($D1113,Artslister!$A$1:$W$100,10,FALSE)</f>
        <v>Filipendula</v>
      </c>
      <c r="V1113" t="str">
        <f>VLOOKUP($D1113,Artslister!$A$1:$W$100,11,FALSE)</f>
        <v>vulgaris</v>
      </c>
      <c r="W1113">
        <f>VLOOKUP($D1113,Artslister!$A$1:$W$100,12,FALSE)</f>
        <v>0</v>
      </c>
      <c r="X1113" t="str">
        <f>VLOOKUP($D1113,Artslister!$A$1:$W$100,13,FALSE)</f>
        <v>Moench</v>
      </c>
      <c r="Y1113" t="str">
        <f>VLOOKUP($D1113,Artslister!$A$1:$W$100,15,FALSE)</f>
        <v>VU</v>
      </c>
      <c r="Z1113" t="e">
        <f>VLOOKUP($D1113,Artslister!$A$1:$W$100,17,FALSE)</f>
        <v>#N/A</v>
      </c>
    </row>
    <row r="1114" spans="1:26" x14ac:dyDescent="0.3">
      <c r="A1114" t="s">
        <v>69</v>
      </c>
      <c r="B1114">
        <v>2021</v>
      </c>
      <c r="C1114" t="s">
        <v>1782</v>
      </c>
      <c r="D1114" t="s">
        <v>1710</v>
      </c>
      <c r="E1114">
        <v>8</v>
      </c>
      <c r="F1114">
        <v>1</v>
      </c>
      <c r="M1114" t="str">
        <f>VLOOKUP($D1114,Artslister!$A$1:$W$100,2,FALSE)</f>
        <v>Filipendula vulgaris</v>
      </c>
      <c r="N1114" t="str">
        <f>VLOOKUP($D1114,Artslister!$A$1:$W$100,3,FALSE)</f>
        <v>103311</v>
      </c>
      <c r="O1114" t="str">
        <f>VLOOKUP($D1114,Artslister!$A$1:$W$100,4,FALSE)</f>
        <v>133275</v>
      </c>
      <c r="P1114" t="str">
        <f>VLOOKUP($D1114,Artslister!$A$1:$W$100,5,FALSE)</f>
        <v>Plantae</v>
      </c>
      <c r="Q1114" t="str">
        <f>VLOOKUP($D1114,Artslister!$A$1:$W$100,6,FALSE)</f>
        <v>Magnoliophyta</v>
      </c>
      <c r="R1114" t="str">
        <f>VLOOKUP($D1114,Artslister!$A$1:$W$100,7,FALSE)</f>
        <v>Eudicots</v>
      </c>
      <c r="S1114" t="str">
        <f>VLOOKUP($D1114,Artslister!$A$1:$W$100,8,FALSE)</f>
        <v>Rosales</v>
      </c>
      <c r="T1114" t="str">
        <f>VLOOKUP($D1114,Artslister!$A$1:$W$100,9,FALSE)</f>
        <v>Rosaceae</v>
      </c>
      <c r="U1114" t="str">
        <f>VLOOKUP($D1114,Artslister!$A$1:$W$100,10,FALSE)</f>
        <v>Filipendula</v>
      </c>
      <c r="V1114" t="str">
        <f>VLOOKUP($D1114,Artslister!$A$1:$W$100,11,FALSE)</f>
        <v>vulgaris</v>
      </c>
      <c r="W1114">
        <f>VLOOKUP($D1114,Artslister!$A$1:$W$100,12,FALSE)</f>
        <v>0</v>
      </c>
      <c r="X1114" t="str">
        <f>VLOOKUP($D1114,Artslister!$A$1:$W$100,13,FALSE)</f>
        <v>Moench</v>
      </c>
      <c r="Y1114" t="str">
        <f>VLOOKUP($D1114,Artslister!$A$1:$W$100,15,FALSE)</f>
        <v>VU</v>
      </c>
      <c r="Z1114" t="e">
        <f>VLOOKUP($D1114,Artslister!$A$1:$W$100,17,FALSE)</f>
        <v>#N/A</v>
      </c>
    </row>
    <row r="1115" spans="1:26" x14ac:dyDescent="0.3">
      <c r="A1115" t="s">
        <v>69</v>
      </c>
      <c r="B1115">
        <v>2021</v>
      </c>
      <c r="C1115" t="s">
        <v>1783</v>
      </c>
      <c r="D1115" t="s">
        <v>1710</v>
      </c>
      <c r="E1115">
        <v>3</v>
      </c>
      <c r="F1115">
        <v>1</v>
      </c>
      <c r="M1115" t="str">
        <f>VLOOKUP($D1115,Artslister!$A$1:$W$100,2,FALSE)</f>
        <v>Filipendula vulgaris</v>
      </c>
      <c r="N1115" t="str">
        <f>VLOOKUP($D1115,Artslister!$A$1:$W$100,3,FALSE)</f>
        <v>103311</v>
      </c>
      <c r="O1115" t="str">
        <f>VLOOKUP($D1115,Artslister!$A$1:$W$100,4,FALSE)</f>
        <v>133275</v>
      </c>
      <c r="P1115" t="str">
        <f>VLOOKUP($D1115,Artslister!$A$1:$W$100,5,FALSE)</f>
        <v>Plantae</v>
      </c>
      <c r="Q1115" t="str">
        <f>VLOOKUP($D1115,Artslister!$A$1:$W$100,6,FALSE)</f>
        <v>Magnoliophyta</v>
      </c>
      <c r="R1115" t="str">
        <f>VLOOKUP($D1115,Artslister!$A$1:$W$100,7,FALSE)</f>
        <v>Eudicots</v>
      </c>
      <c r="S1115" t="str">
        <f>VLOOKUP($D1115,Artslister!$A$1:$W$100,8,FALSE)</f>
        <v>Rosales</v>
      </c>
      <c r="T1115" t="str">
        <f>VLOOKUP($D1115,Artslister!$A$1:$W$100,9,FALSE)</f>
        <v>Rosaceae</v>
      </c>
      <c r="U1115" t="str">
        <f>VLOOKUP($D1115,Artslister!$A$1:$W$100,10,FALSE)</f>
        <v>Filipendula</v>
      </c>
      <c r="V1115" t="str">
        <f>VLOOKUP($D1115,Artslister!$A$1:$W$100,11,FALSE)</f>
        <v>vulgaris</v>
      </c>
      <c r="W1115">
        <f>VLOOKUP($D1115,Artslister!$A$1:$W$100,12,FALSE)</f>
        <v>0</v>
      </c>
      <c r="X1115" t="str">
        <f>VLOOKUP($D1115,Artslister!$A$1:$W$100,13,FALSE)</f>
        <v>Moench</v>
      </c>
      <c r="Y1115" t="str">
        <f>VLOOKUP($D1115,Artslister!$A$1:$W$100,15,FALSE)</f>
        <v>VU</v>
      </c>
      <c r="Z1115" t="e">
        <f>VLOOKUP($D1115,Artslister!$A$1:$W$100,17,FALSE)</f>
        <v>#N/A</v>
      </c>
    </row>
    <row r="1116" spans="1:26" x14ac:dyDescent="0.3">
      <c r="A1116" t="s">
        <v>69</v>
      </c>
      <c r="B1116">
        <v>2021</v>
      </c>
      <c r="C1116" t="s">
        <v>1784</v>
      </c>
      <c r="D1116" t="s">
        <v>1710</v>
      </c>
      <c r="E1116">
        <v>1</v>
      </c>
      <c r="F1116">
        <v>1</v>
      </c>
      <c r="M1116" t="str">
        <f>VLOOKUP($D1116,Artslister!$A$1:$W$100,2,FALSE)</f>
        <v>Filipendula vulgaris</v>
      </c>
      <c r="N1116" t="str">
        <f>VLOOKUP($D1116,Artslister!$A$1:$W$100,3,FALSE)</f>
        <v>103311</v>
      </c>
      <c r="O1116" t="str">
        <f>VLOOKUP($D1116,Artslister!$A$1:$W$100,4,FALSE)</f>
        <v>133275</v>
      </c>
      <c r="P1116" t="str">
        <f>VLOOKUP($D1116,Artslister!$A$1:$W$100,5,FALSE)</f>
        <v>Plantae</v>
      </c>
      <c r="Q1116" t="str">
        <f>VLOOKUP($D1116,Artslister!$A$1:$W$100,6,FALSE)</f>
        <v>Magnoliophyta</v>
      </c>
      <c r="R1116" t="str">
        <f>VLOOKUP($D1116,Artslister!$A$1:$W$100,7,FALSE)</f>
        <v>Eudicots</v>
      </c>
      <c r="S1116" t="str">
        <f>VLOOKUP($D1116,Artslister!$A$1:$W$100,8,FALSE)</f>
        <v>Rosales</v>
      </c>
      <c r="T1116" t="str">
        <f>VLOOKUP($D1116,Artslister!$A$1:$W$100,9,FALSE)</f>
        <v>Rosaceae</v>
      </c>
      <c r="U1116" t="str">
        <f>VLOOKUP($D1116,Artslister!$A$1:$W$100,10,FALSE)</f>
        <v>Filipendula</v>
      </c>
      <c r="V1116" t="str">
        <f>VLOOKUP($D1116,Artslister!$A$1:$W$100,11,FALSE)</f>
        <v>vulgaris</v>
      </c>
      <c r="W1116">
        <f>VLOOKUP($D1116,Artslister!$A$1:$W$100,12,FALSE)</f>
        <v>0</v>
      </c>
      <c r="X1116" t="str">
        <f>VLOOKUP($D1116,Artslister!$A$1:$W$100,13,FALSE)</f>
        <v>Moench</v>
      </c>
      <c r="Y1116" t="str">
        <f>VLOOKUP($D1116,Artslister!$A$1:$W$100,15,FALSE)</f>
        <v>VU</v>
      </c>
      <c r="Z1116" t="e">
        <f>VLOOKUP($D1116,Artslister!$A$1:$W$100,17,FALSE)</f>
        <v>#N/A</v>
      </c>
    </row>
    <row r="1117" spans="1:26" x14ac:dyDescent="0.3">
      <c r="A1117" t="s">
        <v>69</v>
      </c>
      <c r="B1117">
        <v>2021</v>
      </c>
      <c r="C1117" t="s">
        <v>1785</v>
      </c>
      <c r="D1117" t="s">
        <v>1710</v>
      </c>
      <c r="E1117">
        <v>15</v>
      </c>
      <c r="F1117">
        <v>1</v>
      </c>
      <c r="M1117" t="str">
        <f>VLOOKUP($D1117,Artslister!$A$1:$W$100,2,FALSE)</f>
        <v>Filipendula vulgaris</v>
      </c>
      <c r="N1117" t="str">
        <f>VLOOKUP($D1117,Artslister!$A$1:$W$100,3,FALSE)</f>
        <v>103311</v>
      </c>
      <c r="O1117" t="str">
        <f>VLOOKUP($D1117,Artslister!$A$1:$W$100,4,FALSE)</f>
        <v>133275</v>
      </c>
      <c r="P1117" t="str">
        <f>VLOOKUP($D1117,Artslister!$A$1:$W$100,5,FALSE)</f>
        <v>Plantae</v>
      </c>
      <c r="Q1117" t="str">
        <f>VLOOKUP($D1117,Artslister!$A$1:$W$100,6,FALSE)</f>
        <v>Magnoliophyta</v>
      </c>
      <c r="R1117" t="str">
        <f>VLOOKUP($D1117,Artslister!$A$1:$W$100,7,FALSE)</f>
        <v>Eudicots</v>
      </c>
      <c r="S1117" t="str">
        <f>VLOOKUP($D1117,Artslister!$A$1:$W$100,8,FALSE)</f>
        <v>Rosales</v>
      </c>
      <c r="T1117" t="str">
        <f>VLOOKUP($D1117,Artslister!$A$1:$W$100,9,FALSE)</f>
        <v>Rosaceae</v>
      </c>
      <c r="U1117" t="str">
        <f>VLOOKUP($D1117,Artslister!$A$1:$W$100,10,FALSE)</f>
        <v>Filipendula</v>
      </c>
      <c r="V1117" t="str">
        <f>VLOOKUP($D1117,Artslister!$A$1:$W$100,11,FALSE)</f>
        <v>vulgaris</v>
      </c>
      <c r="W1117">
        <f>VLOOKUP($D1117,Artslister!$A$1:$W$100,12,FALSE)</f>
        <v>0</v>
      </c>
      <c r="X1117" t="str">
        <f>VLOOKUP($D1117,Artslister!$A$1:$W$100,13,FALSE)</f>
        <v>Moench</v>
      </c>
      <c r="Y1117" t="str">
        <f>VLOOKUP($D1117,Artslister!$A$1:$W$100,15,FALSE)</f>
        <v>VU</v>
      </c>
      <c r="Z1117" t="e">
        <f>VLOOKUP($D1117,Artslister!$A$1:$W$100,17,FALSE)</f>
        <v>#N/A</v>
      </c>
    </row>
    <row r="1118" spans="1:26" s="45" customFormat="1" x14ac:dyDescent="0.3">
      <c r="A1118" t="s">
        <v>69</v>
      </c>
      <c r="B1118">
        <v>2021</v>
      </c>
      <c r="C1118" t="s">
        <v>1786</v>
      </c>
      <c r="D1118" t="s">
        <v>1710</v>
      </c>
      <c r="E1118">
        <v>2</v>
      </c>
      <c r="F1118">
        <v>1</v>
      </c>
      <c r="G1118"/>
      <c r="H1118"/>
      <c r="I1118"/>
      <c r="J1118"/>
      <c r="K1118"/>
      <c r="L1118"/>
      <c r="M1118" t="str">
        <f>VLOOKUP($D1118,Artslister!$A$1:$W$100,2,FALSE)</f>
        <v>Filipendula vulgaris</v>
      </c>
      <c r="N1118" t="str">
        <f>VLOOKUP($D1118,Artslister!$A$1:$W$100,3,FALSE)</f>
        <v>103311</v>
      </c>
      <c r="O1118" t="str">
        <f>VLOOKUP($D1118,Artslister!$A$1:$W$100,4,FALSE)</f>
        <v>133275</v>
      </c>
      <c r="P1118" t="str">
        <f>VLOOKUP($D1118,Artslister!$A$1:$W$100,5,FALSE)</f>
        <v>Plantae</v>
      </c>
      <c r="Q1118" t="str">
        <f>VLOOKUP($D1118,Artslister!$A$1:$W$100,6,FALSE)</f>
        <v>Magnoliophyta</v>
      </c>
      <c r="R1118" t="str">
        <f>VLOOKUP($D1118,Artslister!$A$1:$W$100,7,FALSE)</f>
        <v>Eudicots</v>
      </c>
      <c r="S1118" t="str">
        <f>VLOOKUP($D1118,Artslister!$A$1:$W$100,8,FALSE)</f>
        <v>Rosales</v>
      </c>
      <c r="T1118" t="str">
        <f>VLOOKUP($D1118,Artslister!$A$1:$W$100,9,FALSE)</f>
        <v>Rosaceae</v>
      </c>
      <c r="U1118" t="str">
        <f>VLOOKUP($D1118,Artslister!$A$1:$W$100,10,FALSE)</f>
        <v>Filipendula</v>
      </c>
      <c r="V1118" t="str">
        <f>VLOOKUP($D1118,Artslister!$A$1:$W$100,11,FALSE)</f>
        <v>vulgaris</v>
      </c>
      <c r="W1118">
        <f>VLOOKUP($D1118,Artslister!$A$1:$W$100,12,FALSE)</f>
        <v>0</v>
      </c>
      <c r="X1118" t="str">
        <f>VLOOKUP($D1118,Artslister!$A$1:$W$100,13,FALSE)</f>
        <v>Moench</v>
      </c>
      <c r="Y1118" t="str">
        <f>VLOOKUP($D1118,Artslister!$A$1:$W$100,15,FALSE)</f>
        <v>VU</v>
      </c>
      <c r="Z1118" t="e">
        <f>VLOOKUP($D1118,Artslister!$A$1:$W$100,17,FALSE)</f>
        <v>#N/A</v>
      </c>
    </row>
    <row r="1119" spans="1:26" s="45" customFormat="1" x14ac:dyDescent="0.3">
      <c r="A1119" t="s">
        <v>69</v>
      </c>
      <c r="B1119">
        <v>2021</v>
      </c>
      <c r="C1119" t="s">
        <v>1787</v>
      </c>
      <c r="D1119" t="s">
        <v>1710</v>
      </c>
      <c r="E1119">
        <v>4</v>
      </c>
      <c r="F1119">
        <v>1</v>
      </c>
      <c r="G1119"/>
      <c r="H1119"/>
      <c r="I1119"/>
      <c r="J1119"/>
      <c r="K1119"/>
      <c r="L1119"/>
      <c r="M1119" t="str">
        <f>VLOOKUP($D1119,Artslister!$A$1:$W$100,2,FALSE)</f>
        <v>Filipendula vulgaris</v>
      </c>
      <c r="N1119" t="str">
        <f>VLOOKUP($D1119,Artslister!$A$1:$W$100,3,FALSE)</f>
        <v>103311</v>
      </c>
      <c r="O1119" t="str">
        <f>VLOOKUP($D1119,Artslister!$A$1:$W$100,4,FALSE)</f>
        <v>133275</v>
      </c>
      <c r="P1119" t="str">
        <f>VLOOKUP($D1119,Artslister!$A$1:$W$100,5,FALSE)</f>
        <v>Plantae</v>
      </c>
      <c r="Q1119" t="str">
        <f>VLOOKUP($D1119,Artslister!$A$1:$W$100,6,FALSE)</f>
        <v>Magnoliophyta</v>
      </c>
      <c r="R1119" t="str">
        <f>VLOOKUP($D1119,Artslister!$A$1:$W$100,7,FALSE)</f>
        <v>Eudicots</v>
      </c>
      <c r="S1119" t="str">
        <f>VLOOKUP($D1119,Artslister!$A$1:$W$100,8,FALSE)</f>
        <v>Rosales</v>
      </c>
      <c r="T1119" t="str">
        <f>VLOOKUP($D1119,Artslister!$A$1:$W$100,9,FALSE)</f>
        <v>Rosaceae</v>
      </c>
      <c r="U1119" t="str">
        <f>VLOOKUP($D1119,Artslister!$A$1:$W$100,10,FALSE)</f>
        <v>Filipendula</v>
      </c>
      <c r="V1119" t="str">
        <f>VLOOKUP($D1119,Artslister!$A$1:$W$100,11,FALSE)</f>
        <v>vulgaris</v>
      </c>
      <c r="W1119">
        <f>VLOOKUP($D1119,Artslister!$A$1:$W$100,12,FALSE)</f>
        <v>0</v>
      </c>
      <c r="X1119" t="str">
        <f>VLOOKUP($D1119,Artslister!$A$1:$W$100,13,FALSE)</f>
        <v>Moench</v>
      </c>
      <c r="Y1119" t="str">
        <f>VLOOKUP($D1119,Artslister!$A$1:$W$100,15,FALSE)</f>
        <v>VU</v>
      </c>
      <c r="Z1119" t="e">
        <f>VLOOKUP($D1119,Artslister!$A$1:$W$100,17,FALSE)</f>
        <v>#N/A</v>
      </c>
    </row>
    <row r="1120" spans="1:26" s="45" customFormat="1" x14ac:dyDescent="0.3">
      <c r="A1120" t="s">
        <v>75</v>
      </c>
      <c r="B1120">
        <v>2021</v>
      </c>
      <c r="C1120" t="s">
        <v>1402</v>
      </c>
      <c r="D1120" t="s">
        <v>1710</v>
      </c>
      <c r="E1120">
        <v>6</v>
      </c>
      <c r="F1120">
        <v>1</v>
      </c>
      <c r="G1120"/>
      <c r="H1120"/>
      <c r="I1120"/>
      <c r="J1120"/>
      <c r="K1120"/>
      <c r="L1120"/>
      <c r="M1120" t="str">
        <f>VLOOKUP($D1120,Artslister!$A$1:$W$100,2,FALSE)</f>
        <v>Filipendula vulgaris</v>
      </c>
      <c r="N1120" t="str">
        <f>VLOOKUP($D1120,Artslister!$A$1:$W$100,3,FALSE)</f>
        <v>103311</v>
      </c>
      <c r="O1120" t="str">
        <f>VLOOKUP($D1120,Artslister!$A$1:$W$100,4,FALSE)</f>
        <v>133275</v>
      </c>
      <c r="P1120" t="str">
        <f>VLOOKUP($D1120,Artslister!$A$1:$W$100,5,FALSE)</f>
        <v>Plantae</v>
      </c>
      <c r="Q1120" t="str">
        <f>VLOOKUP($D1120,Artslister!$A$1:$W$100,6,FALSE)</f>
        <v>Magnoliophyta</v>
      </c>
      <c r="R1120" t="str">
        <f>VLOOKUP($D1120,Artslister!$A$1:$W$100,7,FALSE)</f>
        <v>Eudicots</v>
      </c>
      <c r="S1120" t="str">
        <f>VLOOKUP($D1120,Artslister!$A$1:$W$100,8,FALSE)</f>
        <v>Rosales</v>
      </c>
      <c r="T1120" t="str">
        <f>VLOOKUP($D1120,Artslister!$A$1:$W$100,9,FALSE)</f>
        <v>Rosaceae</v>
      </c>
      <c r="U1120" t="str">
        <f>VLOOKUP($D1120,Artslister!$A$1:$W$100,10,FALSE)</f>
        <v>Filipendula</v>
      </c>
      <c r="V1120" t="str">
        <f>VLOOKUP($D1120,Artslister!$A$1:$W$100,11,FALSE)</f>
        <v>vulgaris</v>
      </c>
      <c r="W1120">
        <f>VLOOKUP($D1120,Artslister!$A$1:$W$100,12,FALSE)</f>
        <v>0</v>
      </c>
      <c r="X1120" t="str">
        <f>VLOOKUP($D1120,Artslister!$A$1:$W$100,13,FALSE)</f>
        <v>Moench</v>
      </c>
      <c r="Y1120" t="str">
        <f>VLOOKUP($D1120,Artslister!$A$1:$W$100,15,FALSE)</f>
        <v>VU</v>
      </c>
      <c r="Z1120" t="e">
        <f>VLOOKUP($D1120,Artslister!$A$1:$W$100,17,FALSE)</f>
        <v>#N/A</v>
      </c>
    </row>
    <row r="1121" spans="1:26" s="45" customFormat="1" x14ac:dyDescent="0.3">
      <c r="A1121" t="s">
        <v>75</v>
      </c>
      <c r="B1121">
        <v>2021</v>
      </c>
      <c r="C1121" t="s">
        <v>1404</v>
      </c>
      <c r="D1121" t="s">
        <v>1710</v>
      </c>
      <c r="E1121">
        <v>2</v>
      </c>
      <c r="F1121">
        <v>1</v>
      </c>
      <c r="G1121"/>
      <c r="H1121"/>
      <c r="I1121"/>
      <c r="J1121"/>
      <c r="K1121"/>
      <c r="L1121"/>
      <c r="M1121" t="str">
        <f>VLOOKUP($D1121,Artslister!$A$1:$W$100,2,FALSE)</f>
        <v>Filipendula vulgaris</v>
      </c>
      <c r="N1121" t="str">
        <f>VLOOKUP($D1121,Artslister!$A$1:$W$100,3,FALSE)</f>
        <v>103311</v>
      </c>
      <c r="O1121" t="str">
        <f>VLOOKUP($D1121,Artslister!$A$1:$W$100,4,FALSE)</f>
        <v>133275</v>
      </c>
      <c r="P1121" t="str">
        <f>VLOOKUP($D1121,Artslister!$A$1:$W$100,5,FALSE)</f>
        <v>Plantae</v>
      </c>
      <c r="Q1121" t="str">
        <f>VLOOKUP($D1121,Artslister!$A$1:$W$100,6,FALSE)</f>
        <v>Magnoliophyta</v>
      </c>
      <c r="R1121" t="str">
        <f>VLOOKUP($D1121,Artslister!$A$1:$W$100,7,FALSE)</f>
        <v>Eudicots</v>
      </c>
      <c r="S1121" t="str">
        <f>VLOOKUP($D1121,Artslister!$A$1:$W$100,8,FALSE)</f>
        <v>Rosales</v>
      </c>
      <c r="T1121" t="str">
        <f>VLOOKUP($D1121,Artslister!$A$1:$W$100,9,FALSE)</f>
        <v>Rosaceae</v>
      </c>
      <c r="U1121" t="str">
        <f>VLOOKUP($D1121,Artslister!$A$1:$W$100,10,FALSE)</f>
        <v>Filipendula</v>
      </c>
      <c r="V1121" t="str">
        <f>VLOOKUP($D1121,Artslister!$A$1:$W$100,11,FALSE)</f>
        <v>vulgaris</v>
      </c>
      <c r="W1121">
        <f>VLOOKUP($D1121,Artslister!$A$1:$W$100,12,FALSE)</f>
        <v>0</v>
      </c>
      <c r="X1121" t="str">
        <f>VLOOKUP($D1121,Artslister!$A$1:$W$100,13,FALSE)</f>
        <v>Moench</v>
      </c>
      <c r="Y1121" t="str">
        <f>VLOOKUP($D1121,Artslister!$A$1:$W$100,15,FALSE)</f>
        <v>VU</v>
      </c>
      <c r="Z1121" t="e">
        <f>VLOOKUP($D1121,Artslister!$A$1:$W$100,17,FALSE)</f>
        <v>#N/A</v>
      </c>
    </row>
    <row r="1122" spans="1:26" s="45" customFormat="1" x14ac:dyDescent="0.3">
      <c r="A1122" t="s">
        <v>75</v>
      </c>
      <c r="B1122">
        <v>2021</v>
      </c>
      <c r="C1122" t="s">
        <v>1410</v>
      </c>
      <c r="D1122" t="s">
        <v>1710</v>
      </c>
      <c r="E1122">
        <v>1</v>
      </c>
      <c r="F1122">
        <v>1</v>
      </c>
      <c r="G1122"/>
      <c r="H1122"/>
      <c r="I1122"/>
      <c r="J1122"/>
      <c r="K1122"/>
      <c r="L1122"/>
      <c r="M1122" t="str">
        <f>VLOOKUP($D1122,Artslister!$A$1:$W$100,2,FALSE)</f>
        <v>Filipendula vulgaris</v>
      </c>
      <c r="N1122" t="str">
        <f>VLOOKUP($D1122,Artslister!$A$1:$W$100,3,FALSE)</f>
        <v>103311</v>
      </c>
      <c r="O1122" t="str">
        <f>VLOOKUP($D1122,Artslister!$A$1:$W$100,4,FALSE)</f>
        <v>133275</v>
      </c>
      <c r="P1122" t="str">
        <f>VLOOKUP($D1122,Artslister!$A$1:$W$100,5,FALSE)</f>
        <v>Plantae</v>
      </c>
      <c r="Q1122" t="str">
        <f>VLOOKUP($D1122,Artslister!$A$1:$W$100,6,FALSE)</f>
        <v>Magnoliophyta</v>
      </c>
      <c r="R1122" t="str">
        <f>VLOOKUP($D1122,Artslister!$A$1:$W$100,7,FALSE)</f>
        <v>Eudicots</v>
      </c>
      <c r="S1122" t="str">
        <f>VLOOKUP($D1122,Artslister!$A$1:$W$100,8,FALSE)</f>
        <v>Rosales</v>
      </c>
      <c r="T1122" t="str">
        <f>VLOOKUP($D1122,Artslister!$A$1:$W$100,9,FALSE)</f>
        <v>Rosaceae</v>
      </c>
      <c r="U1122" t="str">
        <f>VLOOKUP($D1122,Artslister!$A$1:$W$100,10,FALSE)</f>
        <v>Filipendula</v>
      </c>
      <c r="V1122" t="str">
        <f>VLOOKUP($D1122,Artslister!$A$1:$W$100,11,FALSE)</f>
        <v>vulgaris</v>
      </c>
      <c r="W1122">
        <f>VLOOKUP($D1122,Artslister!$A$1:$W$100,12,FALSE)</f>
        <v>0</v>
      </c>
      <c r="X1122" t="str">
        <f>VLOOKUP($D1122,Artslister!$A$1:$W$100,13,FALSE)</f>
        <v>Moench</v>
      </c>
      <c r="Y1122" t="str">
        <f>VLOOKUP($D1122,Artslister!$A$1:$W$100,15,FALSE)</f>
        <v>VU</v>
      </c>
      <c r="Z1122" t="e">
        <f>VLOOKUP($D1122,Artslister!$A$1:$W$100,17,FALSE)</f>
        <v>#N/A</v>
      </c>
    </row>
    <row r="1123" spans="1:26" s="45" customFormat="1" x14ac:dyDescent="0.3">
      <c r="A1123" t="s">
        <v>75</v>
      </c>
      <c r="B1123">
        <v>2021</v>
      </c>
      <c r="C1123" t="s">
        <v>1412</v>
      </c>
      <c r="D1123" t="s">
        <v>1710</v>
      </c>
      <c r="E1123">
        <v>2</v>
      </c>
      <c r="F1123">
        <v>1</v>
      </c>
      <c r="G1123"/>
      <c r="H1123"/>
      <c r="I1123"/>
      <c r="J1123"/>
      <c r="K1123"/>
      <c r="L1123"/>
      <c r="M1123" t="str">
        <f>VLOOKUP($D1123,Artslister!$A$1:$W$100,2,FALSE)</f>
        <v>Filipendula vulgaris</v>
      </c>
      <c r="N1123" t="str">
        <f>VLOOKUP($D1123,Artslister!$A$1:$W$100,3,FALSE)</f>
        <v>103311</v>
      </c>
      <c r="O1123" t="str">
        <f>VLOOKUP($D1123,Artslister!$A$1:$W$100,4,FALSE)</f>
        <v>133275</v>
      </c>
      <c r="P1123" t="str">
        <f>VLOOKUP($D1123,Artslister!$A$1:$W$100,5,FALSE)</f>
        <v>Plantae</v>
      </c>
      <c r="Q1123" t="str">
        <f>VLOOKUP($D1123,Artslister!$A$1:$W$100,6,FALSE)</f>
        <v>Magnoliophyta</v>
      </c>
      <c r="R1123" t="str">
        <f>VLOOKUP($D1123,Artslister!$A$1:$W$100,7,FALSE)</f>
        <v>Eudicots</v>
      </c>
      <c r="S1123" t="str">
        <f>VLOOKUP($D1123,Artslister!$A$1:$W$100,8,FALSE)</f>
        <v>Rosales</v>
      </c>
      <c r="T1123" t="str">
        <f>VLOOKUP($D1123,Artslister!$A$1:$W$100,9,FALSE)</f>
        <v>Rosaceae</v>
      </c>
      <c r="U1123" t="str">
        <f>VLOOKUP($D1123,Artslister!$A$1:$W$100,10,FALSE)</f>
        <v>Filipendula</v>
      </c>
      <c r="V1123" t="str">
        <f>VLOOKUP($D1123,Artslister!$A$1:$W$100,11,FALSE)</f>
        <v>vulgaris</v>
      </c>
      <c r="W1123">
        <f>VLOOKUP($D1123,Artslister!$A$1:$W$100,12,FALSE)</f>
        <v>0</v>
      </c>
      <c r="X1123" t="str">
        <f>VLOOKUP($D1123,Artslister!$A$1:$W$100,13,FALSE)</f>
        <v>Moench</v>
      </c>
      <c r="Y1123" t="str">
        <f>VLOOKUP($D1123,Artslister!$A$1:$W$100,15,FALSE)</f>
        <v>VU</v>
      </c>
      <c r="Z1123" t="e">
        <f>VLOOKUP($D1123,Artslister!$A$1:$W$100,17,FALSE)</f>
        <v>#N/A</v>
      </c>
    </row>
    <row r="1124" spans="1:26" s="45" customFormat="1" x14ac:dyDescent="0.3">
      <c r="A1124" t="s">
        <v>75</v>
      </c>
      <c r="B1124">
        <v>2021</v>
      </c>
      <c r="C1124" t="s">
        <v>1413</v>
      </c>
      <c r="D1124" t="s">
        <v>1710</v>
      </c>
      <c r="E1124">
        <v>2</v>
      </c>
      <c r="F1124">
        <v>1</v>
      </c>
      <c r="G1124"/>
      <c r="H1124"/>
      <c r="I1124"/>
      <c r="J1124"/>
      <c r="K1124"/>
      <c r="L1124"/>
      <c r="M1124" t="str">
        <f>VLOOKUP($D1124,Artslister!$A$1:$W$100,2,FALSE)</f>
        <v>Filipendula vulgaris</v>
      </c>
      <c r="N1124" t="str">
        <f>VLOOKUP($D1124,Artslister!$A$1:$W$100,3,FALSE)</f>
        <v>103311</v>
      </c>
      <c r="O1124" t="str">
        <f>VLOOKUP($D1124,Artslister!$A$1:$W$100,4,FALSE)</f>
        <v>133275</v>
      </c>
      <c r="P1124" t="str">
        <f>VLOOKUP($D1124,Artslister!$A$1:$W$100,5,FALSE)</f>
        <v>Plantae</v>
      </c>
      <c r="Q1124" t="str">
        <f>VLOOKUP($D1124,Artslister!$A$1:$W$100,6,FALSE)</f>
        <v>Magnoliophyta</v>
      </c>
      <c r="R1124" t="str">
        <f>VLOOKUP($D1124,Artslister!$A$1:$W$100,7,FALSE)</f>
        <v>Eudicots</v>
      </c>
      <c r="S1124" t="str">
        <f>VLOOKUP($D1124,Artslister!$A$1:$W$100,8,FALSE)</f>
        <v>Rosales</v>
      </c>
      <c r="T1124" t="str">
        <f>VLOOKUP($D1124,Artslister!$A$1:$W$100,9,FALSE)</f>
        <v>Rosaceae</v>
      </c>
      <c r="U1124" t="str">
        <f>VLOOKUP($D1124,Artslister!$A$1:$W$100,10,FALSE)</f>
        <v>Filipendula</v>
      </c>
      <c r="V1124" t="str">
        <f>VLOOKUP($D1124,Artslister!$A$1:$W$100,11,FALSE)</f>
        <v>vulgaris</v>
      </c>
      <c r="W1124">
        <f>VLOOKUP($D1124,Artslister!$A$1:$W$100,12,FALSE)</f>
        <v>0</v>
      </c>
      <c r="X1124" t="str">
        <f>VLOOKUP($D1124,Artslister!$A$1:$W$100,13,FALSE)</f>
        <v>Moench</v>
      </c>
      <c r="Y1124" t="str">
        <f>VLOOKUP($D1124,Artslister!$A$1:$W$100,15,FALSE)</f>
        <v>VU</v>
      </c>
      <c r="Z1124" t="e">
        <f>VLOOKUP($D1124,Artslister!$A$1:$W$100,17,FALSE)</f>
        <v>#N/A</v>
      </c>
    </row>
    <row r="1125" spans="1:26" s="45" customFormat="1" x14ac:dyDescent="0.3">
      <c r="A1125" t="s">
        <v>75</v>
      </c>
      <c r="B1125">
        <v>2021</v>
      </c>
      <c r="C1125" t="s">
        <v>1405</v>
      </c>
      <c r="D1125" t="s">
        <v>1710</v>
      </c>
      <c r="E1125">
        <v>2</v>
      </c>
      <c r="F1125">
        <v>1</v>
      </c>
      <c r="G1125"/>
      <c r="H1125"/>
      <c r="I1125"/>
      <c r="J1125"/>
      <c r="K1125"/>
      <c r="L1125"/>
      <c r="M1125" t="str">
        <f>VLOOKUP($D1125,Artslister!$A$1:$W$100,2,FALSE)</f>
        <v>Filipendula vulgaris</v>
      </c>
      <c r="N1125" t="str">
        <f>VLOOKUP($D1125,Artslister!$A$1:$W$100,3,FALSE)</f>
        <v>103311</v>
      </c>
      <c r="O1125" t="str">
        <f>VLOOKUP($D1125,Artslister!$A$1:$W$100,4,FALSE)</f>
        <v>133275</v>
      </c>
      <c r="P1125" t="str">
        <f>VLOOKUP($D1125,Artslister!$A$1:$W$100,5,FALSE)</f>
        <v>Plantae</v>
      </c>
      <c r="Q1125" t="str">
        <f>VLOOKUP($D1125,Artslister!$A$1:$W$100,6,FALSE)</f>
        <v>Magnoliophyta</v>
      </c>
      <c r="R1125" t="str">
        <f>VLOOKUP($D1125,Artslister!$A$1:$W$100,7,FALSE)</f>
        <v>Eudicots</v>
      </c>
      <c r="S1125" t="str">
        <f>VLOOKUP($D1125,Artslister!$A$1:$W$100,8,FALSE)</f>
        <v>Rosales</v>
      </c>
      <c r="T1125" t="str">
        <f>VLOOKUP($D1125,Artslister!$A$1:$W$100,9,FALSE)</f>
        <v>Rosaceae</v>
      </c>
      <c r="U1125" t="str">
        <f>VLOOKUP($D1125,Artslister!$A$1:$W$100,10,FALSE)</f>
        <v>Filipendula</v>
      </c>
      <c r="V1125" t="str">
        <f>VLOOKUP($D1125,Artslister!$A$1:$W$100,11,FALSE)</f>
        <v>vulgaris</v>
      </c>
      <c r="W1125">
        <f>VLOOKUP($D1125,Artslister!$A$1:$W$100,12,FALSE)</f>
        <v>0</v>
      </c>
      <c r="X1125" t="str">
        <f>VLOOKUP($D1125,Artslister!$A$1:$W$100,13,FALSE)</f>
        <v>Moench</v>
      </c>
      <c r="Y1125" t="str">
        <f>VLOOKUP($D1125,Artslister!$A$1:$W$100,15,FALSE)</f>
        <v>VU</v>
      </c>
      <c r="Z1125" t="e">
        <f>VLOOKUP($D1125,Artslister!$A$1:$W$100,17,FALSE)</f>
        <v>#N/A</v>
      </c>
    </row>
    <row r="1126" spans="1:26" s="45" customFormat="1" x14ac:dyDescent="0.3">
      <c r="A1126" t="s">
        <v>75</v>
      </c>
      <c r="B1126">
        <v>2021</v>
      </c>
      <c r="C1126" t="s">
        <v>1407</v>
      </c>
      <c r="D1126" t="s">
        <v>1710</v>
      </c>
      <c r="E1126">
        <v>2</v>
      </c>
      <c r="F1126">
        <v>1</v>
      </c>
      <c r="G1126"/>
      <c r="H1126"/>
      <c r="I1126"/>
      <c r="J1126"/>
      <c r="K1126"/>
      <c r="L1126"/>
      <c r="M1126" t="str">
        <f>VLOOKUP($D1126,Artslister!$A$1:$W$100,2,FALSE)</f>
        <v>Filipendula vulgaris</v>
      </c>
      <c r="N1126" t="str">
        <f>VLOOKUP($D1126,Artslister!$A$1:$W$100,3,FALSE)</f>
        <v>103311</v>
      </c>
      <c r="O1126" t="str">
        <f>VLOOKUP($D1126,Artslister!$A$1:$W$100,4,FALSE)</f>
        <v>133275</v>
      </c>
      <c r="P1126" t="str">
        <f>VLOOKUP($D1126,Artslister!$A$1:$W$100,5,FALSE)</f>
        <v>Plantae</v>
      </c>
      <c r="Q1126" t="str">
        <f>VLOOKUP($D1126,Artslister!$A$1:$W$100,6,FALSE)</f>
        <v>Magnoliophyta</v>
      </c>
      <c r="R1126" t="str">
        <f>VLOOKUP($D1126,Artslister!$A$1:$W$100,7,FALSE)</f>
        <v>Eudicots</v>
      </c>
      <c r="S1126" t="str">
        <f>VLOOKUP($D1126,Artslister!$A$1:$W$100,8,FALSE)</f>
        <v>Rosales</v>
      </c>
      <c r="T1126" t="str">
        <f>VLOOKUP($D1126,Artslister!$A$1:$W$100,9,FALSE)</f>
        <v>Rosaceae</v>
      </c>
      <c r="U1126" t="str">
        <f>VLOOKUP($D1126,Artslister!$A$1:$W$100,10,FALSE)</f>
        <v>Filipendula</v>
      </c>
      <c r="V1126" t="str">
        <f>VLOOKUP($D1126,Artslister!$A$1:$W$100,11,FALSE)</f>
        <v>vulgaris</v>
      </c>
      <c r="W1126">
        <f>VLOOKUP($D1126,Artslister!$A$1:$W$100,12,FALSE)</f>
        <v>0</v>
      </c>
      <c r="X1126" t="str">
        <f>VLOOKUP($D1126,Artslister!$A$1:$W$100,13,FALSE)</f>
        <v>Moench</v>
      </c>
      <c r="Y1126" t="str">
        <f>VLOOKUP($D1126,Artslister!$A$1:$W$100,15,FALSE)</f>
        <v>VU</v>
      </c>
      <c r="Z1126" t="e">
        <f>VLOOKUP($D1126,Artslister!$A$1:$W$100,17,FALSE)</f>
        <v>#N/A</v>
      </c>
    </row>
    <row r="1127" spans="1:26" s="45" customFormat="1" x14ac:dyDescent="0.3">
      <c r="A1127" t="s">
        <v>56</v>
      </c>
      <c r="B1127">
        <v>2021</v>
      </c>
      <c r="C1127" t="s">
        <v>1506</v>
      </c>
      <c r="D1127" t="s">
        <v>1710</v>
      </c>
      <c r="E1127">
        <v>1</v>
      </c>
      <c r="F1127">
        <v>1</v>
      </c>
      <c r="G1127"/>
      <c r="H1127"/>
      <c r="I1127"/>
      <c r="J1127"/>
      <c r="K1127"/>
      <c r="L1127"/>
      <c r="M1127" t="str">
        <f>VLOOKUP($D1127,Artslister!$A$1:$W$100,2,FALSE)</f>
        <v>Filipendula vulgaris</v>
      </c>
      <c r="N1127" t="str">
        <f>VLOOKUP($D1127,Artslister!$A$1:$W$100,3,FALSE)</f>
        <v>103311</v>
      </c>
      <c r="O1127" t="str">
        <f>VLOOKUP($D1127,Artslister!$A$1:$W$100,4,FALSE)</f>
        <v>133275</v>
      </c>
      <c r="P1127" t="str">
        <f>VLOOKUP($D1127,Artslister!$A$1:$W$100,5,FALSE)</f>
        <v>Plantae</v>
      </c>
      <c r="Q1127" t="str">
        <f>VLOOKUP($D1127,Artslister!$A$1:$W$100,6,FALSE)</f>
        <v>Magnoliophyta</v>
      </c>
      <c r="R1127" t="str">
        <f>VLOOKUP($D1127,Artslister!$A$1:$W$100,7,FALSE)</f>
        <v>Eudicots</v>
      </c>
      <c r="S1127" t="str">
        <f>VLOOKUP($D1127,Artslister!$A$1:$W$100,8,FALSE)</f>
        <v>Rosales</v>
      </c>
      <c r="T1127" t="str">
        <f>VLOOKUP($D1127,Artslister!$A$1:$W$100,9,FALSE)</f>
        <v>Rosaceae</v>
      </c>
      <c r="U1127" t="str">
        <f>VLOOKUP($D1127,Artslister!$A$1:$W$100,10,FALSE)</f>
        <v>Filipendula</v>
      </c>
      <c r="V1127" t="str">
        <f>VLOOKUP($D1127,Artslister!$A$1:$W$100,11,FALSE)</f>
        <v>vulgaris</v>
      </c>
      <c r="W1127">
        <f>VLOOKUP($D1127,Artslister!$A$1:$W$100,12,FALSE)</f>
        <v>0</v>
      </c>
      <c r="X1127" t="str">
        <f>VLOOKUP($D1127,Artslister!$A$1:$W$100,13,FALSE)</f>
        <v>Moench</v>
      </c>
      <c r="Y1127" t="str">
        <f>VLOOKUP($D1127,Artslister!$A$1:$W$100,15,FALSE)</f>
        <v>VU</v>
      </c>
      <c r="Z1127" t="e">
        <f>VLOOKUP($D1127,Artslister!$A$1:$W$100,17,FALSE)</f>
        <v>#N/A</v>
      </c>
    </row>
    <row r="1128" spans="1:26" s="45" customFormat="1" x14ac:dyDescent="0.3">
      <c r="A1128" t="s">
        <v>56</v>
      </c>
      <c r="B1128">
        <v>2021</v>
      </c>
      <c r="C1128" t="s">
        <v>1470</v>
      </c>
      <c r="D1128" t="s">
        <v>1710</v>
      </c>
      <c r="E1128">
        <v>1</v>
      </c>
      <c r="F1128">
        <v>1</v>
      </c>
      <c r="G1128"/>
      <c r="H1128"/>
      <c r="I1128"/>
      <c r="J1128"/>
      <c r="K1128"/>
      <c r="L1128"/>
      <c r="M1128" t="str">
        <f>VLOOKUP($D1128,Artslister!$A$1:$W$100,2,FALSE)</f>
        <v>Filipendula vulgaris</v>
      </c>
      <c r="N1128" t="str">
        <f>VLOOKUP($D1128,Artslister!$A$1:$W$100,3,FALSE)</f>
        <v>103311</v>
      </c>
      <c r="O1128" t="str">
        <f>VLOOKUP($D1128,Artslister!$A$1:$W$100,4,FALSE)</f>
        <v>133275</v>
      </c>
      <c r="P1128" t="str">
        <f>VLOOKUP($D1128,Artslister!$A$1:$W$100,5,FALSE)</f>
        <v>Plantae</v>
      </c>
      <c r="Q1128" t="str">
        <f>VLOOKUP($D1128,Artslister!$A$1:$W$100,6,FALSE)</f>
        <v>Magnoliophyta</v>
      </c>
      <c r="R1128" t="str">
        <f>VLOOKUP($D1128,Artslister!$A$1:$W$100,7,FALSE)</f>
        <v>Eudicots</v>
      </c>
      <c r="S1128" t="str">
        <f>VLOOKUP($D1128,Artslister!$A$1:$W$100,8,FALSE)</f>
        <v>Rosales</v>
      </c>
      <c r="T1128" t="str">
        <f>VLOOKUP($D1128,Artslister!$A$1:$W$100,9,FALSE)</f>
        <v>Rosaceae</v>
      </c>
      <c r="U1128" t="str">
        <f>VLOOKUP($D1128,Artslister!$A$1:$W$100,10,FALSE)</f>
        <v>Filipendula</v>
      </c>
      <c r="V1128" t="str">
        <f>VLOOKUP($D1128,Artslister!$A$1:$W$100,11,FALSE)</f>
        <v>vulgaris</v>
      </c>
      <c r="W1128">
        <f>VLOOKUP($D1128,Artslister!$A$1:$W$100,12,FALSE)</f>
        <v>0</v>
      </c>
      <c r="X1128" t="str">
        <f>VLOOKUP($D1128,Artslister!$A$1:$W$100,13,FALSE)</f>
        <v>Moench</v>
      </c>
      <c r="Y1128" t="str">
        <f>VLOOKUP($D1128,Artslister!$A$1:$W$100,15,FALSE)</f>
        <v>VU</v>
      </c>
      <c r="Z1128" t="e">
        <f>VLOOKUP($D1128,Artslister!$A$1:$W$100,17,FALSE)</f>
        <v>#N/A</v>
      </c>
    </row>
    <row r="1129" spans="1:26" s="45" customFormat="1" x14ac:dyDescent="0.3">
      <c r="A1129" t="s">
        <v>56</v>
      </c>
      <c r="B1129">
        <v>2021</v>
      </c>
      <c r="C1129" t="s">
        <v>1500</v>
      </c>
      <c r="D1129" t="s">
        <v>1710</v>
      </c>
      <c r="E1129">
        <v>1</v>
      </c>
      <c r="F1129">
        <v>1</v>
      </c>
      <c r="G1129"/>
      <c r="H1129"/>
      <c r="I1129"/>
      <c r="J1129"/>
      <c r="K1129"/>
      <c r="L1129"/>
      <c r="M1129" t="str">
        <f>VLOOKUP($D1129,Artslister!$A$1:$W$100,2,FALSE)</f>
        <v>Filipendula vulgaris</v>
      </c>
      <c r="N1129" t="str">
        <f>VLOOKUP($D1129,Artslister!$A$1:$W$100,3,FALSE)</f>
        <v>103311</v>
      </c>
      <c r="O1129" t="str">
        <f>VLOOKUP($D1129,Artslister!$A$1:$W$100,4,FALSE)</f>
        <v>133275</v>
      </c>
      <c r="P1129" t="str">
        <f>VLOOKUP($D1129,Artslister!$A$1:$W$100,5,FALSE)</f>
        <v>Plantae</v>
      </c>
      <c r="Q1129" t="str">
        <f>VLOOKUP($D1129,Artslister!$A$1:$W$100,6,FALSE)</f>
        <v>Magnoliophyta</v>
      </c>
      <c r="R1129" t="str">
        <f>VLOOKUP($D1129,Artslister!$A$1:$W$100,7,FALSE)</f>
        <v>Eudicots</v>
      </c>
      <c r="S1129" t="str">
        <f>VLOOKUP($D1129,Artslister!$A$1:$W$100,8,FALSE)</f>
        <v>Rosales</v>
      </c>
      <c r="T1129" t="str">
        <f>VLOOKUP($D1129,Artslister!$A$1:$W$100,9,FALSE)</f>
        <v>Rosaceae</v>
      </c>
      <c r="U1129" t="str">
        <f>VLOOKUP($D1129,Artslister!$A$1:$W$100,10,FALSE)</f>
        <v>Filipendula</v>
      </c>
      <c r="V1129" t="str">
        <f>VLOOKUP($D1129,Artslister!$A$1:$W$100,11,FALSE)</f>
        <v>vulgaris</v>
      </c>
      <c r="W1129">
        <f>VLOOKUP($D1129,Artslister!$A$1:$W$100,12,FALSE)</f>
        <v>0</v>
      </c>
      <c r="X1129" t="str">
        <f>VLOOKUP($D1129,Artslister!$A$1:$W$100,13,FALSE)</f>
        <v>Moench</v>
      </c>
      <c r="Y1129" t="str">
        <f>VLOOKUP($D1129,Artslister!$A$1:$W$100,15,FALSE)</f>
        <v>VU</v>
      </c>
      <c r="Z1129" t="e">
        <f>VLOOKUP($D1129,Artslister!$A$1:$W$100,17,FALSE)</f>
        <v>#N/A</v>
      </c>
    </row>
    <row r="1130" spans="1:26" s="45" customFormat="1" x14ac:dyDescent="0.3">
      <c r="A1130" t="s">
        <v>56</v>
      </c>
      <c r="B1130">
        <v>2021</v>
      </c>
      <c r="C1130" t="s">
        <v>1481</v>
      </c>
      <c r="D1130" t="s">
        <v>1710</v>
      </c>
      <c r="E1130">
        <v>4</v>
      </c>
      <c r="F1130">
        <v>1</v>
      </c>
      <c r="G1130"/>
      <c r="H1130"/>
      <c r="I1130"/>
      <c r="J1130"/>
      <c r="K1130"/>
      <c r="L1130"/>
      <c r="M1130" t="str">
        <f>VLOOKUP($D1130,Artslister!$A$1:$W$100,2,FALSE)</f>
        <v>Filipendula vulgaris</v>
      </c>
      <c r="N1130" t="str">
        <f>VLOOKUP($D1130,Artslister!$A$1:$W$100,3,FALSE)</f>
        <v>103311</v>
      </c>
      <c r="O1130" t="str">
        <f>VLOOKUP($D1130,Artslister!$A$1:$W$100,4,FALSE)</f>
        <v>133275</v>
      </c>
      <c r="P1130" t="str">
        <f>VLOOKUP($D1130,Artslister!$A$1:$W$100,5,FALSE)</f>
        <v>Plantae</v>
      </c>
      <c r="Q1130" t="str">
        <f>VLOOKUP($D1130,Artslister!$A$1:$W$100,6,FALSE)</f>
        <v>Magnoliophyta</v>
      </c>
      <c r="R1130" t="str">
        <f>VLOOKUP($D1130,Artslister!$A$1:$W$100,7,FALSE)</f>
        <v>Eudicots</v>
      </c>
      <c r="S1130" t="str">
        <f>VLOOKUP($D1130,Artslister!$A$1:$W$100,8,FALSE)</f>
        <v>Rosales</v>
      </c>
      <c r="T1130" t="str">
        <f>VLOOKUP($D1130,Artslister!$A$1:$W$100,9,FALSE)</f>
        <v>Rosaceae</v>
      </c>
      <c r="U1130" t="str">
        <f>VLOOKUP($D1130,Artslister!$A$1:$W$100,10,FALSE)</f>
        <v>Filipendula</v>
      </c>
      <c r="V1130" t="str">
        <f>VLOOKUP($D1130,Artslister!$A$1:$W$100,11,FALSE)</f>
        <v>vulgaris</v>
      </c>
      <c r="W1130">
        <f>VLOOKUP($D1130,Artslister!$A$1:$W$100,12,FALSE)</f>
        <v>0</v>
      </c>
      <c r="X1130" t="str">
        <f>VLOOKUP($D1130,Artslister!$A$1:$W$100,13,FALSE)</f>
        <v>Moench</v>
      </c>
      <c r="Y1130" t="str">
        <f>VLOOKUP($D1130,Artslister!$A$1:$W$100,15,FALSE)</f>
        <v>VU</v>
      </c>
      <c r="Z1130" t="e">
        <f>VLOOKUP($D1130,Artslister!$A$1:$W$100,17,FALSE)</f>
        <v>#N/A</v>
      </c>
    </row>
    <row r="1131" spans="1:26" s="45" customFormat="1" x14ac:dyDescent="0.3">
      <c r="A1131" t="s">
        <v>56</v>
      </c>
      <c r="B1131">
        <v>2021</v>
      </c>
      <c r="C1131" t="s">
        <v>1475</v>
      </c>
      <c r="D1131" t="s">
        <v>1710</v>
      </c>
      <c r="E1131">
        <v>2</v>
      </c>
      <c r="F1131">
        <v>1</v>
      </c>
      <c r="G1131"/>
      <c r="H1131"/>
      <c r="I1131"/>
      <c r="J1131"/>
      <c r="K1131"/>
      <c r="L1131"/>
      <c r="M1131" t="str">
        <f>VLOOKUP($D1131,Artslister!$A$1:$W$100,2,FALSE)</f>
        <v>Filipendula vulgaris</v>
      </c>
      <c r="N1131" t="str">
        <f>VLOOKUP($D1131,Artslister!$A$1:$W$100,3,FALSE)</f>
        <v>103311</v>
      </c>
      <c r="O1131" t="str">
        <f>VLOOKUP($D1131,Artslister!$A$1:$W$100,4,FALSE)</f>
        <v>133275</v>
      </c>
      <c r="P1131" t="str">
        <f>VLOOKUP($D1131,Artslister!$A$1:$W$100,5,FALSE)</f>
        <v>Plantae</v>
      </c>
      <c r="Q1131" t="str">
        <f>VLOOKUP($D1131,Artslister!$A$1:$W$100,6,FALSE)</f>
        <v>Magnoliophyta</v>
      </c>
      <c r="R1131" t="str">
        <f>VLOOKUP($D1131,Artslister!$A$1:$W$100,7,FALSE)</f>
        <v>Eudicots</v>
      </c>
      <c r="S1131" t="str">
        <f>VLOOKUP($D1131,Artslister!$A$1:$W$100,8,FALSE)</f>
        <v>Rosales</v>
      </c>
      <c r="T1131" t="str">
        <f>VLOOKUP($D1131,Artslister!$A$1:$W$100,9,FALSE)</f>
        <v>Rosaceae</v>
      </c>
      <c r="U1131" t="str">
        <f>VLOOKUP($D1131,Artslister!$A$1:$W$100,10,FALSE)</f>
        <v>Filipendula</v>
      </c>
      <c r="V1131" t="str">
        <f>VLOOKUP($D1131,Artslister!$A$1:$W$100,11,FALSE)</f>
        <v>vulgaris</v>
      </c>
      <c r="W1131">
        <f>VLOOKUP($D1131,Artslister!$A$1:$W$100,12,FALSE)</f>
        <v>0</v>
      </c>
      <c r="X1131" t="str">
        <f>VLOOKUP($D1131,Artslister!$A$1:$W$100,13,FALSE)</f>
        <v>Moench</v>
      </c>
      <c r="Y1131" t="str">
        <f>VLOOKUP($D1131,Artslister!$A$1:$W$100,15,FALSE)</f>
        <v>VU</v>
      </c>
      <c r="Z1131" t="e">
        <f>VLOOKUP($D1131,Artslister!$A$1:$W$100,17,FALSE)</f>
        <v>#N/A</v>
      </c>
    </row>
    <row r="1132" spans="1:26" s="45" customFormat="1" x14ac:dyDescent="0.3">
      <c r="A1132" t="s">
        <v>56</v>
      </c>
      <c r="B1132">
        <v>2021</v>
      </c>
      <c r="C1132" t="s">
        <v>1472</v>
      </c>
      <c r="D1132" t="s">
        <v>1710</v>
      </c>
      <c r="E1132">
        <v>4</v>
      </c>
      <c r="F1132">
        <v>1</v>
      </c>
      <c r="G1132"/>
      <c r="H1132"/>
      <c r="I1132"/>
      <c r="J1132"/>
      <c r="K1132"/>
      <c r="L1132"/>
      <c r="M1132" t="str">
        <f>VLOOKUP($D1132,Artslister!$A$1:$W$100,2,FALSE)</f>
        <v>Filipendula vulgaris</v>
      </c>
      <c r="N1132" t="str">
        <f>VLOOKUP($D1132,Artslister!$A$1:$W$100,3,FALSE)</f>
        <v>103311</v>
      </c>
      <c r="O1132" t="str">
        <f>VLOOKUP($D1132,Artslister!$A$1:$W$100,4,FALSE)</f>
        <v>133275</v>
      </c>
      <c r="P1132" t="str">
        <f>VLOOKUP($D1132,Artslister!$A$1:$W$100,5,FALSE)</f>
        <v>Plantae</v>
      </c>
      <c r="Q1132" t="str">
        <f>VLOOKUP($D1132,Artslister!$A$1:$W$100,6,FALSE)</f>
        <v>Magnoliophyta</v>
      </c>
      <c r="R1132" t="str">
        <f>VLOOKUP($D1132,Artslister!$A$1:$W$100,7,FALSE)</f>
        <v>Eudicots</v>
      </c>
      <c r="S1132" t="str">
        <f>VLOOKUP($D1132,Artslister!$A$1:$W$100,8,FALSE)</f>
        <v>Rosales</v>
      </c>
      <c r="T1132" t="str">
        <f>VLOOKUP($D1132,Artslister!$A$1:$W$100,9,FALSE)</f>
        <v>Rosaceae</v>
      </c>
      <c r="U1132" t="str">
        <f>VLOOKUP($D1132,Artslister!$A$1:$W$100,10,FALSE)</f>
        <v>Filipendula</v>
      </c>
      <c r="V1132" t="str">
        <f>VLOOKUP($D1132,Artslister!$A$1:$W$100,11,FALSE)</f>
        <v>vulgaris</v>
      </c>
      <c r="W1132">
        <f>VLOOKUP($D1132,Artslister!$A$1:$W$100,12,FALSE)</f>
        <v>0</v>
      </c>
      <c r="X1132" t="str">
        <f>VLOOKUP($D1132,Artslister!$A$1:$W$100,13,FALSE)</f>
        <v>Moench</v>
      </c>
      <c r="Y1132" t="str">
        <f>VLOOKUP($D1132,Artslister!$A$1:$W$100,15,FALSE)</f>
        <v>VU</v>
      </c>
      <c r="Z1132" t="e">
        <f>VLOOKUP($D1132,Artslister!$A$1:$W$100,17,FALSE)</f>
        <v>#N/A</v>
      </c>
    </row>
    <row r="1133" spans="1:26" s="45" customFormat="1" x14ac:dyDescent="0.3">
      <c r="A1133" t="s">
        <v>56</v>
      </c>
      <c r="B1133">
        <v>2021</v>
      </c>
      <c r="C1133" t="s">
        <v>1477</v>
      </c>
      <c r="D1133" t="s">
        <v>1710</v>
      </c>
      <c r="E1133">
        <v>25</v>
      </c>
      <c r="F1133">
        <v>1</v>
      </c>
      <c r="G1133"/>
      <c r="H1133"/>
      <c r="I1133"/>
      <c r="J1133"/>
      <c r="K1133"/>
      <c r="L1133"/>
      <c r="M1133" t="str">
        <f>VLOOKUP($D1133,Artslister!$A$1:$W$100,2,FALSE)</f>
        <v>Filipendula vulgaris</v>
      </c>
      <c r="N1133" t="str">
        <f>VLOOKUP($D1133,Artslister!$A$1:$W$100,3,FALSE)</f>
        <v>103311</v>
      </c>
      <c r="O1133" t="str">
        <f>VLOOKUP($D1133,Artslister!$A$1:$W$100,4,FALSE)</f>
        <v>133275</v>
      </c>
      <c r="P1133" t="str">
        <f>VLOOKUP($D1133,Artslister!$A$1:$W$100,5,FALSE)</f>
        <v>Plantae</v>
      </c>
      <c r="Q1133" t="str">
        <f>VLOOKUP($D1133,Artslister!$A$1:$W$100,6,FALSE)</f>
        <v>Magnoliophyta</v>
      </c>
      <c r="R1133" t="str">
        <f>VLOOKUP($D1133,Artslister!$A$1:$W$100,7,FALSE)</f>
        <v>Eudicots</v>
      </c>
      <c r="S1133" t="str">
        <f>VLOOKUP($D1133,Artslister!$A$1:$W$100,8,FALSE)</f>
        <v>Rosales</v>
      </c>
      <c r="T1133" t="str">
        <f>VLOOKUP($D1133,Artslister!$A$1:$W$100,9,FALSE)</f>
        <v>Rosaceae</v>
      </c>
      <c r="U1133" t="str">
        <f>VLOOKUP($D1133,Artslister!$A$1:$W$100,10,FALSE)</f>
        <v>Filipendula</v>
      </c>
      <c r="V1133" t="str">
        <f>VLOOKUP($D1133,Artslister!$A$1:$W$100,11,FALSE)</f>
        <v>vulgaris</v>
      </c>
      <c r="W1133">
        <f>VLOOKUP($D1133,Artslister!$A$1:$W$100,12,FALSE)</f>
        <v>0</v>
      </c>
      <c r="X1133" t="str">
        <f>VLOOKUP($D1133,Artslister!$A$1:$W$100,13,FALSE)</f>
        <v>Moench</v>
      </c>
      <c r="Y1133" t="str">
        <f>VLOOKUP($D1133,Artslister!$A$1:$W$100,15,FALSE)</f>
        <v>VU</v>
      </c>
      <c r="Z1133" t="e">
        <f>VLOOKUP($D1133,Artslister!$A$1:$W$100,17,FALSE)</f>
        <v>#N/A</v>
      </c>
    </row>
    <row r="1134" spans="1:26" s="45" customFormat="1" x14ac:dyDescent="0.3">
      <c r="A1134" t="s">
        <v>56</v>
      </c>
      <c r="B1134">
        <v>2021</v>
      </c>
      <c r="C1134" t="s">
        <v>1479</v>
      </c>
      <c r="D1134" t="s">
        <v>1710</v>
      </c>
      <c r="E1134">
        <v>25</v>
      </c>
      <c r="F1134">
        <v>1</v>
      </c>
      <c r="G1134"/>
      <c r="H1134"/>
      <c r="I1134"/>
      <c r="J1134"/>
      <c r="K1134"/>
      <c r="L1134"/>
      <c r="M1134" t="str">
        <f>VLOOKUP($D1134,Artslister!$A$1:$W$100,2,FALSE)</f>
        <v>Filipendula vulgaris</v>
      </c>
      <c r="N1134" t="str">
        <f>VLOOKUP($D1134,Artslister!$A$1:$W$100,3,FALSE)</f>
        <v>103311</v>
      </c>
      <c r="O1134" t="str">
        <f>VLOOKUP($D1134,Artslister!$A$1:$W$100,4,FALSE)</f>
        <v>133275</v>
      </c>
      <c r="P1134" t="str">
        <f>VLOOKUP($D1134,Artslister!$A$1:$W$100,5,FALSE)</f>
        <v>Plantae</v>
      </c>
      <c r="Q1134" t="str">
        <f>VLOOKUP($D1134,Artslister!$A$1:$W$100,6,FALSE)</f>
        <v>Magnoliophyta</v>
      </c>
      <c r="R1134" t="str">
        <f>VLOOKUP($D1134,Artslister!$A$1:$W$100,7,FALSE)</f>
        <v>Eudicots</v>
      </c>
      <c r="S1134" t="str">
        <f>VLOOKUP($D1134,Artslister!$A$1:$W$100,8,FALSE)</f>
        <v>Rosales</v>
      </c>
      <c r="T1134" t="str">
        <f>VLOOKUP($D1134,Artslister!$A$1:$W$100,9,FALSE)</f>
        <v>Rosaceae</v>
      </c>
      <c r="U1134" t="str">
        <f>VLOOKUP($D1134,Artslister!$A$1:$W$100,10,FALSE)</f>
        <v>Filipendula</v>
      </c>
      <c r="V1134" t="str">
        <f>VLOOKUP($D1134,Artslister!$A$1:$W$100,11,FALSE)</f>
        <v>vulgaris</v>
      </c>
      <c r="W1134">
        <f>VLOOKUP($D1134,Artslister!$A$1:$W$100,12,FALSE)</f>
        <v>0</v>
      </c>
      <c r="X1134" t="str">
        <f>VLOOKUP($D1134,Artslister!$A$1:$W$100,13,FALSE)</f>
        <v>Moench</v>
      </c>
      <c r="Y1134" t="str">
        <f>VLOOKUP($D1134,Artslister!$A$1:$W$100,15,FALSE)</f>
        <v>VU</v>
      </c>
      <c r="Z1134" t="e">
        <f>VLOOKUP($D1134,Artslister!$A$1:$W$100,17,FALSE)</f>
        <v>#N/A</v>
      </c>
    </row>
    <row r="1135" spans="1:26" s="45" customFormat="1" x14ac:dyDescent="0.3">
      <c r="A1135" t="s">
        <v>79</v>
      </c>
      <c r="B1135">
        <v>2021</v>
      </c>
      <c r="C1135" t="s">
        <v>1531</v>
      </c>
      <c r="D1135" t="s">
        <v>1710</v>
      </c>
      <c r="E1135">
        <v>2</v>
      </c>
      <c r="F1135">
        <v>1</v>
      </c>
      <c r="G1135"/>
      <c r="H1135"/>
      <c r="I1135"/>
      <c r="J1135"/>
      <c r="K1135"/>
      <c r="L1135"/>
      <c r="M1135" t="str">
        <f>VLOOKUP($D1135,Artslister!$A$1:$W$100,2,FALSE)</f>
        <v>Filipendula vulgaris</v>
      </c>
      <c r="N1135" t="str">
        <f>VLOOKUP($D1135,Artslister!$A$1:$W$100,3,FALSE)</f>
        <v>103311</v>
      </c>
      <c r="O1135" t="str">
        <f>VLOOKUP($D1135,Artslister!$A$1:$W$100,4,FALSE)</f>
        <v>133275</v>
      </c>
      <c r="P1135" t="str">
        <f>VLOOKUP($D1135,Artslister!$A$1:$W$100,5,FALSE)</f>
        <v>Plantae</v>
      </c>
      <c r="Q1135" t="str">
        <f>VLOOKUP($D1135,Artslister!$A$1:$W$100,6,FALSE)</f>
        <v>Magnoliophyta</v>
      </c>
      <c r="R1135" t="str">
        <f>VLOOKUP($D1135,Artslister!$A$1:$W$100,7,FALSE)</f>
        <v>Eudicots</v>
      </c>
      <c r="S1135" t="str">
        <f>VLOOKUP($D1135,Artslister!$A$1:$W$100,8,FALSE)</f>
        <v>Rosales</v>
      </c>
      <c r="T1135" t="str">
        <f>VLOOKUP($D1135,Artslister!$A$1:$W$100,9,FALSE)</f>
        <v>Rosaceae</v>
      </c>
      <c r="U1135" t="str">
        <f>VLOOKUP($D1135,Artslister!$A$1:$W$100,10,FALSE)</f>
        <v>Filipendula</v>
      </c>
      <c r="V1135" t="str">
        <f>VLOOKUP($D1135,Artslister!$A$1:$W$100,11,FALSE)</f>
        <v>vulgaris</v>
      </c>
      <c r="W1135">
        <f>VLOOKUP($D1135,Artslister!$A$1:$W$100,12,FALSE)</f>
        <v>0</v>
      </c>
      <c r="X1135" t="str">
        <f>VLOOKUP($D1135,Artslister!$A$1:$W$100,13,FALSE)</f>
        <v>Moench</v>
      </c>
      <c r="Y1135" t="str">
        <f>VLOOKUP($D1135,Artslister!$A$1:$W$100,15,FALSE)</f>
        <v>VU</v>
      </c>
      <c r="Z1135" t="e">
        <f>VLOOKUP($D1135,Artslister!$A$1:$W$100,17,FALSE)</f>
        <v>#N/A</v>
      </c>
    </row>
    <row r="1136" spans="1:26" s="45" customFormat="1" x14ac:dyDescent="0.3">
      <c r="A1136" t="s">
        <v>79</v>
      </c>
      <c r="B1136">
        <v>2021</v>
      </c>
      <c r="C1136" t="s">
        <v>1542</v>
      </c>
      <c r="D1136" t="s">
        <v>1710</v>
      </c>
      <c r="E1136">
        <v>0.1</v>
      </c>
      <c r="F1136">
        <v>1</v>
      </c>
      <c r="G1136"/>
      <c r="H1136"/>
      <c r="I1136"/>
      <c r="J1136"/>
      <c r="K1136"/>
      <c r="L1136"/>
      <c r="M1136" t="str">
        <f>VLOOKUP($D1136,Artslister!$A$1:$W$100,2,FALSE)</f>
        <v>Filipendula vulgaris</v>
      </c>
      <c r="N1136" t="str">
        <f>VLOOKUP($D1136,Artslister!$A$1:$W$100,3,FALSE)</f>
        <v>103311</v>
      </c>
      <c r="O1136" t="str">
        <f>VLOOKUP($D1136,Artslister!$A$1:$W$100,4,FALSE)</f>
        <v>133275</v>
      </c>
      <c r="P1136" t="str">
        <f>VLOOKUP($D1136,Artslister!$A$1:$W$100,5,FALSE)</f>
        <v>Plantae</v>
      </c>
      <c r="Q1136" t="str">
        <f>VLOOKUP($D1136,Artslister!$A$1:$W$100,6,FALSE)</f>
        <v>Magnoliophyta</v>
      </c>
      <c r="R1136" t="str">
        <f>VLOOKUP($D1136,Artslister!$A$1:$W$100,7,FALSE)</f>
        <v>Eudicots</v>
      </c>
      <c r="S1136" t="str">
        <f>VLOOKUP($D1136,Artslister!$A$1:$W$100,8,FALSE)</f>
        <v>Rosales</v>
      </c>
      <c r="T1136" t="str">
        <f>VLOOKUP($D1136,Artslister!$A$1:$W$100,9,FALSE)</f>
        <v>Rosaceae</v>
      </c>
      <c r="U1136" t="str">
        <f>VLOOKUP($D1136,Artslister!$A$1:$W$100,10,FALSE)</f>
        <v>Filipendula</v>
      </c>
      <c r="V1136" t="str">
        <f>VLOOKUP($D1136,Artslister!$A$1:$W$100,11,FALSE)</f>
        <v>vulgaris</v>
      </c>
      <c r="W1136">
        <f>VLOOKUP($D1136,Artslister!$A$1:$W$100,12,FALSE)</f>
        <v>0</v>
      </c>
      <c r="X1136" t="str">
        <f>VLOOKUP($D1136,Artslister!$A$1:$W$100,13,FALSE)</f>
        <v>Moench</v>
      </c>
      <c r="Y1136" t="str">
        <f>VLOOKUP($D1136,Artslister!$A$1:$W$100,15,FALSE)</f>
        <v>VU</v>
      </c>
      <c r="Z1136" t="e">
        <f>VLOOKUP($D1136,Artslister!$A$1:$W$100,17,FALSE)</f>
        <v>#N/A</v>
      </c>
    </row>
    <row r="1137" spans="1:26" s="45" customFormat="1" x14ac:dyDescent="0.3">
      <c r="A1137" t="s">
        <v>79</v>
      </c>
      <c r="B1137">
        <v>2021</v>
      </c>
      <c r="C1137" t="s">
        <v>1529</v>
      </c>
      <c r="D1137" t="s">
        <v>1710</v>
      </c>
      <c r="E1137">
        <v>0.1</v>
      </c>
      <c r="F1137">
        <v>1</v>
      </c>
      <c r="G1137"/>
      <c r="H1137"/>
      <c r="I1137"/>
      <c r="J1137"/>
      <c r="K1137"/>
      <c r="L1137"/>
      <c r="M1137" t="str">
        <f>VLOOKUP($D1137,Artslister!$A$1:$W$100,2,FALSE)</f>
        <v>Filipendula vulgaris</v>
      </c>
      <c r="N1137" t="str">
        <f>VLOOKUP($D1137,Artslister!$A$1:$W$100,3,FALSE)</f>
        <v>103311</v>
      </c>
      <c r="O1137" t="str">
        <f>VLOOKUP($D1137,Artslister!$A$1:$W$100,4,FALSE)</f>
        <v>133275</v>
      </c>
      <c r="P1137" t="str">
        <f>VLOOKUP($D1137,Artslister!$A$1:$W$100,5,FALSE)</f>
        <v>Plantae</v>
      </c>
      <c r="Q1137" t="str">
        <f>VLOOKUP($D1137,Artslister!$A$1:$W$100,6,FALSE)</f>
        <v>Magnoliophyta</v>
      </c>
      <c r="R1137" t="str">
        <f>VLOOKUP($D1137,Artslister!$A$1:$W$100,7,FALSE)</f>
        <v>Eudicots</v>
      </c>
      <c r="S1137" t="str">
        <f>VLOOKUP($D1137,Artslister!$A$1:$W$100,8,FALSE)</f>
        <v>Rosales</v>
      </c>
      <c r="T1137" t="str">
        <f>VLOOKUP($D1137,Artslister!$A$1:$W$100,9,FALSE)</f>
        <v>Rosaceae</v>
      </c>
      <c r="U1137" t="str">
        <f>VLOOKUP($D1137,Artslister!$A$1:$W$100,10,FALSE)</f>
        <v>Filipendula</v>
      </c>
      <c r="V1137" t="str">
        <f>VLOOKUP($D1137,Artslister!$A$1:$W$100,11,FALSE)</f>
        <v>vulgaris</v>
      </c>
      <c r="W1137">
        <f>VLOOKUP($D1137,Artslister!$A$1:$W$100,12,FALSE)</f>
        <v>0</v>
      </c>
      <c r="X1137" t="str">
        <f>VLOOKUP($D1137,Artslister!$A$1:$W$100,13,FALSE)</f>
        <v>Moench</v>
      </c>
      <c r="Y1137" t="str">
        <f>VLOOKUP($D1137,Artslister!$A$1:$W$100,15,FALSE)</f>
        <v>VU</v>
      </c>
      <c r="Z1137" t="e">
        <f>VLOOKUP($D1137,Artslister!$A$1:$W$100,17,FALSE)</f>
        <v>#N/A</v>
      </c>
    </row>
    <row r="1138" spans="1:26" s="45" customFormat="1" x14ac:dyDescent="0.3">
      <c r="A1138" t="s">
        <v>79</v>
      </c>
      <c r="B1138">
        <v>2021</v>
      </c>
      <c r="C1138" t="s">
        <v>1532</v>
      </c>
      <c r="D1138" t="s">
        <v>1710</v>
      </c>
      <c r="E1138">
        <v>1</v>
      </c>
      <c r="F1138">
        <v>1</v>
      </c>
      <c r="G1138"/>
      <c r="H1138"/>
      <c r="I1138"/>
      <c r="J1138"/>
      <c r="K1138"/>
      <c r="L1138"/>
      <c r="M1138" t="str">
        <f>VLOOKUP($D1138,Artslister!$A$1:$W$100,2,FALSE)</f>
        <v>Filipendula vulgaris</v>
      </c>
      <c r="N1138" t="str">
        <f>VLOOKUP($D1138,Artslister!$A$1:$W$100,3,FALSE)</f>
        <v>103311</v>
      </c>
      <c r="O1138" t="str">
        <f>VLOOKUP($D1138,Artslister!$A$1:$W$100,4,FALSE)</f>
        <v>133275</v>
      </c>
      <c r="P1138" t="str">
        <f>VLOOKUP($D1138,Artslister!$A$1:$W$100,5,FALSE)</f>
        <v>Plantae</v>
      </c>
      <c r="Q1138" t="str">
        <f>VLOOKUP($D1138,Artslister!$A$1:$W$100,6,FALSE)</f>
        <v>Magnoliophyta</v>
      </c>
      <c r="R1138" t="str">
        <f>VLOOKUP($D1138,Artslister!$A$1:$W$100,7,FALSE)</f>
        <v>Eudicots</v>
      </c>
      <c r="S1138" t="str">
        <f>VLOOKUP($D1138,Artslister!$A$1:$W$100,8,FALSE)</f>
        <v>Rosales</v>
      </c>
      <c r="T1138" t="str">
        <f>VLOOKUP($D1138,Artslister!$A$1:$W$100,9,FALSE)</f>
        <v>Rosaceae</v>
      </c>
      <c r="U1138" t="str">
        <f>VLOOKUP($D1138,Artslister!$A$1:$W$100,10,FALSE)</f>
        <v>Filipendula</v>
      </c>
      <c r="V1138" t="str">
        <f>VLOOKUP($D1138,Artslister!$A$1:$W$100,11,FALSE)</f>
        <v>vulgaris</v>
      </c>
      <c r="W1138">
        <f>VLOOKUP($D1138,Artslister!$A$1:$W$100,12,FALSE)</f>
        <v>0</v>
      </c>
      <c r="X1138" t="str">
        <f>VLOOKUP($D1138,Artslister!$A$1:$W$100,13,FALSE)</f>
        <v>Moench</v>
      </c>
      <c r="Y1138" t="str">
        <f>VLOOKUP($D1138,Artslister!$A$1:$W$100,15,FALSE)</f>
        <v>VU</v>
      </c>
      <c r="Z1138" t="e">
        <f>VLOOKUP($D1138,Artslister!$A$1:$W$100,17,FALSE)</f>
        <v>#N/A</v>
      </c>
    </row>
    <row r="1139" spans="1:26" s="45" customFormat="1" x14ac:dyDescent="0.3">
      <c r="A1139" t="s">
        <v>79</v>
      </c>
      <c r="B1139">
        <v>2021</v>
      </c>
      <c r="C1139" t="s">
        <v>1538</v>
      </c>
      <c r="D1139" t="s">
        <v>1710</v>
      </c>
      <c r="E1139">
        <v>1</v>
      </c>
      <c r="F1139">
        <v>1</v>
      </c>
      <c r="G1139"/>
      <c r="H1139"/>
      <c r="I1139"/>
      <c r="J1139"/>
      <c r="K1139"/>
      <c r="L1139"/>
      <c r="M1139" t="str">
        <f>VLOOKUP($D1139,Artslister!$A$1:$W$100,2,FALSE)</f>
        <v>Filipendula vulgaris</v>
      </c>
      <c r="N1139" t="str">
        <f>VLOOKUP($D1139,Artslister!$A$1:$W$100,3,FALSE)</f>
        <v>103311</v>
      </c>
      <c r="O1139" t="str">
        <f>VLOOKUP($D1139,Artslister!$A$1:$W$100,4,FALSE)</f>
        <v>133275</v>
      </c>
      <c r="P1139" t="str">
        <f>VLOOKUP($D1139,Artslister!$A$1:$W$100,5,FALSE)</f>
        <v>Plantae</v>
      </c>
      <c r="Q1139" t="str">
        <f>VLOOKUP($D1139,Artslister!$A$1:$W$100,6,FALSE)</f>
        <v>Magnoliophyta</v>
      </c>
      <c r="R1139" t="str">
        <f>VLOOKUP($D1139,Artslister!$A$1:$W$100,7,FALSE)</f>
        <v>Eudicots</v>
      </c>
      <c r="S1139" t="str">
        <f>VLOOKUP($D1139,Artslister!$A$1:$W$100,8,FALSE)</f>
        <v>Rosales</v>
      </c>
      <c r="T1139" t="str">
        <f>VLOOKUP($D1139,Artslister!$A$1:$W$100,9,FALSE)</f>
        <v>Rosaceae</v>
      </c>
      <c r="U1139" t="str">
        <f>VLOOKUP($D1139,Artslister!$A$1:$W$100,10,FALSE)</f>
        <v>Filipendula</v>
      </c>
      <c r="V1139" t="str">
        <f>VLOOKUP($D1139,Artslister!$A$1:$W$100,11,FALSE)</f>
        <v>vulgaris</v>
      </c>
      <c r="W1139">
        <f>VLOOKUP($D1139,Artslister!$A$1:$W$100,12,FALSE)</f>
        <v>0</v>
      </c>
      <c r="X1139" t="str">
        <f>VLOOKUP($D1139,Artslister!$A$1:$W$100,13,FALSE)</f>
        <v>Moench</v>
      </c>
      <c r="Y1139" t="str">
        <f>VLOOKUP($D1139,Artslister!$A$1:$W$100,15,FALSE)</f>
        <v>VU</v>
      </c>
      <c r="Z1139" t="e">
        <f>VLOOKUP($D1139,Artslister!$A$1:$W$100,17,FALSE)</f>
        <v>#N/A</v>
      </c>
    </row>
    <row r="1140" spans="1:26" s="45" customFormat="1" x14ac:dyDescent="0.3">
      <c r="A1140" t="s">
        <v>79</v>
      </c>
      <c r="B1140">
        <v>2021</v>
      </c>
      <c r="C1140" t="s">
        <v>1540</v>
      </c>
      <c r="D1140" t="s">
        <v>1710</v>
      </c>
      <c r="E1140">
        <v>1</v>
      </c>
      <c r="F1140">
        <v>1</v>
      </c>
      <c r="G1140"/>
      <c r="H1140"/>
      <c r="I1140"/>
      <c r="J1140"/>
      <c r="K1140"/>
      <c r="L1140"/>
      <c r="M1140" t="str">
        <f>VLOOKUP($D1140,Artslister!$A$1:$W$100,2,FALSE)</f>
        <v>Filipendula vulgaris</v>
      </c>
      <c r="N1140" t="str">
        <f>VLOOKUP($D1140,Artslister!$A$1:$W$100,3,FALSE)</f>
        <v>103311</v>
      </c>
      <c r="O1140" t="str">
        <f>VLOOKUP($D1140,Artslister!$A$1:$W$100,4,FALSE)</f>
        <v>133275</v>
      </c>
      <c r="P1140" t="str">
        <f>VLOOKUP($D1140,Artslister!$A$1:$W$100,5,FALSE)</f>
        <v>Plantae</v>
      </c>
      <c r="Q1140" t="str">
        <f>VLOOKUP($D1140,Artslister!$A$1:$W$100,6,FALSE)</f>
        <v>Magnoliophyta</v>
      </c>
      <c r="R1140" t="str">
        <f>VLOOKUP($D1140,Artslister!$A$1:$W$100,7,FALSE)</f>
        <v>Eudicots</v>
      </c>
      <c r="S1140" t="str">
        <f>VLOOKUP($D1140,Artslister!$A$1:$W$100,8,FALSE)</f>
        <v>Rosales</v>
      </c>
      <c r="T1140" t="str">
        <f>VLOOKUP($D1140,Artslister!$A$1:$W$100,9,FALSE)</f>
        <v>Rosaceae</v>
      </c>
      <c r="U1140" t="str">
        <f>VLOOKUP($D1140,Artslister!$A$1:$W$100,10,FALSE)</f>
        <v>Filipendula</v>
      </c>
      <c r="V1140" t="str">
        <f>VLOOKUP($D1140,Artslister!$A$1:$W$100,11,FALSE)</f>
        <v>vulgaris</v>
      </c>
      <c r="W1140">
        <f>VLOOKUP($D1140,Artslister!$A$1:$W$100,12,FALSE)</f>
        <v>0</v>
      </c>
      <c r="X1140" t="str">
        <f>VLOOKUP($D1140,Artslister!$A$1:$W$100,13,FALSE)</f>
        <v>Moench</v>
      </c>
      <c r="Y1140" t="str">
        <f>VLOOKUP($D1140,Artslister!$A$1:$W$100,15,FALSE)</f>
        <v>VU</v>
      </c>
      <c r="Z1140" t="e">
        <f>VLOOKUP($D1140,Artslister!$A$1:$W$100,17,FALSE)</f>
        <v>#N/A</v>
      </c>
    </row>
    <row r="1141" spans="1:26" s="45" customFormat="1" x14ac:dyDescent="0.3">
      <c r="A1141" t="s">
        <v>79</v>
      </c>
      <c r="B1141">
        <v>2021</v>
      </c>
      <c r="C1141" t="s">
        <v>1527</v>
      </c>
      <c r="D1141" t="s">
        <v>1710</v>
      </c>
      <c r="E1141">
        <v>1</v>
      </c>
      <c r="F1141">
        <v>1</v>
      </c>
      <c r="G1141"/>
      <c r="H1141"/>
      <c r="I1141"/>
      <c r="J1141"/>
      <c r="K1141"/>
      <c r="L1141"/>
      <c r="M1141" t="str">
        <f>VLOOKUP($D1141,Artslister!$A$1:$W$100,2,FALSE)</f>
        <v>Filipendula vulgaris</v>
      </c>
      <c r="N1141" t="str">
        <f>VLOOKUP($D1141,Artslister!$A$1:$W$100,3,FALSE)</f>
        <v>103311</v>
      </c>
      <c r="O1141" t="str">
        <f>VLOOKUP($D1141,Artslister!$A$1:$W$100,4,FALSE)</f>
        <v>133275</v>
      </c>
      <c r="P1141" t="str">
        <f>VLOOKUP($D1141,Artslister!$A$1:$W$100,5,FALSE)</f>
        <v>Plantae</v>
      </c>
      <c r="Q1141" t="str">
        <f>VLOOKUP($D1141,Artslister!$A$1:$W$100,6,FALSE)</f>
        <v>Magnoliophyta</v>
      </c>
      <c r="R1141" t="str">
        <f>VLOOKUP($D1141,Artslister!$A$1:$W$100,7,FALSE)</f>
        <v>Eudicots</v>
      </c>
      <c r="S1141" t="str">
        <f>VLOOKUP($D1141,Artslister!$A$1:$W$100,8,FALSE)</f>
        <v>Rosales</v>
      </c>
      <c r="T1141" t="str">
        <f>VLOOKUP($D1141,Artslister!$A$1:$W$100,9,FALSE)</f>
        <v>Rosaceae</v>
      </c>
      <c r="U1141" t="str">
        <f>VLOOKUP($D1141,Artslister!$A$1:$W$100,10,FALSE)</f>
        <v>Filipendula</v>
      </c>
      <c r="V1141" t="str">
        <f>VLOOKUP($D1141,Artslister!$A$1:$W$100,11,FALSE)</f>
        <v>vulgaris</v>
      </c>
      <c r="W1141">
        <f>VLOOKUP($D1141,Artslister!$A$1:$W$100,12,FALSE)</f>
        <v>0</v>
      </c>
      <c r="X1141" t="str">
        <f>VLOOKUP($D1141,Artslister!$A$1:$W$100,13,FALSE)</f>
        <v>Moench</v>
      </c>
      <c r="Y1141" t="str">
        <f>VLOOKUP($D1141,Artslister!$A$1:$W$100,15,FALSE)</f>
        <v>VU</v>
      </c>
      <c r="Z1141" t="e">
        <f>VLOOKUP($D1141,Artslister!$A$1:$W$100,17,FALSE)</f>
        <v>#N/A</v>
      </c>
    </row>
    <row r="1142" spans="1:26" s="45" customFormat="1" x14ac:dyDescent="0.3">
      <c r="A1142" t="s">
        <v>79</v>
      </c>
      <c r="B1142">
        <v>2021</v>
      </c>
      <c r="C1142" t="s">
        <v>1544</v>
      </c>
      <c r="D1142" t="s">
        <v>1710</v>
      </c>
      <c r="E1142">
        <v>1</v>
      </c>
      <c r="F1142">
        <v>1</v>
      </c>
      <c r="G1142"/>
      <c r="H1142"/>
      <c r="I1142"/>
      <c r="J1142"/>
      <c r="K1142"/>
      <c r="L1142"/>
      <c r="M1142" t="str">
        <f>VLOOKUP($D1142,Artslister!$A$1:$W$100,2,FALSE)</f>
        <v>Filipendula vulgaris</v>
      </c>
      <c r="N1142" t="str">
        <f>VLOOKUP($D1142,Artslister!$A$1:$W$100,3,FALSE)</f>
        <v>103311</v>
      </c>
      <c r="O1142" t="str">
        <f>VLOOKUP($D1142,Artslister!$A$1:$W$100,4,FALSE)</f>
        <v>133275</v>
      </c>
      <c r="P1142" t="str">
        <f>VLOOKUP($D1142,Artslister!$A$1:$W$100,5,FALSE)</f>
        <v>Plantae</v>
      </c>
      <c r="Q1142" t="str">
        <f>VLOOKUP($D1142,Artslister!$A$1:$W$100,6,FALSE)</f>
        <v>Magnoliophyta</v>
      </c>
      <c r="R1142" t="str">
        <f>VLOOKUP($D1142,Artslister!$A$1:$W$100,7,FALSE)</f>
        <v>Eudicots</v>
      </c>
      <c r="S1142" t="str">
        <f>VLOOKUP($D1142,Artslister!$A$1:$W$100,8,FALSE)</f>
        <v>Rosales</v>
      </c>
      <c r="T1142" t="str">
        <f>VLOOKUP($D1142,Artslister!$A$1:$W$100,9,FALSE)</f>
        <v>Rosaceae</v>
      </c>
      <c r="U1142" t="str">
        <f>VLOOKUP($D1142,Artslister!$A$1:$W$100,10,FALSE)</f>
        <v>Filipendula</v>
      </c>
      <c r="V1142" t="str">
        <f>VLOOKUP($D1142,Artslister!$A$1:$W$100,11,FALSE)</f>
        <v>vulgaris</v>
      </c>
      <c r="W1142">
        <f>VLOOKUP($D1142,Artslister!$A$1:$W$100,12,FALSE)</f>
        <v>0</v>
      </c>
      <c r="X1142" t="str">
        <f>VLOOKUP($D1142,Artslister!$A$1:$W$100,13,FALSE)</f>
        <v>Moench</v>
      </c>
      <c r="Y1142" t="str">
        <f>VLOOKUP($D1142,Artslister!$A$1:$W$100,15,FALSE)</f>
        <v>VU</v>
      </c>
      <c r="Z1142" t="e">
        <f>VLOOKUP($D1142,Artslister!$A$1:$W$100,17,FALSE)</f>
        <v>#N/A</v>
      </c>
    </row>
    <row r="1143" spans="1:26" s="45" customFormat="1" x14ac:dyDescent="0.3">
      <c r="A1143" t="s">
        <v>98</v>
      </c>
      <c r="B1143">
        <v>2021</v>
      </c>
      <c r="C1143" t="s">
        <v>1561</v>
      </c>
      <c r="D1143" t="s">
        <v>1710</v>
      </c>
      <c r="E1143">
        <v>3</v>
      </c>
      <c r="F1143">
        <v>1</v>
      </c>
      <c r="G1143"/>
      <c r="H1143"/>
      <c r="I1143"/>
      <c r="J1143"/>
      <c r="K1143"/>
      <c r="L1143"/>
      <c r="M1143" t="str">
        <f>VLOOKUP($D1143,Artslister!$A$1:$W$100,2,FALSE)</f>
        <v>Filipendula vulgaris</v>
      </c>
      <c r="N1143" t="str">
        <f>VLOOKUP($D1143,Artslister!$A$1:$W$100,3,FALSE)</f>
        <v>103311</v>
      </c>
      <c r="O1143" t="str">
        <f>VLOOKUP($D1143,Artslister!$A$1:$W$100,4,FALSE)</f>
        <v>133275</v>
      </c>
      <c r="P1143" t="str">
        <f>VLOOKUP($D1143,Artslister!$A$1:$W$100,5,FALSE)</f>
        <v>Plantae</v>
      </c>
      <c r="Q1143" t="str">
        <f>VLOOKUP($D1143,Artslister!$A$1:$W$100,6,FALSE)</f>
        <v>Magnoliophyta</v>
      </c>
      <c r="R1143" t="str">
        <f>VLOOKUP($D1143,Artslister!$A$1:$W$100,7,FALSE)</f>
        <v>Eudicots</v>
      </c>
      <c r="S1143" t="str">
        <f>VLOOKUP($D1143,Artslister!$A$1:$W$100,8,FALSE)</f>
        <v>Rosales</v>
      </c>
      <c r="T1143" t="str">
        <f>VLOOKUP($D1143,Artslister!$A$1:$W$100,9,FALSE)</f>
        <v>Rosaceae</v>
      </c>
      <c r="U1143" t="str">
        <f>VLOOKUP($D1143,Artslister!$A$1:$W$100,10,FALSE)</f>
        <v>Filipendula</v>
      </c>
      <c r="V1143" t="str">
        <f>VLOOKUP($D1143,Artslister!$A$1:$W$100,11,FALSE)</f>
        <v>vulgaris</v>
      </c>
      <c r="W1143">
        <f>VLOOKUP($D1143,Artslister!$A$1:$W$100,12,FALSE)</f>
        <v>0</v>
      </c>
      <c r="X1143" t="str">
        <f>VLOOKUP($D1143,Artslister!$A$1:$W$100,13,FALSE)</f>
        <v>Moench</v>
      </c>
      <c r="Y1143" t="str">
        <f>VLOOKUP($D1143,Artslister!$A$1:$W$100,15,FALSE)</f>
        <v>VU</v>
      </c>
      <c r="Z1143" t="e">
        <f>VLOOKUP($D1143,Artslister!$A$1:$W$100,17,FALSE)</f>
        <v>#N/A</v>
      </c>
    </row>
    <row r="1144" spans="1:26" s="45" customFormat="1" x14ac:dyDescent="0.3">
      <c r="A1144" t="s">
        <v>98</v>
      </c>
      <c r="B1144">
        <v>2021</v>
      </c>
      <c r="C1144" t="s">
        <v>1557</v>
      </c>
      <c r="D1144" t="s">
        <v>1710</v>
      </c>
      <c r="E1144">
        <v>10</v>
      </c>
      <c r="F1144">
        <v>1</v>
      </c>
      <c r="G1144"/>
      <c r="H1144"/>
      <c r="I1144"/>
      <c r="J1144"/>
      <c r="K1144"/>
      <c r="L1144"/>
      <c r="M1144" t="str">
        <f>VLOOKUP($D1144,Artslister!$A$1:$W$100,2,FALSE)</f>
        <v>Filipendula vulgaris</v>
      </c>
      <c r="N1144" t="str">
        <f>VLOOKUP($D1144,Artslister!$A$1:$W$100,3,FALSE)</f>
        <v>103311</v>
      </c>
      <c r="O1144" t="str">
        <f>VLOOKUP($D1144,Artslister!$A$1:$W$100,4,FALSE)</f>
        <v>133275</v>
      </c>
      <c r="P1144" t="str">
        <f>VLOOKUP($D1144,Artslister!$A$1:$W$100,5,FALSE)</f>
        <v>Plantae</v>
      </c>
      <c r="Q1144" t="str">
        <f>VLOOKUP($D1144,Artslister!$A$1:$W$100,6,FALSE)</f>
        <v>Magnoliophyta</v>
      </c>
      <c r="R1144" t="str">
        <f>VLOOKUP($D1144,Artslister!$A$1:$W$100,7,FALSE)</f>
        <v>Eudicots</v>
      </c>
      <c r="S1144" t="str">
        <f>VLOOKUP($D1144,Artslister!$A$1:$W$100,8,FALSE)</f>
        <v>Rosales</v>
      </c>
      <c r="T1144" t="str">
        <f>VLOOKUP($D1144,Artslister!$A$1:$W$100,9,FALSE)</f>
        <v>Rosaceae</v>
      </c>
      <c r="U1144" t="str">
        <f>VLOOKUP($D1144,Artslister!$A$1:$W$100,10,FALSE)</f>
        <v>Filipendula</v>
      </c>
      <c r="V1144" t="str">
        <f>VLOOKUP($D1144,Artslister!$A$1:$W$100,11,FALSE)</f>
        <v>vulgaris</v>
      </c>
      <c r="W1144">
        <f>VLOOKUP($D1144,Artslister!$A$1:$W$100,12,FALSE)</f>
        <v>0</v>
      </c>
      <c r="X1144" t="str">
        <f>VLOOKUP($D1144,Artslister!$A$1:$W$100,13,FALSE)</f>
        <v>Moench</v>
      </c>
      <c r="Y1144" t="str">
        <f>VLOOKUP($D1144,Artslister!$A$1:$W$100,15,FALSE)</f>
        <v>VU</v>
      </c>
      <c r="Z1144" t="e">
        <f>VLOOKUP($D1144,Artslister!$A$1:$W$100,17,FALSE)</f>
        <v>#N/A</v>
      </c>
    </row>
    <row r="1145" spans="1:26" s="45" customFormat="1" x14ac:dyDescent="0.3">
      <c r="A1145" t="s">
        <v>98</v>
      </c>
      <c r="B1145">
        <v>2021</v>
      </c>
      <c r="C1145" t="s">
        <v>1556</v>
      </c>
      <c r="D1145" t="s">
        <v>1710</v>
      </c>
      <c r="E1145">
        <v>30</v>
      </c>
      <c r="F1145">
        <v>1</v>
      </c>
      <c r="G1145"/>
      <c r="H1145"/>
      <c r="I1145"/>
      <c r="J1145"/>
      <c r="K1145"/>
      <c r="L1145"/>
      <c r="M1145" t="str">
        <f>VLOOKUP($D1145,Artslister!$A$1:$W$100,2,FALSE)</f>
        <v>Filipendula vulgaris</v>
      </c>
      <c r="N1145" t="str">
        <f>VLOOKUP($D1145,Artslister!$A$1:$W$100,3,FALSE)</f>
        <v>103311</v>
      </c>
      <c r="O1145" t="str">
        <f>VLOOKUP($D1145,Artslister!$A$1:$W$100,4,FALSE)</f>
        <v>133275</v>
      </c>
      <c r="P1145" t="str">
        <f>VLOOKUP($D1145,Artslister!$A$1:$W$100,5,FALSE)</f>
        <v>Plantae</v>
      </c>
      <c r="Q1145" t="str">
        <f>VLOOKUP($D1145,Artslister!$A$1:$W$100,6,FALSE)</f>
        <v>Magnoliophyta</v>
      </c>
      <c r="R1145" t="str">
        <f>VLOOKUP($D1145,Artslister!$A$1:$W$100,7,FALSE)</f>
        <v>Eudicots</v>
      </c>
      <c r="S1145" t="str">
        <f>VLOOKUP($D1145,Artslister!$A$1:$W$100,8,FALSE)</f>
        <v>Rosales</v>
      </c>
      <c r="T1145" t="str">
        <f>VLOOKUP($D1145,Artslister!$A$1:$W$100,9,FALSE)</f>
        <v>Rosaceae</v>
      </c>
      <c r="U1145" t="str">
        <f>VLOOKUP($D1145,Artslister!$A$1:$W$100,10,FALSE)</f>
        <v>Filipendula</v>
      </c>
      <c r="V1145" t="str">
        <f>VLOOKUP($D1145,Artslister!$A$1:$W$100,11,FALSE)</f>
        <v>vulgaris</v>
      </c>
      <c r="W1145">
        <f>VLOOKUP($D1145,Artslister!$A$1:$W$100,12,FALSE)</f>
        <v>0</v>
      </c>
      <c r="X1145" t="str">
        <f>VLOOKUP($D1145,Artslister!$A$1:$W$100,13,FALSE)</f>
        <v>Moench</v>
      </c>
      <c r="Y1145" t="str">
        <f>VLOOKUP($D1145,Artslister!$A$1:$W$100,15,FALSE)</f>
        <v>VU</v>
      </c>
      <c r="Z1145" t="e">
        <f>VLOOKUP($D1145,Artslister!$A$1:$W$100,17,FALSE)</f>
        <v>#N/A</v>
      </c>
    </row>
    <row r="1146" spans="1:26" s="45" customFormat="1" x14ac:dyDescent="0.3">
      <c r="A1146" t="s">
        <v>98</v>
      </c>
      <c r="B1146">
        <v>2021</v>
      </c>
      <c r="C1146" t="s">
        <v>1558</v>
      </c>
      <c r="D1146" t="s">
        <v>1710</v>
      </c>
      <c r="E1146">
        <v>5</v>
      </c>
      <c r="F1146">
        <v>1</v>
      </c>
      <c r="G1146"/>
      <c r="H1146"/>
      <c r="I1146"/>
      <c r="J1146"/>
      <c r="K1146"/>
      <c r="L1146"/>
      <c r="M1146" t="str">
        <f>VLOOKUP($D1146,Artslister!$A$1:$W$100,2,FALSE)</f>
        <v>Filipendula vulgaris</v>
      </c>
      <c r="N1146" t="str">
        <f>VLOOKUP($D1146,Artslister!$A$1:$W$100,3,FALSE)</f>
        <v>103311</v>
      </c>
      <c r="O1146" t="str">
        <f>VLOOKUP($D1146,Artslister!$A$1:$W$100,4,FALSE)</f>
        <v>133275</v>
      </c>
      <c r="P1146" t="str">
        <f>VLOOKUP($D1146,Artslister!$A$1:$W$100,5,FALSE)</f>
        <v>Plantae</v>
      </c>
      <c r="Q1146" t="str">
        <f>VLOOKUP($D1146,Artslister!$A$1:$W$100,6,FALSE)</f>
        <v>Magnoliophyta</v>
      </c>
      <c r="R1146" t="str">
        <f>VLOOKUP($D1146,Artslister!$A$1:$W$100,7,FALSE)</f>
        <v>Eudicots</v>
      </c>
      <c r="S1146" t="str">
        <f>VLOOKUP($D1146,Artslister!$A$1:$W$100,8,FALSE)</f>
        <v>Rosales</v>
      </c>
      <c r="T1146" t="str">
        <f>VLOOKUP($D1146,Artslister!$A$1:$W$100,9,FALSE)</f>
        <v>Rosaceae</v>
      </c>
      <c r="U1146" t="str">
        <f>VLOOKUP($D1146,Artslister!$A$1:$W$100,10,FALSE)</f>
        <v>Filipendula</v>
      </c>
      <c r="V1146" t="str">
        <f>VLOOKUP($D1146,Artslister!$A$1:$W$100,11,FALSE)</f>
        <v>vulgaris</v>
      </c>
      <c r="W1146">
        <f>VLOOKUP($D1146,Artslister!$A$1:$W$100,12,FALSE)</f>
        <v>0</v>
      </c>
      <c r="X1146" t="str">
        <f>VLOOKUP($D1146,Artslister!$A$1:$W$100,13,FALSE)</f>
        <v>Moench</v>
      </c>
      <c r="Y1146" t="str">
        <f>VLOOKUP($D1146,Artslister!$A$1:$W$100,15,FALSE)</f>
        <v>VU</v>
      </c>
      <c r="Z1146" t="e">
        <f>VLOOKUP($D1146,Artslister!$A$1:$W$100,17,FALSE)</f>
        <v>#N/A</v>
      </c>
    </row>
    <row r="1147" spans="1:26" s="45" customFormat="1" x14ac:dyDescent="0.3">
      <c r="A1147" t="s">
        <v>98</v>
      </c>
      <c r="B1147">
        <v>2021</v>
      </c>
      <c r="C1147" t="s">
        <v>1562</v>
      </c>
      <c r="D1147" t="s">
        <v>1710</v>
      </c>
      <c r="E1147">
        <v>20</v>
      </c>
      <c r="F1147">
        <v>1</v>
      </c>
      <c r="G1147"/>
      <c r="H1147"/>
      <c r="I1147"/>
      <c r="J1147"/>
      <c r="K1147"/>
      <c r="L1147"/>
      <c r="M1147" t="str">
        <f>VLOOKUP($D1147,Artslister!$A$1:$W$100,2,FALSE)</f>
        <v>Filipendula vulgaris</v>
      </c>
      <c r="N1147" t="str">
        <f>VLOOKUP($D1147,Artslister!$A$1:$W$100,3,FALSE)</f>
        <v>103311</v>
      </c>
      <c r="O1147" t="str">
        <f>VLOOKUP($D1147,Artslister!$A$1:$W$100,4,FALSE)</f>
        <v>133275</v>
      </c>
      <c r="P1147" t="str">
        <f>VLOOKUP($D1147,Artslister!$A$1:$W$100,5,FALSE)</f>
        <v>Plantae</v>
      </c>
      <c r="Q1147" t="str">
        <f>VLOOKUP($D1147,Artslister!$A$1:$W$100,6,FALSE)</f>
        <v>Magnoliophyta</v>
      </c>
      <c r="R1147" t="str">
        <f>VLOOKUP($D1147,Artslister!$A$1:$W$100,7,FALSE)</f>
        <v>Eudicots</v>
      </c>
      <c r="S1147" t="str">
        <f>VLOOKUP($D1147,Artslister!$A$1:$W$100,8,FALSE)</f>
        <v>Rosales</v>
      </c>
      <c r="T1147" t="str">
        <f>VLOOKUP($D1147,Artslister!$A$1:$W$100,9,FALSE)</f>
        <v>Rosaceae</v>
      </c>
      <c r="U1147" t="str">
        <f>VLOOKUP($D1147,Artslister!$A$1:$W$100,10,FALSE)</f>
        <v>Filipendula</v>
      </c>
      <c r="V1147" t="str">
        <f>VLOOKUP($D1147,Artslister!$A$1:$W$100,11,FALSE)</f>
        <v>vulgaris</v>
      </c>
      <c r="W1147">
        <f>VLOOKUP($D1147,Artslister!$A$1:$W$100,12,FALSE)</f>
        <v>0</v>
      </c>
      <c r="X1147" t="str">
        <f>VLOOKUP($D1147,Artslister!$A$1:$W$100,13,FALSE)</f>
        <v>Moench</v>
      </c>
      <c r="Y1147" t="str">
        <f>VLOOKUP($D1147,Artslister!$A$1:$W$100,15,FALSE)</f>
        <v>VU</v>
      </c>
      <c r="Z1147" t="e">
        <f>VLOOKUP($D1147,Artslister!$A$1:$W$100,17,FALSE)</f>
        <v>#N/A</v>
      </c>
    </row>
    <row r="1148" spans="1:26" s="45" customFormat="1" x14ac:dyDescent="0.3">
      <c r="A1148" t="s">
        <v>98</v>
      </c>
      <c r="B1148">
        <v>2021</v>
      </c>
      <c r="C1148" t="s">
        <v>1564</v>
      </c>
      <c r="D1148" t="s">
        <v>1710</v>
      </c>
      <c r="E1148">
        <v>5</v>
      </c>
      <c r="F1148">
        <v>1</v>
      </c>
      <c r="G1148"/>
      <c r="H1148"/>
      <c r="I1148"/>
      <c r="J1148"/>
      <c r="K1148"/>
      <c r="L1148"/>
      <c r="M1148" t="str">
        <f>VLOOKUP($D1148,Artslister!$A$1:$W$100,2,FALSE)</f>
        <v>Filipendula vulgaris</v>
      </c>
      <c r="N1148" t="str">
        <f>VLOOKUP($D1148,Artslister!$A$1:$W$100,3,FALSE)</f>
        <v>103311</v>
      </c>
      <c r="O1148" t="str">
        <f>VLOOKUP($D1148,Artslister!$A$1:$W$100,4,FALSE)</f>
        <v>133275</v>
      </c>
      <c r="P1148" t="str">
        <f>VLOOKUP($D1148,Artslister!$A$1:$W$100,5,FALSE)</f>
        <v>Plantae</v>
      </c>
      <c r="Q1148" t="str">
        <f>VLOOKUP($D1148,Artslister!$A$1:$W$100,6,FALSE)</f>
        <v>Magnoliophyta</v>
      </c>
      <c r="R1148" t="str">
        <f>VLOOKUP($D1148,Artslister!$A$1:$W$100,7,FALSE)</f>
        <v>Eudicots</v>
      </c>
      <c r="S1148" t="str">
        <f>VLOOKUP($D1148,Artslister!$A$1:$W$100,8,FALSE)</f>
        <v>Rosales</v>
      </c>
      <c r="T1148" t="str">
        <f>VLOOKUP($D1148,Artslister!$A$1:$W$100,9,FALSE)</f>
        <v>Rosaceae</v>
      </c>
      <c r="U1148" t="str">
        <f>VLOOKUP($D1148,Artslister!$A$1:$W$100,10,FALSE)</f>
        <v>Filipendula</v>
      </c>
      <c r="V1148" t="str">
        <f>VLOOKUP($D1148,Artslister!$A$1:$W$100,11,FALSE)</f>
        <v>vulgaris</v>
      </c>
      <c r="W1148">
        <f>VLOOKUP($D1148,Artslister!$A$1:$W$100,12,FALSE)</f>
        <v>0</v>
      </c>
      <c r="X1148" t="str">
        <f>VLOOKUP($D1148,Artslister!$A$1:$W$100,13,FALSE)</f>
        <v>Moench</v>
      </c>
      <c r="Y1148" t="str">
        <f>VLOOKUP($D1148,Artslister!$A$1:$W$100,15,FALSE)</f>
        <v>VU</v>
      </c>
      <c r="Z1148" t="e">
        <f>VLOOKUP($D1148,Artslister!$A$1:$W$100,17,FALSE)</f>
        <v>#N/A</v>
      </c>
    </row>
    <row r="1149" spans="1:26" s="45" customFormat="1" x14ac:dyDescent="0.3">
      <c r="A1149" t="s">
        <v>98</v>
      </c>
      <c r="B1149">
        <v>2021</v>
      </c>
      <c r="C1149" t="s">
        <v>1566</v>
      </c>
      <c r="D1149" t="s">
        <v>1710</v>
      </c>
      <c r="E1149">
        <v>20</v>
      </c>
      <c r="F1149">
        <v>1</v>
      </c>
      <c r="G1149"/>
      <c r="H1149"/>
      <c r="I1149"/>
      <c r="J1149"/>
      <c r="K1149"/>
      <c r="L1149"/>
      <c r="M1149" t="str">
        <f>VLOOKUP($D1149,Artslister!$A$1:$W$100,2,FALSE)</f>
        <v>Filipendula vulgaris</v>
      </c>
      <c r="N1149" t="str">
        <f>VLOOKUP($D1149,Artslister!$A$1:$W$100,3,FALSE)</f>
        <v>103311</v>
      </c>
      <c r="O1149" t="str">
        <f>VLOOKUP($D1149,Artslister!$A$1:$W$100,4,FALSE)</f>
        <v>133275</v>
      </c>
      <c r="P1149" t="str">
        <f>VLOOKUP($D1149,Artslister!$A$1:$W$100,5,FALSE)</f>
        <v>Plantae</v>
      </c>
      <c r="Q1149" t="str">
        <f>VLOOKUP($D1149,Artslister!$A$1:$W$100,6,FALSE)</f>
        <v>Magnoliophyta</v>
      </c>
      <c r="R1149" t="str">
        <f>VLOOKUP($D1149,Artslister!$A$1:$W$100,7,FALSE)</f>
        <v>Eudicots</v>
      </c>
      <c r="S1149" t="str">
        <f>VLOOKUP($D1149,Artslister!$A$1:$W$100,8,FALSE)</f>
        <v>Rosales</v>
      </c>
      <c r="T1149" t="str">
        <f>VLOOKUP($D1149,Artslister!$A$1:$W$100,9,FALSE)</f>
        <v>Rosaceae</v>
      </c>
      <c r="U1149" t="str">
        <f>VLOOKUP($D1149,Artslister!$A$1:$W$100,10,FALSE)</f>
        <v>Filipendula</v>
      </c>
      <c r="V1149" t="str">
        <f>VLOOKUP($D1149,Artslister!$A$1:$W$100,11,FALSE)</f>
        <v>vulgaris</v>
      </c>
      <c r="W1149">
        <f>VLOOKUP($D1149,Artslister!$A$1:$W$100,12,FALSE)</f>
        <v>0</v>
      </c>
      <c r="X1149" t="str">
        <f>VLOOKUP($D1149,Artslister!$A$1:$W$100,13,FALSE)</f>
        <v>Moench</v>
      </c>
      <c r="Y1149" t="str">
        <f>VLOOKUP($D1149,Artslister!$A$1:$W$100,15,FALSE)</f>
        <v>VU</v>
      </c>
      <c r="Z1149" t="e">
        <f>VLOOKUP($D1149,Artslister!$A$1:$W$100,17,FALSE)</f>
        <v>#N/A</v>
      </c>
    </row>
    <row r="1150" spans="1:26" s="45" customFormat="1" x14ac:dyDescent="0.3">
      <c r="A1150" t="s">
        <v>85</v>
      </c>
      <c r="B1150">
        <v>2021</v>
      </c>
      <c r="C1150" t="s">
        <v>1589</v>
      </c>
      <c r="D1150" t="s">
        <v>1710</v>
      </c>
      <c r="E1150">
        <v>3</v>
      </c>
      <c r="F1150">
        <v>1</v>
      </c>
      <c r="G1150"/>
      <c r="H1150"/>
      <c r="I1150"/>
      <c r="J1150"/>
      <c r="K1150"/>
      <c r="L1150"/>
      <c r="M1150" t="str">
        <f>VLOOKUP($D1150,Artslister!$A$1:$W$100,2,FALSE)</f>
        <v>Filipendula vulgaris</v>
      </c>
      <c r="N1150" t="str">
        <f>VLOOKUP($D1150,Artslister!$A$1:$W$100,3,FALSE)</f>
        <v>103311</v>
      </c>
      <c r="O1150" t="str">
        <f>VLOOKUP($D1150,Artslister!$A$1:$W$100,4,FALSE)</f>
        <v>133275</v>
      </c>
      <c r="P1150" t="str">
        <f>VLOOKUP($D1150,Artslister!$A$1:$W$100,5,FALSE)</f>
        <v>Plantae</v>
      </c>
      <c r="Q1150" t="str">
        <f>VLOOKUP($D1150,Artslister!$A$1:$W$100,6,FALSE)</f>
        <v>Magnoliophyta</v>
      </c>
      <c r="R1150" t="str">
        <f>VLOOKUP($D1150,Artslister!$A$1:$W$100,7,FALSE)</f>
        <v>Eudicots</v>
      </c>
      <c r="S1150" t="str">
        <f>VLOOKUP($D1150,Artslister!$A$1:$W$100,8,FALSE)</f>
        <v>Rosales</v>
      </c>
      <c r="T1150" t="str">
        <f>VLOOKUP($D1150,Artslister!$A$1:$W$100,9,FALSE)</f>
        <v>Rosaceae</v>
      </c>
      <c r="U1150" t="str">
        <f>VLOOKUP($D1150,Artslister!$A$1:$W$100,10,FALSE)</f>
        <v>Filipendula</v>
      </c>
      <c r="V1150" t="str">
        <f>VLOOKUP($D1150,Artslister!$A$1:$W$100,11,FALSE)</f>
        <v>vulgaris</v>
      </c>
      <c r="W1150">
        <f>VLOOKUP($D1150,Artslister!$A$1:$W$100,12,FALSE)</f>
        <v>0</v>
      </c>
      <c r="X1150" t="str">
        <f>VLOOKUP($D1150,Artslister!$A$1:$W$100,13,FALSE)</f>
        <v>Moench</v>
      </c>
      <c r="Y1150" t="str">
        <f>VLOOKUP($D1150,Artslister!$A$1:$W$100,15,FALSE)</f>
        <v>VU</v>
      </c>
      <c r="Z1150" t="e">
        <f>VLOOKUP($D1150,Artslister!$A$1:$W$100,17,FALSE)</f>
        <v>#N/A</v>
      </c>
    </row>
    <row r="1151" spans="1:26" s="45" customFormat="1" x14ac:dyDescent="0.3">
      <c r="A1151" t="s">
        <v>85</v>
      </c>
      <c r="B1151">
        <v>2021</v>
      </c>
      <c r="C1151" t="s">
        <v>1590</v>
      </c>
      <c r="D1151" t="s">
        <v>1710</v>
      </c>
      <c r="E1151">
        <v>1</v>
      </c>
      <c r="F1151">
        <v>1</v>
      </c>
      <c r="G1151"/>
      <c r="H1151"/>
      <c r="I1151"/>
      <c r="J1151"/>
      <c r="K1151"/>
      <c r="L1151"/>
      <c r="M1151" t="str">
        <f>VLOOKUP($D1151,Artslister!$A$1:$W$100,2,FALSE)</f>
        <v>Filipendula vulgaris</v>
      </c>
      <c r="N1151" t="str">
        <f>VLOOKUP($D1151,Artslister!$A$1:$W$100,3,FALSE)</f>
        <v>103311</v>
      </c>
      <c r="O1151" t="str">
        <f>VLOOKUP($D1151,Artslister!$A$1:$W$100,4,FALSE)</f>
        <v>133275</v>
      </c>
      <c r="P1151" t="str">
        <f>VLOOKUP($D1151,Artslister!$A$1:$W$100,5,FALSE)</f>
        <v>Plantae</v>
      </c>
      <c r="Q1151" t="str">
        <f>VLOOKUP($D1151,Artslister!$A$1:$W$100,6,FALSE)</f>
        <v>Magnoliophyta</v>
      </c>
      <c r="R1151" t="str">
        <f>VLOOKUP($D1151,Artslister!$A$1:$W$100,7,FALSE)</f>
        <v>Eudicots</v>
      </c>
      <c r="S1151" t="str">
        <f>VLOOKUP($D1151,Artslister!$A$1:$W$100,8,FALSE)</f>
        <v>Rosales</v>
      </c>
      <c r="T1151" t="str">
        <f>VLOOKUP($D1151,Artslister!$A$1:$W$100,9,FALSE)</f>
        <v>Rosaceae</v>
      </c>
      <c r="U1151" t="str">
        <f>VLOOKUP($D1151,Artslister!$A$1:$W$100,10,FALSE)</f>
        <v>Filipendula</v>
      </c>
      <c r="V1151" t="str">
        <f>VLOOKUP($D1151,Artslister!$A$1:$W$100,11,FALSE)</f>
        <v>vulgaris</v>
      </c>
      <c r="W1151">
        <f>VLOOKUP($D1151,Artslister!$A$1:$W$100,12,FALSE)</f>
        <v>0</v>
      </c>
      <c r="X1151" t="str">
        <f>VLOOKUP($D1151,Artslister!$A$1:$W$100,13,FALSE)</f>
        <v>Moench</v>
      </c>
      <c r="Y1151" t="str">
        <f>VLOOKUP($D1151,Artslister!$A$1:$W$100,15,FALSE)</f>
        <v>VU</v>
      </c>
      <c r="Z1151" t="e">
        <f>VLOOKUP($D1151,Artslister!$A$1:$W$100,17,FALSE)</f>
        <v>#N/A</v>
      </c>
    </row>
    <row r="1152" spans="1:26" s="45" customFormat="1" x14ac:dyDescent="0.3">
      <c r="A1152" t="s">
        <v>85</v>
      </c>
      <c r="B1152">
        <v>2021</v>
      </c>
      <c r="C1152" t="s">
        <v>1591</v>
      </c>
      <c r="D1152" t="s">
        <v>1710</v>
      </c>
      <c r="E1152">
        <v>1</v>
      </c>
      <c r="F1152">
        <v>1</v>
      </c>
      <c r="G1152"/>
      <c r="H1152"/>
      <c r="I1152"/>
      <c r="J1152"/>
      <c r="K1152"/>
      <c r="L1152"/>
      <c r="M1152" t="str">
        <f>VLOOKUP($D1152,Artslister!$A$1:$W$100,2,FALSE)</f>
        <v>Filipendula vulgaris</v>
      </c>
      <c r="N1152" t="str">
        <f>VLOOKUP($D1152,Artslister!$A$1:$W$100,3,FALSE)</f>
        <v>103311</v>
      </c>
      <c r="O1152" t="str">
        <f>VLOOKUP($D1152,Artslister!$A$1:$W$100,4,FALSE)</f>
        <v>133275</v>
      </c>
      <c r="P1152" t="str">
        <f>VLOOKUP($D1152,Artslister!$A$1:$W$100,5,FALSE)</f>
        <v>Plantae</v>
      </c>
      <c r="Q1152" t="str">
        <f>VLOOKUP($D1152,Artslister!$A$1:$W$100,6,FALSE)</f>
        <v>Magnoliophyta</v>
      </c>
      <c r="R1152" t="str">
        <f>VLOOKUP($D1152,Artslister!$A$1:$W$100,7,FALSE)</f>
        <v>Eudicots</v>
      </c>
      <c r="S1152" t="str">
        <f>VLOOKUP($D1152,Artslister!$A$1:$W$100,8,FALSE)</f>
        <v>Rosales</v>
      </c>
      <c r="T1152" t="str">
        <f>VLOOKUP($D1152,Artslister!$A$1:$W$100,9,FALSE)</f>
        <v>Rosaceae</v>
      </c>
      <c r="U1152" t="str">
        <f>VLOOKUP($D1152,Artslister!$A$1:$W$100,10,FALSE)</f>
        <v>Filipendula</v>
      </c>
      <c r="V1152" t="str">
        <f>VLOOKUP($D1152,Artslister!$A$1:$W$100,11,FALSE)</f>
        <v>vulgaris</v>
      </c>
      <c r="W1152">
        <f>VLOOKUP($D1152,Artslister!$A$1:$W$100,12,FALSE)</f>
        <v>0</v>
      </c>
      <c r="X1152" t="str">
        <f>VLOOKUP($D1152,Artslister!$A$1:$W$100,13,FALSE)</f>
        <v>Moench</v>
      </c>
      <c r="Y1152" t="str">
        <f>VLOOKUP($D1152,Artslister!$A$1:$W$100,15,FALSE)</f>
        <v>VU</v>
      </c>
      <c r="Z1152" t="e">
        <f>VLOOKUP($D1152,Artslister!$A$1:$W$100,17,FALSE)</f>
        <v>#N/A</v>
      </c>
    </row>
    <row r="1153" spans="1:26" s="45" customFormat="1" x14ac:dyDescent="0.3">
      <c r="A1153" t="s">
        <v>85</v>
      </c>
      <c r="B1153">
        <v>2021</v>
      </c>
      <c r="C1153" t="s">
        <v>1592</v>
      </c>
      <c r="D1153" t="s">
        <v>1710</v>
      </c>
      <c r="E1153">
        <v>1</v>
      </c>
      <c r="F1153">
        <v>1</v>
      </c>
      <c r="G1153"/>
      <c r="H1153"/>
      <c r="I1153"/>
      <c r="J1153"/>
      <c r="K1153"/>
      <c r="L1153"/>
      <c r="M1153" t="str">
        <f>VLOOKUP($D1153,Artslister!$A$1:$W$100,2,FALSE)</f>
        <v>Filipendula vulgaris</v>
      </c>
      <c r="N1153" t="str">
        <f>VLOOKUP($D1153,Artslister!$A$1:$W$100,3,FALSE)</f>
        <v>103311</v>
      </c>
      <c r="O1153" t="str">
        <f>VLOOKUP($D1153,Artslister!$A$1:$W$100,4,FALSE)</f>
        <v>133275</v>
      </c>
      <c r="P1153" t="str">
        <f>VLOOKUP($D1153,Artslister!$A$1:$W$100,5,FALSE)</f>
        <v>Plantae</v>
      </c>
      <c r="Q1153" t="str">
        <f>VLOOKUP($D1153,Artslister!$A$1:$W$100,6,FALSE)</f>
        <v>Magnoliophyta</v>
      </c>
      <c r="R1153" t="str">
        <f>VLOOKUP($D1153,Artslister!$A$1:$W$100,7,FALSE)</f>
        <v>Eudicots</v>
      </c>
      <c r="S1153" t="str">
        <f>VLOOKUP($D1153,Artslister!$A$1:$W$100,8,FALSE)</f>
        <v>Rosales</v>
      </c>
      <c r="T1153" t="str">
        <f>VLOOKUP($D1153,Artslister!$A$1:$W$100,9,FALSE)</f>
        <v>Rosaceae</v>
      </c>
      <c r="U1153" t="str">
        <f>VLOOKUP($D1153,Artslister!$A$1:$W$100,10,FALSE)</f>
        <v>Filipendula</v>
      </c>
      <c r="V1153" t="str">
        <f>VLOOKUP($D1153,Artslister!$A$1:$W$100,11,FALSE)</f>
        <v>vulgaris</v>
      </c>
      <c r="W1153">
        <f>VLOOKUP($D1153,Artslister!$A$1:$W$100,12,FALSE)</f>
        <v>0</v>
      </c>
      <c r="X1153" t="str">
        <f>VLOOKUP($D1153,Artslister!$A$1:$W$100,13,FALSE)</f>
        <v>Moench</v>
      </c>
      <c r="Y1153" t="str">
        <f>VLOOKUP($D1153,Artslister!$A$1:$W$100,15,FALSE)</f>
        <v>VU</v>
      </c>
      <c r="Z1153" t="e">
        <f>VLOOKUP($D1153,Artslister!$A$1:$W$100,17,FALSE)</f>
        <v>#N/A</v>
      </c>
    </row>
    <row r="1154" spans="1:26" s="45" customFormat="1" x14ac:dyDescent="0.3">
      <c r="A1154" t="s">
        <v>85</v>
      </c>
      <c r="B1154">
        <v>2021</v>
      </c>
      <c r="C1154" t="s">
        <v>1593</v>
      </c>
      <c r="D1154" t="s">
        <v>1710</v>
      </c>
      <c r="E1154">
        <v>0.1</v>
      </c>
      <c r="F1154">
        <v>1</v>
      </c>
      <c r="G1154"/>
      <c r="H1154"/>
      <c r="I1154"/>
      <c r="J1154"/>
      <c r="K1154"/>
      <c r="L1154"/>
      <c r="M1154" t="str">
        <f>VLOOKUP($D1154,Artslister!$A$1:$W$100,2,FALSE)</f>
        <v>Filipendula vulgaris</v>
      </c>
      <c r="N1154" t="str">
        <f>VLOOKUP($D1154,Artslister!$A$1:$W$100,3,FALSE)</f>
        <v>103311</v>
      </c>
      <c r="O1154" t="str">
        <f>VLOOKUP($D1154,Artslister!$A$1:$W$100,4,FALSE)</f>
        <v>133275</v>
      </c>
      <c r="P1154" t="str">
        <f>VLOOKUP($D1154,Artslister!$A$1:$W$100,5,FALSE)</f>
        <v>Plantae</v>
      </c>
      <c r="Q1154" t="str">
        <f>VLOOKUP($D1154,Artslister!$A$1:$W$100,6,FALSE)</f>
        <v>Magnoliophyta</v>
      </c>
      <c r="R1154" t="str">
        <f>VLOOKUP($D1154,Artslister!$A$1:$W$100,7,FALSE)</f>
        <v>Eudicots</v>
      </c>
      <c r="S1154" t="str">
        <f>VLOOKUP($D1154,Artslister!$A$1:$W$100,8,FALSE)</f>
        <v>Rosales</v>
      </c>
      <c r="T1154" t="str">
        <f>VLOOKUP($D1154,Artslister!$A$1:$W$100,9,FALSE)</f>
        <v>Rosaceae</v>
      </c>
      <c r="U1154" t="str">
        <f>VLOOKUP($D1154,Artslister!$A$1:$W$100,10,FALSE)</f>
        <v>Filipendula</v>
      </c>
      <c r="V1154" t="str">
        <f>VLOOKUP($D1154,Artslister!$A$1:$W$100,11,FALSE)</f>
        <v>vulgaris</v>
      </c>
      <c r="W1154">
        <f>VLOOKUP($D1154,Artslister!$A$1:$W$100,12,FALSE)</f>
        <v>0</v>
      </c>
      <c r="X1154" t="str">
        <f>VLOOKUP($D1154,Artslister!$A$1:$W$100,13,FALSE)</f>
        <v>Moench</v>
      </c>
      <c r="Y1154" t="str">
        <f>VLOOKUP($D1154,Artslister!$A$1:$W$100,15,FALSE)</f>
        <v>VU</v>
      </c>
      <c r="Z1154" t="e">
        <f>VLOOKUP($D1154,Artslister!$A$1:$W$100,17,FALSE)</f>
        <v>#N/A</v>
      </c>
    </row>
    <row r="1155" spans="1:26" s="45" customFormat="1" x14ac:dyDescent="0.3">
      <c r="A1155" t="s">
        <v>85</v>
      </c>
      <c r="B1155">
        <v>2021</v>
      </c>
      <c r="C1155" t="s">
        <v>1594</v>
      </c>
      <c r="D1155" t="s">
        <v>1710</v>
      </c>
      <c r="E1155">
        <v>2</v>
      </c>
      <c r="F1155">
        <v>1</v>
      </c>
      <c r="G1155"/>
      <c r="H1155"/>
      <c r="I1155"/>
      <c r="J1155"/>
      <c r="K1155"/>
      <c r="L1155"/>
      <c r="M1155" t="str">
        <f>VLOOKUP($D1155,Artslister!$A$1:$W$100,2,FALSE)</f>
        <v>Filipendula vulgaris</v>
      </c>
      <c r="N1155" t="str">
        <f>VLOOKUP($D1155,Artslister!$A$1:$W$100,3,FALSE)</f>
        <v>103311</v>
      </c>
      <c r="O1155" t="str">
        <f>VLOOKUP($D1155,Artslister!$A$1:$W$100,4,FALSE)</f>
        <v>133275</v>
      </c>
      <c r="P1155" t="str">
        <f>VLOOKUP($D1155,Artslister!$A$1:$W$100,5,FALSE)</f>
        <v>Plantae</v>
      </c>
      <c r="Q1155" t="str">
        <f>VLOOKUP($D1155,Artslister!$A$1:$W$100,6,FALSE)</f>
        <v>Magnoliophyta</v>
      </c>
      <c r="R1155" t="str">
        <f>VLOOKUP($D1155,Artslister!$A$1:$W$100,7,FALSE)</f>
        <v>Eudicots</v>
      </c>
      <c r="S1155" t="str">
        <f>VLOOKUP($D1155,Artslister!$A$1:$W$100,8,FALSE)</f>
        <v>Rosales</v>
      </c>
      <c r="T1155" t="str">
        <f>VLOOKUP($D1155,Artslister!$A$1:$W$100,9,FALSE)</f>
        <v>Rosaceae</v>
      </c>
      <c r="U1155" t="str">
        <f>VLOOKUP($D1155,Artslister!$A$1:$W$100,10,FALSE)</f>
        <v>Filipendula</v>
      </c>
      <c r="V1155" t="str">
        <f>VLOOKUP($D1155,Artslister!$A$1:$W$100,11,FALSE)</f>
        <v>vulgaris</v>
      </c>
      <c r="W1155">
        <f>VLOOKUP($D1155,Artslister!$A$1:$W$100,12,FALSE)</f>
        <v>0</v>
      </c>
      <c r="X1155" t="str">
        <f>VLOOKUP($D1155,Artslister!$A$1:$W$100,13,FALSE)</f>
        <v>Moench</v>
      </c>
      <c r="Y1155" t="str">
        <f>VLOOKUP($D1155,Artslister!$A$1:$W$100,15,FALSE)</f>
        <v>VU</v>
      </c>
      <c r="Z1155" t="e">
        <f>VLOOKUP($D1155,Artslister!$A$1:$W$100,17,FALSE)</f>
        <v>#N/A</v>
      </c>
    </row>
    <row r="1156" spans="1:26" x14ac:dyDescent="0.3">
      <c r="A1156" t="s">
        <v>85</v>
      </c>
      <c r="B1156">
        <v>2021</v>
      </c>
      <c r="C1156" t="s">
        <v>1596</v>
      </c>
      <c r="D1156" t="s">
        <v>1710</v>
      </c>
      <c r="E1156">
        <v>1</v>
      </c>
      <c r="F1156">
        <v>1</v>
      </c>
      <c r="M1156" t="str">
        <f>VLOOKUP($D1156,Artslister!$A$1:$W$100,2,FALSE)</f>
        <v>Filipendula vulgaris</v>
      </c>
      <c r="N1156" t="str">
        <f>VLOOKUP($D1156,Artslister!$A$1:$W$100,3,FALSE)</f>
        <v>103311</v>
      </c>
      <c r="O1156" t="str">
        <f>VLOOKUP($D1156,Artslister!$A$1:$W$100,4,FALSE)</f>
        <v>133275</v>
      </c>
      <c r="P1156" t="str">
        <f>VLOOKUP($D1156,Artslister!$A$1:$W$100,5,FALSE)</f>
        <v>Plantae</v>
      </c>
      <c r="Q1156" t="str">
        <f>VLOOKUP($D1156,Artslister!$A$1:$W$100,6,FALSE)</f>
        <v>Magnoliophyta</v>
      </c>
      <c r="R1156" t="str">
        <f>VLOOKUP($D1156,Artslister!$A$1:$W$100,7,FALSE)</f>
        <v>Eudicots</v>
      </c>
      <c r="S1156" t="str">
        <f>VLOOKUP($D1156,Artslister!$A$1:$W$100,8,FALSE)</f>
        <v>Rosales</v>
      </c>
      <c r="T1156" t="str">
        <f>VLOOKUP($D1156,Artslister!$A$1:$W$100,9,FALSE)</f>
        <v>Rosaceae</v>
      </c>
      <c r="U1156" t="str">
        <f>VLOOKUP($D1156,Artslister!$A$1:$W$100,10,FALSE)</f>
        <v>Filipendula</v>
      </c>
      <c r="V1156" t="str">
        <f>VLOOKUP($D1156,Artslister!$A$1:$W$100,11,FALSE)</f>
        <v>vulgaris</v>
      </c>
      <c r="W1156">
        <f>VLOOKUP($D1156,Artslister!$A$1:$W$100,12,FALSE)</f>
        <v>0</v>
      </c>
      <c r="X1156" t="str">
        <f>VLOOKUP($D1156,Artslister!$A$1:$W$100,13,FALSE)</f>
        <v>Moench</v>
      </c>
      <c r="Y1156" t="str">
        <f>VLOOKUP($D1156,Artslister!$A$1:$W$100,15,FALSE)</f>
        <v>VU</v>
      </c>
      <c r="Z1156" t="e">
        <f>VLOOKUP($D1156,Artslister!$A$1:$W$100,17,FALSE)</f>
        <v>#N/A</v>
      </c>
    </row>
    <row r="1157" spans="1:26" x14ac:dyDescent="0.3">
      <c r="A1157" t="s">
        <v>85</v>
      </c>
      <c r="B1157">
        <v>2021</v>
      </c>
      <c r="C1157" t="s">
        <v>1588</v>
      </c>
      <c r="D1157" t="s">
        <v>1710</v>
      </c>
      <c r="E1157">
        <v>1</v>
      </c>
      <c r="F1157">
        <v>1</v>
      </c>
      <c r="M1157" t="str">
        <f>VLOOKUP($D1157,Artslister!$A$1:$W$100,2,FALSE)</f>
        <v>Filipendula vulgaris</v>
      </c>
      <c r="N1157" t="str">
        <f>VLOOKUP($D1157,Artslister!$A$1:$W$100,3,FALSE)</f>
        <v>103311</v>
      </c>
      <c r="O1157" t="str">
        <f>VLOOKUP($D1157,Artslister!$A$1:$W$100,4,FALSE)</f>
        <v>133275</v>
      </c>
      <c r="P1157" t="str">
        <f>VLOOKUP($D1157,Artslister!$A$1:$W$100,5,FALSE)</f>
        <v>Plantae</v>
      </c>
      <c r="Q1157" t="str">
        <f>VLOOKUP($D1157,Artslister!$A$1:$W$100,6,FALSE)</f>
        <v>Magnoliophyta</v>
      </c>
      <c r="R1157" t="str">
        <f>VLOOKUP($D1157,Artslister!$A$1:$W$100,7,FALSE)</f>
        <v>Eudicots</v>
      </c>
      <c r="S1157" t="str">
        <f>VLOOKUP($D1157,Artslister!$A$1:$W$100,8,FALSE)</f>
        <v>Rosales</v>
      </c>
      <c r="T1157" t="str">
        <f>VLOOKUP($D1157,Artslister!$A$1:$W$100,9,FALSE)</f>
        <v>Rosaceae</v>
      </c>
      <c r="U1157" t="str">
        <f>VLOOKUP($D1157,Artslister!$A$1:$W$100,10,FALSE)</f>
        <v>Filipendula</v>
      </c>
      <c r="V1157" t="str">
        <f>VLOOKUP($D1157,Artslister!$A$1:$W$100,11,FALSE)</f>
        <v>vulgaris</v>
      </c>
      <c r="W1157">
        <f>VLOOKUP($D1157,Artslister!$A$1:$W$100,12,FALSE)</f>
        <v>0</v>
      </c>
      <c r="X1157" t="str">
        <f>VLOOKUP($D1157,Artslister!$A$1:$W$100,13,FALSE)</f>
        <v>Moench</v>
      </c>
      <c r="Y1157" t="str">
        <f>VLOOKUP($D1157,Artslister!$A$1:$W$100,15,FALSE)</f>
        <v>VU</v>
      </c>
      <c r="Z1157" t="e">
        <f>VLOOKUP($D1157,Artslister!$A$1:$W$100,17,FALSE)</f>
        <v>#N/A</v>
      </c>
    </row>
    <row r="1158" spans="1:26" x14ac:dyDescent="0.3">
      <c r="A1158" t="s">
        <v>85</v>
      </c>
      <c r="B1158">
        <v>2021</v>
      </c>
      <c r="C1158" t="s">
        <v>1586</v>
      </c>
      <c r="D1158" t="s">
        <v>1710</v>
      </c>
      <c r="E1158">
        <v>2</v>
      </c>
      <c r="F1158">
        <v>1</v>
      </c>
      <c r="M1158" t="str">
        <f>VLOOKUP($D1158,Artslister!$A$1:$W$100,2,FALSE)</f>
        <v>Filipendula vulgaris</v>
      </c>
      <c r="N1158" t="str">
        <f>VLOOKUP($D1158,Artslister!$A$1:$W$100,3,FALSE)</f>
        <v>103311</v>
      </c>
      <c r="O1158" t="str">
        <f>VLOOKUP($D1158,Artslister!$A$1:$W$100,4,FALSE)</f>
        <v>133275</v>
      </c>
      <c r="P1158" t="str">
        <f>VLOOKUP($D1158,Artslister!$A$1:$W$100,5,FALSE)</f>
        <v>Plantae</v>
      </c>
      <c r="Q1158" t="str">
        <f>VLOOKUP($D1158,Artslister!$A$1:$W$100,6,FALSE)</f>
        <v>Magnoliophyta</v>
      </c>
      <c r="R1158" t="str">
        <f>VLOOKUP($D1158,Artslister!$A$1:$W$100,7,FALSE)</f>
        <v>Eudicots</v>
      </c>
      <c r="S1158" t="str">
        <f>VLOOKUP($D1158,Artslister!$A$1:$W$100,8,FALSE)</f>
        <v>Rosales</v>
      </c>
      <c r="T1158" t="str">
        <f>VLOOKUP($D1158,Artslister!$A$1:$W$100,9,FALSE)</f>
        <v>Rosaceae</v>
      </c>
      <c r="U1158" t="str">
        <f>VLOOKUP($D1158,Artslister!$A$1:$W$100,10,FALSE)</f>
        <v>Filipendula</v>
      </c>
      <c r="V1158" t="str">
        <f>VLOOKUP($D1158,Artslister!$A$1:$W$100,11,FALSE)</f>
        <v>vulgaris</v>
      </c>
      <c r="W1158">
        <f>VLOOKUP($D1158,Artslister!$A$1:$W$100,12,FALSE)</f>
        <v>0</v>
      </c>
      <c r="X1158" t="str">
        <f>VLOOKUP($D1158,Artslister!$A$1:$W$100,13,FALSE)</f>
        <v>Moench</v>
      </c>
      <c r="Y1158" t="str">
        <f>VLOOKUP($D1158,Artslister!$A$1:$W$100,15,FALSE)</f>
        <v>VU</v>
      </c>
      <c r="Z1158" t="e">
        <f>VLOOKUP($D1158,Artslister!$A$1:$W$100,17,FALSE)</f>
        <v>#N/A</v>
      </c>
    </row>
    <row r="1159" spans="1:26" x14ac:dyDescent="0.3">
      <c r="A1159" t="s">
        <v>49</v>
      </c>
      <c r="B1159">
        <v>2021</v>
      </c>
      <c r="C1159" t="s">
        <v>1631</v>
      </c>
      <c r="D1159" t="s">
        <v>1710</v>
      </c>
      <c r="E1159">
        <v>5</v>
      </c>
      <c r="F1159">
        <v>1</v>
      </c>
      <c r="M1159" t="str">
        <f>VLOOKUP($D1159,Artslister!$A$1:$W$100,2,FALSE)</f>
        <v>Filipendula vulgaris</v>
      </c>
      <c r="N1159" t="str">
        <f>VLOOKUP($D1159,Artslister!$A$1:$W$100,3,FALSE)</f>
        <v>103311</v>
      </c>
      <c r="O1159" t="str">
        <f>VLOOKUP($D1159,Artslister!$A$1:$W$100,4,FALSE)</f>
        <v>133275</v>
      </c>
      <c r="P1159" t="str">
        <f>VLOOKUP($D1159,Artslister!$A$1:$W$100,5,FALSE)</f>
        <v>Plantae</v>
      </c>
      <c r="Q1159" t="str">
        <f>VLOOKUP($D1159,Artslister!$A$1:$W$100,6,FALSE)</f>
        <v>Magnoliophyta</v>
      </c>
      <c r="R1159" t="str">
        <f>VLOOKUP($D1159,Artslister!$A$1:$W$100,7,FALSE)</f>
        <v>Eudicots</v>
      </c>
      <c r="S1159" t="str">
        <f>VLOOKUP($D1159,Artslister!$A$1:$W$100,8,FALSE)</f>
        <v>Rosales</v>
      </c>
      <c r="T1159" t="str">
        <f>VLOOKUP($D1159,Artslister!$A$1:$W$100,9,FALSE)</f>
        <v>Rosaceae</v>
      </c>
      <c r="U1159" t="str">
        <f>VLOOKUP($D1159,Artslister!$A$1:$W$100,10,FALSE)</f>
        <v>Filipendula</v>
      </c>
      <c r="V1159" t="str">
        <f>VLOOKUP($D1159,Artslister!$A$1:$W$100,11,FALSE)</f>
        <v>vulgaris</v>
      </c>
      <c r="W1159">
        <f>VLOOKUP($D1159,Artslister!$A$1:$W$100,12,FALSE)</f>
        <v>0</v>
      </c>
      <c r="X1159" t="str">
        <f>VLOOKUP($D1159,Artslister!$A$1:$W$100,13,FALSE)</f>
        <v>Moench</v>
      </c>
      <c r="Y1159" t="str">
        <f>VLOOKUP($D1159,Artslister!$A$1:$W$100,15,FALSE)</f>
        <v>VU</v>
      </c>
      <c r="Z1159" t="e">
        <f>VLOOKUP($D1159,Artslister!$A$1:$W$100,17,FALSE)</f>
        <v>#N/A</v>
      </c>
    </row>
    <row r="1160" spans="1:26" x14ac:dyDescent="0.3">
      <c r="A1160" t="s">
        <v>49</v>
      </c>
      <c r="B1160">
        <v>2021</v>
      </c>
      <c r="C1160" t="s">
        <v>1633</v>
      </c>
      <c r="D1160" t="s">
        <v>1710</v>
      </c>
      <c r="E1160">
        <v>10</v>
      </c>
      <c r="F1160">
        <v>1</v>
      </c>
      <c r="M1160" t="str">
        <f>VLOOKUP($D1160,Artslister!$A$1:$W$100,2,FALSE)</f>
        <v>Filipendula vulgaris</v>
      </c>
      <c r="N1160" t="str">
        <f>VLOOKUP($D1160,Artslister!$A$1:$W$100,3,FALSE)</f>
        <v>103311</v>
      </c>
      <c r="O1160" t="str">
        <f>VLOOKUP($D1160,Artslister!$A$1:$W$100,4,FALSE)</f>
        <v>133275</v>
      </c>
      <c r="P1160" t="str">
        <f>VLOOKUP($D1160,Artslister!$A$1:$W$100,5,FALSE)</f>
        <v>Plantae</v>
      </c>
      <c r="Q1160" t="str">
        <f>VLOOKUP($D1160,Artslister!$A$1:$W$100,6,FALSE)</f>
        <v>Magnoliophyta</v>
      </c>
      <c r="R1160" t="str">
        <f>VLOOKUP($D1160,Artslister!$A$1:$W$100,7,FALSE)</f>
        <v>Eudicots</v>
      </c>
      <c r="S1160" t="str">
        <f>VLOOKUP($D1160,Artslister!$A$1:$W$100,8,FALSE)</f>
        <v>Rosales</v>
      </c>
      <c r="T1160" t="str">
        <f>VLOOKUP($D1160,Artslister!$A$1:$W$100,9,FALSE)</f>
        <v>Rosaceae</v>
      </c>
      <c r="U1160" t="str">
        <f>VLOOKUP($D1160,Artslister!$A$1:$W$100,10,FALSE)</f>
        <v>Filipendula</v>
      </c>
      <c r="V1160" t="str">
        <f>VLOOKUP($D1160,Artslister!$A$1:$W$100,11,FALSE)</f>
        <v>vulgaris</v>
      </c>
      <c r="W1160">
        <f>VLOOKUP($D1160,Artslister!$A$1:$W$100,12,FALSE)</f>
        <v>0</v>
      </c>
      <c r="X1160" t="str">
        <f>VLOOKUP($D1160,Artslister!$A$1:$W$100,13,FALSE)</f>
        <v>Moench</v>
      </c>
      <c r="Y1160" t="str">
        <f>VLOOKUP($D1160,Artslister!$A$1:$W$100,15,FALSE)</f>
        <v>VU</v>
      </c>
      <c r="Z1160" t="e">
        <f>VLOOKUP($D1160,Artslister!$A$1:$W$100,17,FALSE)</f>
        <v>#N/A</v>
      </c>
    </row>
    <row r="1161" spans="1:26" x14ac:dyDescent="0.3">
      <c r="A1161" t="s">
        <v>49</v>
      </c>
      <c r="B1161">
        <v>2021</v>
      </c>
      <c r="C1161" t="s">
        <v>1634</v>
      </c>
      <c r="D1161" t="s">
        <v>1710</v>
      </c>
      <c r="E1161">
        <v>3</v>
      </c>
      <c r="F1161">
        <v>1</v>
      </c>
      <c r="M1161" t="str">
        <f>VLOOKUP($D1161,Artslister!$A$1:$W$100,2,FALSE)</f>
        <v>Filipendula vulgaris</v>
      </c>
      <c r="N1161" t="str">
        <f>VLOOKUP($D1161,Artslister!$A$1:$W$100,3,FALSE)</f>
        <v>103311</v>
      </c>
      <c r="O1161" t="str">
        <f>VLOOKUP($D1161,Artslister!$A$1:$W$100,4,FALSE)</f>
        <v>133275</v>
      </c>
      <c r="P1161" t="str">
        <f>VLOOKUP($D1161,Artslister!$A$1:$W$100,5,FALSE)</f>
        <v>Plantae</v>
      </c>
      <c r="Q1161" t="str">
        <f>VLOOKUP($D1161,Artslister!$A$1:$W$100,6,FALSE)</f>
        <v>Magnoliophyta</v>
      </c>
      <c r="R1161" t="str">
        <f>VLOOKUP($D1161,Artslister!$A$1:$W$100,7,FALSE)</f>
        <v>Eudicots</v>
      </c>
      <c r="S1161" t="str">
        <f>VLOOKUP($D1161,Artslister!$A$1:$W$100,8,FALSE)</f>
        <v>Rosales</v>
      </c>
      <c r="T1161" t="str">
        <f>VLOOKUP($D1161,Artslister!$A$1:$W$100,9,FALSE)</f>
        <v>Rosaceae</v>
      </c>
      <c r="U1161" t="str">
        <f>VLOOKUP($D1161,Artslister!$A$1:$W$100,10,FALSE)</f>
        <v>Filipendula</v>
      </c>
      <c r="V1161" t="str">
        <f>VLOOKUP($D1161,Artslister!$A$1:$W$100,11,FALSE)</f>
        <v>vulgaris</v>
      </c>
      <c r="W1161">
        <f>VLOOKUP($D1161,Artslister!$A$1:$W$100,12,FALSE)</f>
        <v>0</v>
      </c>
      <c r="X1161" t="str">
        <f>VLOOKUP($D1161,Artslister!$A$1:$W$100,13,FALSE)</f>
        <v>Moench</v>
      </c>
      <c r="Y1161" t="str">
        <f>VLOOKUP($D1161,Artslister!$A$1:$W$100,15,FALSE)</f>
        <v>VU</v>
      </c>
      <c r="Z1161" t="e">
        <f>VLOOKUP($D1161,Artslister!$A$1:$W$100,17,FALSE)</f>
        <v>#N/A</v>
      </c>
    </row>
    <row r="1162" spans="1:26" x14ac:dyDescent="0.3">
      <c r="A1162" t="s">
        <v>49</v>
      </c>
      <c r="B1162">
        <v>2021</v>
      </c>
      <c r="C1162" t="s">
        <v>1635</v>
      </c>
      <c r="D1162" t="s">
        <v>1710</v>
      </c>
      <c r="E1162">
        <v>25</v>
      </c>
      <c r="F1162">
        <v>1</v>
      </c>
      <c r="M1162" t="str">
        <f>VLOOKUP($D1162,Artslister!$A$1:$W$100,2,FALSE)</f>
        <v>Filipendula vulgaris</v>
      </c>
      <c r="N1162" t="str">
        <f>VLOOKUP($D1162,Artslister!$A$1:$W$100,3,FALSE)</f>
        <v>103311</v>
      </c>
      <c r="O1162" t="str">
        <f>VLOOKUP($D1162,Artslister!$A$1:$W$100,4,FALSE)</f>
        <v>133275</v>
      </c>
      <c r="P1162" t="str">
        <f>VLOOKUP($D1162,Artslister!$A$1:$W$100,5,FALSE)</f>
        <v>Plantae</v>
      </c>
      <c r="Q1162" t="str">
        <f>VLOOKUP($D1162,Artslister!$A$1:$W$100,6,FALSE)</f>
        <v>Magnoliophyta</v>
      </c>
      <c r="R1162" t="str">
        <f>VLOOKUP($D1162,Artslister!$A$1:$W$100,7,FALSE)</f>
        <v>Eudicots</v>
      </c>
      <c r="S1162" t="str">
        <f>VLOOKUP($D1162,Artslister!$A$1:$W$100,8,FALSE)</f>
        <v>Rosales</v>
      </c>
      <c r="T1162" t="str">
        <f>VLOOKUP($D1162,Artslister!$A$1:$W$100,9,FALSE)</f>
        <v>Rosaceae</v>
      </c>
      <c r="U1162" t="str">
        <f>VLOOKUP($D1162,Artslister!$A$1:$W$100,10,FALSE)</f>
        <v>Filipendula</v>
      </c>
      <c r="V1162" t="str">
        <f>VLOOKUP($D1162,Artslister!$A$1:$W$100,11,FALSE)</f>
        <v>vulgaris</v>
      </c>
      <c r="W1162">
        <f>VLOOKUP($D1162,Artslister!$A$1:$W$100,12,FALSE)</f>
        <v>0</v>
      </c>
      <c r="X1162" t="str">
        <f>VLOOKUP($D1162,Artslister!$A$1:$W$100,13,FALSE)</f>
        <v>Moench</v>
      </c>
      <c r="Y1162" t="str">
        <f>VLOOKUP($D1162,Artslister!$A$1:$W$100,15,FALSE)</f>
        <v>VU</v>
      </c>
      <c r="Z1162" t="e">
        <f>VLOOKUP($D1162,Artslister!$A$1:$W$100,17,FALSE)</f>
        <v>#N/A</v>
      </c>
    </row>
    <row r="1163" spans="1:26" x14ac:dyDescent="0.3">
      <c r="A1163" t="s">
        <v>49</v>
      </c>
      <c r="B1163">
        <v>2021</v>
      </c>
      <c r="C1163" t="s">
        <v>1638</v>
      </c>
      <c r="D1163" t="s">
        <v>1710</v>
      </c>
      <c r="E1163">
        <v>5</v>
      </c>
      <c r="F1163">
        <v>1</v>
      </c>
      <c r="M1163" t="str">
        <f>VLOOKUP($D1163,Artslister!$A$1:$W$100,2,FALSE)</f>
        <v>Filipendula vulgaris</v>
      </c>
      <c r="N1163" t="str">
        <f>VLOOKUP($D1163,Artslister!$A$1:$W$100,3,FALSE)</f>
        <v>103311</v>
      </c>
      <c r="O1163" t="str">
        <f>VLOOKUP($D1163,Artslister!$A$1:$W$100,4,FALSE)</f>
        <v>133275</v>
      </c>
      <c r="P1163" t="str">
        <f>VLOOKUP($D1163,Artslister!$A$1:$W$100,5,FALSE)</f>
        <v>Plantae</v>
      </c>
      <c r="Q1163" t="str">
        <f>VLOOKUP($D1163,Artslister!$A$1:$W$100,6,FALSE)</f>
        <v>Magnoliophyta</v>
      </c>
      <c r="R1163" t="str">
        <f>VLOOKUP($D1163,Artslister!$A$1:$W$100,7,FALSE)</f>
        <v>Eudicots</v>
      </c>
      <c r="S1163" t="str">
        <f>VLOOKUP($D1163,Artslister!$A$1:$W$100,8,FALSE)</f>
        <v>Rosales</v>
      </c>
      <c r="T1163" t="str">
        <f>VLOOKUP($D1163,Artslister!$A$1:$W$100,9,FALSE)</f>
        <v>Rosaceae</v>
      </c>
      <c r="U1163" t="str">
        <f>VLOOKUP($D1163,Artslister!$A$1:$W$100,10,FALSE)</f>
        <v>Filipendula</v>
      </c>
      <c r="V1163" t="str">
        <f>VLOOKUP($D1163,Artslister!$A$1:$W$100,11,FALSE)</f>
        <v>vulgaris</v>
      </c>
      <c r="W1163">
        <f>VLOOKUP($D1163,Artslister!$A$1:$W$100,12,FALSE)</f>
        <v>0</v>
      </c>
      <c r="X1163" t="str">
        <f>VLOOKUP($D1163,Artslister!$A$1:$W$100,13,FALSE)</f>
        <v>Moench</v>
      </c>
      <c r="Y1163" t="str">
        <f>VLOOKUP($D1163,Artslister!$A$1:$W$100,15,FALSE)</f>
        <v>VU</v>
      </c>
      <c r="Z1163" t="e">
        <f>VLOOKUP($D1163,Artslister!$A$1:$W$100,17,FALSE)</f>
        <v>#N/A</v>
      </c>
    </row>
    <row r="1164" spans="1:26" x14ac:dyDescent="0.3">
      <c r="A1164" t="s">
        <v>49</v>
      </c>
      <c r="B1164">
        <v>2021</v>
      </c>
      <c r="C1164" t="s">
        <v>1639</v>
      </c>
      <c r="D1164" t="s">
        <v>1710</v>
      </c>
      <c r="E1164">
        <v>5</v>
      </c>
      <c r="F1164">
        <v>1</v>
      </c>
      <c r="M1164" t="str">
        <f>VLOOKUP($D1164,Artslister!$A$1:$W$100,2,FALSE)</f>
        <v>Filipendula vulgaris</v>
      </c>
      <c r="N1164" t="str">
        <f>VLOOKUP($D1164,Artslister!$A$1:$W$100,3,FALSE)</f>
        <v>103311</v>
      </c>
      <c r="O1164" t="str">
        <f>VLOOKUP($D1164,Artslister!$A$1:$W$100,4,FALSE)</f>
        <v>133275</v>
      </c>
      <c r="P1164" t="str">
        <f>VLOOKUP($D1164,Artslister!$A$1:$W$100,5,FALSE)</f>
        <v>Plantae</v>
      </c>
      <c r="Q1164" t="str">
        <f>VLOOKUP($D1164,Artslister!$A$1:$W$100,6,FALSE)</f>
        <v>Magnoliophyta</v>
      </c>
      <c r="R1164" t="str">
        <f>VLOOKUP($D1164,Artslister!$A$1:$W$100,7,FALSE)</f>
        <v>Eudicots</v>
      </c>
      <c r="S1164" t="str">
        <f>VLOOKUP($D1164,Artslister!$A$1:$W$100,8,FALSE)</f>
        <v>Rosales</v>
      </c>
      <c r="T1164" t="str">
        <f>VLOOKUP($D1164,Artslister!$A$1:$W$100,9,FALSE)</f>
        <v>Rosaceae</v>
      </c>
      <c r="U1164" t="str">
        <f>VLOOKUP($D1164,Artslister!$A$1:$W$100,10,FALSE)</f>
        <v>Filipendula</v>
      </c>
      <c r="V1164" t="str">
        <f>VLOOKUP($D1164,Artslister!$A$1:$W$100,11,FALSE)</f>
        <v>vulgaris</v>
      </c>
      <c r="W1164">
        <f>VLOOKUP($D1164,Artslister!$A$1:$W$100,12,FALSE)</f>
        <v>0</v>
      </c>
      <c r="X1164" t="str">
        <f>VLOOKUP($D1164,Artslister!$A$1:$W$100,13,FALSE)</f>
        <v>Moench</v>
      </c>
      <c r="Y1164" t="str">
        <f>VLOOKUP($D1164,Artslister!$A$1:$W$100,15,FALSE)</f>
        <v>VU</v>
      </c>
      <c r="Z1164" t="e">
        <f>VLOOKUP($D1164,Artslister!$A$1:$W$100,17,FALSE)</f>
        <v>#N/A</v>
      </c>
    </row>
    <row r="1165" spans="1:26" x14ac:dyDescent="0.3">
      <c r="A1165" t="s">
        <v>49</v>
      </c>
      <c r="B1165">
        <v>2021</v>
      </c>
      <c r="C1165" t="s">
        <v>1640</v>
      </c>
      <c r="D1165" t="s">
        <v>1710</v>
      </c>
      <c r="E1165">
        <v>10</v>
      </c>
      <c r="F1165">
        <v>1</v>
      </c>
      <c r="M1165" t="str">
        <f>VLOOKUP($D1165,Artslister!$A$1:$W$100,2,FALSE)</f>
        <v>Filipendula vulgaris</v>
      </c>
      <c r="N1165" t="str">
        <f>VLOOKUP($D1165,Artslister!$A$1:$W$100,3,FALSE)</f>
        <v>103311</v>
      </c>
      <c r="O1165" t="str">
        <f>VLOOKUP($D1165,Artslister!$A$1:$W$100,4,FALSE)</f>
        <v>133275</v>
      </c>
      <c r="P1165" t="str">
        <f>VLOOKUP($D1165,Artslister!$A$1:$W$100,5,FALSE)</f>
        <v>Plantae</v>
      </c>
      <c r="Q1165" t="str">
        <f>VLOOKUP($D1165,Artslister!$A$1:$W$100,6,FALSE)</f>
        <v>Magnoliophyta</v>
      </c>
      <c r="R1165" t="str">
        <f>VLOOKUP($D1165,Artslister!$A$1:$W$100,7,FALSE)</f>
        <v>Eudicots</v>
      </c>
      <c r="S1165" t="str">
        <f>VLOOKUP($D1165,Artslister!$A$1:$W$100,8,FALSE)</f>
        <v>Rosales</v>
      </c>
      <c r="T1165" t="str">
        <f>VLOOKUP($D1165,Artslister!$A$1:$W$100,9,FALSE)</f>
        <v>Rosaceae</v>
      </c>
      <c r="U1165" t="str">
        <f>VLOOKUP($D1165,Artslister!$A$1:$W$100,10,FALSE)</f>
        <v>Filipendula</v>
      </c>
      <c r="V1165" t="str">
        <f>VLOOKUP($D1165,Artslister!$A$1:$W$100,11,FALSE)</f>
        <v>vulgaris</v>
      </c>
      <c r="W1165">
        <f>VLOOKUP($D1165,Artslister!$A$1:$W$100,12,FALSE)</f>
        <v>0</v>
      </c>
      <c r="X1165" t="str">
        <f>VLOOKUP($D1165,Artslister!$A$1:$W$100,13,FALSE)</f>
        <v>Moench</v>
      </c>
      <c r="Y1165" t="str">
        <f>VLOOKUP($D1165,Artslister!$A$1:$W$100,15,FALSE)</f>
        <v>VU</v>
      </c>
      <c r="Z1165" t="e">
        <f>VLOOKUP($D1165,Artslister!$A$1:$W$100,17,FALSE)</f>
        <v>#N/A</v>
      </c>
    </row>
    <row r="1166" spans="1:26" x14ac:dyDescent="0.3">
      <c r="A1166" t="s">
        <v>49</v>
      </c>
      <c r="B1166">
        <v>2021</v>
      </c>
      <c r="C1166" t="s">
        <v>1642</v>
      </c>
      <c r="D1166" t="s">
        <v>1710</v>
      </c>
      <c r="E1166">
        <v>15</v>
      </c>
      <c r="F1166">
        <v>1</v>
      </c>
      <c r="M1166" t="str">
        <f>VLOOKUP($D1166,Artslister!$A$1:$W$100,2,FALSE)</f>
        <v>Filipendula vulgaris</v>
      </c>
      <c r="N1166" t="str">
        <f>VLOOKUP($D1166,Artslister!$A$1:$W$100,3,FALSE)</f>
        <v>103311</v>
      </c>
      <c r="O1166" t="str">
        <f>VLOOKUP($D1166,Artslister!$A$1:$W$100,4,FALSE)</f>
        <v>133275</v>
      </c>
      <c r="P1166" t="str">
        <f>VLOOKUP($D1166,Artslister!$A$1:$W$100,5,FALSE)</f>
        <v>Plantae</v>
      </c>
      <c r="Q1166" t="str">
        <f>VLOOKUP($D1166,Artslister!$A$1:$W$100,6,FALSE)</f>
        <v>Magnoliophyta</v>
      </c>
      <c r="R1166" t="str">
        <f>VLOOKUP($D1166,Artslister!$A$1:$W$100,7,FALSE)</f>
        <v>Eudicots</v>
      </c>
      <c r="S1166" t="str">
        <f>VLOOKUP($D1166,Artslister!$A$1:$W$100,8,FALSE)</f>
        <v>Rosales</v>
      </c>
      <c r="T1166" t="str">
        <f>VLOOKUP($D1166,Artslister!$A$1:$W$100,9,FALSE)</f>
        <v>Rosaceae</v>
      </c>
      <c r="U1166" t="str">
        <f>VLOOKUP($D1166,Artslister!$A$1:$W$100,10,FALSE)</f>
        <v>Filipendula</v>
      </c>
      <c r="V1166" t="str">
        <f>VLOOKUP($D1166,Artslister!$A$1:$W$100,11,FALSE)</f>
        <v>vulgaris</v>
      </c>
      <c r="W1166">
        <f>VLOOKUP($D1166,Artslister!$A$1:$W$100,12,FALSE)</f>
        <v>0</v>
      </c>
      <c r="X1166" t="str">
        <f>VLOOKUP($D1166,Artslister!$A$1:$W$100,13,FALSE)</f>
        <v>Moench</v>
      </c>
      <c r="Y1166" t="str">
        <f>VLOOKUP($D1166,Artslister!$A$1:$W$100,15,FALSE)</f>
        <v>VU</v>
      </c>
      <c r="Z1166" t="e">
        <f>VLOOKUP($D1166,Artslister!$A$1:$W$100,17,FALSE)</f>
        <v>#N/A</v>
      </c>
    </row>
    <row r="1167" spans="1:26" x14ac:dyDescent="0.3">
      <c r="A1167" t="s">
        <v>49</v>
      </c>
      <c r="B1167">
        <v>2021</v>
      </c>
      <c r="C1167" t="s">
        <v>1636</v>
      </c>
      <c r="D1167" t="s">
        <v>1710</v>
      </c>
      <c r="E1167">
        <v>10</v>
      </c>
      <c r="F1167">
        <v>1</v>
      </c>
      <c r="M1167" t="str">
        <f>VLOOKUP($D1167,Artslister!$A$1:$W$100,2,FALSE)</f>
        <v>Filipendula vulgaris</v>
      </c>
      <c r="N1167" t="str">
        <f>VLOOKUP($D1167,Artslister!$A$1:$W$100,3,FALSE)</f>
        <v>103311</v>
      </c>
      <c r="O1167" t="str">
        <f>VLOOKUP($D1167,Artslister!$A$1:$W$100,4,FALSE)</f>
        <v>133275</v>
      </c>
      <c r="P1167" t="str">
        <f>VLOOKUP($D1167,Artslister!$A$1:$W$100,5,FALSE)</f>
        <v>Plantae</v>
      </c>
      <c r="Q1167" t="str">
        <f>VLOOKUP($D1167,Artslister!$A$1:$W$100,6,FALSE)</f>
        <v>Magnoliophyta</v>
      </c>
      <c r="R1167" t="str">
        <f>VLOOKUP($D1167,Artslister!$A$1:$W$100,7,FALSE)</f>
        <v>Eudicots</v>
      </c>
      <c r="S1167" t="str">
        <f>VLOOKUP($D1167,Artslister!$A$1:$W$100,8,FALSE)</f>
        <v>Rosales</v>
      </c>
      <c r="T1167" t="str">
        <f>VLOOKUP($D1167,Artslister!$A$1:$W$100,9,FALSE)</f>
        <v>Rosaceae</v>
      </c>
      <c r="U1167" t="str">
        <f>VLOOKUP($D1167,Artslister!$A$1:$W$100,10,FALSE)</f>
        <v>Filipendula</v>
      </c>
      <c r="V1167" t="str">
        <f>VLOOKUP($D1167,Artslister!$A$1:$W$100,11,FALSE)</f>
        <v>vulgaris</v>
      </c>
      <c r="W1167">
        <f>VLOOKUP($D1167,Artslister!$A$1:$W$100,12,FALSE)</f>
        <v>0</v>
      </c>
      <c r="X1167" t="str">
        <f>VLOOKUP($D1167,Artslister!$A$1:$W$100,13,FALSE)</f>
        <v>Moench</v>
      </c>
      <c r="Y1167" t="str">
        <f>VLOOKUP($D1167,Artslister!$A$1:$W$100,15,FALSE)</f>
        <v>VU</v>
      </c>
      <c r="Z1167" t="e">
        <f>VLOOKUP($D1167,Artslister!$A$1:$W$100,17,FALSE)</f>
        <v>#N/A</v>
      </c>
    </row>
    <row r="1168" spans="1:26" x14ac:dyDescent="0.3">
      <c r="A1168" t="s">
        <v>49</v>
      </c>
      <c r="B1168">
        <v>2021</v>
      </c>
      <c r="C1168" t="s">
        <v>1630</v>
      </c>
      <c r="D1168" t="s">
        <v>1710</v>
      </c>
      <c r="E1168">
        <v>25</v>
      </c>
      <c r="F1168">
        <v>1</v>
      </c>
      <c r="M1168" t="str">
        <f>VLOOKUP($D1168,Artslister!$A$1:$W$100,2,FALSE)</f>
        <v>Filipendula vulgaris</v>
      </c>
      <c r="N1168" t="str">
        <f>VLOOKUP($D1168,Artslister!$A$1:$W$100,3,FALSE)</f>
        <v>103311</v>
      </c>
      <c r="O1168" t="str">
        <f>VLOOKUP($D1168,Artslister!$A$1:$W$100,4,FALSE)</f>
        <v>133275</v>
      </c>
      <c r="P1168" t="str">
        <f>VLOOKUP($D1168,Artslister!$A$1:$W$100,5,FALSE)</f>
        <v>Plantae</v>
      </c>
      <c r="Q1168" t="str">
        <f>VLOOKUP($D1168,Artslister!$A$1:$W$100,6,FALSE)</f>
        <v>Magnoliophyta</v>
      </c>
      <c r="R1168" t="str">
        <f>VLOOKUP($D1168,Artslister!$A$1:$W$100,7,FALSE)</f>
        <v>Eudicots</v>
      </c>
      <c r="S1168" t="str">
        <f>VLOOKUP($D1168,Artslister!$A$1:$W$100,8,FALSE)</f>
        <v>Rosales</v>
      </c>
      <c r="T1168" t="str">
        <f>VLOOKUP($D1168,Artslister!$A$1:$W$100,9,FALSE)</f>
        <v>Rosaceae</v>
      </c>
      <c r="U1168" t="str">
        <f>VLOOKUP($D1168,Artslister!$A$1:$W$100,10,FALSE)</f>
        <v>Filipendula</v>
      </c>
      <c r="V1168" t="str">
        <f>VLOOKUP($D1168,Artslister!$A$1:$W$100,11,FALSE)</f>
        <v>vulgaris</v>
      </c>
      <c r="W1168">
        <f>VLOOKUP($D1168,Artslister!$A$1:$W$100,12,FALSE)</f>
        <v>0</v>
      </c>
      <c r="X1168" t="str">
        <f>VLOOKUP($D1168,Artslister!$A$1:$W$100,13,FALSE)</f>
        <v>Moench</v>
      </c>
      <c r="Y1168" t="str">
        <f>VLOOKUP($D1168,Artslister!$A$1:$W$100,15,FALSE)</f>
        <v>VU</v>
      </c>
      <c r="Z1168" t="e">
        <f>VLOOKUP($D1168,Artslister!$A$1:$W$100,17,FALSE)</f>
        <v>#N/A</v>
      </c>
    </row>
    <row r="1169" spans="1:26" x14ac:dyDescent="0.3">
      <c r="A1169" t="s">
        <v>117</v>
      </c>
      <c r="B1169">
        <v>2022</v>
      </c>
      <c r="C1169" t="s">
        <v>1275</v>
      </c>
      <c r="D1169" t="s">
        <v>1710</v>
      </c>
      <c r="E1169">
        <v>1</v>
      </c>
      <c r="F1169">
        <v>1</v>
      </c>
      <c r="M1169" t="str">
        <f>VLOOKUP($D1169,Artslister!$A$1:$W$100,2,FALSE)</f>
        <v>Filipendula vulgaris</v>
      </c>
      <c r="N1169" t="str">
        <f>VLOOKUP($D1169,Artslister!$A$1:$W$100,3,FALSE)</f>
        <v>103311</v>
      </c>
      <c r="O1169" t="str">
        <f>VLOOKUP($D1169,Artslister!$A$1:$W$100,4,FALSE)</f>
        <v>133275</v>
      </c>
      <c r="P1169" t="str">
        <f>VLOOKUP($D1169,Artslister!$A$1:$W$100,5,FALSE)</f>
        <v>Plantae</v>
      </c>
      <c r="Q1169" t="str">
        <f>VLOOKUP($D1169,Artslister!$A$1:$W$100,6,FALSE)</f>
        <v>Magnoliophyta</v>
      </c>
      <c r="R1169" t="str">
        <f>VLOOKUP($D1169,Artslister!$A$1:$W$100,7,FALSE)</f>
        <v>Eudicots</v>
      </c>
      <c r="S1169" t="str">
        <f>VLOOKUP($D1169,Artslister!$A$1:$W$100,8,FALSE)</f>
        <v>Rosales</v>
      </c>
      <c r="T1169" t="str">
        <f>VLOOKUP($D1169,Artslister!$A$1:$W$100,9,FALSE)</f>
        <v>Rosaceae</v>
      </c>
      <c r="U1169" t="str">
        <f>VLOOKUP($D1169,Artslister!$A$1:$W$100,10,FALSE)</f>
        <v>Filipendula</v>
      </c>
      <c r="V1169" t="str">
        <f>VLOOKUP($D1169,Artslister!$A$1:$W$100,11,FALSE)</f>
        <v>vulgaris</v>
      </c>
      <c r="W1169">
        <f>VLOOKUP($D1169,Artslister!$A$1:$W$100,12,FALSE)</f>
        <v>0</v>
      </c>
      <c r="X1169" t="str">
        <f>VLOOKUP($D1169,Artslister!$A$1:$W$100,13,FALSE)</f>
        <v>Moench</v>
      </c>
      <c r="Y1169" t="str">
        <f>VLOOKUP($D1169,Artslister!$A$1:$W$100,15,FALSE)</f>
        <v>VU</v>
      </c>
      <c r="Z1169" t="e">
        <f>VLOOKUP($D1169,Artslister!$A$1:$W$100,17,FALSE)</f>
        <v>#N/A</v>
      </c>
    </row>
    <row r="1170" spans="1:26" x14ac:dyDescent="0.3">
      <c r="A1170" t="s">
        <v>117</v>
      </c>
      <c r="B1170">
        <v>2022</v>
      </c>
      <c r="C1170" t="s">
        <v>1276</v>
      </c>
      <c r="D1170" t="s">
        <v>1710</v>
      </c>
      <c r="E1170">
        <v>4</v>
      </c>
      <c r="F1170">
        <v>1</v>
      </c>
      <c r="M1170" t="str">
        <f>VLOOKUP($D1170,Artslister!$A$1:$W$100,2,FALSE)</f>
        <v>Filipendula vulgaris</v>
      </c>
      <c r="N1170" t="str">
        <f>VLOOKUP($D1170,Artslister!$A$1:$W$100,3,FALSE)</f>
        <v>103311</v>
      </c>
      <c r="O1170" t="str">
        <f>VLOOKUP($D1170,Artslister!$A$1:$W$100,4,FALSE)</f>
        <v>133275</v>
      </c>
      <c r="P1170" t="str">
        <f>VLOOKUP($D1170,Artslister!$A$1:$W$100,5,FALSE)</f>
        <v>Plantae</v>
      </c>
      <c r="Q1170" t="str">
        <f>VLOOKUP($D1170,Artslister!$A$1:$W$100,6,FALSE)</f>
        <v>Magnoliophyta</v>
      </c>
      <c r="R1170" t="str">
        <f>VLOOKUP($D1170,Artslister!$A$1:$W$100,7,FALSE)</f>
        <v>Eudicots</v>
      </c>
      <c r="S1170" t="str">
        <f>VLOOKUP($D1170,Artslister!$A$1:$W$100,8,FALSE)</f>
        <v>Rosales</v>
      </c>
      <c r="T1170" t="str">
        <f>VLOOKUP($D1170,Artslister!$A$1:$W$100,9,FALSE)</f>
        <v>Rosaceae</v>
      </c>
      <c r="U1170" t="str">
        <f>VLOOKUP($D1170,Artslister!$A$1:$W$100,10,FALSE)</f>
        <v>Filipendula</v>
      </c>
      <c r="V1170" t="str">
        <f>VLOOKUP($D1170,Artslister!$A$1:$W$100,11,FALSE)</f>
        <v>vulgaris</v>
      </c>
      <c r="W1170">
        <f>VLOOKUP($D1170,Artslister!$A$1:$W$100,12,FALSE)</f>
        <v>0</v>
      </c>
      <c r="X1170" t="str">
        <f>VLOOKUP($D1170,Artslister!$A$1:$W$100,13,FALSE)</f>
        <v>Moench</v>
      </c>
      <c r="Y1170" t="str">
        <f>VLOOKUP($D1170,Artslister!$A$1:$W$100,15,FALSE)</f>
        <v>VU</v>
      </c>
      <c r="Z1170" t="e">
        <f>VLOOKUP($D1170,Artslister!$A$1:$W$100,17,FALSE)</f>
        <v>#N/A</v>
      </c>
    </row>
    <row r="1171" spans="1:26" x14ac:dyDescent="0.3">
      <c r="A1171" t="s">
        <v>117</v>
      </c>
      <c r="B1171">
        <v>2022</v>
      </c>
      <c r="C1171" t="s">
        <v>1284</v>
      </c>
      <c r="D1171" t="s">
        <v>1710</v>
      </c>
      <c r="E1171">
        <v>0.1</v>
      </c>
      <c r="F1171">
        <v>1</v>
      </c>
      <c r="M1171" t="str">
        <f>VLOOKUP($D1171,Artslister!$A$1:$W$100,2,FALSE)</f>
        <v>Filipendula vulgaris</v>
      </c>
      <c r="N1171" t="str">
        <f>VLOOKUP($D1171,Artslister!$A$1:$W$100,3,FALSE)</f>
        <v>103311</v>
      </c>
      <c r="O1171" t="str">
        <f>VLOOKUP($D1171,Artslister!$A$1:$W$100,4,FALSE)</f>
        <v>133275</v>
      </c>
      <c r="P1171" t="str">
        <f>VLOOKUP($D1171,Artslister!$A$1:$W$100,5,FALSE)</f>
        <v>Plantae</v>
      </c>
      <c r="Q1171" t="str">
        <f>VLOOKUP($D1171,Artslister!$A$1:$W$100,6,FALSE)</f>
        <v>Magnoliophyta</v>
      </c>
      <c r="R1171" t="str">
        <f>VLOOKUP($D1171,Artslister!$A$1:$W$100,7,FALSE)</f>
        <v>Eudicots</v>
      </c>
      <c r="S1171" t="str">
        <f>VLOOKUP($D1171,Artslister!$A$1:$W$100,8,FALSE)</f>
        <v>Rosales</v>
      </c>
      <c r="T1171" t="str">
        <f>VLOOKUP($D1171,Artslister!$A$1:$W$100,9,FALSE)</f>
        <v>Rosaceae</v>
      </c>
      <c r="U1171" t="str">
        <f>VLOOKUP($D1171,Artslister!$A$1:$W$100,10,FALSE)</f>
        <v>Filipendula</v>
      </c>
      <c r="V1171" t="str">
        <f>VLOOKUP($D1171,Artslister!$A$1:$W$100,11,FALSE)</f>
        <v>vulgaris</v>
      </c>
      <c r="W1171">
        <f>VLOOKUP($D1171,Artslister!$A$1:$W$100,12,FALSE)</f>
        <v>0</v>
      </c>
      <c r="X1171" t="str">
        <f>VLOOKUP($D1171,Artslister!$A$1:$W$100,13,FALSE)</f>
        <v>Moench</v>
      </c>
      <c r="Y1171" t="str">
        <f>VLOOKUP($D1171,Artslister!$A$1:$W$100,15,FALSE)</f>
        <v>VU</v>
      </c>
      <c r="Z1171" t="e">
        <f>VLOOKUP($D1171,Artslister!$A$1:$W$100,17,FALSE)</f>
        <v>#N/A</v>
      </c>
    </row>
    <row r="1172" spans="1:26" x14ac:dyDescent="0.3">
      <c r="A1172" t="s">
        <v>117</v>
      </c>
      <c r="B1172">
        <v>2022</v>
      </c>
      <c r="C1172" t="s">
        <v>1290</v>
      </c>
      <c r="D1172" t="s">
        <v>1710</v>
      </c>
      <c r="E1172">
        <v>6</v>
      </c>
      <c r="F1172">
        <v>1</v>
      </c>
      <c r="M1172" t="str">
        <f>VLOOKUP($D1172,Artslister!$A$1:$W$100,2,FALSE)</f>
        <v>Filipendula vulgaris</v>
      </c>
      <c r="N1172" t="str">
        <f>VLOOKUP($D1172,Artslister!$A$1:$W$100,3,FALSE)</f>
        <v>103311</v>
      </c>
      <c r="O1172" t="str">
        <f>VLOOKUP($D1172,Artslister!$A$1:$W$100,4,FALSE)</f>
        <v>133275</v>
      </c>
      <c r="P1172" t="str">
        <f>VLOOKUP($D1172,Artslister!$A$1:$W$100,5,FALSE)</f>
        <v>Plantae</v>
      </c>
      <c r="Q1172" t="str">
        <f>VLOOKUP($D1172,Artslister!$A$1:$W$100,6,FALSE)</f>
        <v>Magnoliophyta</v>
      </c>
      <c r="R1172" t="str">
        <f>VLOOKUP($D1172,Artslister!$A$1:$W$100,7,FALSE)</f>
        <v>Eudicots</v>
      </c>
      <c r="S1172" t="str">
        <f>VLOOKUP($D1172,Artslister!$A$1:$W$100,8,FALSE)</f>
        <v>Rosales</v>
      </c>
      <c r="T1172" t="str">
        <f>VLOOKUP($D1172,Artslister!$A$1:$W$100,9,FALSE)</f>
        <v>Rosaceae</v>
      </c>
      <c r="U1172" t="str">
        <f>VLOOKUP($D1172,Artslister!$A$1:$W$100,10,FALSE)</f>
        <v>Filipendula</v>
      </c>
      <c r="V1172" t="str">
        <f>VLOOKUP($D1172,Artslister!$A$1:$W$100,11,FALSE)</f>
        <v>vulgaris</v>
      </c>
      <c r="W1172">
        <f>VLOOKUP($D1172,Artslister!$A$1:$W$100,12,FALSE)</f>
        <v>0</v>
      </c>
      <c r="X1172" t="str">
        <f>VLOOKUP($D1172,Artslister!$A$1:$W$100,13,FALSE)</f>
        <v>Moench</v>
      </c>
      <c r="Y1172" t="str">
        <f>VLOOKUP($D1172,Artslister!$A$1:$W$100,15,FALSE)</f>
        <v>VU</v>
      </c>
      <c r="Z1172" t="e">
        <f>VLOOKUP($D1172,Artslister!$A$1:$W$100,17,FALSE)</f>
        <v>#N/A</v>
      </c>
    </row>
    <row r="1173" spans="1:26" x14ac:dyDescent="0.3">
      <c r="A1173" t="s">
        <v>117</v>
      </c>
      <c r="B1173">
        <v>2022</v>
      </c>
      <c r="C1173" t="s">
        <v>1278</v>
      </c>
      <c r="D1173" t="s">
        <v>1710</v>
      </c>
      <c r="E1173">
        <v>0.1</v>
      </c>
      <c r="F1173">
        <v>1</v>
      </c>
      <c r="M1173" t="str">
        <f>VLOOKUP($D1173,Artslister!$A$1:$W$100,2,FALSE)</f>
        <v>Filipendula vulgaris</v>
      </c>
      <c r="N1173" t="str">
        <f>VLOOKUP($D1173,Artslister!$A$1:$W$100,3,FALSE)</f>
        <v>103311</v>
      </c>
      <c r="O1173" t="str">
        <f>VLOOKUP($D1173,Artslister!$A$1:$W$100,4,FALSE)</f>
        <v>133275</v>
      </c>
      <c r="P1173" t="str">
        <f>VLOOKUP($D1173,Artslister!$A$1:$W$100,5,FALSE)</f>
        <v>Plantae</v>
      </c>
      <c r="Q1173" t="str">
        <f>VLOOKUP($D1173,Artslister!$A$1:$W$100,6,FALSE)</f>
        <v>Magnoliophyta</v>
      </c>
      <c r="R1173" t="str">
        <f>VLOOKUP($D1173,Artslister!$A$1:$W$100,7,FALSE)</f>
        <v>Eudicots</v>
      </c>
      <c r="S1173" t="str">
        <f>VLOOKUP($D1173,Artslister!$A$1:$W$100,8,FALSE)</f>
        <v>Rosales</v>
      </c>
      <c r="T1173" t="str">
        <f>VLOOKUP($D1173,Artslister!$A$1:$W$100,9,FALSE)</f>
        <v>Rosaceae</v>
      </c>
      <c r="U1173" t="str">
        <f>VLOOKUP($D1173,Artslister!$A$1:$W$100,10,FALSE)</f>
        <v>Filipendula</v>
      </c>
      <c r="V1173" t="str">
        <f>VLOOKUP($D1173,Artslister!$A$1:$W$100,11,FALSE)</f>
        <v>vulgaris</v>
      </c>
      <c r="W1173">
        <f>VLOOKUP($D1173,Artslister!$A$1:$W$100,12,FALSE)</f>
        <v>0</v>
      </c>
      <c r="X1173" t="str">
        <f>VLOOKUP($D1173,Artslister!$A$1:$W$100,13,FALSE)</f>
        <v>Moench</v>
      </c>
      <c r="Y1173" t="str">
        <f>VLOOKUP($D1173,Artslister!$A$1:$W$100,15,FALSE)</f>
        <v>VU</v>
      </c>
      <c r="Z1173" t="e">
        <f>VLOOKUP($D1173,Artslister!$A$1:$W$100,17,FALSE)</f>
        <v>#N/A</v>
      </c>
    </row>
    <row r="1174" spans="1:26" x14ac:dyDescent="0.3">
      <c r="A1174" t="s">
        <v>75</v>
      </c>
      <c r="B1174">
        <v>2022</v>
      </c>
      <c r="C1174" t="s">
        <v>1405</v>
      </c>
      <c r="D1174" t="s">
        <v>1710</v>
      </c>
      <c r="E1174">
        <v>1</v>
      </c>
      <c r="F1174">
        <v>1</v>
      </c>
      <c r="M1174" t="str">
        <f>VLOOKUP($D1174,Artslister!$A$1:$W$100,2,FALSE)</f>
        <v>Filipendula vulgaris</v>
      </c>
      <c r="N1174" t="str">
        <f>VLOOKUP($D1174,Artslister!$A$1:$W$100,3,FALSE)</f>
        <v>103311</v>
      </c>
      <c r="O1174" t="str">
        <f>VLOOKUP($D1174,Artslister!$A$1:$W$100,4,FALSE)</f>
        <v>133275</v>
      </c>
      <c r="P1174" t="str">
        <f>VLOOKUP($D1174,Artslister!$A$1:$W$100,5,FALSE)</f>
        <v>Plantae</v>
      </c>
      <c r="Q1174" t="str">
        <f>VLOOKUP($D1174,Artslister!$A$1:$W$100,6,FALSE)</f>
        <v>Magnoliophyta</v>
      </c>
      <c r="R1174" t="str">
        <f>VLOOKUP($D1174,Artslister!$A$1:$W$100,7,FALSE)</f>
        <v>Eudicots</v>
      </c>
      <c r="S1174" t="str">
        <f>VLOOKUP($D1174,Artslister!$A$1:$W$100,8,FALSE)</f>
        <v>Rosales</v>
      </c>
      <c r="T1174" t="str">
        <f>VLOOKUP($D1174,Artslister!$A$1:$W$100,9,FALSE)</f>
        <v>Rosaceae</v>
      </c>
      <c r="U1174" t="str">
        <f>VLOOKUP($D1174,Artslister!$A$1:$W$100,10,FALSE)</f>
        <v>Filipendula</v>
      </c>
      <c r="V1174" t="str">
        <f>VLOOKUP($D1174,Artslister!$A$1:$W$100,11,FALSE)</f>
        <v>vulgaris</v>
      </c>
      <c r="W1174">
        <f>VLOOKUP($D1174,Artslister!$A$1:$W$100,12,FALSE)</f>
        <v>0</v>
      </c>
      <c r="X1174" t="str">
        <f>VLOOKUP($D1174,Artslister!$A$1:$W$100,13,FALSE)</f>
        <v>Moench</v>
      </c>
      <c r="Y1174" t="str">
        <f>VLOOKUP($D1174,Artslister!$A$1:$W$100,15,FALSE)</f>
        <v>VU</v>
      </c>
      <c r="Z1174" t="e">
        <f>VLOOKUP($D1174,Artslister!$A$1:$W$100,17,FALSE)</f>
        <v>#N/A</v>
      </c>
    </row>
    <row r="1175" spans="1:26" x14ac:dyDescent="0.3">
      <c r="A1175" t="s">
        <v>75</v>
      </c>
      <c r="B1175">
        <v>2022</v>
      </c>
      <c r="C1175" t="s">
        <v>1412</v>
      </c>
      <c r="D1175" t="s">
        <v>1710</v>
      </c>
      <c r="E1175">
        <v>1</v>
      </c>
      <c r="F1175">
        <v>1</v>
      </c>
      <c r="M1175" t="str">
        <f>VLOOKUP($D1175,Artslister!$A$1:$W$100,2,FALSE)</f>
        <v>Filipendula vulgaris</v>
      </c>
      <c r="N1175" t="str">
        <f>VLOOKUP($D1175,Artslister!$A$1:$W$100,3,FALSE)</f>
        <v>103311</v>
      </c>
      <c r="O1175" t="str">
        <f>VLOOKUP($D1175,Artslister!$A$1:$W$100,4,FALSE)</f>
        <v>133275</v>
      </c>
      <c r="P1175" t="str">
        <f>VLOOKUP($D1175,Artslister!$A$1:$W$100,5,FALSE)</f>
        <v>Plantae</v>
      </c>
      <c r="Q1175" t="str">
        <f>VLOOKUP($D1175,Artslister!$A$1:$W$100,6,FALSE)</f>
        <v>Magnoliophyta</v>
      </c>
      <c r="R1175" t="str">
        <f>VLOOKUP($D1175,Artslister!$A$1:$W$100,7,FALSE)</f>
        <v>Eudicots</v>
      </c>
      <c r="S1175" t="str">
        <f>VLOOKUP($D1175,Artslister!$A$1:$W$100,8,FALSE)</f>
        <v>Rosales</v>
      </c>
      <c r="T1175" t="str">
        <f>VLOOKUP($D1175,Artslister!$A$1:$W$100,9,FALSE)</f>
        <v>Rosaceae</v>
      </c>
      <c r="U1175" t="str">
        <f>VLOOKUP($D1175,Artslister!$A$1:$W$100,10,FALSE)</f>
        <v>Filipendula</v>
      </c>
      <c r="V1175" t="str">
        <f>VLOOKUP($D1175,Artslister!$A$1:$W$100,11,FALSE)</f>
        <v>vulgaris</v>
      </c>
      <c r="W1175">
        <f>VLOOKUP($D1175,Artslister!$A$1:$W$100,12,FALSE)</f>
        <v>0</v>
      </c>
      <c r="X1175" t="str">
        <f>VLOOKUP($D1175,Artslister!$A$1:$W$100,13,FALSE)</f>
        <v>Moench</v>
      </c>
      <c r="Y1175" t="str">
        <f>VLOOKUP($D1175,Artslister!$A$1:$W$100,15,FALSE)</f>
        <v>VU</v>
      </c>
      <c r="Z1175" t="e">
        <f>VLOOKUP($D1175,Artslister!$A$1:$W$100,17,FALSE)</f>
        <v>#N/A</v>
      </c>
    </row>
    <row r="1176" spans="1:26" x14ac:dyDescent="0.3">
      <c r="A1176" t="s">
        <v>75</v>
      </c>
      <c r="B1176">
        <v>2022</v>
      </c>
      <c r="C1176" t="s">
        <v>1404</v>
      </c>
      <c r="D1176" t="s">
        <v>1710</v>
      </c>
      <c r="E1176">
        <v>5</v>
      </c>
      <c r="F1176">
        <v>1</v>
      </c>
      <c r="M1176" t="str">
        <f>VLOOKUP($D1176,Artslister!$A$1:$W$100,2,FALSE)</f>
        <v>Filipendula vulgaris</v>
      </c>
      <c r="N1176" t="str">
        <f>VLOOKUP($D1176,Artslister!$A$1:$W$100,3,FALSE)</f>
        <v>103311</v>
      </c>
      <c r="O1176" t="str">
        <f>VLOOKUP($D1176,Artslister!$A$1:$W$100,4,FALSE)</f>
        <v>133275</v>
      </c>
      <c r="P1176" t="str">
        <f>VLOOKUP($D1176,Artslister!$A$1:$W$100,5,FALSE)</f>
        <v>Plantae</v>
      </c>
      <c r="Q1176" t="str">
        <f>VLOOKUP($D1176,Artslister!$A$1:$W$100,6,FALSE)</f>
        <v>Magnoliophyta</v>
      </c>
      <c r="R1176" t="str">
        <f>VLOOKUP($D1176,Artslister!$A$1:$W$100,7,FALSE)</f>
        <v>Eudicots</v>
      </c>
      <c r="S1176" t="str">
        <f>VLOOKUP($D1176,Artslister!$A$1:$W$100,8,FALSE)</f>
        <v>Rosales</v>
      </c>
      <c r="T1176" t="str">
        <f>VLOOKUP($D1176,Artslister!$A$1:$W$100,9,FALSE)</f>
        <v>Rosaceae</v>
      </c>
      <c r="U1176" t="str">
        <f>VLOOKUP($D1176,Artslister!$A$1:$W$100,10,FALSE)</f>
        <v>Filipendula</v>
      </c>
      <c r="V1176" t="str">
        <f>VLOOKUP($D1176,Artslister!$A$1:$W$100,11,FALSE)</f>
        <v>vulgaris</v>
      </c>
      <c r="W1176">
        <f>VLOOKUP($D1176,Artslister!$A$1:$W$100,12,FALSE)</f>
        <v>0</v>
      </c>
      <c r="X1176" t="str">
        <f>VLOOKUP($D1176,Artslister!$A$1:$W$100,13,FALSE)</f>
        <v>Moench</v>
      </c>
      <c r="Y1176" t="str">
        <f>VLOOKUP($D1176,Artslister!$A$1:$W$100,15,FALSE)</f>
        <v>VU</v>
      </c>
      <c r="Z1176" t="e">
        <f>VLOOKUP($D1176,Artslister!$A$1:$W$100,17,FALSE)</f>
        <v>#N/A</v>
      </c>
    </row>
    <row r="1177" spans="1:26" x14ac:dyDescent="0.3">
      <c r="A1177" t="s">
        <v>75</v>
      </c>
      <c r="B1177">
        <v>2022</v>
      </c>
      <c r="C1177" t="s">
        <v>1413</v>
      </c>
      <c r="D1177" t="s">
        <v>1710</v>
      </c>
      <c r="E1177" t="s">
        <v>503</v>
      </c>
      <c r="F1177">
        <v>1</v>
      </c>
      <c r="M1177" t="str">
        <f>VLOOKUP($D1177,Artslister!$A$1:$W$100,2,FALSE)</f>
        <v>Filipendula vulgaris</v>
      </c>
      <c r="N1177" t="str">
        <f>VLOOKUP($D1177,Artslister!$A$1:$W$100,3,FALSE)</f>
        <v>103311</v>
      </c>
      <c r="O1177" t="str">
        <f>VLOOKUP($D1177,Artslister!$A$1:$W$100,4,FALSE)</f>
        <v>133275</v>
      </c>
      <c r="P1177" t="str">
        <f>VLOOKUP($D1177,Artslister!$A$1:$W$100,5,FALSE)</f>
        <v>Plantae</v>
      </c>
      <c r="Q1177" t="str">
        <f>VLOOKUP($D1177,Artslister!$A$1:$W$100,6,FALSE)</f>
        <v>Magnoliophyta</v>
      </c>
      <c r="R1177" t="str">
        <f>VLOOKUP($D1177,Artslister!$A$1:$W$100,7,FALSE)</f>
        <v>Eudicots</v>
      </c>
      <c r="S1177" t="str">
        <f>VLOOKUP($D1177,Artslister!$A$1:$W$100,8,FALSE)</f>
        <v>Rosales</v>
      </c>
      <c r="T1177" t="str">
        <f>VLOOKUP($D1177,Artslister!$A$1:$W$100,9,FALSE)</f>
        <v>Rosaceae</v>
      </c>
      <c r="U1177" t="str">
        <f>VLOOKUP($D1177,Artslister!$A$1:$W$100,10,FALSE)</f>
        <v>Filipendula</v>
      </c>
      <c r="V1177" t="str">
        <f>VLOOKUP($D1177,Artslister!$A$1:$W$100,11,FALSE)</f>
        <v>vulgaris</v>
      </c>
      <c r="W1177">
        <f>VLOOKUP($D1177,Artslister!$A$1:$W$100,12,FALSE)</f>
        <v>0</v>
      </c>
      <c r="X1177" t="str">
        <f>VLOOKUP($D1177,Artslister!$A$1:$W$100,13,FALSE)</f>
        <v>Moench</v>
      </c>
      <c r="Y1177" t="str">
        <f>VLOOKUP($D1177,Artslister!$A$1:$W$100,15,FALSE)</f>
        <v>VU</v>
      </c>
      <c r="Z1177" t="e">
        <f>VLOOKUP($D1177,Artslister!$A$1:$W$100,17,FALSE)</f>
        <v>#N/A</v>
      </c>
    </row>
    <row r="1178" spans="1:26" x14ac:dyDescent="0.3">
      <c r="A1178" t="s">
        <v>75</v>
      </c>
      <c r="B1178">
        <v>2022</v>
      </c>
      <c r="C1178" t="s">
        <v>1407</v>
      </c>
      <c r="D1178" t="s">
        <v>1710</v>
      </c>
      <c r="E1178">
        <v>2</v>
      </c>
      <c r="F1178">
        <v>1</v>
      </c>
      <c r="M1178" t="str">
        <f>VLOOKUP($D1178,Artslister!$A$1:$W$100,2,FALSE)</f>
        <v>Filipendula vulgaris</v>
      </c>
      <c r="N1178" t="str">
        <f>VLOOKUP($D1178,Artslister!$A$1:$W$100,3,FALSE)</f>
        <v>103311</v>
      </c>
      <c r="O1178" t="str">
        <f>VLOOKUP($D1178,Artslister!$A$1:$W$100,4,FALSE)</f>
        <v>133275</v>
      </c>
      <c r="P1178" t="str">
        <f>VLOOKUP($D1178,Artslister!$A$1:$W$100,5,FALSE)</f>
        <v>Plantae</v>
      </c>
      <c r="Q1178" t="str">
        <f>VLOOKUP($D1178,Artslister!$A$1:$W$100,6,FALSE)</f>
        <v>Magnoliophyta</v>
      </c>
      <c r="R1178" t="str">
        <f>VLOOKUP($D1178,Artslister!$A$1:$W$100,7,FALSE)</f>
        <v>Eudicots</v>
      </c>
      <c r="S1178" t="str">
        <f>VLOOKUP($D1178,Artslister!$A$1:$W$100,8,FALSE)</f>
        <v>Rosales</v>
      </c>
      <c r="T1178" t="str">
        <f>VLOOKUP($D1178,Artslister!$A$1:$W$100,9,FALSE)</f>
        <v>Rosaceae</v>
      </c>
      <c r="U1178" t="str">
        <f>VLOOKUP($D1178,Artslister!$A$1:$W$100,10,FALSE)</f>
        <v>Filipendula</v>
      </c>
      <c r="V1178" t="str">
        <f>VLOOKUP($D1178,Artslister!$A$1:$W$100,11,FALSE)</f>
        <v>vulgaris</v>
      </c>
      <c r="W1178">
        <f>VLOOKUP($D1178,Artslister!$A$1:$W$100,12,FALSE)</f>
        <v>0</v>
      </c>
      <c r="X1178" t="str">
        <f>VLOOKUP($D1178,Artslister!$A$1:$W$100,13,FALSE)</f>
        <v>Moench</v>
      </c>
      <c r="Y1178" t="str">
        <f>VLOOKUP($D1178,Artslister!$A$1:$W$100,15,FALSE)</f>
        <v>VU</v>
      </c>
      <c r="Z1178" t="e">
        <f>VLOOKUP($D1178,Artslister!$A$1:$W$100,17,FALSE)</f>
        <v>#N/A</v>
      </c>
    </row>
    <row r="1179" spans="1:26" x14ac:dyDescent="0.3">
      <c r="A1179" t="s">
        <v>75</v>
      </c>
      <c r="B1179">
        <v>2022</v>
      </c>
      <c r="C1179" t="s">
        <v>1402</v>
      </c>
      <c r="D1179" t="s">
        <v>1710</v>
      </c>
      <c r="E1179">
        <v>3</v>
      </c>
      <c r="F1179">
        <v>1</v>
      </c>
      <c r="M1179" t="str">
        <f>VLOOKUP($D1179,Artslister!$A$1:$W$100,2,FALSE)</f>
        <v>Filipendula vulgaris</v>
      </c>
      <c r="N1179" t="str">
        <f>VLOOKUP($D1179,Artslister!$A$1:$W$100,3,FALSE)</f>
        <v>103311</v>
      </c>
      <c r="O1179" t="str">
        <f>VLOOKUP($D1179,Artslister!$A$1:$W$100,4,FALSE)</f>
        <v>133275</v>
      </c>
      <c r="P1179" t="str">
        <f>VLOOKUP($D1179,Artslister!$A$1:$W$100,5,FALSE)</f>
        <v>Plantae</v>
      </c>
      <c r="Q1179" t="str">
        <f>VLOOKUP($D1179,Artslister!$A$1:$W$100,6,FALSE)</f>
        <v>Magnoliophyta</v>
      </c>
      <c r="R1179" t="str">
        <f>VLOOKUP($D1179,Artslister!$A$1:$W$100,7,FALSE)</f>
        <v>Eudicots</v>
      </c>
      <c r="S1179" t="str">
        <f>VLOOKUP($D1179,Artslister!$A$1:$W$100,8,FALSE)</f>
        <v>Rosales</v>
      </c>
      <c r="T1179" t="str">
        <f>VLOOKUP($D1179,Artslister!$A$1:$W$100,9,FALSE)</f>
        <v>Rosaceae</v>
      </c>
      <c r="U1179" t="str">
        <f>VLOOKUP($D1179,Artslister!$A$1:$W$100,10,FALSE)</f>
        <v>Filipendula</v>
      </c>
      <c r="V1179" t="str">
        <f>VLOOKUP($D1179,Artslister!$A$1:$W$100,11,FALSE)</f>
        <v>vulgaris</v>
      </c>
      <c r="W1179">
        <f>VLOOKUP($D1179,Artslister!$A$1:$W$100,12,FALSE)</f>
        <v>0</v>
      </c>
      <c r="X1179" t="str">
        <f>VLOOKUP($D1179,Artslister!$A$1:$W$100,13,FALSE)</f>
        <v>Moench</v>
      </c>
      <c r="Y1179" t="str">
        <f>VLOOKUP($D1179,Artslister!$A$1:$W$100,15,FALSE)</f>
        <v>VU</v>
      </c>
      <c r="Z1179" t="e">
        <f>VLOOKUP($D1179,Artslister!$A$1:$W$100,17,FALSE)</f>
        <v>#N/A</v>
      </c>
    </row>
    <row r="1180" spans="1:26" x14ac:dyDescent="0.3">
      <c r="A1180" t="s">
        <v>75</v>
      </c>
      <c r="B1180">
        <v>2022</v>
      </c>
      <c r="C1180" t="s">
        <v>1410</v>
      </c>
      <c r="D1180" t="s">
        <v>1710</v>
      </c>
      <c r="E1180">
        <v>1</v>
      </c>
      <c r="F1180">
        <v>1</v>
      </c>
      <c r="M1180" t="str">
        <f>VLOOKUP($D1180,Artslister!$A$1:$W$100,2,FALSE)</f>
        <v>Filipendula vulgaris</v>
      </c>
      <c r="N1180" t="str">
        <f>VLOOKUP($D1180,Artslister!$A$1:$W$100,3,FALSE)</f>
        <v>103311</v>
      </c>
      <c r="O1180" t="str">
        <f>VLOOKUP($D1180,Artslister!$A$1:$W$100,4,FALSE)</f>
        <v>133275</v>
      </c>
      <c r="P1180" t="str">
        <f>VLOOKUP($D1180,Artslister!$A$1:$W$100,5,FALSE)</f>
        <v>Plantae</v>
      </c>
      <c r="Q1180" t="str">
        <f>VLOOKUP($D1180,Artslister!$A$1:$W$100,6,FALSE)</f>
        <v>Magnoliophyta</v>
      </c>
      <c r="R1180" t="str">
        <f>VLOOKUP($D1180,Artslister!$A$1:$W$100,7,FALSE)</f>
        <v>Eudicots</v>
      </c>
      <c r="S1180" t="str">
        <f>VLOOKUP($D1180,Artslister!$A$1:$W$100,8,FALSE)</f>
        <v>Rosales</v>
      </c>
      <c r="T1180" t="str">
        <f>VLOOKUP($D1180,Artslister!$A$1:$W$100,9,FALSE)</f>
        <v>Rosaceae</v>
      </c>
      <c r="U1180" t="str">
        <f>VLOOKUP($D1180,Artslister!$A$1:$W$100,10,FALSE)</f>
        <v>Filipendula</v>
      </c>
      <c r="V1180" t="str">
        <f>VLOOKUP($D1180,Artslister!$A$1:$W$100,11,FALSE)</f>
        <v>vulgaris</v>
      </c>
      <c r="W1180">
        <f>VLOOKUP($D1180,Artslister!$A$1:$W$100,12,FALSE)</f>
        <v>0</v>
      </c>
      <c r="X1180" t="str">
        <f>VLOOKUP($D1180,Artslister!$A$1:$W$100,13,FALSE)</f>
        <v>Moench</v>
      </c>
      <c r="Y1180" t="str">
        <f>VLOOKUP($D1180,Artslister!$A$1:$W$100,15,FALSE)</f>
        <v>VU</v>
      </c>
      <c r="Z1180" t="e">
        <f>VLOOKUP($D1180,Artslister!$A$1:$W$100,17,FALSE)</f>
        <v>#N/A</v>
      </c>
    </row>
    <row r="1181" spans="1:26" x14ac:dyDescent="0.3">
      <c r="A1181" t="s">
        <v>69</v>
      </c>
      <c r="B1181">
        <v>2022</v>
      </c>
      <c r="C1181" t="s">
        <v>1387</v>
      </c>
      <c r="D1181" t="s">
        <v>1710</v>
      </c>
      <c r="E1181">
        <v>2</v>
      </c>
      <c r="F1181">
        <v>1</v>
      </c>
      <c r="M1181" t="str">
        <f>VLOOKUP($D1181,Artslister!$A$1:$W$100,2,FALSE)</f>
        <v>Filipendula vulgaris</v>
      </c>
      <c r="N1181" t="str">
        <f>VLOOKUP($D1181,Artslister!$A$1:$W$100,3,FALSE)</f>
        <v>103311</v>
      </c>
      <c r="O1181" t="str">
        <f>VLOOKUP($D1181,Artslister!$A$1:$W$100,4,FALSE)</f>
        <v>133275</v>
      </c>
      <c r="P1181" t="str">
        <f>VLOOKUP($D1181,Artslister!$A$1:$W$100,5,FALSE)</f>
        <v>Plantae</v>
      </c>
      <c r="Q1181" t="str">
        <f>VLOOKUP($D1181,Artslister!$A$1:$W$100,6,FALSE)</f>
        <v>Magnoliophyta</v>
      </c>
      <c r="R1181" t="str">
        <f>VLOOKUP($D1181,Artslister!$A$1:$W$100,7,FALSE)</f>
        <v>Eudicots</v>
      </c>
      <c r="S1181" t="str">
        <f>VLOOKUP($D1181,Artslister!$A$1:$W$100,8,FALSE)</f>
        <v>Rosales</v>
      </c>
      <c r="T1181" t="str">
        <f>VLOOKUP($D1181,Artslister!$A$1:$W$100,9,FALSE)</f>
        <v>Rosaceae</v>
      </c>
      <c r="U1181" t="str">
        <f>VLOOKUP($D1181,Artslister!$A$1:$W$100,10,FALSE)</f>
        <v>Filipendula</v>
      </c>
      <c r="V1181" t="str">
        <f>VLOOKUP($D1181,Artslister!$A$1:$W$100,11,FALSE)</f>
        <v>vulgaris</v>
      </c>
      <c r="W1181">
        <f>VLOOKUP($D1181,Artslister!$A$1:$W$100,12,FALSE)</f>
        <v>0</v>
      </c>
      <c r="X1181" t="str">
        <f>VLOOKUP($D1181,Artslister!$A$1:$W$100,13,FALSE)</f>
        <v>Moench</v>
      </c>
      <c r="Y1181" t="str">
        <f>VLOOKUP($D1181,Artslister!$A$1:$W$100,15,FALSE)</f>
        <v>VU</v>
      </c>
      <c r="Z1181" t="e">
        <f>VLOOKUP($D1181,Artslister!$A$1:$W$100,17,FALSE)</f>
        <v>#N/A</v>
      </c>
    </row>
    <row r="1182" spans="1:26" x14ac:dyDescent="0.3">
      <c r="A1182" t="s">
        <v>69</v>
      </c>
      <c r="B1182">
        <v>2022</v>
      </c>
      <c r="C1182" t="s">
        <v>1376</v>
      </c>
      <c r="D1182" t="s">
        <v>1710</v>
      </c>
      <c r="E1182">
        <v>4</v>
      </c>
      <c r="F1182">
        <v>1</v>
      </c>
      <c r="M1182" t="str">
        <f>VLOOKUP($D1182,Artslister!$A$1:$W$100,2,FALSE)</f>
        <v>Filipendula vulgaris</v>
      </c>
      <c r="N1182" t="str">
        <f>VLOOKUP($D1182,Artslister!$A$1:$W$100,3,FALSE)</f>
        <v>103311</v>
      </c>
      <c r="O1182" t="str">
        <f>VLOOKUP($D1182,Artslister!$A$1:$W$100,4,FALSE)</f>
        <v>133275</v>
      </c>
      <c r="P1182" t="str">
        <f>VLOOKUP($D1182,Artslister!$A$1:$W$100,5,FALSE)</f>
        <v>Plantae</v>
      </c>
      <c r="Q1182" t="str">
        <f>VLOOKUP($D1182,Artslister!$A$1:$W$100,6,FALSE)</f>
        <v>Magnoliophyta</v>
      </c>
      <c r="R1182" t="str">
        <f>VLOOKUP($D1182,Artslister!$A$1:$W$100,7,FALSE)</f>
        <v>Eudicots</v>
      </c>
      <c r="S1182" t="str">
        <f>VLOOKUP($D1182,Artslister!$A$1:$W$100,8,FALSE)</f>
        <v>Rosales</v>
      </c>
      <c r="T1182" t="str">
        <f>VLOOKUP($D1182,Artslister!$A$1:$W$100,9,FALSE)</f>
        <v>Rosaceae</v>
      </c>
      <c r="U1182" t="str">
        <f>VLOOKUP($D1182,Artslister!$A$1:$W$100,10,FALSE)</f>
        <v>Filipendula</v>
      </c>
      <c r="V1182" t="str">
        <f>VLOOKUP($D1182,Artslister!$A$1:$W$100,11,FALSE)</f>
        <v>vulgaris</v>
      </c>
      <c r="W1182">
        <f>VLOOKUP($D1182,Artslister!$A$1:$W$100,12,FALSE)</f>
        <v>0</v>
      </c>
      <c r="X1182" t="str">
        <f>VLOOKUP($D1182,Artslister!$A$1:$W$100,13,FALSE)</f>
        <v>Moench</v>
      </c>
      <c r="Y1182" t="str">
        <f>VLOOKUP($D1182,Artslister!$A$1:$W$100,15,FALSE)</f>
        <v>VU</v>
      </c>
      <c r="Z1182" t="e">
        <f>VLOOKUP($D1182,Artslister!$A$1:$W$100,17,FALSE)</f>
        <v>#N/A</v>
      </c>
    </row>
    <row r="1183" spans="1:26" x14ac:dyDescent="0.3">
      <c r="A1183" t="s">
        <v>69</v>
      </c>
      <c r="B1183">
        <v>2022</v>
      </c>
      <c r="C1183" t="s">
        <v>1388</v>
      </c>
      <c r="D1183" t="s">
        <v>1710</v>
      </c>
      <c r="E1183">
        <v>10</v>
      </c>
      <c r="F1183">
        <v>1</v>
      </c>
      <c r="M1183" t="str">
        <f>VLOOKUP($D1183,Artslister!$A$1:$W$100,2,FALSE)</f>
        <v>Filipendula vulgaris</v>
      </c>
      <c r="N1183" t="str">
        <f>VLOOKUP($D1183,Artslister!$A$1:$W$100,3,FALSE)</f>
        <v>103311</v>
      </c>
      <c r="O1183" t="str">
        <f>VLOOKUP($D1183,Artslister!$A$1:$W$100,4,FALSE)</f>
        <v>133275</v>
      </c>
      <c r="P1183" t="str">
        <f>VLOOKUP($D1183,Artslister!$A$1:$W$100,5,FALSE)</f>
        <v>Plantae</v>
      </c>
      <c r="Q1183" t="str">
        <f>VLOOKUP($D1183,Artslister!$A$1:$W$100,6,FALSE)</f>
        <v>Magnoliophyta</v>
      </c>
      <c r="R1183" t="str">
        <f>VLOOKUP($D1183,Artslister!$A$1:$W$100,7,FALSE)</f>
        <v>Eudicots</v>
      </c>
      <c r="S1183" t="str">
        <f>VLOOKUP($D1183,Artslister!$A$1:$W$100,8,FALSE)</f>
        <v>Rosales</v>
      </c>
      <c r="T1183" t="str">
        <f>VLOOKUP($D1183,Artslister!$A$1:$W$100,9,FALSE)</f>
        <v>Rosaceae</v>
      </c>
      <c r="U1183" t="str">
        <f>VLOOKUP($D1183,Artslister!$A$1:$W$100,10,FALSE)</f>
        <v>Filipendula</v>
      </c>
      <c r="V1183" t="str">
        <f>VLOOKUP($D1183,Artslister!$A$1:$W$100,11,FALSE)</f>
        <v>vulgaris</v>
      </c>
      <c r="W1183">
        <f>VLOOKUP($D1183,Artslister!$A$1:$W$100,12,FALSE)</f>
        <v>0</v>
      </c>
      <c r="X1183" t="str">
        <f>VLOOKUP($D1183,Artslister!$A$1:$W$100,13,FALSE)</f>
        <v>Moench</v>
      </c>
      <c r="Y1183" t="str">
        <f>VLOOKUP($D1183,Artslister!$A$1:$W$100,15,FALSE)</f>
        <v>VU</v>
      </c>
      <c r="Z1183" t="e">
        <f>VLOOKUP($D1183,Artslister!$A$1:$W$100,17,FALSE)</f>
        <v>#N/A</v>
      </c>
    </row>
    <row r="1184" spans="1:26" x14ac:dyDescent="0.3">
      <c r="A1184" t="s">
        <v>69</v>
      </c>
      <c r="B1184">
        <v>2022</v>
      </c>
      <c r="C1184" t="s">
        <v>1383</v>
      </c>
      <c r="D1184" t="s">
        <v>1710</v>
      </c>
      <c r="E1184">
        <v>10</v>
      </c>
      <c r="F1184">
        <v>1</v>
      </c>
      <c r="M1184" t="str">
        <f>VLOOKUP($D1184,Artslister!$A$1:$W$100,2,FALSE)</f>
        <v>Filipendula vulgaris</v>
      </c>
      <c r="N1184" t="str">
        <f>VLOOKUP($D1184,Artslister!$A$1:$W$100,3,FALSE)</f>
        <v>103311</v>
      </c>
      <c r="O1184" t="str">
        <f>VLOOKUP($D1184,Artslister!$A$1:$W$100,4,FALSE)</f>
        <v>133275</v>
      </c>
      <c r="P1184" t="str">
        <f>VLOOKUP($D1184,Artslister!$A$1:$W$100,5,FALSE)</f>
        <v>Plantae</v>
      </c>
      <c r="Q1184" t="str">
        <f>VLOOKUP($D1184,Artslister!$A$1:$W$100,6,FALSE)</f>
        <v>Magnoliophyta</v>
      </c>
      <c r="R1184" t="str">
        <f>VLOOKUP($D1184,Artslister!$A$1:$W$100,7,FALSE)</f>
        <v>Eudicots</v>
      </c>
      <c r="S1184" t="str">
        <f>VLOOKUP($D1184,Artslister!$A$1:$W$100,8,FALSE)</f>
        <v>Rosales</v>
      </c>
      <c r="T1184" t="str">
        <f>VLOOKUP($D1184,Artslister!$A$1:$W$100,9,FALSE)</f>
        <v>Rosaceae</v>
      </c>
      <c r="U1184" t="str">
        <f>VLOOKUP($D1184,Artslister!$A$1:$W$100,10,FALSE)</f>
        <v>Filipendula</v>
      </c>
      <c r="V1184" t="str">
        <f>VLOOKUP($D1184,Artslister!$A$1:$W$100,11,FALSE)</f>
        <v>vulgaris</v>
      </c>
      <c r="W1184">
        <f>VLOOKUP($D1184,Artslister!$A$1:$W$100,12,FALSE)</f>
        <v>0</v>
      </c>
      <c r="X1184" t="str">
        <f>VLOOKUP($D1184,Artslister!$A$1:$W$100,13,FALSE)</f>
        <v>Moench</v>
      </c>
      <c r="Y1184" t="str">
        <f>VLOOKUP($D1184,Artslister!$A$1:$W$100,15,FALSE)</f>
        <v>VU</v>
      </c>
      <c r="Z1184" t="e">
        <f>VLOOKUP($D1184,Artslister!$A$1:$W$100,17,FALSE)</f>
        <v>#N/A</v>
      </c>
    </row>
    <row r="1185" spans="1:26" x14ac:dyDescent="0.3">
      <c r="A1185" t="s">
        <v>69</v>
      </c>
      <c r="B1185">
        <v>2022</v>
      </c>
      <c r="C1185" t="s">
        <v>1390</v>
      </c>
      <c r="D1185" t="s">
        <v>1710</v>
      </c>
      <c r="E1185">
        <v>0.1</v>
      </c>
      <c r="F1185">
        <v>1</v>
      </c>
      <c r="M1185" t="str">
        <f>VLOOKUP($D1185,Artslister!$A$1:$W$100,2,FALSE)</f>
        <v>Filipendula vulgaris</v>
      </c>
      <c r="N1185" t="str">
        <f>VLOOKUP($D1185,Artslister!$A$1:$W$100,3,FALSE)</f>
        <v>103311</v>
      </c>
      <c r="O1185" t="str">
        <f>VLOOKUP($D1185,Artslister!$A$1:$W$100,4,FALSE)</f>
        <v>133275</v>
      </c>
      <c r="P1185" t="str">
        <f>VLOOKUP($D1185,Artslister!$A$1:$W$100,5,FALSE)</f>
        <v>Plantae</v>
      </c>
      <c r="Q1185" t="str">
        <f>VLOOKUP($D1185,Artslister!$A$1:$W$100,6,FALSE)</f>
        <v>Magnoliophyta</v>
      </c>
      <c r="R1185" t="str">
        <f>VLOOKUP($D1185,Artslister!$A$1:$W$100,7,FALSE)</f>
        <v>Eudicots</v>
      </c>
      <c r="S1185" t="str">
        <f>VLOOKUP($D1185,Artslister!$A$1:$W$100,8,FALSE)</f>
        <v>Rosales</v>
      </c>
      <c r="T1185" t="str">
        <f>VLOOKUP($D1185,Artslister!$A$1:$W$100,9,FALSE)</f>
        <v>Rosaceae</v>
      </c>
      <c r="U1185" t="str">
        <f>VLOOKUP($D1185,Artslister!$A$1:$W$100,10,FALSE)</f>
        <v>Filipendula</v>
      </c>
      <c r="V1185" t="str">
        <f>VLOOKUP($D1185,Artslister!$A$1:$W$100,11,FALSE)</f>
        <v>vulgaris</v>
      </c>
      <c r="W1185">
        <f>VLOOKUP($D1185,Artslister!$A$1:$W$100,12,FALSE)</f>
        <v>0</v>
      </c>
      <c r="X1185" t="str">
        <f>VLOOKUP($D1185,Artslister!$A$1:$W$100,13,FALSE)</f>
        <v>Moench</v>
      </c>
      <c r="Y1185" t="str">
        <f>VLOOKUP($D1185,Artslister!$A$1:$W$100,15,FALSE)</f>
        <v>VU</v>
      </c>
      <c r="Z1185" t="e">
        <f>VLOOKUP($D1185,Artslister!$A$1:$W$100,17,FALSE)</f>
        <v>#N/A</v>
      </c>
    </row>
    <row r="1186" spans="1:26" x14ac:dyDescent="0.3">
      <c r="A1186" t="s">
        <v>69</v>
      </c>
      <c r="B1186">
        <v>2022</v>
      </c>
      <c r="C1186" t="s">
        <v>1385</v>
      </c>
      <c r="D1186" t="s">
        <v>1710</v>
      </c>
      <c r="E1186">
        <v>2</v>
      </c>
      <c r="F1186">
        <v>1</v>
      </c>
      <c r="M1186" t="str">
        <f>VLOOKUP($D1186,Artslister!$A$1:$W$100,2,FALSE)</f>
        <v>Filipendula vulgaris</v>
      </c>
      <c r="N1186" t="str">
        <f>VLOOKUP($D1186,Artslister!$A$1:$W$100,3,FALSE)</f>
        <v>103311</v>
      </c>
      <c r="O1186" t="str">
        <f>VLOOKUP($D1186,Artslister!$A$1:$W$100,4,FALSE)</f>
        <v>133275</v>
      </c>
      <c r="P1186" t="str">
        <f>VLOOKUP($D1186,Artslister!$A$1:$W$100,5,FALSE)</f>
        <v>Plantae</v>
      </c>
      <c r="Q1186" t="str">
        <f>VLOOKUP($D1186,Artslister!$A$1:$W$100,6,FALSE)</f>
        <v>Magnoliophyta</v>
      </c>
      <c r="R1186" t="str">
        <f>VLOOKUP($D1186,Artslister!$A$1:$W$100,7,FALSE)</f>
        <v>Eudicots</v>
      </c>
      <c r="S1186" t="str">
        <f>VLOOKUP($D1186,Artslister!$A$1:$W$100,8,FALSE)</f>
        <v>Rosales</v>
      </c>
      <c r="T1186" t="str">
        <f>VLOOKUP($D1186,Artslister!$A$1:$W$100,9,FALSE)</f>
        <v>Rosaceae</v>
      </c>
      <c r="U1186" t="str">
        <f>VLOOKUP($D1186,Artslister!$A$1:$W$100,10,FALSE)</f>
        <v>Filipendula</v>
      </c>
      <c r="V1186" t="str">
        <f>VLOOKUP($D1186,Artslister!$A$1:$W$100,11,FALSE)</f>
        <v>vulgaris</v>
      </c>
      <c r="W1186">
        <f>VLOOKUP($D1186,Artslister!$A$1:$W$100,12,FALSE)</f>
        <v>0</v>
      </c>
      <c r="X1186" t="str">
        <f>VLOOKUP($D1186,Artslister!$A$1:$W$100,13,FALSE)</f>
        <v>Moench</v>
      </c>
      <c r="Y1186" t="str">
        <f>VLOOKUP($D1186,Artslister!$A$1:$W$100,15,FALSE)</f>
        <v>VU</v>
      </c>
      <c r="Z1186" t="e">
        <f>VLOOKUP($D1186,Artslister!$A$1:$W$100,17,FALSE)</f>
        <v>#N/A</v>
      </c>
    </row>
    <row r="1187" spans="1:26" x14ac:dyDescent="0.3">
      <c r="A1187" t="s">
        <v>69</v>
      </c>
      <c r="B1187">
        <v>2022</v>
      </c>
      <c r="C1187" t="s">
        <v>1377</v>
      </c>
      <c r="D1187" t="s">
        <v>1710</v>
      </c>
      <c r="E1187">
        <v>5</v>
      </c>
      <c r="F1187">
        <v>1</v>
      </c>
      <c r="M1187" t="str">
        <f>VLOOKUP($D1187,Artslister!$A$1:$W$100,2,FALSE)</f>
        <v>Filipendula vulgaris</v>
      </c>
      <c r="N1187" t="str">
        <f>VLOOKUP($D1187,Artslister!$A$1:$W$100,3,FALSE)</f>
        <v>103311</v>
      </c>
      <c r="O1187" t="str">
        <f>VLOOKUP($D1187,Artslister!$A$1:$W$100,4,FALSE)</f>
        <v>133275</v>
      </c>
      <c r="P1187" t="str">
        <f>VLOOKUP($D1187,Artslister!$A$1:$W$100,5,FALSE)</f>
        <v>Plantae</v>
      </c>
      <c r="Q1187" t="str">
        <f>VLOOKUP($D1187,Artslister!$A$1:$W$100,6,FALSE)</f>
        <v>Magnoliophyta</v>
      </c>
      <c r="R1187" t="str">
        <f>VLOOKUP($D1187,Artslister!$A$1:$W$100,7,FALSE)</f>
        <v>Eudicots</v>
      </c>
      <c r="S1187" t="str">
        <f>VLOOKUP($D1187,Artslister!$A$1:$W$100,8,FALSE)</f>
        <v>Rosales</v>
      </c>
      <c r="T1187" t="str">
        <f>VLOOKUP($D1187,Artslister!$A$1:$W$100,9,FALSE)</f>
        <v>Rosaceae</v>
      </c>
      <c r="U1187" t="str">
        <f>VLOOKUP($D1187,Artslister!$A$1:$W$100,10,FALSE)</f>
        <v>Filipendula</v>
      </c>
      <c r="V1187" t="str">
        <f>VLOOKUP($D1187,Artslister!$A$1:$W$100,11,FALSE)</f>
        <v>vulgaris</v>
      </c>
      <c r="W1187">
        <f>VLOOKUP($D1187,Artslister!$A$1:$W$100,12,FALSE)</f>
        <v>0</v>
      </c>
      <c r="X1187" t="str">
        <f>VLOOKUP($D1187,Artslister!$A$1:$W$100,13,FALSE)</f>
        <v>Moench</v>
      </c>
      <c r="Y1187" t="str">
        <f>VLOOKUP($D1187,Artslister!$A$1:$W$100,15,FALSE)</f>
        <v>VU</v>
      </c>
      <c r="Z1187" t="e">
        <f>VLOOKUP($D1187,Artslister!$A$1:$W$100,17,FALSE)</f>
        <v>#N/A</v>
      </c>
    </row>
    <row r="1188" spans="1:26" x14ac:dyDescent="0.3">
      <c r="A1188" t="s">
        <v>49</v>
      </c>
      <c r="B1188">
        <v>2022</v>
      </c>
      <c r="C1188" t="s">
        <v>1636</v>
      </c>
      <c r="D1188" t="s">
        <v>1710</v>
      </c>
      <c r="E1188">
        <v>7</v>
      </c>
      <c r="F1188">
        <v>1</v>
      </c>
      <c r="M1188" t="str">
        <f>VLOOKUP($D1188,Artslister!$A$1:$W$100,2,FALSE)</f>
        <v>Filipendula vulgaris</v>
      </c>
      <c r="N1188" t="str">
        <f>VLOOKUP($D1188,Artslister!$A$1:$W$100,3,FALSE)</f>
        <v>103311</v>
      </c>
      <c r="O1188" t="str">
        <f>VLOOKUP($D1188,Artslister!$A$1:$W$100,4,FALSE)</f>
        <v>133275</v>
      </c>
      <c r="P1188" t="str">
        <f>VLOOKUP($D1188,Artslister!$A$1:$W$100,5,FALSE)</f>
        <v>Plantae</v>
      </c>
      <c r="Q1188" t="str">
        <f>VLOOKUP($D1188,Artslister!$A$1:$W$100,6,FALSE)</f>
        <v>Magnoliophyta</v>
      </c>
      <c r="R1188" t="str">
        <f>VLOOKUP($D1188,Artslister!$A$1:$W$100,7,FALSE)</f>
        <v>Eudicots</v>
      </c>
      <c r="S1188" t="str">
        <f>VLOOKUP($D1188,Artslister!$A$1:$W$100,8,FALSE)</f>
        <v>Rosales</v>
      </c>
      <c r="T1188" t="str">
        <f>VLOOKUP($D1188,Artslister!$A$1:$W$100,9,FALSE)</f>
        <v>Rosaceae</v>
      </c>
      <c r="U1188" t="str">
        <f>VLOOKUP($D1188,Artslister!$A$1:$W$100,10,FALSE)</f>
        <v>Filipendula</v>
      </c>
      <c r="V1188" t="str">
        <f>VLOOKUP($D1188,Artslister!$A$1:$W$100,11,FALSE)</f>
        <v>vulgaris</v>
      </c>
      <c r="W1188">
        <f>VLOOKUP($D1188,Artslister!$A$1:$W$100,12,FALSE)</f>
        <v>0</v>
      </c>
      <c r="X1188" t="str">
        <f>VLOOKUP($D1188,Artslister!$A$1:$W$100,13,FALSE)</f>
        <v>Moench</v>
      </c>
      <c r="Y1188" t="str">
        <f>VLOOKUP($D1188,Artslister!$A$1:$W$100,15,FALSE)</f>
        <v>VU</v>
      </c>
      <c r="Z1188" t="e">
        <f>VLOOKUP($D1188,Artslister!$A$1:$W$100,17,FALSE)</f>
        <v>#N/A</v>
      </c>
    </row>
    <row r="1189" spans="1:26" x14ac:dyDescent="0.3">
      <c r="A1189" t="s">
        <v>49</v>
      </c>
      <c r="B1189">
        <v>2022</v>
      </c>
      <c r="C1189" t="s">
        <v>1630</v>
      </c>
      <c r="D1189" t="s">
        <v>1710</v>
      </c>
      <c r="E1189">
        <v>15</v>
      </c>
      <c r="F1189">
        <v>1</v>
      </c>
      <c r="M1189" t="str">
        <f>VLOOKUP($D1189,Artslister!$A$1:$W$100,2,FALSE)</f>
        <v>Filipendula vulgaris</v>
      </c>
      <c r="N1189" t="str">
        <f>VLOOKUP($D1189,Artslister!$A$1:$W$100,3,FALSE)</f>
        <v>103311</v>
      </c>
      <c r="O1189" t="str">
        <f>VLOOKUP($D1189,Artslister!$A$1:$W$100,4,FALSE)</f>
        <v>133275</v>
      </c>
      <c r="P1189" t="str">
        <f>VLOOKUP($D1189,Artslister!$A$1:$W$100,5,FALSE)</f>
        <v>Plantae</v>
      </c>
      <c r="Q1189" t="str">
        <f>VLOOKUP($D1189,Artslister!$A$1:$W$100,6,FALSE)</f>
        <v>Magnoliophyta</v>
      </c>
      <c r="R1189" t="str">
        <f>VLOOKUP($D1189,Artslister!$A$1:$W$100,7,FALSE)</f>
        <v>Eudicots</v>
      </c>
      <c r="S1189" t="str">
        <f>VLOOKUP($D1189,Artslister!$A$1:$W$100,8,FALSE)</f>
        <v>Rosales</v>
      </c>
      <c r="T1189" t="str">
        <f>VLOOKUP($D1189,Artslister!$A$1:$W$100,9,FALSE)</f>
        <v>Rosaceae</v>
      </c>
      <c r="U1189" t="str">
        <f>VLOOKUP($D1189,Artslister!$A$1:$W$100,10,FALSE)</f>
        <v>Filipendula</v>
      </c>
      <c r="V1189" t="str">
        <f>VLOOKUP($D1189,Artslister!$A$1:$W$100,11,FALSE)</f>
        <v>vulgaris</v>
      </c>
      <c r="W1189">
        <f>VLOOKUP($D1189,Artslister!$A$1:$W$100,12,FALSE)</f>
        <v>0</v>
      </c>
      <c r="X1189" t="str">
        <f>VLOOKUP($D1189,Artslister!$A$1:$W$100,13,FALSE)</f>
        <v>Moench</v>
      </c>
      <c r="Y1189" t="str">
        <f>VLOOKUP($D1189,Artslister!$A$1:$W$100,15,FALSE)</f>
        <v>VU</v>
      </c>
      <c r="Z1189" t="e">
        <f>VLOOKUP($D1189,Artslister!$A$1:$W$100,17,FALSE)</f>
        <v>#N/A</v>
      </c>
    </row>
    <row r="1190" spans="1:26" x14ac:dyDescent="0.3">
      <c r="A1190" t="s">
        <v>49</v>
      </c>
      <c r="B1190">
        <v>2022</v>
      </c>
      <c r="C1190" t="s">
        <v>1964</v>
      </c>
      <c r="D1190" t="s">
        <v>1710</v>
      </c>
      <c r="E1190">
        <v>10</v>
      </c>
      <c r="F1190">
        <v>1</v>
      </c>
      <c r="M1190" t="str">
        <f>VLOOKUP($D1190,Artslister!$A$1:$W$100,2,FALSE)</f>
        <v>Filipendula vulgaris</v>
      </c>
      <c r="N1190" t="str">
        <f>VLOOKUP($D1190,Artslister!$A$1:$W$100,3,FALSE)</f>
        <v>103311</v>
      </c>
      <c r="O1190" t="str">
        <f>VLOOKUP($D1190,Artslister!$A$1:$W$100,4,FALSE)</f>
        <v>133275</v>
      </c>
      <c r="P1190" t="str">
        <f>VLOOKUP($D1190,Artslister!$A$1:$W$100,5,FALSE)</f>
        <v>Plantae</v>
      </c>
      <c r="Q1190" t="str">
        <f>VLOOKUP($D1190,Artslister!$A$1:$W$100,6,FALSE)</f>
        <v>Magnoliophyta</v>
      </c>
      <c r="R1190" t="str">
        <f>VLOOKUP($D1190,Artslister!$A$1:$W$100,7,FALSE)</f>
        <v>Eudicots</v>
      </c>
      <c r="S1190" t="str">
        <f>VLOOKUP($D1190,Artslister!$A$1:$W$100,8,FALSE)</f>
        <v>Rosales</v>
      </c>
      <c r="T1190" t="str">
        <f>VLOOKUP($D1190,Artslister!$A$1:$W$100,9,FALSE)</f>
        <v>Rosaceae</v>
      </c>
      <c r="U1190" t="str">
        <f>VLOOKUP($D1190,Artslister!$A$1:$W$100,10,FALSE)</f>
        <v>Filipendula</v>
      </c>
      <c r="V1190" t="str">
        <f>VLOOKUP($D1190,Artslister!$A$1:$W$100,11,FALSE)</f>
        <v>vulgaris</v>
      </c>
      <c r="W1190">
        <f>VLOOKUP($D1190,Artslister!$A$1:$W$100,12,FALSE)</f>
        <v>0</v>
      </c>
      <c r="X1190" t="str">
        <f>VLOOKUP($D1190,Artslister!$A$1:$W$100,13,FALSE)</f>
        <v>Moench</v>
      </c>
      <c r="Y1190" t="str">
        <f>VLOOKUP($D1190,Artslister!$A$1:$W$100,15,FALSE)</f>
        <v>VU</v>
      </c>
      <c r="Z1190" t="e">
        <f>VLOOKUP($D1190,Artslister!$A$1:$W$100,17,FALSE)</f>
        <v>#N/A</v>
      </c>
    </row>
    <row r="1191" spans="1:26" x14ac:dyDescent="0.3">
      <c r="A1191" t="s">
        <v>49</v>
      </c>
      <c r="B1191">
        <v>2022</v>
      </c>
      <c r="C1191" t="s">
        <v>1639</v>
      </c>
      <c r="D1191" t="s">
        <v>1710</v>
      </c>
      <c r="E1191">
        <v>6</v>
      </c>
      <c r="F1191">
        <v>1</v>
      </c>
      <c r="M1191" t="str">
        <f>VLOOKUP($D1191,Artslister!$A$1:$W$100,2,FALSE)</f>
        <v>Filipendula vulgaris</v>
      </c>
      <c r="N1191" t="str">
        <f>VLOOKUP($D1191,Artslister!$A$1:$W$100,3,FALSE)</f>
        <v>103311</v>
      </c>
      <c r="O1191" t="str">
        <f>VLOOKUP($D1191,Artslister!$A$1:$W$100,4,FALSE)</f>
        <v>133275</v>
      </c>
      <c r="P1191" t="str">
        <f>VLOOKUP($D1191,Artslister!$A$1:$W$100,5,FALSE)</f>
        <v>Plantae</v>
      </c>
      <c r="Q1191" t="str">
        <f>VLOOKUP($D1191,Artslister!$A$1:$W$100,6,FALSE)</f>
        <v>Magnoliophyta</v>
      </c>
      <c r="R1191" t="str">
        <f>VLOOKUP($D1191,Artslister!$A$1:$W$100,7,FALSE)</f>
        <v>Eudicots</v>
      </c>
      <c r="S1191" t="str">
        <f>VLOOKUP($D1191,Artslister!$A$1:$W$100,8,FALSE)</f>
        <v>Rosales</v>
      </c>
      <c r="T1191" t="str">
        <f>VLOOKUP($D1191,Artslister!$A$1:$W$100,9,FALSE)</f>
        <v>Rosaceae</v>
      </c>
      <c r="U1191" t="str">
        <f>VLOOKUP($D1191,Artslister!$A$1:$W$100,10,FALSE)</f>
        <v>Filipendula</v>
      </c>
      <c r="V1191" t="str">
        <f>VLOOKUP($D1191,Artslister!$A$1:$W$100,11,FALSE)</f>
        <v>vulgaris</v>
      </c>
      <c r="W1191">
        <f>VLOOKUP($D1191,Artslister!$A$1:$W$100,12,FALSE)</f>
        <v>0</v>
      </c>
      <c r="X1191" t="str">
        <f>VLOOKUP($D1191,Artslister!$A$1:$W$100,13,FALSE)</f>
        <v>Moench</v>
      </c>
      <c r="Y1191" t="str">
        <f>VLOOKUP($D1191,Artslister!$A$1:$W$100,15,FALSE)</f>
        <v>VU</v>
      </c>
      <c r="Z1191" t="e">
        <f>VLOOKUP($D1191,Artslister!$A$1:$W$100,17,FALSE)</f>
        <v>#N/A</v>
      </c>
    </row>
    <row r="1192" spans="1:26" x14ac:dyDescent="0.3">
      <c r="A1192" t="s">
        <v>49</v>
      </c>
      <c r="B1192">
        <v>2022</v>
      </c>
      <c r="C1192" t="s">
        <v>1633</v>
      </c>
      <c r="D1192" t="s">
        <v>1710</v>
      </c>
      <c r="E1192">
        <v>15</v>
      </c>
      <c r="F1192">
        <v>1</v>
      </c>
      <c r="M1192" t="str">
        <f>VLOOKUP($D1192,Artslister!$A$1:$W$100,2,FALSE)</f>
        <v>Filipendula vulgaris</v>
      </c>
      <c r="N1192" t="str">
        <f>VLOOKUP($D1192,Artslister!$A$1:$W$100,3,FALSE)</f>
        <v>103311</v>
      </c>
      <c r="O1192" t="str">
        <f>VLOOKUP($D1192,Artslister!$A$1:$W$100,4,FALSE)</f>
        <v>133275</v>
      </c>
      <c r="P1192" t="str">
        <f>VLOOKUP($D1192,Artslister!$A$1:$W$100,5,FALSE)</f>
        <v>Plantae</v>
      </c>
      <c r="Q1192" t="str">
        <f>VLOOKUP($D1192,Artslister!$A$1:$W$100,6,FALSE)</f>
        <v>Magnoliophyta</v>
      </c>
      <c r="R1192" t="str">
        <f>VLOOKUP($D1192,Artslister!$A$1:$W$100,7,FALSE)</f>
        <v>Eudicots</v>
      </c>
      <c r="S1192" t="str">
        <f>VLOOKUP($D1192,Artslister!$A$1:$W$100,8,FALSE)</f>
        <v>Rosales</v>
      </c>
      <c r="T1192" t="str">
        <f>VLOOKUP($D1192,Artslister!$A$1:$W$100,9,FALSE)</f>
        <v>Rosaceae</v>
      </c>
      <c r="U1192" t="str">
        <f>VLOOKUP($D1192,Artslister!$A$1:$W$100,10,FALSE)</f>
        <v>Filipendula</v>
      </c>
      <c r="V1192" t="str">
        <f>VLOOKUP($D1192,Artslister!$A$1:$W$100,11,FALSE)</f>
        <v>vulgaris</v>
      </c>
      <c r="W1192">
        <f>VLOOKUP($D1192,Artslister!$A$1:$W$100,12,FALSE)</f>
        <v>0</v>
      </c>
      <c r="X1192" t="str">
        <f>VLOOKUP($D1192,Artslister!$A$1:$W$100,13,FALSE)</f>
        <v>Moench</v>
      </c>
      <c r="Y1192" t="str">
        <f>VLOOKUP($D1192,Artslister!$A$1:$W$100,15,FALSE)</f>
        <v>VU</v>
      </c>
      <c r="Z1192" t="e">
        <f>VLOOKUP($D1192,Artslister!$A$1:$W$100,17,FALSE)</f>
        <v>#N/A</v>
      </c>
    </row>
    <row r="1193" spans="1:26" x14ac:dyDescent="0.3">
      <c r="A1193" t="s">
        <v>49</v>
      </c>
      <c r="B1193">
        <v>2022</v>
      </c>
      <c r="C1193" t="s">
        <v>1634</v>
      </c>
      <c r="D1193" t="s">
        <v>1710</v>
      </c>
      <c r="E1193">
        <v>8</v>
      </c>
      <c r="F1193">
        <v>1</v>
      </c>
      <c r="M1193" t="str">
        <f>VLOOKUP($D1193,Artslister!$A$1:$W$100,2,FALSE)</f>
        <v>Filipendula vulgaris</v>
      </c>
      <c r="N1193" t="str">
        <f>VLOOKUP($D1193,Artslister!$A$1:$W$100,3,FALSE)</f>
        <v>103311</v>
      </c>
      <c r="O1193" t="str">
        <f>VLOOKUP($D1193,Artslister!$A$1:$W$100,4,FALSE)</f>
        <v>133275</v>
      </c>
      <c r="P1193" t="str">
        <f>VLOOKUP($D1193,Artslister!$A$1:$W$100,5,FALSE)</f>
        <v>Plantae</v>
      </c>
      <c r="Q1193" t="str">
        <f>VLOOKUP($D1193,Artslister!$A$1:$W$100,6,FALSE)</f>
        <v>Magnoliophyta</v>
      </c>
      <c r="R1193" t="str">
        <f>VLOOKUP($D1193,Artslister!$A$1:$W$100,7,FALSE)</f>
        <v>Eudicots</v>
      </c>
      <c r="S1193" t="str">
        <f>VLOOKUP($D1193,Artslister!$A$1:$W$100,8,FALSE)</f>
        <v>Rosales</v>
      </c>
      <c r="T1193" t="str">
        <f>VLOOKUP($D1193,Artslister!$A$1:$W$100,9,FALSE)</f>
        <v>Rosaceae</v>
      </c>
      <c r="U1193" t="str">
        <f>VLOOKUP($D1193,Artslister!$A$1:$W$100,10,FALSE)</f>
        <v>Filipendula</v>
      </c>
      <c r="V1193" t="str">
        <f>VLOOKUP($D1193,Artslister!$A$1:$W$100,11,FALSE)</f>
        <v>vulgaris</v>
      </c>
      <c r="W1193">
        <f>VLOOKUP($D1193,Artslister!$A$1:$W$100,12,FALSE)</f>
        <v>0</v>
      </c>
      <c r="X1193" t="str">
        <f>VLOOKUP($D1193,Artslister!$A$1:$W$100,13,FALSE)</f>
        <v>Moench</v>
      </c>
      <c r="Y1193" t="str">
        <f>VLOOKUP($D1193,Artslister!$A$1:$W$100,15,FALSE)</f>
        <v>VU</v>
      </c>
      <c r="Z1193" t="e">
        <f>VLOOKUP($D1193,Artslister!$A$1:$W$100,17,FALSE)</f>
        <v>#N/A</v>
      </c>
    </row>
    <row r="1194" spans="1:26" x14ac:dyDescent="0.3">
      <c r="A1194" t="s">
        <v>49</v>
      </c>
      <c r="B1194">
        <v>2022</v>
      </c>
      <c r="C1194" t="s">
        <v>1640</v>
      </c>
      <c r="D1194" t="s">
        <v>1710</v>
      </c>
      <c r="E1194">
        <v>10</v>
      </c>
      <c r="F1194">
        <v>1</v>
      </c>
      <c r="M1194" t="str">
        <f>VLOOKUP($D1194,Artslister!$A$1:$W$100,2,FALSE)</f>
        <v>Filipendula vulgaris</v>
      </c>
      <c r="N1194" t="str">
        <f>VLOOKUP($D1194,Artslister!$A$1:$W$100,3,FALSE)</f>
        <v>103311</v>
      </c>
      <c r="O1194" t="str">
        <f>VLOOKUP($D1194,Artslister!$A$1:$W$100,4,FALSE)</f>
        <v>133275</v>
      </c>
      <c r="P1194" t="str">
        <f>VLOOKUP($D1194,Artslister!$A$1:$W$100,5,FALSE)</f>
        <v>Plantae</v>
      </c>
      <c r="Q1194" t="str">
        <f>VLOOKUP($D1194,Artslister!$A$1:$W$100,6,FALSE)</f>
        <v>Magnoliophyta</v>
      </c>
      <c r="R1194" t="str">
        <f>VLOOKUP($D1194,Artslister!$A$1:$W$100,7,FALSE)</f>
        <v>Eudicots</v>
      </c>
      <c r="S1194" t="str">
        <f>VLOOKUP($D1194,Artslister!$A$1:$W$100,8,FALSE)</f>
        <v>Rosales</v>
      </c>
      <c r="T1194" t="str">
        <f>VLOOKUP($D1194,Artslister!$A$1:$W$100,9,FALSE)</f>
        <v>Rosaceae</v>
      </c>
      <c r="U1194" t="str">
        <f>VLOOKUP($D1194,Artslister!$A$1:$W$100,10,FALSE)</f>
        <v>Filipendula</v>
      </c>
      <c r="V1194" t="str">
        <f>VLOOKUP($D1194,Artslister!$A$1:$W$100,11,FALSE)</f>
        <v>vulgaris</v>
      </c>
      <c r="W1194">
        <f>VLOOKUP($D1194,Artslister!$A$1:$W$100,12,FALSE)</f>
        <v>0</v>
      </c>
      <c r="X1194" t="str">
        <f>VLOOKUP($D1194,Artslister!$A$1:$W$100,13,FALSE)</f>
        <v>Moench</v>
      </c>
      <c r="Y1194" t="str">
        <f>VLOOKUP($D1194,Artslister!$A$1:$W$100,15,FALSE)</f>
        <v>VU</v>
      </c>
      <c r="Z1194" t="e">
        <f>VLOOKUP($D1194,Artslister!$A$1:$W$100,17,FALSE)</f>
        <v>#N/A</v>
      </c>
    </row>
    <row r="1195" spans="1:26" x14ac:dyDescent="0.3">
      <c r="A1195" t="s">
        <v>49</v>
      </c>
      <c r="B1195">
        <v>2022</v>
      </c>
      <c r="C1195" t="s">
        <v>1642</v>
      </c>
      <c r="D1195" t="s">
        <v>1710</v>
      </c>
      <c r="E1195">
        <v>10</v>
      </c>
      <c r="F1195">
        <v>1</v>
      </c>
      <c r="M1195" t="str">
        <f>VLOOKUP($D1195,Artslister!$A$1:$W$100,2,FALSE)</f>
        <v>Filipendula vulgaris</v>
      </c>
      <c r="N1195" t="str">
        <f>VLOOKUP($D1195,Artslister!$A$1:$W$100,3,FALSE)</f>
        <v>103311</v>
      </c>
      <c r="O1195" t="str">
        <f>VLOOKUP($D1195,Artslister!$A$1:$W$100,4,FALSE)</f>
        <v>133275</v>
      </c>
      <c r="P1195" t="str">
        <f>VLOOKUP($D1195,Artslister!$A$1:$W$100,5,FALSE)</f>
        <v>Plantae</v>
      </c>
      <c r="Q1195" t="str">
        <f>VLOOKUP($D1195,Artslister!$A$1:$W$100,6,FALSE)</f>
        <v>Magnoliophyta</v>
      </c>
      <c r="R1195" t="str">
        <f>VLOOKUP($D1195,Artslister!$A$1:$W$100,7,FALSE)</f>
        <v>Eudicots</v>
      </c>
      <c r="S1195" t="str">
        <f>VLOOKUP($D1195,Artslister!$A$1:$W$100,8,FALSE)</f>
        <v>Rosales</v>
      </c>
      <c r="T1195" t="str">
        <f>VLOOKUP($D1195,Artslister!$A$1:$W$100,9,FALSE)</f>
        <v>Rosaceae</v>
      </c>
      <c r="U1195" t="str">
        <f>VLOOKUP($D1195,Artslister!$A$1:$W$100,10,FALSE)</f>
        <v>Filipendula</v>
      </c>
      <c r="V1195" t="str">
        <f>VLOOKUP($D1195,Artslister!$A$1:$W$100,11,FALSE)</f>
        <v>vulgaris</v>
      </c>
      <c r="W1195">
        <f>VLOOKUP($D1195,Artslister!$A$1:$W$100,12,FALSE)</f>
        <v>0</v>
      </c>
      <c r="X1195" t="str">
        <f>VLOOKUP($D1195,Artslister!$A$1:$W$100,13,FALSE)</f>
        <v>Moench</v>
      </c>
      <c r="Y1195" t="str">
        <f>VLOOKUP($D1195,Artslister!$A$1:$W$100,15,FALSE)</f>
        <v>VU</v>
      </c>
      <c r="Z1195" t="e">
        <f>VLOOKUP($D1195,Artslister!$A$1:$W$100,17,FALSE)</f>
        <v>#N/A</v>
      </c>
    </row>
    <row r="1196" spans="1:26" x14ac:dyDescent="0.3">
      <c r="A1196" t="s">
        <v>49</v>
      </c>
      <c r="B1196">
        <v>2022</v>
      </c>
      <c r="C1196" t="s">
        <v>1631</v>
      </c>
      <c r="D1196" t="s">
        <v>1710</v>
      </c>
      <c r="E1196">
        <v>3</v>
      </c>
      <c r="F1196">
        <v>1</v>
      </c>
      <c r="M1196" t="str">
        <f>VLOOKUP($D1196,Artslister!$A$1:$W$100,2,FALSE)</f>
        <v>Filipendula vulgaris</v>
      </c>
      <c r="N1196" t="str">
        <f>VLOOKUP($D1196,Artslister!$A$1:$W$100,3,FALSE)</f>
        <v>103311</v>
      </c>
      <c r="O1196" t="str">
        <f>VLOOKUP($D1196,Artslister!$A$1:$W$100,4,FALSE)</f>
        <v>133275</v>
      </c>
      <c r="P1196" t="str">
        <f>VLOOKUP($D1196,Artslister!$A$1:$W$100,5,FALSE)</f>
        <v>Plantae</v>
      </c>
      <c r="Q1196" t="str">
        <f>VLOOKUP($D1196,Artslister!$A$1:$W$100,6,FALSE)</f>
        <v>Magnoliophyta</v>
      </c>
      <c r="R1196" t="str">
        <f>VLOOKUP($D1196,Artslister!$A$1:$W$100,7,FALSE)</f>
        <v>Eudicots</v>
      </c>
      <c r="S1196" t="str">
        <f>VLOOKUP($D1196,Artslister!$A$1:$W$100,8,FALSE)</f>
        <v>Rosales</v>
      </c>
      <c r="T1196" t="str">
        <f>VLOOKUP($D1196,Artslister!$A$1:$W$100,9,FALSE)</f>
        <v>Rosaceae</v>
      </c>
      <c r="U1196" t="str">
        <f>VLOOKUP($D1196,Artslister!$A$1:$W$100,10,FALSE)</f>
        <v>Filipendula</v>
      </c>
      <c r="V1196" t="str">
        <f>VLOOKUP($D1196,Artslister!$A$1:$W$100,11,FALSE)</f>
        <v>vulgaris</v>
      </c>
      <c r="W1196">
        <f>VLOOKUP($D1196,Artslister!$A$1:$W$100,12,FALSE)</f>
        <v>0</v>
      </c>
      <c r="X1196" t="str">
        <f>VLOOKUP($D1196,Artslister!$A$1:$W$100,13,FALSE)</f>
        <v>Moench</v>
      </c>
      <c r="Y1196" t="str">
        <f>VLOOKUP($D1196,Artslister!$A$1:$W$100,15,FALSE)</f>
        <v>VU</v>
      </c>
      <c r="Z1196" t="e">
        <f>VLOOKUP($D1196,Artslister!$A$1:$W$100,17,FALSE)</f>
        <v>#N/A</v>
      </c>
    </row>
    <row r="1197" spans="1:26" x14ac:dyDescent="0.3">
      <c r="A1197" t="s">
        <v>49</v>
      </c>
      <c r="B1197">
        <v>2022</v>
      </c>
      <c r="C1197" t="s">
        <v>1635</v>
      </c>
      <c r="D1197" t="s">
        <v>1710</v>
      </c>
      <c r="E1197">
        <v>25</v>
      </c>
      <c r="F1197">
        <v>1</v>
      </c>
      <c r="M1197" t="str">
        <f>VLOOKUP($D1197,Artslister!$A$1:$W$100,2,FALSE)</f>
        <v>Filipendula vulgaris</v>
      </c>
      <c r="N1197" t="str">
        <f>VLOOKUP($D1197,Artslister!$A$1:$W$100,3,FALSE)</f>
        <v>103311</v>
      </c>
      <c r="O1197" t="str">
        <f>VLOOKUP($D1197,Artslister!$A$1:$W$100,4,FALSE)</f>
        <v>133275</v>
      </c>
      <c r="P1197" t="str">
        <f>VLOOKUP($D1197,Artslister!$A$1:$W$100,5,FALSE)</f>
        <v>Plantae</v>
      </c>
      <c r="Q1197" t="str">
        <f>VLOOKUP($D1197,Artslister!$A$1:$W$100,6,FALSE)</f>
        <v>Magnoliophyta</v>
      </c>
      <c r="R1197" t="str">
        <f>VLOOKUP($D1197,Artslister!$A$1:$W$100,7,FALSE)</f>
        <v>Eudicots</v>
      </c>
      <c r="S1197" t="str">
        <f>VLOOKUP($D1197,Artslister!$A$1:$W$100,8,FALSE)</f>
        <v>Rosales</v>
      </c>
      <c r="T1197" t="str">
        <f>VLOOKUP($D1197,Artslister!$A$1:$W$100,9,FALSE)</f>
        <v>Rosaceae</v>
      </c>
      <c r="U1197" t="str">
        <f>VLOOKUP($D1197,Artslister!$A$1:$W$100,10,FALSE)</f>
        <v>Filipendula</v>
      </c>
      <c r="V1197" t="str">
        <f>VLOOKUP($D1197,Artslister!$A$1:$W$100,11,FALSE)</f>
        <v>vulgaris</v>
      </c>
      <c r="W1197">
        <f>VLOOKUP($D1197,Artslister!$A$1:$W$100,12,FALSE)</f>
        <v>0</v>
      </c>
      <c r="X1197" t="str">
        <f>VLOOKUP($D1197,Artslister!$A$1:$W$100,13,FALSE)</f>
        <v>Moench</v>
      </c>
      <c r="Y1197" t="str">
        <f>VLOOKUP($D1197,Artslister!$A$1:$W$100,15,FALSE)</f>
        <v>VU</v>
      </c>
      <c r="Z1197" t="e">
        <f>VLOOKUP($D1197,Artslister!$A$1:$W$100,17,FALSE)</f>
        <v>#N/A</v>
      </c>
    </row>
    <row r="1198" spans="1:26" x14ac:dyDescent="0.3">
      <c r="A1198" t="s">
        <v>79</v>
      </c>
      <c r="B1198">
        <v>2022</v>
      </c>
      <c r="C1198" t="s">
        <v>1544</v>
      </c>
      <c r="D1198" t="s">
        <v>1710</v>
      </c>
      <c r="E1198">
        <v>7</v>
      </c>
      <c r="F1198">
        <v>1</v>
      </c>
      <c r="M1198" t="str">
        <f>VLOOKUP($D1198,Artslister!$A$1:$W$100,2,FALSE)</f>
        <v>Filipendula vulgaris</v>
      </c>
      <c r="N1198" t="str">
        <f>VLOOKUP($D1198,Artslister!$A$1:$W$100,3,FALSE)</f>
        <v>103311</v>
      </c>
      <c r="O1198" t="str">
        <f>VLOOKUP($D1198,Artslister!$A$1:$W$100,4,FALSE)</f>
        <v>133275</v>
      </c>
      <c r="P1198" t="str">
        <f>VLOOKUP($D1198,Artslister!$A$1:$W$100,5,FALSE)</f>
        <v>Plantae</v>
      </c>
      <c r="Q1198" t="str">
        <f>VLOOKUP($D1198,Artslister!$A$1:$W$100,6,FALSE)</f>
        <v>Magnoliophyta</v>
      </c>
      <c r="R1198" t="str">
        <f>VLOOKUP($D1198,Artslister!$A$1:$W$100,7,FALSE)</f>
        <v>Eudicots</v>
      </c>
      <c r="S1198" t="str">
        <f>VLOOKUP($D1198,Artslister!$A$1:$W$100,8,FALSE)</f>
        <v>Rosales</v>
      </c>
      <c r="T1198" t="str">
        <f>VLOOKUP($D1198,Artslister!$A$1:$W$100,9,FALSE)</f>
        <v>Rosaceae</v>
      </c>
      <c r="U1198" t="str">
        <f>VLOOKUP($D1198,Artslister!$A$1:$W$100,10,FALSE)</f>
        <v>Filipendula</v>
      </c>
      <c r="V1198" t="str">
        <f>VLOOKUP($D1198,Artslister!$A$1:$W$100,11,FALSE)</f>
        <v>vulgaris</v>
      </c>
      <c r="W1198">
        <f>VLOOKUP($D1198,Artslister!$A$1:$W$100,12,FALSE)</f>
        <v>0</v>
      </c>
      <c r="X1198" t="str">
        <f>VLOOKUP($D1198,Artslister!$A$1:$W$100,13,FALSE)</f>
        <v>Moench</v>
      </c>
      <c r="Y1198" t="str">
        <f>VLOOKUP($D1198,Artslister!$A$1:$W$100,15,FALSE)</f>
        <v>VU</v>
      </c>
      <c r="Z1198" t="e">
        <f>VLOOKUP($D1198,Artslister!$A$1:$W$100,17,FALSE)</f>
        <v>#N/A</v>
      </c>
    </row>
    <row r="1199" spans="1:26" x14ac:dyDescent="0.3">
      <c r="A1199" t="s">
        <v>79</v>
      </c>
      <c r="B1199">
        <v>2022</v>
      </c>
      <c r="C1199" t="s">
        <v>1529</v>
      </c>
      <c r="D1199" t="s">
        <v>1710</v>
      </c>
      <c r="E1199">
        <v>1</v>
      </c>
      <c r="F1199">
        <v>1</v>
      </c>
      <c r="M1199" t="str">
        <f>VLOOKUP($D1199,Artslister!$A$1:$W$100,2,FALSE)</f>
        <v>Filipendula vulgaris</v>
      </c>
      <c r="N1199" t="str">
        <f>VLOOKUP($D1199,Artslister!$A$1:$W$100,3,FALSE)</f>
        <v>103311</v>
      </c>
      <c r="O1199" t="str">
        <f>VLOOKUP($D1199,Artslister!$A$1:$W$100,4,FALSE)</f>
        <v>133275</v>
      </c>
      <c r="P1199" t="str">
        <f>VLOOKUP($D1199,Artslister!$A$1:$W$100,5,FALSE)</f>
        <v>Plantae</v>
      </c>
      <c r="Q1199" t="str">
        <f>VLOOKUP($D1199,Artslister!$A$1:$W$100,6,FALSE)</f>
        <v>Magnoliophyta</v>
      </c>
      <c r="R1199" t="str">
        <f>VLOOKUP($D1199,Artslister!$A$1:$W$100,7,FALSE)</f>
        <v>Eudicots</v>
      </c>
      <c r="S1199" t="str">
        <f>VLOOKUP($D1199,Artslister!$A$1:$W$100,8,FALSE)</f>
        <v>Rosales</v>
      </c>
      <c r="T1199" t="str">
        <f>VLOOKUP($D1199,Artslister!$A$1:$W$100,9,FALSE)</f>
        <v>Rosaceae</v>
      </c>
      <c r="U1199" t="str">
        <f>VLOOKUP($D1199,Artslister!$A$1:$W$100,10,FALSE)</f>
        <v>Filipendula</v>
      </c>
      <c r="V1199" t="str">
        <f>VLOOKUP($D1199,Artslister!$A$1:$W$100,11,FALSE)</f>
        <v>vulgaris</v>
      </c>
      <c r="W1199">
        <f>VLOOKUP($D1199,Artslister!$A$1:$W$100,12,FALSE)</f>
        <v>0</v>
      </c>
      <c r="X1199" t="str">
        <f>VLOOKUP($D1199,Artslister!$A$1:$W$100,13,FALSE)</f>
        <v>Moench</v>
      </c>
      <c r="Y1199" t="str">
        <f>VLOOKUP($D1199,Artslister!$A$1:$W$100,15,FALSE)</f>
        <v>VU</v>
      </c>
      <c r="Z1199" t="e">
        <f>VLOOKUP($D1199,Artslister!$A$1:$W$100,17,FALSE)</f>
        <v>#N/A</v>
      </c>
    </row>
    <row r="1200" spans="1:26" x14ac:dyDescent="0.3">
      <c r="A1200" t="s">
        <v>79</v>
      </c>
      <c r="B1200">
        <v>2022</v>
      </c>
      <c r="C1200" t="s">
        <v>1531</v>
      </c>
      <c r="D1200" t="s">
        <v>1710</v>
      </c>
      <c r="E1200">
        <v>5</v>
      </c>
      <c r="F1200">
        <v>1</v>
      </c>
      <c r="M1200" t="str">
        <f>VLOOKUP($D1200,Artslister!$A$1:$W$100,2,FALSE)</f>
        <v>Filipendula vulgaris</v>
      </c>
      <c r="N1200" t="str">
        <f>VLOOKUP($D1200,Artslister!$A$1:$W$100,3,FALSE)</f>
        <v>103311</v>
      </c>
      <c r="O1200" t="str">
        <f>VLOOKUP($D1200,Artslister!$A$1:$W$100,4,FALSE)</f>
        <v>133275</v>
      </c>
      <c r="P1200" t="str">
        <f>VLOOKUP($D1200,Artslister!$A$1:$W$100,5,FALSE)</f>
        <v>Plantae</v>
      </c>
      <c r="Q1200" t="str">
        <f>VLOOKUP($D1200,Artslister!$A$1:$W$100,6,FALSE)</f>
        <v>Magnoliophyta</v>
      </c>
      <c r="R1200" t="str">
        <f>VLOOKUP($D1200,Artslister!$A$1:$W$100,7,FALSE)</f>
        <v>Eudicots</v>
      </c>
      <c r="S1200" t="str">
        <f>VLOOKUP($D1200,Artslister!$A$1:$W$100,8,FALSE)</f>
        <v>Rosales</v>
      </c>
      <c r="T1200" t="str">
        <f>VLOOKUP($D1200,Artslister!$A$1:$W$100,9,FALSE)</f>
        <v>Rosaceae</v>
      </c>
      <c r="U1200" t="str">
        <f>VLOOKUP($D1200,Artslister!$A$1:$W$100,10,FALSE)</f>
        <v>Filipendula</v>
      </c>
      <c r="V1200" t="str">
        <f>VLOOKUP($D1200,Artslister!$A$1:$W$100,11,FALSE)</f>
        <v>vulgaris</v>
      </c>
      <c r="W1200">
        <f>VLOOKUP($D1200,Artslister!$A$1:$W$100,12,FALSE)</f>
        <v>0</v>
      </c>
      <c r="X1200" t="str">
        <f>VLOOKUP($D1200,Artslister!$A$1:$W$100,13,FALSE)</f>
        <v>Moench</v>
      </c>
      <c r="Y1200" t="str">
        <f>VLOOKUP($D1200,Artslister!$A$1:$W$100,15,FALSE)</f>
        <v>VU</v>
      </c>
      <c r="Z1200" t="e">
        <f>VLOOKUP($D1200,Artslister!$A$1:$W$100,17,FALSE)</f>
        <v>#N/A</v>
      </c>
    </row>
    <row r="1201" spans="1:26" x14ac:dyDescent="0.3">
      <c r="A1201" t="s">
        <v>79</v>
      </c>
      <c r="B1201">
        <v>2022</v>
      </c>
      <c r="C1201" t="s">
        <v>1535</v>
      </c>
      <c r="D1201" t="s">
        <v>1710</v>
      </c>
      <c r="E1201">
        <v>0.1</v>
      </c>
      <c r="F1201">
        <v>1</v>
      </c>
      <c r="M1201" t="str">
        <f>VLOOKUP($D1201,Artslister!$A$1:$W$100,2,FALSE)</f>
        <v>Filipendula vulgaris</v>
      </c>
      <c r="N1201" t="str">
        <f>VLOOKUP($D1201,Artslister!$A$1:$W$100,3,FALSE)</f>
        <v>103311</v>
      </c>
      <c r="O1201" t="str">
        <f>VLOOKUP($D1201,Artslister!$A$1:$W$100,4,FALSE)</f>
        <v>133275</v>
      </c>
      <c r="P1201" t="str">
        <f>VLOOKUP($D1201,Artslister!$A$1:$W$100,5,FALSE)</f>
        <v>Plantae</v>
      </c>
      <c r="Q1201" t="str">
        <f>VLOOKUP($D1201,Artslister!$A$1:$W$100,6,FALSE)</f>
        <v>Magnoliophyta</v>
      </c>
      <c r="R1201" t="str">
        <f>VLOOKUP($D1201,Artslister!$A$1:$W$100,7,FALSE)</f>
        <v>Eudicots</v>
      </c>
      <c r="S1201" t="str">
        <f>VLOOKUP($D1201,Artslister!$A$1:$W$100,8,FALSE)</f>
        <v>Rosales</v>
      </c>
      <c r="T1201" t="str">
        <f>VLOOKUP($D1201,Artslister!$A$1:$W$100,9,FALSE)</f>
        <v>Rosaceae</v>
      </c>
      <c r="U1201" t="str">
        <f>VLOOKUP($D1201,Artslister!$A$1:$W$100,10,FALSE)</f>
        <v>Filipendula</v>
      </c>
      <c r="V1201" t="str">
        <f>VLOOKUP($D1201,Artslister!$A$1:$W$100,11,FALSE)</f>
        <v>vulgaris</v>
      </c>
      <c r="W1201">
        <f>VLOOKUP($D1201,Artslister!$A$1:$W$100,12,FALSE)</f>
        <v>0</v>
      </c>
      <c r="X1201" t="str">
        <f>VLOOKUP($D1201,Artslister!$A$1:$W$100,13,FALSE)</f>
        <v>Moench</v>
      </c>
      <c r="Y1201" t="str">
        <f>VLOOKUP($D1201,Artslister!$A$1:$W$100,15,FALSE)</f>
        <v>VU</v>
      </c>
      <c r="Z1201" t="e">
        <f>VLOOKUP($D1201,Artslister!$A$1:$W$100,17,FALSE)</f>
        <v>#N/A</v>
      </c>
    </row>
    <row r="1202" spans="1:26" x14ac:dyDescent="0.3">
      <c r="A1202" t="s">
        <v>79</v>
      </c>
      <c r="B1202">
        <v>2022</v>
      </c>
      <c r="C1202" t="s">
        <v>1538</v>
      </c>
      <c r="D1202" t="s">
        <v>1710</v>
      </c>
      <c r="E1202">
        <v>1</v>
      </c>
      <c r="F1202">
        <v>1</v>
      </c>
      <c r="M1202" t="str">
        <f>VLOOKUP($D1202,Artslister!$A$1:$W$100,2,FALSE)</f>
        <v>Filipendula vulgaris</v>
      </c>
      <c r="N1202" t="str">
        <f>VLOOKUP($D1202,Artslister!$A$1:$W$100,3,FALSE)</f>
        <v>103311</v>
      </c>
      <c r="O1202" t="str">
        <f>VLOOKUP($D1202,Artslister!$A$1:$W$100,4,FALSE)</f>
        <v>133275</v>
      </c>
      <c r="P1202" t="str">
        <f>VLOOKUP($D1202,Artslister!$A$1:$W$100,5,FALSE)</f>
        <v>Plantae</v>
      </c>
      <c r="Q1202" t="str">
        <f>VLOOKUP($D1202,Artslister!$A$1:$W$100,6,FALSE)</f>
        <v>Magnoliophyta</v>
      </c>
      <c r="R1202" t="str">
        <f>VLOOKUP($D1202,Artslister!$A$1:$W$100,7,FALSE)</f>
        <v>Eudicots</v>
      </c>
      <c r="S1202" t="str">
        <f>VLOOKUP($D1202,Artslister!$A$1:$W$100,8,FALSE)</f>
        <v>Rosales</v>
      </c>
      <c r="T1202" t="str">
        <f>VLOOKUP($D1202,Artslister!$A$1:$W$100,9,FALSE)</f>
        <v>Rosaceae</v>
      </c>
      <c r="U1202" t="str">
        <f>VLOOKUP($D1202,Artslister!$A$1:$W$100,10,FALSE)</f>
        <v>Filipendula</v>
      </c>
      <c r="V1202" t="str">
        <f>VLOOKUP($D1202,Artslister!$A$1:$W$100,11,FALSE)</f>
        <v>vulgaris</v>
      </c>
      <c r="W1202">
        <f>VLOOKUP($D1202,Artslister!$A$1:$W$100,12,FALSE)</f>
        <v>0</v>
      </c>
      <c r="X1202" t="str">
        <f>VLOOKUP($D1202,Artslister!$A$1:$W$100,13,FALSE)</f>
        <v>Moench</v>
      </c>
      <c r="Y1202" t="str">
        <f>VLOOKUP($D1202,Artslister!$A$1:$W$100,15,FALSE)</f>
        <v>VU</v>
      </c>
      <c r="Z1202" t="e">
        <f>VLOOKUP($D1202,Artslister!$A$1:$W$100,17,FALSE)</f>
        <v>#N/A</v>
      </c>
    </row>
    <row r="1203" spans="1:26" x14ac:dyDescent="0.3">
      <c r="A1203" t="s">
        <v>79</v>
      </c>
      <c r="B1203">
        <v>2022</v>
      </c>
      <c r="C1203" t="s">
        <v>1527</v>
      </c>
      <c r="D1203" t="s">
        <v>1710</v>
      </c>
      <c r="E1203">
        <v>2</v>
      </c>
      <c r="F1203">
        <v>1</v>
      </c>
      <c r="M1203" t="str">
        <f>VLOOKUP($D1203,Artslister!$A$1:$W$100,2,FALSE)</f>
        <v>Filipendula vulgaris</v>
      </c>
      <c r="N1203" t="str">
        <f>VLOOKUP($D1203,Artslister!$A$1:$W$100,3,FALSE)</f>
        <v>103311</v>
      </c>
      <c r="O1203" t="str">
        <f>VLOOKUP($D1203,Artslister!$A$1:$W$100,4,FALSE)</f>
        <v>133275</v>
      </c>
      <c r="P1203" t="str">
        <f>VLOOKUP($D1203,Artslister!$A$1:$W$100,5,FALSE)</f>
        <v>Plantae</v>
      </c>
      <c r="Q1203" t="str">
        <f>VLOOKUP($D1203,Artslister!$A$1:$W$100,6,FALSE)</f>
        <v>Magnoliophyta</v>
      </c>
      <c r="R1203" t="str">
        <f>VLOOKUP($D1203,Artslister!$A$1:$W$100,7,FALSE)</f>
        <v>Eudicots</v>
      </c>
      <c r="S1203" t="str">
        <f>VLOOKUP($D1203,Artslister!$A$1:$W$100,8,FALSE)</f>
        <v>Rosales</v>
      </c>
      <c r="T1203" t="str">
        <f>VLOOKUP($D1203,Artslister!$A$1:$W$100,9,FALSE)</f>
        <v>Rosaceae</v>
      </c>
      <c r="U1203" t="str">
        <f>VLOOKUP($D1203,Artslister!$A$1:$W$100,10,FALSE)</f>
        <v>Filipendula</v>
      </c>
      <c r="V1203" t="str">
        <f>VLOOKUP($D1203,Artslister!$A$1:$W$100,11,FALSE)</f>
        <v>vulgaris</v>
      </c>
      <c r="W1203">
        <f>VLOOKUP($D1203,Artslister!$A$1:$W$100,12,FALSE)</f>
        <v>0</v>
      </c>
      <c r="X1203" t="str">
        <f>VLOOKUP($D1203,Artslister!$A$1:$W$100,13,FALSE)</f>
        <v>Moench</v>
      </c>
      <c r="Y1203" t="str">
        <f>VLOOKUP($D1203,Artslister!$A$1:$W$100,15,FALSE)</f>
        <v>VU</v>
      </c>
      <c r="Z1203" t="e">
        <f>VLOOKUP($D1203,Artslister!$A$1:$W$100,17,FALSE)</f>
        <v>#N/A</v>
      </c>
    </row>
    <row r="1204" spans="1:26" x14ac:dyDescent="0.3">
      <c r="A1204" t="s">
        <v>79</v>
      </c>
      <c r="B1204">
        <v>2022</v>
      </c>
      <c r="C1204" t="s">
        <v>1532</v>
      </c>
      <c r="D1204" t="s">
        <v>1710</v>
      </c>
      <c r="E1204">
        <v>3</v>
      </c>
      <c r="F1204">
        <v>1</v>
      </c>
      <c r="M1204" t="str">
        <f>VLOOKUP($D1204,Artslister!$A$1:$W$100,2,FALSE)</f>
        <v>Filipendula vulgaris</v>
      </c>
      <c r="N1204" t="str">
        <f>VLOOKUP($D1204,Artslister!$A$1:$W$100,3,FALSE)</f>
        <v>103311</v>
      </c>
      <c r="O1204" t="str">
        <f>VLOOKUP($D1204,Artslister!$A$1:$W$100,4,FALSE)</f>
        <v>133275</v>
      </c>
      <c r="P1204" t="str">
        <f>VLOOKUP($D1204,Artslister!$A$1:$W$100,5,FALSE)</f>
        <v>Plantae</v>
      </c>
      <c r="Q1204" t="str">
        <f>VLOOKUP($D1204,Artslister!$A$1:$W$100,6,FALSE)</f>
        <v>Magnoliophyta</v>
      </c>
      <c r="R1204" t="str">
        <f>VLOOKUP($D1204,Artslister!$A$1:$W$100,7,FALSE)</f>
        <v>Eudicots</v>
      </c>
      <c r="S1204" t="str">
        <f>VLOOKUP($D1204,Artslister!$A$1:$W$100,8,FALSE)</f>
        <v>Rosales</v>
      </c>
      <c r="T1204" t="str">
        <f>VLOOKUP($D1204,Artslister!$A$1:$W$100,9,FALSE)</f>
        <v>Rosaceae</v>
      </c>
      <c r="U1204" t="str">
        <f>VLOOKUP($D1204,Artslister!$A$1:$W$100,10,FALSE)</f>
        <v>Filipendula</v>
      </c>
      <c r="V1204" t="str">
        <f>VLOOKUP($D1204,Artslister!$A$1:$W$100,11,FALSE)</f>
        <v>vulgaris</v>
      </c>
      <c r="W1204">
        <f>VLOOKUP($D1204,Artslister!$A$1:$W$100,12,FALSE)</f>
        <v>0</v>
      </c>
      <c r="X1204" t="str">
        <f>VLOOKUP($D1204,Artslister!$A$1:$W$100,13,FALSE)</f>
        <v>Moench</v>
      </c>
      <c r="Y1204" t="str">
        <f>VLOOKUP($D1204,Artslister!$A$1:$W$100,15,FALSE)</f>
        <v>VU</v>
      </c>
      <c r="Z1204" t="e">
        <f>VLOOKUP($D1204,Artslister!$A$1:$W$100,17,FALSE)</f>
        <v>#N/A</v>
      </c>
    </row>
    <row r="1205" spans="1:26" x14ac:dyDescent="0.3">
      <c r="A1205" t="s">
        <v>79</v>
      </c>
      <c r="B1205">
        <v>2022</v>
      </c>
      <c r="C1205" t="s">
        <v>1542</v>
      </c>
      <c r="D1205" t="s">
        <v>1710</v>
      </c>
      <c r="E1205">
        <v>1</v>
      </c>
      <c r="F1205">
        <v>1</v>
      </c>
      <c r="M1205" t="str">
        <f>VLOOKUP($D1205,Artslister!$A$1:$W$100,2,FALSE)</f>
        <v>Filipendula vulgaris</v>
      </c>
      <c r="N1205" t="str">
        <f>VLOOKUP($D1205,Artslister!$A$1:$W$100,3,FALSE)</f>
        <v>103311</v>
      </c>
      <c r="O1205" t="str">
        <f>VLOOKUP($D1205,Artslister!$A$1:$W$100,4,FALSE)</f>
        <v>133275</v>
      </c>
      <c r="P1205" t="str">
        <f>VLOOKUP($D1205,Artslister!$A$1:$W$100,5,FALSE)</f>
        <v>Plantae</v>
      </c>
      <c r="Q1205" t="str">
        <f>VLOOKUP($D1205,Artslister!$A$1:$W$100,6,FALSE)</f>
        <v>Magnoliophyta</v>
      </c>
      <c r="R1205" t="str">
        <f>VLOOKUP($D1205,Artslister!$A$1:$W$100,7,FALSE)</f>
        <v>Eudicots</v>
      </c>
      <c r="S1205" t="str">
        <f>VLOOKUP($D1205,Artslister!$A$1:$W$100,8,FALSE)</f>
        <v>Rosales</v>
      </c>
      <c r="T1205" t="str">
        <f>VLOOKUP($D1205,Artslister!$A$1:$W$100,9,FALSE)</f>
        <v>Rosaceae</v>
      </c>
      <c r="U1205" t="str">
        <f>VLOOKUP($D1205,Artslister!$A$1:$W$100,10,FALSE)</f>
        <v>Filipendula</v>
      </c>
      <c r="V1205" t="str">
        <f>VLOOKUP($D1205,Artslister!$A$1:$W$100,11,FALSE)</f>
        <v>vulgaris</v>
      </c>
      <c r="W1205">
        <f>VLOOKUP($D1205,Artslister!$A$1:$W$100,12,FALSE)</f>
        <v>0</v>
      </c>
      <c r="X1205" t="str">
        <f>VLOOKUP($D1205,Artslister!$A$1:$W$100,13,FALSE)</f>
        <v>Moench</v>
      </c>
      <c r="Y1205" t="str">
        <f>VLOOKUP($D1205,Artslister!$A$1:$W$100,15,FALSE)</f>
        <v>VU</v>
      </c>
      <c r="Z1205" t="e">
        <f>VLOOKUP($D1205,Artslister!$A$1:$W$100,17,FALSE)</f>
        <v>#N/A</v>
      </c>
    </row>
    <row r="1206" spans="1:26" x14ac:dyDescent="0.3">
      <c r="A1206" t="s">
        <v>85</v>
      </c>
      <c r="B1206">
        <v>2022</v>
      </c>
      <c r="C1206" t="s">
        <v>1592</v>
      </c>
      <c r="D1206" t="s">
        <v>1710</v>
      </c>
      <c r="E1206">
        <v>2</v>
      </c>
      <c r="F1206">
        <v>1</v>
      </c>
      <c r="M1206" t="str">
        <f>VLOOKUP($D1206,Artslister!$A$1:$W$100,2,FALSE)</f>
        <v>Filipendula vulgaris</v>
      </c>
      <c r="N1206" t="str">
        <f>VLOOKUP($D1206,Artslister!$A$1:$W$100,3,FALSE)</f>
        <v>103311</v>
      </c>
      <c r="O1206" t="str">
        <f>VLOOKUP($D1206,Artslister!$A$1:$W$100,4,FALSE)</f>
        <v>133275</v>
      </c>
      <c r="P1206" t="str">
        <f>VLOOKUP($D1206,Artslister!$A$1:$W$100,5,FALSE)</f>
        <v>Plantae</v>
      </c>
      <c r="Q1206" t="str">
        <f>VLOOKUP($D1206,Artslister!$A$1:$W$100,6,FALSE)</f>
        <v>Magnoliophyta</v>
      </c>
      <c r="R1206" t="str">
        <f>VLOOKUP($D1206,Artslister!$A$1:$W$100,7,FALSE)</f>
        <v>Eudicots</v>
      </c>
      <c r="S1206" t="str">
        <f>VLOOKUP($D1206,Artslister!$A$1:$W$100,8,FALSE)</f>
        <v>Rosales</v>
      </c>
      <c r="T1206" t="str">
        <f>VLOOKUP($D1206,Artslister!$A$1:$W$100,9,FALSE)</f>
        <v>Rosaceae</v>
      </c>
      <c r="U1206" t="str">
        <f>VLOOKUP($D1206,Artslister!$A$1:$W$100,10,FALSE)</f>
        <v>Filipendula</v>
      </c>
      <c r="V1206" t="str">
        <f>VLOOKUP($D1206,Artslister!$A$1:$W$100,11,FALSE)</f>
        <v>vulgaris</v>
      </c>
      <c r="W1206">
        <f>VLOOKUP($D1206,Artslister!$A$1:$W$100,12,FALSE)</f>
        <v>0</v>
      </c>
      <c r="X1206" t="str">
        <f>VLOOKUP($D1206,Artslister!$A$1:$W$100,13,FALSE)</f>
        <v>Moench</v>
      </c>
      <c r="Y1206" t="str">
        <f>VLOOKUP($D1206,Artslister!$A$1:$W$100,15,FALSE)</f>
        <v>VU</v>
      </c>
      <c r="Z1206" t="e">
        <f>VLOOKUP($D1206,Artslister!$A$1:$W$100,17,FALSE)</f>
        <v>#N/A</v>
      </c>
    </row>
    <row r="1207" spans="1:26" x14ac:dyDescent="0.3">
      <c r="A1207" t="s">
        <v>85</v>
      </c>
      <c r="B1207">
        <v>2022</v>
      </c>
      <c r="C1207" t="s">
        <v>1593</v>
      </c>
      <c r="D1207" t="s">
        <v>1710</v>
      </c>
      <c r="E1207">
        <v>6</v>
      </c>
      <c r="F1207">
        <v>1</v>
      </c>
      <c r="M1207" t="str">
        <f>VLOOKUP($D1207,Artslister!$A$1:$W$100,2,FALSE)</f>
        <v>Filipendula vulgaris</v>
      </c>
      <c r="N1207" t="str">
        <f>VLOOKUP($D1207,Artslister!$A$1:$W$100,3,FALSE)</f>
        <v>103311</v>
      </c>
      <c r="O1207" t="str">
        <f>VLOOKUP($D1207,Artslister!$A$1:$W$100,4,FALSE)</f>
        <v>133275</v>
      </c>
      <c r="P1207" t="str">
        <f>VLOOKUP($D1207,Artslister!$A$1:$W$100,5,FALSE)</f>
        <v>Plantae</v>
      </c>
      <c r="Q1207" t="str">
        <f>VLOOKUP($D1207,Artslister!$A$1:$W$100,6,FALSE)</f>
        <v>Magnoliophyta</v>
      </c>
      <c r="R1207" t="str">
        <f>VLOOKUP($D1207,Artslister!$A$1:$W$100,7,FALSE)</f>
        <v>Eudicots</v>
      </c>
      <c r="S1207" t="str">
        <f>VLOOKUP($D1207,Artslister!$A$1:$W$100,8,FALSE)</f>
        <v>Rosales</v>
      </c>
      <c r="T1207" t="str">
        <f>VLOOKUP($D1207,Artslister!$A$1:$W$100,9,FALSE)</f>
        <v>Rosaceae</v>
      </c>
      <c r="U1207" t="str">
        <f>VLOOKUP($D1207,Artslister!$A$1:$W$100,10,FALSE)</f>
        <v>Filipendula</v>
      </c>
      <c r="V1207" t="str">
        <f>VLOOKUP($D1207,Artslister!$A$1:$W$100,11,FALSE)</f>
        <v>vulgaris</v>
      </c>
      <c r="W1207">
        <f>VLOOKUP($D1207,Artslister!$A$1:$W$100,12,FALSE)</f>
        <v>0</v>
      </c>
      <c r="X1207" t="str">
        <f>VLOOKUP($D1207,Artslister!$A$1:$W$100,13,FALSE)</f>
        <v>Moench</v>
      </c>
      <c r="Y1207" t="str">
        <f>VLOOKUP($D1207,Artslister!$A$1:$W$100,15,FALSE)</f>
        <v>VU</v>
      </c>
      <c r="Z1207" t="e">
        <f>VLOOKUP($D1207,Artslister!$A$1:$W$100,17,FALSE)</f>
        <v>#N/A</v>
      </c>
    </row>
    <row r="1208" spans="1:26" x14ac:dyDescent="0.3">
      <c r="A1208" t="s">
        <v>85</v>
      </c>
      <c r="B1208">
        <v>2022</v>
      </c>
      <c r="C1208" t="s">
        <v>1594</v>
      </c>
      <c r="D1208" t="s">
        <v>1710</v>
      </c>
      <c r="E1208">
        <v>5</v>
      </c>
      <c r="F1208">
        <v>1</v>
      </c>
      <c r="M1208" t="str">
        <f>VLOOKUP($D1208,Artslister!$A$1:$W$100,2,FALSE)</f>
        <v>Filipendula vulgaris</v>
      </c>
      <c r="N1208" t="str">
        <f>VLOOKUP($D1208,Artslister!$A$1:$W$100,3,FALSE)</f>
        <v>103311</v>
      </c>
      <c r="O1208" t="str">
        <f>VLOOKUP($D1208,Artslister!$A$1:$W$100,4,FALSE)</f>
        <v>133275</v>
      </c>
      <c r="P1208" t="str">
        <f>VLOOKUP($D1208,Artslister!$A$1:$W$100,5,FALSE)</f>
        <v>Plantae</v>
      </c>
      <c r="Q1208" t="str">
        <f>VLOOKUP($D1208,Artslister!$A$1:$W$100,6,FALSE)</f>
        <v>Magnoliophyta</v>
      </c>
      <c r="R1208" t="str">
        <f>VLOOKUP($D1208,Artslister!$A$1:$W$100,7,FALSE)</f>
        <v>Eudicots</v>
      </c>
      <c r="S1208" t="str">
        <f>VLOOKUP($D1208,Artslister!$A$1:$W$100,8,FALSE)</f>
        <v>Rosales</v>
      </c>
      <c r="T1208" t="str">
        <f>VLOOKUP($D1208,Artslister!$A$1:$W$100,9,FALSE)</f>
        <v>Rosaceae</v>
      </c>
      <c r="U1208" t="str">
        <f>VLOOKUP($D1208,Artslister!$A$1:$W$100,10,FALSE)</f>
        <v>Filipendula</v>
      </c>
      <c r="V1208" t="str">
        <f>VLOOKUP($D1208,Artslister!$A$1:$W$100,11,FALSE)</f>
        <v>vulgaris</v>
      </c>
      <c r="W1208">
        <f>VLOOKUP($D1208,Artslister!$A$1:$W$100,12,FALSE)</f>
        <v>0</v>
      </c>
      <c r="X1208" t="str">
        <f>VLOOKUP($D1208,Artslister!$A$1:$W$100,13,FALSE)</f>
        <v>Moench</v>
      </c>
      <c r="Y1208" t="str">
        <f>VLOOKUP($D1208,Artslister!$A$1:$W$100,15,FALSE)</f>
        <v>VU</v>
      </c>
      <c r="Z1208" t="e">
        <f>VLOOKUP($D1208,Artslister!$A$1:$W$100,17,FALSE)</f>
        <v>#N/A</v>
      </c>
    </row>
    <row r="1209" spans="1:26" x14ac:dyDescent="0.3">
      <c r="A1209" t="s">
        <v>85</v>
      </c>
      <c r="B1209">
        <v>2022</v>
      </c>
      <c r="C1209" t="s">
        <v>1596</v>
      </c>
      <c r="D1209" t="s">
        <v>1710</v>
      </c>
      <c r="E1209">
        <v>4</v>
      </c>
      <c r="F1209">
        <v>1</v>
      </c>
      <c r="M1209" t="str">
        <f>VLOOKUP($D1209,Artslister!$A$1:$W$100,2,FALSE)</f>
        <v>Filipendula vulgaris</v>
      </c>
      <c r="N1209" t="str">
        <f>VLOOKUP($D1209,Artslister!$A$1:$W$100,3,FALSE)</f>
        <v>103311</v>
      </c>
      <c r="O1209" t="str">
        <f>VLOOKUP($D1209,Artslister!$A$1:$W$100,4,FALSE)</f>
        <v>133275</v>
      </c>
      <c r="P1209" t="str">
        <f>VLOOKUP($D1209,Artslister!$A$1:$W$100,5,FALSE)</f>
        <v>Plantae</v>
      </c>
      <c r="Q1209" t="str">
        <f>VLOOKUP($D1209,Artslister!$A$1:$W$100,6,FALSE)</f>
        <v>Magnoliophyta</v>
      </c>
      <c r="R1209" t="str">
        <f>VLOOKUP($D1209,Artslister!$A$1:$W$100,7,FALSE)</f>
        <v>Eudicots</v>
      </c>
      <c r="S1209" t="str">
        <f>VLOOKUP($D1209,Artslister!$A$1:$W$100,8,FALSE)</f>
        <v>Rosales</v>
      </c>
      <c r="T1209" t="str">
        <f>VLOOKUP($D1209,Artslister!$A$1:$W$100,9,FALSE)</f>
        <v>Rosaceae</v>
      </c>
      <c r="U1209" t="str">
        <f>VLOOKUP($D1209,Artslister!$A$1:$W$100,10,FALSE)</f>
        <v>Filipendula</v>
      </c>
      <c r="V1209" t="str">
        <f>VLOOKUP($D1209,Artslister!$A$1:$W$100,11,FALSE)</f>
        <v>vulgaris</v>
      </c>
      <c r="W1209">
        <f>VLOOKUP($D1209,Artslister!$A$1:$W$100,12,FALSE)</f>
        <v>0</v>
      </c>
      <c r="X1209" t="str">
        <f>VLOOKUP($D1209,Artslister!$A$1:$W$100,13,FALSE)</f>
        <v>Moench</v>
      </c>
      <c r="Y1209" t="str">
        <f>VLOOKUP($D1209,Artslister!$A$1:$W$100,15,FALSE)</f>
        <v>VU</v>
      </c>
      <c r="Z1209" t="e">
        <f>VLOOKUP($D1209,Artslister!$A$1:$W$100,17,FALSE)</f>
        <v>#N/A</v>
      </c>
    </row>
    <row r="1210" spans="1:26" x14ac:dyDescent="0.3">
      <c r="A1210" t="s">
        <v>85</v>
      </c>
      <c r="B1210">
        <v>2022</v>
      </c>
      <c r="C1210" t="s">
        <v>1590</v>
      </c>
      <c r="D1210" t="s">
        <v>1710</v>
      </c>
      <c r="E1210">
        <v>2</v>
      </c>
      <c r="F1210">
        <v>1</v>
      </c>
      <c r="M1210" t="str">
        <f>VLOOKUP($D1210,Artslister!$A$1:$W$100,2,FALSE)</f>
        <v>Filipendula vulgaris</v>
      </c>
      <c r="N1210" t="str">
        <f>VLOOKUP($D1210,Artslister!$A$1:$W$100,3,FALSE)</f>
        <v>103311</v>
      </c>
      <c r="O1210" t="str">
        <f>VLOOKUP($D1210,Artslister!$A$1:$W$100,4,FALSE)</f>
        <v>133275</v>
      </c>
      <c r="P1210" t="str">
        <f>VLOOKUP($D1210,Artslister!$A$1:$W$100,5,FALSE)</f>
        <v>Plantae</v>
      </c>
      <c r="Q1210" t="str">
        <f>VLOOKUP($D1210,Artslister!$A$1:$W$100,6,FALSE)</f>
        <v>Magnoliophyta</v>
      </c>
      <c r="R1210" t="str">
        <f>VLOOKUP($D1210,Artslister!$A$1:$W$100,7,FALSE)</f>
        <v>Eudicots</v>
      </c>
      <c r="S1210" t="str">
        <f>VLOOKUP($D1210,Artslister!$A$1:$W$100,8,FALSE)</f>
        <v>Rosales</v>
      </c>
      <c r="T1210" t="str">
        <f>VLOOKUP($D1210,Artslister!$A$1:$W$100,9,FALSE)</f>
        <v>Rosaceae</v>
      </c>
      <c r="U1210" t="str">
        <f>VLOOKUP($D1210,Artslister!$A$1:$W$100,10,FALSE)</f>
        <v>Filipendula</v>
      </c>
      <c r="V1210" t="str">
        <f>VLOOKUP($D1210,Artslister!$A$1:$W$100,11,FALSE)</f>
        <v>vulgaris</v>
      </c>
      <c r="W1210">
        <f>VLOOKUP($D1210,Artslister!$A$1:$W$100,12,FALSE)</f>
        <v>0</v>
      </c>
      <c r="X1210" t="str">
        <f>VLOOKUP($D1210,Artslister!$A$1:$W$100,13,FALSE)</f>
        <v>Moench</v>
      </c>
      <c r="Y1210" t="str">
        <f>VLOOKUP($D1210,Artslister!$A$1:$W$100,15,FALSE)</f>
        <v>VU</v>
      </c>
      <c r="Z1210" t="e">
        <f>VLOOKUP($D1210,Artslister!$A$1:$W$100,17,FALSE)</f>
        <v>#N/A</v>
      </c>
    </row>
    <row r="1211" spans="1:26" x14ac:dyDescent="0.3">
      <c r="A1211" t="s">
        <v>85</v>
      </c>
      <c r="B1211">
        <v>2022</v>
      </c>
      <c r="C1211" t="s">
        <v>1591</v>
      </c>
      <c r="D1211" t="s">
        <v>1710</v>
      </c>
      <c r="E1211">
        <v>1</v>
      </c>
      <c r="F1211">
        <v>1</v>
      </c>
      <c r="M1211" t="str">
        <f>VLOOKUP($D1211,Artslister!$A$1:$W$100,2,FALSE)</f>
        <v>Filipendula vulgaris</v>
      </c>
      <c r="N1211" t="str">
        <f>VLOOKUP($D1211,Artslister!$A$1:$W$100,3,FALSE)</f>
        <v>103311</v>
      </c>
      <c r="O1211" t="str">
        <f>VLOOKUP($D1211,Artslister!$A$1:$W$100,4,FALSE)</f>
        <v>133275</v>
      </c>
      <c r="P1211" t="str">
        <f>VLOOKUP($D1211,Artslister!$A$1:$W$100,5,FALSE)</f>
        <v>Plantae</v>
      </c>
      <c r="Q1211" t="str">
        <f>VLOOKUP($D1211,Artslister!$A$1:$W$100,6,FALSE)</f>
        <v>Magnoliophyta</v>
      </c>
      <c r="R1211" t="str">
        <f>VLOOKUP($D1211,Artslister!$A$1:$W$100,7,FALSE)</f>
        <v>Eudicots</v>
      </c>
      <c r="S1211" t="str">
        <f>VLOOKUP($D1211,Artslister!$A$1:$W$100,8,FALSE)</f>
        <v>Rosales</v>
      </c>
      <c r="T1211" t="str">
        <f>VLOOKUP($D1211,Artslister!$A$1:$W$100,9,FALSE)</f>
        <v>Rosaceae</v>
      </c>
      <c r="U1211" t="str">
        <f>VLOOKUP($D1211,Artslister!$A$1:$W$100,10,FALSE)</f>
        <v>Filipendula</v>
      </c>
      <c r="V1211" t="str">
        <f>VLOOKUP($D1211,Artslister!$A$1:$W$100,11,FALSE)</f>
        <v>vulgaris</v>
      </c>
      <c r="W1211">
        <f>VLOOKUP($D1211,Artslister!$A$1:$W$100,12,FALSE)</f>
        <v>0</v>
      </c>
      <c r="X1211" t="str">
        <f>VLOOKUP($D1211,Artslister!$A$1:$W$100,13,FALSE)</f>
        <v>Moench</v>
      </c>
      <c r="Y1211" t="str">
        <f>VLOOKUP($D1211,Artslister!$A$1:$W$100,15,FALSE)</f>
        <v>VU</v>
      </c>
      <c r="Z1211" t="e">
        <f>VLOOKUP($D1211,Artslister!$A$1:$W$100,17,FALSE)</f>
        <v>#N/A</v>
      </c>
    </row>
    <row r="1212" spans="1:26" x14ac:dyDescent="0.3">
      <c r="A1212" t="s">
        <v>85</v>
      </c>
      <c r="B1212">
        <v>2022</v>
      </c>
      <c r="C1212" t="s">
        <v>1586</v>
      </c>
      <c r="D1212" t="s">
        <v>1710</v>
      </c>
      <c r="E1212">
        <v>4</v>
      </c>
      <c r="F1212">
        <v>1</v>
      </c>
      <c r="M1212" t="str">
        <f>VLOOKUP($D1212,Artslister!$A$1:$W$100,2,FALSE)</f>
        <v>Filipendula vulgaris</v>
      </c>
      <c r="N1212" t="str">
        <f>VLOOKUP($D1212,Artslister!$A$1:$W$100,3,FALSE)</f>
        <v>103311</v>
      </c>
      <c r="O1212" t="str">
        <f>VLOOKUP($D1212,Artslister!$A$1:$W$100,4,FALSE)</f>
        <v>133275</v>
      </c>
      <c r="P1212" t="str">
        <f>VLOOKUP($D1212,Artslister!$A$1:$W$100,5,FALSE)</f>
        <v>Plantae</v>
      </c>
      <c r="Q1212" t="str">
        <f>VLOOKUP($D1212,Artslister!$A$1:$W$100,6,FALSE)</f>
        <v>Magnoliophyta</v>
      </c>
      <c r="R1212" t="str">
        <f>VLOOKUP($D1212,Artslister!$A$1:$W$100,7,FALSE)</f>
        <v>Eudicots</v>
      </c>
      <c r="S1212" t="str">
        <f>VLOOKUP($D1212,Artslister!$A$1:$W$100,8,FALSE)</f>
        <v>Rosales</v>
      </c>
      <c r="T1212" t="str">
        <f>VLOOKUP($D1212,Artslister!$A$1:$W$100,9,FALSE)</f>
        <v>Rosaceae</v>
      </c>
      <c r="U1212" t="str">
        <f>VLOOKUP($D1212,Artslister!$A$1:$W$100,10,FALSE)</f>
        <v>Filipendula</v>
      </c>
      <c r="V1212" t="str">
        <f>VLOOKUP($D1212,Artslister!$A$1:$W$100,11,FALSE)</f>
        <v>vulgaris</v>
      </c>
      <c r="W1212">
        <f>VLOOKUP($D1212,Artslister!$A$1:$W$100,12,FALSE)</f>
        <v>0</v>
      </c>
      <c r="X1212" t="str">
        <f>VLOOKUP($D1212,Artslister!$A$1:$W$100,13,FALSE)</f>
        <v>Moench</v>
      </c>
      <c r="Y1212" t="str">
        <f>VLOOKUP($D1212,Artslister!$A$1:$W$100,15,FALSE)</f>
        <v>VU</v>
      </c>
      <c r="Z1212" t="e">
        <f>VLOOKUP($D1212,Artslister!$A$1:$W$100,17,FALSE)</f>
        <v>#N/A</v>
      </c>
    </row>
    <row r="1213" spans="1:26" x14ac:dyDescent="0.3">
      <c r="A1213" t="s">
        <v>85</v>
      </c>
      <c r="B1213">
        <v>2022</v>
      </c>
      <c r="C1213" t="s">
        <v>1589</v>
      </c>
      <c r="D1213" t="s">
        <v>1710</v>
      </c>
      <c r="E1213">
        <v>4</v>
      </c>
      <c r="F1213">
        <v>1</v>
      </c>
      <c r="M1213" t="str">
        <f>VLOOKUP($D1213,Artslister!$A$1:$W$100,2,FALSE)</f>
        <v>Filipendula vulgaris</v>
      </c>
      <c r="N1213" t="str">
        <f>VLOOKUP($D1213,Artslister!$A$1:$W$100,3,FALSE)</f>
        <v>103311</v>
      </c>
      <c r="O1213" t="str">
        <f>VLOOKUP($D1213,Artslister!$A$1:$W$100,4,FALSE)</f>
        <v>133275</v>
      </c>
      <c r="P1213" t="str">
        <f>VLOOKUP($D1213,Artslister!$A$1:$W$100,5,FALSE)</f>
        <v>Plantae</v>
      </c>
      <c r="Q1213" t="str">
        <f>VLOOKUP($D1213,Artslister!$A$1:$W$100,6,FALSE)</f>
        <v>Magnoliophyta</v>
      </c>
      <c r="R1213" t="str">
        <f>VLOOKUP($D1213,Artslister!$A$1:$W$100,7,FALSE)</f>
        <v>Eudicots</v>
      </c>
      <c r="S1213" t="str">
        <f>VLOOKUP($D1213,Artslister!$A$1:$W$100,8,FALSE)</f>
        <v>Rosales</v>
      </c>
      <c r="T1213" t="str">
        <f>VLOOKUP($D1213,Artslister!$A$1:$W$100,9,FALSE)</f>
        <v>Rosaceae</v>
      </c>
      <c r="U1213" t="str">
        <f>VLOOKUP($D1213,Artslister!$A$1:$W$100,10,FALSE)</f>
        <v>Filipendula</v>
      </c>
      <c r="V1213" t="str">
        <f>VLOOKUP($D1213,Artslister!$A$1:$W$100,11,FALSE)</f>
        <v>vulgaris</v>
      </c>
      <c r="W1213">
        <f>VLOOKUP($D1213,Artslister!$A$1:$W$100,12,FALSE)</f>
        <v>0</v>
      </c>
      <c r="X1213" t="str">
        <f>VLOOKUP($D1213,Artslister!$A$1:$W$100,13,FALSE)</f>
        <v>Moench</v>
      </c>
      <c r="Y1213" t="str">
        <f>VLOOKUP($D1213,Artslister!$A$1:$W$100,15,FALSE)</f>
        <v>VU</v>
      </c>
      <c r="Z1213" t="e">
        <f>VLOOKUP($D1213,Artslister!$A$1:$W$100,17,FALSE)</f>
        <v>#N/A</v>
      </c>
    </row>
    <row r="1214" spans="1:26" x14ac:dyDescent="0.3">
      <c r="A1214" t="s">
        <v>56</v>
      </c>
      <c r="B1214">
        <v>2022</v>
      </c>
      <c r="C1214" t="s">
        <v>1477</v>
      </c>
      <c r="D1214" t="s">
        <v>1710</v>
      </c>
      <c r="E1214">
        <v>10</v>
      </c>
      <c r="F1214">
        <v>1</v>
      </c>
      <c r="M1214" t="str">
        <f>VLOOKUP($D1214,Artslister!$A$1:$W$100,2,FALSE)</f>
        <v>Filipendula vulgaris</v>
      </c>
      <c r="N1214" t="str">
        <f>VLOOKUP($D1214,Artslister!$A$1:$W$100,3,FALSE)</f>
        <v>103311</v>
      </c>
      <c r="O1214" t="str">
        <f>VLOOKUP($D1214,Artslister!$A$1:$W$100,4,FALSE)</f>
        <v>133275</v>
      </c>
      <c r="P1214" t="str">
        <f>VLOOKUP($D1214,Artslister!$A$1:$W$100,5,FALSE)</f>
        <v>Plantae</v>
      </c>
      <c r="Q1214" t="str">
        <f>VLOOKUP($D1214,Artslister!$A$1:$W$100,6,FALSE)</f>
        <v>Magnoliophyta</v>
      </c>
      <c r="R1214" t="str">
        <f>VLOOKUP($D1214,Artslister!$A$1:$W$100,7,FALSE)</f>
        <v>Eudicots</v>
      </c>
      <c r="S1214" t="str">
        <f>VLOOKUP($D1214,Artslister!$A$1:$W$100,8,FALSE)</f>
        <v>Rosales</v>
      </c>
      <c r="T1214" t="str">
        <f>VLOOKUP($D1214,Artslister!$A$1:$W$100,9,FALSE)</f>
        <v>Rosaceae</v>
      </c>
      <c r="U1214" t="str">
        <f>VLOOKUP($D1214,Artslister!$A$1:$W$100,10,FALSE)</f>
        <v>Filipendula</v>
      </c>
      <c r="V1214" t="str">
        <f>VLOOKUP($D1214,Artslister!$A$1:$W$100,11,FALSE)</f>
        <v>vulgaris</v>
      </c>
      <c r="W1214">
        <f>VLOOKUP($D1214,Artslister!$A$1:$W$100,12,FALSE)</f>
        <v>0</v>
      </c>
      <c r="X1214" t="str">
        <f>VLOOKUP($D1214,Artslister!$A$1:$W$100,13,FALSE)</f>
        <v>Moench</v>
      </c>
      <c r="Y1214" t="str">
        <f>VLOOKUP($D1214,Artslister!$A$1:$W$100,15,FALSE)</f>
        <v>VU</v>
      </c>
      <c r="Z1214" t="e">
        <f>VLOOKUP($D1214,Artslister!$A$1:$W$100,17,FALSE)</f>
        <v>#N/A</v>
      </c>
    </row>
    <row r="1215" spans="1:26" x14ac:dyDescent="0.3">
      <c r="A1215" t="s">
        <v>56</v>
      </c>
      <c r="B1215">
        <v>2022</v>
      </c>
      <c r="C1215" t="s">
        <v>1479</v>
      </c>
      <c r="D1215" t="s">
        <v>1710</v>
      </c>
      <c r="E1215">
        <v>15</v>
      </c>
      <c r="F1215">
        <v>1</v>
      </c>
      <c r="M1215" t="str">
        <f>VLOOKUP($D1215,Artslister!$A$1:$W$100,2,FALSE)</f>
        <v>Filipendula vulgaris</v>
      </c>
      <c r="N1215" t="str">
        <f>VLOOKUP($D1215,Artslister!$A$1:$W$100,3,FALSE)</f>
        <v>103311</v>
      </c>
      <c r="O1215" t="str">
        <f>VLOOKUP($D1215,Artslister!$A$1:$W$100,4,FALSE)</f>
        <v>133275</v>
      </c>
      <c r="P1215" t="str">
        <f>VLOOKUP($D1215,Artslister!$A$1:$W$100,5,FALSE)</f>
        <v>Plantae</v>
      </c>
      <c r="Q1215" t="str">
        <f>VLOOKUP($D1215,Artslister!$A$1:$W$100,6,FALSE)</f>
        <v>Magnoliophyta</v>
      </c>
      <c r="R1215" t="str">
        <f>VLOOKUP($D1215,Artslister!$A$1:$W$100,7,FALSE)</f>
        <v>Eudicots</v>
      </c>
      <c r="S1215" t="str">
        <f>VLOOKUP($D1215,Artslister!$A$1:$W$100,8,FALSE)</f>
        <v>Rosales</v>
      </c>
      <c r="T1215" t="str">
        <f>VLOOKUP($D1215,Artslister!$A$1:$W$100,9,FALSE)</f>
        <v>Rosaceae</v>
      </c>
      <c r="U1215" t="str">
        <f>VLOOKUP($D1215,Artslister!$A$1:$W$100,10,FALSE)</f>
        <v>Filipendula</v>
      </c>
      <c r="V1215" t="str">
        <f>VLOOKUP($D1215,Artslister!$A$1:$W$100,11,FALSE)</f>
        <v>vulgaris</v>
      </c>
      <c r="W1215">
        <f>VLOOKUP($D1215,Artslister!$A$1:$W$100,12,FALSE)</f>
        <v>0</v>
      </c>
      <c r="X1215" t="str">
        <f>VLOOKUP($D1215,Artslister!$A$1:$W$100,13,FALSE)</f>
        <v>Moench</v>
      </c>
      <c r="Y1215" t="str">
        <f>VLOOKUP($D1215,Artslister!$A$1:$W$100,15,FALSE)</f>
        <v>VU</v>
      </c>
      <c r="Z1215" t="e">
        <f>VLOOKUP($D1215,Artslister!$A$1:$W$100,17,FALSE)</f>
        <v>#N/A</v>
      </c>
    </row>
    <row r="1216" spans="1:26" x14ac:dyDescent="0.3">
      <c r="A1216" t="s">
        <v>56</v>
      </c>
      <c r="B1216">
        <v>2022</v>
      </c>
      <c r="C1216" t="s">
        <v>1500</v>
      </c>
      <c r="D1216" t="s">
        <v>1710</v>
      </c>
      <c r="E1216">
        <v>1</v>
      </c>
      <c r="F1216">
        <v>1</v>
      </c>
      <c r="M1216" t="str">
        <f>VLOOKUP($D1216,Artslister!$A$1:$W$100,2,FALSE)</f>
        <v>Filipendula vulgaris</v>
      </c>
      <c r="N1216" t="str">
        <f>VLOOKUP($D1216,Artslister!$A$1:$W$100,3,FALSE)</f>
        <v>103311</v>
      </c>
      <c r="O1216" t="str">
        <f>VLOOKUP($D1216,Artslister!$A$1:$W$100,4,FALSE)</f>
        <v>133275</v>
      </c>
      <c r="P1216" t="str">
        <f>VLOOKUP($D1216,Artslister!$A$1:$W$100,5,FALSE)</f>
        <v>Plantae</v>
      </c>
      <c r="Q1216" t="str">
        <f>VLOOKUP($D1216,Artslister!$A$1:$W$100,6,FALSE)</f>
        <v>Magnoliophyta</v>
      </c>
      <c r="R1216" t="str">
        <f>VLOOKUP($D1216,Artslister!$A$1:$W$100,7,FALSE)</f>
        <v>Eudicots</v>
      </c>
      <c r="S1216" t="str">
        <f>VLOOKUP($D1216,Artslister!$A$1:$W$100,8,FALSE)</f>
        <v>Rosales</v>
      </c>
      <c r="T1216" t="str">
        <f>VLOOKUP($D1216,Artslister!$A$1:$W$100,9,FALSE)</f>
        <v>Rosaceae</v>
      </c>
      <c r="U1216" t="str">
        <f>VLOOKUP($D1216,Artslister!$A$1:$W$100,10,FALSE)</f>
        <v>Filipendula</v>
      </c>
      <c r="V1216" t="str">
        <f>VLOOKUP($D1216,Artslister!$A$1:$W$100,11,FALSE)</f>
        <v>vulgaris</v>
      </c>
      <c r="W1216">
        <f>VLOOKUP($D1216,Artslister!$A$1:$W$100,12,FALSE)</f>
        <v>0</v>
      </c>
      <c r="X1216" t="str">
        <f>VLOOKUP($D1216,Artslister!$A$1:$W$100,13,FALSE)</f>
        <v>Moench</v>
      </c>
      <c r="Y1216" t="str">
        <f>VLOOKUP($D1216,Artslister!$A$1:$W$100,15,FALSE)</f>
        <v>VU</v>
      </c>
      <c r="Z1216" t="e">
        <f>VLOOKUP($D1216,Artslister!$A$1:$W$100,17,FALSE)</f>
        <v>#N/A</v>
      </c>
    </row>
    <row r="1217" spans="1:26" x14ac:dyDescent="0.3">
      <c r="A1217" t="s">
        <v>56</v>
      </c>
      <c r="B1217">
        <v>2022</v>
      </c>
      <c r="C1217" t="s">
        <v>1481</v>
      </c>
      <c r="D1217" t="s">
        <v>1710</v>
      </c>
      <c r="E1217">
        <v>10</v>
      </c>
      <c r="F1217">
        <v>1</v>
      </c>
      <c r="M1217" t="str">
        <f>VLOOKUP($D1217,Artslister!$A$1:$W$100,2,FALSE)</f>
        <v>Filipendula vulgaris</v>
      </c>
      <c r="N1217" t="str">
        <f>VLOOKUP($D1217,Artslister!$A$1:$W$100,3,FALSE)</f>
        <v>103311</v>
      </c>
      <c r="O1217" t="str">
        <f>VLOOKUP($D1217,Artslister!$A$1:$W$100,4,FALSE)</f>
        <v>133275</v>
      </c>
      <c r="P1217" t="str">
        <f>VLOOKUP($D1217,Artslister!$A$1:$W$100,5,FALSE)</f>
        <v>Plantae</v>
      </c>
      <c r="Q1217" t="str">
        <f>VLOOKUP($D1217,Artslister!$A$1:$W$100,6,FALSE)</f>
        <v>Magnoliophyta</v>
      </c>
      <c r="R1217" t="str">
        <f>VLOOKUP($D1217,Artslister!$A$1:$W$100,7,FALSE)</f>
        <v>Eudicots</v>
      </c>
      <c r="S1217" t="str">
        <f>VLOOKUP($D1217,Artslister!$A$1:$W$100,8,FALSE)</f>
        <v>Rosales</v>
      </c>
      <c r="T1217" t="str">
        <f>VLOOKUP($D1217,Artslister!$A$1:$W$100,9,FALSE)</f>
        <v>Rosaceae</v>
      </c>
      <c r="U1217" t="str">
        <f>VLOOKUP($D1217,Artslister!$A$1:$W$100,10,FALSE)</f>
        <v>Filipendula</v>
      </c>
      <c r="V1217" t="str">
        <f>VLOOKUP($D1217,Artslister!$A$1:$W$100,11,FALSE)</f>
        <v>vulgaris</v>
      </c>
      <c r="W1217">
        <f>VLOOKUP($D1217,Artslister!$A$1:$W$100,12,FALSE)</f>
        <v>0</v>
      </c>
      <c r="X1217" t="str">
        <f>VLOOKUP($D1217,Artslister!$A$1:$W$100,13,FALSE)</f>
        <v>Moench</v>
      </c>
      <c r="Y1217" t="str">
        <f>VLOOKUP($D1217,Artslister!$A$1:$W$100,15,FALSE)</f>
        <v>VU</v>
      </c>
      <c r="Z1217" t="e">
        <f>VLOOKUP($D1217,Artslister!$A$1:$W$100,17,FALSE)</f>
        <v>#N/A</v>
      </c>
    </row>
    <row r="1218" spans="1:26" x14ac:dyDescent="0.3">
      <c r="A1218" t="s">
        <v>56</v>
      </c>
      <c r="B1218">
        <v>2022</v>
      </c>
      <c r="C1218" t="s">
        <v>1472</v>
      </c>
      <c r="D1218" t="s">
        <v>1710</v>
      </c>
      <c r="E1218">
        <v>4</v>
      </c>
      <c r="F1218">
        <v>1</v>
      </c>
      <c r="M1218" t="str">
        <f>VLOOKUP($D1218,Artslister!$A$1:$W$100,2,FALSE)</f>
        <v>Filipendula vulgaris</v>
      </c>
      <c r="N1218" t="str">
        <f>VLOOKUP($D1218,Artslister!$A$1:$W$100,3,FALSE)</f>
        <v>103311</v>
      </c>
      <c r="O1218" t="str">
        <f>VLOOKUP($D1218,Artslister!$A$1:$W$100,4,FALSE)</f>
        <v>133275</v>
      </c>
      <c r="P1218" t="str">
        <f>VLOOKUP($D1218,Artslister!$A$1:$W$100,5,FALSE)</f>
        <v>Plantae</v>
      </c>
      <c r="Q1218" t="str">
        <f>VLOOKUP($D1218,Artslister!$A$1:$W$100,6,FALSE)</f>
        <v>Magnoliophyta</v>
      </c>
      <c r="R1218" t="str">
        <f>VLOOKUP($D1218,Artslister!$A$1:$W$100,7,FALSE)</f>
        <v>Eudicots</v>
      </c>
      <c r="S1218" t="str">
        <f>VLOOKUP($D1218,Artslister!$A$1:$W$100,8,FALSE)</f>
        <v>Rosales</v>
      </c>
      <c r="T1218" t="str">
        <f>VLOOKUP($D1218,Artslister!$A$1:$W$100,9,FALSE)</f>
        <v>Rosaceae</v>
      </c>
      <c r="U1218" t="str">
        <f>VLOOKUP($D1218,Artslister!$A$1:$W$100,10,FALSE)</f>
        <v>Filipendula</v>
      </c>
      <c r="V1218" t="str">
        <f>VLOOKUP($D1218,Artslister!$A$1:$W$100,11,FALSE)</f>
        <v>vulgaris</v>
      </c>
      <c r="W1218">
        <f>VLOOKUP($D1218,Artslister!$A$1:$W$100,12,FALSE)</f>
        <v>0</v>
      </c>
      <c r="X1218" t="str">
        <f>VLOOKUP($D1218,Artslister!$A$1:$W$100,13,FALSE)</f>
        <v>Moench</v>
      </c>
      <c r="Y1218" t="str">
        <f>VLOOKUP($D1218,Artslister!$A$1:$W$100,15,FALSE)</f>
        <v>VU</v>
      </c>
      <c r="Z1218" t="e">
        <f>VLOOKUP($D1218,Artslister!$A$1:$W$100,17,FALSE)</f>
        <v>#N/A</v>
      </c>
    </row>
    <row r="1219" spans="1:26" x14ac:dyDescent="0.3">
      <c r="A1219" t="s">
        <v>56</v>
      </c>
      <c r="B1219">
        <v>2022</v>
      </c>
      <c r="C1219" t="s">
        <v>1470</v>
      </c>
      <c r="D1219" t="s">
        <v>1710</v>
      </c>
      <c r="E1219">
        <v>1</v>
      </c>
      <c r="F1219">
        <v>1</v>
      </c>
      <c r="M1219" t="str">
        <f>VLOOKUP($D1219,Artslister!$A$1:$W$100,2,FALSE)</f>
        <v>Filipendula vulgaris</v>
      </c>
      <c r="N1219" t="str">
        <f>VLOOKUP($D1219,Artslister!$A$1:$W$100,3,FALSE)</f>
        <v>103311</v>
      </c>
      <c r="O1219" t="str">
        <f>VLOOKUP($D1219,Artslister!$A$1:$W$100,4,FALSE)</f>
        <v>133275</v>
      </c>
      <c r="P1219" t="str">
        <f>VLOOKUP($D1219,Artslister!$A$1:$W$100,5,FALSE)</f>
        <v>Plantae</v>
      </c>
      <c r="Q1219" t="str">
        <f>VLOOKUP($D1219,Artslister!$A$1:$W$100,6,FALSE)</f>
        <v>Magnoliophyta</v>
      </c>
      <c r="R1219" t="str">
        <f>VLOOKUP($D1219,Artslister!$A$1:$W$100,7,FALSE)</f>
        <v>Eudicots</v>
      </c>
      <c r="S1219" t="str">
        <f>VLOOKUP($D1219,Artslister!$A$1:$W$100,8,FALSE)</f>
        <v>Rosales</v>
      </c>
      <c r="T1219" t="str">
        <f>VLOOKUP($D1219,Artslister!$A$1:$W$100,9,FALSE)</f>
        <v>Rosaceae</v>
      </c>
      <c r="U1219" t="str">
        <f>VLOOKUP($D1219,Artslister!$A$1:$W$100,10,FALSE)</f>
        <v>Filipendula</v>
      </c>
      <c r="V1219" t="str">
        <f>VLOOKUP($D1219,Artslister!$A$1:$W$100,11,FALSE)</f>
        <v>vulgaris</v>
      </c>
      <c r="W1219">
        <f>VLOOKUP($D1219,Artslister!$A$1:$W$100,12,FALSE)</f>
        <v>0</v>
      </c>
      <c r="X1219" t="str">
        <f>VLOOKUP($D1219,Artslister!$A$1:$W$100,13,FALSE)</f>
        <v>Moench</v>
      </c>
      <c r="Y1219" t="str">
        <f>VLOOKUP($D1219,Artslister!$A$1:$W$100,15,FALSE)</f>
        <v>VU</v>
      </c>
      <c r="Z1219" t="e">
        <f>VLOOKUP($D1219,Artslister!$A$1:$W$100,17,FALSE)</f>
        <v>#N/A</v>
      </c>
    </row>
    <row r="1220" spans="1:26" x14ac:dyDescent="0.3">
      <c r="A1220" t="s">
        <v>56</v>
      </c>
      <c r="B1220">
        <v>2022</v>
      </c>
      <c r="C1220" t="s">
        <v>1475</v>
      </c>
      <c r="D1220" t="s">
        <v>1710</v>
      </c>
      <c r="E1220">
        <v>6</v>
      </c>
      <c r="F1220">
        <v>1</v>
      </c>
      <c r="M1220" t="str">
        <f>VLOOKUP($D1220,Artslister!$A$1:$W$100,2,FALSE)</f>
        <v>Filipendula vulgaris</v>
      </c>
      <c r="N1220" t="str">
        <f>VLOOKUP($D1220,Artslister!$A$1:$W$100,3,FALSE)</f>
        <v>103311</v>
      </c>
      <c r="O1220" t="str">
        <f>VLOOKUP($D1220,Artslister!$A$1:$W$100,4,FALSE)</f>
        <v>133275</v>
      </c>
      <c r="P1220" t="str">
        <f>VLOOKUP($D1220,Artslister!$A$1:$W$100,5,FALSE)</f>
        <v>Plantae</v>
      </c>
      <c r="Q1220" t="str">
        <f>VLOOKUP($D1220,Artslister!$A$1:$W$100,6,FALSE)</f>
        <v>Magnoliophyta</v>
      </c>
      <c r="R1220" t="str">
        <f>VLOOKUP($D1220,Artslister!$A$1:$W$100,7,FALSE)</f>
        <v>Eudicots</v>
      </c>
      <c r="S1220" t="str">
        <f>VLOOKUP($D1220,Artslister!$A$1:$W$100,8,FALSE)</f>
        <v>Rosales</v>
      </c>
      <c r="T1220" t="str">
        <f>VLOOKUP($D1220,Artslister!$A$1:$W$100,9,FALSE)</f>
        <v>Rosaceae</v>
      </c>
      <c r="U1220" t="str">
        <f>VLOOKUP($D1220,Artslister!$A$1:$W$100,10,FALSE)</f>
        <v>Filipendula</v>
      </c>
      <c r="V1220" t="str">
        <f>VLOOKUP($D1220,Artslister!$A$1:$W$100,11,FALSE)</f>
        <v>vulgaris</v>
      </c>
      <c r="W1220">
        <f>VLOOKUP($D1220,Artslister!$A$1:$W$100,12,FALSE)</f>
        <v>0</v>
      </c>
      <c r="X1220" t="str">
        <f>VLOOKUP($D1220,Artslister!$A$1:$W$100,13,FALSE)</f>
        <v>Moench</v>
      </c>
      <c r="Y1220" t="str">
        <f>VLOOKUP($D1220,Artslister!$A$1:$W$100,15,FALSE)</f>
        <v>VU</v>
      </c>
      <c r="Z1220" t="e">
        <f>VLOOKUP($D1220,Artslister!$A$1:$W$100,17,FALSE)</f>
        <v>#N/A</v>
      </c>
    </row>
    <row r="1221" spans="1:26" x14ac:dyDescent="0.3">
      <c r="A1221" t="s">
        <v>98</v>
      </c>
      <c r="B1221">
        <v>2022</v>
      </c>
      <c r="C1221" t="s">
        <v>1564</v>
      </c>
      <c r="D1221" t="s">
        <v>1710</v>
      </c>
      <c r="E1221">
        <v>5</v>
      </c>
      <c r="F1221">
        <v>1</v>
      </c>
      <c r="M1221" t="str">
        <f>VLOOKUP($D1221,Artslister!$A$1:$W$100,2,FALSE)</f>
        <v>Filipendula vulgaris</v>
      </c>
      <c r="N1221" t="str">
        <f>VLOOKUP($D1221,Artslister!$A$1:$W$100,3,FALSE)</f>
        <v>103311</v>
      </c>
      <c r="O1221" t="str">
        <f>VLOOKUP($D1221,Artslister!$A$1:$W$100,4,FALSE)</f>
        <v>133275</v>
      </c>
      <c r="P1221" t="str">
        <f>VLOOKUP($D1221,Artslister!$A$1:$W$100,5,FALSE)</f>
        <v>Plantae</v>
      </c>
      <c r="Q1221" t="str">
        <f>VLOOKUP($D1221,Artslister!$A$1:$W$100,6,FALSE)</f>
        <v>Magnoliophyta</v>
      </c>
      <c r="R1221" t="str">
        <f>VLOOKUP($D1221,Artslister!$A$1:$W$100,7,FALSE)</f>
        <v>Eudicots</v>
      </c>
      <c r="S1221" t="str">
        <f>VLOOKUP($D1221,Artslister!$A$1:$W$100,8,FALSE)</f>
        <v>Rosales</v>
      </c>
      <c r="T1221" t="str">
        <f>VLOOKUP($D1221,Artslister!$A$1:$W$100,9,FALSE)</f>
        <v>Rosaceae</v>
      </c>
      <c r="U1221" t="str">
        <f>VLOOKUP($D1221,Artslister!$A$1:$W$100,10,FALSE)</f>
        <v>Filipendula</v>
      </c>
      <c r="V1221" t="str">
        <f>VLOOKUP($D1221,Artslister!$A$1:$W$100,11,FALSE)</f>
        <v>vulgaris</v>
      </c>
      <c r="W1221">
        <f>VLOOKUP($D1221,Artslister!$A$1:$W$100,12,FALSE)</f>
        <v>0</v>
      </c>
      <c r="X1221" t="str">
        <f>VLOOKUP($D1221,Artslister!$A$1:$W$100,13,FALSE)</f>
        <v>Moench</v>
      </c>
      <c r="Y1221" t="str">
        <f>VLOOKUP($D1221,Artslister!$A$1:$W$100,15,FALSE)</f>
        <v>VU</v>
      </c>
      <c r="Z1221" t="e">
        <f>VLOOKUP($D1221,Artslister!$A$1:$W$100,17,FALSE)</f>
        <v>#N/A</v>
      </c>
    </row>
    <row r="1222" spans="1:26" x14ac:dyDescent="0.3">
      <c r="A1222" t="s">
        <v>98</v>
      </c>
      <c r="B1222">
        <v>2022</v>
      </c>
      <c r="C1222" t="s">
        <v>1561</v>
      </c>
      <c r="D1222" t="s">
        <v>1710</v>
      </c>
      <c r="E1222">
        <v>1</v>
      </c>
      <c r="F1222">
        <v>1</v>
      </c>
      <c r="M1222" t="str">
        <f>VLOOKUP($D1222,Artslister!$A$1:$W$100,2,FALSE)</f>
        <v>Filipendula vulgaris</v>
      </c>
      <c r="N1222" t="str">
        <f>VLOOKUP($D1222,Artslister!$A$1:$W$100,3,FALSE)</f>
        <v>103311</v>
      </c>
      <c r="O1222" t="str">
        <f>VLOOKUP($D1222,Artslister!$A$1:$W$100,4,FALSE)</f>
        <v>133275</v>
      </c>
      <c r="P1222" t="str">
        <f>VLOOKUP($D1222,Artslister!$A$1:$W$100,5,FALSE)</f>
        <v>Plantae</v>
      </c>
      <c r="Q1222" t="str">
        <f>VLOOKUP($D1222,Artslister!$A$1:$W$100,6,FALSE)</f>
        <v>Magnoliophyta</v>
      </c>
      <c r="R1222" t="str">
        <f>VLOOKUP($D1222,Artslister!$A$1:$W$100,7,FALSE)</f>
        <v>Eudicots</v>
      </c>
      <c r="S1222" t="str">
        <f>VLOOKUP($D1222,Artslister!$A$1:$W$100,8,FALSE)</f>
        <v>Rosales</v>
      </c>
      <c r="T1222" t="str">
        <f>VLOOKUP($D1222,Artslister!$A$1:$W$100,9,FALSE)</f>
        <v>Rosaceae</v>
      </c>
      <c r="U1222" t="str">
        <f>VLOOKUP($D1222,Artslister!$A$1:$W$100,10,FALSE)</f>
        <v>Filipendula</v>
      </c>
      <c r="V1222" t="str">
        <f>VLOOKUP($D1222,Artslister!$A$1:$W$100,11,FALSE)</f>
        <v>vulgaris</v>
      </c>
      <c r="W1222">
        <f>VLOOKUP($D1222,Artslister!$A$1:$W$100,12,FALSE)</f>
        <v>0</v>
      </c>
      <c r="X1222" t="str">
        <f>VLOOKUP($D1222,Artslister!$A$1:$W$100,13,FALSE)</f>
        <v>Moench</v>
      </c>
      <c r="Y1222" t="str">
        <f>VLOOKUP($D1222,Artslister!$A$1:$W$100,15,FALSE)</f>
        <v>VU</v>
      </c>
      <c r="Z1222" t="e">
        <f>VLOOKUP($D1222,Artslister!$A$1:$W$100,17,FALSE)</f>
        <v>#N/A</v>
      </c>
    </row>
    <row r="1223" spans="1:26" x14ac:dyDescent="0.3">
      <c r="A1223" t="s">
        <v>98</v>
      </c>
      <c r="B1223">
        <v>2022</v>
      </c>
      <c r="C1223" t="s">
        <v>1557</v>
      </c>
      <c r="D1223" t="s">
        <v>1710</v>
      </c>
      <c r="E1223">
        <v>15</v>
      </c>
      <c r="F1223">
        <v>1</v>
      </c>
      <c r="M1223" t="str">
        <f>VLOOKUP($D1223,Artslister!$A$1:$W$100,2,FALSE)</f>
        <v>Filipendula vulgaris</v>
      </c>
      <c r="N1223" t="str">
        <f>VLOOKUP($D1223,Artslister!$A$1:$W$100,3,FALSE)</f>
        <v>103311</v>
      </c>
      <c r="O1223" t="str">
        <f>VLOOKUP($D1223,Artslister!$A$1:$W$100,4,FALSE)</f>
        <v>133275</v>
      </c>
      <c r="P1223" t="str">
        <f>VLOOKUP($D1223,Artslister!$A$1:$W$100,5,FALSE)</f>
        <v>Plantae</v>
      </c>
      <c r="Q1223" t="str">
        <f>VLOOKUP($D1223,Artslister!$A$1:$W$100,6,FALSE)</f>
        <v>Magnoliophyta</v>
      </c>
      <c r="R1223" t="str">
        <f>VLOOKUP($D1223,Artslister!$A$1:$W$100,7,FALSE)</f>
        <v>Eudicots</v>
      </c>
      <c r="S1223" t="str">
        <f>VLOOKUP($D1223,Artslister!$A$1:$W$100,8,FALSE)</f>
        <v>Rosales</v>
      </c>
      <c r="T1223" t="str">
        <f>VLOOKUP($D1223,Artslister!$A$1:$W$100,9,FALSE)</f>
        <v>Rosaceae</v>
      </c>
      <c r="U1223" t="str">
        <f>VLOOKUP($D1223,Artslister!$A$1:$W$100,10,FALSE)</f>
        <v>Filipendula</v>
      </c>
      <c r="V1223" t="str">
        <f>VLOOKUP($D1223,Artslister!$A$1:$W$100,11,FALSE)</f>
        <v>vulgaris</v>
      </c>
      <c r="W1223">
        <f>VLOOKUP($D1223,Artslister!$A$1:$W$100,12,FALSE)</f>
        <v>0</v>
      </c>
      <c r="X1223" t="str">
        <f>VLOOKUP($D1223,Artslister!$A$1:$W$100,13,FALSE)</f>
        <v>Moench</v>
      </c>
      <c r="Y1223" t="str">
        <f>VLOOKUP($D1223,Artslister!$A$1:$W$100,15,FALSE)</f>
        <v>VU</v>
      </c>
      <c r="Z1223" t="e">
        <f>VLOOKUP($D1223,Artslister!$A$1:$W$100,17,FALSE)</f>
        <v>#N/A</v>
      </c>
    </row>
    <row r="1224" spans="1:26" x14ac:dyDescent="0.3">
      <c r="A1224" t="s">
        <v>98</v>
      </c>
      <c r="B1224">
        <v>2022</v>
      </c>
      <c r="C1224" t="s">
        <v>1556</v>
      </c>
      <c r="D1224" t="s">
        <v>1710</v>
      </c>
      <c r="E1224">
        <v>50</v>
      </c>
      <c r="F1224">
        <v>1</v>
      </c>
      <c r="M1224" t="str">
        <f>VLOOKUP($D1224,Artslister!$A$1:$W$100,2,FALSE)</f>
        <v>Filipendula vulgaris</v>
      </c>
      <c r="N1224" t="str">
        <f>VLOOKUP($D1224,Artslister!$A$1:$W$100,3,FALSE)</f>
        <v>103311</v>
      </c>
      <c r="O1224" t="str">
        <f>VLOOKUP($D1224,Artslister!$A$1:$W$100,4,FALSE)</f>
        <v>133275</v>
      </c>
      <c r="P1224" t="str">
        <f>VLOOKUP($D1224,Artslister!$A$1:$W$100,5,FALSE)</f>
        <v>Plantae</v>
      </c>
      <c r="Q1224" t="str">
        <f>VLOOKUP($D1224,Artslister!$A$1:$W$100,6,FALSE)</f>
        <v>Magnoliophyta</v>
      </c>
      <c r="R1224" t="str">
        <f>VLOOKUP($D1224,Artslister!$A$1:$W$100,7,FALSE)</f>
        <v>Eudicots</v>
      </c>
      <c r="S1224" t="str">
        <f>VLOOKUP($D1224,Artslister!$A$1:$W$100,8,FALSE)</f>
        <v>Rosales</v>
      </c>
      <c r="T1224" t="str">
        <f>VLOOKUP($D1224,Artslister!$A$1:$W$100,9,FALSE)</f>
        <v>Rosaceae</v>
      </c>
      <c r="U1224" t="str">
        <f>VLOOKUP($D1224,Artslister!$A$1:$W$100,10,FALSE)</f>
        <v>Filipendula</v>
      </c>
      <c r="V1224" t="str">
        <f>VLOOKUP($D1224,Artslister!$A$1:$W$100,11,FALSE)</f>
        <v>vulgaris</v>
      </c>
      <c r="W1224">
        <f>VLOOKUP($D1224,Artslister!$A$1:$W$100,12,FALSE)</f>
        <v>0</v>
      </c>
      <c r="X1224" t="str">
        <f>VLOOKUP($D1224,Artslister!$A$1:$W$100,13,FALSE)</f>
        <v>Moench</v>
      </c>
      <c r="Y1224" t="str">
        <f>VLOOKUP($D1224,Artslister!$A$1:$W$100,15,FALSE)</f>
        <v>VU</v>
      </c>
      <c r="Z1224" t="e">
        <f>VLOOKUP($D1224,Artslister!$A$1:$W$100,17,FALSE)</f>
        <v>#N/A</v>
      </c>
    </row>
    <row r="1225" spans="1:26" x14ac:dyDescent="0.3">
      <c r="A1225" t="s">
        <v>98</v>
      </c>
      <c r="B1225">
        <v>2022</v>
      </c>
      <c r="C1225" t="s">
        <v>1558</v>
      </c>
      <c r="D1225" t="s">
        <v>1710</v>
      </c>
      <c r="E1225">
        <v>5</v>
      </c>
      <c r="F1225">
        <v>1</v>
      </c>
      <c r="M1225" t="str">
        <f>VLOOKUP($D1225,Artslister!$A$1:$W$100,2,FALSE)</f>
        <v>Filipendula vulgaris</v>
      </c>
      <c r="N1225" t="str">
        <f>VLOOKUP($D1225,Artslister!$A$1:$W$100,3,FALSE)</f>
        <v>103311</v>
      </c>
      <c r="O1225" t="str">
        <f>VLOOKUP($D1225,Artslister!$A$1:$W$100,4,FALSE)</f>
        <v>133275</v>
      </c>
      <c r="P1225" t="str">
        <f>VLOOKUP($D1225,Artslister!$A$1:$W$100,5,FALSE)</f>
        <v>Plantae</v>
      </c>
      <c r="Q1225" t="str">
        <f>VLOOKUP($D1225,Artslister!$A$1:$W$100,6,FALSE)</f>
        <v>Magnoliophyta</v>
      </c>
      <c r="R1225" t="str">
        <f>VLOOKUP($D1225,Artslister!$A$1:$W$100,7,FALSE)</f>
        <v>Eudicots</v>
      </c>
      <c r="S1225" t="str">
        <f>VLOOKUP($D1225,Artslister!$A$1:$W$100,8,FALSE)</f>
        <v>Rosales</v>
      </c>
      <c r="T1225" t="str">
        <f>VLOOKUP($D1225,Artslister!$A$1:$W$100,9,FALSE)</f>
        <v>Rosaceae</v>
      </c>
      <c r="U1225" t="str">
        <f>VLOOKUP($D1225,Artslister!$A$1:$W$100,10,FALSE)</f>
        <v>Filipendula</v>
      </c>
      <c r="V1225" t="str">
        <f>VLOOKUP($D1225,Artslister!$A$1:$W$100,11,FALSE)</f>
        <v>vulgaris</v>
      </c>
      <c r="W1225">
        <f>VLOOKUP($D1225,Artslister!$A$1:$W$100,12,FALSE)</f>
        <v>0</v>
      </c>
      <c r="X1225" t="str">
        <f>VLOOKUP($D1225,Artslister!$A$1:$W$100,13,FALSE)</f>
        <v>Moench</v>
      </c>
      <c r="Y1225" t="str">
        <f>VLOOKUP($D1225,Artslister!$A$1:$W$100,15,FALSE)</f>
        <v>VU</v>
      </c>
      <c r="Z1225" t="e">
        <f>VLOOKUP($D1225,Artslister!$A$1:$W$100,17,FALSE)</f>
        <v>#N/A</v>
      </c>
    </row>
    <row r="1226" spans="1:26" x14ac:dyDescent="0.3">
      <c r="A1226" t="s">
        <v>98</v>
      </c>
      <c r="B1226">
        <v>2022</v>
      </c>
      <c r="C1226" t="s">
        <v>1562</v>
      </c>
      <c r="D1226" t="s">
        <v>1710</v>
      </c>
      <c r="E1226">
        <v>8</v>
      </c>
      <c r="F1226">
        <v>1</v>
      </c>
      <c r="M1226" t="str">
        <f>VLOOKUP($D1226,Artslister!$A$1:$W$100,2,FALSE)</f>
        <v>Filipendula vulgaris</v>
      </c>
      <c r="N1226" t="str">
        <f>VLOOKUP($D1226,Artslister!$A$1:$W$100,3,FALSE)</f>
        <v>103311</v>
      </c>
      <c r="O1226" t="str">
        <f>VLOOKUP($D1226,Artslister!$A$1:$W$100,4,FALSE)</f>
        <v>133275</v>
      </c>
      <c r="P1226" t="str">
        <f>VLOOKUP($D1226,Artslister!$A$1:$W$100,5,FALSE)</f>
        <v>Plantae</v>
      </c>
      <c r="Q1226" t="str">
        <f>VLOOKUP($D1226,Artslister!$A$1:$W$100,6,FALSE)</f>
        <v>Magnoliophyta</v>
      </c>
      <c r="R1226" t="str">
        <f>VLOOKUP($D1226,Artslister!$A$1:$W$100,7,FALSE)</f>
        <v>Eudicots</v>
      </c>
      <c r="S1226" t="str">
        <f>VLOOKUP($D1226,Artslister!$A$1:$W$100,8,FALSE)</f>
        <v>Rosales</v>
      </c>
      <c r="T1226" t="str">
        <f>VLOOKUP($D1226,Artslister!$A$1:$W$100,9,FALSE)</f>
        <v>Rosaceae</v>
      </c>
      <c r="U1226" t="str">
        <f>VLOOKUP($D1226,Artslister!$A$1:$W$100,10,FALSE)</f>
        <v>Filipendula</v>
      </c>
      <c r="V1226" t="str">
        <f>VLOOKUP($D1226,Artslister!$A$1:$W$100,11,FALSE)</f>
        <v>vulgaris</v>
      </c>
      <c r="W1226">
        <f>VLOOKUP($D1226,Artslister!$A$1:$W$100,12,FALSE)</f>
        <v>0</v>
      </c>
      <c r="X1226" t="str">
        <f>VLOOKUP($D1226,Artslister!$A$1:$W$100,13,FALSE)</f>
        <v>Moench</v>
      </c>
      <c r="Y1226" t="str">
        <f>VLOOKUP($D1226,Artslister!$A$1:$W$100,15,FALSE)</f>
        <v>VU</v>
      </c>
      <c r="Z1226" t="e">
        <f>VLOOKUP($D1226,Artslister!$A$1:$W$100,17,FALSE)</f>
        <v>#N/A</v>
      </c>
    </row>
    <row r="1227" spans="1:26" x14ac:dyDescent="0.3">
      <c r="A1227" t="s">
        <v>109</v>
      </c>
      <c r="B1227">
        <v>2022</v>
      </c>
      <c r="C1227" t="s">
        <v>1322</v>
      </c>
      <c r="D1227" t="s">
        <v>1710</v>
      </c>
      <c r="E1227">
        <v>2</v>
      </c>
      <c r="F1227">
        <v>1</v>
      </c>
      <c r="M1227" t="str">
        <f>VLOOKUP($D1227,Artslister!$A$1:$W$100,2,FALSE)</f>
        <v>Filipendula vulgaris</v>
      </c>
      <c r="N1227" t="str">
        <f>VLOOKUP($D1227,Artslister!$A$1:$W$100,3,FALSE)</f>
        <v>103311</v>
      </c>
      <c r="O1227" t="str">
        <f>VLOOKUP($D1227,Artslister!$A$1:$W$100,4,FALSE)</f>
        <v>133275</v>
      </c>
      <c r="P1227" t="str">
        <f>VLOOKUP($D1227,Artslister!$A$1:$W$100,5,FALSE)</f>
        <v>Plantae</v>
      </c>
      <c r="Q1227" t="str">
        <f>VLOOKUP($D1227,Artslister!$A$1:$W$100,6,FALSE)</f>
        <v>Magnoliophyta</v>
      </c>
      <c r="R1227" t="str">
        <f>VLOOKUP($D1227,Artslister!$A$1:$W$100,7,FALSE)</f>
        <v>Eudicots</v>
      </c>
      <c r="S1227" t="str">
        <f>VLOOKUP($D1227,Artslister!$A$1:$W$100,8,FALSE)</f>
        <v>Rosales</v>
      </c>
      <c r="T1227" t="str">
        <f>VLOOKUP($D1227,Artslister!$A$1:$W$100,9,FALSE)</f>
        <v>Rosaceae</v>
      </c>
      <c r="U1227" t="str">
        <f>VLOOKUP($D1227,Artslister!$A$1:$W$100,10,FALSE)</f>
        <v>Filipendula</v>
      </c>
      <c r="V1227" t="str">
        <f>VLOOKUP($D1227,Artslister!$A$1:$W$100,11,FALSE)</f>
        <v>vulgaris</v>
      </c>
      <c r="W1227">
        <f>VLOOKUP($D1227,Artslister!$A$1:$W$100,12,FALSE)</f>
        <v>0</v>
      </c>
      <c r="X1227" t="str">
        <f>VLOOKUP($D1227,Artslister!$A$1:$W$100,13,FALSE)</f>
        <v>Moench</v>
      </c>
      <c r="Y1227" t="str">
        <f>VLOOKUP($D1227,Artslister!$A$1:$W$100,15,FALSE)</f>
        <v>VU</v>
      </c>
      <c r="Z1227" t="e">
        <f>VLOOKUP($D1227,Artslister!$A$1:$W$100,17,FALSE)</f>
        <v>#N/A</v>
      </c>
    </row>
    <row r="1228" spans="1:26" x14ac:dyDescent="0.3">
      <c r="A1228" t="s">
        <v>109</v>
      </c>
      <c r="B1228">
        <v>2022</v>
      </c>
      <c r="C1228" t="s">
        <v>1328</v>
      </c>
      <c r="D1228" t="s">
        <v>1710</v>
      </c>
      <c r="E1228">
        <v>1</v>
      </c>
      <c r="F1228">
        <v>1</v>
      </c>
      <c r="M1228" t="str">
        <f>VLOOKUP($D1228,Artslister!$A$1:$W$100,2,FALSE)</f>
        <v>Filipendula vulgaris</v>
      </c>
      <c r="N1228" t="str">
        <f>VLOOKUP($D1228,Artslister!$A$1:$W$100,3,FALSE)</f>
        <v>103311</v>
      </c>
      <c r="O1228" t="str">
        <f>VLOOKUP($D1228,Artslister!$A$1:$W$100,4,FALSE)</f>
        <v>133275</v>
      </c>
      <c r="P1228" t="str">
        <f>VLOOKUP($D1228,Artslister!$A$1:$W$100,5,FALSE)</f>
        <v>Plantae</v>
      </c>
      <c r="Q1228" t="str">
        <f>VLOOKUP($D1228,Artslister!$A$1:$W$100,6,FALSE)</f>
        <v>Magnoliophyta</v>
      </c>
      <c r="R1228" t="str">
        <f>VLOOKUP($D1228,Artslister!$A$1:$W$100,7,FALSE)</f>
        <v>Eudicots</v>
      </c>
      <c r="S1228" t="str">
        <f>VLOOKUP($D1228,Artslister!$A$1:$W$100,8,FALSE)</f>
        <v>Rosales</v>
      </c>
      <c r="T1228" t="str">
        <f>VLOOKUP($D1228,Artslister!$A$1:$W$100,9,FALSE)</f>
        <v>Rosaceae</v>
      </c>
      <c r="U1228" t="str">
        <f>VLOOKUP($D1228,Artslister!$A$1:$W$100,10,FALSE)</f>
        <v>Filipendula</v>
      </c>
      <c r="V1228" t="str">
        <f>VLOOKUP($D1228,Artslister!$A$1:$W$100,11,FALSE)</f>
        <v>vulgaris</v>
      </c>
      <c r="W1228">
        <f>VLOOKUP($D1228,Artslister!$A$1:$W$100,12,FALSE)</f>
        <v>0</v>
      </c>
      <c r="X1228" t="str">
        <f>VLOOKUP($D1228,Artslister!$A$1:$W$100,13,FALSE)</f>
        <v>Moench</v>
      </c>
      <c r="Y1228" t="str">
        <f>VLOOKUP($D1228,Artslister!$A$1:$W$100,15,FALSE)</f>
        <v>VU</v>
      </c>
      <c r="Z1228" t="e">
        <f>VLOOKUP($D1228,Artslister!$A$1:$W$100,17,FALSE)</f>
        <v>#N/A</v>
      </c>
    </row>
    <row r="1229" spans="1:26" x14ac:dyDescent="0.3">
      <c r="A1229" t="s">
        <v>109</v>
      </c>
      <c r="B1229">
        <v>2022</v>
      </c>
      <c r="C1229" t="s">
        <v>1330</v>
      </c>
      <c r="D1229" t="s">
        <v>1710</v>
      </c>
      <c r="E1229">
        <v>2</v>
      </c>
      <c r="F1229">
        <v>1</v>
      </c>
      <c r="M1229" t="str">
        <f>VLOOKUP($D1229,Artslister!$A$1:$W$100,2,FALSE)</f>
        <v>Filipendula vulgaris</v>
      </c>
      <c r="N1229" t="str">
        <f>VLOOKUP($D1229,Artslister!$A$1:$W$100,3,FALSE)</f>
        <v>103311</v>
      </c>
      <c r="O1229" t="str">
        <f>VLOOKUP($D1229,Artslister!$A$1:$W$100,4,FALSE)</f>
        <v>133275</v>
      </c>
      <c r="P1229" t="str">
        <f>VLOOKUP($D1229,Artslister!$A$1:$W$100,5,FALSE)</f>
        <v>Plantae</v>
      </c>
      <c r="Q1229" t="str">
        <f>VLOOKUP($D1229,Artslister!$A$1:$W$100,6,FALSE)</f>
        <v>Magnoliophyta</v>
      </c>
      <c r="R1229" t="str">
        <f>VLOOKUP($D1229,Artslister!$A$1:$W$100,7,FALSE)</f>
        <v>Eudicots</v>
      </c>
      <c r="S1229" t="str">
        <f>VLOOKUP($D1229,Artslister!$A$1:$W$100,8,FALSE)</f>
        <v>Rosales</v>
      </c>
      <c r="T1229" t="str">
        <f>VLOOKUP($D1229,Artslister!$A$1:$W$100,9,FALSE)</f>
        <v>Rosaceae</v>
      </c>
      <c r="U1229" t="str">
        <f>VLOOKUP($D1229,Artslister!$A$1:$W$100,10,FALSE)</f>
        <v>Filipendula</v>
      </c>
      <c r="V1229" t="str">
        <f>VLOOKUP($D1229,Artslister!$A$1:$W$100,11,FALSE)</f>
        <v>vulgaris</v>
      </c>
      <c r="W1229">
        <f>VLOOKUP($D1229,Artslister!$A$1:$W$100,12,FALSE)</f>
        <v>0</v>
      </c>
      <c r="X1229" t="str">
        <f>VLOOKUP($D1229,Artslister!$A$1:$W$100,13,FALSE)</f>
        <v>Moench</v>
      </c>
      <c r="Y1229" t="str">
        <f>VLOOKUP($D1229,Artslister!$A$1:$W$100,15,FALSE)</f>
        <v>VU</v>
      </c>
      <c r="Z1229" t="e">
        <f>VLOOKUP($D1229,Artslister!$A$1:$W$100,17,FALSE)</f>
        <v>#N/A</v>
      </c>
    </row>
    <row r="1230" spans="1:26" x14ac:dyDescent="0.3">
      <c r="A1230" t="s">
        <v>109</v>
      </c>
      <c r="B1230">
        <v>2022</v>
      </c>
      <c r="C1230" t="s">
        <v>1331</v>
      </c>
      <c r="D1230" t="s">
        <v>1710</v>
      </c>
      <c r="E1230">
        <v>2</v>
      </c>
      <c r="F1230">
        <v>1</v>
      </c>
      <c r="M1230" t="str">
        <f>VLOOKUP($D1230,Artslister!$A$1:$W$100,2,FALSE)</f>
        <v>Filipendula vulgaris</v>
      </c>
      <c r="N1230" t="str">
        <f>VLOOKUP($D1230,Artslister!$A$1:$W$100,3,FALSE)</f>
        <v>103311</v>
      </c>
      <c r="O1230" t="str">
        <f>VLOOKUP($D1230,Artslister!$A$1:$W$100,4,FALSE)</f>
        <v>133275</v>
      </c>
      <c r="P1230" t="str">
        <f>VLOOKUP($D1230,Artslister!$A$1:$W$100,5,FALSE)</f>
        <v>Plantae</v>
      </c>
      <c r="Q1230" t="str">
        <f>VLOOKUP($D1230,Artslister!$A$1:$W$100,6,FALSE)</f>
        <v>Magnoliophyta</v>
      </c>
      <c r="R1230" t="str">
        <f>VLOOKUP($D1230,Artslister!$A$1:$W$100,7,FALSE)</f>
        <v>Eudicots</v>
      </c>
      <c r="S1230" t="str">
        <f>VLOOKUP($D1230,Artslister!$A$1:$W$100,8,FALSE)</f>
        <v>Rosales</v>
      </c>
      <c r="T1230" t="str">
        <f>VLOOKUP($D1230,Artslister!$A$1:$W$100,9,FALSE)</f>
        <v>Rosaceae</v>
      </c>
      <c r="U1230" t="str">
        <f>VLOOKUP($D1230,Artslister!$A$1:$W$100,10,FALSE)</f>
        <v>Filipendula</v>
      </c>
      <c r="V1230" t="str">
        <f>VLOOKUP($D1230,Artslister!$A$1:$W$100,11,FALSE)</f>
        <v>vulgaris</v>
      </c>
      <c r="W1230">
        <f>VLOOKUP($D1230,Artslister!$A$1:$W$100,12,FALSE)</f>
        <v>0</v>
      </c>
      <c r="X1230" t="str">
        <f>VLOOKUP($D1230,Artslister!$A$1:$W$100,13,FALSE)</f>
        <v>Moench</v>
      </c>
      <c r="Y1230" t="str">
        <f>VLOOKUP($D1230,Artslister!$A$1:$W$100,15,FALSE)</f>
        <v>VU</v>
      </c>
      <c r="Z1230" t="e">
        <f>VLOOKUP($D1230,Artslister!$A$1:$W$100,17,FALSE)</f>
        <v>#N/A</v>
      </c>
    </row>
    <row r="1231" spans="1:26" x14ac:dyDescent="0.3">
      <c r="A1231" t="s">
        <v>109</v>
      </c>
      <c r="B1231">
        <v>2022</v>
      </c>
      <c r="C1231" t="s">
        <v>1333</v>
      </c>
      <c r="D1231" t="s">
        <v>1710</v>
      </c>
      <c r="E1231">
        <v>2</v>
      </c>
      <c r="F1231">
        <v>1</v>
      </c>
      <c r="M1231" t="str">
        <f>VLOOKUP($D1231,Artslister!$A$1:$W$100,2,FALSE)</f>
        <v>Filipendula vulgaris</v>
      </c>
      <c r="N1231" t="str">
        <f>VLOOKUP($D1231,Artslister!$A$1:$W$100,3,FALSE)</f>
        <v>103311</v>
      </c>
      <c r="O1231" t="str">
        <f>VLOOKUP($D1231,Artslister!$A$1:$W$100,4,FALSE)</f>
        <v>133275</v>
      </c>
      <c r="P1231" t="str">
        <f>VLOOKUP($D1231,Artslister!$A$1:$W$100,5,FALSE)</f>
        <v>Plantae</v>
      </c>
      <c r="Q1231" t="str">
        <f>VLOOKUP($D1231,Artslister!$A$1:$W$100,6,FALSE)</f>
        <v>Magnoliophyta</v>
      </c>
      <c r="R1231" t="str">
        <f>VLOOKUP($D1231,Artslister!$A$1:$W$100,7,FALSE)</f>
        <v>Eudicots</v>
      </c>
      <c r="S1231" t="str">
        <f>VLOOKUP($D1231,Artslister!$A$1:$W$100,8,FALSE)</f>
        <v>Rosales</v>
      </c>
      <c r="T1231" t="str">
        <f>VLOOKUP($D1231,Artslister!$A$1:$W$100,9,FALSE)</f>
        <v>Rosaceae</v>
      </c>
      <c r="U1231" t="str">
        <f>VLOOKUP($D1231,Artslister!$A$1:$W$100,10,FALSE)</f>
        <v>Filipendula</v>
      </c>
      <c r="V1231" t="str">
        <f>VLOOKUP($D1231,Artslister!$A$1:$W$100,11,FALSE)</f>
        <v>vulgaris</v>
      </c>
      <c r="W1231">
        <f>VLOOKUP($D1231,Artslister!$A$1:$W$100,12,FALSE)</f>
        <v>0</v>
      </c>
      <c r="X1231" t="str">
        <f>VLOOKUP($D1231,Artslister!$A$1:$W$100,13,FALSE)</f>
        <v>Moench</v>
      </c>
      <c r="Y1231" t="str">
        <f>VLOOKUP($D1231,Artslister!$A$1:$W$100,15,FALSE)</f>
        <v>VU</v>
      </c>
      <c r="Z1231" t="e">
        <f>VLOOKUP($D1231,Artslister!$A$1:$W$100,17,FALSE)</f>
        <v>#N/A</v>
      </c>
    </row>
    <row r="1232" spans="1:26" x14ac:dyDescent="0.3">
      <c r="A1232" t="s">
        <v>109</v>
      </c>
      <c r="B1232">
        <v>2022</v>
      </c>
      <c r="C1232" t="s">
        <v>1334</v>
      </c>
      <c r="D1232" t="s">
        <v>1710</v>
      </c>
      <c r="E1232">
        <v>2</v>
      </c>
      <c r="F1232">
        <v>1</v>
      </c>
      <c r="M1232" t="str">
        <f>VLOOKUP($D1232,Artslister!$A$1:$W$100,2,FALSE)</f>
        <v>Filipendula vulgaris</v>
      </c>
      <c r="N1232" t="str">
        <f>VLOOKUP($D1232,Artslister!$A$1:$W$100,3,FALSE)</f>
        <v>103311</v>
      </c>
      <c r="O1232" t="str">
        <f>VLOOKUP($D1232,Artslister!$A$1:$W$100,4,FALSE)</f>
        <v>133275</v>
      </c>
      <c r="P1232" t="str">
        <f>VLOOKUP($D1232,Artslister!$A$1:$W$100,5,FALSE)</f>
        <v>Plantae</v>
      </c>
      <c r="Q1232" t="str">
        <f>VLOOKUP($D1232,Artslister!$A$1:$W$100,6,FALSE)</f>
        <v>Magnoliophyta</v>
      </c>
      <c r="R1232" t="str">
        <f>VLOOKUP($D1232,Artslister!$A$1:$W$100,7,FALSE)</f>
        <v>Eudicots</v>
      </c>
      <c r="S1232" t="str">
        <f>VLOOKUP($D1232,Artslister!$A$1:$W$100,8,FALSE)</f>
        <v>Rosales</v>
      </c>
      <c r="T1232" t="str">
        <f>VLOOKUP($D1232,Artslister!$A$1:$W$100,9,FALSE)</f>
        <v>Rosaceae</v>
      </c>
      <c r="U1232" t="str">
        <f>VLOOKUP($D1232,Artslister!$A$1:$W$100,10,FALSE)</f>
        <v>Filipendula</v>
      </c>
      <c r="V1232" t="str">
        <f>VLOOKUP($D1232,Artslister!$A$1:$W$100,11,FALSE)</f>
        <v>vulgaris</v>
      </c>
      <c r="W1232">
        <f>VLOOKUP($D1232,Artslister!$A$1:$W$100,12,FALSE)</f>
        <v>0</v>
      </c>
      <c r="X1232" t="str">
        <f>VLOOKUP($D1232,Artslister!$A$1:$W$100,13,FALSE)</f>
        <v>Moench</v>
      </c>
      <c r="Y1232" t="str">
        <f>VLOOKUP($D1232,Artslister!$A$1:$W$100,15,FALSE)</f>
        <v>VU</v>
      </c>
      <c r="Z1232" t="e">
        <f>VLOOKUP($D1232,Artslister!$A$1:$W$100,17,FALSE)</f>
        <v>#N/A</v>
      </c>
    </row>
    <row r="1233" spans="1:26" x14ac:dyDescent="0.3">
      <c r="A1233" t="s">
        <v>109</v>
      </c>
      <c r="B1233">
        <v>2022</v>
      </c>
      <c r="C1233" t="s">
        <v>1335</v>
      </c>
      <c r="D1233" t="s">
        <v>1710</v>
      </c>
      <c r="E1233">
        <v>1</v>
      </c>
      <c r="F1233">
        <v>1</v>
      </c>
      <c r="M1233" t="str">
        <f>VLOOKUP($D1233,Artslister!$A$1:$W$100,2,FALSE)</f>
        <v>Filipendula vulgaris</v>
      </c>
      <c r="N1233" t="str">
        <f>VLOOKUP($D1233,Artslister!$A$1:$W$100,3,FALSE)</f>
        <v>103311</v>
      </c>
      <c r="O1233" t="str">
        <f>VLOOKUP($D1233,Artslister!$A$1:$W$100,4,FALSE)</f>
        <v>133275</v>
      </c>
      <c r="P1233" t="str">
        <f>VLOOKUP($D1233,Artslister!$A$1:$W$100,5,FALSE)</f>
        <v>Plantae</v>
      </c>
      <c r="Q1233" t="str">
        <f>VLOOKUP($D1233,Artslister!$A$1:$W$100,6,FALSE)</f>
        <v>Magnoliophyta</v>
      </c>
      <c r="R1233" t="str">
        <f>VLOOKUP($D1233,Artslister!$A$1:$W$100,7,FALSE)</f>
        <v>Eudicots</v>
      </c>
      <c r="S1233" t="str">
        <f>VLOOKUP($D1233,Artslister!$A$1:$W$100,8,FALSE)</f>
        <v>Rosales</v>
      </c>
      <c r="T1233" t="str">
        <f>VLOOKUP($D1233,Artslister!$A$1:$W$100,9,FALSE)</f>
        <v>Rosaceae</v>
      </c>
      <c r="U1233" t="str">
        <f>VLOOKUP($D1233,Artslister!$A$1:$W$100,10,FALSE)</f>
        <v>Filipendula</v>
      </c>
      <c r="V1233" t="str">
        <f>VLOOKUP($D1233,Artslister!$A$1:$W$100,11,FALSE)</f>
        <v>vulgaris</v>
      </c>
      <c r="W1233">
        <f>VLOOKUP($D1233,Artslister!$A$1:$W$100,12,FALSE)</f>
        <v>0</v>
      </c>
      <c r="X1233" t="str">
        <f>VLOOKUP($D1233,Artslister!$A$1:$W$100,13,FALSE)</f>
        <v>Moench</v>
      </c>
      <c r="Y1233" t="str">
        <f>VLOOKUP($D1233,Artslister!$A$1:$W$100,15,FALSE)</f>
        <v>VU</v>
      </c>
      <c r="Z1233" t="e">
        <f>VLOOKUP($D1233,Artslister!$A$1:$W$100,17,FALSE)</f>
        <v>#N/A</v>
      </c>
    </row>
    <row r="1234" spans="1:26" x14ac:dyDescent="0.3">
      <c r="A1234" t="s">
        <v>109</v>
      </c>
      <c r="B1234">
        <v>2022</v>
      </c>
      <c r="C1234" t="s">
        <v>1324</v>
      </c>
      <c r="D1234" t="s">
        <v>1710</v>
      </c>
      <c r="E1234">
        <v>3</v>
      </c>
      <c r="F1234">
        <v>1</v>
      </c>
      <c r="M1234" t="str">
        <f>VLOOKUP($D1234,Artslister!$A$1:$W$100,2,FALSE)</f>
        <v>Filipendula vulgaris</v>
      </c>
      <c r="N1234" t="str">
        <f>VLOOKUP($D1234,Artslister!$A$1:$W$100,3,FALSE)</f>
        <v>103311</v>
      </c>
      <c r="O1234" t="str">
        <f>VLOOKUP($D1234,Artslister!$A$1:$W$100,4,FALSE)</f>
        <v>133275</v>
      </c>
      <c r="P1234" t="str">
        <f>VLOOKUP($D1234,Artslister!$A$1:$W$100,5,FALSE)</f>
        <v>Plantae</v>
      </c>
      <c r="Q1234" t="str">
        <f>VLOOKUP($D1234,Artslister!$A$1:$W$100,6,FALSE)</f>
        <v>Magnoliophyta</v>
      </c>
      <c r="R1234" t="str">
        <f>VLOOKUP($D1234,Artslister!$A$1:$W$100,7,FALSE)</f>
        <v>Eudicots</v>
      </c>
      <c r="S1234" t="str">
        <f>VLOOKUP($D1234,Artslister!$A$1:$W$100,8,FALSE)</f>
        <v>Rosales</v>
      </c>
      <c r="T1234" t="str">
        <f>VLOOKUP($D1234,Artslister!$A$1:$W$100,9,FALSE)</f>
        <v>Rosaceae</v>
      </c>
      <c r="U1234" t="str">
        <f>VLOOKUP($D1234,Artslister!$A$1:$W$100,10,FALSE)</f>
        <v>Filipendula</v>
      </c>
      <c r="V1234" t="str">
        <f>VLOOKUP($D1234,Artslister!$A$1:$W$100,11,FALSE)</f>
        <v>vulgaris</v>
      </c>
      <c r="W1234">
        <f>VLOOKUP($D1234,Artslister!$A$1:$W$100,12,FALSE)</f>
        <v>0</v>
      </c>
      <c r="X1234" t="str">
        <f>VLOOKUP($D1234,Artslister!$A$1:$W$100,13,FALSE)</f>
        <v>Moench</v>
      </c>
      <c r="Y1234" t="str">
        <f>VLOOKUP($D1234,Artslister!$A$1:$W$100,15,FALSE)</f>
        <v>VU</v>
      </c>
      <c r="Z1234" t="e">
        <f>VLOOKUP($D1234,Artslister!$A$1:$W$100,17,FALSE)</f>
        <v>#N/A</v>
      </c>
    </row>
    <row r="1235" spans="1:26" x14ac:dyDescent="0.3">
      <c r="A1235" s="58" t="s">
        <v>104</v>
      </c>
      <c r="B1235" s="58">
        <v>2022</v>
      </c>
      <c r="C1235" t="s">
        <v>1147</v>
      </c>
      <c r="D1235" t="s">
        <v>1710</v>
      </c>
      <c r="E1235">
        <v>5</v>
      </c>
      <c r="F1235">
        <v>1</v>
      </c>
      <c r="M1235" t="str">
        <f>VLOOKUP($D1235,Artslister!$A$1:$W$100,2,FALSE)</f>
        <v>Filipendula vulgaris</v>
      </c>
      <c r="N1235" t="str">
        <f>VLOOKUP($D1235,Artslister!$A$1:$W$100,3,FALSE)</f>
        <v>103311</v>
      </c>
      <c r="O1235" t="str">
        <f>VLOOKUP($D1235,Artslister!$A$1:$W$100,4,FALSE)</f>
        <v>133275</v>
      </c>
      <c r="P1235" t="str">
        <f>VLOOKUP($D1235,Artslister!$A$1:$W$100,5,FALSE)</f>
        <v>Plantae</v>
      </c>
      <c r="Q1235" t="str">
        <f>VLOOKUP($D1235,Artslister!$A$1:$W$100,6,FALSE)</f>
        <v>Magnoliophyta</v>
      </c>
      <c r="R1235" t="str">
        <f>VLOOKUP($D1235,Artslister!$A$1:$W$100,7,FALSE)</f>
        <v>Eudicots</v>
      </c>
      <c r="S1235" t="str">
        <f>VLOOKUP($D1235,Artslister!$A$1:$W$100,8,FALSE)</f>
        <v>Rosales</v>
      </c>
      <c r="T1235" t="str">
        <f>VLOOKUP($D1235,Artslister!$A$1:$W$100,9,FALSE)</f>
        <v>Rosaceae</v>
      </c>
      <c r="U1235" t="str">
        <f>VLOOKUP($D1235,Artslister!$A$1:$W$100,10,FALSE)</f>
        <v>Filipendula</v>
      </c>
      <c r="V1235" t="str">
        <f>VLOOKUP($D1235,Artslister!$A$1:$W$100,11,FALSE)</f>
        <v>vulgaris</v>
      </c>
      <c r="W1235">
        <f>VLOOKUP($D1235,Artslister!$A$1:$W$100,12,FALSE)</f>
        <v>0</v>
      </c>
      <c r="X1235" t="str">
        <f>VLOOKUP($D1235,Artslister!$A$1:$W$100,13,FALSE)</f>
        <v>Moench</v>
      </c>
      <c r="Y1235" t="str">
        <f>VLOOKUP($D1235,Artslister!$A$1:$W$100,15,FALSE)</f>
        <v>VU</v>
      </c>
      <c r="Z1235" t="e">
        <f>VLOOKUP($D1235,Artslister!$A$1:$W$100,17,FALSE)</f>
        <v>#N/A</v>
      </c>
    </row>
    <row r="1236" spans="1:26" x14ac:dyDescent="0.3">
      <c r="A1236" t="s">
        <v>104</v>
      </c>
      <c r="B1236">
        <v>2017</v>
      </c>
      <c r="C1236" t="s">
        <v>1145</v>
      </c>
      <c r="D1236" t="s">
        <v>1711</v>
      </c>
      <c r="E1236">
        <v>5</v>
      </c>
      <c r="H1236">
        <v>1</v>
      </c>
      <c r="M1236" t="str">
        <f>VLOOKUP($D1236,Artslister!$A$1:$W$100,2,FALSE)</f>
        <v>Viburnum opulus</v>
      </c>
      <c r="N1236" t="str">
        <f>VLOOKUP($D1236,Artslister!$A$1:$W$100,3,FALSE)</f>
        <v>101706</v>
      </c>
      <c r="O1236" t="str">
        <f>VLOOKUP($D1236,Artslister!$A$1:$W$100,4,FALSE)</f>
        <v>61666</v>
      </c>
      <c r="P1236" t="str">
        <f>VLOOKUP($D1236,Artslister!$A$1:$W$100,5,FALSE)</f>
        <v>Plantae</v>
      </c>
      <c r="Q1236" t="str">
        <f>VLOOKUP($D1236,Artslister!$A$1:$W$100,6,FALSE)</f>
        <v>Magnoliophyta</v>
      </c>
      <c r="R1236" t="str">
        <f>VLOOKUP($D1236,Artslister!$A$1:$W$100,7,FALSE)</f>
        <v>Eudicots</v>
      </c>
      <c r="S1236" t="str">
        <f>VLOOKUP($D1236,Artslister!$A$1:$W$100,8,FALSE)</f>
        <v>Dipsacales</v>
      </c>
      <c r="T1236" t="str">
        <f>VLOOKUP($D1236,Artslister!$A$1:$W$100,9,FALSE)</f>
        <v>Adoxaceae</v>
      </c>
      <c r="U1236" t="str">
        <f>VLOOKUP($D1236,Artslister!$A$1:$W$100,10,FALSE)</f>
        <v>Viburnum</v>
      </c>
      <c r="V1236" t="str">
        <f>VLOOKUP($D1236,Artslister!$A$1:$W$100,11,FALSE)</f>
        <v>opulus</v>
      </c>
      <c r="W1236">
        <f>VLOOKUP($D1236,Artslister!$A$1:$W$100,12,FALSE)</f>
        <v>0</v>
      </c>
      <c r="X1236" t="str">
        <f>VLOOKUP($D1236,Artslister!$A$1:$W$100,13,FALSE)</f>
        <v>L.</v>
      </c>
      <c r="Y1236" t="str">
        <f>VLOOKUP($D1236,Artslister!$A$1:$W$100,15,FALSE)</f>
        <v>LC</v>
      </c>
      <c r="Z1236" t="e">
        <f>VLOOKUP($D1236,Artslister!$A$1:$W$100,17,FALSE)</f>
        <v>#N/A</v>
      </c>
    </row>
    <row r="1237" spans="1:26" x14ac:dyDescent="0.3">
      <c r="A1237" t="s">
        <v>104</v>
      </c>
      <c r="B1237">
        <v>2017</v>
      </c>
      <c r="C1237" t="s">
        <v>1145</v>
      </c>
      <c r="D1237" t="s">
        <v>1712</v>
      </c>
      <c r="E1237">
        <v>15</v>
      </c>
      <c r="F1237">
        <v>1</v>
      </c>
      <c r="M1237" t="str">
        <f>VLOOKUP($D1237,Artslister!$A$1:$W$100,2,FALSE)</f>
        <v>Inula salicina</v>
      </c>
      <c r="N1237" t="str">
        <f>VLOOKUP($D1237,Artslister!$A$1:$W$100,3,FALSE)</f>
        <v>100715</v>
      </c>
      <c r="O1237" t="str">
        <f>VLOOKUP($D1237,Artslister!$A$1:$W$100,4,FALSE)</f>
        <v>60675</v>
      </c>
      <c r="P1237" t="str">
        <f>VLOOKUP($D1237,Artslister!$A$1:$W$100,5,FALSE)</f>
        <v>Plantae</v>
      </c>
      <c r="Q1237" t="str">
        <f>VLOOKUP($D1237,Artslister!$A$1:$W$100,6,FALSE)</f>
        <v>Magnoliophyta</v>
      </c>
      <c r="R1237" t="str">
        <f>VLOOKUP($D1237,Artslister!$A$1:$W$100,7,FALSE)</f>
        <v>Eudicots</v>
      </c>
      <c r="S1237" t="str">
        <f>VLOOKUP($D1237,Artslister!$A$1:$W$100,8,FALSE)</f>
        <v>Asterales</v>
      </c>
      <c r="T1237" t="str">
        <f>VLOOKUP($D1237,Artslister!$A$1:$W$100,9,FALSE)</f>
        <v>Asteraceae</v>
      </c>
      <c r="U1237" t="str">
        <f>VLOOKUP($D1237,Artslister!$A$1:$W$100,10,FALSE)</f>
        <v>Inula</v>
      </c>
      <c r="V1237" t="str">
        <f>VLOOKUP($D1237,Artslister!$A$1:$W$100,11,FALSE)</f>
        <v>salicina</v>
      </c>
      <c r="W1237">
        <f>VLOOKUP($D1237,Artslister!$A$1:$W$100,12,FALSE)</f>
        <v>0</v>
      </c>
      <c r="X1237" t="str">
        <f>VLOOKUP($D1237,Artslister!$A$1:$W$100,13,FALSE)</f>
        <v>L.</v>
      </c>
      <c r="Y1237" t="str">
        <f>VLOOKUP($D1237,Artslister!$A$1:$W$100,15,FALSE)</f>
        <v>NT</v>
      </c>
      <c r="Z1237" t="e">
        <f>VLOOKUP($D1237,Artslister!$A$1:$W$100,17,FALSE)</f>
        <v>#N/A</v>
      </c>
    </row>
    <row r="1238" spans="1:26" x14ac:dyDescent="0.3">
      <c r="A1238" t="s">
        <v>56</v>
      </c>
      <c r="B1238">
        <v>2017</v>
      </c>
      <c r="C1238" t="s">
        <v>1469</v>
      </c>
      <c r="D1238" t="s">
        <v>1712</v>
      </c>
      <c r="E1238">
        <v>6</v>
      </c>
      <c r="F1238">
        <v>1</v>
      </c>
      <c r="M1238" t="str">
        <f>VLOOKUP($D1238,Artslister!$A$1:$W$100,2,FALSE)</f>
        <v>Inula salicina</v>
      </c>
      <c r="N1238" t="str">
        <f>VLOOKUP($D1238,Artslister!$A$1:$W$100,3,FALSE)</f>
        <v>100715</v>
      </c>
      <c r="O1238" t="str">
        <f>VLOOKUP($D1238,Artslister!$A$1:$W$100,4,FALSE)</f>
        <v>60675</v>
      </c>
      <c r="P1238" t="str">
        <f>VLOOKUP($D1238,Artslister!$A$1:$W$100,5,FALSE)</f>
        <v>Plantae</v>
      </c>
      <c r="Q1238" t="str">
        <f>VLOOKUP($D1238,Artslister!$A$1:$W$100,6,FALSE)</f>
        <v>Magnoliophyta</v>
      </c>
      <c r="R1238" t="str">
        <f>VLOOKUP($D1238,Artslister!$A$1:$W$100,7,FALSE)</f>
        <v>Eudicots</v>
      </c>
      <c r="S1238" t="str">
        <f>VLOOKUP($D1238,Artslister!$A$1:$W$100,8,FALSE)</f>
        <v>Asterales</v>
      </c>
      <c r="T1238" t="str">
        <f>VLOOKUP($D1238,Artslister!$A$1:$W$100,9,FALSE)</f>
        <v>Asteraceae</v>
      </c>
      <c r="U1238" t="str">
        <f>VLOOKUP($D1238,Artslister!$A$1:$W$100,10,FALSE)</f>
        <v>Inula</v>
      </c>
      <c r="V1238" t="str">
        <f>VLOOKUP($D1238,Artslister!$A$1:$W$100,11,FALSE)</f>
        <v>salicina</v>
      </c>
      <c r="W1238">
        <f>VLOOKUP($D1238,Artslister!$A$1:$W$100,12,FALSE)</f>
        <v>0</v>
      </c>
      <c r="X1238" t="str">
        <f>VLOOKUP($D1238,Artslister!$A$1:$W$100,13,FALSE)</f>
        <v>L.</v>
      </c>
      <c r="Y1238" t="str">
        <f>VLOOKUP($D1238,Artslister!$A$1:$W$100,15,FALSE)</f>
        <v>NT</v>
      </c>
      <c r="Z1238" t="e">
        <f>VLOOKUP($D1238,Artslister!$A$1:$W$100,17,FALSE)</f>
        <v>#N/A</v>
      </c>
    </row>
    <row r="1239" spans="1:26" x14ac:dyDescent="0.3">
      <c r="A1239" t="s">
        <v>56</v>
      </c>
      <c r="B1239">
        <v>2017</v>
      </c>
      <c r="C1239" t="s">
        <v>1490</v>
      </c>
      <c r="D1239" t="s">
        <v>1712</v>
      </c>
      <c r="E1239">
        <v>15</v>
      </c>
      <c r="F1239">
        <v>1</v>
      </c>
      <c r="M1239" t="str">
        <f>VLOOKUP($D1239,Artslister!$A$1:$W$100,2,FALSE)</f>
        <v>Inula salicina</v>
      </c>
      <c r="N1239" t="str">
        <f>VLOOKUP($D1239,Artslister!$A$1:$W$100,3,FALSE)</f>
        <v>100715</v>
      </c>
      <c r="O1239" t="str">
        <f>VLOOKUP($D1239,Artslister!$A$1:$W$100,4,FALSE)</f>
        <v>60675</v>
      </c>
      <c r="P1239" t="str">
        <f>VLOOKUP($D1239,Artslister!$A$1:$W$100,5,FALSE)</f>
        <v>Plantae</v>
      </c>
      <c r="Q1239" t="str">
        <f>VLOOKUP($D1239,Artslister!$A$1:$W$100,6,FALSE)</f>
        <v>Magnoliophyta</v>
      </c>
      <c r="R1239" t="str">
        <f>VLOOKUP($D1239,Artslister!$A$1:$W$100,7,FALSE)</f>
        <v>Eudicots</v>
      </c>
      <c r="S1239" t="str">
        <f>VLOOKUP($D1239,Artslister!$A$1:$W$100,8,FALSE)</f>
        <v>Asterales</v>
      </c>
      <c r="T1239" t="str">
        <f>VLOOKUP($D1239,Artslister!$A$1:$W$100,9,FALSE)</f>
        <v>Asteraceae</v>
      </c>
      <c r="U1239" t="str">
        <f>VLOOKUP($D1239,Artslister!$A$1:$W$100,10,FALSE)</f>
        <v>Inula</v>
      </c>
      <c r="V1239" t="str">
        <f>VLOOKUP($D1239,Artslister!$A$1:$W$100,11,FALSE)</f>
        <v>salicina</v>
      </c>
      <c r="W1239">
        <f>VLOOKUP($D1239,Artslister!$A$1:$W$100,12,FALSE)</f>
        <v>0</v>
      </c>
      <c r="X1239" t="str">
        <f>VLOOKUP($D1239,Artslister!$A$1:$W$100,13,FALSE)</f>
        <v>L.</v>
      </c>
      <c r="Y1239" t="str">
        <f>VLOOKUP($D1239,Artslister!$A$1:$W$100,15,FALSE)</f>
        <v>NT</v>
      </c>
      <c r="Z1239" t="e">
        <f>VLOOKUP($D1239,Artslister!$A$1:$W$100,17,FALSE)</f>
        <v>#N/A</v>
      </c>
    </row>
    <row r="1240" spans="1:26" x14ac:dyDescent="0.3">
      <c r="A1240" t="s">
        <v>56</v>
      </c>
      <c r="B1240">
        <v>2017</v>
      </c>
      <c r="C1240" t="s">
        <v>1494</v>
      </c>
      <c r="D1240" t="s">
        <v>1712</v>
      </c>
      <c r="E1240">
        <v>8</v>
      </c>
      <c r="F1240">
        <v>1</v>
      </c>
      <c r="M1240" t="str">
        <f>VLOOKUP($D1240,Artslister!$A$1:$W$100,2,FALSE)</f>
        <v>Inula salicina</v>
      </c>
      <c r="N1240" t="str">
        <f>VLOOKUP($D1240,Artslister!$A$1:$W$100,3,FALSE)</f>
        <v>100715</v>
      </c>
      <c r="O1240" t="str">
        <f>VLOOKUP($D1240,Artslister!$A$1:$W$100,4,FALSE)</f>
        <v>60675</v>
      </c>
      <c r="P1240" t="str">
        <f>VLOOKUP($D1240,Artslister!$A$1:$W$100,5,FALSE)</f>
        <v>Plantae</v>
      </c>
      <c r="Q1240" t="str">
        <f>VLOOKUP($D1240,Artslister!$A$1:$W$100,6,FALSE)</f>
        <v>Magnoliophyta</v>
      </c>
      <c r="R1240" t="str">
        <f>VLOOKUP($D1240,Artslister!$A$1:$W$100,7,FALSE)</f>
        <v>Eudicots</v>
      </c>
      <c r="S1240" t="str">
        <f>VLOOKUP($D1240,Artslister!$A$1:$W$100,8,FALSE)</f>
        <v>Asterales</v>
      </c>
      <c r="T1240" t="str">
        <f>VLOOKUP($D1240,Artslister!$A$1:$W$100,9,FALSE)</f>
        <v>Asteraceae</v>
      </c>
      <c r="U1240" t="str">
        <f>VLOOKUP($D1240,Artslister!$A$1:$W$100,10,FALSE)</f>
        <v>Inula</v>
      </c>
      <c r="V1240" t="str">
        <f>VLOOKUP($D1240,Artslister!$A$1:$W$100,11,FALSE)</f>
        <v>salicina</v>
      </c>
      <c r="W1240">
        <f>VLOOKUP($D1240,Artslister!$A$1:$W$100,12,FALSE)</f>
        <v>0</v>
      </c>
      <c r="X1240" t="str">
        <f>VLOOKUP($D1240,Artslister!$A$1:$W$100,13,FALSE)</f>
        <v>L.</v>
      </c>
      <c r="Y1240" t="str">
        <f>VLOOKUP($D1240,Artslister!$A$1:$W$100,15,FALSE)</f>
        <v>NT</v>
      </c>
      <c r="Z1240" t="e">
        <f>VLOOKUP($D1240,Artslister!$A$1:$W$100,17,FALSE)</f>
        <v>#N/A</v>
      </c>
    </row>
    <row r="1241" spans="1:26" x14ac:dyDescent="0.3">
      <c r="A1241" t="s">
        <v>56</v>
      </c>
      <c r="B1241">
        <v>2017</v>
      </c>
      <c r="C1241" t="s">
        <v>1486</v>
      </c>
      <c r="D1241" t="s">
        <v>1712</v>
      </c>
      <c r="E1241">
        <v>1</v>
      </c>
      <c r="F1241">
        <v>1</v>
      </c>
      <c r="M1241" t="str">
        <f>VLOOKUP($D1241,Artslister!$A$1:$W$100,2,FALSE)</f>
        <v>Inula salicina</v>
      </c>
      <c r="N1241" t="str">
        <f>VLOOKUP($D1241,Artslister!$A$1:$W$100,3,FALSE)</f>
        <v>100715</v>
      </c>
      <c r="O1241" t="str">
        <f>VLOOKUP($D1241,Artslister!$A$1:$W$100,4,FALSE)</f>
        <v>60675</v>
      </c>
      <c r="P1241" t="str">
        <f>VLOOKUP($D1241,Artslister!$A$1:$W$100,5,FALSE)</f>
        <v>Plantae</v>
      </c>
      <c r="Q1241" t="str">
        <f>VLOOKUP($D1241,Artslister!$A$1:$W$100,6,FALSE)</f>
        <v>Magnoliophyta</v>
      </c>
      <c r="R1241" t="str">
        <f>VLOOKUP($D1241,Artslister!$A$1:$W$100,7,FALSE)</f>
        <v>Eudicots</v>
      </c>
      <c r="S1241" t="str">
        <f>VLOOKUP($D1241,Artslister!$A$1:$W$100,8,FALSE)</f>
        <v>Asterales</v>
      </c>
      <c r="T1241" t="str">
        <f>VLOOKUP($D1241,Artslister!$A$1:$W$100,9,FALSE)</f>
        <v>Asteraceae</v>
      </c>
      <c r="U1241" t="str">
        <f>VLOOKUP($D1241,Artslister!$A$1:$W$100,10,FALSE)</f>
        <v>Inula</v>
      </c>
      <c r="V1241" t="str">
        <f>VLOOKUP($D1241,Artslister!$A$1:$W$100,11,FALSE)</f>
        <v>salicina</v>
      </c>
      <c r="W1241">
        <f>VLOOKUP($D1241,Artslister!$A$1:$W$100,12,FALSE)</f>
        <v>0</v>
      </c>
      <c r="X1241" t="str">
        <f>VLOOKUP($D1241,Artslister!$A$1:$W$100,13,FALSE)</f>
        <v>L.</v>
      </c>
      <c r="Y1241" t="str">
        <f>VLOOKUP($D1241,Artslister!$A$1:$W$100,15,FALSE)</f>
        <v>NT</v>
      </c>
      <c r="Z1241" t="e">
        <f>VLOOKUP($D1241,Artslister!$A$1:$W$100,17,FALSE)</f>
        <v>#N/A</v>
      </c>
    </row>
    <row r="1242" spans="1:26" x14ac:dyDescent="0.3">
      <c r="A1242" t="s">
        <v>104</v>
      </c>
      <c r="B1242">
        <v>2018</v>
      </c>
      <c r="C1242" t="s">
        <v>1145</v>
      </c>
      <c r="D1242" t="s">
        <v>1712</v>
      </c>
      <c r="E1242" t="s">
        <v>503</v>
      </c>
      <c r="F1242">
        <v>1</v>
      </c>
      <c r="M1242" t="str">
        <f>VLOOKUP($D1242,Artslister!$A$1:$W$100,2,FALSE)</f>
        <v>Inula salicina</v>
      </c>
      <c r="N1242" t="str">
        <f>VLOOKUP($D1242,Artslister!$A$1:$W$100,3,FALSE)</f>
        <v>100715</v>
      </c>
      <c r="O1242" t="str">
        <f>VLOOKUP($D1242,Artslister!$A$1:$W$100,4,FALSE)</f>
        <v>60675</v>
      </c>
      <c r="P1242" t="str">
        <f>VLOOKUP($D1242,Artslister!$A$1:$W$100,5,FALSE)</f>
        <v>Plantae</v>
      </c>
      <c r="Q1242" t="str">
        <f>VLOOKUP($D1242,Artslister!$A$1:$W$100,6,FALSE)</f>
        <v>Magnoliophyta</v>
      </c>
      <c r="R1242" t="str">
        <f>VLOOKUP($D1242,Artslister!$A$1:$W$100,7,FALSE)</f>
        <v>Eudicots</v>
      </c>
      <c r="S1242" t="str">
        <f>VLOOKUP($D1242,Artslister!$A$1:$W$100,8,FALSE)</f>
        <v>Asterales</v>
      </c>
      <c r="T1242" t="str">
        <f>VLOOKUP($D1242,Artslister!$A$1:$W$100,9,FALSE)</f>
        <v>Asteraceae</v>
      </c>
      <c r="U1242" t="str">
        <f>VLOOKUP($D1242,Artslister!$A$1:$W$100,10,FALSE)</f>
        <v>Inula</v>
      </c>
      <c r="V1242" t="str">
        <f>VLOOKUP($D1242,Artslister!$A$1:$W$100,11,FALSE)</f>
        <v>salicina</v>
      </c>
      <c r="W1242">
        <f>VLOOKUP($D1242,Artslister!$A$1:$W$100,12,FALSE)</f>
        <v>0</v>
      </c>
      <c r="X1242" t="str">
        <f>VLOOKUP($D1242,Artslister!$A$1:$W$100,13,FALSE)</f>
        <v>L.</v>
      </c>
      <c r="Y1242" t="str">
        <f>VLOOKUP($D1242,Artslister!$A$1:$W$100,15,FALSE)</f>
        <v>NT</v>
      </c>
      <c r="Z1242" t="e">
        <f>VLOOKUP($D1242,Artslister!$A$1:$W$100,17,FALSE)</f>
        <v>#N/A</v>
      </c>
    </row>
    <row r="1243" spans="1:26" x14ac:dyDescent="0.3">
      <c r="A1243" t="s">
        <v>56</v>
      </c>
      <c r="B1243">
        <v>2018</v>
      </c>
      <c r="C1243" t="s">
        <v>1469</v>
      </c>
      <c r="D1243" t="s">
        <v>1712</v>
      </c>
      <c r="E1243">
        <v>15</v>
      </c>
      <c r="F1243">
        <v>1</v>
      </c>
      <c r="M1243" t="str">
        <f>VLOOKUP($D1243,Artslister!$A$1:$W$100,2,FALSE)</f>
        <v>Inula salicina</v>
      </c>
      <c r="N1243" t="str">
        <f>VLOOKUP($D1243,Artslister!$A$1:$W$100,3,FALSE)</f>
        <v>100715</v>
      </c>
      <c r="O1243" t="str">
        <f>VLOOKUP($D1243,Artslister!$A$1:$W$100,4,FALSE)</f>
        <v>60675</v>
      </c>
      <c r="P1243" t="str">
        <f>VLOOKUP($D1243,Artslister!$A$1:$W$100,5,FALSE)</f>
        <v>Plantae</v>
      </c>
      <c r="Q1243" t="str">
        <f>VLOOKUP($D1243,Artslister!$A$1:$W$100,6,FALSE)</f>
        <v>Magnoliophyta</v>
      </c>
      <c r="R1243" t="str">
        <f>VLOOKUP($D1243,Artslister!$A$1:$W$100,7,FALSE)</f>
        <v>Eudicots</v>
      </c>
      <c r="S1243" t="str">
        <f>VLOOKUP($D1243,Artslister!$A$1:$W$100,8,FALSE)</f>
        <v>Asterales</v>
      </c>
      <c r="T1243" t="str">
        <f>VLOOKUP($D1243,Artslister!$A$1:$W$100,9,FALSE)</f>
        <v>Asteraceae</v>
      </c>
      <c r="U1243" t="str">
        <f>VLOOKUP($D1243,Artslister!$A$1:$W$100,10,FALSE)</f>
        <v>Inula</v>
      </c>
      <c r="V1243" t="str">
        <f>VLOOKUP($D1243,Artslister!$A$1:$W$100,11,FALSE)</f>
        <v>salicina</v>
      </c>
      <c r="W1243">
        <f>VLOOKUP($D1243,Artslister!$A$1:$W$100,12,FALSE)</f>
        <v>0</v>
      </c>
      <c r="X1243" t="str">
        <f>VLOOKUP($D1243,Artslister!$A$1:$W$100,13,FALSE)</f>
        <v>L.</v>
      </c>
      <c r="Y1243" t="str">
        <f>VLOOKUP($D1243,Artslister!$A$1:$W$100,15,FALSE)</f>
        <v>NT</v>
      </c>
      <c r="Z1243" t="e">
        <f>VLOOKUP($D1243,Artslister!$A$1:$W$100,17,FALSE)</f>
        <v>#N/A</v>
      </c>
    </row>
    <row r="1244" spans="1:26" x14ac:dyDescent="0.3">
      <c r="A1244" t="s">
        <v>56</v>
      </c>
      <c r="B1244">
        <v>2018</v>
      </c>
      <c r="C1244" t="s">
        <v>1490</v>
      </c>
      <c r="D1244" t="s">
        <v>1712</v>
      </c>
      <c r="E1244">
        <v>15</v>
      </c>
      <c r="F1244">
        <v>1</v>
      </c>
      <c r="M1244" t="str">
        <f>VLOOKUP($D1244,Artslister!$A$1:$W$100,2,FALSE)</f>
        <v>Inula salicina</v>
      </c>
      <c r="N1244" t="str">
        <f>VLOOKUP($D1244,Artslister!$A$1:$W$100,3,FALSE)</f>
        <v>100715</v>
      </c>
      <c r="O1244" t="str">
        <f>VLOOKUP($D1244,Artslister!$A$1:$W$100,4,FALSE)</f>
        <v>60675</v>
      </c>
      <c r="P1244" t="str">
        <f>VLOOKUP($D1244,Artslister!$A$1:$W$100,5,FALSE)</f>
        <v>Plantae</v>
      </c>
      <c r="Q1244" t="str">
        <f>VLOOKUP($D1244,Artslister!$A$1:$W$100,6,FALSE)</f>
        <v>Magnoliophyta</v>
      </c>
      <c r="R1244" t="str">
        <f>VLOOKUP($D1244,Artslister!$A$1:$W$100,7,FALSE)</f>
        <v>Eudicots</v>
      </c>
      <c r="S1244" t="str">
        <f>VLOOKUP($D1244,Artslister!$A$1:$W$100,8,FALSE)</f>
        <v>Asterales</v>
      </c>
      <c r="T1244" t="str">
        <f>VLOOKUP($D1244,Artslister!$A$1:$W$100,9,FALSE)</f>
        <v>Asteraceae</v>
      </c>
      <c r="U1244" t="str">
        <f>VLOOKUP($D1244,Artslister!$A$1:$W$100,10,FALSE)</f>
        <v>Inula</v>
      </c>
      <c r="V1244" t="str">
        <f>VLOOKUP($D1244,Artslister!$A$1:$W$100,11,FALSE)</f>
        <v>salicina</v>
      </c>
      <c r="W1244">
        <f>VLOOKUP($D1244,Artslister!$A$1:$W$100,12,FALSE)</f>
        <v>0</v>
      </c>
      <c r="X1244" t="str">
        <f>VLOOKUP($D1244,Artslister!$A$1:$W$100,13,FALSE)</f>
        <v>L.</v>
      </c>
      <c r="Y1244" t="str">
        <f>VLOOKUP($D1244,Artslister!$A$1:$W$100,15,FALSE)</f>
        <v>NT</v>
      </c>
      <c r="Z1244" t="e">
        <f>VLOOKUP($D1244,Artslister!$A$1:$W$100,17,FALSE)</f>
        <v>#N/A</v>
      </c>
    </row>
    <row r="1245" spans="1:26" x14ac:dyDescent="0.3">
      <c r="A1245" t="s">
        <v>56</v>
      </c>
      <c r="B1245">
        <v>2018</v>
      </c>
      <c r="C1245" t="s">
        <v>1494</v>
      </c>
      <c r="D1245" t="s">
        <v>1712</v>
      </c>
      <c r="E1245">
        <v>7</v>
      </c>
      <c r="F1245">
        <v>1</v>
      </c>
      <c r="M1245" t="str">
        <f>VLOOKUP($D1245,Artslister!$A$1:$W$100,2,FALSE)</f>
        <v>Inula salicina</v>
      </c>
      <c r="N1245" t="str">
        <f>VLOOKUP($D1245,Artslister!$A$1:$W$100,3,FALSE)</f>
        <v>100715</v>
      </c>
      <c r="O1245" t="str">
        <f>VLOOKUP($D1245,Artslister!$A$1:$W$100,4,FALSE)</f>
        <v>60675</v>
      </c>
      <c r="P1245" t="str">
        <f>VLOOKUP($D1245,Artslister!$A$1:$W$100,5,FALSE)</f>
        <v>Plantae</v>
      </c>
      <c r="Q1245" t="str">
        <f>VLOOKUP($D1245,Artslister!$A$1:$W$100,6,FALSE)</f>
        <v>Magnoliophyta</v>
      </c>
      <c r="R1245" t="str">
        <f>VLOOKUP($D1245,Artslister!$A$1:$W$100,7,FALSE)</f>
        <v>Eudicots</v>
      </c>
      <c r="S1245" t="str">
        <f>VLOOKUP($D1245,Artslister!$A$1:$W$100,8,FALSE)</f>
        <v>Asterales</v>
      </c>
      <c r="T1245" t="str">
        <f>VLOOKUP($D1245,Artslister!$A$1:$W$100,9,FALSE)</f>
        <v>Asteraceae</v>
      </c>
      <c r="U1245" t="str">
        <f>VLOOKUP($D1245,Artslister!$A$1:$W$100,10,FALSE)</f>
        <v>Inula</v>
      </c>
      <c r="V1245" t="str">
        <f>VLOOKUP($D1245,Artslister!$A$1:$W$100,11,FALSE)</f>
        <v>salicina</v>
      </c>
      <c r="W1245">
        <f>VLOOKUP($D1245,Artslister!$A$1:$W$100,12,FALSE)</f>
        <v>0</v>
      </c>
      <c r="X1245" t="str">
        <f>VLOOKUP($D1245,Artslister!$A$1:$W$100,13,FALSE)</f>
        <v>L.</v>
      </c>
      <c r="Y1245" t="str">
        <f>VLOOKUP($D1245,Artslister!$A$1:$W$100,15,FALSE)</f>
        <v>NT</v>
      </c>
      <c r="Z1245" t="e">
        <f>VLOOKUP($D1245,Artslister!$A$1:$W$100,17,FALSE)</f>
        <v>#N/A</v>
      </c>
    </row>
    <row r="1246" spans="1:26" x14ac:dyDescent="0.3">
      <c r="A1246" t="s">
        <v>56</v>
      </c>
      <c r="B1246">
        <v>2018</v>
      </c>
      <c r="C1246" t="s">
        <v>1498</v>
      </c>
      <c r="D1246" t="s">
        <v>1712</v>
      </c>
      <c r="E1246">
        <v>1</v>
      </c>
      <c r="F1246">
        <v>1</v>
      </c>
      <c r="M1246" t="str">
        <f>VLOOKUP($D1246,Artslister!$A$1:$W$100,2,FALSE)</f>
        <v>Inula salicina</v>
      </c>
      <c r="N1246" t="str">
        <f>VLOOKUP($D1246,Artslister!$A$1:$W$100,3,FALSE)</f>
        <v>100715</v>
      </c>
      <c r="O1246" t="str">
        <f>VLOOKUP($D1246,Artslister!$A$1:$W$100,4,FALSE)</f>
        <v>60675</v>
      </c>
      <c r="P1246" t="str">
        <f>VLOOKUP($D1246,Artslister!$A$1:$W$100,5,FALSE)</f>
        <v>Plantae</v>
      </c>
      <c r="Q1246" t="str">
        <f>VLOOKUP($D1246,Artslister!$A$1:$W$100,6,FALSE)</f>
        <v>Magnoliophyta</v>
      </c>
      <c r="R1246" t="str">
        <f>VLOOKUP($D1246,Artslister!$A$1:$W$100,7,FALSE)</f>
        <v>Eudicots</v>
      </c>
      <c r="S1246" t="str">
        <f>VLOOKUP($D1246,Artslister!$A$1:$W$100,8,FALSE)</f>
        <v>Asterales</v>
      </c>
      <c r="T1246" t="str">
        <f>VLOOKUP($D1246,Artslister!$A$1:$W$100,9,FALSE)</f>
        <v>Asteraceae</v>
      </c>
      <c r="U1246" t="str">
        <f>VLOOKUP($D1246,Artslister!$A$1:$W$100,10,FALSE)</f>
        <v>Inula</v>
      </c>
      <c r="V1246" t="str">
        <f>VLOOKUP($D1246,Artslister!$A$1:$W$100,11,FALSE)</f>
        <v>salicina</v>
      </c>
      <c r="W1246">
        <f>VLOOKUP($D1246,Artslister!$A$1:$W$100,12,FALSE)</f>
        <v>0</v>
      </c>
      <c r="X1246" t="str">
        <f>VLOOKUP($D1246,Artslister!$A$1:$W$100,13,FALSE)</f>
        <v>L.</v>
      </c>
      <c r="Y1246" t="str">
        <f>VLOOKUP($D1246,Artslister!$A$1:$W$100,15,FALSE)</f>
        <v>NT</v>
      </c>
      <c r="Z1246" t="e">
        <f>VLOOKUP($D1246,Artslister!$A$1:$W$100,17,FALSE)</f>
        <v>#N/A</v>
      </c>
    </row>
    <row r="1247" spans="1:26" x14ac:dyDescent="0.3">
      <c r="A1247" t="s">
        <v>56</v>
      </c>
      <c r="B1247">
        <v>2018</v>
      </c>
      <c r="C1247" t="s">
        <v>1486</v>
      </c>
      <c r="D1247" t="s">
        <v>1712</v>
      </c>
      <c r="E1247">
        <v>1</v>
      </c>
      <c r="F1247">
        <v>1</v>
      </c>
      <c r="M1247" t="str">
        <f>VLOOKUP($D1247,Artslister!$A$1:$W$100,2,FALSE)</f>
        <v>Inula salicina</v>
      </c>
      <c r="N1247" t="str">
        <f>VLOOKUP($D1247,Artslister!$A$1:$W$100,3,FALSE)</f>
        <v>100715</v>
      </c>
      <c r="O1247" t="str">
        <f>VLOOKUP($D1247,Artslister!$A$1:$W$100,4,FALSE)</f>
        <v>60675</v>
      </c>
      <c r="P1247" t="str">
        <f>VLOOKUP($D1247,Artslister!$A$1:$W$100,5,FALSE)</f>
        <v>Plantae</v>
      </c>
      <c r="Q1247" t="str">
        <f>VLOOKUP($D1247,Artslister!$A$1:$W$100,6,FALSE)</f>
        <v>Magnoliophyta</v>
      </c>
      <c r="R1247" t="str">
        <f>VLOOKUP($D1247,Artslister!$A$1:$W$100,7,FALSE)</f>
        <v>Eudicots</v>
      </c>
      <c r="S1247" t="str">
        <f>VLOOKUP($D1247,Artslister!$A$1:$W$100,8,FALSE)</f>
        <v>Asterales</v>
      </c>
      <c r="T1247" t="str">
        <f>VLOOKUP($D1247,Artslister!$A$1:$W$100,9,FALSE)</f>
        <v>Asteraceae</v>
      </c>
      <c r="U1247" t="str">
        <f>VLOOKUP($D1247,Artslister!$A$1:$W$100,10,FALSE)</f>
        <v>Inula</v>
      </c>
      <c r="V1247" t="str">
        <f>VLOOKUP($D1247,Artslister!$A$1:$W$100,11,FALSE)</f>
        <v>salicina</v>
      </c>
      <c r="W1247">
        <f>VLOOKUP($D1247,Artslister!$A$1:$W$100,12,FALSE)</f>
        <v>0</v>
      </c>
      <c r="X1247" t="str">
        <f>VLOOKUP($D1247,Artslister!$A$1:$W$100,13,FALSE)</f>
        <v>L.</v>
      </c>
      <c r="Y1247" t="str">
        <f>VLOOKUP($D1247,Artslister!$A$1:$W$100,15,FALSE)</f>
        <v>NT</v>
      </c>
      <c r="Z1247" t="e">
        <f>VLOOKUP($D1247,Artslister!$A$1:$W$100,17,FALSE)</f>
        <v>#N/A</v>
      </c>
    </row>
    <row r="1248" spans="1:26" x14ac:dyDescent="0.3">
      <c r="A1248" t="s">
        <v>104</v>
      </c>
      <c r="B1248">
        <v>2019</v>
      </c>
      <c r="C1248" t="s">
        <v>1145</v>
      </c>
      <c r="D1248" t="s">
        <v>1712</v>
      </c>
      <c r="E1248">
        <v>2</v>
      </c>
      <c r="F1248">
        <v>1</v>
      </c>
      <c r="M1248" t="str">
        <f>VLOOKUP($D1248,Artslister!$A$1:$W$100,2,FALSE)</f>
        <v>Inula salicina</v>
      </c>
      <c r="N1248" t="str">
        <f>VLOOKUP($D1248,Artslister!$A$1:$W$100,3,FALSE)</f>
        <v>100715</v>
      </c>
      <c r="O1248" t="str">
        <f>VLOOKUP($D1248,Artslister!$A$1:$W$100,4,FALSE)</f>
        <v>60675</v>
      </c>
      <c r="P1248" t="str">
        <f>VLOOKUP($D1248,Artslister!$A$1:$W$100,5,FALSE)</f>
        <v>Plantae</v>
      </c>
      <c r="Q1248" t="str">
        <f>VLOOKUP($D1248,Artslister!$A$1:$W$100,6,FALSE)</f>
        <v>Magnoliophyta</v>
      </c>
      <c r="R1248" t="str">
        <f>VLOOKUP($D1248,Artslister!$A$1:$W$100,7,FALSE)</f>
        <v>Eudicots</v>
      </c>
      <c r="S1248" t="str">
        <f>VLOOKUP($D1248,Artslister!$A$1:$W$100,8,FALSE)</f>
        <v>Asterales</v>
      </c>
      <c r="T1248" t="str">
        <f>VLOOKUP($D1248,Artslister!$A$1:$W$100,9,FALSE)</f>
        <v>Asteraceae</v>
      </c>
      <c r="U1248" t="str">
        <f>VLOOKUP($D1248,Artslister!$A$1:$W$100,10,FALSE)</f>
        <v>Inula</v>
      </c>
      <c r="V1248" t="str">
        <f>VLOOKUP($D1248,Artslister!$A$1:$W$100,11,FALSE)</f>
        <v>salicina</v>
      </c>
      <c r="W1248">
        <f>VLOOKUP($D1248,Artslister!$A$1:$W$100,12,FALSE)</f>
        <v>0</v>
      </c>
      <c r="X1248" t="str">
        <f>VLOOKUP($D1248,Artslister!$A$1:$W$100,13,FALSE)</f>
        <v>L.</v>
      </c>
      <c r="Y1248" t="str">
        <f>VLOOKUP($D1248,Artslister!$A$1:$W$100,15,FALSE)</f>
        <v>NT</v>
      </c>
      <c r="Z1248" t="e">
        <f>VLOOKUP($D1248,Artslister!$A$1:$W$100,17,FALSE)</f>
        <v>#N/A</v>
      </c>
    </row>
    <row r="1249" spans="1:26" x14ac:dyDescent="0.3">
      <c r="A1249" t="s">
        <v>56</v>
      </c>
      <c r="B1249">
        <v>2019</v>
      </c>
      <c r="C1249" t="s">
        <v>1469</v>
      </c>
      <c r="D1249" t="s">
        <v>1712</v>
      </c>
      <c r="E1249">
        <v>5</v>
      </c>
      <c r="F1249">
        <v>1</v>
      </c>
      <c r="M1249" t="str">
        <f>VLOOKUP($D1249,Artslister!$A$1:$W$100,2,FALSE)</f>
        <v>Inula salicina</v>
      </c>
      <c r="N1249" t="str">
        <f>VLOOKUP($D1249,Artslister!$A$1:$W$100,3,FALSE)</f>
        <v>100715</v>
      </c>
      <c r="O1249" t="str">
        <f>VLOOKUP($D1249,Artslister!$A$1:$W$100,4,FALSE)</f>
        <v>60675</v>
      </c>
      <c r="P1249" t="str">
        <f>VLOOKUP($D1249,Artslister!$A$1:$W$100,5,FALSE)</f>
        <v>Plantae</v>
      </c>
      <c r="Q1249" t="str">
        <f>VLOOKUP($D1249,Artslister!$A$1:$W$100,6,FALSE)</f>
        <v>Magnoliophyta</v>
      </c>
      <c r="R1249" t="str">
        <f>VLOOKUP($D1249,Artslister!$A$1:$W$100,7,FALSE)</f>
        <v>Eudicots</v>
      </c>
      <c r="S1249" t="str">
        <f>VLOOKUP($D1249,Artslister!$A$1:$W$100,8,FALSE)</f>
        <v>Asterales</v>
      </c>
      <c r="T1249" t="str">
        <f>VLOOKUP($D1249,Artslister!$A$1:$W$100,9,FALSE)</f>
        <v>Asteraceae</v>
      </c>
      <c r="U1249" t="str">
        <f>VLOOKUP($D1249,Artslister!$A$1:$W$100,10,FALSE)</f>
        <v>Inula</v>
      </c>
      <c r="V1249" t="str">
        <f>VLOOKUP($D1249,Artslister!$A$1:$W$100,11,FALSE)</f>
        <v>salicina</v>
      </c>
      <c r="W1249">
        <f>VLOOKUP($D1249,Artslister!$A$1:$W$100,12,FALSE)</f>
        <v>0</v>
      </c>
      <c r="X1249" t="str">
        <f>VLOOKUP($D1249,Artslister!$A$1:$W$100,13,FALSE)</f>
        <v>L.</v>
      </c>
      <c r="Y1249" t="str">
        <f>VLOOKUP($D1249,Artslister!$A$1:$W$100,15,FALSE)</f>
        <v>NT</v>
      </c>
      <c r="Z1249" t="e">
        <f>VLOOKUP($D1249,Artslister!$A$1:$W$100,17,FALSE)</f>
        <v>#N/A</v>
      </c>
    </row>
    <row r="1250" spans="1:26" x14ac:dyDescent="0.3">
      <c r="A1250" t="s">
        <v>56</v>
      </c>
      <c r="B1250">
        <v>2019</v>
      </c>
      <c r="C1250" t="s">
        <v>1490</v>
      </c>
      <c r="D1250" t="s">
        <v>1712</v>
      </c>
      <c r="E1250">
        <v>5</v>
      </c>
      <c r="F1250">
        <v>1</v>
      </c>
      <c r="M1250" t="str">
        <f>VLOOKUP($D1250,Artslister!$A$1:$W$100,2,FALSE)</f>
        <v>Inula salicina</v>
      </c>
      <c r="N1250" t="str">
        <f>VLOOKUP($D1250,Artslister!$A$1:$W$100,3,FALSE)</f>
        <v>100715</v>
      </c>
      <c r="O1250" t="str">
        <f>VLOOKUP($D1250,Artslister!$A$1:$W$100,4,FALSE)</f>
        <v>60675</v>
      </c>
      <c r="P1250" t="str">
        <f>VLOOKUP($D1250,Artslister!$A$1:$W$100,5,FALSE)</f>
        <v>Plantae</v>
      </c>
      <c r="Q1250" t="str">
        <f>VLOOKUP($D1250,Artslister!$A$1:$W$100,6,FALSE)</f>
        <v>Magnoliophyta</v>
      </c>
      <c r="R1250" t="str">
        <f>VLOOKUP($D1250,Artslister!$A$1:$W$100,7,FALSE)</f>
        <v>Eudicots</v>
      </c>
      <c r="S1250" t="str">
        <f>VLOOKUP($D1250,Artslister!$A$1:$W$100,8,FALSE)</f>
        <v>Asterales</v>
      </c>
      <c r="T1250" t="str">
        <f>VLOOKUP($D1250,Artslister!$A$1:$W$100,9,FALSE)</f>
        <v>Asteraceae</v>
      </c>
      <c r="U1250" t="str">
        <f>VLOOKUP($D1250,Artslister!$A$1:$W$100,10,FALSE)</f>
        <v>Inula</v>
      </c>
      <c r="V1250" t="str">
        <f>VLOOKUP($D1250,Artslister!$A$1:$W$100,11,FALSE)</f>
        <v>salicina</v>
      </c>
      <c r="W1250">
        <f>VLOOKUP($D1250,Artslister!$A$1:$W$100,12,FALSE)</f>
        <v>0</v>
      </c>
      <c r="X1250" t="str">
        <f>VLOOKUP($D1250,Artslister!$A$1:$W$100,13,FALSE)</f>
        <v>L.</v>
      </c>
      <c r="Y1250" t="str">
        <f>VLOOKUP($D1250,Artslister!$A$1:$W$100,15,FALSE)</f>
        <v>NT</v>
      </c>
      <c r="Z1250" t="e">
        <f>VLOOKUP($D1250,Artslister!$A$1:$W$100,17,FALSE)</f>
        <v>#N/A</v>
      </c>
    </row>
    <row r="1251" spans="1:26" x14ac:dyDescent="0.3">
      <c r="A1251" t="s">
        <v>56</v>
      </c>
      <c r="B1251">
        <v>2019</v>
      </c>
      <c r="C1251" t="s">
        <v>1494</v>
      </c>
      <c r="D1251" t="s">
        <v>1712</v>
      </c>
      <c r="E1251">
        <v>5</v>
      </c>
      <c r="F1251">
        <v>1</v>
      </c>
      <c r="M1251" t="str">
        <f>VLOOKUP($D1251,Artslister!$A$1:$W$100,2,FALSE)</f>
        <v>Inula salicina</v>
      </c>
      <c r="N1251" t="str">
        <f>VLOOKUP($D1251,Artslister!$A$1:$W$100,3,FALSE)</f>
        <v>100715</v>
      </c>
      <c r="O1251" t="str">
        <f>VLOOKUP($D1251,Artslister!$A$1:$W$100,4,FALSE)</f>
        <v>60675</v>
      </c>
      <c r="P1251" t="str">
        <f>VLOOKUP($D1251,Artslister!$A$1:$W$100,5,FALSE)</f>
        <v>Plantae</v>
      </c>
      <c r="Q1251" t="str">
        <f>VLOOKUP($D1251,Artslister!$A$1:$W$100,6,FALSE)</f>
        <v>Magnoliophyta</v>
      </c>
      <c r="R1251" t="str">
        <f>VLOOKUP($D1251,Artslister!$A$1:$W$100,7,FALSE)</f>
        <v>Eudicots</v>
      </c>
      <c r="S1251" t="str">
        <f>VLOOKUP($D1251,Artslister!$A$1:$W$100,8,FALSE)</f>
        <v>Asterales</v>
      </c>
      <c r="T1251" t="str">
        <f>VLOOKUP($D1251,Artslister!$A$1:$W$100,9,FALSE)</f>
        <v>Asteraceae</v>
      </c>
      <c r="U1251" t="str">
        <f>VLOOKUP($D1251,Artslister!$A$1:$W$100,10,FALSE)</f>
        <v>Inula</v>
      </c>
      <c r="V1251" t="str">
        <f>VLOOKUP($D1251,Artslister!$A$1:$W$100,11,FALSE)</f>
        <v>salicina</v>
      </c>
      <c r="W1251">
        <f>VLOOKUP($D1251,Artslister!$A$1:$W$100,12,FALSE)</f>
        <v>0</v>
      </c>
      <c r="X1251" t="str">
        <f>VLOOKUP($D1251,Artslister!$A$1:$W$100,13,FALSE)</f>
        <v>L.</v>
      </c>
      <c r="Y1251" t="str">
        <f>VLOOKUP($D1251,Artslister!$A$1:$W$100,15,FALSE)</f>
        <v>NT</v>
      </c>
      <c r="Z1251" t="e">
        <f>VLOOKUP($D1251,Artslister!$A$1:$W$100,17,FALSE)</f>
        <v>#N/A</v>
      </c>
    </row>
    <row r="1252" spans="1:26" x14ac:dyDescent="0.3">
      <c r="A1252" t="s">
        <v>56</v>
      </c>
      <c r="B1252">
        <v>2019</v>
      </c>
      <c r="C1252" t="s">
        <v>1486</v>
      </c>
      <c r="D1252" t="s">
        <v>1712</v>
      </c>
      <c r="E1252">
        <v>5</v>
      </c>
      <c r="F1252">
        <v>1</v>
      </c>
      <c r="M1252" t="str">
        <f>VLOOKUP($D1252,Artslister!$A$1:$W$100,2,FALSE)</f>
        <v>Inula salicina</v>
      </c>
      <c r="N1252" t="str">
        <f>VLOOKUP($D1252,Artslister!$A$1:$W$100,3,FALSE)</f>
        <v>100715</v>
      </c>
      <c r="O1252" t="str">
        <f>VLOOKUP($D1252,Artslister!$A$1:$W$100,4,FALSE)</f>
        <v>60675</v>
      </c>
      <c r="P1252" t="str">
        <f>VLOOKUP($D1252,Artslister!$A$1:$W$100,5,FALSE)</f>
        <v>Plantae</v>
      </c>
      <c r="Q1252" t="str">
        <f>VLOOKUP($D1252,Artslister!$A$1:$W$100,6,FALSE)</f>
        <v>Magnoliophyta</v>
      </c>
      <c r="R1252" t="str">
        <f>VLOOKUP($D1252,Artslister!$A$1:$W$100,7,FALSE)</f>
        <v>Eudicots</v>
      </c>
      <c r="S1252" t="str">
        <f>VLOOKUP($D1252,Artslister!$A$1:$W$100,8,FALSE)</f>
        <v>Asterales</v>
      </c>
      <c r="T1252" t="str">
        <f>VLOOKUP($D1252,Artslister!$A$1:$W$100,9,FALSE)</f>
        <v>Asteraceae</v>
      </c>
      <c r="U1252" t="str">
        <f>VLOOKUP($D1252,Artslister!$A$1:$W$100,10,FALSE)</f>
        <v>Inula</v>
      </c>
      <c r="V1252" t="str">
        <f>VLOOKUP($D1252,Artslister!$A$1:$W$100,11,FALSE)</f>
        <v>salicina</v>
      </c>
      <c r="W1252">
        <f>VLOOKUP($D1252,Artslister!$A$1:$W$100,12,FALSE)</f>
        <v>0</v>
      </c>
      <c r="X1252" t="str">
        <f>VLOOKUP($D1252,Artslister!$A$1:$W$100,13,FALSE)</f>
        <v>L.</v>
      </c>
      <c r="Y1252" t="str">
        <f>VLOOKUP($D1252,Artslister!$A$1:$W$100,15,FALSE)</f>
        <v>NT</v>
      </c>
      <c r="Z1252" t="e">
        <f>VLOOKUP($D1252,Artslister!$A$1:$W$100,17,FALSE)</f>
        <v>#N/A</v>
      </c>
    </row>
    <row r="1253" spans="1:26" x14ac:dyDescent="0.3">
      <c r="A1253" s="21" t="s">
        <v>104</v>
      </c>
      <c r="B1253" s="21">
        <v>2020</v>
      </c>
      <c r="C1253" s="21" t="s">
        <v>1145</v>
      </c>
      <c r="D1253" s="21" t="s">
        <v>1712</v>
      </c>
      <c r="E1253" s="21">
        <v>10</v>
      </c>
      <c r="F1253">
        <v>1</v>
      </c>
      <c r="K1253" s="21"/>
      <c r="M1253" t="str">
        <f>VLOOKUP($D1253,Artslister!$A$1:$W$100,2,FALSE)</f>
        <v>Inula salicina</v>
      </c>
      <c r="N1253" t="str">
        <f>VLOOKUP($D1253,Artslister!$A$1:$W$100,3,FALSE)</f>
        <v>100715</v>
      </c>
      <c r="O1253" t="str">
        <f>VLOOKUP($D1253,Artslister!$A$1:$W$100,4,FALSE)</f>
        <v>60675</v>
      </c>
      <c r="P1253" t="str">
        <f>VLOOKUP($D1253,Artslister!$A$1:$W$100,5,FALSE)</f>
        <v>Plantae</v>
      </c>
      <c r="Q1253" t="str">
        <f>VLOOKUP($D1253,Artslister!$A$1:$W$100,6,FALSE)</f>
        <v>Magnoliophyta</v>
      </c>
      <c r="R1253" t="str">
        <f>VLOOKUP($D1253,Artslister!$A$1:$W$100,7,FALSE)</f>
        <v>Eudicots</v>
      </c>
      <c r="S1253" t="str">
        <f>VLOOKUP($D1253,Artslister!$A$1:$W$100,8,FALSE)</f>
        <v>Asterales</v>
      </c>
      <c r="T1253" t="str">
        <f>VLOOKUP($D1253,Artslister!$A$1:$W$100,9,FALSE)</f>
        <v>Asteraceae</v>
      </c>
      <c r="U1253" t="str">
        <f>VLOOKUP($D1253,Artslister!$A$1:$W$100,10,FALSE)</f>
        <v>Inula</v>
      </c>
      <c r="V1253" t="str">
        <f>VLOOKUP($D1253,Artslister!$A$1:$W$100,11,FALSE)</f>
        <v>salicina</v>
      </c>
      <c r="W1253">
        <f>VLOOKUP($D1253,Artslister!$A$1:$W$100,12,FALSE)</f>
        <v>0</v>
      </c>
      <c r="X1253" t="str">
        <f>VLOOKUP($D1253,Artslister!$A$1:$W$100,13,FALSE)</f>
        <v>L.</v>
      </c>
      <c r="Y1253" t="str">
        <f>VLOOKUP($D1253,Artslister!$A$1:$W$100,15,FALSE)</f>
        <v>NT</v>
      </c>
      <c r="Z1253" t="e">
        <f>VLOOKUP($D1253,Artslister!$A$1:$W$100,17,FALSE)</f>
        <v>#N/A</v>
      </c>
    </row>
    <row r="1254" spans="1:26" x14ac:dyDescent="0.3">
      <c r="A1254" s="40" t="s">
        <v>104</v>
      </c>
      <c r="B1254" s="40">
        <v>2021</v>
      </c>
      <c r="C1254" s="40" t="s">
        <v>1145</v>
      </c>
      <c r="D1254" s="40" t="s">
        <v>1712</v>
      </c>
      <c r="E1254" s="40">
        <v>3</v>
      </c>
      <c r="F1254">
        <v>1</v>
      </c>
      <c r="I1254" s="14"/>
      <c r="J1254" s="14"/>
      <c r="K1254" s="40"/>
      <c r="L1254" s="14"/>
      <c r="M1254" t="str">
        <f>VLOOKUP($D1254,Artslister!$A$1:$W$100,2,FALSE)</f>
        <v>Inula salicina</v>
      </c>
      <c r="N1254" t="str">
        <f>VLOOKUP($D1254,Artslister!$A$1:$W$100,3,FALSE)</f>
        <v>100715</v>
      </c>
      <c r="O1254" t="str">
        <f>VLOOKUP($D1254,Artslister!$A$1:$W$100,4,FALSE)</f>
        <v>60675</v>
      </c>
      <c r="P1254" t="str">
        <f>VLOOKUP($D1254,Artslister!$A$1:$W$100,5,FALSE)</f>
        <v>Plantae</v>
      </c>
      <c r="Q1254" t="str">
        <f>VLOOKUP($D1254,Artslister!$A$1:$W$100,6,FALSE)</f>
        <v>Magnoliophyta</v>
      </c>
      <c r="R1254" t="str">
        <f>VLOOKUP($D1254,Artslister!$A$1:$W$100,7,FALSE)</f>
        <v>Eudicots</v>
      </c>
      <c r="S1254" t="str">
        <f>VLOOKUP($D1254,Artslister!$A$1:$W$100,8,FALSE)</f>
        <v>Asterales</v>
      </c>
      <c r="T1254" t="str">
        <f>VLOOKUP($D1254,Artslister!$A$1:$W$100,9,FALSE)</f>
        <v>Asteraceae</v>
      </c>
      <c r="U1254" t="str">
        <f>VLOOKUP($D1254,Artslister!$A$1:$W$100,10,FALSE)</f>
        <v>Inula</v>
      </c>
      <c r="V1254" t="str">
        <f>VLOOKUP($D1254,Artslister!$A$1:$W$100,11,FALSE)</f>
        <v>salicina</v>
      </c>
      <c r="W1254">
        <f>VLOOKUP($D1254,Artslister!$A$1:$W$100,12,FALSE)</f>
        <v>0</v>
      </c>
      <c r="X1254" t="str">
        <f>VLOOKUP($D1254,Artslister!$A$1:$W$100,13,FALSE)</f>
        <v>L.</v>
      </c>
      <c r="Y1254" t="str">
        <f>VLOOKUP($D1254,Artslister!$A$1:$W$100,15,FALSE)</f>
        <v>NT</v>
      </c>
      <c r="Z1254" t="e">
        <f>VLOOKUP($D1254,Artslister!$A$1:$W$100,17,FALSE)</f>
        <v>#N/A</v>
      </c>
    </row>
    <row r="1255" spans="1:26" x14ac:dyDescent="0.3">
      <c r="A1255" t="s">
        <v>56</v>
      </c>
      <c r="B1255">
        <v>2020</v>
      </c>
      <c r="C1255" t="s">
        <v>1469</v>
      </c>
      <c r="D1255" t="s">
        <v>1712</v>
      </c>
      <c r="E1255">
        <v>7</v>
      </c>
      <c r="F1255">
        <v>1</v>
      </c>
      <c r="M1255" t="str">
        <f>VLOOKUP($D1255,Artslister!$A$1:$W$100,2,FALSE)</f>
        <v>Inula salicina</v>
      </c>
      <c r="N1255" t="str">
        <f>VLOOKUP($D1255,Artslister!$A$1:$W$100,3,FALSE)</f>
        <v>100715</v>
      </c>
      <c r="O1255" t="str">
        <f>VLOOKUP($D1255,Artslister!$A$1:$W$100,4,FALSE)</f>
        <v>60675</v>
      </c>
      <c r="P1255" t="str">
        <f>VLOOKUP($D1255,Artslister!$A$1:$W$100,5,FALSE)</f>
        <v>Plantae</v>
      </c>
      <c r="Q1255" t="str">
        <f>VLOOKUP($D1255,Artslister!$A$1:$W$100,6,FALSE)</f>
        <v>Magnoliophyta</v>
      </c>
      <c r="R1255" t="str">
        <f>VLOOKUP($D1255,Artslister!$A$1:$W$100,7,FALSE)</f>
        <v>Eudicots</v>
      </c>
      <c r="S1255" t="str">
        <f>VLOOKUP($D1255,Artslister!$A$1:$W$100,8,FALSE)</f>
        <v>Asterales</v>
      </c>
      <c r="T1255" t="str">
        <f>VLOOKUP($D1255,Artslister!$A$1:$W$100,9,FALSE)</f>
        <v>Asteraceae</v>
      </c>
      <c r="U1255" t="str">
        <f>VLOOKUP($D1255,Artslister!$A$1:$W$100,10,FALSE)</f>
        <v>Inula</v>
      </c>
      <c r="V1255" t="str">
        <f>VLOOKUP($D1255,Artslister!$A$1:$W$100,11,FALSE)</f>
        <v>salicina</v>
      </c>
      <c r="W1255">
        <f>VLOOKUP($D1255,Artslister!$A$1:$W$100,12,FALSE)</f>
        <v>0</v>
      </c>
      <c r="X1255" t="str">
        <f>VLOOKUP($D1255,Artslister!$A$1:$W$100,13,FALSE)</f>
        <v>L.</v>
      </c>
      <c r="Y1255" t="str">
        <f>VLOOKUP($D1255,Artslister!$A$1:$W$100,15,FALSE)</f>
        <v>NT</v>
      </c>
      <c r="Z1255" t="e">
        <f>VLOOKUP($D1255,Artslister!$A$1:$W$100,17,FALSE)</f>
        <v>#N/A</v>
      </c>
    </row>
    <row r="1256" spans="1:26" x14ac:dyDescent="0.3">
      <c r="A1256" t="s">
        <v>56</v>
      </c>
      <c r="B1256">
        <v>2022</v>
      </c>
      <c r="C1256" t="s">
        <v>1469</v>
      </c>
      <c r="D1256" t="s">
        <v>1712</v>
      </c>
      <c r="E1256">
        <v>8</v>
      </c>
      <c r="F1256">
        <v>1</v>
      </c>
      <c r="M1256" t="str">
        <f>VLOOKUP($D1256,Artslister!$A$1:$W$100,2,FALSE)</f>
        <v>Inula salicina</v>
      </c>
      <c r="N1256" t="str">
        <f>VLOOKUP($D1256,Artslister!$A$1:$W$100,3,FALSE)</f>
        <v>100715</v>
      </c>
      <c r="O1256" t="str">
        <f>VLOOKUP($D1256,Artslister!$A$1:$W$100,4,FALSE)</f>
        <v>60675</v>
      </c>
      <c r="P1256" t="str">
        <f>VLOOKUP($D1256,Artslister!$A$1:$W$100,5,FALSE)</f>
        <v>Plantae</v>
      </c>
      <c r="Q1256" t="str">
        <f>VLOOKUP($D1256,Artslister!$A$1:$W$100,6,FALSE)</f>
        <v>Magnoliophyta</v>
      </c>
      <c r="R1256" t="str">
        <f>VLOOKUP($D1256,Artslister!$A$1:$W$100,7,FALSE)</f>
        <v>Eudicots</v>
      </c>
      <c r="S1256" t="str">
        <f>VLOOKUP($D1256,Artslister!$A$1:$W$100,8,FALSE)</f>
        <v>Asterales</v>
      </c>
      <c r="T1256" t="str">
        <f>VLOOKUP($D1256,Artslister!$A$1:$W$100,9,FALSE)</f>
        <v>Asteraceae</v>
      </c>
      <c r="U1256" t="str">
        <f>VLOOKUP($D1256,Artslister!$A$1:$W$100,10,FALSE)</f>
        <v>Inula</v>
      </c>
      <c r="V1256" t="str">
        <f>VLOOKUP($D1256,Artslister!$A$1:$W$100,11,FALSE)</f>
        <v>salicina</v>
      </c>
      <c r="W1256">
        <f>VLOOKUP($D1256,Artslister!$A$1:$W$100,12,FALSE)</f>
        <v>0</v>
      </c>
      <c r="X1256" t="str">
        <f>VLOOKUP($D1256,Artslister!$A$1:$W$100,13,FALSE)</f>
        <v>L.</v>
      </c>
      <c r="Y1256" t="str">
        <f>VLOOKUP($D1256,Artslister!$A$1:$W$100,15,FALSE)</f>
        <v>NT</v>
      </c>
      <c r="Z1256" t="e">
        <f>VLOOKUP($D1256,Artslister!$A$1:$W$100,17,FALSE)</f>
        <v>#N/A</v>
      </c>
    </row>
    <row r="1257" spans="1:26" x14ac:dyDescent="0.3">
      <c r="A1257" t="s">
        <v>27</v>
      </c>
      <c r="B1257">
        <v>2022</v>
      </c>
      <c r="C1257" t="s">
        <v>1184</v>
      </c>
      <c r="D1257" t="s">
        <v>1712</v>
      </c>
      <c r="E1257">
        <v>30</v>
      </c>
      <c r="F1257">
        <v>1</v>
      </c>
      <c r="M1257" t="str">
        <f>VLOOKUP($D1257,Artslister!$A$1:$W$100,2,FALSE)</f>
        <v>Inula salicina</v>
      </c>
      <c r="N1257" t="str">
        <f>VLOOKUP($D1257,Artslister!$A$1:$W$100,3,FALSE)</f>
        <v>100715</v>
      </c>
      <c r="O1257" t="str">
        <f>VLOOKUP($D1257,Artslister!$A$1:$W$100,4,FALSE)</f>
        <v>60675</v>
      </c>
      <c r="P1257" t="str">
        <f>VLOOKUP($D1257,Artslister!$A$1:$W$100,5,FALSE)</f>
        <v>Plantae</v>
      </c>
      <c r="Q1257" t="str">
        <f>VLOOKUP($D1257,Artslister!$A$1:$W$100,6,FALSE)</f>
        <v>Magnoliophyta</v>
      </c>
      <c r="R1257" t="str">
        <f>VLOOKUP($D1257,Artslister!$A$1:$W$100,7,FALSE)</f>
        <v>Eudicots</v>
      </c>
      <c r="S1257" t="str">
        <f>VLOOKUP($D1257,Artslister!$A$1:$W$100,8,FALSE)</f>
        <v>Asterales</v>
      </c>
      <c r="T1257" t="str">
        <f>VLOOKUP($D1257,Artslister!$A$1:$W$100,9,FALSE)</f>
        <v>Asteraceae</v>
      </c>
      <c r="U1257" t="str">
        <f>VLOOKUP($D1257,Artslister!$A$1:$W$100,10,FALSE)</f>
        <v>Inula</v>
      </c>
      <c r="V1257" t="str">
        <f>VLOOKUP($D1257,Artslister!$A$1:$W$100,11,FALSE)</f>
        <v>salicina</v>
      </c>
      <c r="W1257">
        <f>VLOOKUP($D1257,Artslister!$A$1:$W$100,12,FALSE)</f>
        <v>0</v>
      </c>
      <c r="X1257" t="str">
        <f>VLOOKUP($D1257,Artslister!$A$1:$W$100,13,FALSE)</f>
        <v>L.</v>
      </c>
      <c r="Y1257" t="str">
        <f>VLOOKUP($D1257,Artslister!$A$1:$W$100,15,FALSE)</f>
        <v>NT</v>
      </c>
      <c r="Z1257" t="e">
        <f>VLOOKUP($D1257,Artslister!$A$1:$W$100,17,FALSE)</f>
        <v>#N/A</v>
      </c>
    </row>
    <row r="1258" spans="1:26" x14ac:dyDescent="0.3">
      <c r="A1258" s="58" t="s">
        <v>104</v>
      </c>
      <c r="B1258" s="58">
        <v>2022</v>
      </c>
      <c r="C1258" t="s">
        <v>1145</v>
      </c>
      <c r="D1258" t="s">
        <v>1712</v>
      </c>
      <c r="E1258">
        <v>3</v>
      </c>
      <c r="F1258">
        <v>1</v>
      </c>
      <c r="M1258" t="str">
        <f>VLOOKUP($D1258,Artslister!$A$1:$W$100,2,FALSE)</f>
        <v>Inula salicina</v>
      </c>
      <c r="N1258" t="str">
        <f>VLOOKUP($D1258,Artslister!$A$1:$W$100,3,FALSE)</f>
        <v>100715</v>
      </c>
      <c r="O1258" t="str">
        <f>VLOOKUP($D1258,Artslister!$A$1:$W$100,4,FALSE)</f>
        <v>60675</v>
      </c>
      <c r="P1258" t="str">
        <f>VLOOKUP($D1258,Artslister!$A$1:$W$100,5,FALSE)</f>
        <v>Plantae</v>
      </c>
      <c r="Q1258" t="str">
        <f>VLOOKUP($D1258,Artslister!$A$1:$W$100,6,FALSE)</f>
        <v>Magnoliophyta</v>
      </c>
      <c r="R1258" t="str">
        <f>VLOOKUP($D1258,Artslister!$A$1:$W$100,7,FALSE)</f>
        <v>Eudicots</v>
      </c>
      <c r="S1258" t="str">
        <f>VLOOKUP($D1258,Artslister!$A$1:$W$100,8,FALSE)</f>
        <v>Asterales</v>
      </c>
      <c r="T1258" t="str">
        <f>VLOOKUP($D1258,Artslister!$A$1:$W$100,9,FALSE)</f>
        <v>Asteraceae</v>
      </c>
      <c r="U1258" t="str">
        <f>VLOOKUP($D1258,Artslister!$A$1:$W$100,10,FALSE)</f>
        <v>Inula</v>
      </c>
      <c r="V1258" t="str">
        <f>VLOOKUP($D1258,Artslister!$A$1:$W$100,11,FALSE)</f>
        <v>salicina</v>
      </c>
      <c r="W1258">
        <f>VLOOKUP($D1258,Artslister!$A$1:$W$100,12,FALSE)</f>
        <v>0</v>
      </c>
      <c r="X1258" t="str">
        <f>VLOOKUP($D1258,Artslister!$A$1:$W$100,13,FALSE)</f>
        <v>L.</v>
      </c>
      <c r="Y1258" t="str">
        <f>VLOOKUP($D1258,Artslister!$A$1:$W$100,15,FALSE)</f>
        <v>NT</v>
      </c>
      <c r="Z1258" t="e">
        <f>VLOOKUP($D1258,Artslister!$A$1:$W$100,17,FALSE)</f>
        <v>#N/A</v>
      </c>
    </row>
    <row r="1259" spans="1:26" x14ac:dyDescent="0.3">
      <c r="A1259" t="s">
        <v>98</v>
      </c>
      <c r="B1259">
        <v>2017</v>
      </c>
      <c r="C1259" t="s">
        <v>1556</v>
      </c>
      <c r="D1259" t="s">
        <v>1730</v>
      </c>
      <c r="E1259">
        <v>1</v>
      </c>
      <c r="F1259">
        <v>1</v>
      </c>
      <c r="M1259" t="str">
        <f>VLOOKUP($D1259,Artslister!$A$1:$W$100,2,FALSE)</f>
        <v>Ranunculus polyanthemos</v>
      </c>
      <c r="N1259" t="str">
        <f>VLOOKUP($D1259,Artslister!$A$1:$W$100,3,FALSE)</f>
        <v>103162</v>
      </c>
      <c r="O1259" t="str">
        <f>VLOOKUP($D1259,Artslister!$A$1:$W$100,4,FALSE)</f>
        <v>136513</v>
      </c>
      <c r="P1259" t="str">
        <f>VLOOKUP($D1259,Artslister!$A$1:$W$100,5,FALSE)</f>
        <v>Plantae</v>
      </c>
      <c r="Q1259" t="str">
        <f>VLOOKUP($D1259,Artslister!$A$1:$W$100,6,FALSE)</f>
        <v>Magnoliophyta</v>
      </c>
      <c r="R1259" t="str">
        <f>VLOOKUP($D1259,Artslister!$A$1:$W$100,7,FALSE)</f>
        <v>Eudicots</v>
      </c>
      <c r="S1259" t="str">
        <f>VLOOKUP($D1259,Artslister!$A$1:$W$100,8,FALSE)</f>
        <v>Ranunculales</v>
      </c>
      <c r="T1259" t="str">
        <f>VLOOKUP($D1259,Artslister!$A$1:$W$100,9,FALSE)</f>
        <v>Ranunculaceae</v>
      </c>
      <c r="U1259" t="str">
        <f>VLOOKUP($D1259,Artslister!$A$1:$W$100,10,FALSE)</f>
        <v>Ranunculus</v>
      </c>
      <c r="V1259" t="str">
        <f>VLOOKUP($D1259,Artslister!$A$1:$W$100,11,FALSE)</f>
        <v>polyanthemos</v>
      </c>
      <c r="W1259">
        <f>VLOOKUP($D1259,Artslister!$A$1:$W$100,12,FALSE)</f>
        <v>0</v>
      </c>
      <c r="X1259" t="str">
        <f>VLOOKUP($D1259,Artslister!$A$1:$W$100,13,FALSE)</f>
        <v>L.</v>
      </c>
      <c r="Y1259" t="str">
        <f>VLOOKUP($D1259,Artslister!$A$1:$W$100,15,FALSE)</f>
        <v>NT</v>
      </c>
      <c r="Z1259" t="e">
        <f>VLOOKUP($D1259,Artslister!$A$1:$W$100,17,FALSE)</f>
        <v>#N/A</v>
      </c>
    </row>
    <row r="1260" spans="1:26" x14ac:dyDescent="0.3">
      <c r="A1260" t="s">
        <v>98</v>
      </c>
      <c r="B1260">
        <v>2017</v>
      </c>
      <c r="C1260" t="s">
        <v>1557</v>
      </c>
      <c r="D1260" t="s">
        <v>1730</v>
      </c>
      <c r="E1260">
        <v>1</v>
      </c>
      <c r="F1260">
        <v>1</v>
      </c>
      <c r="M1260" t="str">
        <f>VLOOKUP($D1260,Artslister!$A$1:$W$100,2,FALSE)</f>
        <v>Ranunculus polyanthemos</v>
      </c>
      <c r="N1260" t="str">
        <f>VLOOKUP($D1260,Artslister!$A$1:$W$100,3,FALSE)</f>
        <v>103162</v>
      </c>
      <c r="O1260" t="str">
        <f>VLOOKUP($D1260,Artslister!$A$1:$W$100,4,FALSE)</f>
        <v>136513</v>
      </c>
      <c r="P1260" t="str">
        <f>VLOOKUP($D1260,Artslister!$A$1:$W$100,5,FALSE)</f>
        <v>Plantae</v>
      </c>
      <c r="Q1260" t="str">
        <f>VLOOKUP($D1260,Artslister!$A$1:$W$100,6,FALSE)</f>
        <v>Magnoliophyta</v>
      </c>
      <c r="R1260" t="str">
        <f>VLOOKUP($D1260,Artslister!$A$1:$W$100,7,FALSE)</f>
        <v>Eudicots</v>
      </c>
      <c r="S1260" t="str">
        <f>VLOOKUP($D1260,Artslister!$A$1:$W$100,8,FALSE)</f>
        <v>Ranunculales</v>
      </c>
      <c r="T1260" t="str">
        <f>VLOOKUP($D1260,Artslister!$A$1:$W$100,9,FALSE)</f>
        <v>Ranunculaceae</v>
      </c>
      <c r="U1260" t="str">
        <f>VLOOKUP($D1260,Artslister!$A$1:$W$100,10,FALSE)</f>
        <v>Ranunculus</v>
      </c>
      <c r="V1260" t="str">
        <f>VLOOKUP($D1260,Artslister!$A$1:$W$100,11,FALSE)</f>
        <v>polyanthemos</v>
      </c>
      <c r="W1260">
        <f>VLOOKUP($D1260,Artslister!$A$1:$W$100,12,FALSE)</f>
        <v>0</v>
      </c>
      <c r="X1260" t="str">
        <f>VLOOKUP($D1260,Artslister!$A$1:$W$100,13,FALSE)</f>
        <v>L.</v>
      </c>
      <c r="Y1260" t="str">
        <f>VLOOKUP($D1260,Artslister!$A$1:$W$100,15,FALSE)</f>
        <v>NT</v>
      </c>
      <c r="Z1260" t="e">
        <f>VLOOKUP($D1260,Artslister!$A$1:$W$100,17,FALSE)</f>
        <v>#N/A</v>
      </c>
    </row>
    <row r="1261" spans="1:26" x14ac:dyDescent="0.3">
      <c r="A1261" t="s">
        <v>98</v>
      </c>
      <c r="B1261">
        <v>2017</v>
      </c>
      <c r="C1261" t="s">
        <v>1558</v>
      </c>
      <c r="D1261" t="s">
        <v>1730</v>
      </c>
      <c r="E1261">
        <v>1</v>
      </c>
      <c r="F1261">
        <v>1</v>
      </c>
      <c r="M1261" t="str">
        <f>VLOOKUP($D1261,Artslister!$A$1:$W$100,2,FALSE)</f>
        <v>Ranunculus polyanthemos</v>
      </c>
      <c r="N1261" t="str">
        <f>VLOOKUP($D1261,Artslister!$A$1:$W$100,3,FALSE)</f>
        <v>103162</v>
      </c>
      <c r="O1261" t="str">
        <f>VLOOKUP($D1261,Artslister!$A$1:$W$100,4,FALSE)</f>
        <v>136513</v>
      </c>
      <c r="P1261" t="str">
        <f>VLOOKUP($D1261,Artslister!$A$1:$W$100,5,FALSE)</f>
        <v>Plantae</v>
      </c>
      <c r="Q1261" t="str">
        <f>VLOOKUP($D1261,Artslister!$A$1:$W$100,6,FALSE)</f>
        <v>Magnoliophyta</v>
      </c>
      <c r="R1261" t="str">
        <f>VLOOKUP($D1261,Artslister!$A$1:$W$100,7,FALSE)</f>
        <v>Eudicots</v>
      </c>
      <c r="S1261" t="str">
        <f>VLOOKUP($D1261,Artslister!$A$1:$W$100,8,FALSE)</f>
        <v>Ranunculales</v>
      </c>
      <c r="T1261" t="str">
        <f>VLOOKUP($D1261,Artslister!$A$1:$W$100,9,FALSE)</f>
        <v>Ranunculaceae</v>
      </c>
      <c r="U1261" t="str">
        <f>VLOOKUP($D1261,Artslister!$A$1:$W$100,10,FALSE)</f>
        <v>Ranunculus</v>
      </c>
      <c r="V1261" t="str">
        <f>VLOOKUP($D1261,Artslister!$A$1:$W$100,11,FALSE)</f>
        <v>polyanthemos</v>
      </c>
      <c r="W1261">
        <f>VLOOKUP($D1261,Artslister!$A$1:$W$100,12,FALSE)</f>
        <v>0</v>
      </c>
      <c r="X1261" t="str">
        <f>VLOOKUP($D1261,Artslister!$A$1:$W$100,13,FALSE)</f>
        <v>L.</v>
      </c>
      <c r="Y1261" t="str">
        <f>VLOOKUP($D1261,Artslister!$A$1:$W$100,15,FALSE)</f>
        <v>NT</v>
      </c>
      <c r="Z1261" t="e">
        <f>VLOOKUP($D1261,Artslister!$A$1:$W$100,17,FALSE)</f>
        <v>#N/A</v>
      </c>
    </row>
    <row r="1262" spans="1:26" x14ac:dyDescent="0.3">
      <c r="A1262" t="s">
        <v>98</v>
      </c>
      <c r="B1262">
        <v>2018</v>
      </c>
      <c r="C1262" t="s">
        <v>1557</v>
      </c>
      <c r="D1262" t="s">
        <v>1730</v>
      </c>
      <c r="E1262">
        <v>1</v>
      </c>
      <c r="F1262">
        <v>1</v>
      </c>
      <c r="M1262" t="str">
        <f>VLOOKUP($D1262,Artslister!$A$1:$W$100,2,FALSE)</f>
        <v>Ranunculus polyanthemos</v>
      </c>
      <c r="N1262" t="str">
        <f>VLOOKUP($D1262,Artslister!$A$1:$W$100,3,FALSE)</f>
        <v>103162</v>
      </c>
      <c r="O1262" t="str">
        <f>VLOOKUP($D1262,Artslister!$A$1:$W$100,4,FALSE)</f>
        <v>136513</v>
      </c>
      <c r="P1262" t="str">
        <f>VLOOKUP($D1262,Artslister!$A$1:$W$100,5,FALSE)</f>
        <v>Plantae</v>
      </c>
      <c r="Q1262" t="str">
        <f>VLOOKUP($D1262,Artslister!$A$1:$W$100,6,FALSE)</f>
        <v>Magnoliophyta</v>
      </c>
      <c r="R1262" t="str">
        <f>VLOOKUP($D1262,Artslister!$A$1:$W$100,7,FALSE)</f>
        <v>Eudicots</v>
      </c>
      <c r="S1262" t="str">
        <f>VLOOKUP($D1262,Artslister!$A$1:$W$100,8,FALSE)</f>
        <v>Ranunculales</v>
      </c>
      <c r="T1262" t="str">
        <f>VLOOKUP($D1262,Artslister!$A$1:$W$100,9,FALSE)</f>
        <v>Ranunculaceae</v>
      </c>
      <c r="U1262" t="str">
        <f>VLOOKUP($D1262,Artslister!$A$1:$W$100,10,FALSE)</f>
        <v>Ranunculus</v>
      </c>
      <c r="V1262" t="str">
        <f>VLOOKUP($D1262,Artslister!$A$1:$W$100,11,FALSE)</f>
        <v>polyanthemos</v>
      </c>
      <c r="W1262">
        <f>VLOOKUP($D1262,Artslister!$A$1:$W$100,12,FALSE)</f>
        <v>0</v>
      </c>
      <c r="X1262" t="str">
        <f>VLOOKUP($D1262,Artslister!$A$1:$W$100,13,FALSE)</f>
        <v>L.</v>
      </c>
      <c r="Y1262" t="str">
        <f>VLOOKUP($D1262,Artslister!$A$1:$W$100,15,FALSE)</f>
        <v>NT</v>
      </c>
      <c r="Z1262" t="e">
        <f>VLOOKUP($D1262,Artslister!$A$1:$W$100,17,FALSE)</f>
        <v>#N/A</v>
      </c>
    </row>
    <row r="1263" spans="1:26" x14ac:dyDescent="0.3">
      <c r="A1263" t="s">
        <v>41</v>
      </c>
      <c r="B1263">
        <v>2019</v>
      </c>
      <c r="C1263" t="s">
        <v>1070</v>
      </c>
      <c r="D1263" t="s">
        <v>1730</v>
      </c>
      <c r="E1263">
        <v>3</v>
      </c>
      <c r="F1263">
        <v>1</v>
      </c>
      <c r="M1263" t="str">
        <f>VLOOKUP($D1263,Artslister!$A$1:$W$100,2,FALSE)</f>
        <v>Ranunculus polyanthemos</v>
      </c>
      <c r="N1263" t="str">
        <f>VLOOKUP($D1263,Artslister!$A$1:$W$100,3,FALSE)</f>
        <v>103162</v>
      </c>
      <c r="O1263" t="str">
        <f>VLOOKUP($D1263,Artslister!$A$1:$W$100,4,FALSE)</f>
        <v>136513</v>
      </c>
      <c r="P1263" t="str">
        <f>VLOOKUP($D1263,Artslister!$A$1:$W$100,5,FALSE)</f>
        <v>Plantae</v>
      </c>
      <c r="Q1263" t="str">
        <f>VLOOKUP($D1263,Artslister!$A$1:$W$100,6,FALSE)</f>
        <v>Magnoliophyta</v>
      </c>
      <c r="R1263" t="str">
        <f>VLOOKUP($D1263,Artslister!$A$1:$W$100,7,FALSE)</f>
        <v>Eudicots</v>
      </c>
      <c r="S1263" t="str">
        <f>VLOOKUP($D1263,Artslister!$A$1:$W$100,8,FALSE)</f>
        <v>Ranunculales</v>
      </c>
      <c r="T1263" t="str">
        <f>VLOOKUP($D1263,Artslister!$A$1:$W$100,9,FALSE)</f>
        <v>Ranunculaceae</v>
      </c>
      <c r="U1263" t="str">
        <f>VLOOKUP($D1263,Artslister!$A$1:$W$100,10,FALSE)</f>
        <v>Ranunculus</v>
      </c>
      <c r="V1263" t="str">
        <f>VLOOKUP($D1263,Artslister!$A$1:$W$100,11,FALSE)</f>
        <v>polyanthemos</v>
      </c>
      <c r="W1263">
        <f>VLOOKUP($D1263,Artslister!$A$1:$W$100,12,FALSE)</f>
        <v>0</v>
      </c>
      <c r="X1263" t="str">
        <f>VLOOKUP($D1263,Artslister!$A$1:$W$100,13,FALSE)</f>
        <v>L.</v>
      </c>
      <c r="Y1263" t="str">
        <f>VLOOKUP($D1263,Artslister!$A$1:$W$100,15,FALSE)</f>
        <v>NT</v>
      </c>
      <c r="Z1263" t="e">
        <f>VLOOKUP($D1263,Artslister!$A$1:$W$100,17,FALSE)</f>
        <v>#N/A</v>
      </c>
    </row>
    <row r="1264" spans="1:26" x14ac:dyDescent="0.3">
      <c r="A1264" t="s">
        <v>41</v>
      </c>
      <c r="B1264">
        <v>2019</v>
      </c>
      <c r="C1264" t="s">
        <v>1079</v>
      </c>
      <c r="D1264" t="s">
        <v>1730</v>
      </c>
      <c r="E1264">
        <v>5</v>
      </c>
      <c r="F1264">
        <v>1</v>
      </c>
      <c r="M1264" t="str">
        <f>VLOOKUP($D1264,Artslister!$A$1:$W$100,2,FALSE)</f>
        <v>Ranunculus polyanthemos</v>
      </c>
      <c r="N1264" t="str">
        <f>VLOOKUP($D1264,Artslister!$A$1:$W$100,3,FALSE)</f>
        <v>103162</v>
      </c>
      <c r="O1264" t="str">
        <f>VLOOKUP($D1264,Artslister!$A$1:$W$100,4,FALSE)</f>
        <v>136513</v>
      </c>
      <c r="P1264" t="str">
        <f>VLOOKUP($D1264,Artslister!$A$1:$W$100,5,FALSE)</f>
        <v>Plantae</v>
      </c>
      <c r="Q1264" t="str">
        <f>VLOOKUP($D1264,Artslister!$A$1:$W$100,6,FALSE)</f>
        <v>Magnoliophyta</v>
      </c>
      <c r="R1264" t="str">
        <f>VLOOKUP($D1264,Artslister!$A$1:$W$100,7,FALSE)</f>
        <v>Eudicots</v>
      </c>
      <c r="S1264" t="str">
        <f>VLOOKUP($D1264,Artslister!$A$1:$W$100,8,FALSE)</f>
        <v>Ranunculales</v>
      </c>
      <c r="T1264" t="str">
        <f>VLOOKUP($D1264,Artslister!$A$1:$W$100,9,FALSE)</f>
        <v>Ranunculaceae</v>
      </c>
      <c r="U1264" t="str">
        <f>VLOOKUP($D1264,Artslister!$A$1:$W$100,10,FALSE)</f>
        <v>Ranunculus</v>
      </c>
      <c r="V1264" t="str">
        <f>VLOOKUP($D1264,Artslister!$A$1:$W$100,11,FALSE)</f>
        <v>polyanthemos</v>
      </c>
      <c r="W1264">
        <f>VLOOKUP($D1264,Artslister!$A$1:$W$100,12,FALSE)</f>
        <v>0</v>
      </c>
      <c r="X1264" t="str">
        <f>VLOOKUP($D1264,Artslister!$A$1:$W$100,13,FALSE)</f>
        <v>L.</v>
      </c>
      <c r="Y1264" t="str">
        <f>VLOOKUP($D1264,Artslister!$A$1:$W$100,15,FALSE)</f>
        <v>NT</v>
      </c>
      <c r="Z1264" t="e">
        <f>VLOOKUP($D1264,Artslister!$A$1:$W$100,17,FALSE)</f>
        <v>#N/A</v>
      </c>
    </row>
    <row r="1265" spans="1:26" x14ac:dyDescent="0.3">
      <c r="A1265" t="s">
        <v>41</v>
      </c>
      <c r="B1265">
        <v>2019</v>
      </c>
      <c r="C1265" t="s">
        <v>1073</v>
      </c>
      <c r="D1265" t="s">
        <v>1730</v>
      </c>
      <c r="E1265">
        <v>3</v>
      </c>
      <c r="F1265">
        <v>1</v>
      </c>
      <c r="M1265" t="str">
        <f>VLOOKUP($D1265,Artslister!$A$1:$W$100,2,FALSE)</f>
        <v>Ranunculus polyanthemos</v>
      </c>
      <c r="N1265" t="str">
        <f>VLOOKUP($D1265,Artslister!$A$1:$W$100,3,FALSE)</f>
        <v>103162</v>
      </c>
      <c r="O1265" t="str">
        <f>VLOOKUP($D1265,Artslister!$A$1:$W$100,4,FALSE)</f>
        <v>136513</v>
      </c>
      <c r="P1265" t="str">
        <f>VLOOKUP($D1265,Artslister!$A$1:$W$100,5,FALSE)</f>
        <v>Plantae</v>
      </c>
      <c r="Q1265" t="str">
        <f>VLOOKUP($D1265,Artslister!$A$1:$W$100,6,FALSE)</f>
        <v>Magnoliophyta</v>
      </c>
      <c r="R1265" t="str">
        <f>VLOOKUP($D1265,Artslister!$A$1:$W$100,7,FALSE)</f>
        <v>Eudicots</v>
      </c>
      <c r="S1265" t="str">
        <f>VLOOKUP($D1265,Artslister!$A$1:$W$100,8,FALSE)</f>
        <v>Ranunculales</v>
      </c>
      <c r="T1265" t="str">
        <f>VLOOKUP($D1265,Artslister!$A$1:$W$100,9,FALSE)</f>
        <v>Ranunculaceae</v>
      </c>
      <c r="U1265" t="str">
        <f>VLOOKUP($D1265,Artslister!$A$1:$W$100,10,FALSE)</f>
        <v>Ranunculus</v>
      </c>
      <c r="V1265" t="str">
        <f>VLOOKUP($D1265,Artslister!$A$1:$W$100,11,FALSE)</f>
        <v>polyanthemos</v>
      </c>
      <c r="W1265">
        <f>VLOOKUP($D1265,Artslister!$A$1:$W$100,12,FALSE)</f>
        <v>0</v>
      </c>
      <c r="X1265" t="str">
        <f>VLOOKUP($D1265,Artslister!$A$1:$W$100,13,FALSE)</f>
        <v>L.</v>
      </c>
      <c r="Y1265" t="str">
        <f>VLOOKUP($D1265,Artslister!$A$1:$W$100,15,FALSE)</f>
        <v>NT</v>
      </c>
      <c r="Z1265" t="e">
        <f>VLOOKUP($D1265,Artslister!$A$1:$W$100,17,FALSE)</f>
        <v>#N/A</v>
      </c>
    </row>
    <row r="1266" spans="1:26" x14ac:dyDescent="0.3">
      <c r="A1266" t="s">
        <v>41</v>
      </c>
      <c r="B1266">
        <v>2019</v>
      </c>
      <c r="C1266" t="s">
        <v>1072</v>
      </c>
      <c r="D1266" t="s">
        <v>1730</v>
      </c>
      <c r="E1266">
        <v>1</v>
      </c>
      <c r="F1266">
        <v>1</v>
      </c>
      <c r="M1266" t="str">
        <f>VLOOKUP($D1266,Artslister!$A$1:$W$100,2,FALSE)</f>
        <v>Ranunculus polyanthemos</v>
      </c>
      <c r="N1266" t="str">
        <f>VLOOKUP($D1266,Artslister!$A$1:$W$100,3,FALSE)</f>
        <v>103162</v>
      </c>
      <c r="O1266" t="str">
        <f>VLOOKUP($D1266,Artslister!$A$1:$W$100,4,FALSE)</f>
        <v>136513</v>
      </c>
      <c r="P1266" t="str">
        <f>VLOOKUP($D1266,Artslister!$A$1:$W$100,5,FALSE)</f>
        <v>Plantae</v>
      </c>
      <c r="Q1266" t="str">
        <f>VLOOKUP($D1266,Artslister!$A$1:$W$100,6,FALSE)</f>
        <v>Magnoliophyta</v>
      </c>
      <c r="R1266" t="str">
        <f>VLOOKUP($D1266,Artslister!$A$1:$W$100,7,FALSE)</f>
        <v>Eudicots</v>
      </c>
      <c r="S1266" t="str">
        <f>VLOOKUP($D1266,Artslister!$A$1:$W$100,8,FALSE)</f>
        <v>Ranunculales</v>
      </c>
      <c r="T1266" t="str">
        <f>VLOOKUP($D1266,Artslister!$A$1:$W$100,9,FALSE)</f>
        <v>Ranunculaceae</v>
      </c>
      <c r="U1266" t="str">
        <f>VLOOKUP($D1266,Artslister!$A$1:$W$100,10,FALSE)</f>
        <v>Ranunculus</v>
      </c>
      <c r="V1266" t="str">
        <f>VLOOKUP($D1266,Artslister!$A$1:$W$100,11,FALSE)</f>
        <v>polyanthemos</v>
      </c>
      <c r="W1266">
        <f>VLOOKUP($D1266,Artslister!$A$1:$W$100,12,FALSE)</f>
        <v>0</v>
      </c>
      <c r="X1266" t="str">
        <f>VLOOKUP($D1266,Artslister!$A$1:$W$100,13,FALSE)</f>
        <v>L.</v>
      </c>
      <c r="Y1266" t="str">
        <f>VLOOKUP($D1266,Artslister!$A$1:$W$100,15,FALSE)</f>
        <v>NT</v>
      </c>
      <c r="Z1266" t="e">
        <f>VLOOKUP($D1266,Artslister!$A$1:$W$100,17,FALSE)</f>
        <v>#N/A</v>
      </c>
    </row>
    <row r="1267" spans="1:26" x14ac:dyDescent="0.3">
      <c r="A1267" t="s">
        <v>41</v>
      </c>
      <c r="B1267">
        <v>2019</v>
      </c>
      <c r="C1267" t="s">
        <v>1074</v>
      </c>
      <c r="D1267" t="s">
        <v>1730</v>
      </c>
      <c r="E1267">
        <v>2</v>
      </c>
      <c r="F1267">
        <v>1</v>
      </c>
      <c r="M1267" t="str">
        <f>VLOOKUP($D1267,Artslister!$A$1:$W$100,2,FALSE)</f>
        <v>Ranunculus polyanthemos</v>
      </c>
      <c r="N1267" t="str">
        <f>VLOOKUP($D1267,Artslister!$A$1:$W$100,3,FALSE)</f>
        <v>103162</v>
      </c>
      <c r="O1267" t="str">
        <f>VLOOKUP($D1267,Artslister!$A$1:$W$100,4,FALSE)</f>
        <v>136513</v>
      </c>
      <c r="P1267" t="str">
        <f>VLOOKUP($D1267,Artslister!$A$1:$W$100,5,FALSE)</f>
        <v>Plantae</v>
      </c>
      <c r="Q1267" t="str">
        <f>VLOOKUP($D1267,Artslister!$A$1:$W$100,6,FALSE)</f>
        <v>Magnoliophyta</v>
      </c>
      <c r="R1267" t="str">
        <f>VLOOKUP($D1267,Artslister!$A$1:$W$100,7,FALSE)</f>
        <v>Eudicots</v>
      </c>
      <c r="S1267" t="str">
        <f>VLOOKUP($D1267,Artslister!$A$1:$W$100,8,FALSE)</f>
        <v>Ranunculales</v>
      </c>
      <c r="T1267" t="str">
        <f>VLOOKUP($D1267,Artslister!$A$1:$W$100,9,FALSE)</f>
        <v>Ranunculaceae</v>
      </c>
      <c r="U1267" t="str">
        <f>VLOOKUP($D1267,Artslister!$A$1:$W$100,10,FALSE)</f>
        <v>Ranunculus</v>
      </c>
      <c r="V1267" t="str">
        <f>VLOOKUP($D1267,Artslister!$A$1:$W$100,11,FALSE)</f>
        <v>polyanthemos</v>
      </c>
      <c r="W1267">
        <f>VLOOKUP($D1267,Artslister!$A$1:$W$100,12,FALSE)</f>
        <v>0</v>
      </c>
      <c r="X1267" t="str">
        <f>VLOOKUP($D1267,Artslister!$A$1:$W$100,13,FALSE)</f>
        <v>L.</v>
      </c>
      <c r="Y1267" t="str">
        <f>VLOOKUP($D1267,Artslister!$A$1:$W$100,15,FALSE)</f>
        <v>NT</v>
      </c>
      <c r="Z1267" t="e">
        <f>VLOOKUP($D1267,Artslister!$A$1:$W$100,17,FALSE)</f>
        <v>#N/A</v>
      </c>
    </row>
    <row r="1268" spans="1:26" x14ac:dyDescent="0.3">
      <c r="A1268" t="s">
        <v>19</v>
      </c>
      <c r="B1268">
        <v>2019</v>
      </c>
      <c r="C1268" t="s">
        <v>1223</v>
      </c>
      <c r="D1268" t="s">
        <v>1730</v>
      </c>
      <c r="E1268">
        <v>1</v>
      </c>
      <c r="F1268">
        <v>1</v>
      </c>
      <c r="M1268" t="str">
        <f>VLOOKUP($D1268,Artslister!$A$1:$W$100,2,FALSE)</f>
        <v>Ranunculus polyanthemos</v>
      </c>
      <c r="N1268" t="str">
        <f>VLOOKUP($D1268,Artslister!$A$1:$W$100,3,FALSE)</f>
        <v>103162</v>
      </c>
      <c r="O1268" t="str">
        <f>VLOOKUP($D1268,Artslister!$A$1:$W$100,4,FALSE)</f>
        <v>136513</v>
      </c>
      <c r="P1268" t="str">
        <f>VLOOKUP($D1268,Artslister!$A$1:$W$100,5,FALSE)</f>
        <v>Plantae</v>
      </c>
      <c r="Q1268" t="str">
        <f>VLOOKUP($D1268,Artslister!$A$1:$W$100,6,FALSE)</f>
        <v>Magnoliophyta</v>
      </c>
      <c r="R1268" t="str">
        <f>VLOOKUP($D1268,Artslister!$A$1:$W$100,7,FALSE)</f>
        <v>Eudicots</v>
      </c>
      <c r="S1268" t="str">
        <f>VLOOKUP($D1268,Artslister!$A$1:$W$100,8,FALSE)</f>
        <v>Ranunculales</v>
      </c>
      <c r="T1268" t="str">
        <f>VLOOKUP($D1268,Artslister!$A$1:$W$100,9,FALSE)</f>
        <v>Ranunculaceae</v>
      </c>
      <c r="U1268" t="str">
        <f>VLOOKUP($D1268,Artslister!$A$1:$W$100,10,FALSE)</f>
        <v>Ranunculus</v>
      </c>
      <c r="V1268" t="str">
        <f>VLOOKUP($D1268,Artslister!$A$1:$W$100,11,FALSE)</f>
        <v>polyanthemos</v>
      </c>
      <c r="W1268">
        <f>VLOOKUP($D1268,Artslister!$A$1:$W$100,12,FALSE)</f>
        <v>0</v>
      </c>
      <c r="X1268" t="str">
        <f>VLOOKUP($D1268,Artslister!$A$1:$W$100,13,FALSE)</f>
        <v>L.</v>
      </c>
      <c r="Y1268" t="str">
        <f>VLOOKUP($D1268,Artslister!$A$1:$W$100,15,FALSE)</f>
        <v>NT</v>
      </c>
      <c r="Z1268" t="e">
        <f>VLOOKUP($D1268,Artslister!$A$1:$W$100,17,FALSE)</f>
        <v>#N/A</v>
      </c>
    </row>
    <row r="1269" spans="1:26" x14ac:dyDescent="0.3">
      <c r="A1269" t="s">
        <v>19</v>
      </c>
      <c r="B1269">
        <v>2019</v>
      </c>
      <c r="C1269" t="s">
        <v>1220</v>
      </c>
      <c r="D1269" t="s">
        <v>1730</v>
      </c>
      <c r="E1269">
        <v>1</v>
      </c>
      <c r="F1269">
        <v>1</v>
      </c>
      <c r="M1269" t="str">
        <f>VLOOKUP($D1269,Artslister!$A$1:$W$100,2,FALSE)</f>
        <v>Ranunculus polyanthemos</v>
      </c>
      <c r="N1269" t="str">
        <f>VLOOKUP($D1269,Artslister!$A$1:$W$100,3,FALSE)</f>
        <v>103162</v>
      </c>
      <c r="O1269" t="str">
        <f>VLOOKUP($D1269,Artslister!$A$1:$W$100,4,FALSE)</f>
        <v>136513</v>
      </c>
      <c r="P1269" t="str">
        <f>VLOOKUP($D1269,Artslister!$A$1:$W$100,5,FALSE)</f>
        <v>Plantae</v>
      </c>
      <c r="Q1269" t="str">
        <f>VLOOKUP($D1269,Artslister!$A$1:$W$100,6,FALSE)</f>
        <v>Magnoliophyta</v>
      </c>
      <c r="R1269" t="str">
        <f>VLOOKUP($D1269,Artslister!$A$1:$W$100,7,FALSE)</f>
        <v>Eudicots</v>
      </c>
      <c r="S1269" t="str">
        <f>VLOOKUP($D1269,Artslister!$A$1:$W$100,8,FALSE)</f>
        <v>Ranunculales</v>
      </c>
      <c r="T1269" t="str">
        <f>VLOOKUP($D1269,Artslister!$A$1:$W$100,9,FALSE)</f>
        <v>Ranunculaceae</v>
      </c>
      <c r="U1269" t="str">
        <f>VLOOKUP($D1269,Artslister!$A$1:$W$100,10,FALSE)</f>
        <v>Ranunculus</v>
      </c>
      <c r="V1269" t="str">
        <f>VLOOKUP($D1269,Artslister!$A$1:$W$100,11,FALSE)</f>
        <v>polyanthemos</v>
      </c>
      <c r="W1269">
        <f>VLOOKUP($D1269,Artslister!$A$1:$W$100,12,FALSE)</f>
        <v>0</v>
      </c>
      <c r="X1269" t="str">
        <f>VLOOKUP($D1269,Artslister!$A$1:$W$100,13,FALSE)</f>
        <v>L.</v>
      </c>
      <c r="Y1269" t="str">
        <f>VLOOKUP($D1269,Artslister!$A$1:$W$100,15,FALSE)</f>
        <v>NT</v>
      </c>
      <c r="Z1269" t="e">
        <f>VLOOKUP($D1269,Artslister!$A$1:$W$100,17,FALSE)</f>
        <v>#N/A</v>
      </c>
    </row>
    <row r="1270" spans="1:26" x14ac:dyDescent="0.3">
      <c r="A1270" t="s">
        <v>19</v>
      </c>
      <c r="B1270">
        <v>2019</v>
      </c>
      <c r="C1270" t="s">
        <v>1221</v>
      </c>
      <c r="D1270" t="s">
        <v>1730</v>
      </c>
      <c r="E1270">
        <v>1</v>
      </c>
      <c r="F1270">
        <v>1</v>
      </c>
      <c r="M1270" t="str">
        <f>VLOOKUP($D1270,Artslister!$A$1:$W$100,2,FALSE)</f>
        <v>Ranunculus polyanthemos</v>
      </c>
      <c r="N1270" t="str">
        <f>VLOOKUP($D1270,Artslister!$A$1:$W$100,3,FALSE)</f>
        <v>103162</v>
      </c>
      <c r="O1270" t="str">
        <f>VLOOKUP($D1270,Artslister!$A$1:$W$100,4,FALSE)</f>
        <v>136513</v>
      </c>
      <c r="P1270" t="str">
        <f>VLOOKUP($D1270,Artslister!$A$1:$W$100,5,FALSE)</f>
        <v>Plantae</v>
      </c>
      <c r="Q1270" t="str">
        <f>VLOOKUP($D1270,Artslister!$A$1:$W$100,6,FALSE)</f>
        <v>Magnoliophyta</v>
      </c>
      <c r="R1270" t="str">
        <f>VLOOKUP($D1270,Artslister!$A$1:$W$100,7,FALSE)</f>
        <v>Eudicots</v>
      </c>
      <c r="S1270" t="str">
        <f>VLOOKUP($D1270,Artslister!$A$1:$W$100,8,FALSE)</f>
        <v>Ranunculales</v>
      </c>
      <c r="T1270" t="str">
        <f>VLOOKUP($D1270,Artslister!$A$1:$W$100,9,FALSE)</f>
        <v>Ranunculaceae</v>
      </c>
      <c r="U1270" t="str">
        <f>VLOOKUP($D1270,Artslister!$A$1:$W$100,10,FALSE)</f>
        <v>Ranunculus</v>
      </c>
      <c r="V1270" t="str">
        <f>VLOOKUP($D1270,Artslister!$A$1:$W$100,11,FALSE)</f>
        <v>polyanthemos</v>
      </c>
      <c r="W1270">
        <f>VLOOKUP($D1270,Artslister!$A$1:$W$100,12,FALSE)</f>
        <v>0</v>
      </c>
      <c r="X1270" t="str">
        <f>VLOOKUP($D1270,Artslister!$A$1:$W$100,13,FALSE)</f>
        <v>L.</v>
      </c>
      <c r="Y1270" t="str">
        <f>VLOOKUP($D1270,Artslister!$A$1:$W$100,15,FALSE)</f>
        <v>NT</v>
      </c>
      <c r="Z1270" t="e">
        <f>VLOOKUP($D1270,Artslister!$A$1:$W$100,17,FALSE)</f>
        <v>#N/A</v>
      </c>
    </row>
    <row r="1271" spans="1:26" x14ac:dyDescent="0.3">
      <c r="A1271" t="s">
        <v>146</v>
      </c>
      <c r="B1271">
        <v>2019</v>
      </c>
      <c r="C1271" t="s">
        <v>1451</v>
      </c>
      <c r="D1271" t="s">
        <v>1730</v>
      </c>
      <c r="E1271">
        <v>7</v>
      </c>
      <c r="F1271">
        <v>1</v>
      </c>
      <c r="M1271" t="str">
        <f>VLOOKUP($D1271,Artslister!$A$1:$W$100,2,FALSE)</f>
        <v>Ranunculus polyanthemos</v>
      </c>
      <c r="N1271" t="str">
        <f>VLOOKUP($D1271,Artslister!$A$1:$W$100,3,FALSE)</f>
        <v>103162</v>
      </c>
      <c r="O1271" t="str">
        <f>VLOOKUP($D1271,Artslister!$A$1:$W$100,4,FALSE)</f>
        <v>136513</v>
      </c>
      <c r="P1271" t="str">
        <f>VLOOKUP($D1271,Artslister!$A$1:$W$100,5,FALSE)</f>
        <v>Plantae</v>
      </c>
      <c r="Q1271" t="str">
        <f>VLOOKUP($D1271,Artslister!$A$1:$W$100,6,FALSE)</f>
        <v>Magnoliophyta</v>
      </c>
      <c r="R1271" t="str">
        <f>VLOOKUP($D1271,Artslister!$A$1:$W$100,7,FALSE)</f>
        <v>Eudicots</v>
      </c>
      <c r="S1271" t="str">
        <f>VLOOKUP($D1271,Artslister!$A$1:$W$100,8,FALSE)</f>
        <v>Ranunculales</v>
      </c>
      <c r="T1271" t="str">
        <f>VLOOKUP($D1271,Artslister!$A$1:$W$100,9,FALSE)</f>
        <v>Ranunculaceae</v>
      </c>
      <c r="U1271" t="str">
        <f>VLOOKUP($D1271,Artslister!$A$1:$W$100,10,FALSE)</f>
        <v>Ranunculus</v>
      </c>
      <c r="V1271" t="str">
        <f>VLOOKUP($D1271,Artslister!$A$1:$W$100,11,FALSE)</f>
        <v>polyanthemos</v>
      </c>
      <c r="W1271">
        <f>VLOOKUP($D1271,Artslister!$A$1:$W$100,12,FALSE)</f>
        <v>0</v>
      </c>
      <c r="X1271" t="str">
        <f>VLOOKUP($D1271,Artslister!$A$1:$W$100,13,FALSE)</f>
        <v>L.</v>
      </c>
      <c r="Y1271" t="str">
        <f>VLOOKUP($D1271,Artslister!$A$1:$W$100,15,FALSE)</f>
        <v>NT</v>
      </c>
      <c r="Z1271" t="e">
        <f>VLOOKUP($D1271,Artslister!$A$1:$W$100,17,FALSE)</f>
        <v>#N/A</v>
      </c>
    </row>
    <row r="1272" spans="1:26" x14ac:dyDescent="0.3">
      <c r="A1272" t="s">
        <v>146</v>
      </c>
      <c r="B1272">
        <v>2019</v>
      </c>
      <c r="C1272" t="s">
        <v>1452</v>
      </c>
      <c r="D1272" t="s">
        <v>1730</v>
      </c>
      <c r="E1272">
        <v>2</v>
      </c>
      <c r="F1272">
        <v>1</v>
      </c>
      <c r="M1272" t="str">
        <f>VLOOKUP($D1272,Artslister!$A$1:$W$100,2,FALSE)</f>
        <v>Ranunculus polyanthemos</v>
      </c>
      <c r="N1272" t="str">
        <f>VLOOKUP($D1272,Artslister!$A$1:$W$100,3,FALSE)</f>
        <v>103162</v>
      </c>
      <c r="O1272" t="str">
        <f>VLOOKUP($D1272,Artslister!$A$1:$W$100,4,FALSE)</f>
        <v>136513</v>
      </c>
      <c r="P1272" t="str">
        <f>VLOOKUP($D1272,Artslister!$A$1:$W$100,5,FALSE)</f>
        <v>Plantae</v>
      </c>
      <c r="Q1272" t="str">
        <f>VLOOKUP($D1272,Artslister!$A$1:$W$100,6,FALSE)</f>
        <v>Magnoliophyta</v>
      </c>
      <c r="R1272" t="str">
        <f>VLOOKUP($D1272,Artslister!$A$1:$W$100,7,FALSE)</f>
        <v>Eudicots</v>
      </c>
      <c r="S1272" t="str">
        <f>VLOOKUP($D1272,Artslister!$A$1:$W$100,8,FALSE)</f>
        <v>Ranunculales</v>
      </c>
      <c r="T1272" t="str">
        <f>VLOOKUP($D1272,Artslister!$A$1:$W$100,9,FALSE)</f>
        <v>Ranunculaceae</v>
      </c>
      <c r="U1272" t="str">
        <f>VLOOKUP($D1272,Artslister!$A$1:$W$100,10,FALSE)</f>
        <v>Ranunculus</v>
      </c>
      <c r="V1272" t="str">
        <f>VLOOKUP($D1272,Artslister!$A$1:$W$100,11,FALSE)</f>
        <v>polyanthemos</v>
      </c>
      <c r="W1272">
        <f>VLOOKUP($D1272,Artslister!$A$1:$W$100,12,FALSE)</f>
        <v>0</v>
      </c>
      <c r="X1272" t="str">
        <f>VLOOKUP($D1272,Artslister!$A$1:$W$100,13,FALSE)</f>
        <v>L.</v>
      </c>
      <c r="Y1272" t="str">
        <f>VLOOKUP($D1272,Artslister!$A$1:$W$100,15,FALSE)</f>
        <v>NT</v>
      </c>
      <c r="Z1272" t="e">
        <f>VLOOKUP($D1272,Artslister!$A$1:$W$100,17,FALSE)</f>
        <v>#N/A</v>
      </c>
    </row>
    <row r="1273" spans="1:26" x14ac:dyDescent="0.3">
      <c r="A1273" t="s">
        <v>146</v>
      </c>
      <c r="B1273">
        <v>2019</v>
      </c>
      <c r="C1273" t="s">
        <v>1449</v>
      </c>
      <c r="D1273" t="s">
        <v>1730</v>
      </c>
      <c r="E1273">
        <v>3</v>
      </c>
      <c r="F1273">
        <v>1</v>
      </c>
      <c r="M1273" t="str">
        <f>VLOOKUP($D1273,Artslister!$A$1:$W$100,2,FALSE)</f>
        <v>Ranunculus polyanthemos</v>
      </c>
      <c r="N1273" t="str">
        <f>VLOOKUP($D1273,Artslister!$A$1:$W$100,3,FALSE)</f>
        <v>103162</v>
      </c>
      <c r="O1273" t="str">
        <f>VLOOKUP($D1273,Artslister!$A$1:$W$100,4,FALSE)</f>
        <v>136513</v>
      </c>
      <c r="P1273" t="str">
        <f>VLOOKUP($D1273,Artslister!$A$1:$W$100,5,FALSE)</f>
        <v>Plantae</v>
      </c>
      <c r="Q1273" t="str">
        <f>VLOOKUP($D1273,Artslister!$A$1:$W$100,6,FALSE)</f>
        <v>Magnoliophyta</v>
      </c>
      <c r="R1273" t="str">
        <f>VLOOKUP($D1273,Artslister!$A$1:$W$100,7,FALSE)</f>
        <v>Eudicots</v>
      </c>
      <c r="S1273" t="str">
        <f>VLOOKUP($D1273,Artslister!$A$1:$W$100,8,FALSE)</f>
        <v>Ranunculales</v>
      </c>
      <c r="T1273" t="str">
        <f>VLOOKUP($D1273,Artslister!$A$1:$W$100,9,FALSE)</f>
        <v>Ranunculaceae</v>
      </c>
      <c r="U1273" t="str">
        <f>VLOOKUP($D1273,Artslister!$A$1:$W$100,10,FALSE)</f>
        <v>Ranunculus</v>
      </c>
      <c r="V1273" t="str">
        <f>VLOOKUP($D1273,Artslister!$A$1:$W$100,11,FALSE)</f>
        <v>polyanthemos</v>
      </c>
      <c r="W1273">
        <f>VLOOKUP($D1273,Artslister!$A$1:$W$100,12,FALSE)</f>
        <v>0</v>
      </c>
      <c r="X1273" t="str">
        <f>VLOOKUP($D1273,Artslister!$A$1:$W$100,13,FALSE)</f>
        <v>L.</v>
      </c>
      <c r="Y1273" t="str">
        <f>VLOOKUP($D1273,Artslister!$A$1:$W$100,15,FALSE)</f>
        <v>NT</v>
      </c>
      <c r="Z1273" t="e">
        <f>VLOOKUP($D1273,Artslister!$A$1:$W$100,17,FALSE)</f>
        <v>#N/A</v>
      </c>
    </row>
    <row r="1274" spans="1:26" x14ac:dyDescent="0.3">
      <c r="A1274" t="s">
        <v>146</v>
      </c>
      <c r="B1274">
        <v>2019</v>
      </c>
      <c r="C1274" t="s">
        <v>1447</v>
      </c>
      <c r="D1274" t="s">
        <v>1730</v>
      </c>
      <c r="E1274">
        <v>2</v>
      </c>
      <c r="F1274">
        <v>1</v>
      </c>
      <c r="M1274" t="str">
        <f>VLOOKUP($D1274,Artslister!$A$1:$W$100,2,FALSE)</f>
        <v>Ranunculus polyanthemos</v>
      </c>
      <c r="N1274" t="str">
        <f>VLOOKUP($D1274,Artslister!$A$1:$W$100,3,FALSE)</f>
        <v>103162</v>
      </c>
      <c r="O1274" t="str">
        <f>VLOOKUP($D1274,Artslister!$A$1:$W$100,4,FALSE)</f>
        <v>136513</v>
      </c>
      <c r="P1274" t="str">
        <f>VLOOKUP($D1274,Artslister!$A$1:$W$100,5,FALSE)</f>
        <v>Plantae</v>
      </c>
      <c r="Q1274" t="str">
        <f>VLOOKUP($D1274,Artslister!$A$1:$W$100,6,FALSE)</f>
        <v>Magnoliophyta</v>
      </c>
      <c r="R1274" t="str">
        <f>VLOOKUP($D1274,Artslister!$A$1:$W$100,7,FALSE)</f>
        <v>Eudicots</v>
      </c>
      <c r="S1274" t="str">
        <f>VLOOKUP($D1274,Artslister!$A$1:$W$100,8,FALSE)</f>
        <v>Ranunculales</v>
      </c>
      <c r="T1274" t="str">
        <f>VLOOKUP($D1274,Artslister!$A$1:$W$100,9,FALSE)</f>
        <v>Ranunculaceae</v>
      </c>
      <c r="U1274" t="str">
        <f>VLOOKUP($D1274,Artslister!$A$1:$W$100,10,FALSE)</f>
        <v>Ranunculus</v>
      </c>
      <c r="V1274" t="str">
        <f>VLOOKUP($D1274,Artslister!$A$1:$W$100,11,FALSE)</f>
        <v>polyanthemos</v>
      </c>
      <c r="W1274">
        <f>VLOOKUP($D1274,Artslister!$A$1:$W$100,12,FALSE)</f>
        <v>0</v>
      </c>
      <c r="X1274" t="str">
        <f>VLOOKUP($D1274,Artslister!$A$1:$W$100,13,FALSE)</f>
        <v>L.</v>
      </c>
      <c r="Y1274" t="str">
        <f>VLOOKUP($D1274,Artslister!$A$1:$W$100,15,FALSE)</f>
        <v>NT</v>
      </c>
      <c r="Z1274" t="e">
        <f>VLOOKUP($D1274,Artslister!$A$1:$W$100,17,FALSE)</f>
        <v>#N/A</v>
      </c>
    </row>
    <row r="1275" spans="1:26" x14ac:dyDescent="0.3">
      <c r="A1275" t="s">
        <v>146</v>
      </c>
      <c r="B1275">
        <v>2019</v>
      </c>
      <c r="C1275" t="s">
        <v>1453</v>
      </c>
      <c r="D1275" t="s">
        <v>1730</v>
      </c>
      <c r="E1275">
        <v>2</v>
      </c>
      <c r="F1275">
        <v>1</v>
      </c>
      <c r="M1275" t="str">
        <f>VLOOKUP($D1275,Artslister!$A$1:$W$100,2,FALSE)</f>
        <v>Ranunculus polyanthemos</v>
      </c>
      <c r="N1275" t="str">
        <f>VLOOKUP($D1275,Artslister!$A$1:$W$100,3,FALSE)</f>
        <v>103162</v>
      </c>
      <c r="O1275" t="str">
        <f>VLOOKUP($D1275,Artslister!$A$1:$W$100,4,FALSE)</f>
        <v>136513</v>
      </c>
      <c r="P1275" t="str">
        <f>VLOOKUP($D1275,Artslister!$A$1:$W$100,5,FALSE)</f>
        <v>Plantae</v>
      </c>
      <c r="Q1275" t="str">
        <f>VLOOKUP($D1275,Artslister!$A$1:$W$100,6,FALSE)</f>
        <v>Magnoliophyta</v>
      </c>
      <c r="R1275" t="str">
        <f>VLOOKUP($D1275,Artslister!$A$1:$W$100,7,FALSE)</f>
        <v>Eudicots</v>
      </c>
      <c r="S1275" t="str">
        <f>VLOOKUP($D1275,Artslister!$A$1:$W$100,8,FALSE)</f>
        <v>Ranunculales</v>
      </c>
      <c r="T1275" t="str">
        <f>VLOOKUP($D1275,Artslister!$A$1:$W$100,9,FALSE)</f>
        <v>Ranunculaceae</v>
      </c>
      <c r="U1275" t="str">
        <f>VLOOKUP($D1275,Artslister!$A$1:$W$100,10,FALSE)</f>
        <v>Ranunculus</v>
      </c>
      <c r="V1275" t="str">
        <f>VLOOKUP($D1275,Artslister!$A$1:$W$100,11,FALSE)</f>
        <v>polyanthemos</v>
      </c>
      <c r="W1275">
        <f>VLOOKUP($D1275,Artslister!$A$1:$W$100,12,FALSE)</f>
        <v>0</v>
      </c>
      <c r="X1275" t="str">
        <f>VLOOKUP($D1275,Artslister!$A$1:$W$100,13,FALSE)</f>
        <v>L.</v>
      </c>
      <c r="Y1275" t="str">
        <f>VLOOKUP($D1275,Artslister!$A$1:$W$100,15,FALSE)</f>
        <v>NT</v>
      </c>
      <c r="Z1275" t="e">
        <f>VLOOKUP($D1275,Artslister!$A$1:$W$100,17,FALSE)</f>
        <v>#N/A</v>
      </c>
    </row>
    <row r="1276" spans="1:26" x14ac:dyDescent="0.3">
      <c r="A1276" t="s">
        <v>41</v>
      </c>
      <c r="B1276">
        <v>2020</v>
      </c>
      <c r="C1276" t="s">
        <v>1073</v>
      </c>
      <c r="D1276" t="s">
        <v>1730</v>
      </c>
      <c r="E1276">
        <v>1</v>
      </c>
      <c r="F1276">
        <v>1</v>
      </c>
      <c r="M1276" t="str">
        <f>VLOOKUP($D1276,Artslister!$A$1:$W$100,2,FALSE)</f>
        <v>Ranunculus polyanthemos</v>
      </c>
      <c r="N1276" t="str">
        <f>VLOOKUP($D1276,Artslister!$A$1:$W$100,3,FALSE)</f>
        <v>103162</v>
      </c>
      <c r="O1276" t="str">
        <f>VLOOKUP($D1276,Artslister!$A$1:$W$100,4,FALSE)</f>
        <v>136513</v>
      </c>
      <c r="P1276" t="str">
        <f>VLOOKUP($D1276,Artslister!$A$1:$W$100,5,FALSE)</f>
        <v>Plantae</v>
      </c>
      <c r="Q1276" t="str">
        <f>VLOOKUP($D1276,Artslister!$A$1:$W$100,6,FALSE)</f>
        <v>Magnoliophyta</v>
      </c>
      <c r="R1276" t="str">
        <f>VLOOKUP($D1276,Artslister!$A$1:$W$100,7,FALSE)</f>
        <v>Eudicots</v>
      </c>
      <c r="S1276" t="str">
        <f>VLOOKUP($D1276,Artslister!$A$1:$W$100,8,FALSE)</f>
        <v>Ranunculales</v>
      </c>
      <c r="T1276" t="str">
        <f>VLOOKUP($D1276,Artslister!$A$1:$W$100,9,FALSE)</f>
        <v>Ranunculaceae</v>
      </c>
      <c r="U1276" t="str">
        <f>VLOOKUP($D1276,Artslister!$A$1:$W$100,10,FALSE)</f>
        <v>Ranunculus</v>
      </c>
      <c r="V1276" t="str">
        <f>VLOOKUP($D1276,Artslister!$A$1:$W$100,11,FALSE)</f>
        <v>polyanthemos</v>
      </c>
      <c r="W1276">
        <f>VLOOKUP($D1276,Artslister!$A$1:$W$100,12,FALSE)</f>
        <v>0</v>
      </c>
      <c r="X1276" t="str">
        <f>VLOOKUP($D1276,Artslister!$A$1:$W$100,13,FALSE)</f>
        <v>L.</v>
      </c>
      <c r="Y1276" t="str">
        <f>VLOOKUP($D1276,Artslister!$A$1:$W$100,15,FALSE)</f>
        <v>NT</v>
      </c>
      <c r="Z1276" t="e">
        <f>VLOOKUP($D1276,Artslister!$A$1:$W$100,17,FALSE)</f>
        <v>#N/A</v>
      </c>
    </row>
    <row r="1277" spans="1:26" x14ac:dyDescent="0.3">
      <c r="A1277" t="s">
        <v>41</v>
      </c>
      <c r="B1277">
        <v>2020</v>
      </c>
      <c r="C1277" t="s">
        <v>1072</v>
      </c>
      <c r="D1277" t="s">
        <v>1730</v>
      </c>
      <c r="E1277">
        <v>1</v>
      </c>
      <c r="F1277">
        <v>1</v>
      </c>
      <c r="M1277" t="str">
        <f>VLOOKUP($D1277,Artslister!$A$1:$W$100,2,FALSE)</f>
        <v>Ranunculus polyanthemos</v>
      </c>
      <c r="N1277" t="str">
        <f>VLOOKUP($D1277,Artslister!$A$1:$W$100,3,FALSE)</f>
        <v>103162</v>
      </c>
      <c r="O1277" t="str">
        <f>VLOOKUP($D1277,Artslister!$A$1:$W$100,4,FALSE)</f>
        <v>136513</v>
      </c>
      <c r="P1277" t="str">
        <f>VLOOKUP($D1277,Artslister!$A$1:$W$100,5,FALSE)</f>
        <v>Plantae</v>
      </c>
      <c r="Q1277" t="str">
        <f>VLOOKUP($D1277,Artslister!$A$1:$W$100,6,FALSE)</f>
        <v>Magnoliophyta</v>
      </c>
      <c r="R1277" t="str">
        <f>VLOOKUP($D1277,Artslister!$A$1:$W$100,7,FALSE)</f>
        <v>Eudicots</v>
      </c>
      <c r="S1277" t="str">
        <f>VLOOKUP($D1277,Artslister!$A$1:$W$100,8,FALSE)</f>
        <v>Ranunculales</v>
      </c>
      <c r="T1277" t="str">
        <f>VLOOKUP($D1277,Artslister!$A$1:$W$100,9,FALSE)</f>
        <v>Ranunculaceae</v>
      </c>
      <c r="U1277" t="str">
        <f>VLOOKUP($D1277,Artslister!$A$1:$W$100,10,FALSE)</f>
        <v>Ranunculus</v>
      </c>
      <c r="V1277" t="str">
        <f>VLOOKUP($D1277,Artslister!$A$1:$W$100,11,FALSE)</f>
        <v>polyanthemos</v>
      </c>
      <c r="W1277">
        <f>VLOOKUP($D1277,Artslister!$A$1:$W$100,12,FALSE)</f>
        <v>0</v>
      </c>
      <c r="X1277" t="str">
        <f>VLOOKUP($D1277,Artslister!$A$1:$W$100,13,FALSE)</f>
        <v>L.</v>
      </c>
      <c r="Y1277" t="str">
        <f>VLOOKUP($D1277,Artslister!$A$1:$W$100,15,FALSE)</f>
        <v>NT</v>
      </c>
      <c r="Z1277" t="e">
        <f>VLOOKUP($D1277,Artslister!$A$1:$W$100,17,FALSE)</f>
        <v>#N/A</v>
      </c>
    </row>
    <row r="1278" spans="1:26" x14ac:dyDescent="0.3">
      <c r="A1278" t="s">
        <v>41</v>
      </c>
      <c r="B1278">
        <v>2020</v>
      </c>
      <c r="C1278" t="s">
        <v>1078</v>
      </c>
      <c r="D1278" t="s">
        <v>1730</v>
      </c>
      <c r="E1278">
        <v>1</v>
      </c>
      <c r="F1278">
        <v>1</v>
      </c>
      <c r="M1278" t="str">
        <f>VLOOKUP($D1278,Artslister!$A$1:$W$100,2,FALSE)</f>
        <v>Ranunculus polyanthemos</v>
      </c>
      <c r="N1278" t="str">
        <f>VLOOKUP($D1278,Artslister!$A$1:$W$100,3,FALSE)</f>
        <v>103162</v>
      </c>
      <c r="O1278" t="str">
        <f>VLOOKUP($D1278,Artslister!$A$1:$W$100,4,FALSE)</f>
        <v>136513</v>
      </c>
      <c r="P1278" t="str">
        <f>VLOOKUP($D1278,Artslister!$A$1:$W$100,5,FALSE)</f>
        <v>Plantae</v>
      </c>
      <c r="Q1278" t="str">
        <f>VLOOKUP($D1278,Artslister!$A$1:$W$100,6,FALSE)</f>
        <v>Magnoliophyta</v>
      </c>
      <c r="R1278" t="str">
        <f>VLOOKUP($D1278,Artslister!$A$1:$W$100,7,FALSE)</f>
        <v>Eudicots</v>
      </c>
      <c r="S1278" t="str">
        <f>VLOOKUP($D1278,Artslister!$A$1:$W$100,8,FALSE)</f>
        <v>Ranunculales</v>
      </c>
      <c r="T1278" t="str">
        <f>VLOOKUP($D1278,Artslister!$A$1:$W$100,9,FALSE)</f>
        <v>Ranunculaceae</v>
      </c>
      <c r="U1278" t="str">
        <f>VLOOKUP($D1278,Artslister!$A$1:$W$100,10,FALSE)</f>
        <v>Ranunculus</v>
      </c>
      <c r="V1278" t="str">
        <f>VLOOKUP($D1278,Artslister!$A$1:$W$100,11,FALSE)</f>
        <v>polyanthemos</v>
      </c>
      <c r="W1278">
        <f>VLOOKUP($D1278,Artslister!$A$1:$W$100,12,FALSE)</f>
        <v>0</v>
      </c>
      <c r="X1278" t="str">
        <f>VLOOKUP($D1278,Artslister!$A$1:$W$100,13,FALSE)</f>
        <v>L.</v>
      </c>
      <c r="Y1278" t="str">
        <f>VLOOKUP($D1278,Artslister!$A$1:$W$100,15,FALSE)</f>
        <v>NT</v>
      </c>
      <c r="Z1278" t="e">
        <f>VLOOKUP($D1278,Artslister!$A$1:$W$100,17,FALSE)</f>
        <v>#N/A</v>
      </c>
    </row>
    <row r="1279" spans="1:26" x14ac:dyDescent="0.3">
      <c r="A1279" t="s">
        <v>41</v>
      </c>
      <c r="B1279">
        <v>2020</v>
      </c>
      <c r="C1279" t="s">
        <v>1074</v>
      </c>
      <c r="D1279" t="s">
        <v>1730</v>
      </c>
      <c r="E1279">
        <v>7</v>
      </c>
      <c r="F1279">
        <v>1</v>
      </c>
      <c r="M1279" t="str">
        <f>VLOOKUP($D1279,Artslister!$A$1:$W$100,2,FALSE)</f>
        <v>Ranunculus polyanthemos</v>
      </c>
      <c r="N1279" t="str">
        <f>VLOOKUP($D1279,Artslister!$A$1:$W$100,3,FALSE)</f>
        <v>103162</v>
      </c>
      <c r="O1279" t="str">
        <f>VLOOKUP($D1279,Artslister!$A$1:$W$100,4,FALSE)</f>
        <v>136513</v>
      </c>
      <c r="P1279" t="str">
        <f>VLOOKUP($D1279,Artslister!$A$1:$W$100,5,FALSE)</f>
        <v>Plantae</v>
      </c>
      <c r="Q1279" t="str">
        <f>VLOOKUP($D1279,Artslister!$A$1:$W$100,6,FALSE)</f>
        <v>Magnoliophyta</v>
      </c>
      <c r="R1279" t="str">
        <f>VLOOKUP($D1279,Artslister!$A$1:$W$100,7,FALSE)</f>
        <v>Eudicots</v>
      </c>
      <c r="S1279" t="str">
        <f>VLOOKUP($D1279,Artslister!$A$1:$W$100,8,FALSE)</f>
        <v>Ranunculales</v>
      </c>
      <c r="T1279" t="str">
        <f>VLOOKUP($D1279,Artslister!$A$1:$W$100,9,FALSE)</f>
        <v>Ranunculaceae</v>
      </c>
      <c r="U1279" t="str">
        <f>VLOOKUP($D1279,Artslister!$A$1:$W$100,10,FALSE)</f>
        <v>Ranunculus</v>
      </c>
      <c r="V1279" t="str">
        <f>VLOOKUP($D1279,Artslister!$A$1:$W$100,11,FALSE)</f>
        <v>polyanthemos</v>
      </c>
      <c r="W1279">
        <f>VLOOKUP($D1279,Artslister!$A$1:$W$100,12,FALSE)</f>
        <v>0</v>
      </c>
      <c r="X1279" t="str">
        <f>VLOOKUP($D1279,Artslister!$A$1:$W$100,13,FALSE)</f>
        <v>L.</v>
      </c>
      <c r="Y1279" t="str">
        <f>VLOOKUP($D1279,Artslister!$A$1:$W$100,15,FALSE)</f>
        <v>NT</v>
      </c>
      <c r="Z1279" t="e">
        <f>VLOOKUP($D1279,Artslister!$A$1:$W$100,17,FALSE)</f>
        <v>#N/A</v>
      </c>
    </row>
    <row r="1280" spans="1:26" x14ac:dyDescent="0.3">
      <c r="A1280" t="s">
        <v>41</v>
      </c>
      <c r="B1280">
        <v>2020</v>
      </c>
      <c r="C1280" t="s">
        <v>1071</v>
      </c>
      <c r="D1280" t="s">
        <v>1730</v>
      </c>
      <c r="E1280">
        <v>1</v>
      </c>
      <c r="F1280">
        <v>1</v>
      </c>
      <c r="M1280" t="str">
        <f>VLOOKUP($D1280,Artslister!$A$1:$W$100,2,FALSE)</f>
        <v>Ranunculus polyanthemos</v>
      </c>
      <c r="N1280" t="str">
        <f>VLOOKUP($D1280,Artslister!$A$1:$W$100,3,FALSE)</f>
        <v>103162</v>
      </c>
      <c r="O1280" t="str">
        <f>VLOOKUP($D1280,Artslister!$A$1:$W$100,4,FALSE)</f>
        <v>136513</v>
      </c>
      <c r="P1280" t="str">
        <f>VLOOKUP($D1280,Artslister!$A$1:$W$100,5,FALSE)</f>
        <v>Plantae</v>
      </c>
      <c r="Q1280" t="str">
        <f>VLOOKUP($D1280,Artslister!$A$1:$W$100,6,FALSE)</f>
        <v>Magnoliophyta</v>
      </c>
      <c r="R1280" t="str">
        <f>VLOOKUP($D1280,Artslister!$A$1:$W$100,7,FALSE)</f>
        <v>Eudicots</v>
      </c>
      <c r="S1280" t="str">
        <f>VLOOKUP($D1280,Artslister!$A$1:$W$100,8,FALSE)</f>
        <v>Ranunculales</v>
      </c>
      <c r="T1280" t="str">
        <f>VLOOKUP($D1280,Artslister!$A$1:$W$100,9,FALSE)</f>
        <v>Ranunculaceae</v>
      </c>
      <c r="U1280" t="str">
        <f>VLOOKUP($D1280,Artslister!$A$1:$W$100,10,FALSE)</f>
        <v>Ranunculus</v>
      </c>
      <c r="V1280" t="str">
        <f>VLOOKUP($D1280,Artslister!$A$1:$W$100,11,FALSE)</f>
        <v>polyanthemos</v>
      </c>
      <c r="W1280">
        <f>VLOOKUP($D1280,Artslister!$A$1:$W$100,12,FALSE)</f>
        <v>0</v>
      </c>
      <c r="X1280" t="str">
        <f>VLOOKUP($D1280,Artslister!$A$1:$W$100,13,FALSE)</f>
        <v>L.</v>
      </c>
      <c r="Y1280" t="str">
        <f>VLOOKUP($D1280,Artslister!$A$1:$W$100,15,FALSE)</f>
        <v>NT</v>
      </c>
      <c r="Z1280" t="e">
        <f>VLOOKUP($D1280,Artslister!$A$1:$W$100,17,FALSE)</f>
        <v>#N/A</v>
      </c>
    </row>
    <row r="1281" spans="1:26" x14ac:dyDescent="0.3">
      <c r="A1281" t="s">
        <v>41</v>
      </c>
      <c r="B1281">
        <v>2020</v>
      </c>
      <c r="C1281" t="s">
        <v>1070</v>
      </c>
      <c r="D1281" t="s">
        <v>1730</v>
      </c>
      <c r="E1281">
        <v>1</v>
      </c>
      <c r="F1281">
        <v>1</v>
      </c>
      <c r="M1281" t="str">
        <f>VLOOKUP($D1281,Artslister!$A$1:$W$100,2,FALSE)</f>
        <v>Ranunculus polyanthemos</v>
      </c>
      <c r="N1281" t="str">
        <f>VLOOKUP($D1281,Artslister!$A$1:$W$100,3,FALSE)</f>
        <v>103162</v>
      </c>
      <c r="O1281" t="str">
        <f>VLOOKUP($D1281,Artslister!$A$1:$W$100,4,FALSE)</f>
        <v>136513</v>
      </c>
      <c r="P1281" t="str">
        <f>VLOOKUP($D1281,Artslister!$A$1:$W$100,5,FALSE)</f>
        <v>Plantae</v>
      </c>
      <c r="Q1281" t="str">
        <f>VLOOKUP($D1281,Artslister!$A$1:$W$100,6,FALSE)</f>
        <v>Magnoliophyta</v>
      </c>
      <c r="R1281" t="str">
        <f>VLOOKUP($D1281,Artslister!$A$1:$W$100,7,FALSE)</f>
        <v>Eudicots</v>
      </c>
      <c r="S1281" t="str">
        <f>VLOOKUP($D1281,Artslister!$A$1:$W$100,8,FALSE)</f>
        <v>Ranunculales</v>
      </c>
      <c r="T1281" t="str">
        <f>VLOOKUP($D1281,Artslister!$A$1:$W$100,9,FALSE)</f>
        <v>Ranunculaceae</v>
      </c>
      <c r="U1281" t="str">
        <f>VLOOKUP($D1281,Artslister!$A$1:$W$100,10,FALSE)</f>
        <v>Ranunculus</v>
      </c>
      <c r="V1281" t="str">
        <f>VLOOKUP($D1281,Artslister!$A$1:$W$100,11,FALSE)</f>
        <v>polyanthemos</v>
      </c>
      <c r="W1281">
        <f>VLOOKUP($D1281,Artslister!$A$1:$W$100,12,FALSE)</f>
        <v>0</v>
      </c>
      <c r="X1281" t="str">
        <f>VLOOKUP($D1281,Artslister!$A$1:$W$100,13,FALSE)</f>
        <v>L.</v>
      </c>
      <c r="Y1281" t="str">
        <f>VLOOKUP($D1281,Artslister!$A$1:$W$100,15,FALSE)</f>
        <v>NT</v>
      </c>
      <c r="Z1281" t="e">
        <f>VLOOKUP($D1281,Artslister!$A$1:$W$100,17,FALSE)</f>
        <v>#N/A</v>
      </c>
    </row>
    <row r="1282" spans="1:26" x14ac:dyDescent="0.3">
      <c r="A1282" t="s">
        <v>41</v>
      </c>
      <c r="B1282">
        <v>2020</v>
      </c>
      <c r="C1282" t="s">
        <v>1079</v>
      </c>
      <c r="D1282" t="s">
        <v>1730</v>
      </c>
      <c r="E1282">
        <v>1</v>
      </c>
      <c r="F1282">
        <v>1</v>
      </c>
      <c r="M1282" t="str">
        <f>VLOOKUP($D1282,Artslister!$A$1:$W$100,2,FALSE)</f>
        <v>Ranunculus polyanthemos</v>
      </c>
      <c r="N1282" t="str">
        <f>VLOOKUP($D1282,Artslister!$A$1:$W$100,3,FALSE)</f>
        <v>103162</v>
      </c>
      <c r="O1282" t="str">
        <f>VLOOKUP($D1282,Artslister!$A$1:$W$100,4,FALSE)</f>
        <v>136513</v>
      </c>
      <c r="P1282" t="str">
        <f>VLOOKUP($D1282,Artslister!$A$1:$W$100,5,FALSE)</f>
        <v>Plantae</v>
      </c>
      <c r="Q1282" t="str">
        <f>VLOOKUP($D1282,Artslister!$A$1:$W$100,6,FALSE)</f>
        <v>Magnoliophyta</v>
      </c>
      <c r="R1282" t="str">
        <f>VLOOKUP($D1282,Artslister!$A$1:$W$100,7,FALSE)</f>
        <v>Eudicots</v>
      </c>
      <c r="S1282" t="str">
        <f>VLOOKUP($D1282,Artslister!$A$1:$W$100,8,FALSE)</f>
        <v>Ranunculales</v>
      </c>
      <c r="T1282" t="str">
        <f>VLOOKUP($D1282,Artslister!$A$1:$W$100,9,FALSE)</f>
        <v>Ranunculaceae</v>
      </c>
      <c r="U1282" t="str">
        <f>VLOOKUP($D1282,Artslister!$A$1:$W$100,10,FALSE)</f>
        <v>Ranunculus</v>
      </c>
      <c r="V1282" t="str">
        <f>VLOOKUP($D1282,Artslister!$A$1:$W$100,11,FALSE)</f>
        <v>polyanthemos</v>
      </c>
      <c r="W1282">
        <f>VLOOKUP($D1282,Artslister!$A$1:$W$100,12,FALSE)</f>
        <v>0</v>
      </c>
      <c r="X1282" t="str">
        <f>VLOOKUP($D1282,Artslister!$A$1:$W$100,13,FALSE)</f>
        <v>L.</v>
      </c>
      <c r="Y1282" t="str">
        <f>VLOOKUP($D1282,Artslister!$A$1:$W$100,15,FALSE)</f>
        <v>NT</v>
      </c>
      <c r="Z1282" t="e">
        <f>VLOOKUP($D1282,Artslister!$A$1:$W$100,17,FALSE)</f>
        <v>#N/A</v>
      </c>
    </row>
    <row r="1283" spans="1:26" x14ac:dyDescent="0.3">
      <c r="A1283" t="s">
        <v>27</v>
      </c>
      <c r="B1283">
        <v>2020</v>
      </c>
      <c r="C1283" t="s">
        <v>1190</v>
      </c>
      <c r="D1283" t="s">
        <v>1730</v>
      </c>
      <c r="E1283">
        <v>1</v>
      </c>
      <c r="F1283">
        <v>1</v>
      </c>
      <c r="M1283" t="str">
        <f>VLOOKUP($D1283,Artslister!$A$1:$W$100,2,FALSE)</f>
        <v>Ranunculus polyanthemos</v>
      </c>
      <c r="N1283" t="str">
        <f>VLOOKUP($D1283,Artslister!$A$1:$W$100,3,FALSE)</f>
        <v>103162</v>
      </c>
      <c r="O1283" t="str">
        <f>VLOOKUP($D1283,Artslister!$A$1:$W$100,4,FALSE)</f>
        <v>136513</v>
      </c>
      <c r="P1283" t="str">
        <f>VLOOKUP($D1283,Artslister!$A$1:$W$100,5,FALSE)</f>
        <v>Plantae</v>
      </c>
      <c r="Q1283" t="str">
        <f>VLOOKUP($D1283,Artslister!$A$1:$W$100,6,FALSE)</f>
        <v>Magnoliophyta</v>
      </c>
      <c r="R1283" t="str">
        <f>VLOOKUP($D1283,Artslister!$A$1:$W$100,7,FALSE)</f>
        <v>Eudicots</v>
      </c>
      <c r="S1283" t="str">
        <f>VLOOKUP($D1283,Artslister!$A$1:$W$100,8,FALSE)</f>
        <v>Ranunculales</v>
      </c>
      <c r="T1283" t="str">
        <f>VLOOKUP($D1283,Artslister!$A$1:$W$100,9,FALSE)</f>
        <v>Ranunculaceae</v>
      </c>
      <c r="U1283" t="str">
        <f>VLOOKUP($D1283,Artslister!$A$1:$W$100,10,FALSE)</f>
        <v>Ranunculus</v>
      </c>
      <c r="V1283" t="str">
        <f>VLOOKUP($D1283,Artslister!$A$1:$W$100,11,FALSE)</f>
        <v>polyanthemos</v>
      </c>
      <c r="W1283">
        <f>VLOOKUP($D1283,Artslister!$A$1:$W$100,12,FALSE)</f>
        <v>0</v>
      </c>
      <c r="X1283" t="str">
        <f>VLOOKUP($D1283,Artslister!$A$1:$W$100,13,FALSE)</f>
        <v>L.</v>
      </c>
      <c r="Y1283" t="str">
        <f>VLOOKUP($D1283,Artslister!$A$1:$W$100,15,FALSE)</f>
        <v>NT</v>
      </c>
      <c r="Z1283" t="e">
        <f>VLOOKUP($D1283,Artslister!$A$1:$W$100,17,FALSE)</f>
        <v>#N/A</v>
      </c>
    </row>
    <row r="1284" spans="1:26" x14ac:dyDescent="0.3">
      <c r="A1284" t="s">
        <v>27</v>
      </c>
      <c r="B1284">
        <v>2020</v>
      </c>
      <c r="C1284" t="s">
        <v>1192</v>
      </c>
      <c r="D1284" t="s">
        <v>1730</v>
      </c>
      <c r="E1284">
        <v>1</v>
      </c>
      <c r="F1284">
        <v>1</v>
      </c>
      <c r="M1284" t="str">
        <f>VLOOKUP($D1284,Artslister!$A$1:$W$100,2,FALSE)</f>
        <v>Ranunculus polyanthemos</v>
      </c>
      <c r="N1284" t="str">
        <f>VLOOKUP($D1284,Artslister!$A$1:$W$100,3,FALSE)</f>
        <v>103162</v>
      </c>
      <c r="O1284" t="str">
        <f>VLOOKUP($D1284,Artslister!$A$1:$W$100,4,FALSE)</f>
        <v>136513</v>
      </c>
      <c r="P1284" t="str">
        <f>VLOOKUP($D1284,Artslister!$A$1:$W$100,5,FALSE)</f>
        <v>Plantae</v>
      </c>
      <c r="Q1284" t="str">
        <f>VLOOKUP($D1284,Artslister!$A$1:$W$100,6,FALSE)</f>
        <v>Magnoliophyta</v>
      </c>
      <c r="R1284" t="str">
        <f>VLOOKUP($D1284,Artslister!$A$1:$W$100,7,FALSE)</f>
        <v>Eudicots</v>
      </c>
      <c r="S1284" t="str">
        <f>VLOOKUP($D1284,Artslister!$A$1:$W$100,8,FALSE)</f>
        <v>Ranunculales</v>
      </c>
      <c r="T1284" t="str">
        <f>VLOOKUP($D1284,Artslister!$A$1:$W$100,9,FALSE)</f>
        <v>Ranunculaceae</v>
      </c>
      <c r="U1284" t="str">
        <f>VLOOKUP($D1284,Artslister!$A$1:$W$100,10,FALSE)</f>
        <v>Ranunculus</v>
      </c>
      <c r="V1284" t="str">
        <f>VLOOKUP($D1284,Artslister!$A$1:$W$100,11,FALSE)</f>
        <v>polyanthemos</v>
      </c>
      <c r="W1284">
        <f>VLOOKUP($D1284,Artslister!$A$1:$W$100,12,FALSE)</f>
        <v>0</v>
      </c>
      <c r="X1284" t="str">
        <f>VLOOKUP($D1284,Artslister!$A$1:$W$100,13,FALSE)</f>
        <v>L.</v>
      </c>
      <c r="Y1284" t="str">
        <f>VLOOKUP($D1284,Artslister!$A$1:$W$100,15,FALSE)</f>
        <v>NT</v>
      </c>
      <c r="Z1284" t="e">
        <f>VLOOKUP($D1284,Artslister!$A$1:$W$100,17,FALSE)</f>
        <v>#N/A</v>
      </c>
    </row>
    <row r="1285" spans="1:26" x14ac:dyDescent="0.3">
      <c r="A1285" t="s">
        <v>27</v>
      </c>
      <c r="B1285">
        <v>2020</v>
      </c>
      <c r="C1285" t="s">
        <v>1193</v>
      </c>
      <c r="D1285" t="s">
        <v>1730</v>
      </c>
      <c r="E1285">
        <v>1</v>
      </c>
      <c r="F1285">
        <v>1</v>
      </c>
      <c r="M1285" t="str">
        <f>VLOOKUP($D1285,Artslister!$A$1:$W$100,2,FALSE)</f>
        <v>Ranunculus polyanthemos</v>
      </c>
      <c r="N1285" t="str">
        <f>VLOOKUP($D1285,Artslister!$A$1:$W$100,3,FALSE)</f>
        <v>103162</v>
      </c>
      <c r="O1285" t="str">
        <f>VLOOKUP($D1285,Artslister!$A$1:$W$100,4,FALSE)</f>
        <v>136513</v>
      </c>
      <c r="P1285" t="str">
        <f>VLOOKUP($D1285,Artslister!$A$1:$W$100,5,FALSE)</f>
        <v>Plantae</v>
      </c>
      <c r="Q1285" t="str">
        <f>VLOOKUP($D1285,Artslister!$A$1:$W$100,6,FALSE)</f>
        <v>Magnoliophyta</v>
      </c>
      <c r="R1285" t="str">
        <f>VLOOKUP($D1285,Artslister!$A$1:$W$100,7,FALSE)</f>
        <v>Eudicots</v>
      </c>
      <c r="S1285" t="str">
        <f>VLOOKUP($D1285,Artslister!$A$1:$W$100,8,FALSE)</f>
        <v>Ranunculales</v>
      </c>
      <c r="T1285" t="str">
        <f>VLOOKUP($D1285,Artslister!$A$1:$W$100,9,FALSE)</f>
        <v>Ranunculaceae</v>
      </c>
      <c r="U1285" t="str">
        <f>VLOOKUP($D1285,Artslister!$A$1:$W$100,10,FALSE)</f>
        <v>Ranunculus</v>
      </c>
      <c r="V1285" t="str">
        <f>VLOOKUP($D1285,Artslister!$A$1:$W$100,11,FALSE)</f>
        <v>polyanthemos</v>
      </c>
      <c r="W1285">
        <f>VLOOKUP($D1285,Artslister!$A$1:$W$100,12,FALSE)</f>
        <v>0</v>
      </c>
      <c r="X1285" t="str">
        <f>VLOOKUP($D1285,Artslister!$A$1:$W$100,13,FALSE)</f>
        <v>L.</v>
      </c>
      <c r="Y1285" t="str">
        <f>VLOOKUP($D1285,Artslister!$A$1:$W$100,15,FALSE)</f>
        <v>NT</v>
      </c>
      <c r="Z1285" t="e">
        <f>VLOOKUP($D1285,Artslister!$A$1:$W$100,17,FALSE)</f>
        <v>#N/A</v>
      </c>
    </row>
    <row r="1286" spans="1:26" x14ac:dyDescent="0.3">
      <c r="A1286" t="s">
        <v>12</v>
      </c>
      <c r="B1286">
        <v>2020</v>
      </c>
      <c r="C1286" t="s">
        <v>1196</v>
      </c>
      <c r="D1286" t="s">
        <v>1730</v>
      </c>
      <c r="E1286">
        <v>1</v>
      </c>
      <c r="F1286">
        <v>1</v>
      </c>
      <c r="M1286" t="str">
        <f>VLOOKUP($D1286,Artslister!$A$1:$W$100,2,FALSE)</f>
        <v>Ranunculus polyanthemos</v>
      </c>
      <c r="N1286" t="str">
        <f>VLOOKUP($D1286,Artslister!$A$1:$W$100,3,FALSE)</f>
        <v>103162</v>
      </c>
      <c r="O1286" t="str">
        <f>VLOOKUP($D1286,Artslister!$A$1:$W$100,4,FALSE)</f>
        <v>136513</v>
      </c>
      <c r="P1286" t="str">
        <f>VLOOKUP($D1286,Artslister!$A$1:$W$100,5,FALSE)</f>
        <v>Plantae</v>
      </c>
      <c r="Q1286" t="str">
        <f>VLOOKUP($D1286,Artslister!$A$1:$W$100,6,FALSE)</f>
        <v>Magnoliophyta</v>
      </c>
      <c r="R1286" t="str">
        <f>VLOOKUP($D1286,Artslister!$A$1:$W$100,7,FALSE)</f>
        <v>Eudicots</v>
      </c>
      <c r="S1286" t="str">
        <f>VLOOKUP($D1286,Artslister!$A$1:$W$100,8,FALSE)</f>
        <v>Ranunculales</v>
      </c>
      <c r="T1286" t="str">
        <f>VLOOKUP($D1286,Artslister!$A$1:$W$100,9,FALSE)</f>
        <v>Ranunculaceae</v>
      </c>
      <c r="U1286" t="str">
        <f>VLOOKUP($D1286,Artslister!$A$1:$W$100,10,FALSE)</f>
        <v>Ranunculus</v>
      </c>
      <c r="V1286" t="str">
        <f>VLOOKUP($D1286,Artslister!$A$1:$W$100,11,FALSE)</f>
        <v>polyanthemos</v>
      </c>
      <c r="W1286">
        <f>VLOOKUP($D1286,Artslister!$A$1:$W$100,12,FALSE)</f>
        <v>0</v>
      </c>
      <c r="X1286" t="str">
        <f>VLOOKUP($D1286,Artslister!$A$1:$W$100,13,FALSE)</f>
        <v>L.</v>
      </c>
      <c r="Y1286" t="str">
        <f>VLOOKUP($D1286,Artslister!$A$1:$W$100,15,FALSE)</f>
        <v>NT</v>
      </c>
      <c r="Z1286" t="e">
        <f>VLOOKUP($D1286,Artslister!$A$1:$W$100,17,FALSE)</f>
        <v>#N/A</v>
      </c>
    </row>
    <row r="1287" spans="1:26" x14ac:dyDescent="0.3">
      <c r="A1287" t="s">
        <v>146</v>
      </c>
      <c r="B1287">
        <v>2020</v>
      </c>
      <c r="C1287" t="s">
        <v>1445</v>
      </c>
      <c r="D1287" t="s">
        <v>1730</v>
      </c>
      <c r="E1287">
        <v>1</v>
      </c>
      <c r="F1287">
        <v>1</v>
      </c>
      <c r="M1287" t="str">
        <f>VLOOKUP($D1287,Artslister!$A$1:$W$100,2,FALSE)</f>
        <v>Ranunculus polyanthemos</v>
      </c>
      <c r="N1287" t="str">
        <f>VLOOKUP($D1287,Artslister!$A$1:$W$100,3,FALSE)</f>
        <v>103162</v>
      </c>
      <c r="O1287" t="str">
        <f>VLOOKUP($D1287,Artslister!$A$1:$W$100,4,FALSE)</f>
        <v>136513</v>
      </c>
      <c r="P1287" t="str">
        <f>VLOOKUP($D1287,Artslister!$A$1:$W$100,5,FALSE)</f>
        <v>Plantae</v>
      </c>
      <c r="Q1287" t="str">
        <f>VLOOKUP($D1287,Artslister!$A$1:$W$100,6,FALSE)</f>
        <v>Magnoliophyta</v>
      </c>
      <c r="R1287" t="str">
        <f>VLOOKUP($D1287,Artslister!$A$1:$W$100,7,FALSE)</f>
        <v>Eudicots</v>
      </c>
      <c r="S1287" t="str">
        <f>VLOOKUP($D1287,Artslister!$A$1:$W$100,8,FALSE)</f>
        <v>Ranunculales</v>
      </c>
      <c r="T1287" t="str">
        <f>VLOOKUP($D1287,Artslister!$A$1:$W$100,9,FALSE)</f>
        <v>Ranunculaceae</v>
      </c>
      <c r="U1287" t="str">
        <f>VLOOKUP($D1287,Artslister!$A$1:$W$100,10,FALSE)</f>
        <v>Ranunculus</v>
      </c>
      <c r="V1287" t="str">
        <f>VLOOKUP($D1287,Artslister!$A$1:$W$100,11,FALSE)</f>
        <v>polyanthemos</v>
      </c>
      <c r="W1287">
        <f>VLOOKUP($D1287,Artslister!$A$1:$W$100,12,FALSE)</f>
        <v>0</v>
      </c>
      <c r="X1287" t="str">
        <f>VLOOKUP($D1287,Artslister!$A$1:$W$100,13,FALSE)</f>
        <v>L.</v>
      </c>
      <c r="Y1287" t="str">
        <f>VLOOKUP($D1287,Artslister!$A$1:$W$100,15,FALSE)</f>
        <v>NT</v>
      </c>
      <c r="Z1287" t="e">
        <f>VLOOKUP($D1287,Artslister!$A$1:$W$100,17,FALSE)</f>
        <v>#N/A</v>
      </c>
    </row>
    <row r="1288" spans="1:26" x14ac:dyDescent="0.3">
      <c r="A1288" t="s">
        <v>146</v>
      </c>
      <c r="B1288">
        <v>2020</v>
      </c>
      <c r="C1288" t="s">
        <v>1447</v>
      </c>
      <c r="D1288" t="s">
        <v>1730</v>
      </c>
      <c r="E1288">
        <v>1</v>
      </c>
      <c r="F1288">
        <v>1</v>
      </c>
      <c r="M1288" t="str">
        <f>VLOOKUP($D1288,Artslister!$A$1:$W$100,2,FALSE)</f>
        <v>Ranunculus polyanthemos</v>
      </c>
      <c r="N1288" t="str">
        <f>VLOOKUP($D1288,Artslister!$A$1:$W$100,3,FALSE)</f>
        <v>103162</v>
      </c>
      <c r="O1288" t="str">
        <f>VLOOKUP($D1288,Artslister!$A$1:$W$100,4,FALSE)</f>
        <v>136513</v>
      </c>
      <c r="P1288" t="str">
        <f>VLOOKUP($D1288,Artslister!$A$1:$W$100,5,FALSE)</f>
        <v>Plantae</v>
      </c>
      <c r="Q1288" t="str">
        <f>VLOOKUP($D1288,Artslister!$A$1:$W$100,6,FALSE)</f>
        <v>Magnoliophyta</v>
      </c>
      <c r="R1288" t="str">
        <f>VLOOKUP($D1288,Artslister!$A$1:$W$100,7,FALSE)</f>
        <v>Eudicots</v>
      </c>
      <c r="S1288" t="str">
        <f>VLOOKUP($D1288,Artslister!$A$1:$W$100,8,FALSE)</f>
        <v>Ranunculales</v>
      </c>
      <c r="T1288" t="str">
        <f>VLOOKUP($D1288,Artslister!$A$1:$W$100,9,FALSE)</f>
        <v>Ranunculaceae</v>
      </c>
      <c r="U1288" t="str">
        <f>VLOOKUP($D1288,Artslister!$A$1:$W$100,10,FALSE)</f>
        <v>Ranunculus</v>
      </c>
      <c r="V1288" t="str">
        <f>VLOOKUP($D1288,Artslister!$A$1:$W$100,11,FALSE)</f>
        <v>polyanthemos</v>
      </c>
      <c r="W1288">
        <f>VLOOKUP($D1288,Artslister!$A$1:$W$100,12,FALSE)</f>
        <v>0</v>
      </c>
      <c r="X1288" t="str">
        <f>VLOOKUP($D1288,Artslister!$A$1:$W$100,13,FALSE)</f>
        <v>L.</v>
      </c>
      <c r="Y1288" t="str">
        <f>VLOOKUP($D1288,Artslister!$A$1:$W$100,15,FALSE)</f>
        <v>NT</v>
      </c>
      <c r="Z1288" t="e">
        <f>VLOOKUP($D1288,Artslister!$A$1:$W$100,17,FALSE)</f>
        <v>#N/A</v>
      </c>
    </row>
    <row r="1289" spans="1:26" x14ac:dyDescent="0.3">
      <c r="A1289" t="s">
        <v>146</v>
      </c>
      <c r="B1289">
        <v>2020</v>
      </c>
      <c r="C1289" t="s">
        <v>1455</v>
      </c>
      <c r="D1289" t="s">
        <v>1730</v>
      </c>
      <c r="E1289">
        <v>1</v>
      </c>
      <c r="F1289">
        <v>1</v>
      </c>
      <c r="M1289" t="str">
        <f>VLOOKUP($D1289,Artslister!$A$1:$W$100,2,FALSE)</f>
        <v>Ranunculus polyanthemos</v>
      </c>
      <c r="N1289" t="str">
        <f>VLOOKUP($D1289,Artslister!$A$1:$W$100,3,FALSE)</f>
        <v>103162</v>
      </c>
      <c r="O1289" t="str">
        <f>VLOOKUP($D1289,Artslister!$A$1:$W$100,4,FALSE)</f>
        <v>136513</v>
      </c>
      <c r="P1289" t="str">
        <f>VLOOKUP($D1289,Artslister!$A$1:$W$100,5,FALSE)</f>
        <v>Plantae</v>
      </c>
      <c r="Q1289" t="str">
        <f>VLOOKUP($D1289,Artslister!$A$1:$W$100,6,FALSE)</f>
        <v>Magnoliophyta</v>
      </c>
      <c r="R1289" t="str">
        <f>VLOOKUP($D1289,Artslister!$A$1:$W$100,7,FALSE)</f>
        <v>Eudicots</v>
      </c>
      <c r="S1289" t="str">
        <f>VLOOKUP($D1289,Artslister!$A$1:$W$100,8,FALSE)</f>
        <v>Ranunculales</v>
      </c>
      <c r="T1289" t="str">
        <f>VLOOKUP($D1289,Artslister!$A$1:$W$100,9,FALSE)</f>
        <v>Ranunculaceae</v>
      </c>
      <c r="U1289" t="str">
        <f>VLOOKUP($D1289,Artslister!$A$1:$W$100,10,FALSE)</f>
        <v>Ranunculus</v>
      </c>
      <c r="V1289" t="str">
        <f>VLOOKUP($D1289,Artslister!$A$1:$W$100,11,FALSE)</f>
        <v>polyanthemos</v>
      </c>
      <c r="W1289">
        <f>VLOOKUP($D1289,Artslister!$A$1:$W$100,12,FALSE)</f>
        <v>0</v>
      </c>
      <c r="X1289" t="str">
        <f>VLOOKUP($D1289,Artslister!$A$1:$W$100,13,FALSE)</f>
        <v>L.</v>
      </c>
      <c r="Y1289" t="str">
        <f>VLOOKUP($D1289,Artslister!$A$1:$W$100,15,FALSE)</f>
        <v>NT</v>
      </c>
      <c r="Z1289" t="e">
        <f>VLOOKUP($D1289,Artslister!$A$1:$W$100,17,FALSE)</f>
        <v>#N/A</v>
      </c>
    </row>
    <row r="1290" spans="1:26" x14ac:dyDescent="0.3">
      <c r="A1290" t="s">
        <v>146</v>
      </c>
      <c r="B1290">
        <v>2020</v>
      </c>
      <c r="C1290" t="s">
        <v>1453</v>
      </c>
      <c r="D1290" t="s">
        <v>1730</v>
      </c>
      <c r="E1290">
        <v>0.1</v>
      </c>
      <c r="F1290">
        <v>1</v>
      </c>
      <c r="M1290" t="str">
        <f>VLOOKUP($D1290,Artslister!$A$1:$W$100,2,FALSE)</f>
        <v>Ranunculus polyanthemos</v>
      </c>
      <c r="N1290" t="str">
        <f>VLOOKUP($D1290,Artslister!$A$1:$W$100,3,FALSE)</f>
        <v>103162</v>
      </c>
      <c r="O1290" t="str">
        <f>VLOOKUP($D1290,Artslister!$A$1:$W$100,4,FALSE)</f>
        <v>136513</v>
      </c>
      <c r="P1290" t="str">
        <f>VLOOKUP($D1290,Artslister!$A$1:$W$100,5,FALSE)</f>
        <v>Plantae</v>
      </c>
      <c r="Q1290" t="str">
        <f>VLOOKUP($D1290,Artslister!$A$1:$W$100,6,FALSE)</f>
        <v>Magnoliophyta</v>
      </c>
      <c r="R1290" t="str">
        <f>VLOOKUP($D1290,Artslister!$A$1:$W$100,7,FALSE)</f>
        <v>Eudicots</v>
      </c>
      <c r="S1290" t="str">
        <f>VLOOKUP($D1290,Artslister!$A$1:$W$100,8,FALSE)</f>
        <v>Ranunculales</v>
      </c>
      <c r="T1290" t="str">
        <f>VLOOKUP($D1290,Artslister!$A$1:$W$100,9,FALSE)</f>
        <v>Ranunculaceae</v>
      </c>
      <c r="U1290" t="str">
        <f>VLOOKUP($D1290,Artslister!$A$1:$W$100,10,FALSE)</f>
        <v>Ranunculus</v>
      </c>
      <c r="V1290" t="str">
        <f>VLOOKUP($D1290,Artslister!$A$1:$W$100,11,FALSE)</f>
        <v>polyanthemos</v>
      </c>
      <c r="W1290">
        <f>VLOOKUP($D1290,Artslister!$A$1:$W$100,12,FALSE)</f>
        <v>0</v>
      </c>
      <c r="X1290" t="str">
        <f>VLOOKUP($D1290,Artslister!$A$1:$W$100,13,FALSE)</f>
        <v>L.</v>
      </c>
      <c r="Y1290" t="str">
        <f>VLOOKUP($D1290,Artslister!$A$1:$W$100,15,FALSE)</f>
        <v>NT</v>
      </c>
      <c r="Z1290" t="e">
        <f>VLOOKUP($D1290,Artslister!$A$1:$W$100,17,FALSE)</f>
        <v>#N/A</v>
      </c>
    </row>
    <row r="1291" spans="1:26" x14ac:dyDescent="0.3">
      <c r="A1291" t="s">
        <v>146</v>
      </c>
      <c r="B1291">
        <v>2020</v>
      </c>
      <c r="C1291" t="s">
        <v>1449</v>
      </c>
      <c r="D1291" t="s">
        <v>1730</v>
      </c>
      <c r="E1291">
        <v>0.1</v>
      </c>
      <c r="F1291">
        <v>1</v>
      </c>
      <c r="M1291" t="str">
        <f>VLOOKUP($D1291,Artslister!$A$1:$W$100,2,FALSE)</f>
        <v>Ranunculus polyanthemos</v>
      </c>
      <c r="N1291" t="str">
        <f>VLOOKUP($D1291,Artslister!$A$1:$W$100,3,FALSE)</f>
        <v>103162</v>
      </c>
      <c r="O1291" t="str">
        <f>VLOOKUP($D1291,Artslister!$A$1:$W$100,4,FALSE)</f>
        <v>136513</v>
      </c>
      <c r="P1291" t="str">
        <f>VLOOKUP($D1291,Artslister!$A$1:$W$100,5,FALSE)</f>
        <v>Plantae</v>
      </c>
      <c r="Q1291" t="str">
        <f>VLOOKUP($D1291,Artslister!$A$1:$W$100,6,FALSE)</f>
        <v>Magnoliophyta</v>
      </c>
      <c r="R1291" t="str">
        <f>VLOOKUP($D1291,Artslister!$A$1:$W$100,7,FALSE)</f>
        <v>Eudicots</v>
      </c>
      <c r="S1291" t="str">
        <f>VLOOKUP($D1291,Artslister!$A$1:$W$100,8,FALSE)</f>
        <v>Ranunculales</v>
      </c>
      <c r="T1291" t="str">
        <f>VLOOKUP($D1291,Artslister!$A$1:$W$100,9,FALSE)</f>
        <v>Ranunculaceae</v>
      </c>
      <c r="U1291" t="str">
        <f>VLOOKUP($D1291,Artslister!$A$1:$W$100,10,FALSE)</f>
        <v>Ranunculus</v>
      </c>
      <c r="V1291" t="str">
        <f>VLOOKUP($D1291,Artslister!$A$1:$W$100,11,FALSE)</f>
        <v>polyanthemos</v>
      </c>
      <c r="W1291">
        <f>VLOOKUP($D1291,Artslister!$A$1:$W$100,12,FALSE)</f>
        <v>0</v>
      </c>
      <c r="X1291" t="str">
        <f>VLOOKUP($D1291,Artslister!$A$1:$W$100,13,FALSE)</f>
        <v>L.</v>
      </c>
      <c r="Y1291" t="str">
        <f>VLOOKUP($D1291,Artslister!$A$1:$W$100,15,FALSE)</f>
        <v>NT</v>
      </c>
      <c r="Z1291" t="e">
        <f>VLOOKUP($D1291,Artslister!$A$1:$W$100,17,FALSE)</f>
        <v>#N/A</v>
      </c>
    </row>
    <row r="1292" spans="1:26" x14ac:dyDescent="0.3">
      <c r="A1292" t="s">
        <v>146</v>
      </c>
      <c r="B1292">
        <v>2020</v>
      </c>
      <c r="C1292" t="s">
        <v>1451</v>
      </c>
      <c r="D1292" t="s">
        <v>1730</v>
      </c>
      <c r="E1292">
        <v>0.1</v>
      </c>
      <c r="F1292">
        <v>1</v>
      </c>
      <c r="M1292" t="str">
        <f>VLOOKUP($D1292,Artslister!$A$1:$W$100,2,FALSE)</f>
        <v>Ranunculus polyanthemos</v>
      </c>
      <c r="N1292" t="str">
        <f>VLOOKUP($D1292,Artslister!$A$1:$W$100,3,FALSE)</f>
        <v>103162</v>
      </c>
      <c r="O1292" t="str">
        <f>VLOOKUP($D1292,Artslister!$A$1:$W$100,4,FALSE)</f>
        <v>136513</v>
      </c>
      <c r="P1292" t="str">
        <f>VLOOKUP($D1292,Artslister!$A$1:$W$100,5,FALSE)</f>
        <v>Plantae</v>
      </c>
      <c r="Q1292" t="str">
        <f>VLOOKUP($D1292,Artslister!$A$1:$W$100,6,FALSE)</f>
        <v>Magnoliophyta</v>
      </c>
      <c r="R1292" t="str">
        <f>VLOOKUP($D1292,Artslister!$A$1:$W$100,7,FALSE)</f>
        <v>Eudicots</v>
      </c>
      <c r="S1292" t="str">
        <f>VLOOKUP($D1292,Artslister!$A$1:$W$100,8,FALSE)</f>
        <v>Ranunculales</v>
      </c>
      <c r="T1292" t="str">
        <f>VLOOKUP($D1292,Artslister!$A$1:$W$100,9,FALSE)</f>
        <v>Ranunculaceae</v>
      </c>
      <c r="U1292" t="str">
        <f>VLOOKUP($D1292,Artslister!$A$1:$W$100,10,FALSE)</f>
        <v>Ranunculus</v>
      </c>
      <c r="V1292" t="str">
        <f>VLOOKUP($D1292,Artslister!$A$1:$W$100,11,FALSE)</f>
        <v>polyanthemos</v>
      </c>
      <c r="W1292">
        <f>VLOOKUP($D1292,Artslister!$A$1:$W$100,12,FALSE)</f>
        <v>0</v>
      </c>
      <c r="X1292" t="str">
        <f>VLOOKUP($D1292,Artslister!$A$1:$W$100,13,FALSE)</f>
        <v>L.</v>
      </c>
      <c r="Y1292" t="str">
        <f>VLOOKUP($D1292,Artslister!$A$1:$W$100,15,FALSE)</f>
        <v>NT</v>
      </c>
      <c r="Z1292" t="e">
        <f>VLOOKUP($D1292,Artslister!$A$1:$W$100,17,FALSE)</f>
        <v>#N/A</v>
      </c>
    </row>
    <row r="1293" spans="1:26" x14ac:dyDescent="0.3">
      <c r="A1293" t="s">
        <v>146</v>
      </c>
      <c r="B1293">
        <v>2020</v>
      </c>
      <c r="C1293" t="s">
        <v>1452</v>
      </c>
      <c r="D1293" t="s">
        <v>1730</v>
      </c>
      <c r="E1293">
        <v>1</v>
      </c>
      <c r="F1293">
        <v>1</v>
      </c>
      <c r="M1293" t="str">
        <f>VLOOKUP($D1293,Artslister!$A$1:$W$100,2,FALSE)</f>
        <v>Ranunculus polyanthemos</v>
      </c>
      <c r="N1293" t="str">
        <f>VLOOKUP($D1293,Artslister!$A$1:$W$100,3,FALSE)</f>
        <v>103162</v>
      </c>
      <c r="O1293" t="str">
        <f>VLOOKUP($D1293,Artslister!$A$1:$W$100,4,FALSE)</f>
        <v>136513</v>
      </c>
      <c r="P1293" t="str">
        <f>VLOOKUP($D1293,Artslister!$A$1:$W$100,5,FALSE)</f>
        <v>Plantae</v>
      </c>
      <c r="Q1293" t="str">
        <f>VLOOKUP($D1293,Artslister!$A$1:$W$100,6,FALSE)</f>
        <v>Magnoliophyta</v>
      </c>
      <c r="R1293" t="str">
        <f>VLOOKUP($D1293,Artslister!$A$1:$W$100,7,FALSE)</f>
        <v>Eudicots</v>
      </c>
      <c r="S1293" t="str">
        <f>VLOOKUP($D1293,Artslister!$A$1:$W$100,8,FALSE)</f>
        <v>Ranunculales</v>
      </c>
      <c r="T1293" t="str">
        <f>VLOOKUP($D1293,Artslister!$A$1:$W$100,9,FALSE)</f>
        <v>Ranunculaceae</v>
      </c>
      <c r="U1293" t="str">
        <f>VLOOKUP($D1293,Artslister!$A$1:$W$100,10,FALSE)</f>
        <v>Ranunculus</v>
      </c>
      <c r="V1293" t="str">
        <f>VLOOKUP($D1293,Artslister!$A$1:$W$100,11,FALSE)</f>
        <v>polyanthemos</v>
      </c>
      <c r="W1293">
        <f>VLOOKUP($D1293,Artslister!$A$1:$W$100,12,FALSE)</f>
        <v>0</v>
      </c>
      <c r="X1293" t="str">
        <f>VLOOKUP($D1293,Artslister!$A$1:$W$100,13,FALSE)</f>
        <v>L.</v>
      </c>
      <c r="Y1293" t="str">
        <f>VLOOKUP($D1293,Artslister!$A$1:$W$100,15,FALSE)</f>
        <v>NT</v>
      </c>
      <c r="Z1293" t="e">
        <f>VLOOKUP($D1293,Artslister!$A$1:$W$100,17,FALSE)</f>
        <v>#N/A</v>
      </c>
    </row>
    <row r="1294" spans="1:26" x14ac:dyDescent="0.3">
      <c r="A1294" t="s">
        <v>146</v>
      </c>
      <c r="B1294">
        <v>2020</v>
      </c>
      <c r="C1294" t="s">
        <v>1448</v>
      </c>
      <c r="D1294" t="s">
        <v>1730</v>
      </c>
      <c r="E1294">
        <v>1</v>
      </c>
      <c r="F1294">
        <v>1</v>
      </c>
      <c r="M1294" t="str">
        <f>VLOOKUP($D1294,Artslister!$A$1:$W$100,2,FALSE)</f>
        <v>Ranunculus polyanthemos</v>
      </c>
      <c r="N1294" t="str">
        <f>VLOOKUP($D1294,Artslister!$A$1:$W$100,3,FALSE)</f>
        <v>103162</v>
      </c>
      <c r="O1294" t="str">
        <f>VLOOKUP($D1294,Artslister!$A$1:$W$100,4,FALSE)</f>
        <v>136513</v>
      </c>
      <c r="P1294" t="str">
        <f>VLOOKUP($D1294,Artslister!$A$1:$W$100,5,FALSE)</f>
        <v>Plantae</v>
      </c>
      <c r="Q1294" t="str">
        <f>VLOOKUP($D1294,Artslister!$A$1:$W$100,6,FALSE)</f>
        <v>Magnoliophyta</v>
      </c>
      <c r="R1294" t="str">
        <f>VLOOKUP($D1294,Artslister!$A$1:$W$100,7,FALSE)</f>
        <v>Eudicots</v>
      </c>
      <c r="S1294" t="str">
        <f>VLOOKUP($D1294,Artslister!$A$1:$W$100,8,FALSE)</f>
        <v>Ranunculales</v>
      </c>
      <c r="T1294" t="str">
        <f>VLOOKUP($D1294,Artslister!$A$1:$W$100,9,FALSE)</f>
        <v>Ranunculaceae</v>
      </c>
      <c r="U1294" t="str">
        <f>VLOOKUP($D1294,Artslister!$A$1:$W$100,10,FALSE)</f>
        <v>Ranunculus</v>
      </c>
      <c r="V1294" t="str">
        <f>VLOOKUP($D1294,Artslister!$A$1:$W$100,11,FALSE)</f>
        <v>polyanthemos</v>
      </c>
      <c r="W1294">
        <f>VLOOKUP($D1294,Artslister!$A$1:$W$100,12,FALSE)</f>
        <v>0</v>
      </c>
      <c r="X1294" t="str">
        <f>VLOOKUP($D1294,Artslister!$A$1:$W$100,13,FALSE)</f>
        <v>L.</v>
      </c>
      <c r="Y1294" t="str">
        <f>VLOOKUP($D1294,Artslister!$A$1:$W$100,15,FALSE)</f>
        <v>NT</v>
      </c>
      <c r="Z1294" t="e">
        <f>VLOOKUP($D1294,Artslister!$A$1:$W$100,17,FALSE)</f>
        <v>#N/A</v>
      </c>
    </row>
    <row r="1295" spans="1:26" x14ac:dyDescent="0.3">
      <c r="A1295" t="s">
        <v>41</v>
      </c>
      <c r="B1295">
        <v>2021</v>
      </c>
      <c r="C1295" t="s">
        <v>1072</v>
      </c>
      <c r="D1295" t="s">
        <v>1730</v>
      </c>
      <c r="E1295">
        <v>2</v>
      </c>
      <c r="F1295">
        <v>1</v>
      </c>
      <c r="M1295" t="str">
        <f>VLOOKUP($D1295,Artslister!$A$1:$W$100,2,FALSE)</f>
        <v>Ranunculus polyanthemos</v>
      </c>
      <c r="N1295" t="str">
        <f>VLOOKUP($D1295,Artslister!$A$1:$W$100,3,FALSE)</f>
        <v>103162</v>
      </c>
      <c r="O1295" t="str">
        <f>VLOOKUP($D1295,Artslister!$A$1:$W$100,4,FALSE)</f>
        <v>136513</v>
      </c>
      <c r="P1295" t="str">
        <f>VLOOKUP($D1295,Artslister!$A$1:$W$100,5,FALSE)</f>
        <v>Plantae</v>
      </c>
      <c r="Q1295" t="str">
        <f>VLOOKUP($D1295,Artslister!$A$1:$W$100,6,FALSE)</f>
        <v>Magnoliophyta</v>
      </c>
      <c r="R1295" t="str">
        <f>VLOOKUP($D1295,Artslister!$A$1:$W$100,7,FALSE)</f>
        <v>Eudicots</v>
      </c>
      <c r="S1295" t="str">
        <f>VLOOKUP($D1295,Artslister!$A$1:$W$100,8,FALSE)</f>
        <v>Ranunculales</v>
      </c>
      <c r="T1295" t="str">
        <f>VLOOKUP($D1295,Artslister!$A$1:$W$100,9,FALSE)</f>
        <v>Ranunculaceae</v>
      </c>
      <c r="U1295" t="str">
        <f>VLOOKUP($D1295,Artslister!$A$1:$W$100,10,FALSE)</f>
        <v>Ranunculus</v>
      </c>
      <c r="V1295" t="str">
        <f>VLOOKUP($D1295,Artslister!$A$1:$W$100,11,FALSE)</f>
        <v>polyanthemos</v>
      </c>
      <c r="W1295">
        <f>VLOOKUP($D1295,Artslister!$A$1:$W$100,12,FALSE)</f>
        <v>0</v>
      </c>
      <c r="X1295" t="str">
        <f>VLOOKUP($D1295,Artslister!$A$1:$W$100,13,FALSE)</f>
        <v>L.</v>
      </c>
      <c r="Y1295" t="str">
        <f>VLOOKUP($D1295,Artslister!$A$1:$W$100,15,FALSE)</f>
        <v>NT</v>
      </c>
      <c r="Z1295" t="e">
        <f>VLOOKUP($D1295,Artslister!$A$1:$W$100,17,FALSE)</f>
        <v>#N/A</v>
      </c>
    </row>
    <row r="1296" spans="1:26" x14ac:dyDescent="0.3">
      <c r="A1296" t="s">
        <v>41</v>
      </c>
      <c r="B1296">
        <v>2021</v>
      </c>
      <c r="C1296" t="s">
        <v>1073</v>
      </c>
      <c r="D1296" t="s">
        <v>1730</v>
      </c>
      <c r="E1296">
        <v>1</v>
      </c>
      <c r="F1296">
        <v>1</v>
      </c>
      <c r="M1296" t="str">
        <f>VLOOKUP($D1296,Artslister!$A$1:$W$100,2,FALSE)</f>
        <v>Ranunculus polyanthemos</v>
      </c>
      <c r="N1296" t="str">
        <f>VLOOKUP($D1296,Artslister!$A$1:$W$100,3,FALSE)</f>
        <v>103162</v>
      </c>
      <c r="O1296" t="str">
        <f>VLOOKUP($D1296,Artslister!$A$1:$W$100,4,FALSE)</f>
        <v>136513</v>
      </c>
      <c r="P1296" t="str">
        <f>VLOOKUP($D1296,Artslister!$A$1:$W$100,5,FALSE)</f>
        <v>Plantae</v>
      </c>
      <c r="Q1296" t="str">
        <f>VLOOKUP($D1296,Artslister!$A$1:$W$100,6,FALSE)</f>
        <v>Magnoliophyta</v>
      </c>
      <c r="R1296" t="str">
        <f>VLOOKUP($D1296,Artslister!$A$1:$W$100,7,FALSE)</f>
        <v>Eudicots</v>
      </c>
      <c r="S1296" t="str">
        <f>VLOOKUP($D1296,Artslister!$A$1:$W$100,8,FALSE)</f>
        <v>Ranunculales</v>
      </c>
      <c r="T1296" t="str">
        <f>VLOOKUP($D1296,Artslister!$A$1:$W$100,9,FALSE)</f>
        <v>Ranunculaceae</v>
      </c>
      <c r="U1296" t="str">
        <f>VLOOKUP($D1296,Artslister!$A$1:$W$100,10,FALSE)</f>
        <v>Ranunculus</v>
      </c>
      <c r="V1296" t="str">
        <f>VLOOKUP($D1296,Artslister!$A$1:$W$100,11,FALSE)</f>
        <v>polyanthemos</v>
      </c>
      <c r="W1296">
        <f>VLOOKUP($D1296,Artslister!$A$1:$W$100,12,FALSE)</f>
        <v>0</v>
      </c>
      <c r="X1296" t="str">
        <f>VLOOKUP($D1296,Artslister!$A$1:$W$100,13,FALSE)</f>
        <v>L.</v>
      </c>
      <c r="Y1296" t="str">
        <f>VLOOKUP($D1296,Artslister!$A$1:$W$100,15,FALSE)</f>
        <v>NT</v>
      </c>
      <c r="Z1296" t="e">
        <f>VLOOKUP($D1296,Artslister!$A$1:$W$100,17,FALSE)</f>
        <v>#N/A</v>
      </c>
    </row>
    <row r="1297" spans="1:26" x14ac:dyDescent="0.3">
      <c r="A1297" t="s">
        <v>41</v>
      </c>
      <c r="B1297">
        <v>2021</v>
      </c>
      <c r="C1297" t="s">
        <v>1070</v>
      </c>
      <c r="D1297" t="s">
        <v>1730</v>
      </c>
      <c r="E1297">
        <v>2</v>
      </c>
      <c r="F1297">
        <v>1</v>
      </c>
      <c r="M1297" t="str">
        <f>VLOOKUP($D1297,Artslister!$A$1:$W$100,2,FALSE)</f>
        <v>Ranunculus polyanthemos</v>
      </c>
      <c r="N1297" t="str">
        <f>VLOOKUP($D1297,Artslister!$A$1:$W$100,3,FALSE)</f>
        <v>103162</v>
      </c>
      <c r="O1297" t="str">
        <f>VLOOKUP($D1297,Artslister!$A$1:$W$100,4,FALSE)</f>
        <v>136513</v>
      </c>
      <c r="P1297" t="str">
        <f>VLOOKUP($D1297,Artslister!$A$1:$W$100,5,FALSE)</f>
        <v>Plantae</v>
      </c>
      <c r="Q1297" t="str">
        <f>VLOOKUP($D1297,Artslister!$A$1:$W$100,6,FALSE)</f>
        <v>Magnoliophyta</v>
      </c>
      <c r="R1297" t="str">
        <f>VLOOKUP($D1297,Artslister!$A$1:$W$100,7,FALSE)</f>
        <v>Eudicots</v>
      </c>
      <c r="S1297" t="str">
        <f>VLOOKUP($D1297,Artslister!$A$1:$W$100,8,FALSE)</f>
        <v>Ranunculales</v>
      </c>
      <c r="T1297" t="str">
        <f>VLOOKUP($D1297,Artslister!$A$1:$W$100,9,FALSE)</f>
        <v>Ranunculaceae</v>
      </c>
      <c r="U1297" t="str">
        <f>VLOOKUP($D1297,Artslister!$A$1:$W$100,10,FALSE)</f>
        <v>Ranunculus</v>
      </c>
      <c r="V1297" t="str">
        <f>VLOOKUP($D1297,Artslister!$A$1:$W$100,11,FALSE)</f>
        <v>polyanthemos</v>
      </c>
      <c r="W1297">
        <f>VLOOKUP($D1297,Artslister!$A$1:$W$100,12,FALSE)</f>
        <v>0</v>
      </c>
      <c r="X1297" t="str">
        <f>VLOOKUP($D1297,Artslister!$A$1:$W$100,13,FALSE)</f>
        <v>L.</v>
      </c>
      <c r="Y1297" t="str">
        <f>VLOOKUP($D1297,Artslister!$A$1:$W$100,15,FALSE)</f>
        <v>NT</v>
      </c>
      <c r="Z1297" t="e">
        <f>VLOOKUP($D1297,Artslister!$A$1:$W$100,17,FALSE)</f>
        <v>#N/A</v>
      </c>
    </row>
    <row r="1298" spans="1:26" x14ac:dyDescent="0.3">
      <c r="A1298" t="s">
        <v>41</v>
      </c>
      <c r="B1298">
        <v>2021</v>
      </c>
      <c r="C1298" t="s">
        <v>1074</v>
      </c>
      <c r="D1298" t="s">
        <v>1730</v>
      </c>
      <c r="E1298">
        <v>2</v>
      </c>
      <c r="F1298">
        <v>1</v>
      </c>
      <c r="M1298" t="str">
        <f>VLOOKUP($D1298,Artslister!$A$1:$W$100,2,FALSE)</f>
        <v>Ranunculus polyanthemos</v>
      </c>
      <c r="N1298" t="str">
        <f>VLOOKUP($D1298,Artslister!$A$1:$W$100,3,FALSE)</f>
        <v>103162</v>
      </c>
      <c r="O1298" t="str">
        <f>VLOOKUP($D1298,Artslister!$A$1:$W$100,4,FALSE)</f>
        <v>136513</v>
      </c>
      <c r="P1298" t="str">
        <f>VLOOKUP($D1298,Artslister!$A$1:$W$100,5,FALSE)</f>
        <v>Plantae</v>
      </c>
      <c r="Q1298" t="str">
        <f>VLOOKUP($D1298,Artslister!$A$1:$W$100,6,FALSE)</f>
        <v>Magnoliophyta</v>
      </c>
      <c r="R1298" t="str">
        <f>VLOOKUP($D1298,Artslister!$A$1:$W$100,7,FALSE)</f>
        <v>Eudicots</v>
      </c>
      <c r="S1298" t="str">
        <f>VLOOKUP($D1298,Artslister!$A$1:$W$100,8,FALSE)</f>
        <v>Ranunculales</v>
      </c>
      <c r="T1298" t="str">
        <f>VLOOKUP($D1298,Artslister!$A$1:$W$100,9,FALSE)</f>
        <v>Ranunculaceae</v>
      </c>
      <c r="U1298" t="str">
        <f>VLOOKUP($D1298,Artslister!$A$1:$W$100,10,FALSE)</f>
        <v>Ranunculus</v>
      </c>
      <c r="V1298" t="str">
        <f>VLOOKUP($D1298,Artslister!$A$1:$W$100,11,FALSE)</f>
        <v>polyanthemos</v>
      </c>
      <c r="W1298">
        <f>VLOOKUP($D1298,Artslister!$A$1:$W$100,12,FALSE)</f>
        <v>0</v>
      </c>
      <c r="X1298" t="str">
        <f>VLOOKUP($D1298,Artslister!$A$1:$W$100,13,FALSE)</f>
        <v>L.</v>
      </c>
      <c r="Y1298" t="str">
        <f>VLOOKUP($D1298,Artslister!$A$1:$W$100,15,FALSE)</f>
        <v>NT</v>
      </c>
      <c r="Z1298" t="e">
        <f>VLOOKUP($D1298,Artslister!$A$1:$W$100,17,FALSE)</f>
        <v>#N/A</v>
      </c>
    </row>
    <row r="1299" spans="1:26" x14ac:dyDescent="0.3">
      <c r="A1299" t="s">
        <v>41</v>
      </c>
      <c r="B1299">
        <v>2021</v>
      </c>
      <c r="C1299" t="s">
        <v>1075</v>
      </c>
      <c r="D1299" t="s">
        <v>1730</v>
      </c>
      <c r="E1299">
        <v>1</v>
      </c>
      <c r="F1299">
        <v>1</v>
      </c>
      <c r="M1299" t="str">
        <f>VLOOKUP($D1299,Artslister!$A$1:$W$100,2,FALSE)</f>
        <v>Ranunculus polyanthemos</v>
      </c>
      <c r="N1299" t="str">
        <f>VLOOKUP($D1299,Artslister!$A$1:$W$100,3,FALSE)</f>
        <v>103162</v>
      </c>
      <c r="O1299" t="str">
        <f>VLOOKUP($D1299,Artslister!$A$1:$W$100,4,FALSE)</f>
        <v>136513</v>
      </c>
      <c r="P1299" t="str">
        <f>VLOOKUP($D1299,Artslister!$A$1:$W$100,5,FALSE)</f>
        <v>Plantae</v>
      </c>
      <c r="Q1299" t="str">
        <f>VLOOKUP($D1299,Artslister!$A$1:$W$100,6,FALSE)</f>
        <v>Magnoliophyta</v>
      </c>
      <c r="R1299" t="str">
        <f>VLOOKUP($D1299,Artslister!$A$1:$W$100,7,FALSE)</f>
        <v>Eudicots</v>
      </c>
      <c r="S1299" t="str">
        <f>VLOOKUP($D1299,Artslister!$A$1:$W$100,8,FALSE)</f>
        <v>Ranunculales</v>
      </c>
      <c r="T1299" t="str">
        <f>VLOOKUP($D1299,Artslister!$A$1:$W$100,9,FALSE)</f>
        <v>Ranunculaceae</v>
      </c>
      <c r="U1299" t="str">
        <f>VLOOKUP($D1299,Artslister!$A$1:$W$100,10,FALSE)</f>
        <v>Ranunculus</v>
      </c>
      <c r="V1299" t="str">
        <f>VLOOKUP($D1299,Artslister!$A$1:$W$100,11,FALSE)</f>
        <v>polyanthemos</v>
      </c>
      <c r="W1299">
        <f>VLOOKUP($D1299,Artslister!$A$1:$W$100,12,FALSE)</f>
        <v>0</v>
      </c>
      <c r="X1299" t="str">
        <f>VLOOKUP($D1299,Artslister!$A$1:$W$100,13,FALSE)</f>
        <v>L.</v>
      </c>
      <c r="Y1299" t="str">
        <f>VLOOKUP($D1299,Artslister!$A$1:$W$100,15,FALSE)</f>
        <v>NT</v>
      </c>
      <c r="Z1299" t="e">
        <f>VLOOKUP($D1299,Artslister!$A$1:$W$100,17,FALSE)</f>
        <v>#N/A</v>
      </c>
    </row>
    <row r="1300" spans="1:26" x14ac:dyDescent="0.3">
      <c r="A1300" t="s">
        <v>41</v>
      </c>
      <c r="B1300">
        <v>2021</v>
      </c>
      <c r="C1300" t="s">
        <v>1078</v>
      </c>
      <c r="D1300" t="s">
        <v>1730</v>
      </c>
      <c r="E1300">
        <v>2</v>
      </c>
      <c r="F1300">
        <v>1</v>
      </c>
      <c r="M1300" t="str">
        <f>VLOOKUP($D1300,Artslister!$A$1:$W$100,2,FALSE)</f>
        <v>Ranunculus polyanthemos</v>
      </c>
      <c r="N1300" t="str">
        <f>VLOOKUP($D1300,Artslister!$A$1:$W$100,3,FALSE)</f>
        <v>103162</v>
      </c>
      <c r="O1300" t="str">
        <f>VLOOKUP($D1300,Artslister!$A$1:$W$100,4,FALSE)</f>
        <v>136513</v>
      </c>
      <c r="P1300" t="str">
        <f>VLOOKUP($D1300,Artslister!$A$1:$W$100,5,FALSE)</f>
        <v>Plantae</v>
      </c>
      <c r="Q1300" t="str">
        <f>VLOOKUP($D1300,Artslister!$A$1:$W$100,6,FALSE)</f>
        <v>Magnoliophyta</v>
      </c>
      <c r="R1300" t="str">
        <f>VLOOKUP($D1300,Artslister!$A$1:$W$100,7,FALSE)</f>
        <v>Eudicots</v>
      </c>
      <c r="S1300" t="str">
        <f>VLOOKUP($D1300,Artslister!$A$1:$W$100,8,FALSE)</f>
        <v>Ranunculales</v>
      </c>
      <c r="T1300" t="str">
        <f>VLOOKUP($D1300,Artslister!$A$1:$W$100,9,FALSE)</f>
        <v>Ranunculaceae</v>
      </c>
      <c r="U1300" t="str">
        <f>VLOOKUP($D1300,Artslister!$A$1:$W$100,10,FALSE)</f>
        <v>Ranunculus</v>
      </c>
      <c r="V1300" t="str">
        <f>VLOOKUP($D1300,Artslister!$A$1:$W$100,11,FALSE)</f>
        <v>polyanthemos</v>
      </c>
      <c r="W1300">
        <f>VLOOKUP($D1300,Artslister!$A$1:$W$100,12,FALSE)</f>
        <v>0</v>
      </c>
      <c r="X1300" t="str">
        <f>VLOOKUP($D1300,Artslister!$A$1:$W$100,13,FALSE)</f>
        <v>L.</v>
      </c>
      <c r="Y1300" t="str">
        <f>VLOOKUP($D1300,Artslister!$A$1:$W$100,15,FALSE)</f>
        <v>NT</v>
      </c>
      <c r="Z1300" t="e">
        <f>VLOOKUP($D1300,Artslister!$A$1:$W$100,17,FALSE)</f>
        <v>#N/A</v>
      </c>
    </row>
    <row r="1301" spans="1:26" x14ac:dyDescent="0.3">
      <c r="A1301" t="s">
        <v>41</v>
      </c>
      <c r="B1301">
        <v>2021</v>
      </c>
      <c r="C1301" t="s">
        <v>1071</v>
      </c>
      <c r="D1301" t="s">
        <v>1730</v>
      </c>
      <c r="E1301">
        <v>1</v>
      </c>
      <c r="F1301">
        <v>1</v>
      </c>
      <c r="M1301" t="str">
        <f>VLOOKUP($D1301,Artslister!$A$1:$W$100,2,FALSE)</f>
        <v>Ranunculus polyanthemos</v>
      </c>
      <c r="N1301" t="str">
        <f>VLOOKUP($D1301,Artslister!$A$1:$W$100,3,FALSE)</f>
        <v>103162</v>
      </c>
      <c r="O1301" t="str">
        <f>VLOOKUP($D1301,Artslister!$A$1:$W$100,4,FALSE)</f>
        <v>136513</v>
      </c>
      <c r="P1301" t="str">
        <f>VLOOKUP($D1301,Artslister!$A$1:$W$100,5,FALSE)</f>
        <v>Plantae</v>
      </c>
      <c r="Q1301" t="str">
        <f>VLOOKUP($D1301,Artslister!$A$1:$W$100,6,FALSE)</f>
        <v>Magnoliophyta</v>
      </c>
      <c r="R1301" t="str">
        <f>VLOOKUP($D1301,Artslister!$A$1:$W$100,7,FALSE)</f>
        <v>Eudicots</v>
      </c>
      <c r="S1301" t="str">
        <f>VLOOKUP($D1301,Artslister!$A$1:$W$100,8,FALSE)</f>
        <v>Ranunculales</v>
      </c>
      <c r="T1301" t="str">
        <f>VLOOKUP($D1301,Artslister!$A$1:$W$100,9,FALSE)</f>
        <v>Ranunculaceae</v>
      </c>
      <c r="U1301" t="str">
        <f>VLOOKUP($D1301,Artslister!$A$1:$W$100,10,FALSE)</f>
        <v>Ranunculus</v>
      </c>
      <c r="V1301" t="str">
        <f>VLOOKUP($D1301,Artslister!$A$1:$W$100,11,FALSE)</f>
        <v>polyanthemos</v>
      </c>
      <c r="W1301">
        <f>VLOOKUP($D1301,Artslister!$A$1:$W$100,12,FALSE)</f>
        <v>0</v>
      </c>
      <c r="X1301" t="str">
        <f>VLOOKUP($D1301,Artslister!$A$1:$W$100,13,FALSE)</f>
        <v>L.</v>
      </c>
      <c r="Y1301" t="str">
        <f>VLOOKUP($D1301,Artslister!$A$1:$W$100,15,FALSE)</f>
        <v>NT</v>
      </c>
      <c r="Z1301" t="e">
        <f>VLOOKUP($D1301,Artslister!$A$1:$W$100,17,FALSE)</f>
        <v>#N/A</v>
      </c>
    </row>
    <row r="1302" spans="1:26" x14ac:dyDescent="0.3">
      <c r="A1302" t="s">
        <v>41</v>
      </c>
      <c r="B1302">
        <v>2021</v>
      </c>
      <c r="C1302" t="s">
        <v>1079</v>
      </c>
      <c r="D1302" t="s">
        <v>1730</v>
      </c>
      <c r="E1302">
        <v>3</v>
      </c>
      <c r="F1302">
        <v>1</v>
      </c>
      <c r="M1302" t="str">
        <f>VLOOKUP($D1302,Artslister!$A$1:$W$100,2,FALSE)</f>
        <v>Ranunculus polyanthemos</v>
      </c>
      <c r="N1302" t="str">
        <f>VLOOKUP($D1302,Artslister!$A$1:$W$100,3,FALSE)</f>
        <v>103162</v>
      </c>
      <c r="O1302" t="str">
        <f>VLOOKUP($D1302,Artslister!$A$1:$W$100,4,FALSE)</f>
        <v>136513</v>
      </c>
      <c r="P1302" t="str">
        <f>VLOOKUP($D1302,Artslister!$A$1:$W$100,5,FALSE)</f>
        <v>Plantae</v>
      </c>
      <c r="Q1302" t="str">
        <f>VLOOKUP($D1302,Artslister!$A$1:$W$100,6,FALSE)</f>
        <v>Magnoliophyta</v>
      </c>
      <c r="R1302" t="str">
        <f>VLOOKUP($D1302,Artslister!$A$1:$W$100,7,FALSE)</f>
        <v>Eudicots</v>
      </c>
      <c r="S1302" t="str">
        <f>VLOOKUP($D1302,Artslister!$A$1:$W$100,8,FALSE)</f>
        <v>Ranunculales</v>
      </c>
      <c r="T1302" t="str">
        <f>VLOOKUP($D1302,Artslister!$A$1:$W$100,9,FALSE)</f>
        <v>Ranunculaceae</v>
      </c>
      <c r="U1302" t="str">
        <f>VLOOKUP($D1302,Artslister!$A$1:$W$100,10,FALSE)</f>
        <v>Ranunculus</v>
      </c>
      <c r="V1302" t="str">
        <f>VLOOKUP($D1302,Artslister!$A$1:$W$100,11,FALSE)</f>
        <v>polyanthemos</v>
      </c>
      <c r="W1302">
        <f>VLOOKUP($D1302,Artslister!$A$1:$W$100,12,FALSE)</f>
        <v>0</v>
      </c>
      <c r="X1302" t="str">
        <f>VLOOKUP($D1302,Artslister!$A$1:$W$100,13,FALSE)</f>
        <v>L.</v>
      </c>
      <c r="Y1302" t="str">
        <f>VLOOKUP($D1302,Artslister!$A$1:$W$100,15,FALSE)</f>
        <v>NT</v>
      </c>
      <c r="Z1302" t="e">
        <f>VLOOKUP($D1302,Artslister!$A$1:$W$100,17,FALSE)</f>
        <v>#N/A</v>
      </c>
    </row>
    <row r="1303" spans="1:26" x14ac:dyDescent="0.3">
      <c r="A1303" t="s">
        <v>27</v>
      </c>
      <c r="B1303">
        <v>2021</v>
      </c>
      <c r="C1303" t="s">
        <v>1190</v>
      </c>
      <c r="D1303" t="s">
        <v>1730</v>
      </c>
      <c r="E1303">
        <v>1</v>
      </c>
      <c r="F1303">
        <v>1</v>
      </c>
      <c r="M1303" t="str">
        <f>VLOOKUP($D1303,Artslister!$A$1:$W$100,2,FALSE)</f>
        <v>Ranunculus polyanthemos</v>
      </c>
      <c r="N1303" t="str">
        <f>VLOOKUP($D1303,Artslister!$A$1:$W$100,3,FALSE)</f>
        <v>103162</v>
      </c>
      <c r="O1303" t="str">
        <f>VLOOKUP($D1303,Artslister!$A$1:$W$100,4,FALSE)</f>
        <v>136513</v>
      </c>
      <c r="P1303" t="str">
        <f>VLOOKUP($D1303,Artslister!$A$1:$W$100,5,FALSE)</f>
        <v>Plantae</v>
      </c>
      <c r="Q1303" t="str">
        <f>VLOOKUP($D1303,Artslister!$A$1:$W$100,6,FALSE)</f>
        <v>Magnoliophyta</v>
      </c>
      <c r="R1303" t="str">
        <f>VLOOKUP($D1303,Artslister!$A$1:$W$100,7,FALSE)</f>
        <v>Eudicots</v>
      </c>
      <c r="S1303" t="str">
        <f>VLOOKUP($D1303,Artslister!$A$1:$W$100,8,FALSE)</f>
        <v>Ranunculales</v>
      </c>
      <c r="T1303" t="str">
        <f>VLOOKUP($D1303,Artslister!$A$1:$W$100,9,FALSE)</f>
        <v>Ranunculaceae</v>
      </c>
      <c r="U1303" t="str">
        <f>VLOOKUP($D1303,Artslister!$A$1:$W$100,10,FALSE)</f>
        <v>Ranunculus</v>
      </c>
      <c r="V1303" t="str">
        <f>VLOOKUP($D1303,Artslister!$A$1:$W$100,11,FALSE)</f>
        <v>polyanthemos</v>
      </c>
      <c r="W1303">
        <f>VLOOKUP($D1303,Artslister!$A$1:$W$100,12,FALSE)</f>
        <v>0</v>
      </c>
      <c r="X1303" t="str">
        <f>VLOOKUP($D1303,Artslister!$A$1:$W$100,13,FALSE)</f>
        <v>L.</v>
      </c>
      <c r="Y1303" t="str">
        <f>VLOOKUP($D1303,Artslister!$A$1:$W$100,15,FALSE)</f>
        <v>NT</v>
      </c>
      <c r="Z1303" t="e">
        <f>VLOOKUP($D1303,Artslister!$A$1:$W$100,17,FALSE)</f>
        <v>#N/A</v>
      </c>
    </row>
    <row r="1304" spans="1:26" x14ac:dyDescent="0.3">
      <c r="A1304" t="s">
        <v>27</v>
      </c>
      <c r="B1304">
        <v>2021</v>
      </c>
      <c r="C1304" t="s">
        <v>1192</v>
      </c>
      <c r="D1304" t="s">
        <v>1730</v>
      </c>
      <c r="E1304">
        <v>2</v>
      </c>
      <c r="F1304">
        <v>1</v>
      </c>
      <c r="M1304" t="str">
        <f>VLOOKUP($D1304,Artslister!$A$1:$W$100,2,FALSE)</f>
        <v>Ranunculus polyanthemos</v>
      </c>
      <c r="N1304" t="str">
        <f>VLOOKUP($D1304,Artslister!$A$1:$W$100,3,FALSE)</f>
        <v>103162</v>
      </c>
      <c r="O1304" t="str">
        <f>VLOOKUP($D1304,Artslister!$A$1:$W$100,4,FALSE)</f>
        <v>136513</v>
      </c>
      <c r="P1304" t="str">
        <f>VLOOKUP($D1304,Artslister!$A$1:$W$100,5,FALSE)</f>
        <v>Plantae</v>
      </c>
      <c r="Q1304" t="str">
        <f>VLOOKUP($D1304,Artslister!$A$1:$W$100,6,FALSE)</f>
        <v>Magnoliophyta</v>
      </c>
      <c r="R1304" t="str">
        <f>VLOOKUP($D1304,Artslister!$A$1:$W$100,7,FALSE)</f>
        <v>Eudicots</v>
      </c>
      <c r="S1304" t="str">
        <f>VLOOKUP($D1304,Artslister!$A$1:$W$100,8,FALSE)</f>
        <v>Ranunculales</v>
      </c>
      <c r="T1304" t="str">
        <f>VLOOKUP($D1304,Artslister!$A$1:$W$100,9,FALSE)</f>
        <v>Ranunculaceae</v>
      </c>
      <c r="U1304" t="str">
        <f>VLOOKUP($D1304,Artslister!$A$1:$W$100,10,FALSE)</f>
        <v>Ranunculus</v>
      </c>
      <c r="V1304" t="str">
        <f>VLOOKUP($D1304,Artslister!$A$1:$W$100,11,FALSE)</f>
        <v>polyanthemos</v>
      </c>
      <c r="W1304">
        <f>VLOOKUP($D1304,Artslister!$A$1:$W$100,12,FALSE)</f>
        <v>0</v>
      </c>
      <c r="X1304" t="str">
        <f>VLOOKUP($D1304,Artslister!$A$1:$W$100,13,FALSE)</f>
        <v>L.</v>
      </c>
      <c r="Y1304" t="str">
        <f>VLOOKUP($D1304,Artslister!$A$1:$W$100,15,FALSE)</f>
        <v>NT</v>
      </c>
      <c r="Z1304" t="e">
        <f>VLOOKUP($D1304,Artslister!$A$1:$W$100,17,FALSE)</f>
        <v>#N/A</v>
      </c>
    </row>
    <row r="1305" spans="1:26" x14ac:dyDescent="0.3">
      <c r="A1305" t="s">
        <v>19</v>
      </c>
      <c r="B1305">
        <v>2021</v>
      </c>
      <c r="C1305" t="s">
        <v>1221</v>
      </c>
      <c r="D1305" t="s">
        <v>1730</v>
      </c>
      <c r="E1305">
        <v>1</v>
      </c>
      <c r="F1305">
        <v>1</v>
      </c>
      <c r="M1305" t="str">
        <f>VLOOKUP($D1305,Artslister!$A$1:$W$100,2,FALSE)</f>
        <v>Ranunculus polyanthemos</v>
      </c>
      <c r="N1305" t="str">
        <f>VLOOKUP($D1305,Artslister!$A$1:$W$100,3,FALSE)</f>
        <v>103162</v>
      </c>
      <c r="O1305" t="str">
        <f>VLOOKUP($D1305,Artslister!$A$1:$W$100,4,FALSE)</f>
        <v>136513</v>
      </c>
      <c r="P1305" t="str">
        <f>VLOOKUP($D1305,Artslister!$A$1:$W$100,5,FALSE)</f>
        <v>Plantae</v>
      </c>
      <c r="Q1305" t="str">
        <f>VLOOKUP($D1305,Artslister!$A$1:$W$100,6,FALSE)</f>
        <v>Magnoliophyta</v>
      </c>
      <c r="R1305" t="str">
        <f>VLOOKUP($D1305,Artslister!$A$1:$W$100,7,FALSE)</f>
        <v>Eudicots</v>
      </c>
      <c r="S1305" t="str">
        <f>VLOOKUP($D1305,Artslister!$A$1:$W$100,8,FALSE)</f>
        <v>Ranunculales</v>
      </c>
      <c r="T1305" t="str">
        <f>VLOOKUP($D1305,Artslister!$A$1:$W$100,9,FALSE)</f>
        <v>Ranunculaceae</v>
      </c>
      <c r="U1305" t="str">
        <f>VLOOKUP($D1305,Artslister!$A$1:$W$100,10,FALSE)</f>
        <v>Ranunculus</v>
      </c>
      <c r="V1305" t="str">
        <f>VLOOKUP($D1305,Artslister!$A$1:$W$100,11,FALSE)</f>
        <v>polyanthemos</v>
      </c>
      <c r="W1305">
        <f>VLOOKUP($D1305,Artslister!$A$1:$W$100,12,FALSE)</f>
        <v>0</v>
      </c>
      <c r="X1305" t="str">
        <f>VLOOKUP($D1305,Artslister!$A$1:$W$100,13,FALSE)</f>
        <v>L.</v>
      </c>
      <c r="Y1305" t="str">
        <f>VLOOKUP($D1305,Artslister!$A$1:$W$100,15,FALSE)</f>
        <v>NT</v>
      </c>
      <c r="Z1305" t="e">
        <f>VLOOKUP($D1305,Artslister!$A$1:$W$100,17,FALSE)</f>
        <v>#N/A</v>
      </c>
    </row>
    <row r="1306" spans="1:26" x14ac:dyDescent="0.3">
      <c r="A1306" t="s">
        <v>19</v>
      </c>
      <c r="B1306">
        <v>2021</v>
      </c>
      <c r="C1306" t="s">
        <v>1223</v>
      </c>
      <c r="D1306" t="s">
        <v>1730</v>
      </c>
      <c r="E1306">
        <v>2</v>
      </c>
      <c r="F1306">
        <v>1</v>
      </c>
      <c r="M1306" t="str">
        <f>VLOOKUP($D1306,Artslister!$A$1:$W$100,2,FALSE)</f>
        <v>Ranunculus polyanthemos</v>
      </c>
      <c r="N1306" t="str">
        <f>VLOOKUP($D1306,Artslister!$A$1:$W$100,3,FALSE)</f>
        <v>103162</v>
      </c>
      <c r="O1306" t="str">
        <f>VLOOKUP($D1306,Artslister!$A$1:$W$100,4,FALSE)</f>
        <v>136513</v>
      </c>
      <c r="P1306" t="str">
        <f>VLOOKUP($D1306,Artslister!$A$1:$W$100,5,FALSE)</f>
        <v>Plantae</v>
      </c>
      <c r="Q1306" t="str">
        <f>VLOOKUP($D1306,Artslister!$A$1:$W$100,6,FALSE)</f>
        <v>Magnoliophyta</v>
      </c>
      <c r="R1306" t="str">
        <f>VLOOKUP($D1306,Artslister!$A$1:$W$100,7,FALSE)</f>
        <v>Eudicots</v>
      </c>
      <c r="S1306" t="str">
        <f>VLOOKUP($D1306,Artslister!$A$1:$W$100,8,FALSE)</f>
        <v>Ranunculales</v>
      </c>
      <c r="T1306" t="str">
        <f>VLOOKUP($D1306,Artslister!$A$1:$W$100,9,FALSE)</f>
        <v>Ranunculaceae</v>
      </c>
      <c r="U1306" t="str">
        <f>VLOOKUP($D1306,Artslister!$A$1:$W$100,10,FALSE)</f>
        <v>Ranunculus</v>
      </c>
      <c r="V1306" t="str">
        <f>VLOOKUP($D1306,Artslister!$A$1:$W$100,11,FALSE)</f>
        <v>polyanthemos</v>
      </c>
      <c r="W1306">
        <f>VLOOKUP($D1306,Artslister!$A$1:$W$100,12,FALSE)</f>
        <v>0</v>
      </c>
      <c r="X1306" t="str">
        <f>VLOOKUP($D1306,Artslister!$A$1:$W$100,13,FALSE)</f>
        <v>L.</v>
      </c>
      <c r="Y1306" t="str">
        <f>VLOOKUP($D1306,Artslister!$A$1:$W$100,15,FALSE)</f>
        <v>NT</v>
      </c>
      <c r="Z1306" t="e">
        <f>VLOOKUP($D1306,Artslister!$A$1:$W$100,17,FALSE)</f>
        <v>#N/A</v>
      </c>
    </row>
    <row r="1307" spans="1:26" x14ac:dyDescent="0.3">
      <c r="A1307" t="s">
        <v>1738</v>
      </c>
      <c r="B1307">
        <v>2021</v>
      </c>
      <c r="C1307" t="s">
        <v>1256</v>
      </c>
      <c r="D1307" t="s">
        <v>1730</v>
      </c>
      <c r="E1307">
        <v>1</v>
      </c>
      <c r="F1307">
        <v>1</v>
      </c>
      <c r="M1307" t="str">
        <f>VLOOKUP($D1307,Artslister!$A$1:$W$100,2,FALSE)</f>
        <v>Ranunculus polyanthemos</v>
      </c>
      <c r="N1307" t="str">
        <f>VLOOKUP($D1307,Artslister!$A$1:$W$100,3,FALSE)</f>
        <v>103162</v>
      </c>
      <c r="O1307" t="str">
        <f>VLOOKUP($D1307,Artslister!$A$1:$W$100,4,FALSE)</f>
        <v>136513</v>
      </c>
      <c r="P1307" t="str">
        <f>VLOOKUP($D1307,Artslister!$A$1:$W$100,5,FALSE)</f>
        <v>Plantae</v>
      </c>
      <c r="Q1307" t="str">
        <f>VLOOKUP($D1307,Artslister!$A$1:$W$100,6,FALSE)</f>
        <v>Magnoliophyta</v>
      </c>
      <c r="R1307" t="str">
        <f>VLOOKUP($D1307,Artslister!$A$1:$W$100,7,FALSE)</f>
        <v>Eudicots</v>
      </c>
      <c r="S1307" t="str">
        <f>VLOOKUP($D1307,Artslister!$A$1:$W$100,8,FALSE)</f>
        <v>Ranunculales</v>
      </c>
      <c r="T1307" t="str">
        <f>VLOOKUP($D1307,Artslister!$A$1:$W$100,9,FALSE)</f>
        <v>Ranunculaceae</v>
      </c>
      <c r="U1307" t="str">
        <f>VLOOKUP($D1307,Artslister!$A$1:$W$100,10,FALSE)</f>
        <v>Ranunculus</v>
      </c>
      <c r="V1307" t="str">
        <f>VLOOKUP($D1307,Artslister!$A$1:$W$100,11,FALSE)</f>
        <v>polyanthemos</v>
      </c>
      <c r="W1307">
        <f>VLOOKUP($D1307,Artslister!$A$1:$W$100,12,FALSE)</f>
        <v>0</v>
      </c>
      <c r="X1307" t="str">
        <f>VLOOKUP($D1307,Artslister!$A$1:$W$100,13,FALSE)</f>
        <v>L.</v>
      </c>
      <c r="Y1307" t="str">
        <f>VLOOKUP($D1307,Artslister!$A$1:$W$100,15,FALSE)</f>
        <v>NT</v>
      </c>
      <c r="Z1307" t="e">
        <f>VLOOKUP($D1307,Artslister!$A$1:$W$100,17,FALSE)</f>
        <v>#N/A</v>
      </c>
    </row>
    <row r="1308" spans="1:26" x14ac:dyDescent="0.3">
      <c r="A1308" t="s">
        <v>1738</v>
      </c>
      <c r="B1308">
        <v>2021</v>
      </c>
      <c r="C1308" t="s">
        <v>1257</v>
      </c>
      <c r="D1308" t="s">
        <v>1730</v>
      </c>
      <c r="E1308">
        <v>1</v>
      </c>
      <c r="F1308">
        <v>1</v>
      </c>
      <c r="M1308" t="str">
        <f>VLOOKUP($D1308,Artslister!$A$1:$W$100,2,FALSE)</f>
        <v>Ranunculus polyanthemos</v>
      </c>
      <c r="N1308" t="str">
        <f>VLOOKUP($D1308,Artslister!$A$1:$W$100,3,FALSE)</f>
        <v>103162</v>
      </c>
      <c r="O1308" t="str">
        <f>VLOOKUP($D1308,Artslister!$A$1:$W$100,4,FALSE)</f>
        <v>136513</v>
      </c>
      <c r="P1308" t="str">
        <f>VLOOKUP($D1308,Artslister!$A$1:$W$100,5,FALSE)</f>
        <v>Plantae</v>
      </c>
      <c r="Q1308" t="str">
        <f>VLOOKUP($D1308,Artslister!$A$1:$W$100,6,FALSE)</f>
        <v>Magnoliophyta</v>
      </c>
      <c r="R1308" t="str">
        <f>VLOOKUP($D1308,Artslister!$A$1:$W$100,7,FALSE)</f>
        <v>Eudicots</v>
      </c>
      <c r="S1308" t="str">
        <f>VLOOKUP($D1308,Artslister!$A$1:$W$100,8,FALSE)</f>
        <v>Ranunculales</v>
      </c>
      <c r="T1308" t="str">
        <f>VLOOKUP($D1308,Artslister!$A$1:$W$100,9,FALSE)</f>
        <v>Ranunculaceae</v>
      </c>
      <c r="U1308" t="str">
        <f>VLOOKUP($D1308,Artslister!$A$1:$W$100,10,FALSE)</f>
        <v>Ranunculus</v>
      </c>
      <c r="V1308" t="str">
        <f>VLOOKUP($D1308,Artslister!$A$1:$W$100,11,FALSE)</f>
        <v>polyanthemos</v>
      </c>
      <c r="W1308">
        <f>VLOOKUP($D1308,Artslister!$A$1:$W$100,12,FALSE)</f>
        <v>0</v>
      </c>
      <c r="X1308" t="str">
        <f>VLOOKUP($D1308,Artslister!$A$1:$W$100,13,FALSE)</f>
        <v>L.</v>
      </c>
      <c r="Y1308" t="str">
        <f>VLOOKUP($D1308,Artslister!$A$1:$W$100,15,FALSE)</f>
        <v>NT</v>
      </c>
      <c r="Z1308" t="e">
        <f>VLOOKUP($D1308,Artslister!$A$1:$W$100,17,FALSE)</f>
        <v>#N/A</v>
      </c>
    </row>
    <row r="1309" spans="1:26" x14ac:dyDescent="0.3">
      <c r="A1309" t="s">
        <v>149</v>
      </c>
      <c r="B1309">
        <v>2021</v>
      </c>
      <c r="C1309" t="s">
        <v>1689</v>
      </c>
      <c r="D1309" t="s">
        <v>1730</v>
      </c>
      <c r="E1309">
        <v>5</v>
      </c>
      <c r="F1309">
        <v>1</v>
      </c>
      <c r="M1309" t="str">
        <f>VLOOKUP($D1309,Artslister!$A$1:$W$100,2,FALSE)</f>
        <v>Ranunculus polyanthemos</v>
      </c>
      <c r="N1309" t="str">
        <f>VLOOKUP($D1309,Artslister!$A$1:$W$100,3,FALSE)</f>
        <v>103162</v>
      </c>
      <c r="O1309" t="str">
        <f>VLOOKUP($D1309,Artslister!$A$1:$W$100,4,FALSE)</f>
        <v>136513</v>
      </c>
      <c r="P1309" t="str">
        <f>VLOOKUP($D1309,Artslister!$A$1:$W$100,5,FALSE)</f>
        <v>Plantae</v>
      </c>
      <c r="Q1309" t="str">
        <f>VLOOKUP($D1309,Artslister!$A$1:$W$100,6,FALSE)</f>
        <v>Magnoliophyta</v>
      </c>
      <c r="R1309" t="str">
        <f>VLOOKUP($D1309,Artslister!$A$1:$W$100,7,FALSE)</f>
        <v>Eudicots</v>
      </c>
      <c r="S1309" t="str">
        <f>VLOOKUP($D1309,Artslister!$A$1:$W$100,8,FALSE)</f>
        <v>Ranunculales</v>
      </c>
      <c r="T1309" t="str">
        <f>VLOOKUP($D1309,Artslister!$A$1:$W$100,9,FALSE)</f>
        <v>Ranunculaceae</v>
      </c>
      <c r="U1309" t="str">
        <f>VLOOKUP($D1309,Artslister!$A$1:$W$100,10,FALSE)</f>
        <v>Ranunculus</v>
      </c>
      <c r="V1309" t="str">
        <f>VLOOKUP($D1309,Artslister!$A$1:$W$100,11,FALSE)</f>
        <v>polyanthemos</v>
      </c>
      <c r="W1309">
        <f>VLOOKUP($D1309,Artslister!$A$1:$W$100,12,FALSE)</f>
        <v>0</v>
      </c>
      <c r="X1309" t="str">
        <f>VLOOKUP($D1309,Artslister!$A$1:$W$100,13,FALSE)</f>
        <v>L.</v>
      </c>
      <c r="Y1309" t="str">
        <f>VLOOKUP($D1309,Artslister!$A$1:$W$100,15,FALSE)</f>
        <v>NT</v>
      </c>
      <c r="Z1309" t="e">
        <f>VLOOKUP($D1309,Artslister!$A$1:$W$100,17,FALSE)</f>
        <v>#N/A</v>
      </c>
    </row>
    <row r="1310" spans="1:26" x14ac:dyDescent="0.3">
      <c r="A1310" t="s">
        <v>149</v>
      </c>
      <c r="B1310">
        <v>2021</v>
      </c>
      <c r="C1310" t="s">
        <v>1690</v>
      </c>
      <c r="D1310" t="s">
        <v>1730</v>
      </c>
      <c r="E1310">
        <v>2</v>
      </c>
      <c r="F1310">
        <v>1</v>
      </c>
      <c r="M1310" t="str">
        <f>VLOOKUP($D1310,Artslister!$A$1:$W$100,2,FALSE)</f>
        <v>Ranunculus polyanthemos</v>
      </c>
      <c r="N1310" t="str">
        <f>VLOOKUP($D1310,Artslister!$A$1:$W$100,3,FALSE)</f>
        <v>103162</v>
      </c>
      <c r="O1310" t="str">
        <f>VLOOKUP($D1310,Artslister!$A$1:$W$100,4,FALSE)</f>
        <v>136513</v>
      </c>
      <c r="P1310" t="str">
        <f>VLOOKUP($D1310,Artslister!$A$1:$W$100,5,FALSE)</f>
        <v>Plantae</v>
      </c>
      <c r="Q1310" t="str">
        <f>VLOOKUP($D1310,Artslister!$A$1:$W$100,6,FALSE)</f>
        <v>Magnoliophyta</v>
      </c>
      <c r="R1310" t="str">
        <f>VLOOKUP($D1310,Artslister!$A$1:$W$100,7,FALSE)</f>
        <v>Eudicots</v>
      </c>
      <c r="S1310" t="str">
        <f>VLOOKUP($D1310,Artslister!$A$1:$W$100,8,FALSE)</f>
        <v>Ranunculales</v>
      </c>
      <c r="T1310" t="str">
        <f>VLOOKUP($D1310,Artslister!$A$1:$W$100,9,FALSE)</f>
        <v>Ranunculaceae</v>
      </c>
      <c r="U1310" t="str">
        <f>VLOOKUP($D1310,Artslister!$A$1:$W$100,10,FALSE)</f>
        <v>Ranunculus</v>
      </c>
      <c r="V1310" t="str">
        <f>VLOOKUP($D1310,Artslister!$A$1:$W$100,11,FALSE)</f>
        <v>polyanthemos</v>
      </c>
      <c r="W1310">
        <f>VLOOKUP($D1310,Artslister!$A$1:$W$100,12,FALSE)</f>
        <v>0</v>
      </c>
      <c r="X1310" t="str">
        <f>VLOOKUP($D1310,Artslister!$A$1:$W$100,13,FALSE)</f>
        <v>L.</v>
      </c>
      <c r="Y1310" t="str">
        <f>VLOOKUP($D1310,Artslister!$A$1:$W$100,15,FALSE)</f>
        <v>NT</v>
      </c>
      <c r="Z1310" t="e">
        <f>VLOOKUP($D1310,Artslister!$A$1:$W$100,17,FALSE)</f>
        <v>#N/A</v>
      </c>
    </row>
    <row r="1311" spans="1:26" x14ac:dyDescent="0.3">
      <c r="A1311" t="s">
        <v>149</v>
      </c>
      <c r="B1311">
        <v>2021</v>
      </c>
      <c r="C1311" t="s">
        <v>1691</v>
      </c>
      <c r="D1311" t="s">
        <v>1730</v>
      </c>
      <c r="E1311">
        <v>1</v>
      </c>
      <c r="F1311">
        <v>1</v>
      </c>
      <c r="M1311" t="str">
        <f>VLOOKUP($D1311,Artslister!$A$1:$W$100,2,FALSE)</f>
        <v>Ranunculus polyanthemos</v>
      </c>
      <c r="N1311" t="str">
        <f>VLOOKUP($D1311,Artslister!$A$1:$W$100,3,FALSE)</f>
        <v>103162</v>
      </c>
      <c r="O1311" t="str">
        <f>VLOOKUP($D1311,Artslister!$A$1:$W$100,4,FALSE)</f>
        <v>136513</v>
      </c>
      <c r="P1311" t="str">
        <f>VLOOKUP($D1311,Artslister!$A$1:$W$100,5,FALSE)</f>
        <v>Plantae</v>
      </c>
      <c r="Q1311" t="str">
        <f>VLOOKUP($D1311,Artslister!$A$1:$W$100,6,FALSE)</f>
        <v>Magnoliophyta</v>
      </c>
      <c r="R1311" t="str">
        <f>VLOOKUP($D1311,Artslister!$A$1:$W$100,7,FALSE)</f>
        <v>Eudicots</v>
      </c>
      <c r="S1311" t="str">
        <f>VLOOKUP($D1311,Artslister!$A$1:$W$100,8,FALSE)</f>
        <v>Ranunculales</v>
      </c>
      <c r="T1311" t="str">
        <f>VLOOKUP($D1311,Artslister!$A$1:$W$100,9,FALSE)</f>
        <v>Ranunculaceae</v>
      </c>
      <c r="U1311" t="str">
        <f>VLOOKUP($D1311,Artslister!$A$1:$W$100,10,FALSE)</f>
        <v>Ranunculus</v>
      </c>
      <c r="V1311" t="str">
        <f>VLOOKUP($D1311,Artslister!$A$1:$W$100,11,FALSE)</f>
        <v>polyanthemos</v>
      </c>
      <c r="W1311">
        <f>VLOOKUP($D1311,Artslister!$A$1:$W$100,12,FALSE)</f>
        <v>0</v>
      </c>
      <c r="X1311" t="str">
        <f>VLOOKUP($D1311,Artslister!$A$1:$W$100,13,FALSE)</f>
        <v>L.</v>
      </c>
      <c r="Y1311" t="str">
        <f>VLOOKUP($D1311,Artslister!$A$1:$W$100,15,FALSE)</f>
        <v>NT</v>
      </c>
      <c r="Z1311" t="e">
        <f>VLOOKUP($D1311,Artslister!$A$1:$W$100,17,FALSE)</f>
        <v>#N/A</v>
      </c>
    </row>
    <row r="1312" spans="1:26" x14ac:dyDescent="0.3">
      <c r="A1312" t="s">
        <v>149</v>
      </c>
      <c r="B1312">
        <v>2021</v>
      </c>
      <c r="C1312" t="s">
        <v>1692</v>
      </c>
      <c r="D1312" t="s">
        <v>1730</v>
      </c>
      <c r="E1312">
        <v>2</v>
      </c>
      <c r="F1312">
        <v>1</v>
      </c>
      <c r="M1312" t="str">
        <f>VLOOKUP($D1312,Artslister!$A$1:$W$100,2,FALSE)</f>
        <v>Ranunculus polyanthemos</v>
      </c>
      <c r="N1312" t="str">
        <f>VLOOKUP($D1312,Artslister!$A$1:$W$100,3,FALSE)</f>
        <v>103162</v>
      </c>
      <c r="O1312" t="str">
        <f>VLOOKUP($D1312,Artslister!$A$1:$W$100,4,FALSE)</f>
        <v>136513</v>
      </c>
      <c r="P1312" t="str">
        <f>VLOOKUP($D1312,Artslister!$A$1:$W$100,5,FALSE)</f>
        <v>Plantae</v>
      </c>
      <c r="Q1312" t="str">
        <f>VLOOKUP($D1312,Artslister!$A$1:$W$100,6,FALSE)</f>
        <v>Magnoliophyta</v>
      </c>
      <c r="R1312" t="str">
        <f>VLOOKUP($D1312,Artslister!$A$1:$W$100,7,FALSE)</f>
        <v>Eudicots</v>
      </c>
      <c r="S1312" t="str">
        <f>VLOOKUP($D1312,Artslister!$A$1:$W$100,8,FALSE)</f>
        <v>Ranunculales</v>
      </c>
      <c r="T1312" t="str">
        <f>VLOOKUP($D1312,Artslister!$A$1:$W$100,9,FALSE)</f>
        <v>Ranunculaceae</v>
      </c>
      <c r="U1312" t="str">
        <f>VLOOKUP($D1312,Artslister!$A$1:$W$100,10,FALSE)</f>
        <v>Ranunculus</v>
      </c>
      <c r="V1312" t="str">
        <f>VLOOKUP($D1312,Artslister!$A$1:$W$100,11,FALSE)</f>
        <v>polyanthemos</v>
      </c>
      <c r="W1312">
        <f>VLOOKUP($D1312,Artslister!$A$1:$W$100,12,FALSE)</f>
        <v>0</v>
      </c>
      <c r="X1312" t="str">
        <f>VLOOKUP($D1312,Artslister!$A$1:$W$100,13,FALSE)</f>
        <v>L.</v>
      </c>
      <c r="Y1312" t="str">
        <f>VLOOKUP($D1312,Artslister!$A$1:$W$100,15,FALSE)</f>
        <v>NT</v>
      </c>
      <c r="Z1312" t="e">
        <f>VLOOKUP($D1312,Artslister!$A$1:$W$100,17,FALSE)</f>
        <v>#N/A</v>
      </c>
    </row>
    <row r="1313" spans="1:26" x14ac:dyDescent="0.3">
      <c r="A1313" t="s">
        <v>149</v>
      </c>
      <c r="B1313">
        <v>2021</v>
      </c>
      <c r="C1313" t="s">
        <v>1694</v>
      </c>
      <c r="D1313" t="s">
        <v>1730</v>
      </c>
      <c r="E1313">
        <v>1</v>
      </c>
      <c r="F1313">
        <v>1</v>
      </c>
      <c r="M1313" t="str">
        <f>VLOOKUP($D1313,Artslister!$A$1:$W$100,2,FALSE)</f>
        <v>Ranunculus polyanthemos</v>
      </c>
      <c r="N1313" t="str">
        <f>VLOOKUP($D1313,Artslister!$A$1:$W$100,3,FALSE)</f>
        <v>103162</v>
      </c>
      <c r="O1313" t="str">
        <f>VLOOKUP($D1313,Artslister!$A$1:$W$100,4,FALSE)</f>
        <v>136513</v>
      </c>
      <c r="P1313" t="str">
        <f>VLOOKUP($D1313,Artslister!$A$1:$W$100,5,FALSE)</f>
        <v>Plantae</v>
      </c>
      <c r="Q1313" t="str">
        <f>VLOOKUP($D1313,Artslister!$A$1:$W$100,6,FALSE)</f>
        <v>Magnoliophyta</v>
      </c>
      <c r="R1313" t="str">
        <f>VLOOKUP($D1313,Artslister!$A$1:$W$100,7,FALSE)</f>
        <v>Eudicots</v>
      </c>
      <c r="S1313" t="str">
        <f>VLOOKUP($D1313,Artslister!$A$1:$W$100,8,FALSE)</f>
        <v>Ranunculales</v>
      </c>
      <c r="T1313" t="str">
        <f>VLOOKUP($D1313,Artslister!$A$1:$W$100,9,FALSE)</f>
        <v>Ranunculaceae</v>
      </c>
      <c r="U1313" t="str">
        <f>VLOOKUP($D1313,Artslister!$A$1:$W$100,10,FALSE)</f>
        <v>Ranunculus</v>
      </c>
      <c r="V1313" t="str">
        <f>VLOOKUP($D1313,Artslister!$A$1:$W$100,11,FALSE)</f>
        <v>polyanthemos</v>
      </c>
      <c r="W1313">
        <f>VLOOKUP($D1313,Artslister!$A$1:$W$100,12,FALSE)</f>
        <v>0</v>
      </c>
      <c r="X1313" t="str">
        <f>VLOOKUP($D1313,Artslister!$A$1:$W$100,13,FALSE)</f>
        <v>L.</v>
      </c>
      <c r="Y1313" t="str">
        <f>VLOOKUP($D1313,Artslister!$A$1:$W$100,15,FALSE)</f>
        <v>NT</v>
      </c>
      <c r="Z1313" t="e">
        <f>VLOOKUP($D1313,Artslister!$A$1:$W$100,17,FALSE)</f>
        <v>#N/A</v>
      </c>
    </row>
    <row r="1314" spans="1:26" x14ac:dyDescent="0.3">
      <c r="A1314" t="s">
        <v>149</v>
      </c>
      <c r="B1314">
        <v>2021</v>
      </c>
      <c r="C1314" t="s">
        <v>1695</v>
      </c>
      <c r="D1314" t="s">
        <v>1730</v>
      </c>
      <c r="E1314">
        <v>3</v>
      </c>
      <c r="F1314">
        <v>1</v>
      </c>
      <c r="M1314" t="str">
        <f>VLOOKUP($D1314,Artslister!$A$1:$W$100,2,FALSE)</f>
        <v>Ranunculus polyanthemos</v>
      </c>
      <c r="N1314" t="str">
        <f>VLOOKUP($D1314,Artslister!$A$1:$W$100,3,FALSE)</f>
        <v>103162</v>
      </c>
      <c r="O1314" t="str">
        <f>VLOOKUP($D1314,Artslister!$A$1:$W$100,4,FALSE)</f>
        <v>136513</v>
      </c>
      <c r="P1314" t="str">
        <f>VLOOKUP($D1314,Artslister!$A$1:$W$100,5,FALSE)</f>
        <v>Plantae</v>
      </c>
      <c r="Q1314" t="str">
        <f>VLOOKUP($D1314,Artslister!$A$1:$W$100,6,FALSE)</f>
        <v>Magnoliophyta</v>
      </c>
      <c r="R1314" t="str">
        <f>VLOOKUP($D1314,Artslister!$A$1:$W$100,7,FALSE)</f>
        <v>Eudicots</v>
      </c>
      <c r="S1314" t="str">
        <f>VLOOKUP($D1314,Artslister!$A$1:$W$100,8,FALSE)</f>
        <v>Ranunculales</v>
      </c>
      <c r="T1314" t="str">
        <f>VLOOKUP($D1314,Artslister!$A$1:$W$100,9,FALSE)</f>
        <v>Ranunculaceae</v>
      </c>
      <c r="U1314" t="str">
        <f>VLOOKUP($D1314,Artslister!$A$1:$W$100,10,FALSE)</f>
        <v>Ranunculus</v>
      </c>
      <c r="V1314" t="str">
        <f>VLOOKUP($D1314,Artslister!$A$1:$W$100,11,FALSE)</f>
        <v>polyanthemos</v>
      </c>
      <c r="W1314">
        <f>VLOOKUP($D1314,Artslister!$A$1:$W$100,12,FALSE)</f>
        <v>0</v>
      </c>
      <c r="X1314" t="str">
        <f>VLOOKUP($D1314,Artslister!$A$1:$W$100,13,FALSE)</f>
        <v>L.</v>
      </c>
      <c r="Y1314" t="str">
        <f>VLOOKUP($D1314,Artslister!$A$1:$W$100,15,FALSE)</f>
        <v>NT</v>
      </c>
      <c r="Z1314" t="e">
        <f>VLOOKUP($D1314,Artslister!$A$1:$W$100,17,FALSE)</f>
        <v>#N/A</v>
      </c>
    </row>
    <row r="1315" spans="1:26" x14ac:dyDescent="0.3">
      <c r="A1315" t="s">
        <v>149</v>
      </c>
      <c r="B1315">
        <v>2021</v>
      </c>
      <c r="C1315" t="s">
        <v>1697</v>
      </c>
      <c r="D1315" t="s">
        <v>1730</v>
      </c>
      <c r="E1315">
        <v>2</v>
      </c>
      <c r="F1315">
        <v>1</v>
      </c>
      <c r="M1315" t="str">
        <f>VLOOKUP($D1315,Artslister!$A$1:$W$100,2,FALSE)</f>
        <v>Ranunculus polyanthemos</v>
      </c>
      <c r="N1315" t="str">
        <f>VLOOKUP($D1315,Artslister!$A$1:$W$100,3,FALSE)</f>
        <v>103162</v>
      </c>
      <c r="O1315" t="str">
        <f>VLOOKUP($D1315,Artslister!$A$1:$W$100,4,FALSE)</f>
        <v>136513</v>
      </c>
      <c r="P1315" t="str">
        <f>VLOOKUP($D1315,Artslister!$A$1:$W$100,5,FALSE)</f>
        <v>Plantae</v>
      </c>
      <c r="Q1315" t="str">
        <f>VLOOKUP($D1315,Artslister!$A$1:$W$100,6,FALSE)</f>
        <v>Magnoliophyta</v>
      </c>
      <c r="R1315" t="str">
        <f>VLOOKUP($D1315,Artslister!$A$1:$W$100,7,FALSE)</f>
        <v>Eudicots</v>
      </c>
      <c r="S1315" t="str">
        <f>VLOOKUP($D1315,Artslister!$A$1:$W$100,8,FALSE)</f>
        <v>Ranunculales</v>
      </c>
      <c r="T1315" t="str">
        <f>VLOOKUP($D1315,Artslister!$A$1:$W$100,9,FALSE)</f>
        <v>Ranunculaceae</v>
      </c>
      <c r="U1315" t="str">
        <f>VLOOKUP($D1315,Artslister!$A$1:$W$100,10,FALSE)</f>
        <v>Ranunculus</v>
      </c>
      <c r="V1315" t="str">
        <f>VLOOKUP($D1315,Artslister!$A$1:$W$100,11,FALSE)</f>
        <v>polyanthemos</v>
      </c>
      <c r="W1315">
        <f>VLOOKUP($D1315,Artslister!$A$1:$W$100,12,FALSE)</f>
        <v>0</v>
      </c>
      <c r="X1315" t="str">
        <f>VLOOKUP($D1315,Artslister!$A$1:$W$100,13,FALSE)</f>
        <v>L.</v>
      </c>
      <c r="Y1315" t="str">
        <f>VLOOKUP($D1315,Artslister!$A$1:$W$100,15,FALSE)</f>
        <v>NT</v>
      </c>
      <c r="Z1315" t="e">
        <f>VLOOKUP($D1315,Artslister!$A$1:$W$100,17,FALSE)</f>
        <v>#N/A</v>
      </c>
    </row>
    <row r="1316" spans="1:26" x14ac:dyDescent="0.3">
      <c r="A1316" t="s">
        <v>149</v>
      </c>
      <c r="B1316">
        <v>2021</v>
      </c>
      <c r="C1316" t="s">
        <v>1698</v>
      </c>
      <c r="D1316" t="s">
        <v>1730</v>
      </c>
      <c r="E1316">
        <v>2</v>
      </c>
      <c r="F1316">
        <v>1</v>
      </c>
      <c r="M1316" t="str">
        <f>VLOOKUP($D1316,Artslister!$A$1:$W$100,2,FALSE)</f>
        <v>Ranunculus polyanthemos</v>
      </c>
      <c r="N1316" t="str">
        <f>VLOOKUP($D1316,Artslister!$A$1:$W$100,3,FALSE)</f>
        <v>103162</v>
      </c>
      <c r="O1316" t="str">
        <f>VLOOKUP($D1316,Artslister!$A$1:$W$100,4,FALSE)</f>
        <v>136513</v>
      </c>
      <c r="P1316" t="str">
        <f>VLOOKUP($D1316,Artslister!$A$1:$W$100,5,FALSE)</f>
        <v>Plantae</v>
      </c>
      <c r="Q1316" t="str">
        <f>VLOOKUP($D1316,Artslister!$A$1:$W$100,6,FALSE)</f>
        <v>Magnoliophyta</v>
      </c>
      <c r="R1316" t="str">
        <f>VLOOKUP($D1316,Artslister!$A$1:$W$100,7,FALSE)</f>
        <v>Eudicots</v>
      </c>
      <c r="S1316" t="str">
        <f>VLOOKUP($D1316,Artslister!$A$1:$W$100,8,FALSE)</f>
        <v>Ranunculales</v>
      </c>
      <c r="T1316" t="str">
        <f>VLOOKUP($D1316,Artslister!$A$1:$W$100,9,FALSE)</f>
        <v>Ranunculaceae</v>
      </c>
      <c r="U1316" t="str">
        <f>VLOOKUP($D1316,Artslister!$A$1:$W$100,10,FALSE)</f>
        <v>Ranunculus</v>
      </c>
      <c r="V1316" t="str">
        <f>VLOOKUP($D1316,Artslister!$A$1:$W$100,11,FALSE)</f>
        <v>polyanthemos</v>
      </c>
      <c r="W1316">
        <f>VLOOKUP($D1316,Artslister!$A$1:$W$100,12,FALSE)</f>
        <v>0</v>
      </c>
      <c r="X1316" t="str">
        <f>VLOOKUP($D1316,Artslister!$A$1:$W$100,13,FALSE)</f>
        <v>L.</v>
      </c>
      <c r="Y1316" t="str">
        <f>VLOOKUP($D1316,Artslister!$A$1:$W$100,15,FALSE)</f>
        <v>NT</v>
      </c>
      <c r="Z1316" t="e">
        <f>VLOOKUP($D1316,Artslister!$A$1:$W$100,17,FALSE)</f>
        <v>#N/A</v>
      </c>
    </row>
    <row r="1317" spans="1:26" x14ac:dyDescent="0.3">
      <c r="A1317" t="s">
        <v>146</v>
      </c>
      <c r="B1317">
        <v>2021</v>
      </c>
      <c r="C1317" t="s">
        <v>1449</v>
      </c>
      <c r="D1317" t="s">
        <v>1730</v>
      </c>
      <c r="E1317">
        <v>1</v>
      </c>
      <c r="F1317">
        <v>1</v>
      </c>
      <c r="M1317" t="str">
        <f>VLOOKUP($D1317,Artslister!$A$1:$W$100,2,FALSE)</f>
        <v>Ranunculus polyanthemos</v>
      </c>
      <c r="N1317" t="str">
        <f>VLOOKUP($D1317,Artslister!$A$1:$W$100,3,FALSE)</f>
        <v>103162</v>
      </c>
      <c r="O1317" t="str">
        <f>VLOOKUP($D1317,Artslister!$A$1:$W$100,4,FALSE)</f>
        <v>136513</v>
      </c>
      <c r="P1317" t="str">
        <f>VLOOKUP($D1317,Artslister!$A$1:$W$100,5,FALSE)</f>
        <v>Plantae</v>
      </c>
      <c r="Q1317" t="str">
        <f>VLOOKUP($D1317,Artslister!$A$1:$W$100,6,FALSE)</f>
        <v>Magnoliophyta</v>
      </c>
      <c r="R1317" t="str">
        <f>VLOOKUP($D1317,Artslister!$A$1:$W$100,7,FALSE)</f>
        <v>Eudicots</v>
      </c>
      <c r="S1317" t="str">
        <f>VLOOKUP($D1317,Artslister!$A$1:$W$100,8,FALSE)</f>
        <v>Ranunculales</v>
      </c>
      <c r="T1317" t="str">
        <f>VLOOKUP($D1317,Artslister!$A$1:$W$100,9,FALSE)</f>
        <v>Ranunculaceae</v>
      </c>
      <c r="U1317" t="str">
        <f>VLOOKUP($D1317,Artslister!$A$1:$W$100,10,FALSE)</f>
        <v>Ranunculus</v>
      </c>
      <c r="V1317" t="str">
        <f>VLOOKUP($D1317,Artslister!$A$1:$W$100,11,FALSE)</f>
        <v>polyanthemos</v>
      </c>
      <c r="W1317">
        <f>VLOOKUP($D1317,Artslister!$A$1:$W$100,12,FALSE)</f>
        <v>0</v>
      </c>
      <c r="X1317" t="str">
        <f>VLOOKUP($D1317,Artslister!$A$1:$W$100,13,FALSE)</f>
        <v>L.</v>
      </c>
      <c r="Y1317" t="str">
        <f>VLOOKUP($D1317,Artslister!$A$1:$W$100,15,FALSE)</f>
        <v>NT</v>
      </c>
      <c r="Z1317" t="e">
        <f>VLOOKUP($D1317,Artslister!$A$1:$W$100,17,FALSE)</f>
        <v>#N/A</v>
      </c>
    </row>
    <row r="1318" spans="1:26" ht="15" customHeight="1" x14ac:dyDescent="0.3">
      <c r="A1318" t="s">
        <v>146</v>
      </c>
      <c r="B1318">
        <v>2021</v>
      </c>
      <c r="C1318" t="s">
        <v>1448</v>
      </c>
      <c r="D1318" t="s">
        <v>1730</v>
      </c>
      <c r="E1318">
        <v>1</v>
      </c>
      <c r="F1318">
        <v>1</v>
      </c>
      <c r="M1318" t="str">
        <f>VLOOKUP($D1318,Artslister!$A$1:$W$100,2,FALSE)</f>
        <v>Ranunculus polyanthemos</v>
      </c>
      <c r="N1318" t="str">
        <f>VLOOKUP($D1318,Artslister!$A$1:$W$100,3,FALSE)</f>
        <v>103162</v>
      </c>
      <c r="O1318" t="str">
        <f>VLOOKUP($D1318,Artslister!$A$1:$W$100,4,FALSE)</f>
        <v>136513</v>
      </c>
      <c r="P1318" t="str">
        <f>VLOOKUP($D1318,Artslister!$A$1:$W$100,5,FALSE)</f>
        <v>Plantae</v>
      </c>
      <c r="Q1318" t="str">
        <f>VLOOKUP($D1318,Artslister!$A$1:$W$100,6,FALSE)</f>
        <v>Magnoliophyta</v>
      </c>
      <c r="R1318" t="str">
        <f>VLOOKUP($D1318,Artslister!$A$1:$W$100,7,FALSE)</f>
        <v>Eudicots</v>
      </c>
      <c r="S1318" t="str">
        <f>VLOOKUP($D1318,Artslister!$A$1:$W$100,8,FALSE)</f>
        <v>Ranunculales</v>
      </c>
      <c r="T1318" t="str">
        <f>VLOOKUP($D1318,Artslister!$A$1:$W$100,9,FALSE)</f>
        <v>Ranunculaceae</v>
      </c>
      <c r="U1318" t="str">
        <f>VLOOKUP($D1318,Artslister!$A$1:$W$100,10,FALSE)</f>
        <v>Ranunculus</v>
      </c>
      <c r="V1318" t="str">
        <f>VLOOKUP($D1318,Artslister!$A$1:$W$100,11,FALSE)</f>
        <v>polyanthemos</v>
      </c>
      <c r="W1318">
        <f>VLOOKUP($D1318,Artslister!$A$1:$W$100,12,FALSE)</f>
        <v>0</v>
      </c>
      <c r="X1318" t="str">
        <f>VLOOKUP($D1318,Artslister!$A$1:$W$100,13,FALSE)</f>
        <v>L.</v>
      </c>
      <c r="Y1318" t="str">
        <f>VLOOKUP($D1318,Artslister!$A$1:$W$100,15,FALSE)</f>
        <v>NT</v>
      </c>
      <c r="Z1318" t="e">
        <f>VLOOKUP($D1318,Artslister!$A$1:$W$100,17,FALSE)</f>
        <v>#N/A</v>
      </c>
    </row>
    <row r="1319" spans="1:26" x14ac:dyDescent="0.3">
      <c r="A1319" t="s">
        <v>146</v>
      </c>
      <c r="B1319">
        <v>2021</v>
      </c>
      <c r="C1319" t="s">
        <v>1445</v>
      </c>
      <c r="D1319" t="s">
        <v>1730</v>
      </c>
      <c r="E1319">
        <v>2</v>
      </c>
      <c r="F1319">
        <v>1</v>
      </c>
      <c r="M1319" t="str">
        <f>VLOOKUP($D1319,Artslister!$A$1:$W$100,2,FALSE)</f>
        <v>Ranunculus polyanthemos</v>
      </c>
      <c r="N1319" t="str">
        <f>VLOOKUP($D1319,Artslister!$A$1:$W$100,3,FALSE)</f>
        <v>103162</v>
      </c>
      <c r="O1319" t="str">
        <f>VLOOKUP($D1319,Artslister!$A$1:$W$100,4,FALSE)</f>
        <v>136513</v>
      </c>
      <c r="P1319" t="str">
        <f>VLOOKUP($D1319,Artslister!$A$1:$W$100,5,FALSE)</f>
        <v>Plantae</v>
      </c>
      <c r="Q1319" t="str">
        <f>VLOOKUP($D1319,Artslister!$A$1:$W$100,6,FALSE)</f>
        <v>Magnoliophyta</v>
      </c>
      <c r="R1319" t="str">
        <f>VLOOKUP($D1319,Artslister!$A$1:$W$100,7,FALSE)</f>
        <v>Eudicots</v>
      </c>
      <c r="S1319" t="str">
        <f>VLOOKUP($D1319,Artslister!$A$1:$W$100,8,FALSE)</f>
        <v>Ranunculales</v>
      </c>
      <c r="T1319" t="str">
        <f>VLOOKUP($D1319,Artslister!$A$1:$W$100,9,FALSE)</f>
        <v>Ranunculaceae</v>
      </c>
      <c r="U1319" t="str">
        <f>VLOOKUP($D1319,Artslister!$A$1:$W$100,10,FALSE)</f>
        <v>Ranunculus</v>
      </c>
      <c r="V1319" t="str">
        <f>VLOOKUP($D1319,Artslister!$A$1:$W$100,11,FALSE)</f>
        <v>polyanthemos</v>
      </c>
      <c r="W1319">
        <f>VLOOKUP($D1319,Artslister!$A$1:$W$100,12,FALSE)</f>
        <v>0</v>
      </c>
      <c r="X1319" t="str">
        <f>VLOOKUP($D1319,Artslister!$A$1:$W$100,13,FALSE)</f>
        <v>L.</v>
      </c>
      <c r="Y1319" t="str">
        <f>VLOOKUP($D1319,Artslister!$A$1:$W$100,15,FALSE)</f>
        <v>NT</v>
      </c>
      <c r="Z1319" t="e">
        <f>VLOOKUP($D1319,Artslister!$A$1:$W$100,17,FALSE)</f>
        <v>#N/A</v>
      </c>
    </row>
    <row r="1320" spans="1:26" x14ac:dyDescent="0.3">
      <c r="A1320" t="s">
        <v>146</v>
      </c>
      <c r="B1320">
        <v>2021</v>
      </c>
      <c r="C1320" t="s">
        <v>1452</v>
      </c>
      <c r="D1320" t="s">
        <v>1730</v>
      </c>
      <c r="E1320">
        <v>1</v>
      </c>
      <c r="F1320">
        <v>1</v>
      </c>
      <c r="M1320" t="str">
        <f>VLOOKUP($D1320,Artslister!$A$1:$W$100,2,FALSE)</f>
        <v>Ranunculus polyanthemos</v>
      </c>
      <c r="N1320" t="str">
        <f>VLOOKUP($D1320,Artslister!$A$1:$W$100,3,FALSE)</f>
        <v>103162</v>
      </c>
      <c r="O1320" t="str">
        <f>VLOOKUP($D1320,Artslister!$A$1:$W$100,4,FALSE)</f>
        <v>136513</v>
      </c>
      <c r="P1320" t="str">
        <f>VLOOKUP($D1320,Artslister!$A$1:$W$100,5,FALSE)</f>
        <v>Plantae</v>
      </c>
      <c r="Q1320" t="str">
        <f>VLOOKUP($D1320,Artslister!$A$1:$W$100,6,FALSE)</f>
        <v>Magnoliophyta</v>
      </c>
      <c r="R1320" t="str">
        <f>VLOOKUP($D1320,Artslister!$A$1:$W$100,7,FALSE)</f>
        <v>Eudicots</v>
      </c>
      <c r="S1320" t="str">
        <f>VLOOKUP($D1320,Artslister!$A$1:$W$100,8,FALSE)</f>
        <v>Ranunculales</v>
      </c>
      <c r="T1320" t="str">
        <f>VLOOKUP($D1320,Artslister!$A$1:$W$100,9,FALSE)</f>
        <v>Ranunculaceae</v>
      </c>
      <c r="U1320" t="str">
        <f>VLOOKUP($D1320,Artslister!$A$1:$W$100,10,FALSE)</f>
        <v>Ranunculus</v>
      </c>
      <c r="V1320" t="str">
        <f>VLOOKUP($D1320,Artslister!$A$1:$W$100,11,FALSE)</f>
        <v>polyanthemos</v>
      </c>
      <c r="W1320">
        <f>VLOOKUP($D1320,Artslister!$A$1:$W$100,12,FALSE)</f>
        <v>0</v>
      </c>
      <c r="X1320" t="str">
        <f>VLOOKUP($D1320,Artslister!$A$1:$W$100,13,FALSE)</f>
        <v>L.</v>
      </c>
      <c r="Y1320" t="str">
        <f>VLOOKUP($D1320,Artslister!$A$1:$W$100,15,FALSE)</f>
        <v>NT</v>
      </c>
      <c r="Z1320" t="e">
        <f>VLOOKUP($D1320,Artslister!$A$1:$W$100,17,FALSE)</f>
        <v>#N/A</v>
      </c>
    </row>
    <row r="1321" spans="1:26" x14ac:dyDescent="0.3">
      <c r="A1321" t="s">
        <v>146</v>
      </c>
      <c r="B1321">
        <v>2021</v>
      </c>
      <c r="C1321" t="s">
        <v>1447</v>
      </c>
      <c r="D1321" t="s">
        <v>1730</v>
      </c>
      <c r="E1321">
        <v>3</v>
      </c>
      <c r="F1321">
        <v>1</v>
      </c>
      <c r="M1321" t="str">
        <f>VLOOKUP($D1321,Artslister!$A$1:$W$100,2,FALSE)</f>
        <v>Ranunculus polyanthemos</v>
      </c>
      <c r="N1321" t="str">
        <f>VLOOKUP($D1321,Artslister!$A$1:$W$100,3,FALSE)</f>
        <v>103162</v>
      </c>
      <c r="O1321" t="str">
        <f>VLOOKUP($D1321,Artslister!$A$1:$W$100,4,FALSE)</f>
        <v>136513</v>
      </c>
      <c r="P1321" t="str">
        <f>VLOOKUP($D1321,Artslister!$A$1:$W$100,5,FALSE)</f>
        <v>Plantae</v>
      </c>
      <c r="Q1321" t="str">
        <f>VLOOKUP($D1321,Artslister!$A$1:$W$100,6,FALSE)</f>
        <v>Magnoliophyta</v>
      </c>
      <c r="R1321" t="str">
        <f>VLOOKUP($D1321,Artslister!$A$1:$W$100,7,FALSE)</f>
        <v>Eudicots</v>
      </c>
      <c r="S1321" t="str">
        <f>VLOOKUP($D1321,Artslister!$A$1:$W$100,8,FALSE)</f>
        <v>Ranunculales</v>
      </c>
      <c r="T1321" t="str">
        <f>VLOOKUP($D1321,Artslister!$A$1:$W$100,9,FALSE)</f>
        <v>Ranunculaceae</v>
      </c>
      <c r="U1321" t="str">
        <f>VLOOKUP($D1321,Artslister!$A$1:$W$100,10,FALSE)</f>
        <v>Ranunculus</v>
      </c>
      <c r="V1321" t="str">
        <f>VLOOKUP($D1321,Artslister!$A$1:$W$100,11,FALSE)</f>
        <v>polyanthemos</v>
      </c>
      <c r="W1321">
        <f>VLOOKUP($D1321,Artslister!$A$1:$W$100,12,FALSE)</f>
        <v>0</v>
      </c>
      <c r="X1321" t="str">
        <f>VLOOKUP($D1321,Artslister!$A$1:$W$100,13,FALSE)</f>
        <v>L.</v>
      </c>
      <c r="Y1321" t="str">
        <f>VLOOKUP($D1321,Artslister!$A$1:$W$100,15,FALSE)</f>
        <v>NT</v>
      </c>
      <c r="Z1321" t="e">
        <f>VLOOKUP($D1321,Artslister!$A$1:$W$100,17,FALSE)</f>
        <v>#N/A</v>
      </c>
    </row>
    <row r="1322" spans="1:26" x14ac:dyDescent="0.3">
      <c r="A1322" t="s">
        <v>146</v>
      </c>
      <c r="B1322">
        <v>2021</v>
      </c>
      <c r="C1322" t="s">
        <v>1451</v>
      </c>
      <c r="D1322" t="s">
        <v>1730</v>
      </c>
      <c r="E1322">
        <v>2</v>
      </c>
      <c r="F1322">
        <v>1</v>
      </c>
      <c r="M1322" t="str">
        <f>VLOOKUP($D1322,Artslister!$A$1:$W$100,2,FALSE)</f>
        <v>Ranunculus polyanthemos</v>
      </c>
      <c r="N1322" t="str">
        <f>VLOOKUP($D1322,Artslister!$A$1:$W$100,3,FALSE)</f>
        <v>103162</v>
      </c>
      <c r="O1322" t="str">
        <f>VLOOKUP($D1322,Artslister!$A$1:$W$100,4,FALSE)</f>
        <v>136513</v>
      </c>
      <c r="P1322" t="str">
        <f>VLOOKUP($D1322,Artslister!$A$1:$W$100,5,FALSE)</f>
        <v>Plantae</v>
      </c>
      <c r="Q1322" t="str">
        <f>VLOOKUP($D1322,Artslister!$A$1:$W$100,6,FALSE)</f>
        <v>Magnoliophyta</v>
      </c>
      <c r="R1322" t="str">
        <f>VLOOKUP($D1322,Artslister!$A$1:$W$100,7,FALSE)</f>
        <v>Eudicots</v>
      </c>
      <c r="S1322" t="str">
        <f>VLOOKUP($D1322,Artslister!$A$1:$W$100,8,FALSE)</f>
        <v>Ranunculales</v>
      </c>
      <c r="T1322" t="str">
        <f>VLOOKUP($D1322,Artslister!$A$1:$W$100,9,FALSE)</f>
        <v>Ranunculaceae</v>
      </c>
      <c r="U1322" t="str">
        <f>VLOOKUP($D1322,Artslister!$A$1:$W$100,10,FALSE)</f>
        <v>Ranunculus</v>
      </c>
      <c r="V1322" t="str">
        <f>VLOOKUP($D1322,Artslister!$A$1:$W$100,11,FALSE)</f>
        <v>polyanthemos</v>
      </c>
      <c r="W1322">
        <f>VLOOKUP($D1322,Artslister!$A$1:$W$100,12,FALSE)</f>
        <v>0</v>
      </c>
      <c r="X1322" t="str">
        <f>VLOOKUP($D1322,Artslister!$A$1:$W$100,13,FALSE)</f>
        <v>L.</v>
      </c>
      <c r="Y1322" t="str">
        <f>VLOOKUP($D1322,Artslister!$A$1:$W$100,15,FALSE)</f>
        <v>NT</v>
      </c>
      <c r="Z1322" t="e">
        <f>VLOOKUP($D1322,Artslister!$A$1:$W$100,17,FALSE)</f>
        <v>#N/A</v>
      </c>
    </row>
    <row r="1323" spans="1:26" x14ac:dyDescent="0.3">
      <c r="A1323" t="s">
        <v>146</v>
      </c>
      <c r="B1323">
        <v>2021</v>
      </c>
      <c r="C1323" t="s">
        <v>1453</v>
      </c>
      <c r="D1323" t="s">
        <v>1730</v>
      </c>
      <c r="E1323">
        <v>5</v>
      </c>
      <c r="F1323">
        <v>1</v>
      </c>
      <c r="M1323" t="str">
        <f>VLOOKUP($D1323,Artslister!$A$1:$W$100,2,FALSE)</f>
        <v>Ranunculus polyanthemos</v>
      </c>
      <c r="N1323" t="str">
        <f>VLOOKUP($D1323,Artslister!$A$1:$W$100,3,FALSE)</f>
        <v>103162</v>
      </c>
      <c r="O1323" t="str">
        <f>VLOOKUP($D1323,Artslister!$A$1:$W$100,4,FALSE)</f>
        <v>136513</v>
      </c>
      <c r="P1323" t="str">
        <f>VLOOKUP($D1323,Artslister!$A$1:$W$100,5,FALSE)</f>
        <v>Plantae</v>
      </c>
      <c r="Q1323" t="str">
        <f>VLOOKUP($D1323,Artslister!$A$1:$W$100,6,FALSE)</f>
        <v>Magnoliophyta</v>
      </c>
      <c r="R1323" t="str">
        <f>VLOOKUP($D1323,Artslister!$A$1:$W$100,7,FALSE)</f>
        <v>Eudicots</v>
      </c>
      <c r="S1323" t="str">
        <f>VLOOKUP($D1323,Artslister!$A$1:$W$100,8,FALSE)</f>
        <v>Ranunculales</v>
      </c>
      <c r="T1323" t="str">
        <f>VLOOKUP($D1323,Artslister!$A$1:$W$100,9,FALSE)</f>
        <v>Ranunculaceae</v>
      </c>
      <c r="U1323" t="str">
        <f>VLOOKUP($D1323,Artslister!$A$1:$W$100,10,FALSE)</f>
        <v>Ranunculus</v>
      </c>
      <c r="V1323" t="str">
        <f>VLOOKUP($D1323,Artslister!$A$1:$W$100,11,FALSE)</f>
        <v>polyanthemos</v>
      </c>
      <c r="W1323">
        <f>VLOOKUP($D1323,Artslister!$A$1:$W$100,12,FALSE)</f>
        <v>0</v>
      </c>
      <c r="X1323" t="str">
        <f>VLOOKUP($D1323,Artslister!$A$1:$W$100,13,FALSE)</f>
        <v>L.</v>
      </c>
      <c r="Y1323" t="str">
        <f>VLOOKUP($D1323,Artslister!$A$1:$W$100,15,FALSE)</f>
        <v>NT</v>
      </c>
      <c r="Z1323" t="e">
        <f>VLOOKUP($D1323,Artslister!$A$1:$W$100,17,FALSE)</f>
        <v>#N/A</v>
      </c>
    </row>
    <row r="1324" spans="1:26" x14ac:dyDescent="0.3">
      <c r="A1324" t="s">
        <v>98</v>
      </c>
      <c r="B1324">
        <v>2021</v>
      </c>
      <c r="C1324" t="s">
        <v>1554</v>
      </c>
      <c r="D1324" t="s">
        <v>1730</v>
      </c>
      <c r="E1324">
        <v>1</v>
      </c>
      <c r="F1324">
        <v>1</v>
      </c>
      <c r="M1324" t="str">
        <f>VLOOKUP($D1324,Artslister!$A$1:$W$100,2,FALSE)</f>
        <v>Ranunculus polyanthemos</v>
      </c>
      <c r="N1324" t="str">
        <f>VLOOKUP($D1324,Artslister!$A$1:$W$100,3,FALSE)</f>
        <v>103162</v>
      </c>
      <c r="O1324" t="str">
        <f>VLOOKUP($D1324,Artslister!$A$1:$W$100,4,FALSE)</f>
        <v>136513</v>
      </c>
      <c r="P1324" t="str">
        <f>VLOOKUP($D1324,Artslister!$A$1:$W$100,5,FALSE)</f>
        <v>Plantae</v>
      </c>
      <c r="Q1324" t="str">
        <f>VLOOKUP($D1324,Artslister!$A$1:$W$100,6,FALSE)</f>
        <v>Magnoliophyta</v>
      </c>
      <c r="R1324" t="str">
        <f>VLOOKUP($D1324,Artslister!$A$1:$W$100,7,FALSE)</f>
        <v>Eudicots</v>
      </c>
      <c r="S1324" t="str">
        <f>VLOOKUP($D1324,Artslister!$A$1:$W$100,8,FALSE)</f>
        <v>Ranunculales</v>
      </c>
      <c r="T1324" t="str">
        <f>VLOOKUP($D1324,Artslister!$A$1:$W$100,9,FALSE)</f>
        <v>Ranunculaceae</v>
      </c>
      <c r="U1324" t="str">
        <f>VLOOKUP($D1324,Artslister!$A$1:$W$100,10,FALSE)</f>
        <v>Ranunculus</v>
      </c>
      <c r="V1324" t="str">
        <f>VLOOKUP($D1324,Artslister!$A$1:$W$100,11,FALSE)</f>
        <v>polyanthemos</v>
      </c>
      <c r="W1324">
        <f>VLOOKUP($D1324,Artslister!$A$1:$W$100,12,FALSE)</f>
        <v>0</v>
      </c>
      <c r="X1324" t="str">
        <f>VLOOKUP($D1324,Artslister!$A$1:$W$100,13,FALSE)</f>
        <v>L.</v>
      </c>
      <c r="Y1324" t="str">
        <f>VLOOKUP($D1324,Artslister!$A$1:$W$100,15,FALSE)</f>
        <v>NT</v>
      </c>
      <c r="Z1324" t="e">
        <f>VLOOKUP($D1324,Artslister!$A$1:$W$100,17,FALSE)</f>
        <v>#N/A</v>
      </c>
    </row>
    <row r="1325" spans="1:26" x14ac:dyDescent="0.3">
      <c r="A1325" t="s">
        <v>98</v>
      </c>
      <c r="B1325">
        <v>2021</v>
      </c>
      <c r="C1325" t="s">
        <v>1557</v>
      </c>
      <c r="D1325" t="s">
        <v>1730</v>
      </c>
      <c r="E1325">
        <v>1</v>
      </c>
      <c r="F1325">
        <v>1</v>
      </c>
      <c r="M1325" t="str">
        <f>VLOOKUP($D1325,Artslister!$A$1:$W$100,2,FALSE)</f>
        <v>Ranunculus polyanthemos</v>
      </c>
      <c r="N1325" t="str">
        <f>VLOOKUP($D1325,Artslister!$A$1:$W$100,3,FALSE)</f>
        <v>103162</v>
      </c>
      <c r="O1325" t="str">
        <f>VLOOKUP($D1325,Artslister!$A$1:$W$100,4,FALSE)</f>
        <v>136513</v>
      </c>
      <c r="P1325" t="str">
        <f>VLOOKUP($D1325,Artslister!$A$1:$W$100,5,FALSE)</f>
        <v>Plantae</v>
      </c>
      <c r="Q1325" t="str">
        <f>VLOOKUP($D1325,Artslister!$A$1:$W$100,6,FALSE)</f>
        <v>Magnoliophyta</v>
      </c>
      <c r="R1325" t="str">
        <f>VLOOKUP($D1325,Artslister!$A$1:$W$100,7,FALSE)</f>
        <v>Eudicots</v>
      </c>
      <c r="S1325" t="str">
        <f>VLOOKUP($D1325,Artslister!$A$1:$W$100,8,FALSE)</f>
        <v>Ranunculales</v>
      </c>
      <c r="T1325" t="str">
        <f>VLOOKUP($D1325,Artslister!$A$1:$W$100,9,FALSE)</f>
        <v>Ranunculaceae</v>
      </c>
      <c r="U1325" t="str">
        <f>VLOOKUP($D1325,Artslister!$A$1:$W$100,10,FALSE)</f>
        <v>Ranunculus</v>
      </c>
      <c r="V1325" t="str">
        <f>VLOOKUP($D1325,Artslister!$A$1:$W$100,11,FALSE)</f>
        <v>polyanthemos</v>
      </c>
      <c r="W1325">
        <f>VLOOKUP($D1325,Artslister!$A$1:$W$100,12,FALSE)</f>
        <v>0</v>
      </c>
      <c r="X1325" t="str">
        <f>VLOOKUP($D1325,Artslister!$A$1:$W$100,13,FALSE)</f>
        <v>L.</v>
      </c>
      <c r="Y1325" t="str">
        <f>VLOOKUP($D1325,Artslister!$A$1:$W$100,15,FALSE)</f>
        <v>NT</v>
      </c>
      <c r="Z1325" t="e">
        <f>VLOOKUP($D1325,Artslister!$A$1:$W$100,17,FALSE)</f>
        <v>#N/A</v>
      </c>
    </row>
    <row r="1326" spans="1:26" x14ac:dyDescent="0.3">
      <c r="A1326" t="s">
        <v>41</v>
      </c>
      <c r="B1326">
        <v>2022</v>
      </c>
      <c r="C1326" t="s">
        <v>1074</v>
      </c>
      <c r="D1326" t="s">
        <v>1730</v>
      </c>
      <c r="E1326">
        <v>5</v>
      </c>
      <c r="F1326">
        <v>1</v>
      </c>
      <c r="M1326" t="str">
        <f>VLOOKUP($D1326,Artslister!$A$1:$W$100,2,FALSE)</f>
        <v>Ranunculus polyanthemos</v>
      </c>
      <c r="N1326" t="str">
        <f>VLOOKUP($D1326,Artslister!$A$1:$W$100,3,FALSE)</f>
        <v>103162</v>
      </c>
      <c r="O1326" t="str">
        <f>VLOOKUP($D1326,Artslister!$A$1:$W$100,4,FALSE)</f>
        <v>136513</v>
      </c>
      <c r="P1326" t="str">
        <f>VLOOKUP($D1326,Artslister!$A$1:$W$100,5,FALSE)</f>
        <v>Plantae</v>
      </c>
      <c r="Q1326" t="str">
        <f>VLOOKUP($D1326,Artslister!$A$1:$W$100,6,FALSE)</f>
        <v>Magnoliophyta</v>
      </c>
      <c r="R1326" t="str">
        <f>VLOOKUP($D1326,Artslister!$A$1:$W$100,7,FALSE)</f>
        <v>Eudicots</v>
      </c>
      <c r="S1326" t="str">
        <f>VLOOKUP($D1326,Artslister!$A$1:$W$100,8,FALSE)</f>
        <v>Ranunculales</v>
      </c>
      <c r="T1326" t="str">
        <f>VLOOKUP($D1326,Artslister!$A$1:$W$100,9,FALSE)</f>
        <v>Ranunculaceae</v>
      </c>
      <c r="U1326" t="str">
        <f>VLOOKUP($D1326,Artslister!$A$1:$W$100,10,FALSE)</f>
        <v>Ranunculus</v>
      </c>
      <c r="V1326" t="str">
        <f>VLOOKUP($D1326,Artslister!$A$1:$W$100,11,FALSE)</f>
        <v>polyanthemos</v>
      </c>
      <c r="W1326">
        <f>VLOOKUP($D1326,Artslister!$A$1:$W$100,12,FALSE)</f>
        <v>0</v>
      </c>
      <c r="X1326" t="str">
        <f>VLOOKUP($D1326,Artslister!$A$1:$W$100,13,FALSE)</f>
        <v>L.</v>
      </c>
      <c r="Y1326" t="str">
        <f>VLOOKUP($D1326,Artslister!$A$1:$W$100,15,FALSE)</f>
        <v>NT</v>
      </c>
      <c r="Z1326" t="e">
        <f>VLOOKUP($D1326,Artslister!$A$1:$W$100,17,FALSE)</f>
        <v>#N/A</v>
      </c>
    </row>
    <row r="1327" spans="1:26" x14ac:dyDescent="0.3">
      <c r="A1327" t="s">
        <v>41</v>
      </c>
      <c r="B1327">
        <v>2022</v>
      </c>
      <c r="C1327" t="s">
        <v>1070</v>
      </c>
      <c r="D1327" t="s">
        <v>1730</v>
      </c>
      <c r="E1327">
        <v>10</v>
      </c>
      <c r="F1327">
        <v>1</v>
      </c>
      <c r="M1327" t="str">
        <f>VLOOKUP($D1327,Artslister!$A$1:$W$100,2,FALSE)</f>
        <v>Ranunculus polyanthemos</v>
      </c>
      <c r="N1327" t="str">
        <f>VLOOKUP($D1327,Artslister!$A$1:$W$100,3,FALSE)</f>
        <v>103162</v>
      </c>
      <c r="O1327" t="str">
        <f>VLOOKUP($D1327,Artslister!$A$1:$W$100,4,FALSE)</f>
        <v>136513</v>
      </c>
      <c r="P1327" t="str">
        <f>VLOOKUP($D1327,Artslister!$A$1:$W$100,5,FALSE)</f>
        <v>Plantae</v>
      </c>
      <c r="Q1327" t="str">
        <f>VLOOKUP($D1327,Artslister!$A$1:$W$100,6,FALSE)</f>
        <v>Magnoliophyta</v>
      </c>
      <c r="R1327" t="str">
        <f>VLOOKUP($D1327,Artslister!$A$1:$W$100,7,FALSE)</f>
        <v>Eudicots</v>
      </c>
      <c r="S1327" t="str">
        <f>VLOOKUP($D1327,Artslister!$A$1:$W$100,8,FALSE)</f>
        <v>Ranunculales</v>
      </c>
      <c r="T1327" t="str">
        <f>VLOOKUP($D1327,Artslister!$A$1:$W$100,9,FALSE)</f>
        <v>Ranunculaceae</v>
      </c>
      <c r="U1327" t="str">
        <f>VLOOKUP($D1327,Artslister!$A$1:$W$100,10,FALSE)</f>
        <v>Ranunculus</v>
      </c>
      <c r="V1327" t="str">
        <f>VLOOKUP($D1327,Artslister!$A$1:$W$100,11,FALSE)</f>
        <v>polyanthemos</v>
      </c>
      <c r="W1327">
        <f>VLOOKUP($D1327,Artslister!$A$1:$W$100,12,FALSE)</f>
        <v>0</v>
      </c>
      <c r="X1327" t="str">
        <f>VLOOKUP($D1327,Artslister!$A$1:$W$100,13,FALSE)</f>
        <v>L.</v>
      </c>
      <c r="Y1327" t="str">
        <f>VLOOKUP($D1327,Artslister!$A$1:$W$100,15,FALSE)</f>
        <v>NT</v>
      </c>
      <c r="Z1327" t="e">
        <f>VLOOKUP($D1327,Artslister!$A$1:$W$100,17,FALSE)</f>
        <v>#N/A</v>
      </c>
    </row>
    <row r="1328" spans="1:26" x14ac:dyDescent="0.3">
      <c r="A1328" t="s">
        <v>41</v>
      </c>
      <c r="B1328">
        <v>2022</v>
      </c>
      <c r="C1328" t="s">
        <v>1071</v>
      </c>
      <c r="D1328" t="s">
        <v>1730</v>
      </c>
      <c r="E1328">
        <v>4</v>
      </c>
      <c r="F1328">
        <v>1</v>
      </c>
      <c r="M1328" t="str">
        <f>VLOOKUP($D1328,Artslister!$A$1:$W$100,2,FALSE)</f>
        <v>Ranunculus polyanthemos</v>
      </c>
      <c r="N1328" t="str">
        <f>VLOOKUP($D1328,Artslister!$A$1:$W$100,3,FALSE)</f>
        <v>103162</v>
      </c>
      <c r="O1328" t="str">
        <f>VLOOKUP($D1328,Artslister!$A$1:$W$100,4,FALSE)</f>
        <v>136513</v>
      </c>
      <c r="P1328" t="str">
        <f>VLOOKUP($D1328,Artslister!$A$1:$W$100,5,FALSE)</f>
        <v>Plantae</v>
      </c>
      <c r="Q1328" t="str">
        <f>VLOOKUP($D1328,Artslister!$A$1:$W$100,6,FALSE)</f>
        <v>Magnoliophyta</v>
      </c>
      <c r="R1328" t="str">
        <f>VLOOKUP($D1328,Artslister!$A$1:$W$100,7,FALSE)</f>
        <v>Eudicots</v>
      </c>
      <c r="S1328" t="str">
        <f>VLOOKUP($D1328,Artslister!$A$1:$W$100,8,FALSE)</f>
        <v>Ranunculales</v>
      </c>
      <c r="T1328" t="str">
        <f>VLOOKUP($D1328,Artslister!$A$1:$W$100,9,FALSE)</f>
        <v>Ranunculaceae</v>
      </c>
      <c r="U1328" t="str">
        <f>VLOOKUP($D1328,Artslister!$A$1:$W$100,10,FALSE)</f>
        <v>Ranunculus</v>
      </c>
      <c r="V1328" t="str">
        <f>VLOOKUP($D1328,Artslister!$A$1:$W$100,11,FALSE)</f>
        <v>polyanthemos</v>
      </c>
      <c r="W1328">
        <f>VLOOKUP($D1328,Artslister!$A$1:$W$100,12,FALSE)</f>
        <v>0</v>
      </c>
      <c r="X1328" t="str">
        <f>VLOOKUP($D1328,Artslister!$A$1:$W$100,13,FALSE)</f>
        <v>L.</v>
      </c>
      <c r="Y1328" t="str">
        <f>VLOOKUP($D1328,Artslister!$A$1:$W$100,15,FALSE)</f>
        <v>NT</v>
      </c>
      <c r="Z1328" t="e">
        <f>VLOOKUP($D1328,Artslister!$A$1:$W$100,17,FALSE)</f>
        <v>#N/A</v>
      </c>
    </row>
    <row r="1329" spans="1:26" x14ac:dyDescent="0.3">
      <c r="A1329" t="s">
        <v>41</v>
      </c>
      <c r="B1329">
        <v>2022</v>
      </c>
      <c r="C1329" t="s">
        <v>1073</v>
      </c>
      <c r="D1329" t="s">
        <v>1730</v>
      </c>
      <c r="E1329">
        <v>6</v>
      </c>
      <c r="F1329">
        <v>1</v>
      </c>
      <c r="M1329" t="str">
        <f>VLOOKUP($D1329,Artslister!$A$1:$W$100,2,FALSE)</f>
        <v>Ranunculus polyanthemos</v>
      </c>
      <c r="N1329" t="str">
        <f>VLOOKUP($D1329,Artslister!$A$1:$W$100,3,FALSE)</f>
        <v>103162</v>
      </c>
      <c r="O1329" t="str">
        <f>VLOOKUP($D1329,Artslister!$A$1:$W$100,4,FALSE)</f>
        <v>136513</v>
      </c>
      <c r="P1329" t="str">
        <f>VLOOKUP($D1329,Artslister!$A$1:$W$100,5,FALSE)</f>
        <v>Plantae</v>
      </c>
      <c r="Q1329" t="str">
        <f>VLOOKUP($D1329,Artslister!$A$1:$W$100,6,FALSE)</f>
        <v>Magnoliophyta</v>
      </c>
      <c r="R1329" t="str">
        <f>VLOOKUP($D1329,Artslister!$A$1:$W$100,7,FALSE)</f>
        <v>Eudicots</v>
      </c>
      <c r="S1329" t="str">
        <f>VLOOKUP($D1329,Artslister!$A$1:$W$100,8,FALSE)</f>
        <v>Ranunculales</v>
      </c>
      <c r="T1329" t="str">
        <f>VLOOKUP($D1329,Artslister!$A$1:$W$100,9,FALSE)</f>
        <v>Ranunculaceae</v>
      </c>
      <c r="U1329" t="str">
        <f>VLOOKUP($D1329,Artslister!$A$1:$W$100,10,FALSE)</f>
        <v>Ranunculus</v>
      </c>
      <c r="V1329" t="str">
        <f>VLOOKUP($D1329,Artslister!$A$1:$W$100,11,FALSE)</f>
        <v>polyanthemos</v>
      </c>
      <c r="W1329">
        <f>VLOOKUP($D1329,Artslister!$A$1:$W$100,12,FALSE)</f>
        <v>0</v>
      </c>
      <c r="X1329" t="str">
        <f>VLOOKUP($D1329,Artslister!$A$1:$W$100,13,FALSE)</f>
        <v>L.</v>
      </c>
      <c r="Y1329" t="str">
        <f>VLOOKUP($D1329,Artslister!$A$1:$W$100,15,FALSE)</f>
        <v>NT</v>
      </c>
      <c r="Z1329" t="e">
        <f>VLOOKUP($D1329,Artslister!$A$1:$W$100,17,FALSE)</f>
        <v>#N/A</v>
      </c>
    </row>
    <row r="1330" spans="1:26" x14ac:dyDescent="0.3">
      <c r="A1330" t="s">
        <v>41</v>
      </c>
      <c r="B1330">
        <v>2022</v>
      </c>
      <c r="C1330" t="s">
        <v>1079</v>
      </c>
      <c r="D1330" t="s">
        <v>1730</v>
      </c>
      <c r="E1330">
        <v>18</v>
      </c>
      <c r="F1330">
        <v>1</v>
      </c>
      <c r="M1330" t="str">
        <f>VLOOKUP($D1330,Artslister!$A$1:$W$100,2,FALSE)</f>
        <v>Ranunculus polyanthemos</v>
      </c>
      <c r="N1330" t="str">
        <f>VLOOKUP($D1330,Artslister!$A$1:$W$100,3,FALSE)</f>
        <v>103162</v>
      </c>
      <c r="O1330" t="str">
        <f>VLOOKUP($D1330,Artslister!$A$1:$W$100,4,FALSE)</f>
        <v>136513</v>
      </c>
      <c r="P1330" t="str">
        <f>VLOOKUP($D1330,Artslister!$A$1:$W$100,5,FALSE)</f>
        <v>Plantae</v>
      </c>
      <c r="Q1330" t="str">
        <f>VLOOKUP($D1330,Artslister!$A$1:$W$100,6,FALSE)</f>
        <v>Magnoliophyta</v>
      </c>
      <c r="R1330" t="str">
        <f>VLOOKUP($D1330,Artslister!$A$1:$W$100,7,FALSE)</f>
        <v>Eudicots</v>
      </c>
      <c r="S1330" t="str">
        <f>VLOOKUP($D1330,Artslister!$A$1:$W$100,8,FALSE)</f>
        <v>Ranunculales</v>
      </c>
      <c r="T1330" t="str">
        <f>VLOOKUP($D1330,Artslister!$A$1:$W$100,9,FALSE)</f>
        <v>Ranunculaceae</v>
      </c>
      <c r="U1330" t="str">
        <f>VLOOKUP($D1330,Artslister!$A$1:$W$100,10,FALSE)</f>
        <v>Ranunculus</v>
      </c>
      <c r="V1330" t="str">
        <f>VLOOKUP($D1330,Artslister!$A$1:$W$100,11,FALSE)</f>
        <v>polyanthemos</v>
      </c>
      <c r="W1330">
        <f>VLOOKUP($D1330,Artslister!$A$1:$W$100,12,FALSE)</f>
        <v>0</v>
      </c>
      <c r="X1330" t="str">
        <f>VLOOKUP($D1330,Artslister!$A$1:$W$100,13,FALSE)</f>
        <v>L.</v>
      </c>
      <c r="Y1330" t="str">
        <f>VLOOKUP($D1330,Artslister!$A$1:$W$100,15,FALSE)</f>
        <v>NT</v>
      </c>
      <c r="Z1330" t="e">
        <f>VLOOKUP($D1330,Artslister!$A$1:$W$100,17,FALSE)</f>
        <v>#N/A</v>
      </c>
    </row>
    <row r="1331" spans="1:26" x14ac:dyDescent="0.3">
      <c r="A1331" t="s">
        <v>41</v>
      </c>
      <c r="B1331">
        <v>2022</v>
      </c>
      <c r="C1331" t="s">
        <v>1072</v>
      </c>
      <c r="D1331" t="s">
        <v>1730</v>
      </c>
      <c r="E1331">
        <v>10</v>
      </c>
      <c r="F1331">
        <v>1</v>
      </c>
      <c r="M1331" t="str">
        <f>VLOOKUP($D1331,Artslister!$A$1:$W$100,2,FALSE)</f>
        <v>Ranunculus polyanthemos</v>
      </c>
      <c r="N1331" t="str">
        <f>VLOOKUP($D1331,Artslister!$A$1:$W$100,3,FALSE)</f>
        <v>103162</v>
      </c>
      <c r="O1331" t="str">
        <f>VLOOKUP($D1331,Artslister!$A$1:$W$100,4,FALSE)</f>
        <v>136513</v>
      </c>
      <c r="P1331" t="str">
        <f>VLOOKUP($D1331,Artslister!$A$1:$W$100,5,FALSE)</f>
        <v>Plantae</v>
      </c>
      <c r="Q1331" t="str">
        <f>VLOOKUP($D1331,Artslister!$A$1:$W$100,6,FALSE)</f>
        <v>Magnoliophyta</v>
      </c>
      <c r="R1331" t="str">
        <f>VLOOKUP($D1331,Artslister!$A$1:$W$100,7,FALSE)</f>
        <v>Eudicots</v>
      </c>
      <c r="S1331" t="str">
        <f>VLOOKUP($D1331,Artslister!$A$1:$W$100,8,FALSE)</f>
        <v>Ranunculales</v>
      </c>
      <c r="T1331" t="str">
        <f>VLOOKUP($D1331,Artslister!$A$1:$W$100,9,FALSE)</f>
        <v>Ranunculaceae</v>
      </c>
      <c r="U1331" t="str">
        <f>VLOOKUP($D1331,Artslister!$A$1:$W$100,10,FALSE)</f>
        <v>Ranunculus</v>
      </c>
      <c r="V1331" t="str">
        <f>VLOOKUP($D1331,Artslister!$A$1:$W$100,11,FALSE)</f>
        <v>polyanthemos</v>
      </c>
      <c r="W1331">
        <f>VLOOKUP($D1331,Artslister!$A$1:$W$100,12,FALSE)</f>
        <v>0</v>
      </c>
      <c r="X1331" t="str">
        <f>VLOOKUP($D1331,Artslister!$A$1:$W$100,13,FALSE)</f>
        <v>L.</v>
      </c>
      <c r="Y1331" t="str">
        <f>VLOOKUP($D1331,Artslister!$A$1:$W$100,15,FALSE)</f>
        <v>NT</v>
      </c>
      <c r="Z1331" t="e">
        <f>VLOOKUP($D1331,Artslister!$A$1:$W$100,17,FALSE)</f>
        <v>#N/A</v>
      </c>
    </row>
    <row r="1332" spans="1:26" x14ac:dyDescent="0.3">
      <c r="A1332" t="s">
        <v>12</v>
      </c>
      <c r="B1332">
        <v>2022</v>
      </c>
      <c r="C1332" t="s">
        <v>1195</v>
      </c>
      <c r="D1332" t="s">
        <v>1730</v>
      </c>
      <c r="E1332">
        <v>1</v>
      </c>
      <c r="F1332">
        <v>1</v>
      </c>
      <c r="M1332" t="str">
        <f>VLOOKUP($D1332,Artslister!$A$1:$W$100,2,FALSE)</f>
        <v>Ranunculus polyanthemos</v>
      </c>
      <c r="N1332" t="str">
        <f>VLOOKUP($D1332,Artslister!$A$1:$W$100,3,FALSE)</f>
        <v>103162</v>
      </c>
      <c r="O1332" t="str">
        <f>VLOOKUP($D1332,Artslister!$A$1:$W$100,4,FALSE)</f>
        <v>136513</v>
      </c>
      <c r="P1332" t="str">
        <f>VLOOKUP($D1332,Artslister!$A$1:$W$100,5,FALSE)</f>
        <v>Plantae</v>
      </c>
      <c r="Q1332" t="str">
        <f>VLOOKUP($D1332,Artslister!$A$1:$W$100,6,FALSE)</f>
        <v>Magnoliophyta</v>
      </c>
      <c r="R1332" t="str">
        <f>VLOOKUP($D1332,Artslister!$A$1:$W$100,7,FALSE)</f>
        <v>Eudicots</v>
      </c>
      <c r="S1332" t="str">
        <f>VLOOKUP($D1332,Artslister!$A$1:$W$100,8,FALSE)</f>
        <v>Ranunculales</v>
      </c>
      <c r="T1332" t="str">
        <f>VLOOKUP($D1332,Artslister!$A$1:$W$100,9,FALSE)</f>
        <v>Ranunculaceae</v>
      </c>
      <c r="U1332" t="str">
        <f>VLOOKUP($D1332,Artslister!$A$1:$W$100,10,FALSE)</f>
        <v>Ranunculus</v>
      </c>
      <c r="V1332" t="str">
        <f>VLOOKUP($D1332,Artslister!$A$1:$W$100,11,FALSE)</f>
        <v>polyanthemos</v>
      </c>
      <c r="W1332">
        <f>VLOOKUP($D1332,Artslister!$A$1:$W$100,12,FALSE)</f>
        <v>0</v>
      </c>
      <c r="X1332" t="str">
        <f>VLOOKUP($D1332,Artslister!$A$1:$W$100,13,FALSE)</f>
        <v>L.</v>
      </c>
      <c r="Y1332" t="str">
        <f>VLOOKUP($D1332,Artslister!$A$1:$W$100,15,FALSE)</f>
        <v>NT</v>
      </c>
      <c r="Z1332" t="e">
        <f>VLOOKUP($D1332,Artslister!$A$1:$W$100,17,FALSE)</f>
        <v>#N/A</v>
      </c>
    </row>
    <row r="1333" spans="1:26" x14ac:dyDescent="0.3">
      <c r="A1333" t="s">
        <v>12</v>
      </c>
      <c r="B1333">
        <v>2022</v>
      </c>
      <c r="C1333" t="s">
        <v>1203</v>
      </c>
      <c r="D1333" t="s">
        <v>1730</v>
      </c>
      <c r="E1333">
        <v>3</v>
      </c>
      <c r="F1333">
        <v>1</v>
      </c>
      <c r="M1333" t="str">
        <f>VLOOKUP($D1333,Artslister!$A$1:$W$100,2,FALSE)</f>
        <v>Ranunculus polyanthemos</v>
      </c>
      <c r="N1333" t="str">
        <f>VLOOKUP($D1333,Artslister!$A$1:$W$100,3,FALSE)</f>
        <v>103162</v>
      </c>
      <c r="O1333" t="str">
        <f>VLOOKUP($D1333,Artslister!$A$1:$W$100,4,FALSE)</f>
        <v>136513</v>
      </c>
      <c r="P1333" t="str">
        <f>VLOOKUP($D1333,Artslister!$A$1:$W$100,5,FALSE)</f>
        <v>Plantae</v>
      </c>
      <c r="Q1333" t="str">
        <f>VLOOKUP($D1333,Artslister!$A$1:$W$100,6,FALSE)</f>
        <v>Magnoliophyta</v>
      </c>
      <c r="R1333" t="str">
        <f>VLOOKUP($D1333,Artslister!$A$1:$W$100,7,FALSE)</f>
        <v>Eudicots</v>
      </c>
      <c r="S1333" t="str">
        <f>VLOOKUP($D1333,Artslister!$A$1:$W$100,8,FALSE)</f>
        <v>Ranunculales</v>
      </c>
      <c r="T1333" t="str">
        <f>VLOOKUP($D1333,Artslister!$A$1:$W$100,9,FALSE)</f>
        <v>Ranunculaceae</v>
      </c>
      <c r="U1333" t="str">
        <f>VLOOKUP($D1333,Artslister!$A$1:$W$100,10,FALSE)</f>
        <v>Ranunculus</v>
      </c>
      <c r="V1333" t="str">
        <f>VLOOKUP($D1333,Artslister!$A$1:$W$100,11,FALSE)</f>
        <v>polyanthemos</v>
      </c>
      <c r="W1333">
        <f>VLOOKUP($D1333,Artslister!$A$1:$W$100,12,FALSE)</f>
        <v>0</v>
      </c>
      <c r="X1333" t="str">
        <f>VLOOKUP($D1333,Artslister!$A$1:$W$100,13,FALSE)</f>
        <v>L.</v>
      </c>
      <c r="Y1333" t="str">
        <f>VLOOKUP($D1333,Artslister!$A$1:$W$100,15,FALSE)</f>
        <v>NT</v>
      </c>
      <c r="Z1333" t="e">
        <f>VLOOKUP($D1333,Artslister!$A$1:$W$100,17,FALSE)</f>
        <v>#N/A</v>
      </c>
    </row>
    <row r="1334" spans="1:26" x14ac:dyDescent="0.3">
      <c r="A1334" t="s">
        <v>12</v>
      </c>
      <c r="B1334">
        <v>2022</v>
      </c>
      <c r="C1334" t="s">
        <v>1196</v>
      </c>
      <c r="D1334" t="s">
        <v>1730</v>
      </c>
      <c r="E1334">
        <v>5</v>
      </c>
      <c r="F1334">
        <v>1</v>
      </c>
      <c r="M1334" t="str">
        <f>VLOOKUP($D1334,Artslister!$A$1:$W$100,2,FALSE)</f>
        <v>Ranunculus polyanthemos</v>
      </c>
      <c r="N1334" t="str">
        <f>VLOOKUP($D1334,Artslister!$A$1:$W$100,3,FALSE)</f>
        <v>103162</v>
      </c>
      <c r="O1334" t="str">
        <f>VLOOKUP($D1334,Artslister!$A$1:$W$100,4,FALSE)</f>
        <v>136513</v>
      </c>
      <c r="P1334" t="str">
        <f>VLOOKUP($D1334,Artslister!$A$1:$W$100,5,FALSE)</f>
        <v>Plantae</v>
      </c>
      <c r="Q1334" t="str">
        <f>VLOOKUP($D1334,Artslister!$A$1:$W$100,6,FALSE)</f>
        <v>Magnoliophyta</v>
      </c>
      <c r="R1334" t="str">
        <f>VLOOKUP($D1334,Artslister!$A$1:$W$100,7,FALSE)</f>
        <v>Eudicots</v>
      </c>
      <c r="S1334" t="str">
        <f>VLOOKUP($D1334,Artslister!$A$1:$W$100,8,FALSE)</f>
        <v>Ranunculales</v>
      </c>
      <c r="T1334" t="str">
        <f>VLOOKUP($D1334,Artslister!$A$1:$W$100,9,FALSE)</f>
        <v>Ranunculaceae</v>
      </c>
      <c r="U1334" t="str">
        <f>VLOOKUP($D1334,Artslister!$A$1:$W$100,10,FALSE)</f>
        <v>Ranunculus</v>
      </c>
      <c r="V1334" t="str">
        <f>VLOOKUP($D1334,Artslister!$A$1:$W$100,11,FALSE)</f>
        <v>polyanthemos</v>
      </c>
      <c r="W1334">
        <f>VLOOKUP($D1334,Artslister!$A$1:$W$100,12,FALSE)</f>
        <v>0</v>
      </c>
      <c r="X1334" t="str">
        <f>VLOOKUP($D1334,Artslister!$A$1:$W$100,13,FALSE)</f>
        <v>L.</v>
      </c>
      <c r="Y1334" t="str">
        <f>VLOOKUP($D1334,Artslister!$A$1:$W$100,15,FALSE)</f>
        <v>NT</v>
      </c>
      <c r="Z1334" t="e">
        <f>VLOOKUP($D1334,Artslister!$A$1:$W$100,17,FALSE)</f>
        <v>#N/A</v>
      </c>
    </row>
    <row r="1335" spans="1:26" x14ac:dyDescent="0.3">
      <c r="A1335" t="s">
        <v>19</v>
      </c>
      <c r="B1335">
        <v>2022</v>
      </c>
      <c r="C1335" t="s">
        <v>1220</v>
      </c>
      <c r="D1335" t="s">
        <v>1730</v>
      </c>
      <c r="E1335">
        <v>1</v>
      </c>
      <c r="F1335">
        <v>1</v>
      </c>
      <c r="M1335" t="str">
        <f>VLOOKUP($D1335,Artslister!$A$1:$W$100,2,FALSE)</f>
        <v>Ranunculus polyanthemos</v>
      </c>
      <c r="N1335" t="str">
        <f>VLOOKUP($D1335,Artslister!$A$1:$W$100,3,FALSE)</f>
        <v>103162</v>
      </c>
      <c r="O1335" t="str">
        <f>VLOOKUP($D1335,Artslister!$A$1:$W$100,4,FALSE)</f>
        <v>136513</v>
      </c>
      <c r="P1335" t="str">
        <f>VLOOKUP($D1335,Artslister!$A$1:$W$100,5,FALSE)</f>
        <v>Plantae</v>
      </c>
      <c r="Q1335" t="str">
        <f>VLOOKUP($D1335,Artslister!$A$1:$W$100,6,FALSE)</f>
        <v>Magnoliophyta</v>
      </c>
      <c r="R1335" t="str">
        <f>VLOOKUP($D1335,Artslister!$A$1:$W$100,7,FALSE)</f>
        <v>Eudicots</v>
      </c>
      <c r="S1335" t="str">
        <f>VLOOKUP($D1335,Artslister!$A$1:$W$100,8,FALSE)</f>
        <v>Ranunculales</v>
      </c>
      <c r="T1335" t="str">
        <f>VLOOKUP($D1335,Artslister!$A$1:$W$100,9,FALSE)</f>
        <v>Ranunculaceae</v>
      </c>
      <c r="U1335" t="str">
        <f>VLOOKUP($D1335,Artslister!$A$1:$W$100,10,FALSE)</f>
        <v>Ranunculus</v>
      </c>
      <c r="V1335" t="str">
        <f>VLOOKUP($D1335,Artslister!$A$1:$W$100,11,FALSE)</f>
        <v>polyanthemos</v>
      </c>
      <c r="W1335">
        <f>VLOOKUP($D1335,Artslister!$A$1:$W$100,12,FALSE)</f>
        <v>0</v>
      </c>
      <c r="X1335" t="str">
        <f>VLOOKUP($D1335,Artslister!$A$1:$W$100,13,FALSE)</f>
        <v>L.</v>
      </c>
      <c r="Y1335" t="str">
        <f>VLOOKUP($D1335,Artslister!$A$1:$W$100,15,FALSE)</f>
        <v>NT</v>
      </c>
      <c r="Z1335" t="e">
        <f>VLOOKUP($D1335,Artslister!$A$1:$W$100,17,FALSE)</f>
        <v>#N/A</v>
      </c>
    </row>
    <row r="1336" spans="1:26" x14ac:dyDescent="0.3">
      <c r="A1336" t="s">
        <v>148</v>
      </c>
      <c r="B1336">
        <v>2022</v>
      </c>
      <c r="C1336" t="s">
        <v>1614</v>
      </c>
      <c r="D1336" t="s">
        <v>1730</v>
      </c>
      <c r="E1336">
        <v>2</v>
      </c>
      <c r="F1336">
        <v>1</v>
      </c>
      <c r="M1336" t="str">
        <f>VLOOKUP($D1336,Artslister!$A$1:$W$100,2,FALSE)</f>
        <v>Ranunculus polyanthemos</v>
      </c>
      <c r="N1336" t="str">
        <f>VLOOKUP($D1336,Artslister!$A$1:$W$100,3,FALSE)</f>
        <v>103162</v>
      </c>
      <c r="O1336" t="str">
        <f>VLOOKUP($D1336,Artslister!$A$1:$W$100,4,FALSE)</f>
        <v>136513</v>
      </c>
      <c r="P1336" t="str">
        <f>VLOOKUP($D1336,Artslister!$A$1:$W$100,5,FALSE)</f>
        <v>Plantae</v>
      </c>
      <c r="Q1336" t="str">
        <f>VLOOKUP($D1336,Artslister!$A$1:$W$100,6,FALSE)</f>
        <v>Magnoliophyta</v>
      </c>
      <c r="R1336" t="str">
        <f>VLOOKUP($D1336,Artslister!$A$1:$W$100,7,FALSE)</f>
        <v>Eudicots</v>
      </c>
      <c r="S1336" t="str">
        <f>VLOOKUP($D1336,Artslister!$A$1:$W$100,8,FALSE)</f>
        <v>Ranunculales</v>
      </c>
      <c r="T1336" t="str">
        <f>VLOOKUP($D1336,Artslister!$A$1:$W$100,9,FALSE)</f>
        <v>Ranunculaceae</v>
      </c>
      <c r="U1336" t="str">
        <f>VLOOKUP($D1336,Artslister!$A$1:$W$100,10,FALSE)</f>
        <v>Ranunculus</v>
      </c>
      <c r="V1336" t="str">
        <f>VLOOKUP($D1336,Artslister!$A$1:$W$100,11,FALSE)</f>
        <v>polyanthemos</v>
      </c>
      <c r="W1336">
        <f>VLOOKUP($D1336,Artslister!$A$1:$W$100,12,FALSE)</f>
        <v>0</v>
      </c>
      <c r="X1336" t="str">
        <f>VLOOKUP($D1336,Artslister!$A$1:$W$100,13,FALSE)</f>
        <v>L.</v>
      </c>
      <c r="Y1336" t="str">
        <f>VLOOKUP($D1336,Artslister!$A$1:$W$100,15,FALSE)</f>
        <v>NT</v>
      </c>
      <c r="Z1336" t="e">
        <f>VLOOKUP($D1336,Artslister!$A$1:$W$100,17,FALSE)</f>
        <v>#N/A</v>
      </c>
    </row>
    <row r="1337" spans="1:26" x14ac:dyDescent="0.3">
      <c r="A1337" t="s">
        <v>146</v>
      </c>
      <c r="B1337">
        <v>2022</v>
      </c>
      <c r="C1337" t="s">
        <v>1445</v>
      </c>
      <c r="D1337" t="s">
        <v>1730</v>
      </c>
      <c r="E1337">
        <v>1</v>
      </c>
      <c r="F1337">
        <v>1</v>
      </c>
      <c r="M1337" t="str">
        <f>VLOOKUP($D1337,Artslister!$A$1:$W$100,2,FALSE)</f>
        <v>Ranunculus polyanthemos</v>
      </c>
      <c r="N1337" t="str">
        <f>VLOOKUP($D1337,Artslister!$A$1:$W$100,3,FALSE)</f>
        <v>103162</v>
      </c>
      <c r="O1337" t="str">
        <f>VLOOKUP($D1337,Artslister!$A$1:$W$100,4,FALSE)</f>
        <v>136513</v>
      </c>
      <c r="P1337" t="str">
        <f>VLOOKUP($D1337,Artslister!$A$1:$W$100,5,FALSE)</f>
        <v>Plantae</v>
      </c>
      <c r="Q1337" t="str">
        <f>VLOOKUP($D1337,Artslister!$A$1:$W$100,6,FALSE)</f>
        <v>Magnoliophyta</v>
      </c>
      <c r="R1337" t="str">
        <f>VLOOKUP($D1337,Artslister!$A$1:$W$100,7,FALSE)</f>
        <v>Eudicots</v>
      </c>
      <c r="S1337" t="str">
        <f>VLOOKUP($D1337,Artslister!$A$1:$W$100,8,FALSE)</f>
        <v>Ranunculales</v>
      </c>
      <c r="T1337" t="str">
        <f>VLOOKUP($D1337,Artslister!$A$1:$W$100,9,FALSE)</f>
        <v>Ranunculaceae</v>
      </c>
      <c r="U1337" t="str">
        <f>VLOOKUP($D1337,Artslister!$A$1:$W$100,10,FALSE)</f>
        <v>Ranunculus</v>
      </c>
      <c r="V1337" t="str">
        <f>VLOOKUP($D1337,Artslister!$A$1:$W$100,11,FALSE)</f>
        <v>polyanthemos</v>
      </c>
      <c r="W1337">
        <f>VLOOKUP($D1337,Artslister!$A$1:$W$100,12,FALSE)</f>
        <v>0</v>
      </c>
      <c r="X1337" t="str">
        <f>VLOOKUP($D1337,Artslister!$A$1:$W$100,13,FALSE)</f>
        <v>L.</v>
      </c>
      <c r="Y1337" t="str">
        <f>VLOOKUP($D1337,Artslister!$A$1:$W$100,15,FALSE)</f>
        <v>NT</v>
      </c>
      <c r="Z1337" t="e">
        <f>VLOOKUP($D1337,Artslister!$A$1:$W$100,17,FALSE)</f>
        <v>#N/A</v>
      </c>
    </row>
    <row r="1338" spans="1:26" x14ac:dyDescent="0.3">
      <c r="A1338" t="s">
        <v>146</v>
      </c>
      <c r="B1338">
        <v>2022</v>
      </c>
      <c r="C1338" t="s">
        <v>1448</v>
      </c>
      <c r="D1338" t="s">
        <v>1730</v>
      </c>
      <c r="E1338">
        <v>1</v>
      </c>
      <c r="F1338">
        <v>1</v>
      </c>
      <c r="M1338" t="str">
        <f>VLOOKUP($D1338,Artslister!$A$1:$W$100,2,FALSE)</f>
        <v>Ranunculus polyanthemos</v>
      </c>
      <c r="N1338" t="str">
        <f>VLOOKUP($D1338,Artslister!$A$1:$W$100,3,FALSE)</f>
        <v>103162</v>
      </c>
      <c r="O1338" t="str">
        <f>VLOOKUP($D1338,Artslister!$A$1:$W$100,4,FALSE)</f>
        <v>136513</v>
      </c>
      <c r="P1338" t="str">
        <f>VLOOKUP($D1338,Artslister!$A$1:$W$100,5,FALSE)</f>
        <v>Plantae</v>
      </c>
      <c r="Q1338" t="str">
        <f>VLOOKUP($D1338,Artslister!$A$1:$W$100,6,FALSE)</f>
        <v>Magnoliophyta</v>
      </c>
      <c r="R1338" t="str">
        <f>VLOOKUP($D1338,Artslister!$A$1:$W$100,7,FALSE)</f>
        <v>Eudicots</v>
      </c>
      <c r="S1338" t="str">
        <f>VLOOKUP($D1338,Artslister!$A$1:$W$100,8,FALSE)</f>
        <v>Ranunculales</v>
      </c>
      <c r="T1338" t="str">
        <f>VLOOKUP($D1338,Artslister!$A$1:$W$100,9,FALSE)</f>
        <v>Ranunculaceae</v>
      </c>
      <c r="U1338" t="str">
        <f>VLOOKUP($D1338,Artslister!$A$1:$W$100,10,FALSE)</f>
        <v>Ranunculus</v>
      </c>
      <c r="V1338" t="str">
        <f>VLOOKUP($D1338,Artslister!$A$1:$W$100,11,FALSE)</f>
        <v>polyanthemos</v>
      </c>
      <c r="W1338">
        <f>VLOOKUP($D1338,Artslister!$A$1:$W$100,12,FALSE)</f>
        <v>0</v>
      </c>
      <c r="X1338" t="str">
        <f>VLOOKUP($D1338,Artslister!$A$1:$W$100,13,FALSE)</f>
        <v>L.</v>
      </c>
      <c r="Y1338" t="str">
        <f>VLOOKUP($D1338,Artslister!$A$1:$W$100,15,FALSE)</f>
        <v>NT</v>
      </c>
      <c r="Z1338" t="e">
        <f>VLOOKUP($D1338,Artslister!$A$1:$W$100,17,FALSE)</f>
        <v>#N/A</v>
      </c>
    </row>
    <row r="1339" spans="1:26" x14ac:dyDescent="0.3">
      <c r="A1339" t="s">
        <v>146</v>
      </c>
      <c r="B1339">
        <v>2022</v>
      </c>
      <c r="C1339" t="s">
        <v>1452</v>
      </c>
      <c r="D1339" t="s">
        <v>1730</v>
      </c>
      <c r="E1339">
        <v>1</v>
      </c>
      <c r="F1339">
        <v>1</v>
      </c>
      <c r="M1339" t="str">
        <f>VLOOKUP($D1339,Artslister!$A$1:$W$100,2,FALSE)</f>
        <v>Ranunculus polyanthemos</v>
      </c>
      <c r="N1339" t="str">
        <f>VLOOKUP($D1339,Artslister!$A$1:$W$100,3,FALSE)</f>
        <v>103162</v>
      </c>
      <c r="O1339" t="str">
        <f>VLOOKUP($D1339,Artslister!$A$1:$W$100,4,FALSE)</f>
        <v>136513</v>
      </c>
      <c r="P1339" t="str">
        <f>VLOOKUP($D1339,Artslister!$A$1:$W$100,5,FALSE)</f>
        <v>Plantae</v>
      </c>
      <c r="Q1339" t="str">
        <f>VLOOKUP($D1339,Artslister!$A$1:$W$100,6,FALSE)</f>
        <v>Magnoliophyta</v>
      </c>
      <c r="R1339" t="str">
        <f>VLOOKUP($D1339,Artslister!$A$1:$W$100,7,FALSE)</f>
        <v>Eudicots</v>
      </c>
      <c r="S1339" t="str">
        <f>VLOOKUP($D1339,Artslister!$A$1:$W$100,8,FALSE)</f>
        <v>Ranunculales</v>
      </c>
      <c r="T1339" t="str">
        <f>VLOOKUP($D1339,Artslister!$A$1:$W$100,9,FALSE)</f>
        <v>Ranunculaceae</v>
      </c>
      <c r="U1339" t="str">
        <f>VLOOKUP($D1339,Artslister!$A$1:$W$100,10,FALSE)</f>
        <v>Ranunculus</v>
      </c>
      <c r="V1339" t="str">
        <f>VLOOKUP($D1339,Artslister!$A$1:$W$100,11,FALSE)</f>
        <v>polyanthemos</v>
      </c>
      <c r="W1339">
        <f>VLOOKUP($D1339,Artslister!$A$1:$W$100,12,FALSE)</f>
        <v>0</v>
      </c>
      <c r="X1339" t="str">
        <f>VLOOKUP($D1339,Artslister!$A$1:$W$100,13,FALSE)</f>
        <v>L.</v>
      </c>
      <c r="Y1339" t="str">
        <f>VLOOKUP($D1339,Artslister!$A$1:$W$100,15,FALSE)</f>
        <v>NT</v>
      </c>
      <c r="Z1339" t="e">
        <f>VLOOKUP($D1339,Artslister!$A$1:$W$100,17,FALSE)</f>
        <v>#N/A</v>
      </c>
    </row>
    <row r="1340" spans="1:26" x14ac:dyDescent="0.3">
      <c r="A1340" t="s">
        <v>146</v>
      </c>
      <c r="B1340">
        <v>2022</v>
      </c>
      <c r="C1340" t="s">
        <v>1451</v>
      </c>
      <c r="D1340" t="s">
        <v>1730</v>
      </c>
      <c r="E1340">
        <v>5</v>
      </c>
      <c r="F1340">
        <v>1</v>
      </c>
      <c r="M1340" t="str">
        <f>VLOOKUP($D1340,Artslister!$A$1:$W$100,2,FALSE)</f>
        <v>Ranunculus polyanthemos</v>
      </c>
      <c r="N1340" t="str">
        <f>VLOOKUP($D1340,Artslister!$A$1:$W$100,3,FALSE)</f>
        <v>103162</v>
      </c>
      <c r="O1340" t="str">
        <f>VLOOKUP($D1340,Artslister!$A$1:$W$100,4,FALSE)</f>
        <v>136513</v>
      </c>
      <c r="P1340" t="str">
        <f>VLOOKUP($D1340,Artslister!$A$1:$W$100,5,FALSE)</f>
        <v>Plantae</v>
      </c>
      <c r="Q1340" t="str">
        <f>VLOOKUP($D1340,Artslister!$A$1:$W$100,6,FALSE)</f>
        <v>Magnoliophyta</v>
      </c>
      <c r="R1340" t="str">
        <f>VLOOKUP($D1340,Artslister!$A$1:$W$100,7,FALSE)</f>
        <v>Eudicots</v>
      </c>
      <c r="S1340" t="str">
        <f>VLOOKUP($D1340,Artslister!$A$1:$W$100,8,FALSE)</f>
        <v>Ranunculales</v>
      </c>
      <c r="T1340" t="str">
        <f>VLOOKUP($D1340,Artslister!$A$1:$W$100,9,FALSE)</f>
        <v>Ranunculaceae</v>
      </c>
      <c r="U1340" t="str">
        <f>VLOOKUP($D1340,Artslister!$A$1:$W$100,10,FALSE)</f>
        <v>Ranunculus</v>
      </c>
      <c r="V1340" t="str">
        <f>VLOOKUP($D1340,Artslister!$A$1:$W$100,11,FALSE)</f>
        <v>polyanthemos</v>
      </c>
      <c r="W1340">
        <f>VLOOKUP($D1340,Artslister!$A$1:$W$100,12,FALSE)</f>
        <v>0</v>
      </c>
      <c r="X1340" t="str">
        <f>VLOOKUP($D1340,Artslister!$A$1:$W$100,13,FALSE)</f>
        <v>L.</v>
      </c>
      <c r="Y1340" t="str">
        <f>VLOOKUP($D1340,Artslister!$A$1:$W$100,15,FALSE)</f>
        <v>NT</v>
      </c>
      <c r="Z1340" t="e">
        <f>VLOOKUP($D1340,Artslister!$A$1:$W$100,17,FALSE)</f>
        <v>#N/A</v>
      </c>
    </row>
    <row r="1341" spans="1:26" x14ac:dyDescent="0.3">
      <c r="A1341" t="s">
        <v>146</v>
      </c>
      <c r="B1341">
        <v>2022</v>
      </c>
      <c r="C1341" t="s">
        <v>1449</v>
      </c>
      <c r="D1341" t="s">
        <v>1730</v>
      </c>
      <c r="E1341">
        <v>3</v>
      </c>
      <c r="F1341">
        <v>1</v>
      </c>
      <c r="M1341" t="str">
        <f>VLOOKUP($D1341,Artslister!$A$1:$W$100,2,FALSE)</f>
        <v>Ranunculus polyanthemos</v>
      </c>
      <c r="N1341" t="str">
        <f>VLOOKUP($D1341,Artslister!$A$1:$W$100,3,FALSE)</f>
        <v>103162</v>
      </c>
      <c r="O1341" t="str">
        <f>VLOOKUP($D1341,Artslister!$A$1:$W$100,4,FALSE)</f>
        <v>136513</v>
      </c>
      <c r="P1341" t="str">
        <f>VLOOKUP($D1341,Artslister!$A$1:$W$100,5,FALSE)</f>
        <v>Plantae</v>
      </c>
      <c r="Q1341" t="str">
        <f>VLOOKUP($D1341,Artslister!$A$1:$W$100,6,FALSE)</f>
        <v>Magnoliophyta</v>
      </c>
      <c r="R1341" t="str">
        <f>VLOOKUP($D1341,Artslister!$A$1:$W$100,7,FALSE)</f>
        <v>Eudicots</v>
      </c>
      <c r="S1341" t="str">
        <f>VLOOKUP($D1341,Artslister!$A$1:$W$100,8,FALSE)</f>
        <v>Ranunculales</v>
      </c>
      <c r="T1341" t="str">
        <f>VLOOKUP($D1341,Artslister!$A$1:$W$100,9,FALSE)</f>
        <v>Ranunculaceae</v>
      </c>
      <c r="U1341" t="str">
        <f>VLOOKUP($D1341,Artslister!$A$1:$W$100,10,FALSE)</f>
        <v>Ranunculus</v>
      </c>
      <c r="V1341" t="str">
        <f>VLOOKUP($D1341,Artslister!$A$1:$W$100,11,FALSE)</f>
        <v>polyanthemos</v>
      </c>
      <c r="W1341">
        <f>VLOOKUP($D1341,Artslister!$A$1:$W$100,12,FALSE)</f>
        <v>0</v>
      </c>
      <c r="X1341" t="str">
        <f>VLOOKUP($D1341,Artslister!$A$1:$W$100,13,FALSE)</f>
        <v>L.</v>
      </c>
      <c r="Y1341" t="str">
        <f>VLOOKUP($D1341,Artslister!$A$1:$W$100,15,FALSE)</f>
        <v>NT</v>
      </c>
      <c r="Z1341" t="e">
        <f>VLOOKUP($D1341,Artslister!$A$1:$W$100,17,FALSE)</f>
        <v>#N/A</v>
      </c>
    </row>
    <row r="1342" spans="1:26" x14ac:dyDescent="0.3">
      <c r="A1342" t="s">
        <v>146</v>
      </c>
      <c r="B1342">
        <v>2022</v>
      </c>
      <c r="C1342" t="s">
        <v>1455</v>
      </c>
      <c r="D1342" t="s">
        <v>1730</v>
      </c>
      <c r="E1342">
        <v>1</v>
      </c>
      <c r="F1342">
        <v>1</v>
      </c>
      <c r="M1342" t="str">
        <f>VLOOKUP($D1342,Artslister!$A$1:$W$100,2,FALSE)</f>
        <v>Ranunculus polyanthemos</v>
      </c>
      <c r="N1342" t="str">
        <f>VLOOKUP($D1342,Artslister!$A$1:$W$100,3,FALSE)</f>
        <v>103162</v>
      </c>
      <c r="O1342" t="str">
        <f>VLOOKUP($D1342,Artslister!$A$1:$W$100,4,FALSE)</f>
        <v>136513</v>
      </c>
      <c r="P1342" t="str">
        <f>VLOOKUP($D1342,Artslister!$A$1:$W$100,5,FALSE)</f>
        <v>Plantae</v>
      </c>
      <c r="Q1342" t="str">
        <f>VLOOKUP($D1342,Artslister!$A$1:$W$100,6,FALSE)</f>
        <v>Magnoliophyta</v>
      </c>
      <c r="R1342" t="str">
        <f>VLOOKUP($D1342,Artslister!$A$1:$W$100,7,FALSE)</f>
        <v>Eudicots</v>
      </c>
      <c r="S1342" t="str">
        <f>VLOOKUP($D1342,Artslister!$A$1:$W$100,8,FALSE)</f>
        <v>Ranunculales</v>
      </c>
      <c r="T1342" t="str">
        <f>VLOOKUP($D1342,Artslister!$A$1:$W$100,9,FALSE)</f>
        <v>Ranunculaceae</v>
      </c>
      <c r="U1342" t="str">
        <f>VLOOKUP($D1342,Artslister!$A$1:$W$100,10,FALSE)</f>
        <v>Ranunculus</v>
      </c>
      <c r="V1342" t="str">
        <f>VLOOKUP($D1342,Artslister!$A$1:$W$100,11,FALSE)</f>
        <v>polyanthemos</v>
      </c>
      <c r="W1342">
        <f>VLOOKUP($D1342,Artslister!$A$1:$W$100,12,FALSE)</f>
        <v>0</v>
      </c>
      <c r="X1342" t="str">
        <f>VLOOKUP($D1342,Artslister!$A$1:$W$100,13,FALSE)</f>
        <v>L.</v>
      </c>
      <c r="Y1342" t="str">
        <f>VLOOKUP($D1342,Artslister!$A$1:$W$100,15,FALSE)</f>
        <v>NT</v>
      </c>
      <c r="Z1342" t="e">
        <f>VLOOKUP($D1342,Artslister!$A$1:$W$100,17,FALSE)</f>
        <v>#N/A</v>
      </c>
    </row>
    <row r="1343" spans="1:26" x14ac:dyDescent="0.3">
      <c r="A1343" t="s">
        <v>146</v>
      </c>
      <c r="B1343">
        <v>2022</v>
      </c>
      <c r="C1343" t="s">
        <v>1453</v>
      </c>
      <c r="D1343" t="s">
        <v>1730</v>
      </c>
      <c r="E1343">
        <v>5</v>
      </c>
      <c r="F1343">
        <v>1</v>
      </c>
      <c r="M1343" t="str">
        <f>VLOOKUP($D1343,Artslister!$A$1:$W$100,2,FALSE)</f>
        <v>Ranunculus polyanthemos</v>
      </c>
      <c r="N1343" t="str">
        <f>VLOOKUP($D1343,Artslister!$A$1:$W$100,3,FALSE)</f>
        <v>103162</v>
      </c>
      <c r="O1343" t="str">
        <f>VLOOKUP($D1343,Artslister!$A$1:$W$100,4,FALSE)</f>
        <v>136513</v>
      </c>
      <c r="P1343" t="str">
        <f>VLOOKUP($D1343,Artslister!$A$1:$W$100,5,FALSE)</f>
        <v>Plantae</v>
      </c>
      <c r="Q1343" t="str">
        <f>VLOOKUP($D1343,Artslister!$A$1:$W$100,6,FALSE)</f>
        <v>Magnoliophyta</v>
      </c>
      <c r="R1343" t="str">
        <f>VLOOKUP($D1343,Artslister!$A$1:$W$100,7,FALSE)</f>
        <v>Eudicots</v>
      </c>
      <c r="S1343" t="str">
        <f>VLOOKUP($D1343,Artslister!$A$1:$W$100,8,FALSE)</f>
        <v>Ranunculales</v>
      </c>
      <c r="T1343" t="str">
        <f>VLOOKUP($D1343,Artslister!$A$1:$W$100,9,FALSE)</f>
        <v>Ranunculaceae</v>
      </c>
      <c r="U1343" t="str">
        <f>VLOOKUP($D1343,Artslister!$A$1:$W$100,10,FALSE)</f>
        <v>Ranunculus</v>
      </c>
      <c r="V1343" t="str">
        <f>VLOOKUP($D1343,Artslister!$A$1:$W$100,11,FALSE)</f>
        <v>polyanthemos</v>
      </c>
      <c r="W1343">
        <f>VLOOKUP($D1343,Artslister!$A$1:$W$100,12,FALSE)</f>
        <v>0</v>
      </c>
      <c r="X1343" t="str">
        <f>VLOOKUP($D1343,Artslister!$A$1:$W$100,13,FALSE)</f>
        <v>L.</v>
      </c>
      <c r="Y1343" t="str">
        <f>VLOOKUP($D1343,Artslister!$A$1:$W$100,15,FALSE)</f>
        <v>NT</v>
      </c>
      <c r="Z1343" t="e">
        <f>VLOOKUP($D1343,Artslister!$A$1:$W$100,17,FALSE)</f>
        <v>#N/A</v>
      </c>
    </row>
    <row r="1344" spans="1:26" x14ac:dyDescent="0.3">
      <c r="A1344" t="s">
        <v>98</v>
      </c>
      <c r="B1344">
        <v>2022</v>
      </c>
      <c r="C1344" t="s">
        <v>1557</v>
      </c>
      <c r="D1344" t="s">
        <v>1730</v>
      </c>
      <c r="E1344">
        <v>1</v>
      </c>
      <c r="F1344">
        <v>1</v>
      </c>
      <c r="M1344" t="str">
        <f>VLOOKUP($D1344,Artslister!$A$1:$W$100,2,FALSE)</f>
        <v>Ranunculus polyanthemos</v>
      </c>
      <c r="N1344" t="str">
        <f>VLOOKUP($D1344,Artslister!$A$1:$W$100,3,FALSE)</f>
        <v>103162</v>
      </c>
      <c r="O1344" t="str">
        <f>VLOOKUP($D1344,Artslister!$A$1:$W$100,4,FALSE)</f>
        <v>136513</v>
      </c>
      <c r="P1344" t="str">
        <f>VLOOKUP($D1344,Artslister!$A$1:$W$100,5,FALSE)</f>
        <v>Plantae</v>
      </c>
      <c r="Q1344" t="str">
        <f>VLOOKUP($D1344,Artslister!$A$1:$W$100,6,FALSE)</f>
        <v>Magnoliophyta</v>
      </c>
      <c r="R1344" t="str">
        <f>VLOOKUP($D1344,Artslister!$A$1:$W$100,7,FALSE)</f>
        <v>Eudicots</v>
      </c>
      <c r="S1344" t="str">
        <f>VLOOKUP($D1344,Artslister!$A$1:$W$100,8,FALSE)</f>
        <v>Ranunculales</v>
      </c>
      <c r="T1344" t="str">
        <f>VLOOKUP($D1344,Artslister!$A$1:$W$100,9,FALSE)</f>
        <v>Ranunculaceae</v>
      </c>
      <c r="U1344" t="str">
        <f>VLOOKUP($D1344,Artslister!$A$1:$W$100,10,FALSE)</f>
        <v>Ranunculus</v>
      </c>
      <c r="V1344" t="str">
        <f>VLOOKUP($D1344,Artslister!$A$1:$W$100,11,FALSE)</f>
        <v>polyanthemos</v>
      </c>
      <c r="W1344">
        <f>VLOOKUP($D1344,Artslister!$A$1:$W$100,12,FALSE)</f>
        <v>0</v>
      </c>
      <c r="X1344" t="str">
        <f>VLOOKUP($D1344,Artslister!$A$1:$W$100,13,FALSE)</f>
        <v>L.</v>
      </c>
      <c r="Y1344" t="str">
        <f>VLOOKUP($D1344,Artslister!$A$1:$W$100,15,FALSE)</f>
        <v>NT</v>
      </c>
      <c r="Z1344" t="e">
        <f>VLOOKUP($D1344,Artslister!$A$1:$W$100,17,FALSE)</f>
        <v>#N/A</v>
      </c>
    </row>
    <row r="1345" spans="1:26" x14ac:dyDescent="0.3">
      <c r="A1345" t="s">
        <v>149</v>
      </c>
      <c r="B1345">
        <v>2022</v>
      </c>
      <c r="C1345" t="s">
        <v>1692</v>
      </c>
      <c r="D1345" t="s">
        <v>1730</v>
      </c>
      <c r="E1345">
        <v>6</v>
      </c>
      <c r="F1345">
        <v>1</v>
      </c>
      <c r="M1345" t="str">
        <f>VLOOKUP($D1345,Artslister!$A$1:$W$100,2,FALSE)</f>
        <v>Ranunculus polyanthemos</v>
      </c>
      <c r="N1345" t="str">
        <f>VLOOKUP($D1345,Artslister!$A$1:$W$100,3,FALSE)</f>
        <v>103162</v>
      </c>
      <c r="O1345" t="str">
        <f>VLOOKUP($D1345,Artslister!$A$1:$W$100,4,FALSE)</f>
        <v>136513</v>
      </c>
      <c r="P1345" t="str">
        <f>VLOOKUP($D1345,Artslister!$A$1:$W$100,5,FALSE)</f>
        <v>Plantae</v>
      </c>
      <c r="Q1345" t="str">
        <f>VLOOKUP($D1345,Artslister!$A$1:$W$100,6,FALSE)</f>
        <v>Magnoliophyta</v>
      </c>
      <c r="R1345" t="str">
        <f>VLOOKUP($D1345,Artslister!$A$1:$W$100,7,FALSE)</f>
        <v>Eudicots</v>
      </c>
      <c r="S1345" t="str">
        <f>VLOOKUP($D1345,Artslister!$A$1:$W$100,8,FALSE)</f>
        <v>Ranunculales</v>
      </c>
      <c r="T1345" t="str">
        <f>VLOOKUP($D1345,Artslister!$A$1:$W$100,9,FALSE)</f>
        <v>Ranunculaceae</v>
      </c>
      <c r="U1345" t="str">
        <f>VLOOKUP($D1345,Artslister!$A$1:$W$100,10,FALSE)</f>
        <v>Ranunculus</v>
      </c>
      <c r="V1345" t="str">
        <f>VLOOKUP($D1345,Artslister!$A$1:$W$100,11,FALSE)</f>
        <v>polyanthemos</v>
      </c>
      <c r="W1345">
        <f>VLOOKUP($D1345,Artslister!$A$1:$W$100,12,FALSE)</f>
        <v>0</v>
      </c>
      <c r="X1345" t="str">
        <f>VLOOKUP($D1345,Artslister!$A$1:$W$100,13,FALSE)</f>
        <v>L.</v>
      </c>
      <c r="Y1345" t="str">
        <f>VLOOKUP($D1345,Artslister!$A$1:$W$100,15,FALSE)</f>
        <v>NT</v>
      </c>
      <c r="Z1345" t="e">
        <f>VLOOKUP($D1345,Artslister!$A$1:$W$100,17,FALSE)</f>
        <v>#N/A</v>
      </c>
    </row>
    <row r="1346" spans="1:26" x14ac:dyDescent="0.3">
      <c r="A1346" t="s">
        <v>149</v>
      </c>
      <c r="B1346">
        <v>2022</v>
      </c>
      <c r="C1346" t="s">
        <v>1693</v>
      </c>
      <c r="D1346" t="s">
        <v>1730</v>
      </c>
      <c r="E1346">
        <v>3</v>
      </c>
      <c r="F1346">
        <v>1</v>
      </c>
      <c r="M1346" t="str">
        <f>VLOOKUP($D1346,Artslister!$A$1:$W$100,2,FALSE)</f>
        <v>Ranunculus polyanthemos</v>
      </c>
      <c r="N1346" t="str">
        <f>VLOOKUP($D1346,Artslister!$A$1:$W$100,3,FALSE)</f>
        <v>103162</v>
      </c>
      <c r="O1346" t="str">
        <f>VLOOKUP($D1346,Artslister!$A$1:$W$100,4,FALSE)</f>
        <v>136513</v>
      </c>
      <c r="P1346" t="str">
        <f>VLOOKUP($D1346,Artslister!$A$1:$W$100,5,FALSE)</f>
        <v>Plantae</v>
      </c>
      <c r="Q1346" t="str">
        <f>VLOOKUP($D1346,Artslister!$A$1:$W$100,6,FALSE)</f>
        <v>Magnoliophyta</v>
      </c>
      <c r="R1346" t="str">
        <f>VLOOKUP($D1346,Artslister!$A$1:$W$100,7,FALSE)</f>
        <v>Eudicots</v>
      </c>
      <c r="S1346" t="str">
        <f>VLOOKUP($D1346,Artslister!$A$1:$W$100,8,FALSE)</f>
        <v>Ranunculales</v>
      </c>
      <c r="T1346" t="str">
        <f>VLOOKUP($D1346,Artslister!$A$1:$W$100,9,FALSE)</f>
        <v>Ranunculaceae</v>
      </c>
      <c r="U1346" t="str">
        <f>VLOOKUP($D1346,Artslister!$A$1:$W$100,10,FALSE)</f>
        <v>Ranunculus</v>
      </c>
      <c r="V1346" t="str">
        <f>VLOOKUP($D1346,Artslister!$A$1:$W$100,11,FALSE)</f>
        <v>polyanthemos</v>
      </c>
      <c r="W1346">
        <f>VLOOKUP($D1346,Artslister!$A$1:$W$100,12,FALSE)</f>
        <v>0</v>
      </c>
      <c r="X1346" t="str">
        <f>VLOOKUP($D1346,Artslister!$A$1:$W$100,13,FALSE)</f>
        <v>L.</v>
      </c>
      <c r="Y1346" t="str">
        <f>VLOOKUP($D1346,Artslister!$A$1:$W$100,15,FALSE)</f>
        <v>NT</v>
      </c>
      <c r="Z1346" t="e">
        <f>VLOOKUP($D1346,Artslister!$A$1:$W$100,17,FALSE)</f>
        <v>#N/A</v>
      </c>
    </row>
    <row r="1347" spans="1:26" x14ac:dyDescent="0.3">
      <c r="A1347" t="s">
        <v>149</v>
      </c>
      <c r="B1347">
        <v>2022</v>
      </c>
      <c r="C1347" t="s">
        <v>1694</v>
      </c>
      <c r="D1347" t="s">
        <v>1730</v>
      </c>
      <c r="E1347">
        <v>2</v>
      </c>
      <c r="F1347">
        <v>1</v>
      </c>
      <c r="M1347" t="str">
        <f>VLOOKUP($D1347,Artslister!$A$1:$W$100,2,FALSE)</f>
        <v>Ranunculus polyanthemos</v>
      </c>
      <c r="N1347" t="str">
        <f>VLOOKUP($D1347,Artslister!$A$1:$W$100,3,FALSE)</f>
        <v>103162</v>
      </c>
      <c r="O1347" t="str">
        <f>VLOOKUP($D1347,Artslister!$A$1:$W$100,4,FALSE)</f>
        <v>136513</v>
      </c>
      <c r="P1347" t="str">
        <f>VLOOKUP($D1347,Artslister!$A$1:$W$100,5,FALSE)</f>
        <v>Plantae</v>
      </c>
      <c r="Q1347" t="str">
        <f>VLOOKUP($D1347,Artslister!$A$1:$W$100,6,FALSE)</f>
        <v>Magnoliophyta</v>
      </c>
      <c r="R1347" t="str">
        <f>VLOOKUP($D1347,Artslister!$A$1:$W$100,7,FALSE)</f>
        <v>Eudicots</v>
      </c>
      <c r="S1347" t="str">
        <f>VLOOKUP($D1347,Artslister!$A$1:$W$100,8,FALSE)</f>
        <v>Ranunculales</v>
      </c>
      <c r="T1347" t="str">
        <f>VLOOKUP($D1347,Artslister!$A$1:$W$100,9,FALSE)</f>
        <v>Ranunculaceae</v>
      </c>
      <c r="U1347" t="str">
        <f>VLOOKUP($D1347,Artslister!$A$1:$W$100,10,FALSE)</f>
        <v>Ranunculus</v>
      </c>
      <c r="V1347" t="str">
        <f>VLOOKUP($D1347,Artslister!$A$1:$W$100,11,FALSE)</f>
        <v>polyanthemos</v>
      </c>
      <c r="W1347">
        <f>VLOOKUP($D1347,Artslister!$A$1:$W$100,12,FALSE)</f>
        <v>0</v>
      </c>
      <c r="X1347" t="str">
        <f>VLOOKUP($D1347,Artslister!$A$1:$W$100,13,FALSE)</f>
        <v>L.</v>
      </c>
      <c r="Y1347" t="str">
        <f>VLOOKUP($D1347,Artslister!$A$1:$W$100,15,FALSE)</f>
        <v>NT</v>
      </c>
      <c r="Z1347" t="e">
        <f>VLOOKUP($D1347,Artslister!$A$1:$W$100,17,FALSE)</f>
        <v>#N/A</v>
      </c>
    </row>
    <row r="1348" spans="1:26" x14ac:dyDescent="0.3">
      <c r="A1348" t="s">
        <v>149</v>
      </c>
      <c r="B1348">
        <v>2022</v>
      </c>
      <c r="C1348" t="s">
        <v>1689</v>
      </c>
      <c r="D1348" t="s">
        <v>1730</v>
      </c>
      <c r="E1348">
        <v>3</v>
      </c>
      <c r="F1348">
        <v>1</v>
      </c>
      <c r="M1348" t="str">
        <f>VLOOKUP($D1348,Artslister!$A$1:$W$100,2,FALSE)</f>
        <v>Ranunculus polyanthemos</v>
      </c>
      <c r="N1348" t="str">
        <f>VLOOKUP($D1348,Artslister!$A$1:$W$100,3,FALSE)</f>
        <v>103162</v>
      </c>
      <c r="O1348" t="str">
        <f>VLOOKUP($D1348,Artslister!$A$1:$W$100,4,FALSE)</f>
        <v>136513</v>
      </c>
      <c r="P1348" t="str">
        <f>VLOOKUP($D1348,Artslister!$A$1:$W$100,5,FALSE)</f>
        <v>Plantae</v>
      </c>
      <c r="Q1348" t="str">
        <f>VLOOKUP($D1348,Artslister!$A$1:$W$100,6,FALSE)</f>
        <v>Magnoliophyta</v>
      </c>
      <c r="R1348" t="str">
        <f>VLOOKUP($D1348,Artslister!$A$1:$W$100,7,FALSE)</f>
        <v>Eudicots</v>
      </c>
      <c r="S1348" t="str">
        <f>VLOOKUP($D1348,Artslister!$A$1:$W$100,8,FALSE)</f>
        <v>Ranunculales</v>
      </c>
      <c r="T1348" t="str">
        <f>VLOOKUP($D1348,Artslister!$A$1:$W$100,9,FALSE)</f>
        <v>Ranunculaceae</v>
      </c>
      <c r="U1348" t="str">
        <f>VLOOKUP($D1348,Artslister!$A$1:$W$100,10,FALSE)</f>
        <v>Ranunculus</v>
      </c>
      <c r="V1348" t="str">
        <f>VLOOKUP($D1348,Artslister!$A$1:$W$100,11,FALSE)</f>
        <v>polyanthemos</v>
      </c>
      <c r="W1348">
        <f>VLOOKUP($D1348,Artslister!$A$1:$W$100,12,FALSE)</f>
        <v>0</v>
      </c>
      <c r="X1348" t="str">
        <f>VLOOKUP($D1348,Artslister!$A$1:$W$100,13,FALSE)</f>
        <v>L.</v>
      </c>
      <c r="Y1348" t="str">
        <f>VLOOKUP($D1348,Artslister!$A$1:$W$100,15,FALSE)</f>
        <v>NT</v>
      </c>
      <c r="Z1348" t="e">
        <f>VLOOKUP($D1348,Artslister!$A$1:$W$100,17,FALSE)</f>
        <v>#N/A</v>
      </c>
    </row>
    <row r="1349" spans="1:26" x14ac:dyDescent="0.3">
      <c r="A1349" t="s">
        <v>149</v>
      </c>
      <c r="B1349">
        <v>2022</v>
      </c>
      <c r="C1349" t="s">
        <v>1690</v>
      </c>
      <c r="D1349" t="s">
        <v>1730</v>
      </c>
      <c r="E1349">
        <v>2</v>
      </c>
      <c r="F1349">
        <v>1</v>
      </c>
      <c r="M1349" t="str">
        <f>VLOOKUP($D1349,Artslister!$A$1:$W$100,2,FALSE)</f>
        <v>Ranunculus polyanthemos</v>
      </c>
      <c r="N1349" t="str">
        <f>VLOOKUP($D1349,Artslister!$A$1:$W$100,3,FALSE)</f>
        <v>103162</v>
      </c>
      <c r="O1349" t="str">
        <f>VLOOKUP($D1349,Artslister!$A$1:$W$100,4,FALSE)</f>
        <v>136513</v>
      </c>
      <c r="P1349" t="str">
        <f>VLOOKUP($D1349,Artslister!$A$1:$W$100,5,FALSE)</f>
        <v>Plantae</v>
      </c>
      <c r="Q1349" t="str">
        <f>VLOOKUP($D1349,Artslister!$A$1:$W$100,6,FALSE)</f>
        <v>Magnoliophyta</v>
      </c>
      <c r="R1349" t="str">
        <f>VLOOKUP($D1349,Artslister!$A$1:$W$100,7,FALSE)</f>
        <v>Eudicots</v>
      </c>
      <c r="S1349" t="str">
        <f>VLOOKUP($D1349,Artslister!$A$1:$W$100,8,FALSE)</f>
        <v>Ranunculales</v>
      </c>
      <c r="T1349" t="str">
        <f>VLOOKUP($D1349,Artslister!$A$1:$W$100,9,FALSE)</f>
        <v>Ranunculaceae</v>
      </c>
      <c r="U1349" t="str">
        <f>VLOOKUP($D1349,Artslister!$A$1:$W$100,10,FALSE)</f>
        <v>Ranunculus</v>
      </c>
      <c r="V1349" t="str">
        <f>VLOOKUP($D1349,Artslister!$A$1:$W$100,11,FALSE)</f>
        <v>polyanthemos</v>
      </c>
      <c r="W1349">
        <f>VLOOKUP($D1349,Artslister!$A$1:$W$100,12,FALSE)</f>
        <v>0</v>
      </c>
      <c r="X1349" t="str">
        <f>VLOOKUP($D1349,Artslister!$A$1:$W$100,13,FALSE)</f>
        <v>L.</v>
      </c>
      <c r="Y1349" t="str">
        <f>VLOOKUP($D1349,Artslister!$A$1:$W$100,15,FALSE)</f>
        <v>NT</v>
      </c>
      <c r="Z1349" t="e">
        <f>VLOOKUP($D1349,Artslister!$A$1:$W$100,17,FALSE)</f>
        <v>#N/A</v>
      </c>
    </row>
    <row r="1350" spans="1:26" x14ac:dyDescent="0.3">
      <c r="A1350" t="s">
        <v>149</v>
      </c>
      <c r="B1350">
        <v>2022</v>
      </c>
      <c r="C1350" t="s">
        <v>1695</v>
      </c>
      <c r="D1350" t="s">
        <v>1730</v>
      </c>
      <c r="E1350">
        <v>3</v>
      </c>
      <c r="F1350">
        <v>1</v>
      </c>
      <c r="M1350" t="str">
        <f>VLOOKUP($D1350,Artslister!$A$1:$W$100,2,FALSE)</f>
        <v>Ranunculus polyanthemos</v>
      </c>
      <c r="N1350" t="str">
        <f>VLOOKUP($D1350,Artslister!$A$1:$W$100,3,FALSE)</f>
        <v>103162</v>
      </c>
      <c r="O1350" t="str">
        <f>VLOOKUP($D1350,Artslister!$A$1:$W$100,4,FALSE)</f>
        <v>136513</v>
      </c>
      <c r="P1350" t="str">
        <f>VLOOKUP($D1350,Artslister!$A$1:$W$100,5,FALSE)</f>
        <v>Plantae</v>
      </c>
      <c r="Q1350" t="str">
        <f>VLOOKUP($D1350,Artslister!$A$1:$W$100,6,FALSE)</f>
        <v>Magnoliophyta</v>
      </c>
      <c r="R1350" t="str">
        <f>VLOOKUP($D1350,Artslister!$A$1:$W$100,7,FALSE)</f>
        <v>Eudicots</v>
      </c>
      <c r="S1350" t="str">
        <f>VLOOKUP($D1350,Artslister!$A$1:$W$100,8,FALSE)</f>
        <v>Ranunculales</v>
      </c>
      <c r="T1350" t="str">
        <f>VLOOKUP($D1350,Artslister!$A$1:$W$100,9,FALSE)</f>
        <v>Ranunculaceae</v>
      </c>
      <c r="U1350" t="str">
        <f>VLOOKUP($D1350,Artslister!$A$1:$W$100,10,FALSE)</f>
        <v>Ranunculus</v>
      </c>
      <c r="V1350" t="str">
        <f>VLOOKUP($D1350,Artslister!$A$1:$W$100,11,FALSE)</f>
        <v>polyanthemos</v>
      </c>
      <c r="W1350">
        <f>VLOOKUP($D1350,Artslister!$A$1:$W$100,12,FALSE)</f>
        <v>0</v>
      </c>
      <c r="X1350" t="str">
        <f>VLOOKUP($D1350,Artslister!$A$1:$W$100,13,FALSE)</f>
        <v>L.</v>
      </c>
      <c r="Y1350" t="str">
        <f>VLOOKUP($D1350,Artslister!$A$1:$W$100,15,FALSE)</f>
        <v>NT</v>
      </c>
      <c r="Z1350" t="e">
        <f>VLOOKUP($D1350,Artslister!$A$1:$W$100,17,FALSE)</f>
        <v>#N/A</v>
      </c>
    </row>
    <row r="1351" spans="1:26" x14ac:dyDescent="0.3">
      <c r="A1351" t="s">
        <v>149</v>
      </c>
      <c r="B1351">
        <v>2022</v>
      </c>
      <c r="C1351" t="s">
        <v>1696</v>
      </c>
      <c r="D1351" t="s">
        <v>1730</v>
      </c>
      <c r="E1351">
        <v>3</v>
      </c>
      <c r="F1351">
        <v>1</v>
      </c>
      <c r="M1351" t="str">
        <f>VLOOKUP($D1351,Artslister!$A$1:$W$100,2,FALSE)</f>
        <v>Ranunculus polyanthemos</v>
      </c>
      <c r="N1351" t="str">
        <f>VLOOKUP($D1351,Artslister!$A$1:$W$100,3,FALSE)</f>
        <v>103162</v>
      </c>
      <c r="O1351" t="str">
        <f>VLOOKUP($D1351,Artslister!$A$1:$W$100,4,FALSE)</f>
        <v>136513</v>
      </c>
      <c r="P1351" t="str">
        <f>VLOOKUP($D1351,Artslister!$A$1:$W$100,5,FALSE)</f>
        <v>Plantae</v>
      </c>
      <c r="Q1351" t="str">
        <f>VLOOKUP($D1351,Artslister!$A$1:$W$100,6,FALSE)</f>
        <v>Magnoliophyta</v>
      </c>
      <c r="R1351" t="str">
        <f>VLOOKUP($D1351,Artslister!$A$1:$W$100,7,FALSE)</f>
        <v>Eudicots</v>
      </c>
      <c r="S1351" t="str">
        <f>VLOOKUP($D1351,Artslister!$A$1:$W$100,8,FALSE)</f>
        <v>Ranunculales</v>
      </c>
      <c r="T1351" t="str">
        <f>VLOOKUP($D1351,Artslister!$A$1:$W$100,9,FALSE)</f>
        <v>Ranunculaceae</v>
      </c>
      <c r="U1351" t="str">
        <f>VLOOKUP($D1351,Artslister!$A$1:$W$100,10,FALSE)</f>
        <v>Ranunculus</v>
      </c>
      <c r="V1351" t="str">
        <f>VLOOKUP($D1351,Artslister!$A$1:$W$100,11,FALSE)</f>
        <v>polyanthemos</v>
      </c>
      <c r="W1351">
        <f>VLOOKUP($D1351,Artslister!$A$1:$W$100,12,FALSE)</f>
        <v>0</v>
      </c>
      <c r="X1351" t="str">
        <f>VLOOKUP($D1351,Artslister!$A$1:$W$100,13,FALSE)</f>
        <v>L.</v>
      </c>
      <c r="Y1351" t="str">
        <f>VLOOKUP($D1351,Artslister!$A$1:$W$100,15,FALSE)</f>
        <v>NT</v>
      </c>
      <c r="Z1351" t="e">
        <f>VLOOKUP($D1351,Artslister!$A$1:$W$100,17,FALSE)</f>
        <v>#N/A</v>
      </c>
    </row>
    <row r="1352" spans="1:26" x14ac:dyDescent="0.3">
      <c r="A1352" t="s">
        <v>149</v>
      </c>
      <c r="B1352">
        <v>2022</v>
      </c>
      <c r="C1352" t="s">
        <v>1691</v>
      </c>
      <c r="D1352" t="s">
        <v>1730</v>
      </c>
      <c r="E1352">
        <v>1</v>
      </c>
      <c r="F1352">
        <v>1</v>
      </c>
      <c r="M1352" t="str">
        <f>VLOOKUP($D1352,Artslister!$A$1:$W$100,2,FALSE)</f>
        <v>Ranunculus polyanthemos</v>
      </c>
      <c r="N1352" t="str">
        <f>VLOOKUP($D1352,Artslister!$A$1:$W$100,3,FALSE)</f>
        <v>103162</v>
      </c>
      <c r="O1352" t="str">
        <f>VLOOKUP($D1352,Artslister!$A$1:$W$100,4,FALSE)</f>
        <v>136513</v>
      </c>
      <c r="P1352" t="str">
        <f>VLOOKUP($D1352,Artslister!$A$1:$W$100,5,FALSE)</f>
        <v>Plantae</v>
      </c>
      <c r="Q1352" t="str">
        <f>VLOOKUP($D1352,Artslister!$A$1:$W$100,6,FALSE)</f>
        <v>Magnoliophyta</v>
      </c>
      <c r="R1352" t="str">
        <f>VLOOKUP($D1352,Artslister!$A$1:$W$100,7,FALSE)</f>
        <v>Eudicots</v>
      </c>
      <c r="S1352" t="str">
        <f>VLOOKUP($D1352,Artslister!$A$1:$W$100,8,FALSE)</f>
        <v>Ranunculales</v>
      </c>
      <c r="T1352" t="str">
        <f>VLOOKUP($D1352,Artslister!$A$1:$W$100,9,FALSE)</f>
        <v>Ranunculaceae</v>
      </c>
      <c r="U1352" t="str">
        <f>VLOOKUP($D1352,Artslister!$A$1:$W$100,10,FALSE)</f>
        <v>Ranunculus</v>
      </c>
      <c r="V1352" t="str">
        <f>VLOOKUP($D1352,Artslister!$A$1:$W$100,11,FALSE)</f>
        <v>polyanthemos</v>
      </c>
      <c r="W1352">
        <f>VLOOKUP($D1352,Artslister!$A$1:$W$100,12,FALSE)</f>
        <v>0</v>
      </c>
      <c r="X1352" t="str">
        <f>VLOOKUP($D1352,Artslister!$A$1:$W$100,13,FALSE)</f>
        <v>L.</v>
      </c>
      <c r="Y1352" t="str">
        <f>VLOOKUP($D1352,Artslister!$A$1:$W$100,15,FALSE)</f>
        <v>NT</v>
      </c>
      <c r="Z1352" t="e">
        <f>VLOOKUP($D1352,Artslister!$A$1:$W$100,17,FALSE)</f>
        <v>#N/A</v>
      </c>
    </row>
    <row r="1353" spans="1:26" x14ac:dyDescent="0.3">
      <c r="A1353" t="s">
        <v>149</v>
      </c>
      <c r="B1353">
        <v>2022</v>
      </c>
      <c r="C1353" t="s">
        <v>1697</v>
      </c>
      <c r="D1353" t="s">
        <v>1730</v>
      </c>
      <c r="E1353">
        <v>15</v>
      </c>
      <c r="F1353">
        <v>1</v>
      </c>
      <c r="M1353" t="str">
        <f>VLOOKUP($D1353,Artslister!$A$1:$W$100,2,FALSE)</f>
        <v>Ranunculus polyanthemos</v>
      </c>
      <c r="N1353" t="str">
        <f>VLOOKUP($D1353,Artslister!$A$1:$W$100,3,FALSE)</f>
        <v>103162</v>
      </c>
      <c r="O1353" t="str">
        <f>VLOOKUP($D1353,Artslister!$A$1:$W$100,4,FALSE)</f>
        <v>136513</v>
      </c>
      <c r="P1353" t="str">
        <f>VLOOKUP($D1353,Artslister!$A$1:$W$100,5,FALSE)</f>
        <v>Plantae</v>
      </c>
      <c r="Q1353" t="str">
        <f>VLOOKUP($D1353,Artslister!$A$1:$W$100,6,FALSE)</f>
        <v>Magnoliophyta</v>
      </c>
      <c r="R1353" t="str">
        <f>VLOOKUP($D1353,Artslister!$A$1:$W$100,7,FALSE)</f>
        <v>Eudicots</v>
      </c>
      <c r="S1353" t="str">
        <f>VLOOKUP($D1353,Artslister!$A$1:$W$100,8,FALSE)</f>
        <v>Ranunculales</v>
      </c>
      <c r="T1353" t="str">
        <f>VLOOKUP($D1353,Artslister!$A$1:$W$100,9,FALSE)</f>
        <v>Ranunculaceae</v>
      </c>
      <c r="U1353" t="str">
        <f>VLOOKUP($D1353,Artslister!$A$1:$W$100,10,FALSE)</f>
        <v>Ranunculus</v>
      </c>
      <c r="V1353" t="str">
        <f>VLOOKUP($D1353,Artslister!$A$1:$W$100,11,FALSE)</f>
        <v>polyanthemos</v>
      </c>
      <c r="W1353">
        <f>VLOOKUP($D1353,Artslister!$A$1:$W$100,12,FALSE)</f>
        <v>0</v>
      </c>
      <c r="X1353" t="str">
        <f>VLOOKUP($D1353,Artslister!$A$1:$W$100,13,FALSE)</f>
        <v>L.</v>
      </c>
      <c r="Y1353" t="str">
        <f>VLOOKUP($D1353,Artslister!$A$1:$W$100,15,FALSE)</f>
        <v>NT</v>
      </c>
      <c r="Z1353" t="e">
        <f>VLOOKUP($D1353,Artslister!$A$1:$W$100,17,FALSE)</f>
        <v>#N/A</v>
      </c>
    </row>
    <row r="1354" spans="1:26" x14ac:dyDescent="0.3">
      <c r="A1354" t="s">
        <v>27</v>
      </c>
      <c r="B1354">
        <v>2022</v>
      </c>
      <c r="C1354" t="s">
        <v>1192</v>
      </c>
      <c r="D1354" t="s">
        <v>1730</v>
      </c>
      <c r="E1354">
        <v>1</v>
      </c>
      <c r="F1354">
        <v>1</v>
      </c>
      <c r="M1354" t="str">
        <f>VLOOKUP($D1354,Artslister!$A$1:$W$100,2,FALSE)</f>
        <v>Ranunculus polyanthemos</v>
      </c>
      <c r="N1354" t="str">
        <f>VLOOKUP($D1354,Artslister!$A$1:$W$100,3,FALSE)</f>
        <v>103162</v>
      </c>
      <c r="O1354" t="str">
        <f>VLOOKUP($D1354,Artslister!$A$1:$W$100,4,FALSE)</f>
        <v>136513</v>
      </c>
      <c r="P1354" t="str">
        <f>VLOOKUP($D1354,Artslister!$A$1:$W$100,5,FALSE)</f>
        <v>Plantae</v>
      </c>
      <c r="Q1354" t="str">
        <f>VLOOKUP($D1354,Artslister!$A$1:$W$100,6,FALSE)</f>
        <v>Magnoliophyta</v>
      </c>
      <c r="R1354" t="str">
        <f>VLOOKUP($D1354,Artslister!$A$1:$W$100,7,FALSE)</f>
        <v>Eudicots</v>
      </c>
      <c r="S1354" t="str">
        <f>VLOOKUP($D1354,Artslister!$A$1:$W$100,8,FALSE)</f>
        <v>Ranunculales</v>
      </c>
      <c r="T1354" t="str">
        <f>VLOOKUP($D1354,Artslister!$A$1:$W$100,9,FALSE)</f>
        <v>Ranunculaceae</v>
      </c>
      <c r="U1354" t="str">
        <f>VLOOKUP($D1354,Artslister!$A$1:$W$100,10,FALSE)</f>
        <v>Ranunculus</v>
      </c>
      <c r="V1354" t="str">
        <f>VLOOKUP($D1354,Artslister!$A$1:$W$100,11,FALSE)</f>
        <v>polyanthemos</v>
      </c>
      <c r="W1354">
        <f>VLOOKUP($D1354,Artslister!$A$1:$W$100,12,FALSE)</f>
        <v>0</v>
      </c>
      <c r="X1354" t="str">
        <f>VLOOKUP($D1354,Artslister!$A$1:$W$100,13,FALSE)</f>
        <v>L.</v>
      </c>
      <c r="Y1354" t="str">
        <f>VLOOKUP($D1354,Artslister!$A$1:$W$100,15,FALSE)</f>
        <v>NT</v>
      </c>
      <c r="Z1354" t="e">
        <f>VLOOKUP($D1354,Artslister!$A$1:$W$100,17,FALSE)</f>
        <v>#N/A</v>
      </c>
    </row>
    <row r="1355" spans="1:26" x14ac:dyDescent="0.3">
      <c r="A1355" t="s">
        <v>27</v>
      </c>
      <c r="B1355">
        <v>2022</v>
      </c>
      <c r="C1355" t="s">
        <v>1190</v>
      </c>
      <c r="D1355" t="s">
        <v>1730</v>
      </c>
      <c r="E1355">
        <v>1</v>
      </c>
      <c r="F1355">
        <v>1</v>
      </c>
      <c r="M1355" t="str">
        <f>VLOOKUP($D1355,Artslister!$A$1:$W$100,2,FALSE)</f>
        <v>Ranunculus polyanthemos</v>
      </c>
      <c r="N1355" t="str">
        <f>VLOOKUP($D1355,Artslister!$A$1:$W$100,3,FALSE)</f>
        <v>103162</v>
      </c>
      <c r="O1355" t="str">
        <f>VLOOKUP($D1355,Artslister!$A$1:$W$100,4,FALSE)</f>
        <v>136513</v>
      </c>
      <c r="P1355" t="str">
        <f>VLOOKUP($D1355,Artslister!$A$1:$W$100,5,FALSE)</f>
        <v>Plantae</v>
      </c>
      <c r="Q1355" t="str">
        <f>VLOOKUP($D1355,Artslister!$A$1:$W$100,6,FALSE)</f>
        <v>Magnoliophyta</v>
      </c>
      <c r="R1355" t="str">
        <f>VLOOKUP($D1355,Artslister!$A$1:$W$100,7,FALSE)</f>
        <v>Eudicots</v>
      </c>
      <c r="S1355" t="str">
        <f>VLOOKUP($D1355,Artslister!$A$1:$W$100,8,FALSE)</f>
        <v>Ranunculales</v>
      </c>
      <c r="T1355" t="str">
        <f>VLOOKUP($D1355,Artslister!$A$1:$W$100,9,FALSE)</f>
        <v>Ranunculaceae</v>
      </c>
      <c r="U1355" t="str">
        <f>VLOOKUP($D1355,Artslister!$A$1:$W$100,10,FALSE)</f>
        <v>Ranunculus</v>
      </c>
      <c r="V1355" t="str">
        <f>VLOOKUP($D1355,Artslister!$A$1:$W$100,11,FALSE)</f>
        <v>polyanthemos</v>
      </c>
      <c r="W1355">
        <f>VLOOKUP($D1355,Artslister!$A$1:$W$100,12,FALSE)</f>
        <v>0</v>
      </c>
      <c r="X1355" t="str">
        <f>VLOOKUP($D1355,Artslister!$A$1:$W$100,13,FALSE)</f>
        <v>L.</v>
      </c>
      <c r="Y1355" t="str">
        <f>VLOOKUP($D1355,Artslister!$A$1:$W$100,15,FALSE)</f>
        <v>NT</v>
      </c>
      <c r="Z1355" t="e">
        <f>VLOOKUP($D1355,Artslister!$A$1:$W$100,17,FALSE)</f>
        <v>#N/A</v>
      </c>
    </row>
    <row r="1356" spans="1:26" x14ac:dyDescent="0.3">
      <c r="A1356" t="s">
        <v>114</v>
      </c>
      <c r="B1356">
        <v>2022</v>
      </c>
      <c r="C1356" t="s">
        <v>1353</v>
      </c>
      <c r="D1356" t="s">
        <v>2121</v>
      </c>
      <c r="E1356">
        <v>30</v>
      </c>
      <c r="G1356">
        <v>1</v>
      </c>
      <c r="J1356">
        <v>1</v>
      </c>
      <c r="M1356" t="str">
        <f>VLOOKUP($D1356,Artslister!$A$1:$W$100,2,FALSE)</f>
        <v>Lonicera xylosteum</v>
      </c>
      <c r="N1356">
        <f>VLOOKUP($D1356,Artslister!$A$1:$W$100,3,FALSE)</f>
        <v>101719</v>
      </c>
      <c r="O1356">
        <f>VLOOKUP($D1356,Artslister!$A$1:$W$100,4,FALSE)</f>
        <v>0</v>
      </c>
      <c r="P1356" t="str">
        <f>VLOOKUP($D1356,Artslister!$A$1:$W$100,5,FALSE)</f>
        <v>Plantae</v>
      </c>
      <c r="Q1356" t="str">
        <f>VLOOKUP($D1356,Artslister!$A$1:$W$100,6,FALSE)</f>
        <v>Magnoliophyta</v>
      </c>
      <c r="R1356" t="str">
        <f>VLOOKUP($D1356,Artslister!$A$1:$W$100,7,FALSE)</f>
        <v>Eudicots</v>
      </c>
      <c r="S1356" t="str">
        <f>VLOOKUP($D1356,Artslister!$A$1:$W$100,8,FALSE)</f>
        <v>Dipsacales</v>
      </c>
      <c r="T1356" t="str">
        <f>VLOOKUP($D1356,Artslister!$A$1:$W$100,9,FALSE)</f>
        <v>Caprifoliaceae</v>
      </c>
      <c r="U1356" t="str">
        <f>VLOOKUP($D1356,Artslister!$A$1:$W$100,10,FALSE)</f>
        <v>Lonicera</v>
      </c>
      <c r="V1356" t="str">
        <f>VLOOKUP($D1356,Artslister!$A$1:$W$100,11,FALSE)</f>
        <v>xylosteum</v>
      </c>
      <c r="W1356">
        <f>VLOOKUP($D1356,Artslister!$A$1:$W$100,12,FALSE)</f>
        <v>0</v>
      </c>
      <c r="X1356" t="str">
        <f>VLOOKUP($D1356,Artslister!$A$1:$W$100,13,FALSE)</f>
        <v>L.</v>
      </c>
      <c r="Y1356" t="str">
        <f>VLOOKUP($D1356,Artslister!$A$1:$W$100,15,FALSE)</f>
        <v>LC</v>
      </c>
      <c r="Z1356" t="e">
        <f>VLOOKUP($D1356,Artslister!$A$1:$W$100,17,FALSE)</f>
        <v>#N/A</v>
      </c>
    </row>
    <row r="1357" spans="1:26" x14ac:dyDescent="0.3">
      <c r="A1357" s="21" t="s">
        <v>109</v>
      </c>
      <c r="B1357" s="21">
        <v>2020</v>
      </c>
      <c r="C1357" s="21" t="s">
        <v>1326</v>
      </c>
      <c r="D1357" s="21" t="s">
        <v>1743</v>
      </c>
      <c r="E1357" s="21">
        <v>10</v>
      </c>
      <c r="H1357">
        <v>1</v>
      </c>
      <c r="K1357" s="21" t="s">
        <v>529</v>
      </c>
      <c r="M1357" t="str">
        <f>VLOOKUP($D1357,Artslister!$A$1:$W$100,2,FALSE)</f>
        <v>Acer platanoides</v>
      </c>
      <c r="N1357" t="str">
        <f>VLOOKUP($D1357,Artslister!$A$1:$W$100,3,FALSE)</f>
        <v>103559</v>
      </c>
      <c r="O1357" t="str">
        <f>VLOOKUP($D1357,Artslister!$A$1:$W$100,4,FALSE)</f>
        <v>63519</v>
      </c>
      <c r="P1357" t="str">
        <f>VLOOKUP($D1357,Artslister!$A$1:$W$100,5,FALSE)</f>
        <v>Plantae</v>
      </c>
      <c r="Q1357" t="str">
        <f>VLOOKUP($D1357,Artslister!$A$1:$W$100,6,FALSE)</f>
        <v>Magnoliophyta</v>
      </c>
      <c r="R1357" t="str">
        <f>VLOOKUP($D1357,Artslister!$A$1:$W$100,7,FALSE)</f>
        <v>Eudicots</v>
      </c>
      <c r="S1357" t="str">
        <f>VLOOKUP($D1357,Artslister!$A$1:$W$100,8,FALSE)</f>
        <v>Sapindales</v>
      </c>
      <c r="T1357" t="str">
        <f>VLOOKUP($D1357,Artslister!$A$1:$W$100,9,FALSE)</f>
        <v>Sapindaceae</v>
      </c>
      <c r="U1357" t="str">
        <f>VLOOKUP($D1357,Artslister!$A$1:$W$100,10,FALSE)</f>
        <v>Acer</v>
      </c>
      <c r="V1357" t="str">
        <f>VLOOKUP($D1357,Artslister!$A$1:$W$100,11,FALSE)</f>
        <v>platanoides</v>
      </c>
      <c r="W1357">
        <f>VLOOKUP($D1357,Artslister!$A$1:$W$100,12,FALSE)</f>
        <v>0</v>
      </c>
      <c r="X1357" t="str">
        <f>VLOOKUP($D1357,Artslister!$A$1:$W$100,13,FALSE)</f>
        <v>L.</v>
      </c>
      <c r="Y1357" t="str">
        <f>VLOOKUP($D1357,Artslister!$A$1:$W$100,15,FALSE)</f>
        <v>LC</v>
      </c>
      <c r="Z1357" t="e">
        <f>VLOOKUP($D1357,Artslister!$A$1:$W$100,17,FALSE)</f>
        <v>#N/A</v>
      </c>
    </row>
    <row r="1358" spans="1:26" x14ac:dyDescent="0.3">
      <c r="A1358" s="21" t="s">
        <v>114</v>
      </c>
      <c r="B1358" s="21">
        <v>2020</v>
      </c>
      <c r="C1358" s="21" t="s">
        <v>1352</v>
      </c>
      <c r="D1358" s="21" t="s">
        <v>1743</v>
      </c>
      <c r="E1358" s="21">
        <v>1</v>
      </c>
      <c r="H1358">
        <v>1</v>
      </c>
      <c r="K1358" s="21"/>
      <c r="M1358" t="str">
        <f>VLOOKUP($D1358,Artslister!$A$1:$W$100,2,FALSE)</f>
        <v>Acer platanoides</v>
      </c>
      <c r="N1358" t="str">
        <f>VLOOKUP($D1358,Artslister!$A$1:$W$100,3,FALSE)</f>
        <v>103559</v>
      </c>
      <c r="O1358" t="str">
        <f>VLOOKUP($D1358,Artslister!$A$1:$W$100,4,FALSE)</f>
        <v>63519</v>
      </c>
      <c r="P1358" t="str">
        <f>VLOOKUP($D1358,Artslister!$A$1:$W$100,5,FALSE)</f>
        <v>Plantae</v>
      </c>
      <c r="Q1358" t="str">
        <f>VLOOKUP($D1358,Artslister!$A$1:$W$100,6,FALSE)</f>
        <v>Magnoliophyta</v>
      </c>
      <c r="R1358" t="str">
        <f>VLOOKUP($D1358,Artslister!$A$1:$W$100,7,FALSE)</f>
        <v>Eudicots</v>
      </c>
      <c r="S1358" t="str">
        <f>VLOOKUP($D1358,Artslister!$A$1:$W$100,8,FALSE)</f>
        <v>Sapindales</v>
      </c>
      <c r="T1358" t="str">
        <f>VLOOKUP($D1358,Artslister!$A$1:$W$100,9,FALSE)</f>
        <v>Sapindaceae</v>
      </c>
      <c r="U1358" t="str">
        <f>VLOOKUP($D1358,Artslister!$A$1:$W$100,10,FALSE)</f>
        <v>Acer</v>
      </c>
      <c r="V1358" t="str">
        <f>VLOOKUP($D1358,Artslister!$A$1:$W$100,11,FALSE)</f>
        <v>platanoides</v>
      </c>
      <c r="W1358">
        <f>VLOOKUP($D1358,Artslister!$A$1:$W$100,12,FALSE)</f>
        <v>0</v>
      </c>
      <c r="X1358" t="str">
        <f>VLOOKUP($D1358,Artslister!$A$1:$W$100,13,FALSE)</f>
        <v>L.</v>
      </c>
      <c r="Y1358" t="str">
        <f>VLOOKUP($D1358,Artslister!$A$1:$W$100,15,FALSE)</f>
        <v>LC</v>
      </c>
      <c r="Z1358" t="e">
        <f>VLOOKUP($D1358,Artslister!$A$1:$W$100,17,FALSE)</f>
        <v>#N/A</v>
      </c>
    </row>
    <row r="1359" spans="1:26" x14ac:dyDescent="0.3">
      <c r="A1359" s="21" t="s">
        <v>114</v>
      </c>
      <c r="B1359" s="21">
        <v>2020</v>
      </c>
      <c r="C1359" s="21" t="s">
        <v>1353</v>
      </c>
      <c r="D1359" s="21" t="s">
        <v>1743</v>
      </c>
      <c r="E1359" s="21">
        <v>2</v>
      </c>
      <c r="H1359">
        <v>1</v>
      </c>
      <c r="K1359" s="21"/>
      <c r="M1359" t="str">
        <f>VLOOKUP($D1359,Artslister!$A$1:$W$100,2,FALSE)</f>
        <v>Acer platanoides</v>
      </c>
      <c r="N1359" t="str">
        <f>VLOOKUP($D1359,Artslister!$A$1:$W$100,3,FALSE)</f>
        <v>103559</v>
      </c>
      <c r="O1359" t="str">
        <f>VLOOKUP($D1359,Artslister!$A$1:$W$100,4,FALSE)</f>
        <v>63519</v>
      </c>
      <c r="P1359" t="str">
        <f>VLOOKUP($D1359,Artslister!$A$1:$W$100,5,FALSE)</f>
        <v>Plantae</v>
      </c>
      <c r="Q1359" t="str">
        <f>VLOOKUP($D1359,Artslister!$A$1:$W$100,6,FALSE)</f>
        <v>Magnoliophyta</v>
      </c>
      <c r="R1359" t="str">
        <f>VLOOKUP($D1359,Artslister!$A$1:$W$100,7,FALSE)</f>
        <v>Eudicots</v>
      </c>
      <c r="S1359" t="str">
        <f>VLOOKUP($D1359,Artslister!$A$1:$W$100,8,FALSE)</f>
        <v>Sapindales</v>
      </c>
      <c r="T1359" t="str">
        <f>VLOOKUP($D1359,Artslister!$A$1:$W$100,9,FALSE)</f>
        <v>Sapindaceae</v>
      </c>
      <c r="U1359" t="str">
        <f>VLOOKUP($D1359,Artslister!$A$1:$W$100,10,FALSE)</f>
        <v>Acer</v>
      </c>
      <c r="V1359" t="str">
        <f>VLOOKUP($D1359,Artslister!$A$1:$W$100,11,FALSE)</f>
        <v>platanoides</v>
      </c>
      <c r="W1359">
        <f>VLOOKUP($D1359,Artslister!$A$1:$W$100,12,FALSE)</f>
        <v>0</v>
      </c>
      <c r="X1359" t="str">
        <f>VLOOKUP($D1359,Artslister!$A$1:$W$100,13,FALSE)</f>
        <v>L.</v>
      </c>
      <c r="Y1359" t="str">
        <f>VLOOKUP($D1359,Artslister!$A$1:$W$100,15,FALSE)</f>
        <v>LC</v>
      </c>
      <c r="Z1359" t="e">
        <f>VLOOKUP($D1359,Artslister!$A$1:$W$100,17,FALSE)</f>
        <v>#N/A</v>
      </c>
    </row>
    <row r="1360" spans="1:26" x14ac:dyDescent="0.3">
      <c r="A1360" s="58" t="s">
        <v>114</v>
      </c>
      <c r="B1360" s="58">
        <v>2021</v>
      </c>
      <c r="C1360" s="58" t="s">
        <v>1352</v>
      </c>
      <c r="D1360" s="21" t="s">
        <v>1743</v>
      </c>
      <c r="E1360" s="58">
        <v>1</v>
      </c>
      <c r="H1360">
        <v>1</v>
      </c>
      <c r="I1360" s="45"/>
      <c r="J1360" s="45"/>
      <c r="K1360" s="58"/>
      <c r="L1360" s="45"/>
      <c r="M1360" t="str">
        <f>VLOOKUP($D1360,Artslister!$A$1:$W$100,2,FALSE)</f>
        <v>Acer platanoides</v>
      </c>
      <c r="N1360" t="str">
        <f>VLOOKUP($D1360,Artslister!$A$1:$W$100,3,FALSE)</f>
        <v>103559</v>
      </c>
      <c r="O1360" t="str">
        <f>VLOOKUP($D1360,Artslister!$A$1:$W$100,4,FALSE)</f>
        <v>63519</v>
      </c>
      <c r="P1360" t="str">
        <f>VLOOKUP($D1360,Artslister!$A$1:$W$100,5,FALSE)</f>
        <v>Plantae</v>
      </c>
      <c r="Q1360" t="str">
        <f>VLOOKUP($D1360,Artslister!$A$1:$W$100,6,FALSE)</f>
        <v>Magnoliophyta</v>
      </c>
      <c r="R1360" t="str">
        <f>VLOOKUP($D1360,Artslister!$A$1:$W$100,7,FALSE)</f>
        <v>Eudicots</v>
      </c>
      <c r="S1360" t="str">
        <f>VLOOKUP($D1360,Artslister!$A$1:$W$100,8,FALSE)</f>
        <v>Sapindales</v>
      </c>
      <c r="T1360" t="str">
        <f>VLOOKUP($D1360,Artslister!$A$1:$W$100,9,FALSE)</f>
        <v>Sapindaceae</v>
      </c>
      <c r="U1360" t="str">
        <f>VLOOKUP($D1360,Artslister!$A$1:$W$100,10,FALSE)</f>
        <v>Acer</v>
      </c>
      <c r="V1360" t="str">
        <f>VLOOKUP($D1360,Artslister!$A$1:$W$100,11,FALSE)</f>
        <v>platanoides</v>
      </c>
      <c r="W1360">
        <f>VLOOKUP($D1360,Artslister!$A$1:$W$100,12,FALSE)</f>
        <v>0</v>
      </c>
      <c r="X1360" t="str">
        <f>VLOOKUP($D1360,Artslister!$A$1:$W$100,13,FALSE)</f>
        <v>L.</v>
      </c>
      <c r="Y1360" t="str">
        <f>VLOOKUP($D1360,Artslister!$A$1:$W$100,15,FALSE)</f>
        <v>LC</v>
      </c>
      <c r="Z1360" t="e">
        <f>VLOOKUP($D1360,Artslister!$A$1:$W$100,17,FALSE)</f>
        <v>#N/A</v>
      </c>
    </row>
    <row r="1361" spans="1:26" x14ac:dyDescent="0.3">
      <c r="A1361" s="58" t="s">
        <v>114</v>
      </c>
      <c r="B1361" s="58">
        <v>2021</v>
      </c>
      <c r="C1361" s="58" t="s">
        <v>1353</v>
      </c>
      <c r="D1361" s="21" t="s">
        <v>1743</v>
      </c>
      <c r="E1361" s="58">
        <v>5</v>
      </c>
      <c r="H1361">
        <v>1</v>
      </c>
      <c r="I1361" s="45"/>
      <c r="J1361" s="45"/>
      <c r="K1361" s="58"/>
      <c r="L1361" s="45"/>
      <c r="M1361" t="str">
        <f>VLOOKUP($D1361,Artslister!$A$1:$W$100,2,FALSE)</f>
        <v>Acer platanoides</v>
      </c>
      <c r="N1361" t="str">
        <f>VLOOKUP($D1361,Artslister!$A$1:$W$100,3,FALSE)</f>
        <v>103559</v>
      </c>
      <c r="O1361" t="str">
        <f>VLOOKUP($D1361,Artslister!$A$1:$W$100,4,FALSE)</f>
        <v>63519</v>
      </c>
      <c r="P1361" t="str">
        <f>VLOOKUP($D1361,Artslister!$A$1:$W$100,5,FALSE)</f>
        <v>Plantae</v>
      </c>
      <c r="Q1361" t="str">
        <f>VLOOKUP($D1361,Artslister!$A$1:$W$100,6,FALSE)</f>
        <v>Magnoliophyta</v>
      </c>
      <c r="R1361" t="str">
        <f>VLOOKUP($D1361,Artslister!$A$1:$W$100,7,FALSE)</f>
        <v>Eudicots</v>
      </c>
      <c r="S1361" t="str">
        <f>VLOOKUP($D1361,Artslister!$A$1:$W$100,8,FALSE)</f>
        <v>Sapindales</v>
      </c>
      <c r="T1361" t="str">
        <f>VLOOKUP($D1361,Artslister!$A$1:$W$100,9,FALSE)</f>
        <v>Sapindaceae</v>
      </c>
      <c r="U1361" t="str">
        <f>VLOOKUP($D1361,Artslister!$A$1:$W$100,10,FALSE)</f>
        <v>Acer</v>
      </c>
      <c r="V1361" t="str">
        <f>VLOOKUP($D1361,Artslister!$A$1:$W$100,11,FALSE)</f>
        <v>platanoides</v>
      </c>
      <c r="W1361">
        <f>VLOOKUP($D1361,Artslister!$A$1:$W$100,12,FALSE)</f>
        <v>0</v>
      </c>
      <c r="X1361" t="str">
        <f>VLOOKUP($D1361,Artslister!$A$1:$W$100,13,FALSE)</f>
        <v>L.</v>
      </c>
      <c r="Y1361" t="str">
        <f>VLOOKUP($D1361,Artslister!$A$1:$W$100,15,FALSE)</f>
        <v>LC</v>
      </c>
      <c r="Z1361" t="e">
        <f>VLOOKUP($D1361,Artslister!$A$1:$W$100,17,FALSE)</f>
        <v>#N/A</v>
      </c>
    </row>
    <row r="1362" spans="1:26" x14ac:dyDescent="0.3">
      <c r="A1362" t="s">
        <v>12</v>
      </c>
      <c r="B1362">
        <v>2022</v>
      </c>
      <c r="C1362" t="s">
        <v>1203</v>
      </c>
      <c r="D1362" t="s">
        <v>1916</v>
      </c>
      <c r="E1362">
        <v>1</v>
      </c>
      <c r="F1362">
        <v>1</v>
      </c>
      <c r="M1362" t="str">
        <f>VLOOKUP($D1362,Artslister!$A$1:$W$100,2,FALSE)</f>
        <v>Primula veris</v>
      </c>
      <c r="N1362">
        <f>VLOOKUP($D1362,Artslister!$A$1:$W$100,3,FALSE)</f>
        <v>101883</v>
      </c>
      <c r="O1362">
        <f>VLOOKUP($D1362,Artslister!$A$1:$W$100,4,FALSE)</f>
        <v>0</v>
      </c>
      <c r="P1362" t="str">
        <f>VLOOKUP($D1362,Artslister!$A$1:$W$100,5,FALSE)</f>
        <v>Plantae</v>
      </c>
      <c r="Q1362" t="str">
        <f>VLOOKUP($D1362,Artslister!$A$1:$W$100,6,FALSE)</f>
        <v>Magnoliophyta</v>
      </c>
      <c r="R1362" t="str">
        <f>VLOOKUP($D1362,Artslister!$A$1:$W$100,7,FALSE)</f>
        <v>Eudicots</v>
      </c>
      <c r="S1362" t="str">
        <f>VLOOKUP($D1362,Artslister!$A$1:$W$100,8,FALSE)</f>
        <v>Ericales</v>
      </c>
      <c r="T1362" t="str">
        <f>VLOOKUP($D1362,Artslister!$A$1:$W$100,9,FALSE)</f>
        <v>Primulaceae</v>
      </c>
      <c r="U1362" t="str">
        <f>VLOOKUP($D1362,Artslister!$A$1:$W$100,10,FALSE)</f>
        <v>Primula</v>
      </c>
      <c r="V1362" t="str">
        <f>VLOOKUP($D1362,Artslister!$A$1:$W$100,11,FALSE)</f>
        <v>veris</v>
      </c>
      <c r="W1362">
        <f>VLOOKUP($D1362,Artslister!$A$1:$W$100,12,FALSE)</f>
        <v>0</v>
      </c>
      <c r="X1362" t="str">
        <f>VLOOKUP($D1362,Artslister!$A$1:$W$100,13,FALSE)</f>
        <v>L.</v>
      </c>
      <c r="Y1362" t="str">
        <f>VLOOKUP($D1362,Artslister!$A$1:$W$100,15,FALSE)</f>
        <v>VU</v>
      </c>
      <c r="Z1362" t="e">
        <f>VLOOKUP($D1362,Artslister!$A$1:$W$100,17,FALSE)</f>
        <v>#N/A</v>
      </c>
    </row>
    <row r="1363" spans="1:26" x14ac:dyDescent="0.3">
      <c r="A1363" t="s">
        <v>19</v>
      </c>
      <c r="B1363">
        <v>2022</v>
      </c>
      <c r="C1363" t="s">
        <v>1220</v>
      </c>
      <c r="D1363" t="s">
        <v>1916</v>
      </c>
      <c r="E1363">
        <v>20</v>
      </c>
      <c r="F1363">
        <v>1</v>
      </c>
      <c r="M1363" t="str">
        <f>VLOOKUP($D1363,Artslister!$A$1:$W$100,2,FALSE)</f>
        <v>Primula veris</v>
      </c>
      <c r="N1363">
        <f>VLOOKUP($D1363,Artslister!$A$1:$W$100,3,FALSE)</f>
        <v>101883</v>
      </c>
      <c r="O1363">
        <f>VLOOKUP($D1363,Artslister!$A$1:$W$100,4,FALSE)</f>
        <v>0</v>
      </c>
      <c r="P1363" t="str">
        <f>VLOOKUP($D1363,Artslister!$A$1:$W$100,5,FALSE)</f>
        <v>Plantae</v>
      </c>
      <c r="Q1363" t="str">
        <f>VLOOKUP($D1363,Artslister!$A$1:$W$100,6,FALSE)</f>
        <v>Magnoliophyta</v>
      </c>
      <c r="R1363" t="str">
        <f>VLOOKUP($D1363,Artslister!$A$1:$W$100,7,FALSE)</f>
        <v>Eudicots</v>
      </c>
      <c r="S1363" t="str">
        <f>VLOOKUP($D1363,Artslister!$A$1:$W$100,8,FALSE)</f>
        <v>Ericales</v>
      </c>
      <c r="T1363" t="str">
        <f>VLOOKUP($D1363,Artslister!$A$1:$W$100,9,FALSE)</f>
        <v>Primulaceae</v>
      </c>
      <c r="U1363" t="str">
        <f>VLOOKUP($D1363,Artslister!$A$1:$W$100,10,FALSE)</f>
        <v>Primula</v>
      </c>
      <c r="V1363" t="str">
        <f>VLOOKUP($D1363,Artslister!$A$1:$W$100,11,FALSE)</f>
        <v>veris</v>
      </c>
      <c r="W1363">
        <f>VLOOKUP($D1363,Artslister!$A$1:$W$100,12,FALSE)</f>
        <v>0</v>
      </c>
      <c r="X1363" t="str">
        <f>VLOOKUP($D1363,Artslister!$A$1:$W$100,13,FALSE)</f>
        <v>L.</v>
      </c>
      <c r="Y1363" t="str">
        <f>VLOOKUP($D1363,Artslister!$A$1:$W$100,15,FALSE)</f>
        <v>VU</v>
      </c>
      <c r="Z1363" t="e">
        <f>VLOOKUP($D1363,Artslister!$A$1:$W$100,17,FALSE)</f>
        <v>#N/A</v>
      </c>
    </row>
    <row r="1364" spans="1:26" x14ac:dyDescent="0.3">
      <c r="A1364" t="s">
        <v>19</v>
      </c>
      <c r="B1364">
        <v>2022</v>
      </c>
      <c r="C1364" t="s">
        <v>1227</v>
      </c>
      <c r="D1364" t="s">
        <v>1916</v>
      </c>
      <c r="E1364">
        <v>3</v>
      </c>
      <c r="F1364">
        <v>1</v>
      </c>
      <c r="M1364" t="str">
        <f>VLOOKUP($D1364,Artslister!$A$1:$W$100,2,FALSE)</f>
        <v>Primula veris</v>
      </c>
      <c r="N1364">
        <f>VLOOKUP($D1364,Artslister!$A$1:$W$100,3,FALSE)</f>
        <v>101883</v>
      </c>
      <c r="O1364">
        <f>VLOOKUP($D1364,Artslister!$A$1:$W$100,4,FALSE)</f>
        <v>0</v>
      </c>
      <c r="P1364" t="str">
        <f>VLOOKUP($D1364,Artslister!$A$1:$W$100,5,FALSE)</f>
        <v>Plantae</v>
      </c>
      <c r="Q1364" t="str">
        <f>VLOOKUP($D1364,Artslister!$A$1:$W$100,6,FALSE)</f>
        <v>Magnoliophyta</v>
      </c>
      <c r="R1364" t="str">
        <f>VLOOKUP($D1364,Artslister!$A$1:$W$100,7,FALSE)</f>
        <v>Eudicots</v>
      </c>
      <c r="S1364" t="str">
        <f>VLOOKUP($D1364,Artslister!$A$1:$W$100,8,FALSE)</f>
        <v>Ericales</v>
      </c>
      <c r="T1364" t="str">
        <f>VLOOKUP($D1364,Artslister!$A$1:$W$100,9,FALSE)</f>
        <v>Primulaceae</v>
      </c>
      <c r="U1364" t="str">
        <f>VLOOKUP($D1364,Artslister!$A$1:$W$100,10,FALSE)</f>
        <v>Primula</v>
      </c>
      <c r="V1364" t="str">
        <f>VLOOKUP($D1364,Artslister!$A$1:$W$100,11,FALSE)</f>
        <v>veris</v>
      </c>
      <c r="W1364">
        <f>VLOOKUP($D1364,Artslister!$A$1:$W$100,12,FALSE)</f>
        <v>0</v>
      </c>
      <c r="X1364" t="str">
        <f>VLOOKUP($D1364,Artslister!$A$1:$W$100,13,FALSE)</f>
        <v>L.</v>
      </c>
      <c r="Y1364" t="str">
        <f>VLOOKUP($D1364,Artslister!$A$1:$W$100,15,FALSE)</f>
        <v>VU</v>
      </c>
      <c r="Z1364" t="e">
        <f>VLOOKUP($D1364,Artslister!$A$1:$W$100,17,FALSE)</f>
        <v>#N/A</v>
      </c>
    </row>
    <row r="1365" spans="1:26" x14ac:dyDescent="0.3">
      <c r="A1365" t="s">
        <v>19</v>
      </c>
      <c r="B1365">
        <v>2022</v>
      </c>
      <c r="C1365" t="s">
        <v>1222</v>
      </c>
      <c r="D1365" t="s">
        <v>1916</v>
      </c>
      <c r="E1365">
        <v>20</v>
      </c>
      <c r="F1365">
        <v>1</v>
      </c>
      <c r="M1365" t="str">
        <f>VLOOKUP($D1365,Artslister!$A$1:$W$100,2,FALSE)</f>
        <v>Primula veris</v>
      </c>
      <c r="N1365">
        <f>VLOOKUP($D1365,Artslister!$A$1:$W$100,3,FALSE)</f>
        <v>101883</v>
      </c>
      <c r="O1365">
        <f>VLOOKUP($D1365,Artslister!$A$1:$W$100,4,FALSE)</f>
        <v>0</v>
      </c>
      <c r="P1365" t="str">
        <f>VLOOKUP($D1365,Artslister!$A$1:$W$100,5,FALSE)</f>
        <v>Plantae</v>
      </c>
      <c r="Q1365" t="str">
        <f>VLOOKUP($D1365,Artslister!$A$1:$W$100,6,FALSE)</f>
        <v>Magnoliophyta</v>
      </c>
      <c r="R1365" t="str">
        <f>VLOOKUP($D1365,Artslister!$A$1:$W$100,7,FALSE)</f>
        <v>Eudicots</v>
      </c>
      <c r="S1365" t="str">
        <f>VLOOKUP($D1365,Artslister!$A$1:$W$100,8,FALSE)</f>
        <v>Ericales</v>
      </c>
      <c r="T1365" t="str">
        <f>VLOOKUP($D1365,Artslister!$A$1:$W$100,9,FALSE)</f>
        <v>Primulaceae</v>
      </c>
      <c r="U1365" t="str">
        <f>VLOOKUP($D1365,Artslister!$A$1:$W$100,10,FALSE)</f>
        <v>Primula</v>
      </c>
      <c r="V1365" t="str">
        <f>VLOOKUP($D1365,Artslister!$A$1:$W$100,11,FALSE)</f>
        <v>veris</v>
      </c>
      <c r="W1365">
        <f>VLOOKUP($D1365,Artslister!$A$1:$W$100,12,FALSE)</f>
        <v>0</v>
      </c>
      <c r="X1365" t="str">
        <f>VLOOKUP($D1365,Artslister!$A$1:$W$100,13,FALSE)</f>
        <v>L.</v>
      </c>
      <c r="Y1365" t="str">
        <f>VLOOKUP($D1365,Artslister!$A$1:$W$100,15,FALSE)</f>
        <v>VU</v>
      </c>
      <c r="Z1365" t="e">
        <f>VLOOKUP($D1365,Artslister!$A$1:$W$100,17,FALSE)</f>
        <v>#N/A</v>
      </c>
    </row>
    <row r="1366" spans="1:26" x14ac:dyDescent="0.3">
      <c r="A1366" t="s">
        <v>19</v>
      </c>
      <c r="B1366">
        <v>2022</v>
      </c>
      <c r="C1366" t="s">
        <v>1217</v>
      </c>
      <c r="D1366" t="s">
        <v>1916</v>
      </c>
      <c r="E1366">
        <v>15</v>
      </c>
      <c r="F1366">
        <v>1</v>
      </c>
      <c r="M1366" t="str">
        <f>VLOOKUP($D1366,Artslister!$A$1:$W$100,2,FALSE)</f>
        <v>Primula veris</v>
      </c>
      <c r="N1366">
        <f>VLOOKUP($D1366,Artslister!$A$1:$W$100,3,FALSE)</f>
        <v>101883</v>
      </c>
      <c r="O1366">
        <f>VLOOKUP($D1366,Artslister!$A$1:$W$100,4,FALSE)</f>
        <v>0</v>
      </c>
      <c r="P1366" t="str">
        <f>VLOOKUP($D1366,Artslister!$A$1:$W$100,5,FALSE)</f>
        <v>Plantae</v>
      </c>
      <c r="Q1366" t="str">
        <f>VLOOKUP($D1366,Artslister!$A$1:$W$100,6,FALSE)</f>
        <v>Magnoliophyta</v>
      </c>
      <c r="R1366" t="str">
        <f>VLOOKUP($D1366,Artslister!$A$1:$W$100,7,FALSE)</f>
        <v>Eudicots</v>
      </c>
      <c r="S1366" t="str">
        <f>VLOOKUP($D1366,Artslister!$A$1:$W$100,8,FALSE)</f>
        <v>Ericales</v>
      </c>
      <c r="T1366" t="str">
        <f>VLOOKUP($D1366,Artslister!$A$1:$W$100,9,FALSE)</f>
        <v>Primulaceae</v>
      </c>
      <c r="U1366" t="str">
        <f>VLOOKUP($D1366,Artslister!$A$1:$W$100,10,FALSE)</f>
        <v>Primula</v>
      </c>
      <c r="V1366" t="str">
        <f>VLOOKUP($D1366,Artslister!$A$1:$W$100,11,FALSE)</f>
        <v>veris</v>
      </c>
      <c r="W1366">
        <f>VLOOKUP($D1366,Artslister!$A$1:$W$100,12,FALSE)</f>
        <v>0</v>
      </c>
      <c r="X1366" t="str">
        <f>VLOOKUP($D1366,Artslister!$A$1:$W$100,13,FALSE)</f>
        <v>L.</v>
      </c>
      <c r="Y1366" t="str">
        <f>VLOOKUP($D1366,Artslister!$A$1:$W$100,15,FALSE)</f>
        <v>VU</v>
      </c>
      <c r="Z1366" t="e">
        <f>VLOOKUP($D1366,Artslister!$A$1:$W$100,17,FALSE)</f>
        <v>#N/A</v>
      </c>
    </row>
    <row r="1367" spans="1:26" x14ac:dyDescent="0.3">
      <c r="A1367" t="s">
        <v>19</v>
      </c>
      <c r="B1367">
        <v>2022</v>
      </c>
      <c r="C1367" t="s">
        <v>1225</v>
      </c>
      <c r="D1367" t="s">
        <v>1916</v>
      </c>
      <c r="E1367">
        <v>3</v>
      </c>
      <c r="F1367">
        <v>1</v>
      </c>
      <c r="M1367" t="str">
        <f>VLOOKUP($D1367,Artslister!$A$1:$W$100,2,FALSE)</f>
        <v>Primula veris</v>
      </c>
      <c r="N1367">
        <f>VLOOKUP($D1367,Artslister!$A$1:$W$100,3,FALSE)</f>
        <v>101883</v>
      </c>
      <c r="O1367">
        <f>VLOOKUP($D1367,Artslister!$A$1:$W$100,4,FALSE)</f>
        <v>0</v>
      </c>
      <c r="P1367" t="str">
        <f>VLOOKUP($D1367,Artslister!$A$1:$W$100,5,FALSE)</f>
        <v>Plantae</v>
      </c>
      <c r="Q1367" t="str">
        <f>VLOOKUP($D1367,Artslister!$A$1:$W$100,6,FALSE)</f>
        <v>Magnoliophyta</v>
      </c>
      <c r="R1367" t="str">
        <f>VLOOKUP($D1367,Artslister!$A$1:$W$100,7,FALSE)</f>
        <v>Eudicots</v>
      </c>
      <c r="S1367" t="str">
        <f>VLOOKUP($D1367,Artslister!$A$1:$W$100,8,FALSE)</f>
        <v>Ericales</v>
      </c>
      <c r="T1367" t="str">
        <f>VLOOKUP($D1367,Artslister!$A$1:$W$100,9,FALSE)</f>
        <v>Primulaceae</v>
      </c>
      <c r="U1367" t="str">
        <f>VLOOKUP($D1367,Artslister!$A$1:$W$100,10,FALSE)</f>
        <v>Primula</v>
      </c>
      <c r="V1367" t="str">
        <f>VLOOKUP($D1367,Artslister!$A$1:$W$100,11,FALSE)</f>
        <v>veris</v>
      </c>
      <c r="W1367">
        <f>VLOOKUP($D1367,Artslister!$A$1:$W$100,12,FALSE)</f>
        <v>0</v>
      </c>
      <c r="X1367" t="str">
        <f>VLOOKUP($D1367,Artslister!$A$1:$W$100,13,FALSE)</f>
        <v>L.</v>
      </c>
      <c r="Y1367" t="str">
        <f>VLOOKUP($D1367,Artslister!$A$1:$W$100,15,FALSE)</f>
        <v>VU</v>
      </c>
      <c r="Z1367" t="e">
        <f>VLOOKUP($D1367,Artslister!$A$1:$W$100,17,FALSE)</f>
        <v>#N/A</v>
      </c>
    </row>
    <row r="1368" spans="1:26" x14ac:dyDescent="0.3">
      <c r="A1368" t="s">
        <v>19</v>
      </c>
      <c r="B1368">
        <v>2022</v>
      </c>
      <c r="C1368" t="s">
        <v>1226</v>
      </c>
      <c r="D1368" t="s">
        <v>1916</v>
      </c>
      <c r="E1368">
        <v>8</v>
      </c>
      <c r="F1368">
        <v>1</v>
      </c>
      <c r="M1368" t="str">
        <f>VLOOKUP($D1368,Artslister!$A$1:$W$100,2,FALSE)</f>
        <v>Primula veris</v>
      </c>
      <c r="N1368">
        <f>VLOOKUP($D1368,Artslister!$A$1:$W$100,3,FALSE)</f>
        <v>101883</v>
      </c>
      <c r="O1368">
        <f>VLOOKUP($D1368,Artslister!$A$1:$W$100,4,FALSE)</f>
        <v>0</v>
      </c>
      <c r="P1368" t="str">
        <f>VLOOKUP($D1368,Artslister!$A$1:$W$100,5,FALSE)</f>
        <v>Plantae</v>
      </c>
      <c r="Q1368" t="str">
        <f>VLOOKUP($D1368,Artslister!$A$1:$W$100,6,FALSE)</f>
        <v>Magnoliophyta</v>
      </c>
      <c r="R1368" t="str">
        <f>VLOOKUP($D1368,Artslister!$A$1:$W$100,7,FALSE)</f>
        <v>Eudicots</v>
      </c>
      <c r="S1368" t="str">
        <f>VLOOKUP($D1368,Artslister!$A$1:$W$100,8,FALSE)</f>
        <v>Ericales</v>
      </c>
      <c r="T1368" t="str">
        <f>VLOOKUP($D1368,Artslister!$A$1:$W$100,9,FALSE)</f>
        <v>Primulaceae</v>
      </c>
      <c r="U1368" t="str">
        <f>VLOOKUP($D1368,Artslister!$A$1:$W$100,10,FALSE)</f>
        <v>Primula</v>
      </c>
      <c r="V1368" t="str">
        <f>VLOOKUP($D1368,Artslister!$A$1:$W$100,11,FALSE)</f>
        <v>veris</v>
      </c>
      <c r="W1368">
        <f>VLOOKUP($D1368,Artslister!$A$1:$W$100,12,FALSE)</f>
        <v>0</v>
      </c>
      <c r="X1368" t="str">
        <f>VLOOKUP($D1368,Artslister!$A$1:$W$100,13,FALSE)</f>
        <v>L.</v>
      </c>
      <c r="Y1368" t="str">
        <f>VLOOKUP($D1368,Artslister!$A$1:$W$100,15,FALSE)</f>
        <v>VU</v>
      </c>
      <c r="Z1368" t="e">
        <f>VLOOKUP($D1368,Artslister!$A$1:$W$100,17,FALSE)</f>
        <v>#N/A</v>
      </c>
    </row>
    <row r="1369" spans="1:26" x14ac:dyDescent="0.3">
      <c r="A1369" t="s">
        <v>19</v>
      </c>
      <c r="B1369">
        <v>2022</v>
      </c>
      <c r="C1369" t="s">
        <v>1219</v>
      </c>
      <c r="D1369" t="s">
        <v>1916</v>
      </c>
      <c r="E1369">
        <v>15</v>
      </c>
      <c r="F1369">
        <v>1</v>
      </c>
      <c r="M1369" t="str">
        <f>VLOOKUP($D1369,Artslister!$A$1:$W$100,2,FALSE)</f>
        <v>Primula veris</v>
      </c>
      <c r="N1369">
        <f>VLOOKUP($D1369,Artslister!$A$1:$W$100,3,FALSE)</f>
        <v>101883</v>
      </c>
      <c r="O1369">
        <f>VLOOKUP($D1369,Artslister!$A$1:$W$100,4,FALSE)</f>
        <v>0</v>
      </c>
      <c r="P1369" t="str">
        <f>VLOOKUP($D1369,Artslister!$A$1:$W$100,5,FALSE)</f>
        <v>Plantae</v>
      </c>
      <c r="Q1369" t="str">
        <f>VLOOKUP($D1369,Artslister!$A$1:$W$100,6,FALSE)</f>
        <v>Magnoliophyta</v>
      </c>
      <c r="R1369" t="str">
        <f>VLOOKUP($D1369,Artslister!$A$1:$W$100,7,FALSE)</f>
        <v>Eudicots</v>
      </c>
      <c r="S1369" t="str">
        <f>VLOOKUP($D1369,Artslister!$A$1:$W$100,8,FALSE)</f>
        <v>Ericales</v>
      </c>
      <c r="T1369" t="str">
        <f>VLOOKUP($D1369,Artslister!$A$1:$W$100,9,FALSE)</f>
        <v>Primulaceae</v>
      </c>
      <c r="U1369" t="str">
        <f>VLOOKUP($D1369,Artslister!$A$1:$W$100,10,FALSE)</f>
        <v>Primula</v>
      </c>
      <c r="V1369" t="str">
        <f>VLOOKUP($D1369,Artslister!$A$1:$W$100,11,FALSE)</f>
        <v>veris</v>
      </c>
      <c r="W1369">
        <f>VLOOKUP($D1369,Artslister!$A$1:$W$100,12,FALSE)</f>
        <v>0</v>
      </c>
      <c r="X1369" t="str">
        <f>VLOOKUP($D1369,Artslister!$A$1:$W$100,13,FALSE)</f>
        <v>L.</v>
      </c>
      <c r="Y1369" t="str">
        <f>VLOOKUP($D1369,Artslister!$A$1:$W$100,15,FALSE)</f>
        <v>VU</v>
      </c>
      <c r="Z1369" t="e">
        <f>VLOOKUP($D1369,Artslister!$A$1:$W$100,17,FALSE)</f>
        <v>#N/A</v>
      </c>
    </row>
    <row r="1370" spans="1:26" x14ac:dyDescent="0.3">
      <c r="A1370" t="s">
        <v>19</v>
      </c>
      <c r="B1370">
        <v>2022</v>
      </c>
      <c r="C1370" t="s">
        <v>1221</v>
      </c>
      <c r="D1370" t="s">
        <v>1916</v>
      </c>
      <c r="E1370">
        <v>25</v>
      </c>
      <c r="F1370">
        <v>1</v>
      </c>
      <c r="M1370" t="str">
        <f>VLOOKUP($D1370,Artslister!$A$1:$W$100,2,FALSE)</f>
        <v>Primula veris</v>
      </c>
      <c r="N1370">
        <f>VLOOKUP($D1370,Artslister!$A$1:$W$100,3,FALSE)</f>
        <v>101883</v>
      </c>
      <c r="O1370">
        <f>VLOOKUP($D1370,Artslister!$A$1:$W$100,4,FALSE)</f>
        <v>0</v>
      </c>
      <c r="P1370" t="str">
        <f>VLOOKUP($D1370,Artslister!$A$1:$W$100,5,FALSE)</f>
        <v>Plantae</v>
      </c>
      <c r="Q1370" t="str">
        <f>VLOOKUP($D1370,Artslister!$A$1:$W$100,6,FALSE)</f>
        <v>Magnoliophyta</v>
      </c>
      <c r="R1370" t="str">
        <f>VLOOKUP($D1370,Artslister!$A$1:$W$100,7,FALSE)</f>
        <v>Eudicots</v>
      </c>
      <c r="S1370" t="str">
        <f>VLOOKUP($D1370,Artslister!$A$1:$W$100,8,FALSE)</f>
        <v>Ericales</v>
      </c>
      <c r="T1370" t="str">
        <f>VLOOKUP($D1370,Artslister!$A$1:$W$100,9,FALSE)</f>
        <v>Primulaceae</v>
      </c>
      <c r="U1370" t="str">
        <f>VLOOKUP($D1370,Artslister!$A$1:$W$100,10,FALSE)</f>
        <v>Primula</v>
      </c>
      <c r="V1370" t="str">
        <f>VLOOKUP($D1370,Artslister!$A$1:$W$100,11,FALSE)</f>
        <v>veris</v>
      </c>
      <c r="W1370">
        <f>VLOOKUP($D1370,Artslister!$A$1:$W$100,12,FALSE)</f>
        <v>0</v>
      </c>
      <c r="X1370" t="str">
        <f>VLOOKUP($D1370,Artslister!$A$1:$W$100,13,FALSE)</f>
        <v>L.</v>
      </c>
      <c r="Y1370" t="str">
        <f>VLOOKUP($D1370,Artslister!$A$1:$W$100,15,FALSE)</f>
        <v>VU</v>
      </c>
      <c r="Z1370" t="e">
        <f>VLOOKUP($D1370,Artslister!$A$1:$W$100,17,FALSE)</f>
        <v>#N/A</v>
      </c>
    </row>
    <row r="1371" spans="1:26" x14ac:dyDescent="0.3">
      <c r="A1371" t="s">
        <v>19</v>
      </c>
      <c r="B1371">
        <v>2022</v>
      </c>
      <c r="C1371" t="s">
        <v>1224</v>
      </c>
      <c r="D1371" t="s">
        <v>1916</v>
      </c>
      <c r="E1371">
        <v>12</v>
      </c>
      <c r="F1371">
        <v>1</v>
      </c>
      <c r="M1371" t="str">
        <f>VLOOKUP($D1371,Artslister!$A$1:$W$100,2,FALSE)</f>
        <v>Primula veris</v>
      </c>
      <c r="N1371">
        <f>VLOOKUP($D1371,Artslister!$A$1:$W$100,3,FALSE)</f>
        <v>101883</v>
      </c>
      <c r="O1371">
        <f>VLOOKUP($D1371,Artslister!$A$1:$W$100,4,FALSE)</f>
        <v>0</v>
      </c>
      <c r="P1371" t="str">
        <f>VLOOKUP($D1371,Artslister!$A$1:$W$100,5,FALSE)</f>
        <v>Plantae</v>
      </c>
      <c r="Q1371" t="str">
        <f>VLOOKUP($D1371,Artslister!$A$1:$W$100,6,FALSE)</f>
        <v>Magnoliophyta</v>
      </c>
      <c r="R1371" t="str">
        <f>VLOOKUP($D1371,Artslister!$A$1:$W$100,7,FALSE)</f>
        <v>Eudicots</v>
      </c>
      <c r="S1371" t="str">
        <f>VLOOKUP($D1371,Artslister!$A$1:$W$100,8,FALSE)</f>
        <v>Ericales</v>
      </c>
      <c r="T1371" t="str">
        <f>VLOOKUP($D1371,Artslister!$A$1:$W$100,9,FALSE)</f>
        <v>Primulaceae</v>
      </c>
      <c r="U1371" t="str">
        <f>VLOOKUP($D1371,Artslister!$A$1:$W$100,10,FALSE)</f>
        <v>Primula</v>
      </c>
      <c r="V1371" t="str">
        <f>VLOOKUP($D1371,Artslister!$A$1:$W$100,11,FALSE)</f>
        <v>veris</v>
      </c>
      <c r="W1371">
        <f>VLOOKUP($D1371,Artslister!$A$1:$W$100,12,FALSE)</f>
        <v>0</v>
      </c>
      <c r="X1371" t="str">
        <f>VLOOKUP($D1371,Artslister!$A$1:$W$100,13,FALSE)</f>
        <v>L.</v>
      </c>
      <c r="Y1371" t="str">
        <f>VLOOKUP($D1371,Artslister!$A$1:$W$100,15,FALSE)</f>
        <v>VU</v>
      </c>
      <c r="Z1371" t="e">
        <f>VLOOKUP($D1371,Artslister!$A$1:$W$100,17,FALSE)</f>
        <v>#N/A</v>
      </c>
    </row>
    <row r="1372" spans="1:26" x14ac:dyDescent="0.3">
      <c r="A1372" t="s">
        <v>19</v>
      </c>
      <c r="B1372">
        <v>2022</v>
      </c>
      <c r="C1372" t="s">
        <v>1223</v>
      </c>
      <c r="D1372" t="s">
        <v>1916</v>
      </c>
      <c r="E1372">
        <v>10</v>
      </c>
      <c r="F1372">
        <v>1</v>
      </c>
      <c r="M1372" t="str">
        <f>VLOOKUP($D1372,Artslister!$A$1:$W$100,2,FALSE)</f>
        <v>Primula veris</v>
      </c>
      <c r="N1372">
        <f>VLOOKUP($D1372,Artslister!$A$1:$W$100,3,FALSE)</f>
        <v>101883</v>
      </c>
      <c r="O1372">
        <f>VLOOKUP($D1372,Artslister!$A$1:$W$100,4,FALSE)</f>
        <v>0</v>
      </c>
      <c r="P1372" t="str">
        <f>VLOOKUP($D1372,Artslister!$A$1:$W$100,5,FALSE)</f>
        <v>Plantae</v>
      </c>
      <c r="Q1372" t="str">
        <f>VLOOKUP($D1372,Artslister!$A$1:$W$100,6,FALSE)</f>
        <v>Magnoliophyta</v>
      </c>
      <c r="R1372" t="str">
        <f>VLOOKUP($D1372,Artslister!$A$1:$W$100,7,FALSE)</f>
        <v>Eudicots</v>
      </c>
      <c r="S1372" t="str">
        <f>VLOOKUP($D1372,Artslister!$A$1:$W$100,8,FALSE)</f>
        <v>Ericales</v>
      </c>
      <c r="T1372" t="str">
        <f>VLOOKUP($D1372,Artslister!$A$1:$W$100,9,FALSE)</f>
        <v>Primulaceae</v>
      </c>
      <c r="U1372" t="str">
        <f>VLOOKUP($D1372,Artslister!$A$1:$W$100,10,FALSE)</f>
        <v>Primula</v>
      </c>
      <c r="V1372" t="str">
        <f>VLOOKUP($D1372,Artslister!$A$1:$W$100,11,FALSE)</f>
        <v>veris</v>
      </c>
      <c r="W1372">
        <f>VLOOKUP($D1372,Artslister!$A$1:$W$100,12,FALSE)</f>
        <v>0</v>
      </c>
      <c r="X1372" t="str">
        <f>VLOOKUP($D1372,Artslister!$A$1:$W$100,13,FALSE)</f>
        <v>L.</v>
      </c>
      <c r="Y1372" t="str">
        <f>VLOOKUP($D1372,Artslister!$A$1:$W$100,15,FALSE)</f>
        <v>VU</v>
      </c>
      <c r="Z1372" t="e">
        <f>VLOOKUP($D1372,Artslister!$A$1:$W$100,17,FALSE)</f>
        <v>#N/A</v>
      </c>
    </row>
    <row r="1373" spans="1:26" x14ac:dyDescent="0.3">
      <c r="A1373" t="s">
        <v>148</v>
      </c>
      <c r="B1373">
        <v>2022</v>
      </c>
      <c r="C1373" t="s">
        <v>1615</v>
      </c>
      <c r="D1373" t="s">
        <v>1916</v>
      </c>
      <c r="E1373">
        <v>12</v>
      </c>
      <c r="F1373">
        <v>1</v>
      </c>
      <c r="M1373" t="str">
        <f>VLOOKUP($D1373,Artslister!$A$1:$W$100,2,FALSE)</f>
        <v>Primula veris</v>
      </c>
      <c r="N1373">
        <f>VLOOKUP($D1373,Artslister!$A$1:$W$100,3,FALSE)</f>
        <v>101883</v>
      </c>
      <c r="O1373">
        <f>VLOOKUP($D1373,Artslister!$A$1:$W$100,4,FALSE)</f>
        <v>0</v>
      </c>
      <c r="P1373" t="str">
        <f>VLOOKUP($D1373,Artslister!$A$1:$W$100,5,FALSE)</f>
        <v>Plantae</v>
      </c>
      <c r="Q1373" t="str">
        <f>VLOOKUP($D1373,Artslister!$A$1:$W$100,6,FALSE)</f>
        <v>Magnoliophyta</v>
      </c>
      <c r="R1373" t="str">
        <f>VLOOKUP($D1373,Artslister!$A$1:$W$100,7,FALSE)</f>
        <v>Eudicots</v>
      </c>
      <c r="S1373" t="str">
        <f>VLOOKUP($D1373,Artslister!$A$1:$W$100,8,FALSE)</f>
        <v>Ericales</v>
      </c>
      <c r="T1373" t="str">
        <f>VLOOKUP($D1373,Artslister!$A$1:$W$100,9,FALSE)</f>
        <v>Primulaceae</v>
      </c>
      <c r="U1373" t="str">
        <f>VLOOKUP($D1373,Artslister!$A$1:$W$100,10,FALSE)</f>
        <v>Primula</v>
      </c>
      <c r="V1373" t="str">
        <f>VLOOKUP($D1373,Artslister!$A$1:$W$100,11,FALSE)</f>
        <v>veris</v>
      </c>
      <c r="W1373">
        <f>VLOOKUP($D1373,Artslister!$A$1:$W$100,12,FALSE)</f>
        <v>0</v>
      </c>
      <c r="X1373" t="str">
        <f>VLOOKUP($D1373,Artslister!$A$1:$W$100,13,FALSE)</f>
        <v>L.</v>
      </c>
      <c r="Y1373" t="str">
        <f>VLOOKUP($D1373,Artslister!$A$1:$W$100,15,FALSE)</f>
        <v>VU</v>
      </c>
      <c r="Z1373" t="e">
        <f>VLOOKUP($D1373,Artslister!$A$1:$W$100,17,FALSE)</f>
        <v>#N/A</v>
      </c>
    </row>
    <row r="1374" spans="1:26" x14ac:dyDescent="0.3">
      <c r="A1374" t="s">
        <v>148</v>
      </c>
      <c r="B1374">
        <v>2022</v>
      </c>
      <c r="C1374" t="s">
        <v>1612</v>
      </c>
      <c r="D1374" t="s">
        <v>1916</v>
      </c>
      <c r="E1374" t="s">
        <v>503</v>
      </c>
      <c r="F1374">
        <v>1</v>
      </c>
      <c r="L1374" s="3" t="s">
        <v>1927</v>
      </c>
      <c r="M1374" t="str">
        <f>VLOOKUP($D1374,Artslister!$A$1:$W$100,2,FALSE)</f>
        <v>Primula veris</v>
      </c>
      <c r="N1374">
        <f>VLOOKUP($D1374,Artslister!$A$1:$W$100,3,FALSE)</f>
        <v>101883</v>
      </c>
      <c r="O1374">
        <f>VLOOKUP($D1374,Artslister!$A$1:$W$100,4,FALSE)</f>
        <v>0</v>
      </c>
      <c r="P1374" t="str">
        <f>VLOOKUP($D1374,Artslister!$A$1:$W$100,5,FALSE)</f>
        <v>Plantae</v>
      </c>
      <c r="Q1374" t="str">
        <f>VLOOKUP($D1374,Artslister!$A$1:$W$100,6,FALSE)</f>
        <v>Magnoliophyta</v>
      </c>
      <c r="R1374" t="str">
        <f>VLOOKUP($D1374,Artslister!$A$1:$W$100,7,FALSE)</f>
        <v>Eudicots</v>
      </c>
      <c r="S1374" t="str">
        <f>VLOOKUP($D1374,Artslister!$A$1:$W$100,8,FALSE)</f>
        <v>Ericales</v>
      </c>
      <c r="T1374" t="str">
        <f>VLOOKUP($D1374,Artslister!$A$1:$W$100,9,FALSE)</f>
        <v>Primulaceae</v>
      </c>
      <c r="U1374" t="str">
        <f>VLOOKUP($D1374,Artslister!$A$1:$W$100,10,FALSE)</f>
        <v>Primula</v>
      </c>
      <c r="V1374" t="str">
        <f>VLOOKUP($D1374,Artslister!$A$1:$W$100,11,FALSE)</f>
        <v>veris</v>
      </c>
      <c r="W1374">
        <f>VLOOKUP($D1374,Artslister!$A$1:$W$100,12,FALSE)</f>
        <v>0</v>
      </c>
      <c r="X1374" t="str">
        <f>VLOOKUP($D1374,Artslister!$A$1:$W$100,13,FALSE)</f>
        <v>L.</v>
      </c>
      <c r="Y1374" t="str">
        <f>VLOOKUP($D1374,Artslister!$A$1:$W$100,15,FALSE)</f>
        <v>VU</v>
      </c>
      <c r="Z1374" t="e">
        <f>VLOOKUP($D1374,Artslister!$A$1:$W$100,17,FALSE)</f>
        <v>#N/A</v>
      </c>
    </row>
    <row r="1375" spans="1:26" x14ac:dyDescent="0.3">
      <c r="A1375" t="s">
        <v>146</v>
      </c>
      <c r="B1375">
        <v>2022</v>
      </c>
      <c r="C1375" t="s">
        <v>1450</v>
      </c>
      <c r="D1375" t="s">
        <v>1916</v>
      </c>
      <c r="E1375">
        <v>1</v>
      </c>
      <c r="F1375">
        <v>1</v>
      </c>
      <c r="M1375" t="str">
        <f>VLOOKUP($D1375,Artslister!$A$1:$W$100,2,FALSE)</f>
        <v>Primula veris</v>
      </c>
      <c r="N1375">
        <f>VLOOKUP($D1375,Artslister!$A$1:$W$100,3,FALSE)</f>
        <v>101883</v>
      </c>
      <c r="O1375">
        <f>VLOOKUP($D1375,Artslister!$A$1:$W$100,4,FALSE)</f>
        <v>0</v>
      </c>
      <c r="P1375" t="str">
        <f>VLOOKUP($D1375,Artslister!$A$1:$W$100,5,FALSE)</f>
        <v>Plantae</v>
      </c>
      <c r="Q1375" t="str">
        <f>VLOOKUP($D1375,Artslister!$A$1:$W$100,6,FALSE)</f>
        <v>Magnoliophyta</v>
      </c>
      <c r="R1375" t="str">
        <f>VLOOKUP($D1375,Artslister!$A$1:$W$100,7,FALSE)</f>
        <v>Eudicots</v>
      </c>
      <c r="S1375" t="str">
        <f>VLOOKUP($D1375,Artslister!$A$1:$W$100,8,FALSE)</f>
        <v>Ericales</v>
      </c>
      <c r="T1375" t="str">
        <f>VLOOKUP($D1375,Artslister!$A$1:$W$100,9,FALSE)</f>
        <v>Primulaceae</v>
      </c>
      <c r="U1375" t="str">
        <f>VLOOKUP($D1375,Artslister!$A$1:$W$100,10,FALSE)</f>
        <v>Primula</v>
      </c>
      <c r="V1375" t="str">
        <f>VLOOKUP($D1375,Artslister!$A$1:$W$100,11,FALSE)</f>
        <v>veris</v>
      </c>
      <c r="W1375">
        <f>VLOOKUP($D1375,Artslister!$A$1:$W$100,12,FALSE)</f>
        <v>0</v>
      </c>
      <c r="X1375" t="str">
        <f>VLOOKUP($D1375,Artslister!$A$1:$W$100,13,FALSE)</f>
        <v>L.</v>
      </c>
      <c r="Y1375" t="str">
        <f>VLOOKUP($D1375,Artslister!$A$1:$W$100,15,FALSE)</f>
        <v>VU</v>
      </c>
      <c r="Z1375" t="e">
        <f>VLOOKUP($D1375,Artslister!$A$1:$W$100,17,FALSE)</f>
        <v>#N/A</v>
      </c>
    </row>
    <row r="1376" spans="1:26" x14ac:dyDescent="0.3">
      <c r="A1376" t="s">
        <v>146</v>
      </c>
      <c r="B1376">
        <v>2022</v>
      </c>
      <c r="C1376" t="s">
        <v>1453</v>
      </c>
      <c r="D1376" t="s">
        <v>1916</v>
      </c>
      <c r="E1376">
        <v>20</v>
      </c>
      <c r="F1376">
        <v>1</v>
      </c>
      <c r="M1376" t="str">
        <f>VLOOKUP($D1376,Artslister!$A$1:$W$100,2,FALSE)</f>
        <v>Primula veris</v>
      </c>
      <c r="N1376">
        <f>VLOOKUP($D1376,Artslister!$A$1:$W$100,3,FALSE)</f>
        <v>101883</v>
      </c>
      <c r="O1376">
        <f>VLOOKUP($D1376,Artslister!$A$1:$W$100,4,FALSE)</f>
        <v>0</v>
      </c>
      <c r="P1376" t="str">
        <f>VLOOKUP($D1376,Artslister!$A$1:$W$100,5,FALSE)</f>
        <v>Plantae</v>
      </c>
      <c r="Q1376" t="str">
        <f>VLOOKUP($D1376,Artslister!$A$1:$W$100,6,FALSE)</f>
        <v>Magnoliophyta</v>
      </c>
      <c r="R1376" t="str">
        <f>VLOOKUP($D1376,Artslister!$A$1:$W$100,7,FALSE)</f>
        <v>Eudicots</v>
      </c>
      <c r="S1376" t="str">
        <f>VLOOKUP($D1376,Artslister!$A$1:$W$100,8,FALSE)</f>
        <v>Ericales</v>
      </c>
      <c r="T1376" t="str">
        <f>VLOOKUP($D1376,Artslister!$A$1:$W$100,9,FALSE)</f>
        <v>Primulaceae</v>
      </c>
      <c r="U1376" t="str">
        <f>VLOOKUP($D1376,Artslister!$A$1:$W$100,10,FALSE)</f>
        <v>Primula</v>
      </c>
      <c r="V1376" t="str">
        <f>VLOOKUP($D1376,Artslister!$A$1:$W$100,11,FALSE)</f>
        <v>veris</v>
      </c>
      <c r="W1376">
        <f>VLOOKUP($D1376,Artslister!$A$1:$W$100,12,FALSE)</f>
        <v>0</v>
      </c>
      <c r="X1376" t="str">
        <f>VLOOKUP($D1376,Artslister!$A$1:$W$100,13,FALSE)</f>
        <v>L.</v>
      </c>
      <c r="Y1376" t="str">
        <f>VLOOKUP($D1376,Artslister!$A$1:$W$100,15,FALSE)</f>
        <v>VU</v>
      </c>
      <c r="Z1376" t="e">
        <f>VLOOKUP($D1376,Artslister!$A$1:$W$100,17,FALSE)</f>
        <v>#N/A</v>
      </c>
    </row>
    <row r="1377" spans="1:26" x14ac:dyDescent="0.3">
      <c r="A1377" t="s">
        <v>75</v>
      </c>
      <c r="B1377">
        <v>2022</v>
      </c>
      <c r="C1377" t="s">
        <v>1407</v>
      </c>
      <c r="D1377" t="s">
        <v>1916</v>
      </c>
      <c r="E1377">
        <v>10</v>
      </c>
      <c r="F1377">
        <v>1</v>
      </c>
      <c r="M1377" t="str">
        <f>VLOOKUP($D1377,Artslister!$A$1:$W$100,2,FALSE)</f>
        <v>Primula veris</v>
      </c>
      <c r="N1377">
        <f>VLOOKUP($D1377,Artslister!$A$1:$W$100,3,FALSE)</f>
        <v>101883</v>
      </c>
      <c r="O1377">
        <f>VLOOKUP($D1377,Artslister!$A$1:$W$100,4,FALSE)</f>
        <v>0</v>
      </c>
      <c r="P1377" t="str">
        <f>VLOOKUP($D1377,Artslister!$A$1:$W$100,5,FALSE)</f>
        <v>Plantae</v>
      </c>
      <c r="Q1377" t="str">
        <f>VLOOKUP($D1377,Artslister!$A$1:$W$100,6,FALSE)</f>
        <v>Magnoliophyta</v>
      </c>
      <c r="R1377" t="str">
        <f>VLOOKUP($D1377,Artslister!$A$1:$W$100,7,FALSE)</f>
        <v>Eudicots</v>
      </c>
      <c r="S1377" t="str">
        <f>VLOOKUP($D1377,Artslister!$A$1:$W$100,8,FALSE)</f>
        <v>Ericales</v>
      </c>
      <c r="T1377" t="str">
        <f>VLOOKUP($D1377,Artslister!$A$1:$W$100,9,FALSE)</f>
        <v>Primulaceae</v>
      </c>
      <c r="U1377" t="str">
        <f>VLOOKUP($D1377,Artslister!$A$1:$W$100,10,FALSE)</f>
        <v>Primula</v>
      </c>
      <c r="V1377" t="str">
        <f>VLOOKUP($D1377,Artslister!$A$1:$W$100,11,FALSE)</f>
        <v>veris</v>
      </c>
      <c r="W1377">
        <f>VLOOKUP($D1377,Artslister!$A$1:$W$100,12,FALSE)</f>
        <v>0</v>
      </c>
      <c r="X1377" t="str">
        <f>VLOOKUP($D1377,Artslister!$A$1:$W$100,13,FALSE)</f>
        <v>L.</v>
      </c>
      <c r="Y1377" t="str">
        <f>VLOOKUP($D1377,Artslister!$A$1:$W$100,15,FALSE)</f>
        <v>VU</v>
      </c>
      <c r="Z1377" t="e">
        <f>VLOOKUP($D1377,Artslister!$A$1:$W$100,17,FALSE)</f>
        <v>#N/A</v>
      </c>
    </row>
    <row r="1378" spans="1:26" x14ac:dyDescent="0.3">
      <c r="A1378" t="s">
        <v>56</v>
      </c>
      <c r="B1378">
        <v>2022</v>
      </c>
      <c r="C1378" t="s">
        <v>1500</v>
      </c>
      <c r="D1378" t="s">
        <v>1916</v>
      </c>
      <c r="E1378">
        <v>1</v>
      </c>
      <c r="F1378">
        <v>1</v>
      </c>
      <c r="M1378" t="str">
        <f>VLOOKUP($D1378,Artslister!$A$1:$W$100,2,FALSE)</f>
        <v>Primula veris</v>
      </c>
      <c r="N1378">
        <f>VLOOKUP($D1378,Artslister!$A$1:$W$100,3,FALSE)</f>
        <v>101883</v>
      </c>
      <c r="O1378">
        <f>VLOOKUP($D1378,Artslister!$A$1:$W$100,4,FALSE)</f>
        <v>0</v>
      </c>
      <c r="P1378" t="str">
        <f>VLOOKUP($D1378,Artslister!$A$1:$W$100,5,FALSE)</f>
        <v>Plantae</v>
      </c>
      <c r="Q1378" t="str">
        <f>VLOOKUP($D1378,Artslister!$A$1:$W$100,6,FALSE)</f>
        <v>Magnoliophyta</v>
      </c>
      <c r="R1378" t="str">
        <f>VLOOKUP($D1378,Artslister!$A$1:$W$100,7,FALSE)</f>
        <v>Eudicots</v>
      </c>
      <c r="S1378" t="str">
        <f>VLOOKUP($D1378,Artslister!$A$1:$W$100,8,FALSE)</f>
        <v>Ericales</v>
      </c>
      <c r="T1378" t="str">
        <f>VLOOKUP($D1378,Artslister!$A$1:$W$100,9,FALSE)</f>
        <v>Primulaceae</v>
      </c>
      <c r="U1378" t="str">
        <f>VLOOKUP($D1378,Artslister!$A$1:$W$100,10,FALSE)</f>
        <v>Primula</v>
      </c>
      <c r="V1378" t="str">
        <f>VLOOKUP($D1378,Artslister!$A$1:$W$100,11,FALSE)</f>
        <v>veris</v>
      </c>
      <c r="W1378">
        <f>VLOOKUP($D1378,Artslister!$A$1:$W$100,12,FALSE)</f>
        <v>0</v>
      </c>
      <c r="X1378" t="str">
        <f>VLOOKUP($D1378,Artslister!$A$1:$W$100,13,FALSE)</f>
        <v>L.</v>
      </c>
      <c r="Y1378" t="str">
        <f>VLOOKUP($D1378,Artslister!$A$1:$W$100,15,FALSE)</f>
        <v>VU</v>
      </c>
      <c r="Z1378" t="e">
        <f>VLOOKUP($D1378,Artslister!$A$1:$W$100,17,FALSE)</f>
        <v>#N/A</v>
      </c>
    </row>
    <row r="1379" spans="1:26" x14ac:dyDescent="0.3">
      <c r="A1379" t="s">
        <v>56</v>
      </c>
      <c r="B1379">
        <v>2022</v>
      </c>
      <c r="C1379" t="s">
        <v>1481</v>
      </c>
      <c r="D1379" t="s">
        <v>1916</v>
      </c>
      <c r="E1379">
        <v>2</v>
      </c>
      <c r="F1379">
        <v>1</v>
      </c>
      <c r="M1379" t="str">
        <f>VLOOKUP($D1379,Artslister!$A$1:$W$100,2,FALSE)</f>
        <v>Primula veris</v>
      </c>
      <c r="N1379">
        <f>VLOOKUP($D1379,Artslister!$A$1:$W$100,3,FALSE)</f>
        <v>101883</v>
      </c>
      <c r="O1379">
        <f>VLOOKUP($D1379,Artslister!$A$1:$W$100,4,FALSE)</f>
        <v>0</v>
      </c>
      <c r="P1379" t="str">
        <f>VLOOKUP($D1379,Artslister!$A$1:$W$100,5,FALSE)</f>
        <v>Plantae</v>
      </c>
      <c r="Q1379" t="str">
        <f>VLOOKUP($D1379,Artslister!$A$1:$W$100,6,FALSE)</f>
        <v>Magnoliophyta</v>
      </c>
      <c r="R1379" t="str">
        <f>VLOOKUP($D1379,Artslister!$A$1:$W$100,7,FALSE)</f>
        <v>Eudicots</v>
      </c>
      <c r="S1379" t="str">
        <f>VLOOKUP($D1379,Artslister!$A$1:$W$100,8,FALSE)</f>
        <v>Ericales</v>
      </c>
      <c r="T1379" t="str">
        <f>VLOOKUP($D1379,Artslister!$A$1:$W$100,9,FALSE)</f>
        <v>Primulaceae</v>
      </c>
      <c r="U1379" t="str">
        <f>VLOOKUP($D1379,Artslister!$A$1:$W$100,10,FALSE)</f>
        <v>Primula</v>
      </c>
      <c r="V1379" t="str">
        <f>VLOOKUP($D1379,Artslister!$A$1:$W$100,11,FALSE)</f>
        <v>veris</v>
      </c>
      <c r="W1379">
        <f>VLOOKUP($D1379,Artslister!$A$1:$W$100,12,FALSE)</f>
        <v>0</v>
      </c>
      <c r="X1379" t="str">
        <f>VLOOKUP($D1379,Artslister!$A$1:$W$100,13,FALSE)</f>
        <v>L.</v>
      </c>
      <c r="Y1379" t="str">
        <f>VLOOKUP($D1379,Artslister!$A$1:$W$100,15,FALSE)</f>
        <v>VU</v>
      </c>
      <c r="Z1379" t="e">
        <f>VLOOKUP($D1379,Artslister!$A$1:$W$100,17,FALSE)</f>
        <v>#N/A</v>
      </c>
    </row>
    <row r="1380" spans="1:26" x14ac:dyDescent="0.3">
      <c r="A1380" t="s">
        <v>56</v>
      </c>
      <c r="B1380">
        <v>2022</v>
      </c>
      <c r="C1380" t="s">
        <v>1496</v>
      </c>
      <c r="D1380" t="s">
        <v>1916</v>
      </c>
      <c r="E1380">
        <v>2</v>
      </c>
      <c r="F1380">
        <v>1</v>
      </c>
      <c r="M1380" t="str">
        <f>VLOOKUP($D1380,Artslister!$A$1:$W$100,2,FALSE)</f>
        <v>Primula veris</v>
      </c>
      <c r="N1380">
        <f>VLOOKUP($D1380,Artslister!$A$1:$W$100,3,FALSE)</f>
        <v>101883</v>
      </c>
      <c r="O1380">
        <f>VLOOKUP($D1380,Artslister!$A$1:$W$100,4,FALSE)</f>
        <v>0</v>
      </c>
      <c r="P1380" t="str">
        <f>VLOOKUP($D1380,Artslister!$A$1:$W$100,5,FALSE)</f>
        <v>Plantae</v>
      </c>
      <c r="Q1380" t="str">
        <f>VLOOKUP($D1380,Artslister!$A$1:$W$100,6,FALSE)</f>
        <v>Magnoliophyta</v>
      </c>
      <c r="R1380" t="str">
        <f>VLOOKUP($D1380,Artslister!$A$1:$W$100,7,FALSE)</f>
        <v>Eudicots</v>
      </c>
      <c r="S1380" t="str">
        <f>VLOOKUP($D1380,Artslister!$A$1:$W$100,8,FALSE)</f>
        <v>Ericales</v>
      </c>
      <c r="T1380" t="str">
        <f>VLOOKUP($D1380,Artslister!$A$1:$W$100,9,FALSE)</f>
        <v>Primulaceae</v>
      </c>
      <c r="U1380" t="str">
        <f>VLOOKUP($D1380,Artslister!$A$1:$W$100,10,FALSE)</f>
        <v>Primula</v>
      </c>
      <c r="V1380" t="str">
        <f>VLOOKUP($D1380,Artslister!$A$1:$W$100,11,FALSE)</f>
        <v>veris</v>
      </c>
      <c r="W1380">
        <f>VLOOKUP($D1380,Artslister!$A$1:$W$100,12,FALSE)</f>
        <v>0</v>
      </c>
      <c r="X1380" t="str">
        <f>VLOOKUP($D1380,Artslister!$A$1:$W$100,13,FALSE)</f>
        <v>L.</v>
      </c>
      <c r="Y1380" t="str">
        <f>VLOOKUP($D1380,Artslister!$A$1:$W$100,15,FALSE)</f>
        <v>VU</v>
      </c>
      <c r="Z1380" t="e">
        <f>VLOOKUP($D1380,Artslister!$A$1:$W$100,17,FALSE)</f>
        <v>#N/A</v>
      </c>
    </row>
    <row r="1381" spans="1:26" x14ac:dyDescent="0.3">
      <c r="A1381" t="s">
        <v>98</v>
      </c>
      <c r="B1381">
        <v>2022</v>
      </c>
      <c r="C1381" t="s">
        <v>1560</v>
      </c>
      <c r="D1381" t="s">
        <v>1916</v>
      </c>
      <c r="E1381">
        <v>1</v>
      </c>
      <c r="F1381">
        <v>1</v>
      </c>
      <c r="M1381" t="str">
        <f>VLOOKUP($D1381,Artslister!$A$1:$W$100,2,FALSE)</f>
        <v>Primula veris</v>
      </c>
      <c r="N1381">
        <f>VLOOKUP($D1381,Artslister!$A$1:$W$100,3,FALSE)</f>
        <v>101883</v>
      </c>
      <c r="O1381">
        <f>VLOOKUP($D1381,Artslister!$A$1:$W$100,4,FALSE)</f>
        <v>0</v>
      </c>
      <c r="P1381" t="str">
        <f>VLOOKUP($D1381,Artslister!$A$1:$W$100,5,FALSE)</f>
        <v>Plantae</v>
      </c>
      <c r="Q1381" t="str">
        <f>VLOOKUP($D1381,Artslister!$A$1:$W$100,6,FALSE)</f>
        <v>Magnoliophyta</v>
      </c>
      <c r="R1381" t="str">
        <f>VLOOKUP($D1381,Artslister!$A$1:$W$100,7,FALSE)</f>
        <v>Eudicots</v>
      </c>
      <c r="S1381" t="str">
        <f>VLOOKUP($D1381,Artslister!$A$1:$W$100,8,FALSE)</f>
        <v>Ericales</v>
      </c>
      <c r="T1381" t="str">
        <f>VLOOKUP($D1381,Artslister!$A$1:$W$100,9,FALSE)</f>
        <v>Primulaceae</v>
      </c>
      <c r="U1381" t="str">
        <f>VLOOKUP($D1381,Artslister!$A$1:$W$100,10,FALSE)</f>
        <v>Primula</v>
      </c>
      <c r="V1381" t="str">
        <f>VLOOKUP($D1381,Artslister!$A$1:$W$100,11,FALSE)</f>
        <v>veris</v>
      </c>
      <c r="W1381">
        <f>VLOOKUP($D1381,Artslister!$A$1:$W$100,12,FALSE)</f>
        <v>0</v>
      </c>
      <c r="X1381" t="str">
        <f>VLOOKUP($D1381,Artslister!$A$1:$W$100,13,FALSE)</f>
        <v>L.</v>
      </c>
      <c r="Y1381" t="str">
        <f>VLOOKUP($D1381,Artslister!$A$1:$W$100,15,FALSE)</f>
        <v>VU</v>
      </c>
      <c r="Z1381" t="e">
        <f>VLOOKUP($D1381,Artslister!$A$1:$W$100,17,FALSE)</f>
        <v>#N/A</v>
      </c>
    </row>
    <row r="1382" spans="1:26" x14ac:dyDescent="0.3">
      <c r="A1382" t="s">
        <v>98</v>
      </c>
      <c r="B1382">
        <v>2022</v>
      </c>
      <c r="C1382" t="s">
        <v>1564</v>
      </c>
      <c r="D1382" t="s">
        <v>1916</v>
      </c>
      <c r="E1382">
        <v>5</v>
      </c>
      <c r="F1382">
        <v>1</v>
      </c>
      <c r="M1382" t="str">
        <f>VLOOKUP($D1382,Artslister!$A$1:$W$100,2,FALSE)</f>
        <v>Primula veris</v>
      </c>
      <c r="N1382">
        <f>VLOOKUP($D1382,Artslister!$A$1:$W$100,3,FALSE)</f>
        <v>101883</v>
      </c>
      <c r="O1382">
        <f>VLOOKUP($D1382,Artslister!$A$1:$W$100,4,FALSE)</f>
        <v>0</v>
      </c>
      <c r="P1382" t="str">
        <f>VLOOKUP($D1382,Artslister!$A$1:$W$100,5,FALSE)</f>
        <v>Plantae</v>
      </c>
      <c r="Q1382" t="str">
        <f>VLOOKUP($D1382,Artslister!$A$1:$W$100,6,FALSE)</f>
        <v>Magnoliophyta</v>
      </c>
      <c r="R1382" t="str">
        <f>VLOOKUP($D1382,Artslister!$A$1:$W$100,7,FALSE)</f>
        <v>Eudicots</v>
      </c>
      <c r="S1382" t="str">
        <f>VLOOKUP($D1382,Artslister!$A$1:$W$100,8,FALSE)</f>
        <v>Ericales</v>
      </c>
      <c r="T1382" t="str">
        <f>VLOOKUP($D1382,Artslister!$A$1:$W$100,9,FALSE)</f>
        <v>Primulaceae</v>
      </c>
      <c r="U1382" t="str">
        <f>VLOOKUP($D1382,Artslister!$A$1:$W$100,10,FALSE)</f>
        <v>Primula</v>
      </c>
      <c r="V1382" t="str">
        <f>VLOOKUP($D1382,Artslister!$A$1:$W$100,11,FALSE)</f>
        <v>veris</v>
      </c>
      <c r="W1382">
        <f>VLOOKUP($D1382,Artslister!$A$1:$W$100,12,FALSE)</f>
        <v>0</v>
      </c>
      <c r="X1382" t="str">
        <f>VLOOKUP($D1382,Artslister!$A$1:$W$100,13,FALSE)</f>
        <v>L.</v>
      </c>
      <c r="Y1382" t="str">
        <f>VLOOKUP($D1382,Artslister!$A$1:$W$100,15,FALSE)</f>
        <v>VU</v>
      </c>
      <c r="Z1382" t="e">
        <f>VLOOKUP($D1382,Artslister!$A$1:$W$100,17,FALSE)</f>
        <v>#N/A</v>
      </c>
    </row>
    <row r="1383" spans="1:26" x14ac:dyDescent="0.3">
      <c r="A1383" t="s">
        <v>98</v>
      </c>
      <c r="B1383">
        <v>2022</v>
      </c>
      <c r="C1383" t="s">
        <v>1554</v>
      </c>
      <c r="D1383" t="s">
        <v>1916</v>
      </c>
      <c r="E1383">
        <v>5</v>
      </c>
      <c r="F1383">
        <v>1</v>
      </c>
      <c r="M1383" t="str">
        <f>VLOOKUP($D1383,Artslister!$A$1:$W$100,2,FALSE)</f>
        <v>Primula veris</v>
      </c>
      <c r="N1383">
        <f>VLOOKUP($D1383,Artslister!$A$1:$W$100,3,FALSE)</f>
        <v>101883</v>
      </c>
      <c r="O1383">
        <f>VLOOKUP($D1383,Artslister!$A$1:$W$100,4,FALSE)</f>
        <v>0</v>
      </c>
      <c r="P1383" t="str">
        <f>VLOOKUP($D1383,Artslister!$A$1:$W$100,5,FALSE)</f>
        <v>Plantae</v>
      </c>
      <c r="Q1383" t="str">
        <f>VLOOKUP($D1383,Artslister!$A$1:$W$100,6,FALSE)</f>
        <v>Magnoliophyta</v>
      </c>
      <c r="R1383" t="str">
        <f>VLOOKUP($D1383,Artslister!$A$1:$W$100,7,FALSE)</f>
        <v>Eudicots</v>
      </c>
      <c r="S1383" t="str">
        <f>VLOOKUP($D1383,Artslister!$A$1:$W$100,8,FALSE)</f>
        <v>Ericales</v>
      </c>
      <c r="T1383" t="str">
        <f>VLOOKUP($D1383,Artslister!$A$1:$W$100,9,FALSE)</f>
        <v>Primulaceae</v>
      </c>
      <c r="U1383" t="str">
        <f>VLOOKUP($D1383,Artslister!$A$1:$W$100,10,FALSE)</f>
        <v>Primula</v>
      </c>
      <c r="V1383" t="str">
        <f>VLOOKUP($D1383,Artslister!$A$1:$W$100,11,FALSE)</f>
        <v>veris</v>
      </c>
      <c r="W1383">
        <f>VLOOKUP($D1383,Artslister!$A$1:$W$100,12,FALSE)</f>
        <v>0</v>
      </c>
      <c r="X1383" t="str">
        <f>VLOOKUP($D1383,Artslister!$A$1:$W$100,13,FALSE)</f>
        <v>L.</v>
      </c>
      <c r="Y1383" t="str">
        <f>VLOOKUP($D1383,Artslister!$A$1:$W$100,15,FALSE)</f>
        <v>VU</v>
      </c>
      <c r="Z1383" t="e">
        <f>VLOOKUP($D1383,Artslister!$A$1:$W$100,17,FALSE)</f>
        <v>#N/A</v>
      </c>
    </row>
    <row r="1384" spans="1:26" x14ac:dyDescent="0.3">
      <c r="A1384" t="s">
        <v>98</v>
      </c>
      <c r="B1384">
        <v>2022</v>
      </c>
      <c r="C1384" t="s">
        <v>1557</v>
      </c>
      <c r="D1384" t="s">
        <v>1916</v>
      </c>
      <c r="E1384">
        <v>3</v>
      </c>
      <c r="F1384">
        <v>1</v>
      </c>
      <c r="M1384" t="str">
        <f>VLOOKUP($D1384,Artslister!$A$1:$W$100,2,FALSE)</f>
        <v>Primula veris</v>
      </c>
      <c r="N1384">
        <f>VLOOKUP($D1384,Artslister!$A$1:$W$100,3,FALSE)</f>
        <v>101883</v>
      </c>
      <c r="O1384">
        <f>VLOOKUP($D1384,Artslister!$A$1:$W$100,4,FALSE)</f>
        <v>0</v>
      </c>
      <c r="P1384" t="str">
        <f>VLOOKUP($D1384,Artslister!$A$1:$W$100,5,FALSE)</f>
        <v>Plantae</v>
      </c>
      <c r="Q1384" t="str">
        <f>VLOOKUP($D1384,Artslister!$A$1:$W$100,6,FALSE)</f>
        <v>Magnoliophyta</v>
      </c>
      <c r="R1384" t="str">
        <f>VLOOKUP($D1384,Artslister!$A$1:$W$100,7,FALSE)</f>
        <v>Eudicots</v>
      </c>
      <c r="S1384" t="str">
        <f>VLOOKUP($D1384,Artslister!$A$1:$W$100,8,FALSE)</f>
        <v>Ericales</v>
      </c>
      <c r="T1384" t="str">
        <f>VLOOKUP($D1384,Artslister!$A$1:$W$100,9,FALSE)</f>
        <v>Primulaceae</v>
      </c>
      <c r="U1384" t="str">
        <f>VLOOKUP($D1384,Artslister!$A$1:$W$100,10,FALSE)</f>
        <v>Primula</v>
      </c>
      <c r="V1384" t="str">
        <f>VLOOKUP($D1384,Artslister!$A$1:$W$100,11,FALSE)</f>
        <v>veris</v>
      </c>
      <c r="W1384">
        <f>VLOOKUP($D1384,Artslister!$A$1:$W$100,12,FALSE)</f>
        <v>0</v>
      </c>
      <c r="X1384" t="str">
        <f>VLOOKUP($D1384,Artslister!$A$1:$W$100,13,FALSE)</f>
        <v>L.</v>
      </c>
      <c r="Y1384" t="str">
        <f>VLOOKUP($D1384,Artslister!$A$1:$W$100,15,FALSE)</f>
        <v>VU</v>
      </c>
      <c r="Z1384" t="e">
        <f>VLOOKUP($D1384,Artslister!$A$1:$W$100,17,FALSE)</f>
        <v>#N/A</v>
      </c>
    </row>
    <row r="1385" spans="1:26" x14ac:dyDescent="0.3">
      <c r="A1385" t="s">
        <v>98</v>
      </c>
      <c r="B1385">
        <v>2022</v>
      </c>
      <c r="C1385" t="s">
        <v>1558</v>
      </c>
      <c r="D1385" t="s">
        <v>1916</v>
      </c>
      <c r="E1385">
        <v>1</v>
      </c>
      <c r="F1385">
        <v>1</v>
      </c>
      <c r="M1385" t="str">
        <f>VLOOKUP($D1385,Artslister!$A$1:$W$100,2,FALSE)</f>
        <v>Primula veris</v>
      </c>
      <c r="N1385">
        <f>VLOOKUP($D1385,Artslister!$A$1:$W$100,3,FALSE)</f>
        <v>101883</v>
      </c>
      <c r="O1385">
        <f>VLOOKUP($D1385,Artslister!$A$1:$W$100,4,FALSE)</f>
        <v>0</v>
      </c>
      <c r="P1385" t="str">
        <f>VLOOKUP($D1385,Artslister!$A$1:$W$100,5,FALSE)</f>
        <v>Plantae</v>
      </c>
      <c r="Q1385" t="str">
        <f>VLOOKUP($D1385,Artslister!$A$1:$W$100,6,FALSE)</f>
        <v>Magnoliophyta</v>
      </c>
      <c r="R1385" t="str">
        <f>VLOOKUP($D1385,Artslister!$A$1:$W$100,7,FALSE)</f>
        <v>Eudicots</v>
      </c>
      <c r="S1385" t="str">
        <f>VLOOKUP($D1385,Artslister!$A$1:$W$100,8,FALSE)</f>
        <v>Ericales</v>
      </c>
      <c r="T1385" t="str">
        <f>VLOOKUP($D1385,Artslister!$A$1:$W$100,9,FALSE)</f>
        <v>Primulaceae</v>
      </c>
      <c r="U1385" t="str">
        <f>VLOOKUP($D1385,Artslister!$A$1:$W$100,10,FALSE)</f>
        <v>Primula</v>
      </c>
      <c r="V1385" t="str">
        <f>VLOOKUP($D1385,Artslister!$A$1:$W$100,11,FALSE)</f>
        <v>veris</v>
      </c>
      <c r="W1385">
        <f>VLOOKUP($D1385,Artslister!$A$1:$W$100,12,FALSE)</f>
        <v>0</v>
      </c>
      <c r="X1385" t="str">
        <f>VLOOKUP($D1385,Artslister!$A$1:$W$100,13,FALSE)</f>
        <v>L.</v>
      </c>
      <c r="Y1385" t="str">
        <f>VLOOKUP($D1385,Artslister!$A$1:$W$100,15,FALSE)</f>
        <v>VU</v>
      </c>
      <c r="Z1385" t="e">
        <f>VLOOKUP($D1385,Artslister!$A$1:$W$100,17,FALSE)</f>
        <v>#N/A</v>
      </c>
    </row>
    <row r="1386" spans="1:26" x14ac:dyDescent="0.3">
      <c r="A1386" t="s">
        <v>98</v>
      </c>
      <c r="B1386">
        <v>2022</v>
      </c>
      <c r="C1386" t="s">
        <v>1552</v>
      </c>
      <c r="D1386" t="s">
        <v>1916</v>
      </c>
      <c r="E1386">
        <v>2</v>
      </c>
      <c r="F1386">
        <v>1</v>
      </c>
      <c r="M1386" t="str">
        <f>VLOOKUP($D1386,Artslister!$A$1:$W$100,2,FALSE)</f>
        <v>Primula veris</v>
      </c>
      <c r="N1386">
        <f>VLOOKUP($D1386,Artslister!$A$1:$W$100,3,FALSE)</f>
        <v>101883</v>
      </c>
      <c r="O1386">
        <f>VLOOKUP($D1386,Artslister!$A$1:$W$100,4,FALSE)</f>
        <v>0</v>
      </c>
      <c r="P1386" t="str">
        <f>VLOOKUP($D1386,Artslister!$A$1:$W$100,5,FALSE)</f>
        <v>Plantae</v>
      </c>
      <c r="Q1386" t="str">
        <f>VLOOKUP($D1386,Artslister!$A$1:$W$100,6,FALSE)</f>
        <v>Magnoliophyta</v>
      </c>
      <c r="R1386" t="str">
        <f>VLOOKUP($D1386,Artslister!$A$1:$W$100,7,FALSE)</f>
        <v>Eudicots</v>
      </c>
      <c r="S1386" t="str">
        <f>VLOOKUP($D1386,Artslister!$A$1:$W$100,8,FALSE)</f>
        <v>Ericales</v>
      </c>
      <c r="T1386" t="str">
        <f>VLOOKUP($D1386,Artslister!$A$1:$W$100,9,FALSE)</f>
        <v>Primulaceae</v>
      </c>
      <c r="U1386" t="str">
        <f>VLOOKUP($D1386,Artslister!$A$1:$W$100,10,FALSE)</f>
        <v>Primula</v>
      </c>
      <c r="V1386" t="str">
        <f>VLOOKUP($D1386,Artslister!$A$1:$W$100,11,FALSE)</f>
        <v>veris</v>
      </c>
      <c r="W1386">
        <f>VLOOKUP($D1386,Artslister!$A$1:$W$100,12,FALSE)</f>
        <v>0</v>
      </c>
      <c r="X1386" t="str">
        <f>VLOOKUP($D1386,Artslister!$A$1:$W$100,13,FALSE)</f>
        <v>L.</v>
      </c>
      <c r="Y1386" t="str">
        <f>VLOOKUP($D1386,Artslister!$A$1:$W$100,15,FALSE)</f>
        <v>VU</v>
      </c>
      <c r="Z1386" t="e">
        <f>VLOOKUP($D1386,Artslister!$A$1:$W$100,17,FALSE)</f>
        <v>#N/A</v>
      </c>
    </row>
    <row r="1387" spans="1:26" x14ac:dyDescent="0.3">
      <c r="A1387" t="s">
        <v>149</v>
      </c>
      <c r="B1387">
        <v>2022</v>
      </c>
      <c r="C1387" t="s">
        <v>1692</v>
      </c>
      <c r="D1387" t="s">
        <v>1916</v>
      </c>
      <c r="E1387">
        <v>0.1</v>
      </c>
      <c r="F1387">
        <v>1</v>
      </c>
      <c r="M1387" t="str">
        <f>VLOOKUP($D1387,Artslister!$A$1:$W$100,2,FALSE)</f>
        <v>Primula veris</v>
      </c>
      <c r="N1387">
        <f>VLOOKUP($D1387,Artslister!$A$1:$W$100,3,FALSE)</f>
        <v>101883</v>
      </c>
      <c r="O1387">
        <f>VLOOKUP($D1387,Artslister!$A$1:$W$100,4,FALSE)</f>
        <v>0</v>
      </c>
      <c r="P1387" t="str">
        <f>VLOOKUP($D1387,Artslister!$A$1:$W$100,5,FALSE)</f>
        <v>Plantae</v>
      </c>
      <c r="Q1387" t="str">
        <f>VLOOKUP($D1387,Artslister!$A$1:$W$100,6,FALSE)</f>
        <v>Magnoliophyta</v>
      </c>
      <c r="R1387" t="str">
        <f>VLOOKUP($D1387,Artslister!$A$1:$W$100,7,FALSE)</f>
        <v>Eudicots</v>
      </c>
      <c r="S1387" t="str">
        <f>VLOOKUP($D1387,Artslister!$A$1:$W$100,8,FALSE)</f>
        <v>Ericales</v>
      </c>
      <c r="T1387" t="str">
        <f>VLOOKUP($D1387,Artslister!$A$1:$W$100,9,FALSE)</f>
        <v>Primulaceae</v>
      </c>
      <c r="U1387" t="str">
        <f>VLOOKUP($D1387,Artslister!$A$1:$W$100,10,FALSE)</f>
        <v>Primula</v>
      </c>
      <c r="V1387" t="str">
        <f>VLOOKUP($D1387,Artslister!$A$1:$W$100,11,FALSE)</f>
        <v>veris</v>
      </c>
      <c r="W1387">
        <f>VLOOKUP($D1387,Artslister!$A$1:$W$100,12,FALSE)</f>
        <v>0</v>
      </c>
      <c r="X1387" t="str">
        <f>VLOOKUP($D1387,Artslister!$A$1:$W$100,13,FALSE)</f>
        <v>L.</v>
      </c>
      <c r="Y1387" t="str">
        <f>VLOOKUP($D1387,Artslister!$A$1:$W$100,15,FALSE)</f>
        <v>VU</v>
      </c>
      <c r="Z1387" t="e">
        <f>VLOOKUP($D1387,Artslister!$A$1:$W$100,17,FALSE)</f>
        <v>#N/A</v>
      </c>
    </row>
    <row r="1388" spans="1:26" x14ac:dyDescent="0.3">
      <c r="A1388" t="s">
        <v>149</v>
      </c>
      <c r="B1388">
        <v>2022</v>
      </c>
      <c r="C1388" t="s">
        <v>1694</v>
      </c>
      <c r="D1388" t="s">
        <v>1916</v>
      </c>
      <c r="E1388">
        <v>4</v>
      </c>
      <c r="F1388">
        <v>1</v>
      </c>
      <c r="M1388" t="str">
        <f>VLOOKUP($D1388,Artslister!$A$1:$W$100,2,FALSE)</f>
        <v>Primula veris</v>
      </c>
      <c r="N1388">
        <f>VLOOKUP($D1388,Artslister!$A$1:$W$100,3,FALSE)</f>
        <v>101883</v>
      </c>
      <c r="O1388">
        <f>VLOOKUP($D1388,Artslister!$A$1:$W$100,4,FALSE)</f>
        <v>0</v>
      </c>
      <c r="P1388" t="str">
        <f>VLOOKUP($D1388,Artslister!$A$1:$W$100,5,FALSE)</f>
        <v>Plantae</v>
      </c>
      <c r="Q1388" t="str">
        <f>VLOOKUP($D1388,Artslister!$A$1:$W$100,6,FALSE)</f>
        <v>Magnoliophyta</v>
      </c>
      <c r="R1388" t="str">
        <f>VLOOKUP($D1388,Artslister!$A$1:$W$100,7,FALSE)</f>
        <v>Eudicots</v>
      </c>
      <c r="S1388" t="str">
        <f>VLOOKUP($D1388,Artslister!$A$1:$W$100,8,FALSE)</f>
        <v>Ericales</v>
      </c>
      <c r="T1388" t="str">
        <f>VLOOKUP($D1388,Artslister!$A$1:$W$100,9,FALSE)</f>
        <v>Primulaceae</v>
      </c>
      <c r="U1388" t="str">
        <f>VLOOKUP($D1388,Artslister!$A$1:$W$100,10,FALSE)</f>
        <v>Primula</v>
      </c>
      <c r="V1388" t="str">
        <f>VLOOKUP($D1388,Artslister!$A$1:$W$100,11,FALSE)</f>
        <v>veris</v>
      </c>
      <c r="W1388">
        <f>VLOOKUP($D1388,Artslister!$A$1:$W$100,12,FALSE)</f>
        <v>0</v>
      </c>
      <c r="X1388" t="str">
        <f>VLOOKUP($D1388,Artslister!$A$1:$W$100,13,FALSE)</f>
        <v>L.</v>
      </c>
      <c r="Y1388" t="str">
        <f>VLOOKUP($D1388,Artslister!$A$1:$W$100,15,FALSE)</f>
        <v>VU</v>
      </c>
      <c r="Z1388" t="e">
        <f>VLOOKUP($D1388,Artslister!$A$1:$W$100,17,FALSE)</f>
        <v>#N/A</v>
      </c>
    </row>
    <row r="1389" spans="1:26" x14ac:dyDescent="0.3">
      <c r="A1389" t="s">
        <v>149</v>
      </c>
      <c r="B1389">
        <v>2022</v>
      </c>
      <c r="C1389" t="s">
        <v>1689</v>
      </c>
      <c r="D1389" t="s">
        <v>1916</v>
      </c>
      <c r="E1389">
        <v>1</v>
      </c>
      <c r="F1389">
        <v>1</v>
      </c>
      <c r="M1389" t="str">
        <f>VLOOKUP($D1389,Artslister!$A$1:$W$100,2,FALSE)</f>
        <v>Primula veris</v>
      </c>
      <c r="N1389">
        <f>VLOOKUP($D1389,Artslister!$A$1:$W$100,3,FALSE)</f>
        <v>101883</v>
      </c>
      <c r="O1389">
        <f>VLOOKUP($D1389,Artslister!$A$1:$W$100,4,FALSE)</f>
        <v>0</v>
      </c>
      <c r="P1389" t="str">
        <f>VLOOKUP($D1389,Artslister!$A$1:$W$100,5,FALSE)</f>
        <v>Plantae</v>
      </c>
      <c r="Q1389" t="str">
        <f>VLOOKUP($D1389,Artslister!$A$1:$W$100,6,FALSE)</f>
        <v>Magnoliophyta</v>
      </c>
      <c r="R1389" t="str">
        <f>VLOOKUP($D1389,Artslister!$A$1:$W$100,7,FALSE)</f>
        <v>Eudicots</v>
      </c>
      <c r="S1389" t="str">
        <f>VLOOKUP($D1389,Artslister!$A$1:$W$100,8,FALSE)</f>
        <v>Ericales</v>
      </c>
      <c r="T1389" t="str">
        <f>VLOOKUP($D1389,Artslister!$A$1:$W$100,9,FALSE)</f>
        <v>Primulaceae</v>
      </c>
      <c r="U1389" t="str">
        <f>VLOOKUP($D1389,Artslister!$A$1:$W$100,10,FALSE)</f>
        <v>Primula</v>
      </c>
      <c r="V1389" t="str">
        <f>VLOOKUP($D1389,Artslister!$A$1:$W$100,11,FALSE)</f>
        <v>veris</v>
      </c>
      <c r="W1389">
        <f>VLOOKUP($D1389,Artslister!$A$1:$W$100,12,FALSE)</f>
        <v>0</v>
      </c>
      <c r="X1389" t="str">
        <f>VLOOKUP($D1389,Artslister!$A$1:$W$100,13,FALSE)</f>
        <v>L.</v>
      </c>
      <c r="Y1389" t="str">
        <f>VLOOKUP($D1389,Artslister!$A$1:$W$100,15,FALSE)</f>
        <v>VU</v>
      </c>
      <c r="Z1389" t="e">
        <f>VLOOKUP($D1389,Artslister!$A$1:$W$100,17,FALSE)</f>
        <v>#N/A</v>
      </c>
    </row>
    <row r="1390" spans="1:26" x14ac:dyDescent="0.3">
      <c r="A1390" t="s">
        <v>149</v>
      </c>
      <c r="B1390">
        <v>2022</v>
      </c>
      <c r="C1390" t="s">
        <v>1690</v>
      </c>
      <c r="D1390" t="s">
        <v>1916</v>
      </c>
      <c r="E1390">
        <v>2</v>
      </c>
      <c r="F1390">
        <v>1</v>
      </c>
      <c r="M1390" t="str">
        <f>VLOOKUP($D1390,Artslister!$A$1:$W$100,2,FALSE)</f>
        <v>Primula veris</v>
      </c>
      <c r="N1390">
        <f>VLOOKUP($D1390,Artslister!$A$1:$W$100,3,FALSE)</f>
        <v>101883</v>
      </c>
      <c r="O1390">
        <f>VLOOKUP($D1390,Artslister!$A$1:$W$100,4,FALSE)</f>
        <v>0</v>
      </c>
      <c r="P1390" t="str">
        <f>VLOOKUP($D1390,Artslister!$A$1:$W$100,5,FALSE)</f>
        <v>Plantae</v>
      </c>
      <c r="Q1390" t="str">
        <f>VLOOKUP($D1390,Artslister!$A$1:$W$100,6,FALSE)</f>
        <v>Magnoliophyta</v>
      </c>
      <c r="R1390" t="str">
        <f>VLOOKUP($D1390,Artslister!$A$1:$W$100,7,FALSE)</f>
        <v>Eudicots</v>
      </c>
      <c r="S1390" t="str">
        <f>VLOOKUP($D1390,Artslister!$A$1:$W$100,8,FALSE)</f>
        <v>Ericales</v>
      </c>
      <c r="T1390" t="str">
        <f>VLOOKUP($D1390,Artslister!$A$1:$W$100,9,FALSE)</f>
        <v>Primulaceae</v>
      </c>
      <c r="U1390" t="str">
        <f>VLOOKUP($D1390,Artslister!$A$1:$W$100,10,FALSE)</f>
        <v>Primula</v>
      </c>
      <c r="V1390" t="str">
        <f>VLOOKUP($D1390,Artslister!$A$1:$W$100,11,FALSE)</f>
        <v>veris</v>
      </c>
      <c r="W1390">
        <f>VLOOKUP($D1390,Artslister!$A$1:$W$100,12,FALSE)</f>
        <v>0</v>
      </c>
      <c r="X1390" t="str">
        <f>VLOOKUP($D1390,Artslister!$A$1:$W$100,13,FALSE)</f>
        <v>L.</v>
      </c>
      <c r="Y1390" t="str">
        <f>VLOOKUP($D1390,Artslister!$A$1:$W$100,15,FALSE)</f>
        <v>VU</v>
      </c>
      <c r="Z1390" t="e">
        <f>VLOOKUP($D1390,Artslister!$A$1:$W$100,17,FALSE)</f>
        <v>#N/A</v>
      </c>
    </row>
    <row r="1391" spans="1:26" x14ac:dyDescent="0.3">
      <c r="A1391" t="s">
        <v>149</v>
      </c>
      <c r="B1391">
        <v>2022</v>
      </c>
      <c r="C1391" t="s">
        <v>1695</v>
      </c>
      <c r="D1391" t="s">
        <v>1916</v>
      </c>
      <c r="E1391">
        <v>3</v>
      </c>
      <c r="F1391">
        <v>1</v>
      </c>
      <c r="M1391" t="str">
        <f>VLOOKUP($D1391,Artslister!$A$1:$W$100,2,FALSE)</f>
        <v>Primula veris</v>
      </c>
      <c r="N1391">
        <f>VLOOKUP($D1391,Artslister!$A$1:$W$100,3,FALSE)</f>
        <v>101883</v>
      </c>
      <c r="O1391">
        <f>VLOOKUP($D1391,Artslister!$A$1:$W$100,4,FALSE)</f>
        <v>0</v>
      </c>
      <c r="P1391" t="str">
        <f>VLOOKUP($D1391,Artslister!$A$1:$W$100,5,FALSE)</f>
        <v>Plantae</v>
      </c>
      <c r="Q1391" t="str">
        <f>VLOOKUP($D1391,Artslister!$A$1:$W$100,6,FALSE)</f>
        <v>Magnoliophyta</v>
      </c>
      <c r="R1391" t="str">
        <f>VLOOKUP($D1391,Artslister!$A$1:$W$100,7,FALSE)</f>
        <v>Eudicots</v>
      </c>
      <c r="S1391" t="str">
        <f>VLOOKUP($D1391,Artslister!$A$1:$W$100,8,FALSE)</f>
        <v>Ericales</v>
      </c>
      <c r="T1391" t="str">
        <f>VLOOKUP($D1391,Artslister!$A$1:$W$100,9,FALSE)</f>
        <v>Primulaceae</v>
      </c>
      <c r="U1391" t="str">
        <f>VLOOKUP($D1391,Artslister!$A$1:$W$100,10,FALSE)</f>
        <v>Primula</v>
      </c>
      <c r="V1391" t="str">
        <f>VLOOKUP($D1391,Artslister!$A$1:$W$100,11,FALSE)</f>
        <v>veris</v>
      </c>
      <c r="W1391">
        <f>VLOOKUP($D1391,Artslister!$A$1:$W$100,12,FALSE)</f>
        <v>0</v>
      </c>
      <c r="X1391" t="str">
        <f>VLOOKUP($D1391,Artslister!$A$1:$W$100,13,FALSE)</f>
        <v>L.</v>
      </c>
      <c r="Y1391" t="str">
        <f>VLOOKUP($D1391,Artslister!$A$1:$W$100,15,FALSE)</f>
        <v>VU</v>
      </c>
      <c r="Z1391" t="e">
        <f>VLOOKUP($D1391,Artslister!$A$1:$W$100,17,FALSE)</f>
        <v>#N/A</v>
      </c>
    </row>
    <row r="1392" spans="1:26" x14ac:dyDescent="0.3">
      <c r="A1392" t="s">
        <v>149</v>
      </c>
      <c r="B1392">
        <v>2022</v>
      </c>
      <c r="C1392" t="s">
        <v>1696</v>
      </c>
      <c r="D1392" t="s">
        <v>1916</v>
      </c>
      <c r="E1392">
        <v>2</v>
      </c>
      <c r="F1392">
        <v>1</v>
      </c>
      <c r="M1392" t="str">
        <f>VLOOKUP($D1392,Artslister!$A$1:$W$100,2,FALSE)</f>
        <v>Primula veris</v>
      </c>
      <c r="N1392">
        <f>VLOOKUP($D1392,Artslister!$A$1:$W$100,3,FALSE)</f>
        <v>101883</v>
      </c>
      <c r="O1392">
        <f>VLOOKUP($D1392,Artslister!$A$1:$W$100,4,FALSE)</f>
        <v>0</v>
      </c>
      <c r="P1392" t="str">
        <f>VLOOKUP($D1392,Artslister!$A$1:$W$100,5,FALSE)</f>
        <v>Plantae</v>
      </c>
      <c r="Q1392" t="str">
        <f>VLOOKUP($D1392,Artslister!$A$1:$W$100,6,FALSE)</f>
        <v>Magnoliophyta</v>
      </c>
      <c r="R1392" t="str">
        <f>VLOOKUP($D1392,Artslister!$A$1:$W$100,7,FALSE)</f>
        <v>Eudicots</v>
      </c>
      <c r="S1392" t="str">
        <f>VLOOKUP($D1392,Artslister!$A$1:$W$100,8,FALSE)</f>
        <v>Ericales</v>
      </c>
      <c r="T1392" t="str">
        <f>VLOOKUP($D1392,Artslister!$A$1:$W$100,9,FALSE)</f>
        <v>Primulaceae</v>
      </c>
      <c r="U1392" t="str">
        <f>VLOOKUP($D1392,Artslister!$A$1:$W$100,10,FALSE)</f>
        <v>Primula</v>
      </c>
      <c r="V1392" t="str">
        <f>VLOOKUP($D1392,Artslister!$A$1:$W$100,11,FALSE)</f>
        <v>veris</v>
      </c>
      <c r="W1392">
        <f>VLOOKUP($D1392,Artslister!$A$1:$W$100,12,FALSE)</f>
        <v>0</v>
      </c>
      <c r="X1392" t="str">
        <f>VLOOKUP($D1392,Artslister!$A$1:$W$100,13,FALSE)</f>
        <v>L.</v>
      </c>
      <c r="Y1392" t="str">
        <f>VLOOKUP($D1392,Artslister!$A$1:$W$100,15,FALSE)</f>
        <v>VU</v>
      </c>
      <c r="Z1392" t="e">
        <f>VLOOKUP($D1392,Artslister!$A$1:$W$100,17,FALSE)</f>
        <v>#N/A</v>
      </c>
    </row>
    <row r="1393" spans="1:26" x14ac:dyDescent="0.3">
      <c r="A1393" t="s">
        <v>27</v>
      </c>
      <c r="B1393">
        <v>2022</v>
      </c>
      <c r="C1393" t="s">
        <v>1192</v>
      </c>
      <c r="D1393" t="s">
        <v>1916</v>
      </c>
      <c r="E1393">
        <v>6</v>
      </c>
      <c r="F1393">
        <v>1</v>
      </c>
      <c r="M1393" t="str">
        <f>VLOOKUP($D1393,Artslister!$A$1:$W$100,2,FALSE)</f>
        <v>Primula veris</v>
      </c>
      <c r="N1393">
        <f>VLOOKUP($D1393,Artslister!$A$1:$W$100,3,FALSE)</f>
        <v>101883</v>
      </c>
      <c r="O1393">
        <f>VLOOKUP($D1393,Artslister!$A$1:$W$100,4,FALSE)</f>
        <v>0</v>
      </c>
      <c r="P1393" t="str">
        <f>VLOOKUP($D1393,Artslister!$A$1:$W$100,5,FALSE)</f>
        <v>Plantae</v>
      </c>
      <c r="Q1393" t="str">
        <f>VLOOKUP($D1393,Artslister!$A$1:$W$100,6,FALSE)</f>
        <v>Magnoliophyta</v>
      </c>
      <c r="R1393" t="str">
        <f>VLOOKUP($D1393,Artslister!$A$1:$W$100,7,FALSE)</f>
        <v>Eudicots</v>
      </c>
      <c r="S1393" t="str">
        <f>VLOOKUP($D1393,Artslister!$A$1:$W$100,8,FALSE)</f>
        <v>Ericales</v>
      </c>
      <c r="T1393" t="str">
        <f>VLOOKUP($D1393,Artslister!$A$1:$W$100,9,FALSE)</f>
        <v>Primulaceae</v>
      </c>
      <c r="U1393" t="str">
        <f>VLOOKUP($D1393,Artslister!$A$1:$W$100,10,FALSE)</f>
        <v>Primula</v>
      </c>
      <c r="V1393" t="str">
        <f>VLOOKUP($D1393,Artslister!$A$1:$W$100,11,FALSE)</f>
        <v>veris</v>
      </c>
      <c r="W1393">
        <f>VLOOKUP($D1393,Artslister!$A$1:$W$100,12,FALSE)</f>
        <v>0</v>
      </c>
      <c r="X1393" t="str">
        <f>VLOOKUP($D1393,Artslister!$A$1:$W$100,13,FALSE)</f>
        <v>L.</v>
      </c>
      <c r="Y1393" t="str">
        <f>VLOOKUP($D1393,Artslister!$A$1:$W$100,15,FALSE)</f>
        <v>VU</v>
      </c>
      <c r="Z1393" t="e">
        <f>VLOOKUP($D1393,Artslister!$A$1:$W$100,17,FALSE)</f>
        <v>#N/A</v>
      </c>
    </row>
    <row r="1394" spans="1:26" x14ac:dyDescent="0.3">
      <c r="A1394" t="s">
        <v>27</v>
      </c>
      <c r="B1394">
        <v>2022</v>
      </c>
      <c r="C1394" t="s">
        <v>1187</v>
      </c>
      <c r="D1394" t="s">
        <v>1916</v>
      </c>
      <c r="E1394">
        <v>10</v>
      </c>
      <c r="F1394">
        <v>1</v>
      </c>
      <c r="M1394" t="str">
        <f>VLOOKUP($D1394,Artslister!$A$1:$W$100,2,FALSE)</f>
        <v>Primula veris</v>
      </c>
      <c r="N1394">
        <f>VLOOKUP($D1394,Artslister!$A$1:$W$100,3,FALSE)</f>
        <v>101883</v>
      </c>
      <c r="O1394">
        <f>VLOOKUP($D1394,Artslister!$A$1:$W$100,4,FALSE)</f>
        <v>0</v>
      </c>
      <c r="P1394" t="str">
        <f>VLOOKUP($D1394,Artslister!$A$1:$W$100,5,FALSE)</f>
        <v>Plantae</v>
      </c>
      <c r="Q1394" t="str">
        <f>VLOOKUP($D1394,Artslister!$A$1:$W$100,6,FALSE)</f>
        <v>Magnoliophyta</v>
      </c>
      <c r="R1394" t="str">
        <f>VLOOKUP($D1394,Artslister!$A$1:$W$100,7,FALSE)</f>
        <v>Eudicots</v>
      </c>
      <c r="S1394" t="str">
        <f>VLOOKUP($D1394,Artslister!$A$1:$W$100,8,FALSE)</f>
        <v>Ericales</v>
      </c>
      <c r="T1394" t="str">
        <f>VLOOKUP($D1394,Artslister!$A$1:$W$100,9,FALSE)</f>
        <v>Primulaceae</v>
      </c>
      <c r="U1394" t="str">
        <f>VLOOKUP($D1394,Artslister!$A$1:$W$100,10,FALSE)</f>
        <v>Primula</v>
      </c>
      <c r="V1394" t="str">
        <f>VLOOKUP($D1394,Artslister!$A$1:$W$100,11,FALSE)</f>
        <v>veris</v>
      </c>
      <c r="W1394">
        <f>VLOOKUP($D1394,Artslister!$A$1:$W$100,12,FALSE)</f>
        <v>0</v>
      </c>
      <c r="X1394" t="str">
        <f>VLOOKUP($D1394,Artslister!$A$1:$W$100,13,FALSE)</f>
        <v>L.</v>
      </c>
      <c r="Y1394" t="str">
        <f>VLOOKUP($D1394,Artslister!$A$1:$W$100,15,FALSE)</f>
        <v>VU</v>
      </c>
      <c r="Z1394" t="e">
        <f>VLOOKUP($D1394,Artslister!$A$1:$W$100,17,FALSE)</f>
        <v>#N/A</v>
      </c>
    </row>
    <row r="1395" spans="1:26" x14ac:dyDescent="0.3">
      <c r="A1395" t="s">
        <v>27</v>
      </c>
      <c r="B1395">
        <v>2022</v>
      </c>
      <c r="C1395" t="s">
        <v>1184</v>
      </c>
      <c r="D1395" t="s">
        <v>1916</v>
      </c>
      <c r="E1395">
        <v>10</v>
      </c>
      <c r="F1395">
        <v>1</v>
      </c>
      <c r="M1395" t="str">
        <f>VLOOKUP($D1395,Artslister!$A$1:$W$100,2,FALSE)</f>
        <v>Primula veris</v>
      </c>
      <c r="N1395">
        <f>VLOOKUP($D1395,Artslister!$A$1:$W$100,3,FALSE)</f>
        <v>101883</v>
      </c>
      <c r="O1395">
        <f>VLOOKUP($D1395,Artslister!$A$1:$W$100,4,FALSE)</f>
        <v>0</v>
      </c>
      <c r="P1395" t="str">
        <f>VLOOKUP($D1395,Artslister!$A$1:$W$100,5,FALSE)</f>
        <v>Plantae</v>
      </c>
      <c r="Q1395" t="str">
        <f>VLOOKUP($D1395,Artslister!$A$1:$W$100,6,FALSE)</f>
        <v>Magnoliophyta</v>
      </c>
      <c r="R1395" t="str">
        <f>VLOOKUP($D1395,Artslister!$A$1:$W$100,7,FALSE)</f>
        <v>Eudicots</v>
      </c>
      <c r="S1395" t="str">
        <f>VLOOKUP($D1395,Artslister!$A$1:$W$100,8,FALSE)</f>
        <v>Ericales</v>
      </c>
      <c r="T1395" t="str">
        <f>VLOOKUP($D1395,Artslister!$A$1:$W$100,9,FALSE)</f>
        <v>Primulaceae</v>
      </c>
      <c r="U1395" t="str">
        <f>VLOOKUP($D1395,Artslister!$A$1:$W$100,10,FALSE)</f>
        <v>Primula</v>
      </c>
      <c r="V1395" t="str">
        <f>VLOOKUP($D1395,Artslister!$A$1:$W$100,11,FALSE)</f>
        <v>veris</v>
      </c>
      <c r="W1395">
        <f>VLOOKUP($D1395,Artslister!$A$1:$W$100,12,FALSE)</f>
        <v>0</v>
      </c>
      <c r="X1395" t="str">
        <f>VLOOKUP($D1395,Artslister!$A$1:$W$100,13,FALSE)</f>
        <v>L.</v>
      </c>
      <c r="Y1395" t="str">
        <f>VLOOKUP($D1395,Artslister!$A$1:$W$100,15,FALSE)</f>
        <v>VU</v>
      </c>
      <c r="Z1395" t="e">
        <f>VLOOKUP($D1395,Artslister!$A$1:$W$100,17,FALSE)</f>
        <v>#N/A</v>
      </c>
    </row>
    <row r="1396" spans="1:26" x14ac:dyDescent="0.3">
      <c r="A1396" t="s">
        <v>27</v>
      </c>
      <c r="B1396">
        <v>2022</v>
      </c>
      <c r="C1396" t="s">
        <v>1186</v>
      </c>
      <c r="D1396" t="s">
        <v>1916</v>
      </c>
      <c r="E1396">
        <v>10</v>
      </c>
      <c r="F1396">
        <v>1</v>
      </c>
      <c r="M1396" t="str">
        <f>VLOOKUP($D1396,Artslister!$A$1:$W$100,2,FALSE)</f>
        <v>Primula veris</v>
      </c>
      <c r="N1396">
        <f>VLOOKUP($D1396,Artslister!$A$1:$W$100,3,FALSE)</f>
        <v>101883</v>
      </c>
      <c r="O1396">
        <f>VLOOKUP($D1396,Artslister!$A$1:$W$100,4,FALSE)</f>
        <v>0</v>
      </c>
      <c r="P1396" t="str">
        <f>VLOOKUP($D1396,Artslister!$A$1:$W$100,5,FALSE)</f>
        <v>Plantae</v>
      </c>
      <c r="Q1396" t="str">
        <f>VLOOKUP($D1396,Artslister!$A$1:$W$100,6,FALSE)</f>
        <v>Magnoliophyta</v>
      </c>
      <c r="R1396" t="str">
        <f>VLOOKUP($D1396,Artslister!$A$1:$W$100,7,FALSE)</f>
        <v>Eudicots</v>
      </c>
      <c r="S1396" t="str">
        <f>VLOOKUP($D1396,Artslister!$A$1:$W$100,8,FALSE)</f>
        <v>Ericales</v>
      </c>
      <c r="T1396" t="str">
        <f>VLOOKUP($D1396,Artslister!$A$1:$W$100,9,FALSE)</f>
        <v>Primulaceae</v>
      </c>
      <c r="U1396" t="str">
        <f>VLOOKUP($D1396,Artslister!$A$1:$W$100,10,FALSE)</f>
        <v>Primula</v>
      </c>
      <c r="V1396" t="str">
        <f>VLOOKUP($D1396,Artslister!$A$1:$W$100,11,FALSE)</f>
        <v>veris</v>
      </c>
      <c r="W1396">
        <f>VLOOKUP($D1396,Artslister!$A$1:$W$100,12,FALSE)</f>
        <v>0</v>
      </c>
      <c r="X1396" t="str">
        <f>VLOOKUP($D1396,Artslister!$A$1:$W$100,13,FALSE)</f>
        <v>L.</v>
      </c>
      <c r="Y1396" t="str">
        <f>VLOOKUP($D1396,Artslister!$A$1:$W$100,15,FALSE)</f>
        <v>VU</v>
      </c>
      <c r="Z1396" t="e">
        <f>VLOOKUP($D1396,Artslister!$A$1:$W$100,17,FALSE)</f>
        <v>#N/A</v>
      </c>
    </row>
    <row r="1397" spans="1:26" x14ac:dyDescent="0.3">
      <c r="A1397" t="s">
        <v>27</v>
      </c>
      <c r="B1397">
        <v>2022</v>
      </c>
      <c r="C1397" t="s">
        <v>1174</v>
      </c>
      <c r="D1397" t="s">
        <v>1916</v>
      </c>
      <c r="E1397">
        <v>3</v>
      </c>
      <c r="F1397">
        <v>1</v>
      </c>
      <c r="M1397" t="str">
        <f>VLOOKUP($D1397,Artslister!$A$1:$W$100,2,FALSE)</f>
        <v>Primula veris</v>
      </c>
      <c r="N1397">
        <f>VLOOKUP($D1397,Artslister!$A$1:$W$100,3,FALSE)</f>
        <v>101883</v>
      </c>
      <c r="O1397">
        <f>VLOOKUP($D1397,Artslister!$A$1:$W$100,4,FALSE)</f>
        <v>0</v>
      </c>
      <c r="P1397" t="str">
        <f>VLOOKUP($D1397,Artslister!$A$1:$W$100,5,FALSE)</f>
        <v>Plantae</v>
      </c>
      <c r="Q1397" t="str">
        <f>VLOOKUP($D1397,Artslister!$A$1:$W$100,6,FALSE)</f>
        <v>Magnoliophyta</v>
      </c>
      <c r="R1397" t="str">
        <f>VLOOKUP($D1397,Artslister!$A$1:$W$100,7,FALSE)</f>
        <v>Eudicots</v>
      </c>
      <c r="S1397" t="str">
        <f>VLOOKUP($D1397,Artslister!$A$1:$W$100,8,FALSE)</f>
        <v>Ericales</v>
      </c>
      <c r="T1397" t="str">
        <f>VLOOKUP($D1397,Artslister!$A$1:$W$100,9,FALSE)</f>
        <v>Primulaceae</v>
      </c>
      <c r="U1397" t="str">
        <f>VLOOKUP($D1397,Artslister!$A$1:$W$100,10,FALSE)</f>
        <v>Primula</v>
      </c>
      <c r="V1397" t="str">
        <f>VLOOKUP($D1397,Artslister!$A$1:$W$100,11,FALSE)</f>
        <v>veris</v>
      </c>
      <c r="W1397">
        <f>VLOOKUP($D1397,Artslister!$A$1:$W$100,12,FALSE)</f>
        <v>0</v>
      </c>
      <c r="X1397" t="str">
        <f>VLOOKUP($D1397,Artslister!$A$1:$W$100,13,FALSE)</f>
        <v>L.</v>
      </c>
      <c r="Y1397" t="str">
        <f>VLOOKUP($D1397,Artslister!$A$1:$W$100,15,FALSE)</f>
        <v>VU</v>
      </c>
      <c r="Z1397" t="e">
        <f>VLOOKUP($D1397,Artslister!$A$1:$W$100,17,FALSE)</f>
        <v>#N/A</v>
      </c>
    </row>
    <row r="1398" spans="1:26" x14ac:dyDescent="0.3">
      <c r="A1398" t="s">
        <v>117</v>
      </c>
      <c r="B1398">
        <v>2022</v>
      </c>
      <c r="C1398" t="s">
        <v>1288</v>
      </c>
      <c r="D1398" t="s">
        <v>1943</v>
      </c>
      <c r="E1398">
        <v>0.1</v>
      </c>
      <c r="G1398">
        <v>1</v>
      </c>
      <c r="L1398" t="s">
        <v>1944</v>
      </c>
      <c r="M1398" t="str">
        <f>VLOOKUP($D1398,Artslister!$A$1:$W$100,2,FALSE)</f>
        <v xml:space="preserve"> </v>
      </c>
      <c r="N1398">
        <f>VLOOKUP($D1398,Artslister!$A$1:$W$100,3,FALSE)</f>
        <v>0</v>
      </c>
      <c r="O1398">
        <f>VLOOKUP($D1398,Artslister!$A$1:$W$100,4,FALSE)</f>
        <v>0</v>
      </c>
      <c r="P1398">
        <f>VLOOKUP($D1398,Artslister!$A$1:$W$100,5,FALSE)</f>
        <v>0</v>
      </c>
      <c r="Q1398">
        <f>VLOOKUP($D1398,Artslister!$A$1:$W$100,6,FALSE)</f>
        <v>0</v>
      </c>
      <c r="R1398">
        <f>VLOOKUP($D1398,Artslister!$A$1:$W$100,7,FALSE)</f>
        <v>0</v>
      </c>
      <c r="S1398">
        <f>VLOOKUP($D1398,Artslister!$A$1:$W$100,8,FALSE)</f>
        <v>0</v>
      </c>
      <c r="T1398">
        <f>VLOOKUP($D1398,Artslister!$A$1:$W$100,9,FALSE)</f>
        <v>0</v>
      </c>
      <c r="U1398">
        <f>VLOOKUP($D1398,Artslister!$A$1:$W$100,10,FALSE)</f>
        <v>0</v>
      </c>
      <c r="V1398">
        <f>VLOOKUP($D1398,Artslister!$A$1:$W$100,11,FALSE)</f>
        <v>0</v>
      </c>
      <c r="W1398">
        <f>VLOOKUP($D1398,Artslister!$A$1:$W$100,12,FALSE)</f>
        <v>0</v>
      </c>
      <c r="X1398">
        <f>VLOOKUP($D1398,Artslister!$A$1:$W$100,13,FALSE)</f>
        <v>0</v>
      </c>
      <c r="Y1398" t="e">
        <f>VLOOKUP($D1398,Artslister!$A$1:$W$100,15,FALSE)</f>
        <v>#N/A</v>
      </c>
      <c r="Z1398" t="e">
        <f>VLOOKUP($D1398,Artslister!$A$1:$W$100,17,FALSE)</f>
        <v>#N/A</v>
      </c>
    </row>
    <row r="1399" spans="1:26" x14ac:dyDescent="0.3">
      <c r="A1399" t="s">
        <v>138</v>
      </c>
      <c r="B1399">
        <v>2020</v>
      </c>
      <c r="C1399" t="s">
        <v>1126</v>
      </c>
      <c r="D1399" t="s">
        <v>1768</v>
      </c>
      <c r="E1399">
        <v>0.1</v>
      </c>
      <c r="H1399">
        <v>1</v>
      </c>
      <c r="M1399" t="str">
        <f>VLOOKUP($D1399,Artslister!$A$1:$W$100,2,FALSE)</f>
        <v>Arctostaphylos uva-ursi</v>
      </c>
      <c r="N1399" t="str">
        <f>VLOOKUP($D1399,Artslister!$A$1:$W$100,3,FALSE)</f>
        <v>101771</v>
      </c>
      <c r="O1399" t="str">
        <f>VLOOKUP($D1399,Artslister!$A$1:$W$100,4,FALSE)</f>
        <v>144370</v>
      </c>
      <c r="P1399" t="str">
        <f>VLOOKUP($D1399,Artslister!$A$1:$W$100,5,FALSE)</f>
        <v>Plantae</v>
      </c>
      <c r="Q1399" t="str">
        <f>VLOOKUP($D1399,Artslister!$A$1:$W$100,6,FALSE)</f>
        <v>Magnoliophyta</v>
      </c>
      <c r="R1399" t="str">
        <f>VLOOKUP($D1399,Artslister!$A$1:$W$100,7,FALSE)</f>
        <v>Eudicots</v>
      </c>
      <c r="S1399" t="str">
        <f>VLOOKUP($D1399,Artslister!$A$1:$W$100,8,FALSE)</f>
        <v>Ericales</v>
      </c>
      <c r="T1399" t="str">
        <f>VLOOKUP($D1399,Artslister!$A$1:$W$100,9,FALSE)</f>
        <v>Ericaceae</v>
      </c>
      <c r="U1399" t="str">
        <f>VLOOKUP($D1399,Artslister!$A$1:$W$100,10,FALSE)</f>
        <v>Arctostaphylos</v>
      </c>
      <c r="V1399" t="str">
        <f>VLOOKUP($D1399,Artslister!$A$1:$W$100,11,FALSE)</f>
        <v>uva-ursi</v>
      </c>
      <c r="W1399">
        <f>VLOOKUP($D1399,Artslister!$A$1:$W$100,12,FALSE)</f>
        <v>0</v>
      </c>
      <c r="X1399" t="str">
        <f>VLOOKUP($D1399,Artslister!$A$1:$W$100,13,FALSE)</f>
        <v>(L.) Spreng.</v>
      </c>
      <c r="Y1399" t="str">
        <f>VLOOKUP($D1399,Artslister!$A$1:$W$100,15,FALSE)</f>
        <v>LC</v>
      </c>
      <c r="Z1399" t="e">
        <f>VLOOKUP($D1399,Artslister!$A$1:$W$100,17,FALSE)</f>
        <v>#N/A</v>
      </c>
    </row>
    <row r="1400" spans="1:26" x14ac:dyDescent="0.3">
      <c r="A1400" t="s">
        <v>138</v>
      </c>
      <c r="B1400">
        <v>2022</v>
      </c>
      <c r="C1400" t="s">
        <v>1126</v>
      </c>
      <c r="D1400" t="s">
        <v>1768</v>
      </c>
      <c r="E1400">
        <v>5</v>
      </c>
      <c r="H1400">
        <v>1</v>
      </c>
      <c r="I1400">
        <v>1</v>
      </c>
      <c r="M1400" t="str">
        <f>VLOOKUP($D1400,Artslister!$A$1:$W$100,2,FALSE)</f>
        <v>Arctostaphylos uva-ursi</v>
      </c>
      <c r="N1400" t="str">
        <f>VLOOKUP($D1400,Artslister!$A$1:$W$100,3,FALSE)</f>
        <v>101771</v>
      </c>
      <c r="O1400" t="str">
        <f>VLOOKUP($D1400,Artslister!$A$1:$W$100,4,FALSE)</f>
        <v>144370</v>
      </c>
      <c r="P1400" t="str">
        <f>VLOOKUP($D1400,Artslister!$A$1:$W$100,5,FALSE)</f>
        <v>Plantae</v>
      </c>
      <c r="Q1400" t="str">
        <f>VLOOKUP($D1400,Artslister!$A$1:$W$100,6,FALSE)</f>
        <v>Magnoliophyta</v>
      </c>
      <c r="R1400" t="str">
        <f>VLOOKUP($D1400,Artslister!$A$1:$W$100,7,FALSE)</f>
        <v>Eudicots</v>
      </c>
      <c r="S1400" t="str">
        <f>VLOOKUP($D1400,Artslister!$A$1:$W$100,8,FALSE)</f>
        <v>Ericales</v>
      </c>
      <c r="T1400" t="str">
        <f>VLOOKUP($D1400,Artslister!$A$1:$W$100,9,FALSE)</f>
        <v>Ericaceae</v>
      </c>
      <c r="U1400" t="str">
        <f>VLOOKUP($D1400,Artslister!$A$1:$W$100,10,FALSE)</f>
        <v>Arctostaphylos</v>
      </c>
      <c r="V1400" t="str">
        <f>VLOOKUP($D1400,Artslister!$A$1:$W$100,11,FALSE)</f>
        <v>uva-ursi</v>
      </c>
      <c r="W1400">
        <f>VLOOKUP($D1400,Artslister!$A$1:$W$100,12,FALSE)</f>
        <v>0</v>
      </c>
      <c r="X1400" t="str">
        <f>VLOOKUP($D1400,Artslister!$A$1:$W$100,13,FALSE)</f>
        <v>(L.) Spreng.</v>
      </c>
      <c r="Y1400" t="str">
        <f>VLOOKUP($D1400,Artslister!$A$1:$W$100,15,FALSE)</f>
        <v>LC</v>
      </c>
      <c r="Z1400" t="e">
        <f>VLOOKUP($D1400,Artslister!$A$1:$W$100,17,FALSE)</f>
        <v>#N/A</v>
      </c>
    </row>
    <row r="1401" spans="1:26" x14ac:dyDescent="0.3">
      <c r="A1401" t="s">
        <v>56</v>
      </c>
      <c r="B1401">
        <v>2017</v>
      </c>
      <c r="C1401" t="s">
        <v>1502</v>
      </c>
      <c r="D1401" t="s">
        <v>353</v>
      </c>
      <c r="E1401">
        <v>1</v>
      </c>
      <c r="G1401">
        <v>1</v>
      </c>
      <c r="H1401">
        <v>1</v>
      </c>
      <c r="M1401" t="str">
        <f>VLOOKUP($D1401,Artslister!$A$1:$W$100,2,FALSE)</f>
        <v>Cotoneaster sp.</v>
      </c>
      <c r="N1401" t="str">
        <f>VLOOKUP($D1401,Artslister!$A$1:$W$100,3,FALSE)</f>
        <v>103268</v>
      </c>
      <c r="O1401" t="str">
        <f>VLOOKUP($D1401,Artslister!$A$1:$W$100,4,FALSE)</f>
        <v>63228</v>
      </c>
      <c r="P1401" t="str">
        <f>VLOOKUP($D1401,Artslister!$A$1:$W$100,5,FALSE)</f>
        <v>Plantae</v>
      </c>
      <c r="Q1401" t="str">
        <f>VLOOKUP($D1401,Artslister!$A$1:$W$100,6,FALSE)</f>
        <v>Magnoliophyta</v>
      </c>
      <c r="R1401" t="str">
        <f>VLOOKUP($D1401,Artslister!$A$1:$W$100,7,FALSE)</f>
        <v>Eudicots</v>
      </c>
      <c r="S1401" t="str">
        <f>VLOOKUP($D1401,Artslister!$A$1:$W$100,8,FALSE)</f>
        <v>Rosales</v>
      </c>
      <c r="T1401" t="str">
        <f>VLOOKUP($D1401,Artslister!$A$1:$W$100,9,FALSE)</f>
        <v>Rosaceae</v>
      </c>
      <c r="U1401" t="str">
        <f>VLOOKUP($D1401,Artslister!$A$1:$W$100,10,FALSE)</f>
        <v>Cotoneaster</v>
      </c>
      <c r="V1401">
        <f>VLOOKUP($D1401,Artslister!$A$1:$W$100,11,FALSE)</f>
        <v>0</v>
      </c>
      <c r="W1401">
        <f>VLOOKUP($D1401,Artslister!$A$1:$W$100,12,FALSE)</f>
        <v>0</v>
      </c>
      <c r="X1401" t="str">
        <f>VLOOKUP($D1401,Artslister!$A$1:$W$100,13,FALSE)</f>
        <v>Medik.</v>
      </c>
      <c r="Y1401" t="e">
        <f>VLOOKUP($D1401,Artslister!$A$1:$W$100,15,FALSE)</f>
        <v>#N/A</v>
      </c>
      <c r="Z1401" t="e">
        <f>VLOOKUP($D1401,Artslister!$A$1:$W$100,17,FALSE)</f>
        <v>#N/A</v>
      </c>
    </row>
    <row r="1402" spans="1:26" x14ac:dyDescent="0.3">
      <c r="A1402" t="s">
        <v>56</v>
      </c>
      <c r="B1402">
        <v>2017</v>
      </c>
      <c r="C1402" t="s">
        <v>1470</v>
      </c>
      <c r="D1402" t="s">
        <v>353</v>
      </c>
      <c r="E1402">
        <v>3</v>
      </c>
      <c r="G1402">
        <v>1</v>
      </c>
      <c r="H1402">
        <v>1</v>
      </c>
      <c r="M1402" t="str">
        <f>VLOOKUP($D1402,Artslister!$A$1:$W$100,2,FALSE)</f>
        <v>Cotoneaster sp.</v>
      </c>
      <c r="N1402" t="str">
        <f>VLOOKUP($D1402,Artslister!$A$1:$W$100,3,FALSE)</f>
        <v>103268</v>
      </c>
      <c r="O1402" t="str">
        <f>VLOOKUP($D1402,Artslister!$A$1:$W$100,4,FALSE)</f>
        <v>63228</v>
      </c>
      <c r="P1402" t="str">
        <f>VLOOKUP($D1402,Artslister!$A$1:$W$100,5,FALSE)</f>
        <v>Plantae</v>
      </c>
      <c r="Q1402" t="str">
        <f>VLOOKUP($D1402,Artslister!$A$1:$W$100,6,FALSE)</f>
        <v>Magnoliophyta</v>
      </c>
      <c r="R1402" t="str">
        <f>VLOOKUP($D1402,Artslister!$A$1:$W$100,7,FALSE)</f>
        <v>Eudicots</v>
      </c>
      <c r="S1402" t="str">
        <f>VLOOKUP($D1402,Artslister!$A$1:$W$100,8,FALSE)</f>
        <v>Rosales</v>
      </c>
      <c r="T1402" t="str">
        <f>VLOOKUP($D1402,Artslister!$A$1:$W$100,9,FALSE)</f>
        <v>Rosaceae</v>
      </c>
      <c r="U1402" t="str">
        <f>VLOOKUP($D1402,Artslister!$A$1:$W$100,10,FALSE)</f>
        <v>Cotoneaster</v>
      </c>
      <c r="V1402">
        <f>VLOOKUP($D1402,Artslister!$A$1:$W$100,11,FALSE)</f>
        <v>0</v>
      </c>
      <c r="W1402">
        <f>VLOOKUP($D1402,Artslister!$A$1:$W$100,12,FALSE)</f>
        <v>0</v>
      </c>
      <c r="X1402" t="str">
        <f>VLOOKUP($D1402,Artslister!$A$1:$W$100,13,FALSE)</f>
        <v>Medik.</v>
      </c>
      <c r="Y1402" t="e">
        <f>VLOOKUP($D1402,Artslister!$A$1:$W$100,15,FALSE)</f>
        <v>#N/A</v>
      </c>
      <c r="Z1402" t="e">
        <f>VLOOKUP($D1402,Artslister!$A$1:$W$100,17,FALSE)</f>
        <v>#N/A</v>
      </c>
    </row>
    <row r="1403" spans="1:26" x14ac:dyDescent="0.3">
      <c r="A1403" t="s">
        <v>109</v>
      </c>
      <c r="B1403">
        <v>2018</v>
      </c>
      <c r="C1403" t="s">
        <v>1337</v>
      </c>
      <c r="D1403" t="s">
        <v>353</v>
      </c>
      <c r="E1403">
        <v>30</v>
      </c>
      <c r="G1403">
        <v>1</v>
      </c>
      <c r="H1403">
        <v>1</v>
      </c>
      <c r="M1403" t="str">
        <f>VLOOKUP($D1403,Artslister!$A$1:$W$100,2,FALSE)</f>
        <v>Cotoneaster sp.</v>
      </c>
      <c r="N1403" t="str">
        <f>VLOOKUP($D1403,Artslister!$A$1:$W$100,3,FALSE)</f>
        <v>103268</v>
      </c>
      <c r="O1403" t="str">
        <f>VLOOKUP($D1403,Artslister!$A$1:$W$100,4,FALSE)</f>
        <v>63228</v>
      </c>
      <c r="P1403" t="str">
        <f>VLOOKUP($D1403,Artslister!$A$1:$W$100,5,FALSE)</f>
        <v>Plantae</v>
      </c>
      <c r="Q1403" t="str">
        <f>VLOOKUP($D1403,Artslister!$A$1:$W$100,6,FALSE)</f>
        <v>Magnoliophyta</v>
      </c>
      <c r="R1403" t="str">
        <f>VLOOKUP($D1403,Artslister!$A$1:$W$100,7,FALSE)</f>
        <v>Eudicots</v>
      </c>
      <c r="S1403" t="str">
        <f>VLOOKUP($D1403,Artslister!$A$1:$W$100,8,FALSE)</f>
        <v>Rosales</v>
      </c>
      <c r="T1403" t="str">
        <f>VLOOKUP($D1403,Artslister!$A$1:$W$100,9,FALSE)</f>
        <v>Rosaceae</v>
      </c>
      <c r="U1403" t="str">
        <f>VLOOKUP($D1403,Artslister!$A$1:$W$100,10,FALSE)</f>
        <v>Cotoneaster</v>
      </c>
      <c r="V1403">
        <f>VLOOKUP($D1403,Artslister!$A$1:$W$100,11,FALSE)</f>
        <v>0</v>
      </c>
      <c r="W1403">
        <f>VLOOKUP($D1403,Artslister!$A$1:$W$100,12,FALSE)</f>
        <v>0</v>
      </c>
      <c r="X1403" t="str">
        <f>VLOOKUP($D1403,Artslister!$A$1:$W$100,13,FALSE)</f>
        <v>Medik.</v>
      </c>
      <c r="Y1403" t="e">
        <f>VLOOKUP($D1403,Artslister!$A$1:$W$100,15,FALSE)</f>
        <v>#N/A</v>
      </c>
      <c r="Z1403" t="e">
        <f>VLOOKUP($D1403,Artslister!$A$1:$W$100,17,FALSE)</f>
        <v>#N/A</v>
      </c>
    </row>
    <row r="1404" spans="1:26" x14ac:dyDescent="0.3">
      <c r="A1404" t="s">
        <v>56</v>
      </c>
      <c r="B1404">
        <v>2018</v>
      </c>
      <c r="C1404" t="s">
        <v>1470</v>
      </c>
      <c r="D1404" t="s">
        <v>353</v>
      </c>
      <c r="E1404">
        <v>3</v>
      </c>
      <c r="G1404">
        <v>1</v>
      </c>
      <c r="H1404">
        <v>1</v>
      </c>
      <c r="M1404" t="str">
        <f>VLOOKUP($D1404,Artslister!$A$1:$W$100,2,FALSE)</f>
        <v>Cotoneaster sp.</v>
      </c>
      <c r="N1404" t="str">
        <f>VLOOKUP($D1404,Artslister!$A$1:$W$100,3,FALSE)</f>
        <v>103268</v>
      </c>
      <c r="O1404" t="str">
        <f>VLOOKUP($D1404,Artslister!$A$1:$W$100,4,FALSE)</f>
        <v>63228</v>
      </c>
      <c r="P1404" t="str">
        <f>VLOOKUP($D1404,Artslister!$A$1:$W$100,5,FALSE)</f>
        <v>Plantae</v>
      </c>
      <c r="Q1404" t="str">
        <f>VLOOKUP($D1404,Artslister!$A$1:$W$100,6,FALSE)</f>
        <v>Magnoliophyta</v>
      </c>
      <c r="R1404" t="str">
        <f>VLOOKUP($D1404,Artslister!$A$1:$W$100,7,FALSE)</f>
        <v>Eudicots</v>
      </c>
      <c r="S1404" t="str">
        <f>VLOOKUP($D1404,Artslister!$A$1:$W$100,8,FALSE)</f>
        <v>Rosales</v>
      </c>
      <c r="T1404" t="str">
        <f>VLOOKUP($D1404,Artslister!$A$1:$W$100,9,FALSE)</f>
        <v>Rosaceae</v>
      </c>
      <c r="U1404" t="str">
        <f>VLOOKUP($D1404,Artslister!$A$1:$W$100,10,FALSE)</f>
        <v>Cotoneaster</v>
      </c>
      <c r="V1404">
        <f>VLOOKUP($D1404,Artslister!$A$1:$W$100,11,FALSE)</f>
        <v>0</v>
      </c>
      <c r="W1404">
        <f>VLOOKUP($D1404,Artslister!$A$1:$W$100,12,FALSE)</f>
        <v>0</v>
      </c>
      <c r="X1404" t="str">
        <f>VLOOKUP($D1404,Artslister!$A$1:$W$100,13,FALSE)</f>
        <v>Medik.</v>
      </c>
      <c r="Y1404" t="e">
        <f>VLOOKUP($D1404,Artslister!$A$1:$W$100,15,FALSE)</f>
        <v>#N/A</v>
      </c>
      <c r="Z1404" t="e">
        <f>VLOOKUP($D1404,Artslister!$A$1:$W$100,17,FALSE)</f>
        <v>#N/A</v>
      </c>
    </row>
    <row r="1405" spans="1:26" x14ac:dyDescent="0.3">
      <c r="A1405" t="s">
        <v>109</v>
      </c>
      <c r="B1405">
        <v>2019</v>
      </c>
      <c r="C1405" t="s">
        <v>1331</v>
      </c>
      <c r="D1405" t="s">
        <v>353</v>
      </c>
      <c r="E1405">
        <v>1</v>
      </c>
      <c r="G1405">
        <v>1</v>
      </c>
      <c r="H1405">
        <v>1</v>
      </c>
      <c r="M1405" t="str">
        <f>VLOOKUP($D1405,Artslister!$A$1:$W$100,2,FALSE)</f>
        <v>Cotoneaster sp.</v>
      </c>
      <c r="N1405" t="str">
        <f>VLOOKUP($D1405,Artslister!$A$1:$W$100,3,FALSE)</f>
        <v>103268</v>
      </c>
      <c r="O1405" t="str">
        <f>VLOOKUP($D1405,Artslister!$A$1:$W$100,4,FALSE)</f>
        <v>63228</v>
      </c>
      <c r="P1405" t="str">
        <f>VLOOKUP($D1405,Artslister!$A$1:$W$100,5,FALSE)</f>
        <v>Plantae</v>
      </c>
      <c r="Q1405" t="str">
        <f>VLOOKUP($D1405,Artslister!$A$1:$W$100,6,FALSE)</f>
        <v>Magnoliophyta</v>
      </c>
      <c r="R1405" t="str">
        <f>VLOOKUP($D1405,Artslister!$A$1:$W$100,7,FALSE)</f>
        <v>Eudicots</v>
      </c>
      <c r="S1405" t="str">
        <f>VLOOKUP($D1405,Artslister!$A$1:$W$100,8,FALSE)</f>
        <v>Rosales</v>
      </c>
      <c r="T1405" t="str">
        <f>VLOOKUP($D1405,Artslister!$A$1:$W$100,9,FALSE)</f>
        <v>Rosaceae</v>
      </c>
      <c r="U1405" t="str">
        <f>VLOOKUP($D1405,Artslister!$A$1:$W$100,10,FALSE)</f>
        <v>Cotoneaster</v>
      </c>
      <c r="V1405">
        <f>VLOOKUP($D1405,Artslister!$A$1:$W$100,11,FALSE)</f>
        <v>0</v>
      </c>
      <c r="W1405">
        <f>VLOOKUP($D1405,Artslister!$A$1:$W$100,12,FALSE)</f>
        <v>0</v>
      </c>
      <c r="X1405" t="str">
        <f>VLOOKUP($D1405,Artslister!$A$1:$W$100,13,FALSE)</f>
        <v>Medik.</v>
      </c>
      <c r="Y1405" t="e">
        <f>VLOOKUP($D1405,Artslister!$A$1:$W$100,15,FALSE)</f>
        <v>#N/A</v>
      </c>
      <c r="Z1405" t="e">
        <f>VLOOKUP($D1405,Artslister!$A$1:$W$100,17,FALSE)</f>
        <v>#N/A</v>
      </c>
    </row>
    <row r="1406" spans="1:26" x14ac:dyDescent="0.3">
      <c r="A1406" t="s">
        <v>109</v>
      </c>
      <c r="B1406">
        <v>2019</v>
      </c>
      <c r="C1406" t="s">
        <v>1332</v>
      </c>
      <c r="D1406" t="s">
        <v>353</v>
      </c>
      <c r="E1406">
        <v>1</v>
      </c>
      <c r="G1406">
        <v>1</v>
      </c>
      <c r="H1406">
        <v>1</v>
      </c>
      <c r="M1406" t="str">
        <f>VLOOKUP($D1406,Artslister!$A$1:$W$100,2,FALSE)</f>
        <v>Cotoneaster sp.</v>
      </c>
      <c r="N1406" t="str">
        <f>VLOOKUP($D1406,Artslister!$A$1:$W$100,3,FALSE)</f>
        <v>103268</v>
      </c>
      <c r="O1406" t="str">
        <f>VLOOKUP($D1406,Artslister!$A$1:$W$100,4,FALSE)</f>
        <v>63228</v>
      </c>
      <c r="P1406" t="str">
        <f>VLOOKUP($D1406,Artslister!$A$1:$W$100,5,FALSE)</f>
        <v>Plantae</v>
      </c>
      <c r="Q1406" t="str">
        <f>VLOOKUP($D1406,Artslister!$A$1:$W$100,6,FALSE)</f>
        <v>Magnoliophyta</v>
      </c>
      <c r="R1406" t="str">
        <f>VLOOKUP($D1406,Artslister!$A$1:$W$100,7,FALSE)</f>
        <v>Eudicots</v>
      </c>
      <c r="S1406" t="str">
        <f>VLOOKUP($D1406,Artslister!$A$1:$W$100,8,FALSE)</f>
        <v>Rosales</v>
      </c>
      <c r="T1406" t="str">
        <f>VLOOKUP($D1406,Artslister!$A$1:$W$100,9,FALSE)</f>
        <v>Rosaceae</v>
      </c>
      <c r="U1406" t="str">
        <f>VLOOKUP($D1406,Artslister!$A$1:$W$100,10,FALSE)</f>
        <v>Cotoneaster</v>
      </c>
      <c r="V1406">
        <f>VLOOKUP($D1406,Artslister!$A$1:$W$100,11,FALSE)</f>
        <v>0</v>
      </c>
      <c r="W1406">
        <f>VLOOKUP($D1406,Artslister!$A$1:$W$100,12,FALSE)</f>
        <v>0</v>
      </c>
      <c r="X1406" t="str">
        <f>VLOOKUP($D1406,Artslister!$A$1:$W$100,13,FALSE)</f>
        <v>Medik.</v>
      </c>
      <c r="Y1406" t="e">
        <f>VLOOKUP($D1406,Artslister!$A$1:$W$100,15,FALSE)</f>
        <v>#N/A</v>
      </c>
      <c r="Z1406" t="e">
        <f>VLOOKUP($D1406,Artslister!$A$1:$W$100,17,FALSE)</f>
        <v>#N/A</v>
      </c>
    </row>
    <row r="1407" spans="1:26" x14ac:dyDescent="0.3">
      <c r="A1407" t="s">
        <v>109</v>
      </c>
      <c r="B1407">
        <v>2019</v>
      </c>
      <c r="C1407" t="s">
        <v>1337</v>
      </c>
      <c r="D1407" t="s">
        <v>353</v>
      </c>
      <c r="E1407">
        <v>30</v>
      </c>
      <c r="G1407">
        <v>1</v>
      </c>
      <c r="H1407">
        <v>1</v>
      </c>
      <c r="M1407" t="str">
        <f>VLOOKUP($D1407,Artslister!$A$1:$W$100,2,FALSE)</f>
        <v>Cotoneaster sp.</v>
      </c>
      <c r="N1407" t="str">
        <f>VLOOKUP($D1407,Artslister!$A$1:$W$100,3,FALSE)</f>
        <v>103268</v>
      </c>
      <c r="O1407" t="str">
        <f>VLOOKUP($D1407,Artslister!$A$1:$W$100,4,FALSE)</f>
        <v>63228</v>
      </c>
      <c r="P1407" t="str">
        <f>VLOOKUP($D1407,Artslister!$A$1:$W$100,5,FALSE)</f>
        <v>Plantae</v>
      </c>
      <c r="Q1407" t="str">
        <f>VLOOKUP($D1407,Artslister!$A$1:$W$100,6,FALSE)</f>
        <v>Magnoliophyta</v>
      </c>
      <c r="R1407" t="str">
        <f>VLOOKUP($D1407,Artslister!$A$1:$W$100,7,FALSE)</f>
        <v>Eudicots</v>
      </c>
      <c r="S1407" t="str">
        <f>VLOOKUP($D1407,Artslister!$A$1:$W$100,8,FALSE)</f>
        <v>Rosales</v>
      </c>
      <c r="T1407" t="str">
        <f>VLOOKUP($D1407,Artslister!$A$1:$W$100,9,FALSE)</f>
        <v>Rosaceae</v>
      </c>
      <c r="U1407" t="str">
        <f>VLOOKUP($D1407,Artslister!$A$1:$W$100,10,FALSE)</f>
        <v>Cotoneaster</v>
      </c>
      <c r="V1407">
        <f>VLOOKUP($D1407,Artslister!$A$1:$W$100,11,FALSE)</f>
        <v>0</v>
      </c>
      <c r="W1407">
        <f>VLOOKUP($D1407,Artslister!$A$1:$W$100,12,FALSE)</f>
        <v>0</v>
      </c>
      <c r="X1407" t="str">
        <f>VLOOKUP($D1407,Artslister!$A$1:$W$100,13,FALSE)</f>
        <v>Medik.</v>
      </c>
      <c r="Y1407" t="e">
        <f>VLOOKUP($D1407,Artslister!$A$1:$W$100,15,FALSE)</f>
        <v>#N/A</v>
      </c>
      <c r="Z1407" t="e">
        <f>VLOOKUP($D1407,Artslister!$A$1:$W$100,17,FALSE)</f>
        <v>#N/A</v>
      </c>
    </row>
    <row r="1408" spans="1:26" x14ac:dyDescent="0.3">
      <c r="A1408" t="s">
        <v>56</v>
      </c>
      <c r="B1408">
        <v>2019</v>
      </c>
      <c r="C1408" t="s">
        <v>1470</v>
      </c>
      <c r="D1408" t="s">
        <v>353</v>
      </c>
      <c r="E1408">
        <v>5</v>
      </c>
      <c r="G1408">
        <v>1</v>
      </c>
      <c r="H1408">
        <v>1</v>
      </c>
      <c r="M1408" t="str">
        <f>VLOOKUP($D1408,Artslister!$A$1:$W$100,2,FALSE)</f>
        <v>Cotoneaster sp.</v>
      </c>
      <c r="N1408" t="str">
        <f>VLOOKUP($D1408,Artslister!$A$1:$W$100,3,FALSE)</f>
        <v>103268</v>
      </c>
      <c r="O1408" t="str">
        <f>VLOOKUP($D1408,Artslister!$A$1:$W$100,4,FALSE)</f>
        <v>63228</v>
      </c>
      <c r="P1408" t="str">
        <f>VLOOKUP($D1408,Artslister!$A$1:$W$100,5,FALSE)</f>
        <v>Plantae</v>
      </c>
      <c r="Q1408" t="str">
        <f>VLOOKUP($D1408,Artslister!$A$1:$W$100,6,FALSE)</f>
        <v>Magnoliophyta</v>
      </c>
      <c r="R1408" t="str">
        <f>VLOOKUP($D1408,Artslister!$A$1:$W$100,7,FALSE)</f>
        <v>Eudicots</v>
      </c>
      <c r="S1408" t="str">
        <f>VLOOKUP($D1408,Artslister!$A$1:$W$100,8,FALSE)</f>
        <v>Rosales</v>
      </c>
      <c r="T1408" t="str">
        <f>VLOOKUP($D1408,Artslister!$A$1:$W$100,9,FALSE)</f>
        <v>Rosaceae</v>
      </c>
      <c r="U1408" t="str">
        <f>VLOOKUP($D1408,Artslister!$A$1:$W$100,10,FALSE)</f>
        <v>Cotoneaster</v>
      </c>
      <c r="V1408">
        <f>VLOOKUP($D1408,Artslister!$A$1:$W$100,11,FALSE)</f>
        <v>0</v>
      </c>
      <c r="W1408">
        <f>VLOOKUP($D1408,Artslister!$A$1:$W$100,12,FALSE)</f>
        <v>0</v>
      </c>
      <c r="X1408" t="str">
        <f>VLOOKUP($D1408,Artslister!$A$1:$W$100,13,FALSE)</f>
        <v>Medik.</v>
      </c>
      <c r="Y1408" t="e">
        <f>VLOOKUP($D1408,Artslister!$A$1:$W$100,15,FALSE)</f>
        <v>#N/A</v>
      </c>
      <c r="Z1408" t="e">
        <f>VLOOKUP($D1408,Artslister!$A$1:$W$100,17,FALSE)</f>
        <v>#N/A</v>
      </c>
    </row>
    <row r="1409" spans="1:26" x14ac:dyDescent="0.3">
      <c r="A1409" s="21" t="s">
        <v>104</v>
      </c>
      <c r="B1409" s="21">
        <v>2020</v>
      </c>
      <c r="C1409" s="21" t="s">
        <v>1145</v>
      </c>
      <c r="D1409" t="s">
        <v>353</v>
      </c>
      <c r="E1409" s="21">
        <v>10</v>
      </c>
      <c r="G1409">
        <v>1</v>
      </c>
      <c r="H1409">
        <v>1</v>
      </c>
      <c r="K1409" s="21"/>
      <c r="M1409" t="str">
        <f>VLOOKUP($D1409,Artslister!$A$1:$W$100,2,FALSE)</f>
        <v>Cotoneaster sp.</v>
      </c>
      <c r="N1409" t="str">
        <f>VLOOKUP($D1409,Artslister!$A$1:$W$100,3,FALSE)</f>
        <v>103268</v>
      </c>
      <c r="O1409" t="str">
        <f>VLOOKUP($D1409,Artslister!$A$1:$W$100,4,FALSE)</f>
        <v>63228</v>
      </c>
      <c r="P1409" t="str">
        <f>VLOOKUP($D1409,Artslister!$A$1:$W$100,5,FALSE)</f>
        <v>Plantae</v>
      </c>
      <c r="Q1409" t="str">
        <f>VLOOKUP($D1409,Artslister!$A$1:$W$100,6,FALSE)</f>
        <v>Magnoliophyta</v>
      </c>
      <c r="R1409" t="str">
        <f>VLOOKUP($D1409,Artslister!$A$1:$W$100,7,FALSE)</f>
        <v>Eudicots</v>
      </c>
      <c r="S1409" t="str">
        <f>VLOOKUP($D1409,Artslister!$A$1:$W$100,8,FALSE)</f>
        <v>Rosales</v>
      </c>
      <c r="T1409" t="str">
        <f>VLOOKUP($D1409,Artslister!$A$1:$W$100,9,FALSE)</f>
        <v>Rosaceae</v>
      </c>
      <c r="U1409" t="str">
        <f>VLOOKUP($D1409,Artslister!$A$1:$W$100,10,FALSE)</f>
        <v>Cotoneaster</v>
      </c>
      <c r="V1409">
        <f>VLOOKUP($D1409,Artslister!$A$1:$W$100,11,FALSE)</f>
        <v>0</v>
      </c>
      <c r="W1409">
        <f>VLOOKUP($D1409,Artslister!$A$1:$W$100,12,FALSE)</f>
        <v>0</v>
      </c>
      <c r="X1409" t="str">
        <f>VLOOKUP($D1409,Artslister!$A$1:$W$100,13,FALSE)</f>
        <v>Medik.</v>
      </c>
      <c r="Y1409" t="e">
        <f>VLOOKUP($D1409,Artslister!$A$1:$W$100,15,FALSE)</f>
        <v>#N/A</v>
      </c>
      <c r="Z1409" t="e">
        <f>VLOOKUP($D1409,Artslister!$A$1:$W$100,17,FALSE)</f>
        <v>#N/A</v>
      </c>
    </row>
    <row r="1410" spans="1:26" x14ac:dyDescent="0.3">
      <c r="A1410" s="21" t="s">
        <v>109</v>
      </c>
      <c r="B1410" s="21">
        <v>2020</v>
      </c>
      <c r="C1410" s="21" t="s">
        <v>1331</v>
      </c>
      <c r="D1410" t="s">
        <v>353</v>
      </c>
      <c r="E1410" s="21">
        <v>3</v>
      </c>
      <c r="G1410">
        <v>1</v>
      </c>
      <c r="H1410">
        <v>1</v>
      </c>
      <c r="K1410" s="21" t="s">
        <v>529</v>
      </c>
      <c r="M1410" t="str">
        <f>VLOOKUP($D1410,Artslister!$A$1:$W$100,2,FALSE)</f>
        <v>Cotoneaster sp.</v>
      </c>
      <c r="N1410" t="str">
        <f>VLOOKUP($D1410,Artslister!$A$1:$W$100,3,FALSE)</f>
        <v>103268</v>
      </c>
      <c r="O1410" t="str">
        <f>VLOOKUP($D1410,Artslister!$A$1:$W$100,4,FALSE)</f>
        <v>63228</v>
      </c>
      <c r="P1410" t="str">
        <f>VLOOKUP($D1410,Artslister!$A$1:$W$100,5,FALSE)</f>
        <v>Plantae</v>
      </c>
      <c r="Q1410" t="str">
        <f>VLOOKUP($D1410,Artslister!$A$1:$W$100,6,FALSE)</f>
        <v>Magnoliophyta</v>
      </c>
      <c r="R1410" t="str">
        <f>VLOOKUP($D1410,Artslister!$A$1:$W$100,7,FALSE)</f>
        <v>Eudicots</v>
      </c>
      <c r="S1410" t="str">
        <f>VLOOKUP($D1410,Artslister!$A$1:$W$100,8,FALSE)</f>
        <v>Rosales</v>
      </c>
      <c r="T1410" t="str">
        <f>VLOOKUP($D1410,Artslister!$A$1:$W$100,9,FALSE)</f>
        <v>Rosaceae</v>
      </c>
      <c r="U1410" t="str">
        <f>VLOOKUP($D1410,Artslister!$A$1:$W$100,10,FALSE)</f>
        <v>Cotoneaster</v>
      </c>
      <c r="V1410">
        <f>VLOOKUP($D1410,Artslister!$A$1:$W$100,11,FALSE)</f>
        <v>0</v>
      </c>
      <c r="W1410">
        <f>VLOOKUP($D1410,Artslister!$A$1:$W$100,12,FALSE)</f>
        <v>0</v>
      </c>
      <c r="X1410" t="str">
        <f>VLOOKUP($D1410,Artslister!$A$1:$W$100,13,FALSE)</f>
        <v>Medik.</v>
      </c>
      <c r="Y1410" t="e">
        <f>VLOOKUP($D1410,Artslister!$A$1:$W$100,15,FALSE)</f>
        <v>#N/A</v>
      </c>
      <c r="Z1410" t="e">
        <f>VLOOKUP($D1410,Artslister!$A$1:$W$100,17,FALSE)</f>
        <v>#N/A</v>
      </c>
    </row>
    <row r="1411" spans="1:26" x14ac:dyDescent="0.3">
      <c r="A1411" s="21" t="s">
        <v>109</v>
      </c>
      <c r="B1411" s="21">
        <v>2020</v>
      </c>
      <c r="C1411" s="21" t="s">
        <v>1332</v>
      </c>
      <c r="D1411" t="s">
        <v>353</v>
      </c>
      <c r="E1411" s="21">
        <v>1</v>
      </c>
      <c r="G1411">
        <v>1</v>
      </c>
      <c r="H1411">
        <v>1</v>
      </c>
      <c r="K1411" s="21" t="s">
        <v>529</v>
      </c>
      <c r="M1411" t="str">
        <f>VLOOKUP($D1411,Artslister!$A$1:$W$100,2,FALSE)</f>
        <v>Cotoneaster sp.</v>
      </c>
      <c r="N1411" t="str">
        <f>VLOOKUP($D1411,Artslister!$A$1:$W$100,3,FALSE)</f>
        <v>103268</v>
      </c>
      <c r="O1411" t="str">
        <f>VLOOKUP($D1411,Artslister!$A$1:$W$100,4,FALSE)</f>
        <v>63228</v>
      </c>
      <c r="P1411" t="str">
        <f>VLOOKUP($D1411,Artslister!$A$1:$W$100,5,FALSE)</f>
        <v>Plantae</v>
      </c>
      <c r="Q1411" t="str">
        <f>VLOOKUP($D1411,Artslister!$A$1:$W$100,6,FALSE)</f>
        <v>Magnoliophyta</v>
      </c>
      <c r="R1411" t="str">
        <f>VLOOKUP($D1411,Artslister!$A$1:$W$100,7,FALSE)</f>
        <v>Eudicots</v>
      </c>
      <c r="S1411" t="str">
        <f>VLOOKUP($D1411,Artslister!$A$1:$W$100,8,FALSE)</f>
        <v>Rosales</v>
      </c>
      <c r="T1411" t="str">
        <f>VLOOKUP($D1411,Artslister!$A$1:$W$100,9,FALSE)</f>
        <v>Rosaceae</v>
      </c>
      <c r="U1411" t="str">
        <f>VLOOKUP($D1411,Artslister!$A$1:$W$100,10,FALSE)</f>
        <v>Cotoneaster</v>
      </c>
      <c r="V1411">
        <f>VLOOKUP($D1411,Artslister!$A$1:$W$100,11,FALSE)</f>
        <v>0</v>
      </c>
      <c r="W1411">
        <f>VLOOKUP($D1411,Artslister!$A$1:$W$100,12,FALSE)</f>
        <v>0</v>
      </c>
      <c r="X1411" t="str">
        <f>VLOOKUP($D1411,Artslister!$A$1:$W$100,13,FALSE)</f>
        <v>Medik.</v>
      </c>
      <c r="Y1411" t="e">
        <f>VLOOKUP($D1411,Artslister!$A$1:$W$100,15,FALSE)</f>
        <v>#N/A</v>
      </c>
      <c r="Z1411" t="e">
        <f>VLOOKUP($D1411,Artslister!$A$1:$W$100,17,FALSE)</f>
        <v>#N/A</v>
      </c>
    </row>
    <row r="1412" spans="1:26" x14ac:dyDescent="0.3">
      <c r="A1412" s="21" t="s">
        <v>109</v>
      </c>
      <c r="B1412" s="21">
        <v>2020</v>
      </c>
      <c r="C1412" s="21" t="s">
        <v>1337</v>
      </c>
      <c r="D1412" t="s">
        <v>353</v>
      </c>
      <c r="E1412" s="21">
        <v>50</v>
      </c>
      <c r="G1412">
        <v>1</v>
      </c>
      <c r="H1412">
        <v>1</v>
      </c>
      <c r="K1412" s="21" t="s">
        <v>529</v>
      </c>
      <c r="M1412" t="str">
        <f>VLOOKUP($D1412,Artslister!$A$1:$W$100,2,FALSE)</f>
        <v>Cotoneaster sp.</v>
      </c>
      <c r="N1412" t="str">
        <f>VLOOKUP($D1412,Artslister!$A$1:$W$100,3,FALSE)</f>
        <v>103268</v>
      </c>
      <c r="O1412" t="str">
        <f>VLOOKUP($D1412,Artslister!$A$1:$W$100,4,FALSE)</f>
        <v>63228</v>
      </c>
      <c r="P1412" t="str">
        <f>VLOOKUP($D1412,Artslister!$A$1:$W$100,5,FALSE)</f>
        <v>Plantae</v>
      </c>
      <c r="Q1412" t="str">
        <f>VLOOKUP($D1412,Artslister!$A$1:$W$100,6,FALSE)</f>
        <v>Magnoliophyta</v>
      </c>
      <c r="R1412" t="str">
        <f>VLOOKUP($D1412,Artslister!$A$1:$W$100,7,FALSE)</f>
        <v>Eudicots</v>
      </c>
      <c r="S1412" t="str">
        <f>VLOOKUP($D1412,Artslister!$A$1:$W$100,8,FALSE)</f>
        <v>Rosales</v>
      </c>
      <c r="T1412" t="str">
        <f>VLOOKUP($D1412,Artslister!$A$1:$W$100,9,FALSE)</f>
        <v>Rosaceae</v>
      </c>
      <c r="U1412" t="str">
        <f>VLOOKUP($D1412,Artslister!$A$1:$W$100,10,FALSE)</f>
        <v>Cotoneaster</v>
      </c>
      <c r="V1412">
        <f>VLOOKUP($D1412,Artslister!$A$1:$W$100,11,FALSE)</f>
        <v>0</v>
      </c>
      <c r="W1412">
        <f>VLOOKUP($D1412,Artslister!$A$1:$W$100,12,FALSE)</f>
        <v>0</v>
      </c>
      <c r="X1412" t="str">
        <f>VLOOKUP($D1412,Artslister!$A$1:$W$100,13,FALSE)</f>
        <v>Medik.</v>
      </c>
      <c r="Y1412" t="e">
        <f>VLOOKUP($D1412,Artslister!$A$1:$W$100,15,FALSE)</f>
        <v>#N/A</v>
      </c>
      <c r="Z1412" t="e">
        <f>VLOOKUP($D1412,Artslister!$A$1:$W$100,17,FALSE)</f>
        <v>#N/A</v>
      </c>
    </row>
    <row r="1413" spans="1:26" x14ac:dyDescent="0.3">
      <c r="A1413" s="21" t="s">
        <v>114</v>
      </c>
      <c r="B1413" s="21">
        <v>2020</v>
      </c>
      <c r="C1413" s="21" t="s">
        <v>1351</v>
      </c>
      <c r="D1413" t="s">
        <v>353</v>
      </c>
      <c r="E1413" s="21">
        <v>10</v>
      </c>
      <c r="G1413">
        <v>1</v>
      </c>
      <c r="H1413">
        <v>1</v>
      </c>
      <c r="K1413" s="21"/>
      <c r="M1413" t="str">
        <f>VLOOKUP($D1413,Artslister!$A$1:$W$100,2,FALSE)</f>
        <v>Cotoneaster sp.</v>
      </c>
      <c r="N1413" t="str">
        <f>VLOOKUP($D1413,Artslister!$A$1:$W$100,3,FALSE)</f>
        <v>103268</v>
      </c>
      <c r="O1413" t="str">
        <f>VLOOKUP($D1413,Artslister!$A$1:$W$100,4,FALSE)</f>
        <v>63228</v>
      </c>
      <c r="P1413" t="str">
        <f>VLOOKUP($D1413,Artslister!$A$1:$W$100,5,FALSE)</f>
        <v>Plantae</v>
      </c>
      <c r="Q1413" t="str">
        <f>VLOOKUP($D1413,Artslister!$A$1:$W$100,6,FALSE)</f>
        <v>Magnoliophyta</v>
      </c>
      <c r="R1413" t="str">
        <f>VLOOKUP($D1413,Artslister!$A$1:$W$100,7,FALSE)</f>
        <v>Eudicots</v>
      </c>
      <c r="S1413" t="str">
        <f>VLOOKUP($D1413,Artslister!$A$1:$W$100,8,FALSE)</f>
        <v>Rosales</v>
      </c>
      <c r="T1413" t="str">
        <f>VLOOKUP($D1413,Artslister!$A$1:$W$100,9,FALSE)</f>
        <v>Rosaceae</v>
      </c>
      <c r="U1413" t="str">
        <f>VLOOKUP($D1413,Artslister!$A$1:$W$100,10,FALSE)</f>
        <v>Cotoneaster</v>
      </c>
      <c r="V1413">
        <f>VLOOKUP($D1413,Artslister!$A$1:$W$100,11,FALSE)</f>
        <v>0</v>
      </c>
      <c r="W1413">
        <f>VLOOKUP($D1413,Artslister!$A$1:$W$100,12,FALSE)</f>
        <v>0</v>
      </c>
      <c r="X1413" t="str">
        <f>VLOOKUP($D1413,Artslister!$A$1:$W$100,13,FALSE)</f>
        <v>Medik.</v>
      </c>
      <c r="Y1413" t="e">
        <f>VLOOKUP($D1413,Artslister!$A$1:$W$100,15,FALSE)</f>
        <v>#N/A</v>
      </c>
      <c r="Z1413" t="e">
        <f>VLOOKUP($D1413,Artslister!$A$1:$W$100,17,FALSE)</f>
        <v>#N/A</v>
      </c>
    </row>
    <row r="1414" spans="1:26" x14ac:dyDescent="0.3">
      <c r="A1414" s="21" t="s">
        <v>114</v>
      </c>
      <c r="B1414" s="21">
        <v>2020</v>
      </c>
      <c r="C1414" s="21" t="s">
        <v>1355</v>
      </c>
      <c r="D1414" t="s">
        <v>353</v>
      </c>
      <c r="E1414" s="21">
        <v>30</v>
      </c>
      <c r="G1414">
        <v>1</v>
      </c>
      <c r="H1414">
        <v>1</v>
      </c>
      <c r="K1414" s="21"/>
      <c r="M1414" t="str">
        <f>VLOOKUP($D1414,Artslister!$A$1:$W$100,2,FALSE)</f>
        <v>Cotoneaster sp.</v>
      </c>
      <c r="N1414" t="str">
        <f>VLOOKUP($D1414,Artslister!$A$1:$W$100,3,FALSE)</f>
        <v>103268</v>
      </c>
      <c r="O1414" t="str">
        <f>VLOOKUP($D1414,Artslister!$A$1:$W$100,4,FALSE)</f>
        <v>63228</v>
      </c>
      <c r="P1414" t="str">
        <f>VLOOKUP($D1414,Artslister!$A$1:$W$100,5,FALSE)</f>
        <v>Plantae</v>
      </c>
      <c r="Q1414" t="str">
        <f>VLOOKUP($D1414,Artslister!$A$1:$W$100,6,FALSE)</f>
        <v>Magnoliophyta</v>
      </c>
      <c r="R1414" t="str">
        <f>VLOOKUP($D1414,Artslister!$A$1:$W$100,7,FALSE)</f>
        <v>Eudicots</v>
      </c>
      <c r="S1414" t="str">
        <f>VLOOKUP($D1414,Artslister!$A$1:$W$100,8,FALSE)</f>
        <v>Rosales</v>
      </c>
      <c r="T1414" t="str">
        <f>VLOOKUP($D1414,Artslister!$A$1:$W$100,9,FALSE)</f>
        <v>Rosaceae</v>
      </c>
      <c r="U1414" t="str">
        <f>VLOOKUP($D1414,Artslister!$A$1:$W$100,10,FALSE)</f>
        <v>Cotoneaster</v>
      </c>
      <c r="V1414">
        <f>VLOOKUP($D1414,Artslister!$A$1:$W$100,11,FALSE)</f>
        <v>0</v>
      </c>
      <c r="W1414">
        <f>VLOOKUP($D1414,Artslister!$A$1:$W$100,12,FALSE)</f>
        <v>0</v>
      </c>
      <c r="X1414" t="str">
        <f>VLOOKUP($D1414,Artslister!$A$1:$W$100,13,FALSE)</f>
        <v>Medik.</v>
      </c>
      <c r="Y1414" t="e">
        <f>VLOOKUP($D1414,Artslister!$A$1:$W$100,15,FALSE)</f>
        <v>#N/A</v>
      </c>
      <c r="Z1414" t="e">
        <f>VLOOKUP($D1414,Artslister!$A$1:$W$100,17,FALSE)</f>
        <v>#N/A</v>
      </c>
    </row>
    <row r="1415" spans="1:26" x14ac:dyDescent="0.3">
      <c r="A1415" s="58" t="s">
        <v>114</v>
      </c>
      <c r="B1415" s="58">
        <v>2021</v>
      </c>
      <c r="C1415" s="58" t="s">
        <v>1353</v>
      </c>
      <c r="D1415" t="s">
        <v>353</v>
      </c>
      <c r="E1415" s="58">
        <v>30</v>
      </c>
      <c r="G1415">
        <v>1</v>
      </c>
      <c r="H1415">
        <v>1</v>
      </c>
      <c r="I1415" s="45"/>
      <c r="J1415" s="45"/>
      <c r="K1415" s="58"/>
      <c r="L1415" s="45"/>
      <c r="M1415" t="str">
        <f>VLOOKUP($D1415,Artslister!$A$1:$W$100,2,FALSE)</f>
        <v>Cotoneaster sp.</v>
      </c>
      <c r="N1415" t="str">
        <f>VLOOKUP($D1415,Artslister!$A$1:$W$100,3,FALSE)</f>
        <v>103268</v>
      </c>
      <c r="O1415" t="str">
        <f>VLOOKUP($D1415,Artslister!$A$1:$W$100,4,FALSE)</f>
        <v>63228</v>
      </c>
      <c r="P1415" t="str">
        <f>VLOOKUP($D1415,Artslister!$A$1:$W$100,5,FALSE)</f>
        <v>Plantae</v>
      </c>
      <c r="Q1415" t="str">
        <f>VLOOKUP($D1415,Artslister!$A$1:$W$100,6,FALSE)</f>
        <v>Magnoliophyta</v>
      </c>
      <c r="R1415" t="str">
        <f>VLOOKUP($D1415,Artslister!$A$1:$W$100,7,FALSE)</f>
        <v>Eudicots</v>
      </c>
      <c r="S1415" t="str">
        <f>VLOOKUP($D1415,Artslister!$A$1:$W$100,8,FALSE)</f>
        <v>Rosales</v>
      </c>
      <c r="T1415" t="str">
        <f>VLOOKUP($D1415,Artslister!$A$1:$W$100,9,FALSE)</f>
        <v>Rosaceae</v>
      </c>
      <c r="U1415" t="str">
        <f>VLOOKUP($D1415,Artslister!$A$1:$W$100,10,FALSE)</f>
        <v>Cotoneaster</v>
      </c>
      <c r="V1415">
        <f>VLOOKUP($D1415,Artslister!$A$1:$W$100,11,FALSE)</f>
        <v>0</v>
      </c>
      <c r="W1415">
        <f>VLOOKUP($D1415,Artslister!$A$1:$W$100,12,FALSE)</f>
        <v>0</v>
      </c>
      <c r="X1415" t="str">
        <f>VLOOKUP($D1415,Artslister!$A$1:$W$100,13,FALSE)</f>
        <v>Medik.</v>
      </c>
      <c r="Y1415" t="e">
        <f>VLOOKUP($D1415,Artslister!$A$1:$W$100,15,FALSE)</f>
        <v>#N/A</v>
      </c>
      <c r="Z1415" t="e">
        <f>VLOOKUP($D1415,Artslister!$A$1:$W$100,17,FALSE)</f>
        <v>#N/A</v>
      </c>
    </row>
    <row r="1416" spans="1:26" x14ac:dyDescent="0.3">
      <c r="A1416" s="58" t="s">
        <v>114</v>
      </c>
      <c r="B1416" s="58">
        <v>2021</v>
      </c>
      <c r="C1416" s="58" t="s">
        <v>1355</v>
      </c>
      <c r="D1416" t="s">
        <v>353</v>
      </c>
      <c r="E1416" s="58">
        <v>50</v>
      </c>
      <c r="G1416">
        <v>1</v>
      </c>
      <c r="H1416">
        <v>1</v>
      </c>
      <c r="I1416" s="45"/>
      <c r="J1416" s="45"/>
      <c r="K1416" s="58"/>
      <c r="L1416" s="45"/>
      <c r="M1416" t="str">
        <f>VLOOKUP($D1416,Artslister!$A$1:$W$100,2,FALSE)</f>
        <v>Cotoneaster sp.</v>
      </c>
      <c r="N1416" t="str">
        <f>VLOOKUP($D1416,Artslister!$A$1:$W$100,3,FALSE)</f>
        <v>103268</v>
      </c>
      <c r="O1416" t="str">
        <f>VLOOKUP($D1416,Artslister!$A$1:$W$100,4,FALSE)</f>
        <v>63228</v>
      </c>
      <c r="P1416" t="str">
        <f>VLOOKUP($D1416,Artslister!$A$1:$W$100,5,FALSE)</f>
        <v>Plantae</v>
      </c>
      <c r="Q1416" t="str">
        <f>VLOOKUP($D1416,Artslister!$A$1:$W$100,6,FALSE)</f>
        <v>Magnoliophyta</v>
      </c>
      <c r="R1416" t="str">
        <f>VLOOKUP($D1416,Artslister!$A$1:$W$100,7,FALSE)</f>
        <v>Eudicots</v>
      </c>
      <c r="S1416" t="str">
        <f>VLOOKUP($D1416,Artslister!$A$1:$W$100,8,FALSE)</f>
        <v>Rosales</v>
      </c>
      <c r="T1416" t="str">
        <f>VLOOKUP($D1416,Artslister!$A$1:$W$100,9,FALSE)</f>
        <v>Rosaceae</v>
      </c>
      <c r="U1416" t="str">
        <f>VLOOKUP($D1416,Artslister!$A$1:$W$100,10,FALSE)</f>
        <v>Cotoneaster</v>
      </c>
      <c r="V1416">
        <f>VLOOKUP($D1416,Artslister!$A$1:$W$100,11,FALSE)</f>
        <v>0</v>
      </c>
      <c r="W1416">
        <f>VLOOKUP($D1416,Artslister!$A$1:$W$100,12,FALSE)</f>
        <v>0</v>
      </c>
      <c r="X1416" t="str">
        <f>VLOOKUP($D1416,Artslister!$A$1:$W$100,13,FALSE)</f>
        <v>Medik.</v>
      </c>
      <c r="Y1416" t="e">
        <f>VLOOKUP($D1416,Artslister!$A$1:$W$100,15,FALSE)</f>
        <v>#N/A</v>
      </c>
      <c r="Z1416" t="e">
        <f>VLOOKUP($D1416,Artslister!$A$1:$W$100,17,FALSE)</f>
        <v>#N/A</v>
      </c>
    </row>
    <row r="1417" spans="1:26" x14ac:dyDescent="0.3">
      <c r="A1417" s="58" t="s">
        <v>114</v>
      </c>
      <c r="B1417" s="58">
        <v>2021</v>
      </c>
      <c r="C1417" s="58" t="s">
        <v>1356</v>
      </c>
      <c r="D1417" t="s">
        <v>353</v>
      </c>
      <c r="E1417" s="58">
        <v>5</v>
      </c>
      <c r="G1417">
        <v>1</v>
      </c>
      <c r="H1417">
        <v>1</v>
      </c>
      <c r="I1417" s="45"/>
      <c r="J1417" s="45"/>
      <c r="K1417" s="58"/>
      <c r="L1417" s="45"/>
      <c r="M1417" t="str">
        <f>VLOOKUP($D1417,Artslister!$A$1:$W$100,2,FALSE)</f>
        <v>Cotoneaster sp.</v>
      </c>
      <c r="N1417" t="str">
        <f>VLOOKUP($D1417,Artslister!$A$1:$W$100,3,FALSE)</f>
        <v>103268</v>
      </c>
      <c r="O1417" t="str">
        <f>VLOOKUP($D1417,Artslister!$A$1:$W$100,4,FALSE)</f>
        <v>63228</v>
      </c>
      <c r="P1417" t="str">
        <f>VLOOKUP($D1417,Artslister!$A$1:$W$100,5,FALSE)</f>
        <v>Plantae</v>
      </c>
      <c r="Q1417" t="str">
        <f>VLOOKUP($D1417,Artslister!$A$1:$W$100,6,FALSE)</f>
        <v>Magnoliophyta</v>
      </c>
      <c r="R1417" t="str">
        <f>VLOOKUP($D1417,Artslister!$A$1:$W$100,7,FALSE)</f>
        <v>Eudicots</v>
      </c>
      <c r="S1417" t="str">
        <f>VLOOKUP($D1417,Artslister!$A$1:$W$100,8,FALSE)</f>
        <v>Rosales</v>
      </c>
      <c r="T1417" t="str">
        <f>VLOOKUP($D1417,Artslister!$A$1:$W$100,9,FALSE)</f>
        <v>Rosaceae</v>
      </c>
      <c r="U1417" t="str">
        <f>VLOOKUP($D1417,Artslister!$A$1:$W$100,10,FALSE)</f>
        <v>Cotoneaster</v>
      </c>
      <c r="V1417">
        <f>VLOOKUP($D1417,Artslister!$A$1:$W$100,11,FALSE)</f>
        <v>0</v>
      </c>
      <c r="W1417">
        <f>VLOOKUP($D1417,Artslister!$A$1:$W$100,12,FALSE)</f>
        <v>0</v>
      </c>
      <c r="X1417" t="str">
        <f>VLOOKUP($D1417,Artslister!$A$1:$W$100,13,FALSE)</f>
        <v>Medik.</v>
      </c>
      <c r="Y1417" t="e">
        <f>VLOOKUP($D1417,Artslister!$A$1:$W$100,15,FALSE)</f>
        <v>#N/A</v>
      </c>
      <c r="Z1417" t="e">
        <f>VLOOKUP($D1417,Artslister!$A$1:$W$100,17,FALSE)</f>
        <v>#N/A</v>
      </c>
    </row>
    <row r="1418" spans="1:26" x14ac:dyDescent="0.3">
      <c r="A1418" s="58" t="s">
        <v>114</v>
      </c>
      <c r="B1418" s="58">
        <v>2022</v>
      </c>
      <c r="C1418" t="s">
        <v>1355</v>
      </c>
      <c r="D1418" t="s">
        <v>353</v>
      </c>
      <c r="E1418">
        <v>30</v>
      </c>
      <c r="G1418">
        <v>1</v>
      </c>
      <c r="J1418">
        <v>1</v>
      </c>
      <c r="M1418" t="str">
        <f>VLOOKUP($D1418,Artslister!$A$1:$W$100,2,FALSE)</f>
        <v>Cotoneaster sp.</v>
      </c>
      <c r="N1418" t="str">
        <f>VLOOKUP($D1418,Artslister!$A$1:$W$100,3,FALSE)</f>
        <v>103268</v>
      </c>
      <c r="O1418" t="str">
        <f>VLOOKUP($D1418,Artslister!$A$1:$W$100,4,FALSE)</f>
        <v>63228</v>
      </c>
      <c r="P1418" t="str">
        <f>VLOOKUP($D1418,Artslister!$A$1:$W$100,5,FALSE)</f>
        <v>Plantae</v>
      </c>
      <c r="Q1418" t="str">
        <f>VLOOKUP($D1418,Artslister!$A$1:$W$100,6,FALSE)</f>
        <v>Magnoliophyta</v>
      </c>
      <c r="R1418" t="str">
        <f>VLOOKUP($D1418,Artslister!$A$1:$W$100,7,FALSE)</f>
        <v>Eudicots</v>
      </c>
      <c r="S1418" t="str">
        <f>VLOOKUP($D1418,Artslister!$A$1:$W$100,8,FALSE)</f>
        <v>Rosales</v>
      </c>
      <c r="T1418" t="str">
        <f>VLOOKUP($D1418,Artslister!$A$1:$W$100,9,FALSE)</f>
        <v>Rosaceae</v>
      </c>
      <c r="U1418" t="str">
        <f>VLOOKUP($D1418,Artslister!$A$1:$W$100,10,FALSE)</f>
        <v>Cotoneaster</v>
      </c>
      <c r="V1418">
        <f>VLOOKUP($D1418,Artslister!$A$1:$W$100,11,FALSE)</f>
        <v>0</v>
      </c>
      <c r="W1418">
        <f>VLOOKUP($D1418,Artslister!$A$1:$W$100,12,FALSE)</f>
        <v>0</v>
      </c>
      <c r="X1418" t="str">
        <f>VLOOKUP($D1418,Artslister!$A$1:$W$100,13,FALSE)</f>
        <v>Medik.</v>
      </c>
      <c r="Y1418" t="e">
        <f>VLOOKUP($D1418,Artslister!$A$1:$W$100,15,FALSE)</f>
        <v>#N/A</v>
      </c>
      <c r="Z1418" t="e">
        <f>VLOOKUP($D1418,Artslister!$A$1:$W$100,17,FALSE)</f>
        <v>#N/A</v>
      </c>
    </row>
    <row r="1419" spans="1:26" x14ac:dyDescent="0.3">
      <c r="A1419" s="58" t="s">
        <v>114</v>
      </c>
      <c r="B1419" s="58">
        <v>2022</v>
      </c>
      <c r="C1419" t="s">
        <v>1351</v>
      </c>
      <c r="D1419" t="s">
        <v>353</v>
      </c>
      <c r="E1419">
        <v>1</v>
      </c>
      <c r="G1419">
        <v>1</v>
      </c>
      <c r="J1419">
        <v>1</v>
      </c>
      <c r="M1419" t="str">
        <f>VLOOKUP($D1419,Artslister!$A$1:$W$100,2,FALSE)</f>
        <v>Cotoneaster sp.</v>
      </c>
      <c r="N1419" t="str">
        <f>VLOOKUP($D1419,Artslister!$A$1:$W$100,3,FALSE)</f>
        <v>103268</v>
      </c>
      <c r="O1419" t="str">
        <f>VLOOKUP($D1419,Artslister!$A$1:$W$100,4,FALSE)</f>
        <v>63228</v>
      </c>
      <c r="P1419" t="str">
        <f>VLOOKUP($D1419,Artslister!$A$1:$W$100,5,FALSE)</f>
        <v>Plantae</v>
      </c>
      <c r="Q1419" t="str">
        <f>VLOOKUP($D1419,Artslister!$A$1:$W$100,6,FALSE)</f>
        <v>Magnoliophyta</v>
      </c>
      <c r="R1419" t="str">
        <f>VLOOKUP($D1419,Artslister!$A$1:$W$100,7,FALSE)</f>
        <v>Eudicots</v>
      </c>
      <c r="S1419" t="str">
        <f>VLOOKUP($D1419,Artslister!$A$1:$W$100,8,FALSE)</f>
        <v>Rosales</v>
      </c>
      <c r="T1419" t="str">
        <f>VLOOKUP($D1419,Artslister!$A$1:$W$100,9,FALSE)</f>
        <v>Rosaceae</v>
      </c>
      <c r="U1419" t="str">
        <f>VLOOKUP($D1419,Artslister!$A$1:$W$100,10,FALSE)</f>
        <v>Cotoneaster</v>
      </c>
      <c r="V1419">
        <f>VLOOKUP($D1419,Artslister!$A$1:$W$100,11,FALSE)</f>
        <v>0</v>
      </c>
      <c r="W1419">
        <f>VLOOKUP($D1419,Artslister!$A$1:$W$100,12,FALSE)</f>
        <v>0</v>
      </c>
      <c r="X1419" t="str">
        <f>VLOOKUP($D1419,Artslister!$A$1:$W$100,13,FALSE)</f>
        <v>Medik.</v>
      </c>
      <c r="Y1419" t="e">
        <f>VLOOKUP($D1419,Artslister!$A$1:$W$100,15,FALSE)</f>
        <v>#N/A</v>
      </c>
      <c r="Z1419" t="e">
        <f>VLOOKUP($D1419,Artslister!$A$1:$W$100,17,FALSE)</f>
        <v>#N/A</v>
      </c>
    </row>
    <row r="1420" spans="1:26" x14ac:dyDescent="0.3">
      <c r="A1420" t="s">
        <v>98</v>
      </c>
      <c r="B1420">
        <v>2017</v>
      </c>
      <c r="C1420" t="s">
        <v>1560</v>
      </c>
      <c r="D1420" t="s">
        <v>1731</v>
      </c>
      <c r="E1420">
        <v>20</v>
      </c>
      <c r="M1420" t="str">
        <f>VLOOKUP($D1420,Artslister!$A$1:$W$100,2,FALSE)</f>
        <v>Filipendula ulmaria</v>
      </c>
      <c r="N1420" t="str">
        <f>VLOOKUP($D1420,Artslister!$A$1:$W$100,3,FALSE)</f>
        <v>103310</v>
      </c>
      <c r="O1420" t="str">
        <f>VLOOKUP($D1420,Artslister!$A$1:$W$100,4,FALSE)</f>
        <v>133272</v>
      </c>
      <c r="P1420" t="str">
        <f>VLOOKUP($D1420,Artslister!$A$1:$W$100,5,FALSE)</f>
        <v>Plantae</v>
      </c>
      <c r="Q1420" t="str">
        <f>VLOOKUP($D1420,Artslister!$A$1:$W$100,6,FALSE)</f>
        <v>Magnoliophyta</v>
      </c>
      <c r="R1420" t="str">
        <f>VLOOKUP($D1420,Artslister!$A$1:$W$100,7,FALSE)</f>
        <v>Eudicots</v>
      </c>
      <c r="S1420" t="str">
        <f>VLOOKUP($D1420,Artslister!$A$1:$W$100,8,FALSE)</f>
        <v>Rosales</v>
      </c>
      <c r="T1420" t="str">
        <f>VLOOKUP($D1420,Artslister!$A$1:$W$100,9,FALSE)</f>
        <v>Rosaceae</v>
      </c>
      <c r="U1420" t="str">
        <f>VLOOKUP($D1420,Artslister!$A$1:$W$100,10,FALSE)</f>
        <v>Filipendula</v>
      </c>
      <c r="V1420" t="str">
        <f>VLOOKUP($D1420,Artslister!$A$1:$W$100,11,FALSE)</f>
        <v>ulmaria</v>
      </c>
      <c r="W1420">
        <f>VLOOKUP($D1420,Artslister!$A$1:$W$100,12,FALSE)</f>
        <v>0</v>
      </c>
      <c r="X1420" t="str">
        <f>VLOOKUP($D1420,Artslister!$A$1:$W$100,13,FALSE)</f>
        <v>(L.) Maxim.</v>
      </c>
      <c r="Y1420" t="str">
        <f>VLOOKUP($D1420,Artslister!$A$1:$W$100,15,FALSE)</f>
        <v>LC</v>
      </c>
      <c r="Z1420" t="e">
        <f>VLOOKUP($D1420,Artslister!$A$1:$W$100,17,FALSE)</f>
        <v>#N/A</v>
      </c>
    </row>
    <row r="1421" spans="1:26" x14ac:dyDescent="0.3">
      <c r="A1421" t="s">
        <v>98</v>
      </c>
      <c r="B1421">
        <v>2017</v>
      </c>
      <c r="C1421" t="s">
        <v>1569</v>
      </c>
      <c r="D1421" t="s">
        <v>1731</v>
      </c>
      <c r="E1421">
        <v>3</v>
      </c>
      <c r="M1421" t="str">
        <f>VLOOKUP($D1421,Artslister!$A$1:$W$100,2,FALSE)</f>
        <v>Filipendula ulmaria</v>
      </c>
      <c r="N1421" t="str">
        <f>VLOOKUP($D1421,Artslister!$A$1:$W$100,3,FALSE)</f>
        <v>103310</v>
      </c>
      <c r="O1421" t="str">
        <f>VLOOKUP($D1421,Artslister!$A$1:$W$100,4,FALSE)</f>
        <v>133272</v>
      </c>
      <c r="P1421" t="str">
        <f>VLOOKUP($D1421,Artslister!$A$1:$W$100,5,FALSE)</f>
        <v>Plantae</v>
      </c>
      <c r="Q1421" t="str">
        <f>VLOOKUP($D1421,Artslister!$A$1:$W$100,6,FALSE)</f>
        <v>Magnoliophyta</v>
      </c>
      <c r="R1421" t="str">
        <f>VLOOKUP($D1421,Artslister!$A$1:$W$100,7,FALSE)</f>
        <v>Eudicots</v>
      </c>
      <c r="S1421" t="str">
        <f>VLOOKUP($D1421,Artslister!$A$1:$W$100,8,FALSE)</f>
        <v>Rosales</v>
      </c>
      <c r="T1421" t="str">
        <f>VLOOKUP($D1421,Artslister!$A$1:$W$100,9,FALSE)</f>
        <v>Rosaceae</v>
      </c>
      <c r="U1421" t="str">
        <f>VLOOKUP($D1421,Artslister!$A$1:$W$100,10,FALSE)</f>
        <v>Filipendula</v>
      </c>
      <c r="V1421" t="str">
        <f>VLOOKUP($D1421,Artslister!$A$1:$W$100,11,FALSE)</f>
        <v>ulmaria</v>
      </c>
      <c r="W1421">
        <f>VLOOKUP($D1421,Artslister!$A$1:$W$100,12,FALSE)</f>
        <v>0</v>
      </c>
      <c r="X1421" t="str">
        <f>VLOOKUP($D1421,Artslister!$A$1:$W$100,13,FALSE)</f>
        <v>(L.) Maxim.</v>
      </c>
      <c r="Y1421" t="str">
        <f>VLOOKUP($D1421,Artslister!$A$1:$W$100,15,FALSE)</f>
        <v>LC</v>
      </c>
      <c r="Z1421" t="e">
        <f>VLOOKUP($D1421,Artslister!$A$1:$W$100,17,FALSE)</f>
        <v>#N/A</v>
      </c>
    </row>
    <row r="1422" spans="1:26" x14ac:dyDescent="0.3">
      <c r="A1422" t="s">
        <v>98</v>
      </c>
      <c r="B1422">
        <v>2018</v>
      </c>
      <c r="C1422" t="s">
        <v>1560</v>
      </c>
      <c r="D1422" t="s">
        <v>1731</v>
      </c>
      <c r="E1422">
        <v>30</v>
      </c>
      <c r="M1422" t="str">
        <f>VLOOKUP($D1422,Artslister!$A$1:$W$100,2,FALSE)</f>
        <v>Filipendula ulmaria</v>
      </c>
      <c r="N1422" t="str">
        <f>VLOOKUP($D1422,Artslister!$A$1:$W$100,3,FALSE)</f>
        <v>103310</v>
      </c>
      <c r="O1422" t="str">
        <f>VLOOKUP($D1422,Artslister!$A$1:$W$100,4,FALSE)</f>
        <v>133272</v>
      </c>
      <c r="P1422" t="str">
        <f>VLOOKUP($D1422,Artslister!$A$1:$W$100,5,FALSE)</f>
        <v>Plantae</v>
      </c>
      <c r="Q1422" t="str">
        <f>VLOOKUP($D1422,Artslister!$A$1:$W$100,6,FALSE)</f>
        <v>Magnoliophyta</v>
      </c>
      <c r="R1422" t="str">
        <f>VLOOKUP($D1422,Artslister!$A$1:$W$100,7,FALSE)</f>
        <v>Eudicots</v>
      </c>
      <c r="S1422" t="str">
        <f>VLOOKUP($D1422,Artslister!$A$1:$W$100,8,FALSE)</f>
        <v>Rosales</v>
      </c>
      <c r="T1422" t="str">
        <f>VLOOKUP($D1422,Artslister!$A$1:$W$100,9,FALSE)</f>
        <v>Rosaceae</v>
      </c>
      <c r="U1422" t="str">
        <f>VLOOKUP($D1422,Artslister!$A$1:$W$100,10,FALSE)</f>
        <v>Filipendula</v>
      </c>
      <c r="V1422" t="str">
        <f>VLOOKUP($D1422,Artslister!$A$1:$W$100,11,FALSE)</f>
        <v>ulmaria</v>
      </c>
      <c r="W1422">
        <f>VLOOKUP($D1422,Artslister!$A$1:$W$100,12,FALSE)</f>
        <v>0</v>
      </c>
      <c r="X1422" t="str">
        <f>VLOOKUP($D1422,Artslister!$A$1:$W$100,13,FALSE)</f>
        <v>(L.) Maxim.</v>
      </c>
      <c r="Y1422" t="str">
        <f>VLOOKUP($D1422,Artslister!$A$1:$W$100,15,FALSE)</f>
        <v>LC</v>
      </c>
      <c r="Z1422" t="e">
        <f>VLOOKUP($D1422,Artslister!$A$1:$W$100,17,FALSE)</f>
        <v>#N/A</v>
      </c>
    </row>
    <row r="1423" spans="1:26" x14ac:dyDescent="0.3">
      <c r="A1423" t="s">
        <v>98</v>
      </c>
      <c r="B1423">
        <v>2019</v>
      </c>
      <c r="C1423" t="s">
        <v>1560</v>
      </c>
      <c r="D1423" t="s">
        <v>1731</v>
      </c>
      <c r="E1423">
        <v>20</v>
      </c>
      <c r="M1423" t="str">
        <f>VLOOKUP($D1423,Artslister!$A$1:$W$100,2,FALSE)</f>
        <v>Filipendula ulmaria</v>
      </c>
      <c r="N1423" t="str">
        <f>VLOOKUP($D1423,Artslister!$A$1:$W$100,3,FALSE)</f>
        <v>103310</v>
      </c>
      <c r="O1423" t="str">
        <f>VLOOKUP($D1423,Artslister!$A$1:$W$100,4,FALSE)</f>
        <v>133272</v>
      </c>
      <c r="P1423" t="str">
        <f>VLOOKUP($D1423,Artslister!$A$1:$W$100,5,FALSE)</f>
        <v>Plantae</v>
      </c>
      <c r="Q1423" t="str">
        <f>VLOOKUP($D1423,Artslister!$A$1:$W$100,6,FALSE)</f>
        <v>Magnoliophyta</v>
      </c>
      <c r="R1423" t="str">
        <f>VLOOKUP($D1423,Artslister!$A$1:$W$100,7,FALSE)</f>
        <v>Eudicots</v>
      </c>
      <c r="S1423" t="str">
        <f>VLOOKUP($D1423,Artslister!$A$1:$W$100,8,FALSE)</f>
        <v>Rosales</v>
      </c>
      <c r="T1423" t="str">
        <f>VLOOKUP($D1423,Artslister!$A$1:$W$100,9,FALSE)</f>
        <v>Rosaceae</v>
      </c>
      <c r="U1423" t="str">
        <f>VLOOKUP($D1423,Artslister!$A$1:$W$100,10,FALSE)</f>
        <v>Filipendula</v>
      </c>
      <c r="V1423" t="str">
        <f>VLOOKUP($D1423,Artslister!$A$1:$W$100,11,FALSE)</f>
        <v>ulmaria</v>
      </c>
      <c r="W1423">
        <f>VLOOKUP($D1423,Artslister!$A$1:$W$100,12,FALSE)</f>
        <v>0</v>
      </c>
      <c r="X1423" t="str">
        <f>VLOOKUP($D1423,Artslister!$A$1:$W$100,13,FALSE)</f>
        <v>(L.) Maxim.</v>
      </c>
      <c r="Y1423" t="str">
        <f>VLOOKUP($D1423,Artslister!$A$1:$W$100,15,FALSE)</f>
        <v>LC</v>
      </c>
      <c r="Z1423" t="e">
        <f>VLOOKUP($D1423,Artslister!$A$1:$W$100,17,FALSE)</f>
        <v>#N/A</v>
      </c>
    </row>
    <row r="1424" spans="1:26" x14ac:dyDescent="0.3">
      <c r="A1424" t="s">
        <v>98</v>
      </c>
      <c r="B1424">
        <v>2019</v>
      </c>
      <c r="C1424" t="s">
        <v>1552</v>
      </c>
      <c r="D1424" t="s">
        <v>1731</v>
      </c>
      <c r="E1424">
        <v>10</v>
      </c>
      <c r="M1424" t="str">
        <f>VLOOKUP($D1424,Artslister!$A$1:$W$100,2,FALSE)</f>
        <v>Filipendula ulmaria</v>
      </c>
      <c r="N1424" t="str">
        <f>VLOOKUP($D1424,Artslister!$A$1:$W$100,3,FALSE)</f>
        <v>103310</v>
      </c>
      <c r="O1424" t="str">
        <f>VLOOKUP($D1424,Artslister!$A$1:$W$100,4,FALSE)</f>
        <v>133272</v>
      </c>
      <c r="P1424" t="str">
        <f>VLOOKUP($D1424,Artslister!$A$1:$W$100,5,FALSE)</f>
        <v>Plantae</v>
      </c>
      <c r="Q1424" t="str">
        <f>VLOOKUP($D1424,Artslister!$A$1:$W$100,6,FALSE)</f>
        <v>Magnoliophyta</v>
      </c>
      <c r="R1424" t="str">
        <f>VLOOKUP($D1424,Artslister!$A$1:$W$100,7,FALSE)</f>
        <v>Eudicots</v>
      </c>
      <c r="S1424" t="str">
        <f>VLOOKUP($D1424,Artslister!$A$1:$W$100,8,FALSE)</f>
        <v>Rosales</v>
      </c>
      <c r="T1424" t="str">
        <f>VLOOKUP($D1424,Artslister!$A$1:$W$100,9,FALSE)</f>
        <v>Rosaceae</v>
      </c>
      <c r="U1424" t="str">
        <f>VLOOKUP($D1424,Artslister!$A$1:$W$100,10,FALSE)</f>
        <v>Filipendula</v>
      </c>
      <c r="V1424" t="str">
        <f>VLOOKUP($D1424,Artslister!$A$1:$W$100,11,FALSE)</f>
        <v>ulmaria</v>
      </c>
      <c r="W1424">
        <f>VLOOKUP($D1424,Artslister!$A$1:$W$100,12,FALSE)</f>
        <v>0</v>
      </c>
      <c r="X1424" t="str">
        <f>VLOOKUP($D1424,Artslister!$A$1:$W$100,13,FALSE)</f>
        <v>(L.) Maxim.</v>
      </c>
      <c r="Y1424" t="str">
        <f>VLOOKUP($D1424,Artslister!$A$1:$W$100,15,FALSE)</f>
        <v>LC</v>
      </c>
      <c r="Z1424" t="e">
        <f>VLOOKUP($D1424,Artslister!$A$1:$W$100,17,FALSE)</f>
        <v>#N/A</v>
      </c>
    </row>
    <row r="1425" spans="1:26" x14ac:dyDescent="0.3">
      <c r="A1425" t="s">
        <v>98</v>
      </c>
      <c r="B1425">
        <v>2020</v>
      </c>
      <c r="C1425" t="s">
        <v>1560</v>
      </c>
      <c r="D1425" t="s">
        <v>1731</v>
      </c>
      <c r="E1425">
        <v>8</v>
      </c>
      <c r="M1425" t="str">
        <f>VLOOKUP($D1425,Artslister!$A$1:$W$100,2,FALSE)</f>
        <v>Filipendula ulmaria</v>
      </c>
      <c r="N1425" t="str">
        <f>VLOOKUP($D1425,Artslister!$A$1:$W$100,3,FALSE)</f>
        <v>103310</v>
      </c>
      <c r="O1425" t="str">
        <f>VLOOKUP($D1425,Artslister!$A$1:$W$100,4,FALSE)</f>
        <v>133272</v>
      </c>
      <c r="P1425" t="str">
        <f>VLOOKUP($D1425,Artslister!$A$1:$W$100,5,FALSE)</f>
        <v>Plantae</v>
      </c>
      <c r="Q1425" t="str">
        <f>VLOOKUP($D1425,Artslister!$A$1:$W$100,6,FALSE)</f>
        <v>Magnoliophyta</v>
      </c>
      <c r="R1425" t="str">
        <f>VLOOKUP($D1425,Artslister!$A$1:$W$100,7,FALSE)</f>
        <v>Eudicots</v>
      </c>
      <c r="S1425" t="str">
        <f>VLOOKUP($D1425,Artslister!$A$1:$W$100,8,FALSE)</f>
        <v>Rosales</v>
      </c>
      <c r="T1425" t="str">
        <f>VLOOKUP($D1425,Artslister!$A$1:$W$100,9,FALSE)</f>
        <v>Rosaceae</v>
      </c>
      <c r="U1425" t="str">
        <f>VLOOKUP($D1425,Artslister!$A$1:$W$100,10,FALSE)</f>
        <v>Filipendula</v>
      </c>
      <c r="V1425" t="str">
        <f>VLOOKUP($D1425,Artslister!$A$1:$W$100,11,FALSE)</f>
        <v>ulmaria</v>
      </c>
      <c r="W1425">
        <f>VLOOKUP($D1425,Artslister!$A$1:$W$100,12,FALSE)</f>
        <v>0</v>
      </c>
      <c r="X1425" t="str">
        <f>VLOOKUP($D1425,Artslister!$A$1:$W$100,13,FALSE)</f>
        <v>(L.) Maxim.</v>
      </c>
      <c r="Y1425" t="str">
        <f>VLOOKUP($D1425,Artslister!$A$1:$W$100,15,FALSE)</f>
        <v>LC</v>
      </c>
      <c r="Z1425" t="e">
        <f>VLOOKUP($D1425,Artslister!$A$1:$W$100,17,FALSE)</f>
        <v>#N/A</v>
      </c>
    </row>
    <row r="1426" spans="1:26" x14ac:dyDescent="0.3">
      <c r="A1426" t="s">
        <v>98</v>
      </c>
      <c r="B1426">
        <v>2020</v>
      </c>
      <c r="C1426" t="s">
        <v>1552</v>
      </c>
      <c r="D1426" t="s">
        <v>1731</v>
      </c>
      <c r="E1426" t="s">
        <v>503</v>
      </c>
      <c r="M1426" t="str">
        <f>VLOOKUP($D1426,Artslister!$A$1:$W$100,2,FALSE)</f>
        <v>Filipendula ulmaria</v>
      </c>
      <c r="N1426" t="str">
        <f>VLOOKUP($D1426,Artslister!$A$1:$W$100,3,FALSE)</f>
        <v>103310</v>
      </c>
      <c r="O1426" t="str">
        <f>VLOOKUP($D1426,Artslister!$A$1:$W$100,4,FALSE)</f>
        <v>133272</v>
      </c>
      <c r="P1426" t="str">
        <f>VLOOKUP($D1426,Artslister!$A$1:$W$100,5,FALSE)</f>
        <v>Plantae</v>
      </c>
      <c r="Q1426" t="str">
        <f>VLOOKUP($D1426,Artslister!$A$1:$W$100,6,FALSE)</f>
        <v>Magnoliophyta</v>
      </c>
      <c r="R1426" t="str">
        <f>VLOOKUP($D1426,Artslister!$A$1:$W$100,7,FALSE)</f>
        <v>Eudicots</v>
      </c>
      <c r="S1426" t="str">
        <f>VLOOKUP($D1426,Artslister!$A$1:$W$100,8,FALSE)</f>
        <v>Rosales</v>
      </c>
      <c r="T1426" t="str">
        <f>VLOOKUP($D1426,Artslister!$A$1:$W$100,9,FALSE)</f>
        <v>Rosaceae</v>
      </c>
      <c r="U1426" t="str">
        <f>VLOOKUP($D1426,Artslister!$A$1:$W$100,10,FALSE)</f>
        <v>Filipendula</v>
      </c>
      <c r="V1426" t="str">
        <f>VLOOKUP($D1426,Artslister!$A$1:$W$100,11,FALSE)</f>
        <v>ulmaria</v>
      </c>
      <c r="W1426">
        <f>VLOOKUP($D1426,Artslister!$A$1:$W$100,12,FALSE)</f>
        <v>0</v>
      </c>
      <c r="X1426" t="str">
        <f>VLOOKUP($D1426,Artslister!$A$1:$W$100,13,FALSE)</f>
        <v>(L.) Maxim.</v>
      </c>
      <c r="Y1426" t="str">
        <f>VLOOKUP($D1426,Artslister!$A$1:$W$100,15,FALSE)</f>
        <v>LC</v>
      </c>
      <c r="Z1426" t="e">
        <f>VLOOKUP($D1426,Artslister!$A$1:$W$100,17,FALSE)</f>
        <v>#N/A</v>
      </c>
    </row>
    <row r="1427" spans="1:26" x14ac:dyDescent="0.3">
      <c r="A1427" s="58" t="s">
        <v>104</v>
      </c>
      <c r="B1427" s="58">
        <v>2022</v>
      </c>
      <c r="C1427" t="s">
        <v>1151</v>
      </c>
      <c r="D1427" t="s">
        <v>2126</v>
      </c>
      <c r="E1427">
        <v>3</v>
      </c>
      <c r="J1427">
        <v>1</v>
      </c>
      <c r="M1427" t="str">
        <f>VLOOKUP($D1427,Artslister!$A$1:$W$100,2,FALSE)</f>
        <v>Prunus avium</v>
      </c>
      <c r="N1427">
        <f>VLOOKUP($D1427,Artslister!$A$1:$W$100,3,FALSE)</f>
        <v>103368</v>
      </c>
      <c r="O1427">
        <f>VLOOKUP($D1427,Artslister!$A$1:$W$100,4,FALSE)</f>
        <v>0</v>
      </c>
      <c r="P1427" t="str">
        <f>VLOOKUP($D1427,Artslister!$A$1:$W$100,5,FALSE)</f>
        <v>Plantae</v>
      </c>
      <c r="Q1427" t="str">
        <f>VLOOKUP($D1427,Artslister!$A$1:$W$100,6,FALSE)</f>
        <v>Magnoliophyta</v>
      </c>
      <c r="R1427" t="str">
        <f>VLOOKUP($D1427,Artslister!$A$1:$W$100,7,FALSE)</f>
        <v>Eudicots</v>
      </c>
      <c r="S1427" t="str">
        <f>VLOOKUP($D1427,Artslister!$A$1:$W$100,8,FALSE)</f>
        <v>Rosales</v>
      </c>
      <c r="T1427" t="str">
        <f>VLOOKUP($D1427,Artslister!$A$1:$W$100,9,FALSE)</f>
        <v>Rosaceae</v>
      </c>
      <c r="U1427" t="str">
        <f>VLOOKUP($D1427,Artslister!$A$1:$W$100,10,FALSE)</f>
        <v>Prunus</v>
      </c>
      <c r="V1427" t="str">
        <f>VLOOKUP($D1427,Artslister!$A$1:$W$100,11,FALSE)</f>
        <v>avium</v>
      </c>
      <c r="W1427">
        <f>VLOOKUP($D1427,Artslister!$A$1:$W$100,12,FALSE)</f>
        <v>0</v>
      </c>
      <c r="X1427" t="str">
        <f>VLOOKUP($D1427,Artslister!$A$1:$W$100,13,FALSE)</f>
        <v>(L.) L.</v>
      </c>
      <c r="Y1427" t="str">
        <f>VLOOKUP($D1427,Artslister!$A$1:$W$100,15,FALSE)</f>
        <v>LC</v>
      </c>
      <c r="Z1427" t="e">
        <f>VLOOKUP($D1427,Artslister!$A$1:$W$100,17,FALSE)</f>
        <v>#N/A</v>
      </c>
    </row>
    <row r="1428" spans="1:26" x14ac:dyDescent="0.3">
      <c r="A1428" t="s">
        <v>12</v>
      </c>
      <c r="B1428">
        <v>2022</v>
      </c>
      <c r="C1428" t="s">
        <v>1204</v>
      </c>
      <c r="D1428" t="s">
        <v>1914</v>
      </c>
      <c r="E1428">
        <v>2</v>
      </c>
      <c r="F1428">
        <v>1</v>
      </c>
      <c r="M1428" t="str">
        <f>VLOOKUP($D1428,Artslister!$A$1:$W$100,2,FALSE)</f>
        <v>Fragaria viridis</v>
      </c>
      <c r="N1428">
        <f>VLOOKUP($D1428,Artslister!$A$1:$W$100,3,FALSE)</f>
        <v>103318</v>
      </c>
      <c r="O1428">
        <f>VLOOKUP($D1428,Artslister!$A$1:$W$100,4,FALSE)</f>
        <v>0</v>
      </c>
      <c r="P1428" t="str">
        <f>VLOOKUP($D1428,Artslister!$A$1:$W$100,5,FALSE)</f>
        <v>Plantae</v>
      </c>
      <c r="Q1428" t="str">
        <f>VLOOKUP($D1428,Artslister!$A$1:$W$100,6,FALSE)</f>
        <v>Magnoliophyta</v>
      </c>
      <c r="R1428" t="str">
        <f>VLOOKUP($D1428,Artslister!$A$1:$W$100,7,FALSE)</f>
        <v>Eudicots</v>
      </c>
      <c r="S1428" t="str">
        <f>VLOOKUP($D1428,Artslister!$A$1:$W$100,8,FALSE)</f>
        <v>Rosales</v>
      </c>
      <c r="T1428" t="str">
        <f>VLOOKUP($D1428,Artslister!$A$1:$W$100,9,FALSE)</f>
        <v>Rosaceae</v>
      </c>
      <c r="U1428" t="str">
        <f>VLOOKUP($D1428,Artslister!$A$1:$W$100,10,FALSE)</f>
        <v>Fragaria</v>
      </c>
      <c r="V1428" t="str">
        <f>VLOOKUP($D1428,Artslister!$A$1:$W$100,11,FALSE)</f>
        <v>viridis</v>
      </c>
      <c r="W1428">
        <f>VLOOKUP($D1428,Artslister!$A$1:$W$100,12,FALSE)</f>
        <v>0</v>
      </c>
      <c r="X1428" t="str">
        <f>VLOOKUP($D1428,Artslister!$A$1:$W$100,13,FALSE)</f>
        <v>Weston</v>
      </c>
      <c r="Y1428" t="str">
        <f>VLOOKUP($D1428,Artslister!$A$1:$W$100,15,FALSE)</f>
        <v>NT</v>
      </c>
      <c r="Z1428" t="e">
        <f>VLOOKUP($D1428,Artslister!$A$1:$W$100,17,FALSE)</f>
        <v>#N/A</v>
      </c>
    </row>
    <row r="1429" spans="1:26" x14ac:dyDescent="0.3">
      <c r="A1429" t="s">
        <v>12</v>
      </c>
      <c r="B1429">
        <v>2022</v>
      </c>
      <c r="C1429" t="s">
        <v>1198</v>
      </c>
      <c r="D1429" t="s">
        <v>1914</v>
      </c>
      <c r="E1429">
        <v>8</v>
      </c>
      <c r="F1429">
        <v>1</v>
      </c>
      <c r="M1429" t="str">
        <f>VLOOKUP($D1429,Artslister!$A$1:$W$100,2,FALSE)</f>
        <v>Fragaria viridis</v>
      </c>
      <c r="N1429">
        <f>VLOOKUP($D1429,Artslister!$A$1:$W$100,3,FALSE)</f>
        <v>103318</v>
      </c>
      <c r="O1429">
        <f>VLOOKUP($D1429,Artslister!$A$1:$W$100,4,FALSE)</f>
        <v>0</v>
      </c>
      <c r="P1429" t="str">
        <f>VLOOKUP($D1429,Artslister!$A$1:$W$100,5,FALSE)</f>
        <v>Plantae</v>
      </c>
      <c r="Q1429" t="str">
        <f>VLOOKUP($D1429,Artslister!$A$1:$W$100,6,FALSE)</f>
        <v>Magnoliophyta</v>
      </c>
      <c r="R1429" t="str">
        <f>VLOOKUP($D1429,Artslister!$A$1:$W$100,7,FALSE)</f>
        <v>Eudicots</v>
      </c>
      <c r="S1429" t="str">
        <f>VLOOKUP($D1429,Artslister!$A$1:$W$100,8,FALSE)</f>
        <v>Rosales</v>
      </c>
      <c r="T1429" t="str">
        <f>VLOOKUP($D1429,Artslister!$A$1:$W$100,9,FALSE)</f>
        <v>Rosaceae</v>
      </c>
      <c r="U1429" t="str">
        <f>VLOOKUP($D1429,Artslister!$A$1:$W$100,10,FALSE)</f>
        <v>Fragaria</v>
      </c>
      <c r="V1429" t="str">
        <f>VLOOKUP($D1429,Artslister!$A$1:$W$100,11,FALSE)</f>
        <v>viridis</v>
      </c>
      <c r="W1429">
        <f>VLOOKUP($D1429,Artslister!$A$1:$W$100,12,FALSE)</f>
        <v>0</v>
      </c>
      <c r="X1429" t="str">
        <f>VLOOKUP($D1429,Artslister!$A$1:$W$100,13,FALSE)</f>
        <v>Weston</v>
      </c>
      <c r="Y1429" t="str">
        <f>VLOOKUP($D1429,Artslister!$A$1:$W$100,15,FALSE)</f>
        <v>NT</v>
      </c>
      <c r="Z1429" t="e">
        <f>VLOOKUP($D1429,Artslister!$A$1:$W$100,17,FALSE)</f>
        <v>#N/A</v>
      </c>
    </row>
    <row r="1430" spans="1:26" x14ac:dyDescent="0.3">
      <c r="A1430" t="s">
        <v>12</v>
      </c>
      <c r="B1430">
        <v>2022</v>
      </c>
      <c r="C1430" t="s">
        <v>1202</v>
      </c>
      <c r="D1430" t="s">
        <v>1914</v>
      </c>
      <c r="E1430">
        <v>2</v>
      </c>
      <c r="F1430">
        <v>1</v>
      </c>
      <c r="M1430" t="str">
        <f>VLOOKUP($D1430,Artslister!$A$1:$W$100,2,FALSE)</f>
        <v>Fragaria viridis</v>
      </c>
      <c r="N1430">
        <f>VLOOKUP($D1430,Artslister!$A$1:$W$100,3,FALSE)</f>
        <v>103318</v>
      </c>
      <c r="O1430">
        <f>VLOOKUP($D1430,Artslister!$A$1:$W$100,4,FALSE)</f>
        <v>0</v>
      </c>
      <c r="P1430" t="str">
        <f>VLOOKUP($D1430,Artslister!$A$1:$W$100,5,FALSE)</f>
        <v>Plantae</v>
      </c>
      <c r="Q1430" t="str">
        <f>VLOOKUP($D1430,Artslister!$A$1:$W$100,6,FALSE)</f>
        <v>Magnoliophyta</v>
      </c>
      <c r="R1430" t="str">
        <f>VLOOKUP($D1430,Artslister!$A$1:$W$100,7,FALSE)</f>
        <v>Eudicots</v>
      </c>
      <c r="S1430" t="str">
        <f>VLOOKUP($D1430,Artslister!$A$1:$W$100,8,FALSE)</f>
        <v>Rosales</v>
      </c>
      <c r="T1430" t="str">
        <f>VLOOKUP($D1430,Artslister!$A$1:$W$100,9,FALSE)</f>
        <v>Rosaceae</v>
      </c>
      <c r="U1430" t="str">
        <f>VLOOKUP($D1430,Artslister!$A$1:$W$100,10,FALSE)</f>
        <v>Fragaria</v>
      </c>
      <c r="V1430" t="str">
        <f>VLOOKUP($D1430,Artslister!$A$1:$W$100,11,FALSE)</f>
        <v>viridis</v>
      </c>
      <c r="W1430">
        <f>VLOOKUP($D1430,Artslister!$A$1:$W$100,12,FALSE)</f>
        <v>0</v>
      </c>
      <c r="X1430" t="str">
        <f>VLOOKUP($D1430,Artslister!$A$1:$W$100,13,FALSE)</f>
        <v>Weston</v>
      </c>
      <c r="Y1430" t="str">
        <f>VLOOKUP($D1430,Artslister!$A$1:$W$100,15,FALSE)</f>
        <v>NT</v>
      </c>
      <c r="Z1430" t="e">
        <f>VLOOKUP($D1430,Artslister!$A$1:$W$100,17,FALSE)</f>
        <v>#N/A</v>
      </c>
    </row>
    <row r="1431" spans="1:26" x14ac:dyDescent="0.3">
      <c r="A1431" t="s">
        <v>12</v>
      </c>
      <c r="B1431">
        <v>2022</v>
      </c>
      <c r="C1431" t="s">
        <v>1199</v>
      </c>
      <c r="D1431" t="s">
        <v>1914</v>
      </c>
      <c r="E1431">
        <v>10</v>
      </c>
      <c r="F1431">
        <v>1</v>
      </c>
      <c r="M1431" t="str">
        <f>VLOOKUP($D1431,Artslister!$A$1:$W$100,2,FALSE)</f>
        <v>Fragaria viridis</v>
      </c>
      <c r="N1431">
        <f>VLOOKUP($D1431,Artslister!$A$1:$W$100,3,FALSE)</f>
        <v>103318</v>
      </c>
      <c r="O1431">
        <f>VLOOKUP($D1431,Artslister!$A$1:$W$100,4,FALSE)</f>
        <v>0</v>
      </c>
      <c r="P1431" t="str">
        <f>VLOOKUP($D1431,Artslister!$A$1:$W$100,5,FALSE)</f>
        <v>Plantae</v>
      </c>
      <c r="Q1431" t="str">
        <f>VLOOKUP($D1431,Artslister!$A$1:$W$100,6,FALSE)</f>
        <v>Magnoliophyta</v>
      </c>
      <c r="R1431" t="str">
        <f>VLOOKUP($D1431,Artslister!$A$1:$W$100,7,FALSE)</f>
        <v>Eudicots</v>
      </c>
      <c r="S1431" t="str">
        <f>VLOOKUP($D1431,Artslister!$A$1:$W$100,8,FALSE)</f>
        <v>Rosales</v>
      </c>
      <c r="T1431" t="str">
        <f>VLOOKUP($D1431,Artslister!$A$1:$W$100,9,FALSE)</f>
        <v>Rosaceae</v>
      </c>
      <c r="U1431" t="str">
        <f>VLOOKUP($D1431,Artslister!$A$1:$W$100,10,FALSE)</f>
        <v>Fragaria</v>
      </c>
      <c r="V1431" t="str">
        <f>VLOOKUP($D1431,Artslister!$A$1:$W$100,11,FALSE)</f>
        <v>viridis</v>
      </c>
      <c r="W1431">
        <f>VLOOKUP($D1431,Artslister!$A$1:$W$100,12,FALSE)</f>
        <v>0</v>
      </c>
      <c r="X1431" t="str">
        <f>VLOOKUP($D1431,Artslister!$A$1:$W$100,13,FALSE)</f>
        <v>Weston</v>
      </c>
      <c r="Y1431" t="str">
        <f>VLOOKUP($D1431,Artslister!$A$1:$W$100,15,FALSE)</f>
        <v>NT</v>
      </c>
      <c r="Z1431" t="e">
        <f>VLOOKUP($D1431,Artslister!$A$1:$W$100,17,FALSE)</f>
        <v>#N/A</v>
      </c>
    </row>
    <row r="1432" spans="1:26" x14ac:dyDescent="0.3">
      <c r="A1432" t="s">
        <v>12</v>
      </c>
      <c r="B1432">
        <v>2022</v>
      </c>
      <c r="C1432" t="s">
        <v>1196</v>
      </c>
      <c r="D1432" t="s">
        <v>1914</v>
      </c>
      <c r="E1432">
        <v>5</v>
      </c>
      <c r="F1432">
        <v>1</v>
      </c>
      <c r="M1432" t="str">
        <f>VLOOKUP($D1432,Artslister!$A$1:$W$100,2,FALSE)</f>
        <v>Fragaria viridis</v>
      </c>
      <c r="N1432">
        <f>VLOOKUP($D1432,Artslister!$A$1:$W$100,3,FALSE)</f>
        <v>103318</v>
      </c>
      <c r="O1432">
        <f>VLOOKUP($D1432,Artslister!$A$1:$W$100,4,FALSE)</f>
        <v>0</v>
      </c>
      <c r="P1432" t="str">
        <f>VLOOKUP($D1432,Artslister!$A$1:$W$100,5,FALSE)</f>
        <v>Plantae</v>
      </c>
      <c r="Q1432" t="str">
        <f>VLOOKUP($D1432,Artslister!$A$1:$W$100,6,FALSE)</f>
        <v>Magnoliophyta</v>
      </c>
      <c r="R1432" t="str">
        <f>VLOOKUP($D1432,Artslister!$A$1:$W$100,7,FALSE)</f>
        <v>Eudicots</v>
      </c>
      <c r="S1432" t="str">
        <f>VLOOKUP($D1432,Artslister!$A$1:$W$100,8,FALSE)</f>
        <v>Rosales</v>
      </c>
      <c r="T1432" t="str">
        <f>VLOOKUP($D1432,Artslister!$A$1:$W$100,9,FALSE)</f>
        <v>Rosaceae</v>
      </c>
      <c r="U1432" t="str">
        <f>VLOOKUP($D1432,Artslister!$A$1:$W$100,10,FALSE)</f>
        <v>Fragaria</v>
      </c>
      <c r="V1432" t="str">
        <f>VLOOKUP($D1432,Artslister!$A$1:$W$100,11,FALSE)</f>
        <v>viridis</v>
      </c>
      <c r="W1432">
        <f>VLOOKUP($D1432,Artslister!$A$1:$W$100,12,FALSE)</f>
        <v>0</v>
      </c>
      <c r="X1432" t="str">
        <f>VLOOKUP($D1432,Artslister!$A$1:$W$100,13,FALSE)</f>
        <v>Weston</v>
      </c>
      <c r="Y1432" t="str">
        <f>VLOOKUP($D1432,Artslister!$A$1:$W$100,15,FALSE)</f>
        <v>NT</v>
      </c>
      <c r="Z1432" t="e">
        <f>VLOOKUP($D1432,Artslister!$A$1:$W$100,17,FALSE)</f>
        <v>#N/A</v>
      </c>
    </row>
    <row r="1433" spans="1:26" x14ac:dyDescent="0.3">
      <c r="A1433" t="s">
        <v>12</v>
      </c>
      <c r="B1433">
        <v>2022</v>
      </c>
      <c r="C1433" t="s">
        <v>1201</v>
      </c>
      <c r="D1433" t="s">
        <v>1914</v>
      </c>
      <c r="E1433">
        <v>7</v>
      </c>
      <c r="F1433">
        <v>1</v>
      </c>
      <c r="M1433" t="str">
        <f>VLOOKUP($D1433,Artslister!$A$1:$W$100,2,FALSE)</f>
        <v>Fragaria viridis</v>
      </c>
      <c r="N1433">
        <f>VLOOKUP($D1433,Artslister!$A$1:$W$100,3,FALSE)</f>
        <v>103318</v>
      </c>
      <c r="O1433">
        <f>VLOOKUP($D1433,Artslister!$A$1:$W$100,4,FALSE)</f>
        <v>0</v>
      </c>
      <c r="P1433" t="str">
        <f>VLOOKUP($D1433,Artslister!$A$1:$W$100,5,FALSE)</f>
        <v>Plantae</v>
      </c>
      <c r="Q1433" t="str">
        <f>VLOOKUP($D1433,Artslister!$A$1:$W$100,6,FALSE)</f>
        <v>Magnoliophyta</v>
      </c>
      <c r="R1433" t="str">
        <f>VLOOKUP($D1433,Artslister!$A$1:$W$100,7,FALSE)</f>
        <v>Eudicots</v>
      </c>
      <c r="S1433" t="str">
        <f>VLOOKUP($D1433,Artslister!$A$1:$W$100,8,FALSE)</f>
        <v>Rosales</v>
      </c>
      <c r="T1433" t="str">
        <f>VLOOKUP($D1433,Artslister!$A$1:$W$100,9,FALSE)</f>
        <v>Rosaceae</v>
      </c>
      <c r="U1433" t="str">
        <f>VLOOKUP($D1433,Artslister!$A$1:$W$100,10,FALSE)</f>
        <v>Fragaria</v>
      </c>
      <c r="V1433" t="str">
        <f>VLOOKUP($D1433,Artslister!$A$1:$W$100,11,FALSE)</f>
        <v>viridis</v>
      </c>
      <c r="W1433">
        <f>VLOOKUP($D1433,Artslister!$A$1:$W$100,12,FALSE)</f>
        <v>0</v>
      </c>
      <c r="X1433" t="str">
        <f>VLOOKUP($D1433,Artslister!$A$1:$W$100,13,FALSE)</f>
        <v>Weston</v>
      </c>
      <c r="Y1433" t="str">
        <f>VLOOKUP($D1433,Artslister!$A$1:$W$100,15,FALSE)</f>
        <v>NT</v>
      </c>
      <c r="Z1433" t="e">
        <f>VLOOKUP($D1433,Artslister!$A$1:$W$100,17,FALSE)</f>
        <v>#N/A</v>
      </c>
    </row>
    <row r="1434" spans="1:26" x14ac:dyDescent="0.3">
      <c r="A1434" t="s">
        <v>19</v>
      </c>
      <c r="B1434">
        <v>2022</v>
      </c>
      <c r="C1434" t="s">
        <v>1223</v>
      </c>
      <c r="D1434" t="s">
        <v>1914</v>
      </c>
      <c r="E1434">
        <v>3</v>
      </c>
      <c r="F1434">
        <v>1</v>
      </c>
      <c r="M1434" t="str">
        <f>VLOOKUP($D1434,Artslister!$A$1:$W$100,2,FALSE)</f>
        <v>Fragaria viridis</v>
      </c>
      <c r="N1434">
        <f>VLOOKUP($D1434,Artslister!$A$1:$W$100,3,FALSE)</f>
        <v>103318</v>
      </c>
      <c r="O1434">
        <f>VLOOKUP($D1434,Artslister!$A$1:$W$100,4,FALSE)</f>
        <v>0</v>
      </c>
      <c r="P1434" t="str">
        <f>VLOOKUP($D1434,Artslister!$A$1:$W$100,5,FALSE)</f>
        <v>Plantae</v>
      </c>
      <c r="Q1434" t="str">
        <f>VLOOKUP($D1434,Artslister!$A$1:$W$100,6,FALSE)</f>
        <v>Magnoliophyta</v>
      </c>
      <c r="R1434" t="str">
        <f>VLOOKUP($D1434,Artslister!$A$1:$W$100,7,FALSE)</f>
        <v>Eudicots</v>
      </c>
      <c r="S1434" t="str">
        <f>VLOOKUP($D1434,Artslister!$A$1:$W$100,8,FALSE)</f>
        <v>Rosales</v>
      </c>
      <c r="T1434" t="str">
        <f>VLOOKUP($D1434,Artslister!$A$1:$W$100,9,FALSE)</f>
        <v>Rosaceae</v>
      </c>
      <c r="U1434" t="str">
        <f>VLOOKUP($D1434,Artslister!$A$1:$W$100,10,FALSE)</f>
        <v>Fragaria</v>
      </c>
      <c r="V1434" t="str">
        <f>VLOOKUP($D1434,Artslister!$A$1:$W$100,11,FALSE)</f>
        <v>viridis</v>
      </c>
      <c r="W1434">
        <f>VLOOKUP($D1434,Artslister!$A$1:$W$100,12,FALSE)</f>
        <v>0</v>
      </c>
      <c r="X1434" t="str">
        <f>VLOOKUP($D1434,Artslister!$A$1:$W$100,13,FALSE)</f>
        <v>Weston</v>
      </c>
      <c r="Y1434" t="str">
        <f>VLOOKUP($D1434,Artslister!$A$1:$W$100,15,FALSE)</f>
        <v>NT</v>
      </c>
      <c r="Z1434" t="e">
        <f>VLOOKUP($D1434,Artslister!$A$1:$W$100,17,FALSE)</f>
        <v>#N/A</v>
      </c>
    </row>
    <row r="1435" spans="1:26" x14ac:dyDescent="0.3">
      <c r="A1435" t="s">
        <v>148</v>
      </c>
      <c r="B1435">
        <v>2022</v>
      </c>
      <c r="C1435" t="s">
        <v>1618</v>
      </c>
      <c r="D1435" t="s">
        <v>1914</v>
      </c>
      <c r="E1435">
        <v>14</v>
      </c>
      <c r="F1435">
        <v>1</v>
      </c>
      <c r="M1435" t="str">
        <f>VLOOKUP($D1435,Artslister!$A$1:$W$100,2,FALSE)</f>
        <v>Fragaria viridis</v>
      </c>
      <c r="N1435">
        <f>VLOOKUP($D1435,Artslister!$A$1:$W$100,3,FALSE)</f>
        <v>103318</v>
      </c>
      <c r="O1435">
        <f>VLOOKUP($D1435,Artslister!$A$1:$W$100,4,FALSE)</f>
        <v>0</v>
      </c>
      <c r="P1435" t="str">
        <f>VLOOKUP($D1435,Artslister!$A$1:$W$100,5,FALSE)</f>
        <v>Plantae</v>
      </c>
      <c r="Q1435" t="str">
        <f>VLOOKUP($D1435,Artslister!$A$1:$W$100,6,FALSE)</f>
        <v>Magnoliophyta</v>
      </c>
      <c r="R1435" t="str">
        <f>VLOOKUP($D1435,Artslister!$A$1:$W$100,7,FALSE)</f>
        <v>Eudicots</v>
      </c>
      <c r="S1435" t="str">
        <f>VLOOKUP($D1435,Artslister!$A$1:$W$100,8,FALSE)</f>
        <v>Rosales</v>
      </c>
      <c r="T1435" t="str">
        <f>VLOOKUP($D1435,Artslister!$A$1:$W$100,9,FALSE)</f>
        <v>Rosaceae</v>
      </c>
      <c r="U1435" t="str">
        <f>VLOOKUP($D1435,Artslister!$A$1:$W$100,10,FALSE)</f>
        <v>Fragaria</v>
      </c>
      <c r="V1435" t="str">
        <f>VLOOKUP($D1435,Artslister!$A$1:$W$100,11,FALSE)</f>
        <v>viridis</v>
      </c>
      <c r="W1435">
        <f>VLOOKUP($D1435,Artslister!$A$1:$W$100,12,FALSE)</f>
        <v>0</v>
      </c>
      <c r="X1435" t="str">
        <f>VLOOKUP($D1435,Artslister!$A$1:$W$100,13,FALSE)</f>
        <v>Weston</v>
      </c>
      <c r="Y1435" t="str">
        <f>VLOOKUP($D1435,Artslister!$A$1:$W$100,15,FALSE)</f>
        <v>NT</v>
      </c>
      <c r="Z1435" t="e">
        <f>VLOOKUP($D1435,Artslister!$A$1:$W$100,17,FALSE)</f>
        <v>#N/A</v>
      </c>
    </row>
    <row r="1436" spans="1:26" x14ac:dyDescent="0.3">
      <c r="A1436" t="s">
        <v>148</v>
      </c>
      <c r="B1436">
        <v>2022</v>
      </c>
      <c r="C1436" t="s">
        <v>1611</v>
      </c>
      <c r="D1436" t="s">
        <v>1914</v>
      </c>
      <c r="E1436">
        <v>10</v>
      </c>
      <c r="F1436">
        <v>1</v>
      </c>
      <c r="M1436" t="str">
        <f>VLOOKUP($D1436,Artslister!$A$1:$W$100,2,FALSE)</f>
        <v>Fragaria viridis</v>
      </c>
      <c r="N1436">
        <f>VLOOKUP($D1436,Artslister!$A$1:$W$100,3,FALSE)</f>
        <v>103318</v>
      </c>
      <c r="O1436">
        <f>VLOOKUP($D1436,Artslister!$A$1:$W$100,4,FALSE)</f>
        <v>0</v>
      </c>
      <c r="P1436" t="str">
        <f>VLOOKUP($D1436,Artslister!$A$1:$W$100,5,FALSE)</f>
        <v>Plantae</v>
      </c>
      <c r="Q1436" t="str">
        <f>VLOOKUP($D1436,Artslister!$A$1:$W$100,6,FALSE)</f>
        <v>Magnoliophyta</v>
      </c>
      <c r="R1436" t="str">
        <f>VLOOKUP($D1436,Artslister!$A$1:$W$100,7,FALSE)</f>
        <v>Eudicots</v>
      </c>
      <c r="S1436" t="str">
        <f>VLOOKUP($D1436,Artslister!$A$1:$W$100,8,FALSE)</f>
        <v>Rosales</v>
      </c>
      <c r="T1436" t="str">
        <f>VLOOKUP($D1436,Artslister!$A$1:$W$100,9,FALSE)</f>
        <v>Rosaceae</v>
      </c>
      <c r="U1436" t="str">
        <f>VLOOKUP($D1436,Artslister!$A$1:$W$100,10,FALSE)</f>
        <v>Fragaria</v>
      </c>
      <c r="V1436" t="str">
        <f>VLOOKUP($D1436,Artslister!$A$1:$W$100,11,FALSE)</f>
        <v>viridis</v>
      </c>
      <c r="W1436">
        <f>VLOOKUP($D1436,Artslister!$A$1:$W$100,12,FALSE)</f>
        <v>0</v>
      </c>
      <c r="X1436" t="str">
        <f>VLOOKUP($D1436,Artslister!$A$1:$W$100,13,FALSE)</f>
        <v>Weston</v>
      </c>
      <c r="Y1436" t="str">
        <f>VLOOKUP($D1436,Artslister!$A$1:$W$100,15,FALSE)</f>
        <v>NT</v>
      </c>
      <c r="Z1436" t="e">
        <f>VLOOKUP($D1436,Artslister!$A$1:$W$100,17,FALSE)</f>
        <v>#N/A</v>
      </c>
    </row>
    <row r="1437" spans="1:26" x14ac:dyDescent="0.3">
      <c r="A1437" t="s">
        <v>148</v>
      </c>
      <c r="B1437">
        <v>2022</v>
      </c>
      <c r="C1437" t="s">
        <v>1607</v>
      </c>
      <c r="D1437" t="s">
        <v>1914</v>
      </c>
      <c r="E1437">
        <v>30</v>
      </c>
      <c r="F1437">
        <v>1</v>
      </c>
      <c r="M1437" t="str">
        <f>VLOOKUP($D1437,Artslister!$A$1:$W$100,2,FALSE)</f>
        <v>Fragaria viridis</v>
      </c>
      <c r="N1437">
        <f>VLOOKUP($D1437,Artslister!$A$1:$W$100,3,FALSE)</f>
        <v>103318</v>
      </c>
      <c r="O1437">
        <f>VLOOKUP($D1437,Artslister!$A$1:$W$100,4,FALSE)</f>
        <v>0</v>
      </c>
      <c r="P1437" t="str">
        <f>VLOOKUP($D1437,Artslister!$A$1:$W$100,5,FALSE)</f>
        <v>Plantae</v>
      </c>
      <c r="Q1437" t="str">
        <f>VLOOKUP($D1437,Artslister!$A$1:$W$100,6,FALSE)</f>
        <v>Magnoliophyta</v>
      </c>
      <c r="R1437" t="str">
        <f>VLOOKUP($D1437,Artslister!$A$1:$W$100,7,FALSE)</f>
        <v>Eudicots</v>
      </c>
      <c r="S1437" t="str">
        <f>VLOOKUP($D1437,Artslister!$A$1:$W$100,8,FALSE)</f>
        <v>Rosales</v>
      </c>
      <c r="T1437" t="str">
        <f>VLOOKUP($D1437,Artslister!$A$1:$W$100,9,FALSE)</f>
        <v>Rosaceae</v>
      </c>
      <c r="U1437" t="str">
        <f>VLOOKUP($D1437,Artslister!$A$1:$W$100,10,FALSE)</f>
        <v>Fragaria</v>
      </c>
      <c r="V1437" t="str">
        <f>VLOOKUP($D1437,Artslister!$A$1:$W$100,11,FALSE)</f>
        <v>viridis</v>
      </c>
      <c r="W1437">
        <f>VLOOKUP($D1437,Artslister!$A$1:$W$100,12,FALSE)</f>
        <v>0</v>
      </c>
      <c r="X1437" t="str">
        <f>VLOOKUP($D1437,Artslister!$A$1:$W$100,13,FALSE)</f>
        <v>Weston</v>
      </c>
      <c r="Y1437" t="str">
        <f>VLOOKUP($D1437,Artslister!$A$1:$W$100,15,FALSE)</f>
        <v>NT</v>
      </c>
      <c r="Z1437" t="e">
        <f>VLOOKUP($D1437,Artslister!$A$1:$W$100,17,FALSE)</f>
        <v>#N/A</v>
      </c>
    </row>
    <row r="1438" spans="1:26" x14ac:dyDescent="0.3">
      <c r="A1438" t="s">
        <v>148</v>
      </c>
      <c r="B1438">
        <v>2022</v>
      </c>
      <c r="C1438" t="s">
        <v>1615</v>
      </c>
      <c r="D1438" t="s">
        <v>1914</v>
      </c>
      <c r="E1438">
        <v>22</v>
      </c>
      <c r="F1438">
        <v>1</v>
      </c>
      <c r="M1438" t="str">
        <f>VLOOKUP($D1438,Artslister!$A$1:$W$100,2,FALSE)</f>
        <v>Fragaria viridis</v>
      </c>
      <c r="N1438">
        <f>VLOOKUP($D1438,Artslister!$A$1:$W$100,3,FALSE)</f>
        <v>103318</v>
      </c>
      <c r="O1438">
        <f>VLOOKUP($D1438,Artslister!$A$1:$W$100,4,FALSE)</f>
        <v>0</v>
      </c>
      <c r="P1438" t="str">
        <f>VLOOKUP($D1438,Artslister!$A$1:$W$100,5,FALSE)</f>
        <v>Plantae</v>
      </c>
      <c r="Q1438" t="str">
        <f>VLOOKUP($D1438,Artslister!$A$1:$W$100,6,FALSE)</f>
        <v>Magnoliophyta</v>
      </c>
      <c r="R1438" t="str">
        <f>VLOOKUP($D1438,Artslister!$A$1:$W$100,7,FALSE)</f>
        <v>Eudicots</v>
      </c>
      <c r="S1438" t="str">
        <f>VLOOKUP($D1438,Artslister!$A$1:$W$100,8,FALSE)</f>
        <v>Rosales</v>
      </c>
      <c r="T1438" t="str">
        <f>VLOOKUP($D1438,Artslister!$A$1:$W$100,9,FALSE)</f>
        <v>Rosaceae</v>
      </c>
      <c r="U1438" t="str">
        <f>VLOOKUP($D1438,Artslister!$A$1:$W$100,10,FALSE)</f>
        <v>Fragaria</v>
      </c>
      <c r="V1438" t="str">
        <f>VLOOKUP($D1438,Artslister!$A$1:$W$100,11,FALSE)</f>
        <v>viridis</v>
      </c>
      <c r="W1438">
        <f>VLOOKUP($D1438,Artslister!$A$1:$W$100,12,FALSE)</f>
        <v>0</v>
      </c>
      <c r="X1438" t="str">
        <f>VLOOKUP($D1438,Artslister!$A$1:$W$100,13,FALSE)</f>
        <v>Weston</v>
      </c>
      <c r="Y1438" t="str">
        <f>VLOOKUP($D1438,Artslister!$A$1:$W$100,15,FALSE)</f>
        <v>NT</v>
      </c>
      <c r="Z1438" t="e">
        <f>VLOOKUP($D1438,Artslister!$A$1:$W$100,17,FALSE)</f>
        <v>#N/A</v>
      </c>
    </row>
    <row r="1439" spans="1:26" x14ac:dyDescent="0.3">
      <c r="A1439" t="s">
        <v>148</v>
      </c>
      <c r="B1439">
        <v>2022</v>
      </c>
      <c r="C1439" t="s">
        <v>1612</v>
      </c>
      <c r="D1439" t="s">
        <v>1914</v>
      </c>
      <c r="E1439" t="s">
        <v>503</v>
      </c>
      <c r="F1439">
        <v>1</v>
      </c>
      <c r="L1439" s="3" t="s">
        <v>1927</v>
      </c>
      <c r="M1439" t="str">
        <f>VLOOKUP($D1439,Artslister!$A$1:$W$100,2,FALSE)</f>
        <v>Fragaria viridis</v>
      </c>
      <c r="N1439">
        <f>VLOOKUP($D1439,Artslister!$A$1:$W$100,3,FALSE)</f>
        <v>103318</v>
      </c>
      <c r="O1439">
        <f>VLOOKUP($D1439,Artslister!$A$1:$W$100,4,FALSE)</f>
        <v>0</v>
      </c>
      <c r="P1439" t="str">
        <f>VLOOKUP($D1439,Artslister!$A$1:$W$100,5,FALSE)</f>
        <v>Plantae</v>
      </c>
      <c r="Q1439" t="str">
        <f>VLOOKUP($D1439,Artslister!$A$1:$W$100,6,FALSE)</f>
        <v>Magnoliophyta</v>
      </c>
      <c r="R1439" t="str">
        <f>VLOOKUP($D1439,Artslister!$A$1:$W$100,7,FALSE)</f>
        <v>Eudicots</v>
      </c>
      <c r="S1439" t="str">
        <f>VLOOKUP($D1439,Artslister!$A$1:$W$100,8,FALSE)</f>
        <v>Rosales</v>
      </c>
      <c r="T1439" t="str">
        <f>VLOOKUP($D1439,Artslister!$A$1:$W$100,9,FALSE)</f>
        <v>Rosaceae</v>
      </c>
      <c r="U1439" t="str">
        <f>VLOOKUP($D1439,Artslister!$A$1:$W$100,10,FALSE)</f>
        <v>Fragaria</v>
      </c>
      <c r="V1439" t="str">
        <f>VLOOKUP($D1439,Artslister!$A$1:$W$100,11,FALSE)</f>
        <v>viridis</v>
      </c>
      <c r="W1439">
        <f>VLOOKUP($D1439,Artslister!$A$1:$W$100,12,FALSE)</f>
        <v>0</v>
      </c>
      <c r="X1439" t="str">
        <f>VLOOKUP($D1439,Artslister!$A$1:$W$100,13,FALSE)</f>
        <v>Weston</v>
      </c>
      <c r="Y1439" t="str">
        <f>VLOOKUP($D1439,Artslister!$A$1:$W$100,15,FALSE)</f>
        <v>NT</v>
      </c>
      <c r="Z1439" t="e">
        <f>VLOOKUP($D1439,Artslister!$A$1:$W$100,17,FALSE)</f>
        <v>#N/A</v>
      </c>
    </row>
    <row r="1440" spans="1:26" x14ac:dyDescent="0.3">
      <c r="A1440" t="s">
        <v>148</v>
      </c>
      <c r="B1440">
        <v>2022</v>
      </c>
      <c r="C1440" t="s">
        <v>1614</v>
      </c>
      <c r="D1440" t="s">
        <v>1914</v>
      </c>
      <c r="E1440">
        <v>55</v>
      </c>
      <c r="F1440">
        <v>1</v>
      </c>
      <c r="M1440" t="str">
        <f>VLOOKUP($D1440,Artslister!$A$1:$W$100,2,FALSE)</f>
        <v>Fragaria viridis</v>
      </c>
      <c r="N1440">
        <f>VLOOKUP($D1440,Artslister!$A$1:$W$100,3,FALSE)</f>
        <v>103318</v>
      </c>
      <c r="O1440">
        <f>VLOOKUP($D1440,Artslister!$A$1:$W$100,4,FALSE)</f>
        <v>0</v>
      </c>
      <c r="P1440" t="str">
        <f>VLOOKUP($D1440,Artslister!$A$1:$W$100,5,FALSE)</f>
        <v>Plantae</v>
      </c>
      <c r="Q1440" t="str">
        <f>VLOOKUP($D1440,Artslister!$A$1:$W$100,6,FALSE)</f>
        <v>Magnoliophyta</v>
      </c>
      <c r="R1440" t="str">
        <f>VLOOKUP($D1440,Artslister!$A$1:$W$100,7,FALSE)</f>
        <v>Eudicots</v>
      </c>
      <c r="S1440" t="str">
        <f>VLOOKUP($D1440,Artslister!$A$1:$W$100,8,FALSE)</f>
        <v>Rosales</v>
      </c>
      <c r="T1440" t="str">
        <f>VLOOKUP($D1440,Artslister!$A$1:$W$100,9,FALSE)</f>
        <v>Rosaceae</v>
      </c>
      <c r="U1440" t="str">
        <f>VLOOKUP($D1440,Artslister!$A$1:$W$100,10,FALSE)</f>
        <v>Fragaria</v>
      </c>
      <c r="V1440" t="str">
        <f>VLOOKUP($D1440,Artslister!$A$1:$W$100,11,FALSE)</f>
        <v>viridis</v>
      </c>
      <c r="W1440">
        <f>VLOOKUP($D1440,Artslister!$A$1:$W$100,12,FALSE)</f>
        <v>0</v>
      </c>
      <c r="X1440" t="str">
        <f>VLOOKUP($D1440,Artslister!$A$1:$W$100,13,FALSE)</f>
        <v>Weston</v>
      </c>
      <c r="Y1440" t="str">
        <f>VLOOKUP($D1440,Artslister!$A$1:$W$100,15,FALSE)</f>
        <v>NT</v>
      </c>
      <c r="Z1440" t="e">
        <f>VLOOKUP($D1440,Artslister!$A$1:$W$100,17,FALSE)</f>
        <v>#N/A</v>
      </c>
    </row>
    <row r="1441" spans="1:26" x14ac:dyDescent="0.3">
      <c r="A1441" t="s">
        <v>148</v>
      </c>
      <c r="B1441">
        <v>2022</v>
      </c>
      <c r="C1441" t="s">
        <v>1617</v>
      </c>
      <c r="D1441" t="s">
        <v>1914</v>
      </c>
      <c r="E1441">
        <v>15</v>
      </c>
      <c r="F1441">
        <v>1</v>
      </c>
      <c r="M1441" t="str">
        <f>VLOOKUP($D1441,Artslister!$A$1:$W$100,2,FALSE)</f>
        <v>Fragaria viridis</v>
      </c>
      <c r="N1441">
        <f>VLOOKUP($D1441,Artslister!$A$1:$W$100,3,FALSE)</f>
        <v>103318</v>
      </c>
      <c r="O1441">
        <f>VLOOKUP($D1441,Artslister!$A$1:$W$100,4,FALSE)</f>
        <v>0</v>
      </c>
      <c r="P1441" t="str">
        <f>VLOOKUP($D1441,Artslister!$A$1:$W$100,5,FALSE)</f>
        <v>Plantae</v>
      </c>
      <c r="Q1441" t="str">
        <f>VLOOKUP($D1441,Artslister!$A$1:$W$100,6,FALSE)</f>
        <v>Magnoliophyta</v>
      </c>
      <c r="R1441" t="str">
        <f>VLOOKUP($D1441,Artslister!$A$1:$W$100,7,FALSE)</f>
        <v>Eudicots</v>
      </c>
      <c r="S1441" t="str">
        <f>VLOOKUP($D1441,Artslister!$A$1:$W$100,8,FALSE)</f>
        <v>Rosales</v>
      </c>
      <c r="T1441" t="str">
        <f>VLOOKUP($D1441,Artslister!$A$1:$W$100,9,FALSE)</f>
        <v>Rosaceae</v>
      </c>
      <c r="U1441" t="str">
        <f>VLOOKUP($D1441,Artslister!$A$1:$W$100,10,FALSE)</f>
        <v>Fragaria</v>
      </c>
      <c r="V1441" t="str">
        <f>VLOOKUP($D1441,Artslister!$A$1:$W$100,11,FALSE)</f>
        <v>viridis</v>
      </c>
      <c r="W1441">
        <f>VLOOKUP($D1441,Artslister!$A$1:$W$100,12,FALSE)</f>
        <v>0</v>
      </c>
      <c r="X1441" t="str">
        <f>VLOOKUP($D1441,Artslister!$A$1:$W$100,13,FALSE)</f>
        <v>Weston</v>
      </c>
      <c r="Y1441" t="str">
        <f>VLOOKUP($D1441,Artslister!$A$1:$W$100,15,FALSE)</f>
        <v>NT</v>
      </c>
      <c r="Z1441" t="e">
        <f>VLOOKUP($D1441,Artslister!$A$1:$W$100,17,FALSE)</f>
        <v>#N/A</v>
      </c>
    </row>
    <row r="1442" spans="1:26" x14ac:dyDescent="0.3">
      <c r="A1442" t="s">
        <v>148</v>
      </c>
      <c r="B1442">
        <v>2022</v>
      </c>
      <c r="C1442" t="s">
        <v>1613</v>
      </c>
      <c r="D1442" t="s">
        <v>1914</v>
      </c>
      <c r="E1442">
        <v>40</v>
      </c>
      <c r="F1442">
        <v>1</v>
      </c>
      <c r="M1442" t="str">
        <f>VLOOKUP($D1442,Artslister!$A$1:$W$100,2,FALSE)</f>
        <v>Fragaria viridis</v>
      </c>
      <c r="N1442">
        <f>VLOOKUP($D1442,Artslister!$A$1:$W$100,3,FALSE)</f>
        <v>103318</v>
      </c>
      <c r="O1442">
        <f>VLOOKUP($D1442,Artslister!$A$1:$W$100,4,FALSE)</f>
        <v>0</v>
      </c>
      <c r="P1442" t="str">
        <f>VLOOKUP($D1442,Artslister!$A$1:$W$100,5,FALSE)</f>
        <v>Plantae</v>
      </c>
      <c r="Q1442" t="str">
        <f>VLOOKUP($D1442,Artslister!$A$1:$W$100,6,FALSE)</f>
        <v>Magnoliophyta</v>
      </c>
      <c r="R1442" t="str">
        <f>VLOOKUP($D1442,Artslister!$A$1:$W$100,7,FALSE)</f>
        <v>Eudicots</v>
      </c>
      <c r="S1442" t="str">
        <f>VLOOKUP($D1442,Artslister!$A$1:$W$100,8,FALSE)</f>
        <v>Rosales</v>
      </c>
      <c r="T1442" t="str">
        <f>VLOOKUP($D1442,Artslister!$A$1:$W$100,9,FALSE)</f>
        <v>Rosaceae</v>
      </c>
      <c r="U1442" t="str">
        <f>VLOOKUP($D1442,Artslister!$A$1:$W$100,10,FALSE)</f>
        <v>Fragaria</v>
      </c>
      <c r="V1442" t="str">
        <f>VLOOKUP($D1442,Artslister!$A$1:$W$100,11,FALSE)</f>
        <v>viridis</v>
      </c>
      <c r="W1442">
        <f>VLOOKUP($D1442,Artslister!$A$1:$W$100,12,FALSE)</f>
        <v>0</v>
      </c>
      <c r="X1442" t="str">
        <f>VLOOKUP($D1442,Artslister!$A$1:$W$100,13,FALSE)</f>
        <v>Weston</v>
      </c>
      <c r="Y1442" t="str">
        <f>VLOOKUP($D1442,Artslister!$A$1:$W$100,15,FALSE)</f>
        <v>NT</v>
      </c>
      <c r="Z1442" t="e">
        <f>VLOOKUP($D1442,Artslister!$A$1:$W$100,17,FALSE)</f>
        <v>#N/A</v>
      </c>
    </row>
    <row r="1443" spans="1:26" x14ac:dyDescent="0.3">
      <c r="A1443" t="s">
        <v>148</v>
      </c>
      <c r="B1443">
        <v>2022</v>
      </c>
      <c r="C1443" t="s">
        <v>1610</v>
      </c>
      <c r="D1443" t="s">
        <v>1914</v>
      </c>
      <c r="E1443">
        <v>4</v>
      </c>
      <c r="F1443">
        <v>1</v>
      </c>
      <c r="M1443" t="str">
        <f>VLOOKUP($D1443,Artslister!$A$1:$W$100,2,FALSE)</f>
        <v>Fragaria viridis</v>
      </c>
      <c r="N1443">
        <f>VLOOKUP($D1443,Artslister!$A$1:$W$100,3,FALSE)</f>
        <v>103318</v>
      </c>
      <c r="O1443">
        <f>VLOOKUP($D1443,Artslister!$A$1:$W$100,4,FALSE)</f>
        <v>0</v>
      </c>
      <c r="P1443" t="str">
        <f>VLOOKUP($D1443,Artslister!$A$1:$W$100,5,FALSE)</f>
        <v>Plantae</v>
      </c>
      <c r="Q1443" t="str">
        <f>VLOOKUP($D1443,Artslister!$A$1:$W$100,6,FALSE)</f>
        <v>Magnoliophyta</v>
      </c>
      <c r="R1443" t="str">
        <f>VLOOKUP($D1443,Artslister!$A$1:$W$100,7,FALSE)</f>
        <v>Eudicots</v>
      </c>
      <c r="S1443" t="str">
        <f>VLOOKUP($D1443,Artslister!$A$1:$W$100,8,FALSE)</f>
        <v>Rosales</v>
      </c>
      <c r="T1443" t="str">
        <f>VLOOKUP($D1443,Artslister!$A$1:$W$100,9,FALSE)</f>
        <v>Rosaceae</v>
      </c>
      <c r="U1443" t="str">
        <f>VLOOKUP($D1443,Artslister!$A$1:$W$100,10,FALSE)</f>
        <v>Fragaria</v>
      </c>
      <c r="V1443" t="str">
        <f>VLOOKUP($D1443,Artslister!$A$1:$W$100,11,FALSE)</f>
        <v>viridis</v>
      </c>
      <c r="W1443">
        <f>VLOOKUP($D1443,Artslister!$A$1:$W$100,12,FALSE)</f>
        <v>0</v>
      </c>
      <c r="X1443" t="str">
        <f>VLOOKUP($D1443,Artslister!$A$1:$W$100,13,FALSE)</f>
        <v>Weston</v>
      </c>
      <c r="Y1443" t="str">
        <f>VLOOKUP($D1443,Artslister!$A$1:$W$100,15,FALSE)</f>
        <v>NT</v>
      </c>
      <c r="Z1443" t="e">
        <f>VLOOKUP($D1443,Artslister!$A$1:$W$100,17,FALSE)</f>
        <v>#N/A</v>
      </c>
    </row>
    <row r="1444" spans="1:26" x14ac:dyDescent="0.3">
      <c r="A1444" t="s">
        <v>148</v>
      </c>
      <c r="B1444">
        <v>2022</v>
      </c>
      <c r="C1444" t="s">
        <v>1608</v>
      </c>
      <c r="D1444" t="s">
        <v>1914</v>
      </c>
      <c r="E1444">
        <v>4</v>
      </c>
      <c r="F1444">
        <v>1</v>
      </c>
      <c r="M1444" t="str">
        <f>VLOOKUP($D1444,Artslister!$A$1:$W$100,2,FALSE)</f>
        <v>Fragaria viridis</v>
      </c>
      <c r="N1444">
        <f>VLOOKUP($D1444,Artslister!$A$1:$W$100,3,FALSE)</f>
        <v>103318</v>
      </c>
      <c r="O1444">
        <f>VLOOKUP($D1444,Artslister!$A$1:$W$100,4,FALSE)</f>
        <v>0</v>
      </c>
      <c r="P1444" t="str">
        <f>VLOOKUP($D1444,Artslister!$A$1:$W$100,5,FALSE)</f>
        <v>Plantae</v>
      </c>
      <c r="Q1444" t="str">
        <f>VLOOKUP($D1444,Artslister!$A$1:$W$100,6,FALSE)</f>
        <v>Magnoliophyta</v>
      </c>
      <c r="R1444" t="str">
        <f>VLOOKUP($D1444,Artslister!$A$1:$W$100,7,FALSE)</f>
        <v>Eudicots</v>
      </c>
      <c r="S1444" t="str">
        <f>VLOOKUP($D1444,Artslister!$A$1:$W$100,8,FALSE)</f>
        <v>Rosales</v>
      </c>
      <c r="T1444" t="str">
        <f>VLOOKUP($D1444,Artslister!$A$1:$W$100,9,FALSE)</f>
        <v>Rosaceae</v>
      </c>
      <c r="U1444" t="str">
        <f>VLOOKUP($D1444,Artslister!$A$1:$W$100,10,FALSE)</f>
        <v>Fragaria</v>
      </c>
      <c r="V1444" t="str">
        <f>VLOOKUP($D1444,Artslister!$A$1:$W$100,11,FALSE)</f>
        <v>viridis</v>
      </c>
      <c r="W1444">
        <f>VLOOKUP($D1444,Artslister!$A$1:$W$100,12,FALSE)</f>
        <v>0</v>
      </c>
      <c r="X1444" t="str">
        <f>VLOOKUP($D1444,Artslister!$A$1:$W$100,13,FALSE)</f>
        <v>Weston</v>
      </c>
      <c r="Y1444" t="str">
        <f>VLOOKUP($D1444,Artslister!$A$1:$W$100,15,FALSE)</f>
        <v>NT</v>
      </c>
      <c r="Z1444" t="e">
        <f>VLOOKUP($D1444,Artslister!$A$1:$W$100,17,FALSE)</f>
        <v>#N/A</v>
      </c>
    </row>
    <row r="1445" spans="1:26" x14ac:dyDescent="0.3">
      <c r="A1445" t="s">
        <v>146</v>
      </c>
      <c r="B1445">
        <v>2022</v>
      </c>
      <c r="C1445" t="s">
        <v>1448</v>
      </c>
      <c r="D1445" t="s">
        <v>1914</v>
      </c>
      <c r="E1445">
        <v>5</v>
      </c>
      <c r="F1445">
        <v>1</v>
      </c>
      <c r="M1445" t="str">
        <f>VLOOKUP($D1445,Artslister!$A$1:$W$100,2,FALSE)</f>
        <v>Fragaria viridis</v>
      </c>
      <c r="N1445">
        <f>VLOOKUP($D1445,Artslister!$A$1:$W$100,3,FALSE)</f>
        <v>103318</v>
      </c>
      <c r="O1445">
        <f>VLOOKUP($D1445,Artslister!$A$1:$W$100,4,FALSE)</f>
        <v>0</v>
      </c>
      <c r="P1445" t="str">
        <f>VLOOKUP($D1445,Artslister!$A$1:$W$100,5,FALSE)</f>
        <v>Plantae</v>
      </c>
      <c r="Q1445" t="str">
        <f>VLOOKUP($D1445,Artslister!$A$1:$W$100,6,FALSE)</f>
        <v>Magnoliophyta</v>
      </c>
      <c r="R1445" t="str">
        <f>VLOOKUP($D1445,Artslister!$A$1:$W$100,7,FALSE)</f>
        <v>Eudicots</v>
      </c>
      <c r="S1445" t="str">
        <f>VLOOKUP($D1445,Artslister!$A$1:$W$100,8,FALSE)</f>
        <v>Rosales</v>
      </c>
      <c r="T1445" t="str">
        <f>VLOOKUP($D1445,Artslister!$A$1:$W$100,9,FALSE)</f>
        <v>Rosaceae</v>
      </c>
      <c r="U1445" t="str">
        <f>VLOOKUP($D1445,Artslister!$A$1:$W$100,10,FALSE)</f>
        <v>Fragaria</v>
      </c>
      <c r="V1445" t="str">
        <f>VLOOKUP($D1445,Artslister!$A$1:$W$100,11,FALSE)</f>
        <v>viridis</v>
      </c>
      <c r="W1445">
        <f>VLOOKUP($D1445,Artslister!$A$1:$W$100,12,FALSE)</f>
        <v>0</v>
      </c>
      <c r="X1445" t="str">
        <f>VLOOKUP($D1445,Artslister!$A$1:$W$100,13,FALSE)</f>
        <v>Weston</v>
      </c>
      <c r="Y1445" t="str">
        <f>VLOOKUP($D1445,Artslister!$A$1:$W$100,15,FALSE)</f>
        <v>NT</v>
      </c>
      <c r="Z1445" t="e">
        <f>VLOOKUP($D1445,Artslister!$A$1:$W$100,17,FALSE)</f>
        <v>#N/A</v>
      </c>
    </row>
    <row r="1446" spans="1:26" x14ac:dyDescent="0.3">
      <c r="A1446" t="s">
        <v>117</v>
      </c>
      <c r="B1446">
        <v>2022</v>
      </c>
      <c r="C1446" t="s">
        <v>1282</v>
      </c>
      <c r="D1446" t="s">
        <v>1914</v>
      </c>
      <c r="E1446">
        <v>18</v>
      </c>
      <c r="F1446">
        <v>1</v>
      </c>
      <c r="M1446" t="str">
        <f>VLOOKUP($D1446,Artslister!$A$1:$W$100,2,FALSE)</f>
        <v>Fragaria viridis</v>
      </c>
      <c r="N1446">
        <f>VLOOKUP($D1446,Artslister!$A$1:$W$100,3,FALSE)</f>
        <v>103318</v>
      </c>
      <c r="O1446">
        <f>VLOOKUP($D1446,Artslister!$A$1:$W$100,4,FALSE)</f>
        <v>0</v>
      </c>
      <c r="P1446" t="str">
        <f>VLOOKUP($D1446,Artslister!$A$1:$W$100,5,FALSE)</f>
        <v>Plantae</v>
      </c>
      <c r="Q1446" t="str">
        <f>VLOOKUP($D1446,Artslister!$A$1:$W$100,6,FALSE)</f>
        <v>Magnoliophyta</v>
      </c>
      <c r="R1446" t="str">
        <f>VLOOKUP($D1446,Artslister!$A$1:$W$100,7,FALSE)</f>
        <v>Eudicots</v>
      </c>
      <c r="S1446" t="str">
        <f>VLOOKUP($D1446,Artslister!$A$1:$W$100,8,FALSE)</f>
        <v>Rosales</v>
      </c>
      <c r="T1446" t="str">
        <f>VLOOKUP($D1446,Artslister!$A$1:$W$100,9,FALSE)</f>
        <v>Rosaceae</v>
      </c>
      <c r="U1446" t="str">
        <f>VLOOKUP($D1446,Artslister!$A$1:$W$100,10,FALSE)</f>
        <v>Fragaria</v>
      </c>
      <c r="V1446" t="str">
        <f>VLOOKUP($D1446,Artslister!$A$1:$W$100,11,FALSE)</f>
        <v>viridis</v>
      </c>
      <c r="W1446">
        <f>VLOOKUP($D1446,Artslister!$A$1:$W$100,12,FALSE)</f>
        <v>0</v>
      </c>
      <c r="X1446" t="str">
        <f>VLOOKUP($D1446,Artslister!$A$1:$W$100,13,FALSE)</f>
        <v>Weston</v>
      </c>
      <c r="Y1446" t="str">
        <f>VLOOKUP($D1446,Artslister!$A$1:$W$100,15,FALSE)</f>
        <v>NT</v>
      </c>
      <c r="Z1446" t="e">
        <f>VLOOKUP($D1446,Artslister!$A$1:$W$100,17,FALSE)</f>
        <v>#N/A</v>
      </c>
    </row>
    <row r="1447" spans="1:26" x14ac:dyDescent="0.3">
      <c r="A1447" t="s">
        <v>75</v>
      </c>
      <c r="B1447">
        <v>2022</v>
      </c>
      <c r="C1447" t="s">
        <v>1405</v>
      </c>
      <c r="D1447" t="s">
        <v>1914</v>
      </c>
      <c r="E1447">
        <v>1</v>
      </c>
      <c r="F1447">
        <v>1</v>
      </c>
      <c r="M1447" t="str">
        <f>VLOOKUP($D1447,Artslister!$A$1:$W$100,2,FALSE)</f>
        <v>Fragaria viridis</v>
      </c>
      <c r="N1447">
        <f>VLOOKUP($D1447,Artslister!$A$1:$W$100,3,FALSE)</f>
        <v>103318</v>
      </c>
      <c r="O1447">
        <f>VLOOKUP($D1447,Artslister!$A$1:$W$100,4,FALSE)</f>
        <v>0</v>
      </c>
      <c r="P1447" t="str">
        <f>VLOOKUP($D1447,Artslister!$A$1:$W$100,5,FALSE)</f>
        <v>Plantae</v>
      </c>
      <c r="Q1447" t="str">
        <f>VLOOKUP($D1447,Artslister!$A$1:$W$100,6,FALSE)</f>
        <v>Magnoliophyta</v>
      </c>
      <c r="R1447" t="str">
        <f>VLOOKUP($D1447,Artslister!$A$1:$W$100,7,FALSE)</f>
        <v>Eudicots</v>
      </c>
      <c r="S1447" t="str">
        <f>VLOOKUP($D1447,Artslister!$A$1:$W$100,8,FALSE)</f>
        <v>Rosales</v>
      </c>
      <c r="T1447" t="str">
        <f>VLOOKUP($D1447,Artslister!$A$1:$W$100,9,FALSE)</f>
        <v>Rosaceae</v>
      </c>
      <c r="U1447" t="str">
        <f>VLOOKUP($D1447,Artslister!$A$1:$W$100,10,FALSE)</f>
        <v>Fragaria</v>
      </c>
      <c r="V1447" t="str">
        <f>VLOOKUP($D1447,Artslister!$A$1:$W$100,11,FALSE)</f>
        <v>viridis</v>
      </c>
      <c r="W1447">
        <f>VLOOKUP($D1447,Artslister!$A$1:$W$100,12,FALSE)</f>
        <v>0</v>
      </c>
      <c r="X1447" t="str">
        <f>VLOOKUP($D1447,Artslister!$A$1:$W$100,13,FALSE)</f>
        <v>Weston</v>
      </c>
      <c r="Y1447" t="str">
        <f>VLOOKUP($D1447,Artslister!$A$1:$W$100,15,FALSE)</f>
        <v>NT</v>
      </c>
      <c r="Z1447" t="e">
        <f>VLOOKUP($D1447,Artslister!$A$1:$W$100,17,FALSE)</f>
        <v>#N/A</v>
      </c>
    </row>
    <row r="1448" spans="1:26" x14ac:dyDescent="0.3">
      <c r="A1448" t="s">
        <v>75</v>
      </c>
      <c r="B1448">
        <v>2022</v>
      </c>
      <c r="C1448" t="s">
        <v>1412</v>
      </c>
      <c r="D1448" t="s">
        <v>1914</v>
      </c>
      <c r="E1448">
        <v>1</v>
      </c>
      <c r="F1448">
        <v>1</v>
      </c>
      <c r="M1448" t="str">
        <f>VLOOKUP($D1448,Artslister!$A$1:$W$100,2,FALSE)</f>
        <v>Fragaria viridis</v>
      </c>
      <c r="N1448">
        <f>VLOOKUP($D1448,Artslister!$A$1:$W$100,3,FALSE)</f>
        <v>103318</v>
      </c>
      <c r="O1448">
        <f>VLOOKUP($D1448,Artslister!$A$1:$W$100,4,FALSE)</f>
        <v>0</v>
      </c>
      <c r="P1448" t="str">
        <f>VLOOKUP($D1448,Artslister!$A$1:$W$100,5,FALSE)</f>
        <v>Plantae</v>
      </c>
      <c r="Q1448" t="str">
        <f>VLOOKUP($D1448,Artslister!$A$1:$W$100,6,FALSE)</f>
        <v>Magnoliophyta</v>
      </c>
      <c r="R1448" t="str">
        <f>VLOOKUP($D1448,Artslister!$A$1:$W$100,7,FALSE)</f>
        <v>Eudicots</v>
      </c>
      <c r="S1448" t="str">
        <f>VLOOKUP($D1448,Artslister!$A$1:$W$100,8,FALSE)</f>
        <v>Rosales</v>
      </c>
      <c r="T1448" t="str">
        <f>VLOOKUP($D1448,Artslister!$A$1:$W$100,9,FALSE)</f>
        <v>Rosaceae</v>
      </c>
      <c r="U1448" t="str">
        <f>VLOOKUP($D1448,Artslister!$A$1:$W$100,10,FALSE)</f>
        <v>Fragaria</v>
      </c>
      <c r="V1448" t="str">
        <f>VLOOKUP($D1448,Artslister!$A$1:$W$100,11,FALSE)</f>
        <v>viridis</v>
      </c>
      <c r="W1448">
        <f>VLOOKUP($D1448,Artslister!$A$1:$W$100,12,FALSE)</f>
        <v>0</v>
      </c>
      <c r="X1448" t="str">
        <f>VLOOKUP($D1448,Artslister!$A$1:$W$100,13,FALSE)</f>
        <v>Weston</v>
      </c>
      <c r="Y1448" t="str">
        <f>VLOOKUP($D1448,Artslister!$A$1:$W$100,15,FALSE)</f>
        <v>NT</v>
      </c>
      <c r="Z1448" t="e">
        <f>VLOOKUP($D1448,Artslister!$A$1:$W$100,17,FALSE)</f>
        <v>#N/A</v>
      </c>
    </row>
    <row r="1449" spans="1:26" x14ac:dyDescent="0.3">
      <c r="A1449" t="s">
        <v>75</v>
      </c>
      <c r="B1449">
        <v>2022</v>
      </c>
      <c r="C1449" t="s">
        <v>1404</v>
      </c>
      <c r="D1449" t="s">
        <v>1914</v>
      </c>
      <c r="E1449">
        <v>2</v>
      </c>
      <c r="F1449">
        <v>1</v>
      </c>
      <c r="M1449" t="str">
        <f>VLOOKUP($D1449,Artslister!$A$1:$W$100,2,FALSE)</f>
        <v>Fragaria viridis</v>
      </c>
      <c r="N1449">
        <f>VLOOKUP($D1449,Artslister!$A$1:$W$100,3,FALSE)</f>
        <v>103318</v>
      </c>
      <c r="O1449">
        <f>VLOOKUP($D1449,Artslister!$A$1:$W$100,4,FALSE)</f>
        <v>0</v>
      </c>
      <c r="P1449" t="str">
        <f>VLOOKUP($D1449,Artslister!$A$1:$W$100,5,FALSE)</f>
        <v>Plantae</v>
      </c>
      <c r="Q1449" t="str">
        <f>VLOOKUP($D1449,Artslister!$A$1:$W$100,6,FALSE)</f>
        <v>Magnoliophyta</v>
      </c>
      <c r="R1449" t="str">
        <f>VLOOKUP($D1449,Artslister!$A$1:$W$100,7,FALSE)</f>
        <v>Eudicots</v>
      </c>
      <c r="S1449" t="str">
        <f>VLOOKUP($D1449,Artslister!$A$1:$W$100,8,FALSE)</f>
        <v>Rosales</v>
      </c>
      <c r="T1449" t="str">
        <f>VLOOKUP($D1449,Artslister!$A$1:$W$100,9,FALSE)</f>
        <v>Rosaceae</v>
      </c>
      <c r="U1449" t="str">
        <f>VLOOKUP($D1449,Artslister!$A$1:$W$100,10,FALSE)</f>
        <v>Fragaria</v>
      </c>
      <c r="V1449" t="str">
        <f>VLOOKUP($D1449,Artslister!$A$1:$W$100,11,FALSE)</f>
        <v>viridis</v>
      </c>
      <c r="W1449">
        <f>VLOOKUP($D1449,Artslister!$A$1:$W$100,12,FALSE)</f>
        <v>0</v>
      </c>
      <c r="X1449" t="str">
        <f>VLOOKUP($D1449,Artslister!$A$1:$W$100,13,FALSE)</f>
        <v>Weston</v>
      </c>
      <c r="Y1449" t="str">
        <f>VLOOKUP($D1449,Artslister!$A$1:$W$100,15,FALSE)</f>
        <v>NT</v>
      </c>
      <c r="Z1449" t="e">
        <f>VLOOKUP($D1449,Artslister!$A$1:$W$100,17,FALSE)</f>
        <v>#N/A</v>
      </c>
    </row>
    <row r="1450" spans="1:26" x14ac:dyDescent="0.3">
      <c r="A1450" t="s">
        <v>75</v>
      </c>
      <c r="B1450">
        <v>2022</v>
      </c>
      <c r="C1450" t="s">
        <v>1413</v>
      </c>
      <c r="D1450" t="s">
        <v>1914</v>
      </c>
      <c r="E1450" t="s">
        <v>503</v>
      </c>
      <c r="F1450">
        <v>1</v>
      </c>
      <c r="M1450" t="str">
        <f>VLOOKUP($D1450,Artslister!$A$1:$W$100,2,FALSE)</f>
        <v>Fragaria viridis</v>
      </c>
      <c r="N1450">
        <f>VLOOKUP($D1450,Artslister!$A$1:$W$100,3,FALSE)</f>
        <v>103318</v>
      </c>
      <c r="O1450">
        <f>VLOOKUP($D1450,Artslister!$A$1:$W$100,4,FALSE)</f>
        <v>0</v>
      </c>
      <c r="P1450" t="str">
        <f>VLOOKUP($D1450,Artslister!$A$1:$W$100,5,FALSE)</f>
        <v>Plantae</v>
      </c>
      <c r="Q1450" t="str">
        <f>VLOOKUP($D1450,Artslister!$A$1:$W$100,6,FALSE)</f>
        <v>Magnoliophyta</v>
      </c>
      <c r="R1450" t="str">
        <f>VLOOKUP($D1450,Artslister!$A$1:$W$100,7,FALSE)</f>
        <v>Eudicots</v>
      </c>
      <c r="S1450" t="str">
        <f>VLOOKUP($D1450,Artslister!$A$1:$W$100,8,FALSE)</f>
        <v>Rosales</v>
      </c>
      <c r="T1450" t="str">
        <f>VLOOKUP($D1450,Artslister!$A$1:$W$100,9,FALSE)</f>
        <v>Rosaceae</v>
      </c>
      <c r="U1450" t="str">
        <f>VLOOKUP($D1450,Artslister!$A$1:$W$100,10,FALSE)</f>
        <v>Fragaria</v>
      </c>
      <c r="V1450" t="str">
        <f>VLOOKUP($D1450,Artslister!$A$1:$W$100,11,FALSE)</f>
        <v>viridis</v>
      </c>
      <c r="W1450">
        <f>VLOOKUP($D1450,Artslister!$A$1:$W$100,12,FALSE)</f>
        <v>0</v>
      </c>
      <c r="X1450" t="str">
        <f>VLOOKUP($D1450,Artslister!$A$1:$W$100,13,FALSE)</f>
        <v>Weston</v>
      </c>
      <c r="Y1450" t="str">
        <f>VLOOKUP($D1450,Artslister!$A$1:$W$100,15,FALSE)</f>
        <v>NT</v>
      </c>
      <c r="Z1450" t="e">
        <f>VLOOKUP($D1450,Artslister!$A$1:$W$100,17,FALSE)</f>
        <v>#N/A</v>
      </c>
    </row>
    <row r="1451" spans="1:26" x14ac:dyDescent="0.3">
      <c r="A1451" t="s">
        <v>75</v>
      </c>
      <c r="B1451">
        <v>2022</v>
      </c>
      <c r="C1451" t="s">
        <v>1407</v>
      </c>
      <c r="D1451" t="s">
        <v>1914</v>
      </c>
      <c r="E1451">
        <v>2</v>
      </c>
      <c r="F1451">
        <v>1</v>
      </c>
      <c r="M1451" t="str">
        <f>VLOOKUP($D1451,Artslister!$A$1:$W$100,2,FALSE)</f>
        <v>Fragaria viridis</v>
      </c>
      <c r="N1451">
        <f>VLOOKUP($D1451,Artslister!$A$1:$W$100,3,FALSE)</f>
        <v>103318</v>
      </c>
      <c r="O1451">
        <f>VLOOKUP($D1451,Artslister!$A$1:$W$100,4,FALSE)</f>
        <v>0</v>
      </c>
      <c r="P1451" t="str">
        <f>VLOOKUP($D1451,Artslister!$A$1:$W$100,5,FALSE)</f>
        <v>Plantae</v>
      </c>
      <c r="Q1451" t="str">
        <f>VLOOKUP($D1451,Artslister!$A$1:$W$100,6,FALSE)</f>
        <v>Magnoliophyta</v>
      </c>
      <c r="R1451" t="str">
        <f>VLOOKUP($D1451,Artslister!$A$1:$W$100,7,FALSE)</f>
        <v>Eudicots</v>
      </c>
      <c r="S1451" t="str">
        <f>VLOOKUP($D1451,Artslister!$A$1:$W$100,8,FALSE)</f>
        <v>Rosales</v>
      </c>
      <c r="T1451" t="str">
        <f>VLOOKUP($D1451,Artslister!$A$1:$W$100,9,FALSE)</f>
        <v>Rosaceae</v>
      </c>
      <c r="U1451" t="str">
        <f>VLOOKUP($D1451,Artslister!$A$1:$W$100,10,FALSE)</f>
        <v>Fragaria</v>
      </c>
      <c r="V1451" t="str">
        <f>VLOOKUP($D1451,Artslister!$A$1:$W$100,11,FALSE)</f>
        <v>viridis</v>
      </c>
      <c r="W1451">
        <f>VLOOKUP($D1451,Artslister!$A$1:$W$100,12,FALSE)</f>
        <v>0</v>
      </c>
      <c r="X1451" t="str">
        <f>VLOOKUP($D1451,Artslister!$A$1:$W$100,13,FALSE)</f>
        <v>Weston</v>
      </c>
      <c r="Y1451" t="str">
        <f>VLOOKUP($D1451,Artslister!$A$1:$W$100,15,FALSE)</f>
        <v>NT</v>
      </c>
      <c r="Z1451" t="e">
        <f>VLOOKUP($D1451,Artslister!$A$1:$W$100,17,FALSE)</f>
        <v>#N/A</v>
      </c>
    </row>
    <row r="1452" spans="1:26" x14ac:dyDescent="0.3">
      <c r="A1452" t="s">
        <v>75</v>
      </c>
      <c r="B1452">
        <v>2022</v>
      </c>
      <c r="C1452" t="s">
        <v>1402</v>
      </c>
      <c r="D1452" t="s">
        <v>1914</v>
      </c>
      <c r="E1452">
        <v>2</v>
      </c>
      <c r="F1452">
        <v>1</v>
      </c>
      <c r="M1452" t="str">
        <f>VLOOKUP($D1452,Artslister!$A$1:$W$100,2,FALSE)</f>
        <v>Fragaria viridis</v>
      </c>
      <c r="N1452">
        <f>VLOOKUP($D1452,Artslister!$A$1:$W$100,3,FALSE)</f>
        <v>103318</v>
      </c>
      <c r="O1452">
        <f>VLOOKUP($D1452,Artslister!$A$1:$W$100,4,FALSE)</f>
        <v>0</v>
      </c>
      <c r="P1452" t="str">
        <f>VLOOKUP($D1452,Artslister!$A$1:$W$100,5,FALSE)</f>
        <v>Plantae</v>
      </c>
      <c r="Q1452" t="str">
        <f>VLOOKUP($D1452,Artslister!$A$1:$W$100,6,FALSE)</f>
        <v>Magnoliophyta</v>
      </c>
      <c r="R1452" t="str">
        <f>VLOOKUP($D1452,Artslister!$A$1:$W$100,7,FALSE)</f>
        <v>Eudicots</v>
      </c>
      <c r="S1452" t="str">
        <f>VLOOKUP($D1452,Artslister!$A$1:$W$100,8,FALSE)</f>
        <v>Rosales</v>
      </c>
      <c r="T1452" t="str">
        <f>VLOOKUP($D1452,Artslister!$A$1:$W$100,9,FALSE)</f>
        <v>Rosaceae</v>
      </c>
      <c r="U1452" t="str">
        <f>VLOOKUP($D1452,Artslister!$A$1:$W$100,10,FALSE)</f>
        <v>Fragaria</v>
      </c>
      <c r="V1452" t="str">
        <f>VLOOKUP($D1452,Artslister!$A$1:$W$100,11,FALSE)</f>
        <v>viridis</v>
      </c>
      <c r="W1452">
        <f>VLOOKUP($D1452,Artslister!$A$1:$W$100,12,FALSE)</f>
        <v>0</v>
      </c>
      <c r="X1452" t="str">
        <f>VLOOKUP($D1452,Artslister!$A$1:$W$100,13,FALSE)</f>
        <v>Weston</v>
      </c>
      <c r="Y1452" t="str">
        <f>VLOOKUP($D1452,Artslister!$A$1:$W$100,15,FALSE)</f>
        <v>NT</v>
      </c>
      <c r="Z1452" t="e">
        <f>VLOOKUP($D1452,Artslister!$A$1:$W$100,17,FALSE)</f>
        <v>#N/A</v>
      </c>
    </row>
    <row r="1453" spans="1:26" x14ac:dyDescent="0.3">
      <c r="A1453" t="s">
        <v>75</v>
      </c>
      <c r="B1453">
        <v>2022</v>
      </c>
      <c r="C1453" t="s">
        <v>1410</v>
      </c>
      <c r="D1453" t="s">
        <v>1914</v>
      </c>
      <c r="E1453">
        <v>2</v>
      </c>
      <c r="F1453">
        <v>1</v>
      </c>
      <c r="M1453" t="str">
        <f>VLOOKUP($D1453,Artslister!$A$1:$W$100,2,FALSE)</f>
        <v>Fragaria viridis</v>
      </c>
      <c r="N1453">
        <f>VLOOKUP($D1453,Artslister!$A$1:$W$100,3,FALSE)</f>
        <v>103318</v>
      </c>
      <c r="O1453">
        <f>VLOOKUP($D1453,Artslister!$A$1:$W$100,4,FALSE)</f>
        <v>0</v>
      </c>
      <c r="P1453" t="str">
        <f>VLOOKUP($D1453,Artslister!$A$1:$W$100,5,FALSE)</f>
        <v>Plantae</v>
      </c>
      <c r="Q1453" t="str">
        <f>VLOOKUP($D1453,Artslister!$A$1:$W$100,6,FALSE)</f>
        <v>Magnoliophyta</v>
      </c>
      <c r="R1453" t="str">
        <f>VLOOKUP($D1453,Artslister!$A$1:$W$100,7,FALSE)</f>
        <v>Eudicots</v>
      </c>
      <c r="S1453" t="str">
        <f>VLOOKUP($D1453,Artslister!$A$1:$W$100,8,FALSE)</f>
        <v>Rosales</v>
      </c>
      <c r="T1453" t="str">
        <f>VLOOKUP($D1453,Artslister!$A$1:$W$100,9,FALSE)</f>
        <v>Rosaceae</v>
      </c>
      <c r="U1453" t="str">
        <f>VLOOKUP($D1453,Artslister!$A$1:$W$100,10,FALSE)</f>
        <v>Fragaria</v>
      </c>
      <c r="V1453" t="str">
        <f>VLOOKUP($D1453,Artslister!$A$1:$W$100,11,FALSE)</f>
        <v>viridis</v>
      </c>
      <c r="W1453">
        <f>VLOOKUP($D1453,Artslister!$A$1:$W$100,12,FALSE)</f>
        <v>0</v>
      </c>
      <c r="X1453" t="str">
        <f>VLOOKUP($D1453,Artslister!$A$1:$W$100,13,FALSE)</f>
        <v>Weston</v>
      </c>
      <c r="Y1453" t="str">
        <f>VLOOKUP($D1453,Artslister!$A$1:$W$100,15,FALSE)</f>
        <v>NT</v>
      </c>
      <c r="Z1453" t="e">
        <f>VLOOKUP($D1453,Artslister!$A$1:$W$100,17,FALSE)</f>
        <v>#N/A</v>
      </c>
    </row>
    <row r="1454" spans="1:26" x14ac:dyDescent="0.3">
      <c r="A1454" t="s">
        <v>85</v>
      </c>
      <c r="B1454">
        <v>2022</v>
      </c>
      <c r="C1454" t="s">
        <v>1595</v>
      </c>
      <c r="D1454" t="s">
        <v>1914</v>
      </c>
      <c r="E1454">
        <v>15</v>
      </c>
      <c r="F1454">
        <v>1</v>
      </c>
      <c r="M1454" t="str">
        <f>VLOOKUP($D1454,Artslister!$A$1:$W$100,2,FALSE)</f>
        <v>Fragaria viridis</v>
      </c>
      <c r="N1454">
        <f>VLOOKUP($D1454,Artslister!$A$1:$W$100,3,FALSE)</f>
        <v>103318</v>
      </c>
      <c r="O1454">
        <f>VLOOKUP($D1454,Artslister!$A$1:$W$100,4,FALSE)</f>
        <v>0</v>
      </c>
      <c r="P1454" t="str">
        <f>VLOOKUP($D1454,Artslister!$A$1:$W$100,5,FALSE)</f>
        <v>Plantae</v>
      </c>
      <c r="Q1454" t="str">
        <f>VLOOKUP($D1454,Artslister!$A$1:$W$100,6,FALSE)</f>
        <v>Magnoliophyta</v>
      </c>
      <c r="R1454" t="str">
        <f>VLOOKUP($D1454,Artslister!$A$1:$W$100,7,FALSE)</f>
        <v>Eudicots</v>
      </c>
      <c r="S1454" t="str">
        <f>VLOOKUP($D1454,Artslister!$A$1:$W$100,8,FALSE)</f>
        <v>Rosales</v>
      </c>
      <c r="T1454" t="str">
        <f>VLOOKUP($D1454,Artslister!$A$1:$W$100,9,FALSE)</f>
        <v>Rosaceae</v>
      </c>
      <c r="U1454" t="str">
        <f>VLOOKUP($D1454,Artslister!$A$1:$W$100,10,FALSE)</f>
        <v>Fragaria</v>
      </c>
      <c r="V1454" t="str">
        <f>VLOOKUP($D1454,Artslister!$A$1:$W$100,11,FALSE)</f>
        <v>viridis</v>
      </c>
      <c r="W1454">
        <f>VLOOKUP($D1454,Artslister!$A$1:$W$100,12,FALSE)</f>
        <v>0</v>
      </c>
      <c r="X1454" t="str">
        <f>VLOOKUP($D1454,Artslister!$A$1:$W$100,13,FALSE)</f>
        <v>Weston</v>
      </c>
      <c r="Y1454" t="str">
        <f>VLOOKUP($D1454,Artslister!$A$1:$W$100,15,FALSE)</f>
        <v>NT</v>
      </c>
      <c r="Z1454" t="e">
        <f>VLOOKUP($D1454,Artslister!$A$1:$W$100,17,FALSE)</f>
        <v>#N/A</v>
      </c>
    </row>
    <row r="1455" spans="1:26" x14ac:dyDescent="0.3">
      <c r="A1455" t="s">
        <v>69</v>
      </c>
      <c r="B1455">
        <v>2022</v>
      </c>
      <c r="C1455" t="s">
        <v>1385</v>
      </c>
      <c r="D1455" t="s">
        <v>1914</v>
      </c>
      <c r="E1455">
        <v>10</v>
      </c>
      <c r="F1455">
        <v>1</v>
      </c>
      <c r="M1455" t="str">
        <f>VLOOKUP($D1455,Artslister!$A$1:$W$100,2,FALSE)</f>
        <v>Fragaria viridis</v>
      </c>
      <c r="N1455">
        <f>VLOOKUP($D1455,Artslister!$A$1:$W$100,3,FALSE)</f>
        <v>103318</v>
      </c>
      <c r="O1455">
        <f>VLOOKUP($D1455,Artslister!$A$1:$W$100,4,FALSE)</f>
        <v>0</v>
      </c>
      <c r="P1455" t="str">
        <f>VLOOKUP($D1455,Artslister!$A$1:$W$100,5,FALSE)</f>
        <v>Plantae</v>
      </c>
      <c r="Q1455" t="str">
        <f>VLOOKUP($D1455,Artslister!$A$1:$W$100,6,FALSE)</f>
        <v>Magnoliophyta</v>
      </c>
      <c r="R1455" t="str">
        <f>VLOOKUP($D1455,Artslister!$A$1:$W$100,7,FALSE)</f>
        <v>Eudicots</v>
      </c>
      <c r="S1455" t="str">
        <f>VLOOKUP($D1455,Artslister!$A$1:$W$100,8,FALSE)</f>
        <v>Rosales</v>
      </c>
      <c r="T1455" t="str">
        <f>VLOOKUP($D1455,Artslister!$A$1:$W$100,9,FALSE)</f>
        <v>Rosaceae</v>
      </c>
      <c r="U1455" t="str">
        <f>VLOOKUP($D1455,Artslister!$A$1:$W$100,10,FALSE)</f>
        <v>Fragaria</v>
      </c>
      <c r="V1455" t="str">
        <f>VLOOKUP($D1455,Artslister!$A$1:$W$100,11,FALSE)</f>
        <v>viridis</v>
      </c>
      <c r="W1455">
        <f>VLOOKUP($D1455,Artslister!$A$1:$W$100,12,FALSE)</f>
        <v>0</v>
      </c>
      <c r="X1455" t="str">
        <f>VLOOKUP($D1455,Artslister!$A$1:$W$100,13,FALSE)</f>
        <v>Weston</v>
      </c>
      <c r="Y1455" t="str">
        <f>VLOOKUP($D1455,Artslister!$A$1:$W$100,15,FALSE)</f>
        <v>NT</v>
      </c>
      <c r="Z1455" t="e">
        <f>VLOOKUP($D1455,Artslister!$A$1:$W$100,17,FALSE)</f>
        <v>#N/A</v>
      </c>
    </row>
    <row r="1456" spans="1:26" x14ac:dyDescent="0.3">
      <c r="A1456" t="s">
        <v>49</v>
      </c>
      <c r="B1456">
        <v>2022</v>
      </c>
      <c r="C1456" t="s">
        <v>1634</v>
      </c>
      <c r="D1456" t="s">
        <v>1914</v>
      </c>
      <c r="E1456">
        <v>2</v>
      </c>
      <c r="F1456">
        <v>1</v>
      </c>
      <c r="M1456" t="str">
        <f>VLOOKUP($D1456,Artslister!$A$1:$W$100,2,FALSE)</f>
        <v>Fragaria viridis</v>
      </c>
      <c r="N1456">
        <f>VLOOKUP($D1456,Artslister!$A$1:$W$100,3,FALSE)</f>
        <v>103318</v>
      </c>
      <c r="O1456">
        <f>VLOOKUP($D1456,Artslister!$A$1:$W$100,4,FALSE)</f>
        <v>0</v>
      </c>
      <c r="P1456" t="str">
        <f>VLOOKUP($D1456,Artslister!$A$1:$W$100,5,FALSE)</f>
        <v>Plantae</v>
      </c>
      <c r="Q1456" t="str">
        <f>VLOOKUP($D1456,Artslister!$A$1:$W$100,6,FALSE)</f>
        <v>Magnoliophyta</v>
      </c>
      <c r="R1456" t="str">
        <f>VLOOKUP($D1456,Artslister!$A$1:$W$100,7,FALSE)</f>
        <v>Eudicots</v>
      </c>
      <c r="S1456" t="str">
        <f>VLOOKUP($D1456,Artslister!$A$1:$W$100,8,FALSE)</f>
        <v>Rosales</v>
      </c>
      <c r="T1456" t="str">
        <f>VLOOKUP($D1456,Artslister!$A$1:$W$100,9,FALSE)</f>
        <v>Rosaceae</v>
      </c>
      <c r="U1456" t="str">
        <f>VLOOKUP($D1456,Artslister!$A$1:$W$100,10,FALSE)</f>
        <v>Fragaria</v>
      </c>
      <c r="V1456" t="str">
        <f>VLOOKUP($D1456,Artslister!$A$1:$W$100,11,FALSE)</f>
        <v>viridis</v>
      </c>
      <c r="W1456">
        <f>VLOOKUP($D1456,Artslister!$A$1:$W$100,12,FALSE)</f>
        <v>0</v>
      </c>
      <c r="X1456" t="str">
        <f>VLOOKUP($D1456,Artslister!$A$1:$W$100,13,FALSE)</f>
        <v>Weston</v>
      </c>
      <c r="Y1456" t="str">
        <f>VLOOKUP($D1456,Artslister!$A$1:$W$100,15,FALSE)</f>
        <v>NT</v>
      </c>
      <c r="Z1456" t="e">
        <f>VLOOKUP($D1456,Artslister!$A$1:$W$100,17,FALSE)</f>
        <v>#N/A</v>
      </c>
    </row>
    <row r="1457" spans="1:26" x14ac:dyDescent="0.3">
      <c r="A1457" t="s">
        <v>49</v>
      </c>
      <c r="B1457">
        <v>2022</v>
      </c>
      <c r="C1457" t="s">
        <v>1642</v>
      </c>
      <c r="D1457" t="s">
        <v>1914</v>
      </c>
      <c r="E1457">
        <v>3</v>
      </c>
      <c r="F1457">
        <v>1</v>
      </c>
      <c r="M1457" t="str">
        <f>VLOOKUP($D1457,Artslister!$A$1:$W$100,2,FALSE)</f>
        <v>Fragaria viridis</v>
      </c>
      <c r="N1457">
        <f>VLOOKUP($D1457,Artslister!$A$1:$W$100,3,FALSE)</f>
        <v>103318</v>
      </c>
      <c r="O1457">
        <f>VLOOKUP($D1457,Artslister!$A$1:$W$100,4,FALSE)</f>
        <v>0</v>
      </c>
      <c r="P1457" t="str">
        <f>VLOOKUP($D1457,Artslister!$A$1:$W$100,5,FALSE)</f>
        <v>Plantae</v>
      </c>
      <c r="Q1457" t="str">
        <f>VLOOKUP($D1457,Artslister!$A$1:$W$100,6,FALSE)</f>
        <v>Magnoliophyta</v>
      </c>
      <c r="R1457" t="str">
        <f>VLOOKUP($D1457,Artslister!$A$1:$W$100,7,FALSE)</f>
        <v>Eudicots</v>
      </c>
      <c r="S1457" t="str">
        <f>VLOOKUP($D1457,Artslister!$A$1:$W$100,8,FALSE)</f>
        <v>Rosales</v>
      </c>
      <c r="T1457" t="str">
        <f>VLOOKUP($D1457,Artslister!$A$1:$W$100,9,FALSE)</f>
        <v>Rosaceae</v>
      </c>
      <c r="U1457" t="str">
        <f>VLOOKUP($D1457,Artslister!$A$1:$W$100,10,FALSE)</f>
        <v>Fragaria</v>
      </c>
      <c r="V1457" t="str">
        <f>VLOOKUP($D1457,Artslister!$A$1:$W$100,11,FALSE)</f>
        <v>viridis</v>
      </c>
      <c r="W1457">
        <f>VLOOKUP($D1457,Artslister!$A$1:$W$100,12,FALSE)</f>
        <v>0</v>
      </c>
      <c r="X1457" t="str">
        <f>VLOOKUP($D1457,Artslister!$A$1:$W$100,13,FALSE)</f>
        <v>Weston</v>
      </c>
      <c r="Y1457" t="str">
        <f>VLOOKUP($D1457,Artslister!$A$1:$W$100,15,FALSE)</f>
        <v>NT</v>
      </c>
      <c r="Z1457" t="e">
        <f>VLOOKUP($D1457,Artslister!$A$1:$W$100,17,FALSE)</f>
        <v>#N/A</v>
      </c>
    </row>
    <row r="1458" spans="1:26" x14ac:dyDescent="0.3">
      <c r="A1458" t="s">
        <v>49</v>
      </c>
      <c r="B1458">
        <v>2022</v>
      </c>
      <c r="C1458" t="s">
        <v>1635</v>
      </c>
      <c r="D1458" t="s">
        <v>1914</v>
      </c>
      <c r="E1458">
        <v>5</v>
      </c>
      <c r="F1458">
        <v>1</v>
      </c>
      <c r="M1458" t="str">
        <f>VLOOKUP($D1458,Artslister!$A$1:$W$100,2,FALSE)</f>
        <v>Fragaria viridis</v>
      </c>
      <c r="N1458">
        <f>VLOOKUP($D1458,Artslister!$A$1:$W$100,3,FALSE)</f>
        <v>103318</v>
      </c>
      <c r="O1458">
        <f>VLOOKUP($D1458,Artslister!$A$1:$W$100,4,FALSE)</f>
        <v>0</v>
      </c>
      <c r="P1458" t="str">
        <f>VLOOKUP($D1458,Artslister!$A$1:$W$100,5,FALSE)</f>
        <v>Plantae</v>
      </c>
      <c r="Q1458" t="str">
        <f>VLOOKUP($D1458,Artslister!$A$1:$W$100,6,FALSE)</f>
        <v>Magnoliophyta</v>
      </c>
      <c r="R1458" t="str">
        <f>VLOOKUP($D1458,Artslister!$A$1:$W$100,7,FALSE)</f>
        <v>Eudicots</v>
      </c>
      <c r="S1458" t="str">
        <f>VLOOKUP($D1458,Artslister!$A$1:$W$100,8,FALSE)</f>
        <v>Rosales</v>
      </c>
      <c r="T1458" t="str">
        <f>VLOOKUP($D1458,Artslister!$A$1:$W$100,9,FALSE)</f>
        <v>Rosaceae</v>
      </c>
      <c r="U1458" t="str">
        <f>VLOOKUP($D1458,Artslister!$A$1:$W$100,10,FALSE)</f>
        <v>Fragaria</v>
      </c>
      <c r="V1458" t="str">
        <f>VLOOKUP($D1458,Artslister!$A$1:$W$100,11,FALSE)</f>
        <v>viridis</v>
      </c>
      <c r="W1458">
        <f>VLOOKUP($D1458,Artslister!$A$1:$W$100,12,FALSE)</f>
        <v>0</v>
      </c>
      <c r="X1458" t="str">
        <f>VLOOKUP($D1458,Artslister!$A$1:$W$100,13,FALSE)</f>
        <v>Weston</v>
      </c>
      <c r="Y1458" t="str">
        <f>VLOOKUP($D1458,Artslister!$A$1:$W$100,15,FALSE)</f>
        <v>NT</v>
      </c>
      <c r="Z1458" t="e">
        <f>VLOOKUP($D1458,Artslister!$A$1:$W$100,17,FALSE)</f>
        <v>#N/A</v>
      </c>
    </row>
    <row r="1459" spans="1:26" x14ac:dyDescent="0.3">
      <c r="A1459" t="s">
        <v>138</v>
      </c>
      <c r="B1459">
        <v>2022</v>
      </c>
      <c r="C1459" t="s">
        <v>1130</v>
      </c>
      <c r="D1459" t="s">
        <v>1914</v>
      </c>
      <c r="E1459">
        <v>5</v>
      </c>
      <c r="F1459">
        <v>1</v>
      </c>
      <c r="M1459" t="str">
        <f>VLOOKUP($D1459,Artslister!$A$1:$W$100,2,FALSE)</f>
        <v>Fragaria viridis</v>
      </c>
      <c r="N1459">
        <f>VLOOKUP($D1459,Artslister!$A$1:$W$100,3,FALSE)</f>
        <v>103318</v>
      </c>
      <c r="O1459">
        <f>VLOOKUP($D1459,Artslister!$A$1:$W$100,4,FALSE)</f>
        <v>0</v>
      </c>
      <c r="P1459" t="str">
        <f>VLOOKUP($D1459,Artslister!$A$1:$W$100,5,FALSE)</f>
        <v>Plantae</v>
      </c>
      <c r="Q1459" t="str">
        <f>VLOOKUP($D1459,Artslister!$A$1:$W$100,6,FALSE)</f>
        <v>Magnoliophyta</v>
      </c>
      <c r="R1459" t="str">
        <f>VLOOKUP($D1459,Artslister!$A$1:$W$100,7,FALSE)</f>
        <v>Eudicots</v>
      </c>
      <c r="S1459" t="str">
        <f>VLOOKUP($D1459,Artslister!$A$1:$W$100,8,FALSE)</f>
        <v>Rosales</v>
      </c>
      <c r="T1459" t="str">
        <f>VLOOKUP($D1459,Artslister!$A$1:$W$100,9,FALSE)</f>
        <v>Rosaceae</v>
      </c>
      <c r="U1459" t="str">
        <f>VLOOKUP($D1459,Artslister!$A$1:$W$100,10,FALSE)</f>
        <v>Fragaria</v>
      </c>
      <c r="V1459" t="str">
        <f>VLOOKUP($D1459,Artslister!$A$1:$W$100,11,FALSE)</f>
        <v>viridis</v>
      </c>
      <c r="W1459">
        <f>VLOOKUP($D1459,Artslister!$A$1:$W$100,12,FALSE)</f>
        <v>0</v>
      </c>
      <c r="X1459" t="str">
        <f>VLOOKUP($D1459,Artslister!$A$1:$W$100,13,FALSE)</f>
        <v>Weston</v>
      </c>
      <c r="Y1459" t="str">
        <f>VLOOKUP($D1459,Artslister!$A$1:$W$100,15,FALSE)</f>
        <v>NT</v>
      </c>
      <c r="Z1459" t="e">
        <f>VLOOKUP($D1459,Artslister!$A$1:$W$100,17,FALSE)</f>
        <v>#N/A</v>
      </c>
    </row>
    <row r="1460" spans="1:26" x14ac:dyDescent="0.3">
      <c r="A1460" t="s">
        <v>138</v>
      </c>
      <c r="B1460">
        <v>2022</v>
      </c>
      <c r="C1460" t="s">
        <v>1131</v>
      </c>
      <c r="D1460" t="s">
        <v>1914</v>
      </c>
      <c r="E1460">
        <v>7</v>
      </c>
      <c r="F1460">
        <v>1</v>
      </c>
      <c r="M1460" t="str">
        <f>VLOOKUP($D1460,Artslister!$A$1:$W$100,2,FALSE)</f>
        <v>Fragaria viridis</v>
      </c>
      <c r="N1460">
        <f>VLOOKUP($D1460,Artslister!$A$1:$W$100,3,FALSE)</f>
        <v>103318</v>
      </c>
      <c r="O1460">
        <f>VLOOKUP($D1460,Artslister!$A$1:$W$100,4,FALSE)</f>
        <v>0</v>
      </c>
      <c r="P1460" t="str">
        <f>VLOOKUP($D1460,Artslister!$A$1:$W$100,5,FALSE)</f>
        <v>Plantae</v>
      </c>
      <c r="Q1460" t="str">
        <f>VLOOKUP($D1460,Artslister!$A$1:$W$100,6,FALSE)</f>
        <v>Magnoliophyta</v>
      </c>
      <c r="R1460" t="str">
        <f>VLOOKUP($D1460,Artslister!$A$1:$W$100,7,FALSE)</f>
        <v>Eudicots</v>
      </c>
      <c r="S1460" t="str">
        <f>VLOOKUP($D1460,Artslister!$A$1:$W$100,8,FALSE)</f>
        <v>Rosales</v>
      </c>
      <c r="T1460" t="str">
        <f>VLOOKUP($D1460,Artslister!$A$1:$W$100,9,FALSE)</f>
        <v>Rosaceae</v>
      </c>
      <c r="U1460" t="str">
        <f>VLOOKUP($D1460,Artslister!$A$1:$W$100,10,FALSE)</f>
        <v>Fragaria</v>
      </c>
      <c r="V1460" t="str">
        <f>VLOOKUP($D1460,Artslister!$A$1:$W$100,11,FALSE)</f>
        <v>viridis</v>
      </c>
      <c r="W1460">
        <f>VLOOKUP($D1460,Artslister!$A$1:$W$100,12,FALSE)</f>
        <v>0</v>
      </c>
      <c r="X1460" t="str">
        <f>VLOOKUP($D1460,Artslister!$A$1:$W$100,13,FALSE)</f>
        <v>Weston</v>
      </c>
      <c r="Y1460" t="str">
        <f>VLOOKUP($D1460,Artslister!$A$1:$W$100,15,FALSE)</f>
        <v>NT</v>
      </c>
      <c r="Z1460" t="e">
        <f>VLOOKUP($D1460,Artslister!$A$1:$W$100,17,FALSE)</f>
        <v>#N/A</v>
      </c>
    </row>
    <row r="1461" spans="1:26" x14ac:dyDescent="0.3">
      <c r="A1461" t="s">
        <v>149</v>
      </c>
      <c r="B1461">
        <v>2022</v>
      </c>
      <c r="C1461" t="s">
        <v>1696</v>
      </c>
      <c r="D1461" t="s">
        <v>1914</v>
      </c>
      <c r="E1461">
        <v>6</v>
      </c>
      <c r="F1461">
        <v>1</v>
      </c>
      <c r="M1461" t="str">
        <f>VLOOKUP($D1461,Artslister!$A$1:$W$100,2,FALSE)</f>
        <v>Fragaria viridis</v>
      </c>
      <c r="N1461">
        <f>VLOOKUP($D1461,Artslister!$A$1:$W$100,3,FALSE)</f>
        <v>103318</v>
      </c>
      <c r="O1461">
        <f>VLOOKUP($D1461,Artslister!$A$1:$W$100,4,FALSE)</f>
        <v>0</v>
      </c>
      <c r="P1461" t="str">
        <f>VLOOKUP($D1461,Artslister!$A$1:$W$100,5,FALSE)</f>
        <v>Plantae</v>
      </c>
      <c r="Q1461" t="str">
        <f>VLOOKUP($D1461,Artslister!$A$1:$W$100,6,FALSE)</f>
        <v>Magnoliophyta</v>
      </c>
      <c r="R1461" t="str">
        <f>VLOOKUP($D1461,Artslister!$A$1:$W$100,7,FALSE)</f>
        <v>Eudicots</v>
      </c>
      <c r="S1461" t="str">
        <f>VLOOKUP($D1461,Artslister!$A$1:$W$100,8,FALSE)</f>
        <v>Rosales</v>
      </c>
      <c r="T1461" t="str">
        <f>VLOOKUP($D1461,Artslister!$A$1:$W$100,9,FALSE)</f>
        <v>Rosaceae</v>
      </c>
      <c r="U1461" t="str">
        <f>VLOOKUP($D1461,Artslister!$A$1:$W$100,10,FALSE)</f>
        <v>Fragaria</v>
      </c>
      <c r="V1461" t="str">
        <f>VLOOKUP($D1461,Artslister!$A$1:$W$100,11,FALSE)</f>
        <v>viridis</v>
      </c>
      <c r="W1461">
        <f>VLOOKUP($D1461,Artslister!$A$1:$W$100,12,FALSE)</f>
        <v>0</v>
      </c>
      <c r="X1461" t="str">
        <f>VLOOKUP($D1461,Artslister!$A$1:$W$100,13,FALSE)</f>
        <v>Weston</v>
      </c>
      <c r="Y1461" t="str">
        <f>VLOOKUP($D1461,Artslister!$A$1:$W$100,15,FALSE)</f>
        <v>NT</v>
      </c>
      <c r="Z1461" t="e">
        <f>VLOOKUP($D1461,Artslister!$A$1:$W$100,17,FALSE)</f>
        <v>#N/A</v>
      </c>
    </row>
    <row r="1462" spans="1:26" x14ac:dyDescent="0.3">
      <c r="A1462" t="s">
        <v>149</v>
      </c>
      <c r="B1462">
        <v>2022</v>
      </c>
      <c r="C1462" t="s">
        <v>1691</v>
      </c>
      <c r="D1462" t="s">
        <v>1914</v>
      </c>
      <c r="E1462">
        <v>4</v>
      </c>
      <c r="F1462">
        <v>1</v>
      </c>
      <c r="M1462" t="str">
        <f>VLOOKUP($D1462,Artslister!$A$1:$W$100,2,FALSE)</f>
        <v>Fragaria viridis</v>
      </c>
      <c r="N1462">
        <f>VLOOKUP($D1462,Artslister!$A$1:$W$100,3,FALSE)</f>
        <v>103318</v>
      </c>
      <c r="O1462">
        <f>VLOOKUP($D1462,Artslister!$A$1:$W$100,4,FALSE)</f>
        <v>0</v>
      </c>
      <c r="P1462" t="str">
        <f>VLOOKUP($D1462,Artslister!$A$1:$W$100,5,FALSE)</f>
        <v>Plantae</v>
      </c>
      <c r="Q1462" t="str">
        <f>VLOOKUP($D1462,Artslister!$A$1:$W$100,6,FALSE)</f>
        <v>Magnoliophyta</v>
      </c>
      <c r="R1462" t="str">
        <f>VLOOKUP($D1462,Artslister!$A$1:$W$100,7,FALSE)</f>
        <v>Eudicots</v>
      </c>
      <c r="S1462" t="str">
        <f>VLOOKUP($D1462,Artslister!$A$1:$W$100,8,FALSE)</f>
        <v>Rosales</v>
      </c>
      <c r="T1462" t="str">
        <f>VLOOKUP($D1462,Artslister!$A$1:$W$100,9,FALSE)</f>
        <v>Rosaceae</v>
      </c>
      <c r="U1462" t="str">
        <f>VLOOKUP($D1462,Artslister!$A$1:$W$100,10,FALSE)</f>
        <v>Fragaria</v>
      </c>
      <c r="V1462" t="str">
        <f>VLOOKUP($D1462,Artslister!$A$1:$W$100,11,FALSE)</f>
        <v>viridis</v>
      </c>
      <c r="W1462">
        <f>VLOOKUP($D1462,Artslister!$A$1:$W$100,12,FALSE)</f>
        <v>0</v>
      </c>
      <c r="X1462" t="str">
        <f>VLOOKUP($D1462,Artslister!$A$1:$W$100,13,FALSE)</f>
        <v>Weston</v>
      </c>
      <c r="Y1462" t="str">
        <f>VLOOKUP($D1462,Artslister!$A$1:$W$100,15,FALSE)</f>
        <v>NT</v>
      </c>
      <c r="Z1462" t="e">
        <f>VLOOKUP($D1462,Artslister!$A$1:$W$100,17,FALSE)</f>
        <v>#N/A</v>
      </c>
    </row>
    <row r="1463" spans="1:26" x14ac:dyDescent="0.3">
      <c r="A1463" t="s">
        <v>143</v>
      </c>
      <c r="B1463">
        <v>2022</v>
      </c>
      <c r="C1463" t="s">
        <v>1671</v>
      </c>
      <c r="D1463" t="s">
        <v>1914</v>
      </c>
      <c r="E1463">
        <v>5</v>
      </c>
      <c r="F1463">
        <v>1</v>
      </c>
      <c r="M1463" t="str">
        <f>VLOOKUP($D1463,Artslister!$A$1:$W$100,2,FALSE)</f>
        <v>Fragaria viridis</v>
      </c>
      <c r="N1463">
        <f>VLOOKUP($D1463,Artslister!$A$1:$W$100,3,FALSE)</f>
        <v>103318</v>
      </c>
      <c r="O1463">
        <f>VLOOKUP($D1463,Artslister!$A$1:$W$100,4,FALSE)</f>
        <v>0</v>
      </c>
      <c r="P1463" t="str">
        <f>VLOOKUP($D1463,Artslister!$A$1:$W$100,5,FALSE)</f>
        <v>Plantae</v>
      </c>
      <c r="Q1463" t="str">
        <f>VLOOKUP($D1463,Artslister!$A$1:$W$100,6,FALSE)</f>
        <v>Magnoliophyta</v>
      </c>
      <c r="R1463" t="str">
        <f>VLOOKUP($D1463,Artslister!$A$1:$W$100,7,FALSE)</f>
        <v>Eudicots</v>
      </c>
      <c r="S1463" t="str">
        <f>VLOOKUP($D1463,Artslister!$A$1:$W$100,8,FALSE)</f>
        <v>Rosales</v>
      </c>
      <c r="T1463" t="str">
        <f>VLOOKUP($D1463,Artslister!$A$1:$W$100,9,FALSE)</f>
        <v>Rosaceae</v>
      </c>
      <c r="U1463" t="str">
        <f>VLOOKUP($D1463,Artslister!$A$1:$W$100,10,FALSE)</f>
        <v>Fragaria</v>
      </c>
      <c r="V1463" t="str">
        <f>VLOOKUP($D1463,Artslister!$A$1:$W$100,11,FALSE)</f>
        <v>viridis</v>
      </c>
      <c r="W1463">
        <f>VLOOKUP($D1463,Artslister!$A$1:$W$100,12,FALSE)</f>
        <v>0</v>
      </c>
      <c r="X1463" t="str">
        <f>VLOOKUP($D1463,Artslister!$A$1:$W$100,13,FALSE)</f>
        <v>Weston</v>
      </c>
      <c r="Y1463" t="str">
        <f>VLOOKUP($D1463,Artslister!$A$1:$W$100,15,FALSE)</f>
        <v>NT</v>
      </c>
      <c r="Z1463" t="e">
        <f>VLOOKUP($D1463,Artslister!$A$1:$W$100,17,FALSE)</f>
        <v>#N/A</v>
      </c>
    </row>
    <row r="1464" spans="1:26" x14ac:dyDescent="0.3">
      <c r="A1464" t="s">
        <v>143</v>
      </c>
      <c r="B1464">
        <v>2022</v>
      </c>
      <c r="C1464" t="s">
        <v>1672</v>
      </c>
      <c r="D1464" t="s">
        <v>1914</v>
      </c>
      <c r="E1464">
        <v>5</v>
      </c>
      <c r="F1464">
        <v>1</v>
      </c>
      <c r="M1464" t="str">
        <f>VLOOKUP($D1464,Artslister!$A$1:$W$100,2,FALSE)</f>
        <v>Fragaria viridis</v>
      </c>
      <c r="N1464">
        <f>VLOOKUP($D1464,Artslister!$A$1:$W$100,3,FALSE)</f>
        <v>103318</v>
      </c>
      <c r="O1464">
        <f>VLOOKUP($D1464,Artslister!$A$1:$W$100,4,FALSE)</f>
        <v>0</v>
      </c>
      <c r="P1464" t="str">
        <f>VLOOKUP($D1464,Artslister!$A$1:$W$100,5,FALSE)</f>
        <v>Plantae</v>
      </c>
      <c r="Q1464" t="str">
        <f>VLOOKUP($D1464,Artslister!$A$1:$W$100,6,FALSE)</f>
        <v>Magnoliophyta</v>
      </c>
      <c r="R1464" t="str">
        <f>VLOOKUP($D1464,Artslister!$A$1:$W$100,7,FALSE)</f>
        <v>Eudicots</v>
      </c>
      <c r="S1464" t="str">
        <f>VLOOKUP($D1464,Artslister!$A$1:$W$100,8,FALSE)</f>
        <v>Rosales</v>
      </c>
      <c r="T1464" t="str">
        <f>VLOOKUP($D1464,Artslister!$A$1:$W$100,9,FALSE)</f>
        <v>Rosaceae</v>
      </c>
      <c r="U1464" t="str">
        <f>VLOOKUP($D1464,Artslister!$A$1:$W$100,10,FALSE)</f>
        <v>Fragaria</v>
      </c>
      <c r="V1464" t="str">
        <f>VLOOKUP($D1464,Artslister!$A$1:$W$100,11,FALSE)</f>
        <v>viridis</v>
      </c>
      <c r="W1464">
        <f>VLOOKUP($D1464,Artslister!$A$1:$W$100,12,FALSE)</f>
        <v>0</v>
      </c>
      <c r="X1464" t="str">
        <f>VLOOKUP($D1464,Artslister!$A$1:$W$100,13,FALSE)</f>
        <v>Weston</v>
      </c>
      <c r="Y1464" t="str">
        <f>VLOOKUP($D1464,Artslister!$A$1:$W$100,15,FALSE)</f>
        <v>NT</v>
      </c>
      <c r="Z1464" t="e">
        <f>VLOOKUP($D1464,Artslister!$A$1:$W$100,17,FALSE)</f>
        <v>#N/A</v>
      </c>
    </row>
    <row r="1465" spans="1:26" x14ac:dyDescent="0.3">
      <c r="A1465" t="s">
        <v>143</v>
      </c>
      <c r="B1465">
        <v>2022</v>
      </c>
      <c r="C1465" t="s">
        <v>1670</v>
      </c>
      <c r="D1465" t="s">
        <v>1914</v>
      </c>
      <c r="E1465">
        <v>10</v>
      </c>
      <c r="F1465">
        <v>1</v>
      </c>
      <c r="M1465" t="str">
        <f>VLOOKUP($D1465,Artslister!$A$1:$W$100,2,FALSE)</f>
        <v>Fragaria viridis</v>
      </c>
      <c r="N1465">
        <f>VLOOKUP($D1465,Artslister!$A$1:$W$100,3,FALSE)</f>
        <v>103318</v>
      </c>
      <c r="O1465">
        <f>VLOOKUP($D1465,Artslister!$A$1:$W$100,4,FALSE)</f>
        <v>0</v>
      </c>
      <c r="P1465" t="str">
        <f>VLOOKUP($D1465,Artslister!$A$1:$W$100,5,FALSE)</f>
        <v>Plantae</v>
      </c>
      <c r="Q1465" t="str">
        <f>VLOOKUP($D1465,Artslister!$A$1:$W$100,6,FALSE)</f>
        <v>Magnoliophyta</v>
      </c>
      <c r="R1465" t="str">
        <f>VLOOKUP($D1465,Artslister!$A$1:$W$100,7,FALSE)</f>
        <v>Eudicots</v>
      </c>
      <c r="S1465" t="str">
        <f>VLOOKUP($D1465,Artslister!$A$1:$W$100,8,FALSE)</f>
        <v>Rosales</v>
      </c>
      <c r="T1465" t="str">
        <f>VLOOKUP($D1465,Artslister!$A$1:$W$100,9,FALSE)</f>
        <v>Rosaceae</v>
      </c>
      <c r="U1465" t="str">
        <f>VLOOKUP($D1465,Artslister!$A$1:$W$100,10,FALSE)</f>
        <v>Fragaria</v>
      </c>
      <c r="V1465" t="str">
        <f>VLOOKUP($D1465,Artslister!$A$1:$W$100,11,FALSE)</f>
        <v>viridis</v>
      </c>
      <c r="W1465">
        <f>VLOOKUP($D1465,Artslister!$A$1:$W$100,12,FALSE)</f>
        <v>0</v>
      </c>
      <c r="X1465" t="str">
        <f>VLOOKUP($D1465,Artslister!$A$1:$W$100,13,FALSE)</f>
        <v>Weston</v>
      </c>
      <c r="Y1465" t="str">
        <f>VLOOKUP($D1465,Artslister!$A$1:$W$100,15,FALSE)</f>
        <v>NT</v>
      </c>
      <c r="Z1465" t="e">
        <f>VLOOKUP($D1465,Artslister!$A$1:$W$100,17,FALSE)</f>
        <v>#N/A</v>
      </c>
    </row>
    <row r="1466" spans="1:26" x14ac:dyDescent="0.3">
      <c r="A1466" t="s">
        <v>143</v>
      </c>
      <c r="B1466">
        <v>2022</v>
      </c>
      <c r="C1466" t="s">
        <v>1673</v>
      </c>
      <c r="D1466" t="s">
        <v>1914</v>
      </c>
      <c r="E1466">
        <v>10</v>
      </c>
      <c r="F1466">
        <v>1</v>
      </c>
      <c r="M1466" t="str">
        <f>VLOOKUP($D1466,Artslister!$A$1:$W$100,2,FALSE)</f>
        <v>Fragaria viridis</v>
      </c>
      <c r="N1466">
        <f>VLOOKUP($D1466,Artslister!$A$1:$W$100,3,FALSE)</f>
        <v>103318</v>
      </c>
      <c r="O1466">
        <f>VLOOKUP($D1466,Artslister!$A$1:$W$100,4,FALSE)</f>
        <v>0</v>
      </c>
      <c r="P1466" t="str">
        <f>VLOOKUP($D1466,Artslister!$A$1:$W$100,5,FALSE)</f>
        <v>Plantae</v>
      </c>
      <c r="Q1466" t="str">
        <f>VLOOKUP($D1466,Artslister!$A$1:$W$100,6,FALSE)</f>
        <v>Magnoliophyta</v>
      </c>
      <c r="R1466" t="str">
        <f>VLOOKUP($D1466,Artslister!$A$1:$W$100,7,FALSE)</f>
        <v>Eudicots</v>
      </c>
      <c r="S1466" t="str">
        <f>VLOOKUP($D1466,Artslister!$A$1:$W$100,8,FALSE)</f>
        <v>Rosales</v>
      </c>
      <c r="T1466" t="str">
        <f>VLOOKUP($D1466,Artslister!$A$1:$W$100,9,FALSE)</f>
        <v>Rosaceae</v>
      </c>
      <c r="U1466" t="str">
        <f>VLOOKUP($D1466,Artslister!$A$1:$W$100,10,FALSE)</f>
        <v>Fragaria</v>
      </c>
      <c r="V1466" t="str">
        <f>VLOOKUP($D1466,Artslister!$A$1:$W$100,11,FALSE)</f>
        <v>viridis</v>
      </c>
      <c r="W1466">
        <f>VLOOKUP($D1466,Artslister!$A$1:$W$100,12,FALSE)</f>
        <v>0</v>
      </c>
      <c r="X1466" t="str">
        <f>VLOOKUP($D1466,Artslister!$A$1:$W$100,13,FALSE)</f>
        <v>Weston</v>
      </c>
      <c r="Y1466" t="str">
        <f>VLOOKUP($D1466,Artslister!$A$1:$W$100,15,FALSE)</f>
        <v>NT</v>
      </c>
      <c r="Z1466" t="e">
        <f>VLOOKUP($D1466,Artslister!$A$1:$W$100,17,FALSE)</f>
        <v>#N/A</v>
      </c>
    </row>
    <row r="1467" spans="1:26" x14ac:dyDescent="0.3">
      <c r="A1467" t="s">
        <v>143</v>
      </c>
      <c r="B1467">
        <v>2022</v>
      </c>
      <c r="C1467" t="s">
        <v>1674</v>
      </c>
      <c r="D1467" t="s">
        <v>1914</v>
      </c>
      <c r="E1467">
        <v>5</v>
      </c>
      <c r="F1467">
        <v>1</v>
      </c>
      <c r="M1467" t="str">
        <f>VLOOKUP($D1467,Artslister!$A$1:$W$100,2,FALSE)</f>
        <v>Fragaria viridis</v>
      </c>
      <c r="N1467">
        <f>VLOOKUP($D1467,Artslister!$A$1:$W$100,3,FALSE)</f>
        <v>103318</v>
      </c>
      <c r="O1467">
        <f>VLOOKUP($D1467,Artslister!$A$1:$W$100,4,FALSE)</f>
        <v>0</v>
      </c>
      <c r="P1467" t="str">
        <f>VLOOKUP($D1467,Artslister!$A$1:$W$100,5,FALSE)</f>
        <v>Plantae</v>
      </c>
      <c r="Q1467" t="str">
        <f>VLOOKUP($D1467,Artslister!$A$1:$W$100,6,FALSE)</f>
        <v>Magnoliophyta</v>
      </c>
      <c r="R1467" t="str">
        <f>VLOOKUP($D1467,Artslister!$A$1:$W$100,7,FALSE)</f>
        <v>Eudicots</v>
      </c>
      <c r="S1467" t="str">
        <f>VLOOKUP($D1467,Artslister!$A$1:$W$100,8,FALSE)</f>
        <v>Rosales</v>
      </c>
      <c r="T1467" t="str">
        <f>VLOOKUP($D1467,Artslister!$A$1:$W$100,9,FALSE)</f>
        <v>Rosaceae</v>
      </c>
      <c r="U1467" t="str">
        <f>VLOOKUP($D1467,Artslister!$A$1:$W$100,10,FALSE)</f>
        <v>Fragaria</v>
      </c>
      <c r="V1467" t="str">
        <f>VLOOKUP($D1467,Artslister!$A$1:$W$100,11,FALSE)</f>
        <v>viridis</v>
      </c>
      <c r="W1467">
        <f>VLOOKUP($D1467,Artslister!$A$1:$W$100,12,FALSE)</f>
        <v>0</v>
      </c>
      <c r="X1467" t="str">
        <f>VLOOKUP($D1467,Artslister!$A$1:$W$100,13,FALSE)</f>
        <v>Weston</v>
      </c>
      <c r="Y1467" t="str">
        <f>VLOOKUP($D1467,Artslister!$A$1:$W$100,15,FALSE)</f>
        <v>NT</v>
      </c>
      <c r="Z1467" t="e">
        <f>VLOOKUP($D1467,Artslister!$A$1:$W$100,17,FALSE)</f>
        <v>#N/A</v>
      </c>
    </row>
    <row r="1468" spans="1:26" x14ac:dyDescent="0.3">
      <c r="A1468" t="s">
        <v>143</v>
      </c>
      <c r="B1468">
        <v>2022</v>
      </c>
      <c r="C1468" t="s">
        <v>1676</v>
      </c>
      <c r="D1468" t="s">
        <v>1914</v>
      </c>
      <c r="E1468">
        <v>1</v>
      </c>
      <c r="F1468">
        <v>1</v>
      </c>
      <c r="M1468" t="str">
        <f>VLOOKUP($D1468,Artslister!$A$1:$W$100,2,FALSE)</f>
        <v>Fragaria viridis</v>
      </c>
      <c r="N1468">
        <f>VLOOKUP($D1468,Artslister!$A$1:$W$100,3,FALSE)</f>
        <v>103318</v>
      </c>
      <c r="O1468">
        <f>VLOOKUP($D1468,Artslister!$A$1:$W$100,4,FALSE)</f>
        <v>0</v>
      </c>
      <c r="P1468" t="str">
        <f>VLOOKUP($D1468,Artslister!$A$1:$W$100,5,FALSE)</f>
        <v>Plantae</v>
      </c>
      <c r="Q1468" t="str">
        <f>VLOOKUP($D1468,Artslister!$A$1:$W$100,6,FALSE)</f>
        <v>Magnoliophyta</v>
      </c>
      <c r="R1468" t="str">
        <f>VLOOKUP($D1468,Artslister!$A$1:$W$100,7,FALSE)</f>
        <v>Eudicots</v>
      </c>
      <c r="S1468" t="str">
        <f>VLOOKUP($D1468,Artslister!$A$1:$W$100,8,FALSE)</f>
        <v>Rosales</v>
      </c>
      <c r="T1468" t="str">
        <f>VLOOKUP($D1468,Artslister!$A$1:$W$100,9,FALSE)</f>
        <v>Rosaceae</v>
      </c>
      <c r="U1468" t="str">
        <f>VLOOKUP($D1468,Artslister!$A$1:$W$100,10,FALSE)</f>
        <v>Fragaria</v>
      </c>
      <c r="V1468" t="str">
        <f>VLOOKUP($D1468,Artslister!$A$1:$W$100,11,FALSE)</f>
        <v>viridis</v>
      </c>
      <c r="W1468">
        <f>VLOOKUP($D1468,Artslister!$A$1:$W$100,12,FALSE)</f>
        <v>0</v>
      </c>
      <c r="X1468" t="str">
        <f>VLOOKUP($D1468,Artslister!$A$1:$W$100,13,FALSE)</f>
        <v>Weston</v>
      </c>
      <c r="Y1468" t="str">
        <f>VLOOKUP($D1468,Artslister!$A$1:$W$100,15,FALSE)</f>
        <v>NT</v>
      </c>
      <c r="Z1468" t="e">
        <f>VLOOKUP($D1468,Artslister!$A$1:$W$100,17,FALSE)</f>
        <v>#N/A</v>
      </c>
    </row>
    <row r="1469" spans="1:26" x14ac:dyDescent="0.3">
      <c r="A1469" t="s">
        <v>143</v>
      </c>
      <c r="B1469">
        <v>2022</v>
      </c>
      <c r="C1469" t="s">
        <v>1677</v>
      </c>
      <c r="D1469" t="s">
        <v>1914</v>
      </c>
      <c r="E1469">
        <v>2</v>
      </c>
      <c r="F1469">
        <v>1</v>
      </c>
      <c r="M1469" t="str">
        <f>VLOOKUP($D1469,Artslister!$A$1:$W$100,2,FALSE)</f>
        <v>Fragaria viridis</v>
      </c>
      <c r="N1469">
        <f>VLOOKUP($D1469,Artslister!$A$1:$W$100,3,FALSE)</f>
        <v>103318</v>
      </c>
      <c r="O1469">
        <f>VLOOKUP($D1469,Artslister!$A$1:$W$100,4,FALSE)</f>
        <v>0</v>
      </c>
      <c r="P1469" t="str">
        <f>VLOOKUP($D1469,Artslister!$A$1:$W$100,5,FALSE)</f>
        <v>Plantae</v>
      </c>
      <c r="Q1469" t="str">
        <f>VLOOKUP($D1469,Artslister!$A$1:$W$100,6,FALSE)</f>
        <v>Magnoliophyta</v>
      </c>
      <c r="R1469" t="str">
        <f>VLOOKUP($D1469,Artslister!$A$1:$W$100,7,FALSE)</f>
        <v>Eudicots</v>
      </c>
      <c r="S1469" t="str">
        <f>VLOOKUP($D1469,Artslister!$A$1:$W$100,8,FALSE)</f>
        <v>Rosales</v>
      </c>
      <c r="T1469" t="str">
        <f>VLOOKUP($D1469,Artslister!$A$1:$W$100,9,FALSE)</f>
        <v>Rosaceae</v>
      </c>
      <c r="U1469" t="str">
        <f>VLOOKUP($D1469,Artslister!$A$1:$W$100,10,FALSE)</f>
        <v>Fragaria</v>
      </c>
      <c r="V1469" t="str">
        <f>VLOOKUP($D1469,Artslister!$A$1:$W$100,11,FALSE)</f>
        <v>viridis</v>
      </c>
      <c r="W1469">
        <f>VLOOKUP($D1469,Artslister!$A$1:$W$100,12,FALSE)</f>
        <v>0</v>
      </c>
      <c r="X1469" t="str">
        <f>VLOOKUP($D1469,Artslister!$A$1:$W$100,13,FALSE)</f>
        <v>Weston</v>
      </c>
      <c r="Y1469" t="str">
        <f>VLOOKUP($D1469,Artslister!$A$1:$W$100,15,FALSE)</f>
        <v>NT</v>
      </c>
      <c r="Z1469" t="e">
        <f>VLOOKUP($D1469,Artslister!$A$1:$W$100,17,FALSE)</f>
        <v>#N/A</v>
      </c>
    </row>
    <row r="1470" spans="1:26" x14ac:dyDescent="0.3">
      <c r="A1470" t="s">
        <v>143</v>
      </c>
      <c r="B1470">
        <v>2022</v>
      </c>
      <c r="C1470" t="s">
        <v>1678</v>
      </c>
      <c r="D1470" t="s">
        <v>1914</v>
      </c>
      <c r="E1470">
        <v>3</v>
      </c>
      <c r="F1470">
        <v>1</v>
      </c>
      <c r="M1470" t="str">
        <f>VLOOKUP($D1470,Artslister!$A$1:$W$100,2,FALSE)</f>
        <v>Fragaria viridis</v>
      </c>
      <c r="N1470">
        <f>VLOOKUP($D1470,Artslister!$A$1:$W$100,3,FALSE)</f>
        <v>103318</v>
      </c>
      <c r="O1470">
        <f>VLOOKUP($D1470,Artslister!$A$1:$W$100,4,FALSE)</f>
        <v>0</v>
      </c>
      <c r="P1470" t="str">
        <f>VLOOKUP($D1470,Artslister!$A$1:$W$100,5,FALSE)</f>
        <v>Plantae</v>
      </c>
      <c r="Q1470" t="str">
        <f>VLOOKUP($D1470,Artslister!$A$1:$W$100,6,FALSE)</f>
        <v>Magnoliophyta</v>
      </c>
      <c r="R1470" t="str">
        <f>VLOOKUP($D1470,Artslister!$A$1:$W$100,7,FALSE)</f>
        <v>Eudicots</v>
      </c>
      <c r="S1470" t="str">
        <f>VLOOKUP($D1470,Artslister!$A$1:$W$100,8,FALSE)</f>
        <v>Rosales</v>
      </c>
      <c r="T1470" t="str">
        <f>VLOOKUP($D1470,Artslister!$A$1:$W$100,9,FALSE)</f>
        <v>Rosaceae</v>
      </c>
      <c r="U1470" t="str">
        <f>VLOOKUP($D1470,Artslister!$A$1:$W$100,10,FALSE)</f>
        <v>Fragaria</v>
      </c>
      <c r="V1470" t="str">
        <f>VLOOKUP($D1470,Artslister!$A$1:$W$100,11,FALSE)</f>
        <v>viridis</v>
      </c>
      <c r="W1470">
        <f>VLOOKUP($D1470,Artslister!$A$1:$W$100,12,FALSE)</f>
        <v>0</v>
      </c>
      <c r="X1470" t="str">
        <f>VLOOKUP($D1470,Artslister!$A$1:$W$100,13,FALSE)</f>
        <v>Weston</v>
      </c>
      <c r="Y1470" t="str">
        <f>VLOOKUP($D1470,Artslister!$A$1:$W$100,15,FALSE)</f>
        <v>NT</v>
      </c>
      <c r="Z1470" t="e">
        <f>VLOOKUP($D1470,Artslister!$A$1:$W$100,17,FALSE)</f>
        <v>#N/A</v>
      </c>
    </row>
    <row r="1471" spans="1:26" x14ac:dyDescent="0.3">
      <c r="A1471" t="s">
        <v>143</v>
      </c>
      <c r="B1471">
        <v>2022</v>
      </c>
      <c r="C1471" t="s">
        <v>1679</v>
      </c>
      <c r="D1471" t="s">
        <v>1914</v>
      </c>
      <c r="E1471">
        <v>1</v>
      </c>
      <c r="F1471">
        <v>1</v>
      </c>
      <c r="M1471" t="str">
        <f>VLOOKUP($D1471,Artslister!$A$1:$W$100,2,FALSE)</f>
        <v>Fragaria viridis</v>
      </c>
      <c r="N1471">
        <f>VLOOKUP($D1471,Artslister!$A$1:$W$100,3,FALSE)</f>
        <v>103318</v>
      </c>
      <c r="O1471">
        <f>VLOOKUP($D1471,Artslister!$A$1:$W$100,4,FALSE)</f>
        <v>0</v>
      </c>
      <c r="P1471" t="str">
        <f>VLOOKUP($D1471,Artslister!$A$1:$W$100,5,FALSE)</f>
        <v>Plantae</v>
      </c>
      <c r="Q1471" t="str">
        <f>VLOOKUP($D1471,Artslister!$A$1:$W$100,6,FALSE)</f>
        <v>Magnoliophyta</v>
      </c>
      <c r="R1471" t="str">
        <f>VLOOKUP($D1471,Artslister!$A$1:$W$100,7,FALSE)</f>
        <v>Eudicots</v>
      </c>
      <c r="S1471" t="str">
        <f>VLOOKUP($D1471,Artslister!$A$1:$W$100,8,FALSE)</f>
        <v>Rosales</v>
      </c>
      <c r="T1471" t="str">
        <f>VLOOKUP($D1471,Artslister!$A$1:$W$100,9,FALSE)</f>
        <v>Rosaceae</v>
      </c>
      <c r="U1471" t="str">
        <f>VLOOKUP($D1471,Artslister!$A$1:$W$100,10,FALSE)</f>
        <v>Fragaria</v>
      </c>
      <c r="V1471" t="str">
        <f>VLOOKUP($D1471,Artslister!$A$1:$W$100,11,FALSE)</f>
        <v>viridis</v>
      </c>
      <c r="W1471">
        <f>VLOOKUP($D1471,Artslister!$A$1:$W$100,12,FALSE)</f>
        <v>0</v>
      </c>
      <c r="X1471" t="str">
        <f>VLOOKUP($D1471,Artslister!$A$1:$W$100,13,FALSE)</f>
        <v>Weston</v>
      </c>
      <c r="Y1471" t="str">
        <f>VLOOKUP($D1471,Artslister!$A$1:$W$100,15,FALSE)</f>
        <v>NT</v>
      </c>
      <c r="Z1471" t="e">
        <f>VLOOKUP($D1471,Artslister!$A$1:$W$100,17,FALSE)</f>
        <v>#N/A</v>
      </c>
    </row>
    <row r="1472" spans="1:26" x14ac:dyDescent="0.3">
      <c r="A1472" t="s">
        <v>143</v>
      </c>
      <c r="B1472">
        <v>2022</v>
      </c>
      <c r="C1472" t="s">
        <v>1680</v>
      </c>
      <c r="D1472" t="s">
        <v>1914</v>
      </c>
      <c r="E1472">
        <v>5</v>
      </c>
      <c r="F1472">
        <v>1</v>
      </c>
      <c r="M1472" t="str">
        <f>VLOOKUP($D1472,Artslister!$A$1:$W$100,2,FALSE)</f>
        <v>Fragaria viridis</v>
      </c>
      <c r="N1472">
        <f>VLOOKUP($D1472,Artslister!$A$1:$W$100,3,FALSE)</f>
        <v>103318</v>
      </c>
      <c r="O1472">
        <f>VLOOKUP($D1472,Artslister!$A$1:$W$100,4,FALSE)</f>
        <v>0</v>
      </c>
      <c r="P1472" t="str">
        <f>VLOOKUP($D1472,Artslister!$A$1:$W$100,5,FALSE)</f>
        <v>Plantae</v>
      </c>
      <c r="Q1472" t="str">
        <f>VLOOKUP($D1472,Artslister!$A$1:$W$100,6,FALSE)</f>
        <v>Magnoliophyta</v>
      </c>
      <c r="R1472" t="str">
        <f>VLOOKUP($D1472,Artslister!$A$1:$W$100,7,FALSE)</f>
        <v>Eudicots</v>
      </c>
      <c r="S1472" t="str">
        <f>VLOOKUP($D1472,Artslister!$A$1:$W$100,8,FALSE)</f>
        <v>Rosales</v>
      </c>
      <c r="T1472" t="str">
        <f>VLOOKUP($D1472,Artslister!$A$1:$W$100,9,FALSE)</f>
        <v>Rosaceae</v>
      </c>
      <c r="U1472" t="str">
        <f>VLOOKUP($D1472,Artslister!$A$1:$W$100,10,FALSE)</f>
        <v>Fragaria</v>
      </c>
      <c r="V1472" t="str">
        <f>VLOOKUP($D1472,Artslister!$A$1:$W$100,11,FALSE)</f>
        <v>viridis</v>
      </c>
      <c r="W1472">
        <f>VLOOKUP($D1472,Artslister!$A$1:$W$100,12,FALSE)</f>
        <v>0</v>
      </c>
      <c r="X1472" t="str">
        <f>VLOOKUP($D1472,Artslister!$A$1:$W$100,13,FALSE)</f>
        <v>Weston</v>
      </c>
      <c r="Y1472" t="str">
        <f>VLOOKUP($D1472,Artslister!$A$1:$W$100,15,FALSE)</f>
        <v>NT</v>
      </c>
      <c r="Z1472" t="e">
        <f>VLOOKUP($D1472,Artslister!$A$1:$W$100,17,FALSE)</f>
        <v>#N/A</v>
      </c>
    </row>
    <row r="1473" spans="1:26" x14ac:dyDescent="0.3">
      <c r="A1473" t="s">
        <v>124</v>
      </c>
      <c r="B1473">
        <v>2022</v>
      </c>
      <c r="C1473" t="s">
        <v>1364</v>
      </c>
      <c r="D1473" t="s">
        <v>1914</v>
      </c>
      <c r="E1473">
        <v>1</v>
      </c>
      <c r="F1473">
        <v>1</v>
      </c>
      <c r="M1473" t="str">
        <f>VLOOKUP($D1473,Artslister!$A$1:$W$100,2,FALSE)</f>
        <v>Fragaria viridis</v>
      </c>
      <c r="N1473">
        <f>VLOOKUP($D1473,Artslister!$A$1:$W$100,3,FALSE)</f>
        <v>103318</v>
      </c>
      <c r="O1473">
        <f>VLOOKUP($D1473,Artslister!$A$1:$W$100,4,FALSE)</f>
        <v>0</v>
      </c>
      <c r="P1473" t="str">
        <f>VLOOKUP($D1473,Artslister!$A$1:$W$100,5,FALSE)</f>
        <v>Plantae</v>
      </c>
      <c r="Q1473" t="str">
        <f>VLOOKUP($D1473,Artslister!$A$1:$W$100,6,FALSE)</f>
        <v>Magnoliophyta</v>
      </c>
      <c r="R1473" t="str">
        <f>VLOOKUP($D1473,Artslister!$A$1:$W$100,7,FALSE)</f>
        <v>Eudicots</v>
      </c>
      <c r="S1473" t="str">
        <f>VLOOKUP($D1473,Artslister!$A$1:$W$100,8,FALSE)</f>
        <v>Rosales</v>
      </c>
      <c r="T1473" t="str">
        <f>VLOOKUP($D1473,Artslister!$A$1:$W$100,9,FALSE)</f>
        <v>Rosaceae</v>
      </c>
      <c r="U1473" t="str">
        <f>VLOOKUP($D1473,Artslister!$A$1:$W$100,10,FALSE)</f>
        <v>Fragaria</v>
      </c>
      <c r="V1473" t="str">
        <f>VLOOKUP($D1473,Artslister!$A$1:$W$100,11,FALSE)</f>
        <v>viridis</v>
      </c>
      <c r="W1473">
        <f>VLOOKUP($D1473,Artslister!$A$1:$W$100,12,FALSE)</f>
        <v>0</v>
      </c>
      <c r="X1473" t="str">
        <f>VLOOKUP($D1473,Artslister!$A$1:$W$100,13,FALSE)</f>
        <v>Weston</v>
      </c>
      <c r="Y1473" t="str">
        <f>VLOOKUP($D1473,Artslister!$A$1:$W$100,15,FALSE)</f>
        <v>NT</v>
      </c>
      <c r="Z1473" t="e">
        <f>VLOOKUP($D1473,Artslister!$A$1:$W$100,17,FALSE)</f>
        <v>#N/A</v>
      </c>
    </row>
    <row r="1474" spans="1:26" x14ac:dyDescent="0.3">
      <c r="A1474" t="s">
        <v>124</v>
      </c>
      <c r="B1474">
        <v>2022</v>
      </c>
      <c r="C1474" t="s">
        <v>1361</v>
      </c>
      <c r="D1474" t="s">
        <v>1914</v>
      </c>
      <c r="E1474">
        <v>2</v>
      </c>
      <c r="F1474">
        <v>1</v>
      </c>
      <c r="M1474" t="str">
        <f>VLOOKUP($D1474,Artslister!$A$1:$W$100,2,FALSE)</f>
        <v>Fragaria viridis</v>
      </c>
      <c r="N1474">
        <f>VLOOKUP($D1474,Artslister!$A$1:$W$100,3,FALSE)</f>
        <v>103318</v>
      </c>
      <c r="O1474">
        <f>VLOOKUP($D1474,Artslister!$A$1:$W$100,4,FALSE)</f>
        <v>0</v>
      </c>
      <c r="P1474" t="str">
        <f>VLOOKUP($D1474,Artslister!$A$1:$W$100,5,FALSE)</f>
        <v>Plantae</v>
      </c>
      <c r="Q1474" t="str">
        <f>VLOOKUP($D1474,Artslister!$A$1:$W$100,6,FALSE)</f>
        <v>Magnoliophyta</v>
      </c>
      <c r="R1474" t="str">
        <f>VLOOKUP($D1474,Artslister!$A$1:$W$100,7,FALSE)</f>
        <v>Eudicots</v>
      </c>
      <c r="S1474" t="str">
        <f>VLOOKUP($D1474,Artslister!$A$1:$W$100,8,FALSE)</f>
        <v>Rosales</v>
      </c>
      <c r="T1474" t="str">
        <f>VLOOKUP($D1474,Artslister!$A$1:$W$100,9,FALSE)</f>
        <v>Rosaceae</v>
      </c>
      <c r="U1474" t="str">
        <f>VLOOKUP($D1474,Artslister!$A$1:$W$100,10,FALSE)</f>
        <v>Fragaria</v>
      </c>
      <c r="V1474" t="str">
        <f>VLOOKUP($D1474,Artslister!$A$1:$W$100,11,FALSE)</f>
        <v>viridis</v>
      </c>
      <c r="W1474">
        <f>VLOOKUP($D1474,Artslister!$A$1:$W$100,12,FALSE)</f>
        <v>0</v>
      </c>
      <c r="X1474" t="str">
        <f>VLOOKUP($D1474,Artslister!$A$1:$W$100,13,FALSE)</f>
        <v>Weston</v>
      </c>
      <c r="Y1474" t="str">
        <f>VLOOKUP($D1474,Artslister!$A$1:$W$100,15,FALSE)</f>
        <v>NT</v>
      </c>
      <c r="Z1474" t="e">
        <f>VLOOKUP($D1474,Artslister!$A$1:$W$100,17,FALSE)</f>
        <v>#N/A</v>
      </c>
    </row>
    <row r="1475" spans="1:26" x14ac:dyDescent="0.3">
      <c r="A1475" t="s">
        <v>124</v>
      </c>
      <c r="B1475">
        <v>2022</v>
      </c>
      <c r="C1475" t="s">
        <v>1374</v>
      </c>
      <c r="D1475" t="s">
        <v>1914</v>
      </c>
      <c r="E1475">
        <v>1</v>
      </c>
      <c r="F1475">
        <v>1</v>
      </c>
      <c r="M1475" t="str">
        <f>VLOOKUP($D1475,Artslister!$A$1:$W$100,2,FALSE)</f>
        <v>Fragaria viridis</v>
      </c>
      <c r="N1475">
        <f>VLOOKUP($D1475,Artslister!$A$1:$W$100,3,FALSE)</f>
        <v>103318</v>
      </c>
      <c r="O1475">
        <f>VLOOKUP($D1475,Artslister!$A$1:$W$100,4,FALSE)</f>
        <v>0</v>
      </c>
      <c r="P1475" t="str">
        <f>VLOOKUP($D1475,Artslister!$A$1:$W$100,5,FALSE)</f>
        <v>Plantae</v>
      </c>
      <c r="Q1475" t="str">
        <f>VLOOKUP($D1475,Artslister!$A$1:$W$100,6,FALSE)</f>
        <v>Magnoliophyta</v>
      </c>
      <c r="R1475" t="str">
        <f>VLOOKUP($D1475,Artslister!$A$1:$W$100,7,FALSE)</f>
        <v>Eudicots</v>
      </c>
      <c r="S1475" t="str">
        <f>VLOOKUP($D1475,Artslister!$A$1:$W$100,8,FALSE)</f>
        <v>Rosales</v>
      </c>
      <c r="T1475" t="str">
        <f>VLOOKUP($D1475,Artslister!$A$1:$W$100,9,FALSE)</f>
        <v>Rosaceae</v>
      </c>
      <c r="U1475" t="str">
        <f>VLOOKUP($D1475,Artslister!$A$1:$W$100,10,FALSE)</f>
        <v>Fragaria</v>
      </c>
      <c r="V1475" t="str">
        <f>VLOOKUP($D1475,Artslister!$A$1:$W$100,11,FALSE)</f>
        <v>viridis</v>
      </c>
      <c r="W1475">
        <f>VLOOKUP($D1475,Artslister!$A$1:$W$100,12,FALSE)</f>
        <v>0</v>
      </c>
      <c r="X1475" t="str">
        <f>VLOOKUP($D1475,Artslister!$A$1:$W$100,13,FALSE)</f>
        <v>Weston</v>
      </c>
      <c r="Y1475" t="str">
        <f>VLOOKUP($D1475,Artslister!$A$1:$W$100,15,FALSE)</f>
        <v>NT</v>
      </c>
      <c r="Z1475" t="e">
        <f>VLOOKUP($D1475,Artslister!$A$1:$W$100,17,FALSE)</f>
        <v>#N/A</v>
      </c>
    </row>
    <row r="1476" spans="1:26" x14ac:dyDescent="0.3">
      <c r="A1476" t="s">
        <v>124</v>
      </c>
      <c r="B1476">
        <v>2022</v>
      </c>
      <c r="C1476" t="s">
        <v>1366</v>
      </c>
      <c r="D1476" t="s">
        <v>1914</v>
      </c>
      <c r="E1476">
        <v>2</v>
      </c>
      <c r="F1476">
        <v>1</v>
      </c>
      <c r="M1476" t="str">
        <f>VLOOKUP($D1476,Artslister!$A$1:$W$100,2,FALSE)</f>
        <v>Fragaria viridis</v>
      </c>
      <c r="N1476">
        <f>VLOOKUP($D1476,Artslister!$A$1:$W$100,3,FALSE)</f>
        <v>103318</v>
      </c>
      <c r="O1476">
        <f>VLOOKUP($D1476,Artslister!$A$1:$W$100,4,FALSE)</f>
        <v>0</v>
      </c>
      <c r="P1476" t="str">
        <f>VLOOKUP($D1476,Artslister!$A$1:$W$100,5,FALSE)</f>
        <v>Plantae</v>
      </c>
      <c r="Q1476" t="str">
        <f>VLOOKUP($D1476,Artslister!$A$1:$W$100,6,FALSE)</f>
        <v>Magnoliophyta</v>
      </c>
      <c r="R1476" t="str">
        <f>VLOOKUP($D1476,Artslister!$A$1:$W$100,7,FALSE)</f>
        <v>Eudicots</v>
      </c>
      <c r="S1476" t="str">
        <f>VLOOKUP($D1476,Artslister!$A$1:$W$100,8,FALSE)</f>
        <v>Rosales</v>
      </c>
      <c r="T1476" t="str">
        <f>VLOOKUP($D1476,Artslister!$A$1:$W$100,9,FALSE)</f>
        <v>Rosaceae</v>
      </c>
      <c r="U1476" t="str">
        <f>VLOOKUP($D1476,Artslister!$A$1:$W$100,10,FALSE)</f>
        <v>Fragaria</v>
      </c>
      <c r="V1476" t="str">
        <f>VLOOKUP($D1476,Artslister!$A$1:$W$100,11,FALSE)</f>
        <v>viridis</v>
      </c>
      <c r="W1476">
        <f>VLOOKUP($D1476,Artslister!$A$1:$W$100,12,FALSE)</f>
        <v>0</v>
      </c>
      <c r="X1476" t="str">
        <f>VLOOKUP($D1476,Artslister!$A$1:$W$100,13,FALSE)</f>
        <v>Weston</v>
      </c>
      <c r="Y1476" t="str">
        <f>VLOOKUP($D1476,Artslister!$A$1:$W$100,15,FALSE)</f>
        <v>NT</v>
      </c>
      <c r="Z1476" t="e">
        <f>VLOOKUP($D1476,Artslister!$A$1:$W$100,17,FALSE)</f>
        <v>#N/A</v>
      </c>
    </row>
    <row r="1477" spans="1:26" x14ac:dyDescent="0.3">
      <c r="A1477" t="s">
        <v>124</v>
      </c>
      <c r="B1477">
        <v>2022</v>
      </c>
      <c r="C1477" t="s">
        <v>1367</v>
      </c>
      <c r="D1477" t="s">
        <v>1914</v>
      </c>
      <c r="E1477">
        <v>4</v>
      </c>
      <c r="F1477">
        <v>1</v>
      </c>
      <c r="M1477" t="str">
        <f>VLOOKUP($D1477,Artslister!$A$1:$W$100,2,FALSE)</f>
        <v>Fragaria viridis</v>
      </c>
      <c r="N1477">
        <f>VLOOKUP($D1477,Artslister!$A$1:$W$100,3,FALSE)</f>
        <v>103318</v>
      </c>
      <c r="O1477">
        <f>VLOOKUP($D1477,Artslister!$A$1:$W$100,4,FALSE)</f>
        <v>0</v>
      </c>
      <c r="P1477" t="str">
        <f>VLOOKUP($D1477,Artslister!$A$1:$W$100,5,FALSE)</f>
        <v>Plantae</v>
      </c>
      <c r="Q1477" t="str">
        <f>VLOOKUP($D1477,Artslister!$A$1:$W$100,6,FALSE)</f>
        <v>Magnoliophyta</v>
      </c>
      <c r="R1477" t="str">
        <f>VLOOKUP($D1477,Artslister!$A$1:$W$100,7,FALSE)</f>
        <v>Eudicots</v>
      </c>
      <c r="S1477" t="str">
        <f>VLOOKUP($D1477,Artslister!$A$1:$W$100,8,FALSE)</f>
        <v>Rosales</v>
      </c>
      <c r="T1477" t="str">
        <f>VLOOKUP($D1477,Artslister!$A$1:$W$100,9,FALSE)</f>
        <v>Rosaceae</v>
      </c>
      <c r="U1477" t="str">
        <f>VLOOKUP($D1477,Artslister!$A$1:$W$100,10,FALSE)</f>
        <v>Fragaria</v>
      </c>
      <c r="V1477" t="str">
        <f>VLOOKUP($D1477,Artslister!$A$1:$W$100,11,FALSE)</f>
        <v>viridis</v>
      </c>
      <c r="W1477">
        <f>VLOOKUP($D1477,Artslister!$A$1:$W$100,12,FALSE)</f>
        <v>0</v>
      </c>
      <c r="X1477" t="str">
        <f>VLOOKUP($D1477,Artslister!$A$1:$W$100,13,FALSE)</f>
        <v>Weston</v>
      </c>
      <c r="Y1477" t="str">
        <f>VLOOKUP($D1477,Artslister!$A$1:$W$100,15,FALSE)</f>
        <v>NT</v>
      </c>
      <c r="Z1477" t="e">
        <f>VLOOKUP($D1477,Artslister!$A$1:$W$100,17,FALSE)</f>
        <v>#N/A</v>
      </c>
    </row>
    <row r="1478" spans="1:26" x14ac:dyDescent="0.3">
      <c r="A1478" t="s">
        <v>124</v>
      </c>
      <c r="B1478">
        <v>2022</v>
      </c>
      <c r="C1478" t="s">
        <v>1368</v>
      </c>
      <c r="D1478" t="s">
        <v>1914</v>
      </c>
      <c r="E1478">
        <v>1</v>
      </c>
      <c r="F1478">
        <v>1</v>
      </c>
      <c r="M1478" t="str">
        <f>VLOOKUP($D1478,Artslister!$A$1:$W$100,2,FALSE)</f>
        <v>Fragaria viridis</v>
      </c>
      <c r="N1478">
        <f>VLOOKUP($D1478,Artslister!$A$1:$W$100,3,FALSE)</f>
        <v>103318</v>
      </c>
      <c r="O1478">
        <f>VLOOKUP($D1478,Artslister!$A$1:$W$100,4,FALSE)</f>
        <v>0</v>
      </c>
      <c r="P1478" t="str">
        <f>VLOOKUP($D1478,Artslister!$A$1:$W$100,5,FALSE)</f>
        <v>Plantae</v>
      </c>
      <c r="Q1478" t="str">
        <f>VLOOKUP($D1478,Artslister!$A$1:$W$100,6,FALSE)</f>
        <v>Magnoliophyta</v>
      </c>
      <c r="R1478" t="str">
        <f>VLOOKUP($D1478,Artslister!$A$1:$W$100,7,FALSE)</f>
        <v>Eudicots</v>
      </c>
      <c r="S1478" t="str">
        <f>VLOOKUP($D1478,Artslister!$A$1:$W$100,8,FALSE)</f>
        <v>Rosales</v>
      </c>
      <c r="T1478" t="str">
        <f>VLOOKUP($D1478,Artslister!$A$1:$W$100,9,FALSE)</f>
        <v>Rosaceae</v>
      </c>
      <c r="U1478" t="str">
        <f>VLOOKUP($D1478,Artslister!$A$1:$W$100,10,FALSE)</f>
        <v>Fragaria</v>
      </c>
      <c r="V1478" t="str">
        <f>VLOOKUP($D1478,Artslister!$A$1:$W$100,11,FALSE)</f>
        <v>viridis</v>
      </c>
      <c r="W1478">
        <f>VLOOKUP($D1478,Artslister!$A$1:$W$100,12,FALSE)</f>
        <v>0</v>
      </c>
      <c r="X1478" t="str">
        <f>VLOOKUP($D1478,Artslister!$A$1:$W$100,13,FALSE)</f>
        <v>Weston</v>
      </c>
      <c r="Y1478" t="str">
        <f>VLOOKUP($D1478,Artslister!$A$1:$W$100,15,FALSE)</f>
        <v>NT</v>
      </c>
      <c r="Z1478" t="e">
        <f>VLOOKUP($D1478,Artslister!$A$1:$W$100,17,FALSE)</f>
        <v>#N/A</v>
      </c>
    </row>
    <row r="1479" spans="1:26" x14ac:dyDescent="0.3">
      <c r="A1479" t="s">
        <v>127</v>
      </c>
      <c r="B1479">
        <v>2022</v>
      </c>
      <c r="C1479" t="s">
        <v>1112</v>
      </c>
      <c r="D1479" t="s">
        <v>1914</v>
      </c>
      <c r="E1479">
        <v>2</v>
      </c>
      <c r="F1479">
        <v>1</v>
      </c>
      <c r="M1479" t="str">
        <f>VLOOKUP($D1479,Artslister!$A$1:$W$100,2,FALSE)</f>
        <v>Fragaria viridis</v>
      </c>
      <c r="N1479">
        <f>VLOOKUP($D1479,Artslister!$A$1:$W$100,3,FALSE)</f>
        <v>103318</v>
      </c>
      <c r="O1479">
        <f>VLOOKUP($D1479,Artslister!$A$1:$W$100,4,FALSE)</f>
        <v>0</v>
      </c>
      <c r="P1479" t="str">
        <f>VLOOKUP($D1479,Artslister!$A$1:$W$100,5,FALSE)</f>
        <v>Plantae</v>
      </c>
      <c r="Q1479" t="str">
        <f>VLOOKUP($D1479,Artslister!$A$1:$W$100,6,FALSE)</f>
        <v>Magnoliophyta</v>
      </c>
      <c r="R1479" t="str">
        <f>VLOOKUP($D1479,Artslister!$A$1:$W$100,7,FALSE)</f>
        <v>Eudicots</v>
      </c>
      <c r="S1479" t="str">
        <f>VLOOKUP($D1479,Artslister!$A$1:$W$100,8,FALSE)</f>
        <v>Rosales</v>
      </c>
      <c r="T1479" t="str">
        <f>VLOOKUP($D1479,Artslister!$A$1:$W$100,9,FALSE)</f>
        <v>Rosaceae</v>
      </c>
      <c r="U1479" t="str">
        <f>VLOOKUP($D1479,Artslister!$A$1:$W$100,10,FALSE)</f>
        <v>Fragaria</v>
      </c>
      <c r="V1479" t="str">
        <f>VLOOKUP($D1479,Artslister!$A$1:$W$100,11,FALSE)</f>
        <v>viridis</v>
      </c>
      <c r="W1479">
        <f>VLOOKUP($D1479,Artslister!$A$1:$W$100,12,FALSE)</f>
        <v>0</v>
      </c>
      <c r="X1479" t="str">
        <f>VLOOKUP($D1479,Artslister!$A$1:$W$100,13,FALSE)</f>
        <v>Weston</v>
      </c>
      <c r="Y1479" t="str">
        <f>VLOOKUP($D1479,Artslister!$A$1:$W$100,15,FALSE)</f>
        <v>NT</v>
      </c>
      <c r="Z1479" t="e">
        <f>VLOOKUP($D1479,Artslister!$A$1:$W$100,17,FALSE)</f>
        <v>#N/A</v>
      </c>
    </row>
    <row r="1480" spans="1:26" x14ac:dyDescent="0.3">
      <c r="A1480" t="s">
        <v>127</v>
      </c>
      <c r="B1480">
        <v>2022</v>
      </c>
      <c r="C1480" t="s">
        <v>1118</v>
      </c>
      <c r="D1480" t="s">
        <v>1914</v>
      </c>
      <c r="E1480">
        <v>5</v>
      </c>
      <c r="F1480">
        <v>1</v>
      </c>
      <c r="M1480" t="str">
        <f>VLOOKUP($D1480,Artslister!$A$1:$W$100,2,FALSE)</f>
        <v>Fragaria viridis</v>
      </c>
      <c r="N1480">
        <f>VLOOKUP($D1480,Artslister!$A$1:$W$100,3,FALSE)</f>
        <v>103318</v>
      </c>
      <c r="O1480">
        <f>VLOOKUP($D1480,Artslister!$A$1:$W$100,4,FALSE)</f>
        <v>0</v>
      </c>
      <c r="P1480" t="str">
        <f>VLOOKUP($D1480,Artslister!$A$1:$W$100,5,FALSE)</f>
        <v>Plantae</v>
      </c>
      <c r="Q1480" t="str">
        <f>VLOOKUP($D1480,Artslister!$A$1:$W$100,6,FALSE)</f>
        <v>Magnoliophyta</v>
      </c>
      <c r="R1480" t="str">
        <f>VLOOKUP($D1480,Artslister!$A$1:$W$100,7,FALSE)</f>
        <v>Eudicots</v>
      </c>
      <c r="S1480" t="str">
        <f>VLOOKUP($D1480,Artslister!$A$1:$W$100,8,FALSE)</f>
        <v>Rosales</v>
      </c>
      <c r="T1480" t="str">
        <f>VLOOKUP($D1480,Artslister!$A$1:$W$100,9,FALSE)</f>
        <v>Rosaceae</v>
      </c>
      <c r="U1480" t="str">
        <f>VLOOKUP($D1480,Artslister!$A$1:$W$100,10,FALSE)</f>
        <v>Fragaria</v>
      </c>
      <c r="V1480" t="str">
        <f>VLOOKUP($D1480,Artslister!$A$1:$W$100,11,FALSE)</f>
        <v>viridis</v>
      </c>
      <c r="W1480">
        <f>VLOOKUP($D1480,Artslister!$A$1:$W$100,12,FALSE)</f>
        <v>0</v>
      </c>
      <c r="X1480" t="str">
        <f>VLOOKUP($D1480,Artslister!$A$1:$W$100,13,FALSE)</f>
        <v>Weston</v>
      </c>
      <c r="Y1480" t="str">
        <f>VLOOKUP($D1480,Artslister!$A$1:$W$100,15,FALSE)</f>
        <v>NT</v>
      </c>
      <c r="Z1480" t="e">
        <f>VLOOKUP($D1480,Artslister!$A$1:$W$100,17,FALSE)</f>
        <v>#N/A</v>
      </c>
    </row>
    <row r="1481" spans="1:26" x14ac:dyDescent="0.3">
      <c r="A1481" t="s">
        <v>127</v>
      </c>
      <c r="B1481">
        <v>2022</v>
      </c>
      <c r="C1481" t="s">
        <v>1114</v>
      </c>
      <c r="D1481" t="s">
        <v>1914</v>
      </c>
      <c r="E1481">
        <v>3</v>
      </c>
      <c r="F1481">
        <v>1</v>
      </c>
      <c r="M1481" t="str">
        <f>VLOOKUP($D1481,Artslister!$A$1:$W$100,2,FALSE)</f>
        <v>Fragaria viridis</v>
      </c>
      <c r="N1481">
        <f>VLOOKUP($D1481,Artslister!$A$1:$W$100,3,FALSE)</f>
        <v>103318</v>
      </c>
      <c r="O1481">
        <f>VLOOKUP($D1481,Artslister!$A$1:$W$100,4,FALSE)</f>
        <v>0</v>
      </c>
      <c r="P1481" t="str">
        <f>VLOOKUP($D1481,Artslister!$A$1:$W$100,5,FALSE)</f>
        <v>Plantae</v>
      </c>
      <c r="Q1481" t="str">
        <f>VLOOKUP($D1481,Artslister!$A$1:$W$100,6,FALSE)</f>
        <v>Magnoliophyta</v>
      </c>
      <c r="R1481" t="str">
        <f>VLOOKUP($D1481,Artslister!$A$1:$W$100,7,FALSE)</f>
        <v>Eudicots</v>
      </c>
      <c r="S1481" t="str">
        <f>VLOOKUP($D1481,Artslister!$A$1:$W$100,8,FALSE)</f>
        <v>Rosales</v>
      </c>
      <c r="T1481" t="str">
        <f>VLOOKUP($D1481,Artslister!$A$1:$W$100,9,FALSE)</f>
        <v>Rosaceae</v>
      </c>
      <c r="U1481" t="str">
        <f>VLOOKUP($D1481,Artslister!$A$1:$W$100,10,FALSE)</f>
        <v>Fragaria</v>
      </c>
      <c r="V1481" t="str">
        <f>VLOOKUP($D1481,Artslister!$A$1:$W$100,11,FALSE)</f>
        <v>viridis</v>
      </c>
      <c r="W1481">
        <f>VLOOKUP($D1481,Artslister!$A$1:$W$100,12,FALSE)</f>
        <v>0</v>
      </c>
      <c r="X1481" t="str">
        <f>VLOOKUP($D1481,Artslister!$A$1:$W$100,13,FALSE)</f>
        <v>Weston</v>
      </c>
      <c r="Y1481" t="str">
        <f>VLOOKUP($D1481,Artslister!$A$1:$W$100,15,FALSE)</f>
        <v>NT</v>
      </c>
      <c r="Z1481" t="e">
        <f>VLOOKUP($D1481,Artslister!$A$1:$W$100,17,FALSE)</f>
        <v>#N/A</v>
      </c>
    </row>
    <row r="1482" spans="1:26" x14ac:dyDescent="0.3">
      <c r="A1482" t="s">
        <v>127</v>
      </c>
      <c r="B1482">
        <v>2022</v>
      </c>
      <c r="C1482" t="s">
        <v>1116</v>
      </c>
      <c r="D1482" t="s">
        <v>1914</v>
      </c>
      <c r="E1482">
        <v>25</v>
      </c>
      <c r="F1482">
        <v>1</v>
      </c>
      <c r="M1482" t="str">
        <f>VLOOKUP($D1482,Artslister!$A$1:$W$100,2,FALSE)</f>
        <v>Fragaria viridis</v>
      </c>
      <c r="N1482">
        <f>VLOOKUP($D1482,Artslister!$A$1:$W$100,3,FALSE)</f>
        <v>103318</v>
      </c>
      <c r="O1482">
        <f>VLOOKUP($D1482,Artslister!$A$1:$W$100,4,FALSE)</f>
        <v>0</v>
      </c>
      <c r="P1482" t="str">
        <f>VLOOKUP($D1482,Artslister!$A$1:$W$100,5,FALSE)</f>
        <v>Plantae</v>
      </c>
      <c r="Q1482" t="str">
        <f>VLOOKUP($D1482,Artslister!$A$1:$W$100,6,FALSE)</f>
        <v>Magnoliophyta</v>
      </c>
      <c r="R1482" t="str">
        <f>VLOOKUP($D1482,Artslister!$A$1:$W$100,7,FALSE)</f>
        <v>Eudicots</v>
      </c>
      <c r="S1482" t="str">
        <f>VLOOKUP($D1482,Artslister!$A$1:$W$100,8,FALSE)</f>
        <v>Rosales</v>
      </c>
      <c r="T1482" t="str">
        <f>VLOOKUP($D1482,Artslister!$A$1:$W$100,9,FALSE)</f>
        <v>Rosaceae</v>
      </c>
      <c r="U1482" t="str">
        <f>VLOOKUP($D1482,Artslister!$A$1:$W$100,10,FALSE)</f>
        <v>Fragaria</v>
      </c>
      <c r="V1482" t="str">
        <f>VLOOKUP($D1482,Artslister!$A$1:$W$100,11,FALSE)</f>
        <v>viridis</v>
      </c>
      <c r="W1482">
        <f>VLOOKUP($D1482,Artslister!$A$1:$W$100,12,FALSE)</f>
        <v>0</v>
      </c>
      <c r="X1482" t="str">
        <f>VLOOKUP($D1482,Artslister!$A$1:$W$100,13,FALSE)</f>
        <v>Weston</v>
      </c>
      <c r="Y1482" t="str">
        <f>VLOOKUP($D1482,Artslister!$A$1:$W$100,15,FALSE)</f>
        <v>NT</v>
      </c>
      <c r="Z1482" t="e">
        <f>VLOOKUP($D1482,Artslister!$A$1:$W$100,17,FALSE)</f>
        <v>#N/A</v>
      </c>
    </row>
    <row r="1483" spans="1:26" x14ac:dyDescent="0.3">
      <c r="A1483" t="s">
        <v>127</v>
      </c>
      <c r="B1483">
        <v>2022</v>
      </c>
      <c r="C1483" t="s">
        <v>1120</v>
      </c>
      <c r="D1483" t="s">
        <v>1914</v>
      </c>
      <c r="E1483">
        <v>3</v>
      </c>
      <c r="F1483">
        <v>1</v>
      </c>
      <c r="M1483" t="str">
        <f>VLOOKUP($D1483,Artslister!$A$1:$W$100,2,FALSE)</f>
        <v>Fragaria viridis</v>
      </c>
      <c r="N1483">
        <f>VLOOKUP($D1483,Artslister!$A$1:$W$100,3,FALSE)</f>
        <v>103318</v>
      </c>
      <c r="O1483">
        <f>VLOOKUP($D1483,Artslister!$A$1:$W$100,4,FALSE)</f>
        <v>0</v>
      </c>
      <c r="P1483" t="str">
        <f>VLOOKUP($D1483,Artslister!$A$1:$W$100,5,FALSE)</f>
        <v>Plantae</v>
      </c>
      <c r="Q1483" t="str">
        <f>VLOOKUP($D1483,Artslister!$A$1:$W$100,6,FALSE)</f>
        <v>Magnoliophyta</v>
      </c>
      <c r="R1483" t="str">
        <f>VLOOKUP($D1483,Artslister!$A$1:$W$100,7,FALSE)</f>
        <v>Eudicots</v>
      </c>
      <c r="S1483" t="str">
        <f>VLOOKUP($D1483,Artslister!$A$1:$W$100,8,FALSE)</f>
        <v>Rosales</v>
      </c>
      <c r="T1483" t="str">
        <f>VLOOKUP($D1483,Artslister!$A$1:$W$100,9,FALSE)</f>
        <v>Rosaceae</v>
      </c>
      <c r="U1483" t="str">
        <f>VLOOKUP($D1483,Artslister!$A$1:$W$100,10,FALSE)</f>
        <v>Fragaria</v>
      </c>
      <c r="V1483" t="str">
        <f>VLOOKUP($D1483,Artslister!$A$1:$W$100,11,FALSE)</f>
        <v>viridis</v>
      </c>
      <c r="W1483">
        <f>VLOOKUP($D1483,Artslister!$A$1:$W$100,12,FALSE)</f>
        <v>0</v>
      </c>
      <c r="X1483" t="str">
        <f>VLOOKUP($D1483,Artslister!$A$1:$W$100,13,FALSE)</f>
        <v>Weston</v>
      </c>
      <c r="Y1483" t="str">
        <f>VLOOKUP($D1483,Artslister!$A$1:$W$100,15,FALSE)</f>
        <v>NT</v>
      </c>
      <c r="Z1483" t="e">
        <f>VLOOKUP($D1483,Artslister!$A$1:$W$100,17,FALSE)</f>
        <v>#N/A</v>
      </c>
    </row>
    <row r="1484" spans="1:26" x14ac:dyDescent="0.3">
      <c r="A1484" t="s">
        <v>127</v>
      </c>
      <c r="B1484">
        <v>2022</v>
      </c>
      <c r="C1484" t="s">
        <v>1121</v>
      </c>
      <c r="D1484" t="s">
        <v>1914</v>
      </c>
      <c r="E1484">
        <v>5</v>
      </c>
      <c r="F1484">
        <v>1</v>
      </c>
      <c r="M1484" t="str">
        <f>VLOOKUP($D1484,Artslister!$A$1:$W$100,2,FALSE)</f>
        <v>Fragaria viridis</v>
      </c>
      <c r="N1484">
        <f>VLOOKUP($D1484,Artslister!$A$1:$W$100,3,FALSE)</f>
        <v>103318</v>
      </c>
      <c r="O1484">
        <f>VLOOKUP($D1484,Artslister!$A$1:$W$100,4,FALSE)</f>
        <v>0</v>
      </c>
      <c r="P1484" t="str">
        <f>VLOOKUP($D1484,Artslister!$A$1:$W$100,5,FALSE)</f>
        <v>Plantae</v>
      </c>
      <c r="Q1484" t="str">
        <f>VLOOKUP($D1484,Artslister!$A$1:$W$100,6,FALSE)</f>
        <v>Magnoliophyta</v>
      </c>
      <c r="R1484" t="str">
        <f>VLOOKUP($D1484,Artslister!$A$1:$W$100,7,FALSE)</f>
        <v>Eudicots</v>
      </c>
      <c r="S1484" t="str">
        <f>VLOOKUP($D1484,Artslister!$A$1:$W$100,8,FALSE)</f>
        <v>Rosales</v>
      </c>
      <c r="T1484" t="str">
        <f>VLOOKUP($D1484,Artslister!$A$1:$W$100,9,FALSE)</f>
        <v>Rosaceae</v>
      </c>
      <c r="U1484" t="str">
        <f>VLOOKUP($D1484,Artslister!$A$1:$W$100,10,FALSE)</f>
        <v>Fragaria</v>
      </c>
      <c r="V1484" t="str">
        <f>VLOOKUP($D1484,Artslister!$A$1:$W$100,11,FALSE)</f>
        <v>viridis</v>
      </c>
      <c r="W1484">
        <f>VLOOKUP($D1484,Artslister!$A$1:$W$100,12,FALSE)</f>
        <v>0</v>
      </c>
      <c r="X1484" t="str">
        <f>VLOOKUP($D1484,Artslister!$A$1:$W$100,13,FALSE)</f>
        <v>Weston</v>
      </c>
      <c r="Y1484" t="str">
        <f>VLOOKUP($D1484,Artslister!$A$1:$W$100,15,FALSE)</f>
        <v>NT</v>
      </c>
      <c r="Z1484" t="e">
        <f>VLOOKUP($D1484,Artslister!$A$1:$W$100,17,FALSE)</f>
        <v>#N/A</v>
      </c>
    </row>
    <row r="1485" spans="1:26" x14ac:dyDescent="0.3">
      <c r="A1485" t="s">
        <v>27</v>
      </c>
      <c r="B1485">
        <v>2022</v>
      </c>
      <c r="C1485" t="s">
        <v>1179</v>
      </c>
      <c r="D1485" t="s">
        <v>1914</v>
      </c>
      <c r="E1485">
        <v>2</v>
      </c>
      <c r="F1485">
        <v>1</v>
      </c>
      <c r="M1485" t="str">
        <f>VLOOKUP($D1485,Artslister!$A$1:$W$100,2,FALSE)</f>
        <v>Fragaria viridis</v>
      </c>
      <c r="N1485">
        <f>VLOOKUP($D1485,Artslister!$A$1:$W$100,3,FALSE)</f>
        <v>103318</v>
      </c>
      <c r="O1485">
        <f>VLOOKUP($D1485,Artslister!$A$1:$W$100,4,FALSE)</f>
        <v>0</v>
      </c>
      <c r="P1485" t="str">
        <f>VLOOKUP($D1485,Artslister!$A$1:$W$100,5,FALSE)</f>
        <v>Plantae</v>
      </c>
      <c r="Q1485" t="str">
        <f>VLOOKUP($D1485,Artslister!$A$1:$W$100,6,FALSE)</f>
        <v>Magnoliophyta</v>
      </c>
      <c r="R1485" t="str">
        <f>VLOOKUP($D1485,Artslister!$A$1:$W$100,7,FALSE)</f>
        <v>Eudicots</v>
      </c>
      <c r="S1485" t="str">
        <f>VLOOKUP($D1485,Artslister!$A$1:$W$100,8,FALSE)</f>
        <v>Rosales</v>
      </c>
      <c r="T1485" t="str">
        <f>VLOOKUP($D1485,Artslister!$A$1:$W$100,9,FALSE)</f>
        <v>Rosaceae</v>
      </c>
      <c r="U1485" t="str">
        <f>VLOOKUP($D1485,Artslister!$A$1:$W$100,10,FALSE)</f>
        <v>Fragaria</v>
      </c>
      <c r="V1485" t="str">
        <f>VLOOKUP($D1485,Artslister!$A$1:$W$100,11,FALSE)</f>
        <v>viridis</v>
      </c>
      <c r="W1485">
        <f>VLOOKUP($D1485,Artslister!$A$1:$W$100,12,FALSE)</f>
        <v>0</v>
      </c>
      <c r="X1485" t="str">
        <f>VLOOKUP($D1485,Artslister!$A$1:$W$100,13,FALSE)</f>
        <v>Weston</v>
      </c>
      <c r="Y1485" t="str">
        <f>VLOOKUP($D1485,Artslister!$A$1:$W$100,15,FALSE)</f>
        <v>NT</v>
      </c>
      <c r="Z1485" t="e">
        <f>VLOOKUP($D1485,Artslister!$A$1:$W$100,17,FALSE)</f>
        <v>#N/A</v>
      </c>
    </row>
    <row r="1486" spans="1:26" x14ac:dyDescent="0.3">
      <c r="A1486" t="s">
        <v>27</v>
      </c>
      <c r="B1486">
        <v>2022</v>
      </c>
      <c r="C1486" t="s">
        <v>1192</v>
      </c>
      <c r="D1486" t="s">
        <v>1914</v>
      </c>
      <c r="E1486">
        <v>2</v>
      </c>
      <c r="F1486">
        <v>1</v>
      </c>
      <c r="M1486" t="str">
        <f>VLOOKUP($D1486,Artslister!$A$1:$W$100,2,FALSE)</f>
        <v>Fragaria viridis</v>
      </c>
      <c r="N1486">
        <f>VLOOKUP($D1486,Artslister!$A$1:$W$100,3,FALSE)</f>
        <v>103318</v>
      </c>
      <c r="O1486">
        <f>VLOOKUP($D1486,Artslister!$A$1:$W$100,4,FALSE)</f>
        <v>0</v>
      </c>
      <c r="P1486" t="str">
        <f>VLOOKUP($D1486,Artslister!$A$1:$W$100,5,FALSE)</f>
        <v>Plantae</v>
      </c>
      <c r="Q1486" t="str">
        <f>VLOOKUP($D1486,Artslister!$A$1:$W$100,6,FALSE)</f>
        <v>Magnoliophyta</v>
      </c>
      <c r="R1486" t="str">
        <f>VLOOKUP($D1486,Artslister!$A$1:$W$100,7,FALSE)</f>
        <v>Eudicots</v>
      </c>
      <c r="S1486" t="str">
        <f>VLOOKUP($D1486,Artslister!$A$1:$W$100,8,FALSE)</f>
        <v>Rosales</v>
      </c>
      <c r="T1486" t="str">
        <f>VLOOKUP($D1486,Artslister!$A$1:$W$100,9,FALSE)</f>
        <v>Rosaceae</v>
      </c>
      <c r="U1486" t="str">
        <f>VLOOKUP($D1486,Artslister!$A$1:$W$100,10,FALSE)</f>
        <v>Fragaria</v>
      </c>
      <c r="V1486" t="str">
        <f>VLOOKUP($D1486,Artslister!$A$1:$W$100,11,FALSE)</f>
        <v>viridis</v>
      </c>
      <c r="W1486">
        <f>VLOOKUP($D1486,Artslister!$A$1:$W$100,12,FALSE)</f>
        <v>0</v>
      </c>
      <c r="X1486" t="str">
        <f>VLOOKUP($D1486,Artslister!$A$1:$W$100,13,FALSE)</f>
        <v>Weston</v>
      </c>
      <c r="Y1486" t="str">
        <f>VLOOKUP($D1486,Artslister!$A$1:$W$100,15,FALSE)</f>
        <v>NT</v>
      </c>
      <c r="Z1486" t="e">
        <f>VLOOKUP($D1486,Artslister!$A$1:$W$100,17,FALSE)</f>
        <v>#N/A</v>
      </c>
    </row>
    <row r="1487" spans="1:26" x14ac:dyDescent="0.3">
      <c r="A1487" t="s">
        <v>27</v>
      </c>
      <c r="B1487">
        <v>2022</v>
      </c>
      <c r="C1487" t="s">
        <v>1190</v>
      </c>
      <c r="D1487" t="s">
        <v>1914</v>
      </c>
      <c r="E1487">
        <v>5</v>
      </c>
      <c r="F1487">
        <v>1</v>
      </c>
      <c r="M1487" t="str">
        <f>VLOOKUP($D1487,Artslister!$A$1:$W$100,2,FALSE)</f>
        <v>Fragaria viridis</v>
      </c>
      <c r="N1487">
        <f>VLOOKUP($D1487,Artslister!$A$1:$W$100,3,FALSE)</f>
        <v>103318</v>
      </c>
      <c r="O1487">
        <f>VLOOKUP($D1487,Artslister!$A$1:$W$100,4,FALSE)</f>
        <v>0</v>
      </c>
      <c r="P1487" t="str">
        <f>VLOOKUP($D1487,Artslister!$A$1:$W$100,5,FALSE)</f>
        <v>Plantae</v>
      </c>
      <c r="Q1487" t="str">
        <f>VLOOKUP($D1487,Artslister!$A$1:$W$100,6,FALSE)</f>
        <v>Magnoliophyta</v>
      </c>
      <c r="R1487" t="str">
        <f>VLOOKUP($D1487,Artslister!$A$1:$W$100,7,FALSE)</f>
        <v>Eudicots</v>
      </c>
      <c r="S1487" t="str">
        <f>VLOOKUP($D1487,Artslister!$A$1:$W$100,8,FALSE)</f>
        <v>Rosales</v>
      </c>
      <c r="T1487" t="str">
        <f>VLOOKUP($D1487,Artslister!$A$1:$W$100,9,FALSE)</f>
        <v>Rosaceae</v>
      </c>
      <c r="U1487" t="str">
        <f>VLOOKUP($D1487,Artslister!$A$1:$W$100,10,FALSE)</f>
        <v>Fragaria</v>
      </c>
      <c r="V1487" t="str">
        <f>VLOOKUP($D1487,Artslister!$A$1:$W$100,11,FALSE)</f>
        <v>viridis</v>
      </c>
      <c r="W1487">
        <f>VLOOKUP($D1487,Artslister!$A$1:$W$100,12,FALSE)</f>
        <v>0</v>
      </c>
      <c r="X1487" t="str">
        <f>VLOOKUP($D1487,Artslister!$A$1:$W$100,13,FALSE)</f>
        <v>Weston</v>
      </c>
      <c r="Y1487" t="str">
        <f>VLOOKUP($D1487,Artslister!$A$1:$W$100,15,FALSE)</f>
        <v>NT</v>
      </c>
      <c r="Z1487" t="e">
        <f>VLOOKUP($D1487,Artslister!$A$1:$W$100,17,FALSE)</f>
        <v>#N/A</v>
      </c>
    </row>
    <row r="1488" spans="1:26" x14ac:dyDescent="0.3">
      <c r="A1488" t="s">
        <v>34</v>
      </c>
      <c r="B1488">
        <v>2022</v>
      </c>
      <c r="C1488" t="s">
        <v>1240</v>
      </c>
      <c r="D1488" t="s">
        <v>1914</v>
      </c>
      <c r="E1488">
        <v>3</v>
      </c>
      <c r="F1488">
        <v>1</v>
      </c>
      <c r="M1488" t="str">
        <f>VLOOKUP($D1488,Artslister!$A$1:$W$100,2,FALSE)</f>
        <v>Fragaria viridis</v>
      </c>
      <c r="N1488">
        <f>VLOOKUP($D1488,Artslister!$A$1:$W$100,3,FALSE)</f>
        <v>103318</v>
      </c>
      <c r="O1488">
        <f>VLOOKUP($D1488,Artslister!$A$1:$W$100,4,FALSE)</f>
        <v>0</v>
      </c>
      <c r="P1488" t="str">
        <f>VLOOKUP($D1488,Artslister!$A$1:$W$100,5,FALSE)</f>
        <v>Plantae</v>
      </c>
      <c r="Q1488" t="str">
        <f>VLOOKUP($D1488,Artslister!$A$1:$W$100,6,FALSE)</f>
        <v>Magnoliophyta</v>
      </c>
      <c r="R1488" t="str">
        <f>VLOOKUP($D1488,Artslister!$A$1:$W$100,7,FALSE)</f>
        <v>Eudicots</v>
      </c>
      <c r="S1488" t="str">
        <f>VLOOKUP($D1488,Artslister!$A$1:$W$100,8,FALSE)</f>
        <v>Rosales</v>
      </c>
      <c r="T1488" t="str">
        <f>VLOOKUP($D1488,Artslister!$A$1:$W$100,9,FALSE)</f>
        <v>Rosaceae</v>
      </c>
      <c r="U1488" t="str">
        <f>VLOOKUP($D1488,Artslister!$A$1:$W$100,10,FALSE)</f>
        <v>Fragaria</v>
      </c>
      <c r="V1488" t="str">
        <f>VLOOKUP($D1488,Artslister!$A$1:$W$100,11,FALSE)</f>
        <v>viridis</v>
      </c>
      <c r="W1488">
        <f>VLOOKUP($D1488,Artslister!$A$1:$W$100,12,FALSE)</f>
        <v>0</v>
      </c>
      <c r="X1488" t="str">
        <f>VLOOKUP($D1488,Artslister!$A$1:$W$100,13,FALSE)</f>
        <v>Weston</v>
      </c>
      <c r="Y1488" t="str">
        <f>VLOOKUP($D1488,Artslister!$A$1:$W$100,15,FALSE)</f>
        <v>NT</v>
      </c>
      <c r="Z1488" t="e">
        <f>VLOOKUP($D1488,Artslister!$A$1:$W$100,17,FALSE)</f>
        <v>#N/A</v>
      </c>
    </row>
    <row r="1489" spans="1:26" x14ac:dyDescent="0.3">
      <c r="A1489" t="s">
        <v>34</v>
      </c>
      <c r="B1489">
        <v>2022</v>
      </c>
      <c r="C1489" t="s">
        <v>1236</v>
      </c>
      <c r="D1489" t="s">
        <v>1914</v>
      </c>
      <c r="E1489">
        <v>5</v>
      </c>
      <c r="F1489">
        <v>1</v>
      </c>
      <c r="M1489" t="str">
        <f>VLOOKUP($D1489,Artslister!$A$1:$W$100,2,FALSE)</f>
        <v>Fragaria viridis</v>
      </c>
      <c r="N1489">
        <f>VLOOKUP($D1489,Artslister!$A$1:$W$100,3,FALSE)</f>
        <v>103318</v>
      </c>
      <c r="O1489">
        <f>VLOOKUP($D1489,Artslister!$A$1:$W$100,4,FALSE)</f>
        <v>0</v>
      </c>
      <c r="P1489" t="str">
        <f>VLOOKUP($D1489,Artslister!$A$1:$W$100,5,FALSE)</f>
        <v>Plantae</v>
      </c>
      <c r="Q1489" t="str">
        <f>VLOOKUP($D1489,Artslister!$A$1:$W$100,6,FALSE)</f>
        <v>Magnoliophyta</v>
      </c>
      <c r="R1489" t="str">
        <f>VLOOKUP($D1489,Artslister!$A$1:$W$100,7,FALSE)</f>
        <v>Eudicots</v>
      </c>
      <c r="S1489" t="str">
        <f>VLOOKUP($D1489,Artslister!$A$1:$W$100,8,FALSE)</f>
        <v>Rosales</v>
      </c>
      <c r="T1489" t="str">
        <f>VLOOKUP($D1489,Artslister!$A$1:$W$100,9,FALSE)</f>
        <v>Rosaceae</v>
      </c>
      <c r="U1489" t="str">
        <f>VLOOKUP($D1489,Artslister!$A$1:$W$100,10,FALSE)</f>
        <v>Fragaria</v>
      </c>
      <c r="V1489" t="str">
        <f>VLOOKUP($D1489,Artslister!$A$1:$W$100,11,FALSE)</f>
        <v>viridis</v>
      </c>
      <c r="W1489">
        <f>VLOOKUP($D1489,Artslister!$A$1:$W$100,12,FALSE)</f>
        <v>0</v>
      </c>
      <c r="X1489" t="str">
        <f>VLOOKUP($D1489,Artslister!$A$1:$W$100,13,FALSE)</f>
        <v>Weston</v>
      </c>
      <c r="Y1489" t="str">
        <f>VLOOKUP($D1489,Artslister!$A$1:$W$100,15,FALSE)</f>
        <v>NT</v>
      </c>
      <c r="Z1489" t="e">
        <f>VLOOKUP($D1489,Artslister!$A$1:$W$100,17,FALSE)</f>
        <v>#N/A</v>
      </c>
    </row>
    <row r="1490" spans="1:26" x14ac:dyDescent="0.3">
      <c r="A1490" t="s">
        <v>34</v>
      </c>
      <c r="B1490">
        <v>2022</v>
      </c>
      <c r="C1490" t="s">
        <v>1239</v>
      </c>
      <c r="D1490" t="s">
        <v>1914</v>
      </c>
      <c r="E1490">
        <v>25</v>
      </c>
      <c r="F1490">
        <v>1</v>
      </c>
      <c r="M1490" t="str">
        <f>VLOOKUP($D1490,Artslister!$A$1:$W$100,2,FALSE)</f>
        <v>Fragaria viridis</v>
      </c>
      <c r="N1490">
        <f>VLOOKUP($D1490,Artslister!$A$1:$W$100,3,FALSE)</f>
        <v>103318</v>
      </c>
      <c r="O1490">
        <f>VLOOKUP($D1490,Artslister!$A$1:$W$100,4,FALSE)</f>
        <v>0</v>
      </c>
      <c r="P1490" t="str">
        <f>VLOOKUP($D1490,Artslister!$A$1:$W$100,5,FALSE)</f>
        <v>Plantae</v>
      </c>
      <c r="Q1490" t="str">
        <f>VLOOKUP($D1490,Artslister!$A$1:$W$100,6,FALSE)</f>
        <v>Magnoliophyta</v>
      </c>
      <c r="R1490" t="str">
        <f>VLOOKUP($D1490,Artslister!$A$1:$W$100,7,FALSE)</f>
        <v>Eudicots</v>
      </c>
      <c r="S1490" t="str">
        <f>VLOOKUP($D1490,Artslister!$A$1:$W$100,8,FALSE)</f>
        <v>Rosales</v>
      </c>
      <c r="T1490" t="str">
        <f>VLOOKUP($D1490,Artslister!$A$1:$W$100,9,FALSE)</f>
        <v>Rosaceae</v>
      </c>
      <c r="U1490" t="str">
        <f>VLOOKUP($D1490,Artslister!$A$1:$W$100,10,FALSE)</f>
        <v>Fragaria</v>
      </c>
      <c r="V1490" t="str">
        <f>VLOOKUP($D1490,Artslister!$A$1:$W$100,11,FALSE)</f>
        <v>viridis</v>
      </c>
      <c r="W1490">
        <f>VLOOKUP($D1490,Artslister!$A$1:$W$100,12,FALSE)</f>
        <v>0</v>
      </c>
      <c r="X1490" t="str">
        <f>VLOOKUP($D1490,Artslister!$A$1:$W$100,13,FALSE)</f>
        <v>Weston</v>
      </c>
      <c r="Y1490" t="str">
        <f>VLOOKUP($D1490,Artslister!$A$1:$W$100,15,FALSE)</f>
        <v>NT</v>
      </c>
      <c r="Z1490" t="e">
        <f>VLOOKUP($D1490,Artslister!$A$1:$W$100,17,FALSE)</f>
        <v>#N/A</v>
      </c>
    </row>
    <row r="1491" spans="1:26" x14ac:dyDescent="0.3">
      <c r="A1491" t="s">
        <v>34</v>
      </c>
      <c r="B1491">
        <v>2022</v>
      </c>
      <c r="C1491" t="s">
        <v>1232</v>
      </c>
      <c r="D1491" t="s">
        <v>1914</v>
      </c>
      <c r="E1491">
        <v>25</v>
      </c>
      <c r="F1491">
        <v>1</v>
      </c>
      <c r="M1491" t="str">
        <f>VLOOKUP($D1491,Artslister!$A$1:$W$100,2,FALSE)</f>
        <v>Fragaria viridis</v>
      </c>
      <c r="N1491">
        <f>VLOOKUP($D1491,Artslister!$A$1:$W$100,3,FALSE)</f>
        <v>103318</v>
      </c>
      <c r="O1491">
        <f>VLOOKUP($D1491,Artslister!$A$1:$W$100,4,FALSE)</f>
        <v>0</v>
      </c>
      <c r="P1491" t="str">
        <f>VLOOKUP($D1491,Artslister!$A$1:$W$100,5,FALSE)</f>
        <v>Plantae</v>
      </c>
      <c r="Q1491" t="str">
        <f>VLOOKUP($D1491,Artslister!$A$1:$W$100,6,FALSE)</f>
        <v>Magnoliophyta</v>
      </c>
      <c r="R1491" t="str">
        <f>VLOOKUP($D1491,Artslister!$A$1:$W$100,7,FALSE)</f>
        <v>Eudicots</v>
      </c>
      <c r="S1491" t="str">
        <f>VLOOKUP($D1491,Artslister!$A$1:$W$100,8,FALSE)</f>
        <v>Rosales</v>
      </c>
      <c r="T1491" t="str">
        <f>VLOOKUP($D1491,Artslister!$A$1:$W$100,9,FALSE)</f>
        <v>Rosaceae</v>
      </c>
      <c r="U1491" t="str">
        <f>VLOOKUP($D1491,Artslister!$A$1:$W$100,10,FALSE)</f>
        <v>Fragaria</v>
      </c>
      <c r="V1491" t="str">
        <f>VLOOKUP($D1491,Artslister!$A$1:$W$100,11,FALSE)</f>
        <v>viridis</v>
      </c>
      <c r="W1491">
        <f>VLOOKUP($D1491,Artslister!$A$1:$W$100,12,FALSE)</f>
        <v>0</v>
      </c>
      <c r="X1491" t="str">
        <f>VLOOKUP($D1491,Artslister!$A$1:$W$100,13,FALSE)</f>
        <v>Weston</v>
      </c>
      <c r="Y1491" t="str">
        <f>VLOOKUP($D1491,Artslister!$A$1:$W$100,15,FALSE)</f>
        <v>NT</v>
      </c>
      <c r="Z1491" t="e">
        <f>VLOOKUP($D1491,Artslister!$A$1:$W$100,17,FALSE)</f>
        <v>#N/A</v>
      </c>
    </row>
    <row r="1492" spans="1:26" x14ac:dyDescent="0.3">
      <c r="A1492" t="s">
        <v>34</v>
      </c>
      <c r="B1492">
        <v>2022</v>
      </c>
      <c r="C1492" t="s">
        <v>1241</v>
      </c>
      <c r="D1492" t="s">
        <v>1914</v>
      </c>
      <c r="E1492">
        <v>25</v>
      </c>
      <c r="F1492">
        <v>1</v>
      </c>
      <c r="M1492" t="str">
        <f>VLOOKUP($D1492,Artslister!$A$1:$W$100,2,FALSE)</f>
        <v>Fragaria viridis</v>
      </c>
      <c r="N1492">
        <f>VLOOKUP($D1492,Artslister!$A$1:$W$100,3,FALSE)</f>
        <v>103318</v>
      </c>
      <c r="O1492">
        <f>VLOOKUP($D1492,Artslister!$A$1:$W$100,4,FALSE)</f>
        <v>0</v>
      </c>
      <c r="P1492" t="str">
        <f>VLOOKUP($D1492,Artslister!$A$1:$W$100,5,FALSE)</f>
        <v>Plantae</v>
      </c>
      <c r="Q1492" t="str">
        <f>VLOOKUP($D1492,Artslister!$A$1:$W$100,6,FALSE)</f>
        <v>Magnoliophyta</v>
      </c>
      <c r="R1492" t="str">
        <f>VLOOKUP($D1492,Artslister!$A$1:$W$100,7,FALSE)</f>
        <v>Eudicots</v>
      </c>
      <c r="S1492" t="str">
        <f>VLOOKUP($D1492,Artslister!$A$1:$W$100,8,FALSE)</f>
        <v>Rosales</v>
      </c>
      <c r="T1492" t="str">
        <f>VLOOKUP($D1492,Artslister!$A$1:$W$100,9,FALSE)</f>
        <v>Rosaceae</v>
      </c>
      <c r="U1492" t="str">
        <f>VLOOKUP($D1492,Artslister!$A$1:$W$100,10,FALSE)</f>
        <v>Fragaria</v>
      </c>
      <c r="V1492" t="str">
        <f>VLOOKUP($D1492,Artslister!$A$1:$W$100,11,FALSE)</f>
        <v>viridis</v>
      </c>
      <c r="W1492">
        <f>VLOOKUP($D1492,Artslister!$A$1:$W$100,12,FALSE)</f>
        <v>0</v>
      </c>
      <c r="X1492" t="str">
        <f>VLOOKUP($D1492,Artslister!$A$1:$W$100,13,FALSE)</f>
        <v>Weston</v>
      </c>
      <c r="Y1492" t="str">
        <f>VLOOKUP($D1492,Artslister!$A$1:$W$100,15,FALSE)</f>
        <v>NT</v>
      </c>
      <c r="Z1492" t="e">
        <f>VLOOKUP($D1492,Artslister!$A$1:$W$100,17,FALSE)</f>
        <v>#N/A</v>
      </c>
    </row>
    <row r="1493" spans="1:26" x14ac:dyDescent="0.3">
      <c r="A1493" t="s">
        <v>109</v>
      </c>
      <c r="B1493">
        <v>2018</v>
      </c>
      <c r="C1493" t="s">
        <v>1326</v>
      </c>
      <c r="D1493" t="s">
        <v>1741</v>
      </c>
      <c r="E1493">
        <v>1</v>
      </c>
      <c r="F1493">
        <v>1</v>
      </c>
      <c r="M1493" t="str">
        <f>VLOOKUP($D1493,Artslister!$A$1:$W$100,2,FALSE)</f>
        <v>Silene nutans</v>
      </c>
      <c r="N1493" t="str">
        <f>VLOOKUP($D1493,Artslister!$A$1:$W$100,3,FALSE)</f>
        <v>101565</v>
      </c>
      <c r="O1493" t="str">
        <f>VLOOKUP($D1493,Artslister!$A$1:$W$100,4,FALSE)</f>
        <v>61525</v>
      </c>
      <c r="P1493" t="str">
        <f>VLOOKUP($D1493,Artslister!$A$1:$W$100,5,FALSE)</f>
        <v>Plantae</v>
      </c>
      <c r="Q1493" t="str">
        <f>VLOOKUP($D1493,Artslister!$A$1:$W$100,6,FALSE)</f>
        <v>Magnoliophyta</v>
      </c>
      <c r="R1493" t="str">
        <f>VLOOKUP($D1493,Artslister!$A$1:$W$100,7,FALSE)</f>
        <v>Eudicots</v>
      </c>
      <c r="S1493" t="str">
        <f>VLOOKUP($D1493,Artslister!$A$1:$W$100,8,FALSE)</f>
        <v>Caryophyllales</v>
      </c>
      <c r="T1493" t="str">
        <f>VLOOKUP($D1493,Artslister!$A$1:$W$100,9,FALSE)</f>
        <v>Caryophyllaceae</v>
      </c>
      <c r="U1493" t="str">
        <f>VLOOKUP($D1493,Artslister!$A$1:$W$100,10,FALSE)</f>
        <v>Silene</v>
      </c>
      <c r="V1493" t="str">
        <f>VLOOKUP($D1493,Artslister!$A$1:$W$100,11,FALSE)</f>
        <v>nutans</v>
      </c>
      <c r="W1493">
        <f>VLOOKUP($D1493,Artslister!$A$1:$W$100,12,FALSE)</f>
        <v>0</v>
      </c>
      <c r="X1493" t="str">
        <f>VLOOKUP($D1493,Artslister!$A$1:$W$100,13,FALSE)</f>
        <v>L.</v>
      </c>
      <c r="Y1493" t="str">
        <f>VLOOKUP($D1493,Artslister!$A$1:$W$100,15,FALSE)</f>
        <v>NT</v>
      </c>
      <c r="Z1493" t="e">
        <f>VLOOKUP($D1493,Artslister!$A$1:$W$100,17,FALSE)</f>
        <v>#N/A</v>
      </c>
    </row>
    <row r="1494" spans="1:26" x14ac:dyDescent="0.3">
      <c r="A1494" t="s">
        <v>34</v>
      </c>
      <c r="B1494">
        <v>2019</v>
      </c>
      <c r="C1494" t="s">
        <v>1239</v>
      </c>
      <c r="D1494" t="s">
        <v>1741</v>
      </c>
      <c r="E1494">
        <v>1</v>
      </c>
      <c r="F1494">
        <v>1</v>
      </c>
      <c r="M1494" t="str">
        <f>VLOOKUP($D1494,Artslister!$A$1:$W$100,2,FALSE)</f>
        <v>Silene nutans</v>
      </c>
      <c r="N1494" t="str">
        <f>VLOOKUP($D1494,Artslister!$A$1:$W$100,3,FALSE)</f>
        <v>101565</v>
      </c>
      <c r="O1494" t="str">
        <f>VLOOKUP($D1494,Artslister!$A$1:$W$100,4,FALSE)</f>
        <v>61525</v>
      </c>
      <c r="P1494" t="str">
        <f>VLOOKUP($D1494,Artslister!$A$1:$W$100,5,FALSE)</f>
        <v>Plantae</v>
      </c>
      <c r="Q1494" t="str">
        <f>VLOOKUP($D1494,Artslister!$A$1:$W$100,6,FALSE)</f>
        <v>Magnoliophyta</v>
      </c>
      <c r="R1494" t="str">
        <f>VLOOKUP($D1494,Artslister!$A$1:$W$100,7,FALSE)</f>
        <v>Eudicots</v>
      </c>
      <c r="S1494" t="str">
        <f>VLOOKUP($D1494,Artslister!$A$1:$W$100,8,FALSE)</f>
        <v>Caryophyllales</v>
      </c>
      <c r="T1494" t="str">
        <f>VLOOKUP($D1494,Artslister!$A$1:$W$100,9,FALSE)</f>
        <v>Caryophyllaceae</v>
      </c>
      <c r="U1494" t="str">
        <f>VLOOKUP($D1494,Artslister!$A$1:$W$100,10,FALSE)</f>
        <v>Silene</v>
      </c>
      <c r="V1494" t="str">
        <f>VLOOKUP($D1494,Artslister!$A$1:$W$100,11,FALSE)</f>
        <v>nutans</v>
      </c>
      <c r="W1494">
        <f>VLOOKUP($D1494,Artslister!$A$1:$W$100,12,FALSE)</f>
        <v>0</v>
      </c>
      <c r="X1494" t="str">
        <f>VLOOKUP($D1494,Artslister!$A$1:$W$100,13,FALSE)</f>
        <v>L.</v>
      </c>
      <c r="Y1494" t="str">
        <f>VLOOKUP($D1494,Artslister!$A$1:$W$100,15,FALSE)</f>
        <v>NT</v>
      </c>
      <c r="Z1494" t="e">
        <f>VLOOKUP($D1494,Artslister!$A$1:$W$100,17,FALSE)</f>
        <v>#N/A</v>
      </c>
    </row>
    <row r="1495" spans="1:26" x14ac:dyDescent="0.3">
      <c r="A1495" t="s">
        <v>34</v>
      </c>
      <c r="B1495">
        <v>2019</v>
      </c>
      <c r="C1495" t="s">
        <v>1237</v>
      </c>
      <c r="D1495" t="s">
        <v>1741</v>
      </c>
      <c r="E1495">
        <v>10</v>
      </c>
      <c r="F1495">
        <v>1</v>
      </c>
      <c r="M1495" t="str">
        <f>VLOOKUP($D1495,Artslister!$A$1:$W$100,2,FALSE)</f>
        <v>Silene nutans</v>
      </c>
      <c r="N1495" t="str">
        <f>VLOOKUP($D1495,Artslister!$A$1:$W$100,3,FALSE)</f>
        <v>101565</v>
      </c>
      <c r="O1495" t="str">
        <f>VLOOKUP($D1495,Artslister!$A$1:$W$100,4,FALSE)</f>
        <v>61525</v>
      </c>
      <c r="P1495" t="str">
        <f>VLOOKUP($D1495,Artslister!$A$1:$W$100,5,FALSE)</f>
        <v>Plantae</v>
      </c>
      <c r="Q1495" t="str">
        <f>VLOOKUP($D1495,Artslister!$A$1:$W$100,6,FALSE)</f>
        <v>Magnoliophyta</v>
      </c>
      <c r="R1495" t="str">
        <f>VLOOKUP($D1495,Artslister!$A$1:$W$100,7,FALSE)</f>
        <v>Eudicots</v>
      </c>
      <c r="S1495" t="str">
        <f>VLOOKUP($D1495,Artslister!$A$1:$W$100,8,FALSE)</f>
        <v>Caryophyllales</v>
      </c>
      <c r="T1495" t="str">
        <f>VLOOKUP($D1495,Artslister!$A$1:$W$100,9,FALSE)</f>
        <v>Caryophyllaceae</v>
      </c>
      <c r="U1495" t="str">
        <f>VLOOKUP($D1495,Artslister!$A$1:$W$100,10,FALSE)</f>
        <v>Silene</v>
      </c>
      <c r="V1495" t="str">
        <f>VLOOKUP($D1495,Artslister!$A$1:$W$100,11,FALSE)</f>
        <v>nutans</v>
      </c>
      <c r="W1495">
        <f>VLOOKUP($D1495,Artslister!$A$1:$W$100,12,FALSE)</f>
        <v>0</v>
      </c>
      <c r="X1495" t="str">
        <f>VLOOKUP($D1495,Artslister!$A$1:$W$100,13,FALSE)</f>
        <v>L.</v>
      </c>
      <c r="Y1495" t="str">
        <f>VLOOKUP($D1495,Artslister!$A$1:$W$100,15,FALSE)</f>
        <v>NT</v>
      </c>
      <c r="Z1495" t="e">
        <f>VLOOKUP($D1495,Artslister!$A$1:$W$100,17,FALSE)</f>
        <v>#N/A</v>
      </c>
    </row>
    <row r="1496" spans="1:26" x14ac:dyDescent="0.3">
      <c r="A1496" t="s">
        <v>34</v>
      </c>
      <c r="B1496">
        <v>2019</v>
      </c>
      <c r="C1496" t="s">
        <v>1238</v>
      </c>
      <c r="D1496" t="s">
        <v>1741</v>
      </c>
      <c r="E1496">
        <v>5</v>
      </c>
      <c r="F1496">
        <v>1</v>
      </c>
      <c r="M1496" t="str">
        <f>VLOOKUP($D1496,Artslister!$A$1:$W$100,2,FALSE)</f>
        <v>Silene nutans</v>
      </c>
      <c r="N1496" t="str">
        <f>VLOOKUP($D1496,Artslister!$A$1:$W$100,3,FALSE)</f>
        <v>101565</v>
      </c>
      <c r="O1496" t="str">
        <f>VLOOKUP($D1496,Artslister!$A$1:$W$100,4,FALSE)</f>
        <v>61525</v>
      </c>
      <c r="P1496" t="str">
        <f>VLOOKUP($D1496,Artslister!$A$1:$W$100,5,FALSE)</f>
        <v>Plantae</v>
      </c>
      <c r="Q1496" t="str">
        <f>VLOOKUP($D1496,Artslister!$A$1:$W$100,6,FALSE)</f>
        <v>Magnoliophyta</v>
      </c>
      <c r="R1496" t="str">
        <f>VLOOKUP($D1496,Artslister!$A$1:$W$100,7,FALSE)</f>
        <v>Eudicots</v>
      </c>
      <c r="S1496" t="str">
        <f>VLOOKUP($D1496,Artslister!$A$1:$W$100,8,FALSE)</f>
        <v>Caryophyllales</v>
      </c>
      <c r="T1496" t="str">
        <f>VLOOKUP($D1496,Artslister!$A$1:$W$100,9,FALSE)</f>
        <v>Caryophyllaceae</v>
      </c>
      <c r="U1496" t="str">
        <f>VLOOKUP($D1496,Artslister!$A$1:$W$100,10,FALSE)</f>
        <v>Silene</v>
      </c>
      <c r="V1496" t="str">
        <f>VLOOKUP($D1496,Artslister!$A$1:$W$100,11,FALSE)</f>
        <v>nutans</v>
      </c>
      <c r="W1496">
        <f>VLOOKUP($D1496,Artslister!$A$1:$W$100,12,FALSE)</f>
        <v>0</v>
      </c>
      <c r="X1496" t="str">
        <f>VLOOKUP($D1496,Artslister!$A$1:$W$100,13,FALSE)</f>
        <v>L.</v>
      </c>
      <c r="Y1496" t="str">
        <f>VLOOKUP($D1496,Artslister!$A$1:$W$100,15,FALSE)</f>
        <v>NT</v>
      </c>
      <c r="Z1496" t="e">
        <f>VLOOKUP($D1496,Artslister!$A$1:$W$100,17,FALSE)</f>
        <v>#N/A</v>
      </c>
    </row>
    <row r="1497" spans="1:26" x14ac:dyDescent="0.3">
      <c r="A1497" t="s">
        <v>34</v>
      </c>
      <c r="B1497">
        <v>2019</v>
      </c>
      <c r="C1497" t="s">
        <v>1242</v>
      </c>
      <c r="D1497" t="s">
        <v>1741</v>
      </c>
      <c r="E1497">
        <v>2</v>
      </c>
      <c r="F1497">
        <v>1</v>
      </c>
      <c r="M1497" t="str">
        <f>VLOOKUP($D1497,Artslister!$A$1:$W$100,2,FALSE)</f>
        <v>Silene nutans</v>
      </c>
      <c r="N1497" t="str">
        <f>VLOOKUP($D1497,Artslister!$A$1:$W$100,3,FALSE)</f>
        <v>101565</v>
      </c>
      <c r="O1497" t="str">
        <f>VLOOKUP($D1497,Artslister!$A$1:$W$100,4,FALSE)</f>
        <v>61525</v>
      </c>
      <c r="P1497" t="str">
        <f>VLOOKUP($D1497,Artslister!$A$1:$W$100,5,FALSE)</f>
        <v>Plantae</v>
      </c>
      <c r="Q1497" t="str">
        <f>VLOOKUP($D1497,Artslister!$A$1:$W$100,6,FALSE)</f>
        <v>Magnoliophyta</v>
      </c>
      <c r="R1497" t="str">
        <f>VLOOKUP($D1497,Artslister!$A$1:$W$100,7,FALSE)</f>
        <v>Eudicots</v>
      </c>
      <c r="S1497" t="str">
        <f>VLOOKUP($D1497,Artslister!$A$1:$W$100,8,FALSE)</f>
        <v>Caryophyllales</v>
      </c>
      <c r="T1497" t="str">
        <f>VLOOKUP($D1497,Artslister!$A$1:$W$100,9,FALSE)</f>
        <v>Caryophyllaceae</v>
      </c>
      <c r="U1497" t="str">
        <f>VLOOKUP($D1497,Artslister!$A$1:$W$100,10,FALSE)</f>
        <v>Silene</v>
      </c>
      <c r="V1497" t="str">
        <f>VLOOKUP($D1497,Artslister!$A$1:$W$100,11,FALSE)</f>
        <v>nutans</v>
      </c>
      <c r="W1497">
        <f>VLOOKUP($D1497,Artslister!$A$1:$W$100,12,FALSE)</f>
        <v>0</v>
      </c>
      <c r="X1497" t="str">
        <f>VLOOKUP($D1497,Artslister!$A$1:$W$100,13,FALSE)</f>
        <v>L.</v>
      </c>
      <c r="Y1497" t="str">
        <f>VLOOKUP($D1497,Artslister!$A$1:$W$100,15,FALSE)</f>
        <v>NT</v>
      </c>
      <c r="Z1497" t="e">
        <f>VLOOKUP($D1497,Artslister!$A$1:$W$100,17,FALSE)</f>
        <v>#N/A</v>
      </c>
    </row>
    <row r="1498" spans="1:26" x14ac:dyDescent="0.3">
      <c r="A1498" t="s">
        <v>138</v>
      </c>
      <c r="B1498">
        <v>2020</v>
      </c>
      <c r="C1498" t="s">
        <v>1131</v>
      </c>
      <c r="D1498" t="s">
        <v>1741</v>
      </c>
      <c r="E1498">
        <v>1</v>
      </c>
      <c r="F1498">
        <v>1</v>
      </c>
      <c r="M1498" t="str">
        <f>VLOOKUP($D1498,Artslister!$A$1:$W$100,2,FALSE)</f>
        <v>Silene nutans</v>
      </c>
      <c r="N1498" t="str">
        <f>VLOOKUP($D1498,Artslister!$A$1:$W$100,3,FALSE)</f>
        <v>101565</v>
      </c>
      <c r="O1498" t="str">
        <f>VLOOKUP($D1498,Artslister!$A$1:$W$100,4,FALSE)</f>
        <v>61525</v>
      </c>
      <c r="P1498" t="str">
        <f>VLOOKUP($D1498,Artslister!$A$1:$W$100,5,FALSE)</f>
        <v>Plantae</v>
      </c>
      <c r="Q1498" t="str">
        <f>VLOOKUP($D1498,Artslister!$A$1:$W$100,6,FALSE)</f>
        <v>Magnoliophyta</v>
      </c>
      <c r="R1498" t="str">
        <f>VLOOKUP($D1498,Artslister!$A$1:$W$100,7,FALSE)</f>
        <v>Eudicots</v>
      </c>
      <c r="S1498" t="str">
        <f>VLOOKUP($D1498,Artslister!$A$1:$W$100,8,FALSE)</f>
        <v>Caryophyllales</v>
      </c>
      <c r="T1498" t="str">
        <f>VLOOKUP($D1498,Artslister!$A$1:$W$100,9,FALSE)</f>
        <v>Caryophyllaceae</v>
      </c>
      <c r="U1498" t="str">
        <f>VLOOKUP($D1498,Artslister!$A$1:$W$100,10,FALSE)</f>
        <v>Silene</v>
      </c>
      <c r="V1498" t="str">
        <f>VLOOKUP($D1498,Artslister!$A$1:$W$100,11,FALSE)</f>
        <v>nutans</v>
      </c>
      <c r="W1498">
        <f>VLOOKUP($D1498,Artslister!$A$1:$W$100,12,FALSE)</f>
        <v>0</v>
      </c>
      <c r="X1498" t="str">
        <f>VLOOKUP($D1498,Artslister!$A$1:$W$100,13,FALSE)</f>
        <v>L.</v>
      </c>
      <c r="Y1498" t="str">
        <f>VLOOKUP($D1498,Artslister!$A$1:$W$100,15,FALSE)</f>
        <v>NT</v>
      </c>
      <c r="Z1498" t="e">
        <f>VLOOKUP($D1498,Artslister!$A$1:$W$100,17,FALSE)</f>
        <v>#N/A</v>
      </c>
    </row>
    <row r="1499" spans="1:26" x14ac:dyDescent="0.3">
      <c r="A1499" t="s">
        <v>34</v>
      </c>
      <c r="B1499">
        <v>2020</v>
      </c>
      <c r="C1499" t="s">
        <v>1236</v>
      </c>
      <c r="D1499" t="s">
        <v>1741</v>
      </c>
      <c r="E1499">
        <v>3</v>
      </c>
      <c r="F1499">
        <v>1</v>
      </c>
      <c r="M1499" t="str">
        <f>VLOOKUP($D1499,Artslister!$A$1:$W$100,2,FALSE)</f>
        <v>Silene nutans</v>
      </c>
      <c r="N1499" t="str">
        <f>VLOOKUP($D1499,Artslister!$A$1:$W$100,3,FALSE)</f>
        <v>101565</v>
      </c>
      <c r="O1499" t="str">
        <f>VLOOKUP($D1499,Artslister!$A$1:$W$100,4,FALSE)</f>
        <v>61525</v>
      </c>
      <c r="P1499" t="str">
        <f>VLOOKUP($D1499,Artslister!$A$1:$W$100,5,FALSE)</f>
        <v>Plantae</v>
      </c>
      <c r="Q1499" t="str">
        <f>VLOOKUP($D1499,Artslister!$A$1:$W$100,6,FALSE)</f>
        <v>Magnoliophyta</v>
      </c>
      <c r="R1499" t="str">
        <f>VLOOKUP($D1499,Artslister!$A$1:$W$100,7,FALSE)</f>
        <v>Eudicots</v>
      </c>
      <c r="S1499" t="str">
        <f>VLOOKUP($D1499,Artslister!$A$1:$W$100,8,FALSE)</f>
        <v>Caryophyllales</v>
      </c>
      <c r="T1499" t="str">
        <f>VLOOKUP($D1499,Artslister!$A$1:$W$100,9,FALSE)</f>
        <v>Caryophyllaceae</v>
      </c>
      <c r="U1499" t="str">
        <f>VLOOKUP($D1499,Artslister!$A$1:$W$100,10,FALSE)</f>
        <v>Silene</v>
      </c>
      <c r="V1499" t="str">
        <f>VLOOKUP($D1499,Artslister!$A$1:$W$100,11,FALSE)</f>
        <v>nutans</v>
      </c>
      <c r="W1499">
        <f>VLOOKUP($D1499,Artslister!$A$1:$W$100,12,FALSE)</f>
        <v>0</v>
      </c>
      <c r="X1499" t="str">
        <f>VLOOKUP($D1499,Artslister!$A$1:$W$100,13,FALSE)</f>
        <v>L.</v>
      </c>
      <c r="Y1499" t="str">
        <f>VLOOKUP($D1499,Artslister!$A$1:$W$100,15,FALSE)</f>
        <v>NT</v>
      </c>
      <c r="Z1499" t="e">
        <f>VLOOKUP($D1499,Artslister!$A$1:$W$100,17,FALSE)</f>
        <v>#N/A</v>
      </c>
    </row>
    <row r="1500" spans="1:26" x14ac:dyDescent="0.3">
      <c r="A1500" t="s">
        <v>34</v>
      </c>
      <c r="B1500">
        <v>2020</v>
      </c>
      <c r="C1500" t="s">
        <v>1240</v>
      </c>
      <c r="D1500" t="s">
        <v>1741</v>
      </c>
      <c r="E1500">
        <v>1</v>
      </c>
      <c r="F1500">
        <v>1</v>
      </c>
      <c r="M1500" t="str">
        <f>VLOOKUP($D1500,Artslister!$A$1:$W$100,2,FALSE)</f>
        <v>Silene nutans</v>
      </c>
      <c r="N1500" t="str">
        <f>VLOOKUP($D1500,Artslister!$A$1:$W$100,3,FALSE)</f>
        <v>101565</v>
      </c>
      <c r="O1500" t="str">
        <f>VLOOKUP($D1500,Artslister!$A$1:$W$100,4,FALSE)</f>
        <v>61525</v>
      </c>
      <c r="P1500" t="str">
        <f>VLOOKUP($D1500,Artslister!$A$1:$W$100,5,FALSE)</f>
        <v>Plantae</v>
      </c>
      <c r="Q1500" t="str">
        <f>VLOOKUP($D1500,Artslister!$A$1:$W$100,6,FALSE)</f>
        <v>Magnoliophyta</v>
      </c>
      <c r="R1500" t="str">
        <f>VLOOKUP($D1500,Artslister!$A$1:$W$100,7,FALSE)</f>
        <v>Eudicots</v>
      </c>
      <c r="S1500" t="str">
        <f>VLOOKUP($D1500,Artslister!$A$1:$W$100,8,FALSE)</f>
        <v>Caryophyllales</v>
      </c>
      <c r="T1500" t="str">
        <f>VLOOKUP($D1500,Artslister!$A$1:$W$100,9,FALSE)</f>
        <v>Caryophyllaceae</v>
      </c>
      <c r="U1500" t="str">
        <f>VLOOKUP($D1500,Artslister!$A$1:$W$100,10,FALSE)</f>
        <v>Silene</v>
      </c>
      <c r="V1500" t="str">
        <f>VLOOKUP($D1500,Artslister!$A$1:$W$100,11,FALSE)</f>
        <v>nutans</v>
      </c>
      <c r="W1500">
        <f>VLOOKUP($D1500,Artslister!$A$1:$W$100,12,FALSE)</f>
        <v>0</v>
      </c>
      <c r="X1500" t="str">
        <f>VLOOKUP($D1500,Artslister!$A$1:$W$100,13,FALSE)</f>
        <v>L.</v>
      </c>
      <c r="Y1500" t="str">
        <f>VLOOKUP($D1500,Artslister!$A$1:$W$100,15,FALSE)</f>
        <v>NT</v>
      </c>
      <c r="Z1500" t="e">
        <f>VLOOKUP($D1500,Artslister!$A$1:$W$100,17,FALSE)</f>
        <v>#N/A</v>
      </c>
    </row>
    <row r="1501" spans="1:26" x14ac:dyDescent="0.3">
      <c r="A1501" t="s">
        <v>34</v>
      </c>
      <c r="B1501">
        <v>2020</v>
      </c>
      <c r="C1501" t="s">
        <v>1239</v>
      </c>
      <c r="D1501" t="s">
        <v>1741</v>
      </c>
      <c r="E1501">
        <v>1</v>
      </c>
      <c r="F1501">
        <v>1</v>
      </c>
      <c r="M1501" t="str">
        <f>VLOOKUP($D1501,Artslister!$A$1:$W$100,2,FALSE)</f>
        <v>Silene nutans</v>
      </c>
      <c r="N1501" t="str">
        <f>VLOOKUP($D1501,Artslister!$A$1:$W$100,3,FALSE)</f>
        <v>101565</v>
      </c>
      <c r="O1501" t="str">
        <f>VLOOKUP($D1501,Artslister!$A$1:$W$100,4,FALSE)</f>
        <v>61525</v>
      </c>
      <c r="P1501" t="str">
        <f>VLOOKUP($D1501,Artslister!$A$1:$W$100,5,FALSE)</f>
        <v>Plantae</v>
      </c>
      <c r="Q1501" t="str">
        <f>VLOOKUP($D1501,Artslister!$A$1:$W$100,6,FALSE)</f>
        <v>Magnoliophyta</v>
      </c>
      <c r="R1501" t="str">
        <f>VLOOKUP($D1501,Artslister!$A$1:$W$100,7,FALSE)</f>
        <v>Eudicots</v>
      </c>
      <c r="S1501" t="str">
        <f>VLOOKUP($D1501,Artslister!$A$1:$W$100,8,FALSE)</f>
        <v>Caryophyllales</v>
      </c>
      <c r="T1501" t="str">
        <f>VLOOKUP($D1501,Artslister!$A$1:$W$100,9,FALSE)</f>
        <v>Caryophyllaceae</v>
      </c>
      <c r="U1501" t="str">
        <f>VLOOKUP($D1501,Artslister!$A$1:$W$100,10,FALSE)</f>
        <v>Silene</v>
      </c>
      <c r="V1501" t="str">
        <f>VLOOKUP($D1501,Artslister!$A$1:$W$100,11,FALSE)</f>
        <v>nutans</v>
      </c>
      <c r="W1501">
        <f>VLOOKUP($D1501,Artslister!$A$1:$W$100,12,FALSE)</f>
        <v>0</v>
      </c>
      <c r="X1501" t="str">
        <f>VLOOKUP($D1501,Artslister!$A$1:$W$100,13,FALSE)</f>
        <v>L.</v>
      </c>
      <c r="Y1501" t="str">
        <f>VLOOKUP($D1501,Artslister!$A$1:$W$100,15,FALSE)</f>
        <v>NT</v>
      </c>
      <c r="Z1501" t="e">
        <f>VLOOKUP($D1501,Artslister!$A$1:$W$100,17,FALSE)</f>
        <v>#N/A</v>
      </c>
    </row>
    <row r="1502" spans="1:26" x14ac:dyDescent="0.3">
      <c r="A1502" t="s">
        <v>34</v>
      </c>
      <c r="B1502">
        <v>2020</v>
      </c>
      <c r="C1502" t="s">
        <v>1232</v>
      </c>
      <c r="D1502" t="s">
        <v>1741</v>
      </c>
      <c r="E1502">
        <v>2</v>
      </c>
      <c r="F1502">
        <v>1</v>
      </c>
      <c r="M1502" t="str">
        <f>VLOOKUP($D1502,Artslister!$A$1:$W$100,2,FALSE)</f>
        <v>Silene nutans</v>
      </c>
      <c r="N1502" t="str">
        <f>VLOOKUP($D1502,Artslister!$A$1:$W$100,3,FALSE)</f>
        <v>101565</v>
      </c>
      <c r="O1502" t="str">
        <f>VLOOKUP($D1502,Artslister!$A$1:$W$100,4,FALSE)</f>
        <v>61525</v>
      </c>
      <c r="P1502" t="str">
        <f>VLOOKUP($D1502,Artslister!$A$1:$W$100,5,FALSE)</f>
        <v>Plantae</v>
      </c>
      <c r="Q1502" t="str">
        <f>VLOOKUP($D1502,Artslister!$A$1:$W$100,6,FALSE)</f>
        <v>Magnoliophyta</v>
      </c>
      <c r="R1502" t="str">
        <f>VLOOKUP($D1502,Artslister!$A$1:$W$100,7,FALSE)</f>
        <v>Eudicots</v>
      </c>
      <c r="S1502" t="str">
        <f>VLOOKUP($D1502,Artslister!$A$1:$W$100,8,FALSE)</f>
        <v>Caryophyllales</v>
      </c>
      <c r="T1502" t="str">
        <f>VLOOKUP($D1502,Artslister!$A$1:$W$100,9,FALSE)</f>
        <v>Caryophyllaceae</v>
      </c>
      <c r="U1502" t="str">
        <f>VLOOKUP($D1502,Artslister!$A$1:$W$100,10,FALSE)</f>
        <v>Silene</v>
      </c>
      <c r="V1502" t="str">
        <f>VLOOKUP($D1502,Artslister!$A$1:$W$100,11,FALSE)</f>
        <v>nutans</v>
      </c>
      <c r="W1502">
        <f>VLOOKUP($D1502,Artslister!$A$1:$W$100,12,FALSE)</f>
        <v>0</v>
      </c>
      <c r="X1502" t="str">
        <f>VLOOKUP($D1502,Artslister!$A$1:$W$100,13,FALSE)</f>
        <v>L.</v>
      </c>
      <c r="Y1502" t="str">
        <f>VLOOKUP($D1502,Artslister!$A$1:$W$100,15,FALSE)</f>
        <v>NT</v>
      </c>
      <c r="Z1502" t="e">
        <f>VLOOKUP($D1502,Artslister!$A$1:$W$100,17,FALSE)</f>
        <v>#N/A</v>
      </c>
    </row>
    <row r="1503" spans="1:26" x14ac:dyDescent="0.3">
      <c r="A1503" t="s">
        <v>34</v>
      </c>
      <c r="B1503">
        <v>2020</v>
      </c>
      <c r="C1503" t="s">
        <v>1237</v>
      </c>
      <c r="D1503" t="s">
        <v>1741</v>
      </c>
      <c r="E1503">
        <v>1</v>
      </c>
      <c r="F1503">
        <v>1</v>
      </c>
      <c r="M1503" t="str">
        <f>VLOOKUP($D1503,Artslister!$A$1:$W$100,2,FALSE)</f>
        <v>Silene nutans</v>
      </c>
      <c r="N1503" t="str">
        <f>VLOOKUP($D1503,Artslister!$A$1:$W$100,3,FALSE)</f>
        <v>101565</v>
      </c>
      <c r="O1503" t="str">
        <f>VLOOKUP($D1503,Artslister!$A$1:$W$100,4,FALSE)</f>
        <v>61525</v>
      </c>
      <c r="P1503" t="str">
        <f>VLOOKUP($D1503,Artslister!$A$1:$W$100,5,FALSE)</f>
        <v>Plantae</v>
      </c>
      <c r="Q1503" t="str">
        <f>VLOOKUP($D1503,Artslister!$A$1:$W$100,6,FALSE)</f>
        <v>Magnoliophyta</v>
      </c>
      <c r="R1503" t="str">
        <f>VLOOKUP($D1503,Artslister!$A$1:$W$100,7,FALSE)</f>
        <v>Eudicots</v>
      </c>
      <c r="S1503" t="str">
        <f>VLOOKUP($D1503,Artslister!$A$1:$W$100,8,FALSE)</f>
        <v>Caryophyllales</v>
      </c>
      <c r="T1503" t="str">
        <f>VLOOKUP($D1503,Artslister!$A$1:$W$100,9,FALSE)</f>
        <v>Caryophyllaceae</v>
      </c>
      <c r="U1503" t="str">
        <f>VLOOKUP($D1503,Artslister!$A$1:$W$100,10,FALSE)</f>
        <v>Silene</v>
      </c>
      <c r="V1503" t="str">
        <f>VLOOKUP($D1503,Artslister!$A$1:$W$100,11,FALSE)</f>
        <v>nutans</v>
      </c>
      <c r="W1503">
        <f>VLOOKUP($D1503,Artslister!$A$1:$W$100,12,FALSE)</f>
        <v>0</v>
      </c>
      <c r="X1503" t="str">
        <f>VLOOKUP($D1503,Artslister!$A$1:$W$100,13,FALSE)</f>
        <v>L.</v>
      </c>
      <c r="Y1503" t="str">
        <f>VLOOKUP($D1503,Artslister!$A$1:$W$100,15,FALSE)</f>
        <v>NT</v>
      </c>
      <c r="Z1503" t="e">
        <f>VLOOKUP($D1503,Artslister!$A$1:$W$100,17,FALSE)</f>
        <v>#N/A</v>
      </c>
    </row>
    <row r="1504" spans="1:26" x14ac:dyDescent="0.3">
      <c r="A1504" t="s">
        <v>34</v>
      </c>
      <c r="B1504">
        <v>2020</v>
      </c>
      <c r="C1504" t="s">
        <v>1238</v>
      </c>
      <c r="D1504" t="s">
        <v>1741</v>
      </c>
      <c r="E1504">
        <v>1</v>
      </c>
      <c r="F1504">
        <v>1</v>
      </c>
      <c r="M1504" t="str">
        <f>VLOOKUP($D1504,Artslister!$A$1:$W$100,2,FALSE)</f>
        <v>Silene nutans</v>
      </c>
      <c r="N1504" t="str">
        <f>VLOOKUP($D1504,Artslister!$A$1:$W$100,3,FALSE)</f>
        <v>101565</v>
      </c>
      <c r="O1504" t="str">
        <f>VLOOKUP($D1504,Artslister!$A$1:$W$100,4,FALSE)</f>
        <v>61525</v>
      </c>
      <c r="P1504" t="str">
        <f>VLOOKUP($D1504,Artslister!$A$1:$W$100,5,FALSE)</f>
        <v>Plantae</v>
      </c>
      <c r="Q1504" t="str">
        <f>VLOOKUP($D1504,Artslister!$A$1:$W$100,6,FALSE)</f>
        <v>Magnoliophyta</v>
      </c>
      <c r="R1504" t="str">
        <f>VLOOKUP($D1504,Artslister!$A$1:$W$100,7,FALSE)</f>
        <v>Eudicots</v>
      </c>
      <c r="S1504" t="str">
        <f>VLOOKUP($D1504,Artslister!$A$1:$W$100,8,FALSE)</f>
        <v>Caryophyllales</v>
      </c>
      <c r="T1504" t="str">
        <f>VLOOKUP($D1504,Artslister!$A$1:$W$100,9,FALSE)</f>
        <v>Caryophyllaceae</v>
      </c>
      <c r="U1504" t="str">
        <f>VLOOKUP($D1504,Artslister!$A$1:$W$100,10,FALSE)</f>
        <v>Silene</v>
      </c>
      <c r="V1504" t="str">
        <f>VLOOKUP($D1504,Artslister!$A$1:$W$100,11,FALSE)</f>
        <v>nutans</v>
      </c>
      <c r="W1504">
        <f>VLOOKUP($D1504,Artslister!$A$1:$W$100,12,FALSE)</f>
        <v>0</v>
      </c>
      <c r="X1504" t="str">
        <f>VLOOKUP($D1504,Artslister!$A$1:$W$100,13,FALSE)</f>
        <v>L.</v>
      </c>
      <c r="Y1504" t="str">
        <f>VLOOKUP($D1504,Artslister!$A$1:$W$100,15,FALSE)</f>
        <v>NT</v>
      </c>
      <c r="Z1504" t="e">
        <f>VLOOKUP($D1504,Artslister!$A$1:$W$100,17,FALSE)</f>
        <v>#N/A</v>
      </c>
    </row>
    <row r="1505" spans="1:26" x14ac:dyDescent="0.3">
      <c r="A1505" t="s">
        <v>117</v>
      </c>
      <c r="B1505">
        <v>2020</v>
      </c>
      <c r="C1505" t="s">
        <v>1284</v>
      </c>
      <c r="D1505" t="s">
        <v>1741</v>
      </c>
      <c r="E1505">
        <v>1</v>
      </c>
      <c r="F1505">
        <v>1</v>
      </c>
      <c r="M1505" t="str">
        <f>VLOOKUP($D1505,Artslister!$A$1:$W$100,2,FALSE)</f>
        <v>Silene nutans</v>
      </c>
      <c r="N1505" t="str">
        <f>VLOOKUP($D1505,Artslister!$A$1:$W$100,3,FALSE)</f>
        <v>101565</v>
      </c>
      <c r="O1505" t="str">
        <f>VLOOKUP($D1505,Artslister!$A$1:$W$100,4,FALSE)</f>
        <v>61525</v>
      </c>
      <c r="P1505" t="str">
        <f>VLOOKUP($D1505,Artslister!$A$1:$W$100,5,FALSE)</f>
        <v>Plantae</v>
      </c>
      <c r="Q1505" t="str">
        <f>VLOOKUP($D1505,Artslister!$A$1:$W$100,6,FALSE)</f>
        <v>Magnoliophyta</v>
      </c>
      <c r="R1505" t="str">
        <f>VLOOKUP($D1505,Artslister!$A$1:$W$100,7,FALSE)</f>
        <v>Eudicots</v>
      </c>
      <c r="S1505" t="str">
        <f>VLOOKUP($D1505,Artslister!$A$1:$W$100,8,FALSE)</f>
        <v>Caryophyllales</v>
      </c>
      <c r="T1505" t="str">
        <f>VLOOKUP($D1505,Artslister!$A$1:$W$100,9,FALSE)</f>
        <v>Caryophyllaceae</v>
      </c>
      <c r="U1505" t="str">
        <f>VLOOKUP($D1505,Artslister!$A$1:$W$100,10,FALSE)</f>
        <v>Silene</v>
      </c>
      <c r="V1505" t="str">
        <f>VLOOKUP($D1505,Artslister!$A$1:$W$100,11,FALSE)</f>
        <v>nutans</v>
      </c>
      <c r="W1505">
        <f>VLOOKUP($D1505,Artslister!$A$1:$W$100,12,FALSE)</f>
        <v>0</v>
      </c>
      <c r="X1505" t="str">
        <f>VLOOKUP($D1505,Artslister!$A$1:$W$100,13,FALSE)</f>
        <v>L.</v>
      </c>
      <c r="Y1505" t="str">
        <f>VLOOKUP($D1505,Artslister!$A$1:$W$100,15,FALSE)</f>
        <v>NT</v>
      </c>
      <c r="Z1505" t="e">
        <f>VLOOKUP($D1505,Artslister!$A$1:$W$100,17,FALSE)</f>
        <v>#N/A</v>
      </c>
    </row>
    <row r="1506" spans="1:26" x14ac:dyDescent="0.3">
      <c r="A1506" t="s">
        <v>85</v>
      </c>
      <c r="B1506">
        <v>2020</v>
      </c>
      <c r="C1506" t="s">
        <v>1590</v>
      </c>
      <c r="D1506" t="s">
        <v>1741</v>
      </c>
      <c r="E1506">
        <v>1</v>
      </c>
      <c r="F1506">
        <v>1</v>
      </c>
      <c r="M1506" t="str">
        <f>VLOOKUP($D1506,Artslister!$A$1:$W$100,2,FALSE)</f>
        <v>Silene nutans</v>
      </c>
      <c r="N1506" t="str">
        <f>VLOOKUP($D1506,Artslister!$A$1:$W$100,3,FALSE)</f>
        <v>101565</v>
      </c>
      <c r="O1506" t="str">
        <f>VLOOKUP($D1506,Artslister!$A$1:$W$100,4,FALSE)</f>
        <v>61525</v>
      </c>
      <c r="P1506" t="str">
        <f>VLOOKUP($D1506,Artslister!$A$1:$W$100,5,FALSE)</f>
        <v>Plantae</v>
      </c>
      <c r="Q1506" t="str">
        <f>VLOOKUP($D1506,Artslister!$A$1:$W$100,6,FALSE)</f>
        <v>Magnoliophyta</v>
      </c>
      <c r="R1506" t="str">
        <f>VLOOKUP($D1506,Artslister!$A$1:$W$100,7,FALSE)</f>
        <v>Eudicots</v>
      </c>
      <c r="S1506" t="str">
        <f>VLOOKUP($D1506,Artslister!$A$1:$W$100,8,FALSE)</f>
        <v>Caryophyllales</v>
      </c>
      <c r="T1506" t="str">
        <f>VLOOKUP($D1506,Artslister!$A$1:$W$100,9,FALSE)</f>
        <v>Caryophyllaceae</v>
      </c>
      <c r="U1506" t="str">
        <f>VLOOKUP($D1506,Artslister!$A$1:$W$100,10,FALSE)</f>
        <v>Silene</v>
      </c>
      <c r="V1506" t="str">
        <f>VLOOKUP($D1506,Artslister!$A$1:$W$100,11,FALSE)</f>
        <v>nutans</v>
      </c>
      <c r="W1506">
        <f>VLOOKUP($D1506,Artslister!$A$1:$W$100,12,FALSE)</f>
        <v>0</v>
      </c>
      <c r="X1506" t="str">
        <f>VLOOKUP($D1506,Artslister!$A$1:$W$100,13,FALSE)</f>
        <v>L.</v>
      </c>
      <c r="Y1506" t="str">
        <f>VLOOKUP($D1506,Artslister!$A$1:$W$100,15,FALSE)</f>
        <v>NT</v>
      </c>
      <c r="Z1506" t="e">
        <f>VLOOKUP($D1506,Artslister!$A$1:$W$100,17,FALSE)</f>
        <v>#N/A</v>
      </c>
    </row>
    <row r="1507" spans="1:26" x14ac:dyDescent="0.3">
      <c r="A1507" t="s">
        <v>85</v>
      </c>
      <c r="B1507">
        <v>2020</v>
      </c>
      <c r="C1507" t="s">
        <v>1591</v>
      </c>
      <c r="D1507" t="s">
        <v>1741</v>
      </c>
      <c r="E1507">
        <v>0.1</v>
      </c>
      <c r="F1507">
        <v>1</v>
      </c>
      <c r="M1507" t="str">
        <f>VLOOKUP($D1507,Artslister!$A$1:$W$100,2,FALSE)</f>
        <v>Silene nutans</v>
      </c>
      <c r="N1507" t="str">
        <f>VLOOKUP($D1507,Artslister!$A$1:$W$100,3,FALSE)</f>
        <v>101565</v>
      </c>
      <c r="O1507" t="str">
        <f>VLOOKUP($D1507,Artslister!$A$1:$W$100,4,FALSE)</f>
        <v>61525</v>
      </c>
      <c r="P1507" t="str">
        <f>VLOOKUP($D1507,Artslister!$A$1:$W$100,5,FALSE)</f>
        <v>Plantae</v>
      </c>
      <c r="Q1507" t="str">
        <f>VLOOKUP($D1507,Artslister!$A$1:$W$100,6,FALSE)</f>
        <v>Magnoliophyta</v>
      </c>
      <c r="R1507" t="str">
        <f>VLOOKUP($D1507,Artslister!$A$1:$W$100,7,FALSE)</f>
        <v>Eudicots</v>
      </c>
      <c r="S1507" t="str">
        <f>VLOOKUP($D1507,Artslister!$A$1:$W$100,8,FALSE)</f>
        <v>Caryophyllales</v>
      </c>
      <c r="T1507" t="str">
        <f>VLOOKUP($D1507,Artslister!$A$1:$W$100,9,FALSE)</f>
        <v>Caryophyllaceae</v>
      </c>
      <c r="U1507" t="str">
        <f>VLOOKUP($D1507,Artslister!$A$1:$W$100,10,FALSE)</f>
        <v>Silene</v>
      </c>
      <c r="V1507" t="str">
        <f>VLOOKUP($D1507,Artslister!$A$1:$W$100,11,FALSE)</f>
        <v>nutans</v>
      </c>
      <c r="W1507">
        <f>VLOOKUP($D1507,Artslister!$A$1:$W$100,12,FALSE)</f>
        <v>0</v>
      </c>
      <c r="X1507" t="str">
        <f>VLOOKUP($D1507,Artslister!$A$1:$W$100,13,FALSE)</f>
        <v>L.</v>
      </c>
      <c r="Y1507" t="str">
        <f>VLOOKUP($D1507,Artslister!$A$1:$W$100,15,FALSE)</f>
        <v>NT</v>
      </c>
      <c r="Z1507" t="e">
        <f>VLOOKUP($D1507,Artslister!$A$1:$W$100,17,FALSE)</f>
        <v>#N/A</v>
      </c>
    </row>
    <row r="1508" spans="1:26" x14ac:dyDescent="0.3">
      <c r="A1508" t="s">
        <v>85</v>
      </c>
      <c r="B1508">
        <v>2020</v>
      </c>
      <c r="C1508" t="s">
        <v>1592</v>
      </c>
      <c r="D1508" t="s">
        <v>1741</v>
      </c>
      <c r="E1508">
        <v>2</v>
      </c>
      <c r="F1508">
        <v>1</v>
      </c>
      <c r="M1508" t="str">
        <f>VLOOKUP($D1508,Artslister!$A$1:$W$100,2,FALSE)</f>
        <v>Silene nutans</v>
      </c>
      <c r="N1508" t="str">
        <f>VLOOKUP($D1508,Artslister!$A$1:$W$100,3,FALSE)</f>
        <v>101565</v>
      </c>
      <c r="O1508" t="str">
        <f>VLOOKUP($D1508,Artslister!$A$1:$W$100,4,FALSE)</f>
        <v>61525</v>
      </c>
      <c r="P1508" t="str">
        <f>VLOOKUP($D1508,Artslister!$A$1:$W$100,5,FALSE)</f>
        <v>Plantae</v>
      </c>
      <c r="Q1508" t="str">
        <f>VLOOKUP($D1508,Artslister!$A$1:$W$100,6,FALSE)</f>
        <v>Magnoliophyta</v>
      </c>
      <c r="R1508" t="str">
        <f>VLOOKUP($D1508,Artslister!$A$1:$W$100,7,FALSE)</f>
        <v>Eudicots</v>
      </c>
      <c r="S1508" t="str">
        <f>VLOOKUP($D1508,Artslister!$A$1:$W$100,8,FALSE)</f>
        <v>Caryophyllales</v>
      </c>
      <c r="T1508" t="str">
        <f>VLOOKUP($D1508,Artslister!$A$1:$W$100,9,FALSE)</f>
        <v>Caryophyllaceae</v>
      </c>
      <c r="U1508" t="str">
        <f>VLOOKUP($D1508,Artslister!$A$1:$W$100,10,FALSE)</f>
        <v>Silene</v>
      </c>
      <c r="V1508" t="str">
        <f>VLOOKUP($D1508,Artslister!$A$1:$W$100,11,FALSE)</f>
        <v>nutans</v>
      </c>
      <c r="W1508">
        <f>VLOOKUP($D1508,Artslister!$A$1:$W$100,12,FALSE)</f>
        <v>0</v>
      </c>
      <c r="X1508" t="str">
        <f>VLOOKUP($D1508,Artslister!$A$1:$W$100,13,FALSE)</f>
        <v>L.</v>
      </c>
      <c r="Y1508" t="str">
        <f>VLOOKUP($D1508,Artslister!$A$1:$W$100,15,FALSE)</f>
        <v>NT</v>
      </c>
      <c r="Z1508" t="e">
        <f>VLOOKUP($D1508,Artslister!$A$1:$W$100,17,FALSE)</f>
        <v>#N/A</v>
      </c>
    </row>
    <row r="1509" spans="1:26" x14ac:dyDescent="0.3">
      <c r="A1509" t="s">
        <v>1738</v>
      </c>
      <c r="B1509">
        <v>2021</v>
      </c>
      <c r="C1509" t="s">
        <v>1262</v>
      </c>
      <c r="D1509" t="s">
        <v>1741</v>
      </c>
      <c r="E1509">
        <v>1</v>
      </c>
      <c r="F1509">
        <v>1</v>
      </c>
      <c r="M1509" t="str">
        <f>VLOOKUP($D1509,Artslister!$A$1:$W$100,2,FALSE)</f>
        <v>Silene nutans</v>
      </c>
      <c r="N1509" t="str">
        <f>VLOOKUP($D1509,Artslister!$A$1:$W$100,3,FALSE)</f>
        <v>101565</v>
      </c>
      <c r="O1509" t="str">
        <f>VLOOKUP($D1509,Artslister!$A$1:$W$100,4,FALSE)</f>
        <v>61525</v>
      </c>
      <c r="P1509" t="str">
        <f>VLOOKUP($D1509,Artslister!$A$1:$W$100,5,FALSE)</f>
        <v>Plantae</v>
      </c>
      <c r="Q1509" t="str">
        <f>VLOOKUP($D1509,Artslister!$A$1:$W$100,6,FALSE)</f>
        <v>Magnoliophyta</v>
      </c>
      <c r="R1509" t="str">
        <f>VLOOKUP($D1509,Artslister!$A$1:$W$100,7,FALSE)</f>
        <v>Eudicots</v>
      </c>
      <c r="S1509" t="str">
        <f>VLOOKUP($D1509,Artslister!$A$1:$W$100,8,FALSE)</f>
        <v>Caryophyllales</v>
      </c>
      <c r="T1509" t="str">
        <f>VLOOKUP($D1509,Artslister!$A$1:$W$100,9,FALSE)</f>
        <v>Caryophyllaceae</v>
      </c>
      <c r="U1509" t="str">
        <f>VLOOKUP($D1509,Artslister!$A$1:$W$100,10,FALSE)</f>
        <v>Silene</v>
      </c>
      <c r="V1509" t="str">
        <f>VLOOKUP($D1509,Artslister!$A$1:$W$100,11,FALSE)</f>
        <v>nutans</v>
      </c>
      <c r="W1509">
        <f>VLOOKUP($D1509,Artslister!$A$1:$W$100,12,FALSE)</f>
        <v>0</v>
      </c>
      <c r="X1509" t="str">
        <f>VLOOKUP($D1509,Artslister!$A$1:$W$100,13,FALSE)</f>
        <v>L.</v>
      </c>
      <c r="Y1509" t="str">
        <f>VLOOKUP($D1509,Artslister!$A$1:$W$100,15,FALSE)</f>
        <v>NT</v>
      </c>
      <c r="Z1509" t="e">
        <f>VLOOKUP($D1509,Artslister!$A$1:$W$100,17,FALSE)</f>
        <v>#N/A</v>
      </c>
    </row>
    <row r="1510" spans="1:26" x14ac:dyDescent="0.3">
      <c r="A1510" t="s">
        <v>117</v>
      </c>
      <c r="B1510">
        <v>2021</v>
      </c>
      <c r="C1510" t="s">
        <v>1286</v>
      </c>
      <c r="D1510" t="s">
        <v>1741</v>
      </c>
      <c r="E1510">
        <v>2</v>
      </c>
      <c r="F1510">
        <v>1</v>
      </c>
      <c r="M1510" t="str">
        <f>VLOOKUP($D1510,Artslister!$A$1:$W$100,2,FALSE)</f>
        <v>Silene nutans</v>
      </c>
      <c r="N1510" t="str">
        <f>VLOOKUP($D1510,Artslister!$A$1:$W$100,3,FALSE)</f>
        <v>101565</v>
      </c>
      <c r="O1510" t="str">
        <f>VLOOKUP($D1510,Artslister!$A$1:$W$100,4,FALSE)</f>
        <v>61525</v>
      </c>
      <c r="P1510" t="str">
        <f>VLOOKUP($D1510,Artslister!$A$1:$W$100,5,FALSE)</f>
        <v>Plantae</v>
      </c>
      <c r="Q1510" t="str">
        <f>VLOOKUP($D1510,Artslister!$A$1:$W$100,6,FALSE)</f>
        <v>Magnoliophyta</v>
      </c>
      <c r="R1510" t="str">
        <f>VLOOKUP($D1510,Artslister!$A$1:$W$100,7,FALSE)</f>
        <v>Eudicots</v>
      </c>
      <c r="S1510" t="str">
        <f>VLOOKUP($D1510,Artslister!$A$1:$W$100,8,FALSE)</f>
        <v>Caryophyllales</v>
      </c>
      <c r="T1510" t="str">
        <f>VLOOKUP($D1510,Artslister!$A$1:$W$100,9,FALSE)</f>
        <v>Caryophyllaceae</v>
      </c>
      <c r="U1510" t="str">
        <f>VLOOKUP($D1510,Artslister!$A$1:$W$100,10,FALSE)</f>
        <v>Silene</v>
      </c>
      <c r="V1510" t="str">
        <f>VLOOKUP($D1510,Artslister!$A$1:$W$100,11,FALSE)</f>
        <v>nutans</v>
      </c>
      <c r="W1510">
        <f>VLOOKUP($D1510,Artslister!$A$1:$W$100,12,FALSE)</f>
        <v>0</v>
      </c>
      <c r="X1510" t="str">
        <f>VLOOKUP($D1510,Artslister!$A$1:$W$100,13,FALSE)</f>
        <v>L.</v>
      </c>
      <c r="Y1510" t="str">
        <f>VLOOKUP($D1510,Artslister!$A$1:$W$100,15,FALSE)</f>
        <v>NT</v>
      </c>
      <c r="Z1510" t="e">
        <f>VLOOKUP($D1510,Artslister!$A$1:$W$100,17,FALSE)</f>
        <v>#N/A</v>
      </c>
    </row>
    <row r="1511" spans="1:26" x14ac:dyDescent="0.3">
      <c r="A1511" t="s">
        <v>117</v>
      </c>
      <c r="B1511">
        <v>2021</v>
      </c>
      <c r="C1511" t="s">
        <v>1284</v>
      </c>
      <c r="D1511" t="s">
        <v>1741</v>
      </c>
      <c r="E1511">
        <v>3</v>
      </c>
      <c r="F1511">
        <v>1</v>
      </c>
      <c r="M1511" t="str">
        <f>VLOOKUP($D1511,Artslister!$A$1:$W$100,2,FALSE)</f>
        <v>Silene nutans</v>
      </c>
      <c r="N1511" t="str">
        <f>VLOOKUP($D1511,Artslister!$A$1:$W$100,3,FALSE)</f>
        <v>101565</v>
      </c>
      <c r="O1511" t="str">
        <f>VLOOKUP($D1511,Artslister!$A$1:$W$100,4,FALSE)</f>
        <v>61525</v>
      </c>
      <c r="P1511" t="str">
        <f>VLOOKUP($D1511,Artslister!$A$1:$W$100,5,FALSE)</f>
        <v>Plantae</v>
      </c>
      <c r="Q1511" t="str">
        <f>VLOOKUP($D1511,Artslister!$A$1:$W$100,6,FALSE)</f>
        <v>Magnoliophyta</v>
      </c>
      <c r="R1511" t="str">
        <f>VLOOKUP($D1511,Artslister!$A$1:$W$100,7,FALSE)</f>
        <v>Eudicots</v>
      </c>
      <c r="S1511" t="str">
        <f>VLOOKUP($D1511,Artslister!$A$1:$W$100,8,FALSE)</f>
        <v>Caryophyllales</v>
      </c>
      <c r="T1511" t="str">
        <f>VLOOKUP($D1511,Artslister!$A$1:$W$100,9,FALSE)</f>
        <v>Caryophyllaceae</v>
      </c>
      <c r="U1511" t="str">
        <f>VLOOKUP($D1511,Artslister!$A$1:$W$100,10,FALSE)</f>
        <v>Silene</v>
      </c>
      <c r="V1511" t="str">
        <f>VLOOKUP($D1511,Artslister!$A$1:$W$100,11,FALSE)</f>
        <v>nutans</v>
      </c>
      <c r="W1511">
        <f>VLOOKUP($D1511,Artslister!$A$1:$W$100,12,FALSE)</f>
        <v>0</v>
      </c>
      <c r="X1511" t="str">
        <f>VLOOKUP($D1511,Artslister!$A$1:$W$100,13,FALSE)</f>
        <v>L.</v>
      </c>
      <c r="Y1511" t="str">
        <f>VLOOKUP($D1511,Artslister!$A$1:$W$100,15,FALSE)</f>
        <v>NT</v>
      </c>
      <c r="Z1511" t="e">
        <f>VLOOKUP($D1511,Artslister!$A$1:$W$100,17,FALSE)</f>
        <v>#N/A</v>
      </c>
    </row>
    <row r="1512" spans="1:26" x14ac:dyDescent="0.3">
      <c r="A1512" t="s">
        <v>85</v>
      </c>
      <c r="B1512">
        <v>2021</v>
      </c>
      <c r="C1512" t="s">
        <v>1590</v>
      </c>
      <c r="D1512" t="s">
        <v>1741</v>
      </c>
      <c r="E1512">
        <v>2</v>
      </c>
      <c r="F1512">
        <v>1</v>
      </c>
      <c r="M1512" t="str">
        <f>VLOOKUP($D1512,Artslister!$A$1:$W$100,2,FALSE)</f>
        <v>Silene nutans</v>
      </c>
      <c r="N1512" t="str">
        <f>VLOOKUP($D1512,Artslister!$A$1:$W$100,3,FALSE)</f>
        <v>101565</v>
      </c>
      <c r="O1512" t="str">
        <f>VLOOKUP($D1512,Artslister!$A$1:$W$100,4,FALSE)</f>
        <v>61525</v>
      </c>
      <c r="P1512" t="str">
        <f>VLOOKUP($D1512,Artslister!$A$1:$W$100,5,FALSE)</f>
        <v>Plantae</v>
      </c>
      <c r="Q1512" t="str">
        <f>VLOOKUP($D1512,Artslister!$A$1:$W$100,6,FALSE)</f>
        <v>Magnoliophyta</v>
      </c>
      <c r="R1512" t="str">
        <f>VLOOKUP($D1512,Artslister!$A$1:$W$100,7,FALSE)</f>
        <v>Eudicots</v>
      </c>
      <c r="S1512" t="str">
        <f>VLOOKUP($D1512,Artslister!$A$1:$W$100,8,FALSE)</f>
        <v>Caryophyllales</v>
      </c>
      <c r="T1512" t="str">
        <f>VLOOKUP($D1512,Artslister!$A$1:$W$100,9,FALSE)</f>
        <v>Caryophyllaceae</v>
      </c>
      <c r="U1512" t="str">
        <f>VLOOKUP($D1512,Artslister!$A$1:$W$100,10,FALSE)</f>
        <v>Silene</v>
      </c>
      <c r="V1512" t="str">
        <f>VLOOKUP($D1512,Artslister!$A$1:$W$100,11,FALSE)</f>
        <v>nutans</v>
      </c>
      <c r="W1512">
        <f>VLOOKUP($D1512,Artslister!$A$1:$W$100,12,FALSE)</f>
        <v>0</v>
      </c>
      <c r="X1512" t="str">
        <f>VLOOKUP($D1512,Artslister!$A$1:$W$100,13,FALSE)</f>
        <v>L.</v>
      </c>
      <c r="Y1512" t="str">
        <f>VLOOKUP($D1512,Artslister!$A$1:$W$100,15,FALSE)</f>
        <v>NT</v>
      </c>
      <c r="Z1512" t="e">
        <f>VLOOKUP($D1512,Artslister!$A$1:$W$100,17,FALSE)</f>
        <v>#N/A</v>
      </c>
    </row>
    <row r="1513" spans="1:26" x14ac:dyDescent="0.3">
      <c r="A1513" t="s">
        <v>85</v>
      </c>
      <c r="B1513">
        <v>2021</v>
      </c>
      <c r="C1513" t="s">
        <v>1591</v>
      </c>
      <c r="D1513" t="s">
        <v>1741</v>
      </c>
      <c r="E1513">
        <v>0.1</v>
      </c>
      <c r="F1513">
        <v>1</v>
      </c>
      <c r="M1513" t="str">
        <f>VLOOKUP($D1513,Artslister!$A$1:$W$100,2,FALSE)</f>
        <v>Silene nutans</v>
      </c>
      <c r="N1513" t="str">
        <f>VLOOKUP($D1513,Artslister!$A$1:$W$100,3,FALSE)</f>
        <v>101565</v>
      </c>
      <c r="O1513" t="str">
        <f>VLOOKUP($D1513,Artslister!$A$1:$W$100,4,FALSE)</f>
        <v>61525</v>
      </c>
      <c r="P1513" t="str">
        <f>VLOOKUP($D1513,Artslister!$A$1:$W$100,5,FALSE)</f>
        <v>Plantae</v>
      </c>
      <c r="Q1513" t="str">
        <f>VLOOKUP($D1513,Artslister!$A$1:$W$100,6,FALSE)</f>
        <v>Magnoliophyta</v>
      </c>
      <c r="R1513" t="str">
        <f>VLOOKUP($D1513,Artslister!$A$1:$W$100,7,FALSE)</f>
        <v>Eudicots</v>
      </c>
      <c r="S1513" t="str">
        <f>VLOOKUP($D1513,Artslister!$A$1:$W$100,8,FALSE)</f>
        <v>Caryophyllales</v>
      </c>
      <c r="T1513" t="str">
        <f>VLOOKUP($D1513,Artslister!$A$1:$W$100,9,FALSE)</f>
        <v>Caryophyllaceae</v>
      </c>
      <c r="U1513" t="str">
        <f>VLOOKUP($D1513,Artslister!$A$1:$W$100,10,FALSE)</f>
        <v>Silene</v>
      </c>
      <c r="V1513" t="str">
        <f>VLOOKUP($D1513,Artslister!$A$1:$W$100,11,FALSE)</f>
        <v>nutans</v>
      </c>
      <c r="W1513">
        <f>VLOOKUP($D1513,Artslister!$A$1:$W$100,12,FALSE)</f>
        <v>0</v>
      </c>
      <c r="X1513" t="str">
        <f>VLOOKUP($D1513,Artslister!$A$1:$W$100,13,FALSE)</f>
        <v>L.</v>
      </c>
      <c r="Y1513" t="str">
        <f>VLOOKUP($D1513,Artslister!$A$1:$W$100,15,FALSE)</f>
        <v>NT</v>
      </c>
      <c r="Z1513" t="e">
        <f>VLOOKUP($D1513,Artslister!$A$1:$W$100,17,FALSE)</f>
        <v>#N/A</v>
      </c>
    </row>
    <row r="1514" spans="1:26" x14ac:dyDescent="0.3">
      <c r="A1514" t="s">
        <v>85</v>
      </c>
      <c r="B1514">
        <v>2021</v>
      </c>
      <c r="C1514" t="s">
        <v>1592</v>
      </c>
      <c r="D1514" t="s">
        <v>1741</v>
      </c>
      <c r="E1514">
        <v>1</v>
      </c>
      <c r="F1514">
        <v>1</v>
      </c>
      <c r="M1514" t="str">
        <f>VLOOKUP($D1514,Artslister!$A$1:$W$100,2,FALSE)</f>
        <v>Silene nutans</v>
      </c>
      <c r="N1514" t="str">
        <f>VLOOKUP($D1514,Artslister!$A$1:$W$100,3,FALSE)</f>
        <v>101565</v>
      </c>
      <c r="O1514" t="str">
        <f>VLOOKUP($D1514,Artslister!$A$1:$W$100,4,FALSE)</f>
        <v>61525</v>
      </c>
      <c r="P1514" t="str">
        <f>VLOOKUP($D1514,Artslister!$A$1:$W$100,5,FALSE)</f>
        <v>Plantae</v>
      </c>
      <c r="Q1514" t="str">
        <f>VLOOKUP($D1514,Artslister!$A$1:$W$100,6,FALSE)</f>
        <v>Magnoliophyta</v>
      </c>
      <c r="R1514" t="str">
        <f>VLOOKUP($D1514,Artslister!$A$1:$W$100,7,FALSE)</f>
        <v>Eudicots</v>
      </c>
      <c r="S1514" t="str">
        <f>VLOOKUP($D1514,Artslister!$A$1:$W$100,8,FALSE)</f>
        <v>Caryophyllales</v>
      </c>
      <c r="T1514" t="str">
        <f>VLOOKUP($D1514,Artslister!$A$1:$W$100,9,FALSE)</f>
        <v>Caryophyllaceae</v>
      </c>
      <c r="U1514" t="str">
        <f>VLOOKUP($D1514,Artslister!$A$1:$W$100,10,FALSE)</f>
        <v>Silene</v>
      </c>
      <c r="V1514" t="str">
        <f>VLOOKUP($D1514,Artslister!$A$1:$W$100,11,FALSE)</f>
        <v>nutans</v>
      </c>
      <c r="W1514">
        <f>VLOOKUP($D1514,Artslister!$A$1:$W$100,12,FALSE)</f>
        <v>0</v>
      </c>
      <c r="X1514" t="str">
        <f>VLOOKUP($D1514,Artslister!$A$1:$W$100,13,FALSE)</f>
        <v>L.</v>
      </c>
      <c r="Y1514" t="str">
        <f>VLOOKUP($D1514,Artslister!$A$1:$W$100,15,FALSE)</f>
        <v>NT</v>
      </c>
      <c r="Z1514" t="e">
        <f>VLOOKUP($D1514,Artslister!$A$1:$W$100,17,FALSE)</f>
        <v>#N/A</v>
      </c>
    </row>
    <row r="1515" spans="1:26" x14ac:dyDescent="0.3">
      <c r="A1515" t="s">
        <v>85</v>
      </c>
      <c r="B1515">
        <v>2021</v>
      </c>
      <c r="C1515" t="s">
        <v>1593</v>
      </c>
      <c r="D1515" t="s">
        <v>1741</v>
      </c>
      <c r="E1515">
        <v>0.1</v>
      </c>
      <c r="F1515">
        <v>1</v>
      </c>
      <c r="M1515" t="str">
        <f>VLOOKUP($D1515,Artslister!$A$1:$W$100,2,FALSE)</f>
        <v>Silene nutans</v>
      </c>
      <c r="N1515" t="str">
        <f>VLOOKUP($D1515,Artslister!$A$1:$W$100,3,FALSE)</f>
        <v>101565</v>
      </c>
      <c r="O1515" t="str">
        <f>VLOOKUP($D1515,Artslister!$A$1:$W$100,4,FALSE)</f>
        <v>61525</v>
      </c>
      <c r="P1515" t="str">
        <f>VLOOKUP($D1515,Artslister!$A$1:$W$100,5,FALSE)</f>
        <v>Plantae</v>
      </c>
      <c r="Q1515" t="str">
        <f>VLOOKUP($D1515,Artslister!$A$1:$W$100,6,FALSE)</f>
        <v>Magnoliophyta</v>
      </c>
      <c r="R1515" t="str">
        <f>VLOOKUP($D1515,Artslister!$A$1:$W$100,7,FALSE)</f>
        <v>Eudicots</v>
      </c>
      <c r="S1515" t="str">
        <f>VLOOKUP($D1515,Artslister!$A$1:$W$100,8,FALSE)</f>
        <v>Caryophyllales</v>
      </c>
      <c r="T1515" t="str">
        <f>VLOOKUP($D1515,Artslister!$A$1:$W$100,9,FALSE)</f>
        <v>Caryophyllaceae</v>
      </c>
      <c r="U1515" t="str">
        <f>VLOOKUP($D1515,Artslister!$A$1:$W$100,10,FALSE)</f>
        <v>Silene</v>
      </c>
      <c r="V1515" t="str">
        <f>VLOOKUP($D1515,Artslister!$A$1:$W$100,11,FALSE)</f>
        <v>nutans</v>
      </c>
      <c r="W1515">
        <f>VLOOKUP($D1515,Artslister!$A$1:$W$100,12,FALSE)</f>
        <v>0</v>
      </c>
      <c r="X1515" t="str">
        <f>VLOOKUP($D1515,Artslister!$A$1:$W$100,13,FALSE)</f>
        <v>L.</v>
      </c>
      <c r="Y1515" t="str">
        <f>VLOOKUP($D1515,Artslister!$A$1:$W$100,15,FALSE)</f>
        <v>NT</v>
      </c>
      <c r="Z1515" t="e">
        <f>VLOOKUP($D1515,Artslister!$A$1:$W$100,17,FALSE)</f>
        <v>#N/A</v>
      </c>
    </row>
    <row r="1516" spans="1:26" x14ac:dyDescent="0.3">
      <c r="A1516" t="s">
        <v>117</v>
      </c>
      <c r="B1516">
        <v>2022</v>
      </c>
      <c r="C1516" t="s">
        <v>1284</v>
      </c>
      <c r="D1516" t="s">
        <v>1741</v>
      </c>
      <c r="E1516">
        <v>5</v>
      </c>
      <c r="F1516">
        <v>1</v>
      </c>
      <c r="M1516" t="str">
        <f>VLOOKUP($D1516,Artslister!$A$1:$W$100,2,FALSE)</f>
        <v>Silene nutans</v>
      </c>
      <c r="N1516" t="str">
        <f>VLOOKUP($D1516,Artslister!$A$1:$W$100,3,FALSE)</f>
        <v>101565</v>
      </c>
      <c r="O1516" t="str">
        <f>VLOOKUP($D1516,Artslister!$A$1:$W$100,4,FALSE)</f>
        <v>61525</v>
      </c>
      <c r="P1516" t="str">
        <f>VLOOKUP($D1516,Artslister!$A$1:$W$100,5,FALSE)</f>
        <v>Plantae</v>
      </c>
      <c r="Q1516" t="str">
        <f>VLOOKUP($D1516,Artslister!$A$1:$W$100,6,FALSE)</f>
        <v>Magnoliophyta</v>
      </c>
      <c r="R1516" t="str">
        <f>VLOOKUP($D1516,Artslister!$A$1:$W$100,7,FALSE)</f>
        <v>Eudicots</v>
      </c>
      <c r="S1516" t="str">
        <f>VLOOKUP($D1516,Artslister!$A$1:$W$100,8,FALSE)</f>
        <v>Caryophyllales</v>
      </c>
      <c r="T1516" t="str">
        <f>VLOOKUP($D1516,Artslister!$A$1:$W$100,9,FALSE)</f>
        <v>Caryophyllaceae</v>
      </c>
      <c r="U1516" t="str">
        <f>VLOOKUP($D1516,Artslister!$A$1:$W$100,10,FALSE)</f>
        <v>Silene</v>
      </c>
      <c r="V1516" t="str">
        <f>VLOOKUP($D1516,Artslister!$A$1:$W$100,11,FALSE)</f>
        <v>nutans</v>
      </c>
      <c r="W1516">
        <f>VLOOKUP($D1516,Artslister!$A$1:$W$100,12,FALSE)</f>
        <v>0</v>
      </c>
      <c r="X1516" t="str">
        <f>VLOOKUP($D1516,Artslister!$A$1:$W$100,13,FALSE)</f>
        <v>L.</v>
      </c>
      <c r="Y1516" t="str">
        <f>VLOOKUP($D1516,Artslister!$A$1:$W$100,15,FALSE)</f>
        <v>NT</v>
      </c>
      <c r="Z1516" t="e">
        <f>VLOOKUP($D1516,Artslister!$A$1:$W$100,17,FALSE)</f>
        <v>#N/A</v>
      </c>
    </row>
    <row r="1517" spans="1:26" x14ac:dyDescent="0.3">
      <c r="A1517" t="s">
        <v>85</v>
      </c>
      <c r="B1517">
        <v>2022</v>
      </c>
      <c r="C1517" t="s">
        <v>1592</v>
      </c>
      <c r="D1517" t="s">
        <v>1741</v>
      </c>
      <c r="E1517">
        <v>1</v>
      </c>
      <c r="F1517">
        <v>1</v>
      </c>
      <c r="M1517" t="str">
        <f>VLOOKUP($D1517,Artslister!$A$1:$W$100,2,FALSE)</f>
        <v>Silene nutans</v>
      </c>
      <c r="N1517" t="str">
        <f>VLOOKUP($D1517,Artslister!$A$1:$W$100,3,FALSE)</f>
        <v>101565</v>
      </c>
      <c r="O1517" t="str">
        <f>VLOOKUP($D1517,Artslister!$A$1:$W$100,4,FALSE)</f>
        <v>61525</v>
      </c>
      <c r="P1517" t="str">
        <f>VLOOKUP($D1517,Artslister!$A$1:$W$100,5,FALSE)</f>
        <v>Plantae</v>
      </c>
      <c r="Q1517" t="str">
        <f>VLOOKUP($D1517,Artslister!$A$1:$W$100,6,FALSE)</f>
        <v>Magnoliophyta</v>
      </c>
      <c r="R1517" t="str">
        <f>VLOOKUP($D1517,Artslister!$A$1:$W$100,7,FALSE)</f>
        <v>Eudicots</v>
      </c>
      <c r="S1517" t="str">
        <f>VLOOKUP($D1517,Artslister!$A$1:$W$100,8,FALSE)</f>
        <v>Caryophyllales</v>
      </c>
      <c r="T1517" t="str">
        <f>VLOOKUP($D1517,Artslister!$A$1:$W$100,9,FALSE)</f>
        <v>Caryophyllaceae</v>
      </c>
      <c r="U1517" t="str">
        <f>VLOOKUP($D1517,Artslister!$A$1:$W$100,10,FALSE)</f>
        <v>Silene</v>
      </c>
      <c r="V1517" t="str">
        <f>VLOOKUP($D1517,Artslister!$A$1:$W$100,11,FALSE)</f>
        <v>nutans</v>
      </c>
      <c r="W1517">
        <f>VLOOKUP($D1517,Artslister!$A$1:$W$100,12,FALSE)</f>
        <v>0</v>
      </c>
      <c r="X1517" t="str">
        <f>VLOOKUP($D1517,Artslister!$A$1:$W$100,13,FALSE)</f>
        <v>L.</v>
      </c>
      <c r="Y1517" t="str">
        <f>VLOOKUP($D1517,Artslister!$A$1:$W$100,15,FALSE)</f>
        <v>NT</v>
      </c>
      <c r="Z1517" t="e">
        <f>VLOOKUP($D1517,Artslister!$A$1:$W$100,17,FALSE)</f>
        <v>#N/A</v>
      </c>
    </row>
    <row r="1518" spans="1:26" x14ac:dyDescent="0.3">
      <c r="A1518" t="s">
        <v>85</v>
      </c>
      <c r="B1518">
        <v>2022</v>
      </c>
      <c r="C1518" t="s">
        <v>1591</v>
      </c>
      <c r="D1518" t="s">
        <v>1741</v>
      </c>
      <c r="E1518" t="s">
        <v>503</v>
      </c>
      <c r="F1518">
        <v>1</v>
      </c>
      <c r="M1518" t="str">
        <f>VLOOKUP($D1518,Artslister!$A$1:$W$100,2,FALSE)</f>
        <v>Silene nutans</v>
      </c>
      <c r="N1518" t="str">
        <f>VLOOKUP($D1518,Artslister!$A$1:$W$100,3,FALSE)</f>
        <v>101565</v>
      </c>
      <c r="O1518" t="str">
        <f>VLOOKUP($D1518,Artslister!$A$1:$W$100,4,FALSE)</f>
        <v>61525</v>
      </c>
      <c r="P1518" t="str">
        <f>VLOOKUP($D1518,Artslister!$A$1:$W$100,5,FALSE)</f>
        <v>Plantae</v>
      </c>
      <c r="Q1518" t="str">
        <f>VLOOKUP($D1518,Artslister!$A$1:$W$100,6,FALSE)</f>
        <v>Magnoliophyta</v>
      </c>
      <c r="R1518" t="str">
        <f>VLOOKUP($D1518,Artslister!$A$1:$W$100,7,FALSE)</f>
        <v>Eudicots</v>
      </c>
      <c r="S1518" t="str">
        <f>VLOOKUP($D1518,Artslister!$A$1:$W$100,8,FALSE)</f>
        <v>Caryophyllales</v>
      </c>
      <c r="T1518" t="str">
        <f>VLOOKUP($D1518,Artslister!$A$1:$W$100,9,FALSE)</f>
        <v>Caryophyllaceae</v>
      </c>
      <c r="U1518" t="str">
        <f>VLOOKUP($D1518,Artslister!$A$1:$W$100,10,FALSE)</f>
        <v>Silene</v>
      </c>
      <c r="V1518" t="str">
        <f>VLOOKUP($D1518,Artslister!$A$1:$W$100,11,FALSE)</f>
        <v>nutans</v>
      </c>
      <c r="W1518">
        <f>VLOOKUP($D1518,Artslister!$A$1:$W$100,12,FALSE)</f>
        <v>0</v>
      </c>
      <c r="X1518" t="str">
        <f>VLOOKUP($D1518,Artslister!$A$1:$W$100,13,FALSE)</f>
        <v>L.</v>
      </c>
      <c r="Y1518" t="str">
        <f>VLOOKUP($D1518,Artslister!$A$1:$W$100,15,FALSE)</f>
        <v>NT</v>
      </c>
      <c r="Z1518" t="e">
        <f>VLOOKUP($D1518,Artslister!$A$1:$W$100,17,FALSE)</f>
        <v>#N/A</v>
      </c>
    </row>
    <row r="1519" spans="1:26" x14ac:dyDescent="0.3">
      <c r="A1519" t="s">
        <v>34</v>
      </c>
      <c r="B1519">
        <v>2022</v>
      </c>
      <c r="C1519" t="s">
        <v>1240</v>
      </c>
      <c r="D1519" t="s">
        <v>1741</v>
      </c>
      <c r="E1519">
        <v>1</v>
      </c>
      <c r="F1519">
        <v>1</v>
      </c>
      <c r="M1519" t="str">
        <f>VLOOKUP($D1519,Artslister!$A$1:$W$100,2,FALSE)</f>
        <v>Silene nutans</v>
      </c>
      <c r="N1519" t="str">
        <f>VLOOKUP($D1519,Artslister!$A$1:$W$100,3,FALSE)</f>
        <v>101565</v>
      </c>
      <c r="O1519" t="str">
        <f>VLOOKUP($D1519,Artslister!$A$1:$W$100,4,FALSE)</f>
        <v>61525</v>
      </c>
      <c r="P1519" t="str">
        <f>VLOOKUP($D1519,Artslister!$A$1:$W$100,5,FALSE)</f>
        <v>Plantae</v>
      </c>
      <c r="Q1519" t="str">
        <f>VLOOKUP($D1519,Artslister!$A$1:$W$100,6,FALSE)</f>
        <v>Magnoliophyta</v>
      </c>
      <c r="R1519" t="str">
        <f>VLOOKUP($D1519,Artslister!$A$1:$W$100,7,FALSE)</f>
        <v>Eudicots</v>
      </c>
      <c r="S1519" t="str">
        <f>VLOOKUP($D1519,Artslister!$A$1:$W$100,8,FALSE)</f>
        <v>Caryophyllales</v>
      </c>
      <c r="T1519" t="str">
        <f>VLOOKUP($D1519,Artslister!$A$1:$W$100,9,FALSE)</f>
        <v>Caryophyllaceae</v>
      </c>
      <c r="U1519" t="str">
        <f>VLOOKUP($D1519,Artslister!$A$1:$W$100,10,FALSE)</f>
        <v>Silene</v>
      </c>
      <c r="V1519" t="str">
        <f>VLOOKUP($D1519,Artslister!$A$1:$W$100,11,FALSE)</f>
        <v>nutans</v>
      </c>
      <c r="W1519">
        <f>VLOOKUP($D1519,Artslister!$A$1:$W$100,12,FALSE)</f>
        <v>0</v>
      </c>
      <c r="X1519" t="str">
        <f>VLOOKUP($D1519,Artslister!$A$1:$W$100,13,FALSE)</f>
        <v>L.</v>
      </c>
      <c r="Y1519" t="str">
        <f>VLOOKUP($D1519,Artslister!$A$1:$W$100,15,FALSE)</f>
        <v>NT</v>
      </c>
      <c r="Z1519" t="e">
        <f>VLOOKUP($D1519,Artslister!$A$1:$W$100,17,FALSE)</f>
        <v>#N/A</v>
      </c>
    </row>
    <row r="1520" spans="1:26" x14ac:dyDescent="0.3">
      <c r="A1520" t="s">
        <v>34</v>
      </c>
      <c r="B1520">
        <v>2022</v>
      </c>
      <c r="C1520" t="s">
        <v>1236</v>
      </c>
      <c r="D1520" t="s">
        <v>1741</v>
      </c>
      <c r="E1520">
        <v>1</v>
      </c>
      <c r="F1520">
        <v>1</v>
      </c>
      <c r="M1520" t="str">
        <f>VLOOKUP($D1520,Artslister!$A$1:$W$100,2,FALSE)</f>
        <v>Silene nutans</v>
      </c>
      <c r="N1520" t="str">
        <f>VLOOKUP($D1520,Artslister!$A$1:$W$100,3,FALSE)</f>
        <v>101565</v>
      </c>
      <c r="O1520" t="str">
        <f>VLOOKUP($D1520,Artslister!$A$1:$W$100,4,FALSE)</f>
        <v>61525</v>
      </c>
      <c r="P1520" t="str">
        <f>VLOOKUP($D1520,Artslister!$A$1:$W$100,5,FALSE)</f>
        <v>Plantae</v>
      </c>
      <c r="Q1520" t="str">
        <f>VLOOKUP($D1520,Artslister!$A$1:$W$100,6,FALSE)</f>
        <v>Magnoliophyta</v>
      </c>
      <c r="R1520" t="str">
        <f>VLOOKUP($D1520,Artslister!$A$1:$W$100,7,FALSE)</f>
        <v>Eudicots</v>
      </c>
      <c r="S1520" t="str">
        <f>VLOOKUP($D1520,Artslister!$A$1:$W$100,8,FALSE)</f>
        <v>Caryophyllales</v>
      </c>
      <c r="T1520" t="str">
        <f>VLOOKUP($D1520,Artslister!$A$1:$W$100,9,FALSE)</f>
        <v>Caryophyllaceae</v>
      </c>
      <c r="U1520" t="str">
        <f>VLOOKUP($D1520,Artslister!$A$1:$W$100,10,FALSE)</f>
        <v>Silene</v>
      </c>
      <c r="V1520" t="str">
        <f>VLOOKUP($D1520,Artslister!$A$1:$W$100,11,FALSE)</f>
        <v>nutans</v>
      </c>
      <c r="W1520">
        <f>VLOOKUP($D1520,Artslister!$A$1:$W$100,12,FALSE)</f>
        <v>0</v>
      </c>
      <c r="X1520" t="str">
        <f>VLOOKUP($D1520,Artslister!$A$1:$W$100,13,FALSE)</f>
        <v>L.</v>
      </c>
      <c r="Y1520" t="str">
        <f>VLOOKUP($D1520,Artslister!$A$1:$W$100,15,FALSE)</f>
        <v>NT</v>
      </c>
      <c r="Z1520" t="e">
        <f>VLOOKUP($D1520,Artslister!$A$1:$W$100,17,FALSE)</f>
        <v>#N/A</v>
      </c>
    </row>
    <row r="1521" spans="1:26" x14ac:dyDescent="0.3">
      <c r="A1521" t="s">
        <v>34</v>
      </c>
      <c r="B1521">
        <v>2022</v>
      </c>
      <c r="C1521" t="s">
        <v>1239</v>
      </c>
      <c r="D1521" t="s">
        <v>1741</v>
      </c>
      <c r="E1521">
        <v>1</v>
      </c>
      <c r="F1521">
        <v>1</v>
      </c>
      <c r="M1521" t="str">
        <f>VLOOKUP($D1521,Artslister!$A$1:$W$100,2,FALSE)</f>
        <v>Silene nutans</v>
      </c>
      <c r="N1521" t="str">
        <f>VLOOKUP($D1521,Artslister!$A$1:$W$100,3,FALSE)</f>
        <v>101565</v>
      </c>
      <c r="O1521" t="str">
        <f>VLOOKUP($D1521,Artslister!$A$1:$W$100,4,FALSE)</f>
        <v>61525</v>
      </c>
      <c r="P1521" t="str">
        <f>VLOOKUP($D1521,Artslister!$A$1:$W$100,5,FALSE)</f>
        <v>Plantae</v>
      </c>
      <c r="Q1521" t="str">
        <f>VLOOKUP($D1521,Artslister!$A$1:$W$100,6,FALSE)</f>
        <v>Magnoliophyta</v>
      </c>
      <c r="R1521" t="str">
        <f>VLOOKUP($D1521,Artslister!$A$1:$W$100,7,FALSE)</f>
        <v>Eudicots</v>
      </c>
      <c r="S1521" t="str">
        <f>VLOOKUP($D1521,Artslister!$A$1:$W$100,8,FALSE)</f>
        <v>Caryophyllales</v>
      </c>
      <c r="T1521" t="str">
        <f>VLOOKUP($D1521,Artslister!$A$1:$W$100,9,FALSE)</f>
        <v>Caryophyllaceae</v>
      </c>
      <c r="U1521" t="str">
        <f>VLOOKUP($D1521,Artslister!$A$1:$W$100,10,FALSE)</f>
        <v>Silene</v>
      </c>
      <c r="V1521" t="str">
        <f>VLOOKUP($D1521,Artslister!$A$1:$W$100,11,FALSE)</f>
        <v>nutans</v>
      </c>
      <c r="W1521">
        <f>VLOOKUP($D1521,Artslister!$A$1:$W$100,12,FALSE)</f>
        <v>0</v>
      </c>
      <c r="X1521" t="str">
        <f>VLOOKUP($D1521,Artslister!$A$1:$W$100,13,FALSE)</f>
        <v>L.</v>
      </c>
      <c r="Y1521" t="str">
        <f>VLOOKUP($D1521,Artslister!$A$1:$W$100,15,FALSE)</f>
        <v>NT</v>
      </c>
      <c r="Z1521" t="e">
        <f>VLOOKUP($D1521,Artslister!$A$1:$W$100,17,FALSE)</f>
        <v>#N/A</v>
      </c>
    </row>
    <row r="1522" spans="1:26" x14ac:dyDescent="0.3">
      <c r="A1522" t="s">
        <v>34</v>
      </c>
      <c r="B1522">
        <v>2022</v>
      </c>
      <c r="C1522" t="s">
        <v>1237</v>
      </c>
      <c r="D1522" t="s">
        <v>1741</v>
      </c>
      <c r="E1522">
        <v>2</v>
      </c>
      <c r="F1522">
        <v>1</v>
      </c>
      <c r="M1522" t="str">
        <f>VLOOKUP($D1522,Artslister!$A$1:$W$100,2,FALSE)</f>
        <v>Silene nutans</v>
      </c>
      <c r="N1522" t="str">
        <f>VLOOKUP($D1522,Artslister!$A$1:$W$100,3,FALSE)</f>
        <v>101565</v>
      </c>
      <c r="O1522" t="str">
        <f>VLOOKUP($D1522,Artslister!$A$1:$W$100,4,FALSE)</f>
        <v>61525</v>
      </c>
      <c r="P1522" t="str">
        <f>VLOOKUP($D1522,Artslister!$A$1:$W$100,5,FALSE)</f>
        <v>Plantae</v>
      </c>
      <c r="Q1522" t="str">
        <f>VLOOKUP($D1522,Artslister!$A$1:$W$100,6,FALSE)</f>
        <v>Magnoliophyta</v>
      </c>
      <c r="R1522" t="str">
        <f>VLOOKUP($D1522,Artslister!$A$1:$W$100,7,FALSE)</f>
        <v>Eudicots</v>
      </c>
      <c r="S1522" t="str">
        <f>VLOOKUP($D1522,Artslister!$A$1:$W$100,8,FALSE)</f>
        <v>Caryophyllales</v>
      </c>
      <c r="T1522" t="str">
        <f>VLOOKUP($D1522,Artslister!$A$1:$W$100,9,FALSE)</f>
        <v>Caryophyllaceae</v>
      </c>
      <c r="U1522" t="str">
        <f>VLOOKUP($D1522,Artslister!$A$1:$W$100,10,FALSE)</f>
        <v>Silene</v>
      </c>
      <c r="V1522" t="str">
        <f>VLOOKUP($D1522,Artslister!$A$1:$W$100,11,FALSE)</f>
        <v>nutans</v>
      </c>
      <c r="W1522">
        <f>VLOOKUP($D1522,Artslister!$A$1:$W$100,12,FALSE)</f>
        <v>0</v>
      </c>
      <c r="X1522" t="str">
        <f>VLOOKUP($D1522,Artslister!$A$1:$W$100,13,FALSE)</f>
        <v>L.</v>
      </c>
      <c r="Y1522" t="str">
        <f>VLOOKUP($D1522,Artslister!$A$1:$W$100,15,FALSE)</f>
        <v>NT</v>
      </c>
      <c r="Z1522" t="e">
        <f>VLOOKUP($D1522,Artslister!$A$1:$W$100,17,FALSE)</f>
        <v>#N/A</v>
      </c>
    </row>
    <row r="1523" spans="1:26" x14ac:dyDescent="0.3">
      <c r="A1523" t="s">
        <v>34</v>
      </c>
      <c r="B1523">
        <v>2022</v>
      </c>
      <c r="C1523" t="s">
        <v>1238</v>
      </c>
      <c r="D1523" t="s">
        <v>1741</v>
      </c>
      <c r="E1523">
        <v>7</v>
      </c>
      <c r="F1523">
        <v>1</v>
      </c>
      <c r="M1523" t="str">
        <f>VLOOKUP($D1523,Artslister!$A$1:$W$100,2,FALSE)</f>
        <v>Silene nutans</v>
      </c>
      <c r="N1523" t="str">
        <f>VLOOKUP($D1523,Artslister!$A$1:$W$100,3,FALSE)</f>
        <v>101565</v>
      </c>
      <c r="O1523" t="str">
        <f>VLOOKUP($D1523,Artslister!$A$1:$W$100,4,FALSE)</f>
        <v>61525</v>
      </c>
      <c r="P1523" t="str">
        <f>VLOOKUP($D1523,Artslister!$A$1:$W$100,5,FALSE)</f>
        <v>Plantae</v>
      </c>
      <c r="Q1523" t="str">
        <f>VLOOKUP($D1523,Artslister!$A$1:$W$100,6,FALSE)</f>
        <v>Magnoliophyta</v>
      </c>
      <c r="R1523" t="str">
        <f>VLOOKUP($D1523,Artslister!$A$1:$W$100,7,FALSE)</f>
        <v>Eudicots</v>
      </c>
      <c r="S1523" t="str">
        <f>VLOOKUP($D1523,Artslister!$A$1:$W$100,8,FALSE)</f>
        <v>Caryophyllales</v>
      </c>
      <c r="T1523" t="str">
        <f>VLOOKUP($D1523,Artslister!$A$1:$W$100,9,FALSE)</f>
        <v>Caryophyllaceae</v>
      </c>
      <c r="U1523" t="str">
        <f>VLOOKUP($D1523,Artslister!$A$1:$W$100,10,FALSE)</f>
        <v>Silene</v>
      </c>
      <c r="V1523" t="str">
        <f>VLOOKUP($D1523,Artslister!$A$1:$W$100,11,FALSE)</f>
        <v>nutans</v>
      </c>
      <c r="W1523">
        <f>VLOOKUP($D1523,Artslister!$A$1:$W$100,12,FALSE)</f>
        <v>0</v>
      </c>
      <c r="X1523" t="str">
        <f>VLOOKUP($D1523,Artslister!$A$1:$W$100,13,FALSE)</f>
        <v>L.</v>
      </c>
      <c r="Y1523" t="str">
        <f>VLOOKUP($D1523,Artslister!$A$1:$W$100,15,FALSE)</f>
        <v>NT</v>
      </c>
      <c r="Z1523" t="e">
        <f>VLOOKUP($D1523,Artslister!$A$1:$W$100,17,FALSE)</f>
        <v>#N/A</v>
      </c>
    </row>
    <row r="1524" spans="1:26" x14ac:dyDescent="0.3">
      <c r="A1524" t="s">
        <v>104</v>
      </c>
      <c r="B1524">
        <v>2017</v>
      </c>
      <c r="C1524" t="s">
        <v>1154</v>
      </c>
      <c r="D1524" t="s">
        <v>1713</v>
      </c>
      <c r="E1524">
        <v>25</v>
      </c>
      <c r="H1524">
        <v>1</v>
      </c>
      <c r="M1524" t="str">
        <f>VLOOKUP($D1524,Artslister!$A$1:$W$100,2,FALSE)</f>
        <v>Populus tremula</v>
      </c>
      <c r="N1524" t="str">
        <f>VLOOKUP($D1524,Artslister!$A$1:$W$100,3,FALSE)</f>
        <v>102641</v>
      </c>
      <c r="O1524" t="str">
        <f>VLOOKUP($D1524,Artslister!$A$1:$W$100,4,FALSE)</f>
        <v>62601</v>
      </c>
      <c r="P1524" t="str">
        <f>VLOOKUP($D1524,Artslister!$A$1:$W$100,5,FALSE)</f>
        <v>Plantae</v>
      </c>
      <c r="Q1524" t="str">
        <f>VLOOKUP($D1524,Artslister!$A$1:$W$100,6,FALSE)</f>
        <v>Magnoliophyta</v>
      </c>
      <c r="R1524" t="str">
        <f>VLOOKUP($D1524,Artslister!$A$1:$W$100,7,FALSE)</f>
        <v>Eudicots</v>
      </c>
      <c r="S1524" t="str">
        <f>VLOOKUP($D1524,Artslister!$A$1:$W$100,8,FALSE)</f>
        <v>Malpighiales</v>
      </c>
      <c r="T1524" t="str">
        <f>VLOOKUP($D1524,Artslister!$A$1:$W$100,9,FALSE)</f>
        <v>Salicaceae</v>
      </c>
      <c r="U1524" t="str">
        <f>VLOOKUP($D1524,Artslister!$A$1:$W$100,10,FALSE)</f>
        <v>Populus</v>
      </c>
      <c r="V1524" t="str">
        <f>VLOOKUP($D1524,Artslister!$A$1:$W$100,11,FALSE)</f>
        <v>tremula</v>
      </c>
      <c r="W1524">
        <f>VLOOKUP($D1524,Artslister!$A$1:$W$100,12,FALSE)</f>
        <v>0</v>
      </c>
      <c r="X1524" t="str">
        <f>VLOOKUP($D1524,Artslister!$A$1:$W$100,13,FALSE)</f>
        <v>L.</v>
      </c>
      <c r="Y1524" t="str">
        <f>VLOOKUP($D1524,Artslister!$A$1:$W$100,15,FALSE)</f>
        <v>LC</v>
      </c>
      <c r="Z1524" t="e">
        <f>VLOOKUP($D1524,Artslister!$A$1:$W$100,17,FALSE)</f>
        <v>#N/A</v>
      </c>
    </row>
    <row r="1525" spans="1:26" x14ac:dyDescent="0.3">
      <c r="A1525" t="s">
        <v>104</v>
      </c>
      <c r="B1525">
        <v>2017</v>
      </c>
      <c r="C1525" t="s">
        <v>1158</v>
      </c>
      <c r="D1525" t="s">
        <v>1713</v>
      </c>
      <c r="E1525">
        <v>30</v>
      </c>
      <c r="H1525">
        <v>1</v>
      </c>
      <c r="M1525" t="str">
        <f>VLOOKUP($D1525,Artslister!$A$1:$W$100,2,FALSE)</f>
        <v>Populus tremula</v>
      </c>
      <c r="N1525" t="str">
        <f>VLOOKUP($D1525,Artslister!$A$1:$W$100,3,FALSE)</f>
        <v>102641</v>
      </c>
      <c r="O1525" t="str">
        <f>VLOOKUP($D1525,Artslister!$A$1:$W$100,4,FALSE)</f>
        <v>62601</v>
      </c>
      <c r="P1525" t="str">
        <f>VLOOKUP($D1525,Artslister!$A$1:$W$100,5,FALSE)</f>
        <v>Plantae</v>
      </c>
      <c r="Q1525" t="str">
        <f>VLOOKUP($D1525,Artslister!$A$1:$W$100,6,FALSE)</f>
        <v>Magnoliophyta</v>
      </c>
      <c r="R1525" t="str">
        <f>VLOOKUP($D1525,Artslister!$A$1:$W$100,7,FALSE)</f>
        <v>Eudicots</v>
      </c>
      <c r="S1525" t="str">
        <f>VLOOKUP($D1525,Artslister!$A$1:$W$100,8,FALSE)</f>
        <v>Malpighiales</v>
      </c>
      <c r="T1525" t="str">
        <f>VLOOKUP($D1525,Artslister!$A$1:$W$100,9,FALSE)</f>
        <v>Salicaceae</v>
      </c>
      <c r="U1525" t="str">
        <f>VLOOKUP($D1525,Artslister!$A$1:$W$100,10,FALSE)</f>
        <v>Populus</v>
      </c>
      <c r="V1525" t="str">
        <f>VLOOKUP($D1525,Artslister!$A$1:$W$100,11,FALSE)</f>
        <v>tremula</v>
      </c>
      <c r="W1525">
        <f>VLOOKUP($D1525,Artslister!$A$1:$W$100,12,FALSE)</f>
        <v>0</v>
      </c>
      <c r="X1525" t="str">
        <f>VLOOKUP($D1525,Artslister!$A$1:$W$100,13,FALSE)</f>
        <v>L.</v>
      </c>
      <c r="Y1525" t="str">
        <f>VLOOKUP($D1525,Artslister!$A$1:$W$100,15,FALSE)</f>
        <v>LC</v>
      </c>
      <c r="Z1525" t="e">
        <f>VLOOKUP($D1525,Artslister!$A$1:$W$100,17,FALSE)</f>
        <v>#N/A</v>
      </c>
    </row>
    <row r="1526" spans="1:26" x14ac:dyDescent="0.3">
      <c r="A1526" t="s">
        <v>56</v>
      </c>
      <c r="B1526">
        <v>2017</v>
      </c>
      <c r="C1526" t="s">
        <v>1500</v>
      </c>
      <c r="D1526" t="s">
        <v>1713</v>
      </c>
      <c r="E1526">
        <v>5</v>
      </c>
      <c r="H1526">
        <v>1</v>
      </c>
      <c r="M1526" t="str">
        <f>VLOOKUP($D1526,Artslister!$A$1:$W$100,2,FALSE)</f>
        <v>Populus tremula</v>
      </c>
      <c r="N1526" t="str">
        <f>VLOOKUP($D1526,Artslister!$A$1:$W$100,3,FALSE)</f>
        <v>102641</v>
      </c>
      <c r="O1526" t="str">
        <f>VLOOKUP($D1526,Artslister!$A$1:$W$100,4,FALSE)</f>
        <v>62601</v>
      </c>
      <c r="P1526" t="str">
        <f>VLOOKUP($D1526,Artslister!$A$1:$W$100,5,FALSE)</f>
        <v>Plantae</v>
      </c>
      <c r="Q1526" t="str">
        <f>VLOOKUP($D1526,Artslister!$A$1:$W$100,6,FALSE)</f>
        <v>Magnoliophyta</v>
      </c>
      <c r="R1526" t="str">
        <f>VLOOKUP($D1526,Artslister!$A$1:$W$100,7,FALSE)</f>
        <v>Eudicots</v>
      </c>
      <c r="S1526" t="str">
        <f>VLOOKUP($D1526,Artslister!$A$1:$W$100,8,FALSE)</f>
        <v>Malpighiales</v>
      </c>
      <c r="T1526" t="str">
        <f>VLOOKUP($D1526,Artslister!$A$1:$W$100,9,FALSE)</f>
        <v>Salicaceae</v>
      </c>
      <c r="U1526" t="str">
        <f>VLOOKUP($D1526,Artslister!$A$1:$W$100,10,FALSE)</f>
        <v>Populus</v>
      </c>
      <c r="V1526" t="str">
        <f>VLOOKUP($D1526,Artslister!$A$1:$W$100,11,FALSE)</f>
        <v>tremula</v>
      </c>
      <c r="W1526">
        <f>VLOOKUP($D1526,Artslister!$A$1:$W$100,12,FALSE)</f>
        <v>0</v>
      </c>
      <c r="X1526" t="str">
        <f>VLOOKUP($D1526,Artslister!$A$1:$W$100,13,FALSE)</f>
        <v>L.</v>
      </c>
      <c r="Y1526" t="str">
        <f>VLOOKUP($D1526,Artslister!$A$1:$W$100,15,FALSE)</f>
        <v>LC</v>
      </c>
      <c r="Z1526" t="e">
        <f>VLOOKUP($D1526,Artslister!$A$1:$W$100,17,FALSE)</f>
        <v>#N/A</v>
      </c>
    </row>
    <row r="1527" spans="1:26" x14ac:dyDescent="0.3">
      <c r="A1527" t="s">
        <v>56</v>
      </c>
      <c r="B1527">
        <v>2017</v>
      </c>
      <c r="C1527" t="s">
        <v>1481</v>
      </c>
      <c r="D1527" t="s">
        <v>1713</v>
      </c>
      <c r="E1527">
        <v>2</v>
      </c>
      <c r="H1527">
        <v>1</v>
      </c>
      <c r="M1527" t="str">
        <f>VLOOKUP($D1527,Artslister!$A$1:$W$100,2,FALSE)</f>
        <v>Populus tremula</v>
      </c>
      <c r="N1527" t="str">
        <f>VLOOKUP($D1527,Artslister!$A$1:$W$100,3,FALSE)</f>
        <v>102641</v>
      </c>
      <c r="O1527" t="str">
        <f>VLOOKUP($D1527,Artslister!$A$1:$W$100,4,FALSE)</f>
        <v>62601</v>
      </c>
      <c r="P1527" t="str">
        <f>VLOOKUP($D1527,Artslister!$A$1:$W$100,5,FALSE)</f>
        <v>Plantae</v>
      </c>
      <c r="Q1527" t="str">
        <f>VLOOKUP($D1527,Artslister!$A$1:$W$100,6,FALSE)</f>
        <v>Magnoliophyta</v>
      </c>
      <c r="R1527" t="str">
        <f>VLOOKUP($D1527,Artslister!$A$1:$W$100,7,FALSE)</f>
        <v>Eudicots</v>
      </c>
      <c r="S1527" t="str">
        <f>VLOOKUP($D1527,Artslister!$A$1:$W$100,8,FALSE)</f>
        <v>Malpighiales</v>
      </c>
      <c r="T1527" t="str">
        <f>VLOOKUP($D1527,Artslister!$A$1:$W$100,9,FALSE)</f>
        <v>Salicaceae</v>
      </c>
      <c r="U1527" t="str">
        <f>VLOOKUP($D1527,Artslister!$A$1:$W$100,10,FALSE)</f>
        <v>Populus</v>
      </c>
      <c r="V1527" t="str">
        <f>VLOOKUP($D1527,Artslister!$A$1:$W$100,11,FALSE)</f>
        <v>tremula</v>
      </c>
      <c r="W1527">
        <f>VLOOKUP($D1527,Artslister!$A$1:$W$100,12,FALSE)</f>
        <v>0</v>
      </c>
      <c r="X1527" t="str">
        <f>VLOOKUP($D1527,Artslister!$A$1:$W$100,13,FALSE)</f>
        <v>L.</v>
      </c>
      <c r="Y1527" t="str">
        <f>VLOOKUP($D1527,Artslister!$A$1:$W$100,15,FALSE)</f>
        <v>LC</v>
      </c>
      <c r="Z1527" t="e">
        <f>VLOOKUP($D1527,Artslister!$A$1:$W$100,17,FALSE)</f>
        <v>#N/A</v>
      </c>
    </row>
    <row r="1528" spans="1:26" x14ac:dyDescent="0.3">
      <c r="A1528" t="s">
        <v>104</v>
      </c>
      <c r="B1528">
        <v>2018</v>
      </c>
      <c r="C1528" t="s">
        <v>1154</v>
      </c>
      <c r="D1528" t="s">
        <v>1713</v>
      </c>
      <c r="E1528">
        <v>15</v>
      </c>
      <c r="H1528">
        <v>1</v>
      </c>
      <c r="M1528" t="str">
        <f>VLOOKUP($D1528,Artslister!$A$1:$W$100,2,FALSE)</f>
        <v>Populus tremula</v>
      </c>
      <c r="N1528" t="str">
        <f>VLOOKUP($D1528,Artslister!$A$1:$W$100,3,FALSE)</f>
        <v>102641</v>
      </c>
      <c r="O1528" t="str">
        <f>VLOOKUP($D1528,Artslister!$A$1:$W$100,4,FALSE)</f>
        <v>62601</v>
      </c>
      <c r="P1528" t="str">
        <f>VLOOKUP($D1528,Artslister!$A$1:$W$100,5,FALSE)</f>
        <v>Plantae</v>
      </c>
      <c r="Q1528" t="str">
        <f>VLOOKUP($D1528,Artslister!$A$1:$W$100,6,FALSE)</f>
        <v>Magnoliophyta</v>
      </c>
      <c r="R1528" t="str">
        <f>VLOOKUP($D1528,Artslister!$A$1:$W$100,7,FALSE)</f>
        <v>Eudicots</v>
      </c>
      <c r="S1528" t="str">
        <f>VLOOKUP($D1528,Artslister!$A$1:$W$100,8,FALSE)</f>
        <v>Malpighiales</v>
      </c>
      <c r="T1528" t="str">
        <f>VLOOKUP($D1528,Artslister!$A$1:$W$100,9,FALSE)</f>
        <v>Salicaceae</v>
      </c>
      <c r="U1528" t="str">
        <f>VLOOKUP($D1528,Artslister!$A$1:$W$100,10,FALSE)</f>
        <v>Populus</v>
      </c>
      <c r="V1528" t="str">
        <f>VLOOKUP($D1528,Artslister!$A$1:$W$100,11,FALSE)</f>
        <v>tremula</v>
      </c>
      <c r="W1528">
        <f>VLOOKUP($D1528,Artslister!$A$1:$W$100,12,FALSE)</f>
        <v>0</v>
      </c>
      <c r="X1528" t="str">
        <f>VLOOKUP($D1528,Artslister!$A$1:$W$100,13,FALSE)</f>
        <v>L.</v>
      </c>
      <c r="Y1528" t="str">
        <f>VLOOKUP($D1528,Artslister!$A$1:$W$100,15,FALSE)</f>
        <v>LC</v>
      </c>
      <c r="Z1528" t="e">
        <f>VLOOKUP($D1528,Artslister!$A$1:$W$100,17,FALSE)</f>
        <v>#N/A</v>
      </c>
    </row>
    <row r="1529" spans="1:26" x14ac:dyDescent="0.3">
      <c r="A1529" t="s">
        <v>104</v>
      </c>
      <c r="B1529">
        <v>2018</v>
      </c>
      <c r="C1529" t="s">
        <v>1156</v>
      </c>
      <c r="D1529" t="s">
        <v>1713</v>
      </c>
      <c r="E1529">
        <v>2</v>
      </c>
      <c r="H1529">
        <v>1</v>
      </c>
      <c r="M1529" t="str">
        <f>VLOOKUP($D1529,Artslister!$A$1:$W$100,2,FALSE)</f>
        <v>Populus tremula</v>
      </c>
      <c r="N1529" t="str">
        <f>VLOOKUP($D1529,Artslister!$A$1:$W$100,3,FALSE)</f>
        <v>102641</v>
      </c>
      <c r="O1529" t="str">
        <f>VLOOKUP($D1529,Artslister!$A$1:$W$100,4,FALSE)</f>
        <v>62601</v>
      </c>
      <c r="P1529" t="str">
        <f>VLOOKUP($D1529,Artslister!$A$1:$W$100,5,FALSE)</f>
        <v>Plantae</v>
      </c>
      <c r="Q1529" t="str">
        <f>VLOOKUP($D1529,Artslister!$A$1:$W$100,6,FALSE)</f>
        <v>Magnoliophyta</v>
      </c>
      <c r="R1529" t="str">
        <f>VLOOKUP($D1529,Artslister!$A$1:$W$100,7,FALSE)</f>
        <v>Eudicots</v>
      </c>
      <c r="S1529" t="str">
        <f>VLOOKUP($D1529,Artslister!$A$1:$W$100,8,FALSE)</f>
        <v>Malpighiales</v>
      </c>
      <c r="T1529" t="str">
        <f>VLOOKUP($D1529,Artslister!$A$1:$W$100,9,FALSE)</f>
        <v>Salicaceae</v>
      </c>
      <c r="U1529" t="str">
        <f>VLOOKUP($D1529,Artslister!$A$1:$W$100,10,FALSE)</f>
        <v>Populus</v>
      </c>
      <c r="V1529" t="str">
        <f>VLOOKUP($D1529,Artslister!$A$1:$W$100,11,FALSE)</f>
        <v>tremula</v>
      </c>
      <c r="W1529">
        <f>VLOOKUP($D1529,Artslister!$A$1:$W$100,12,FALSE)</f>
        <v>0</v>
      </c>
      <c r="X1529" t="str">
        <f>VLOOKUP($D1529,Artslister!$A$1:$W$100,13,FALSE)</f>
        <v>L.</v>
      </c>
      <c r="Y1529" t="str">
        <f>VLOOKUP($D1529,Artslister!$A$1:$W$100,15,FALSE)</f>
        <v>LC</v>
      </c>
      <c r="Z1529" t="e">
        <f>VLOOKUP($D1529,Artslister!$A$1:$W$100,17,FALSE)</f>
        <v>#N/A</v>
      </c>
    </row>
    <row r="1530" spans="1:26" x14ac:dyDescent="0.3">
      <c r="A1530" t="s">
        <v>104</v>
      </c>
      <c r="B1530">
        <v>2018</v>
      </c>
      <c r="C1530" t="s">
        <v>1158</v>
      </c>
      <c r="D1530" t="s">
        <v>1713</v>
      </c>
      <c r="E1530">
        <v>20</v>
      </c>
      <c r="H1530">
        <v>1</v>
      </c>
      <c r="M1530" t="str">
        <f>VLOOKUP($D1530,Artslister!$A$1:$W$100,2,FALSE)</f>
        <v>Populus tremula</v>
      </c>
      <c r="N1530" t="str">
        <f>VLOOKUP($D1530,Artslister!$A$1:$W$100,3,FALSE)</f>
        <v>102641</v>
      </c>
      <c r="O1530" t="str">
        <f>VLOOKUP($D1530,Artslister!$A$1:$W$100,4,FALSE)</f>
        <v>62601</v>
      </c>
      <c r="P1530" t="str">
        <f>VLOOKUP($D1530,Artslister!$A$1:$W$100,5,FALSE)</f>
        <v>Plantae</v>
      </c>
      <c r="Q1530" t="str">
        <f>VLOOKUP($D1530,Artslister!$A$1:$W$100,6,FALSE)</f>
        <v>Magnoliophyta</v>
      </c>
      <c r="R1530" t="str">
        <f>VLOOKUP($D1530,Artslister!$A$1:$W$100,7,FALSE)</f>
        <v>Eudicots</v>
      </c>
      <c r="S1530" t="str">
        <f>VLOOKUP($D1530,Artslister!$A$1:$W$100,8,FALSE)</f>
        <v>Malpighiales</v>
      </c>
      <c r="T1530" t="str">
        <f>VLOOKUP($D1530,Artslister!$A$1:$W$100,9,FALSE)</f>
        <v>Salicaceae</v>
      </c>
      <c r="U1530" t="str">
        <f>VLOOKUP($D1530,Artslister!$A$1:$W$100,10,FALSE)</f>
        <v>Populus</v>
      </c>
      <c r="V1530" t="str">
        <f>VLOOKUP($D1530,Artslister!$A$1:$W$100,11,FALSE)</f>
        <v>tremula</v>
      </c>
      <c r="W1530">
        <f>VLOOKUP($D1530,Artslister!$A$1:$W$100,12,FALSE)</f>
        <v>0</v>
      </c>
      <c r="X1530" t="str">
        <f>VLOOKUP($D1530,Artslister!$A$1:$W$100,13,FALSE)</f>
        <v>L.</v>
      </c>
      <c r="Y1530" t="str">
        <f>VLOOKUP($D1530,Artslister!$A$1:$W$100,15,FALSE)</f>
        <v>LC</v>
      </c>
      <c r="Z1530" t="e">
        <f>VLOOKUP($D1530,Artslister!$A$1:$W$100,17,FALSE)</f>
        <v>#N/A</v>
      </c>
    </row>
    <row r="1531" spans="1:26" x14ac:dyDescent="0.3">
      <c r="A1531" t="s">
        <v>1738</v>
      </c>
      <c r="B1531">
        <v>2018</v>
      </c>
      <c r="C1531" t="s">
        <v>1260</v>
      </c>
      <c r="D1531" t="s">
        <v>1713</v>
      </c>
      <c r="E1531">
        <v>5</v>
      </c>
      <c r="H1531">
        <v>1</v>
      </c>
      <c r="M1531" t="str">
        <f>VLOOKUP($D1531,Artslister!$A$1:$W$100,2,FALSE)</f>
        <v>Populus tremula</v>
      </c>
      <c r="N1531" t="str">
        <f>VLOOKUP($D1531,Artslister!$A$1:$W$100,3,FALSE)</f>
        <v>102641</v>
      </c>
      <c r="O1531" t="str">
        <f>VLOOKUP($D1531,Artslister!$A$1:$W$100,4,FALSE)</f>
        <v>62601</v>
      </c>
      <c r="P1531" t="str">
        <f>VLOOKUP($D1531,Artslister!$A$1:$W$100,5,FALSE)</f>
        <v>Plantae</v>
      </c>
      <c r="Q1531" t="str">
        <f>VLOOKUP($D1531,Artslister!$A$1:$W$100,6,FALSE)</f>
        <v>Magnoliophyta</v>
      </c>
      <c r="R1531" t="str">
        <f>VLOOKUP($D1531,Artslister!$A$1:$W$100,7,FALSE)</f>
        <v>Eudicots</v>
      </c>
      <c r="S1531" t="str">
        <f>VLOOKUP($D1531,Artslister!$A$1:$W$100,8,FALSE)</f>
        <v>Malpighiales</v>
      </c>
      <c r="T1531" t="str">
        <f>VLOOKUP($D1531,Artslister!$A$1:$W$100,9,FALSE)</f>
        <v>Salicaceae</v>
      </c>
      <c r="U1531" t="str">
        <f>VLOOKUP($D1531,Artslister!$A$1:$W$100,10,FALSE)</f>
        <v>Populus</v>
      </c>
      <c r="V1531" t="str">
        <f>VLOOKUP($D1531,Artslister!$A$1:$W$100,11,FALSE)</f>
        <v>tremula</v>
      </c>
      <c r="W1531">
        <f>VLOOKUP($D1531,Artslister!$A$1:$W$100,12,FALSE)</f>
        <v>0</v>
      </c>
      <c r="X1531" t="str">
        <f>VLOOKUP($D1531,Artslister!$A$1:$W$100,13,FALSE)</f>
        <v>L.</v>
      </c>
      <c r="Y1531" t="str">
        <f>VLOOKUP($D1531,Artslister!$A$1:$W$100,15,FALSE)</f>
        <v>LC</v>
      </c>
      <c r="Z1531" t="e">
        <f>VLOOKUP($D1531,Artslister!$A$1:$W$100,17,FALSE)</f>
        <v>#N/A</v>
      </c>
    </row>
    <row r="1532" spans="1:26" x14ac:dyDescent="0.3">
      <c r="A1532" t="s">
        <v>56</v>
      </c>
      <c r="B1532">
        <v>2018</v>
      </c>
      <c r="C1532" t="s">
        <v>1500</v>
      </c>
      <c r="D1532" t="s">
        <v>1713</v>
      </c>
      <c r="E1532">
        <v>5</v>
      </c>
      <c r="H1532">
        <v>1</v>
      </c>
      <c r="M1532" t="str">
        <f>VLOOKUP($D1532,Artslister!$A$1:$W$100,2,FALSE)</f>
        <v>Populus tremula</v>
      </c>
      <c r="N1532" t="str">
        <f>VLOOKUP($D1532,Artslister!$A$1:$W$100,3,FALSE)</f>
        <v>102641</v>
      </c>
      <c r="O1532" t="str">
        <f>VLOOKUP($D1532,Artslister!$A$1:$W$100,4,FALSE)</f>
        <v>62601</v>
      </c>
      <c r="P1532" t="str">
        <f>VLOOKUP($D1532,Artslister!$A$1:$W$100,5,FALSE)</f>
        <v>Plantae</v>
      </c>
      <c r="Q1532" t="str">
        <f>VLOOKUP($D1532,Artslister!$A$1:$W$100,6,FALSE)</f>
        <v>Magnoliophyta</v>
      </c>
      <c r="R1532" t="str">
        <f>VLOOKUP($D1532,Artslister!$A$1:$W$100,7,FALSE)</f>
        <v>Eudicots</v>
      </c>
      <c r="S1532" t="str">
        <f>VLOOKUP($D1532,Artslister!$A$1:$W$100,8,FALSE)</f>
        <v>Malpighiales</v>
      </c>
      <c r="T1532" t="str">
        <f>VLOOKUP($D1532,Artslister!$A$1:$W$100,9,FALSE)</f>
        <v>Salicaceae</v>
      </c>
      <c r="U1532" t="str">
        <f>VLOOKUP($D1532,Artslister!$A$1:$W$100,10,FALSE)</f>
        <v>Populus</v>
      </c>
      <c r="V1532" t="str">
        <f>VLOOKUP($D1532,Artslister!$A$1:$W$100,11,FALSE)</f>
        <v>tremula</v>
      </c>
      <c r="W1532">
        <f>VLOOKUP($D1532,Artslister!$A$1:$W$100,12,FALSE)</f>
        <v>0</v>
      </c>
      <c r="X1532" t="str">
        <f>VLOOKUP($D1532,Artslister!$A$1:$W$100,13,FALSE)</f>
        <v>L.</v>
      </c>
      <c r="Y1532" t="str">
        <f>VLOOKUP($D1532,Artslister!$A$1:$W$100,15,FALSE)</f>
        <v>LC</v>
      </c>
      <c r="Z1532" t="e">
        <f>VLOOKUP($D1532,Artslister!$A$1:$W$100,17,FALSE)</f>
        <v>#N/A</v>
      </c>
    </row>
    <row r="1533" spans="1:26" x14ac:dyDescent="0.3">
      <c r="A1533" t="s">
        <v>56</v>
      </c>
      <c r="B1533">
        <v>2018</v>
      </c>
      <c r="C1533" t="s">
        <v>1481</v>
      </c>
      <c r="D1533" t="s">
        <v>1713</v>
      </c>
      <c r="E1533">
        <v>3</v>
      </c>
      <c r="H1533">
        <v>1</v>
      </c>
      <c r="M1533" t="str">
        <f>VLOOKUP($D1533,Artslister!$A$1:$W$100,2,FALSE)</f>
        <v>Populus tremula</v>
      </c>
      <c r="N1533" t="str">
        <f>VLOOKUP($D1533,Artslister!$A$1:$W$100,3,FALSE)</f>
        <v>102641</v>
      </c>
      <c r="O1533" t="str">
        <f>VLOOKUP($D1533,Artslister!$A$1:$W$100,4,FALSE)</f>
        <v>62601</v>
      </c>
      <c r="P1533" t="str">
        <f>VLOOKUP($D1533,Artslister!$A$1:$W$100,5,FALSE)</f>
        <v>Plantae</v>
      </c>
      <c r="Q1533" t="str">
        <f>VLOOKUP($D1533,Artslister!$A$1:$W$100,6,FALSE)</f>
        <v>Magnoliophyta</v>
      </c>
      <c r="R1533" t="str">
        <f>VLOOKUP($D1533,Artslister!$A$1:$W$100,7,FALSE)</f>
        <v>Eudicots</v>
      </c>
      <c r="S1533" t="str">
        <f>VLOOKUP($D1533,Artslister!$A$1:$W$100,8,FALSE)</f>
        <v>Malpighiales</v>
      </c>
      <c r="T1533" t="str">
        <f>VLOOKUP($D1533,Artslister!$A$1:$W$100,9,FALSE)</f>
        <v>Salicaceae</v>
      </c>
      <c r="U1533" t="str">
        <f>VLOOKUP($D1533,Artslister!$A$1:$W$100,10,FALSE)</f>
        <v>Populus</v>
      </c>
      <c r="V1533" t="str">
        <f>VLOOKUP($D1533,Artslister!$A$1:$W$100,11,FALSE)</f>
        <v>tremula</v>
      </c>
      <c r="W1533">
        <f>VLOOKUP($D1533,Artslister!$A$1:$W$100,12,FALSE)</f>
        <v>0</v>
      </c>
      <c r="X1533" t="str">
        <f>VLOOKUP($D1533,Artslister!$A$1:$W$100,13,FALSE)</f>
        <v>L.</v>
      </c>
      <c r="Y1533" t="str">
        <f>VLOOKUP($D1533,Artslister!$A$1:$W$100,15,FALSE)</f>
        <v>LC</v>
      </c>
      <c r="Z1533" t="e">
        <f>VLOOKUP($D1533,Artslister!$A$1:$W$100,17,FALSE)</f>
        <v>#N/A</v>
      </c>
    </row>
    <row r="1534" spans="1:26" x14ac:dyDescent="0.3">
      <c r="A1534" t="s">
        <v>104</v>
      </c>
      <c r="B1534">
        <v>2019</v>
      </c>
      <c r="C1534" t="s">
        <v>1751</v>
      </c>
      <c r="D1534" t="s">
        <v>1713</v>
      </c>
      <c r="H1534">
        <v>1</v>
      </c>
      <c r="M1534" t="str">
        <f>VLOOKUP($D1534,Artslister!$A$1:$W$100,2,FALSE)</f>
        <v>Populus tremula</v>
      </c>
      <c r="N1534" t="str">
        <f>VLOOKUP($D1534,Artslister!$A$1:$W$100,3,FALSE)</f>
        <v>102641</v>
      </c>
      <c r="O1534" t="str">
        <f>VLOOKUP($D1534,Artslister!$A$1:$W$100,4,FALSE)</f>
        <v>62601</v>
      </c>
      <c r="P1534" t="str">
        <f>VLOOKUP($D1534,Artslister!$A$1:$W$100,5,FALSE)</f>
        <v>Plantae</v>
      </c>
      <c r="Q1534" t="str">
        <f>VLOOKUP($D1534,Artslister!$A$1:$W$100,6,FALSE)</f>
        <v>Magnoliophyta</v>
      </c>
      <c r="R1534" t="str">
        <f>VLOOKUP($D1534,Artslister!$A$1:$W$100,7,FALSE)</f>
        <v>Eudicots</v>
      </c>
      <c r="S1534" t="str">
        <f>VLOOKUP($D1534,Artslister!$A$1:$W$100,8,FALSE)</f>
        <v>Malpighiales</v>
      </c>
      <c r="T1534" t="str">
        <f>VLOOKUP($D1534,Artslister!$A$1:$W$100,9,FALSE)</f>
        <v>Salicaceae</v>
      </c>
      <c r="U1534" t="str">
        <f>VLOOKUP($D1534,Artslister!$A$1:$W$100,10,FALSE)</f>
        <v>Populus</v>
      </c>
      <c r="V1534" t="str">
        <f>VLOOKUP($D1534,Artslister!$A$1:$W$100,11,FALSE)</f>
        <v>tremula</v>
      </c>
      <c r="W1534">
        <f>VLOOKUP($D1534,Artslister!$A$1:$W$100,12,FALSE)</f>
        <v>0</v>
      </c>
      <c r="X1534" t="str">
        <f>VLOOKUP($D1534,Artslister!$A$1:$W$100,13,FALSE)</f>
        <v>L.</v>
      </c>
      <c r="Y1534" t="str">
        <f>VLOOKUP($D1534,Artslister!$A$1:$W$100,15,FALSE)</f>
        <v>LC</v>
      </c>
      <c r="Z1534" t="e">
        <f>VLOOKUP($D1534,Artslister!$A$1:$W$100,17,FALSE)</f>
        <v>#N/A</v>
      </c>
    </row>
    <row r="1535" spans="1:26" x14ac:dyDescent="0.3">
      <c r="A1535" t="s">
        <v>104</v>
      </c>
      <c r="B1535">
        <v>2019</v>
      </c>
      <c r="C1535" t="s">
        <v>1757</v>
      </c>
      <c r="D1535" t="s">
        <v>1713</v>
      </c>
      <c r="E1535">
        <v>5</v>
      </c>
      <c r="H1535">
        <v>1</v>
      </c>
      <c r="M1535" t="str">
        <f>VLOOKUP($D1535,Artslister!$A$1:$W$100,2,FALSE)</f>
        <v>Populus tremula</v>
      </c>
      <c r="N1535" t="str">
        <f>VLOOKUP($D1535,Artslister!$A$1:$W$100,3,FALSE)</f>
        <v>102641</v>
      </c>
      <c r="O1535" t="str">
        <f>VLOOKUP($D1535,Artslister!$A$1:$W$100,4,FALSE)</f>
        <v>62601</v>
      </c>
      <c r="P1535" t="str">
        <f>VLOOKUP($D1535,Artslister!$A$1:$W$100,5,FALSE)</f>
        <v>Plantae</v>
      </c>
      <c r="Q1535" t="str">
        <f>VLOOKUP($D1535,Artslister!$A$1:$W$100,6,FALSE)</f>
        <v>Magnoliophyta</v>
      </c>
      <c r="R1535" t="str">
        <f>VLOOKUP($D1535,Artslister!$A$1:$W$100,7,FALSE)</f>
        <v>Eudicots</v>
      </c>
      <c r="S1535" t="str">
        <f>VLOOKUP($D1535,Artslister!$A$1:$W$100,8,FALSE)</f>
        <v>Malpighiales</v>
      </c>
      <c r="T1535" t="str">
        <f>VLOOKUP($D1535,Artslister!$A$1:$W$100,9,FALSE)</f>
        <v>Salicaceae</v>
      </c>
      <c r="U1535" t="str">
        <f>VLOOKUP($D1535,Artslister!$A$1:$W$100,10,FALSE)</f>
        <v>Populus</v>
      </c>
      <c r="V1535" t="str">
        <f>VLOOKUP($D1535,Artslister!$A$1:$W$100,11,FALSE)</f>
        <v>tremula</v>
      </c>
      <c r="W1535">
        <f>VLOOKUP($D1535,Artslister!$A$1:$W$100,12,FALSE)</f>
        <v>0</v>
      </c>
      <c r="X1535" t="str">
        <f>VLOOKUP($D1535,Artslister!$A$1:$W$100,13,FALSE)</f>
        <v>L.</v>
      </c>
      <c r="Y1535" t="str">
        <f>VLOOKUP($D1535,Artslister!$A$1:$W$100,15,FALSE)</f>
        <v>LC</v>
      </c>
      <c r="Z1535" t="e">
        <f>VLOOKUP($D1535,Artslister!$A$1:$W$100,17,FALSE)</f>
        <v>#N/A</v>
      </c>
    </row>
    <row r="1536" spans="1:26" x14ac:dyDescent="0.3">
      <c r="A1536" t="s">
        <v>104</v>
      </c>
      <c r="B1536">
        <v>2019</v>
      </c>
      <c r="C1536" t="s">
        <v>1754</v>
      </c>
      <c r="D1536" t="s">
        <v>1713</v>
      </c>
      <c r="E1536">
        <v>7</v>
      </c>
      <c r="H1536">
        <v>1</v>
      </c>
      <c r="M1536" t="str">
        <f>VLOOKUP($D1536,Artslister!$A$1:$W$100,2,FALSE)</f>
        <v>Populus tremula</v>
      </c>
      <c r="N1536" t="str">
        <f>VLOOKUP($D1536,Artslister!$A$1:$W$100,3,FALSE)</f>
        <v>102641</v>
      </c>
      <c r="O1536" t="str">
        <f>VLOOKUP($D1536,Artslister!$A$1:$W$100,4,FALSE)</f>
        <v>62601</v>
      </c>
      <c r="P1536" t="str">
        <f>VLOOKUP($D1536,Artslister!$A$1:$W$100,5,FALSE)</f>
        <v>Plantae</v>
      </c>
      <c r="Q1536" t="str">
        <f>VLOOKUP($D1536,Artslister!$A$1:$W$100,6,FALSE)</f>
        <v>Magnoliophyta</v>
      </c>
      <c r="R1536" t="str">
        <f>VLOOKUP($D1536,Artslister!$A$1:$W$100,7,FALSE)</f>
        <v>Eudicots</v>
      </c>
      <c r="S1536" t="str">
        <f>VLOOKUP($D1536,Artslister!$A$1:$W$100,8,FALSE)</f>
        <v>Malpighiales</v>
      </c>
      <c r="T1536" t="str">
        <f>VLOOKUP($D1536,Artslister!$A$1:$W$100,9,FALSE)</f>
        <v>Salicaceae</v>
      </c>
      <c r="U1536" t="str">
        <f>VLOOKUP($D1536,Artslister!$A$1:$W$100,10,FALSE)</f>
        <v>Populus</v>
      </c>
      <c r="V1536" t="str">
        <f>VLOOKUP($D1536,Artslister!$A$1:$W$100,11,FALSE)</f>
        <v>tremula</v>
      </c>
      <c r="W1536">
        <f>VLOOKUP($D1536,Artslister!$A$1:$W$100,12,FALSE)</f>
        <v>0</v>
      </c>
      <c r="X1536" t="str">
        <f>VLOOKUP($D1536,Artslister!$A$1:$W$100,13,FALSE)</f>
        <v>L.</v>
      </c>
      <c r="Y1536" t="str">
        <f>VLOOKUP($D1536,Artslister!$A$1:$W$100,15,FALSE)</f>
        <v>LC</v>
      </c>
      <c r="Z1536" t="e">
        <f>VLOOKUP($D1536,Artslister!$A$1:$W$100,17,FALSE)</f>
        <v>#N/A</v>
      </c>
    </row>
    <row r="1537" spans="1:26" x14ac:dyDescent="0.3">
      <c r="A1537" t="s">
        <v>1738</v>
      </c>
      <c r="B1537">
        <v>2019</v>
      </c>
      <c r="C1537" t="s">
        <v>1260</v>
      </c>
      <c r="D1537" t="s">
        <v>1713</v>
      </c>
      <c r="E1537">
        <v>1</v>
      </c>
      <c r="H1537">
        <v>1</v>
      </c>
      <c r="M1537" t="str">
        <f>VLOOKUP($D1537,Artslister!$A$1:$W$100,2,FALSE)</f>
        <v>Populus tremula</v>
      </c>
      <c r="N1537" t="str">
        <f>VLOOKUP($D1537,Artslister!$A$1:$W$100,3,FALSE)</f>
        <v>102641</v>
      </c>
      <c r="O1537" t="str">
        <f>VLOOKUP($D1537,Artslister!$A$1:$W$100,4,FALSE)</f>
        <v>62601</v>
      </c>
      <c r="P1537" t="str">
        <f>VLOOKUP($D1537,Artslister!$A$1:$W$100,5,FALSE)</f>
        <v>Plantae</v>
      </c>
      <c r="Q1537" t="str">
        <f>VLOOKUP($D1537,Artslister!$A$1:$W$100,6,FALSE)</f>
        <v>Magnoliophyta</v>
      </c>
      <c r="R1537" t="str">
        <f>VLOOKUP($D1537,Artslister!$A$1:$W$100,7,FALSE)</f>
        <v>Eudicots</v>
      </c>
      <c r="S1537" t="str">
        <f>VLOOKUP($D1537,Artslister!$A$1:$W$100,8,FALSE)</f>
        <v>Malpighiales</v>
      </c>
      <c r="T1537" t="str">
        <f>VLOOKUP($D1537,Artslister!$A$1:$W$100,9,FALSE)</f>
        <v>Salicaceae</v>
      </c>
      <c r="U1537" t="str">
        <f>VLOOKUP($D1537,Artslister!$A$1:$W$100,10,FALSE)</f>
        <v>Populus</v>
      </c>
      <c r="V1537" t="str">
        <f>VLOOKUP($D1537,Artslister!$A$1:$W$100,11,FALSE)</f>
        <v>tremula</v>
      </c>
      <c r="W1537">
        <f>VLOOKUP($D1537,Artslister!$A$1:$W$100,12,FALSE)</f>
        <v>0</v>
      </c>
      <c r="X1537" t="str">
        <f>VLOOKUP($D1537,Artslister!$A$1:$W$100,13,FALSE)</f>
        <v>L.</v>
      </c>
      <c r="Y1537" t="str">
        <f>VLOOKUP($D1537,Artslister!$A$1:$W$100,15,FALSE)</f>
        <v>LC</v>
      </c>
      <c r="Z1537" t="e">
        <f>VLOOKUP($D1537,Artslister!$A$1:$W$100,17,FALSE)</f>
        <v>#N/A</v>
      </c>
    </row>
    <row r="1538" spans="1:26" x14ac:dyDescent="0.3">
      <c r="A1538" t="s">
        <v>56</v>
      </c>
      <c r="B1538">
        <v>2019</v>
      </c>
      <c r="C1538" t="s">
        <v>1500</v>
      </c>
      <c r="D1538" t="s">
        <v>1713</v>
      </c>
      <c r="E1538">
        <v>5</v>
      </c>
      <c r="H1538">
        <v>1</v>
      </c>
      <c r="M1538" t="str">
        <f>VLOOKUP($D1538,Artslister!$A$1:$W$100,2,FALSE)</f>
        <v>Populus tremula</v>
      </c>
      <c r="N1538" t="str">
        <f>VLOOKUP($D1538,Artslister!$A$1:$W$100,3,FALSE)</f>
        <v>102641</v>
      </c>
      <c r="O1538" t="str">
        <f>VLOOKUP($D1538,Artslister!$A$1:$W$100,4,FALSE)</f>
        <v>62601</v>
      </c>
      <c r="P1538" t="str">
        <f>VLOOKUP($D1538,Artslister!$A$1:$W$100,5,FALSE)</f>
        <v>Plantae</v>
      </c>
      <c r="Q1538" t="str">
        <f>VLOOKUP($D1538,Artslister!$A$1:$W$100,6,FALSE)</f>
        <v>Magnoliophyta</v>
      </c>
      <c r="R1538" t="str">
        <f>VLOOKUP($D1538,Artslister!$A$1:$W$100,7,FALSE)</f>
        <v>Eudicots</v>
      </c>
      <c r="S1538" t="str">
        <f>VLOOKUP($D1538,Artslister!$A$1:$W$100,8,FALSE)</f>
        <v>Malpighiales</v>
      </c>
      <c r="T1538" t="str">
        <f>VLOOKUP($D1538,Artslister!$A$1:$W$100,9,FALSE)</f>
        <v>Salicaceae</v>
      </c>
      <c r="U1538" t="str">
        <f>VLOOKUP($D1538,Artslister!$A$1:$W$100,10,FALSE)</f>
        <v>Populus</v>
      </c>
      <c r="V1538" t="str">
        <f>VLOOKUP($D1538,Artslister!$A$1:$W$100,11,FALSE)</f>
        <v>tremula</v>
      </c>
      <c r="W1538">
        <f>VLOOKUP($D1538,Artslister!$A$1:$W$100,12,FALSE)</f>
        <v>0</v>
      </c>
      <c r="X1538" t="str">
        <f>VLOOKUP($D1538,Artslister!$A$1:$W$100,13,FALSE)</f>
        <v>L.</v>
      </c>
      <c r="Y1538" t="str">
        <f>VLOOKUP($D1538,Artslister!$A$1:$W$100,15,FALSE)</f>
        <v>LC</v>
      </c>
      <c r="Z1538" t="e">
        <f>VLOOKUP($D1538,Artslister!$A$1:$W$100,17,FALSE)</f>
        <v>#N/A</v>
      </c>
    </row>
    <row r="1539" spans="1:26" x14ac:dyDescent="0.3">
      <c r="A1539" s="21" t="s">
        <v>104</v>
      </c>
      <c r="B1539" s="21">
        <v>2020</v>
      </c>
      <c r="C1539" s="21" t="s">
        <v>1156</v>
      </c>
      <c r="D1539" s="21" t="s">
        <v>1713</v>
      </c>
      <c r="E1539" s="21">
        <v>20</v>
      </c>
      <c r="H1539">
        <v>1</v>
      </c>
      <c r="K1539" s="21"/>
      <c r="M1539" t="str">
        <f>VLOOKUP($D1539,Artslister!$A$1:$W$100,2,FALSE)</f>
        <v>Populus tremula</v>
      </c>
      <c r="N1539" t="str">
        <f>VLOOKUP($D1539,Artslister!$A$1:$W$100,3,FALSE)</f>
        <v>102641</v>
      </c>
      <c r="O1539" t="str">
        <f>VLOOKUP($D1539,Artslister!$A$1:$W$100,4,FALSE)</f>
        <v>62601</v>
      </c>
      <c r="P1539" t="str">
        <f>VLOOKUP($D1539,Artslister!$A$1:$W$100,5,FALSE)</f>
        <v>Plantae</v>
      </c>
      <c r="Q1539" t="str">
        <f>VLOOKUP($D1539,Artslister!$A$1:$W$100,6,FALSE)</f>
        <v>Magnoliophyta</v>
      </c>
      <c r="R1539" t="str">
        <f>VLOOKUP($D1539,Artslister!$A$1:$W$100,7,FALSE)</f>
        <v>Eudicots</v>
      </c>
      <c r="S1539" t="str">
        <f>VLOOKUP($D1539,Artslister!$A$1:$W$100,8,FALSE)</f>
        <v>Malpighiales</v>
      </c>
      <c r="T1539" t="str">
        <f>VLOOKUP($D1539,Artslister!$A$1:$W$100,9,FALSE)</f>
        <v>Salicaceae</v>
      </c>
      <c r="U1539" t="str">
        <f>VLOOKUP($D1539,Artslister!$A$1:$W$100,10,FALSE)</f>
        <v>Populus</v>
      </c>
      <c r="V1539" t="str">
        <f>VLOOKUP($D1539,Artslister!$A$1:$W$100,11,FALSE)</f>
        <v>tremula</v>
      </c>
      <c r="W1539">
        <f>VLOOKUP($D1539,Artslister!$A$1:$W$100,12,FALSE)</f>
        <v>0</v>
      </c>
      <c r="X1539" t="str">
        <f>VLOOKUP($D1539,Artslister!$A$1:$W$100,13,FALSE)</f>
        <v>L.</v>
      </c>
      <c r="Y1539" t="str">
        <f>VLOOKUP($D1539,Artslister!$A$1:$W$100,15,FALSE)</f>
        <v>LC</v>
      </c>
      <c r="Z1539" t="e">
        <f>VLOOKUP($D1539,Artslister!$A$1:$W$100,17,FALSE)</f>
        <v>#N/A</v>
      </c>
    </row>
    <row r="1540" spans="1:26" x14ac:dyDescent="0.3">
      <c r="A1540" s="21" t="s">
        <v>104</v>
      </c>
      <c r="B1540" s="21">
        <v>2020</v>
      </c>
      <c r="C1540" s="21" t="s">
        <v>1158</v>
      </c>
      <c r="D1540" s="21" t="s">
        <v>1713</v>
      </c>
      <c r="E1540" s="21">
        <v>30</v>
      </c>
      <c r="H1540">
        <v>1</v>
      </c>
      <c r="K1540" s="21"/>
      <c r="M1540" t="str">
        <f>VLOOKUP($D1540,Artslister!$A$1:$W$100,2,FALSE)</f>
        <v>Populus tremula</v>
      </c>
      <c r="N1540" t="str">
        <f>VLOOKUP($D1540,Artslister!$A$1:$W$100,3,FALSE)</f>
        <v>102641</v>
      </c>
      <c r="O1540" t="str">
        <f>VLOOKUP($D1540,Artslister!$A$1:$W$100,4,FALSE)</f>
        <v>62601</v>
      </c>
      <c r="P1540" t="str">
        <f>VLOOKUP($D1540,Artslister!$A$1:$W$100,5,FALSE)</f>
        <v>Plantae</v>
      </c>
      <c r="Q1540" t="str">
        <f>VLOOKUP($D1540,Artslister!$A$1:$W$100,6,FALSE)</f>
        <v>Magnoliophyta</v>
      </c>
      <c r="R1540" t="str">
        <f>VLOOKUP($D1540,Artslister!$A$1:$W$100,7,FALSE)</f>
        <v>Eudicots</v>
      </c>
      <c r="S1540" t="str">
        <f>VLOOKUP($D1540,Artslister!$A$1:$W$100,8,FALSE)</f>
        <v>Malpighiales</v>
      </c>
      <c r="T1540" t="str">
        <f>VLOOKUP($D1540,Artslister!$A$1:$W$100,9,FALSE)</f>
        <v>Salicaceae</v>
      </c>
      <c r="U1540" t="str">
        <f>VLOOKUP($D1540,Artslister!$A$1:$W$100,10,FALSE)</f>
        <v>Populus</v>
      </c>
      <c r="V1540" t="str">
        <f>VLOOKUP($D1540,Artslister!$A$1:$W$100,11,FALSE)</f>
        <v>tremula</v>
      </c>
      <c r="W1540">
        <f>VLOOKUP($D1540,Artslister!$A$1:$W$100,12,FALSE)</f>
        <v>0</v>
      </c>
      <c r="X1540" t="str">
        <f>VLOOKUP($D1540,Artslister!$A$1:$W$100,13,FALSE)</f>
        <v>L.</v>
      </c>
      <c r="Y1540" t="str">
        <f>VLOOKUP($D1540,Artslister!$A$1:$W$100,15,FALSE)</f>
        <v>LC</v>
      </c>
      <c r="Z1540" t="e">
        <f>VLOOKUP($D1540,Artslister!$A$1:$W$100,17,FALSE)</f>
        <v>#N/A</v>
      </c>
    </row>
    <row r="1541" spans="1:26" s="45" customFormat="1" x14ac:dyDescent="0.3">
      <c r="A1541" s="58" t="s">
        <v>104</v>
      </c>
      <c r="B1541" s="58">
        <v>2021</v>
      </c>
      <c r="C1541" s="58" t="s">
        <v>1154</v>
      </c>
      <c r="D1541" s="58" t="s">
        <v>1713</v>
      </c>
      <c r="E1541" s="58">
        <v>1</v>
      </c>
      <c r="H1541" s="45">
        <v>1</v>
      </c>
      <c r="K1541" s="58"/>
      <c r="M1541" s="45" t="str">
        <f>VLOOKUP($D1541,Artslister!$A$1:$W$100,2,FALSE)</f>
        <v>Populus tremula</v>
      </c>
      <c r="N1541" s="45" t="str">
        <f>VLOOKUP($D1541,Artslister!$A$1:$W$100,3,FALSE)</f>
        <v>102641</v>
      </c>
      <c r="O1541" s="45" t="str">
        <f>VLOOKUP($D1541,Artslister!$A$1:$W$100,4,FALSE)</f>
        <v>62601</v>
      </c>
      <c r="P1541" s="45" t="str">
        <f>VLOOKUP($D1541,Artslister!$A$1:$W$100,5,FALSE)</f>
        <v>Plantae</v>
      </c>
      <c r="Q1541" s="45" t="str">
        <f>VLOOKUP($D1541,Artslister!$A$1:$W$100,6,FALSE)</f>
        <v>Magnoliophyta</v>
      </c>
      <c r="R1541" s="45" t="str">
        <f>VLOOKUP($D1541,Artslister!$A$1:$W$100,7,FALSE)</f>
        <v>Eudicots</v>
      </c>
      <c r="S1541" s="45" t="str">
        <f>VLOOKUP($D1541,Artslister!$A$1:$W$100,8,FALSE)</f>
        <v>Malpighiales</v>
      </c>
      <c r="T1541" s="45" t="str">
        <f>VLOOKUP($D1541,Artslister!$A$1:$W$100,9,FALSE)</f>
        <v>Salicaceae</v>
      </c>
      <c r="U1541" s="45" t="str">
        <f>VLOOKUP($D1541,Artslister!$A$1:$W$100,10,FALSE)</f>
        <v>Populus</v>
      </c>
      <c r="V1541" s="45" t="str">
        <f>VLOOKUP($D1541,Artslister!$A$1:$W$100,11,FALSE)</f>
        <v>tremula</v>
      </c>
      <c r="W1541" s="45">
        <f>VLOOKUP($D1541,Artslister!$A$1:$W$100,12,FALSE)</f>
        <v>0</v>
      </c>
      <c r="X1541" s="45" t="str">
        <f>VLOOKUP($D1541,Artslister!$A$1:$W$100,13,FALSE)</f>
        <v>L.</v>
      </c>
      <c r="Y1541" s="45" t="str">
        <f>VLOOKUP($D1541,Artslister!$A$1:$W$100,15,FALSE)</f>
        <v>LC</v>
      </c>
      <c r="Z1541" s="45" t="e">
        <f>VLOOKUP($D1541,Artslister!$A$1:$W$100,17,FALSE)</f>
        <v>#N/A</v>
      </c>
    </row>
    <row r="1542" spans="1:26" s="45" customFormat="1" x14ac:dyDescent="0.3">
      <c r="A1542" s="58" t="s">
        <v>104</v>
      </c>
      <c r="B1542" s="58">
        <v>2021</v>
      </c>
      <c r="C1542" s="58" t="s">
        <v>1156</v>
      </c>
      <c r="D1542" s="58" t="s">
        <v>1713</v>
      </c>
      <c r="E1542" s="58">
        <v>20</v>
      </c>
      <c r="H1542" s="45">
        <v>1</v>
      </c>
      <c r="K1542" s="58"/>
      <c r="M1542" s="45" t="str">
        <f>VLOOKUP($D1542,Artslister!$A$1:$W$100,2,FALSE)</f>
        <v>Populus tremula</v>
      </c>
      <c r="N1542" s="45" t="str">
        <f>VLOOKUP($D1542,Artslister!$A$1:$W$100,3,FALSE)</f>
        <v>102641</v>
      </c>
      <c r="O1542" s="45" t="str">
        <f>VLOOKUP($D1542,Artslister!$A$1:$W$100,4,FALSE)</f>
        <v>62601</v>
      </c>
      <c r="P1542" s="45" t="str">
        <f>VLOOKUP($D1542,Artslister!$A$1:$W$100,5,FALSE)</f>
        <v>Plantae</v>
      </c>
      <c r="Q1542" s="45" t="str">
        <f>VLOOKUP($D1542,Artslister!$A$1:$W$100,6,FALSE)</f>
        <v>Magnoliophyta</v>
      </c>
      <c r="R1542" s="45" t="str">
        <f>VLOOKUP($D1542,Artslister!$A$1:$W$100,7,FALSE)</f>
        <v>Eudicots</v>
      </c>
      <c r="S1542" s="45" t="str">
        <f>VLOOKUP($D1542,Artslister!$A$1:$W$100,8,FALSE)</f>
        <v>Malpighiales</v>
      </c>
      <c r="T1542" s="45" t="str">
        <f>VLOOKUP($D1542,Artslister!$A$1:$W$100,9,FALSE)</f>
        <v>Salicaceae</v>
      </c>
      <c r="U1542" s="45" t="str">
        <f>VLOOKUP($D1542,Artslister!$A$1:$W$100,10,FALSE)</f>
        <v>Populus</v>
      </c>
      <c r="V1542" s="45" t="str">
        <f>VLOOKUP($D1542,Artslister!$A$1:$W$100,11,FALSE)</f>
        <v>tremula</v>
      </c>
      <c r="W1542" s="45">
        <f>VLOOKUP($D1542,Artslister!$A$1:$W$100,12,FALSE)</f>
        <v>0</v>
      </c>
      <c r="X1542" s="45" t="str">
        <f>VLOOKUP($D1542,Artslister!$A$1:$W$100,13,FALSE)</f>
        <v>L.</v>
      </c>
      <c r="Y1542" s="45" t="str">
        <f>VLOOKUP($D1542,Artslister!$A$1:$W$100,15,FALSE)</f>
        <v>LC</v>
      </c>
      <c r="Z1542" s="45" t="e">
        <f>VLOOKUP($D1542,Artslister!$A$1:$W$100,17,FALSE)</f>
        <v>#N/A</v>
      </c>
    </row>
    <row r="1543" spans="1:26" s="45" customFormat="1" x14ac:dyDescent="0.3">
      <c r="A1543" s="58" t="s">
        <v>104</v>
      </c>
      <c r="B1543" s="58">
        <v>2021</v>
      </c>
      <c r="C1543" s="58" t="s">
        <v>1158</v>
      </c>
      <c r="D1543" s="58" t="s">
        <v>1713</v>
      </c>
      <c r="E1543" s="58">
        <v>20</v>
      </c>
      <c r="H1543" s="45">
        <v>1</v>
      </c>
      <c r="K1543" s="58"/>
      <c r="M1543" s="45" t="str">
        <f>VLOOKUP($D1543,Artslister!$A$1:$W$100,2,FALSE)</f>
        <v>Populus tremula</v>
      </c>
      <c r="N1543" s="45" t="str">
        <f>VLOOKUP($D1543,Artslister!$A$1:$W$100,3,FALSE)</f>
        <v>102641</v>
      </c>
      <c r="O1543" s="45" t="str">
        <f>VLOOKUP($D1543,Artslister!$A$1:$W$100,4,FALSE)</f>
        <v>62601</v>
      </c>
      <c r="P1543" s="45" t="str">
        <f>VLOOKUP($D1543,Artslister!$A$1:$W$100,5,FALSE)</f>
        <v>Plantae</v>
      </c>
      <c r="Q1543" s="45" t="str">
        <f>VLOOKUP($D1543,Artslister!$A$1:$W$100,6,FALSE)</f>
        <v>Magnoliophyta</v>
      </c>
      <c r="R1543" s="45" t="str">
        <f>VLOOKUP($D1543,Artslister!$A$1:$W$100,7,FALSE)</f>
        <v>Eudicots</v>
      </c>
      <c r="S1543" s="45" t="str">
        <f>VLOOKUP($D1543,Artslister!$A$1:$W$100,8,FALSE)</f>
        <v>Malpighiales</v>
      </c>
      <c r="T1543" s="45" t="str">
        <f>VLOOKUP($D1543,Artslister!$A$1:$W$100,9,FALSE)</f>
        <v>Salicaceae</v>
      </c>
      <c r="U1543" s="45" t="str">
        <f>VLOOKUP($D1543,Artslister!$A$1:$W$100,10,FALSE)</f>
        <v>Populus</v>
      </c>
      <c r="V1543" s="45" t="str">
        <f>VLOOKUP($D1543,Artslister!$A$1:$W$100,11,FALSE)</f>
        <v>tremula</v>
      </c>
      <c r="W1543" s="45">
        <f>VLOOKUP($D1543,Artslister!$A$1:$W$100,12,FALSE)</f>
        <v>0</v>
      </c>
      <c r="X1543" s="45" t="str">
        <f>VLOOKUP($D1543,Artslister!$A$1:$W$100,13,FALSE)</f>
        <v>L.</v>
      </c>
      <c r="Y1543" s="45" t="str">
        <f>VLOOKUP($D1543,Artslister!$A$1:$W$100,15,FALSE)</f>
        <v>LC</v>
      </c>
      <c r="Z1543" s="45" t="e">
        <f>VLOOKUP($D1543,Artslister!$A$1:$W$100,17,FALSE)</f>
        <v>#N/A</v>
      </c>
    </row>
    <row r="1544" spans="1:26" x14ac:dyDescent="0.3">
      <c r="A1544" t="s">
        <v>1738</v>
      </c>
      <c r="B1544">
        <v>2020</v>
      </c>
      <c r="C1544" t="s">
        <v>1260</v>
      </c>
      <c r="D1544" t="s">
        <v>1713</v>
      </c>
      <c r="E1544">
        <v>1</v>
      </c>
      <c r="H1544">
        <v>1</v>
      </c>
      <c r="M1544" t="str">
        <f>VLOOKUP($D1544,Artslister!$A$1:$W$100,2,FALSE)</f>
        <v>Populus tremula</v>
      </c>
      <c r="N1544" t="str">
        <f>VLOOKUP($D1544,Artslister!$A$1:$W$100,3,FALSE)</f>
        <v>102641</v>
      </c>
      <c r="O1544" t="str">
        <f>VLOOKUP($D1544,Artslister!$A$1:$W$100,4,FALSE)</f>
        <v>62601</v>
      </c>
      <c r="P1544" t="str">
        <f>VLOOKUP($D1544,Artslister!$A$1:$W$100,5,FALSE)</f>
        <v>Plantae</v>
      </c>
      <c r="Q1544" t="str">
        <f>VLOOKUP($D1544,Artslister!$A$1:$W$100,6,FALSE)</f>
        <v>Magnoliophyta</v>
      </c>
      <c r="R1544" t="str">
        <f>VLOOKUP($D1544,Artslister!$A$1:$W$100,7,FALSE)</f>
        <v>Eudicots</v>
      </c>
      <c r="S1544" t="str">
        <f>VLOOKUP($D1544,Artslister!$A$1:$W$100,8,FALSE)</f>
        <v>Malpighiales</v>
      </c>
      <c r="T1544" t="str">
        <f>VLOOKUP($D1544,Artslister!$A$1:$W$100,9,FALSE)</f>
        <v>Salicaceae</v>
      </c>
      <c r="U1544" t="str">
        <f>VLOOKUP($D1544,Artslister!$A$1:$W$100,10,FALSE)</f>
        <v>Populus</v>
      </c>
      <c r="V1544" t="str">
        <f>VLOOKUP($D1544,Artslister!$A$1:$W$100,11,FALSE)</f>
        <v>tremula</v>
      </c>
      <c r="W1544">
        <f>VLOOKUP($D1544,Artslister!$A$1:$W$100,12,FALSE)</f>
        <v>0</v>
      </c>
      <c r="X1544" t="str">
        <f>VLOOKUP($D1544,Artslister!$A$1:$W$100,13,FALSE)</f>
        <v>L.</v>
      </c>
      <c r="Y1544" t="str">
        <f>VLOOKUP($D1544,Artslister!$A$1:$W$100,15,FALSE)</f>
        <v>LC</v>
      </c>
      <c r="Z1544" t="e">
        <f>VLOOKUP($D1544,Artslister!$A$1:$W$100,17,FALSE)</f>
        <v>#N/A</v>
      </c>
    </row>
    <row r="1545" spans="1:26" x14ac:dyDescent="0.3">
      <c r="A1545" t="s">
        <v>56</v>
      </c>
      <c r="B1545">
        <v>2021</v>
      </c>
      <c r="C1545" t="s">
        <v>1500</v>
      </c>
      <c r="D1545" t="s">
        <v>1713</v>
      </c>
      <c r="E1545">
        <v>4</v>
      </c>
      <c r="H1545">
        <v>1</v>
      </c>
      <c r="J1545">
        <v>1</v>
      </c>
      <c r="M1545" t="str">
        <f>VLOOKUP($D1545,Artslister!$A$1:$W$100,2,FALSE)</f>
        <v>Populus tremula</v>
      </c>
      <c r="N1545" t="str">
        <f>VLOOKUP($D1545,Artslister!$A$1:$W$100,3,FALSE)</f>
        <v>102641</v>
      </c>
      <c r="O1545" t="str">
        <f>VLOOKUP($D1545,Artslister!$A$1:$W$100,4,FALSE)</f>
        <v>62601</v>
      </c>
      <c r="P1545" t="str">
        <f>VLOOKUP($D1545,Artslister!$A$1:$W$100,5,FALSE)</f>
        <v>Plantae</v>
      </c>
      <c r="Q1545" t="str">
        <f>VLOOKUP($D1545,Artslister!$A$1:$W$100,6,FALSE)</f>
        <v>Magnoliophyta</v>
      </c>
      <c r="R1545" t="str">
        <f>VLOOKUP($D1545,Artslister!$A$1:$W$100,7,FALSE)</f>
        <v>Eudicots</v>
      </c>
      <c r="S1545" t="str">
        <f>VLOOKUP($D1545,Artslister!$A$1:$W$100,8,FALSE)</f>
        <v>Malpighiales</v>
      </c>
      <c r="T1545" t="str">
        <f>VLOOKUP($D1545,Artslister!$A$1:$W$100,9,FALSE)</f>
        <v>Salicaceae</v>
      </c>
      <c r="U1545" t="str">
        <f>VLOOKUP($D1545,Artslister!$A$1:$W$100,10,FALSE)</f>
        <v>Populus</v>
      </c>
      <c r="V1545" t="str">
        <f>VLOOKUP($D1545,Artslister!$A$1:$W$100,11,FALSE)</f>
        <v>tremula</v>
      </c>
      <c r="W1545">
        <f>VLOOKUP($D1545,Artslister!$A$1:$W$100,12,FALSE)</f>
        <v>0</v>
      </c>
      <c r="X1545" t="str">
        <f>VLOOKUP($D1545,Artslister!$A$1:$W$100,13,FALSE)</f>
        <v>L.</v>
      </c>
      <c r="Y1545" t="str">
        <f>VLOOKUP($D1545,Artslister!$A$1:$W$100,15,FALSE)</f>
        <v>LC</v>
      </c>
      <c r="Z1545" t="e">
        <f>VLOOKUP($D1545,Artslister!$A$1:$W$100,17,FALSE)</f>
        <v>#N/A</v>
      </c>
    </row>
    <row r="1546" spans="1:26" x14ac:dyDescent="0.3">
      <c r="A1546" s="58" t="s">
        <v>104</v>
      </c>
      <c r="B1546" s="58">
        <v>2022</v>
      </c>
      <c r="C1546" t="s">
        <v>1158</v>
      </c>
      <c r="D1546" t="s">
        <v>1713</v>
      </c>
      <c r="E1546">
        <v>3</v>
      </c>
      <c r="J1546">
        <v>1</v>
      </c>
      <c r="M1546" t="str">
        <f>VLOOKUP($D1546,Artslister!$A$1:$W$100,2,FALSE)</f>
        <v>Populus tremula</v>
      </c>
      <c r="N1546" t="str">
        <f>VLOOKUP($D1546,Artslister!$A$1:$W$100,3,FALSE)</f>
        <v>102641</v>
      </c>
      <c r="O1546" t="str">
        <f>VLOOKUP($D1546,Artslister!$A$1:$W$100,4,FALSE)</f>
        <v>62601</v>
      </c>
      <c r="P1546" t="str">
        <f>VLOOKUP($D1546,Artslister!$A$1:$W$100,5,FALSE)</f>
        <v>Plantae</v>
      </c>
      <c r="Q1546" t="str">
        <f>VLOOKUP($D1546,Artslister!$A$1:$W$100,6,FALSE)</f>
        <v>Magnoliophyta</v>
      </c>
      <c r="R1546" t="str">
        <f>VLOOKUP($D1546,Artslister!$A$1:$W$100,7,FALSE)</f>
        <v>Eudicots</v>
      </c>
      <c r="S1546" t="str">
        <f>VLOOKUP($D1546,Artslister!$A$1:$W$100,8,FALSE)</f>
        <v>Malpighiales</v>
      </c>
      <c r="T1546" t="str">
        <f>VLOOKUP($D1546,Artslister!$A$1:$W$100,9,FALSE)</f>
        <v>Salicaceae</v>
      </c>
      <c r="U1546" t="str">
        <f>VLOOKUP($D1546,Artslister!$A$1:$W$100,10,FALSE)</f>
        <v>Populus</v>
      </c>
      <c r="V1546" t="str">
        <f>VLOOKUP($D1546,Artslister!$A$1:$W$100,11,FALSE)</f>
        <v>tremula</v>
      </c>
      <c r="W1546">
        <f>VLOOKUP($D1546,Artslister!$A$1:$W$100,12,FALSE)</f>
        <v>0</v>
      </c>
      <c r="X1546" t="str">
        <f>VLOOKUP($D1546,Artslister!$A$1:$W$100,13,FALSE)</f>
        <v>L.</v>
      </c>
      <c r="Y1546" t="str">
        <f>VLOOKUP($D1546,Artslister!$A$1:$W$100,15,FALSE)</f>
        <v>LC</v>
      </c>
      <c r="Z1546" t="e">
        <f>VLOOKUP($D1546,Artslister!$A$1:$W$100,17,FALSE)</f>
        <v>#N/A</v>
      </c>
    </row>
    <row r="1547" spans="1:26" x14ac:dyDescent="0.3">
      <c r="A1547" s="58" t="s">
        <v>104</v>
      </c>
      <c r="B1547" s="58">
        <v>2022</v>
      </c>
      <c r="C1547" t="s">
        <v>1154</v>
      </c>
      <c r="D1547" t="s">
        <v>1713</v>
      </c>
      <c r="E1547">
        <v>2</v>
      </c>
      <c r="J1547">
        <v>1</v>
      </c>
      <c r="M1547" t="str">
        <f>VLOOKUP($D1547,Artslister!$A$1:$W$100,2,FALSE)</f>
        <v>Populus tremula</v>
      </c>
      <c r="N1547" t="str">
        <f>VLOOKUP($D1547,Artslister!$A$1:$W$100,3,FALSE)</f>
        <v>102641</v>
      </c>
      <c r="O1547" t="str">
        <f>VLOOKUP($D1547,Artslister!$A$1:$W$100,4,FALSE)</f>
        <v>62601</v>
      </c>
      <c r="P1547" t="str">
        <f>VLOOKUP($D1547,Artslister!$A$1:$W$100,5,FALSE)</f>
        <v>Plantae</v>
      </c>
      <c r="Q1547" t="str">
        <f>VLOOKUP($D1547,Artslister!$A$1:$W$100,6,FALSE)</f>
        <v>Magnoliophyta</v>
      </c>
      <c r="R1547" t="str">
        <f>VLOOKUP($D1547,Artslister!$A$1:$W$100,7,FALSE)</f>
        <v>Eudicots</v>
      </c>
      <c r="S1547" t="str">
        <f>VLOOKUP($D1547,Artslister!$A$1:$W$100,8,FALSE)</f>
        <v>Malpighiales</v>
      </c>
      <c r="T1547" t="str">
        <f>VLOOKUP($D1547,Artslister!$A$1:$W$100,9,FALSE)</f>
        <v>Salicaceae</v>
      </c>
      <c r="U1547" t="str">
        <f>VLOOKUP($D1547,Artslister!$A$1:$W$100,10,FALSE)</f>
        <v>Populus</v>
      </c>
      <c r="V1547" t="str">
        <f>VLOOKUP($D1547,Artslister!$A$1:$W$100,11,FALSE)</f>
        <v>tremula</v>
      </c>
      <c r="W1547">
        <f>VLOOKUP($D1547,Artslister!$A$1:$W$100,12,FALSE)</f>
        <v>0</v>
      </c>
      <c r="X1547" t="str">
        <f>VLOOKUP($D1547,Artslister!$A$1:$W$100,13,FALSE)</f>
        <v>L.</v>
      </c>
      <c r="Y1547" t="str">
        <f>VLOOKUP($D1547,Artslister!$A$1:$W$100,15,FALSE)</f>
        <v>LC</v>
      </c>
      <c r="Z1547" t="e">
        <f>VLOOKUP($D1547,Artslister!$A$1:$W$100,17,FALSE)</f>
        <v>#N/A</v>
      </c>
    </row>
    <row r="1548" spans="1:26" x14ac:dyDescent="0.3">
      <c r="A1548" s="58" t="s">
        <v>104</v>
      </c>
      <c r="B1548" s="58">
        <v>2022</v>
      </c>
      <c r="C1548" t="s">
        <v>1156</v>
      </c>
      <c r="D1548" t="s">
        <v>1713</v>
      </c>
      <c r="E1548">
        <v>30</v>
      </c>
      <c r="J1548">
        <v>1</v>
      </c>
      <c r="M1548" t="str">
        <f>VLOOKUP($D1548,Artslister!$A$1:$W$100,2,FALSE)</f>
        <v>Populus tremula</v>
      </c>
      <c r="N1548" t="str">
        <f>VLOOKUP($D1548,Artslister!$A$1:$W$100,3,FALSE)</f>
        <v>102641</v>
      </c>
      <c r="O1548" t="str">
        <f>VLOOKUP($D1548,Artslister!$A$1:$W$100,4,FALSE)</f>
        <v>62601</v>
      </c>
      <c r="P1548" t="str">
        <f>VLOOKUP($D1548,Artslister!$A$1:$W$100,5,FALSE)</f>
        <v>Plantae</v>
      </c>
      <c r="Q1548" t="str">
        <f>VLOOKUP($D1548,Artslister!$A$1:$W$100,6,FALSE)</f>
        <v>Magnoliophyta</v>
      </c>
      <c r="R1548" t="str">
        <f>VLOOKUP($D1548,Artslister!$A$1:$W$100,7,FALSE)</f>
        <v>Eudicots</v>
      </c>
      <c r="S1548" t="str">
        <f>VLOOKUP($D1548,Artslister!$A$1:$W$100,8,FALSE)</f>
        <v>Malpighiales</v>
      </c>
      <c r="T1548" t="str">
        <f>VLOOKUP($D1548,Artslister!$A$1:$W$100,9,FALSE)</f>
        <v>Salicaceae</v>
      </c>
      <c r="U1548" t="str">
        <f>VLOOKUP($D1548,Artslister!$A$1:$W$100,10,FALSE)</f>
        <v>Populus</v>
      </c>
      <c r="V1548" t="str">
        <f>VLOOKUP($D1548,Artslister!$A$1:$W$100,11,FALSE)</f>
        <v>tremula</v>
      </c>
      <c r="W1548">
        <f>VLOOKUP($D1548,Artslister!$A$1:$W$100,12,FALSE)</f>
        <v>0</v>
      </c>
      <c r="X1548" t="str">
        <f>VLOOKUP($D1548,Artslister!$A$1:$W$100,13,FALSE)</f>
        <v>L.</v>
      </c>
      <c r="Y1548" t="str">
        <f>VLOOKUP($D1548,Artslister!$A$1:$W$100,15,FALSE)</f>
        <v>LC</v>
      </c>
      <c r="Z1548" t="e">
        <f>VLOOKUP($D1548,Artslister!$A$1:$W$100,17,FALSE)</f>
        <v>#N/A</v>
      </c>
    </row>
    <row r="1549" spans="1:26" x14ac:dyDescent="0.3">
      <c r="A1549" t="s">
        <v>98</v>
      </c>
      <c r="B1549">
        <v>2017</v>
      </c>
      <c r="C1549" t="s">
        <v>1563</v>
      </c>
      <c r="D1549" t="s">
        <v>743</v>
      </c>
      <c r="E1549">
        <v>5</v>
      </c>
      <c r="H1549">
        <v>1</v>
      </c>
      <c r="M1549" t="str">
        <f>VLOOKUP($D1549,Artslister!$A$1:$W$100,2,FALSE)</f>
        <v>Sorbus aucuparia</v>
      </c>
      <c r="N1549" t="str">
        <f>VLOOKUP($D1549,Artslister!$A$1:$W$100,3,FALSE)</f>
        <v>103483</v>
      </c>
      <c r="O1549" t="str">
        <f>VLOOKUP($D1549,Artslister!$A$1:$W$100,4,FALSE)</f>
        <v>137885</v>
      </c>
      <c r="P1549" t="str">
        <f>VLOOKUP($D1549,Artslister!$A$1:$W$100,5,FALSE)</f>
        <v>Plantae</v>
      </c>
      <c r="Q1549" t="str">
        <f>VLOOKUP($D1549,Artslister!$A$1:$W$100,6,FALSE)</f>
        <v>Magnoliophyta</v>
      </c>
      <c r="R1549" t="str">
        <f>VLOOKUP($D1549,Artslister!$A$1:$W$100,7,FALSE)</f>
        <v>Eudicots</v>
      </c>
      <c r="S1549" t="str">
        <f>VLOOKUP($D1549,Artslister!$A$1:$W$100,8,FALSE)</f>
        <v>Rosales</v>
      </c>
      <c r="T1549" t="str">
        <f>VLOOKUP($D1549,Artslister!$A$1:$W$100,9,FALSE)</f>
        <v>Rosaceae</v>
      </c>
      <c r="U1549" t="str">
        <f>VLOOKUP($D1549,Artslister!$A$1:$W$100,10,FALSE)</f>
        <v>Sorbus</v>
      </c>
      <c r="V1549" t="str">
        <f>VLOOKUP($D1549,Artslister!$A$1:$W$100,11,FALSE)</f>
        <v>aucuparia</v>
      </c>
      <c r="W1549">
        <f>VLOOKUP($D1549,Artslister!$A$1:$W$100,12,FALSE)</f>
        <v>0</v>
      </c>
      <c r="X1549" t="str">
        <f>VLOOKUP($D1549,Artslister!$A$1:$W$100,13,FALSE)</f>
        <v>L.</v>
      </c>
      <c r="Y1549" t="str">
        <f>VLOOKUP($D1549,Artslister!$A$1:$W$100,15,FALSE)</f>
        <v>LC</v>
      </c>
      <c r="Z1549" t="e">
        <f>VLOOKUP($D1549,Artslister!$A$1:$W$100,17,FALSE)</f>
        <v>#N/A</v>
      </c>
    </row>
    <row r="1550" spans="1:26" x14ac:dyDescent="0.3">
      <c r="A1550" t="s">
        <v>98</v>
      </c>
      <c r="B1550">
        <v>2017</v>
      </c>
      <c r="C1550" t="s">
        <v>1567</v>
      </c>
      <c r="D1550" t="s">
        <v>743</v>
      </c>
      <c r="E1550">
        <v>1</v>
      </c>
      <c r="H1550">
        <v>1</v>
      </c>
      <c r="M1550" t="str">
        <f>VLOOKUP($D1550,Artslister!$A$1:$W$100,2,FALSE)</f>
        <v>Sorbus aucuparia</v>
      </c>
      <c r="N1550" t="str">
        <f>VLOOKUP($D1550,Artslister!$A$1:$W$100,3,FALSE)</f>
        <v>103483</v>
      </c>
      <c r="O1550" t="str">
        <f>VLOOKUP($D1550,Artslister!$A$1:$W$100,4,FALSE)</f>
        <v>137885</v>
      </c>
      <c r="P1550" t="str">
        <f>VLOOKUP($D1550,Artslister!$A$1:$W$100,5,FALSE)</f>
        <v>Plantae</v>
      </c>
      <c r="Q1550" t="str">
        <f>VLOOKUP($D1550,Artslister!$A$1:$W$100,6,FALSE)</f>
        <v>Magnoliophyta</v>
      </c>
      <c r="R1550" t="str">
        <f>VLOOKUP($D1550,Artslister!$A$1:$W$100,7,FALSE)</f>
        <v>Eudicots</v>
      </c>
      <c r="S1550" t="str">
        <f>VLOOKUP($D1550,Artslister!$A$1:$W$100,8,FALSE)</f>
        <v>Rosales</v>
      </c>
      <c r="T1550" t="str">
        <f>VLOOKUP($D1550,Artslister!$A$1:$W$100,9,FALSE)</f>
        <v>Rosaceae</v>
      </c>
      <c r="U1550" t="str">
        <f>VLOOKUP($D1550,Artslister!$A$1:$W$100,10,FALSE)</f>
        <v>Sorbus</v>
      </c>
      <c r="V1550" t="str">
        <f>VLOOKUP($D1550,Artslister!$A$1:$W$100,11,FALSE)</f>
        <v>aucuparia</v>
      </c>
      <c r="W1550">
        <f>VLOOKUP($D1550,Artslister!$A$1:$W$100,12,FALSE)</f>
        <v>0</v>
      </c>
      <c r="X1550" t="str">
        <f>VLOOKUP($D1550,Artslister!$A$1:$W$100,13,FALSE)</f>
        <v>L.</v>
      </c>
      <c r="Y1550" t="str">
        <f>VLOOKUP($D1550,Artslister!$A$1:$W$100,15,FALSE)</f>
        <v>LC</v>
      </c>
      <c r="Z1550" t="e">
        <f>VLOOKUP($D1550,Artslister!$A$1:$W$100,17,FALSE)</f>
        <v>#N/A</v>
      </c>
    </row>
    <row r="1551" spans="1:26" x14ac:dyDescent="0.3">
      <c r="A1551" t="s">
        <v>98</v>
      </c>
      <c r="B1551">
        <v>2017</v>
      </c>
      <c r="C1551" t="s">
        <v>1552</v>
      </c>
      <c r="D1551" t="s">
        <v>743</v>
      </c>
      <c r="E1551">
        <v>1</v>
      </c>
      <c r="H1551">
        <v>1</v>
      </c>
      <c r="M1551" t="str">
        <f>VLOOKUP($D1551,Artslister!$A$1:$W$100,2,FALSE)</f>
        <v>Sorbus aucuparia</v>
      </c>
      <c r="N1551" t="str">
        <f>VLOOKUP($D1551,Artslister!$A$1:$W$100,3,FALSE)</f>
        <v>103483</v>
      </c>
      <c r="O1551" t="str">
        <f>VLOOKUP($D1551,Artslister!$A$1:$W$100,4,FALSE)</f>
        <v>137885</v>
      </c>
      <c r="P1551" t="str">
        <f>VLOOKUP($D1551,Artslister!$A$1:$W$100,5,FALSE)</f>
        <v>Plantae</v>
      </c>
      <c r="Q1551" t="str">
        <f>VLOOKUP($D1551,Artslister!$A$1:$W$100,6,FALSE)</f>
        <v>Magnoliophyta</v>
      </c>
      <c r="R1551" t="str">
        <f>VLOOKUP($D1551,Artslister!$A$1:$W$100,7,FALSE)</f>
        <v>Eudicots</v>
      </c>
      <c r="S1551" t="str">
        <f>VLOOKUP($D1551,Artslister!$A$1:$W$100,8,FALSE)</f>
        <v>Rosales</v>
      </c>
      <c r="T1551" t="str">
        <f>VLOOKUP($D1551,Artslister!$A$1:$W$100,9,FALSE)</f>
        <v>Rosaceae</v>
      </c>
      <c r="U1551" t="str">
        <f>VLOOKUP($D1551,Artslister!$A$1:$W$100,10,FALSE)</f>
        <v>Sorbus</v>
      </c>
      <c r="V1551" t="str">
        <f>VLOOKUP($D1551,Artslister!$A$1:$W$100,11,FALSE)</f>
        <v>aucuparia</v>
      </c>
      <c r="W1551">
        <f>VLOOKUP($D1551,Artslister!$A$1:$W$100,12,FALSE)</f>
        <v>0</v>
      </c>
      <c r="X1551" t="str">
        <f>VLOOKUP($D1551,Artslister!$A$1:$W$100,13,FALSE)</f>
        <v>L.</v>
      </c>
      <c r="Y1551" t="str">
        <f>VLOOKUP($D1551,Artslister!$A$1:$W$100,15,FALSE)</f>
        <v>LC</v>
      </c>
      <c r="Z1551" t="e">
        <f>VLOOKUP($D1551,Artslister!$A$1:$W$100,17,FALSE)</f>
        <v>#N/A</v>
      </c>
    </row>
    <row r="1552" spans="1:26" x14ac:dyDescent="0.3">
      <c r="A1552" t="s">
        <v>98</v>
      </c>
      <c r="B1552">
        <v>2017</v>
      </c>
      <c r="C1552" t="s">
        <v>1554</v>
      </c>
      <c r="D1552" t="s">
        <v>743</v>
      </c>
      <c r="E1552">
        <v>10</v>
      </c>
      <c r="H1552">
        <v>1</v>
      </c>
      <c r="M1552" t="str">
        <f>VLOOKUP($D1552,Artslister!$A$1:$W$100,2,FALSE)</f>
        <v>Sorbus aucuparia</v>
      </c>
      <c r="N1552" t="str">
        <f>VLOOKUP($D1552,Artslister!$A$1:$W$100,3,FALSE)</f>
        <v>103483</v>
      </c>
      <c r="O1552" t="str">
        <f>VLOOKUP($D1552,Artslister!$A$1:$W$100,4,FALSE)</f>
        <v>137885</v>
      </c>
      <c r="P1552" t="str">
        <f>VLOOKUP($D1552,Artslister!$A$1:$W$100,5,FALSE)</f>
        <v>Plantae</v>
      </c>
      <c r="Q1552" t="str">
        <f>VLOOKUP($D1552,Artslister!$A$1:$W$100,6,FALSE)</f>
        <v>Magnoliophyta</v>
      </c>
      <c r="R1552" t="str">
        <f>VLOOKUP($D1552,Artslister!$A$1:$W$100,7,FALSE)</f>
        <v>Eudicots</v>
      </c>
      <c r="S1552" t="str">
        <f>VLOOKUP($D1552,Artslister!$A$1:$W$100,8,FALSE)</f>
        <v>Rosales</v>
      </c>
      <c r="T1552" t="str">
        <f>VLOOKUP($D1552,Artslister!$A$1:$W$100,9,FALSE)</f>
        <v>Rosaceae</v>
      </c>
      <c r="U1552" t="str">
        <f>VLOOKUP($D1552,Artslister!$A$1:$W$100,10,FALSE)</f>
        <v>Sorbus</v>
      </c>
      <c r="V1552" t="str">
        <f>VLOOKUP($D1552,Artslister!$A$1:$W$100,11,FALSE)</f>
        <v>aucuparia</v>
      </c>
      <c r="W1552">
        <f>VLOOKUP($D1552,Artslister!$A$1:$W$100,12,FALSE)</f>
        <v>0</v>
      </c>
      <c r="X1552" t="str">
        <f>VLOOKUP($D1552,Artslister!$A$1:$W$100,13,FALSE)</f>
        <v>L.</v>
      </c>
      <c r="Y1552" t="str">
        <f>VLOOKUP($D1552,Artslister!$A$1:$W$100,15,FALSE)</f>
        <v>LC</v>
      </c>
      <c r="Z1552" t="e">
        <f>VLOOKUP($D1552,Artslister!$A$1:$W$100,17,FALSE)</f>
        <v>#N/A</v>
      </c>
    </row>
    <row r="1553" spans="1:26" x14ac:dyDescent="0.3">
      <c r="A1553" t="s">
        <v>41</v>
      </c>
      <c r="B1553">
        <v>2018</v>
      </c>
      <c r="C1553" t="s">
        <v>1077</v>
      </c>
      <c r="D1553" t="s">
        <v>743</v>
      </c>
      <c r="E1553">
        <v>1</v>
      </c>
      <c r="H1553">
        <v>1</v>
      </c>
      <c r="M1553" t="str">
        <f>VLOOKUP($D1553,Artslister!$A$1:$W$100,2,FALSE)</f>
        <v>Sorbus aucuparia</v>
      </c>
      <c r="N1553" t="str">
        <f>VLOOKUP($D1553,Artslister!$A$1:$W$100,3,FALSE)</f>
        <v>103483</v>
      </c>
      <c r="O1553" t="str">
        <f>VLOOKUP($D1553,Artslister!$A$1:$W$100,4,FALSE)</f>
        <v>137885</v>
      </c>
      <c r="P1553" t="str">
        <f>VLOOKUP($D1553,Artslister!$A$1:$W$100,5,FALSE)</f>
        <v>Plantae</v>
      </c>
      <c r="Q1553" t="str">
        <f>VLOOKUP($D1553,Artslister!$A$1:$W$100,6,FALSE)</f>
        <v>Magnoliophyta</v>
      </c>
      <c r="R1553" t="str">
        <f>VLOOKUP($D1553,Artslister!$A$1:$W$100,7,FALSE)</f>
        <v>Eudicots</v>
      </c>
      <c r="S1553" t="str">
        <f>VLOOKUP($D1553,Artslister!$A$1:$W$100,8,FALSE)</f>
        <v>Rosales</v>
      </c>
      <c r="T1553" t="str">
        <f>VLOOKUP($D1553,Artslister!$A$1:$W$100,9,FALSE)</f>
        <v>Rosaceae</v>
      </c>
      <c r="U1553" t="str">
        <f>VLOOKUP($D1553,Artslister!$A$1:$W$100,10,FALSE)</f>
        <v>Sorbus</v>
      </c>
      <c r="V1553" t="str">
        <f>VLOOKUP($D1553,Artslister!$A$1:$W$100,11,FALSE)</f>
        <v>aucuparia</v>
      </c>
      <c r="W1553">
        <f>VLOOKUP($D1553,Artslister!$A$1:$W$100,12,FALSE)</f>
        <v>0</v>
      </c>
      <c r="X1553" t="str">
        <f>VLOOKUP($D1553,Artslister!$A$1:$W$100,13,FALSE)</f>
        <v>L.</v>
      </c>
      <c r="Y1553" t="str">
        <f>VLOOKUP($D1553,Artslister!$A$1:$W$100,15,FALSE)</f>
        <v>LC</v>
      </c>
      <c r="Z1553" t="e">
        <f>VLOOKUP($D1553,Artslister!$A$1:$W$100,17,FALSE)</f>
        <v>#N/A</v>
      </c>
    </row>
    <row r="1554" spans="1:26" x14ac:dyDescent="0.3">
      <c r="A1554" t="s">
        <v>41</v>
      </c>
      <c r="B1554">
        <v>2018</v>
      </c>
      <c r="C1554" t="s">
        <v>1074</v>
      </c>
      <c r="D1554" t="s">
        <v>743</v>
      </c>
      <c r="E1554" t="s">
        <v>503</v>
      </c>
      <c r="H1554">
        <v>1</v>
      </c>
      <c r="M1554" t="str">
        <f>VLOOKUP($D1554,Artslister!$A$1:$W$100,2,FALSE)</f>
        <v>Sorbus aucuparia</v>
      </c>
      <c r="N1554" t="str">
        <f>VLOOKUP($D1554,Artslister!$A$1:$W$100,3,FALSE)</f>
        <v>103483</v>
      </c>
      <c r="O1554" t="str">
        <f>VLOOKUP($D1554,Artslister!$A$1:$W$100,4,FALSE)</f>
        <v>137885</v>
      </c>
      <c r="P1554" t="str">
        <f>VLOOKUP($D1554,Artslister!$A$1:$W$100,5,FALSE)</f>
        <v>Plantae</v>
      </c>
      <c r="Q1554" t="str">
        <f>VLOOKUP($D1554,Artslister!$A$1:$W$100,6,FALSE)</f>
        <v>Magnoliophyta</v>
      </c>
      <c r="R1554" t="str">
        <f>VLOOKUP($D1554,Artslister!$A$1:$W$100,7,FALSE)</f>
        <v>Eudicots</v>
      </c>
      <c r="S1554" t="str">
        <f>VLOOKUP($D1554,Artslister!$A$1:$W$100,8,FALSE)</f>
        <v>Rosales</v>
      </c>
      <c r="T1554" t="str">
        <f>VLOOKUP($D1554,Artslister!$A$1:$W$100,9,FALSE)</f>
        <v>Rosaceae</v>
      </c>
      <c r="U1554" t="str">
        <f>VLOOKUP($D1554,Artslister!$A$1:$W$100,10,FALSE)</f>
        <v>Sorbus</v>
      </c>
      <c r="V1554" t="str">
        <f>VLOOKUP($D1554,Artslister!$A$1:$W$100,11,FALSE)</f>
        <v>aucuparia</v>
      </c>
      <c r="W1554">
        <f>VLOOKUP($D1554,Artslister!$A$1:$W$100,12,FALSE)</f>
        <v>0</v>
      </c>
      <c r="X1554" t="str">
        <f>VLOOKUP($D1554,Artslister!$A$1:$W$100,13,FALSE)</f>
        <v>L.</v>
      </c>
      <c r="Y1554" t="str">
        <f>VLOOKUP($D1554,Artslister!$A$1:$W$100,15,FALSE)</f>
        <v>LC</v>
      </c>
      <c r="Z1554" t="e">
        <f>VLOOKUP($D1554,Artslister!$A$1:$W$100,17,FALSE)</f>
        <v>#N/A</v>
      </c>
    </row>
    <row r="1555" spans="1:26" x14ac:dyDescent="0.3">
      <c r="A1555" t="s">
        <v>34</v>
      </c>
      <c r="B1555">
        <v>2018</v>
      </c>
      <c r="C1555" t="s">
        <v>1242</v>
      </c>
      <c r="D1555" t="s">
        <v>743</v>
      </c>
      <c r="E1555" t="s">
        <v>503</v>
      </c>
      <c r="H1555">
        <v>1</v>
      </c>
      <c r="M1555" t="str">
        <f>VLOOKUP($D1555,Artslister!$A$1:$W$100,2,FALSE)</f>
        <v>Sorbus aucuparia</v>
      </c>
      <c r="N1555" t="str">
        <f>VLOOKUP($D1555,Artslister!$A$1:$W$100,3,FALSE)</f>
        <v>103483</v>
      </c>
      <c r="O1555" t="str">
        <f>VLOOKUP($D1555,Artslister!$A$1:$W$100,4,FALSE)</f>
        <v>137885</v>
      </c>
      <c r="P1555" t="str">
        <f>VLOOKUP($D1555,Artslister!$A$1:$W$100,5,FALSE)</f>
        <v>Plantae</v>
      </c>
      <c r="Q1555" t="str">
        <f>VLOOKUP($D1555,Artslister!$A$1:$W$100,6,FALSE)</f>
        <v>Magnoliophyta</v>
      </c>
      <c r="R1555" t="str">
        <f>VLOOKUP($D1555,Artslister!$A$1:$W$100,7,FALSE)</f>
        <v>Eudicots</v>
      </c>
      <c r="S1555" t="str">
        <f>VLOOKUP($D1555,Artslister!$A$1:$W$100,8,FALSE)</f>
        <v>Rosales</v>
      </c>
      <c r="T1555" t="str">
        <f>VLOOKUP($D1555,Artslister!$A$1:$W$100,9,FALSE)</f>
        <v>Rosaceae</v>
      </c>
      <c r="U1555" t="str">
        <f>VLOOKUP($D1555,Artslister!$A$1:$W$100,10,FALSE)</f>
        <v>Sorbus</v>
      </c>
      <c r="V1555" t="str">
        <f>VLOOKUP($D1555,Artslister!$A$1:$W$100,11,FALSE)</f>
        <v>aucuparia</v>
      </c>
      <c r="W1555">
        <f>VLOOKUP($D1555,Artslister!$A$1:$W$100,12,FALSE)</f>
        <v>0</v>
      </c>
      <c r="X1555" t="str">
        <f>VLOOKUP($D1555,Artslister!$A$1:$W$100,13,FALSE)</f>
        <v>L.</v>
      </c>
      <c r="Y1555" t="str">
        <f>VLOOKUP($D1555,Artslister!$A$1:$W$100,15,FALSE)</f>
        <v>LC</v>
      </c>
      <c r="Z1555" t="e">
        <f>VLOOKUP($D1555,Artslister!$A$1:$W$100,17,FALSE)</f>
        <v>#N/A</v>
      </c>
    </row>
    <row r="1556" spans="1:26" x14ac:dyDescent="0.3">
      <c r="A1556" t="s">
        <v>75</v>
      </c>
      <c r="B1556">
        <v>2018</v>
      </c>
      <c r="C1556" t="s">
        <v>1407</v>
      </c>
      <c r="D1556" t="s">
        <v>743</v>
      </c>
      <c r="E1556">
        <v>1</v>
      </c>
      <c r="H1556">
        <v>1</v>
      </c>
      <c r="M1556" t="str">
        <f>VLOOKUP($D1556,Artslister!$A$1:$W$100,2,FALSE)</f>
        <v>Sorbus aucuparia</v>
      </c>
      <c r="N1556" t="str">
        <f>VLOOKUP($D1556,Artslister!$A$1:$W$100,3,FALSE)</f>
        <v>103483</v>
      </c>
      <c r="O1556" t="str">
        <f>VLOOKUP($D1556,Artslister!$A$1:$W$100,4,FALSE)</f>
        <v>137885</v>
      </c>
      <c r="P1556" t="str">
        <f>VLOOKUP($D1556,Artslister!$A$1:$W$100,5,FALSE)</f>
        <v>Plantae</v>
      </c>
      <c r="Q1556" t="str">
        <f>VLOOKUP($D1556,Artslister!$A$1:$W$100,6,FALSE)</f>
        <v>Magnoliophyta</v>
      </c>
      <c r="R1556" t="str">
        <f>VLOOKUP($D1556,Artslister!$A$1:$W$100,7,FALSE)</f>
        <v>Eudicots</v>
      </c>
      <c r="S1556" t="str">
        <f>VLOOKUP($D1556,Artslister!$A$1:$W$100,8,FALSE)</f>
        <v>Rosales</v>
      </c>
      <c r="T1556" t="str">
        <f>VLOOKUP($D1556,Artslister!$A$1:$W$100,9,FALSE)</f>
        <v>Rosaceae</v>
      </c>
      <c r="U1556" t="str">
        <f>VLOOKUP($D1556,Artslister!$A$1:$W$100,10,FALSE)</f>
        <v>Sorbus</v>
      </c>
      <c r="V1556" t="str">
        <f>VLOOKUP($D1556,Artslister!$A$1:$W$100,11,FALSE)</f>
        <v>aucuparia</v>
      </c>
      <c r="W1556">
        <f>VLOOKUP($D1556,Artslister!$A$1:$W$100,12,FALSE)</f>
        <v>0</v>
      </c>
      <c r="X1556" t="str">
        <f>VLOOKUP($D1556,Artslister!$A$1:$W$100,13,FALSE)</f>
        <v>L.</v>
      </c>
      <c r="Y1556" t="str">
        <f>VLOOKUP($D1556,Artslister!$A$1:$W$100,15,FALSE)</f>
        <v>LC</v>
      </c>
      <c r="Z1556" t="e">
        <f>VLOOKUP($D1556,Artslister!$A$1:$W$100,17,FALSE)</f>
        <v>#N/A</v>
      </c>
    </row>
    <row r="1557" spans="1:26" x14ac:dyDescent="0.3">
      <c r="A1557" t="s">
        <v>98</v>
      </c>
      <c r="B1557">
        <v>2018</v>
      </c>
      <c r="C1557" t="s">
        <v>1563</v>
      </c>
      <c r="D1557" t="s">
        <v>743</v>
      </c>
      <c r="E1557">
        <v>5</v>
      </c>
      <c r="H1557">
        <v>1</v>
      </c>
      <c r="M1557" t="str">
        <f>VLOOKUP($D1557,Artslister!$A$1:$W$100,2,FALSE)</f>
        <v>Sorbus aucuparia</v>
      </c>
      <c r="N1557" t="str">
        <f>VLOOKUP($D1557,Artslister!$A$1:$W$100,3,FALSE)</f>
        <v>103483</v>
      </c>
      <c r="O1557" t="str">
        <f>VLOOKUP($D1557,Artslister!$A$1:$W$100,4,FALSE)</f>
        <v>137885</v>
      </c>
      <c r="P1557" t="str">
        <f>VLOOKUP($D1557,Artslister!$A$1:$W$100,5,FALSE)</f>
        <v>Plantae</v>
      </c>
      <c r="Q1557" t="str">
        <f>VLOOKUP($D1557,Artslister!$A$1:$W$100,6,FALSE)</f>
        <v>Magnoliophyta</v>
      </c>
      <c r="R1557" t="str">
        <f>VLOOKUP($D1557,Artslister!$A$1:$W$100,7,FALSE)</f>
        <v>Eudicots</v>
      </c>
      <c r="S1557" t="str">
        <f>VLOOKUP($D1557,Artslister!$A$1:$W$100,8,FALSE)</f>
        <v>Rosales</v>
      </c>
      <c r="T1557" t="str">
        <f>VLOOKUP($D1557,Artslister!$A$1:$W$100,9,FALSE)</f>
        <v>Rosaceae</v>
      </c>
      <c r="U1557" t="str">
        <f>VLOOKUP($D1557,Artslister!$A$1:$W$100,10,FALSE)</f>
        <v>Sorbus</v>
      </c>
      <c r="V1557" t="str">
        <f>VLOOKUP($D1557,Artslister!$A$1:$W$100,11,FALSE)</f>
        <v>aucuparia</v>
      </c>
      <c r="W1557">
        <f>VLOOKUP($D1557,Artslister!$A$1:$W$100,12,FALSE)</f>
        <v>0</v>
      </c>
      <c r="X1557" t="str">
        <f>VLOOKUP($D1557,Artslister!$A$1:$W$100,13,FALSE)</f>
        <v>L.</v>
      </c>
      <c r="Y1557" t="str">
        <f>VLOOKUP($D1557,Artslister!$A$1:$W$100,15,FALSE)</f>
        <v>LC</v>
      </c>
      <c r="Z1557" t="e">
        <f>VLOOKUP($D1557,Artslister!$A$1:$W$100,17,FALSE)</f>
        <v>#N/A</v>
      </c>
    </row>
    <row r="1558" spans="1:26" x14ac:dyDescent="0.3">
      <c r="A1558" t="s">
        <v>98</v>
      </c>
      <c r="B1558">
        <v>2018</v>
      </c>
      <c r="C1558" t="s">
        <v>1554</v>
      </c>
      <c r="D1558" t="s">
        <v>743</v>
      </c>
      <c r="E1558">
        <v>1</v>
      </c>
      <c r="H1558">
        <v>1</v>
      </c>
      <c r="M1558" t="str">
        <f>VLOOKUP($D1558,Artslister!$A$1:$W$100,2,FALSE)</f>
        <v>Sorbus aucuparia</v>
      </c>
      <c r="N1558" t="str">
        <f>VLOOKUP($D1558,Artslister!$A$1:$W$100,3,FALSE)</f>
        <v>103483</v>
      </c>
      <c r="O1558" t="str">
        <f>VLOOKUP($D1558,Artslister!$A$1:$W$100,4,FALSE)</f>
        <v>137885</v>
      </c>
      <c r="P1558" t="str">
        <f>VLOOKUP($D1558,Artslister!$A$1:$W$100,5,FALSE)</f>
        <v>Plantae</v>
      </c>
      <c r="Q1558" t="str">
        <f>VLOOKUP($D1558,Artslister!$A$1:$W$100,6,FALSE)</f>
        <v>Magnoliophyta</v>
      </c>
      <c r="R1558" t="str">
        <f>VLOOKUP($D1558,Artslister!$A$1:$W$100,7,FALSE)</f>
        <v>Eudicots</v>
      </c>
      <c r="S1558" t="str">
        <f>VLOOKUP($D1558,Artslister!$A$1:$W$100,8,FALSE)</f>
        <v>Rosales</v>
      </c>
      <c r="T1558" t="str">
        <f>VLOOKUP($D1558,Artslister!$A$1:$W$100,9,FALSE)</f>
        <v>Rosaceae</v>
      </c>
      <c r="U1558" t="str">
        <f>VLOOKUP($D1558,Artslister!$A$1:$W$100,10,FALSE)</f>
        <v>Sorbus</v>
      </c>
      <c r="V1558" t="str">
        <f>VLOOKUP($D1558,Artslister!$A$1:$W$100,11,FALSE)</f>
        <v>aucuparia</v>
      </c>
      <c r="W1558">
        <f>VLOOKUP($D1558,Artslister!$A$1:$W$100,12,FALSE)</f>
        <v>0</v>
      </c>
      <c r="X1558" t="str">
        <f>VLOOKUP($D1558,Artslister!$A$1:$W$100,13,FALSE)</f>
        <v>L.</v>
      </c>
      <c r="Y1558" t="str">
        <f>VLOOKUP($D1558,Artslister!$A$1:$W$100,15,FALSE)</f>
        <v>LC</v>
      </c>
      <c r="Z1558" t="e">
        <f>VLOOKUP($D1558,Artslister!$A$1:$W$100,17,FALSE)</f>
        <v>#N/A</v>
      </c>
    </row>
    <row r="1559" spans="1:26" x14ac:dyDescent="0.3">
      <c r="A1559" t="s">
        <v>98</v>
      </c>
      <c r="B1559">
        <v>2018</v>
      </c>
      <c r="C1559" t="s">
        <v>1567</v>
      </c>
      <c r="D1559" t="s">
        <v>743</v>
      </c>
      <c r="E1559">
        <v>3</v>
      </c>
      <c r="H1559">
        <v>1</v>
      </c>
      <c r="M1559" t="str">
        <f>VLOOKUP($D1559,Artslister!$A$1:$W$100,2,FALSE)</f>
        <v>Sorbus aucuparia</v>
      </c>
      <c r="N1559" t="str">
        <f>VLOOKUP($D1559,Artslister!$A$1:$W$100,3,FALSE)</f>
        <v>103483</v>
      </c>
      <c r="O1559" t="str">
        <f>VLOOKUP($D1559,Artslister!$A$1:$W$100,4,FALSE)</f>
        <v>137885</v>
      </c>
      <c r="P1559" t="str">
        <f>VLOOKUP($D1559,Artslister!$A$1:$W$100,5,FALSE)</f>
        <v>Plantae</v>
      </c>
      <c r="Q1559" t="str">
        <f>VLOOKUP($D1559,Artslister!$A$1:$W$100,6,FALSE)</f>
        <v>Magnoliophyta</v>
      </c>
      <c r="R1559" t="str">
        <f>VLOOKUP($D1559,Artslister!$A$1:$W$100,7,FALSE)</f>
        <v>Eudicots</v>
      </c>
      <c r="S1559" t="str">
        <f>VLOOKUP($D1559,Artslister!$A$1:$W$100,8,FALSE)</f>
        <v>Rosales</v>
      </c>
      <c r="T1559" t="str">
        <f>VLOOKUP($D1559,Artslister!$A$1:$W$100,9,FALSE)</f>
        <v>Rosaceae</v>
      </c>
      <c r="U1559" t="str">
        <f>VLOOKUP($D1559,Artslister!$A$1:$W$100,10,FALSE)</f>
        <v>Sorbus</v>
      </c>
      <c r="V1559" t="str">
        <f>VLOOKUP($D1559,Artslister!$A$1:$W$100,11,FALSE)</f>
        <v>aucuparia</v>
      </c>
      <c r="W1559">
        <f>VLOOKUP($D1559,Artslister!$A$1:$W$100,12,FALSE)</f>
        <v>0</v>
      </c>
      <c r="X1559" t="str">
        <f>VLOOKUP($D1559,Artslister!$A$1:$W$100,13,FALSE)</f>
        <v>L.</v>
      </c>
      <c r="Y1559" t="str">
        <f>VLOOKUP($D1559,Artslister!$A$1:$W$100,15,FALSE)</f>
        <v>LC</v>
      </c>
      <c r="Z1559" t="e">
        <f>VLOOKUP($D1559,Artslister!$A$1:$W$100,17,FALSE)</f>
        <v>#N/A</v>
      </c>
    </row>
    <row r="1560" spans="1:26" x14ac:dyDescent="0.3">
      <c r="A1560" t="s">
        <v>636</v>
      </c>
      <c r="B1560">
        <v>2018</v>
      </c>
      <c r="C1560" t="s">
        <v>1664</v>
      </c>
      <c r="D1560" t="s">
        <v>743</v>
      </c>
      <c r="E1560">
        <v>1</v>
      </c>
      <c r="H1560">
        <v>1</v>
      </c>
      <c r="L1560" t="s">
        <v>1736</v>
      </c>
      <c r="M1560" t="str">
        <f>VLOOKUP($D1560,Artslister!$A$1:$W$100,2,FALSE)</f>
        <v>Sorbus aucuparia</v>
      </c>
      <c r="N1560" t="str">
        <f>VLOOKUP($D1560,Artslister!$A$1:$W$100,3,FALSE)</f>
        <v>103483</v>
      </c>
      <c r="O1560" t="str">
        <f>VLOOKUP($D1560,Artslister!$A$1:$W$100,4,FALSE)</f>
        <v>137885</v>
      </c>
      <c r="P1560" t="str">
        <f>VLOOKUP($D1560,Artslister!$A$1:$W$100,5,FALSE)</f>
        <v>Plantae</v>
      </c>
      <c r="Q1560" t="str">
        <f>VLOOKUP($D1560,Artslister!$A$1:$W$100,6,FALSE)</f>
        <v>Magnoliophyta</v>
      </c>
      <c r="R1560" t="str">
        <f>VLOOKUP($D1560,Artslister!$A$1:$W$100,7,FALSE)</f>
        <v>Eudicots</v>
      </c>
      <c r="S1560" t="str">
        <f>VLOOKUP($D1560,Artslister!$A$1:$W$100,8,FALSE)</f>
        <v>Rosales</v>
      </c>
      <c r="T1560" t="str">
        <f>VLOOKUP($D1560,Artslister!$A$1:$W$100,9,FALSE)</f>
        <v>Rosaceae</v>
      </c>
      <c r="U1560" t="str">
        <f>VLOOKUP($D1560,Artslister!$A$1:$W$100,10,FALSE)</f>
        <v>Sorbus</v>
      </c>
      <c r="V1560" t="str">
        <f>VLOOKUP($D1560,Artslister!$A$1:$W$100,11,FALSE)</f>
        <v>aucuparia</v>
      </c>
      <c r="W1560">
        <f>VLOOKUP($D1560,Artslister!$A$1:$W$100,12,FALSE)</f>
        <v>0</v>
      </c>
      <c r="X1560" t="str">
        <f>VLOOKUP($D1560,Artslister!$A$1:$W$100,13,FALSE)</f>
        <v>L.</v>
      </c>
      <c r="Y1560" t="str">
        <f>VLOOKUP($D1560,Artslister!$A$1:$W$100,15,FALSE)</f>
        <v>LC</v>
      </c>
      <c r="Z1560" t="e">
        <f>VLOOKUP($D1560,Artslister!$A$1:$W$100,17,FALSE)</f>
        <v>#N/A</v>
      </c>
    </row>
    <row r="1561" spans="1:26" x14ac:dyDescent="0.3">
      <c r="A1561" t="s">
        <v>143</v>
      </c>
      <c r="B1561">
        <v>2018</v>
      </c>
      <c r="C1561" t="s">
        <v>1674</v>
      </c>
      <c r="D1561" t="s">
        <v>743</v>
      </c>
      <c r="E1561" t="s">
        <v>503</v>
      </c>
      <c r="H1561">
        <v>1</v>
      </c>
      <c r="L1561" t="s">
        <v>1736</v>
      </c>
      <c r="M1561" t="str">
        <f>VLOOKUP($D1561,Artslister!$A$1:$W$100,2,FALSE)</f>
        <v>Sorbus aucuparia</v>
      </c>
      <c r="N1561" t="str">
        <f>VLOOKUP($D1561,Artslister!$A$1:$W$100,3,FALSE)</f>
        <v>103483</v>
      </c>
      <c r="O1561" t="str">
        <f>VLOOKUP($D1561,Artslister!$A$1:$W$100,4,FALSE)</f>
        <v>137885</v>
      </c>
      <c r="P1561" t="str">
        <f>VLOOKUP($D1561,Artslister!$A$1:$W$100,5,FALSE)</f>
        <v>Plantae</v>
      </c>
      <c r="Q1561" t="str">
        <f>VLOOKUP($D1561,Artslister!$A$1:$W$100,6,FALSE)</f>
        <v>Magnoliophyta</v>
      </c>
      <c r="R1561" t="str">
        <f>VLOOKUP($D1561,Artslister!$A$1:$W$100,7,FALSE)</f>
        <v>Eudicots</v>
      </c>
      <c r="S1561" t="str">
        <f>VLOOKUP($D1561,Artslister!$A$1:$W$100,8,FALSE)</f>
        <v>Rosales</v>
      </c>
      <c r="T1561" t="str">
        <f>VLOOKUP($D1561,Artslister!$A$1:$W$100,9,FALSE)</f>
        <v>Rosaceae</v>
      </c>
      <c r="U1561" t="str">
        <f>VLOOKUP($D1561,Artslister!$A$1:$W$100,10,FALSE)</f>
        <v>Sorbus</v>
      </c>
      <c r="V1561" t="str">
        <f>VLOOKUP($D1561,Artslister!$A$1:$W$100,11,FALSE)</f>
        <v>aucuparia</v>
      </c>
      <c r="W1561">
        <f>VLOOKUP($D1561,Artslister!$A$1:$W$100,12,FALSE)</f>
        <v>0</v>
      </c>
      <c r="X1561" t="str">
        <f>VLOOKUP($D1561,Artslister!$A$1:$W$100,13,FALSE)</f>
        <v>L.</v>
      </c>
      <c r="Y1561" t="str">
        <f>VLOOKUP($D1561,Artslister!$A$1:$W$100,15,FALSE)</f>
        <v>LC</v>
      </c>
      <c r="Z1561" t="e">
        <f>VLOOKUP($D1561,Artslister!$A$1:$W$100,17,FALSE)</f>
        <v>#N/A</v>
      </c>
    </row>
    <row r="1562" spans="1:26" x14ac:dyDescent="0.3">
      <c r="A1562" t="s">
        <v>41</v>
      </c>
      <c r="B1562">
        <v>2019</v>
      </c>
      <c r="C1562" t="s">
        <v>1078</v>
      </c>
      <c r="D1562" t="s">
        <v>743</v>
      </c>
      <c r="E1562">
        <v>10</v>
      </c>
      <c r="H1562">
        <v>1</v>
      </c>
      <c r="M1562" t="str">
        <f>VLOOKUP($D1562,Artslister!$A$1:$W$100,2,FALSE)</f>
        <v>Sorbus aucuparia</v>
      </c>
      <c r="N1562" t="str">
        <f>VLOOKUP($D1562,Artslister!$A$1:$W$100,3,FALSE)</f>
        <v>103483</v>
      </c>
      <c r="O1562" t="str">
        <f>VLOOKUP($D1562,Artslister!$A$1:$W$100,4,FALSE)</f>
        <v>137885</v>
      </c>
      <c r="P1562" t="str">
        <f>VLOOKUP($D1562,Artslister!$A$1:$W$100,5,FALSE)</f>
        <v>Plantae</v>
      </c>
      <c r="Q1562" t="str">
        <f>VLOOKUP($D1562,Artslister!$A$1:$W$100,6,FALSE)</f>
        <v>Magnoliophyta</v>
      </c>
      <c r="R1562" t="str">
        <f>VLOOKUP($D1562,Artslister!$A$1:$W$100,7,FALSE)</f>
        <v>Eudicots</v>
      </c>
      <c r="S1562" t="str">
        <f>VLOOKUP($D1562,Artslister!$A$1:$W$100,8,FALSE)</f>
        <v>Rosales</v>
      </c>
      <c r="T1562" t="str">
        <f>VLOOKUP($D1562,Artslister!$A$1:$W$100,9,FALSE)</f>
        <v>Rosaceae</v>
      </c>
      <c r="U1562" t="str">
        <f>VLOOKUP($D1562,Artslister!$A$1:$W$100,10,FALSE)</f>
        <v>Sorbus</v>
      </c>
      <c r="V1562" t="str">
        <f>VLOOKUP($D1562,Artslister!$A$1:$W$100,11,FALSE)</f>
        <v>aucuparia</v>
      </c>
      <c r="W1562">
        <f>VLOOKUP($D1562,Artslister!$A$1:$W$100,12,FALSE)</f>
        <v>0</v>
      </c>
      <c r="X1562" t="str">
        <f>VLOOKUP($D1562,Artslister!$A$1:$W$100,13,FALSE)</f>
        <v>L.</v>
      </c>
      <c r="Y1562" t="str">
        <f>VLOOKUP($D1562,Artslister!$A$1:$W$100,15,FALSE)</f>
        <v>LC</v>
      </c>
      <c r="Z1562" t="e">
        <f>VLOOKUP($D1562,Artslister!$A$1:$W$100,17,FALSE)</f>
        <v>#N/A</v>
      </c>
    </row>
    <row r="1563" spans="1:26" x14ac:dyDescent="0.3">
      <c r="A1563" t="s">
        <v>41</v>
      </c>
      <c r="B1563">
        <v>2019</v>
      </c>
      <c r="C1563" t="s">
        <v>1074</v>
      </c>
      <c r="D1563" t="s">
        <v>743</v>
      </c>
      <c r="E1563">
        <v>30</v>
      </c>
      <c r="H1563">
        <v>1</v>
      </c>
      <c r="L1563" t="s">
        <v>1736</v>
      </c>
      <c r="M1563" t="str">
        <f>VLOOKUP($D1563,Artslister!$A$1:$W$100,2,FALSE)</f>
        <v>Sorbus aucuparia</v>
      </c>
      <c r="N1563" t="str">
        <f>VLOOKUP($D1563,Artslister!$A$1:$W$100,3,FALSE)</f>
        <v>103483</v>
      </c>
      <c r="O1563" t="str">
        <f>VLOOKUP($D1563,Artslister!$A$1:$W$100,4,FALSE)</f>
        <v>137885</v>
      </c>
      <c r="P1563" t="str">
        <f>VLOOKUP($D1563,Artslister!$A$1:$W$100,5,FALSE)</f>
        <v>Plantae</v>
      </c>
      <c r="Q1563" t="str">
        <f>VLOOKUP($D1563,Artslister!$A$1:$W$100,6,FALSE)</f>
        <v>Magnoliophyta</v>
      </c>
      <c r="R1563" t="str">
        <f>VLOOKUP($D1563,Artslister!$A$1:$W$100,7,FALSE)</f>
        <v>Eudicots</v>
      </c>
      <c r="S1563" t="str">
        <f>VLOOKUP($D1563,Artslister!$A$1:$W$100,8,FALSE)</f>
        <v>Rosales</v>
      </c>
      <c r="T1563" t="str">
        <f>VLOOKUP($D1563,Artslister!$A$1:$W$100,9,FALSE)</f>
        <v>Rosaceae</v>
      </c>
      <c r="U1563" t="str">
        <f>VLOOKUP($D1563,Artslister!$A$1:$W$100,10,FALSE)</f>
        <v>Sorbus</v>
      </c>
      <c r="V1563" t="str">
        <f>VLOOKUP($D1563,Artslister!$A$1:$W$100,11,FALSE)</f>
        <v>aucuparia</v>
      </c>
      <c r="W1563">
        <f>VLOOKUP($D1563,Artslister!$A$1:$W$100,12,FALSE)</f>
        <v>0</v>
      </c>
      <c r="X1563" t="str">
        <f>VLOOKUP($D1563,Artslister!$A$1:$W$100,13,FALSE)</f>
        <v>L.</v>
      </c>
      <c r="Y1563" t="str">
        <f>VLOOKUP($D1563,Artslister!$A$1:$W$100,15,FALSE)</f>
        <v>LC</v>
      </c>
      <c r="Z1563" t="e">
        <f>VLOOKUP($D1563,Artslister!$A$1:$W$100,17,FALSE)</f>
        <v>#N/A</v>
      </c>
    </row>
    <row r="1564" spans="1:26" x14ac:dyDescent="0.3">
      <c r="A1564" t="s">
        <v>138</v>
      </c>
      <c r="B1564">
        <v>2019</v>
      </c>
      <c r="C1564" t="s">
        <v>1136</v>
      </c>
      <c r="D1564" t="s">
        <v>743</v>
      </c>
      <c r="E1564">
        <v>20</v>
      </c>
      <c r="H1564">
        <v>1</v>
      </c>
      <c r="M1564" t="str">
        <f>VLOOKUP($D1564,Artslister!$A$1:$W$100,2,FALSE)</f>
        <v>Sorbus aucuparia</v>
      </c>
      <c r="N1564" t="str">
        <f>VLOOKUP($D1564,Artslister!$A$1:$W$100,3,FALSE)</f>
        <v>103483</v>
      </c>
      <c r="O1564" t="str">
        <f>VLOOKUP($D1564,Artslister!$A$1:$W$100,4,FALSE)</f>
        <v>137885</v>
      </c>
      <c r="P1564" t="str">
        <f>VLOOKUP($D1564,Artslister!$A$1:$W$100,5,FALSE)</f>
        <v>Plantae</v>
      </c>
      <c r="Q1564" t="str">
        <f>VLOOKUP($D1564,Artslister!$A$1:$W$100,6,FALSE)</f>
        <v>Magnoliophyta</v>
      </c>
      <c r="R1564" t="str">
        <f>VLOOKUP($D1564,Artslister!$A$1:$W$100,7,FALSE)</f>
        <v>Eudicots</v>
      </c>
      <c r="S1564" t="str">
        <f>VLOOKUP($D1564,Artslister!$A$1:$W$100,8,FALSE)</f>
        <v>Rosales</v>
      </c>
      <c r="T1564" t="str">
        <f>VLOOKUP($D1564,Artslister!$A$1:$W$100,9,FALSE)</f>
        <v>Rosaceae</v>
      </c>
      <c r="U1564" t="str">
        <f>VLOOKUP($D1564,Artslister!$A$1:$W$100,10,FALSE)</f>
        <v>Sorbus</v>
      </c>
      <c r="V1564" t="str">
        <f>VLOOKUP($D1564,Artslister!$A$1:$W$100,11,FALSE)</f>
        <v>aucuparia</v>
      </c>
      <c r="W1564">
        <f>VLOOKUP($D1564,Artslister!$A$1:$W$100,12,FALSE)</f>
        <v>0</v>
      </c>
      <c r="X1564" t="str">
        <f>VLOOKUP($D1564,Artslister!$A$1:$W$100,13,FALSE)</f>
        <v>L.</v>
      </c>
      <c r="Y1564" t="str">
        <f>VLOOKUP($D1564,Artslister!$A$1:$W$100,15,FALSE)</f>
        <v>LC</v>
      </c>
      <c r="Z1564" t="e">
        <f>VLOOKUP($D1564,Artslister!$A$1:$W$100,17,FALSE)</f>
        <v>#N/A</v>
      </c>
    </row>
    <row r="1565" spans="1:26" x14ac:dyDescent="0.3">
      <c r="A1565" t="s">
        <v>34</v>
      </c>
      <c r="B1565">
        <v>2019</v>
      </c>
      <c r="C1565" t="s">
        <v>1242</v>
      </c>
      <c r="D1565" t="s">
        <v>743</v>
      </c>
      <c r="E1565">
        <v>50</v>
      </c>
      <c r="H1565">
        <v>1</v>
      </c>
      <c r="M1565" t="str">
        <f>VLOOKUP($D1565,Artslister!$A$1:$W$100,2,FALSE)</f>
        <v>Sorbus aucuparia</v>
      </c>
      <c r="N1565" t="str">
        <f>VLOOKUP($D1565,Artslister!$A$1:$W$100,3,FALSE)</f>
        <v>103483</v>
      </c>
      <c r="O1565" t="str">
        <f>VLOOKUP($D1565,Artslister!$A$1:$W$100,4,FALSE)</f>
        <v>137885</v>
      </c>
      <c r="P1565" t="str">
        <f>VLOOKUP($D1565,Artslister!$A$1:$W$100,5,FALSE)</f>
        <v>Plantae</v>
      </c>
      <c r="Q1565" t="str">
        <f>VLOOKUP($D1565,Artslister!$A$1:$W$100,6,FALSE)</f>
        <v>Magnoliophyta</v>
      </c>
      <c r="R1565" t="str">
        <f>VLOOKUP($D1565,Artslister!$A$1:$W$100,7,FALSE)</f>
        <v>Eudicots</v>
      </c>
      <c r="S1565" t="str">
        <f>VLOOKUP($D1565,Artslister!$A$1:$W$100,8,FALSE)</f>
        <v>Rosales</v>
      </c>
      <c r="T1565" t="str">
        <f>VLOOKUP($D1565,Artslister!$A$1:$W$100,9,FALSE)</f>
        <v>Rosaceae</v>
      </c>
      <c r="U1565" t="str">
        <f>VLOOKUP($D1565,Artslister!$A$1:$W$100,10,FALSE)</f>
        <v>Sorbus</v>
      </c>
      <c r="V1565" t="str">
        <f>VLOOKUP($D1565,Artslister!$A$1:$W$100,11,FALSE)</f>
        <v>aucuparia</v>
      </c>
      <c r="W1565">
        <f>VLOOKUP($D1565,Artslister!$A$1:$W$100,12,FALSE)</f>
        <v>0</v>
      </c>
      <c r="X1565" t="str">
        <f>VLOOKUP($D1565,Artslister!$A$1:$W$100,13,FALSE)</f>
        <v>L.</v>
      </c>
      <c r="Y1565" t="str">
        <f>VLOOKUP($D1565,Artslister!$A$1:$W$100,15,FALSE)</f>
        <v>LC</v>
      </c>
      <c r="Z1565" t="e">
        <f>VLOOKUP($D1565,Artslister!$A$1:$W$100,17,FALSE)</f>
        <v>#N/A</v>
      </c>
    </row>
    <row r="1566" spans="1:26" x14ac:dyDescent="0.3">
      <c r="A1566" t="s">
        <v>1738</v>
      </c>
      <c r="B1566">
        <v>2019</v>
      </c>
      <c r="C1566" t="s">
        <v>1254</v>
      </c>
      <c r="D1566" t="s">
        <v>743</v>
      </c>
      <c r="E1566">
        <v>10</v>
      </c>
      <c r="H1566">
        <v>1</v>
      </c>
      <c r="M1566" t="str">
        <f>VLOOKUP($D1566,Artslister!$A$1:$W$100,2,FALSE)</f>
        <v>Sorbus aucuparia</v>
      </c>
      <c r="N1566" t="str">
        <f>VLOOKUP($D1566,Artslister!$A$1:$W$100,3,FALSE)</f>
        <v>103483</v>
      </c>
      <c r="O1566" t="str">
        <f>VLOOKUP($D1566,Artslister!$A$1:$W$100,4,FALSE)</f>
        <v>137885</v>
      </c>
      <c r="P1566" t="str">
        <f>VLOOKUP($D1566,Artslister!$A$1:$W$100,5,FALSE)</f>
        <v>Plantae</v>
      </c>
      <c r="Q1566" t="str">
        <f>VLOOKUP($D1566,Artslister!$A$1:$W$100,6,FALSE)</f>
        <v>Magnoliophyta</v>
      </c>
      <c r="R1566" t="str">
        <f>VLOOKUP($D1566,Artslister!$A$1:$W$100,7,FALSE)</f>
        <v>Eudicots</v>
      </c>
      <c r="S1566" t="str">
        <f>VLOOKUP($D1566,Artslister!$A$1:$W$100,8,FALSE)</f>
        <v>Rosales</v>
      </c>
      <c r="T1566" t="str">
        <f>VLOOKUP($D1566,Artslister!$A$1:$W$100,9,FALSE)</f>
        <v>Rosaceae</v>
      </c>
      <c r="U1566" t="str">
        <f>VLOOKUP($D1566,Artslister!$A$1:$W$100,10,FALSE)</f>
        <v>Sorbus</v>
      </c>
      <c r="V1566" t="str">
        <f>VLOOKUP($D1566,Artslister!$A$1:$W$100,11,FALSE)</f>
        <v>aucuparia</v>
      </c>
      <c r="W1566">
        <f>VLOOKUP($D1566,Artslister!$A$1:$W$100,12,FALSE)</f>
        <v>0</v>
      </c>
      <c r="X1566" t="str">
        <f>VLOOKUP($D1566,Artslister!$A$1:$W$100,13,FALSE)</f>
        <v>L.</v>
      </c>
      <c r="Y1566" t="str">
        <f>VLOOKUP($D1566,Artslister!$A$1:$W$100,15,FALSE)</f>
        <v>LC</v>
      </c>
      <c r="Z1566" t="e">
        <f>VLOOKUP($D1566,Artslister!$A$1:$W$100,17,FALSE)</f>
        <v>#N/A</v>
      </c>
    </row>
    <row r="1567" spans="1:26" x14ac:dyDescent="0.3">
      <c r="A1567" t="s">
        <v>75</v>
      </c>
      <c r="B1567">
        <v>2019</v>
      </c>
      <c r="C1567" t="s">
        <v>1407</v>
      </c>
      <c r="D1567" t="s">
        <v>743</v>
      </c>
      <c r="E1567">
        <v>1</v>
      </c>
      <c r="H1567">
        <v>1</v>
      </c>
      <c r="M1567" t="str">
        <f>VLOOKUP($D1567,Artslister!$A$1:$W$100,2,FALSE)</f>
        <v>Sorbus aucuparia</v>
      </c>
      <c r="N1567" t="str">
        <f>VLOOKUP($D1567,Artslister!$A$1:$W$100,3,FALSE)</f>
        <v>103483</v>
      </c>
      <c r="O1567" t="str">
        <f>VLOOKUP($D1567,Artslister!$A$1:$W$100,4,FALSE)</f>
        <v>137885</v>
      </c>
      <c r="P1567" t="str">
        <f>VLOOKUP($D1567,Artslister!$A$1:$W$100,5,FALSE)</f>
        <v>Plantae</v>
      </c>
      <c r="Q1567" t="str">
        <f>VLOOKUP($D1567,Artslister!$A$1:$W$100,6,FALSE)</f>
        <v>Magnoliophyta</v>
      </c>
      <c r="R1567" t="str">
        <f>VLOOKUP($D1567,Artslister!$A$1:$W$100,7,FALSE)</f>
        <v>Eudicots</v>
      </c>
      <c r="S1567" t="str">
        <f>VLOOKUP($D1567,Artslister!$A$1:$W$100,8,FALSE)</f>
        <v>Rosales</v>
      </c>
      <c r="T1567" t="str">
        <f>VLOOKUP($D1567,Artslister!$A$1:$W$100,9,FALSE)</f>
        <v>Rosaceae</v>
      </c>
      <c r="U1567" t="str">
        <f>VLOOKUP($D1567,Artslister!$A$1:$W$100,10,FALSE)</f>
        <v>Sorbus</v>
      </c>
      <c r="V1567" t="str">
        <f>VLOOKUP($D1567,Artslister!$A$1:$W$100,11,FALSE)</f>
        <v>aucuparia</v>
      </c>
      <c r="W1567">
        <f>VLOOKUP($D1567,Artslister!$A$1:$W$100,12,FALSE)</f>
        <v>0</v>
      </c>
      <c r="X1567" t="str">
        <f>VLOOKUP($D1567,Artslister!$A$1:$W$100,13,FALSE)</f>
        <v>L.</v>
      </c>
      <c r="Y1567" t="str">
        <f>VLOOKUP($D1567,Artslister!$A$1:$W$100,15,FALSE)</f>
        <v>LC</v>
      </c>
      <c r="Z1567" t="e">
        <f>VLOOKUP($D1567,Artslister!$A$1:$W$100,17,FALSE)</f>
        <v>#N/A</v>
      </c>
    </row>
    <row r="1568" spans="1:26" x14ac:dyDescent="0.3">
      <c r="A1568" t="s">
        <v>98</v>
      </c>
      <c r="B1568">
        <v>2019</v>
      </c>
      <c r="C1568" t="s">
        <v>1554</v>
      </c>
      <c r="D1568" t="s">
        <v>743</v>
      </c>
      <c r="E1568">
        <v>5</v>
      </c>
      <c r="H1568">
        <v>1</v>
      </c>
      <c r="M1568" t="str">
        <f>VLOOKUP($D1568,Artslister!$A$1:$W$100,2,FALSE)</f>
        <v>Sorbus aucuparia</v>
      </c>
      <c r="N1568" t="str">
        <f>VLOOKUP($D1568,Artslister!$A$1:$W$100,3,FALSE)</f>
        <v>103483</v>
      </c>
      <c r="O1568" t="str">
        <f>VLOOKUP($D1568,Artslister!$A$1:$W$100,4,FALSE)</f>
        <v>137885</v>
      </c>
      <c r="P1568" t="str">
        <f>VLOOKUP($D1568,Artslister!$A$1:$W$100,5,FALSE)</f>
        <v>Plantae</v>
      </c>
      <c r="Q1568" t="str">
        <f>VLOOKUP($D1568,Artslister!$A$1:$W$100,6,FALSE)</f>
        <v>Magnoliophyta</v>
      </c>
      <c r="R1568" t="str">
        <f>VLOOKUP($D1568,Artslister!$A$1:$W$100,7,FALSE)</f>
        <v>Eudicots</v>
      </c>
      <c r="S1568" t="str">
        <f>VLOOKUP($D1568,Artslister!$A$1:$W$100,8,FALSE)</f>
        <v>Rosales</v>
      </c>
      <c r="T1568" t="str">
        <f>VLOOKUP($D1568,Artslister!$A$1:$W$100,9,FALSE)</f>
        <v>Rosaceae</v>
      </c>
      <c r="U1568" t="str">
        <f>VLOOKUP($D1568,Artslister!$A$1:$W$100,10,FALSE)</f>
        <v>Sorbus</v>
      </c>
      <c r="V1568" t="str">
        <f>VLOOKUP($D1568,Artslister!$A$1:$W$100,11,FALSE)</f>
        <v>aucuparia</v>
      </c>
      <c r="W1568">
        <f>VLOOKUP($D1568,Artslister!$A$1:$W$100,12,FALSE)</f>
        <v>0</v>
      </c>
      <c r="X1568" t="str">
        <f>VLOOKUP($D1568,Artslister!$A$1:$W$100,13,FALSE)</f>
        <v>L.</v>
      </c>
      <c r="Y1568" t="str">
        <f>VLOOKUP($D1568,Artslister!$A$1:$W$100,15,FALSE)</f>
        <v>LC</v>
      </c>
      <c r="Z1568" t="e">
        <f>VLOOKUP($D1568,Artslister!$A$1:$W$100,17,FALSE)</f>
        <v>#N/A</v>
      </c>
    </row>
    <row r="1569" spans="1:26" x14ac:dyDescent="0.3">
      <c r="A1569" t="s">
        <v>41</v>
      </c>
      <c r="B1569">
        <v>2020</v>
      </c>
      <c r="C1569" t="s">
        <v>1078</v>
      </c>
      <c r="D1569" t="s">
        <v>743</v>
      </c>
      <c r="E1569">
        <v>1</v>
      </c>
      <c r="H1569">
        <v>1</v>
      </c>
      <c r="L1569" t="s">
        <v>1736</v>
      </c>
      <c r="M1569" t="str">
        <f>VLOOKUP($D1569,Artslister!$A$1:$W$100,2,FALSE)</f>
        <v>Sorbus aucuparia</v>
      </c>
      <c r="N1569" t="str">
        <f>VLOOKUP($D1569,Artslister!$A$1:$W$100,3,FALSE)</f>
        <v>103483</v>
      </c>
      <c r="O1569" t="str">
        <f>VLOOKUP($D1569,Artslister!$A$1:$W$100,4,FALSE)</f>
        <v>137885</v>
      </c>
      <c r="P1569" t="str">
        <f>VLOOKUP($D1569,Artslister!$A$1:$W$100,5,FALSE)</f>
        <v>Plantae</v>
      </c>
      <c r="Q1569" t="str">
        <f>VLOOKUP($D1569,Artslister!$A$1:$W$100,6,FALSE)</f>
        <v>Magnoliophyta</v>
      </c>
      <c r="R1569" t="str">
        <f>VLOOKUP($D1569,Artslister!$A$1:$W$100,7,FALSE)</f>
        <v>Eudicots</v>
      </c>
      <c r="S1569" t="str">
        <f>VLOOKUP($D1569,Artslister!$A$1:$W$100,8,FALSE)</f>
        <v>Rosales</v>
      </c>
      <c r="T1569" t="str">
        <f>VLOOKUP($D1569,Artslister!$A$1:$W$100,9,FALSE)</f>
        <v>Rosaceae</v>
      </c>
      <c r="U1569" t="str">
        <f>VLOOKUP($D1569,Artslister!$A$1:$W$100,10,FALSE)</f>
        <v>Sorbus</v>
      </c>
      <c r="V1569" t="str">
        <f>VLOOKUP($D1569,Artslister!$A$1:$W$100,11,FALSE)</f>
        <v>aucuparia</v>
      </c>
      <c r="W1569">
        <f>VLOOKUP($D1569,Artslister!$A$1:$W$100,12,FALSE)</f>
        <v>0</v>
      </c>
      <c r="X1569" t="str">
        <f>VLOOKUP($D1569,Artslister!$A$1:$W$100,13,FALSE)</f>
        <v>L.</v>
      </c>
      <c r="Y1569" t="str">
        <f>VLOOKUP($D1569,Artslister!$A$1:$W$100,15,FALSE)</f>
        <v>LC</v>
      </c>
      <c r="Z1569" t="e">
        <f>VLOOKUP($D1569,Artslister!$A$1:$W$100,17,FALSE)</f>
        <v>#N/A</v>
      </c>
    </row>
    <row r="1570" spans="1:26" x14ac:dyDescent="0.3">
      <c r="A1570" t="s">
        <v>41</v>
      </c>
      <c r="B1570">
        <v>2020</v>
      </c>
      <c r="C1570" t="s">
        <v>1074</v>
      </c>
      <c r="D1570" t="s">
        <v>743</v>
      </c>
      <c r="E1570">
        <v>20</v>
      </c>
      <c r="H1570">
        <v>1</v>
      </c>
      <c r="M1570" t="str">
        <f>VLOOKUP($D1570,Artslister!$A$1:$W$100,2,FALSE)</f>
        <v>Sorbus aucuparia</v>
      </c>
      <c r="N1570" t="str">
        <f>VLOOKUP($D1570,Artslister!$A$1:$W$100,3,FALSE)</f>
        <v>103483</v>
      </c>
      <c r="O1570" t="str">
        <f>VLOOKUP($D1570,Artslister!$A$1:$W$100,4,FALSE)</f>
        <v>137885</v>
      </c>
      <c r="P1570" t="str">
        <f>VLOOKUP($D1570,Artslister!$A$1:$W$100,5,FALSE)</f>
        <v>Plantae</v>
      </c>
      <c r="Q1570" t="str">
        <f>VLOOKUP($D1570,Artslister!$A$1:$W$100,6,FALSE)</f>
        <v>Magnoliophyta</v>
      </c>
      <c r="R1570" t="str">
        <f>VLOOKUP($D1570,Artslister!$A$1:$W$100,7,FALSE)</f>
        <v>Eudicots</v>
      </c>
      <c r="S1570" t="str">
        <f>VLOOKUP($D1570,Artslister!$A$1:$W$100,8,FALSE)</f>
        <v>Rosales</v>
      </c>
      <c r="T1570" t="str">
        <f>VLOOKUP($D1570,Artslister!$A$1:$W$100,9,FALSE)</f>
        <v>Rosaceae</v>
      </c>
      <c r="U1570" t="str">
        <f>VLOOKUP($D1570,Artslister!$A$1:$W$100,10,FALSE)</f>
        <v>Sorbus</v>
      </c>
      <c r="V1570" t="str">
        <f>VLOOKUP($D1570,Artslister!$A$1:$W$100,11,FALSE)</f>
        <v>aucuparia</v>
      </c>
      <c r="W1570">
        <f>VLOOKUP($D1570,Artslister!$A$1:$W$100,12,FALSE)</f>
        <v>0</v>
      </c>
      <c r="X1570" t="str">
        <f>VLOOKUP($D1570,Artslister!$A$1:$W$100,13,FALSE)</f>
        <v>L.</v>
      </c>
      <c r="Y1570" t="str">
        <f>VLOOKUP($D1570,Artslister!$A$1:$W$100,15,FALSE)</f>
        <v>LC</v>
      </c>
      <c r="Z1570" t="e">
        <f>VLOOKUP($D1570,Artslister!$A$1:$W$100,17,FALSE)</f>
        <v>#N/A</v>
      </c>
    </row>
    <row r="1571" spans="1:26" x14ac:dyDescent="0.3">
      <c r="A1571" t="s">
        <v>138</v>
      </c>
      <c r="B1571">
        <v>2020</v>
      </c>
      <c r="C1571" t="s">
        <v>1136</v>
      </c>
      <c r="D1571" t="s">
        <v>743</v>
      </c>
      <c r="E1571">
        <v>3</v>
      </c>
      <c r="H1571">
        <v>1</v>
      </c>
      <c r="L1571" t="s">
        <v>1736</v>
      </c>
      <c r="M1571" t="str">
        <f>VLOOKUP($D1571,Artslister!$A$1:$W$100,2,FALSE)</f>
        <v>Sorbus aucuparia</v>
      </c>
      <c r="N1571" t="str">
        <f>VLOOKUP($D1571,Artslister!$A$1:$W$100,3,FALSE)</f>
        <v>103483</v>
      </c>
      <c r="O1571" t="str">
        <f>VLOOKUP($D1571,Artslister!$A$1:$W$100,4,FALSE)</f>
        <v>137885</v>
      </c>
      <c r="P1571" t="str">
        <f>VLOOKUP($D1571,Artslister!$A$1:$W$100,5,FALSE)</f>
        <v>Plantae</v>
      </c>
      <c r="Q1571" t="str">
        <f>VLOOKUP($D1571,Artslister!$A$1:$W$100,6,FALSE)</f>
        <v>Magnoliophyta</v>
      </c>
      <c r="R1571" t="str">
        <f>VLOOKUP($D1571,Artslister!$A$1:$W$100,7,FALSE)</f>
        <v>Eudicots</v>
      </c>
      <c r="S1571" t="str">
        <f>VLOOKUP($D1571,Artslister!$A$1:$W$100,8,FALSE)</f>
        <v>Rosales</v>
      </c>
      <c r="T1571" t="str">
        <f>VLOOKUP($D1571,Artslister!$A$1:$W$100,9,FALSE)</f>
        <v>Rosaceae</v>
      </c>
      <c r="U1571" t="str">
        <f>VLOOKUP($D1571,Artslister!$A$1:$W$100,10,FALSE)</f>
        <v>Sorbus</v>
      </c>
      <c r="V1571" t="str">
        <f>VLOOKUP($D1571,Artslister!$A$1:$W$100,11,FALSE)</f>
        <v>aucuparia</v>
      </c>
      <c r="W1571">
        <f>VLOOKUP($D1571,Artslister!$A$1:$W$100,12,FALSE)</f>
        <v>0</v>
      </c>
      <c r="X1571" t="str">
        <f>VLOOKUP($D1571,Artslister!$A$1:$W$100,13,FALSE)</f>
        <v>L.</v>
      </c>
      <c r="Y1571" t="str">
        <f>VLOOKUP($D1571,Artslister!$A$1:$W$100,15,FALSE)</f>
        <v>LC</v>
      </c>
      <c r="Z1571" t="e">
        <f>VLOOKUP($D1571,Artslister!$A$1:$W$100,17,FALSE)</f>
        <v>#N/A</v>
      </c>
    </row>
    <row r="1572" spans="1:26" x14ac:dyDescent="0.3">
      <c r="A1572" t="s">
        <v>19</v>
      </c>
      <c r="B1572">
        <v>2020</v>
      </c>
      <c r="C1572" t="s">
        <v>1223</v>
      </c>
      <c r="D1572" t="s">
        <v>743</v>
      </c>
      <c r="E1572">
        <v>10</v>
      </c>
      <c r="H1572">
        <v>1</v>
      </c>
      <c r="M1572" t="str">
        <f>VLOOKUP($D1572,Artslister!$A$1:$W$100,2,FALSE)</f>
        <v>Sorbus aucuparia</v>
      </c>
      <c r="N1572" t="str">
        <f>VLOOKUP($D1572,Artslister!$A$1:$W$100,3,FALSE)</f>
        <v>103483</v>
      </c>
      <c r="O1572" t="str">
        <f>VLOOKUP($D1572,Artslister!$A$1:$W$100,4,FALSE)</f>
        <v>137885</v>
      </c>
      <c r="P1572" t="str">
        <f>VLOOKUP($D1572,Artslister!$A$1:$W$100,5,FALSE)</f>
        <v>Plantae</v>
      </c>
      <c r="Q1572" t="str">
        <f>VLOOKUP($D1572,Artslister!$A$1:$W$100,6,FALSE)</f>
        <v>Magnoliophyta</v>
      </c>
      <c r="R1572" t="str">
        <f>VLOOKUP($D1572,Artslister!$A$1:$W$100,7,FALSE)</f>
        <v>Eudicots</v>
      </c>
      <c r="S1572" t="str">
        <f>VLOOKUP($D1572,Artslister!$A$1:$W$100,8,FALSE)</f>
        <v>Rosales</v>
      </c>
      <c r="T1572" t="str">
        <f>VLOOKUP($D1572,Artslister!$A$1:$W$100,9,FALSE)</f>
        <v>Rosaceae</v>
      </c>
      <c r="U1572" t="str">
        <f>VLOOKUP($D1572,Artslister!$A$1:$W$100,10,FALSE)</f>
        <v>Sorbus</v>
      </c>
      <c r="V1572" t="str">
        <f>VLOOKUP($D1572,Artslister!$A$1:$W$100,11,FALSE)</f>
        <v>aucuparia</v>
      </c>
      <c r="W1572">
        <f>VLOOKUP($D1572,Artslister!$A$1:$W$100,12,FALSE)</f>
        <v>0</v>
      </c>
      <c r="X1572" t="str">
        <f>VLOOKUP($D1572,Artslister!$A$1:$W$100,13,FALSE)</f>
        <v>L.</v>
      </c>
      <c r="Y1572" t="str">
        <f>VLOOKUP($D1572,Artslister!$A$1:$W$100,15,FALSE)</f>
        <v>LC</v>
      </c>
      <c r="Z1572" t="e">
        <f>VLOOKUP($D1572,Artslister!$A$1:$W$100,17,FALSE)</f>
        <v>#N/A</v>
      </c>
    </row>
    <row r="1573" spans="1:26" x14ac:dyDescent="0.3">
      <c r="A1573" t="s">
        <v>34</v>
      </c>
      <c r="B1573">
        <v>2020</v>
      </c>
      <c r="C1573" t="s">
        <v>1242</v>
      </c>
      <c r="D1573" t="s">
        <v>743</v>
      </c>
      <c r="E1573">
        <v>25</v>
      </c>
      <c r="H1573">
        <v>1</v>
      </c>
      <c r="L1573" t="s">
        <v>1736</v>
      </c>
      <c r="M1573" t="str">
        <f>VLOOKUP($D1573,Artslister!$A$1:$W$100,2,FALSE)</f>
        <v>Sorbus aucuparia</v>
      </c>
      <c r="N1573" t="str">
        <f>VLOOKUP($D1573,Artslister!$A$1:$W$100,3,FALSE)</f>
        <v>103483</v>
      </c>
      <c r="O1573" t="str">
        <f>VLOOKUP($D1573,Artslister!$A$1:$W$100,4,FALSE)</f>
        <v>137885</v>
      </c>
      <c r="P1573" t="str">
        <f>VLOOKUP($D1573,Artslister!$A$1:$W$100,5,FALSE)</f>
        <v>Plantae</v>
      </c>
      <c r="Q1573" t="str">
        <f>VLOOKUP($D1573,Artslister!$A$1:$W$100,6,FALSE)</f>
        <v>Magnoliophyta</v>
      </c>
      <c r="R1573" t="str">
        <f>VLOOKUP($D1573,Artslister!$A$1:$W$100,7,FALSE)</f>
        <v>Eudicots</v>
      </c>
      <c r="S1573" t="str">
        <f>VLOOKUP($D1573,Artslister!$A$1:$W$100,8,FALSE)</f>
        <v>Rosales</v>
      </c>
      <c r="T1573" t="str">
        <f>VLOOKUP($D1573,Artslister!$A$1:$W$100,9,FALSE)</f>
        <v>Rosaceae</v>
      </c>
      <c r="U1573" t="str">
        <f>VLOOKUP($D1573,Artslister!$A$1:$W$100,10,FALSE)</f>
        <v>Sorbus</v>
      </c>
      <c r="V1573" t="str">
        <f>VLOOKUP($D1573,Artslister!$A$1:$W$100,11,FALSE)</f>
        <v>aucuparia</v>
      </c>
      <c r="W1573">
        <f>VLOOKUP($D1573,Artslister!$A$1:$W$100,12,FALSE)</f>
        <v>0</v>
      </c>
      <c r="X1573" t="str">
        <f>VLOOKUP($D1573,Artslister!$A$1:$W$100,13,FALSE)</f>
        <v>L.</v>
      </c>
      <c r="Y1573" t="str">
        <f>VLOOKUP($D1573,Artslister!$A$1:$W$100,15,FALSE)</f>
        <v>LC</v>
      </c>
      <c r="Z1573" t="e">
        <f>VLOOKUP($D1573,Artslister!$A$1:$W$100,17,FALSE)</f>
        <v>#N/A</v>
      </c>
    </row>
    <row r="1574" spans="1:26" x14ac:dyDescent="0.3">
      <c r="A1574" t="s">
        <v>1738</v>
      </c>
      <c r="B1574">
        <v>2020</v>
      </c>
      <c r="C1574" t="s">
        <v>1254</v>
      </c>
      <c r="D1574" t="s">
        <v>743</v>
      </c>
      <c r="E1574">
        <v>2</v>
      </c>
      <c r="H1574">
        <v>1</v>
      </c>
      <c r="M1574" t="str">
        <f>VLOOKUP($D1574,Artslister!$A$1:$W$100,2,FALSE)</f>
        <v>Sorbus aucuparia</v>
      </c>
      <c r="N1574" t="str">
        <f>VLOOKUP($D1574,Artslister!$A$1:$W$100,3,FALSE)</f>
        <v>103483</v>
      </c>
      <c r="O1574" t="str">
        <f>VLOOKUP($D1574,Artslister!$A$1:$W$100,4,FALSE)</f>
        <v>137885</v>
      </c>
      <c r="P1574" t="str">
        <f>VLOOKUP($D1574,Artslister!$A$1:$W$100,5,FALSE)</f>
        <v>Plantae</v>
      </c>
      <c r="Q1574" t="str">
        <f>VLOOKUP($D1574,Artslister!$A$1:$W$100,6,FALSE)</f>
        <v>Magnoliophyta</v>
      </c>
      <c r="R1574" t="str">
        <f>VLOOKUP($D1574,Artslister!$A$1:$W$100,7,FALSE)</f>
        <v>Eudicots</v>
      </c>
      <c r="S1574" t="str">
        <f>VLOOKUP($D1574,Artslister!$A$1:$W$100,8,FALSE)</f>
        <v>Rosales</v>
      </c>
      <c r="T1574" t="str">
        <f>VLOOKUP($D1574,Artslister!$A$1:$W$100,9,FALSE)</f>
        <v>Rosaceae</v>
      </c>
      <c r="U1574" t="str">
        <f>VLOOKUP($D1574,Artslister!$A$1:$W$100,10,FALSE)</f>
        <v>Sorbus</v>
      </c>
      <c r="V1574" t="str">
        <f>VLOOKUP($D1574,Artslister!$A$1:$W$100,11,FALSE)</f>
        <v>aucuparia</v>
      </c>
      <c r="W1574">
        <f>VLOOKUP($D1574,Artslister!$A$1:$W$100,12,FALSE)</f>
        <v>0</v>
      </c>
      <c r="X1574" t="str">
        <f>VLOOKUP($D1574,Artslister!$A$1:$W$100,13,FALSE)</f>
        <v>L.</v>
      </c>
      <c r="Y1574" t="str">
        <f>VLOOKUP($D1574,Artslister!$A$1:$W$100,15,FALSE)</f>
        <v>LC</v>
      </c>
      <c r="Z1574" t="e">
        <f>VLOOKUP($D1574,Artslister!$A$1:$W$100,17,FALSE)</f>
        <v>#N/A</v>
      </c>
    </row>
    <row r="1575" spans="1:26" x14ac:dyDescent="0.3">
      <c r="A1575" s="21" t="s">
        <v>114</v>
      </c>
      <c r="B1575" s="21">
        <v>2020</v>
      </c>
      <c r="C1575" s="21" t="s">
        <v>1350</v>
      </c>
      <c r="D1575" s="21" t="s">
        <v>743</v>
      </c>
      <c r="E1575" s="21">
        <v>2</v>
      </c>
      <c r="H1575">
        <v>1</v>
      </c>
      <c r="K1575" s="21"/>
      <c r="M1575" t="str">
        <f>VLOOKUP($D1575,Artslister!$A$1:$W$100,2,FALSE)</f>
        <v>Sorbus aucuparia</v>
      </c>
      <c r="N1575" t="str">
        <f>VLOOKUP($D1575,Artslister!$A$1:$W$100,3,FALSE)</f>
        <v>103483</v>
      </c>
      <c r="O1575" t="str">
        <f>VLOOKUP($D1575,Artslister!$A$1:$W$100,4,FALSE)</f>
        <v>137885</v>
      </c>
      <c r="P1575" t="str">
        <f>VLOOKUP($D1575,Artslister!$A$1:$W$100,5,FALSE)</f>
        <v>Plantae</v>
      </c>
      <c r="Q1575" t="str">
        <f>VLOOKUP($D1575,Artslister!$A$1:$W$100,6,FALSE)</f>
        <v>Magnoliophyta</v>
      </c>
      <c r="R1575" t="str">
        <f>VLOOKUP($D1575,Artslister!$A$1:$W$100,7,FALSE)</f>
        <v>Eudicots</v>
      </c>
      <c r="S1575" t="str">
        <f>VLOOKUP($D1575,Artslister!$A$1:$W$100,8,FALSE)</f>
        <v>Rosales</v>
      </c>
      <c r="T1575" t="str">
        <f>VLOOKUP($D1575,Artslister!$A$1:$W$100,9,FALSE)</f>
        <v>Rosaceae</v>
      </c>
      <c r="U1575" t="str">
        <f>VLOOKUP($D1575,Artslister!$A$1:$W$100,10,FALSE)</f>
        <v>Sorbus</v>
      </c>
      <c r="V1575" t="str">
        <f>VLOOKUP($D1575,Artslister!$A$1:$W$100,11,FALSE)</f>
        <v>aucuparia</v>
      </c>
      <c r="W1575">
        <f>VLOOKUP($D1575,Artslister!$A$1:$W$100,12,FALSE)</f>
        <v>0</v>
      </c>
      <c r="X1575" t="str">
        <f>VLOOKUP($D1575,Artslister!$A$1:$W$100,13,FALSE)</f>
        <v>L.</v>
      </c>
      <c r="Y1575" t="str">
        <f>VLOOKUP($D1575,Artslister!$A$1:$W$100,15,FALSE)</f>
        <v>LC</v>
      </c>
      <c r="Z1575" t="e">
        <f>VLOOKUP($D1575,Artslister!$A$1:$W$100,17,FALSE)</f>
        <v>#N/A</v>
      </c>
    </row>
    <row r="1576" spans="1:26" x14ac:dyDescent="0.3">
      <c r="A1576" s="21" t="s">
        <v>114</v>
      </c>
      <c r="B1576" s="21">
        <v>2020</v>
      </c>
      <c r="C1576" s="21" t="s">
        <v>1351</v>
      </c>
      <c r="D1576" s="21" t="s">
        <v>743</v>
      </c>
      <c r="E1576" s="21">
        <v>10</v>
      </c>
      <c r="H1576">
        <v>1</v>
      </c>
      <c r="K1576" s="21"/>
      <c r="M1576" t="str">
        <f>VLOOKUP($D1576,Artslister!$A$1:$W$100,2,FALSE)</f>
        <v>Sorbus aucuparia</v>
      </c>
      <c r="N1576" t="str">
        <f>VLOOKUP($D1576,Artslister!$A$1:$W$100,3,FALSE)</f>
        <v>103483</v>
      </c>
      <c r="O1576" t="str">
        <f>VLOOKUP($D1576,Artslister!$A$1:$W$100,4,FALSE)</f>
        <v>137885</v>
      </c>
      <c r="P1576" t="str">
        <f>VLOOKUP($D1576,Artslister!$A$1:$W$100,5,FALSE)</f>
        <v>Plantae</v>
      </c>
      <c r="Q1576" t="str">
        <f>VLOOKUP($D1576,Artslister!$A$1:$W$100,6,FALSE)</f>
        <v>Magnoliophyta</v>
      </c>
      <c r="R1576" t="str">
        <f>VLOOKUP($D1576,Artslister!$A$1:$W$100,7,FALSE)</f>
        <v>Eudicots</v>
      </c>
      <c r="S1576" t="str">
        <f>VLOOKUP($D1576,Artslister!$A$1:$W$100,8,FALSE)</f>
        <v>Rosales</v>
      </c>
      <c r="T1576" t="str">
        <f>VLOOKUP($D1576,Artslister!$A$1:$W$100,9,FALSE)</f>
        <v>Rosaceae</v>
      </c>
      <c r="U1576" t="str">
        <f>VLOOKUP($D1576,Artslister!$A$1:$W$100,10,FALSE)</f>
        <v>Sorbus</v>
      </c>
      <c r="V1576" t="str">
        <f>VLOOKUP($D1576,Artslister!$A$1:$W$100,11,FALSE)</f>
        <v>aucuparia</v>
      </c>
      <c r="W1576">
        <f>VLOOKUP($D1576,Artslister!$A$1:$W$100,12,FALSE)</f>
        <v>0</v>
      </c>
      <c r="X1576" t="str">
        <f>VLOOKUP($D1576,Artslister!$A$1:$W$100,13,FALSE)</f>
        <v>L.</v>
      </c>
      <c r="Y1576" t="str">
        <f>VLOOKUP($D1576,Artslister!$A$1:$W$100,15,FALSE)</f>
        <v>LC</v>
      </c>
      <c r="Z1576" t="e">
        <f>VLOOKUP($D1576,Artslister!$A$1:$W$100,17,FALSE)</f>
        <v>#N/A</v>
      </c>
    </row>
    <row r="1577" spans="1:26" x14ac:dyDescent="0.3">
      <c r="A1577" s="21" t="s">
        <v>114</v>
      </c>
      <c r="B1577" s="21">
        <v>2020</v>
      </c>
      <c r="C1577" s="21" t="s">
        <v>1352</v>
      </c>
      <c r="D1577" s="21" t="s">
        <v>743</v>
      </c>
      <c r="E1577" s="21">
        <v>40</v>
      </c>
      <c r="H1577">
        <v>1</v>
      </c>
      <c r="K1577" s="21"/>
      <c r="M1577" t="str">
        <f>VLOOKUP($D1577,Artslister!$A$1:$W$100,2,FALSE)</f>
        <v>Sorbus aucuparia</v>
      </c>
      <c r="N1577" t="str">
        <f>VLOOKUP($D1577,Artslister!$A$1:$W$100,3,FALSE)</f>
        <v>103483</v>
      </c>
      <c r="O1577" t="str">
        <f>VLOOKUP($D1577,Artslister!$A$1:$W$100,4,FALSE)</f>
        <v>137885</v>
      </c>
      <c r="P1577" t="str">
        <f>VLOOKUP($D1577,Artslister!$A$1:$W$100,5,FALSE)</f>
        <v>Plantae</v>
      </c>
      <c r="Q1577" t="str">
        <f>VLOOKUP($D1577,Artslister!$A$1:$W$100,6,FALSE)</f>
        <v>Magnoliophyta</v>
      </c>
      <c r="R1577" t="str">
        <f>VLOOKUP($D1577,Artslister!$A$1:$W$100,7,FALSE)</f>
        <v>Eudicots</v>
      </c>
      <c r="S1577" t="str">
        <f>VLOOKUP($D1577,Artslister!$A$1:$W$100,8,FALSE)</f>
        <v>Rosales</v>
      </c>
      <c r="T1577" t="str">
        <f>VLOOKUP($D1577,Artslister!$A$1:$W$100,9,FALSE)</f>
        <v>Rosaceae</v>
      </c>
      <c r="U1577" t="str">
        <f>VLOOKUP($D1577,Artslister!$A$1:$W$100,10,FALSE)</f>
        <v>Sorbus</v>
      </c>
      <c r="V1577" t="str">
        <f>VLOOKUP($D1577,Artslister!$A$1:$W$100,11,FALSE)</f>
        <v>aucuparia</v>
      </c>
      <c r="W1577">
        <f>VLOOKUP($D1577,Artslister!$A$1:$W$100,12,FALSE)</f>
        <v>0</v>
      </c>
      <c r="X1577" t="str">
        <f>VLOOKUP($D1577,Artslister!$A$1:$W$100,13,FALSE)</f>
        <v>L.</v>
      </c>
      <c r="Y1577" t="str">
        <f>VLOOKUP($D1577,Artslister!$A$1:$W$100,15,FALSE)</f>
        <v>LC</v>
      </c>
      <c r="Z1577" t="e">
        <f>VLOOKUP($D1577,Artslister!$A$1:$W$100,17,FALSE)</f>
        <v>#N/A</v>
      </c>
    </row>
    <row r="1578" spans="1:26" x14ac:dyDescent="0.3">
      <c r="A1578" s="21" t="s">
        <v>114</v>
      </c>
      <c r="B1578" s="21">
        <v>2020</v>
      </c>
      <c r="C1578" s="21" t="s">
        <v>1353</v>
      </c>
      <c r="D1578" s="21" t="s">
        <v>743</v>
      </c>
      <c r="E1578" s="21">
        <v>2</v>
      </c>
      <c r="H1578">
        <v>1</v>
      </c>
      <c r="K1578" s="21"/>
      <c r="M1578" t="str">
        <f>VLOOKUP($D1578,Artslister!$A$1:$W$100,2,FALSE)</f>
        <v>Sorbus aucuparia</v>
      </c>
      <c r="N1578" t="str">
        <f>VLOOKUP($D1578,Artslister!$A$1:$W$100,3,FALSE)</f>
        <v>103483</v>
      </c>
      <c r="O1578" t="str">
        <f>VLOOKUP($D1578,Artslister!$A$1:$W$100,4,FALSE)</f>
        <v>137885</v>
      </c>
      <c r="P1578" t="str">
        <f>VLOOKUP($D1578,Artslister!$A$1:$W$100,5,FALSE)</f>
        <v>Plantae</v>
      </c>
      <c r="Q1578" t="str">
        <f>VLOOKUP($D1578,Artslister!$A$1:$W$100,6,FALSE)</f>
        <v>Magnoliophyta</v>
      </c>
      <c r="R1578" t="str">
        <f>VLOOKUP($D1578,Artslister!$A$1:$W$100,7,FALSE)</f>
        <v>Eudicots</v>
      </c>
      <c r="S1578" t="str">
        <f>VLOOKUP($D1578,Artslister!$A$1:$W$100,8,FALSE)</f>
        <v>Rosales</v>
      </c>
      <c r="T1578" t="str">
        <f>VLOOKUP($D1578,Artslister!$A$1:$W$100,9,FALSE)</f>
        <v>Rosaceae</v>
      </c>
      <c r="U1578" t="str">
        <f>VLOOKUP($D1578,Artslister!$A$1:$W$100,10,FALSE)</f>
        <v>Sorbus</v>
      </c>
      <c r="V1578" t="str">
        <f>VLOOKUP($D1578,Artslister!$A$1:$W$100,11,FALSE)</f>
        <v>aucuparia</v>
      </c>
      <c r="W1578">
        <f>VLOOKUP($D1578,Artslister!$A$1:$W$100,12,FALSE)</f>
        <v>0</v>
      </c>
      <c r="X1578" t="str">
        <f>VLOOKUP($D1578,Artslister!$A$1:$W$100,13,FALSE)</f>
        <v>L.</v>
      </c>
      <c r="Y1578" t="str">
        <f>VLOOKUP($D1578,Artslister!$A$1:$W$100,15,FALSE)</f>
        <v>LC</v>
      </c>
      <c r="Z1578" t="e">
        <f>VLOOKUP($D1578,Artslister!$A$1:$W$100,17,FALSE)</f>
        <v>#N/A</v>
      </c>
    </row>
    <row r="1579" spans="1:26" x14ac:dyDescent="0.3">
      <c r="A1579" s="58" t="s">
        <v>114</v>
      </c>
      <c r="B1579" s="58">
        <v>2021</v>
      </c>
      <c r="C1579" s="58" t="s">
        <v>1349</v>
      </c>
      <c r="D1579" s="58" t="s">
        <v>743</v>
      </c>
      <c r="E1579" s="58">
        <v>1</v>
      </c>
      <c r="H1579">
        <v>1</v>
      </c>
      <c r="I1579" s="45"/>
      <c r="J1579" s="45"/>
      <c r="K1579" s="58"/>
      <c r="L1579" s="45"/>
      <c r="M1579" t="str">
        <f>VLOOKUP($D1579,Artslister!$A$1:$W$100,2,FALSE)</f>
        <v>Sorbus aucuparia</v>
      </c>
      <c r="N1579" t="str">
        <f>VLOOKUP($D1579,Artslister!$A$1:$W$100,3,FALSE)</f>
        <v>103483</v>
      </c>
      <c r="O1579" t="str">
        <f>VLOOKUP($D1579,Artslister!$A$1:$W$100,4,FALSE)</f>
        <v>137885</v>
      </c>
      <c r="P1579" t="str">
        <f>VLOOKUP($D1579,Artslister!$A$1:$W$100,5,FALSE)</f>
        <v>Plantae</v>
      </c>
      <c r="Q1579" t="str">
        <f>VLOOKUP($D1579,Artslister!$A$1:$W$100,6,FALSE)</f>
        <v>Magnoliophyta</v>
      </c>
      <c r="R1579" t="str">
        <f>VLOOKUP($D1579,Artslister!$A$1:$W$100,7,FALSE)</f>
        <v>Eudicots</v>
      </c>
      <c r="S1579" t="str">
        <f>VLOOKUP($D1579,Artslister!$A$1:$W$100,8,FALSE)</f>
        <v>Rosales</v>
      </c>
      <c r="T1579" t="str">
        <f>VLOOKUP($D1579,Artslister!$A$1:$W$100,9,FALSE)</f>
        <v>Rosaceae</v>
      </c>
      <c r="U1579" t="str">
        <f>VLOOKUP($D1579,Artslister!$A$1:$W$100,10,FALSE)</f>
        <v>Sorbus</v>
      </c>
      <c r="V1579" t="str">
        <f>VLOOKUP($D1579,Artslister!$A$1:$W$100,11,FALSE)</f>
        <v>aucuparia</v>
      </c>
      <c r="W1579">
        <f>VLOOKUP($D1579,Artslister!$A$1:$W$100,12,FALSE)</f>
        <v>0</v>
      </c>
      <c r="X1579" t="str">
        <f>VLOOKUP($D1579,Artslister!$A$1:$W$100,13,FALSE)</f>
        <v>L.</v>
      </c>
      <c r="Y1579" t="str">
        <f>VLOOKUP($D1579,Artslister!$A$1:$W$100,15,FALSE)</f>
        <v>LC</v>
      </c>
      <c r="Z1579" t="e">
        <f>VLOOKUP($D1579,Artslister!$A$1:$W$100,17,FALSE)</f>
        <v>#N/A</v>
      </c>
    </row>
    <row r="1580" spans="1:26" x14ac:dyDescent="0.3">
      <c r="A1580" s="58" t="s">
        <v>114</v>
      </c>
      <c r="B1580" s="58">
        <v>2021</v>
      </c>
      <c r="C1580" s="58" t="s">
        <v>1350</v>
      </c>
      <c r="D1580" s="58" t="s">
        <v>743</v>
      </c>
      <c r="E1580" s="58">
        <v>2</v>
      </c>
      <c r="H1580">
        <v>1</v>
      </c>
      <c r="I1580" s="45"/>
      <c r="J1580" s="45"/>
      <c r="K1580" s="58"/>
      <c r="L1580" s="45"/>
      <c r="M1580" t="str">
        <f>VLOOKUP($D1580,Artslister!$A$1:$W$100,2,FALSE)</f>
        <v>Sorbus aucuparia</v>
      </c>
      <c r="N1580" t="str">
        <f>VLOOKUP($D1580,Artslister!$A$1:$W$100,3,FALSE)</f>
        <v>103483</v>
      </c>
      <c r="O1580" t="str">
        <f>VLOOKUP($D1580,Artslister!$A$1:$W$100,4,FALSE)</f>
        <v>137885</v>
      </c>
      <c r="P1580" t="str">
        <f>VLOOKUP($D1580,Artslister!$A$1:$W$100,5,FALSE)</f>
        <v>Plantae</v>
      </c>
      <c r="Q1580" t="str">
        <f>VLOOKUP($D1580,Artslister!$A$1:$W$100,6,FALSE)</f>
        <v>Magnoliophyta</v>
      </c>
      <c r="R1580" t="str">
        <f>VLOOKUP($D1580,Artslister!$A$1:$W$100,7,FALSE)</f>
        <v>Eudicots</v>
      </c>
      <c r="S1580" t="str">
        <f>VLOOKUP($D1580,Artslister!$A$1:$W$100,8,FALSE)</f>
        <v>Rosales</v>
      </c>
      <c r="T1580" t="str">
        <f>VLOOKUP($D1580,Artslister!$A$1:$W$100,9,FALSE)</f>
        <v>Rosaceae</v>
      </c>
      <c r="U1580" t="str">
        <f>VLOOKUP($D1580,Artslister!$A$1:$W$100,10,FALSE)</f>
        <v>Sorbus</v>
      </c>
      <c r="V1580" t="str">
        <f>VLOOKUP($D1580,Artslister!$A$1:$W$100,11,FALSE)</f>
        <v>aucuparia</v>
      </c>
      <c r="W1580">
        <f>VLOOKUP($D1580,Artslister!$A$1:$W$100,12,FALSE)</f>
        <v>0</v>
      </c>
      <c r="X1580" t="str">
        <f>VLOOKUP($D1580,Artslister!$A$1:$W$100,13,FALSE)</f>
        <v>L.</v>
      </c>
      <c r="Y1580" t="str">
        <f>VLOOKUP($D1580,Artslister!$A$1:$W$100,15,FALSE)</f>
        <v>LC</v>
      </c>
      <c r="Z1580" t="e">
        <f>VLOOKUP($D1580,Artslister!$A$1:$W$100,17,FALSE)</f>
        <v>#N/A</v>
      </c>
    </row>
    <row r="1581" spans="1:26" x14ac:dyDescent="0.3">
      <c r="A1581" s="58" t="s">
        <v>114</v>
      </c>
      <c r="B1581" s="58">
        <v>2021</v>
      </c>
      <c r="C1581" s="58" t="s">
        <v>1351</v>
      </c>
      <c r="D1581" s="58" t="s">
        <v>743</v>
      </c>
      <c r="E1581" s="58">
        <v>10</v>
      </c>
      <c r="H1581">
        <v>1</v>
      </c>
      <c r="I1581" s="45"/>
      <c r="J1581" s="45"/>
      <c r="K1581" s="58"/>
      <c r="L1581" s="45"/>
      <c r="M1581" t="str">
        <f>VLOOKUP($D1581,Artslister!$A$1:$W$100,2,FALSE)</f>
        <v>Sorbus aucuparia</v>
      </c>
      <c r="N1581" t="str">
        <f>VLOOKUP($D1581,Artslister!$A$1:$W$100,3,FALSE)</f>
        <v>103483</v>
      </c>
      <c r="O1581" t="str">
        <f>VLOOKUP($D1581,Artslister!$A$1:$W$100,4,FALSE)</f>
        <v>137885</v>
      </c>
      <c r="P1581" t="str">
        <f>VLOOKUP($D1581,Artslister!$A$1:$W$100,5,FALSE)</f>
        <v>Plantae</v>
      </c>
      <c r="Q1581" t="str">
        <f>VLOOKUP($D1581,Artslister!$A$1:$W$100,6,FALSE)</f>
        <v>Magnoliophyta</v>
      </c>
      <c r="R1581" t="str">
        <f>VLOOKUP($D1581,Artslister!$A$1:$W$100,7,FALSE)</f>
        <v>Eudicots</v>
      </c>
      <c r="S1581" t="str">
        <f>VLOOKUP($D1581,Artslister!$A$1:$W$100,8,FALSE)</f>
        <v>Rosales</v>
      </c>
      <c r="T1581" t="str">
        <f>VLOOKUP($D1581,Artslister!$A$1:$W$100,9,FALSE)</f>
        <v>Rosaceae</v>
      </c>
      <c r="U1581" t="str">
        <f>VLOOKUP($D1581,Artslister!$A$1:$W$100,10,FALSE)</f>
        <v>Sorbus</v>
      </c>
      <c r="V1581" t="str">
        <f>VLOOKUP($D1581,Artslister!$A$1:$W$100,11,FALSE)</f>
        <v>aucuparia</v>
      </c>
      <c r="W1581">
        <f>VLOOKUP($D1581,Artslister!$A$1:$W$100,12,FALSE)</f>
        <v>0</v>
      </c>
      <c r="X1581" t="str">
        <f>VLOOKUP($D1581,Artslister!$A$1:$W$100,13,FALSE)</f>
        <v>L.</v>
      </c>
      <c r="Y1581" t="str">
        <f>VLOOKUP($D1581,Artslister!$A$1:$W$100,15,FALSE)</f>
        <v>LC</v>
      </c>
      <c r="Z1581" t="e">
        <f>VLOOKUP($D1581,Artslister!$A$1:$W$100,17,FALSE)</f>
        <v>#N/A</v>
      </c>
    </row>
    <row r="1582" spans="1:26" x14ac:dyDescent="0.3">
      <c r="A1582" s="58" t="s">
        <v>114</v>
      </c>
      <c r="B1582" s="58">
        <v>2021</v>
      </c>
      <c r="C1582" s="58" t="s">
        <v>1352</v>
      </c>
      <c r="D1582" s="58" t="s">
        <v>743</v>
      </c>
      <c r="E1582" s="58">
        <v>40</v>
      </c>
      <c r="H1582">
        <v>1</v>
      </c>
      <c r="I1582" s="45"/>
      <c r="J1582" s="45"/>
      <c r="K1582" s="58"/>
      <c r="L1582" s="45"/>
      <c r="M1582" t="str">
        <f>VLOOKUP($D1582,Artslister!$A$1:$W$100,2,FALSE)</f>
        <v>Sorbus aucuparia</v>
      </c>
      <c r="N1582" t="str">
        <f>VLOOKUP($D1582,Artslister!$A$1:$W$100,3,FALSE)</f>
        <v>103483</v>
      </c>
      <c r="O1582" t="str">
        <f>VLOOKUP($D1582,Artslister!$A$1:$W$100,4,FALSE)</f>
        <v>137885</v>
      </c>
      <c r="P1582" t="str">
        <f>VLOOKUP($D1582,Artslister!$A$1:$W$100,5,FALSE)</f>
        <v>Plantae</v>
      </c>
      <c r="Q1582" t="str">
        <f>VLOOKUP($D1582,Artslister!$A$1:$W$100,6,FALSE)</f>
        <v>Magnoliophyta</v>
      </c>
      <c r="R1582" t="str">
        <f>VLOOKUP($D1582,Artslister!$A$1:$W$100,7,FALSE)</f>
        <v>Eudicots</v>
      </c>
      <c r="S1582" t="str">
        <f>VLOOKUP($D1582,Artslister!$A$1:$W$100,8,FALSE)</f>
        <v>Rosales</v>
      </c>
      <c r="T1582" t="str">
        <f>VLOOKUP($D1582,Artslister!$A$1:$W$100,9,FALSE)</f>
        <v>Rosaceae</v>
      </c>
      <c r="U1582" t="str">
        <f>VLOOKUP($D1582,Artslister!$A$1:$W$100,10,FALSE)</f>
        <v>Sorbus</v>
      </c>
      <c r="V1582" t="str">
        <f>VLOOKUP($D1582,Artslister!$A$1:$W$100,11,FALSE)</f>
        <v>aucuparia</v>
      </c>
      <c r="W1582">
        <f>VLOOKUP($D1582,Artslister!$A$1:$W$100,12,FALSE)</f>
        <v>0</v>
      </c>
      <c r="X1582" t="str">
        <f>VLOOKUP($D1582,Artslister!$A$1:$W$100,13,FALSE)</f>
        <v>L.</v>
      </c>
      <c r="Y1582" t="str">
        <f>VLOOKUP($D1582,Artslister!$A$1:$W$100,15,FALSE)</f>
        <v>LC</v>
      </c>
      <c r="Z1582" t="e">
        <f>VLOOKUP($D1582,Artslister!$A$1:$W$100,17,FALSE)</f>
        <v>#N/A</v>
      </c>
    </row>
    <row r="1583" spans="1:26" x14ac:dyDescent="0.3">
      <c r="A1583" s="58" t="s">
        <v>114</v>
      </c>
      <c r="B1583" s="58">
        <v>2021</v>
      </c>
      <c r="C1583" s="58" t="s">
        <v>1353</v>
      </c>
      <c r="D1583" s="58" t="s">
        <v>743</v>
      </c>
      <c r="E1583" s="58">
        <v>2</v>
      </c>
      <c r="H1583">
        <v>1</v>
      </c>
      <c r="I1583" s="45"/>
      <c r="J1583" s="45"/>
      <c r="K1583" s="58"/>
      <c r="L1583" s="45"/>
      <c r="M1583" t="str">
        <f>VLOOKUP($D1583,Artslister!$A$1:$W$100,2,FALSE)</f>
        <v>Sorbus aucuparia</v>
      </c>
      <c r="N1583" t="str">
        <f>VLOOKUP($D1583,Artslister!$A$1:$W$100,3,FALSE)</f>
        <v>103483</v>
      </c>
      <c r="O1583" t="str">
        <f>VLOOKUP($D1583,Artslister!$A$1:$W$100,4,FALSE)</f>
        <v>137885</v>
      </c>
      <c r="P1583" t="str">
        <f>VLOOKUP($D1583,Artslister!$A$1:$W$100,5,FALSE)</f>
        <v>Plantae</v>
      </c>
      <c r="Q1583" t="str">
        <f>VLOOKUP($D1583,Artslister!$A$1:$W$100,6,FALSE)</f>
        <v>Magnoliophyta</v>
      </c>
      <c r="R1583" t="str">
        <f>VLOOKUP($D1583,Artslister!$A$1:$W$100,7,FALSE)</f>
        <v>Eudicots</v>
      </c>
      <c r="S1583" t="str">
        <f>VLOOKUP($D1583,Artslister!$A$1:$W$100,8,FALSE)</f>
        <v>Rosales</v>
      </c>
      <c r="T1583" t="str">
        <f>VLOOKUP($D1583,Artslister!$A$1:$W$100,9,FALSE)</f>
        <v>Rosaceae</v>
      </c>
      <c r="U1583" t="str">
        <f>VLOOKUP($D1583,Artslister!$A$1:$W$100,10,FALSE)</f>
        <v>Sorbus</v>
      </c>
      <c r="V1583" t="str">
        <f>VLOOKUP($D1583,Artslister!$A$1:$W$100,11,FALSE)</f>
        <v>aucuparia</v>
      </c>
      <c r="W1583">
        <f>VLOOKUP($D1583,Artslister!$A$1:$W$100,12,FALSE)</f>
        <v>0</v>
      </c>
      <c r="X1583" t="str">
        <f>VLOOKUP($D1583,Artslister!$A$1:$W$100,13,FALSE)</f>
        <v>L.</v>
      </c>
      <c r="Y1583" t="str">
        <f>VLOOKUP($D1583,Artslister!$A$1:$W$100,15,FALSE)</f>
        <v>LC</v>
      </c>
      <c r="Z1583" t="e">
        <f>VLOOKUP($D1583,Artslister!$A$1:$W$100,17,FALSE)</f>
        <v>#N/A</v>
      </c>
    </row>
    <row r="1584" spans="1:26" x14ac:dyDescent="0.3">
      <c r="A1584" t="s">
        <v>75</v>
      </c>
      <c r="B1584">
        <v>2020</v>
      </c>
      <c r="C1584" t="s">
        <v>1407</v>
      </c>
      <c r="D1584" t="s">
        <v>743</v>
      </c>
      <c r="E1584">
        <v>1</v>
      </c>
      <c r="H1584">
        <v>1</v>
      </c>
      <c r="L1584" t="s">
        <v>1736</v>
      </c>
      <c r="M1584" t="str">
        <f>VLOOKUP($D1584,Artslister!$A$1:$W$100,2,FALSE)</f>
        <v>Sorbus aucuparia</v>
      </c>
      <c r="N1584" t="str">
        <f>VLOOKUP($D1584,Artslister!$A$1:$W$100,3,FALSE)</f>
        <v>103483</v>
      </c>
      <c r="O1584" t="str">
        <f>VLOOKUP($D1584,Artslister!$A$1:$W$100,4,FALSE)</f>
        <v>137885</v>
      </c>
      <c r="P1584" t="str">
        <f>VLOOKUP($D1584,Artslister!$A$1:$W$100,5,FALSE)</f>
        <v>Plantae</v>
      </c>
      <c r="Q1584" t="str">
        <f>VLOOKUP($D1584,Artslister!$A$1:$W$100,6,FALSE)</f>
        <v>Magnoliophyta</v>
      </c>
      <c r="R1584" t="str">
        <f>VLOOKUP($D1584,Artslister!$A$1:$W$100,7,FALSE)</f>
        <v>Eudicots</v>
      </c>
      <c r="S1584" t="str">
        <f>VLOOKUP($D1584,Artslister!$A$1:$W$100,8,FALSE)</f>
        <v>Rosales</v>
      </c>
      <c r="T1584" t="str">
        <f>VLOOKUP($D1584,Artslister!$A$1:$W$100,9,FALSE)</f>
        <v>Rosaceae</v>
      </c>
      <c r="U1584" t="str">
        <f>VLOOKUP($D1584,Artslister!$A$1:$W$100,10,FALSE)</f>
        <v>Sorbus</v>
      </c>
      <c r="V1584" t="str">
        <f>VLOOKUP($D1584,Artslister!$A$1:$W$100,11,FALSE)</f>
        <v>aucuparia</v>
      </c>
      <c r="W1584">
        <f>VLOOKUP($D1584,Artslister!$A$1:$W$100,12,FALSE)</f>
        <v>0</v>
      </c>
      <c r="X1584" t="str">
        <f>VLOOKUP($D1584,Artslister!$A$1:$W$100,13,FALSE)</f>
        <v>L.</v>
      </c>
      <c r="Y1584" t="str">
        <f>VLOOKUP($D1584,Artslister!$A$1:$W$100,15,FALSE)</f>
        <v>LC</v>
      </c>
      <c r="Z1584" t="e">
        <f>VLOOKUP($D1584,Artslister!$A$1:$W$100,17,FALSE)</f>
        <v>#N/A</v>
      </c>
    </row>
    <row r="1585" spans="1:26" x14ac:dyDescent="0.3">
      <c r="A1585" t="s">
        <v>98</v>
      </c>
      <c r="B1585">
        <v>2020</v>
      </c>
      <c r="C1585" t="s">
        <v>1567</v>
      </c>
      <c r="D1585" t="s">
        <v>743</v>
      </c>
      <c r="E1585" t="s">
        <v>503</v>
      </c>
      <c r="H1585">
        <v>1</v>
      </c>
      <c r="M1585" t="str">
        <f>VLOOKUP($D1585,Artslister!$A$1:$W$100,2,FALSE)</f>
        <v>Sorbus aucuparia</v>
      </c>
      <c r="N1585" t="str">
        <f>VLOOKUP($D1585,Artslister!$A$1:$W$100,3,FALSE)</f>
        <v>103483</v>
      </c>
      <c r="O1585" t="str">
        <f>VLOOKUP($D1585,Artslister!$A$1:$W$100,4,FALSE)</f>
        <v>137885</v>
      </c>
      <c r="P1585" t="str">
        <f>VLOOKUP($D1585,Artslister!$A$1:$W$100,5,FALSE)</f>
        <v>Plantae</v>
      </c>
      <c r="Q1585" t="str">
        <f>VLOOKUP($D1585,Artslister!$A$1:$W$100,6,FALSE)</f>
        <v>Magnoliophyta</v>
      </c>
      <c r="R1585" t="str">
        <f>VLOOKUP($D1585,Artslister!$A$1:$W$100,7,FALSE)</f>
        <v>Eudicots</v>
      </c>
      <c r="S1585" t="str">
        <f>VLOOKUP($D1585,Artslister!$A$1:$W$100,8,FALSE)</f>
        <v>Rosales</v>
      </c>
      <c r="T1585" t="str">
        <f>VLOOKUP($D1585,Artslister!$A$1:$W$100,9,FALSE)</f>
        <v>Rosaceae</v>
      </c>
      <c r="U1585" t="str">
        <f>VLOOKUP($D1585,Artslister!$A$1:$W$100,10,FALSE)</f>
        <v>Sorbus</v>
      </c>
      <c r="V1585" t="str">
        <f>VLOOKUP($D1585,Artslister!$A$1:$W$100,11,FALSE)</f>
        <v>aucuparia</v>
      </c>
      <c r="W1585">
        <f>VLOOKUP($D1585,Artslister!$A$1:$W$100,12,FALSE)</f>
        <v>0</v>
      </c>
      <c r="X1585" t="str">
        <f>VLOOKUP($D1585,Artslister!$A$1:$W$100,13,FALSE)</f>
        <v>L.</v>
      </c>
      <c r="Y1585" t="str">
        <f>VLOOKUP($D1585,Artslister!$A$1:$W$100,15,FALSE)</f>
        <v>LC</v>
      </c>
      <c r="Z1585" t="e">
        <f>VLOOKUP($D1585,Artslister!$A$1:$W$100,17,FALSE)</f>
        <v>#N/A</v>
      </c>
    </row>
    <row r="1586" spans="1:26" x14ac:dyDescent="0.3">
      <c r="A1586" t="s">
        <v>49</v>
      </c>
      <c r="B1586">
        <v>2020</v>
      </c>
      <c r="C1586" t="s">
        <v>1638</v>
      </c>
      <c r="D1586" t="s">
        <v>743</v>
      </c>
      <c r="E1586">
        <v>1</v>
      </c>
      <c r="H1586">
        <v>1</v>
      </c>
      <c r="M1586" t="str">
        <f>VLOOKUP($D1586,Artslister!$A$1:$W$100,2,FALSE)</f>
        <v>Sorbus aucuparia</v>
      </c>
      <c r="N1586" t="str">
        <f>VLOOKUP($D1586,Artslister!$A$1:$W$100,3,FALSE)</f>
        <v>103483</v>
      </c>
      <c r="O1586" t="str">
        <f>VLOOKUP($D1586,Artslister!$A$1:$W$100,4,FALSE)</f>
        <v>137885</v>
      </c>
      <c r="P1586" t="str">
        <f>VLOOKUP($D1586,Artslister!$A$1:$W$100,5,FALSE)</f>
        <v>Plantae</v>
      </c>
      <c r="Q1586" t="str">
        <f>VLOOKUP($D1586,Artslister!$A$1:$W$100,6,FALSE)</f>
        <v>Magnoliophyta</v>
      </c>
      <c r="R1586" t="str">
        <f>VLOOKUP($D1586,Artslister!$A$1:$W$100,7,FALSE)</f>
        <v>Eudicots</v>
      </c>
      <c r="S1586" t="str">
        <f>VLOOKUP($D1586,Artslister!$A$1:$W$100,8,FALSE)</f>
        <v>Rosales</v>
      </c>
      <c r="T1586" t="str">
        <f>VLOOKUP($D1586,Artslister!$A$1:$W$100,9,FALSE)</f>
        <v>Rosaceae</v>
      </c>
      <c r="U1586" t="str">
        <f>VLOOKUP($D1586,Artslister!$A$1:$W$100,10,FALSE)</f>
        <v>Sorbus</v>
      </c>
      <c r="V1586" t="str">
        <f>VLOOKUP($D1586,Artslister!$A$1:$W$100,11,FALSE)</f>
        <v>aucuparia</v>
      </c>
      <c r="W1586">
        <f>VLOOKUP($D1586,Artslister!$A$1:$W$100,12,FALSE)</f>
        <v>0</v>
      </c>
      <c r="X1586" t="str">
        <f>VLOOKUP($D1586,Artslister!$A$1:$W$100,13,FALSE)</f>
        <v>L.</v>
      </c>
      <c r="Y1586" t="str">
        <f>VLOOKUP($D1586,Artslister!$A$1:$W$100,15,FALSE)</f>
        <v>LC</v>
      </c>
      <c r="Z1586" t="e">
        <f>VLOOKUP($D1586,Artslister!$A$1:$W$100,17,FALSE)</f>
        <v>#N/A</v>
      </c>
    </row>
    <row r="1587" spans="1:26" x14ac:dyDescent="0.3">
      <c r="A1587" t="s">
        <v>41</v>
      </c>
      <c r="B1587">
        <v>2021</v>
      </c>
      <c r="C1587" t="s">
        <v>1074</v>
      </c>
      <c r="D1587" t="s">
        <v>743</v>
      </c>
      <c r="E1587">
        <v>10</v>
      </c>
      <c r="I1587">
        <v>1</v>
      </c>
      <c r="M1587" t="str">
        <f>VLOOKUP($D1587,Artslister!$A$1:$W$100,2,FALSE)</f>
        <v>Sorbus aucuparia</v>
      </c>
      <c r="N1587" t="str">
        <f>VLOOKUP($D1587,Artslister!$A$1:$W$100,3,FALSE)</f>
        <v>103483</v>
      </c>
      <c r="O1587" t="str">
        <f>VLOOKUP($D1587,Artslister!$A$1:$W$100,4,FALSE)</f>
        <v>137885</v>
      </c>
      <c r="P1587" t="str">
        <f>VLOOKUP($D1587,Artslister!$A$1:$W$100,5,FALSE)</f>
        <v>Plantae</v>
      </c>
      <c r="Q1587" t="str">
        <f>VLOOKUP($D1587,Artslister!$A$1:$W$100,6,FALSE)</f>
        <v>Magnoliophyta</v>
      </c>
      <c r="R1587" t="str">
        <f>VLOOKUP($D1587,Artslister!$A$1:$W$100,7,FALSE)</f>
        <v>Eudicots</v>
      </c>
      <c r="S1587" t="str">
        <f>VLOOKUP($D1587,Artslister!$A$1:$W$100,8,FALSE)</f>
        <v>Rosales</v>
      </c>
      <c r="T1587" t="str">
        <f>VLOOKUP($D1587,Artslister!$A$1:$W$100,9,FALSE)</f>
        <v>Rosaceae</v>
      </c>
      <c r="U1587" t="str">
        <f>VLOOKUP($D1587,Artslister!$A$1:$W$100,10,FALSE)</f>
        <v>Sorbus</v>
      </c>
      <c r="V1587" t="str">
        <f>VLOOKUP($D1587,Artslister!$A$1:$W$100,11,FALSE)</f>
        <v>aucuparia</v>
      </c>
      <c r="W1587">
        <f>VLOOKUP($D1587,Artslister!$A$1:$W$100,12,FALSE)</f>
        <v>0</v>
      </c>
      <c r="X1587" t="str">
        <f>VLOOKUP($D1587,Artslister!$A$1:$W$100,13,FALSE)</f>
        <v>L.</v>
      </c>
      <c r="Y1587" t="str">
        <f>VLOOKUP($D1587,Artslister!$A$1:$W$100,15,FALSE)</f>
        <v>LC</v>
      </c>
      <c r="Z1587" t="e">
        <f>VLOOKUP($D1587,Artslister!$A$1:$W$100,17,FALSE)</f>
        <v>#N/A</v>
      </c>
    </row>
    <row r="1588" spans="1:26" x14ac:dyDescent="0.3">
      <c r="A1588" t="s">
        <v>138</v>
      </c>
      <c r="B1588">
        <v>2021</v>
      </c>
      <c r="C1588" t="s">
        <v>1136</v>
      </c>
      <c r="D1588" t="s">
        <v>743</v>
      </c>
      <c r="E1588">
        <v>4</v>
      </c>
      <c r="H1588">
        <v>1</v>
      </c>
      <c r="I1588">
        <v>1</v>
      </c>
      <c r="M1588" t="str">
        <f>VLOOKUP($D1588,Artslister!$A$1:$W$100,2,FALSE)</f>
        <v>Sorbus aucuparia</v>
      </c>
      <c r="N1588" t="str">
        <f>VLOOKUP($D1588,Artslister!$A$1:$W$100,3,FALSE)</f>
        <v>103483</v>
      </c>
      <c r="O1588" t="str">
        <f>VLOOKUP($D1588,Artslister!$A$1:$W$100,4,FALSE)</f>
        <v>137885</v>
      </c>
      <c r="P1588" t="str">
        <f>VLOOKUP($D1588,Artslister!$A$1:$W$100,5,FALSE)</f>
        <v>Plantae</v>
      </c>
      <c r="Q1588" t="str">
        <f>VLOOKUP($D1588,Artslister!$A$1:$W$100,6,FALSE)</f>
        <v>Magnoliophyta</v>
      </c>
      <c r="R1588" t="str">
        <f>VLOOKUP($D1588,Artslister!$A$1:$W$100,7,FALSE)</f>
        <v>Eudicots</v>
      </c>
      <c r="S1588" t="str">
        <f>VLOOKUP($D1588,Artslister!$A$1:$W$100,8,FALSE)</f>
        <v>Rosales</v>
      </c>
      <c r="T1588" t="str">
        <f>VLOOKUP($D1588,Artslister!$A$1:$W$100,9,FALSE)</f>
        <v>Rosaceae</v>
      </c>
      <c r="U1588" t="str">
        <f>VLOOKUP($D1588,Artslister!$A$1:$W$100,10,FALSE)</f>
        <v>Sorbus</v>
      </c>
      <c r="V1588" t="str">
        <f>VLOOKUP($D1588,Artslister!$A$1:$W$100,11,FALSE)</f>
        <v>aucuparia</v>
      </c>
      <c r="W1588">
        <f>VLOOKUP($D1588,Artslister!$A$1:$W$100,12,FALSE)</f>
        <v>0</v>
      </c>
      <c r="X1588" t="str">
        <f>VLOOKUP($D1588,Artslister!$A$1:$W$100,13,FALSE)</f>
        <v>L.</v>
      </c>
      <c r="Y1588" t="str">
        <f>VLOOKUP($D1588,Artslister!$A$1:$W$100,15,FALSE)</f>
        <v>LC</v>
      </c>
      <c r="Z1588" t="e">
        <f>VLOOKUP($D1588,Artslister!$A$1:$W$100,17,FALSE)</f>
        <v>#N/A</v>
      </c>
    </row>
    <row r="1589" spans="1:26" x14ac:dyDescent="0.3">
      <c r="A1589" t="s">
        <v>138</v>
      </c>
      <c r="B1589">
        <v>2021</v>
      </c>
      <c r="C1589" t="s">
        <v>1127</v>
      </c>
      <c r="D1589" t="s">
        <v>743</v>
      </c>
      <c r="E1589">
        <v>1</v>
      </c>
      <c r="H1589">
        <v>1</v>
      </c>
      <c r="I1589">
        <v>1</v>
      </c>
      <c r="M1589" t="str">
        <f>VLOOKUP($D1589,Artslister!$A$1:$W$100,2,FALSE)</f>
        <v>Sorbus aucuparia</v>
      </c>
      <c r="N1589" t="str">
        <f>VLOOKUP($D1589,Artslister!$A$1:$W$100,3,FALSE)</f>
        <v>103483</v>
      </c>
      <c r="O1589" t="str">
        <f>VLOOKUP($D1589,Artslister!$A$1:$W$100,4,FALSE)</f>
        <v>137885</v>
      </c>
      <c r="P1589" t="str">
        <f>VLOOKUP($D1589,Artslister!$A$1:$W$100,5,FALSE)</f>
        <v>Plantae</v>
      </c>
      <c r="Q1589" t="str">
        <f>VLOOKUP($D1589,Artslister!$A$1:$W$100,6,FALSE)</f>
        <v>Magnoliophyta</v>
      </c>
      <c r="R1589" t="str">
        <f>VLOOKUP($D1589,Artslister!$A$1:$W$100,7,FALSE)</f>
        <v>Eudicots</v>
      </c>
      <c r="S1589" t="str">
        <f>VLOOKUP($D1589,Artslister!$A$1:$W$100,8,FALSE)</f>
        <v>Rosales</v>
      </c>
      <c r="T1589" t="str">
        <f>VLOOKUP($D1589,Artslister!$A$1:$W$100,9,FALSE)</f>
        <v>Rosaceae</v>
      </c>
      <c r="U1589" t="str">
        <f>VLOOKUP($D1589,Artslister!$A$1:$W$100,10,FALSE)</f>
        <v>Sorbus</v>
      </c>
      <c r="V1589" t="str">
        <f>VLOOKUP($D1589,Artslister!$A$1:$W$100,11,FALSE)</f>
        <v>aucuparia</v>
      </c>
      <c r="W1589">
        <f>VLOOKUP($D1589,Artslister!$A$1:$W$100,12,FALSE)</f>
        <v>0</v>
      </c>
      <c r="X1589" t="str">
        <f>VLOOKUP($D1589,Artslister!$A$1:$W$100,13,FALSE)</f>
        <v>L.</v>
      </c>
      <c r="Y1589" t="str">
        <f>VLOOKUP($D1589,Artslister!$A$1:$W$100,15,FALSE)</f>
        <v>LC</v>
      </c>
      <c r="Z1589" t="e">
        <f>VLOOKUP($D1589,Artslister!$A$1:$W$100,17,FALSE)</f>
        <v>#N/A</v>
      </c>
    </row>
    <row r="1590" spans="1:26" x14ac:dyDescent="0.3">
      <c r="A1590" t="s">
        <v>34</v>
      </c>
      <c r="B1590">
        <v>2021</v>
      </c>
      <c r="C1590" t="s">
        <v>1242</v>
      </c>
      <c r="D1590" t="s">
        <v>743</v>
      </c>
      <c r="E1590">
        <v>25</v>
      </c>
      <c r="H1590">
        <v>1</v>
      </c>
      <c r="J1590">
        <v>1</v>
      </c>
      <c r="M1590" t="str">
        <f>VLOOKUP($D1590,Artslister!$A$1:$W$100,2,FALSE)</f>
        <v>Sorbus aucuparia</v>
      </c>
      <c r="N1590" t="str">
        <f>VLOOKUP($D1590,Artslister!$A$1:$W$100,3,FALSE)</f>
        <v>103483</v>
      </c>
      <c r="O1590" t="str">
        <f>VLOOKUP($D1590,Artslister!$A$1:$W$100,4,FALSE)</f>
        <v>137885</v>
      </c>
      <c r="P1590" t="str">
        <f>VLOOKUP($D1590,Artslister!$A$1:$W$100,5,FALSE)</f>
        <v>Plantae</v>
      </c>
      <c r="Q1590" t="str">
        <f>VLOOKUP($D1590,Artslister!$A$1:$W$100,6,FALSE)</f>
        <v>Magnoliophyta</v>
      </c>
      <c r="R1590" t="str">
        <f>VLOOKUP($D1590,Artslister!$A$1:$W$100,7,FALSE)</f>
        <v>Eudicots</v>
      </c>
      <c r="S1590" t="str">
        <f>VLOOKUP($D1590,Artslister!$A$1:$W$100,8,FALSE)</f>
        <v>Rosales</v>
      </c>
      <c r="T1590" t="str">
        <f>VLOOKUP($D1590,Artslister!$A$1:$W$100,9,FALSE)</f>
        <v>Rosaceae</v>
      </c>
      <c r="U1590" t="str">
        <f>VLOOKUP($D1590,Artslister!$A$1:$W$100,10,FALSE)</f>
        <v>Sorbus</v>
      </c>
      <c r="V1590" t="str">
        <f>VLOOKUP($D1590,Artslister!$A$1:$W$100,11,FALSE)</f>
        <v>aucuparia</v>
      </c>
      <c r="W1590">
        <f>VLOOKUP($D1590,Artslister!$A$1:$W$100,12,FALSE)</f>
        <v>0</v>
      </c>
      <c r="X1590" t="str">
        <f>VLOOKUP($D1590,Artslister!$A$1:$W$100,13,FALSE)</f>
        <v>L.</v>
      </c>
      <c r="Y1590" t="str">
        <f>VLOOKUP($D1590,Artslister!$A$1:$W$100,15,FALSE)</f>
        <v>LC</v>
      </c>
      <c r="Z1590" t="e">
        <f>VLOOKUP($D1590,Artslister!$A$1:$W$100,17,FALSE)</f>
        <v>#N/A</v>
      </c>
    </row>
    <row r="1591" spans="1:26" x14ac:dyDescent="0.3">
      <c r="A1591" t="s">
        <v>1738</v>
      </c>
      <c r="B1591">
        <v>2021</v>
      </c>
      <c r="C1591" t="s">
        <v>1254</v>
      </c>
      <c r="D1591" t="s">
        <v>743</v>
      </c>
      <c r="E1591">
        <v>1</v>
      </c>
      <c r="H1591">
        <v>1</v>
      </c>
      <c r="J1591">
        <v>1</v>
      </c>
      <c r="M1591" t="str">
        <f>VLOOKUP($D1591,Artslister!$A$1:$W$100,2,FALSE)</f>
        <v>Sorbus aucuparia</v>
      </c>
      <c r="N1591" t="str">
        <f>VLOOKUP($D1591,Artslister!$A$1:$W$100,3,FALSE)</f>
        <v>103483</v>
      </c>
      <c r="O1591" t="str">
        <f>VLOOKUP($D1591,Artslister!$A$1:$W$100,4,FALSE)</f>
        <v>137885</v>
      </c>
      <c r="P1591" t="str">
        <f>VLOOKUP($D1591,Artslister!$A$1:$W$100,5,FALSE)</f>
        <v>Plantae</v>
      </c>
      <c r="Q1591" t="str">
        <f>VLOOKUP($D1591,Artslister!$A$1:$W$100,6,FALSE)</f>
        <v>Magnoliophyta</v>
      </c>
      <c r="R1591" t="str">
        <f>VLOOKUP($D1591,Artslister!$A$1:$W$100,7,FALSE)</f>
        <v>Eudicots</v>
      </c>
      <c r="S1591" t="str">
        <f>VLOOKUP($D1591,Artslister!$A$1:$W$100,8,FALSE)</f>
        <v>Rosales</v>
      </c>
      <c r="T1591" t="str">
        <f>VLOOKUP($D1591,Artslister!$A$1:$W$100,9,FALSE)</f>
        <v>Rosaceae</v>
      </c>
      <c r="U1591" t="str">
        <f>VLOOKUP($D1591,Artslister!$A$1:$W$100,10,FALSE)</f>
        <v>Sorbus</v>
      </c>
      <c r="V1591" t="str">
        <f>VLOOKUP($D1591,Artslister!$A$1:$W$100,11,FALSE)</f>
        <v>aucuparia</v>
      </c>
      <c r="W1591">
        <f>VLOOKUP($D1591,Artslister!$A$1:$W$100,12,FALSE)</f>
        <v>0</v>
      </c>
      <c r="X1591" t="str">
        <f>VLOOKUP($D1591,Artslister!$A$1:$W$100,13,FALSE)</f>
        <v>L.</v>
      </c>
      <c r="Y1591" t="str">
        <f>VLOOKUP($D1591,Artslister!$A$1:$W$100,15,FALSE)</f>
        <v>LC</v>
      </c>
      <c r="Z1591" t="e">
        <f>VLOOKUP($D1591,Artslister!$A$1:$W$100,17,FALSE)</f>
        <v>#N/A</v>
      </c>
    </row>
    <row r="1592" spans="1:26" x14ac:dyDescent="0.3">
      <c r="A1592" t="s">
        <v>117</v>
      </c>
      <c r="B1592">
        <v>2021</v>
      </c>
      <c r="C1592" t="s">
        <v>1280</v>
      </c>
      <c r="D1592" t="s">
        <v>743</v>
      </c>
      <c r="E1592">
        <v>1</v>
      </c>
      <c r="I1592">
        <v>1</v>
      </c>
      <c r="M1592" t="str">
        <f>VLOOKUP($D1592,Artslister!$A$1:$W$100,2,FALSE)</f>
        <v>Sorbus aucuparia</v>
      </c>
      <c r="N1592" t="str">
        <f>VLOOKUP($D1592,Artslister!$A$1:$W$100,3,FALSE)</f>
        <v>103483</v>
      </c>
      <c r="O1592" t="str">
        <f>VLOOKUP($D1592,Artslister!$A$1:$W$100,4,FALSE)</f>
        <v>137885</v>
      </c>
      <c r="P1592" t="str">
        <f>VLOOKUP($D1592,Artslister!$A$1:$W$100,5,FALSE)</f>
        <v>Plantae</v>
      </c>
      <c r="Q1592" t="str">
        <f>VLOOKUP($D1592,Artslister!$A$1:$W$100,6,FALSE)</f>
        <v>Magnoliophyta</v>
      </c>
      <c r="R1592" t="str">
        <f>VLOOKUP($D1592,Artslister!$A$1:$W$100,7,FALSE)</f>
        <v>Eudicots</v>
      </c>
      <c r="S1592" t="str">
        <f>VLOOKUP($D1592,Artslister!$A$1:$W$100,8,FALSE)</f>
        <v>Rosales</v>
      </c>
      <c r="T1592" t="str">
        <f>VLOOKUP($D1592,Artslister!$A$1:$W$100,9,FALSE)</f>
        <v>Rosaceae</v>
      </c>
      <c r="U1592" t="str">
        <f>VLOOKUP($D1592,Artslister!$A$1:$W$100,10,FALSE)</f>
        <v>Sorbus</v>
      </c>
      <c r="V1592" t="str">
        <f>VLOOKUP($D1592,Artslister!$A$1:$W$100,11,FALSE)</f>
        <v>aucuparia</v>
      </c>
      <c r="W1592">
        <f>VLOOKUP($D1592,Artslister!$A$1:$W$100,12,FALSE)</f>
        <v>0</v>
      </c>
      <c r="X1592" t="str">
        <f>VLOOKUP($D1592,Artslister!$A$1:$W$100,13,FALSE)</f>
        <v>L.</v>
      </c>
      <c r="Y1592" t="str">
        <f>VLOOKUP($D1592,Artslister!$A$1:$W$100,15,FALSE)</f>
        <v>LC</v>
      </c>
      <c r="Z1592" t="e">
        <f>VLOOKUP($D1592,Artslister!$A$1:$W$100,17,FALSE)</f>
        <v>#N/A</v>
      </c>
    </row>
    <row r="1593" spans="1:26" x14ac:dyDescent="0.3">
      <c r="A1593" t="s">
        <v>75</v>
      </c>
      <c r="B1593">
        <v>2021</v>
      </c>
      <c r="C1593" t="s">
        <v>1407</v>
      </c>
      <c r="D1593" t="s">
        <v>743</v>
      </c>
      <c r="E1593">
        <v>2</v>
      </c>
      <c r="I1593">
        <v>1</v>
      </c>
      <c r="M1593" t="str">
        <f>VLOOKUP($D1593,Artslister!$A$1:$W$100,2,FALSE)</f>
        <v>Sorbus aucuparia</v>
      </c>
      <c r="N1593" t="str">
        <f>VLOOKUP($D1593,Artslister!$A$1:$W$100,3,FALSE)</f>
        <v>103483</v>
      </c>
      <c r="O1593" t="str">
        <f>VLOOKUP($D1593,Artslister!$A$1:$W$100,4,FALSE)</f>
        <v>137885</v>
      </c>
      <c r="P1593" t="str">
        <f>VLOOKUP($D1593,Artslister!$A$1:$W$100,5,FALSE)</f>
        <v>Plantae</v>
      </c>
      <c r="Q1593" t="str">
        <f>VLOOKUP($D1593,Artslister!$A$1:$W$100,6,FALSE)</f>
        <v>Magnoliophyta</v>
      </c>
      <c r="R1593" t="str">
        <f>VLOOKUP($D1593,Artslister!$A$1:$W$100,7,FALSE)</f>
        <v>Eudicots</v>
      </c>
      <c r="S1593" t="str">
        <f>VLOOKUP($D1593,Artslister!$A$1:$W$100,8,FALSE)</f>
        <v>Rosales</v>
      </c>
      <c r="T1593" t="str">
        <f>VLOOKUP($D1593,Artslister!$A$1:$W$100,9,FALSE)</f>
        <v>Rosaceae</v>
      </c>
      <c r="U1593" t="str">
        <f>VLOOKUP($D1593,Artslister!$A$1:$W$100,10,FALSE)</f>
        <v>Sorbus</v>
      </c>
      <c r="V1593" t="str">
        <f>VLOOKUP($D1593,Artslister!$A$1:$W$100,11,FALSE)</f>
        <v>aucuparia</v>
      </c>
      <c r="W1593">
        <f>VLOOKUP($D1593,Artslister!$A$1:$W$100,12,FALSE)</f>
        <v>0</v>
      </c>
      <c r="X1593" t="str">
        <f>VLOOKUP($D1593,Artslister!$A$1:$W$100,13,FALSE)</f>
        <v>L.</v>
      </c>
      <c r="Y1593" t="str">
        <f>VLOOKUP($D1593,Artslister!$A$1:$W$100,15,FALSE)</f>
        <v>LC</v>
      </c>
      <c r="Z1593" t="e">
        <f>VLOOKUP($D1593,Artslister!$A$1:$W$100,17,FALSE)</f>
        <v>#N/A</v>
      </c>
    </row>
    <row r="1594" spans="1:26" x14ac:dyDescent="0.3">
      <c r="A1594" t="s">
        <v>98</v>
      </c>
      <c r="B1594">
        <v>2021</v>
      </c>
      <c r="C1594" t="s">
        <v>1554</v>
      </c>
      <c r="D1594" t="s">
        <v>743</v>
      </c>
      <c r="E1594">
        <v>5</v>
      </c>
      <c r="H1594">
        <v>1</v>
      </c>
      <c r="I1594">
        <v>1</v>
      </c>
      <c r="M1594" t="str">
        <f>VLOOKUP($D1594,Artslister!$A$1:$W$100,2,FALSE)</f>
        <v>Sorbus aucuparia</v>
      </c>
      <c r="N1594" t="str">
        <f>VLOOKUP($D1594,Artslister!$A$1:$W$100,3,FALSE)</f>
        <v>103483</v>
      </c>
      <c r="O1594" t="str">
        <f>VLOOKUP($D1594,Artslister!$A$1:$W$100,4,FALSE)</f>
        <v>137885</v>
      </c>
      <c r="P1594" t="str">
        <f>VLOOKUP($D1594,Artslister!$A$1:$W$100,5,FALSE)</f>
        <v>Plantae</v>
      </c>
      <c r="Q1594" t="str">
        <f>VLOOKUP($D1594,Artslister!$A$1:$W$100,6,FALSE)</f>
        <v>Magnoliophyta</v>
      </c>
      <c r="R1594" t="str">
        <f>VLOOKUP($D1594,Artslister!$A$1:$W$100,7,FALSE)</f>
        <v>Eudicots</v>
      </c>
      <c r="S1594" t="str">
        <f>VLOOKUP($D1594,Artslister!$A$1:$W$100,8,FALSE)</f>
        <v>Rosales</v>
      </c>
      <c r="T1594" t="str">
        <f>VLOOKUP($D1594,Artslister!$A$1:$W$100,9,FALSE)</f>
        <v>Rosaceae</v>
      </c>
      <c r="U1594" t="str">
        <f>VLOOKUP($D1594,Artslister!$A$1:$W$100,10,FALSE)</f>
        <v>Sorbus</v>
      </c>
      <c r="V1594" t="str">
        <f>VLOOKUP($D1594,Artslister!$A$1:$W$100,11,FALSE)</f>
        <v>aucuparia</v>
      </c>
      <c r="W1594">
        <f>VLOOKUP($D1594,Artslister!$A$1:$W$100,12,FALSE)</f>
        <v>0</v>
      </c>
      <c r="X1594" t="str">
        <f>VLOOKUP($D1594,Artslister!$A$1:$W$100,13,FALSE)</f>
        <v>L.</v>
      </c>
      <c r="Y1594" t="str">
        <f>VLOOKUP($D1594,Artslister!$A$1:$W$100,15,FALSE)</f>
        <v>LC</v>
      </c>
      <c r="Z1594" t="e">
        <f>VLOOKUP($D1594,Artslister!$A$1:$W$100,17,FALSE)</f>
        <v>#N/A</v>
      </c>
    </row>
    <row r="1595" spans="1:26" x14ac:dyDescent="0.3">
      <c r="A1595" t="s">
        <v>49</v>
      </c>
      <c r="B1595">
        <v>2021</v>
      </c>
      <c r="C1595" t="s">
        <v>1638</v>
      </c>
      <c r="D1595" t="s">
        <v>743</v>
      </c>
      <c r="E1595">
        <v>2</v>
      </c>
      <c r="H1595">
        <v>1</v>
      </c>
      <c r="I1595">
        <v>1</v>
      </c>
      <c r="M1595" t="str">
        <f>VLOOKUP($D1595,Artslister!$A$1:$W$100,2,FALSE)</f>
        <v>Sorbus aucuparia</v>
      </c>
      <c r="N1595" t="str">
        <f>VLOOKUP($D1595,Artslister!$A$1:$W$100,3,FALSE)</f>
        <v>103483</v>
      </c>
      <c r="O1595" t="str">
        <f>VLOOKUP($D1595,Artslister!$A$1:$W$100,4,FALSE)</f>
        <v>137885</v>
      </c>
      <c r="P1595" t="str">
        <f>VLOOKUP($D1595,Artslister!$A$1:$W$100,5,FALSE)</f>
        <v>Plantae</v>
      </c>
      <c r="Q1595" t="str">
        <f>VLOOKUP($D1595,Artslister!$A$1:$W$100,6,FALSE)</f>
        <v>Magnoliophyta</v>
      </c>
      <c r="R1595" t="str">
        <f>VLOOKUP($D1595,Artslister!$A$1:$W$100,7,FALSE)</f>
        <v>Eudicots</v>
      </c>
      <c r="S1595" t="str">
        <f>VLOOKUP($D1595,Artslister!$A$1:$W$100,8,FALSE)</f>
        <v>Rosales</v>
      </c>
      <c r="T1595" t="str">
        <f>VLOOKUP($D1595,Artslister!$A$1:$W$100,9,FALSE)</f>
        <v>Rosaceae</v>
      </c>
      <c r="U1595" t="str">
        <f>VLOOKUP($D1595,Artslister!$A$1:$W$100,10,FALSE)</f>
        <v>Sorbus</v>
      </c>
      <c r="V1595" t="str">
        <f>VLOOKUP($D1595,Artslister!$A$1:$W$100,11,FALSE)</f>
        <v>aucuparia</v>
      </c>
      <c r="W1595">
        <f>VLOOKUP($D1595,Artslister!$A$1:$W$100,12,FALSE)</f>
        <v>0</v>
      </c>
      <c r="X1595" t="str">
        <f>VLOOKUP($D1595,Artslister!$A$1:$W$100,13,FALSE)</f>
        <v>L.</v>
      </c>
      <c r="Y1595" t="str">
        <f>VLOOKUP($D1595,Artslister!$A$1:$W$100,15,FALSE)</f>
        <v>LC</v>
      </c>
      <c r="Z1595" t="e">
        <f>VLOOKUP($D1595,Artslister!$A$1:$W$100,17,FALSE)</f>
        <v>#N/A</v>
      </c>
    </row>
    <row r="1596" spans="1:26" x14ac:dyDescent="0.3">
      <c r="A1596" t="s">
        <v>41</v>
      </c>
      <c r="B1596">
        <v>2022</v>
      </c>
      <c r="C1596" t="s">
        <v>1074</v>
      </c>
      <c r="D1596" t="s">
        <v>743</v>
      </c>
      <c r="E1596">
        <v>2</v>
      </c>
      <c r="I1596">
        <v>1</v>
      </c>
      <c r="M1596" t="str">
        <f>VLOOKUP($D1596,Artslister!$A$1:$W$100,2,FALSE)</f>
        <v>Sorbus aucuparia</v>
      </c>
      <c r="N1596" t="str">
        <f>VLOOKUP($D1596,Artslister!$A$1:$W$100,3,FALSE)</f>
        <v>103483</v>
      </c>
      <c r="O1596" t="str">
        <f>VLOOKUP($D1596,Artslister!$A$1:$W$100,4,FALSE)</f>
        <v>137885</v>
      </c>
      <c r="P1596" t="str">
        <f>VLOOKUP($D1596,Artslister!$A$1:$W$100,5,FALSE)</f>
        <v>Plantae</v>
      </c>
      <c r="Q1596" t="str">
        <f>VLOOKUP($D1596,Artslister!$A$1:$W$100,6,FALSE)</f>
        <v>Magnoliophyta</v>
      </c>
      <c r="R1596" t="str">
        <f>VLOOKUP($D1596,Artslister!$A$1:$W$100,7,FALSE)</f>
        <v>Eudicots</v>
      </c>
      <c r="S1596" t="str">
        <f>VLOOKUP($D1596,Artslister!$A$1:$W$100,8,FALSE)</f>
        <v>Rosales</v>
      </c>
      <c r="T1596" t="str">
        <f>VLOOKUP($D1596,Artslister!$A$1:$W$100,9,FALSE)</f>
        <v>Rosaceae</v>
      </c>
      <c r="U1596" t="str">
        <f>VLOOKUP($D1596,Artslister!$A$1:$W$100,10,FALSE)</f>
        <v>Sorbus</v>
      </c>
      <c r="V1596" t="str">
        <f>VLOOKUP($D1596,Artslister!$A$1:$W$100,11,FALSE)</f>
        <v>aucuparia</v>
      </c>
      <c r="W1596">
        <f>VLOOKUP($D1596,Artslister!$A$1:$W$100,12,FALSE)</f>
        <v>0</v>
      </c>
      <c r="X1596" t="str">
        <f>VLOOKUP($D1596,Artslister!$A$1:$W$100,13,FALSE)</f>
        <v>L.</v>
      </c>
      <c r="Y1596" t="str">
        <f>VLOOKUP($D1596,Artslister!$A$1:$W$100,15,FALSE)</f>
        <v>LC</v>
      </c>
      <c r="Z1596" t="e">
        <f>VLOOKUP($D1596,Artslister!$A$1:$W$100,17,FALSE)</f>
        <v>#N/A</v>
      </c>
    </row>
    <row r="1597" spans="1:26" x14ac:dyDescent="0.3">
      <c r="A1597" t="s">
        <v>41</v>
      </c>
      <c r="B1597">
        <v>2022</v>
      </c>
      <c r="C1597" t="s">
        <v>1074</v>
      </c>
      <c r="D1597" t="s">
        <v>743</v>
      </c>
      <c r="E1597">
        <v>15</v>
      </c>
      <c r="J1597">
        <v>1</v>
      </c>
      <c r="M1597" t="str">
        <f>VLOOKUP($D1597,Artslister!$A$1:$W$100,2,FALSE)</f>
        <v>Sorbus aucuparia</v>
      </c>
      <c r="N1597" t="str">
        <f>VLOOKUP($D1597,Artslister!$A$1:$W$100,3,FALSE)</f>
        <v>103483</v>
      </c>
      <c r="O1597" t="str">
        <f>VLOOKUP($D1597,Artslister!$A$1:$W$100,4,FALSE)</f>
        <v>137885</v>
      </c>
      <c r="P1597" t="str">
        <f>VLOOKUP($D1597,Artslister!$A$1:$W$100,5,FALSE)</f>
        <v>Plantae</v>
      </c>
      <c r="Q1597" t="str">
        <f>VLOOKUP($D1597,Artslister!$A$1:$W$100,6,FALSE)</f>
        <v>Magnoliophyta</v>
      </c>
      <c r="R1597" t="str">
        <f>VLOOKUP($D1597,Artslister!$A$1:$W$100,7,FALSE)</f>
        <v>Eudicots</v>
      </c>
      <c r="S1597" t="str">
        <f>VLOOKUP($D1597,Artslister!$A$1:$W$100,8,FALSE)</f>
        <v>Rosales</v>
      </c>
      <c r="T1597" t="str">
        <f>VLOOKUP($D1597,Artslister!$A$1:$W$100,9,FALSE)</f>
        <v>Rosaceae</v>
      </c>
      <c r="U1597" t="str">
        <f>VLOOKUP($D1597,Artslister!$A$1:$W$100,10,FALSE)</f>
        <v>Sorbus</v>
      </c>
      <c r="V1597" t="str">
        <f>VLOOKUP($D1597,Artslister!$A$1:$W$100,11,FALSE)</f>
        <v>aucuparia</v>
      </c>
      <c r="W1597">
        <f>VLOOKUP($D1597,Artslister!$A$1:$W$100,12,FALSE)</f>
        <v>0</v>
      </c>
      <c r="X1597" t="str">
        <f>VLOOKUP($D1597,Artslister!$A$1:$W$100,13,FALSE)</f>
        <v>L.</v>
      </c>
      <c r="Y1597" t="str">
        <f>VLOOKUP($D1597,Artslister!$A$1:$W$100,15,FALSE)</f>
        <v>LC</v>
      </c>
      <c r="Z1597" t="e">
        <f>VLOOKUP($D1597,Artslister!$A$1:$W$100,17,FALSE)</f>
        <v>#N/A</v>
      </c>
    </row>
    <row r="1598" spans="1:26" x14ac:dyDescent="0.3">
      <c r="A1598" t="s">
        <v>49</v>
      </c>
      <c r="B1598">
        <v>2022</v>
      </c>
      <c r="C1598" t="s">
        <v>1964</v>
      </c>
      <c r="D1598" t="s">
        <v>743</v>
      </c>
      <c r="E1598">
        <v>2</v>
      </c>
      <c r="I1598">
        <v>1</v>
      </c>
      <c r="M1598" t="str">
        <f>VLOOKUP($D1598,Artslister!$A$1:$W$100,2,FALSE)</f>
        <v>Sorbus aucuparia</v>
      </c>
      <c r="N1598" t="str">
        <f>VLOOKUP($D1598,Artslister!$A$1:$W$100,3,FALSE)</f>
        <v>103483</v>
      </c>
      <c r="O1598" t="str">
        <f>VLOOKUP($D1598,Artslister!$A$1:$W$100,4,FALSE)</f>
        <v>137885</v>
      </c>
      <c r="P1598" t="str">
        <f>VLOOKUP($D1598,Artslister!$A$1:$W$100,5,FALSE)</f>
        <v>Plantae</v>
      </c>
      <c r="Q1598" t="str">
        <f>VLOOKUP($D1598,Artslister!$A$1:$W$100,6,FALSE)</f>
        <v>Magnoliophyta</v>
      </c>
      <c r="R1598" t="str">
        <f>VLOOKUP($D1598,Artslister!$A$1:$W$100,7,FALSE)</f>
        <v>Eudicots</v>
      </c>
      <c r="S1598" t="str">
        <f>VLOOKUP($D1598,Artslister!$A$1:$W$100,8,FALSE)</f>
        <v>Rosales</v>
      </c>
      <c r="T1598" t="str">
        <f>VLOOKUP($D1598,Artslister!$A$1:$W$100,9,FALSE)</f>
        <v>Rosaceae</v>
      </c>
      <c r="U1598" t="str">
        <f>VLOOKUP($D1598,Artslister!$A$1:$W$100,10,FALSE)</f>
        <v>Sorbus</v>
      </c>
      <c r="V1598" t="str">
        <f>VLOOKUP($D1598,Artslister!$A$1:$W$100,11,FALSE)</f>
        <v>aucuparia</v>
      </c>
      <c r="W1598">
        <f>VLOOKUP($D1598,Artslister!$A$1:$W$100,12,FALSE)</f>
        <v>0</v>
      </c>
      <c r="X1598" t="str">
        <f>VLOOKUP($D1598,Artslister!$A$1:$W$100,13,FALSE)</f>
        <v>L.</v>
      </c>
      <c r="Y1598" t="str">
        <f>VLOOKUP($D1598,Artslister!$A$1:$W$100,15,FALSE)</f>
        <v>LC</v>
      </c>
      <c r="Z1598" t="e">
        <f>VLOOKUP($D1598,Artslister!$A$1:$W$100,17,FALSE)</f>
        <v>#N/A</v>
      </c>
    </row>
    <row r="1599" spans="1:26" x14ac:dyDescent="0.3">
      <c r="A1599" t="s">
        <v>138</v>
      </c>
      <c r="B1599">
        <v>2022</v>
      </c>
      <c r="C1599" t="s">
        <v>1136</v>
      </c>
      <c r="D1599" t="s">
        <v>743</v>
      </c>
      <c r="E1599">
        <v>5</v>
      </c>
      <c r="I1599">
        <v>1</v>
      </c>
      <c r="M1599" t="str">
        <f>VLOOKUP($D1599,Artslister!$A$1:$W$100,2,FALSE)</f>
        <v>Sorbus aucuparia</v>
      </c>
      <c r="N1599" t="str">
        <f>VLOOKUP($D1599,Artslister!$A$1:$W$100,3,FALSE)</f>
        <v>103483</v>
      </c>
      <c r="O1599" t="str">
        <f>VLOOKUP($D1599,Artslister!$A$1:$W$100,4,FALSE)</f>
        <v>137885</v>
      </c>
      <c r="P1599" t="str">
        <f>VLOOKUP($D1599,Artslister!$A$1:$W$100,5,FALSE)</f>
        <v>Plantae</v>
      </c>
      <c r="Q1599" t="str">
        <f>VLOOKUP($D1599,Artslister!$A$1:$W$100,6,FALSE)</f>
        <v>Magnoliophyta</v>
      </c>
      <c r="R1599" t="str">
        <f>VLOOKUP($D1599,Artslister!$A$1:$W$100,7,FALSE)</f>
        <v>Eudicots</v>
      </c>
      <c r="S1599" t="str">
        <f>VLOOKUP($D1599,Artslister!$A$1:$W$100,8,FALSE)</f>
        <v>Rosales</v>
      </c>
      <c r="T1599" t="str">
        <f>VLOOKUP($D1599,Artslister!$A$1:$W$100,9,FALSE)</f>
        <v>Rosaceae</v>
      </c>
      <c r="U1599" t="str">
        <f>VLOOKUP($D1599,Artslister!$A$1:$W$100,10,FALSE)</f>
        <v>Sorbus</v>
      </c>
      <c r="V1599" t="str">
        <f>VLOOKUP($D1599,Artslister!$A$1:$W$100,11,FALSE)</f>
        <v>aucuparia</v>
      </c>
      <c r="W1599">
        <f>VLOOKUP($D1599,Artslister!$A$1:$W$100,12,FALSE)</f>
        <v>0</v>
      </c>
      <c r="X1599" t="str">
        <f>VLOOKUP($D1599,Artslister!$A$1:$W$100,13,FALSE)</f>
        <v>L.</v>
      </c>
      <c r="Y1599" t="str">
        <f>VLOOKUP($D1599,Artslister!$A$1:$W$100,15,FALSE)</f>
        <v>LC</v>
      </c>
      <c r="Z1599" t="e">
        <f>VLOOKUP($D1599,Artslister!$A$1:$W$100,17,FALSE)</f>
        <v>#N/A</v>
      </c>
    </row>
    <row r="1600" spans="1:26" x14ac:dyDescent="0.3">
      <c r="A1600" t="s">
        <v>98</v>
      </c>
      <c r="B1600">
        <v>2022</v>
      </c>
      <c r="C1600" t="s">
        <v>1554</v>
      </c>
      <c r="D1600" t="s">
        <v>743</v>
      </c>
      <c r="E1600">
        <v>10</v>
      </c>
      <c r="I1600">
        <v>1</v>
      </c>
      <c r="M1600" t="str">
        <f>VLOOKUP($D1600,Artslister!$A$1:$W$100,2,FALSE)</f>
        <v>Sorbus aucuparia</v>
      </c>
      <c r="N1600" t="str">
        <f>VLOOKUP($D1600,Artslister!$A$1:$W$100,3,FALSE)</f>
        <v>103483</v>
      </c>
      <c r="O1600" t="str">
        <f>VLOOKUP($D1600,Artslister!$A$1:$W$100,4,FALSE)</f>
        <v>137885</v>
      </c>
      <c r="P1600" t="str">
        <f>VLOOKUP($D1600,Artslister!$A$1:$W$100,5,FALSE)</f>
        <v>Plantae</v>
      </c>
      <c r="Q1600" t="str">
        <f>VLOOKUP($D1600,Artslister!$A$1:$W$100,6,FALSE)</f>
        <v>Magnoliophyta</v>
      </c>
      <c r="R1600" t="str">
        <f>VLOOKUP($D1600,Artslister!$A$1:$W$100,7,FALSE)</f>
        <v>Eudicots</v>
      </c>
      <c r="S1600" t="str">
        <f>VLOOKUP($D1600,Artslister!$A$1:$W$100,8,FALSE)</f>
        <v>Rosales</v>
      </c>
      <c r="T1600" t="str">
        <f>VLOOKUP($D1600,Artslister!$A$1:$W$100,9,FALSE)</f>
        <v>Rosaceae</v>
      </c>
      <c r="U1600" t="str">
        <f>VLOOKUP($D1600,Artslister!$A$1:$W$100,10,FALSE)</f>
        <v>Sorbus</v>
      </c>
      <c r="V1600" t="str">
        <f>VLOOKUP($D1600,Artslister!$A$1:$W$100,11,FALSE)</f>
        <v>aucuparia</v>
      </c>
      <c r="W1600">
        <f>VLOOKUP($D1600,Artslister!$A$1:$W$100,12,FALSE)</f>
        <v>0</v>
      </c>
      <c r="X1600" t="str">
        <f>VLOOKUP($D1600,Artslister!$A$1:$W$100,13,FALSE)</f>
        <v>L.</v>
      </c>
      <c r="Y1600" t="str">
        <f>VLOOKUP($D1600,Artslister!$A$1:$W$100,15,FALSE)</f>
        <v>LC</v>
      </c>
      <c r="Z1600" t="e">
        <f>VLOOKUP($D1600,Artslister!$A$1:$W$100,17,FALSE)</f>
        <v>#N/A</v>
      </c>
    </row>
    <row r="1601" spans="1:26" x14ac:dyDescent="0.3">
      <c r="A1601" t="s">
        <v>143</v>
      </c>
      <c r="B1601">
        <v>2022</v>
      </c>
      <c r="C1601" t="s">
        <v>1674</v>
      </c>
      <c r="D1601" t="s">
        <v>743</v>
      </c>
      <c r="E1601">
        <v>3</v>
      </c>
      <c r="I1601">
        <v>1</v>
      </c>
      <c r="M1601" t="str">
        <f>VLOOKUP($D1601,Artslister!$A$1:$W$100,2,FALSE)</f>
        <v>Sorbus aucuparia</v>
      </c>
      <c r="N1601" t="str">
        <f>VLOOKUP($D1601,Artslister!$A$1:$W$100,3,FALSE)</f>
        <v>103483</v>
      </c>
      <c r="O1601" t="str">
        <f>VLOOKUP($D1601,Artslister!$A$1:$W$100,4,FALSE)</f>
        <v>137885</v>
      </c>
      <c r="P1601" t="str">
        <f>VLOOKUP($D1601,Artslister!$A$1:$W$100,5,FALSE)</f>
        <v>Plantae</v>
      </c>
      <c r="Q1601" t="str">
        <f>VLOOKUP($D1601,Artslister!$A$1:$W$100,6,FALSE)</f>
        <v>Magnoliophyta</v>
      </c>
      <c r="R1601" t="str">
        <f>VLOOKUP($D1601,Artslister!$A$1:$W$100,7,FALSE)</f>
        <v>Eudicots</v>
      </c>
      <c r="S1601" t="str">
        <f>VLOOKUP($D1601,Artslister!$A$1:$W$100,8,FALSE)</f>
        <v>Rosales</v>
      </c>
      <c r="T1601" t="str">
        <f>VLOOKUP($D1601,Artslister!$A$1:$W$100,9,FALSE)</f>
        <v>Rosaceae</v>
      </c>
      <c r="U1601" t="str">
        <f>VLOOKUP($D1601,Artslister!$A$1:$W$100,10,FALSE)</f>
        <v>Sorbus</v>
      </c>
      <c r="V1601" t="str">
        <f>VLOOKUP($D1601,Artslister!$A$1:$W$100,11,FALSE)</f>
        <v>aucuparia</v>
      </c>
      <c r="W1601">
        <f>VLOOKUP($D1601,Artslister!$A$1:$W$100,12,FALSE)</f>
        <v>0</v>
      </c>
      <c r="X1601" t="str">
        <f>VLOOKUP($D1601,Artslister!$A$1:$W$100,13,FALSE)</f>
        <v>L.</v>
      </c>
      <c r="Y1601" t="str">
        <f>VLOOKUP($D1601,Artslister!$A$1:$W$100,15,FALSE)</f>
        <v>LC</v>
      </c>
      <c r="Z1601" t="e">
        <f>VLOOKUP($D1601,Artslister!$A$1:$W$100,17,FALSE)</f>
        <v>#N/A</v>
      </c>
    </row>
    <row r="1602" spans="1:26" x14ac:dyDescent="0.3">
      <c r="A1602" t="s">
        <v>143</v>
      </c>
      <c r="B1602">
        <v>2022</v>
      </c>
      <c r="C1602" t="s">
        <v>1680</v>
      </c>
      <c r="D1602" t="s">
        <v>743</v>
      </c>
      <c r="E1602">
        <v>3</v>
      </c>
      <c r="I1602">
        <v>1</v>
      </c>
      <c r="M1602" t="str">
        <f>VLOOKUP($D1602,Artslister!$A$1:$W$100,2,FALSE)</f>
        <v>Sorbus aucuparia</v>
      </c>
      <c r="N1602" t="str">
        <f>VLOOKUP($D1602,Artslister!$A$1:$W$100,3,FALSE)</f>
        <v>103483</v>
      </c>
      <c r="O1602" t="str">
        <f>VLOOKUP($D1602,Artslister!$A$1:$W$100,4,FALSE)</f>
        <v>137885</v>
      </c>
      <c r="P1602" t="str">
        <f>VLOOKUP($D1602,Artslister!$A$1:$W$100,5,FALSE)</f>
        <v>Plantae</v>
      </c>
      <c r="Q1602" t="str">
        <f>VLOOKUP($D1602,Artslister!$A$1:$W$100,6,FALSE)</f>
        <v>Magnoliophyta</v>
      </c>
      <c r="R1602" t="str">
        <f>VLOOKUP($D1602,Artslister!$A$1:$W$100,7,FALSE)</f>
        <v>Eudicots</v>
      </c>
      <c r="S1602" t="str">
        <f>VLOOKUP($D1602,Artslister!$A$1:$W$100,8,FALSE)</f>
        <v>Rosales</v>
      </c>
      <c r="T1602" t="str">
        <f>VLOOKUP($D1602,Artslister!$A$1:$W$100,9,FALSE)</f>
        <v>Rosaceae</v>
      </c>
      <c r="U1602" t="str">
        <f>VLOOKUP($D1602,Artslister!$A$1:$W$100,10,FALSE)</f>
        <v>Sorbus</v>
      </c>
      <c r="V1602" t="str">
        <f>VLOOKUP($D1602,Artslister!$A$1:$W$100,11,FALSE)</f>
        <v>aucuparia</v>
      </c>
      <c r="W1602">
        <f>VLOOKUP($D1602,Artslister!$A$1:$W$100,12,FALSE)</f>
        <v>0</v>
      </c>
      <c r="X1602" t="str">
        <f>VLOOKUP($D1602,Artslister!$A$1:$W$100,13,FALSE)</f>
        <v>L.</v>
      </c>
      <c r="Y1602" t="str">
        <f>VLOOKUP($D1602,Artslister!$A$1:$W$100,15,FALSE)</f>
        <v>LC</v>
      </c>
      <c r="Z1602" t="e">
        <f>VLOOKUP($D1602,Artslister!$A$1:$W$100,17,FALSE)</f>
        <v>#N/A</v>
      </c>
    </row>
    <row r="1603" spans="1:26" x14ac:dyDescent="0.3">
      <c r="A1603" s="58" t="s">
        <v>114</v>
      </c>
      <c r="B1603" s="58">
        <v>2022</v>
      </c>
      <c r="C1603" t="s">
        <v>1352</v>
      </c>
      <c r="D1603" t="s">
        <v>743</v>
      </c>
      <c r="E1603">
        <v>40</v>
      </c>
      <c r="J1603">
        <v>1</v>
      </c>
      <c r="M1603" t="str">
        <f>VLOOKUP($D1603,Artslister!$A$1:$W$100,2,FALSE)</f>
        <v>Sorbus aucuparia</v>
      </c>
      <c r="N1603" t="str">
        <f>VLOOKUP($D1603,Artslister!$A$1:$W$100,3,FALSE)</f>
        <v>103483</v>
      </c>
      <c r="O1603" t="str">
        <f>VLOOKUP($D1603,Artslister!$A$1:$W$100,4,FALSE)</f>
        <v>137885</v>
      </c>
      <c r="P1603" t="str">
        <f>VLOOKUP($D1603,Artslister!$A$1:$W$100,5,FALSE)</f>
        <v>Plantae</v>
      </c>
      <c r="Q1603" t="str">
        <f>VLOOKUP($D1603,Artslister!$A$1:$W$100,6,FALSE)</f>
        <v>Magnoliophyta</v>
      </c>
      <c r="R1603" t="str">
        <f>VLOOKUP($D1603,Artslister!$A$1:$W$100,7,FALSE)</f>
        <v>Eudicots</v>
      </c>
      <c r="S1603" t="str">
        <f>VLOOKUP($D1603,Artslister!$A$1:$W$100,8,FALSE)</f>
        <v>Rosales</v>
      </c>
      <c r="T1603" t="str">
        <f>VLOOKUP($D1603,Artslister!$A$1:$W$100,9,FALSE)</f>
        <v>Rosaceae</v>
      </c>
      <c r="U1603" t="str">
        <f>VLOOKUP($D1603,Artslister!$A$1:$W$100,10,FALSE)</f>
        <v>Sorbus</v>
      </c>
      <c r="V1603" t="str">
        <f>VLOOKUP($D1603,Artslister!$A$1:$W$100,11,FALSE)</f>
        <v>aucuparia</v>
      </c>
      <c r="W1603">
        <f>VLOOKUP($D1603,Artslister!$A$1:$W$100,12,FALSE)</f>
        <v>0</v>
      </c>
      <c r="X1603" t="str">
        <f>VLOOKUP($D1603,Artslister!$A$1:$W$100,13,FALSE)</f>
        <v>L.</v>
      </c>
      <c r="Y1603" t="str">
        <f>VLOOKUP($D1603,Artslister!$A$1:$W$100,15,FALSE)</f>
        <v>LC</v>
      </c>
      <c r="Z1603" t="e">
        <f>VLOOKUP($D1603,Artslister!$A$1:$W$100,17,FALSE)</f>
        <v>#N/A</v>
      </c>
    </row>
    <row r="1604" spans="1:26" x14ac:dyDescent="0.3">
      <c r="A1604" s="58" t="s">
        <v>114</v>
      </c>
      <c r="B1604" s="58">
        <v>2022</v>
      </c>
      <c r="C1604" t="s">
        <v>1351</v>
      </c>
      <c r="D1604" t="s">
        <v>743</v>
      </c>
      <c r="E1604">
        <v>5</v>
      </c>
      <c r="J1604">
        <v>1</v>
      </c>
      <c r="M1604" t="str">
        <f>VLOOKUP($D1604,Artslister!$A$1:$W$100,2,FALSE)</f>
        <v>Sorbus aucuparia</v>
      </c>
      <c r="N1604" t="str">
        <f>VLOOKUP($D1604,Artslister!$A$1:$W$100,3,FALSE)</f>
        <v>103483</v>
      </c>
      <c r="O1604" t="str">
        <f>VLOOKUP($D1604,Artslister!$A$1:$W$100,4,FALSE)</f>
        <v>137885</v>
      </c>
      <c r="P1604" t="str">
        <f>VLOOKUP($D1604,Artslister!$A$1:$W$100,5,FALSE)</f>
        <v>Plantae</v>
      </c>
      <c r="Q1604" t="str">
        <f>VLOOKUP($D1604,Artslister!$A$1:$W$100,6,FALSE)</f>
        <v>Magnoliophyta</v>
      </c>
      <c r="R1604" t="str">
        <f>VLOOKUP($D1604,Artslister!$A$1:$W$100,7,FALSE)</f>
        <v>Eudicots</v>
      </c>
      <c r="S1604" t="str">
        <f>VLOOKUP($D1604,Artslister!$A$1:$W$100,8,FALSE)</f>
        <v>Rosales</v>
      </c>
      <c r="T1604" t="str">
        <f>VLOOKUP($D1604,Artslister!$A$1:$W$100,9,FALSE)</f>
        <v>Rosaceae</v>
      </c>
      <c r="U1604" t="str">
        <f>VLOOKUP($D1604,Artslister!$A$1:$W$100,10,FALSE)</f>
        <v>Sorbus</v>
      </c>
      <c r="V1604" t="str">
        <f>VLOOKUP($D1604,Artslister!$A$1:$W$100,11,FALSE)</f>
        <v>aucuparia</v>
      </c>
      <c r="W1604">
        <f>VLOOKUP($D1604,Artslister!$A$1:$W$100,12,FALSE)</f>
        <v>0</v>
      </c>
      <c r="X1604" t="str">
        <f>VLOOKUP($D1604,Artslister!$A$1:$W$100,13,FALSE)</f>
        <v>L.</v>
      </c>
      <c r="Y1604" t="str">
        <f>VLOOKUP($D1604,Artslister!$A$1:$W$100,15,FALSE)</f>
        <v>LC</v>
      </c>
      <c r="Z1604" t="e">
        <f>VLOOKUP($D1604,Artslister!$A$1:$W$100,17,FALSE)</f>
        <v>#N/A</v>
      </c>
    </row>
    <row r="1605" spans="1:26" x14ac:dyDescent="0.3">
      <c r="A1605" s="58" t="s">
        <v>114</v>
      </c>
      <c r="B1605" s="58">
        <v>2022</v>
      </c>
      <c r="C1605" t="s">
        <v>1349</v>
      </c>
      <c r="D1605" t="s">
        <v>743</v>
      </c>
      <c r="E1605">
        <v>1</v>
      </c>
      <c r="I1605">
        <v>1</v>
      </c>
      <c r="M1605" t="str">
        <f>VLOOKUP($D1605,Artslister!$A$1:$W$100,2,FALSE)</f>
        <v>Sorbus aucuparia</v>
      </c>
      <c r="N1605" t="str">
        <f>VLOOKUP($D1605,Artslister!$A$1:$W$100,3,FALSE)</f>
        <v>103483</v>
      </c>
      <c r="O1605" t="str">
        <f>VLOOKUP($D1605,Artslister!$A$1:$W$100,4,FALSE)</f>
        <v>137885</v>
      </c>
      <c r="P1605" t="str">
        <f>VLOOKUP($D1605,Artslister!$A$1:$W$100,5,FALSE)</f>
        <v>Plantae</v>
      </c>
      <c r="Q1605" t="str">
        <f>VLOOKUP($D1605,Artslister!$A$1:$W$100,6,FALSE)</f>
        <v>Magnoliophyta</v>
      </c>
      <c r="R1605" t="str">
        <f>VLOOKUP($D1605,Artslister!$A$1:$W$100,7,FALSE)</f>
        <v>Eudicots</v>
      </c>
      <c r="S1605" t="str">
        <f>VLOOKUP($D1605,Artslister!$A$1:$W$100,8,FALSE)</f>
        <v>Rosales</v>
      </c>
      <c r="T1605" t="str">
        <f>VLOOKUP($D1605,Artslister!$A$1:$W$100,9,FALSE)</f>
        <v>Rosaceae</v>
      </c>
      <c r="U1605" t="str">
        <f>VLOOKUP($D1605,Artslister!$A$1:$W$100,10,FALSE)</f>
        <v>Sorbus</v>
      </c>
      <c r="V1605" t="str">
        <f>VLOOKUP($D1605,Artslister!$A$1:$W$100,11,FALSE)</f>
        <v>aucuparia</v>
      </c>
      <c r="W1605">
        <f>VLOOKUP($D1605,Artslister!$A$1:$W$100,12,FALSE)</f>
        <v>0</v>
      </c>
      <c r="X1605" t="str">
        <f>VLOOKUP($D1605,Artslister!$A$1:$W$100,13,FALSE)</f>
        <v>L.</v>
      </c>
      <c r="Y1605" t="str">
        <f>VLOOKUP($D1605,Artslister!$A$1:$W$100,15,FALSE)</f>
        <v>LC</v>
      </c>
      <c r="Z1605" t="e">
        <f>VLOOKUP($D1605,Artslister!$A$1:$W$100,17,FALSE)</f>
        <v>#N/A</v>
      </c>
    </row>
    <row r="1606" spans="1:26" x14ac:dyDescent="0.3">
      <c r="A1606" s="58" t="s">
        <v>114</v>
      </c>
      <c r="B1606" s="58">
        <v>2022</v>
      </c>
      <c r="C1606" t="s">
        <v>1350</v>
      </c>
      <c r="D1606" t="s">
        <v>743</v>
      </c>
      <c r="E1606">
        <v>1</v>
      </c>
      <c r="I1606">
        <v>1</v>
      </c>
      <c r="M1606" t="str">
        <f>VLOOKUP($D1606,Artslister!$A$1:$W$100,2,FALSE)</f>
        <v>Sorbus aucuparia</v>
      </c>
      <c r="N1606" t="str">
        <f>VLOOKUP($D1606,Artslister!$A$1:$W$100,3,FALSE)</f>
        <v>103483</v>
      </c>
      <c r="O1606" t="str">
        <f>VLOOKUP($D1606,Artslister!$A$1:$W$100,4,FALSE)</f>
        <v>137885</v>
      </c>
      <c r="P1606" t="str">
        <f>VLOOKUP($D1606,Artslister!$A$1:$W$100,5,FALSE)</f>
        <v>Plantae</v>
      </c>
      <c r="Q1606" t="str">
        <f>VLOOKUP($D1606,Artslister!$A$1:$W$100,6,FALSE)</f>
        <v>Magnoliophyta</v>
      </c>
      <c r="R1606" t="str">
        <f>VLOOKUP($D1606,Artslister!$A$1:$W$100,7,FALSE)</f>
        <v>Eudicots</v>
      </c>
      <c r="S1606" t="str">
        <f>VLOOKUP($D1606,Artslister!$A$1:$W$100,8,FALSE)</f>
        <v>Rosales</v>
      </c>
      <c r="T1606" t="str">
        <f>VLOOKUP($D1606,Artslister!$A$1:$W$100,9,FALSE)</f>
        <v>Rosaceae</v>
      </c>
      <c r="U1606" t="str">
        <f>VLOOKUP($D1606,Artslister!$A$1:$W$100,10,FALSE)</f>
        <v>Sorbus</v>
      </c>
      <c r="V1606" t="str">
        <f>VLOOKUP($D1606,Artslister!$A$1:$W$100,11,FALSE)</f>
        <v>aucuparia</v>
      </c>
      <c r="W1606">
        <f>VLOOKUP($D1606,Artslister!$A$1:$W$100,12,FALSE)</f>
        <v>0</v>
      </c>
      <c r="X1606" t="str">
        <f>VLOOKUP($D1606,Artslister!$A$1:$W$100,13,FALSE)</f>
        <v>L.</v>
      </c>
      <c r="Y1606" t="str">
        <f>VLOOKUP($D1606,Artslister!$A$1:$W$100,15,FALSE)</f>
        <v>LC</v>
      </c>
      <c r="Z1606" t="e">
        <f>VLOOKUP($D1606,Artslister!$A$1:$W$100,17,FALSE)</f>
        <v>#N/A</v>
      </c>
    </row>
    <row r="1607" spans="1:26" x14ac:dyDescent="0.3">
      <c r="A1607" t="s">
        <v>138</v>
      </c>
      <c r="B1607">
        <v>2019</v>
      </c>
      <c r="C1607" t="s">
        <v>1127</v>
      </c>
      <c r="D1607" t="s">
        <v>1750</v>
      </c>
      <c r="E1607">
        <v>5</v>
      </c>
      <c r="H1607">
        <v>1</v>
      </c>
      <c r="M1607" t="str">
        <f>VLOOKUP($D1607,Artslister!$A$1:$W$100,2,FALSE)</f>
        <v>Sorbus hybrida</v>
      </c>
      <c r="N1607" t="str">
        <f>VLOOKUP($D1607,Artslister!$A$1:$W$100,3,FALSE)</f>
        <v>103486</v>
      </c>
      <c r="O1607" t="str">
        <f>VLOOKUP($D1607,Artslister!$A$1:$W$100,4,FALSE)</f>
        <v>137899</v>
      </c>
      <c r="P1607" t="str">
        <f>VLOOKUP($D1607,Artslister!$A$1:$W$100,5,FALSE)</f>
        <v>Plantae</v>
      </c>
      <c r="Q1607" t="str">
        <f>VLOOKUP($D1607,Artslister!$A$1:$W$100,6,FALSE)</f>
        <v>Magnoliophyta</v>
      </c>
      <c r="R1607" t="str">
        <f>VLOOKUP($D1607,Artslister!$A$1:$W$100,7,FALSE)</f>
        <v>Eudicots</v>
      </c>
      <c r="S1607" t="str">
        <f>VLOOKUP($D1607,Artslister!$A$1:$W$100,8,FALSE)</f>
        <v>Rosales</v>
      </c>
      <c r="T1607" t="str">
        <f>VLOOKUP($D1607,Artslister!$A$1:$W$100,9,FALSE)</f>
        <v>Rosaceae</v>
      </c>
      <c r="U1607" t="str">
        <f>VLOOKUP($D1607,Artslister!$A$1:$W$100,10,FALSE)</f>
        <v>Sorbus</v>
      </c>
      <c r="V1607" t="str">
        <f>VLOOKUP($D1607,Artslister!$A$1:$W$100,11,FALSE)</f>
        <v>hybrida</v>
      </c>
      <c r="W1607">
        <f>VLOOKUP($D1607,Artslister!$A$1:$W$100,12,FALSE)</f>
        <v>0</v>
      </c>
      <c r="X1607" t="str">
        <f>VLOOKUP($D1607,Artslister!$A$1:$W$100,13,FALSE)</f>
        <v>L.</v>
      </c>
      <c r="Y1607" t="e">
        <f>VLOOKUP($D1607,Artslister!$A$1:$W$100,15,FALSE)</f>
        <v>#N/A</v>
      </c>
      <c r="Z1607" t="e">
        <f>VLOOKUP($D1607,Artslister!$A$1:$W$100,17,FALSE)</f>
        <v>#N/A</v>
      </c>
    </row>
    <row r="1608" spans="1:26" x14ac:dyDescent="0.3">
      <c r="A1608" t="s">
        <v>138</v>
      </c>
      <c r="B1608">
        <v>2020</v>
      </c>
      <c r="C1608" t="s">
        <v>1127</v>
      </c>
      <c r="D1608" t="s">
        <v>1750</v>
      </c>
      <c r="E1608">
        <v>10</v>
      </c>
      <c r="H1608">
        <v>1</v>
      </c>
      <c r="M1608" t="str">
        <f>VLOOKUP($D1608,Artslister!$A$1:$W$100,2,FALSE)</f>
        <v>Sorbus hybrida</v>
      </c>
      <c r="N1608" t="str">
        <f>VLOOKUP($D1608,Artslister!$A$1:$W$100,3,FALSE)</f>
        <v>103486</v>
      </c>
      <c r="O1608" t="str">
        <f>VLOOKUP($D1608,Artslister!$A$1:$W$100,4,FALSE)</f>
        <v>137899</v>
      </c>
      <c r="P1608" t="str">
        <f>VLOOKUP($D1608,Artslister!$A$1:$W$100,5,FALSE)</f>
        <v>Plantae</v>
      </c>
      <c r="Q1608" t="str">
        <f>VLOOKUP($D1608,Artslister!$A$1:$W$100,6,FALSE)</f>
        <v>Magnoliophyta</v>
      </c>
      <c r="R1608" t="str">
        <f>VLOOKUP($D1608,Artslister!$A$1:$W$100,7,FALSE)</f>
        <v>Eudicots</v>
      </c>
      <c r="S1608" t="str">
        <f>VLOOKUP($D1608,Artslister!$A$1:$W$100,8,FALSE)</f>
        <v>Rosales</v>
      </c>
      <c r="T1608" t="str">
        <f>VLOOKUP($D1608,Artslister!$A$1:$W$100,9,FALSE)</f>
        <v>Rosaceae</v>
      </c>
      <c r="U1608" t="str">
        <f>VLOOKUP($D1608,Artslister!$A$1:$W$100,10,FALSE)</f>
        <v>Sorbus</v>
      </c>
      <c r="V1608" t="str">
        <f>VLOOKUP($D1608,Artslister!$A$1:$W$100,11,FALSE)</f>
        <v>hybrida</v>
      </c>
      <c r="W1608">
        <f>VLOOKUP($D1608,Artslister!$A$1:$W$100,12,FALSE)</f>
        <v>0</v>
      </c>
      <c r="X1608" t="str">
        <f>VLOOKUP($D1608,Artslister!$A$1:$W$100,13,FALSE)</f>
        <v>L.</v>
      </c>
      <c r="Y1608" t="e">
        <f>VLOOKUP($D1608,Artslister!$A$1:$W$100,15,FALSE)</f>
        <v>#N/A</v>
      </c>
      <c r="Z1608" t="e">
        <f>VLOOKUP($D1608,Artslister!$A$1:$W$100,17,FALSE)</f>
        <v>#N/A</v>
      </c>
    </row>
    <row r="1609" spans="1:26" x14ac:dyDescent="0.3">
      <c r="A1609" t="s">
        <v>104</v>
      </c>
      <c r="B1609">
        <v>2017</v>
      </c>
      <c r="C1609" t="s">
        <v>1142</v>
      </c>
      <c r="D1609" t="s">
        <v>1714</v>
      </c>
      <c r="E1609">
        <v>20</v>
      </c>
      <c r="H1609">
        <v>1</v>
      </c>
      <c r="M1609" t="str">
        <f>VLOOKUP($D1609,Artslister!$A$1:$W$100,2,FALSE)</f>
        <v>Rosa sp.</v>
      </c>
      <c r="N1609" t="str">
        <f>VLOOKUP($D1609,Artslister!$A$1:$W$100,3,FALSE)</f>
        <v>103384</v>
      </c>
      <c r="O1609" t="str">
        <f>VLOOKUP($D1609,Artslister!$A$1:$W$100,4,FALSE)</f>
        <v>63344</v>
      </c>
      <c r="P1609" t="str">
        <f>VLOOKUP($D1609,Artslister!$A$1:$W$100,5,FALSE)</f>
        <v>Plantae</v>
      </c>
      <c r="Q1609" t="str">
        <f>VLOOKUP($D1609,Artslister!$A$1:$W$100,6,FALSE)</f>
        <v>Magnoliophyta</v>
      </c>
      <c r="R1609" t="str">
        <f>VLOOKUP($D1609,Artslister!$A$1:$W$100,7,FALSE)</f>
        <v>Eudicots</v>
      </c>
      <c r="S1609" t="str">
        <f>VLOOKUP($D1609,Artslister!$A$1:$W$100,8,FALSE)</f>
        <v>Rosales</v>
      </c>
      <c r="T1609" t="str">
        <f>VLOOKUP($D1609,Artslister!$A$1:$W$100,9,FALSE)</f>
        <v>Rosaceae</v>
      </c>
      <c r="U1609" t="str">
        <f>VLOOKUP($D1609,Artslister!$A$1:$W$100,10,FALSE)</f>
        <v>Rosa</v>
      </c>
      <c r="V1609">
        <f>VLOOKUP($D1609,Artslister!$A$1:$W$100,11,FALSE)</f>
        <v>0</v>
      </c>
      <c r="W1609">
        <f>VLOOKUP($D1609,Artslister!$A$1:$W$100,12,FALSE)</f>
        <v>0</v>
      </c>
      <c r="X1609" t="str">
        <f>VLOOKUP($D1609,Artslister!$A$1:$W$100,13,FALSE)</f>
        <v>L.</v>
      </c>
      <c r="Y1609" t="e">
        <f>VLOOKUP($D1609,Artslister!$A$1:$W$100,15,FALSE)</f>
        <v>#N/A</v>
      </c>
      <c r="Z1609" t="e">
        <f>VLOOKUP($D1609,Artslister!$A$1:$W$100,17,FALSE)</f>
        <v>#N/A</v>
      </c>
    </row>
    <row r="1610" spans="1:26" x14ac:dyDescent="0.3">
      <c r="A1610" t="s">
        <v>104</v>
      </c>
      <c r="B1610">
        <v>2017</v>
      </c>
      <c r="C1610" t="s">
        <v>1145</v>
      </c>
      <c r="D1610" t="s">
        <v>1714</v>
      </c>
      <c r="E1610">
        <v>20</v>
      </c>
      <c r="H1610">
        <v>1</v>
      </c>
      <c r="M1610" t="str">
        <f>VLOOKUP($D1610,Artslister!$A$1:$W$100,2,FALSE)</f>
        <v>Rosa sp.</v>
      </c>
      <c r="N1610" t="str">
        <f>VLOOKUP($D1610,Artslister!$A$1:$W$100,3,FALSE)</f>
        <v>103384</v>
      </c>
      <c r="O1610" t="str">
        <f>VLOOKUP($D1610,Artslister!$A$1:$W$100,4,FALSE)</f>
        <v>63344</v>
      </c>
      <c r="P1610" t="str">
        <f>VLOOKUP($D1610,Artslister!$A$1:$W$100,5,FALSE)</f>
        <v>Plantae</v>
      </c>
      <c r="Q1610" t="str">
        <f>VLOOKUP($D1610,Artslister!$A$1:$W$100,6,FALSE)</f>
        <v>Magnoliophyta</v>
      </c>
      <c r="R1610" t="str">
        <f>VLOOKUP($D1610,Artslister!$A$1:$W$100,7,FALSE)</f>
        <v>Eudicots</v>
      </c>
      <c r="S1610" t="str">
        <f>VLOOKUP($D1610,Artslister!$A$1:$W$100,8,FALSE)</f>
        <v>Rosales</v>
      </c>
      <c r="T1610" t="str">
        <f>VLOOKUP($D1610,Artslister!$A$1:$W$100,9,FALSE)</f>
        <v>Rosaceae</v>
      </c>
      <c r="U1610" t="str">
        <f>VLOOKUP($D1610,Artslister!$A$1:$W$100,10,FALSE)</f>
        <v>Rosa</v>
      </c>
      <c r="V1610">
        <f>VLOOKUP($D1610,Artslister!$A$1:$W$100,11,FALSE)</f>
        <v>0</v>
      </c>
      <c r="W1610">
        <f>VLOOKUP($D1610,Artslister!$A$1:$W$100,12,FALSE)</f>
        <v>0</v>
      </c>
      <c r="X1610" t="str">
        <f>VLOOKUP($D1610,Artslister!$A$1:$W$100,13,FALSE)</f>
        <v>L.</v>
      </c>
      <c r="Y1610" t="e">
        <f>VLOOKUP($D1610,Artslister!$A$1:$W$100,15,FALSE)</f>
        <v>#N/A</v>
      </c>
      <c r="Z1610" t="e">
        <f>VLOOKUP($D1610,Artslister!$A$1:$W$100,17,FALSE)</f>
        <v>#N/A</v>
      </c>
    </row>
    <row r="1611" spans="1:26" x14ac:dyDescent="0.3">
      <c r="A1611" t="s">
        <v>104</v>
      </c>
      <c r="B1611">
        <v>2017</v>
      </c>
      <c r="C1611" t="s">
        <v>1152</v>
      </c>
      <c r="D1611" t="s">
        <v>1714</v>
      </c>
      <c r="E1611">
        <v>15</v>
      </c>
      <c r="H1611">
        <v>1</v>
      </c>
      <c r="M1611" t="str">
        <f>VLOOKUP($D1611,Artslister!$A$1:$W$100,2,FALSE)</f>
        <v>Rosa sp.</v>
      </c>
      <c r="N1611" t="str">
        <f>VLOOKUP($D1611,Artslister!$A$1:$W$100,3,FALSE)</f>
        <v>103384</v>
      </c>
      <c r="O1611" t="str">
        <f>VLOOKUP($D1611,Artslister!$A$1:$W$100,4,FALSE)</f>
        <v>63344</v>
      </c>
      <c r="P1611" t="str">
        <f>VLOOKUP($D1611,Artslister!$A$1:$W$100,5,FALSE)</f>
        <v>Plantae</v>
      </c>
      <c r="Q1611" t="str">
        <f>VLOOKUP($D1611,Artslister!$A$1:$W$100,6,FALSE)</f>
        <v>Magnoliophyta</v>
      </c>
      <c r="R1611" t="str">
        <f>VLOOKUP($D1611,Artslister!$A$1:$W$100,7,FALSE)</f>
        <v>Eudicots</v>
      </c>
      <c r="S1611" t="str">
        <f>VLOOKUP($D1611,Artslister!$A$1:$W$100,8,FALSE)</f>
        <v>Rosales</v>
      </c>
      <c r="T1611" t="str">
        <f>VLOOKUP($D1611,Artslister!$A$1:$W$100,9,FALSE)</f>
        <v>Rosaceae</v>
      </c>
      <c r="U1611" t="str">
        <f>VLOOKUP($D1611,Artslister!$A$1:$W$100,10,FALSE)</f>
        <v>Rosa</v>
      </c>
      <c r="V1611">
        <f>VLOOKUP($D1611,Artslister!$A$1:$W$100,11,FALSE)</f>
        <v>0</v>
      </c>
      <c r="W1611">
        <f>VLOOKUP($D1611,Artslister!$A$1:$W$100,12,FALSE)</f>
        <v>0</v>
      </c>
      <c r="X1611" t="str">
        <f>VLOOKUP($D1611,Artslister!$A$1:$W$100,13,FALSE)</f>
        <v>L.</v>
      </c>
      <c r="Y1611" t="e">
        <f>VLOOKUP($D1611,Artslister!$A$1:$W$100,15,FALSE)</f>
        <v>#N/A</v>
      </c>
      <c r="Z1611" t="e">
        <f>VLOOKUP($D1611,Artslister!$A$1:$W$100,17,FALSE)</f>
        <v>#N/A</v>
      </c>
    </row>
    <row r="1612" spans="1:26" x14ac:dyDescent="0.3">
      <c r="A1612" t="s">
        <v>104</v>
      </c>
      <c r="B1612">
        <v>2017</v>
      </c>
      <c r="C1612" t="s">
        <v>1156</v>
      </c>
      <c r="D1612" t="s">
        <v>1714</v>
      </c>
      <c r="E1612">
        <v>10</v>
      </c>
      <c r="H1612">
        <v>1</v>
      </c>
      <c r="L1612" t="s">
        <v>1715</v>
      </c>
      <c r="M1612" t="str">
        <f>VLOOKUP($D1612,Artslister!$A$1:$W$100,2,FALSE)</f>
        <v>Rosa sp.</v>
      </c>
      <c r="N1612" t="str">
        <f>VLOOKUP($D1612,Artslister!$A$1:$W$100,3,FALSE)</f>
        <v>103384</v>
      </c>
      <c r="O1612" t="str">
        <f>VLOOKUP($D1612,Artslister!$A$1:$W$100,4,FALSE)</f>
        <v>63344</v>
      </c>
      <c r="P1612" t="str">
        <f>VLOOKUP($D1612,Artslister!$A$1:$W$100,5,FALSE)</f>
        <v>Plantae</v>
      </c>
      <c r="Q1612" t="str">
        <f>VLOOKUP($D1612,Artslister!$A$1:$W$100,6,FALSE)</f>
        <v>Magnoliophyta</v>
      </c>
      <c r="R1612" t="str">
        <f>VLOOKUP($D1612,Artslister!$A$1:$W$100,7,FALSE)</f>
        <v>Eudicots</v>
      </c>
      <c r="S1612" t="str">
        <f>VLOOKUP($D1612,Artslister!$A$1:$W$100,8,FALSE)</f>
        <v>Rosales</v>
      </c>
      <c r="T1612" t="str">
        <f>VLOOKUP($D1612,Artslister!$A$1:$W$100,9,FALSE)</f>
        <v>Rosaceae</v>
      </c>
      <c r="U1612" t="str">
        <f>VLOOKUP($D1612,Artslister!$A$1:$W$100,10,FALSE)</f>
        <v>Rosa</v>
      </c>
      <c r="V1612">
        <f>VLOOKUP($D1612,Artslister!$A$1:$W$100,11,FALSE)</f>
        <v>0</v>
      </c>
      <c r="W1612">
        <f>VLOOKUP($D1612,Artslister!$A$1:$W$100,12,FALSE)</f>
        <v>0</v>
      </c>
      <c r="X1612" t="str">
        <f>VLOOKUP($D1612,Artslister!$A$1:$W$100,13,FALSE)</f>
        <v>L.</v>
      </c>
      <c r="Y1612" t="e">
        <f>VLOOKUP($D1612,Artslister!$A$1:$W$100,15,FALSE)</f>
        <v>#N/A</v>
      </c>
      <c r="Z1612" t="e">
        <f>VLOOKUP($D1612,Artslister!$A$1:$W$100,17,FALSE)</f>
        <v>#N/A</v>
      </c>
    </row>
    <row r="1613" spans="1:26" x14ac:dyDescent="0.3">
      <c r="A1613" t="s">
        <v>104</v>
      </c>
      <c r="B1613">
        <v>2017</v>
      </c>
      <c r="C1613" t="s">
        <v>1158</v>
      </c>
      <c r="D1613" t="s">
        <v>1714</v>
      </c>
      <c r="E1613">
        <v>3</v>
      </c>
      <c r="H1613">
        <v>1</v>
      </c>
      <c r="M1613" t="str">
        <f>VLOOKUP($D1613,Artslister!$A$1:$W$100,2,FALSE)</f>
        <v>Rosa sp.</v>
      </c>
      <c r="N1613" t="str">
        <f>VLOOKUP($D1613,Artslister!$A$1:$W$100,3,FALSE)</f>
        <v>103384</v>
      </c>
      <c r="O1613" t="str">
        <f>VLOOKUP($D1613,Artslister!$A$1:$W$100,4,FALSE)</f>
        <v>63344</v>
      </c>
      <c r="P1613" t="str">
        <f>VLOOKUP($D1613,Artslister!$A$1:$W$100,5,FALSE)</f>
        <v>Plantae</v>
      </c>
      <c r="Q1613" t="str">
        <f>VLOOKUP($D1613,Artslister!$A$1:$W$100,6,FALSE)</f>
        <v>Magnoliophyta</v>
      </c>
      <c r="R1613" t="str">
        <f>VLOOKUP($D1613,Artslister!$A$1:$W$100,7,FALSE)</f>
        <v>Eudicots</v>
      </c>
      <c r="S1613" t="str">
        <f>VLOOKUP($D1613,Artslister!$A$1:$W$100,8,FALSE)</f>
        <v>Rosales</v>
      </c>
      <c r="T1613" t="str">
        <f>VLOOKUP($D1613,Artslister!$A$1:$W$100,9,FALSE)</f>
        <v>Rosaceae</v>
      </c>
      <c r="U1613" t="str">
        <f>VLOOKUP($D1613,Artslister!$A$1:$W$100,10,FALSE)</f>
        <v>Rosa</v>
      </c>
      <c r="V1613">
        <f>VLOOKUP($D1613,Artslister!$A$1:$W$100,11,FALSE)</f>
        <v>0</v>
      </c>
      <c r="W1613">
        <f>VLOOKUP($D1613,Artslister!$A$1:$W$100,12,FALSE)</f>
        <v>0</v>
      </c>
      <c r="X1613" t="str">
        <f>VLOOKUP($D1613,Artslister!$A$1:$W$100,13,FALSE)</f>
        <v>L.</v>
      </c>
      <c r="Y1613" t="e">
        <f>VLOOKUP($D1613,Artslister!$A$1:$W$100,15,FALSE)</f>
        <v>#N/A</v>
      </c>
      <c r="Z1613" t="e">
        <f>VLOOKUP($D1613,Artslister!$A$1:$W$100,17,FALSE)</f>
        <v>#N/A</v>
      </c>
    </row>
    <row r="1614" spans="1:26" x14ac:dyDescent="0.3">
      <c r="A1614" t="s">
        <v>92</v>
      </c>
      <c r="B1614">
        <v>2017</v>
      </c>
      <c r="C1614" t="s">
        <v>1306</v>
      </c>
      <c r="D1614" t="s">
        <v>1714</v>
      </c>
      <c r="E1614">
        <v>25</v>
      </c>
      <c r="H1614">
        <v>1</v>
      </c>
      <c r="M1614" t="str">
        <f>VLOOKUP($D1614,Artslister!$A$1:$W$100,2,FALSE)</f>
        <v>Rosa sp.</v>
      </c>
      <c r="N1614" t="str">
        <f>VLOOKUP($D1614,Artslister!$A$1:$W$100,3,FALSE)</f>
        <v>103384</v>
      </c>
      <c r="O1614" t="str">
        <f>VLOOKUP($D1614,Artslister!$A$1:$W$100,4,FALSE)</f>
        <v>63344</v>
      </c>
      <c r="P1614" t="str">
        <f>VLOOKUP($D1614,Artslister!$A$1:$W$100,5,FALSE)</f>
        <v>Plantae</v>
      </c>
      <c r="Q1614" t="str">
        <f>VLOOKUP($D1614,Artslister!$A$1:$W$100,6,FALSE)</f>
        <v>Magnoliophyta</v>
      </c>
      <c r="R1614" t="str">
        <f>VLOOKUP($D1614,Artslister!$A$1:$W$100,7,FALSE)</f>
        <v>Eudicots</v>
      </c>
      <c r="S1614" t="str">
        <f>VLOOKUP($D1614,Artslister!$A$1:$W$100,8,FALSE)</f>
        <v>Rosales</v>
      </c>
      <c r="T1614" t="str">
        <f>VLOOKUP($D1614,Artslister!$A$1:$W$100,9,FALSE)</f>
        <v>Rosaceae</v>
      </c>
      <c r="U1614" t="str">
        <f>VLOOKUP($D1614,Artslister!$A$1:$W$100,10,FALSE)</f>
        <v>Rosa</v>
      </c>
      <c r="V1614">
        <f>VLOOKUP($D1614,Artslister!$A$1:$W$100,11,FALSE)</f>
        <v>0</v>
      </c>
      <c r="W1614">
        <f>VLOOKUP($D1614,Artslister!$A$1:$W$100,12,FALSE)</f>
        <v>0</v>
      </c>
      <c r="X1614" t="str">
        <f>VLOOKUP($D1614,Artslister!$A$1:$W$100,13,FALSE)</f>
        <v>L.</v>
      </c>
      <c r="Y1614" t="e">
        <f>VLOOKUP($D1614,Artslister!$A$1:$W$100,15,FALSE)</f>
        <v>#N/A</v>
      </c>
      <c r="Z1614" t="e">
        <f>VLOOKUP($D1614,Artslister!$A$1:$W$100,17,FALSE)</f>
        <v>#N/A</v>
      </c>
    </row>
    <row r="1615" spans="1:26" x14ac:dyDescent="0.3">
      <c r="A1615" t="s">
        <v>92</v>
      </c>
      <c r="B1615">
        <v>2017</v>
      </c>
      <c r="C1615" t="s">
        <v>1308</v>
      </c>
      <c r="D1615" t="s">
        <v>1714</v>
      </c>
      <c r="E1615">
        <v>20</v>
      </c>
      <c r="H1615">
        <v>1</v>
      </c>
      <c r="M1615" t="str">
        <f>VLOOKUP($D1615,Artslister!$A$1:$W$100,2,FALSE)</f>
        <v>Rosa sp.</v>
      </c>
      <c r="N1615" t="str">
        <f>VLOOKUP($D1615,Artslister!$A$1:$W$100,3,FALSE)</f>
        <v>103384</v>
      </c>
      <c r="O1615" t="str">
        <f>VLOOKUP($D1615,Artslister!$A$1:$W$100,4,FALSE)</f>
        <v>63344</v>
      </c>
      <c r="P1615" t="str">
        <f>VLOOKUP($D1615,Artslister!$A$1:$W$100,5,FALSE)</f>
        <v>Plantae</v>
      </c>
      <c r="Q1615" t="str">
        <f>VLOOKUP($D1615,Artslister!$A$1:$W$100,6,FALSE)</f>
        <v>Magnoliophyta</v>
      </c>
      <c r="R1615" t="str">
        <f>VLOOKUP($D1615,Artslister!$A$1:$W$100,7,FALSE)</f>
        <v>Eudicots</v>
      </c>
      <c r="S1615" t="str">
        <f>VLOOKUP($D1615,Artslister!$A$1:$W$100,8,FALSE)</f>
        <v>Rosales</v>
      </c>
      <c r="T1615" t="str">
        <f>VLOOKUP($D1615,Artslister!$A$1:$W$100,9,FALSE)</f>
        <v>Rosaceae</v>
      </c>
      <c r="U1615" t="str">
        <f>VLOOKUP($D1615,Artslister!$A$1:$W$100,10,FALSE)</f>
        <v>Rosa</v>
      </c>
      <c r="V1615">
        <f>VLOOKUP($D1615,Artslister!$A$1:$W$100,11,FALSE)</f>
        <v>0</v>
      </c>
      <c r="W1615">
        <f>VLOOKUP($D1615,Artslister!$A$1:$W$100,12,FALSE)</f>
        <v>0</v>
      </c>
      <c r="X1615" t="str">
        <f>VLOOKUP($D1615,Artslister!$A$1:$W$100,13,FALSE)</f>
        <v>L.</v>
      </c>
      <c r="Y1615" t="e">
        <f>VLOOKUP($D1615,Artslister!$A$1:$W$100,15,FALSE)</f>
        <v>#N/A</v>
      </c>
      <c r="Z1615" t="e">
        <f>VLOOKUP($D1615,Artslister!$A$1:$W$100,17,FALSE)</f>
        <v>#N/A</v>
      </c>
    </row>
    <row r="1616" spans="1:26" x14ac:dyDescent="0.3">
      <c r="A1616" t="s">
        <v>92</v>
      </c>
      <c r="B1616">
        <v>2017</v>
      </c>
      <c r="C1616" t="s">
        <v>1309</v>
      </c>
      <c r="D1616" t="s">
        <v>1714</v>
      </c>
      <c r="E1616">
        <v>2</v>
      </c>
      <c r="H1616">
        <v>1</v>
      </c>
      <c r="M1616" t="str">
        <f>VLOOKUP($D1616,Artslister!$A$1:$W$100,2,FALSE)</f>
        <v>Rosa sp.</v>
      </c>
      <c r="N1616" t="str">
        <f>VLOOKUP($D1616,Artslister!$A$1:$W$100,3,FALSE)</f>
        <v>103384</v>
      </c>
      <c r="O1616" t="str">
        <f>VLOOKUP($D1616,Artslister!$A$1:$W$100,4,FALSE)</f>
        <v>63344</v>
      </c>
      <c r="P1616" t="str">
        <f>VLOOKUP($D1616,Artslister!$A$1:$W$100,5,FALSE)</f>
        <v>Plantae</v>
      </c>
      <c r="Q1616" t="str">
        <f>VLOOKUP($D1616,Artslister!$A$1:$W$100,6,FALSE)</f>
        <v>Magnoliophyta</v>
      </c>
      <c r="R1616" t="str">
        <f>VLOOKUP($D1616,Artslister!$A$1:$W$100,7,FALSE)</f>
        <v>Eudicots</v>
      </c>
      <c r="S1616" t="str">
        <f>VLOOKUP($D1616,Artslister!$A$1:$W$100,8,FALSE)</f>
        <v>Rosales</v>
      </c>
      <c r="T1616" t="str">
        <f>VLOOKUP($D1616,Artslister!$A$1:$W$100,9,FALSE)</f>
        <v>Rosaceae</v>
      </c>
      <c r="U1616" t="str">
        <f>VLOOKUP($D1616,Artslister!$A$1:$W$100,10,FALSE)</f>
        <v>Rosa</v>
      </c>
      <c r="V1616">
        <f>VLOOKUP($D1616,Artslister!$A$1:$W$100,11,FALSE)</f>
        <v>0</v>
      </c>
      <c r="W1616">
        <f>VLOOKUP($D1616,Artslister!$A$1:$W$100,12,FALSE)</f>
        <v>0</v>
      </c>
      <c r="X1616" t="str">
        <f>VLOOKUP($D1616,Artslister!$A$1:$W$100,13,FALSE)</f>
        <v>L.</v>
      </c>
      <c r="Y1616" t="e">
        <f>VLOOKUP($D1616,Artslister!$A$1:$W$100,15,FALSE)</f>
        <v>#N/A</v>
      </c>
      <c r="Z1616" t="e">
        <f>VLOOKUP($D1616,Artslister!$A$1:$W$100,17,FALSE)</f>
        <v>#N/A</v>
      </c>
    </row>
    <row r="1617" spans="1:26" x14ac:dyDescent="0.3">
      <c r="A1617" t="s">
        <v>56</v>
      </c>
      <c r="B1617">
        <v>2017</v>
      </c>
      <c r="C1617" t="s">
        <v>1469</v>
      </c>
      <c r="D1617" t="s">
        <v>1714</v>
      </c>
      <c r="E1617">
        <v>3</v>
      </c>
      <c r="H1617">
        <v>1</v>
      </c>
      <c r="M1617" t="str">
        <f>VLOOKUP($D1617,Artslister!$A$1:$W$100,2,FALSE)</f>
        <v>Rosa sp.</v>
      </c>
      <c r="N1617" t="str">
        <f>VLOOKUP($D1617,Artslister!$A$1:$W$100,3,FALSE)</f>
        <v>103384</v>
      </c>
      <c r="O1617" t="str">
        <f>VLOOKUP($D1617,Artslister!$A$1:$W$100,4,FALSE)</f>
        <v>63344</v>
      </c>
      <c r="P1617" t="str">
        <f>VLOOKUP($D1617,Artslister!$A$1:$W$100,5,FALSE)</f>
        <v>Plantae</v>
      </c>
      <c r="Q1617" t="str">
        <f>VLOOKUP($D1617,Artslister!$A$1:$W$100,6,FALSE)</f>
        <v>Magnoliophyta</v>
      </c>
      <c r="R1617" t="str">
        <f>VLOOKUP($D1617,Artslister!$A$1:$W$100,7,FALSE)</f>
        <v>Eudicots</v>
      </c>
      <c r="S1617" t="str">
        <f>VLOOKUP($D1617,Artslister!$A$1:$W$100,8,FALSE)</f>
        <v>Rosales</v>
      </c>
      <c r="T1617" t="str">
        <f>VLOOKUP($D1617,Artslister!$A$1:$W$100,9,FALSE)</f>
        <v>Rosaceae</v>
      </c>
      <c r="U1617" t="str">
        <f>VLOOKUP($D1617,Artslister!$A$1:$W$100,10,FALSE)</f>
        <v>Rosa</v>
      </c>
      <c r="V1617">
        <f>VLOOKUP($D1617,Artslister!$A$1:$W$100,11,FALSE)</f>
        <v>0</v>
      </c>
      <c r="W1617">
        <f>VLOOKUP($D1617,Artslister!$A$1:$W$100,12,FALSE)</f>
        <v>0</v>
      </c>
      <c r="X1617" t="str">
        <f>VLOOKUP($D1617,Artslister!$A$1:$W$100,13,FALSE)</f>
        <v>L.</v>
      </c>
      <c r="Y1617" t="e">
        <f>VLOOKUP($D1617,Artslister!$A$1:$W$100,15,FALSE)</f>
        <v>#N/A</v>
      </c>
      <c r="Z1617" t="e">
        <f>VLOOKUP($D1617,Artslister!$A$1:$W$100,17,FALSE)</f>
        <v>#N/A</v>
      </c>
    </row>
    <row r="1618" spans="1:26" x14ac:dyDescent="0.3">
      <c r="A1618" t="s">
        <v>56</v>
      </c>
      <c r="B1618">
        <v>2017</v>
      </c>
      <c r="C1618" t="s">
        <v>1494</v>
      </c>
      <c r="D1618" t="s">
        <v>1714</v>
      </c>
      <c r="E1618">
        <v>10</v>
      </c>
      <c r="H1618">
        <v>1</v>
      </c>
      <c r="M1618" t="str">
        <f>VLOOKUP($D1618,Artslister!$A$1:$W$100,2,FALSE)</f>
        <v>Rosa sp.</v>
      </c>
      <c r="N1618" t="str">
        <f>VLOOKUP($D1618,Artslister!$A$1:$W$100,3,FALSE)</f>
        <v>103384</v>
      </c>
      <c r="O1618" t="str">
        <f>VLOOKUP($D1618,Artslister!$A$1:$W$100,4,FALSE)</f>
        <v>63344</v>
      </c>
      <c r="P1618" t="str">
        <f>VLOOKUP($D1618,Artslister!$A$1:$W$100,5,FALSE)</f>
        <v>Plantae</v>
      </c>
      <c r="Q1618" t="str">
        <f>VLOOKUP($D1618,Artslister!$A$1:$W$100,6,FALSE)</f>
        <v>Magnoliophyta</v>
      </c>
      <c r="R1618" t="str">
        <f>VLOOKUP($D1618,Artslister!$A$1:$W$100,7,FALSE)</f>
        <v>Eudicots</v>
      </c>
      <c r="S1618" t="str">
        <f>VLOOKUP($D1618,Artslister!$A$1:$W$100,8,FALSE)</f>
        <v>Rosales</v>
      </c>
      <c r="T1618" t="str">
        <f>VLOOKUP($D1618,Artslister!$A$1:$W$100,9,FALSE)</f>
        <v>Rosaceae</v>
      </c>
      <c r="U1618" t="str">
        <f>VLOOKUP($D1618,Artslister!$A$1:$W$100,10,FALSE)</f>
        <v>Rosa</v>
      </c>
      <c r="V1618">
        <f>VLOOKUP($D1618,Artslister!$A$1:$W$100,11,FALSE)</f>
        <v>0</v>
      </c>
      <c r="W1618">
        <f>VLOOKUP($D1618,Artslister!$A$1:$W$100,12,FALSE)</f>
        <v>0</v>
      </c>
      <c r="X1618" t="str">
        <f>VLOOKUP($D1618,Artslister!$A$1:$W$100,13,FALSE)</f>
        <v>L.</v>
      </c>
      <c r="Y1618" t="e">
        <f>VLOOKUP($D1618,Artslister!$A$1:$W$100,15,FALSE)</f>
        <v>#N/A</v>
      </c>
      <c r="Z1618" t="e">
        <f>VLOOKUP($D1618,Artslister!$A$1:$W$100,17,FALSE)</f>
        <v>#N/A</v>
      </c>
    </row>
    <row r="1619" spans="1:26" x14ac:dyDescent="0.3">
      <c r="A1619" t="s">
        <v>56</v>
      </c>
      <c r="B1619">
        <v>2017</v>
      </c>
      <c r="C1619" t="s">
        <v>1496</v>
      </c>
      <c r="D1619" t="s">
        <v>1714</v>
      </c>
      <c r="E1619">
        <v>10</v>
      </c>
      <c r="H1619">
        <v>1</v>
      </c>
      <c r="M1619" t="str">
        <f>VLOOKUP($D1619,Artslister!$A$1:$W$100,2,FALSE)</f>
        <v>Rosa sp.</v>
      </c>
      <c r="N1619" t="str">
        <f>VLOOKUP($D1619,Artslister!$A$1:$W$100,3,FALSE)</f>
        <v>103384</v>
      </c>
      <c r="O1619" t="str">
        <f>VLOOKUP($D1619,Artslister!$A$1:$W$100,4,FALSE)</f>
        <v>63344</v>
      </c>
      <c r="P1619" t="str">
        <f>VLOOKUP($D1619,Artslister!$A$1:$W$100,5,FALSE)</f>
        <v>Plantae</v>
      </c>
      <c r="Q1619" t="str">
        <f>VLOOKUP($D1619,Artslister!$A$1:$W$100,6,FALSE)</f>
        <v>Magnoliophyta</v>
      </c>
      <c r="R1619" t="str">
        <f>VLOOKUP($D1619,Artslister!$A$1:$W$100,7,FALSE)</f>
        <v>Eudicots</v>
      </c>
      <c r="S1619" t="str">
        <f>VLOOKUP($D1619,Artslister!$A$1:$W$100,8,FALSE)</f>
        <v>Rosales</v>
      </c>
      <c r="T1619" t="str">
        <f>VLOOKUP($D1619,Artslister!$A$1:$W$100,9,FALSE)</f>
        <v>Rosaceae</v>
      </c>
      <c r="U1619" t="str">
        <f>VLOOKUP($D1619,Artslister!$A$1:$W$100,10,FALSE)</f>
        <v>Rosa</v>
      </c>
      <c r="V1619">
        <f>VLOOKUP($D1619,Artslister!$A$1:$W$100,11,FALSE)</f>
        <v>0</v>
      </c>
      <c r="W1619">
        <f>VLOOKUP($D1619,Artslister!$A$1:$W$100,12,FALSE)</f>
        <v>0</v>
      </c>
      <c r="X1619" t="str">
        <f>VLOOKUP($D1619,Artslister!$A$1:$W$100,13,FALSE)</f>
        <v>L.</v>
      </c>
      <c r="Y1619" t="e">
        <f>VLOOKUP($D1619,Artslister!$A$1:$W$100,15,FALSE)</f>
        <v>#N/A</v>
      </c>
      <c r="Z1619" t="e">
        <f>VLOOKUP($D1619,Artslister!$A$1:$W$100,17,FALSE)</f>
        <v>#N/A</v>
      </c>
    </row>
    <row r="1620" spans="1:26" x14ac:dyDescent="0.3">
      <c r="A1620" t="s">
        <v>56</v>
      </c>
      <c r="B1620">
        <v>2017</v>
      </c>
      <c r="C1620" t="s">
        <v>1498</v>
      </c>
      <c r="D1620" t="s">
        <v>1714</v>
      </c>
      <c r="E1620">
        <v>1</v>
      </c>
      <c r="H1620">
        <v>1</v>
      </c>
      <c r="M1620" t="str">
        <f>VLOOKUP($D1620,Artslister!$A$1:$W$100,2,FALSE)</f>
        <v>Rosa sp.</v>
      </c>
      <c r="N1620" t="str">
        <f>VLOOKUP($D1620,Artslister!$A$1:$W$100,3,FALSE)</f>
        <v>103384</v>
      </c>
      <c r="O1620" t="str">
        <f>VLOOKUP($D1620,Artslister!$A$1:$W$100,4,FALSE)</f>
        <v>63344</v>
      </c>
      <c r="P1620" t="str">
        <f>VLOOKUP($D1620,Artslister!$A$1:$W$100,5,FALSE)</f>
        <v>Plantae</v>
      </c>
      <c r="Q1620" t="str">
        <f>VLOOKUP($D1620,Artslister!$A$1:$W$100,6,FALSE)</f>
        <v>Magnoliophyta</v>
      </c>
      <c r="R1620" t="str">
        <f>VLOOKUP($D1620,Artslister!$A$1:$W$100,7,FALSE)</f>
        <v>Eudicots</v>
      </c>
      <c r="S1620" t="str">
        <f>VLOOKUP($D1620,Artslister!$A$1:$W$100,8,FALSE)</f>
        <v>Rosales</v>
      </c>
      <c r="T1620" t="str">
        <f>VLOOKUP($D1620,Artslister!$A$1:$W$100,9,FALSE)</f>
        <v>Rosaceae</v>
      </c>
      <c r="U1620" t="str">
        <f>VLOOKUP($D1620,Artslister!$A$1:$W$100,10,FALSE)</f>
        <v>Rosa</v>
      </c>
      <c r="V1620">
        <f>VLOOKUP($D1620,Artslister!$A$1:$W$100,11,FALSE)</f>
        <v>0</v>
      </c>
      <c r="W1620">
        <f>VLOOKUP($D1620,Artslister!$A$1:$W$100,12,FALSE)</f>
        <v>0</v>
      </c>
      <c r="X1620" t="str">
        <f>VLOOKUP($D1620,Artslister!$A$1:$W$100,13,FALSE)</f>
        <v>L.</v>
      </c>
      <c r="Y1620" t="e">
        <f>VLOOKUP($D1620,Artslister!$A$1:$W$100,15,FALSE)</f>
        <v>#N/A</v>
      </c>
      <c r="Z1620" t="e">
        <f>VLOOKUP($D1620,Artslister!$A$1:$W$100,17,FALSE)</f>
        <v>#N/A</v>
      </c>
    </row>
    <row r="1621" spans="1:26" x14ac:dyDescent="0.3">
      <c r="A1621" t="s">
        <v>56</v>
      </c>
      <c r="B1621">
        <v>2017</v>
      </c>
      <c r="C1621" t="s">
        <v>1500</v>
      </c>
      <c r="D1621" t="s">
        <v>1714</v>
      </c>
      <c r="E1621">
        <v>8</v>
      </c>
      <c r="H1621">
        <v>1</v>
      </c>
      <c r="M1621" t="str">
        <f>VLOOKUP($D1621,Artslister!$A$1:$W$100,2,FALSE)</f>
        <v>Rosa sp.</v>
      </c>
      <c r="N1621" t="str">
        <f>VLOOKUP($D1621,Artslister!$A$1:$W$100,3,FALSE)</f>
        <v>103384</v>
      </c>
      <c r="O1621" t="str">
        <f>VLOOKUP($D1621,Artslister!$A$1:$W$100,4,FALSE)</f>
        <v>63344</v>
      </c>
      <c r="P1621" t="str">
        <f>VLOOKUP($D1621,Artslister!$A$1:$W$100,5,FALSE)</f>
        <v>Plantae</v>
      </c>
      <c r="Q1621" t="str">
        <f>VLOOKUP($D1621,Artslister!$A$1:$W$100,6,FALSE)</f>
        <v>Magnoliophyta</v>
      </c>
      <c r="R1621" t="str">
        <f>VLOOKUP($D1621,Artslister!$A$1:$W$100,7,FALSE)</f>
        <v>Eudicots</v>
      </c>
      <c r="S1621" t="str">
        <f>VLOOKUP($D1621,Artslister!$A$1:$W$100,8,FALSE)</f>
        <v>Rosales</v>
      </c>
      <c r="T1621" t="str">
        <f>VLOOKUP($D1621,Artslister!$A$1:$W$100,9,FALSE)</f>
        <v>Rosaceae</v>
      </c>
      <c r="U1621" t="str">
        <f>VLOOKUP($D1621,Artslister!$A$1:$W$100,10,FALSE)</f>
        <v>Rosa</v>
      </c>
      <c r="V1621">
        <f>VLOOKUP($D1621,Artslister!$A$1:$W$100,11,FALSE)</f>
        <v>0</v>
      </c>
      <c r="W1621">
        <f>VLOOKUP($D1621,Artslister!$A$1:$W$100,12,FALSE)</f>
        <v>0</v>
      </c>
      <c r="X1621" t="str">
        <f>VLOOKUP($D1621,Artslister!$A$1:$W$100,13,FALSE)</f>
        <v>L.</v>
      </c>
      <c r="Y1621" t="e">
        <f>VLOOKUP($D1621,Artslister!$A$1:$W$100,15,FALSE)</f>
        <v>#N/A</v>
      </c>
      <c r="Z1621" t="e">
        <f>VLOOKUP($D1621,Artslister!$A$1:$W$100,17,FALSE)</f>
        <v>#N/A</v>
      </c>
    </row>
    <row r="1622" spans="1:26" x14ac:dyDescent="0.3">
      <c r="A1622" t="s">
        <v>56</v>
      </c>
      <c r="B1622">
        <v>2017</v>
      </c>
      <c r="C1622" t="s">
        <v>1502</v>
      </c>
      <c r="D1622" t="s">
        <v>1714</v>
      </c>
      <c r="E1622">
        <v>1</v>
      </c>
      <c r="H1622">
        <v>1</v>
      </c>
      <c r="M1622" t="str">
        <f>VLOOKUP($D1622,Artslister!$A$1:$W$100,2,FALSE)</f>
        <v>Rosa sp.</v>
      </c>
      <c r="N1622" t="str">
        <f>VLOOKUP($D1622,Artslister!$A$1:$W$100,3,FALSE)</f>
        <v>103384</v>
      </c>
      <c r="O1622" t="str">
        <f>VLOOKUP($D1622,Artslister!$A$1:$W$100,4,FALSE)</f>
        <v>63344</v>
      </c>
      <c r="P1622" t="str">
        <f>VLOOKUP($D1622,Artslister!$A$1:$W$100,5,FALSE)</f>
        <v>Plantae</v>
      </c>
      <c r="Q1622" t="str">
        <f>VLOOKUP($D1622,Artslister!$A$1:$W$100,6,FALSE)</f>
        <v>Magnoliophyta</v>
      </c>
      <c r="R1622" t="str">
        <f>VLOOKUP($D1622,Artslister!$A$1:$W$100,7,FALSE)</f>
        <v>Eudicots</v>
      </c>
      <c r="S1622" t="str">
        <f>VLOOKUP($D1622,Artslister!$A$1:$W$100,8,FALSE)</f>
        <v>Rosales</v>
      </c>
      <c r="T1622" t="str">
        <f>VLOOKUP($D1622,Artslister!$A$1:$W$100,9,FALSE)</f>
        <v>Rosaceae</v>
      </c>
      <c r="U1622" t="str">
        <f>VLOOKUP($D1622,Artslister!$A$1:$W$100,10,FALSE)</f>
        <v>Rosa</v>
      </c>
      <c r="V1622">
        <f>VLOOKUP($D1622,Artslister!$A$1:$W$100,11,FALSE)</f>
        <v>0</v>
      </c>
      <c r="W1622">
        <f>VLOOKUP($D1622,Artslister!$A$1:$W$100,12,FALSE)</f>
        <v>0</v>
      </c>
      <c r="X1622" t="str">
        <f>VLOOKUP($D1622,Artslister!$A$1:$W$100,13,FALSE)</f>
        <v>L.</v>
      </c>
      <c r="Y1622" t="e">
        <f>VLOOKUP($D1622,Artslister!$A$1:$W$100,15,FALSE)</f>
        <v>#N/A</v>
      </c>
      <c r="Z1622" t="e">
        <f>VLOOKUP($D1622,Artslister!$A$1:$W$100,17,FALSE)</f>
        <v>#N/A</v>
      </c>
    </row>
    <row r="1623" spans="1:26" x14ac:dyDescent="0.3">
      <c r="A1623" t="s">
        <v>56</v>
      </c>
      <c r="B1623">
        <v>2017</v>
      </c>
      <c r="C1623" t="s">
        <v>1506</v>
      </c>
      <c r="D1623" t="s">
        <v>1714</v>
      </c>
      <c r="E1623">
        <v>1</v>
      </c>
      <c r="H1623">
        <v>1</v>
      </c>
      <c r="M1623" t="str">
        <f>VLOOKUP($D1623,Artslister!$A$1:$W$100,2,FALSE)</f>
        <v>Rosa sp.</v>
      </c>
      <c r="N1623" t="str">
        <f>VLOOKUP($D1623,Artslister!$A$1:$W$100,3,FALSE)</f>
        <v>103384</v>
      </c>
      <c r="O1623" t="str">
        <f>VLOOKUP($D1623,Artslister!$A$1:$W$100,4,FALSE)</f>
        <v>63344</v>
      </c>
      <c r="P1623" t="str">
        <f>VLOOKUP($D1623,Artslister!$A$1:$W$100,5,FALSE)</f>
        <v>Plantae</v>
      </c>
      <c r="Q1623" t="str">
        <f>VLOOKUP($D1623,Artslister!$A$1:$W$100,6,FALSE)</f>
        <v>Magnoliophyta</v>
      </c>
      <c r="R1623" t="str">
        <f>VLOOKUP($D1623,Artslister!$A$1:$W$100,7,FALSE)</f>
        <v>Eudicots</v>
      </c>
      <c r="S1623" t="str">
        <f>VLOOKUP($D1623,Artslister!$A$1:$W$100,8,FALSE)</f>
        <v>Rosales</v>
      </c>
      <c r="T1623" t="str">
        <f>VLOOKUP($D1623,Artslister!$A$1:$W$100,9,FALSE)</f>
        <v>Rosaceae</v>
      </c>
      <c r="U1623" t="str">
        <f>VLOOKUP($D1623,Artslister!$A$1:$W$100,10,FALSE)</f>
        <v>Rosa</v>
      </c>
      <c r="V1623">
        <f>VLOOKUP($D1623,Artslister!$A$1:$W$100,11,FALSE)</f>
        <v>0</v>
      </c>
      <c r="W1623">
        <f>VLOOKUP($D1623,Artslister!$A$1:$W$100,12,FALSE)</f>
        <v>0</v>
      </c>
      <c r="X1623" t="str">
        <f>VLOOKUP($D1623,Artslister!$A$1:$W$100,13,FALSE)</f>
        <v>L.</v>
      </c>
      <c r="Y1623" t="e">
        <f>VLOOKUP($D1623,Artslister!$A$1:$W$100,15,FALSE)</f>
        <v>#N/A</v>
      </c>
      <c r="Z1623" t="e">
        <f>VLOOKUP($D1623,Artslister!$A$1:$W$100,17,FALSE)</f>
        <v>#N/A</v>
      </c>
    </row>
    <row r="1624" spans="1:26" x14ac:dyDescent="0.3">
      <c r="A1624" t="s">
        <v>56</v>
      </c>
      <c r="B1624">
        <v>2017</v>
      </c>
      <c r="C1624" t="s">
        <v>1479</v>
      </c>
      <c r="D1624" t="s">
        <v>1714</v>
      </c>
      <c r="E1624">
        <v>2</v>
      </c>
      <c r="H1624">
        <v>1</v>
      </c>
      <c r="L1624" t="s">
        <v>1724</v>
      </c>
      <c r="M1624" t="str">
        <f>VLOOKUP($D1624,Artslister!$A$1:$W$100,2,FALSE)</f>
        <v>Rosa sp.</v>
      </c>
      <c r="N1624" t="str">
        <f>VLOOKUP($D1624,Artslister!$A$1:$W$100,3,FALSE)</f>
        <v>103384</v>
      </c>
      <c r="O1624" t="str">
        <f>VLOOKUP($D1624,Artslister!$A$1:$W$100,4,FALSE)</f>
        <v>63344</v>
      </c>
      <c r="P1624" t="str">
        <f>VLOOKUP($D1624,Artslister!$A$1:$W$100,5,FALSE)</f>
        <v>Plantae</v>
      </c>
      <c r="Q1624" t="str">
        <f>VLOOKUP($D1624,Artslister!$A$1:$W$100,6,FALSE)</f>
        <v>Magnoliophyta</v>
      </c>
      <c r="R1624" t="str">
        <f>VLOOKUP($D1624,Artslister!$A$1:$W$100,7,FALSE)</f>
        <v>Eudicots</v>
      </c>
      <c r="S1624" t="str">
        <f>VLOOKUP($D1624,Artslister!$A$1:$W$100,8,FALSE)</f>
        <v>Rosales</v>
      </c>
      <c r="T1624" t="str">
        <f>VLOOKUP($D1624,Artslister!$A$1:$W$100,9,FALSE)</f>
        <v>Rosaceae</v>
      </c>
      <c r="U1624" t="str">
        <f>VLOOKUP($D1624,Artslister!$A$1:$W$100,10,FALSE)</f>
        <v>Rosa</v>
      </c>
      <c r="V1624">
        <f>VLOOKUP($D1624,Artslister!$A$1:$W$100,11,FALSE)</f>
        <v>0</v>
      </c>
      <c r="W1624">
        <f>VLOOKUP($D1624,Artslister!$A$1:$W$100,12,FALSE)</f>
        <v>0</v>
      </c>
      <c r="X1624" t="str">
        <f>VLOOKUP($D1624,Artslister!$A$1:$W$100,13,FALSE)</f>
        <v>L.</v>
      </c>
      <c r="Y1624" t="e">
        <f>VLOOKUP($D1624,Artslister!$A$1:$W$100,15,FALSE)</f>
        <v>#N/A</v>
      </c>
      <c r="Z1624" t="e">
        <f>VLOOKUP($D1624,Artslister!$A$1:$W$100,17,FALSE)</f>
        <v>#N/A</v>
      </c>
    </row>
    <row r="1625" spans="1:26" x14ac:dyDescent="0.3">
      <c r="A1625" t="s">
        <v>56</v>
      </c>
      <c r="B1625">
        <v>2017</v>
      </c>
      <c r="C1625" t="s">
        <v>1484</v>
      </c>
      <c r="D1625" t="s">
        <v>1714</v>
      </c>
      <c r="E1625">
        <v>1</v>
      </c>
      <c r="H1625">
        <v>1</v>
      </c>
      <c r="L1625" t="s">
        <v>1725</v>
      </c>
      <c r="M1625" t="str">
        <f>VLOOKUP($D1625,Artslister!$A$1:$W$100,2,FALSE)</f>
        <v>Rosa sp.</v>
      </c>
      <c r="N1625" t="str">
        <f>VLOOKUP($D1625,Artslister!$A$1:$W$100,3,FALSE)</f>
        <v>103384</v>
      </c>
      <c r="O1625" t="str">
        <f>VLOOKUP($D1625,Artslister!$A$1:$W$100,4,FALSE)</f>
        <v>63344</v>
      </c>
      <c r="P1625" t="str">
        <f>VLOOKUP($D1625,Artslister!$A$1:$W$100,5,FALSE)</f>
        <v>Plantae</v>
      </c>
      <c r="Q1625" t="str">
        <f>VLOOKUP($D1625,Artslister!$A$1:$W$100,6,FALSE)</f>
        <v>Magnoliophyta</v>
      </c>
      <c r="R1625" t="str">
        <f>VLOOKUP($D1625,Artslister!$A$1:$W$100,7,FALSE)</f>
        <v>Eudicots</v>
      </c>
      <c r="S1625" t="str">
        <f>VLOOKUP($D1625,Artslister!$A$1:$W$100,8,FALSE)</f>
        <v>Rosales</v>
      </c>
      <c r="T1625" t="str">
        <f>VLOOKUP($D1625,Artslister!$A$1:$W$100,9,FALSE)</f>
        <v>Rosaceae</v>
      </c>
      <c r="U1625" t="str">
        <f>VLOOKUP($D1625,Artslister!$A$1:$W$100,10,FALSE)</f>
        <v>Rosa</v>
      </c>
      <c r="V1625">
        <f>VLOOKUP($D1625,Artslister!$A$1:$W$100,11,FALSE)</f>
        <v>0</v>
      </c>
      <c r="W1625">
        <f>VLOOKUP($D1625,Artslister!$A$1:$W$100,12,FALSE)</f>
        <v>0</v>
      </c>
      <c r="X1625" t="str">
        <f>VLOOKUP($D1625,Artslister!$A$1:$W$100,13,FALSE)</f>
        <v>L.</v>
      </c>
      <c r="Y1625" t="e">
        <f>VLOOKUP($D1625,Artslister!$A$1:$W$100,15,FALSE)</f>
        <v>#N/A</v>
      </c>
      <c r="Z1625" t="e">
        <f>VLOOKUP($D1625,Artslister!$A$1:$W$100,17,FALSE)</f>
        <v>#N/A</v>
      </c>
    </row>
    <row r="1626" spans="1:26" x14ac:dyDescent="0.3">
      <c r="A1626" t="s">
        <v>98</v>
      </c>
      <c r="B1626">
        <v>2017</v>
      </c>
      <c r="C1626" t="s">
        <v>1561</v>
      </c>
      <c r="D1626" t="s">
        <v>1714</v>
      </c>
      <c r="E1626">
        <v>15</v>
      </c>
      <c r="H1626">
        <v>1</v>
      </c>
      <c r="M1626" t="str">
        <f>VLOOKUP($D1626,Artslister!$A$1:$W$100,2,FALSE)</f>
        <v>Rosa sp.</v>
      </c>
      <c r="N1626" t="str">
        <f>VLOOKUP($D1626,Artslister!$A$1:$W$100,3,FALSE)</f>
        <v>103384</v>
      </c>
      <c r="O1626" t="str">
        <f>VLOOKUP($D1626,Artslister!$A$1:$W$100,4,FALSE)</f>
        <v>63344</v>
      </c>
      <c r="P1626" t="str">
        <f>VLOOKUP($D1626,Artslister!$A$1:$W$100,5,FALSE)</f>
        <v>Plantae</v>
      </c>
      <c r="Q1626" t="str">
        <f>VLOOKUP($D1626,Artslister!$A$1:$W$100,6,FALSE)</f>
        <v>Magnoliophyta</v>
      </c>
      <c r="R1626" t="str">
        <f>VLOOKUP($D1626,Artslister!$A$1:$W$100,7,FALSE)</f>
        <v>Eudicots</v>
      </c>
      <c r="S1626" t="str">
        <f>VLOOKUP($D1626,Artslister!$A$1:$W$100,8,FALSE)</f>
        <v>Rosales</v>
      </c>
      <c r="T1626" t="str">
        <f>VLOOKUP($D1626,Artslister!$A$1:$W$100,9,FALSE)</f>
        <v>Rosaceae</v>
      </c>
      <c r="U1626" t="str">
        <f>VLOOKUP($D1626,Artslister!$A$1:$W$100,10,FALSE)</f>
        <v>Rosa</v>
      </c>
      <c r="V1626">
        <f>VLOOKUP($D1626,Artslister!$A$1:$W$100,11,FALSE)</f>
        <v>0</v>
      </c>
      <c r="W1626">
        <f>VLOOKUP($D1626,Artslister!$A$1:$W$100,12,FALSE)</f>
        <v>0</v>
      </c>
      <c r="X1626" t="str">
        <f>VLOOKUP($D1626,Artslister!$A$1:$W$100,13,FALSE)</f>
        <v>L.</v>
      </c>
      <c r="Y1626" t="e">
        <f>VLOOKUP($D1626,Artslister!$A$1:$W$100,15,FALSE)</f>
        <v>#N/A</v>
      </c>
      <c r="Z1626" t="e">
        <f>VLOOKUP($D1626,Artslister!$A$1:$W$100,17,FALSE)</f>
        <v>#N/A</v>
      </c>
    </row>
    <row r="1627" spans="1:26" x14ac:dyDescent="0.3">
      <c r="A1627" t="s">
        <v>98</v>
      </c>
      <c r="B1627">
        <v>2017</v>
      </c>
      <c r="C1627" t="s">
        <v>1563</v>
      </c>
      <c r="D1627" t="s">
        <v>1714</v>
      </c>
      <c r="E1627">
        <v>5</v>
      </c>
      <c r="H1627">
        <v>1</v>
      </c>
      <c r="M1627" t="str">
        <f>VLOOKUP($D1627,Artslister!$A$1:$W$100,2,FALSE)</f>
        <v>Rosa sp.</v>
      </c>
      <c r="N1627" t="str">
        <f>VLOOKUP($D1627,Artslister!$A$1:$W$100,3,FALSE)</f>
        <v>103384</v>
      </c>
      <c r="O1627" t="str">
        <f>VLOOKUP($D1627,Artslister!$A$1:$W$100,4,FALSE)</f>
        <v>63344</v>
      </c>
      <c r="P1627" t="str">
        <f>VLOOKUP($D1627,Artslister!$A$1:$W$100,5,FALSE)</f>
        <v>Plantae</v>
      </c>
      <c r="Q1627" t="str">
        <f>VLOOKUP($D1627,Artslister!$A$1:$W$100,6,FALSE)</f>
        <v>Magnoliophyta</v>
      </c>
      <c r="R1627" t="str">
        <f>VLOOKUP($D1627,Artslister!$A$1:$W$100,7,FALSE)</f>
        <v>Eudicots</v>
      </c>
      <c r="S1627" t="str">
        <f>VLOOKUP($D1627,Artslister!$A$1:$W$100,8,FALSE)</f>
        <v>Rosales</v>
      </c>
      <c r="T1627" t="str">
        <f>VLOOKUP($D1627,Artslister!$A$1:$W$100,9,FALSE)</f>
        <v>Rosaceae</v>
      </c>
      <c r="U1627" t="str">
        <f>VLOOKUP($D1627,Artslister!$A$1:$W$100,10,FALSE)</f>
        <v>Rosa</v>
      </c>
      <c r="V1627">
        <f>VLOOKUP($D1627,Artslister!$A$1:$W$100,11,FALSE)</f>
        <v>0</v>
      </c>
      <c r="W1627">
        <f>VLOOKUP($D1627,Artslister!$A$1:$W$100,12,FALSE)</f>
        <v>0</v>
      </c>
      <c r="X1627" t="str">
        <f>VLOOKUP($D1627,Artslister!$A$1:$W$100,13,FALSE)</f>
        <v>L.</v>
      </c>
      <c r="Y1627" t="e">
        <f>VLOOKUP($D1627,Artslister!$A$1:$W$100,15,FALSE)</f>
        <v>#N/A</v>
      </c>
      <c r="Z1627" t="e">
        <f>VLOOKUP($D1627,Artslister!$A$1:$W$100,17,FALSE)</f>
        <v>#N/A</v>
      </c>
    </row>
    <row r="1628" spans="1:26" x14ac:dyDescent="0.3">
      <c r="A1628" t="s">
        <v>98</v>
      </c>
      <c r="B1628">
        <v>2017</v>
      </c>
      <c r="C1628" t="s">
        <v>1556</v>
      </c>
      <c r="D1628" t="s">
        <v>1714</v>
      </c>
      <c r="E1628">
        <v>3</v>
      </c>
      <c r="H1628">
        <v>1</v>
      </c>
      <c r="M1628" t="str">
        <f>VLOOKUP($D1628,Artslister!$A$1:$W$100,2,FALSE)</f>
        <v>Rosa sp.</v>
      </c>
      <c r="N1628" t="str">
        <f>VLOOKUP($D1628,Artslister!$A$1:$W$100,3,FALSE)</f>
        <v>103384</v>
      </c>
      <c r="O1628" t="str">
        <f>VLOOKUP($D1628,Artslister!$A$1:$W$100,4,FALSE)</f>
        <v>63344</v>
      </c>
      <c r="P1628" t="str">
        <f>VLOOKUP($D1628,Artslister!$A$1:$W$100,5,FALSE)</f>
        <v>Plantae</v>
      </c>
      <c r="Q1628" t="str">
        <f>VLOOKUP($D1628,Artslister!$A$1:$W$100,6,FALSE)</f>
        <v>Magnoliophyta</v>
      </c>
      <c r="R1628" t="str">
        <f>VLOOKUP($D1628,Artslister!$A$1:$W$100,7,FALSE)</f>
        <v>Eudicots</v>
      </c>
      <c r="S1628" t="str">
        <f>VLOOKUP($D1628,Artslister!$A$1:$W$100,8,FALSE)</f>
        <v>Rosales</v>
      </c>
      <c r="T1628" t="str">
        <f>VLOOKUP($D1628,Artslister!$A$1:$W$100,9,FALSE)</f>
        <v>Rosaceae</v>
      </c>
      <c r="U1628" t="str">
        <f>VLOOKUP($D1628,Artslister!$A$1:$W$100,10,FALSE)</f>
        <v>Rosa</v>
      </c>
      <c r="V1628">
        <f>VLOOKUP($D1628,Artslister!$A$1:$W$100,11,FALSE)</f>
        <v>0</v>
      </c>
      <c r="W1628">
        <f>VLOOKUP($D1628,Artslister!$A$1:$W$100,12,FALSE)</f>
        <v>0</v>
      </c>
      <c r="X1628" t="str">
        <f>VLOOKUP($D1628,Artslister!$A$1:$W$100,13,FALSE)</f>
        <v>L.</v>
      </c>
      <c r="Y1628" t="e">
        <f>VLOOKUP($D1628,Artslister!$A$1:$W$100,15,FALSE)</f>
        <v>#N/A</v>
      </c>
      <c r="Z1628" t="e">
        <f>VLOOKUP($D1628,Artslister!$A$1:$W$100,17,FALSE)</f>
        <v>#N/A</v>
      </c>
    </row>
    <row r="1629" spans="1:26" x14ac:dyDescent="0.3">
      <c r="A1629" t="s">
        <v>98</v>
      </c>
      <c r="B1629">
        <v>2017</v>
      </c>
      <c r="C1629" t="s">
        <v>1557</v>
      </c>
      <c r="D1629" t="s">
        <v>1714</v>
      </c>
      <c r="E1629">
        <v>5</v>
      </c>
      <c r="H1629">
        <v>1</v>
      </c>
      <c r="M1629" t="str">
        <f>VLOOKUP($D1629,Artslister!$A$1:$W$100,2,FALSE)</f>
        <v>Rosa sp.</v>
      </c>
      <c r="N1629" t="str">
        <f>VLOOKUP($D1629,Artslister!$A$1:$W$100,3,FALSE)</f>
        <v>103384</v>
      </c>
      <c r="O1629" t="str">
        <f>VLOOKUP($D1629,Artslister!$A$1:$W$100,4,FALSE)</f>
        <v>63344</v>
      </c>
      <c r="P1629" t="str">
        <f>VLOOKUP($D1629,Artslister!$A$1:$W$100,5,FALSE)</f>
        <v>Plantae</v>
      </c>
      <c r="Q1629" t="str">
        <f>VLOOKUP($D1629,Artslister!$A$1:$W$100,6,FALSE)</f>
        <v>Magnoliophyta</v>
      </c>
      <c r="R1629" t="str">
        <f>VLOOKUP($D1629,Artslister!$A$1:$W$100,7,FALSE)</f>
        <v>Eudicots</v>
      </c>
      <c r="S1629" t="str">
        <f>VLOOKUP($D1629,Artslister!$A$1:$W$100,8,FALSE)</f>
        <v>Rosales</v>
      </c>
      <c r="T1629" t="str">
        <f>VLOOKUP($D1629,Artslister!$A$1:$W$100,9,FALSE)</f>
        <v>Rosaceae</v>
      </c>
      <c r="U1629" t="str">
        <f>VLOOKUP($D1629,Artslister!$A$1:$W$100,10,FALSE)</f>
        <v>Rosa</v>
      </c>
      <c r="V1629">
        <f>VLOOKUP($D1629,Artslister!$A$1:$W$100,11,FALSE)</f>
        <v>0</v>
      </c>
      <c r="W1629">
        <f>VLOOKUP($D1629,Artslister!$A$1:$W$100,12,FALSE)</f>
        <v>0</v>
      </c>
      <c r="X1629" t="str">
        <f>VLOOKUP($D1629,Artslister!$A$1:$W$100,13,FALSE)</f>
        <v>L.</v>
      </c>
      <c r="Y1629" t="e">
        <f>VLOOKUP($D1629,Artslister!$A$1:$W$100,15,FALSE)</f>
        <v>#N/A</v>
      </c>
      <c r="Z1629" t="e">
        <f>VLOOKUP($D1629,Artslister!$A$1:$W$100,17,FALSE)</f>
        <v>#N/A</v>
      </c>
    </row>
    <row r="1630" spans="1:26" x14ac:dyDescent="0.3">
      <c r="A1630" t="s">
        <v>98</v>
      </c>
      <c r="B1630">
        <v>2017</v>
      </c>
      <c r="C1630" t="s">
        <v>1558</v>
      </c>
      <c r="D1630" t="s">
        <v>1714</v>
      </c>
      <c r="E1630">
        <v>12</v>
      </c>
      <c r="H1630">
        <v>1</v>
      </c>
      <c r="L1630" t="s">
        <v>1732</v>
      </c>
      <c r="M1630" t="str">
        <f>VLOOKUP($D1630,Artslister!$A$1:$W$100,2,FALSE)</f>
        <v>Rosa sp.</v>
      </c>
      <c r="N1630" t="str">
        <f>VLOOKUP($D1630,Artslister!$A$1:$W$100,3,FALSE)</f>
        <v>103384</v>
      </c>
      <c r="O1630" t="str">
        <f>VLOOKUP($D1630,Artslister!$A$1:$W$100,4,FALSE)</f>
        <v>63344</v>
      </c>
      <c r="P1630" t="str">
        <f>VLOOKUP($D1630,Artslister!$A$1:$W$100,5,FALSE)</f>
        <v>Plantae</v>
      </c>
      <c r="Q1630" t="str">
        <f>VLOOKUP($D1630,Artslister!$A$1:$W$100,6,FALSE)</f>
        <v>Magnoliophyta</v>
      </c>
      <c r="R1630" t="str">
        <f>VLOOKUP($D1630,Artslister!$A$1:$W$100,7,FALSE)</f>
        <v>Eudicots</v>
      </c>
      <c r="S1630" t="str">
        <f>VLOOKUP($D1630,Artslister!$A$1:$W$100,8,FALSE)</f>
        <v>Rosales</v>
      </c>
      <c r="T1630" t="str">
        <f>VLOOKUP($D1630,Artslister!$A$1:$W$100,9,FALSE)</f>
        <v>Rosaceae</v>
      </c>
      <c r="U1630" t="str">
        <f>VLOOKUP($D1630,Artslister!$A$1:$W$100,10,FALSE)</f>
        <v>Rosa</v>
      </c>
      <c r="V1630">
        <f>VLOOKUP($D1630,Artslister!$A$1:$W$100,11,FALSE)</f>
        <v>0</v>
      </c>
      <c r="W1630">
        <f>VLOOKUP($D1630,Artslister!$A$1:$W$100,12,FALSE)</f>
        <v>0</v>
      </c>
      <c r="X1630" t="str">
        <f>VLOOKUP($D1630,Artslister!$A$1:$W$100,13,FALSE)</f>
        <v>L.</v>
      </c>
      <c r="Y1630" t="e">
        <f>VLOOKUP($D1630,Artslister!$A$1:$W$100,15,FALSE)</f>
        <v>#N/A</v>
      </c>
      <c r="Z1630" t="e">
        <f>VLOOKUP($D1630,Artslister!$A$1:$W$100,17,FALSE)</f>
        <v>#N/A</v>
      </c>
    </row>
    <row r="1631" spans="1:26" x14ac:dyDescent="0.3">
      <c r="A1631" t="s">
        <v>41</v>
      </c>
      <c r="B1631">
        <v>2018</v>
      </c>
      <c r="C1631" t="s">
        <v>1074</v>
      </c>
      <c r="D1631" t="s">
        <v>1714</v>
      </c>
      <c r="E1631" t="s">
        <v>503</v>
      </c>
      <c r="H1631">
        <v>1</v>
      </c>
      <c r="M1631" t="str">
        <f>VLOOKUP($D1631,Artslister!$A$1:$W$100,2,FALSE)</f>
        <v>Rosa sp.</v>
      </c>
      <c r="N1631" t="str">
        <f>VLOOKUP($D1631,Artslister!$A$1:$W$100,3,FALSE)</f>
        <v>103384</v>
      </c>
      <c r="O1631" t="str">
        <f>VLOOKUP($D1631,Artslister!$A$1:$W$100,4,FALSE)</f>
        <v>63344</v>
      </c>
      <c r="P1631" t="str">
        <f>VLOOKUP($D1631,Artslister!$A$1:$W$100,5,FALSE)</f>
        <v>Plantae</v>
      </c>
      <c r="Q1631" t="str">
        <f>VLOOKUP($D1631,Artslister!$A$1:$W$100,6,FALSE)</f>
        <v>Magnoliophyta</v>
      </c>
      <c r="R1631" t="str">
        <f>VLOOKUP($D1631,Artslister!$A$1:$W$100,7,FALSE)</f>
        <v>Eudicots</v>
      </c>
      <c r="S1631" t="str">
        <f>VLOOKUP($D1631,Artslister!$A$1:$W$100,8,FALSE)</f>
        <v>Rosales</v>
      </c>
      <c r="T1631" t="str">
        <f>VLOOKUP($D1631,Artslister!$A$1:$W$100,9,FALSE)</f>
        <v>Rosaceae</v>
      </c>
      <c r="U1631" t="str">
        <f>VLOOKUP($D1631,Artslister!$A$1:$W$100,10,FALSE)</f>
        <v>Rosa</v>
      </c>
      <c r="V1631">
        <f>VLOOKUP($D1631,Artslister!$A$1:$W$100,11,FALSE)</f>
        <v>0</v>
      </c>
      <c r="W1631">
        <f>VLOOKUP($D1631,Artslister!$A$1:$W$100,12,FALSE)</f>
        <v>0</v>
      </c>
      <c r="X1631" t="str">
        <f>VLOOKUP($D1631,Artslister!$A$1:$W$100,13,FALSE)</f>
        <v>L.</v>
      </c>
      <c r="Y1631" t="e">
        <f>VLOOKUP($D1631,Artslister!$A$1:$W$100,15,FALSE)</f>
        <v>#N/A</v>
      </c>
      <c r="Z1631" t="e">
        <f>VLOOKUP($D1631,Artslister!$A$1:$W$100,17,FALSE)</f>
        <v>#N/A</v>
      </c>
    </row>
    <row r="1632" spans="1:26" x14ac:dyDescent="0.3">
      <c r="A1632" t="s">
        <v>41</v>
      </c>
      <c r="B1632">
        <v>2018</v>
      </c>
      <c r="C1632" t="s">
        <v>1079</v>
      </c>
      <c r="D1632" t="s">
        <v>1714</v>
      </c>
      <c r="E1632" t="s">
        <v>503</v>
      </c>
      <c r="H1632">
        <v>1</v>
      </c>
      <c r="M1632" t="str">
        <f>VLOOKUP($D1632,Artslister!$A$1:$W$100,2,FALSE)</f>
        <v>Rosa sp.</v>
      </c>
      <c r="N1632" t="str">
        <f>VLOOKUP($D1632,Artslister!$A$1:$W$100,3,FALSE)</f>
        <v>103384</v>
      </c>
      <c r="O1632" t="str">
        <f>VLOOKUP($D1632,Artslister!$A$1:$W$100,4,FALSE)</f>
        <v>63344</v>
      </c>
      <c r="P1632" t="str">
        <f>VLOOKUP($D1632,Artslister!$A$1:$W$100,5,FALSE)</f>
        <v>Plantae</v>
      </c>
      <c r="Q1632" t="str">
        <f>VLOOKUP($D1632,Artslister!$A$1:$W$100,6,FALSE)</f>
        <v>Magnoliophyta</v>
      </c>
      <c r="R1632" t="str">
        <f>VLOOKUP($D1632,Artslister!$A$1:$W$100,7,FALSE)</f>
        <v>Eudicots</v>
      </c>
      <c r="S1632" t="str">
        <f>VLOOKUP($D1632,Artslister!$A$1:$W$100,8,FALSE)</f>
        <v>Rosales</v>
      </c>
      <c r="T1632" t="str">
        <f>VLOOKUP($D1632,Artslister!$A$1:$W$100,9,FALSE)</f>
        <v>Rosaceae</v>
      </c>
      <c r="U1632" t="str">
        <f>VLOOKUP($D1632,Artslister!$A$1:$W$100,10,FALSE)</f>
        <v>Rosa</v>
      </c>
      <c r="V1632">
        <f>VLOOKUP($D1632,Artslister!$A$1:$W$100,11,FALSE)</f>
        <v>0</v>
      </c>
      <c r="W1632">
        <f>VLOOKUP($D1632,Artslister!$A$1:$W$100,12,FALSE)</f>
        <v>0</v>
      </c>
      <c r="X1632" t="str">
        <f>VLOOKUP($D1632,Artslister!$A$1:$W$100,13,FALSE)</f>
        <v>L.</v>
      </c>
      <c r="Y1632" t="e">
        <f>VLOOKUP($D1632,Artslister!$A$1:$W$100,15,FALSE)</f>
        <v>#N/A</v>
      </c>
      <c r="Z1632" t="e">
        <f>VLOOKUP($D1632,Artslister!$A$1:$W$100,17,FALSE)</f>
        <v>#N/A</v>
      </c>
    </row>
    <row r="1633" spans="1:26" x14ac:dyDescent="0.3">
      <c r="A1633" t="s">
        <v>104</v>
      </c>
      <c r="B1633">
        <v>2018</v>
      </c>
      <c r="C1633" t="s">
        <v>1142</v>
      </c>
      <c r="D1633" t="s">
        <v>1714</v>
      </c>
      <c r="E1633">
        <v>10</v>
      </c>
      <c r="H1633">
        <v>1</v>
      </c>
      <c r="M1633" t="str">
        <f>VLOOKUP($D1633,Artslister!$A$1:$W$100,2,FALSE)</f>
        <v>Rosa sp.</v>
      </c>
      <c r="N1633" t="str">
        <f>VLOOKUP($D1633,Artslister!$A$1:$W$100,3,FALSE)</f>
        <v>103384</v>
      </c>
      <c r="O1633" t="str">
        <f>VLOOKUP($D1633,Artslister!$A$1:$W$100,4,FALSE)</f>
        <v>63344</v>
      </c>
      <c r="P1633" t="str">
        <f>VLOOKUP($D1633,Artslister!$A$1:$W$100,5,FALSE)</f>
        <v>Plantae</v>
      </c>
      <c r="Q1633" t="str">
        <f>VLOOKUP($D1633,Artslister!$A$1:$W$100,6,FALSE)</f>
        <v>Magnoliophyta</v>
      </c>
      <c r="R1633" t="str">
        <f>VLOOKUP($D1633,Artslister!$A$1:$W$100,7,FALSE)</f>
        <v>Eudicots</v>
      </c>
      <c r="S1633" t="str">
        <f>VLOOKUP($D1633,Artslister!$A$1:$W$100,8,FALSE)</f>
        <v>Rosales</v>
      </c>
      <c r="T1633" t="str">
        <f>VLOOKUP($D1633,Artslister!$A$1:$W$100,9,FALSE)</f>
        <v>Rosaceae</v>
      </c>
      <c r="U1633" t="str">
        <f>VLOOKUP($D1633,Artslister!$A$1:$W$100,10,FALSE)</f>
        <v>Rosa</v>
      </c>
      <c r="V1633">
        <f>VLOOKUP($D1633,Artslister!$A$1:$W$100,11,FALSE)</f>
        <v>0</v>
      </c>
      <c r="W1633">
        <f>VLOOKUP($D1633,Artslister!$A$1:$W$100,12,FALSE)</f>
        <v>0</v>
      </c>
      <c r="X1633" t="str">
        <f>VLOOKUP($D1633,Artslister!$A$1:$W$100,13,FALSE)</f>
        <v>L.</v>
      </c>
      <c r="Y1633" t="e">
        <f>VLOOKUP($D1633,Artslister!$A$1:$W$100,15,FALSE)</f>
        <v>#N/A</v>
      </c>
      <c r="Z1633" t="e">
        <f>VLOOKUP($D1633,Artslister!$A$1:$W$100,17,FALSE)</f>
        <v>#N/A</v>
      </c>
    </row>
    <row r="1634" spans="1:26" x14ac:dyDescent="0.3">
      <c r="A1634" t="s">
        <v>104</v>
      </c>
      <c r="B1634">
        <v>2018</v>
      </c>
      <c r="C1634" t="s">
        <v>1145</v>
      </c>
      <c r="D1634" t="s">
        <v>1714</v>
      </c>
      <c r="E1634">
        <v>10</v>
      </c>
      <c r="H1634">
        <v>1</v>
      </c>
      <c r="L1634" t="s">
        <v>1735</v>
      </c>
      <c r="M1634" t="str">
        <f>VLOOKUP($D1634,Artslister!$A$1:$W$100,2,FALSE)</f>
        <v>Rosa sp.</v>
      </c>
      <c r="N1634" t="str">
        <f>VLOOKUP($D1634,Artslister!$A$1:$W$100,3,FALSE)</f>
        <v>103384</v>
      </c>
      <c r="O1634" t="str">
        <f>VLOOKUP($D1634,Artslister!$A$1:$W$100,4,FALSE)</f>
        <v>63344</v>
      </c>
      <c r="P1634" t="str">
        <f>VLOOKUP($D1634,Artslister!$A$1:$W$100,5,FALSE)</f>
        <v>Plantae</v>
      </c>
      <c r="Q1634" t="str">
        <f>VLOOKUP($D1634,Artslister!$A$1:$W$100,6,FALSE)</f>
        <v>Magnoliophyta</v>
      </c>
      <c r="R1634" t="str">
        <f>VLOOKUP($D1634,Artslister!$A$1:$W$100,7,FALSE)</f>
        <v>Eudicots</v>
      </c>
      <c r="S1634" t="str">
        <f>VLOOKUP($D1634,Artslister!$A$1:$W$100,8,FALSE)</f>
        <v>Rosales</v>
      </c>
      <c r="T1634" t="str">
        <f>VLOOKUP($D1634,Artslister!$A$1:$W$100,9,FALSE)</f>
        <v>Rosaceae</v>
      </c>
      <c r="U1634" t="str">
        <f>VLOOKUP($D1634,Artslister!$A$1:$W$100,10,FALSE)</f>
        <v>Rosa</v>
      </c>
      <c r="V1634">
        <f>VLOOKUP($D1634,Artslister!$A$1:$W$100,11,FALSE)</f>
        <v>0</v>
      </c>
      <c r="W1634">
        <f>VLOOKUP($D1634,Artslister!$A$1:$W$100,12,FALSE)</f>
        <v>0</v>
      </c>
      <c r="X1634" t="str">
        <f>VLOOKUP($D1634,Artslister!$A$1:$W$100,13,FALSE)</f>
        <v>L.</v>
      </c>
      <c r="Y1634" t="e">
        <f>VLOOKUP($D1634,Artslister!$A$1:$W$100,15,FALSE)</f>
        <v>#N/A</v>
      </c>
      <c r="Z1634" t="e">
        <f>VLOOKUP($D1634,Artslister!$A$1:$W$100,17,FALSE)</f>
        <v>#N/A</v>
      </c>
    </row>
    <row r="1635" spans="1:26" x14ac:dyDescent="0.3">
      <c r="A1635" t="s">
        <v>104</v>
      </c>
      <c r="B1635">
        <v>2018</v>
      </c>
      <c r="C1635" t="s">
        <v>1147</v>
      </c>
      <c r="D1635" t="s">
        <v>1714</v>
      </c>
      <c r="E1635">
        <v>1</v>
      </c>
      <c r="H1635">
        <v>1</v>
      </c>
      <c r="M1635" t="str">
        <f>VLOOKUP($D1635,Artslister!$A$1:$W$100,2,FALSE)</f>
        <v>Rosa sp.</v>
      </c>
      <c r="N1635" t="str">
        <f>VLOOKUP($D1635,Artslister!$A$1:$W$100,3,FALSE)</f>
        <v>103384</v>
      </c>
      <c r="O1635" t="str">
        <f>VLOOKUP($D1635,Artslister!$A$1:$W$100,4,FALSE)</f>
        <v>63344</v>
      </c>
      <c r="P1635" t="str">
        <f>VLOOKUP($D1635,Artslister!$A$1:$W$100,5,FALSE)</f>
        <v>Plantae</v>
      </c>
      <c r="Q1635" t="str">
        <f>VLOOKUP($D1635,Artslister!$A$1:$W$100,6,FALSE)</f>
        <v>Magnoliophyta</v>
      </c>
      <c r="R1635" t="str">
        <f>VLOOKUP($D1635,Artslister!$A$1:$W$100,7,FALSE)</f>
        <v>Eudicots</v>
      </c>
      <c r="S1635" t="str">
        <f>VLOOKUP($D1635,Artslister!$A$1:$W$100,8,FALSE)</f>
        <v>Rosales</v>
      </c>
      <c r="T1635" t="str">
        <f>VLOOKUP($D1635,Artslister!$A$1:$W$100,9,FALSE)</f>
        <v>Rosaceae</v>
      </c>
      <c r="U1635" t="str">
        <f>VLOOKUP($D1635,Artslister!$A$1:$W$100,10,FALSE)</f>
        <v>Rosa</v>
      </c>
      <c r="V1635">
        <f>VLOOKUP($D1635,Artslister!$A$1:$W$100,11,FALSE)</f>
        <v>0</v>
      </c>
      <c r="W1635">
        <f>VLOOKUP($D1635,Artslister!$A$1:$W$100,12,FALSE)</f>
        <v>0</v>
      </c>
      <c r="X1635" t="str">
        <f>VLOOKUP($D1635,Artslister!$A$1:$W$100,13,FALSE)</f>
        <v>L.</v>
      </c>
      <c r="Y1635" t="e">
        <f>VLOOKUP($D1635,Artslister!$A$1:$W$100,15,FALSE)</f>
        <v>#N/A</v>
      </c>
      <c r="Z1635" t="e">
        <f>VLOOKUP($D1635,Artslister!$A$1:$W$100,17,FALSE)</f>
        <v>#N/A</v>
      </c>
    </row>
    <row r="1636" spans="1:26" x14ac:dyDescent="0.3">
      <c r="A1636" t="s">
        <v>104</v>
      </c>
      <c r="B1636">
        <v>2018</v>
      </c>
      <c r="C1636" t="s">
        <v>1152</v>
      </c>
      <c r="D1636" t="s">
        <v>1714</v>
      </c>
      <c r="E1636">
        <v>20</v>
      </c>
      <c r="H1636">
        <v>1</v>
      </c>
      <c r="L1636" t="s">
        <v>1735</v>
      </c>
      <c r="M1636" t="str">
        <f>VLOOKUP($D1636,Artslister!$A$1:$W$100,2,FALSE)</f>
        <v>Rosa sp.</v>
      </c>
      <c r="N1636" t="str">
        <f>VLOOKUP($D1636,Artslister!$A$1:$W$100,3,FALSE)</f>
        <v>103384</v>
      </c>
      <c r="O1636" t="str">
        <f>VLOOKUP($D1636,Artslister!$A$1:$W$100,4,FALSE)</f>
        <v>63344</v>
      </c>
      <c r="P1636" t="str">
        <f>VLOOKUP($D1636,Artslister!$A$1:$W$100,5,FALSE)</f>
        <v>Plantae</v>
      </c>
      <c r="Q1636" t="str">
        <f>VLOOKUP($D1636,Artslister!$A$1:$W$100,6,FALSE)</f>
        <v>Magnoliophyta</v>
      </c>
      <c r="R1636" t="str">
        <f>VLOOKUP($D1636,Artslister!$A$1:$W$100,7,FALSE)</f>
        <v>Eudicots</v>
      </c>
      <c r="S1636" t="str">
        <f>VLOOKUP($D1636,Artslister!$A$1:$W$100,8,FALSE)</f>
        <v>Rosales</v>
      </c>
      <c r="T1636" t="str">
        <f>VLOOKUP($D1636,Artslister!$A$1:$W$100,9,FALSE)</f>
        <v>Rosaceae</v>
      </c>
      <c r="U1636" t="str">
        <f>VLOOKUP($D1636,Artslister!$A$1:$W$100,10,FALSE)</f>
        <v>Rosa</v>
      </c>
      <c r="V1636">
        <f>VLOOKUP($D1636,Artslister!$A$1:$W$100,11,FALSE)</f>
        <v>0</v>
      </c>
      <c r="W1636">
        <f>VLOOKUP($D1636,Artslister!$A$1:$W$100,12,FALSE)</f>
        <v>0</v>
      </c>
      <c r="X1636" t="str">
        <f>VLOOKUP($D1636,Artslister!$A$1:$W$100,13,FALSE)</f>
        <v>L.</v>
      </c>
      <c r="Y1636" t="e">
        <f>VLOOKUP($D1636,Artslister!$A$1:$W$100,15,FALSE)</f>
        <v>#N/A</v>
      </c>
      <c r="Z1636" t="e">
        <f>VLOOKUP($D1636,Artslister!$A$1:$W$100,17,FALSE)</f>
        <v>#N/A</v>
      </c>
    </row>
    <row r="1637" spans="1:26" x14ac:dyDescent="0.3">
      <c r="A1637" t="s">
        <v>104</v>
      </c>
      <c r="B1637">
        <v>2018</v>
      </c>
      <c r="C1637" t="s">
        <v>1156</v>
      </c>
      <c r="D1637" t="s">
        <v>1714</v>
      </c>
      <c r="E1637">
        <v>3</v>
      </c>
      <c r="H1637">
        <v>1</v>
      </c>
      <c r="L1637" t="s">
        <v>1735</v>
      </c>
      <c r="M1637" t="str">
        <f>VLOOKUP($D1637,Artslister!$A$1:$W$100,2,FALSE)</f>
        <v>Rosa sp.</v>
      </c>
      <c r="N1637" t="str">
        <f>VLOOKUP($D1637,Artslister!$A$1:$W$100,3,FALSE)</f>
        <v>103384</v>
      </c>
      <c r="O1637" t="str">
        <f>VLOOKUP($D1637,Artslister!$A$1:$W$100,4,FALSE)</f>
        <v>63344</v>
      </c>
      <c r="P1637" t="str">
        <f>VLOOKUP($D1637,Artslister!$A$1:$W$100,5,FALSE)</f>
        <v>Plantae</v>
      </c>
      <c r="Q1637" t="str">
        <f>VLOOKUP($D1637,Artslister!$A$1:$W$100,6,FALSE)</f>
        <v>Magnoliophyta</v>
      </c>
      <c r="R1637" t="str">
        <f>VLOOKUP($D1637,Artslister!$A$1:$W$100,7,FALSE)</f>
        <v>Eudicots</v>
      </c>
      <c r="S1637" t="str">
        <f>VLOOKUP($D1637,Artslister!$A$1:$W$100,8,FALSE)</f>
        <v>Rosales</v>
      </c>
      <c r="T1637" t="str">
        <f>VLOOKUP($D1637,Artslister!$A$1:$W$100,9,FALSE)</f>
        <v>Rosaceae</v>
      </c>
      <c r="U1637" t="str">
        <f>VLOOKUP($D1637,Artslister!$A$1:$W$100,10,FALSE)</f>
        <v>Rosa</v>
      </c>
      <c r="V1637">
        <f>VLOOKUP($D1637,Artslister!$A$1:$W$100,11,FALSE)</f>
        <v>0</v>
      </c>
      <c r="W1637">
        <f>VLOOKUP($D1637,Artslister!$A$1:$W$100,12,FALSE)</f>
        <v>0</v>
      </c>
      <c r="X1637" t="str">
        <f>VLOOKUP($D1637,Artslister!$A$1:$W$100,13,FALSE)</f>
        <v>L.</v>
      </c>
      <c r="Y1637" t="e">
        <f>VLOOKUP($D1637,Artslister!$A$1:$W$100,15,FALSE)</f>
        <v>#N/A</v>
      </c>
      <c r="Z1637" t="e">
        <f>VLOOKUP($D1637,Artslister!$A$1:$W$100,17,FALSE)</f>
        <v>#N/A</v>
      </c>
    </row>
    <row r="1638" spans="1:26" x14ac:dyDescent="0.3">
      <c r="A1638" t="s">
        <v>104</v>
      </c>
      <c r="B1638">
        <v>2018</v>
      </c>
      <c r="C1638" t="s">
        <v>1158</v>
      </c>
      <c r="D1638" t="s">
        <v>1714</v>
      </c>
      <c r="E1638">
        <v>1</v>
      </c>
      <c r="H1638">
        <v>1</v>
      </c>
      <c r="M1638" t="str">
        <f>VLOOKUP($D1638,Artslister!$A$1:$W$100,2,FALSE)</f>
        <v>Rosa sp.</v>
      </c>
      <c r="N1638" t="str">
        <f>VLOOKUP($D1638,Artslister!$A$1:$W$100,3,FALSE)</f>
        <v>103384</v>
      </c>
      <c r="O1638" t="str">
        <f>VLOOKUP($D1638,Artslister!$A$1:$W$100,4,FALSE)</f>
        <v>63344</v>
      </c>
      <c r="P1638" t="str">
        <f>VLOOKUP($D1638,Artslister!$A$1:$W$100,5,FALSE)</f>
        <v>Plantae</v>
      </c>
      <c r="Q1638" t="str">
        <f>VLOOKUP($D1638,Artslister!$A$1:$W$100,6,FALSE)</f>
        <v>Magnoliophyta</v>
      </c>
      <c r="R1638" t="str">
        <f>VLOOKUP($D1638,Artslister!$A$1:$W$100,7,FALSE)</f>
        <v>Eudicots</v>
      </c>
      <c r="S1638" t="str">
        <f>VLOOKUP($D1638,Artslister!$A$1:$W$100,8,FALSE)</f>
        <v>Rosales</v>
      </c>
      <c r="T1638" t="str">
        <f>VLOOKUP($D1638,Artslister!$A$1:$W$100,9,FALSE)</f>
        <v>Rosaceae</v>
      </c>
      <c r="U1638" t="str">
        <f>VLOOKUP($D1638,Artslister!$A$1:$W$100,10,FALSE)</f>
        <v>Rosa</v>
      </c>
      <c r="V1638">
        <f>VLOOKUP($D1638,Artslister!$A$1:$W$100,11,FALSE)</f>
        <v>0</v>
      </c>
      <c r="W1638">
        <f>VLOOKUP($D1638,Artslister!$A$1:$W$100,12,FALSE)</f>
        <v>0</v>
      </c>
      <c r="X1638" t="str">
        <f>VLOOKUP($D1638,Artslister!$A$1:$W$100,13,FALSE)</f>
        <v>L.</v>
      </c>
      <c r="Y1638" t="e">
        <f>VLOOKUP($D1638,Artslister!$A$1:$W$100,15,FALSE)</f>
        <v>#N/A</v>
      </c>
      <c r="Z1638" t="e">
        <f>VLOOKUP($D1638,Artslister!$A$1:$W$100,17,FALSE)</f>
        <v>#N/A</v>
      </c>
    </row>
    <row r="1639" spans="1:26" x14ac:dyDescent="0.3">
      <c r="A1639" t="s">
        <v>27</v>
      </c>
      <c r="B1639">
        <v>2018</v>
      </c>
      <c r="C1639" t="s">
        <v>1174</v>
      </c>
      <c r="D1639" t="s">
        <v>1714</v>
      </c>
      <c r="E1639" t="s">
        <v>503</v>
      </c>
      <c r="H1639">
        <v>1</v>
      </c>
      <c r="M1639" t="str">
        <f>VLOOKUP($D1639,Artslister!$A$1:$W$100,2,FALSE)</f>
        <v>Rosa sp.</v>
      </c>
      <c r="N1639" t="str">
        <f>VLOOKUP($D1639,Artslister!$A$1:$W$100,3,FALSE)</f>
        <v>103384</v>
      </c>
      <c r="O1639" t="str">
        <f>VLOOKUP($D1639,Artslister!$A$1:$W$100,4,FALSE)</f>
        <v>63344</v>
      </c>
      <c r="P1639" t="str">
        <f>VLOOKUP($D1639,Artslister!$A$1:$W$100,5,FALSE)</f>
        <v>Plantae</v>
      </c>
      <c r="Q1639" t="str">
        <f>VLOOKUP($D1639,Artslister!$A$1:$W$100,6,FALSE)</f>
        <v>Magnoliophyta</v>
      </c>
      <c r="R1639" t="str">
        <f>VLOOKUP($D1639,Artslister!$A$1:$W$100,7,FALSE)</f>
        <v>Eudicots</v>
      </c>
      <c r="S1639" t="str">
        <f>VLOOKUP($D1639,Artslister!$A$1:$W$100,8,FALSE)</f>
        <v>Rosales</v>
      </c>
      <c r="T1639" t="str">
        <f>VLOOKUP($D1639,Artslister!$A$1:$W$100,9,FALSE)</f>
        <v>Rosaceae</v>
      </c>
      <c r="U1639" t="str">
        <f>VLOOKUP($D1639,Artslister!$A$1:$W$100,10,FALSE)</f>
        <v>Rosa</v>
      </c>
      <c r="V1639">
        <f>VLOOKUP($D1639,Artslister!$A$1:$W$100,11,FALSE)</f>
        <v>0</v>
      </c>
      <c r="W1639">
        <f>VLOOKUP($D1639,Artslister!$A$1:$W$100,12,FALSE)</f>
        <v>0</v>
      </c>
      <c r="X1639" t="str">
        <f>VLOOKUP($D1639,Artslister!$A$1:$W$100,13,FALSE)</f>
        <v>L.</v>
      </c>
      <c r="Y1639" t="e">
        <f>VLOOKUP($D1639,Artslister!$A$1:$W$100,15,FALSE)</f>
        <v>#N/A</v>
      </c>
      <c r="Z1639" t="e">
        <f>VLOOKUP($D1639,Artslister!$A$1:$W$100,17,FALSE)</f>
        <v>#N/A</v>
      </c>
    </row>
    <row r="1640" spans="1:26" x14ac:dyDescent="0.3">
      <c r="A1640" t="s">
        <v>27</v>
      </c>
      <c r="B1640">
        <v>2018</v>
      </c>
      <c r="C1640" t="s">
        <v>1182</v>
      </c>
      <c r="D1640" t="s">
        <v>1714</v>
      </c>
      <c r="E1640" t="s">
        <v>503</v>
      </c>
      <c r="H1640">
        <v>1</v>
      </c>
      <c r="L1640" t="s">
        <v>1736</v>
      </c>
      <c r="M1640" t="str">
        <f>VLOOKUP($D1640,Artslister!$A$1:$W$100,2,FALSE)</f>
        <v>Rosa sp.</v>
      </c>
      <c r="N1640" t="str">
        <f>VLOOKUP($D1640,Artslister!$A$1:$W$100,3,FALSE)</f>
        <v>103384</v>
      </c>
      <c r="O1640" t="str">
        <f>VLOOKUP($D1640,Artslister!$A$1:$W$100,4,FALSE)</f>
        <v>63344</v>
      </c>
      <c r="P1640" t="str">
        <f>VLOOKUP($D1640,Artslister!$A$1:$W$100,5,FALSE)</f>
        <v>Plantae</v>
      </c>
      <c r="Q1640" t="str">
        <f>VLOOKUP($D1640,Artslister!$A$1:$W$100,6,FALSE)</f>
        <v>Magnoliophyta</v>
      </c>
      <c r="R1640" t="str">
        <f>VLOOKUP($D1640,Artslister!$A$1:$W$100,7,FALSE)</f>
        <v>Eudicots</v>
      </c>
      <c r="S1640" t="str">
        <f>VLOOKUP($D1640,Artslister!$A$1:$W$100,8,FALSE)</f>
        <v>Rosales</v>
      </c>
      <c r="T1640" t="str">
        <f>VLOOKUP($D1640,Artslister!$A$1:$W$100,9,FALSE)</f>
        <v>Rosaceae</v>
      </c>
      <c r="U1640" t="str">
        <f>VLOOKUP($D1640,Artslister!$A$1:$W$100,10,FALSE)</f>
        <v>Rosa</v>
      </c>
      <c r="V1640">
        <f>VLOOKUP($D1640,Artslister!$A$1:$W$100,11,FALSE)</f>
        <v>0</v>
      </c>
      <c r="W1640">
        <f>VLOOKUP($D1640,Artslister!$A$1:$W$100,12,FALSE)</f>
        <v>0</v>
      </c>
      <c r="X1640" t="str">
        <f>VLOOKUP($D1640,Artslister!$A$1:$W$100,13,FALSE)</f>
        <v>L.</v>
      </c>
      <c r="Y1640" t="e">
        <f>VLOOKUP($D1640,Artslister!$A$1:$W$100,15,FALSE)</f>
        <v>#N/A</v>
      </c>
      <c r="Z1640" t="e">
        <f>VLOOKUP($D1640,Artslister!$A$1:$W$100,17,FALSE)</f>
        <v>#N/A</v>
      </c>
    </row>
    <row r="1641" spans="1:26" x14ac:dyDescent="0.3">
      <c r="A1641" t="s">
        <v>19</v>
      </c>
      <c r="B1641">
        <v>2018</v>
      </c>
      <c r="C1641" t="s">
        <v>1219</v>
      </c>
      <c r="D1641" t="s">
        <v>1714</v>
      </c>
      <c r="E1641">
        <v>10</v>
      </c>
      <c r="H1641">
        <v>1</v>
      </c>
      <c r="L1641" t="s">
        <v>1736</v>
      </c>
      <c r="M1641" t="str">
        <f>VLOOKUP($D1641,Artslister!$A$1:$W$100,2,FALSE)</f>
        <v>Rosa sp.</v>
      </c>
      <c r="N1641" t="str">
        <f>VLOOKUP($D1641,Artslister!$A$1:$W$100,3,FALSE)</f>
        <v>103384</v>
      </c>
      <c r="O1641" t="str">
        <f>VLOOKUP($D1641,Artslister!$A$1:$W$100,4,FALSE)</f>
        <v>63344</v>
      </c>
      <c r="P1641" t="str">
        <f>VLOOKUP($D1641,Artslister!$A$1:$W$100,5,FALSE)</f>
        <v>Plantae</v>
      </c>
      <c r="Q1641" t="str">
        <f>VLOOKUP($D1641,Artslister!$A$1:$W$100,6,FALSE)</f>
        <v>Magnoliophyta</v>
      </c>
      <c r="R1641" t="str">
        <f>VLOOKUP($D1641,Artslister!$A$1:$W$100,7,FALSE)</f>
        <v>Eudicots</v>
      </c>
      <c r="S1641" t="str">
        <f>VLOOKUP($D1641,Artslister!$A$1:$W$100,8,FALSE)</f>
        <v>Rosales</v>
      </c>
      <c r="T1641" t="str">
        <f>VLOOKUP($D1641,Artslister!$A$1:$W$100,9,FALSE)</f>
        <v>Rosaceae</v>
      </c>
      <c r="U1641" t="str">
        <f>VLOOKUP($D1641,Artslister!$A$1:$W$100,10,FALSE)</f>
        <v>Rosa</v>
      </c>
      <c r="V1641">
        <f>VLOOKUP($D1641,Artslister!$A$1:$W$100,11,FALSE)</f>
        <v>0</v>
      </c>
      <c r="W1641">
        <f>VLOOKUP($D1641,Artslister!$A$1:$W$100,12,FALSE)</f>
        <v>0</v>
      </c>
      <c r="X1641" t="str">
        <f>VLOOKUP($D1641,Artslister!$A$1:$W$100,13,FALSE)</f>
        <v>L.</v>
      </c>
      <c r="Y1641" t="e">
        <f>VLOOKUP($D1641,Artslister!$A$1:$W$100,15,FALSE)</f>
        <v>#N/A</v>
      </c>
      <c r="Z1641" t="e">
        <f>VLOOKUP($D1641,Artslister!$A$1:$W$100,17,FALSE)</f>
        <v>#N/A</v>
      </c>
    </row>
    <row r="1642" spans="1:26" x14ac:dyDescent="0.3">
      <c r="A1642" t="s">
        <v>19</v>
      </c>
      <c r="B1642">
        <v>2018</v>
      </c>
      <c r="C1642" t="s">
        <v>1220</v>
      </c>
      <c r="D1642" t="s">
        <v>1714</v>
      </c>
      <c r="E1642">
        <v>10</v>
      </c>
      <c r="H1642">
        <v>1</v>
      </c>
      <c r="M1642" t="str">
        <f>VLOOKUP($D1642,Artslister!$A$1:$W$100,2,FALSE)</f>
        <v>Rosa sp.</v>
      </c>
      <c r="N1642" t="str">
        <f>VLOOKUP($D1642,Artslister!$A$1:$W$100,3,FALSE)</f>
        <v>103384</v>
      </c>
      <c r="O1642" t="str">
        <f>VLOOKUP($D1642,Artslister!$A$1:$W$100,4,FALSE)</f>
        <v>63344</v>
      </c>
      <c r="P1642" t="str">
        <f>VLOOKUP($D1642,Artslister!$A$1:$W$100,5,FALSE)</f>
        <v>Plantae</v>
      </c>
      <c r="Q1642" t="str">
        <f>VLOOKUP($D1642,Artslister!$A$1:$W$100,6,FALSE)</f>
        <v>Magnoliophyta</v>
      </c>
      <c r="R1642" t="str">
        <f>VLOOKUP($D1642,Artslister!$A$1:$W$100,7,FALSE)</f>
        <v>Eudicots</v>
      </c>
      <c r="S1642" t="str">
        <f>VLOOKUP($D1642,Artslister!$A$1:$W$100,8,FALSE)</f>
        <v>Rosales</v>
      </c>
      <c r="T1642" t="str">
        <f>VLOOKUP($D1642,Artslister!$A$1:$W$100,9,FALSE)</f>
        <v>Rosaceae</v>
      </c>
      <c r="U1642" t="str">
        <f>VLOOKUP($D1642,Artslister!$A$1:$W$100,10,FALSE)</f>
        <v>Rosa</v>
      </c>
      <c r="V1642">
        <f>VLOOKUP($D1642,Artslister!$A$1:$W$100,11,FALSE)</f>
        <v>0</v>
      </c>
      <c r="W1642">
        <f>VLOOKUP($D1642,Artslister!$A$1:$W$100,12,FALSE)</f>
        <v>0</v>
      </c>
      <c r="X1642" t="str">
        <f>VLOOKUP($D1642,Artslister!$A$1:$W$100,13,FALSE)</f>
        <v>L.</v>
      </c>
      <c r="Y1642" t="e">
        <f>VLOOKUP($D1642,Artslister!$A$1:$W$100,15,FALSE)</f>
        <v>#N/A</v>
      </c>
      <c r="Z1642" t="e">
        <f>VLOOKUP($D1642,Artslister!$A$1:$W$100,17,FALSE)</f>
        <v>#N/A</v>
      </c>
    </row>
    <row r="1643" spans="1:26" x14ac:dyDescent="0.3">
      <c r="A1643" t="s">
        <v>19</v>
      </c>
      <c r="B1643">
        <v>2018</v>
      </c>
      <c r="C1643" t="s">
        <v>1221</v>
      </c>
      <c r="D1643" t="s">
        <v>1714</v>
      </c>
      <c r="E1643">
        <v>5</v>
      </c>
      <c r="H1643">
        <v>1</v>
      </c>
      <c r="M1643" t="str">
        <f>VLOOKUP($D1643,Artslister!$A$1:$W$100,2,FALSE)</f>
        <v>Rosa sp.</v>
      </c>
      <c r="N1643" t="str">
        <f>VLOOKUP($D1643,Artslister!$A$1:$W$100,3,FALSE)</f>
        <v>103384</v>
      </c>
      <c r="O1643" t="str">
        <f>VLOOKUP($D1643,Artslister!$A$1:$W$100,4,FALSE)</f>
        <v>63344</v>
      </c>
      <c r="P1643" t="str">
        <f>VLOOKUP($D1643,Artslister!$A$1:$W$100,5,FALSE)</f>
        <v>Plantae</v>
      </c>
      <c r="Q1643" t="str">
        <f>VLOOKUP($D1643,Artslister!$A$1:$W$100,6,FALSE)</f>
        <v>Magnoliophyta</v>
      </c>
      <c r="R1643" t="str">
        <f>VLOOKUP($D1643,Artslister!$A$1:$W$100,7,FALSE)</f>
        <v>Eudicots</v>
      </c>
      <c r="S1643" t="str">
        <f>VLOOKUP($D1643,Artslister!$A$1:$W$100,8,FALSE)</f>
        <v>Rosales</v>
      </c>
      <c r="T1643" t="str">
        <f>VLOOKUP($D1643,Artslister!$A$1:$W$100,9,FALSE)</f>
        <v>Rosaceae</v>
      </c>
      <c r="U1643" t="str">
        <f>VLOOKUP($D1643,Artslister!$A$1:$W$100,10,FALSE)</f>
        <v>Rosa</v>
      </c>
      <c r="V1643">
        <f>VLOOKUP($D1643,Artslister!$A$1:$W$100,11,FALSE)</f>
        <v>0</v>
      </c>
      <c r="W1643">
        <f>VLOOKUP($D1643,Artslister!$A$1:$W$100,12,FALSE)</f>
        <v>0</v>
      </c>
      <c r="X1643" t="str">
        <f>VLOOKUP($D1643,Artslister!$A$1:$W$100,13,FALSE)</f>
        <v>L.</v>
      </c>
      <c r="Y1643" t="e">
        <f>VLOOKUP($D1643,Artslister!$A$1:$W$100,15,FALSE)</f>
        <v>#N/A</v>
      </c>
      <c r="Z1643" t="e">
        <f>VLOOKUP($D1643,Artslister!$A$1:$W$100,17,FALSE)</f>
        <v>#N/A</v>
      </c>
    </row>
    <row r="1644" spans="1:26" x14ac:dyDescent="0.3">
      <c r="A1644" t="s">
        <v>19</v>
      </c>
      <c r="B1644">
        <v>2018</v>
      </c>
      <c r="C1644" t="s">
        <v>1217</v>
      </c>
      <c r="D1644" t="s">
        <v>1714</v>
      </c>
      <c r="E1644">
        <v>1</v>
      </c>
      <c r="H1644">
        <v>1</v>
      </c>
      <c r="M1644" t="str">
        <f>VLOOKUP($D1644,Artslister!$A$1:$W$100,2,FALSE)</f>
        <v>Rosa sp.</v>
      </c>
      <c r="N1644" t="str">
        <f>VLOOKUP($D1644,Artslister!$A$1:$W$100,3,FALSE)</f>
        <v>103384</v>
      </c>
      <c r="O1644" t="str">
        <f>VLOOKUP($D1644,Artslister!$A$1:$W$100,4,FALSE)</f>
        <v>63344</v>
      </c>
      <c r="P1644" t="str">
        <f>VLOOKUP($D1644,Artslister!$A$1:$W$100,5,FALSE)</f>
        <v>Plantae</v>
      </c>
      <c r="Q1644" t="str">
        <f>VLOOKUP($D1644,Artslister!$A$1:$W$100,6,FALSE)</f>
        <v>Magnoliophyta</v>
      </c>
      <c r="R1644" t="str">
        <f>VLOOKUP($D1644,Artslister!$A$1:$W$100,7,FALSE)</f>
        <v>Eudicots</v>
      </c>
      <c r="S1644" t="str">
        <f>VLOOKUP($D1644,Artslister!$A$1:$W$100,8,FALSE)</f>
        <v>Rosales</v>
      </c>
      <c r="T1644" t="str">
        <f>VLOOKUP($D1644,Artslister!$A$1:$W$100,9,FALSE)</f>
        <v>Rosaceae</v>
      </c>
      <c r="U1644" t="str">
        <f>VLOOKUP($D1644,Artslister!$A$1:$W$100,10,FALSE)</f>
        <v>Rosa</v>
      </c>
      <c r="V1644">
        <f>VLOOKUP($D1644,Artslister!$A$1:$W$100,11,FALSE)</f>
        <v>0</v>
      </c>
      <c r="W1644">
        <f>VLOOKUP($D1644,Artslister!$A$1:$W$100,12,FALSE)</f>
        <v>0</v>
      </c>
      <c r="X1644" t="str">
        <f>VLOOKUP($D1644,Artslister!$A$1:$W$100,13,FALSE)</f>
        <v>L.</v>
      </c>
      <c r="Y1644" t="e">
        <f>VLOOKUP($D1644,Artslister!$A$1:$W$100,15,FALSE)</f>
        <v>#N/A</v>
      </c>
      <c r="Z1644" t="e">
        <f>VLOOKUP($D1644,Artslister!$A$1:$W$100,17,FALSE)</f>
        <v>#N/A</v>
      </c>
    </row>
    <row r="1645" spans="1:26" x14ac:dyDescent="0.3">
      <c r="A1645" t="s">
        <v>19</v>
      </c>
      <c r="B1645">
        <v>2018</v>
      </c>
      <c r="C1645" t="s">
        <v>1227</v>
      </c>
      <c r="D1645" t="s">
        <v>1714</v>
      </c>
      <c r="E1645">
        <v>20</v>
      </c>
      <c r="H1645">
        <v>1</v>
      </c>
      <c r="M1645" t="str">
        <f>VLOOKUP($D1645,Artslister!$A$1:$W$100,2,FALSE)</f>
        <v>Rosa sp.</v>
      </c>
      <c r="N1645" t="str">
        <f>VLOOKUP($D1645,Artslister!$A$1:$W$100,3,FALSE)</f>
        <v>103384</v>
      </c>
      <c r="O1645" t="str">
        <f>VLOOKUP($D1645,Artslister!$A$1:$W$100,4,FALSE)</f>
        <v>63344</v>
      </c>
      <c r="P1645" t="str">
        <f>VLOOKUP($D1645,Artslister!$A$1:$W$100,5,FALSE)</f>
        <v>Plantae</v>
      </c>
      <c r="Q1645" t="str">
        <f>VLOOKUP($D1645,Artslister!$A$1:$W$100,6,FALSE)</f>
        <v>Magnoliophyta</v>
      </c>
      <c r="R1645" t="str">
        <f>VLOOKUP($D1645,Artslister!$A$1:$W$100,7,FALSE)</f>
        <v>Eudicots</v>
      </c>
      <c r="S1645" t="str">
        <f>VLOOKUP($D1645,Artslister!$A$1:$W$100,8,FALSE)</f>
        <v>Rosales</v>
      </c>
      <c r="T1645" t="str">
        <f>VLOOKUP($D1645,Artslister!$A$1:$W$100,9,FALSE)</f>
        <v>Rosaceae</v>
      </c>
      <c r="U1645" t="str">
        <f>VLOOKUP($D1645,Artslister!$A$1:$W$100,10,FALSE)</f>
        <v>Rosa</v>
      </c>
      <c r="V1645">
        <f>VLOOKUP($D1645,Artslister!$A$1:$W$100,11,FALSE)</f>
        <v>0</v>
      </c>
      <c r="W1645">
        <f>VLOOKUP($D1645,Artslister!$A$1:$W$100,12,FALSE)</f>
        <v>0</v>
      </c>
      <c r="X1645" t="str">
        <f>VLOOKUP($D1645,Artslister!$A$1:$W$100,13,FALSE)</f>
        <v>L.</v>
      </c>
      <c r="Y1645" t="e">
        <f>VLOOKUP($D1645,Artslister!$A$1:$W$100,15,FALSE)</f>
        <v>#N/A</v>
      </c>
      <c r="Z1645" t="e">
        <f>VLOOKUP($D1645,Artslister!$A$1:$W$100,17,FALSE)</f>
        <v>#N/A</v>
      </c>
    </row>
    <row r="1646" spans="1:26" x14ac:dyDescent="0.3">
      <c r="A1646" t="s">
        <v>34</v>
      </c>
      <c r="B1646">
        <v>2018</v>
      </c>
      <c r="C1646" t="s">
        <v>1234</v>
      </c>
      <c r="D1646" t="s">
        <v>1714</v>
      </c>
      <c r="E1646" t="s">
        <v>503</v>
      </c>
      <c r="H1646">
        <v>1</v>
      </c>
      <c r="M1646" t="str">
        <f>VLOOKUP($D1646,Artslister!$A$1:$W$100,2,FALSE)</f>
        <v>Rosa sp.</v>
      </c>
      <c r="N1646" t="str">
        <f>VLOOKUP($D1646,Artslister!$A$1:$W$100,3,FALSE)</f>
        <v>103384</v>
      </c>
      <c r="O1646" t="str">
        <f>VLOOKUP($D1646,Artslister!$A$1:$W$100,4,FALSE)</f>
        <v>63344</v>
      </c>
      <c r="P1646" t="str">
        <f>VLOOKUP($D1646,Artslister!$A$1:$W$100,5,FALSE)</f>
        <v>Plantae</v>
      </c>
      <c r="Q1646" t="str">
        <f>VLOOKUP($D1646,Artslister!$A$1:$W$100,6,FALSE)</f>
        <v>Magnoliophyta</v>
      </c>
      <c r="R1646" t="str">
        <f>VLOOKUP($D1646,Artslister!$A$1:$W$100,7,FALSE)</f>
        <v>Eudicots</v>
      </c>
      <c r="S1646" t="str">
        <f>VLOOKUP($D1646,Artslister!$A$1:$W$100,8,FALSE)</f>
        <v>Rosales</v>
      </c>
      <c r="T1646" t="str">
        <f>VLOOKUP($D1646,Artslister!$A$1:$W$100,9,FALSE)</f>
        <v>Rosaceae</v>
      </c>
      <c r="U1646" t="str">
        <f>VLOOKUP($D1646,Artslister!$A$1:$W$100,10,FALSE)</f>
        <v>Rosa</v>
      </c>
      <c r="V1646">
        <f>VLOOKUP($D1646,Artslister!$A$1:$W$100,11,FALSE)</f>
        <v>0</v>
      </c>
      <c r="W1646">
        <f>VLOOKUP($D1646,Artslister!$A$1:$W$100,12,FALSE)</f>
        <v>0</v>
      </c>
      <c r="X1646" t="str">
        <f>VLOOKUP($D1646,Artslister!$A$1:$W$100,13,FALSE)</f>
        <v>L.</v>
      </c>
      <c r="Y1646" t="e">
        <f>VLOOKUP($D1646,Artslister!$A$1:$W$100,15,FALSE)</f>
        <v>#N/A</v>
      </c>
      <c r="Z1646" t="e">
        <f>VLOOKUP($D1646,Artslister!$A$1:$W$100,17,FALSE)</f>
        <v>#N/A</v>
      </c>
    </row>
    <row r="1647" spans="1:26" x14ac:dyDescent="0.3">
      <c r="A1647" t="s">
        <v>34</v>
      </c>
      <c r="B1647">
        <v>2018</v>
      </c>
      <c r="C1647" t="s">
        <v>1240</v>
      </c>
      <c r="D1647" t="s">
        <v>1714</v>
      </c>
      <c r="E1647" t="s">
        <v>503</v>
      </c>
      <c r="H1647">
        <v>1</v>
      </c>
      <c r="M1647" t="str">
        <f>VLOOKUP($D1647,Artslister!$A$1:$W$100,2,FALSE)</f>
        <v>Rosa sp.</v>
      </c>
      <c r="N1647" t="str">
        <f>VLOOKUP($D1647,Artslister!$A$1:$W$100,3,FALSE)</f>
        <v>103384</v>
      </c>
      <c r="O1647" t="str">
        <f>VLOOKUP($D1647,Artslister!$A$1:$W$100,4,FALSE)</f>
        <v>63344</v>
      </c>
      <c r="P1647" t="str">
        <f>VLOOKUP($D1647,Artslister!$A$1:$W$100,5,FALSE)</f>
        <v>Plantae</v>
      </c>
      <c r="Q1647" t="str">
        <f>VLOOKUP($D1647,Artslister!$A$1:$W$100,6,FALSE)</f>
        <v>Magnoliophyta</v>
      </c>
      <c r="R1647" t="str">
        <f>VLOOKUP($D1647,Artslister!$A$1:$W$100,7,FALSE)</f>
        <v>Eudicots</v>
      </c>
      <c r="S1647" t="str">
        <f>VLOOKUP($D1647,Artslister!$A$1:$W$100,8,FALSE)</f>
        <v>Rosales</v>
      </c>
      <c r="T1647" t="str">
        <f>VLOOKUP($D1647,Artslister!$A$1:$W$100,9,FALSE)</f>
        <v>Rosaceae</v>
      </c>
      <c r="U1647" t="str">
        <f>VLOOKUP($D1647,Artslister!$A$1:$W$100,10,FALSE)</f>
        <v>Rosa</v>
      </c>
      <c r="V1647">
        <f>VLOOKUP($D1647,Artslister!$A$1:$W$100,11,FALSE)</f>
        <v>0</v>
      </c>
      <c r="W1647">
        <f>VLOOKUP($D1647,Artslister!$A$1:$W$100,12,FALSE)</f>
        <v>0</v>
      </c>
      <c r="X1647" t="str">
        <f>VLOOKUP($D1647,Artslister!$A$1:$W$100,13,FALSE)</f>
        <v>L.</v>
      </c>
      <c r="Y1647" t="e">
        <f>VLOOKUP($D1647,Artslister!$A$1:$W$100,15,FALSE)</f>
        <v>#N/A</v>
      </c>
      <c r="Z1647" t="e">
        <f>VLOOKUP($D1647,Artslister!$A$1:$W$100,17,FALSE)</f>
        <v>#N/A</v>
      </c>
    </row>
    <row r="1648" spans="1:26" x14ac:dyDescent="0.3">
      <c r="A1648" t="s">
        <v>34</v>
      </c>
      <c r="B1648">
        <v>2018</v>
      </c>
      <c r="C1648" t="s">
        <v>1237</v>
      </c>
      <c r="D1648" t="s">
        <v>1714</v>
      </c>
      <c r="E1648">
        <v>2</v>
      </c>
      <c r="H1648">
        <v>1</v>
      </c>
      <c r="L1648" t="s">
        <v>1736</v>
      </c>
      <c r="M1648" t="str">
        <f>VLOOKUP($D1648,Artslister!$A$1:$W$100,2,FALSE)</f>
        <v>Rosa sp.</v>
      </c>
      <c r="N1648" t="str">
        <f>VLOOKUP($D1648,Artslister!$A$1:$W$100,3,FALSE)</f>
        <v>103384</v>
      </c>
      <c r="O1648" t="str">
        <f>VLOOKUP($D1648,Artslister!$A$1:$W$100,4,FALSE)</f>
        <v>63344</v>
      </c>
      <c r="P1648" t="str">
        <f>VLOOKUP($D1648,Artslister!$A$1:$W$100,5,FALSE)</f>
        <v>Plantae</v>
      </c>
      <c r="Q1648" t="str">
        <f>VLOOKUP($D1648,Artslister!$A$1:$W$100,6,FALSE)</f>
        <v>Magnoliophyta</v>
      </c>
      <c r="R1648" t="str">
        <f>VLOOKUP($D1648,Artslister!$A$1:$W$100,7,FALSE)</f>
        <v>Eudicots</v>
      </c>
      <c r="S1648" t="str">
        <f>VLOOKUP($D1648,Artslister!$A$1:$W$100,8,FALSE)</f>
        <v>Rosales</v>
      </c>
      <c r="T1648" t="str">
        <f>VLOOKUP($D1648,Artslister!$A$1:$W$100,9,FALSE)</f>
        <v>Rosaceae</v>
      </c>
      <c r="U1648" t="str">
        <f>VLOOKUP($D1648,Artslister!$A$1:$W$100,10,FALSE)</f>
        <v>Rosa</v>
      </c>
      <c r="V1648">
        <f>VLOOKUP($D1648,Artslister!$A$1:$W$100,11,FALSE)</f>
        <v>0</v>
      </c>
      <c r="W1648">
        <f>VLOOKUP($D1648,Artslister!$A$1:$W$100,12,FALSE)</f>
        <v>0</v>
      </c>
      <c r="X1648" t="str">
        <f>VLOOKUP($D1648,Artslister!$A$1:$W$100,13,FALSE)</f>
        <v>L.</v>
      </c>
      <c r="Y1648" t="e">
        <f>VLOOKUP($D1648,Artslister!$A$1:$W$100,15,FALSE)</f>
        <v>#N/A</v>
      </c>
      <c r="Z1648" t="e">
        <f>VLOOKUP($D1648,Artslister!$A$1:$W$100,17,FALSE)</f>
        <v>#N/A</v>
      </c>
    </row>
    <row r="1649" spans="1:26" x14ac:dyDescent="0.3">
      <c r="A1649" t="s">
        <v>34</v>
      </c>
      <c r="B1649">
        <v>2018</v>
      </c>
      <c r="C1649" t="s">
        <v>1241</v>
      </c>
      <c r="D1649" t="s">
        <v>1714</v>
      </c>
      <c r="E1649" t="s">
        <v>503</v>
      </c>
      <c r="H1649">
        <v>1</v>
      </c>
      <c r="M1649" t="str">
        <f>VLOOKUP($D1649,Artslister!$A$1:$W$100,2,FALSE)</f>
        <v>Rosa sp.</v>
      </c>
      <c r="N1649" t="str">
        <f>VLOOKUP($D1649,Artslister!$A$1:$W$100,3,FALSE)</f>
        <v>103384</v>
      </c>
      <c r="O1649" t="str">
        <f>VLOOKUP($D1649,Artslister!$A$1:$W$100,4,FALSE)</f>
        <v>63344</v>
      </c>
      <c r="P1649" t="str">
        <f>VLOOKUP($D1649,Artslister!$A$1:$W$100,5,FALSE)</f>
        <v>Plantae</v>
      </c>
      <c r="Q1649" t="str">
        <f>VLOOKUP($D1649,Artslister!$A$1:$W$100,6,FALSE)</f>
        <v>Magnoliophyta</v>
      </c>
      <c r="R1649" t="str">
        <f>VLOOKUP($D1649,Artslister!$A$1:$W$100,7,FALSE)</f>
        <v>Eudicots</v>
      </c>
      <c r="S1649" t="str">
        <f>VLOOKUP($D1649,Artslister!$A$1:$W$100,8,FALSE)</f>
        <v>Rosales</v>
      </c>
      <c r="T1649" t="str">
        <f>VLOOKUP($D1649,Artslister!$A$1:$W$100,9,FALSE)</f>
        <v>Rosaceae</v>
      </c>
      <c r="U1649" t="str">
        <f>VLOOKUP($D1649,Artslister!$A$1:$W$100,10,FALSE)</f>
        <v>Rosa</v>
      </c>
      <c r="V1649">
        <f>VLOOKUP($D1649,Artslister!$A$1:$W$100,11,FALSE)</f>
        <v>0</v>
      </c>
      <c r="W1649">
        <f>VLOOKUP($D1649,Artslister!$A$1:$W$100,12,FALSE)</f>
        <v>0</v>
      </c>
      <c r="X1649" t="str">
        <f>VLOOKUP($D1649,Artslister!$A$1:$W$100,13,FALSE)</f>
        <v>L.</v>
      </c>
      <c r="Y1649" t="e">
        <f>VLOOKUP($D1649,Artslister!$A$1:$W$100,15,FALSE)</f>
        <v>#N/A</v>
      </c>
      <c r="Z1649" t="e">
        <f>VLOOKUP($D1649,Artslister!$A$1:$W$100,17,FALSE)</f>
        <v>#N/A</v>
      </c>
    </row>
    <row r="1650" spans="1:26" x14ac:dyDescent="0.3">
      <c r="A1650" t="s">
        <v>34</v>
      </c>
      <c r="B1650">
        <v>2018</v>
      </c>
      <c r="C1650" t="s">
        <v>1242</v>
      </c>
      <c r="D1650" t="s">
        <v>1714</v>
      </c>
      <c r="E1650" t="s">
        <v>503</v>
      </c>
      <c r="H1650">
        <v>1</v>
      </c>
      <c r="M1650" t="str">
        <f>VLOOKUP($D1650,Artslister!$A$1:$W$100,2,FALSE)</f>
        <v>Rosa sp.</v>
      </c>
      <c r="N1650" t="str">
        <f>VLOOKUP($D1650,Artslister!$A$1:$W$100,3,FALSE)</f>
        <v>103384</v>
      </c>
      <c r="O1650" t="str">
        <f>VLOOKUP($D1650,Artslister!$A$1:$W$100,4,FALSE)</f>
        <v>63344</v>
      </c>
      <c r="P1650" t="str">
        <f>VLOOKUP($D1650,Artslister!$A$1:$W$100,5,FALSE)</f>
        <v>Plantae</v>
      </c>
      <c r="Q1650" t="str">
        <f>VLOOKUP($D1650,Artslister!$A$1:$W$100,6,FALSE)</f>
        <v>Magnoliophyta</v>
      </c>
      <c r="R1650" t="str">
        <f>VLOOKUP($D1650,Artslister!$A$1:$W$100,7,FALSE)</f>
        <v>Eudicots</v>
      </c>
      <c r="S1650" t="str">
        <f>VLOOKUP($D1650,Artslister!$A$1:$W$100,8,FALSE)</f>
        <v>Rosales</v>
      </c>
      <c r="T1650" t="str">
        <f>VLOOKUP($D1650,Artslister!$A$1:$W$100,9,FALSE)</f>
        <v>Rosaceae</v>
      </c>
      <c r="U1650" t="str">
        <f>VLOOKUP($D1650,Artslister!$A$1:$W$100,10,FALSE)</f>
        <v>Rosa</v>
      </c>
      <c r="V1650">
        <f>VLOOKUP($D1650,Artslister!$A$1:$W$100,11,FALSE)</f>
        <v>0</v>
      </c>
      <c r="W1650">
        <f>VLOOKUP($D1650,Artslister!$A$1:$W$100,12,FALSE)</f>
        <v>0</v>
      </c>
      <c r="X1650" t="str">
        <f>VLOOKUP($D1650,Artslister!$A$1:$W$100,13,FALSE)</f>
        <v>L.</v>
      </c>
      <c r="Y1650" t="e">
        <f>VLOOKUP($D1650,Artslister!$A$1:$W$100,15,FALSE)</f>
        <v>#N/A</v>
      </c>
      <c r="Z1650" t="e">
        <f>VLOOKUP($D1650,Artslister!$A$1:$W$100,17,FALSE)</f>
        <v>#N/A</v>
      </c>
    </row>
    <row r="1651" spans="1:26" x14ac:dyDescent="0.3">
      <c r="A1651" t="s">
        <v>34</v>
      </c>
      <c r="B1651">
        <v>2018</v>
      </c>
      <c r="C1651" t="s">
        <v>1235</v>
      </c>
      <c r="D1651" t="s">
        <v>1714</v>
      </c>
      <c r="E1651">
        <v>5</v>
      </c>
      <c r="H1651">
        <v>1</v>
      </c>
      <c r="M1651" t="str">
        <f>VLOOKUP($D1651,Artslister!$A$1:$W$100,2,FALSE)</f>
        <v>Rosa sp.</v>
      </c>
      <c r="N1651" t="str">
        <f>VLOOKUP($D1651,Artslister!$A$1:$W$100,3,FALSE)</f>
        <v>103384</v>
      </c>
      <c r="O1651" t="str">
        <f>VLOOKUP($D1651,Artslister!$A$1:$W$100,4,FALSE)</f>
        <v>63344</v>
      </c>
      <c r="P1651" t="str">
        <f>VLOOKUP($D1651,Artslister!$A$1:$W$100,5,FALSE)</f>
        <v>Plantae</v>
      </c>
      <c r="Q1651" t="str">
        <f>VLOOKUP($D1651,Artslister!$A$1:$W$100,6,FALSE)</f>
        <v>Magnoliophyta</v>
      </c>
      <c r="R1651" t="str">
        <f>VLOOKUP($D1651,Artslister!$A$1:$W$100,7,FALSE)</f>
        <v>Eudicots</v>
      </c>
      <c r="S1651" t="str">
        <f>VLOOKUP($D1651,Artslister!$A$1:$W$100,8,FALSE)</f>
        <v>Rosales</v>
      </c>
      <c r="T1651" t="str">
        <f>VLOOKUP($D1651,Artslister!$A$1:$W$100,9,FALSE)</f>
        <v>Rosaceae</v>
      </c>
      <c r="U1651" t="str">
        <f>VLOOKUP($D1651,Artslister!$A$1:$W$100,10,FALSE)</f>
        <v>Rosa</v>
      </c>
      <c r="V1651">
        <f>VLOOKUP($D1651,Artslister!$A$1:$W$100,11,FALSE)</f>
        <v>0</v>
      </c>
      <c r="W1651">
        <f>VLOOKUP($D1651,Artslister!$A$1:$W$100,12,FALSE)</f>
        <v>0</v>
      </c>
      <c r="X1651" t="str">
        <f>VLOOKUP($D1651,Artslister!$A$1:$W$100,13,FALSE)</f>
        <v>L.</v>
      </c>
      <c r="Y1651" t="e">
        <f>VLOOKUP($D1651,Artslister!$A$1:$W$100,15,FALSE)</f>
        <v>#N/A</v>
      </c>
      <c r="Z1651" t="e">
        <f>VLOOKUP($D1651,Artslister!$A$1:$W$100,17,FALSE)</f>
        <v>#N/A</v>
      </c>
    </row>
    <row r="1652" spans="1:26" x14ac:dyDescent="0.3">
      <c r="A1652" t="s">
        <v>34</v>
      </c>
      <c r="B1652">
        <v>2018</v>
      </c>
      <c r="C1652" t="s">
        <v>1239</v>
      </c>
      <c r="D1652" t="s">
        <v>1714</v>
      </c>
      <c r="E1652">
        <v>3</v>
      </c>
      <c r="H1652">
        <v>1</v>
      </c>
      <c r="M1652" t="str">
        <f>VLOOKUP($D1652,Artslister!$A$1:$W$100,2,FALSE)</f>
        <v>Rosa sp.</v>
      </c>
      <c r="N1652" t="str">
        <f>VLOOKUP($D1652,Artslister!$A$1:$W$100,3,FALSE)</f>
        <v>103384</v>
      </c>
      <c r="O1652" t="str">
        <f>VLOOKUP($D1652,Artslister!$A$1:$W$100,4,FALSE)</f>
        <v>63344</v>
      </c>
      <c r="P1652" t="str">
        <f>VLOOKUP($D1652,Artslister!$A$1:$W$100,5,FALSE)</f>
        <v>Plantae</v>
      </c>
      <c r="Q1652" t="str">
        <f>VLOOKUP($D1652,Artslister!$A$1:$W$100,6,FALSE)</f>
        <v>Magnoliophyta</v>
      </c>
      <c r="R1652" t="str">
        <f>VLOOKUP($D1652,Artslister!$A$1:$W$100,7,FALSE)</f>
        <v>Eudicots</v>
      </c>
      <c r="S1652" t="str">
        <f>VLOOKUP($D1652,Artslister!$A$1:$W$100,8,FALSE)</f>
        <v>Rosales</v>
      </c>
      <c r="T1652" t="str">
        <f>VLOOKUP($D1652,Artslister!$A$1:$W$100,9,FALSE)</f>
        <v>Rosaceae</v>
      </c>
      <c r="U1652" t="str">
        <f>VLOOKUP($D1652,Artslister!$A$1:$W$100,10,FALSE)</f>
        <v>Rosa</v>
      </c>
      <c r="V1652">
        <f>VLOOKUP($D1652,Artslister!$A$1:$W$100,11,FALSE)</f>
        <v>0</v>
      </c>
      <c r="W1652">
        <f>VLOOKUP($D1652,Artslister!$A$1:$W$100,12,FALSE)</f>
        <v>0</v>
      </c>
      <c r="X1652" t="str">
        <f>VLOOKUP($D1652,Artslister!$A$1:$W$100,13,FALSE)</f>
        <v>L.</v>
      </c>
      <c r="Y1652" t="e">
        <f>VLOOKUP($D1652,Artslister!$A$1:$W$100,15,FALSE)</f>
        <v>#N/A</v>
      </c>
      <c r="Z1652" t="e">
        <f>VLOOKUP($D1652,Artslister!$A$1:$W$100,17,FALSE)</f>
        <v>#N/A</v>
      </c>
    </row>
    <row r="1653" spans="1:26" x14ac:dyDescent="0.3">
      <c r="A1653" t="s">
        <v>34</v>
      </c>
      <c r="B1653">
        <v>2018</v>
      </c>
      <c r="C1653" t="s">
        <v>1236</v>
      </c>
      <c r="D1653" t="s">
        <v>1714</v>
      </c>
      <c r="E1653" t="s">
        <v>503</v>
      </c>
      <c r="H1653">
        <v>1</v>
      </c>
      <c r="M1653" t="str">
        <f>VLOOKUP($D1653,Artslister!$A$1:$W$100,2,FALSE)</f>
        <v>Rosa sp.</v>
      </c>
      <c r="N1653" t="str">
        <f>VLOOKUP($D1653,Artslister!$A$1:$W$100,3,FALSE)</f>
        <v>103384</v>
      </c>
      <c r="O1653" t="str">
        <f>VLOOKUP($D1653,Artslister!$A$1:$W$100,4,FALSE)</f>
        <v>63344</v>
      </c>
      <c r="P1653" t="str">
        <f>VLOOKUP($D1653,Artslister!$A$1:$W$100,5,FALSE)</f>
        <v>Plantae</v>
      </c>
      <c r="Q1653" t="str">
        <f>VLOOKUP($D1653,Artslister!$A$1:$W$100,6,FALSE)</f>
        <v>Magnoliophyta</v>
      </c>
      <c r="R1653" t="str">
        <f>VLOOKUP($D1653,Artslister!$A$1:$W$100,7,FALSE)</f>
        <v>Eudicots</v>
      </c>
      <c r="S1653" t="str">
        <f>VLOOKUP($D1653,Artslister!$A$1:$W$100,8,FALSE)</f>
        <v>Rosales</v>
      </c>
      <c r="T1653" t="str">
        <f>VLOOKUP($D1653,Artslister!$A$1:$W$100,9,FALSE)</f>
        <v>Rosaceae</v>
      </c>
      <c r="U1653" t="str">
        <f>VLOOKUP($D1653,Artslister!$A$1:$W$100,10,FALSE)</f>
        <v>Rosa</v>
      </c>
      <c r="V1653">
        <f>VLOOKUP($D1653,Artslister!$A$1:$W$100,11,FALSE)</f>
        <v>0</v>
      </c>
      <c r="W1653">
        <f>VLOOKUP($D1653,Artslister!$A$1:$W$100,12,FALSE)</f>
        <v>0</v>
      </c>
      <c r="X1653" t="str">
        <f>VLOOKUP($D1653,Artslister!$A$1:$W$100,13,FALSE)</f>
        <v>L.</v>
      </c>
      <c r="Y1653" t="e">
        <f>VLOOKUP($D1653,Artslister!$A$1:$W$100,15,FALSE)</f>
        <v>#N/A</v>
      </c>
      <c r="Z1653" t="e">
        <f>VLOOKUP($D1653,Artslister!$A$1:$W$100,17,FALSE)</f>
        <v>#N/A</v>
      </c>
    </row>
    <row r="1654" spans="1:26" x14ac:dyDescent="0.3">
      <c r="A1654" t="s">
        <v>1738</v>
      </c>
      <c r="B1654">
        <v>2018</v>
      </c>
      <c r="C1654" t="s">
        <v>1258</v>
      </c>
      <c r="D1654" t="s">
        <v>1714</v>
      </c>
      <c r="E1654" t="s">
        <v>503</v>
      </c>
      <c r="H1654">
        <v>1</v>
      </c>
      <c r="M1654" t="str">
        <f>VLOOKUP($D1654,Artslister!$A$1:$W$100,2,FALSE)</f>
        <v>Rosa sp.</v>
      </c>
      <c r="N1654" t="str">
        <f>VLOOKUP($D1654,Artslister!$A$1:$W$100,3,FALSE)</f>
        <v>103384</v>
      </c>
      <c r="O1654" t="str">
        <f>VLOOKUP($D1654,Artslister!$A$1:$W$100,4,FALSE)</f>
        <v>63344</v>
      </c>
      <c r="P1654" t="str">
        <f>VLOOKUP($D1654,Artslister!$A$1:$W$100,5,FALSE)</f>
        <v>Plantae</v>
      </c>
      <c r="Q1654" t="str">
        <f>VLOOKUP($D1654,Artslister!$A$1:$W$100,6,FALSE)</f>
        <v>Magnoliophyta</v>
      </c>
      <c r="R1654" t="str">
        <f>VLOOKUP($D1654,Artslister!$A$1:$W$100,7,FALSE)</f>
        <v>Eudicots</v>
      </c>
      <c r="S1654" t="str">
        <f>VLOOKUP($D1654,Artslister!$A$1:$W$100,8,FALSE)</f>
        <v>Rosales</v>
      </c>
      <c r="T1654" t="str">
        <f>VLOOKUP($D1654,Artslister!$A$1:$W$100,9,FALSE)</f>
        <v>Rosaceae</v>
      </c>
      <c r="U1654" t="str">
        <f>VLOOKUP($D1654,Artslister!$A$1:$W$100,10,FALSE)</f>
        <v>Rosa</v>
      </c>
      <c r="V1654">
        <f>VLOOKUP($D1654,Artslister!$A$1:$W$100,11,FALSE)</f>
        <v>0</v>
      </c>
      <c r="W1654">
        <f>VLOOKUP($D1654,Artslister!$A$1:$W$100,12,FALSE)</f>
        <v>0</v>
      </c>
      <c r="X1654" t="str">
        <f>VLOOKUP($D1654,Artslister!$A$1:$W$100,13,FALSE)</f>
        <v>L.</v>
      </c>
      <c r="Y1654" t="e">
        <f>VLOOKUP($D1654,Artslister!$A$1:$W$100,15,FALSE)</f>
        <v>#N/A</v>
      </c>
      <c r="Z1654" t="e">
        <f>VLOOKUP($D1654,Artslister!$A$1:$W$100,17,FALSE)</f>
        <v>#N/A</v>
      </c>
    </row>
    <row r="1655" spans="1:26" x14ac:dyDescent="0.3">
      <c r="A1655" t="s">
        <v>1738</v>
      </c>
      <c r="B1655">
        <v>2018</v>
      </c>
      <c r="C1655" t="s">
        <v>1259</v>
      </c>
      <c r="D1655" t="s">
        <v>1714</v>
      </c>
      <c r="E1655">
        <v>10</v>
      </c>
      <c r="H1655">
        <v>1</v>
      </c>
      <c r="M1655" t="str">
        <f>VLOOKUP($D1655,Artslister!$A$1:$W$100,2,FALSE)</f>
        <v>Rosa sp.</v>
      </c>
      <c r="N1655" t="str">
        <f>VLOOKUP($D1655,Artslister!$A$1:$W$100,3,FALSE)</f>
        <v>103384</v>
      </c>
      <c r="O1655" t="str">
        <f>VLOOKUP($D1655,Artslister!$A$1:$W$100,4,FALSE)</f>
        <v>63344</v>
      </c>
      <c r="P1655" t="str">
        <f>VLOOKUP($D1655,Artslister!$A$1:$W$100,5,FALSE)</f>
        <v>Plantae</v>
      </c>
      <c r="Q1655" t="str">
        <f>VLOOKUP($D1655,Artslister!$A$1:$W$100,6,FALSE)</f>
        <v>Magnoliophyta</v>
      </c>
      <c r="R1655" t="str">
        <f>VLOOKUP($D1655,Artslister!$A$1:$W$100,7,FALSE)</f>
        <v>Eudicots</v>
      </c>
      <c r="S1655" t="str">
        <f>VLOOKUP($D1655,Artslister!$A$1:$W$100,8,FALSE)</f>
        <v>Rosales</v>
      </c>
      <c r="T1655" t="str">
        <f>VLOOKUP($D1655,Artslister!$A$1:$W$100,9,FALSE)</f>
        <v>Rosaceae</v>
      </c>
      <c r="U1655" t="str">
        <f>VLOOKUP($D1655,Artslister!$A$1:$W$100,10,FALSE)</f>
        <v>Rosa</v>
      </c>
      <c r="V1655">
        <f>VLOOKUP($D1655,Artslister!$A$1:$W$100,11,FALSE)</f>
        <v>0</v>
      </c>
      <c r="W1655">
        <f>VLOOKUP($D1655,Artslister!$A$1:$W$100,12,FALSE)</f>
        <v>0</v>
      </c>
      <c r="X1655" t="str">
        <f>VLOOKUP($D1655,Artslister!$A$1:$W$100,13,FALSE)</f>
        <v>L.</v>
      </c>
      <c r="Y1655" t="e">
        <f>VLOOKUP($D1655,Artslister!$A$1:$W$100,15,FALSE)</f>
        <v>#N/A</v>
      </c>
      <c r="Z1655" t="e">
        <f>VLOOKUP($D1655,Artslister!$A$1:$W$100,17,FALSE)</f>
        <v>#N/A</v>
      </c>
    </row>
    <row r="1656" spans="1:26" x14ac:dyDescent="0.3">
      <c r="A1656" t="s">
        <v>1738</v>
      </c>
      <c r="B1656">
        <v>2018</v>
      </c>
      <c r="C1656" t="s">
        <v>1261</v>
      </c>
      <c r="D1656" t="s">
        <v>1714</v>
      </c>
      <c r="E1656">
        <v>10</v>
      </c>
      <c r="H1656">
        <v>1</v>
      </c>
      <c r="M1656" t="str">
        <f>VLOOKUP($D1656,Artslister!$A$1:$W$100,2,FALSE)</f>
        <v>Rosa sp.</v>
      </c>
      <c r="N1656" t="str">
        <f>VLOOKUP($D1656,Artslister!$A$1:$W$100,3,FALSE)</f>
        <v>103384</v>
      </c>
      <c r="O1656" t="str">
        <f>VLOOKUP($D1656,Artslister!$A$1:$W$100,4,FALSE)</f>
        <v>63344</v>
      </c>
      <c r="P1656" t="str">
        <f>VLOOKUP($D1656,Artslister!$A$1:$W$100,5,FALSE)</f>
        <v>Plantae</v>
      </c>
      <c r="Q1656" t="str">
        <f>VLOOKUP($D1656,Artslister!$A$1:$W$100,6,FALSE)</f>
        <v>Magnoliophyta</v>
      </c>
      <c r="R1656" t="str">
        <f>VLOOKUP($D1656,Artslister!$A$1:$W$100,7,FALSE)</f>
        <v>Eudicots</v>
      </c>
      <c r="S1656" t="str">
        <f>VLOOKUP($D1656,Artslister!$A$1:$W$100,8,FALSE)</f>
        <v>Rosales</v>
      </c>
      <c r="T1656" t="str">
        <f>VLOOKUP($D1656,Artslister!$A$1:$W$100,9,FALSE)</f>
        <v>Rosaceae</v>
      </c>
      <c r="U1656" t="str">
        <f>VLOOKUP($D1656,Artslister!$A$1:$W$100,10,FALSE)</f>
        <v>Rosa</v>
      </c>
      <c r="V1656">
        <f>VLOOKUP($D1656,Artslister!$A$1:$W$100,11,FALSE)</f>
        <v>0</v>
      </c>
      <c r="W1656">
        <f>VLOOKUP($D1656,Artslister!$A$1:$W$100,12,FALSE)</f>
        <v>0</v>
      </c>
      <c r="X1656" t="str">
        <f>VLOOKUP($D1656,Artslister!$A$1:$W$100,13,FALSE)</f>
        <v>L.</v>
      </c>
      <c r="Y1656" t="e">
        <f>VLOOKUP($D1656,Artslister!$A$1:$W$100,15,FALSE)</f>
        <v>#N/A</v>
      </c>
      <c r="Z1656" t="e">
        <f>VLOOKUP($D1656,Artslister!$A$1:$W$100,17,FALSE)</f>
        <v>#N/A</v>
      </c>
    </row>
    <row r="1657" spans="1:26" x14ac:dyDescent="0.3">
      <c r="A1657" t="s">
        <v>1738</v>
      </c>
      <c r="B1657">
        <v>2018</v>
      </c>
      <c r="C1657" t="s">
        <v>1263</v>
      </c>
      <c r="D1657" t="s">
        <v>1714</v>
      </c>
      <c r="E1657">
        <v>10</v>
      </c>
      <c r="H1657">
        <v>1</v>
      </c>
      <c r="M1657" t="str">
        <f>VLOOKUP($D1657,Artslister!$A$1:$W$100,2,FALSE)</f>
        <v>Rosa sp.</v>
      </c>
      <c r="N1657" t="str">
        <f>VLOOKUP($D1657,Artslister!$A$1:$W$100,3,FALSE)</f>
        <v>103384</v>
      </c>
      <c r="O1657" t="str">
        <f>VLOOKUP($D1657,Artslister!$A$1:$W$100,4,FALSE)</f>
        <v>63344</v>
      </c>
      <c r="P1657" t="str">
        <f>VLOOKUP($D1657,Artslister!$A$1:$W$100,5,FALSE)</f>
        <v>Plantae</v>
      </c>
      <c r="Q1657" t="str">
        <f>VLOOKUP($D1657,Artslister!$A$1:$W$100,6,FALSE)</f>
        <v>Magnoliophyta</v>
      </c>
      <c r="R1657" t="str">
        <f>VLOOKUP($D1657,Artslister!$A$1:$W$100,7,FALSE)</f>
        <v>Eudicots</v>
      </c>
      <c r="S1657" t="str">
        <f>VLOOKUP($D1657,Artslister!$A$1:$W$100,8,FALSE)</f>
        <v>Rosales</v>
      </c>
      <c r="T1657" t="str">
        <f>VLOOKUP($D1657,Artslister!$A$1:$W$100,9,FALSE)</f>
        <v>Rosaceae</v>
      </c>
      <c r="U1657" t="str">
        <f>VLOOKUP($D1657,Artslister!$A$1:$W$100,10,FALSE)</f>
        <v>Rosa</v>
      </c>
      <c r="V1657">
        <f>VLOOKUP($D1657,Artslister!$A$1:$W$100,11,FALSE)</f>
        <v>0</v>
      </c>
      <c r="W1657">
        <f>VLOOKUP($D1657,Artslister!$A$1:$W$100,12,FALSE)</f>
        <v>0</v>
      </c>
      <c r="X1657" t="str">
        <f>VLOOKUP($D1657,Artslister!$A$1:$W$100,13,FALSE)</f>
        <v>L.</v>
      </c>
      <c r="Y1657" t="e">
        <f>VLOOKUP($D1657,Artslister!$A$1:$W$100,15,FALSE)</f>
        <v>#N/A</v>
      </c>
      <c r="Z1657" t="e">
        <f>VLOOKUP($D1657,Artslister!$A$1:$W$100,17,FALSE)</f>
        <v>#N/A</v>
      </c>
    </row>
    <row r="1658" spans="1:26" x14ac:dyDescent="0.3">
      <c r="A1658" t="s">
        <v>1738</v>
      </c>
      <c r="B1658">
        <v>2018</v>
      </c>
      <c r="C1658" t="s">
        <v>1264</v>
      </c>
      <c r="D1658" t="s">
        <v>1714</v>
      </c>
      <c r="E1658">
        <v>15</v>
      </c>
      <c r="H1658">
        <v>1</v>
      </c>
      <c r="M1658" t="str">
        <f>VLOOKUP($D1658,Artslister!$A$1:$W$100,2,FALSE)</f>
        <v>Rosa sp.</v>
      </c>
      <c r="N1658" t="str">
        <f>VLOOKUP($D1658,Artslister!$A$1:$W$100,3,FALSE)</f>
        <v>103384</v>
      </c>
      <c r="O1658" t="str">
        <f>VLOOKUP($D1658,Artslister!$A$1:$W$100,4,FALSE)</f>
        <v>63344</v>
      </c>
      <c r="P1658" t="str">
        <f>VLOOKUP($D1658,Artslister!$A$1:$W$100,5,FALSE)</f>
        <v>Plantae</v>
      </c>
      <c r="Q1658" t="str">
        <f>VLOOKUP($D1658,Artslister!$A$1:$W$100,6,FALSE)</f>
        <v>Magnoliophyta</v>
      </c>
      <c r="R1658" t="str">
        <f>VLOOKUP($D1658,Artslister!$A$1:$W$100,7,FALSE)</f>
        <v>Eudicots</v>
      </c>
      <c r="S1658" t="str">
        <f>VLOOKUP($D1658,Artslister!$A$1:$W$100,8,FALSE)</f>
        <v>Rosales</v>
      </c>
      <c r="T1658" t="str">
        <f>VLOOKUP($D1658,Artslister!$A$1:$W$100,9,FALSE)</f>
        <v>Rosaceae</v>
      </c>
      <c r="U1658" t="str">
        <f>VLOOKUP($D1658,Artslister!$A$1:$W$100,10,FALSE)</f>
        <v>Rosa</v>
      </c>
      <c r="V1658">
        <f>VLOOKUP($D1658,Artslister!$A$1:$W$100,11,FALSE)</f>
        <v>0</v>
      </c>
      <c r="W1658">
        <f>VLOOKUP($D1658,Artslister!$A$1:$W$100,12,FALSE)</f>
        <v>0</v>
      </c>
      <c r="X1658" t="str">
        <f>VLOOKUP($D1658,Artslister!$A$1:$W$100,13,FALSE)</f>
        <v>L.</v>
      </c>
      <c r="Y1658" t="e">
        <f>VLOOKUP($D1658,Artslister!$A$1:$W$100,15,FALSE)</f>
        <v>#N/A</v>
      </c>
      <c r="Z1658" t="e">
        <f>VLOOKUP($D1658,Artslister!$A$1:$W$100,17,FALSE)</f>
        <v>#N/A</v>
      </c>
    </row>
    <row r="1659" spans="1:26" x14ac:dyDescent="0.3">
      <c r="A1659" t="s">
        <v>1738</v>
      </c>
      <c r="B1659">
        <v>2018</v>
      </c>
      <c r="C1659" t="s">
        <v>1256</v>
      </c>
      <c r="D1659" t="s">
        <v>1714</v>
      </c>
      <c r="E1659">
        <v>10</v>
      </c>
      <c r="H1659">
        <v>1</v>
      </c>
      <c r="M1659" t="str">
        <f>VLOOKUP($D1659,Artslister!$A$1:$W$100,2,FALSE)</f>
        <v>Rosa sp.</v>
      </c>
      <c r="N1659" t="str">
        <f>VLOOKUP($D1659,Artslister!$A$1:$W$100,3,FALSE)</f>
        <v>103384</v>
      </c>
      <c r="O1659" t="str">
        <f>VLOOKUP($D1659,Artslister!$A$1:$W$100,4,FALSE)</f>
        <v>63344</v>
      </c>
      <c r="P1659" t="str">
        <f>VLOOKUP($D1659,Artslister!$A$1:$W$100,5,FALSE)</f>
        <v>Plantae</v>
      </c>
      <c r="Q1659" t="str">
        <f>VLOOKUP($D1659,Artslister!$A$1:$W$100,6,FALSE)</f>
        <v>Magnoliophyta</v>
      </c>
      <c r="R1659" t="str">
        <f>VLOOKUP($D1659,Artslister!$A$1:$W$100,7,FALSE)</f>
        <v>Eudicots</v>
      </c>
      <c r="S1659" t="str">
        <f>VLOOKUP($D1659,Artslister!$A$1:$W$100,8,FALSE)</f>
        <v>Rosales</v>
      </c>
      <c r="T1659" t="str">
        <f>VLOOKUP($D1659,Artslister!$A$1:$W$100,9,FALSE)</f>
        <v>Rosaceae</v>
      </c>
      <c r="U1659" t="str">
        <f>VLOOKUP($D1659,Artslister!$A$1:$W$100,10,FALSE)</f>
        <v>Rosa</v>
      </c>
      <c r="V1659">
        <f>VLOOKUP($D1659,Artslister!$A$1:$W$100,11,FALSE)</f>
        <v>0</v>
      </c>
      <c r="W1659">
        <f>VLOOKUP($D1659,Artslister!$A$1:$W$100,12,FALSE)</f>
        <v>0</v>
      </c>
      <c r="X1659" t="str">
        <f>VLOOKUP($D1659,Artslister!$A$1:$W$100,13,FALSE)</f>
        <v>L.</v>
      </c>
      <c r="Y1659" t="e">
        <f>VLOOKUP($D1659,Artslister!$A$1:$W$100,15,FALSE)</f>
        <v>#N/A</v>
      </c>
      <c r="Z1659" t="e">
        <f>VLOOKUP($D1659,Artslister!$A$1:$W$100,17,FALSE)</f>
        <v>#N/A</v>
      </c>
    </row>
    <row r="1660" spans="1:26" x14ac:dyDescent="0.3">
      <c r="A1660" t="s">
        <v>1738</v>
      </c>
      <c r="B1660">
        <v>2018</v>
      </c>
      <c r="C1660" t="s">
        <v>1257</v>
      </c>
      <c r="D1660" t="s">
        <v>1714</v>
      </c>
      <c r="E1660">
        <v>10</v>
      </c>
      <c r="H1660">
        <v>1</v>
      </c>
      <c r="L1660" t="s">
        <v>1736</v>
      </c>
      <c r="M1660" t="str">
        <f>VLOOKUP($D1660,Artslister!$A$1:$W$100,2,FALSE)</f>
        <v>Rosa sp.</v>
      </c>
      <c r="N1660" t="str">
        <f>VLOOKUP($D1660,Artslister!$A$1:$W$100,3,FALSE)</f>
        <v>103384</v>
      </c>
      <c r="O1660" t="str">
        <f>VLOOKUP($D1660,Artslister!$A$1:$W$100,4,FALSE)</f>
        <v>63344</v>
      </c>
      <c r="P1660" t="str">
        <f>VLOOKUP($D1660,Artslister!$A$1:$W$100,5,FALSE)</f>
        <v>Plantae</v>
      </c>
      <c r="Q1660" t="str">
        <f>VLOOKUP($D1660,Artslister!$A$1:$W$100,6,FALSE)</f>
        <v>Magnoliophyta</v>
      </c>
      <c r="R1660" t="str">
        <f>VLOOKUP($D1660,Artslister!$A$1:$W$100,7,FALSE)</f>
        <v>Eudicots</v>
      </c>
      <c r="S1660" t="str">
        <f>VLOOKUP($D1660,Artslister!$A$1:$W$100,8,FALSE)</f>
        <v>Rosales</v>
      </c>
      <c r="T1660" t="str">
        <f>VLOOKUP($D1660,Artslister!$A$1:$W$100,9,FALSE)</f>
        <v>Rosaceae</v>
      </c>
      <c r="U1660" t="str">
        <f>VLOOKUP($D1660,Artslister!$A$1:$W$100,10,FALSE)</f>
        <v>Rosa</v>
      </c>
      <c r="V1660">
        <f>VLOOKUP($D1660,Artslister!$A$1:$W$100,11,FALSE)</f>
        <v>0</v>
      </c>
      <c r="W1660">
        <f>VLOOKUP($D1660,Artslister!$A$1:$W$100,12,FALSE)</f>
        <v>0</v>
      </c>
      <c r="X1660" t="str">
        <f>VLOOKUP($D1660,Artslister!$A$1:$W$100,13,FALSE)</f>
        <v>L.</v>
      </c>
      <c r="Y1660" t="e">
        <f>VLOOKUP($D1660,Artslister!$A$1:$W$100,15,FALSE)</f>
        <v>#N/A</v>
      </c>
      <c r="Z1660" t="e">
        <f>VLOOKUP($D1660,Artslister!$A$1:$W$100,17,FALSE)</f>
        <v>#N/A</v>
      </c>
    </row>
    <row r="1661" spans="1:26" x14ac:dyDescent="0.3">
      <c r="A1661" t="s">
        <v>92</v>
      </c>
      <c r="B1661">
        <v>2018</v>
      </c>
      <c r="C1661" t="s">
        <v>1306</v>
      </c>
      <c r="D1661" t="s">
        <v>1714</v>
      </c>
      <c r="E1661">
        <v>10</v>
      </c>
      <c r="H1661">
        <v>1</v>
      </c>
      <c r="M1661" t="str">
        <f>VLOOKUP($D1661,Artslister!$A$1:$W$100,2,FALSE)</f>
        <v>Rosa sp.</v>
      </c>
      <c r="N1661" t="str">
        <f>VLOOKUP($D1661,Artslister!$A$1:$W$100,3,FALSE)</f>
        <v>103384</v>
      </c>
      <c r="O1661" t="str">
        <f>VLOOKUP($D1661,Artslister!$A$1:$W$100,4,FALSE)</f>
        <v>63344</v>
      </c>
      <c r="P1661" t="str">
        <f>VLOOKUP($D1661,Artslister!$A$1:$W$100,5,FALSE)</f>
        <v>Plantae</v>
      </c>
      <c r="Q1661" t="str">
        <f>VLOOKUP($D1661,Artslister!$A$1:$W$100,6,FALSE)</f>
        <v>Magnoliophyta</v>
      </c>
      <c r="R1661" t="str">
        <f>VLOOKUP($D1661,Artslister!$A$1:$W$100,7,FALSE)</f>
        <v>Eudicots</v>
      </c>
      <c r="S1661" t="str">
        <f>VLOOKUP($D1661,Artslister!$A$1:$W$100,8,FALSE)</f>
        <v>Rosales</v>
      </c>
      <c r="T1661" t="str">
        <f>VLOOKUP($D1661,Artslister!$A$1:$W$100,9,FALSE)</f>
        <v>Rosaceae</v>
      </c>
      <c r="U1661" t="str">
        <f>VLOOKUP($D1661,Artslister!$A$1:$W$100,10,FALSE)</f>
        <v>Rosa</v>
      </c>
      <c r="V1661">
        <f>VLOOKUP($D1661,Artslister!$A$1:$W$100,11,FALSE)</f>
        <v>0</v>
      </c>
      <c r="W1661">
        <f>VLOOKUP($D1661,Artslister!$A$1:$W$100,12,FALSE)</f>
        <v>0</v>
      </c>
      <c r="X1661" t="str">
        <f>VLOOKUP($D1661,Artslister!$A$1:$W$100,13,FALSE)</f>
        <v>L.</v>
      </c>
      <c r="Y1661" t="e">
        <f>VLOOKUP($D1661,Artslister!$A$1:$W$100,15,FALSE)</f>
        <v>#N/A</v>
      </c>
      <c r="Z1661" t="e">
        <f>VLOOKUP($D1661,Artslister!$A$1:$W$100,17,FALSE)</f>
        <v>#N/A</v>
      </c>
    </row>
    <row r="1662" spans="1:26" x14ac:dyDescent="0.3">
      <c r="A1662" t="s">
        <v>92</v>
      </c>
      <c r="B1662">
        <v>2018</v>
      </c>
      <c r="C1662" t="s">
        <v>1308</v>
      </c>
      <c r="D1662" t="s">
        <v>1714</v>
      </c>
      <c r="E1662">
        <v>10</v>
      </c>
      <c r="H1662">
        <v>1</v>
      </c>
      <c r="L1662" t="s">
        <v>1736</v>
      </c>
      <c r="M1662" t="str">
        <f>VLOOKUP($D1662,Artslister!$A$1:$W$100,2,FALSE)</f>
        <v>Rosa sp.</v>
      </c>
      <c r="N1662" t="str">
        <f>VLOOKUP($D1662,Artslister!$A$1:$W$100,3,FALSE)</f>
        <v>103384</v>
      </c>
      <c r="O1662" t="str">
        <f>VLOOKUP($D1662,Artslister!$A$1:$W$100,4,FALSE)</f>
        <v>63344</v>
      </c>
      <c r="P1662" t="str">
        <f>VLOOKUP($D1662,Artslister!$A$1:$W$100,5,FALSE)</f>
        <v>Plantae</v>
      </c>
      <c r="Q1662" t="str">
        <f>VLOOKUP($D1662,Artslister!$A$1:$W$100,6,FALSE)</f>
        <v>Magnoliophyta</v>
      </c>
      <c r="R1662" t="str">
        <f>VLOOKUP($D1662,Artslister!$A$1:$W$100,7,FALSE)</f>
        <v>Eudicots</v>
      </c>
      <c r="S1662" t="str">
        <f>VLOOKUP($D1662,Artslister!$A$1:$W$100,8,FALSE)</f>
        <v>Rosales</v>
      </c>
      <c r="T1662" t="str">
        <f>VLOOKUP($D1662,Artslister!$A$1:$W$100,9,FALSE)</f>
        <v>Rosaceae</v>
      </c>
      <c r="U1662" t="str">
        <f>VLOOKUP($D1662,Artslister!$A$1:$W$100,10,FALSE)</f>
        <v>Rosa</v>
      </c>
      <c r="V1662">
        <f>VLOOKUP($D1662,Artslister!$A$1:$W$100,11,FALSE)</f>
        <v>0</v>
      </c>
      <c r="W1662">
        <f>VLOOKUP($D1662,Artslister!$A$1:$W$100,12,FALSE)</f>
        <v>0</v>
      </c>
      <c r="X1662" t="str">
        <f>VLOOKUP($D1662,Artslister!$A$1:$W$100,13,FALSE)</f>
        <v>L.</v>
      </c>
      <c r="Y1662" t="e">
        <f>VLOOKUP($D1662,Artslister!$A$1:$W$100,15,FALSE)</f>
        <v>#N/A</v>
      </c>
      <c r="Z1662" t="e">
        <f>VLOOKUP($D1662,Artslister!$A$1:$W$100,17,FALSE)</f>
        <v>#N/A</v>
      </c>
    </row>
    <row r="1663" spans="1:26" x14ac:dyDescent="0.3">
      <c r="A1663" t="s">
        <v>92</v>
      </c>
      <c r="B1663">
        <v>2018</v>
      </c>
      <c r="C1663" t="s">
        <v>1309</v>
      </c>
      <c r="D1663" t="s">
        <v>1714</v>
      </c>
      <c r="E1663">
        <v>1</v>
      </c>
      <c r="H1663">
        <v>1</v>
      </c>
      <c r="M1663" t="str">
        <f>VLOOKUP($D1663,Artslister!$A$1:$W$100,2,FALSE)</f>
        <v>Rosa sp.</v>
      </c>
      <c r="N1663" t="str">
        <f>VLOOKUP($D1663,Artslister!$A$1:$W$100,3,FALSE)</f>
        <v>103384</v>
      </c>
      <c r="O1663" t="str">
        <f>VLOOKUP($D1663,Artslister!$A$1:$W$100,4,FALSE)</f>
        <v>63344</v>
      </c>
      <c r="P1663" t="str">
        <f>VLOOKUP($D1663,Artslister!$A$1:$W$100,5,FALSE)</f>
        <v>Plantae</v>
      </c>
      <c r="Q1663" t="str">
        <f>VLOOKUP($D1663,Artslister!$A$1:$W$100,6,FALSE)</f>
        <v>Magnoliophyta</v>
      </c>
      <c r="R1663" t="str">
        <f>VLOOKUP($D1663,Artslister!$A$1:$W$100,7,FALSE)</f>
        <v>Eudicots</v>
      </c>
      <c r="S1663" t="str">
        <f>VLOOKUP($D1663,Artslister!$A$1:$W$100,8,FALSE)</f>
        <v>Rosales</v>
      </c>
      <c r="T1663" t="str">
        <f>VLOOKUP($D1663,Artslister!$A$1:$W$100,9,FALSE)</f>
        <v>Rosaceae</v>
      </c>
      <c r="U1663" t="str">
        <f>VLOOKUP($D1663,Artslister!$A$1:$W$100,10,FALSE)</f>
        <v>Rosa</v>
      </c>
      <c r="V1663">
        <f>VLOOKUP($D1663,Artslister!$A$1:$W$100,11,FALSE)</f>
        <v>0</v>
      </c>
      <c r="W1663">
        <f>VLOOKUP($D1663,Artslister!$A$1:$W$100,12,FALSE)</f>
        <v>0</v>
      </c>
      <c r="X1663" t="str">
        <f>VLOOKUP($D1663,Artslister!$A$1:$W$100,13,FALSE)</f>
        <v>L.</v>
      </c>
      <c r="Y1663" t="e">
        <f>VLOOKUP($D1663,Artslister!$A$1:$W$100,15,FALSE)</f>
        <v>#N/A</v>
      </c>
      <c r="Z1663" t="e">
        <f>VLOOKUP($D1663,Artslister!$A$1:$W$100,17,FALSE)</f>
        <v>#N/A</v>
      </c>
    </row>
    <row r="1664" spans="1:26" x14ac:dyDescent="0.3">
      <c r="A1664" t="s">
        <v>109</v>
      </c>
      <c r="B1664">
        <v>2018</v>
      </c>
      <c r="C1664" t="s">
        <v>1328</v>
      </c>
      <c r="D1664" t="s">
        <v>1714</v>
      </c>
      <c r="E1664">
        <v>30</v>
      </c>
      <c r="H1664">
        <v>1</v>
      </c>
      <c r="M1664" t="str">
        <f>VLOOKUP($D1664,Artslister!$A$1:$W$100,2,FALSE)</f>
        <v>Rosa sp.</v>
      </c>
      <c r="N1664" t="str">
        <f>VLOOKUP($D1664,Artslister!$A$1:$W$100,3,FALSE)</f>
        <v>103384</v>
      </c>
      <c r="O1664" t="str">
        <f>VLOOKUP($D1664,Artslister!$A$1:$W$100,4,FALSE)</f>
        <v>63344</v>
      </c>
      <c r="P1664" t="str">
        <f>VLOOKUP($D1664,Artslister!$A$1:$W$100,5,FALSE)</f>
        <v>Plantae</v>
      </c>
      <c r="Q1664" t="str">
        <f>VLOOKUP($D1664,Artslister!$A$1:$W$100,6,FALSE)</f>
        <v>Magnoliophyta</v>
      </c>
      <c r="R1664" t="str">
        <f>VLOOKUP($D1664,Artslister!$A$1:$W$100,7,FALSE)</f>
        <v>Eudicots</v>
      </c>
      <c r="S1664" t="str">
        <f>VLOOKUP($D1664,Artslister!$A$1:$W$100,8,FALSE)</f>
        <v>Rosales</v>
      </c>
      <c r="T1664" t="str">
        <f>VLOOKUP($D1664,Artslister!$A$1:$W$100,9,FALSE)</f>
        <v>Rosaceae</v>
      </c>
      <c r="U1664" t="str">
        <f>VLOOKUP($D1664,Artslister!$A$1:$W$100,10,FALSE)</f>
        <v>Rosa</v>
      </c>
      <c r="V1664">
        <f>VLOOKUP($D1664,Artslister!$A$1:$W$100,11,FALSE)</f>
        <v>0</v>
      </c>
      <c r="W1664">
        <f>VLOOKUP($D1664,Artslister!$A$1:$W$100,12,FALSE)</f>
        <v>0</v>
      </c>
      <c r="X1664" t="str">
        <f>VLOOKUP($D1664,Artslister!$A$1:$W$100,13,FALSE)</f>
        <v>L.</v>
      </c>
      <c r="Y1664" t="e">
        <f>VLOOKUP($D1664,Artslister!$A$1:$W$100,15,FALSE)</f>
        <v>#N/A</v>
      </c>
      <c r="Z1664" t="e">
        <f>VLOOKUP($D1664,Artslister!$A$1:$W$100,17,FALSE)</f>
        <v>#N/A</v>
      </c>
    </row>
    <row r="1665" spans="1:26" x14ac:dyDescent="0.3">
      <c r="A1665" t="s">
        <v>124</v>
      </c>
      <c r="B1665">
        <v>2018</v>
      </c>
      <c r="C1665" t="s">
        <v>1370</v>
      </c>
      <c r="D1665" t="s">
        <v>1714</v>
      </c>
      <c r="E1665">
        <v>1</v>
      </c>
      <c r="H1665">
        <v>1</v>
      </c>
      <c r="L1665" t="s">
        <v>1736</v>
      </c>
      <c r="M1665" t="str">
        <f>VLOOKUP($D1665,Artslister!$A$1:$W$100,2,FALSE)</f>
        <v>Rosa sp.</v>
      </c>
      <c r="N1665" t="str">
        <f>VLOOKUP($D1665,Artslister!$A$1:$W$100,3,FALSE)</f>
        <v>103384</v>
      </c>
      <c r="O1665" t="str">
        <f>VLOOKUP($D1665,Artslister!$A$1:$W$100,4,FALSE)</f>
        <v>63344</v>
      </c>
      <c r="P1665" t="str">
        <f>VLOOKUP($D1665,Artslister!$A$1:$W$100,5,FALSE)</f>
        <v>Plantae</v>
      </c>
      <c r="Q1665" t="str">
        <f>VLOOKUP($D1665,Artslister!$A$1:$W$100,6,FALSE)</f>
        <v>Magnoliophyta</v>
      </c>
      <c r="R1665" t="str">
        <f>VLOOKUP($D1665,Artslister!$A$1:$W$100,7,FALSE)</f>
        <v>Eudicots</v>
      </c>
      <c r="S1665" t="str">
        <f>VLOOKUP($D1665,Artslister!$A$1:$W$100,8,FALSE)</f>
        <v>Rosales</v>
      </c>
      <c r="T1665" t="str">
        <f>VLOOKUP($D1665,Artslister!$A$1:$W$100,9,FALSE)</f>
        <v>Rosaceae</v>
      </c>
      <c r="U1665" t="str">
        <f>VLOOKUP($D1665,Artslister!$A$1:$W$100,10,FALSE)</f>
        <v>Rosa</v>
      </c>
      <c r="V1665">
        <f>VLOOKUP($D1665,Artslister!$A$1:$W$100,11,FALSE)</f>
        <v>0</v>
      </c>
      <c r="W1665">
        <f>VLOOKUP($D1665,Artslister!$A$1:$W$100,12,FALSE)</f>
        <v>0</v>
      </c>
      <c r="X1665" t="str">
        <f>VLOOKUP($D1665,Artslister!$A$1:$W$100,13,FALSE)</f>
        <v>L.</v>
      </c>
      <c r="Y1665" t="e">
        <f>VLOOKUP($D1665,Artslister!$A$1:$W$100,15,FALSE)</f>
        <v>#N/A</v>
      </c>
      <c r="Z1665" t="e">
        <f>VLOOKUP($D1665,Artslister!$A$1:$W$100,17,FALSE)</f>
        <v>#N/A</v>
      </c>
    </row>
    <row r="1666" spans="1:26" x14ac:dyDescent="0.3">
      <c r="A1666" t="s">
        <v>69</v>
      </c>
      <c r="B1666">
        <v>2018</v>
      </c>
      <c r="C1666" t="s">
        <v>1377</v>
      </c>
      <c r="D1666" t="s">
        <v>1714</v>
      </c>
      <c r="E1666">
        <v>10</v>
      </c>
      <c r="H1666">
        <v>1</v>
      </c>
      <c r="M1666" t="str">
        <f>VLOOKUP($D1666,Artslister!$A$1:$W$100,2,FALSE)</f>
        <v>Rosa sp.</v>
      </c>
      <c r="N1666" t="str">
        <f>VLOOKUP($D1666,Artslister!$A$1:$W$100,3,FALSE)</f>
        <v>103384</v>
      </c>
      <c r="O1666" t="str">
        <f>VLOOKUP($D1666,Artslister!$A$1:$W$100,4,FALSE)</f>
        <v>63344</v>
      </c>
      <c r="P1666" t="str">
        <f>VLOOKUP($D1666,Artslister!$A$1:$W$100,5,FALSE)</f>
        <v>Plantae</v>
      </c>
      <c r="Q1666" t="str">
        <f>VLOOKUP($D1666,Artslister!$A$1:$W$100,6,FALSE)</f>
        <v>Magnoliophyta</v>
      </c>
      <c r="R1666" t="str">
        <f>VLOOKUP($D1666,Artslister!$A$1:$W$100,7,FALSE)</f>
        <v>Eudicots</v>
      </c>
      <c r="S1666" t="str">
        <f>VLOOKUP($D1666,Artslister!$A$1:$W$100,8,FALSE)</f>
        <v>Rosales</v>
      </c>
      <c r="T1666" t="str">
        <f>VLOOKUP($D1666,Artslister!$A$1:$W$100,9,FALSE)</f>
        <v>Rosaceae</v>
      </c>
      <c r="U1666" t="str">
        <f>VLOOKUP($D1666,Artslister!$A$1:$W$100,10,FALSE)</f>
        <v>Rosa</v>
      </c>
      <c r="V1666">
        <f>VLOOKUP($D1666,Artslister!$A$1:$W$100,11,FALSE)</f>
        <v>0</v>
      </c>
      <c r="W1666">
        <f>VLOOKUP($D1666,Artslister!$A$1:$W$100,12,FALSE)</f>
        <v>0</v>
      </c>
      <c r="X1666" t="str">
        <f>VLOOKUP($D1666,Artslister!$A$1:$W$100,13,FALSE)</f>
        <v>L.</v>
      </c>
      <c r="Y1666" t="e">
        <f>VLOOKUP($D1666,Artslister!$A$1:$W$100,15,FALSE)</f>
        <v>#N/A</v>
      </c>
      <c r="Z1666" t="e">
        <f>VLOOKUP($D1666,Artslister!$A$1:$W$100,17,FALSE)</f>
        <v>#N/A</v>
      </c>
    </row>
    <row r="1667" spans="1:26" x14ac:dyDescent="0.3">
      <c r="A1667" t="s">
        <v>75</v>
      </c>
      <c r="B1667">
        <v>2018</v>
      </c>
      <c r="C1667" t="s">
        <v>1407</v>
      </c>
      <c r="D1667" t="s">
        <v>1714</v>
      </c>
      <c r="E1667">
        <v>1</v>
      </c>
      <c r="H1667">
        <v>1</v>
      </c>
      <c r="M1667" t="str">
        <f>VLOOKUP($D1667,Artslister!$A$1:$W$100,2,FALSE)</f>
        <v>Rosa sp.</v>
      </c>
      <c r="N1667" t="str">
        <f>VLOOKUP($D1667,Artslister!$A$1:$W$100,3,FALSE)</f>
        <v>103384</v>
      </c>
      <c r="O1667" t="str">
        <f>VLOOKUP($D1667,Artslister!$A$1:$W$100,4,FALSE)</f>
        <v>63344</v>
      </c>
      <c r="P1667" t="str">
        <f>VLOOKUP($D1667,Artslister!$A$1:$W$100,5,FALSE)</f>
        <v>Plantae</v>
      </c>
      <c r="Q1667" t="str">
        <f>VLOOKUP($D1667,Artslister!$A$1:$W$100,6,FALSE)</f>
        <v>Magnoliophyta</v>
      </c>
      <c r="R1667" t="str">
        <f>VLOOKUP($D1667,Artslister!$A$1:$W$100,7,FALSE)</f>
        <v>Eudicots</v>
      </c>
      <c r="S1667" t="str">
        <f>VLOOKUP($D1667,Artslister!$A$1:$W$100,8,FALSE)</f>
        <v>Rosales</v>
      </c>
      <c r="T1667" t="str">
        <f>VLOOKUP($D1667,Artslister!$A$1:$W$100,9,FALSE)</f>
        <v>Rosaceae</v>
      </c>
      <c r="U1667" t="str">
        <f>VLOOKUP($D1667,Artslister!$A$1:$W$100,10,FALSE)</f>
        <v>Rosa</v>
      </c>
      <c r="V1667">
        <f>VLOOKUP($D1667,Artslister!$A$1:$W$100,11,FALSE)</f>
        <v>0</v>
      </c>
      <c r="W1667">
        <f>VLOOKUP($D1667,Artslister!$A$1:$W$100,12,FALSE)</f>
        <v>0</v>
      </c>
      <c r="X1667" t="str">
        <f>VLOOKUP($D1667,Artslister!$A$1:$W$100,13,FALSE)</f>
        <v>L.</v>
      </c>
      <c r="Y1667" t="e">
        <f>VLOOKUP($D1667,Artslister!$A$1:$W$100,15,FALSE)</f>
        <v>#N/A</v>
      </c>
      <c r="Z1667" t="e">
        <f>VLOOKUP($D1667,Artslister!$A$1:$W$100,17,FALSE)</f>
        <v>#N/A</v>
      </c>
    </row>
    <row r="1668" spans="1:26" x14ac:dyDescent="0.3">
      <c r="A1668" t="s">
        <v>596</v>
      </c>
      <c r="B1668">
        <v>2018</v>
      </c>
      <c r="C1668" t="s">
        <v>1443</v>
      </c>
      <c r="D1668" t="s">
        <v>1714</v>
      </c>
      <c r="E1668">
        <v>1</v>
      </c>
      <c r="H1668">
        <v>1</v>
      </c>
      <c r="M1668" t="str">
        <f>VLOOKUP($D1668,Artslister!$A$1:$W$100,2,FALSE)</f>
        <v>Rosa sp.</v>
      </c>
      <c r="N1668" t="str">
        <f>VLOOKUP($D1668,Artslister!$A$1:$W$100,3,FALSE)</f>
        <v>103384</v>
      </c>
      <c r="O1668" t="str">
        <f>VLOOKUP($D1668,Artslister!$A$1:$W$100,4,FALSE)</f>
        <v>63344</v>
      </c>
      <c r="P1668" t="str">
        <f>VLOOKUP($D1668,Artslister!$A$1:$W$100,5,FALSE)</f>
        <v>Plantae</v>
      </c>
      <c r="Q1668" t="str">
        <f>VLOOKUP($D1668,Artslister!$A$1:$W$100,6,FALSE)</f>
        <v>Magnoliophyta</v>
      </c>
      <c r="R1668" t="str">
        <f>VLOOKUP($D1668,Artslister!$A$1:$W$100,7,FALSE)</f>
        <v>Eudicots</v>
      </c>
      <c r="S1668" t="str">
        <f>VLOOKUP($D1668,Artslister!$A$1:$W$100,8,FALSE)</f>
        <v>Rosales</v>
      </c>
      <c r="T1668" t="str">
        <f>VLOOKUP($D1668,Artslister!$A$1:$W$100,9,FALSE)</f>
        <v>Rosaceae</v>
      </c>
      <c r="U1668" t="str">
        <f>VLOOKUP($D1668,Artslister!$A$1:$W$100,10,FALSE)</f>
        <v>Rosa</v>
      </c>
      <c r="V1668">
        <f>VLOOKUP($D1668,Artslister!$A$1:$W$100,11,FALSE)</f>
        <v>0</v>
      </c>
      <c r="W1668">
        <f>VLOOKUP($D1668,Artslister!$A$1:$W$100,12,FALSE)</f>
        <v>0</v>
      </c>
      <c r="X1668" t="str">
        <f>VLOOKUP($D1668,Artslister!$A$1:$W$100,13,FALSE)</f>
        <v>L.</v>
      </c>
      <c r="Y1668" t="e">
        <f>VLOOKUP($D1668,Artslister!$A$1:$W$100,15,FALSE)</f>
        <v>#N/A</v>
      </c>
      <c r="Z1668" t="e">
        <f>VLOOKUP($D1668,Artslister!$A$1:$W$100,17,FALSE)</f>
        <v>#N/A</v>
      </c>
    </row>
    <row r="1669" spans="1:26" x14ac:dyDescent="0.3">
      <c r="A1669" t="s">
        <v>56</v>
      </c>
      <c r="B1669">
        <v>2018</v>
      </c>
      <c r="C1669" t="s">
        <v>1469</v>
      </c>
      <c r="D1669" t="s">
        <v>1714</v>
      </c>
      <c r="E1669">
        <v>10</v>
      </c>
      <c r="H1669">
        <v>1</v>
      </c>
      <c r="M1669" t="str">
        <f>VLOOKUP($D1669,Artslister!$A$1:$W$100,2,FALSE)</f>
        <v>Rosa sp.</v>
      </c>
      <c r="N1669" t="str">
        <f>VLOOKUP($D1669,Artslister!$A$1:$W$100,3,FALSE)</f>
        <v>103384</v>
      </c>
      <c r="O1669" t="str">
        <f>VLOOKUP($D1669,Artslister!$A$1:$W$100,4,FALSE)</f>
        <v>63344</v>
      </c>
      <c r="P1669" t="str">
        <f>VLOOKUP($D1669,Artslister!$A$1:$W$100,5,FALSE)</f>
        <v>Plantae</v>
      </c>
      <c r="Q1669" t="str">
        <f>VLOOKUP($D1669,Artslister!$A$1:$W$100,6,FALSE)</f>
        <v>Magnoliophyta</v>
      </c>
      <c r="R1669" t="str">
        <f>VLOOKUP($D1669,Artslister!$A$1:$W$100,7,FALSE)</f>
        <v>Eudicots</v>
      </c>
      <c r="S1669" t="str">
        <f>VLOOKUP($D1669,Artslister!$A$1:$W$100,8,FALSE)</f>
        <v>Rosales</v>
      </c>
      <c r="T1669" t="str">
        <f>VLOOKUP($D1669,Artslister!$A$1:$W$100,9,FALSE)</f>
        <v>Rosaceae</v>
      </c>
      <c r="U1669" t="str">
        <f>VLOOKUP($D1669,Artslister!$A$1:$W$100,10,FALSE)</f>
        <v>Rosa</v>
      </c>
      <c r="V1669">
        <f>VLOOKUP($D1669,Artslister!$A$1:$W$100,11,FALSE)</f>
        <v>0</v>
      </c>
      <c r="W1669">
        <f>VLOOKUP($D1669,Artslister!$A$1:$W$100,12,FALSE)</f>
        <v>0</v>
      </c>
      <c r="X1669" t="str">
        <f>VLOOKUP($D1669,Artslister!$A$1:$W$100,13,FALSE)</f>
        <v>L.</v>
      </c>
      <c r="Y1669" t="e">
        <f>VLOOKUP($D1669,Artslister!$A$1:$W$100,15,FALSE)</f>
        <v>#N/A</v>
      </c>
      <c r="Z1669" t="e">
        <f>VLOOKUP($D1669,Artslister!$A$1:$W$100,17,FALSE)</f>
        <v>#N/A</v>
      </c>
    </row>
    <row r="1670" spans="1:26" x14ac:dyDescent="0.3">
      <c r="A1670" t="s">
        <v>56</v>
      </c>
      <c r="B1670">
        <v>2018</v>
      </c>
      <c r="C1670" t="s">
        <v>1494</v>
      </c>
      <c r="D1670" t="s">
        <v>1714</v>
      </c>
      <c r="E1670">
        <v>15</v>
      </c>
      <c r="H1670">
        <v>1</v>
      </c>
      <c r="L1670" t="s">
        <v>1736</v>
      </c>
      <c r="M1670" t="str">
        <f>VLOOKUP($D1670,Artslister!$A$1:$W$100,2,FALSE)</f>
        <v>Rosa sp.</v>
      </c>
      <c r="N1670" t="str">
        <f>VLOOKUP($D1670,Artslister!$A$1:$W$100,3,FALSE)</f>
        <v>103384</v>
      </c>
      <c r="O1670" t="str">
        <f>VLOOKUP($D1670,Artslister!$A$1:$W$100,4,FALSE)</f>
        <v>63344</v>
      </c>
      <c r="P1670" t="str">
        <f>VLOOKUP($D1670,Artslister!$A$1:$W$100,5,FALSE)</f>
        <v>Plantae</v>
      </c>
      <c r="Q1670" t="str">
        <f>VLOOKUP($D1670,Artslister!$A$1:$W$100,6,FALSE)</f>
        <v>Magnoliophyta</v>
      </c>
      <c r="R1670" t="str">
        <f>VLOOKUP($D1670,Artslister!$A$1:$W$100,7,FALSE)</f>
        <v>Eudicots</v>
      </c>
      <c r="S1670" t="str">
        <f>VLOOKUP($D1670,Artslister!$A$1:$W$100,8,FALSE)</f>
        <v>Rosales</v>
      </c>
      <c r="T1670" t="str">
        <f>VLOOKUP($D1670,Artslister!$A$1:$W$100,9,FALSE)</f>
        <v>Rosaceae</v>
      </c>
      <c r="U1670" t="str">
        <f>VLOOKUP($D1670,Artslister!$A$1:$W$100,10,FALSE)</f>
        <v>Rosa</v>
      </c>
      <c r="V1670">
        <f>VLOOKUP($D1670,Artslister!$A$1:$W$100,11,FALSE)</f>
        <v>0</v>
      </c>
      <c r="W1670">
        <f>VLOOKUP($D1670,Artslister!$A$1:$W$100,12,FALSE)</f>
        <v>0</v>
      </c>
      <c r="X1670" t="str">
        <f>VLOOKUP($D1670,Artslister!$A$1:$W$100,13,FALSE)</f>
        <v>L.</v>
      </c>
      <c r="Y1670" t="e">
        <f>VLOOKUP($D1670,Artslister!$A$1:$W$100,15,FALSE)</f>
        <v>#N/A</v>
      </c>
      <c r="Z1670" t="e">
        <f>VLOOKUP($D1670,Artslister!$A$1:$W$100,17,FALSE)</f>
        <v>#N/A</v>
      </c>
    </row>
    <row r="1671" spans="1:26" x14ac:dyDescent="0.3">
      <c r="A1671" t="s">
        <v>56</v>
      </c>
      <c r="B1671">
        <v>2018</v>
      </c>
      <c r="C1671" t="s">
        <v>1498</v>
      </c>
      <c r="D1671" t="s">
        <v>1714</v>
      </c>
      <c r="E1671">
        <v>8</v>
      </c>
      <c r="H1671">
        <v>1</v>
      </c>
      <c r="M1671" t="str">
        <f>VLOOKUP($D1671,Artslister!$A$1:$W$100,2,FALSE)</f>
        <v>Rosa sp.</v>
      </c>
      <c r="N1671" t="str">
        <f>VLOOKUP($D1671,Artslister!$A$1:$W$100,3,FALSE)</f>
        <v>103384</v>
      </c>
      <c r="O1671" t="str">
        <f>VLOOKUP($D1671,Artslister!$A$1:$W$100,4,FALSE)</f>
        <v>63344</v>
      </c>
      <c r="P1671" t="str">
        <f>VLOOKUP($D1671,Artslister!$A$1:$W$100,5,FALSE)</f>
        <v>Plantae</v>
      </c>
      <c r="Q1671" t="str">
        <f>VLOOKUP($D1671,Artslister!$A$1:$W$100,6,FALSE)</f>
        <v>Magnoliophyta</v>
      </c>
      <c r="R1671" t="str">
        <f>VLOOKUP($D1671,Artslister!$A$1:$W$100,7,FALSE)</f>
        <v>Eudicots</v>
      </c>
      <c r="S1671" t="str">
        <f>VLOOKUP($D1671,Artslister!$A$1:$W$100,8,FALSE)</f>
        <v>Rosales</v>
      </c>
      <c r="T1671" t="str">
        <f>VLOOKUP($D1671,Artslister!$A$1:$W$100,9,FALSE)</f>
        <v>Rosaceae</v>
      </c>
      <c r="U1671" t="str">
        <f>VLOOKUP($D1671,Artslister!$A$1:$W$100,10,FALSE)</f>
        <v>Rosa</v>
      </c>
      <c r="V1671">
        <f>VLOOKUP($D1671,Artslister!$A$1:$W$100,11,FALSE)</f>
        <v>0</v>
      </c>
      <c r="W1671">
        <f>VLOOKUP($D1671,Artslister!$A$1:$W$100,12,FALSE)</f>
        <v>0</v>
      </c>
      <c r="X1671" t="str">
        <f>VLOOKUP($D1671,Artslister!$A$1:$W$100,13,FALSE)</f>
        <v>L.</v>
      </c>
      <c r="Y1671" t="e">
        <f>VLOOKUP($D1671,Artslister!$A$1:$W$100,15,FALSE)</f>
        <v>#N/A</v>
      </c>
      <c r="Z1671" t="e">
        <f>VLOOKUP($D1671,Artslister!$A$1:$W$100,17,FALSE)</f>
        <v>#N/A</v>
      </c>
    </row>
    <row r="1672" spans="1:26" x14ac:dyDescent="0.3">
      <c r="A1672" t="s">
        <v>56</v>
      </c>
      <c r="B1672">
        <v>2018</v>
      </c>
      <c r="C1672" t="s">
        <v>1486</v>
      </c>
      <c r="D1672" t="s">
        <v>1714</v>
      </c>
      <c r="E1672">
        <v>1</v>
      </c>
      <c r="H1672">
        <v>1</v>
      </c>
      <c r="M1672" t="str">
        <f>VLOOKUP($D1672,Artslister!$A$1:$W$100,2,FALSE)</f>
        <v>Rosa sp.</v>
      </c>
      <c r="N1672" t="str">
        <f>VLOOKUP($D1672,Artslister!$A$1:$W$100,3,FALSE)</f>
        <v>103384</v>
      </c>
      <c r="O1672" t="str">
        <f>VLOOKUP($D1672,Artslister!$A$1:$W$100,4,FALSE)</f>
        <v>63344</v>
      </c>
      <c r="P1672" t="str">
        <f>VLOOKUP($D1672,Artslister!$A$1:$W$100,5,FALSE)</f>
        <v>Plantae</v>
      </c>
      <c r="Q1672" t="str">
        <f>VLOOKUP($D1672,Artslister!$A$1:$W$100,6,FALSE)</f>
        <v>Magnoliophyta</v>
      </c>
      <c r="R1672" t="str">
        <f>VLOOKUP($D1672,Artslister!$A$1:$W$100,7,FALSE)</f>
        <v>Eudicots</v>
      </c>
      <c r="S1672" t="str">
        <f>VLOOKUP($D1672,Artslister!$A$1:$W$100,8,FALSE)</f>
        <v>Rosales</v>
      </c>
      <c r="T1672" t="str">
        <f>VLOOKUP($D1672,Artslister!$A$1:$W$100,9,FALSE)</f>
        <v>Rosaceae</v>
      </c>
      <c r="U1672" t="str">
        <f>VLOOKUP($D1672,Artslister!$A$1:$W$100,10,FALSE)</f>
        <v>Rosa</v>
      </c>
      <c r="V1672">
        <f>VLOOKUP($D1672,Artslister!$A$1:$W$100,11,FALSE)</f>
        <v>0</v>
      </c>
      <c r="W1672">
        <f>VLOOKUP($D1672,Artslister!$A$1:$W$100,12,FALSE)</f>
        <v>0</v>
      </c>
      <c r="X1672" t="str">
        <f>VLOOKUP($D1672,Artslister!$A$1:$W$100,13,FALSE)</f>
        <v>L.</v>
      </c>
      <c r="Y1672" t="e">
        <f>VLOOKUP($D1672,Artslister!$A$1:$W$100,15,FALSE)</f>
        <v>#N/A</v>
      </c>
      <c r="Z1672" t="e">
        <f>VLOOKUP($D1672,Artslister!$A$1:$W$100,17,FALSE)</f>
        <v>#N/A</v>
      </c>
    </row>
    <row r="1673" spans="1:26" x14ac:dyDescent="0.3">
      <c r="A1673" t="s">
        <v>56</v>
      </c>
      <c r="B1673">
        <v>2018</v>
      </c>
      <c r="C1673" t="s">
        <v>1500</v>
      </c>
      <c r="D1673" t="s">
        <v>1714</v>
      </c>
      <c r="E1673">
        <v>20</v>
      </c>
      <c r="H1673">
        <v>1</v>
      </c>
      <c r="L1673" t="s">
        <v>1745</v>
      </c>
      <c r="M1673" t="str">
        <f>VLOOKUP($D1673,Artslister!$A$1:$W$100,2,FALSE)</f>
        <v>Rosa sp.</v>
      </c>
      <c r="N1673" t="str">
        <f>VLOOKUP($D1673,Artslister!$A$1:$W$100,3,FALSE)</f>
        <v>103384</v>
      </c>
      <c r="O1673" t="str">
        <f>VLOOKUP($D1673,Artslister!$A$1:$W$100,4,FALSE)</f>
        <v>63344</v>
      </c>
      <c r="P1673" t="str">
        <f>VLOOKUP($D1673,Artslister!$A$1:$W$100,5,FALSE)</f>
        <v>Plantae</v>
      </c>
      <c r="Q1673" t="str">
        <f>VLOOKUP($D1673,Artslister!$A$1:$W$100,6,FALSE)</f>
        <v>Magnoliophyta</v>
      </c>
      <c r="R1673" t="str">
        <f>VLOOKUP($D1673,Artslister!$A$1:$W$100,7,FALSE)</f>
        <v>Eudicots</v>
      </c>
      <c r="S1673" t="str">
        <f>VLOOKUP($D1673,Artslister!$A$1:$W$100,8,FALSE)</f>
        <v>Rosales</v>
      </c>
      <c r="T1673" t="str">
        <f>VLOOKUP($D1673,Artslister!$A$1:$W$100,9,FALSE)</f>
        <v>Rosaceae</v>
      </c>
      <c r="U1673" t="str">
        <f>VLOOKUP($D1673,Artslister!$A$1:$W$100,10,FALSE)</f>
        <v>Rosa</v>
      </c>
      <c r="V1673">
        <f>VLOOKUP($D1673,Artslister!$A$1:$W$100,11,FALSE)</f>
        <v>0</v>
      </c>
      <c r="W1673">
        <f>VLOOKUP($D1673,Artslister!$A$1:$W$100,12,FALSE)</f>
        <v>0</v>
      </c>
      <c r="X1673" t="str">
        <f>VLOOKUP($D1673,Artslister!$A$1:$W$100,13,FALSE)</f>
        <v>L.</v>
      </c>
      <c r="Y1673" t="e">
        <f>VLOOKUP($D1673,Artslister!$A$1:$W$100,15,FALSE)</f>
        <v>#N/A</v>
      </c>
      <c r="Z1673" t="e">
        <f>VLOOKUP($D1673,Artslister!$A$1:$W$100,17,FALSE)</f>
        <v>#N/A</v>
      </c>
    </row>
    <row r="1674" spans="1:26" x14ac:dyDescent="0.3">
      <c r="A1674" t="s">
        <v>56</v>
      </c>
      <c r="B1674">
        <v>2018</v>
      </c>
      <c r="C1674" t="s">
        <v>1488</v>
      </c>
      <c r="D1674" t="s">
        <v>1714</v>
      </c>
      <c r="E1674">
        <v>5</v>
      </c>
      <c r="H1674">
        <v>1</v>
      </c>
      <c r="M1674" t="str">
        <f>VLOOKUP($D1674,Artslister!$A$1:$W$100,2,FALSE)</f>
        <v>Rosa sp.</v>
      </c>
      <c r="N1674" t="str">
        <f>VLOOKUP($D1674,Artslister!$A$1:$W$100,3,FALSE)</f>
        <v>103384</v>
      </c>
      <c r="O1674" t="str">
        <f>VLOOKUP($D1674,Artslister!$A$1:$W$100,4,FALSE)</f>
        <v>63344</v>
      </c>
      <c r="P1674" t="str">
        <f>VLOOKUP($D1674,Artslister!$A$1:$W$100,5,FALSE)</f>
        <v>Plantae</v>
      </c>
      <c r="Q1674" t="str">
        <f>VLOOKUP($D1674,Artslister!$A$1:$W$100,6,FALSE)</f>
        <v>Magnoliophyta</v>
      </c>
      <c r="R1674" t="str">
        <f>VLOOKUP($D1674,Artslister!$A$1:$W$100,7,FALSE)</f>
        <v>Eudicots</v>
      </c>
      <c r="S1674" t="str">
        <f>VLOOKUP($D1674,Artslister!$A$1:$W$100,8,FALSE)</f>
        <v>Rosales</v>
      </c>
      <c r="T1674" t="str">
        <f>VLOOKUP($D1674,Artslister!$A$1:$W$100,9,FALSE)</f>
        <v>Rosaceae</v>
      </c>
      <c r="U1674" t="str">
        <f>VLOOKUP($D1674,Artslister!$A$1:$W$100,10,FALSE)</f>
        <v>Rosa</v>
      </c>
      <c r="V1674">
        <f>VLOOKUP($D1674,Artslister!$A$1:$W$100,11,FALSE)</f>
        <v>0</v>
      </c>
      <c r="W1674">
        <f>VLOOKUP($D1674,Artslister!$A$1:$W$100,12,FALSE)</f>
        <v>0</v>
      </c>
      <c r="X1674" t="str">
        <f>VLOOKUP($D1674,Artslister!$A$1:$W$100,13,FALSE)</f>
        <v>L.</v>
      </c>
      <c r="Y1674" t="e">
        <f>VLOOKUP($D1674,Artslister!$A$1:$W$100,15,FALSE)</f>
        <v>#N/A</v>
      </c>
      <c r="Z1674" t="e">
        <f>VLOOKUP($D1674,Artslister!$A$1:$W$100,17,FALSE)</f>
        <v>#N/A</v>
      </c>
    </row>
    <row r="1675" spans="1:26" x14ac:dyDescent="0.3">
      <c r="A1675" t="s">
        <v>56</v>
      </c>
      <c r="B1675">
        <v>2018</v>
      </c>
      <c r="C1675" t="s">
        <v>1484</v>
      </c>
      <c r="D1675" t="s">
        <v>1714</v>
      </c>
      <c r="E1675">
        <v>1</v>
      </c>
      <c r="H1675">
        <v>1</v>
      </c>
      <c r="M1675" t="str">
        <f>VLOOKUP($D1675,Artslister!$A$1:$W$100,2,FALSE)</f>
        <v>Rosa sp.</v>
      </c>
      <c r="N1675" t="str">
        <f>VLOOKUP($D1675,Artslister!$A$1:$W$100,3,FALSE)</f>
        <v>103384</v>
      </c>
      <c r="O1675" t="str">
        <f>VLOOKUP($D1675,Artslister!$A$1:$W$100,4,FALSE)</f>
        <v>63344</v>
      </c>
      <c r="P1675" t="str">
        <f>VLOOKUP($D1675,Artslister!$A$1:$W$100,5,FALSE)</f>
        <v>Plantae</v>
      </c>
      <c r="Q1675" t="str">
        <f>VLOOKUP($D1675,Artslister!$A$1:$W$100,6,FALSE)</f>
        <v>Magnoliophyta</v>
      </c>
      <c r="R1675" t="str">
        <f>VLOOKUP($D1675,Artslister!$A$1:$W$100,7,FALSE)</f>
        <v>Eudicots</v>
      </c>
      <c r="S1675" t="str">
        <f>VLOOKUP($D1675,Artslister!$A$1:$W$100,8,FALSE)</f>
        <v>Rosales</v>
      </c>
      <c r="T1675" t="str">
        <f>VLOOKUP($D1675,Artslister!$A$1:$W$100,9,FALSE)</f>
        <v>Rosaceae</v>
      </c>
      <c r="U1675" t="str">
        <f>VLOOKUP($D1675,Artslister!$A$1:$W$100,10,FALSE)</f>
        <v>Rosa</v>
      </c>
      <c r="V1675">
        <f>VLOOKUP($D1675,Artslister!$A$1:$W$100,11,FALSE)</f>
        <v>0</v>
      </c>
      <c r="W1675">
        <f>VLOOKUP($D1675,Artslister!$A$1:$W$100,12,FALSE)</f>
        <v>0</v>
      </c>
      <c r="X1675" t="str">
        <f>VLOOKUP($D1675,Artslister!$A$1:$W$100,13,FALSE)</f>
        <v>L.</v>
      </c>
      <c r="Y1675" t="e">
        <f>VLOOKUP($D1675,Artslister!$A$1:$W$100,15,FALSE)</f>
        <v>#N/A</v>
      </c>
      <c r="Z1675" t="e">
        <f>VLOOKUP($D1675,Artslister!$A$1:$W$100,17,FALSE)</f>
        <v>#N/A</v>
      </c>
    </row>
    <row r="1676" spans="1:26" x14ac:dyDescent="0.3">
      <c r="A1676" t="s">
        <v>98</v>
      </c>
      <c r="B1676">
        <v>2018</v>
      </c>
      <c r="C1676" t="s">
        <v>1563</v>
      </c>
      <c r="D1676" t="s">
        <v>1714</v>
      </c>
      <c r="E1676">
        <v>5</v>
      </c>
      <c r="H1676">
        <v>1</v>
      </c>
      <c r="M1676" t="str">
        <f>VLOOKUP($D1676,Artslister!$A$1:$W$100,2,FALSE)</f>
        <v>Rosa sp.</v>
      </c>
      <c r="N1676" t="str">
        <f>VLOOKUP($D1676,Artslister!$A$1:$W$100,3,FALSE)</f>
        <v>103384</v>
      </c>
      <c r="O1676" t="str">
        <f>VLOOKUP($D1676,Artslister!$A$1:$W$100,4,FALSE)</f>
        <v>63344</v>
      </c>
      <c r="P1676" t="str">
        <f>VLOOKUP($D1676,Artslister!$A$1:$W$100,5,FALSE)</f>
        <v>Plantae</v>
      </c>
      <c r="Q1676" t="str">
        <f>VLOOKUP($D1676,Artslister!$A$1:$W$100,6,FALSE)</f>
        <v>Magnoliophyta</v>
      </c>
      <c r="R1676" t="str">
        <f>VLOOKUP($D1676,Artslister!$A$1:$W$100,7,FALSE)</f>
        <v>Eudicots</v>
      </c>
      <c r="S1676" t="str">
        <f>VLOOKUP($D1676,Artslister!$A$1:$W$100,8,FALSE)</f>
        <v>Rosales</v>
      </c>
      <c r="T1676" t="str">
        <f>VLOOKUP($D1676,Artslister!$A$1:$W$100,9,FALSE)</f>
        <v>Rosaceae</v>
      </c>
      <c r="U1676" t="str">
        <f>VLOOKUP($D1676,Artslister!$A$1:$W$100,10,FALSE)</f>
        <v>Rosa</v>
      </c>
      <c r="V1676">
        <f>VLOOKUP($D1676,Artslister!$A$1:$W$100,11,FALSE)</f>
        <v>0</v>
      </c>
      <c r="W1676">
        <f>VLOOKUP($D1676,Artslister!$A$1:$W$100,12,FALSE)</f>
        <v>0</v>
      </c>
      <c r="X1676" t="str">
        <f>VLOOKUP($D1676,Artslister!$A$1:$W$100,13,FALSE)</f>
        <v>L.</v>
      </c>
      <c r="Y1676" t="e">
        <f>VLOOKUP($D1676,Artslister!$A$1:$W$100,15,FALSE)</f>
        <v>#N/A</v>
      </c>
      <c r="Z1676" t="e">
        <f>VLOOKUP($D1676,Artslister!$A$1:$W$100,17,FALSE)</f>
        <v>#N/A</v>
      </c>
    </row>
    <row r="1677" spans="1:26" x14ac:dyDescent="0.3">
      <c r="A1677" t="s">
        <v>98</v>
      </c>
      <c r="B1677">
        <v>2018</v>
      </c>
      <c r="C1677" t="s">
        <v>1556</v>
      </c>
      <c r="D1677" t="s">
        <v>1714</v>
      </c>
      <c r="E1677">
        <v>3</v>
      </c>
      <c r="H1677">
        <v>1</v>
      </c>
      <c r="L1677" t="s">
        <v>1725</v>
      </c>
      <c r="M1677" t="str">
        <f>VLOOKUP($D1677,Artslister!$A$1:$W$100,2,FALSE)</f>
        <v>Rosa sp.</v>
      </c>
      <c r="N1677" t="str">
        <f>VLOOKUP($D1677,Artslister!$A$1:$W$100,3,FALSE)</f>
        <v>103384</v>
      </c>
      <c r="O1677" t="str">
        <f>VLOOKUP($D1677,Artslister!$A$1:$W$100,4,FALSE)</f>
        <v>63344</v>
      </c>
      <c r="P1677" t="str">
        <f>VLOOKUP($D1677,Artslister!$A$1:$W$100,5,FALSE)</f>
        <v>Plantae</v>
      </c>
      <c r="Q1677" t="str">
        <f>VLOOKUP($D1677,Artslister!$A$1:$W$100,6,FALSE)</f>
        <v>Magnoliophyta</v>
      </c>
      <c r="R1677" t="str">
        <f>VLOOKUP($D1677,Artslister!$A$1:$W$100,7,FALSE)</f>
        <v>Eudicots</v>
      </c>
      <c r="S1677" t="str">
        <f>VLOOKUP($D1677,Artslister!$A$1:$W$100,8,FALSE)</f>
        <v>Rosales</v>
      </c>
      <c r="T1677" t="str">
        <f>VLOOKUP($D1677,Artslister!$A$1:$W$100,9,FALSE)</f>
        <v>Rosaceae</v>
      </c>
      <c r="U1677" t="str">
        <f>VLOOKUP($D1677,Artslister!$A$1:$W$100,10,FALSE)</f>
        <v>Rosa</v>
      </c>
      <c r="V1677">
        <f>VLOOKUP($D1677,Artslister!$A$1:$W$100,11,FALSE)</f>
        <v>0</v>
      </c>
      <c r="W1677">
        <f>VLOOKUP($D1677,Artslister!$A$1:$W$100,12,FALSE)</f>
        <v>0</v>
      </c>
      <c r="X1677" t="str">
        <f>VLOOKUP($D1677,Artslister!$A$1:$W$100,13,FALSE)</f>
        <v>L.</v>
      </c>
      <c r="Y1677" t="e">
        <f>VLOOKUP($D1677,Artslister!$A$1:$W$100,15,FALSE)</f>
        <v>#N/A</v>
      </c>
      <c r="Z1677" t="e">
        <f>VLOOKUP($D1677,Artslister!$A$1:$W$100,17,FALSE)</f>
        <v>#N/A</v>
      </c>
    </row>
    <row r="1678" spans="1:26" x14ac:dyDescent="0.3">
      <c r="A1678" t="s">
        <v>98</v>
      </c>
      <c r="B1678">
        <v>2018</v>
      </c>
      <c r="C1678" t="s">
        <v>1558</v>
      </c>
      <c r="D1678" t="s">
        <v>1714</v>
      </c>
      <c r="E1678">
        <v>5</v>
      </c>
      <c r="H1678">
        <v>1</v>
      </c>
      <c r="L1678" t="s">
        <v>1746</v>
      </c>
      <c r="M1678" t="str">
        <f>VLOOKUP($D1678,Artslister!$A$1:$W$100,2,FALSE)</f>
        <v>Rosa sp.</v>
      </c>
      <c r="N1678" t="str">
        <f>VLOOKUP($D1678,Artslister!$A$1:$W$100,3,FALSE)</f>
        <v>103384</v>
      </c>
      <c r="O1678" t="str">
        <f>VLOOKUP($D1678,Artslister!$A$1:$W$100,4,FALSE)</f>
        <v>63344</v>
      </c>
      <c r="P1678" t="str">
        <f>VLOOKUP($D1678,Artslister!$A$1:$W$100,5,FALSE)</f>
        <v>Plantae</v>
      </c>
      <c r="Q1678" t="str">
        <f>VLOOKUP($D1678,Artslister!$A$1:$W$100,6,FALSE)</f>
        <v>Magnoliophyta</v>
      </c>
      <c r="R1678" t="str">
        <f>VLOOKUP($D1678,Artslister!$A$1:$W$100,7,FALSE)</f>
        <v>Eudicots</v>
      </c>
      <c r="S1678" t="str">
        <f>VLOOKUP($D1678,Artslister!$A$1:$W$100,8,FALSE)</f>
        <v>Rosales</v>
      </c>
      <c r="T1678" t="str">
        <f>VLOOKUP($D1678,Artslister!$A$1:$W$100,9,FALSE)</f>
        <v>Rosaceae</v>
      </c>
      <c r="U1678" t="str">
        <f>VLOOKUP($D1678,Artslister!$A$1:$W$100,10,FALSE)</f>
        <v>Rosa</v>
      </c>
      <c r="V1678">
        <f>VLOOKUP($D1678,Artslister!$A$1:$W$100,11,FALSE)</f>
        <v>0</v>
      </c>
      <c r="W1678">
        <f>VLOOKUP($D1678,Artslister!$A$1:$W$100,12,FALSE)</f>
        <v>0</v>
      </c>
      <c r="X1678" t="str">
        <f>VLOOKUP($D1678,Artslister!$A$1:$W$100,13,FALSE)</f>
        <v>L.</v>
      </c>
      <c r="Y1678" t="e">
        <f>VLOOKUP($D1678,Artslister!$A$1:$W$100,15,FALSE)</f>
        <v>#N/A</v>
      </c>
      <c r="Z1678" t="e">
        <f>VLOOKUP($D1678,Artslister!$A$1:$W$100,17,FALSE)</f>
        <v>#N/A</v>
      </c>
    </row>
    <row r="1679" spans="1:26" x14ac:dyDescent="0.3">
      <c r="A1679" t="s">
        <v>98</v>
      </c>
      <c r="B1679">
        <v>2018</v>
      </c>
      <c r="C1679" t="s">
        <v>1561</v>
      </c>
      <c r="D1679" t="s">
        <v>1714</v>
      </c>
      <c r="E1679">
        <v>5</v>
      </c>
      <c r="H1679">
        <v>1</v>
      </c>
      <c r="M1679" t="str">
        <f>VLOOKUP($D1679,Artslister!$A$1:$W$100,2,FALSE)</f>
        <v>Rosa sp.</v>
      </c>
      <c r="N1679" t="str">
        <f>VLOOKUP($D1679,Artslister!$A$1:$W$100,3,FALSE)</f>
        <v>103384</v>
      </c>
      <c r="O1679" t="str">
        <f>VLOOKUP($D1679,Artslister!$A$1:$W$100,4,FALSE)</f>
        <v>63344</v>
      </c>
      <c r="P1679" t="str">
        <f>VLOOKUP($D1679,Artslister!$A$1:$W$100,5,FALSE)</f>
        <v>Plantae</v>
      </c>
      <c r="Q1679" t="str">
        <f>VLOOKUP($D1679,Artslister!$A$1:$W$100,6,FALSE)</f>
        <v>Magnoliophyta</v>
      </c>
      <c r="R1679" t="str">
        <f>VLOOKUP($D1679,Artslister!$A$1:$W$100,7,FALSE)</f>
        <v>Eudicots</v>
      </c>
      <c r="S1679" t="str">
        <f>VLOOKUP($D1679,Artslister!$A$1:$W$100,8,FALSE)</f>
        <v>Rosales</v>
      </c>
      <c r="T1679" t="str">
        <f>VLOOKUP($D1679,Artslister!$A$1:$W$100,9,FALSE)</f>
        <v>Rosaceae</v>
      </c>
      <c r="U1679" t="str">
        <f>VLOOKUP($D1679,Artslister!$A$1:$W$100,10,FALSE)</f>
        <v>Rosa</v>
      </c>
      <c r="V1679">
        <f>VLOOKUP($D1679,Artslister!$A$1:$W$100,11,FALSE)</f>
        <v>0</v>
      </c>
      <c r="W1679">
        <f>VLOOKUP($D1679,Artslister!$A$1:$W$100,12,FALSE)</f>
        <v>0</v>
      </c>
      <c r="X1679" t="str">
        <f>VLOOKUP($D1679,Artslister!$A$1:$W$100,13,FALSE)</f>
        <v>L.</v>
      </c>
      <c r="Y1679" t="e">
        <f>VLOOKUP($D1679,Artslister!$A$1:$W$100,15,FALSE)</f>
        <v>#N/A</v>
      </c>
      <c r="Z1679" t="e">
        <f>VLOOKUP($D1679,Artslister!$A$1:$W$100,17,FALSE)</f>
        <v>#N/A</v>
      </c>
    </row>
    <row r="1680" spans="1:26" x14ac:dyDescent="0.3">
      <c r="A1680" t="s">
        <v>98</v>
      </c>
      <c r="B1680">
        <v>2018</v>
      </c>
      <c r="C1680" t="s">
        <v>1557</v>
      </c>
      <c r="D1680" t="s">
        <v>1714</v>
      </c>
      <c r="E1680">
        <v>3</v>
      </c>
      <c r="H1680">
        <v>1</v>
      </c>
      <c r="M1680" t="str">
        <f>VLOOKUP($D1680,Artslister!$A$1:$W$100,2,FALSE)</f>
        <v>Rosa sp.</v>
      </c>
      <c r="N1680" t="str">
        <f>VLOOKUP($D1680,Artslister!$A$1:$W$100,3,FALSE)</f>
        <v>103384</v>
      </c>
      <c r="O1680" t="str">
        <f>VLOOKUP($D1680,Artslister!$A$1:$W$100,4,FALSE)</f>
        <v>63344</v>
      </c>
      <c r="P1680" t="str">
        <f>VLOOKUP($D1680,Artslister!$A$1:$W$100,5,FALSE)</f>
        <v>Plantae</v>
      </c>
      <c r="Q1680" t="str">
        <f>VLOOKUP($D1680,Artslister!$A$1:$W$100,6,FALSE)</f>
        <v>Magnoliophyta</v>
      </c>
      <c r="R1680" t="str">
        <f>VLOOKUP($D1680,Artslister!$A$1:$W$100,7,FALSE)</f>
        <v>Eudicots</v>
      </c>
      <c r="S1680" t="str">
        <f>VLOOKUP($D1680,Artslister!$A$1:$W$100,8,FALSE)</f>
        <v>Rosales</v>
      </c>
      <c r="T1680" t="str">
        <f>VLOOKUP($D1680,Artslister!$A$1:$W$100,9,FALSE)</f>
        <v>Rosaceae</v>
      </c>
      <c r="U1680" t="str">
        <f>VLOOKUP($D1680,Artslister!$A$1:$W$100,10,FALSE)</f>
        <v>Rosa</v>
      </c>
      <c r="V1680">
        <f>VLOOKUP($D1680,Artslister!$A$1:$W$100,11,FALSE)</f>
        <v>0</v>
      </c>
      <c r="W1680">
        <f>VLOOKUP($D1680,Artslister!$A$1:$W$100,12,FALSE)</f>
        <v>0</v>
      </c>
      <c r="X1680" t="str">
        <f>VLOOKUP($D1680,Artslister!$A$1:$W$100,13,FALSE)</f>
        <v>L.</v>
      </c>
      <c r="Y1680" t="e">
        <f>VLOOKUP($D1680,Artslister!$A$1:$W$100,15,FALSE)</f>
        <v>#N/A</v>
      </c>
      <c r="Z1680" t="e">
        <f>VLOOKUP($D1680,Artslister!$A$1:$W$100,17,FALSE)</f>
        <v>#N/A</v>
      </c>
    </row>
    <row r="1681" spans="1:26" x14ac:dyDescent="0.3">
      <c r="A1681" t="s">
        <v>636</v>
      </c>
      <c r="B1681">
        <v>2018</v>
      </c>
      <c r="C1681" t="s">
        <v>1668</v>
      </c>
      <c r="D1681" t="s">
        <v>1714</v>
      </c>
      <c r="E1681">
        <v>10</v>
      </c>
      <c r="H1681">
        <v>1</v>
      </c>
      <c r="M1681" t="str">
        <f>VLOOKUP($D1681,Artslister!$A$1:$W$100,2,FALSE)</f>
        <v>Rosa sp.</v>
      </c>
      <c r="N1681" t="str">
        <f>VLOOKUP($D1681,Artslister!$A$1:$W$100,3,FALSE)</f>
        <v>103384</v>
      </c>
      <c r="O1681" t="str">
        <f>VLOOKUP($D1681,Artslister!$A$1:$W$100,4,FALSE)</f>
        <v>63344</v>
      </c>
      <c r="P1681" t="str">
        <f>VLOOKUP($D1681,Artslister!$A$1:$W$100,5,FALSE)</f>
        <v>Plantae</v>
      </c>
      <c r="Q1681" t="str">
        <f>VLOOKUP($D1681,Artslister!$A$1:$W$100,6,FALSE)</f>
        <v>Magnoliophyta</v>
      </c>
      <c r="R1681" t="str">
        <f>VLOOKUP($D1681,Artslister!$A$1:$W$100,7,FALSE)</f>
        <v>Eudicots</v>
      </c>
      <c r="S1681" t="str">
        <f>VLOOKUP($D1681,Artslister!$A$1:$W$100,8,FALSE)</f>
        <v>Rosales</v>
      </c>
      <c r="T1681" t="str">
        <f>VLOOKUP($D1681,Artslister!$A$1:$W$100,9,FALSE)</f>
        <v>Rosaceae</v>
      </c>
      <c r="U1681" t="str">
        <f>VLOOKUP($D1681,Artslister!$A$1:$W$100,10,FALSE)</f>
        <v>Rosa</v>
      </c>
      <c r="V1681">
        <f>VLOOKUP($D1681,Artslister!$A$1:$W$100,11,FALSE)</f>
        <v>0</v>
      </c>
      <c r="W1681">
        <f>VLOOKUP($D1681,Artslister!$A$1:$W$100,12,FALSE)</f>
        <v>0</v>
      </c>
      <c r="X1681" t="str">
        <f>VLOOKUP($D1681,Artslister!$A$1:$W$100,13,FALSE)</f>
        <v>L.</v>
      </c>
      <c r="Y1681" t="e">
        <f>VLOOKUP($D1681,Artslister!$A$1:$W$100,15,FALSE)</f>
        <v>#N/A</v>
      </c>
      <c r="Z1681" t="e">
        <f>VLOOKUP($D1681,Artslister!$A$1:$W$100,17,FALSE)</f>
        <v>#N/A</v>
      </c>
    </row>
    <row r="1682" spans="1:26" x14ac:dyDescent="0.3">
      <c r="A1682" t="s">
        <v>143</v>
      </c>
      <c r="B1682">
        <v>2018</v>
      </c>
      <c r="C1682" t="s">
        <v>1679</v>
      </c>
      <c r="D1682" t="s">
        <v>1714</v>
      </c>
      <c r="E1682">
        <v>50</v>
      </c>
      <c r="H1682">
        <v>1</v>
      </c>
      <c r="M1682" t="str">
        <f>VLOOKUP($D1682,Artslister!$A$1:$W$100,2,FALSE)</f>
        <v>Rosa sp.</v>
      </c>
      <c r="N1682" t="str">
        <f>VLOOKUP($D1682,Artslister!$A$1:$W$100,3,FALSE)</f>
        <v>103384</v>
      </c>
      <c r="O1682" t="str">
        <f>VLOOKUP($D1682,Artslister!$A$1:$W$100,4,FALSE)</f>
        <v>63344</v>
      </c>
      <c r="P1682" t="str">
        <f>VLOOKUP($D1682,Artslister!$A$1:$W$100,5,FALSE)</f>
        <v>Plantae</v>
      </c>
      <c r="Q1682" t="str">
        <f>VLOOKUP($D1682,Artslister!$A$1:$W$100,6,FALSE)</f>
        <v>Magnoliophyta</v>
      </c>
      <c r="R1682" t="str">
        <f>VLOOKUP($D1682,Artslister!$A$1:$W$100,7,FALSE)</f>
        <v>Eudicots</v>
      </c>
      <c r="S1682" t="str">
        <f>VLOOKUP($D1682,Artslister!$A$1:$W$100,8,FALSE)</f>
        <v>Rosales</v>
      </c>
      <c r="T1682" t="str">
        <f>VLOOKUP($D1682,Artslister!$A$1:$W$100,9,FALSE)</f>
        <v>Rosaceae</v>
      </c>
      <c r="U1682" t="str">
        <f>VLOOKUP($D1682,Artslister!$A$1:$W$100,10,FALSE)</f>
        <v>Rosa</v>
      </c>
      <c r="V1682">
        <f>VLOOKUP($D1682,Artslister!$A$1:$W$100,11,FALSE)</f>
        <v>0</v>
      </c>
      <c r="W1682">
        <f>VLOOKUP($D1682,Artslister!$A$1:$W$100,12,FALSE)</f>
        <v>0</v>
      </c>
      <c r="X1682" t="str">
        <f>VLOOKUP($D1682,Artslister!$A$1:$W$100,13,FALSE)</f>
        <v>L.</v>
      </c>
      <c r="Y1682" t="e">
        <f>VLOOKUP($D1682,Artslister!$A$1:$W$100,15,FALSE)</f>
        <v>#N/A</v>
      </c>
      <c r="Z1682" t="e">
        <f>VLOOKUP($D1682,Artslister!$A$1:$W$100,17,FALSE)</f>
        <v>#N/A</v>
      </c>
    </row>
    <row r="1683" spans="1:26" x14ac:dyDescent="0.3">
      <c r="A1683" t="s">
        <v>143</v>
      </c>
      <c r="B1683">
        <v>2018</v>
      </c>
      <c r="C1683" t="s">
        <v>1680</v>
      </c>
      <c r="D1683" t="s">
        <v>1714</v>
      </c>
      <c r="E1683" t="s">
        <v>503</v>
      </c>
      <c r="H1683">
        <v>1</v>
      </c>
      <c r="M1683" t="str">
        <f>VLOOKUP($D1683,Artslister!$A$1:$W$100,2,FALSE)</f>
        <v>Rosa sp.</v>
      </c>
      <c r="N1683" t="str">
        <f>VLOOKUP($D1683,Artslister!$A$1:$W$100,3,FALSE)</f>
        <v>103384</v>
      </c>
      <c r="O1683" t="str">
        <f>VLOOKUP($D1683,Artslister!$A$1:$W$100,4,FALSE)</f>
        <v>63344</v>
      </c>
      <c r="P1683" t="str">
        <f>VLOOKUP($D1683,Artslister!$A$1:$W$100,5,FALSE)</f>
        <v>Plantae</v>
      </c>
      <c r="Q1683" t="str">
        <f>VLOOKUP($D1683,Artslister!$A$1:$W$100,6,FALSE)</f>
        <v>Magnoliophyta</v>
      </c>
      <c r="R1683" t="str">
        <f>VLOOKUP($D1683,Artslister!$A$1:$W$100,7,FALSE)</f>
        <v>Eudicots</v>
      </c>
      <c r="S1683" t="str">
        <f>VLOOKUP($D1683,Artslister!$A$1:$W$100,8,FALSE)</f>
        <v>Rosales</v>
      </c>
      <c r="T1683" t="str">
        <f>VLOOKUP($D1683,Artslister!$A$1:$W$100,9,FALSE)</f>
        <v>Rosaceae</v>
      </c>
      <c r="U1683" t="str">
        <f>VLOOKUP($D1683,Artslister!$A$1:$W$100,10,FALSE)</f>
        <v>Rosa</v>
      </c>
      <c r="V1683">
        <f>VLOOKUP($D1683,Artslister!$A$1:$W$100,11,FALSE)</f>
        <v>0</v>
      </c>
      <c r="W1683">
        <f>VLOOKUP($D1683,Artslister!$A$1:$W$100,12,FALSE)</f>
        <v>0</v>
      </c>
      <c r="X1683" t="str">
        <f>VLOOKUP($D1683,Artslister!$A$1:$W$100,13,FALSE)</f>
        <v>L.</v>
      </c>
      <c r="Y1683" t="e">
        <f>VLOOKUP($D1683,Artslister!$A$1:$W$100,15,FALSE)</f>
        <v>#N/A</v>
      </c>
      <c r="Z1683" t="e">
        <f>VLOOKUP($D1683,Artslister!$A$1:$W$100,17,FALSE)</f>
        <v>#N/A</v>
      </c>
    </row>
    <row r="1684" spans="1:26" x14ac:dyDescent="0.3">
      <c r="A1684" t="s">
        <v>143</v>
      </c>
      <c r="B1684">
        <v>2018</v>
      </c>
      <c r="C1684" t="s">
        <v>1674</v>
      </c>
      <c r="D1684" t="s">
        <v>1714</v>
      </c>
      <c r="E1684" t="s">
        <v>503</v>
      </c>
      <c r="H1684">
        <v>1</v>
      </c>
      <c r="M1684" t="str">
        <f>VLOOKUP($D1684,Artslister!$A$1:$W$100,2,FALSE)</f>
        <v>Rosa sp.</v>
      </c>
      <c r="N1684" t="str">
        <f>VLOOKUP($D1684,Artslister!$A$1:$W$100,3,FALSE)</f>
        <v>103384</v>
      </c>
      <c r="O1684" t="str">
        <f>VLOOKUP($D1684,Artslister!$A$1:$W$100,4,FALSE)</f>
        <v>63344</v>
      </c>
      <c r="P1684" t="str">
        <f>VLOOKUP($D1684,Artslister!$A$1:$W$100,5,FALSE)</f>
        <v>Plantae</v>
      </c>
      <c r="Q1684" t="str">
        <f>VLOOKUP($D1684,Artslister!$A$1:$W$100,6,FALSE)</f>
        <v>Magnoliophyta</v>
      </c>
      <c r="R1684" t="str">
        <f>VLOOKUP($D1684,Artslister!$A$1:$W$100,7,FALSE)</f>
        <v>Eudicots</v>
      </c>
      <c r="S1684" t="str">
        <f>VLOOKUP($D1684,Artslister!$A$1:$W$100,8,FALSE)</f>
        <v>Rosales</v>
      </c>
      <c r="T1684" t="str">
        <f>VLOOKUP($D1684,Artslister!$A$1:$W$100,9,FALSE)</f>
        <v>Rosaceae</v>
      </c>
      <c r="U1684" t="str">
        <f>VLOOKUP($D1684,Artslister!$A$1:$W$100,10,FALSE)</f>
        <v>Rosa</v>
      </c>
      <c r="V1684">
        <f>VLOOKUP($D1684,Artslister!$A$1:$W$100,11,FALSE)</f>
        <v>0</v>
      </c>
      <c r="W1684">
        <f>VLOOKUP($D1684,Artslister!$A$1:$W$100,12,FALSE)</f>
        <v>0</v>
      </c>
      <c r="X1684" t="str">
        <f>VLOOKUP($D1684,Artslister!$A$1:$W$100,13,FALSE)</f>
        <v>L.</v>
      </c>
      <c r="Y1684" t="e">
        <f>VLOOKUP($D1684,Artslister!$A$1:$W$100,15,FALSE)</f>
        <v>#N/A</v>
      </c>
      <c r="Z1684" t="e">
        <f>VLOOKUP($D1684,Artslister!$A$1:$W$100,17,FALSE)</f>
        <v>#N/A</v>
      </c>
    </row>
    <row r="1685" spans="1:26" x14ac:dyDescent="0.3">
      <c r="A1685" t="s">
        <v>143</v>
      </c>
      <c r="B1685">
        <v>2018</v>
      </c>
      <c r="C1685" t="s">
        <v>1678</v>
      </c>
      <c r="D1685" t="s">
        <v>1714</v>
      </c>
      <c r="E1685">
        <v>20</v>
      </c>
      <c r="H1685">
        <v>1</v>
      </c>
      <c r="M1685" t="str">
        <f>VLOOKUP($D1685,Artslister!$A$1:$W$100,2,FALSE)</f>
        <v>Rosa sp.</v>
      </c>
      <c r="N1685" t="str">
        <f>VLOOKUP($D1685,Artslister!$A$1:$W$100,3,FALSE)</f>
        <v>103384</v>
      </c>
      <c r="O1685" t="str">
        <f>VLOOKUP($D1685,Artslister!$A$1:$W$100,4,FALSE)</f>
        <v>63344</v>
      </c>
      <c r="P1685" t="str">
        <f>VLOOKUP($D1685,Artslister!$A$1:$W$100,5,FALSE)</f>
        <v>Plantae</v>
      </c>
      <c r="Q1685" t="str">
        <f>VLOOKUP($D1685,Artslister!$A$1:$W$100,6,FALSE)</f>
        <v>Magnoliophyta</v>
      </c>
      <c r="R1685" t="str">
        <f>VLOOKUP($D1685,Artslister!$A$1:$W$100,7,FALSE)</f>
        <v>Eudicots</v>
      </c>
      <c r="S1685" t="str">
        <f>VLOOKUP($D1685,Artslister!$A$1:$W$100,8,FALSE)</f>
        <v>Rosales</v>
      </c>
      <c r="T1685" t="str">
        <f>VLOOKUP($D1685,Artslister!$A$1:$W$100,9,FALSE)</f>
        <v>Rosaceae</v>
      </c>
      <c r="U1685" t="str">
        <f>VLOOKUP($D1685,Artslister!$A$1:$W$100,10,FALSE)</f>
        <v>Rosa</v>
      </c>
      <c r="V1685">
        <f>VLOOKUP($D1685,Artslister!$A$1:$W$100,11,FALSE)</f>
        <v>0</v>
      </c>
      <c r="W1685">
        <f>VLOOKUP($D1685,Artslister!$A$1:$W$100,12,FALSE)</f>
        <v>0</v>
      </c>
      <c r="X1685" t="str">
        <f>VLOOKUP($D1685,Artslister!$A$1:$W$100,13,FALSE)</f>
        <v>L.</v>
      </c>
      <c r="Y1685" t="e">
        <f>VLOOKUP($D1685,Artslister!$A$1:$W$100,15,FALSE)</f>
        <v>#N/A</v>
      </c>
      <c r="Z1685" t="e">
        <f>VLOOKUP($D1685,Artslister!$A$1:$W$100,17,FALSE)</f>
        <v>#N/A</v>
      </c>
    </row>
    <row r="1686" spans="1:26" x14ac:dyDescent="0.3">
      <c r="A1686" t="s">
        <v>143</v>
      </c>
      <c r="B1686">
        <v>2018</v>
      </c>
      <c r="C1686" t="s">
        <v>1676</v>
      </c>
      <c r="D1686" t="s">
        <v>1714</v>
      </c>
      <c r="E1686" t="s">
        <v>503</v>
      </c>
      <c r="H1686">
        <v>1</v>
      </c>
      <c r="M1686" t="str">
        <f>VLOOKUP($D1686,Artslister!$A$1:$W$100,2,FALSE)</f>
        <v>Rosa sp.</v>
      </c>
      <c r="N1686" t="str">
        <f>VLOOKUP($D1686,Artslister!$A$1:$W$100,3,FALSE)</f>
        <v>103384</v>
      </c>
      <c r="O1686" t="str">
        <f>VLOOKUP($D1686,Artslister!$A$1:$W$100,4,FALSE)</f>
        <v>63344</v>
      </c>
      <c r="P1686" t="str">
        <f>VLOOKUP($D1686,Artslister!$A$1:$W$100,5,FALSE)</f>
        <v>Plantae</v>
      </c>
      <c r="Q1686" t="str">
        <f>VLOOKUP($D1686,Artslister!$A$1:$W$100,6,FALSE)</f>
        <v>Magnoliophyta</v>
      </c>
      <c r="R1686" t="str">
        <f>VLOOKUP($D1686,Artslister!$A$1:$W$100,7,FALSE)</f>
        <v>Eudicots</v>
      </c>
      <c r="S1686" t="str">
        <f>VLOOKUP($D1686,Artslister!$A$1:$W$100,8,FALSE)</f>
        <v>Rosales</v>
      </c>
      <c r="T1686" t="str">
        <f>VLOOKUP($D1686,Artslister!$A$1:$W$100,9,FALSE)</f>
        <v>Rosaceae</v>
      </c>
      <c r="U1686" t="str">
        <f>VLOOKUP($D1686,Artslister!$A$1:$W$100,10,FALSE)</f>
        <v>Rosa</v>
      </c>
      <c r="V1686">
        <f>VLOOKUP($D1686,Artslister!$A$1:$W$100,11,FALSE)</f>
        <v>0</v>
      </c>
      <c r="W1686">
        <f>VLOOKUP($D1686,Artslister!$A$1:$W$100,12,FALSE)</f>
        <v>0</v>
      </c>
      <c r="X1686" t="str">
        <f>VLOOKUP($D1686,Artslister!$A$1:$W$100,13,FALSE)</f>
        <v>L.</v>
      </c>
      <c r="Y1686" t="e">
        <f>VLOOKUP($D1686,Artslister!$A$1:$W$100,15,FALSE)</f>
        <v>#N/A</v>
      </c>
      <c r="Z1686" t="e">
        <f>VLOOKUP($D1686,Artslister!$A$1:$W$100,17,FALSE)</f>
        <v>#N/A</v>
      </c>
    </row>
    <row r="1687" spans="1:26" x14ac:dyDescent="0.3">
      <c r="A1687" t="s">
        <v>143</v>
      </c>
      <c r="B1687">
        <v>2018</v>
      </c>
      <c r="C1687" t="s">
        <v>1672</v>
      </c>
      <c r="D1687" t="s">
        <v>1714</v>
      </c>
      <c r="E1687">
        <v>10</v>
      </c>
      <c r="H1687">
        <v>1</v>
      </c>
      <c r="L1687" t="s">
        <v>1735</v>
      </c>
      <c r="M1687" t="str">
        <f>VLOOKUP($D1687,Artslister!$A$1:$W$100,2,FALSE)</f>
        <v>Rosa sp.</v>
      </c>
      <c r="N1687" t="str">
        <f>VLOOKUP($D1687,Artslister!$A$1:$W$100,3,FALSE)</f>
        <v>103384</v>
      </c>
      <c r="O1687" t="str">
        <f>VLOOKUP($D1687,Artslister!$A$1:$W$100,4,FALSE)</f>
        <v>63344</v>
      </c>
      <c r="P1687" t="str">
        <f>VLOOKUP($D1687,Artslister!$A$1:$W$100,5,FALSE)</f>
        <v>Plantae</v>
      </c>
      <c r="Q1687" t="str">
        <f>VLOOKUP($D1687,Artslister!$A$1:$W$100,6,FALSE)</f>
        <v>Magnoliophyta</v>
      </c>
      <c r="R1687" t="str">
        <f>VLOOKUP($D1687,Artslister!$A$1:$W$100,7,FALSE)</f>
        <v>Eudicots</v>
      </c>
      <c r="S1687" t="str">
        <f>VLOOKUP($D1687,Artslister!$A$1:$W$100,8,FALSE)</f>
        <v>Rosales</v>
      </c>
      <c r="T1687" t="str">
        <f>VLOOKUP($D1687,Artslister!$A$1:$W$100,9,FALSE)</f>
        <v>Rosaceae</v>
      </c>
      <c r="U1687" t="str">
        <f>VLOOKUP($D1687,Artslister!$A$1:$W$100,10,FALSE)</f>
        <v>Rosa</v>
      </c>
      <c r="V1687">
        <f>VLOOKUP($D1687,Artslister!$A$1:$W$100,11,FALSE)</f>
        <v>0</v>
      </c>
      <c r="W1687">
        <f>VLOOKUP($D1687,Artslister!$A$1:$W$100,12,FALSE)</f>
        <v>0</v>
      </c>
      <c r="X1687" t="str">
        <f>VLOOKUP($D1687,Artslister!$A$1:$W$100,13,FALSE)</f>
        <v>L.</v>
      </c>
      <c r="Y1687" t="e">
        <f>VLOOKUP($D1687,Artslister!$A$1:$W$100,15,FALSE)</f>
        <v>#N/A</v>
      </c>
      <c r="Z1687" t="e">
        <f>VLOOKUP($D1687,Artslister!$A$1:$W$100,17,FALSE)</f>
        <v>#N/A</v>
      </c>
    </row>
    <row r="1688" spans="1:26" x14ac:dyDescent="0.3">
      <c r="A1688" t="s">
        <v>41</v>
      </c>
      <c r="B1688">
        <v>2019</v>
      </c>
      <c r="C1688" t="s">
        <v>1079</v>
      </c>
      <c r="D1688" t="s">
        <v>1714</v>
      </c>
      <c r="E1688">
        <v>40</v>
      </c>
      <c r="H1688">
        <v>1</v>
      </c>
      <c r="M1688" t="str">
        <f>VLOOKUP($D1688,Artslister!$A$1:$W$100,2,FALSE)</f>
        <v>Rosa sp.</v>
      </c>
      <c r="N1688" t="str">
        <f>VLOOKUP($D1688,Artslister!$A$1:$W$100,3,FALSE)</f>
        <v>103384</v>
      </c>
      <c r="O1688" t="str">
        <f>VLOOKUP($D1688,Artslister!$A$1:$W$100,4,FALSE)</f>
        <v>63344</v>
      </c>
      <c r="P1688" t="str">
        <f>VLOOKUP($D1688,Artslister!$A$1:$W$100,5,FALSE)</f>
        <v>Plantae</v>
      </c>
      <c r="Q1688" t="str">
        <f>VLOOKUP($D1688,Artslister!$A$1:$W$100,6,FALSE)</f>
        <v>Magnoliophyta</v>
      </c>
      <c r="R1688" t="str">
        <f>VLOOKUP($D1688,Artslister!$A$1:$W$100,7,FALSE)</f>
        <v>Eudicots</v>
      </c>
      <c r="S1688" t="str">
        <f>VLOOKUP($D1688,Artslister!$A$1:$W$100,8,FALSE)</f>
        <v>Rosales</v>
      </c>
      <c r="T1688" t="str">
        <f>VLOOKUP($D1688,Artslister!$A$1:$W$100,9,FALSE)</f>
        <v>Rosaceae</v>
      </c>
      <c r="U1688" t="str">
        <f>VLOOKUP($D1688,Artslister!$A$1:$W$100,10,FALSE)</f>
        <v>Rosa</v>
      </c>
      <c r="V1688">
        <f>VLOOKUP($D1688,Artslister!$A$1:$W$100,11,FALSE)</f>
        <v>0</v>
      </c>
      <c r="W1688">
        <f>VLOOKUP($D1688,Artslister!$A$1:$W$100,12,FALSE)</f>
        <v>0</v>
      </c>
      <c r="X1688" t="str">
        <f>VLOOKUP($D1688,Artslister!$A$1:$W$100,13,FALSE)</f>
        <v>L.</v>
      </c>
      <c r="Y1688" t="e">
        <f>VLOOKUP($D1688,Artslister!$A$1:$W$100,15,FALSE)</f>
        <v>#N/A</v>
      </c>
      <c r="Z1688" t="e">
        <f>VLOOKUP($D1688,Artslister!$A$1:$W$100,17,FALSE)</f>
        <v>#N/A</v>
      </c>
    </row>
    <row r="1689" spans="1:26" x14ac:dyDescent="0.3">
      <c r="A1689" t="s">
        <v>41</v>
      </c>
      <c r="B1689">
        <v>2019</v>
      </c>
      <c r="C1689" t="s">
        <v>1078</v>
      </c>
      <c r="D1689" t="s">
        <v>1714</v>
      </c>
      <c r="E1689">
        <v>10</v>
      </c>
      <c r="H1689">
        <v>1</v>
      </c>
      <c r="M1689" t="str">
        <f>VLOOKUP($D1689,Artslister!$A$1:$W$100,2,FALSE)</f>
        <v>Rosa sp.</v>
      </c>
      <c r="N1689" t="str">
        <f>VLOOKUP($D1689,Artslister!$A$1:$W$100,3,FALSE)</f>
        <v>103384</v>
      </c>
      <c r="O1689" t="str">
        <f>VLOOKUP($D1689,Artslister!$A$1:$W$100,4,FALSE)</f>
        <v>63344</v>
      </c>
      <c r="P1689" t="str">
        <f>VLOOKUP($D1689,Artslister!$A$1:$W$100,5,FALSE)</f>
        <v>Plantae</v>
      </c>
      <c r="Q1689" t="str">
        <f>VLOOKUP($D1689,Artslister!$A$1:$W$100,6,FALSE)</f>
        <v>Magnoliophyta</v>
      </c>
      <c r="R1689" t="str">
        <f>VLOOKUP($D1689,Artslister!$A$1:$W$100,7,FALSE)</f>
        <v>Eudicots</v>
      </c>
      <c r="S1689" t="str">
        <f>VLOOKUP($D1689,Artslister!$A$1:$W$100,8,FALSE)</f>
        <v>Rosales</v>
      </c>
      <c r="T1689" t="str">
        <f>VLOOKUP($D1689,Artslister!$A$1:$W$100,9,FALSE)</f>
        <v>Rosaceae</v>
      </c>
      <c r="U1689" t="str">
        <f>VLOOKUP($D1689,Artslister!$A$1:$W$100,10,FALSE)</f>
        <v>Rosa</v>
      </c>
      <c r="V1689">
        <f>VLOOKUP($D1689,Artslister!$A$1:$W$100,11,FALSE)</f>
        <v>0</v>
      </c>
      <c r="W1689">
        <f>VLOOKUP($D1689,Artslister!$A$1:$W$100,12,FALSE)</f>
        <v>0</v>
      </c>
      <c r="X1689" t="str">
        <f>VLOOKUP($D1689,Artslister!$A$1:$W$100,13,FALSE)</f>
        <v>L.</v>
      </c>
      <c r="Y1689" t="e">
        <f>VLOOKUP($D1689,Artslister!$A$1:$W$100,15,FALSE)</f>
        <v>#N/A</v>
      </c>
      <c r="Z1689" t="e">
        <f>VLOOKUP($D1689,Artslister!$A$1:$W$100,17,FALSE)</f>
        <v>#N/A</v>
      </c>
    </row>
    <row r="1690" spans="1:26" x14ac:dyDescent="0.3">
      <c r="A1690" t="s">
        <v>41</v>
      </c>
      <c r="B1690">
        <v>2019</v>
      </c>
      <c r="C1690" t="s">
        <v>1074</v>
      </c>
      <c r="D1690" t="s">
        <v>1714</v>
      </c>
      <c r="E1690">
        <v>10</v>
      </c>
      <c r="H1690">
        <v>1</v>
      </c>
      <c r="M1690" t="str">
        <f>VLOOKUP($D1690,Artslister!$A$1:$W$100,2,FALSE)</f>
        <v>Rosa sp.</v>
      </c>
      <c r="N1690" t="str">
        <f>VLOOKUP($D1690,Artslister!$A$1:$W$100,3,FALSE)</f>
        <v>103384</v>
      </c>
      <c r="O1690" t="str">
        <f>VLOOKUP($D1690,Artslister!$A$1:$W$100,4,FALSE)</f>
        <v>63344</v>
      </c>
      <c r="P1690" t="str">
        <f>VLOOKUP($D1690,Artslister!$A$1:$W$100,5,FALSE)</f>
        <v>Plantae</v>
      </c>
      <c r="Q1690" t="str">
        <f>VLOOKUP($D1690,Artslister!$A$1:$W$100,6,FALSE)</f>
        <v>Magnoliophyta</v>
      </c>
      <c r="R1690" t="str">
        <f>VLOOKUP($D1690,Artslister!$A$1:$W$100,7,FALSE)</f>
        <v>Eudicots</v>
      </c>
      <c r="S1690" t="str">
        <f>VLOOKUP($D1690,Artslister!$A$1:$W$100,8,FALSE)</f>
        <v>Rosales</v>
      </c>
      <c r="T1690" t="str">
        <f>VLOOKUP($D1690,Artslister!$A$1:$W$100,9,FALSE)</f>
        <v>Rosaceae</v>
      </c>
      <c r="U1690" t="str">
        <f>VLOOKUP($D1690,Artslister!$A$1:$W$100,10,FALSE)</f>
        <v>Rosa</v>
      </c>
      <c r="V1690">
        <f>VLOOKUP($D1690,Artslister!$A$1:$W$100,11,FALSE)</f>
        <v>0</v>
      </c>
      <c r="W1690">
        <f>VLOOKUP($D1690,Artslister!$A$1:$W$100,12,FALSE)</f>
        <v>0</v>
      </c>
      <c r="X1690" t="str">
        <f>VLOOKUP($D1690,Artslister!$A$1:$W$100,13,FALSE)</f>
        <v>L.</v>
      </c>
      <c r="Y1690" t="e">
        <f>VLOOKUP($D1690,Artslister!$A$1:$W$100,15,FALSE)</f>
        <v>#N/A</v>
      </c>
      <c r="Z1690" t="e">
        <f>VLOOKUP($D1690,Artslister!$A$1:$W$100,17,FALSE)</f>
        <v>#N/A</v>
      </c>
    </row>
    <row r="1691" spans="1:26" x14ac:dyDescent="0.3">
      <c r="A1691" t="s">
        <v>127</v>
      </c>
      <c r="B1691">
        <v>2019</v>
      </c>
      <c r="C1691" t="s">
        <v>1116</v>
      </c>
      <c r="D1691" t="s">
        <v>1714</v>
      </c>
      <c r="E1691">
        <v>10</v>
      </c>
      <c r="H1691">
        <v>1</v>
      </c>
      <c r="M1691" t="str">
        <f>VLOOKUP($D1691,Artslister!$A$1:$W$100,2,FALSE)</f>
        <v>Rosa sp.</v>
      </c>
      <c r="N1691" t="str">
        <f>VLOOKUP($D1691,Artslister!$A$1:$W$100,3,FALSE)</f>
        <v>103384</v>
      </c>
      <c r="O1691" t="str">
        <f>VLOOKUP($D1691,Artslister!$A$1:$W$100,4,FALSE)</f>
        <v>63344</v>
      </c>
      <c r="P1691" t="str">
        <f>VLOOKUP($D1691,Artslister!$A$1:$W$100,5,FALSE)</f>
        <v>Plantae</v>
      </c>
      <c r="Q1691" t="str">
        <f>VLOOKUP($D1691,Artslister!$A$1:$W$100,6,FALSE)</f>
        <v>Magnoliophyta</v>
      </c>
      <c r="R1691" t="str">
        <f>VLOOKUP($D1691,Artslister!$A$1:$W$100,7,FALSE)</f>
        <v>Eudicots</v>
      </c>
      <c r="S1691" t="str">
        <f>VLOOKUP($D1691,Artslister!$A$1:$W$100,8,FALSE)</f>
        <v>Rosales</v>
      </c>
      <c r="T1691" t="str">
        <f>VLOOKUP($D1691,Artslister!$A$1:$W$100,9,FALSE)</f>
        <v>Rosaceae</v>
      </c>
      <c r="U1691" t="str">
        <f>VLOOKUP($D1691,Artslister!$A$1:$W$100,10,FALSE)</f>
        <v>Rosa</v>
      </c>
      <c r="V1691">
        <f>VLOOKUP($D1691,Artslister!$A$1:$W$100,11,FALSE)</f>
        <v>0</v>
      </c>
      <c r="W1691">
        <f>VLOOKUP($D1691,Artslister!$A$1:$W$100,12,FALSE)</f>
        <v>0</v>
      </c>
      <c r="X1691" t="str">
        <f>VLOOKUP($D1691,Artslister!$A$1:$W$100,13,FALSE)</f>
        <v>L.</v>
      </c>
      <c r="Y1691" t="e">
        <f>VLOOKUP($D1691,Artslister!$A$1:$W$100,15,FALSE)</f>
        <v>#N/A</v>
      </c>
      <c r="Z1691" t="e">
        <f>VLOOKUP($D1691,Artslister!$A$1:$W$100,17,FALSE)</f>
        <v>#N/A</v>
      </c>
    </row>
    <row r="1692" spans="1:26" x14ac:dyDescent="0.3">
      <c r="A1692" t="s">
        <v>127</v>
      </c>
      <c r="B1692">
        <v>2019</v>
      </c>
      <c r="C1692" t="s">
        <v>1118</v>
      </c>
      <c r="D1692" t="s">
        <v>1714</v>
      </c>
      <c r="E1692">
        <v>5</v>
      </c>
      <c r="H1692">
        <v>1</v>
      </c>
      <c r="M1692" t="str">
        <f>VLOOKUP($D1692,Artslister!$A$1:$W$100,2,FALSE)</f>
        <v>Rosa sp.</v>
      </c>
      <c r="N1692" t="str">
        <f>VLOOKUP($D1692,Artslister!$A$1:$W$100,3,FALSE)</f>
        <v>103384</v>
      </c>
      <c r="O1692" t="str">
        <f>VLOOKUP($D1692,Artslister!$A$1:$W$100,4,FALSE)</f>
        <v>63344</v>
      </c>
      <c r="P1692" t="str">
        <f>VLOOKUP($D1692,Artslister!$A$1:$W$100,5,FALSE)</f>
        <v>Plantae</v>
      </c>
      <c r="Q1692" t="str">
        <f>VLOOKUP($D1692,Artslister!$A$1:$W$100,6,FALSE)</f>
        <v>Magnoliophyta</v>
      </c>
      <c r="R1692" t="str">
        <f>VLOOKUP($D1692,Artslister!$A$1:$W$100,7,FALSE)</f>
        <v>Eudicots</v>
      </c>
      <c r="S1692" t="str">
        <f>VLOOKUP($D1692,Artslister!$A$1:$W$100,8,FALSE)</f>
        <v>Rosales</v>
      </c>
      <c r="T1692" t="str">
        <f>VLOOKUP($D1692,Artslister!$A$1:$W$100,9,FALSE)</f>
        <v>Rosaceae</v>
      </c>
      <c r="U1692" t="str">
        <f>VLOOKUP($D1692,Artslister!$A$1:$W$100,10,FALSE)</f>
        <v>Rosa</v>
      </c>
      <c r="V1692">
        <f>VLOOKUP($D1692,Artslister!$A$1:$W$100,11,FALSE)</f>
        <v>0</v>
      </c>
      <c r="W1692">
        <f>VLOOKUP($D1692,Artslister!$A$1:$W$100,12,FALSE)</f>
        <v>0</v>
      </c>
      <c r="X1692" t="str">
        <f>VLOOKUP($D1692,Artslister!$A$1:$W$100,13,FALSE)</f>
        <v>L.</v>
      </c>
      <c r="Y1692" t="e">
        <f>VLOOKUP($D1692,Artslister!$A$1:$W$100,15,FALSE)</f>
        <v>#N/A</v>
      </c>
      <c r="Z1692" t="e">
        <f>VLOOKUP($D1692,Artslister!$A$1:$W$100,17,FALSE)</f>
        <v>#N/A</v>
      </c>
    </row>
    <row r="1693" spans="1:26" x14ac:dyDescent="0.3">
      <c r="A1693" t="s">
        <v>127</v>
      </c>
      <c r="B1693">
        <v>2019</v>
      </c>
      <c r="C1693" t="s">
        <v>1120</v>
      </c>
      <c r="D1693" t="s">
        <v>1714</v>
      </c>
      <c r="E1693">
        <v>20</v>
      </c>
      <c r="H1693">
        <v>1</v>
      </c>
      <c r="L1693" t="s">
        <v>1735</v>
      </c>
      <c r="M1693" t="str">
        <f>VLOOKUP($D1693,Artslister!$A$1:$W$100,2,FALSE)</f>
        <v>Rosa sp.</v>
      </c>
      <c r="N1693" t="str">
        <f>VLOOKUP($D1693,Artslister!$A$1:$W$100,3,FALSE)</f>
        <v>103384</v>
      </c>
      <c r="O1693" t="str">
        <f>VLOOKUP($D1693,Artslister!$A$1:$W$100,4,FALSE)</f>
        <v>63344</v>
      </c>
      <c r="P1693" t="str">
        <f>VLOOKUP($D1693,Artslister!$A$1:$W$100,5,FALSE)</f>
        <v>Plantae</v>
      </c>
      <c r="Q1693" t="str">
        <f>VLOOKUP($D1693,Artslister!$A$1:$W$100,6,FALSE)</f>
        <v>Magnoliophyta</v>
      </c>
      <c r="R1693" t="str">
        <f>VLOOKUP($D1693,Artslister!$A$1:$W$100,7,FALSE)</f>
        <v>Eudicots</v>
      </c>
      <c r="S1693" t="str">
        <f>VLOOKUP($D1693,Artslister!$A$1:$W$100,8,FALSE)</f>
        <v>Rosales</v>
      </c>
      <c r="T1693" t="str">
        <f>VLOOKUP($D1693,Artslister!$A$1:$W$100,9,FALSE)</f>
        <v>Rosaceae</v>
      </c>
      <c r="U1693" t="str">
        <f>VLOOKUP($D1693,Artslister!$A$1:$W$100,10,FALSE)</f>
        <v>Rosa</v>
      </c>
      <c r="V1693">
        <f>VLOOKUP($D1693,Artslister!$A$1:$W$100,11,FALSE)</f>
        <v>0</v>
      </c>
      <c r="W1693">
        <f>VLOOKUP($D1693,Artslister!$A$1:$W$100,12,FALSE)</f>
        <v>0</v>
      </c>
      <c r="X1693" t="str">
        <f>VLOOKUP($D1693,Artslister!$A$1:$W$100,13,FALSE)</f>
        <v>L.</v>
      </c>
      <c r="Y1693" t="e">
        <f>VLOOKUP($D1693,Artslister!$A$1:$W$100,15,FALSE)</f>
        <v>#N/A</v>
      </c>
      <c r="Z1693" t="e">
        <f>VLOOKUP($D1693,Artslister!$A$1:$W$100,17,FALSE)</f>
        <v>#N/A</v>
      </c>
    </row>
    <row r="1694" spans="1:26" x14ac:dyDescent="0.3">
      <c r="A1694" t="s">
        <v>127</v>
      </c>
      <c r="B1694">
        <v>2019</v>
      </c>
      <c r="C1694" t="s">
        <v>1121</v>
      </c>
      <c r="D1694" t="s">
        <v>1714</v>
      </c>
      <c r="E1694">
        <v>30</v>
      </c>
      <c r="H1694">
        <v>1</v>
      </c>
      <c r="M1694" t="str">
        <f>VLOOKUP($D1694,Artslister!$A$1:$W$100,2,FALSE)</f>
        <v>Rosa sp.</v>
      </c>
      <c r="N1694" t="str">
        <f>VLOOKUP($D1694,Artslister!$A$1:$W$100,3,FALSE)</f>
        <v>103384</v>
      </c>
      <c r="O1694" t="str">
        <f>VLOOKUP($D1694,Artslister!$A$1:$W$100,4,FALSE)</f>
        <v>63344</v>
      </c>
      <c r="P1694" t="str">
        <f>VLOOKUP($D1694,Artslister!$A$1:$W$100,5,FALSE)</f>
        <v>Plantae</v>
      </c>
      <c r="Q1694" t="str">
        <f>VLOOKUP($D1694,Artslister!$A$1:$W$100,6,FALSE)</f>
        <v>Magnoliophyta</v>
      </c>
      <c r="R1694" t="str">
        <f>VLOOKUP($D1694,Artslister!$A$1:$W$100,7,FALSE)</f>
        <v>Eudicots</v>
      </c>
      <c r="S1694" t="str">
        <f>VLOOKUP($D1694,Artslister!$A$1:$W$100,8,FALSE)</f>
        <v>Rosales</v>
      </c>
      <c r="T1694" t="str">
        <f>VLOOKUP($D1694,Artslister!$A$1:$W$100,9,FALSE)</f>
        <v>Rosaceae</v>
      </c>
      <c r="U1694" t="str">
        <f>VLOOKUP($D1694,Artslister!$A$1:$W$100,10,FALSE)</f>
        <v>Rosa</v>
      </c>
      <c r="V1694">
        <f>VLOOKUP($D1694,Artslister!$A$1:$W$100,11,FALSE)</f>
        <v>0</v>
      </c>
      <c r="W1694">
        <f>VLOOKUP($D1694,Artslister!$A$1:$W$100,12,FALSE)</f>
        <v>0</v>
      </c>
      <c r="X1694" t="str">
        <f>VLOOKUP($D1694,Artslister!$A$1:$W$100,13,FALSE)</f>
        <v>L.</v>
      </c>
      <c r="Y1694" t="e">
        <f>VLOOKUP($D1694,Artslister!$A$1:$W$100,15,FALSE)</f>
        <v>#N/A</v>
      </c>
      <c r="Z1694" t="e">
        <f>VLOOKUP($D1694,Artslister!$A$1:$W$100,17,FALSE)</f>
        <v>#N/A</v>
      </c>
    </row>
    <row r="1695" spans="1:26" x14ac:dyDescent="0.3">
      <c r="A1695" t="s">
        <v>127</v>
      </c>
      <c r="B1695">
        <v>2019</v>
      </c>
      <c r="C1695" t="s">
        <v>1122</v>
      </c>
      <c r="D1695" t="s">
        <v>1714</v>
      </c>
      <c r="E1695">
        <v>10</v>
      </c>
      <c r="H1695">
        <v>1</v>
      </c>
      <c r="M1695" t="str">
        <f>VLOOKUP($D1695,Artslister!$A$1:$W$100,2,FALSE)</f>
        <v>Rosa sp.</v>
      </c>
      <c r="N1695" t="str">
        <f>VLOOKUP($D1695,Artslister!$A$1:$W$100,3,FALSE)</f>
        <v>103384</v>
      </c>
      <c r="O1695" t="str">
        <f>VLOOKUP($D1695,Artslister!$A$1:$W$100,4,FALSE)</f>
        <v>63344</v>
      </c>
      <c r="P1695" t="str">
        <f>VLOOKUP($D1695,Artslister!$A$1:$W$100,5,FALSE)</f>
        <v>Plantae</v>
      </c>
      <c r="Q1695" t="str">
        <f>VLOOKUP($D1695,Artslister!$A$1:$W$100,6,FALSE)</f>
        <v>Magnoliophyta</v>
      </c>
      <c r="R1695" t="str">
        <f>VLOOKUP($D1695,Artslister!$A$1:$W$100,7,FALSE)</f>
        <v>Eudicots</v>
      </c>
      <c r="S1695" t="str">
        <f>VLOOKUP($D1695,Artslister!$A$1:$W$100,8,FALSE)</f>
        <v>Rosales</v>
      </c>
      <c r="T1695" t="str">
        <f>VLOOKUP($D1695,Artslister!$A$1:$W$100,9,FALSE)</f>
        <v>Rosaceae</v>
      </c>
      <c r="U1695" t="str">
        <f>VLOOKUP($D1695,Artslister!$A$1:$W$100,10,FALSE)</f>
        <v>Rosa</v>
      </c>
      <c r="V1695">
        <f>VLOOKUP($D1695,Artslister!$A$1:$W$100,11,FALSE)</f>
        <v>0</v>
      </c>
      <c r="W1695">
        <f>VLOOKUP($D1695,Artslister!$A$1:$W$100,12,FALSE)</f>
        <v>0</v>
      </c>
      <c r="X1695" t="str">
        <f>VLOOKUP($D1695,Artslister!$A$1:$W$100,13,FALSE)</f>
        <v>L.</v>
      </c>
      <c r="Y1695" t="e">
        <f>VLOOKUP($D1695,Artslister!$A$1:$W$100,15,FALSE)</f>
        <v>#N/A</v>
      </c>
      <c r="Z1695" t="e">
        <f>VLOOKUP($D1695,Artslister!$A$1:$W$100,17,FALSE)</f>
        <v>#N/A</v>
      </c>
    </row>
    <row r="1696" spans="1:26" x14ac:dyDescent="0.3">
      <c r="A1696" t="s">
        <v>127</v>
      </c>
      <c r="B1696">
        <v>2019</v>
      </c>
      <c r="C1696" t="s">
        <v>1123</v>
      </c>
      <c r="D1696" t="s">
        <v>1714</v>
      </c>
      <c r="E1696">
        <v>50</v>
      </c>
      <c r="H1696">
        <v>1</v>
      </c>
      <c r="M1696" t="str">
        <f>VLOOKUP($D1696,Artslister!$A$1:$W$100,2,FALSE)</f>
        <v>Rosa sp.</v>
      </c>
      <c r="N1696" t="str">
        <f>VLOOKUP($D1696,Artslister!$A$1:$W$100,3,FALSE)</f>
        <v>103384</v>
      </c>
      <c r="O1696" t="str">
        <f>VLOOKUP($D1696,Artslister!$A$1:$W$100,4,FALSE)</f>
        <v>63344</v>
      </c>
      <c r="P1696" t="str">
        <f>VLOOKUP($D1696,Artslister!$A$1:$W$100,5,FALSE)</f>
        <v>Plantae</v>
      </c>
      <c r="Q1696" t="str">
        <f>VLOOKUP($D1696,Artslister!$A$1:$W$100,6,FALSE)</f>
        <v>Magnoliophyta</v>
      </c>
      <c r="R1696" t="str">
        <f>VLOOKUP($D1696,Artslister!$A$1:$W$100,7,FALSE)</f>
        <v>Eudicots</v>
      </c>
      <c r="S1696" t="str">
        <f>VLOOKUP($D1696,Artslister!$A$1:$W$100,8,FALSE)</f>
        <v>Rosales</v>
      </c>
      <c r="T1696" t="str">
        <f>VLOOKUP($D1696,Artslister!$A$1:$W$100,9,FALSE)</f>
        <v>Rosaceae</v>
      </c>
      <c r="U1696" t="str">
        <f>VLOOKUP($D1696,Artslister!$A$1:$W$100,10,FALSE)</f>
        <v>Rosa</v>
      </c>
      <c r="V1696">
        <f>VLOOKUP($D1696,Artslister!$A$1:$W$100,11,FALSE)</f>
        <v>0</v>
      </c>
      <c r="W1696">
        <f>VLOOKUP($D1696,Artslister!$A$1:$W$100,12,FALSE)</f>
        <v>0</v>
      </c>
      <c r="X1696" t="str">
        <f>VLOOKUP($D1696,Artslister!$A$1:$W$100,13,FALSE)</f>
        <v>L.</v>
      </c>
      <c r="Y1696" t="e">
        <f>VLOOKUP($D1696,Artslister!$A$1:$W$100,15,FALSE)</f>
        <v>#N/A</v>
      </c>
      <c r="Z1696" t="e">
        <f>VLOOKUP($D1696,Artslister!$A$1:$W$100,17,FALSE)</f>
        <v>#N/A</v>
      </c>
    </row>
    <row r="1697" spans="1:26" x14ac:dyDescent="0.3">
      <c r="A1697" t="s">
        <v>138</v>
      </c>
      <c r="B1697">
        <v>2019</v>
      </c>
      <c r="C1697" t="s">
        <v>1136</v>
      </c>
      <c r="D1697" t="s">
        <v>1714</v>
      </c>
      <c r="E1697">
        <v>1</v>
      </c>
      <c r="H1697">
        <v>1</v>
      </c>
      <c r="M1697" t="str">
        <f>VLOOKUP($D1697,Artslister!$A$1:$W$100,2,FALSE)</f>
        <v>Rosa sp.</v>
      </c>
      <c r="N1697" t="str">
        <f>VLOOKUP($D1697,Artslister!$A$1:$W$100,3,FALSE)</f>
        <v>103384</v>
      </c>
      <c r="O1697" t="str">
        <f>VLOOKUP($D1697,Artslister!$A$1:$W$100,4,FALSE)</f>
        <v>63344</v>
      </c>
      <c r="P1697" t="str">
        <f>VLOOKUP($D1697,Artslister!$A$1:$W$100,5,FALSE)</f>
        <v>Plantae</v>
      </c>
      <c r="Q1697" t="str">
        <f>VLOOKUP($D1697,Artslister!$A$1:$W$100,6,FALSE)</f>
        <v>Magnoliophyta</v>
      </c>
      <c r="R1697" t="str">
        <f>VLOOKUP($D1697,Artslister!$A$1:$W$100,7,FALSE)</f>
        <v>Eudicots</v>
      </c>
      <c r="S1697" t="str">
        <f>VLOOKUP($D1697,Artslister!$A$1:$W$100,8,FALSE)</f>
        <v>Rosales</v>
      </c>
      <c r="T1697" t="str">
        <f>VLOOKUP($D1697,Artslister!$A$1:$W$100,9,FALSE)</f>
        <v>Rosaceae</v>
      </c>
      <c r="U1697" t="str">
        <f>VLOOKUP($D1697,Artslister!$A$1:$W$100,10,FALSE)</f>
        <v>Rosa</v>
      </c>
      <c r="V1697">
        <f>VLOOKUP($D1697,Artslister!$A$1:$W$100,11,FALSE)</f>
        <v>0</v>
      </c>
      <c r="W1697">
        <f>VLOOKUP($D1697,Artslister!$A$1:$W$100,12,FALSE)</f>
        <v>0</v>
      </c>
      <c r="X1697" t="str">
        <f>VLOOKUP($D1697,Artslister!$A$1:$W$100,13,FALSE)</f>
        <v>L.</v>
      </c>
      <c r="Y1697" t="e">
        <f>VLOOKUP($D1697,Artslister!$A$1:$W$100,15,FALSE)</f>
        <v>#N/A</v>
      </c>
      <c r="Z1697" t="e">
        <f>VLOOKUP($D1697,Artslister!$A$1:$W$100,17,FALSE)</f>
        <v>#N/A</v>
      </c>
    </row>
    <row r="1698" spans="1:26" x14ac:dyDescent="0.3">
      <c r="A1698" t="s">
        <v>138</v>
      </c>
      <c r="B1698">
        <v>2019</v>
      </c>
      <c r="C1698" t="s">
        <v>1126</v>
      </c>
      <c r="D1698" t="s">
        <v>1714</v>
      </c>
      <c r="E1698">
        <v>20</v>
      </c>
      <c r="H1698">
        <v>1</v>
      </c>
      <c r="M1698" t="str">
        <f>VLOOKUP($D1698,Artslister!$A$1:$W$100,2,FALSE)</f>
        <v>Rosa sp.</v>
      </c>
      <c r="N1698" t="str">
        <f>VLOOKUP($D1698,Artslister!$A$1:$W$100,3,FALSE)</f>
        <v>103384</v>
      </c>
      <c r="O1698" t="str">
        <f>VLOOKUP($D1698,Artslister!$A$1:$W$100,4,FALSE)</f>
        <v>63344</v>
      </c>
      <c r="P1698" t="str">
        <f>VLOOKUP($D1698,Artslister!$A$1:$W$100,5,FALSE)</f>
        <v>Plantae</v>
      </c>
      <c r="Q1698" t="str">
        <f>VLOOKUP($D1698,Artslister!$A$1:$W$100,6,FALSE)</f>
        <v>Magnoliophyta</v>
      </c>
      <c r="R1698" t="str">
        <f>VLOOKUP($D1698,Artslister!$A$1:$W$100,7,FALSE)</f>
        <v>Eudicots</v>
      </c>
      <c r="S1698" t="str">
        <f>VLOOKUP($D1698,Artslister!$A$1:$W$100,8,FALSE)</f>
        <v>Rosales</v>
      </c>
      <c r="T1698" t="str">
        <f>VLOOKUP($D1698,Artslister!$A$1:$W$100,9,FALSE)</f>
        <v>Rosaceae</v>
      </c>
      <c r="U1698" t="str">
        <f>VLOOKUP($D1698,Artslister!$A$1:$W$100,10,FALSE)</f>
        <v>Rosa</v>
      </c>
      <c r="V1698">
        <f>VLOOKUP($D1698,Artslister!$A$1:$W$100,11,FALSE)</f>
        <v>0</v>
      </c>
      <c r="W1698">
        <f>VLOOKUP($D1698,Artslister!$A$1:$W$100,12,FALSE)</f>
        <v>0</v>
      </c>
      <c r="X1698" t="str">
        <f>VLOOKUP($D1698,Artslister!$A$1:$W$100,13,FALSE)</f>
        <v>L.</v>
      </c>
      <c r="Y1698" t="e">
        <f>VLOOKUP($D1698,Artslister!$A$1:$W$100,15,FALSE)</f>
        <v>#N/A</v>
      </c>
      <c r="Z1698" t="e">
        <f>VLOOKUP($D1698,Artslister!$A$1:$W$100,17,FALSE)</f>
        <v>#N/A</v>
      </c>
    </row>
    <row r="1699" spans="1:26" x14ac:dyDescent="0.3">
      <c r="A1699" t="s">
        <v>138</v>
      </c>
      <c r="B1699">
        <v>2019</v>
      </c>
      <c r="C1699" t="s">
        <v>1127</v>
      </c>
      <c r="D1699" t="s">
        <v>1714</v>
      </c>
      <c r="E1699">
        <v>40</v>
      </c>
      <c r="H1699">
        <v>1</v>
      </c>
      <c r="M1699" t="str">
        <f>VLOOKUP($D1699,Artslister!$A$1:$W$100,2,FALSE)</f>
        <v>Rosa sp.</v>
      </c>
      <c r="N1699" t="str">
        <f>VLOOKUP($D1699,Artslister!$A$1:$W$100,3,FALSE)</f>
        <v>103384</v>
      </c>
      <c r="O1699" t="str">
        <f>VLOOKUP($D1699,Artslister!$A$1:$W$100,4,FALSE)</f>
        <v>63344</v>
      </c>
      <c r="P1699" t="str">
        <f>VLOOKUP($D1699,Artslister!$A$1:$W$100,5,FALSE)</f>
        <v>Plantae</v>
      </c>
      <c r="Q1699" t="str">
        <f>VLOOKUP($D1699,Artslister!$A$1:$W$100,6,FALSE)</f>
        <v>Magnoliophyta</v>
      </c>
      <c r="R1699" t="str">
        <f>VLOOKUP($D1699,Artslister!$A$1:$W$100,7,FALSE)</f>
        <v>Eudicots</v>
      </c>
      <c r="S1699" t="str">
        <f>VLOOKUP($D1699,Artslister!$A$1:$W$100,8,FALSE)</f>
        <v>Rosales</v>
      </c>
      <c r="T1699" t="str">
        <f>VLOOKUP($D1699,Artslister!$A$1:$W$100,9,FALSE)</f>
        <v>Rosaceae</v>
      </c>
      <c r="U1699" t="str">
        <f>VLOOKUP($D1699,Artslister!$A$1:$W$100,10,FALSE)</f>
        <v>Rosa</v>
      </c>
      <c r="V1699">
        <f>VLOOKUP($D1699,Artslister!$A$1:$W$100,11,FALSE)</f>
        <v>0</v>
      </c>
      <c r="W1699">
        <f>VLOOKUP($D1699,Artslister!$A$1:$W$100,12,FALSE)</f>
        <v>0</v>
      </c>
      <c r="X1699" t="str">
        <f>VLOOKUP($D1699,Artslister!$A$1:$W$100,13,FALSE)</f>
        <v>L.</v>
      </c>
      <c r="Y1699" t="e">
        <f>VLOOKUP($D1699,Artslister!$A$1:$W$100,15,FALSE)</f>
        <v>#N/A</v>
      </c>
      <c r="Z1699" t="e">
        <f>VLOOKUP($D1699,Artslister!$A$1:$W$100,17,FALSE)</f>
        <v>#N/A</v>
      </c>
    </row>
    <row r="1700" spans="1:26" x14ac:dyDescent="0.3">
      <c r="A1700" t="s">
        <v>138</v>
      </c>
      <c r="B1700">
        <v>2019</v>
      </c>
      <c r="C1700" t="s">
        <v>1128</v>
      </c>
      <c r="D1700" t="s">
        <v>1714</v>
      </c>
      <c r="E1700">
        <v>20</v>
      </c>
      <c r="H1700">
        <v>1</v>
      </c>
      <c r="M1700" t="str">
        <f>VLOOKUP($D1700,Artslister!$A$1:$W$100,2,FALSE)</f>
        <v>Rosa sp.</v>
      </c>
      <c r="N1700" t="str">
        <f>VLOOKUP($D1700,Artslister!$A$1:$W$100,3,FALSE)</f>
        <v>103384</v>
      </c>
      <c r="O1700" t="str">
        <f>VLOOKUP($D1700,Artslister!$A$1:$W$100,4,FALSE)</f>
        <v>63344</v>
      </c>
      <c r="P1700" t="str">
        <f>VLOOKUP($D1700,Artslister!$A$1:$W$100,5,FALSE)</f>
        <v>Plantae</v>
      </c>
      <c r="Q1700" t="str">
        <f>VLOOKUP($D1700,Artslister!$A$1:$W$100,6,FALSE)</f>
        <v>Magnoliophyta</v>
      </c>
      <c r="R1700" t="str">
        <f>VLOOKUP($D1700,Artslister!$A$1:$W$100,7,FALSE)</f>
        <v>Eudicots</v>
      </c>
      <c r="S1700" t="str">
        <f>VLOOKUP($D1700,Artslister!$A$1:$W$100,8,FALSE)</f>
        <v>Rosales</v>
      </c>
      <c r="T1700" t="str">
        <f>VLOOKUP($D1700,Artslister!$A$1:$W$100,9,FALSE)</f>
        <v>Rosaceae</v>
      </c>
      <c r="U1700" t="str">
        <f>VLOOKUP($D1700,Artslister!$A$1:$W$100,10,FALSE)</f>
        <v>Rosa</v>
      </c>
      <c r="V1700">
        <f>VLOOKUP($D1700,Artslister!$A$1:$W$100,11,FALSE)</f>
        <v>0</v>
      </c>
      <c r="W1700">
        <f>VLOOKUP($D1700,Artslister!$A$1:$W$100,12,FALSE)</f>
        <v>0</v>
      </c>
      <c r="X1700" t="str">
        <f>VLOOKUP($D1700,Artslister!$A$1:$W$100,13,FALSE)</f>
        <v>L.</v>
      </c>
      <c r="Y1700" t="e">
        <f>VLOOKUP($D1700,Artslister!$A$1:$W$100,15,FALSE)</f>
        <v>#N/A</v>
      </c>
      <c r="Z1700" t="e">
        <f>VLOOKUP($D1700,Artslister!$A$1:$W$100,17,FALSE)</f>
        <v>#N/A</v>
      </c>
    </row>
    <row r="1701" spans="1:26" x14ac:dyDescent="0.3">
      <c r="A1701" t="s">
        <v>104</v>
      </c>
      <c r="B1701">
        <v>2019</v>
      </c>
      <c r="C1701" t="s">
        <v>1142</v>
      </c>
      <c r="D1701" t="s">
        <v>1714</v>
      </c>
      <c r="E1701">
        <v>7</v>
      </c>
      <c r="H1701">
        <v>1</v>
      </c>
      <c r="M1701" t="str">
        <f>VLOOKUP($D1701,Artslister!$A$1:$W$100,2,FALSE)</f>
        <v>Rosa sp.</v>
      </c>
      <c r="N1701" t="str">
        <f>VLOOKUP($D1701,Artslister!$A$1:$W$100,3,FALSE)</f>
        <v>103384</v>
      </c>
      <c r="O1701" t="str">
        <f>VLOOKUP($D1701,Artslister!$A$1:$W$100,4,FALSE)</f>
        <v>63344</v>
      </c>
      <c r="P1701" t="str">
        <f>VLOOKUP($D1701,Artslister!$A$1:$W$100,5,FALSE)</f>
        <v>Plantae</v>
      </c>
      <c r="Q1701" t="str">
        <f>VLOOKUP($D1701,Artslister!$A$1:$W$100,6,FALSE)</f>
        <v>Magnoliophyta</v>
      </c>
      <c r="R1701" t="str">
        <f>VLOOKUP($D1701,Artslister!$A$1:$W$100,7,FALSE)</f>
        <v>Eudicots</v>
      </c>
      <c r="S1701" t="str">
        <f>VLOOKUP($D1701,Artslister!$A$1:$W$100,8,FALSE)</f>
        <v>Rosales</v>
      </c>
      <c r="T1701" t="str">
        <f>VLOOKUP($D1701,Artslister!$A$1:$W$100,9,FALSE)</f>
        <v>Rosaceae</v>
      </c>
      <c r="U1701" t="str">
        <f>VLOOKUP($D1701,Artslister!$A$1:$W$100,10,FALSE)</f>
        <v>Rosa</v>
      </c>
      <c r="V1701">
        <f>VLOOKUP($D1701,Artslister!$A$1:$W$100,11,FALSE)</f>
        <v>0</v>
      </c>
      <c r="W1701">
        <f>VLOOKUP($D1701,Artslister!$A$1:$W$100,12,FALSE)</f>
        <v>0</v>
      </c>
      <c r="X1701" t="str">
        <f>VLOOKUP($D1701,Artslister!$A$1:$W$100,13,FALSE)</f>
        <v>L.</v>
      </c>
      <c r="Y1701" t="e">
        <f>VLOOKUP($D1701,Artslister!$A$1:$W$100,15,FALSE)</f>
        <v>#N/A</v>
      </c>
      <c r="Z1701" t="e">
        <f>VLOOKUP($D1701,Artslister!$A$1:$W$100,17,FALSE)</f>
        <v>#N/A</v>
      </c>
    </row>
    <row r="1702" spans="1:26" x14ac:dyDescent="0.3">
      <c r="A1702" t="s">
        <v>104</v>
      </c>
      <c r="B1702">
        <v>2019</v>
      </c>
      <c r="C1702" t="s">
        <v>1145</v>
      </c>
      <c r="D1702" t="s">
        <v>1714</v>
      </c>
      <c r="E1702">
        <v>7</v>
      </c>
      <c r="H1702">
        <v>1</v>
      </c>
      <c r="M1702" t="str">
        <f>VLOOKUP($D1702,Artslister!$A$1:$W$100,2,FALSE)</f>
        <v>Rosa sp.</v>
      </c>
      <c r="N1702" t="str">
        <f>VLOOKUP($D1702,Artslister!$A$1:$W$100,3,FALSE)</f>
        <v>103384</v>
      </c>
      <c r="O1702" t="str">
        <f>VLOOKUP($D1702,Artslister!$A$1:$W$100,4,FALSE)</f>
        <v>63344</v>
      </c>
      <c r="P1702" t="str">
        <f>VLOOKUP($D1702,Artslister!$A$1:$W$100,5,FALSE)</f>
        <v>Plantae</v>
      </c>
      <c r="Q1702" t="str">
        <f>VLOOKUP($D1702,Artslister!$A$1:$W$100,6,FALSE)</f>
        <v>Magnoliophyta</v>
      </c>
      <c r="R1702" t="str">
        <f>VLOOKUP($D1702,Artslister!$A$1:$W$100,7,FALSE)</f>
        <v>Eudicots</v>
      </c>
      <c r="S1702" t="str">
        <f>VLOOKUP($D1702,Artslister!$A$1:$W$100,8,FALSE)</f>
        <v>Rosales</v>
      </c>
      <c r="T1702" t="str">
        <f>VLOOKUP($D1702,Artslister!$A$1:$W$100,9,FALSE)</f>
        <v>Rosaceae</v>
      </c>
      <c r="U1702" t="str">
        <f>VLOOKUP($D1702,Artslister!$A$1:$W$100,10,FALSE)</f>
        <v>Rosa</v>
      </c>
      <c r="V1702">
        <f>VLOOKUP($D1702,Artslister!$A$1:$W$100,11,FALSE)</f>
        <v>0</v>
      </c>
      <c r="W1702">
        <f>VLOOKUP($D1702,Artslister!$A$1:$W$100,12,FALSE)</f>
        <v>0</v>
      </c>
      <c r="X1702" t="str">
        <f>VLOOKUP($D1702,Artslister!$A$1:$W$100,13,FALSE)</f>
        <v>L.</v>
      </c>
      <c r="Y1702" t="e">
        <f>VLOOKUP($D1702,Artslister!$A$1:$W$100,15,FALSE)</f>
        <v>#N/A</v>
      </c>
      <c r="Z1702" t="e">
        <f>VLOOKUP($D1702,Artslister!$A$1:$W$100,17,FALSE)</f>
        <v>#N/A</v>
      </c>
    </row>
    <row r="1703" spans="1:26" x14ac:dyDescent="0.3">
      <c r="A1703" t="s">
        <v>104</v>
      </c>
      <c r="B1703">
        <v>2019</v>
      </c>
      <c r="C1703" t="s">
        <v>1755</v>
      </c>
      <c r="D1703" t="s">
        <v>1714</v>
      </c>
      <c r="E1703">
        <v>1</v>
      </c>
      <c r="H1703">
        <v>1</v>
      </c>
      <c r="M1703" t="str">
        <f>VLOOKUP($D1703,Artslister!$A$1:$W$100,2,FALSE)</f>
        <v>Rosa sp.</v>
      </c>
      <c r="N1703" t="str">
        <f>VLOOKUP($D1703,Artslister!$A$1:$W$100,3,FALSE)</f>
        <v>103384</v>
      </c>
      <c r="O1703" t="str">
        <f>VLOOKUP($D1703,Artslister!$A$1:$W$100,4,FALSE)</f>
        <v>63344</v>
      </c>
      <c r="P1703" t="str">
        <f>VLOOKUP($D1703,Artslister!$A$1:$W$100,5,FALSE)</f>
        <v>Plantae</v>
      </c>
      <c r="Q1703" t="str">
        <f>VLOOKUP($D1703,Artslister!$A$1:$W$100,6,FALSE)</f>
        <v>Magnoliophyta</v>
      </c>
      <c r="R1703" t="str">
        <f>VLOOKUP($D1703,Artslister!$A$1:$W$100,7,FALSE)</f>
        <v>Eudicots</v>
      </c>
      <c r="S1703" t="str">
        <f>VLOOKUP($D1703,Artslister!$A$1:$W$100,8,FALSE)</f>
        <v>Rosales</v>
      </c>
      <c r="T1703" t="str">
        <f>VLOOKUP($D1703,Artslister!$A$1:$W$100,9,FALSE)</f>
        <v>Rosaceae</v>
      </c>
      <c r="U1703" t="str">
        <f>VLOOKUP($D1703,Artslister!$A$1:$W$100,10,FALSE)</f>
        <v>Rosa</v>
      </c>
      <c r="V1703">
        <f>VLOOKUP($D1703,Artslister!$A$1:$W$100,11,FALSE)</f>
        <v>0</v>
      </c>
      <c r="W1703">
        <f>VLOOKUP($D1703,Artslister!$A$1:$W$100,12,FALSE)</f>
        <v>0</v>
      </c>
      <c r="X1703" t="str">
        <f>VLOOKUP($D1703,Artslister!$A$1:$W$100,13,FALSE)</f>
        <v>L.</v>
      </c>
      <c r="Y1703" t="e">
        <f>VLOOKUP($D1703,Artslister!$A$1:$W$100,15,FALSE)</f>
        <v>#N/A</v>
      </c>
      <c r="Z1703" t="e">
        <f>VLOOKUP($D1703,Artslister!$A$1:$W$100,17,FALSE)</f>
        <v>#N/A</v>
      </c>
    </row>
    <row r="1704" spans="1:26" x14ac:dyDescent="0.3">
      <c r="A1704" t="s">
        <v>104</v>
      </c>
      <c r="B1704">
        <v>2019</v>
      </c>
      <c r="C1704" t="s">
        <v>1753</v>
      </c>
      <c r="D1704" t="s">
        <v>1714</v>
      </c>
      <c r="E1704">
        <v>15</v>
      </c>
      <c r="H1704">
        <v>1</v>
      </c>
      <c r="M1704" t="str">
        <f>VLOOKUP($D1704,Artslister!$A$1:$W$100,2,FALSE)</f>
        <v>Rosa sp.</v>
      </c>
      <c r="N1704" t="str">
        <f>VLOOKUP($D1704,Artslister!$A$1:$W$100,3,FALSE)</f>
        <v>103384</v>
      </c>
      <c r="O1704" t="str">
        <f>VLOOKUP($D1704,Artslister!$A$1:$W$100,4,FALSE)</f>
        <v>63344</v>
      </c>
      <c r="P1704" t="str">
        <f>VLOOKUP($D1704,Artslister!$A$1:$W$100,5,FALSE)</f>
        <v>Plantae</v>
      </c>
      <c r="Q1704" t="str">
        <f>VLOOKUP($D1704,Artslister!$A$1:$W$100,6,FALSE)</f>
        <v>Magnoliophyta</v>
      </c>
      <c r="R1704" t="str">
        <f>VLOOKUP($D1704,Artslister!$A$1:$W$100,7,FALSE)</f>
        <v>Eudicots</v>
      </c>
      <c r="S1704" t="str">
        <f>VLOOKUP($D1704,Artslister!$A$1:$W$100,8,FALSE)</f>
        <v>Rosales</v>
      </c>
      <c r="T1704" t="str">
        <f>VLOOKUP($D1704,Artslister!$A$1:$W$100,9,FALSE)</f>
        <v>Rosaceae</v>
      </c>
      <c r="U1704" t="str">
        <f>VLOOKUP($D1704,Artslister!$A$1:$W$100,10,FALSE)</f>
        <v>Rosa</v>
      </c>
      <c r="V1704">
        <f>VLOOKUP($D1704,Artslister!$A$1:$W$100,11,FALSE)</f>
        <v>0</v>
      </c>
      <c r="W1704">
        <f>VLOOKUP($D1704,Artslister!$A$1:$W$100,12,FALSE)</f>
        <v>0</v>
      </c>
      <c r="X1704" t="str">
        <f>VLOOKUP($D1704,Artslister!$A$1:$W$100,13,FALSE)</f>
        <v>L.</v>
      </c>
      <c r="Y1704" t="e">
        <f>VLOOKUP($D1704,Artslister!$A$1:$W$100,15,FALSE)</f>
        <v>#N/A</v>
      </c>
      <c r="Z1704" t="e">
        <f>VLOOKUP($D1704,Artslister!$A$1:$W$100,17,FALSE)</f>
        <v>#N/A</v>
      </c>
    </row>
    <row r="1705" spans="1:26" x14ac:dyDescent="0.3">
      <c r="A1705" t="s">
        <v>104</v>
      </c>
      <c r="B1705">
        <v>2019</v>
      </c>
      <c r="C1705" t="s">
        <v>1757</v>
      </c>
      <c r="D1705" t="s">
        <v>1714</v>
      </c>
      <c r="E1705">
        <v>2</v>
      </c>
      <c r="H1705">
        <v>1</v>
      </c>
      <c r="M1705" t="str">
        <f>VLOOKUP($D1705,Artslister!$A$1:$W$100,2,FALSE)</f>
        <v>Rosa sp.</v>
      </c>
      <c r="N1705" t="str">
        <f>VLOOKUP($D1705,Artslister!$A$1:$W$100,3,FALSE)</f>
        <v>103384</v>
      </c>
      <c r="O1705" t="str">
        <f>VLOOKUP($D1705,Artslister!$A$1:$W$100,4,FALSE)</f>
        <v>63344</v>
      </c>
      <c r="P1705" t="str">
        <f>VLOOKUP($D1705,Artslister!$A$1:$W$100,5,FALSE)</f>
        <v>Plantae</v>
      </c>
      <c r="Q1705" t="str">
        <f>VLOOKUP($D1705,Artslister!$A$1:$W$100,6,FALSE)</f>
        <v>Magnoliophyta</v>
      </c>
      <c r="R1705" t="str">
        <f>VLOOKUP($D1705,Artslister!$A$1:$W$100,7,FALSE)</f>
        <v>Eudicots</v>
      </c>
      <c r="S1705" t="str">
        <f>VLOOKUP($D1705,Artslister!$A$1:$W$100,8,FALSE)</f>
        <v>Rosales</v>
      </c>
      <c r="T1705" t="str">
        <f>VLOOKUP($D1705,Artslister!$A$1:$W$100,9,FALSE)</f>
        <v>Rosaceae</v>
      </c>
      <c r="U1705" t="str">
        <f>VLOOKUP($D1705,Artslister!$A$1:$W$100,10,FALSE)</f>
        <v>Rosa</v>
      </c>
      <c r="V1705">
        <f>VLOOKUP($D1705,Artslister!$A$1:$W$100,11,FALSE)</f>
        <v>0</v>
      </c>
      <c r="W1705">
        <f>VLOOKUP($D1705,Artslister!$A$1:$W$100,12,FALSE)</f>
        <v>0</v>
      </c>
      <c r="X1705" t="str">
        <f>VLOOKUP($D1705,Artslister!$A$1:$W$100,13,FALSE)</f>
        <v>L.</v>
      </c>
      <c r="Y1705" t="e">
        <f>VLOOKUP($D1705,Artslister!$A$1:$W$100,15,FALSE)</f>
        <v>#N/A</v>
      </c>
      <c r="Z1705" t="e">
        <f>VLOOKUP($D1705,Artslister!$A$1:$W$100,17,FALSE)</f>
        <v>#N/A</v>
      </c>
    </row>
    <row r="1706" spans="1:26" x14ac:dyDescent="0.3">
      <c r="A1706" t="s">
        <v>104</v>
      </c>
      <c r="B1706">
        <v>2019</v>
      </c>
      <c r="C1706" t="s">
        <v>1754</v>
      </c>
      <c r="D1706" t="s">
        <v>1714</v>
      </c>
      <c r="E1706">
        <v>2</v>
      </c>
      <c r="H1706">
        <v>1</v>
      </c>
      <c r="M1706" t="str">
        <f>VLOOKUP($D1706,Artslister!$A$1:$W$100,2,FALSE)</f>
        <v>Rosa sp.</v>
      </c>
      <c r="N1706" t="str">
        <f>VLOOKUP($D1706,Artslister!$A$1:$W$100,3,FALSE)</f>
        <v>103384</v>
      </c>
      <c r="O1706" t="str">
        <f>VLOOKUP($D1706,Artslister!$A$1:$W$100,4,FALSE)</f>
        <v>63344</v>
      </c>
      <c r="P1706" t="str">
        <f>VLOOKUP($D1706,Artslister!$A$1:$W$100,5,FALSE)</f>
        <v>Plantae</v>
      </c>
      <c r="Q1706" t="str">
        <f>VLOOKUP($D1706,Artslister!$A$1:$W$100,6,FALSE)</f>
        <v>Magnoliophyta</v>
      </c>
      <c r="R1706" t="str">
        <f>VLOOKUP($D1706,Artslister!$A$1:$W$100,7,FALSE)</f>
        <v>Eudicots</v>
      </c>
      <c r="S1706" t="str">
        <f>VLOOKUP($D1706,Artslister!$A$1:$W$100,8,FALSE)</f>
        <v>Rosales</v>
      </c>
      <c r="T1706" t="str">
        <f>VLOOKUP($D1706,Artslister!$A$1:$W$100,9,FALSE)</f>
        <v>Rosaceae</v>
      </c>
      <c r="U1706" t="str">
        <f>VLOOKUP($D1706,Artslister!$A$1:$W$100,10,FALSE)</f>
        <v>Rosa</v>
      </c>
      <c r="V1706">
        <f>VLOOKUP($D1706,Artslister!$A$1:$W$100,11,FALSE)</f>
        <v>0</v>
      </c>
      <c r="W1706">
        <f>VLOOKUP($D1706,Artslister!$A$1:$W$100,12,FALSE)</f>
        <v>0</v>
      </c>
      <c r="X1706" t="str">
        <f>VLOOKUP($D1706,Artslister!$A$1:$W$100,13,FALSE)</f>
        <v>L.</v>
      </c>
      <c r="Y1706" t="e">
        <f>VLOOKUP($D1706,Artslister!$A$1:$W$100,15,FALSE)</f>
        <v>#N/A</v>
      </c>
      <c r="Z1706" t="e">
        <f>VLOOKUP($D1706,Artslister!$A$1:$W$100,17,FALSE)</f>
        <v>#N/A</v>
      </c>
    </row>
    <row r="1707" spans="1:26" x14ac:dyDescent="0.3">
      <c r="A1707" t="s">
        <v>12</v>
      </c>
      <c r="B1707">
        <v>2019</v>
      </c>
      <c r="C1707" t="s">
        <v>1195</v>
      </c>
      <c r="D1707" t="s">
        <v>1714</v>
      </c>
      <c r="E1707">
        <v>5</v>
      </c>
      <c r="H1707">
        <v>1</v>
      </c>
      <c r="M1707" t="str">
        <f>VLOOKUP($D1707,Artslister!$A$1:$W$100,2,FALSE)</f>
        <v>Rosa sp.</v>
      </c>
      <c r="N1707" t="str">
        <f>VLOOKUP($D1707,Artslister!$A$1:$W$100,3,FALSE)</f>
        <v>103384</v>
      </c>
      <c r="O1707" t="str">
        <f>VLOOKUP($D1707,Artslister!$A$1:$W$100,4,FALSE)</f>
        <v>63344</v>
      </c>
      <c r="P1707" t="str">
        <f>VLOOKUP($D1707,Artslister!$A$1:$W$100,5,FALSE)</f>
        <v>Plantae</v>
      </c>
      <c r="Q1707" t="str">
        <f>VLOOKUP($D1707,Artslister!$A$1:$W$100,6,FALSE)</f>
        <v>Magnoliophyta</v>
      </c>
      <c r="R1707" t="str">
        <f>VLOOKUP($D1707,Artslister!$A$1:$W$100,7,FALSE)</f>
        <v>Eudicots</v>
      </c>
      <c r="S1707" t="str">
        <f>VLOOKUP($D1707,Artslister!$A$1:$W$100,8,FALSE)</f>
        <v>Rosales</v>
      </c>
      <c r="T1707" t="str">
        <f>VLOOKUP($D1707,Artslister!$A$1:$W$100,9,FALSE)</f>
        <v>Rosaceae</v>
      </c>
      <c r="U1707" t="str">
        <f>VLOOKUP($D1707,Artslister!$A$1:$W$100,10,FALSE)</f>
        <v>Rosa</v>
      </c>
      <c r="V1707">
        <f>VLOOKUP($D1707,Artslister!$A$1:$W$100,11,FALSE)</f>
        <v>0</v>
      </c>
      <c r="W1707">
        <f>VLOOKUP($D1707,Artslister!$A$1:$W$100,12,FALSE)</f>
        <v>0</v>
      </c>
      <c r="X1707" t="str">
        <f>VLOOKUP($D1707,Artslister!$A$1:$W$100,13,FALSE)</f>
        <v>L.</v>
      </c>
      <c r="Y1707" t="e">
        <f>VLOOKUP($D1707,Artslister!$A$1:$W$100,15,FALSE)</f>
        <v>#N/A</v>
      </c>
      <c r="Z1707" t="e">
        <f>VLOOKUP($D1707,Artslister!$A$1:$W$100,17,FALSE)</f>
        <v>#N/A</v>
      </c>
    </row>
    <row r="1708" spans="1:26" x14ac:dyDescent="0.3">
      <c r="A1708" t="s">
        <v>12</v>
      </c>
      <c r="B1708">
        <v>2019</v>
      </c>
      <c r="C1708" t="s">
        <v>1197</v>
      </c>
      <c r="D1708" t="s">
        <v>1714</v>
      </c>
      <c r="E1708">
        <v>1</v>
      </c>
      <c r="H1708">
        <v>1</v>
      </c>
      <c r="M1708" t="str">
        <f>VLOOKUP($D1708,Artslister!$A$1:$W$100,2,FALSE)</f>
        <v>Rosa sp.</v>
      </c>
      <c r="N1708" t="str">
        <f>VLOOKUP($D1708,Artslister!$A$1:$W$100,3,FALSE)</f>
        <v>103384</v>
      </c>
      <c r="O1708" t="str">
        <f>VLOOKUP($D1708,Artslister!$A$1:$W$100,4,FALSE)</f>
        <v>63344</v>
      </c>
      <c r="P1708" t="str">
        <f>VLOOKUP($D1708,Artslister!$A$1:$W$100,5,FALSE)</f>
        <v>Plantae</v>
      </c>
      <c r="Q1708" t="str">
        <f>VLOOKUP($D1708,Artslister!$A$1:$W$100,6,FALSE)</f>
        <v>Magnoliophyta</v>
      </c>
      <c r="R1708" t="str">
        <f>VLOOKUP($D1708,Artslister!$A$1:$W$100,7,FALSE)</f>
        <v>Eudicots</v>
      </c>
      <c r="S1708" t="str">
        <f>VLOOKUP($D1708,Artslister!$A$1:$W$100,8,FALSE)</f>
        <v>Rosales</v>
      </c>
      <c r="T1708" t="str">
        <f>VLOOKUP($D1708,Artslister!$A$1:$W$100,9,FALSE)</f>
        <v>Rosaceae</v>
      </c>
      <c r="U1708" t="str">
        <f>VLOOKUP($D1708,Artslister!$A$1:$W$100,10,FALSE)</f>
        <v>Rosa</v>
      </c>
      <c r="V1708">
        <f>VLOOKUP($D1708,Artslister!$A$1:$W$100,11,FALSE)</f>
        <v>0</v>
      </c>
      <c r="W1708">
        <f>VLOOKUP($D1708,Artslister!$A$1:$W$100,12,FALSE)</f>
        <v>0</v>
      </c>
      <c r="X1708" t="str">
        <f>VLOOKUP($D1708,Artslister!$A$1:$W$100,13,FALSE)</f>
        <v>L.</v>
      </c>
      <c r="Y1708" t="e">
        <f>VLOOKUP($D1708,Artslister!$A$1:$W$100,15,FALSE)</f>
        <v>#N/A</v>
      </c>
      <c r="Z1708" t="e">
        <f>VLOOKUP($D1708,Artslister!$A$1:$W$100,17,FALSE)</f>
        <v>#N/A</v>
      </c>
    </row>
    <row r="1709" spans="1:26" x14ac:dyDescent="0.3">
      <c r="A1709" t="s">
        <v>12</v>
      </c>
      <c r="B1709">
        <v>2019</v>
      </c>
      <c r="C1709" t="s">
        <v>1196</v>
      </c>
      <c r="D1709" t="s">
        <v>1714</v>
      </c>
      <c r="E1709">
        <v>30</v>
      </c>
      <c r="H1709">
        <v>1</v>
      </c>
      <c r="M1709" t="str">
        <f>VLOOKUP($D1709,Artslister!$A$1:$W$100,2,FALSE)</f>
        <v>Rosa sp.</v>
      </c>
      <c r="N1709" t="str">
        <f>VLOOKUP($D1709,Artslister!$A$1:$W$100,3,FALSE)</f>
        <v>103384</v>
      </c>
      <c r="O1709" t="str">
        <f>VLOOKUP($D1709,Artslister!$A$1:$W$100,4,FALSE)</f>
        <v>63344</v>
      </c>
      <c r="P1709" t="str">
        <f>VLOOKUP($D1709,Artslister!$A$1:$W$100,5,FALSE)</f>
        <v>Plantae</v>
      </c>
      <c r="Q1709" t="str">
        <f>VLOOKUP($D1709,Artslister!$A$1:$W$100,6,FALSE)</f>
        <v>Magnoliophyta</v>
      </c>
      <c r="R1709" t="str">
        <f>VLOOKUP($D1709,Artslister!$A$1:$W$100,7,FALSE)</f>
        <v>Eudicots</v>
      </c>
      <c r="S1709" t="str">
        <f>VLOOKUP($D1709,Artslister!$A$1:$W$100,8,FALSE)</f>
        <v>Rosales</v>
      </c>
      <c r="T1709" t="str">
        <f>VLOOKUP($D1709,Artslister!$A$1:$W$100,9,FALSE)</f>
        <v>Rosaceae</v>
      </c>
      <c r="U1709" t="str">
        <f>VLOOKUP($D1709,Artslister!$A$1:$W$100,10,FALSE)</f>
        <v>Rosa</v>
      </c>
      <c r="V1709">
        <f>VLOOKUP($D1709,Artslister!$A$1:$W$100,11,FALSE)</f>
        <v>0</v>
      </c>
      <c r="W1709">
        <f>VLOOKUP($D1709,Artslister!$A$1:$W$100,12,FALSE)</f>
        <v>0</v>
      </c>
      <c r="X1709" t="str">
        <f>VLOOKUP($D1709,Artslister!$A$1:$W$100,13,FALSE)</f>
        <v>L.</v>
      </c>
      <c r="Y1709" t="e">
        <f>VLOOKUP($D1709,Artslister!$A$1:$W$100,15,FALSE)</f>
        <v>#N/A</v>
      </c>
      <c r="Z1709" t="e">
        <f>VLOOKUP($D1709,Artslister!$A$1:$W$100,17,FALSE)</f>
        <v>#N/A</v>
      </c>
    </row>
    <row r="1710" spans="1:26" x14ac:dyDescent="0.3">
      <c r="A1710" t="s">
        <v>12</v>
      </c>
      <c r="B1710">
        <v>2019</v>
      </c>
      <c r="C1710" t="s">
        <v>1204</v>
      </c>
      <c r="D1710" t="s">
        <v>1714</v>
      </c>
      <c r="E1710">
        <v>10</v>
      </c>
      <c r="H1710">
        <v>1</v>
      </c>
      <c r="M1710" t="str">
        <f>VLOOKUP($D1710,Artslister!$A$1:$W$100,2,FALSE)</f>
        <v>Rosa sp.</v>
      </c>
      <c r="N1710" t="str">
        <f>VLOOKUP($D1710,Artslister!$A$1:$W$100,3,FALSE)</f>
        <v>103384</v>
      </c>
      <c r="O1710" t="str">
        <f>VLOOKUP($D1710,Artslister!$A$1:$W$100,4,FALSE)</f>
        <v>63344</v>
      </c>
      <c r="P1710" t="str">
        <f>VLOOKUP($D1710,Artslister!$A$1:$W$100,5,FALSE)</f>
        <v>Plantae</v>
      </c>
      <c r="Q1710" t="str">
        <f>VLOOKUP($D1710,Artslister!$A$1:$W$100,6,FALSE)</f>
        <v>Magnoliophyta</v>
      </c>
      <c r="R1710" t="str">
        <f>VLOOKUP($D1710,Artslister!$A$1:$W$100,7,FALSE)</f>
        <v>Eudicots</v>
      </c>
      <c r="S1710" t="str">
        <f>VLOOKUP($D1710,Artslister!$A$1:$W$100,8,FALSE)</f>
        <v>Rosales</v>
      </c>
      <c r="T1710" t="str">
        <f>VLOOKUP($D1710,Artslister!$A$1:$W$100,9,FALSE)</f>
        <v>Rosaceae</v>
      </c>
      <c r="U1710" t="str">
        <f>VLOOKUP($D1710,Artslister!$A$1:$W$100,10,FALSE)</f>
        <v>Rosa</v>
      </c>
      <c r="V1710">
        <f>VLOOKUP($D1710,Artslister!$A$1:$W$100,11,FALSE)</f>
        <v>0</v>
      </c>
      <c r="W1710">
        <f>VLOOKUP($D1710,Artslister!$A$1:$W$100,12,FALSE)</f>
        <v>0</v>
      </c>
      <c r="X1710" t="str">
        <f>VLOOKUP($D1710,Artslister!$A$1:$W$100,13,FALSE)</f>
        <v>L.</v>
      </c>
      <c r="Y1710" t="e">
        <f>VLOOKUP($D1710,Artslister!$A$1:$W$100,15,FALSE)</f>
        <v>#N/A</v>
      </c>
      <c r="Z1710" t="e">
        <f>VLOOKUP($D1710,Artslister!$A$1:$W$100,17,FALSE)</f>
        <v>#N/A</v>
      </c>
    </row>
    <row r="1711" spans="1:26" x14ac:dyDescent="0.3">
      <c r="A1711" t="s">
        <v>12</v>
      </c>
      <c r="B1711">
        <v>2019</v>
      </c>
      <c r="C1711" t="s">
        <v>1199</v>
      </c>
      <c r="D1711" t="s">
        <v>1714</v>
      </c>
      <c r="E1711">
        <v>10</v>
      </c>
      <c r="H1711">
        <v>1</v>
      </c>
      <c r="M1711" t="str">
        <f>VLOOKUP($D1711,Artslister!$A$1:$W$100,2,FALSE)</f>
        <v>Rosa sp.</v>
      </c>
      <c r="N1711" t="str">
        <f>VLOOKUP($D1711,Artslister!$A$1:$W$100,3,FALSE)</f>
        <v>103384</v>
      </c>
      <c r="O1711" t="str">
        <f>VLOOKUP($D1711,Artslister!$A$1:$W$100,4,FALSE)</f>
        <v>63344</v>
      </c>
      <c r="P1711" t="str">
        <f>VLOOKUP($D1711,Artslister!$A$1:$W$100,5,FALSE)</f>
        <v>Plantae</v>
      </c>
      <c r="Q1711" t="str">
        <f>VLOOKUP($D1711,Artslister!$A$1:$W$100,6,FALSE)</f>
        <v>Magnoliophyta</v>
      </c>
      <c r="R1711" t="str">
        <f>VLOOKUP($D1711,Artslister!$A$1:$W$100,7,FALSE)</f>
        <v>Eudicots</v>
      </c>
      <c r="S1711" t="str">
        <f>VLOOKUP($D1711,Artslister!$A$1:$W$100,8,FALSE)</f>
        <v>Rosales</v>
      </c>
      <c r="T1711" t="str">
        <f>VLOOKUP($D1711,Artslister!$A$1:$W$100,9,FALSE)</f>
        <v>Rosaceae</v>
      </c>
      <c r="U1711" t="str">
        <f>VLOOKUP($D1711,Artslister!$A$1:$W$100,10,FALSE)</f>
        <v>Rosa</v>
      </c>
      <c r="V1711">
        <f>VLOOKUP($D1711,Artslister!$A$1:$W$100,11,FALSE)</f>
        <v>0</v>
      </c>
      <c r="W1711">
        <f>VLOOKUP($D1711,Artslister!$A$1:$W$100,12,FALSE)</f>
        <v>0</v>
      </c>
      <c r="X1711" t="str">
        <f>VLOOKUP($D1711,Artslister!$A$1:$W$100,13,FALSE)</f>
        <v>L.</v>
      </c>
      <c r="Y1711" t="e">
        <f>VLOOKUP($D1711,Artslister!$A$1:$W$100,15,FALSE)</f>
        <v>#N/A</v>
      </c>
      <c r="Z1711" t="e">
        <f>VLOOKUP($D1711,Artslister!$A$1:$W$100,17,FALSE)</f>
        <v>#N/A</v>
      </c>
    </row>
    <row r="1712" spans="1:26" x14ac:dyDescent="0.3">
      <c r="A1712" t="s">
        <v>12</v>
      </c>
      <c r="B1712">
        <v>2019</v>
      </c>
      <c r="C1712" t="s">
        <v>1198</v>
      </c>
      <c r="D1712" t="s">
        <v>1714</v>
      </c>
      <c r="E1712">
        <v>2</v>
      </c>
      <c r="H1712">
        <v>1</v>
      </c>
      <c r="M1712" t="str">
        <f>VLOOKUP($D1712,Artslister!$A$1:$W$100,2,FALSE)</f>
        <v>Rosa sp.</v>
      </c>
      <c r="N1712" t="str">
        <f>VLOOKUP($D1712,Artslister!$A$1:$W$100,3,FALSE)</f>
        <v>103384</v>
      </c>
      <c r="O1712" t="str">
        <f>VLOOKUP($D1712,Artslister!$A$1:$W$100,4,FALSE)</f>
        <v>63344</v>
      </c>
      <c r="P1712" t="str">
        <f>VLOOKUP($D1712,Artslister!$A$1:$W$100,5,FALSE)</f>
        <v>Plantae</v>
      </c>
      <c r="Q1712" t="str">
        <f>VLOOKUP($D1712,Artslister!$A$1:$W$100,6,FALSE)</f>
        <v>Magnoliophyta</v>
      </c>
      <c r="R1712" t="str">
        <f>VLOOKUP($D1712,Artslister!$A$1:$W$100,7,FALSE)</f>
        <v>Eudicots</v>
      </c>
      <c r="S1712" t="str">
        <f>VLOOKUP($D1712,Artslister!$A$1:$W$100,8,FALSE)</f>
        <v>Rosales</v>
      </c>
      <c r="T1712" t="str">
        <f>VLOOKUP($D1712,Artslister!$A$1:$W$100,9,FALSE)</f>
        <v>Rosaceae</v>
      </c>
      <c r="U1712" t="str">
        <f>VLOOKUP($D1712,Artslister!$A$1:$W$100,10,FALSE)</f>
        <v>Rosa</v>
      </c>
      <c r="V1712">
        <f>VLOOKUP($D1712,Artslister!$A$1:$W$100,11,FALSE)</f>
        <v>0</v>
      </c>
      <c r="W1712">
        <f>VLOOKUP($D1712,Artslister!$A$1:$W$100,12,FALSE)</f>
        <v>0</v>
      </c>
      <c r="X1712" t="str">
        <f>VLOOKUP($D1712,Artslister!$A$1:$W$100,13,FALSE)</f>
        <v>L.</v>
      </c>
      <c r="Y1712" t="e">
        <f>VLOOKUP($D1712,Artslister!$A$1:$W$100,15,FALSE)</f>
        <v>#N/A</v>
      </c>
      <c r="Z1712" t="e">
        <f>VLOOKUP($D1712,Artslister!$A$1:$W$100,17,FALSE)</f>
        <v>#N/A</v>
      </c>
    </row>
    <row r="1713" spans="1:26" x14ac:dyDescent="0.3">
      <c r="A1713" t="s">
        <v>12</v>
      </c>
      <c r="B1713">
        <v>2019</v>
      </c>
      <c r="C1713" t="s">
        <v>1200</v>
      </c>
      <c r="D1713" t="s">
        <v>1714</v>
      </c>
      <c r="E1713">
        <v>25</v>
      </c>
      <c r="H1713">
        <v>1</v>
      </c>
      <c r="M1713" t="str">
        <f>VLOOKUP($D1713,Artslister!$A$1:$W$100,2,FALSE)</f>
        <v>Rosa sp.</v>
      </c>
      <c r="N1713" t="str">
        <f>VLOOKUP($D1713,Artslister!$A$1:$W$100,3,FALSE)</f>
        <v>103384</v>
      </c>
      <c r="O1713" t="str">
        <f>VLOOKUP($D1713,Artslister!$A$1:$W$100,4,FALSE)</f>
        <v>63344</v>
      </c>
      <c r="P1713" t="str">
        <f>VLOOKUP($D1713,Artslister!$A$1:$W$100,5,FALSE)</f>
        <v>Plantae</v>
      </c>
      <c r="Q1713" t="str">
        <f>VLOOKUP($D1713,Artslister!$A$1:$W$100,6,FALSE)</f>
        <v>Magnoliophyta</v>
      </c>
      <c r="R1713" t="str">
        <f>VLOOKUP($D1713,Artslister!$A$1:$W$100,7,FALSE)</f>
        <v>Eudicots</v>
      </c>
      <c r="S1713" t="str">
        <f>VLOOKUP($D1713,Artslister!$A$1:$W$100,8,FALSE)</f>
        <v>Rosales</v>
      </c>
      <c r="T1713" t="str">
        <f>VLOOKUP($D1713,Artslister!$A$1:$W$100,9,FALSE)</f>
        <v>Rosaceae</v>
      </c>
      <c r="U1713" t="str">
        <f>VLOOKUP($D1713,Artslister!$A$1:$W$100,10,FALSE)</f>
        <v>Rosa</v>
      </c>
      <c r="V1713">
        <f>VLOOKUP($D1713,Artslister!$A$1:$W$100,11,FALSE)</f>
        <v>0</v>
      </c>
      <c r="W1713">
        <f>VLOOKUP($D1713,Artslister!$A$1:$W$100,12,FALSE)</f>
        <v>0</v>
      </c>
      <c r="X1713" t="str">
        <f>VLOOKUP($D1713,Artslister!$A$1:$W$100,13,FALSE)</f>
        <v>L.</v>
      </c>
      <c r="Y1713" t="e">
        <f>VLOOKUP($D1713,Artslister!$A$1:$W$100,15,FALSE)</f>
        <v>#N/A</v>
      </c>
      <c r="Z1713" t="e">
        <f>VLOOKUP($D1713,Artslister!$A$1:$W$100,17,FALSE)</f>
        <v>#N/A</v>
      </c>
    </row>
    <row r="1714" spans="1:26" x14ac:dyDescent="0.3">
      <c r="A1714" t="s">
        <v>19</v>
      </c>
      <c r="B1714">
        <v>2019</v>
      </c>
      <c r="C1714" t="s">
        <v>1227</v>
      </c>
      <c r="D1714" t="s">
        <v>1714</v>
      </c>
      <c r="E1714">
        <v>30</v>
      </c>
      <c r="H1714">
        <v>1</v>
      </c>
      <c r="M1714" t="str">
        <f>VLOOKUP($D1714,Artslister!$A$1:$W$100,2,FALSE)</f>
        <v>Rosa sp.</v>
      </c>
      <c r="N1714" t="str">
        <f>VLOOKUP($D1714,Artslister!$A$1:$W$100,3,FALSE)</f>
        <v>103384</v>
      </c>
      <c r="O1714" t="str">
        <f>VLOOKUP($D1714,Artslister!$A$1:$W$100,4,FALSE)</f>
        <v>63344</v>
      </c>
      <c r="P1714" t="str">
        <f>VLOOKUP($D1714,Artslister!$A$1:$W$100,5,FALSE)</f>
        <v>Plantae</v>
      </c>
      <c r="Q1714" t="str">
        <f>VLOOKUP($D1714,Artslister!$A$1:$W$100,6,FALSE)</f>
        <v>Magnoliophyta</v>
      </c>
      <c r="R1714" t="str">
        <f>VLOOKUP($D1714,Artslister!$A$1:$W$100,7,FALSE)</f>
        <v>Eudicots</v>
      </c>
      <c r="S1714" t="str">
        <f>VLOOKUP($D1714,Artslister!$A$1:$W$100,8,FALSE)</f>
        <v>Rosales</v>
      </c>
      <c r="T1714" t="str">
        <f>VLOOKUP($D1714,Artslister!$A$1:$W$100,9,FALSE)</f>
        <v>Rosaceae</v>
      </c>
      <c r="U1714" t="str">
        <f>VLOOKUP($D1714,Artslister!$A$1:$W$100,10,FALSE)</f>
        <v>Rosa</v>
      </c>
      <c r="V1714">
        <f>VLOOKUP($D1714,Artslister!$A$1:$W$100,11,FALSE)</f>
        <v>0</v>
      </c>
      <c r="W1714">
        <f>VLOOKUP($D1714,Artslister!$A$1:$W$100,12,FALSE)</f>
        <v>0</v>
      </c>
      <c r="X1714" t="str">
        <f>VLOOKUP($D1714,Artslister!$A$1:$W$100,13,FALSE)</f>
        <v>L.</v>
      </c>
      <c r="Y1714" t="e">
        <f>VLOOKUP($D1714,Artslister!$A$1:$W$100,15,FALSE)</f>
        <v>#N/A</v>
      </c>
      <c r="Z1714" t="e">
        <f>VLOOKUP($D1714,Artslister!$A$1:$W$100,17,FALSE)</f>
        <v>#N/A</v>
      </c>
    </row>
    <row r="1715" spans="1:26" x14ac:dyDescent="0.3">
      <c r="A1715" t="s">
        <v>19</v>
      </c>
      <c r="B1715">
        <v>2019</v>
      </c>
      <c r="C1715" t="s">
        <v>1222</v>
      </c>
      <c r="D1715" t="s">
        <v>1714</v>
      </c>
      <c r="E1715">
        <v>20</v>
      </c>
      <c r="H1715">
        <v>1</v>
      </c>
      <c r="M1715" t="str">
        <f>VLOOKUP($D1715,Artslister!$A$1:$W$100,2,FALSE)</f>
        <v>Rosa sp.</v>
      </c>
      <c r="N1715" t="str">
        <f>VLOOKUP($D1715,Artslister!$A$1:$W$100,3,FALSE)</f>
        <v>103384</v>
      </c>
      <c r="O1715" t="str">
        <f>VLOOKUP($D1715,Artslister!$A$1:$W$100,4,FALSE)</f>
        <v>63344</v>
      </c>
      <c r="P1715" t="str">
        <f>VLOOKUP($D1715,Artslister!$A$1:$W$100,5,FALSE)</f>
        <v>Plantae</v>
      </c>
      <c r="Q1715" t="str">
        <f>VLOOKUP($D1715,Artslister!$A$1:$W$100,6,FALSE)</f>
        <v>Magnoliophyta</v>
      </c>
      <c r="R1715" t="str">
        <f>VLOOKUP($D1715,Artslister!$A$1:$W$100,7,FALSE)</f>
        <v>Eudicots</v>
      </c>
      <c r="S1715" t="str">
        <f>VLOOKUP($D1715,Artslister!$A$1:$W$100,8,FALSE)</f>
        <v>Rosales</v>
      </c>
      <c r="T1715" t="str">
        <f>VLOOKUP($D1715,Artslister!$A$1:$W$100,9,FALSE)</f>
        <v>Rosaceae</v>
      </c>
      <c r="U1715" t="str">
        <f>VLOOKUP($D1715,Artslister!$A$1:$W$100,10,FALSE)</f>
        <v>Rosa</v>
      </c>
      <c r="V1715">
        <f>VLOOKUP($D1715,Artslister!$A$1:$W$100,11,FALSE)</f>
        <v>0</v>
      </c>
      <c r="W1715">
        <f>VLOOKUP($D1715,Artslister!$A$1:$W$100,12,FALSE)</f>
        <v>0</v>
      </c>
      <c r="X1715" t="str">
        <f>VLOOKUP($D1715,Artslister!$A$1:$W$100,13,FALSE)</f>
        <v>L.</v>
      </c>
      <c r="Y1715" t="e">
        <f>VLOOKUP($D1715,Artslister!$A$1:$W$100,15,FALSE)</f>
        <v>#N/A</v>
      </c>
      <c r="Z1715" t="e">
        <f>VLOOKUP($D1715,Artslister!$A$1:$W$100,17,FALSE)</f>
        <v>#N/A</v>
      </c>
    </row>
    <row r="1716" spans="1:26" x14ac:dyDescent="0.3">
      <c r="A1716" t="s">
        <v>19</v>
      </c>
      <c r="B1716">
        <v>2019</v>
      </c>
      <c r="C1716" t="s">
        <v>1224</v>
      </c>
      <c r="D1716" t="s">
        <v>1714</v>
      </c>
      <c r="E1716">
        <v>3</v>
      </c>
      <c r="H1716">
        <v>1</v>
      </c>
      <c r="M1716" t="str">
        <f>VLOOKUP($D1716,Artslister!$A$1:$W$100,2,FALSE)</f>
        <v>Rosa sp.</v>
      </c>
      <c r="N1716" t="str">
        <f>VLOOKUP($D1716,Artslister!$A$1:$W$100,3,FALSE)</f>
        <v>103384</v>
      </c>
      <c r="O1716" t="str">
        <f>VLOOKUP($D1716,Artslister!$A$1:$W$100,4,FALSE)</f>
        <v>63344</v>
      </c>
      <c r="P1716" t="str">
        <f>VLOOKUP($D1716,Artslister!$A$1:$W$100,5,FALSE)</f>
        <v>Plantae</v>
      </c>
      <c r="Q1716" t="str">
        <f>VLOOKUP($D1716,Artslister!$A$1:$W$100,6,FALSE)</f>
        <v>Magnoliophyta</v>
      </c>
      <c r="R1716" t="str">
        <f>VLOOKUP($D1716,Artslister!$A$1:$W$100,7,FALSE)</f>
        <v>Eudicots</v>
      </c>
      <c r="S1716" t="str">
        <f>VLOOKUP($D1716,Artslister!$A$1:$W$100,8,FALSE)</f>
        <v>Rosales</v>
      </c>
      <c r="T1716" t="str">
        <f>VLOOKUP($D1716,Artslister!$A$1:$W$100,9,FALSE)</f>
        <v>Rosaceae</v>
      </c>
      <c r="U1716" t="str">
        <f>VLOOKUP($D1716,Artslister!$A$1:$W$100,10,FALSE)</f>
        <v>Rosa</v>
      </c>
      <c r="V1716">
        <f>VLOOKUP($D1716,Artslister!$A$1:$W$100,11,FALSE)</f>
        <v>0</v>
      </c>
      <c r="W1716">
        <f>VLOOKUP($D1716,Artslister!$A$1:$W$100,12,FALSE)</f>
        <v>0</v>
      </c>
      <c r="X1716" t="str">
        <f>VLOOKUP($D1716,Artslister!$A$1:$W$100,13,FALSE)</f>
        <v>L.</v>
      </c>
      <c r="Y1716" t="e">
        <f>VLOOKUP($D1716,Artslister!$A$1:$W$100,15,FALSE)</f>
        <v>#N/A</v>
      </c>
      <c r="Z1716" t="e">
        <f>VLOOKUP($D1716,Artslister!$A$1:$W$100,17,FALSE)</f>
        <v>#N/A</v>
      </c>
    </row>
    <row r="1717" spans="1:26" x14ac:dyDescent="0.3">
      <c r="A1717" t="s">
        <v>19</v>
      </c>
      <c r="B1717">
        <v>2019</v>
      </c>
      <c r="C1717" t="s">
        <v>1223</v>
      </c>
      <c r="D1717" t="s">
        <v>1714</v>
      </c>
      <c r="E1717">
        <v>2</v>
      </c>
      <c r="H1717">
        <v>1</v>
      </c>
      <c r="M1717" t="str">
        <f>VLOOKUP($D1717,Artslister!$A$1:$W$100,2,FALSE)</f>
        <v>Rosa sp.</v>
      </c>
      <c r="N1717" t="str">
        <f>VLOOKUP($D1717,Artslister!$A$1:$W$100,3,FALSE)</f>
        <v>103384</v>
      </c>
      <c r="O1717" t="str">
        <f>VLOOKUP($D1717,Artslister!$A$1:$W$100,4,FALSE)</f>
        <v>63344</v>
      </c>
      <c r="P1717" t="str">
        <f>VLOOKUP($D1717,Artslister!$A$1:$W$100,5,FALSE)</f>
        <v>Plantae</v>
      </c>
      <c r="Q1717" t="str">
        <f>VLOOKUP($D1717,Artslister!$A$1:$W$100,6,FALSE)</f>
        <v>Magnoliophyta</v>
      </c>
      <c r="R1717" t="str">
        <f>VLOOKUP($D1717,Artslister!$A$1:$W$100,7,FALSE)</f>
        <v>Eudicots</v>
      </c>
      <c r="S1717" t="str">
        <f>VLOOKUP($D1717,Artslister!$A$1:$W$100,8,FALSE)</f>
        <v>Rosales</v>
      </c>
      <c r="T1717" t="str">
        <f>VLOOKUP($D1717,Artslister!$A$1:$W$100,9,FALSE)</f>
        <v>Rosaceae</v>
      </c>
      <c r="U1717" t="str">
        <f>VLOOKUP($D1717,Artslister!$A$1:$W$100,10,FALSE)</f>
        <v>Rosa</v>
      </c>
      <c r="V1717">
        <f>VLOOKUP($D1717,Artslister!$A$1:$W$100,11,FALSE)</f>
        <v>0</v>
      </c>
      <c r="W1717">
        <f>VLOOKUP($D1717,Artslister!$A$1:$W$100,12,FALSE)</f>
        <v>0</v>
      </c>
      <c r="X1717" t="str">
        <f>VLOOKUP($D1717,Artslister!$A$1:$W$100,13,FALSE)</f>
        <v>L.</v>
      </c>
      <c r="Y1717" t="e">
        <f>VLOOKUP($D1717,Artslister!$A$1:$W$100,15,FALSE)</f>
        <v>#N/A</v>
      </c>
      <c r="Z1717" t="e">
        <f>VLOOKUP($D1717,Artslister!$A$1:$W$100,17,FALSE)</f>
        <v>#N/A</v>
      </c>
    </row>
    <row r="1718" spans="1:26" x14ac:dyDescent="0.3">
      <c r="A1718" t="s">
        <v>19</v>
      </c>
      <c r="B1718">
        <v>2019</v>
      </c>
      <c r="C1718" t="s">
        <v>1225</v>
      </c>
      <c r="D1718" t="s">
        <v>1714</v>
      </c>
      <c r="E1718">
        <v>5</v>
      </c>
      <c r="H1718">
        <v>1</v>
      </c>
      <c r="M1718" t="str">
        <f>VLOOKUP($D1718,Artslister!$A$1:$W$100,2,FALSE)</f>
        <v>Rosa sp.</v>
      </c>
      <c r="N1718" t="str">
        <f>VLOOKUP($D1718,Artslister!$A$1:$W$100,3,FALSE)</f>
        <v>103384</v>
      </c>
      <c r="O1718" t="str">
        <f>VLOOKUP($D1718,Artslister!$A$1:$W$100,4,FALSE)</f>
        <v>63344</v>
      </c>
      <c r="P1718" t="str">
        <f>VLOOKUP($D1718,Artslister!$A$1:$W$100,5,FALSE)</f>
        <v>Plantae</v>
      </c>
      <c r="Q1718" t="str">
        <f>VLOOKUP($D1718,Artslister!$A$1:$W$100,6,FALSE)</f>
        <v>Magnoliophyta</v>
      </c>
      <c r="R1718" t="str">
        <f>VLOOKUP($D1718,Artslister!$A$1:$W$100,7,FALSE)</f>
        <v>Eudicots</v>
      </c>
      <c r="S1718" t="str">
        <f>VLOOKUP($D1718,Artslister!$A$1:$W$100,8,FALSE)</f>
        <v>Rosales</v>
      </c>
      <c r="T1718" t="str">
        <f>VLOOKUP($D1718,Artslister!$A$1:$W$100,9,FALSE)</f>
        <v>Rosaceae</v>
      </c>
      <c r="U1718" t="str">
        <f>VLOOKUP($D1718,Artslister!$A$1:$W$100,10,FALSE)</f>
        <v>Rosa</v>
      </c>
      <c r="V1718">
        <f>VLOOKUP($D1718,Artslister!$A$1:$W$100,11,FALSE)</f>
        <v>0</v>
      </c>
      <c r="W1718">
        <f>VLOOKUP($D1718,Artslister!$A$1:$W$100,12,FALSE)</f>
        <v>0</v>
      </c>
      <c r="X1718" t="str">
        <f>VLOOKUP($D1718,Artslister!$A$1:$W$100,13,FALSE)</f>
        <v>L.</v>
      </c>
      <c r="Y1718" t="e">
        <f>VLOOKUP($D1718,Artslister!$A$1:$W$100,15,FALSE)</f>
        <v>#N/A</v>
      </c>
      <c r="Z1718" t="e">
        <f>VLOOKUP($D1718,Artslister!$A$1:$W$100,17,FALSE)</f>
        <v>#N/A</v>
      </c>
    </row>
    <row r="1719" spans="1:26" x14ac:dyDescent="0.3">
      <c r="A1719" t="s">
        <v>19</v>
      </c>
      <c r="B1719">
        <v>2019</v>
      </c>
      <c r="C1719" t="s">
        <v>1220</v>
      </c>
      <c r="D1719" t="s">
        <v>1714</v>
      </c>
      <c r="E1719">
        <v>20</v>
      </c>
      <c r="H1719">
        <v>1</v>
      </c>
      <c r="M1719" t="str">
        <f>VLOOKUP($D1719,Artslister!$A$1:$W$100,2,FALSE)</f>
        <v>Rosa sp.</v>
      </c>
      <c r="N1719" t="str">
        <f>VLOOKUP($D1719,Artslister!$A$1:$W$100,3,FALSE)</f>
        <v>103384</v>
      </c>
      <c r="O1719" t="str">
        <f>VLOOKUP($D1719,Artslister!$A$1:$W$100,4,FALSE)</f>
        <v>63344</v>
      </c>
      <c r="P1719" t="str">
        <f>VLOOKUP($D1719,Artslister!$A$1:$W$100,5,FALSE)</f>
        <v>Plantae</v>
      </c>
      <c r="Q1719" t="str">
        <f>VLOOKUP($D1719,Artslister!$A$1:$W$100,6,FALSE)</f>
        <v>Magnoliophyta</v>
      </c>
      <c r="R1719" t="str">
        <f>VLOOKUP($D1719,Artslister!$A$1:$W$100,7,FALSE)</f>
        <v>Eudicots</v>
      </c>
      <c r="S1719" t="str">
        <f>VLOOKUP($D1719,Artslister!$A$1:$W$100,8,FALSE)</f>
        <v>Rosales</v>
      </c>
      <c r="T1719" t="str">
        <f>VLOOKUP($D1719,Artslister!$A$1:$W$100,9,FALSE)</f>
        <v>Rosaceae</v>
      </c>
      <c r="U1719" t="str">
        <f>VLOOKUP($D1719,Artslister!$A$1:$W$100,10,FALSE)</f>
        <v>Rosa</v>
      </c>
      <c r="V1719">
        <f>VLOOKUP($D1719,Artslister!$A$1:$W$100,11,FALSE)</f>
        <v>0</v>
      </c>
      <c r="W1719">
        <f>VLOOKUP($D1719,Artslister!$A$1:$W$100,12,FALSE)</f>
        <v>0</v>
      </c>
      <c r="X1719" t="str">
        <f>VLOOKUP($D1719,Artslister!$A$1:$W$100,13,FALSE)</f>
        <v>L.</v>
      </c>
      <c r="Y1719" t="e">
        <f>VLOOKUP($D1719,Artslister!$A$1:$W$100,15,FALSE)</f>
        <v>#N/A</v>
      </c>
      <c r="Z1719" t="e">
        <f>VLOOKUP($D1719,Artslister!$A$1:$W$100,17,FALSE)</f>
        <v>#N/A</v>
      </c>
    </row>
    <row r="1720" spans="1:26" x14ac:dyDescent="0.3">
      <c r="A1720" t="s">
        <v>19</v>
      </c>
      <c r="B1720">
        <v>2019</v>
      </c>
      <c r="C1720" t="s">
        <v>1221</v>
      </c>
      <c r="D1720" t="s">
        <v>1714</v>
      </c>
      <c r="E1720">
        <v>1</v>
      </c>
      <c r="H1720">
        <v>1</v>
      </c>
      <c r="M1720" t="str">
        <f>VLOOKUP($D1720,Artslister!$A$1:$W$100,2,FALSE)</f>
        <v>Rosa sp.</v>
      </c>
      <c r="N1720" t="str">
        <f>VLOOKUP($D1720,Artslister!$A$1:$W$100,3,FALSE)</f>
        <v>103384</v>
      </c>
      <c r="O1720" t="str">
        <f>VLOOKUP($D1720,Artslister!$A$1:$W$100,4,FALSE)</f>
        <v>63344</v>
      </c>
      <c r="P1720" t="str">
        <f>VLOOKUP($D1720,Artslister!$A$1:$W$100,5,FALSE)</f>
        <v>Plantae</v>
      </c>
      <c r="Q1720" t="str">
        <f>VLOOKUP($D1720,Artslister!$A$1:$W$100,6,FALSE)</f>
        <v>Magnoliophyta</v>
      </c>
      <c r="R1720" t="str">
        <f>VLOOKUP($D1720,Artslister!$A$1:$W$100,7,FALSE)</f>
        <v>Eudicots</v>
      </c>
      <c r="S1720" t="str">
        <f>VLOOKUP($D1720,Artslister!$A$1:$W$100,8,FALSE)</f>
        <v>Rosales</v>
      </c>
      <c r="T1720" t="str">
        <f>VLOOKUP($D1720,Artslister!$A$1:$W$100,9,FALSE)</f>
        <v>Rosaceae</v>
      </c>
      <c r="U1720" t="str">
        <f>VLOOKUP($D1720,Artslister!$A$1:$W$100,10,FALSE)</f>
        <v>Rosa</v>
      </c>
      <c r="V1720">
        <f>VLOOKUP($D1720,Artslister!$A$1:$W$100,11,FALSE)</f>
        <v>0</v>
      </c>
      <c r="W1720">
        <f>VLOOKUP($D1720,Artslister!$A$1:$W$100,12,FALSE)</f>
        <v>0</v>
      </c>
      <c r="X1720" t="str">
        <f>VLOOKUP($D1720,Artslister!$A$1:$W$100,13,FALSE)</f>
        <v>L.</v>
      </c>
      <c r="Y1720" t="e">
        <f>VLOOKUP($D1720,Artslister!$A$1:$W$100,15,FALSE)</f>
        <v>#N/A</v>
      </c>
      <c r="Z1720" t="e">
        <f>VLOOKUP($D1720,Artslister!$A$1:$W$100,17,FALSE)</f>
        <v>#N/A</v>
      </c>
    </row>
    <row r="1721" spans="1:26" x14ac:dyDescent="0.3">
      <c r="A1721" t="s">
        <v>19</v>
      </c>
      <c r="B1721">
        <v>2019</v>
      </c>
      <c r="C1721" t="s">
        <v>1219</v>
      </c>
      <c r="D1721" t="s">
        <v>1714</v>
      </c>
      <c r="E1721">
        <v>10</v>
      </c>
      <c r="H1721">
        <v>1</v>
      </c>
      <c r="M1721" t="str">
        <f>VLOOKUP($D1721,Artslister!$A$1:$W$100,2,FALSE)</f>
        <v>Rosa sp.</v>
      </c>
      <c r="N1721" t="str">
        <f>VLOOKUP($D1721,Artslister!$A$1:$W$100,3,FALSE)</f>
        <v>103384</v>
      </c>
      <c r="O1721" t="str">
        <f>VLOOKUP($D1721,Artslister!$A$1:$W$100,4,FALSE)</f>
        <v>63344</v>
      </c>
      <c r="P1721" t="str">
        <f>VLOOKUP($D1721,Artslister!$A$1:$W$100,5,FALSE)</f>
        <v>Plantae</v>
      </c>
      <c r="Q1721" t="str">
        <f>VLOOKUP($D1721,Artslister!$A$1:$W$100,6,FALSE)</f>
        <v>Magnoliophyta</v>
      </c>
      <c r="R1721" t="str">
        <f>VLOOKUP($D1721,Artslister!$A$1:$W$100,7,FALSE)</f>
        <v>Eudicots</v>
      </c>
      <c r="S1721" t="str">
        <f>VLOOKUP($D1721,Artslister!$A$1:$W$100,8,FALSE)</f>
        <v>Rosales</v>
      </c>
      <c r="T1721" t="str">
        <f>VLOOKUP($D1721,Artslister!$A$1:$W$100,9,FALSE)</f>
        <v>Rosaceae</v>
      </c>
      <c r="U1721" t="str">
        <f>VLOOKUP($D1721,Artslister!$A$1:$W$100,10,FALSE)</f>
        <v>Rosa</v>
      </c>
      <c r="V1721">
        <f>VLOOKUP($D1721,Artslister!$A$1:$W$100,11,FALSE)</f>
        <v>0</v>
      </c>
      <c r="W1721">
        <f>VLOOKUP($D1721,Artslister!$A$1:$W$100,12,FALSE)</f>
        <v>0</v>
      </c>
      <c r="X1721" t="str">
        <f>VLOOKUP($D1721,Artslister!$A$1:$W$100,13,FALSE)</f>
        <v>L.</v>
      </c>
      <c r="Y1721" t="e">
        <f>VLOOKUP($D1721,Artslister!$A$1:$W$100,15,FALSE)</f>
        <v>#N/A</v>
      </c>
      <c r="Z1721" t="e">
        <f>VLOOKUP($D1721,Artslister!$A$1:$W$100,17,FALSE)</f>
        <v>#N/A</v>
      </c>
    </row>
    <row r="1722" spans="1:26" x14ac:dyDescent="0.3">
      <c r="A1722" t="s">
        <v>34</v>
      </c>
      <c r="B1722">
        <v>2019</v>
      </c>
      <c r="C1722" t="s">
        <v>1240</v>
      </c>
      <c r="D1722" t="s">
        <v>1714</v>
      </c>
      <c r="E1722">
        <v>2</v>
      </c>
      <c r="H1722">
        <v>1</v>
      </c>
      <c r="L1722" t="s">
        <v>1759</v>
      </c>
      <c r="M1722" t="str">
        <f>VLOOKUP($D1722,Artslister!$A$1:$W$100,2,FALSE)</f>
        <v>Rosa sp.</v>
      </c>
      <c r="N1722" t="str">
        <f>VLOOKUP($D1722,Artslister!$A$1:$W$100,3,FALSE)</f>
        <v>103384</v>
      </c>
      <c r="O1722" t="str">
        <f>VLOOKUP($D1722,Artslister!$A$1:$W$100,4,FALSE)</f>
        <v>63344</v>
      </c>
      <c r="P1722" t="str">
        <f>VLOOKUP($D1722,Artslister!$A$1:$W$100,5,FALSE)</f>
        <v>Plantae</v>
      </c>
      <c r="Q1722" t="str">
        <f>VLOOKUP($D1722,Artslister!$A$1:$W$100,6,FALSE)</f>
        <v>Magnoliophyta</v>
      </c>
      <c r="R1722" t="str">
        <f>VLOOKUP($D1722,Artslister!$A$1:$W$100,7,FALSE)</f>
        <v>Eudicots</v>
      </c>
      <c r="S1722" t="str">
        <f>VLOOKUP($D1722,Artslister!$A$1:$W$100,8,FALSE)</f>
        <v>Rosales</v>
      </c>
      <c r="T1722" t="str">
        <f>VLOOKUP($D1722,Artslister!$A$1:$W$100,9,FALSE)</f>
        <v>Rosaceae</v>
      </c>
      <c r="U1722" t="str">
        <f>VLOOKUP($D1722,Artslister!$A$1:$W$100,10,FALSE)</f>
        <v>Rosa</v>
      </c>
      <c r="V1722">
        <f>VLOOKUP($D1722,Artslister!$A$1:$W$100,11,FALSE)</f>
        <v>0</v>
      </c>
      <c r="W1722">
        <f>VLOOKUP($D1722,Artslister!$A$1:$W$100,12,FALSE)</f>
        <v>0</v>
      </c>
      <c r="X1722" t="str">
        <f>VLOOKUP($D1722,Artslister!$A$1:$W$100,13,FALSE)</f>
        <v>L.</v>
      </c>
      <c r="Y1722" t="e">
        <f>VLOOKUP($D1722,Artslister!$A$1:$W$100,15,FALSE)</f>
        <v>#N/A</v>
      </c>
      <c r="Z1722" t="e">
        <f>VLOOKUP($D1722,Artslister!$A$1:$W$100,17,FALSE)</f>
        <v>#N/A</v>
      </c>
    </row>
    <row r="1723" spans="1:26" x14ac:dyDescent="0.3">
      <c r="A1723" t="s">
        <v>34</v>
      </c>
      <c r="B1723">
        <v>2019</v>
      </c>
      <c r="C1723" t="s">
        <v>1235</v>
      </c>
      <c r="D1723" t="s">
        <v>1714</v>
      </c>
      <c r="E1723">
        <v>5</v>
      </c>
      <c r="H1723">
        <v>1</v>
      </c>
      <c r="M1723" t="str">
        <f>VLOOKUP($D1723,Artslister!$A$1:$W$100,2,FALSE)</f>
        <v>Rosa sp.</v>
      </c>
      <c r="N1723" t="str">
        <f>VLOOKUP($D1723,Artslister!$A$1:$W$100,3,FALSE)</f>
        <v>103384</v>
      </c>
      <c r="O1723" t="str">
        <f>VLOOKUP($D1723,Artslister!$A$1:$W$100,4,FALSE)</f>
        <v>63344</v>
      </c>
      <c r="P1723" t="str">
        <f>VLOOKUP($D1723,Artslister!$A$1:$W$100,5,FALSE)</f>
        <v>Plantae</v>
      </c>
      <c r="Q1723" t="str">
        <f>VLOOKUP($D1723,Artslister!$A$1:$W$100,6,FALSE)</f>
        <v>Magnoliophyta</v>
      </c>
      <c r="R1723" t="str">
        <f>VLOOKUP($D1723,Artslister!$A$1:$W$100,7,FALSE)</f>
        <v>Eudicots</v>
      </c>
      <c r="S1723" t="str">
        <f>VLOOKUP($D1723,Artslister!$A$1:$W$100,8,FALSE)</f>
        <v>Rosales</v>
      </c>
      <c r="T1723" t="str">
        <f>VLOOKUP($D1723,Artslister!$A$1:$W$100,9,FALSE)</f>
        <v>Rosaceae</v>
      </c>
      <c r="U1723" t="str">
        <f>VLOOKUP($D1723,Artslister!$A$1:$W$100,10,FALSE)</f>
        <v>Rosa</v>
      </c>
      <c r="V1723">
        <f>VLOOKUP($D1723,Artslister!$A$1:$W$100,11,FALSE)</f>
        <v>0</v>
      </c>
      <c r="W1723">
        <f>VLOOKUP($D1723,Artslister!$A$1:$W$100,12,FALSE)</f>
        <v>0</v>
      </c>
      <c r="X1723" t="str">
        <f>VLOOKUP($D1723,Artslister!$A$1:$W$100,13,FALSE)</f>
        <v>L.</v>
      </c>
      <c r="Y1723" t="e">
        <f>VLOOKUP($D1723,Artslister!$A$1:$W$100,15,FALSE)</f>
        <v>#N/A</v>
      </c>
      <c r="Z1723" t="e">
        <f>VLOOKUP($D1723,Artslister!$A$1:$W$100,17,FALSE)</f>
        <v>#N/A</v>
      </c>
    </row>
    <row r="1724" spans="1:26" x14ac:dyDescent="0.3">
      <c r="A1724" t="s">
        <v>34</v>
      </c>
      <c r="B1724">
        <v>2019</v>
      </c>
      <c r="C1724" t="s">
        <v>1232</v>
      </c>
      <c r="D1724" t="s">
        <v>1714</v>
      </c>
      <c r="E1724">
        <v>20</v>
      </c>
      <c r="H1724">
        <v>1</v>
      </c>
      <c r="M1724" t="str">
        <f>VLOOKUP($D1724,Artslister!$A$1:$W$100,2,FALSE)</f>
        <v>Rosa sp.</v>
      </c>
      <c r="N1724" t="str">
        <f>VLOOKUP($D1724,Artslister!$A$1:$W$100,3,FALSE)</f>
        <v>103384</v>
      </c>
      <c r="O1724" t="str">
        <f>VLOOKUP($D1724,Artslister!$A$1:$W$100,4,FALSE)</f>
        <v>63344</v>
      </c>
      <c r="P1724" t="str">
        <f>VLOOKUP($D1724,Artslister!$A$1:$W$100,5,FALSE)</f>
        <v>Plantae</v>
      </c>
      <c r="Q1724" t="str">
        <f>VLOOKUP($D1724,Artslister!$A$1:$W$100,6,FALSE)</f>
        <v>Magnoliophyta</v>
      </c>
      <c r="R1724" t="str">
        <f>VLOOKUP($D1724,Artslister!$A$1:$W$100,7,FALSE)</f>
        <v>Eudicots</v>
      </c>
      <c r="S1724" t="str">
        <f>VLOOKUP($D1724,Artslister!$A$1:$W$100,8,FALSE)</f>
        <v>Rosales</v>
      </c>
      <c r="T1724" t="str">
        <f>VLOOKUP($D1724,Artslister!$A$1:$W$100,9,FALSE)</f>
        <v>Rosaceae</v>
      </c>
      <c r="U1724" t="str">
        <f>VLOOKUP($D1724,Artslister!$A$1:$W$100,10,FALSE)</f>
        <v>Rosa</v>
      </c>
      <c r="V1724">
        <f>VLOOKUP($D1724,Artslister!$A$1:$W$100,11,FALSE)</f>
        <v>0</v>
      </c>
      <c r="W1724">
        <f>VLOOKUP($D1724,Artslister!$A$1:$W$100,12,FALSE)</f>
        <v>0</v>
      </c>
      <c r="X1724" t="str">
        <f>VLOOKUP($D1724,Artslister!$A$1:$W$100,13,FALSE)</f>
        <v>L.</v>
      </c>
      <c r="Y1724" t="e">
        <f>VLOOKUP($D1724,Artslister!$A$1:$W$100,15,FALSE)</f>
        <v>#N/A</v>
      </c>
      <c r="Z1724" t="e">
        <f>VLOOKUP($D1724,Artslister!$A$1:$W$100,17,FALSE)</f>
        <v>#N/A</v>
      </c>
    </row>
    <row r="1725" spans="1:26" x14ac:dyDescent="0.3">
      <c r="A1725" t="s">
        <v>34</v>
      </c>
      <c r="B1725">
        <v>2019</v>
      </c>
      <c r="C1725" t="s">
        <v>1236</v>
      </c>
      <c r="D1725" t="s">
        <v>1714</v>
      </c>
      <c r="E1725">
        <v>10</v>
      </c>
      <c r="H1725">
        <v>1</v>
      </c>
      <c r="M1725" t="str">
        <f>VLOOKUP($D1725,Artslister!$A$1:$W$100,2,FALSE)</f>
        <v>Rosa sp.</v>
      </c>
      <c r="N1725" t="str">
        <f>VLOOKUP($D1725,Artslister!$A$1:$W$100,3,FALSE)</f>
        <v>103384</v>
      </c>
      <c r="O1725" t="str">
        <f>VLOOKUP($D1725,Artslister!$A$1:$W$100,4,FALSE)</f>
        <v>63344</v>
      </c>
      <c r="P1725" t="str">
        <f>VLOOKUP($D1725,Artslister!$A$1:$W$100,5,FALSE)</f>
        <v>Plantae</v>
      </c>
      <c r="Q1725" t="str">
        <f>VLOOKUP($D1725,Artslister!$A$1:$W$100,6,FALSE)</f>
        <v>Magnoliophyta</v>
      </c>
      <c r="R1725" t="str">
        <f>VLOOKUP($D1725,Artslister!$A$1:$W$100,7,FALSE)</f>
        <v>Eudicots</v>
      </c>
      <c r="S1725" t="str">
        <f>VLOOKUP($D1725,Artslister!$A$1:$W$100,8,FALSE)</f>
        <v>Rosales</v>
      </c>
      <c r="T1725" t="str">
        <f>VLOOKUP($D1725,Artslister!$A$1:$W$100,9,FALSE)</f>
        <v>Rosaceae</v>
      </c>
      <c r="U1725" t="str">
        <f>VLOOKUP($D1725,Artslister!$A$1:$W$100,10,FALSE)</f>
        <v>Rosa</v>
      </c>
      <c r="V1725">
        <f>VLOOKUP($D1725,Artslister!$A$1:$W$100,11,FALSE)</f>
        <v>0</v>
      </c>
      <c r="W1725">
        <f>VLOOKUP($D1725,Artslister!$A$1:$W$100,12,FALSE)</f>
        <v>0</v>
      </c>
      <c r="X1725" t="str">
        <f>VLOOKUP($D1725,Artslister!$A$1:$W$100,13,FALSE)</f>
        <v>L.</v>
      </c>
      <c r="Y1725" t="e">
        <f>VLOOKUP($D1725,Artslister!$A$1:$W$100,15,FALSE)</f>
        <v>#N/A</v>
      </c>
      <c r="Z1725" t="e">
        <f>VLOOKUP($D1725,Artslister!$A$1:$W$100,17,FALSE)</f>
        <v>#N/A</v>
      </c>
    </row>
    <row r="1726" spans="1:26" x14ac:dyDescent="0.3">
      <c r="A1726" t="s">
        <v>1738</v>
      </c>
      <c r="B1726">
        <v>2019</v>
      </c>
      <c r="C1726" t="s">
        <v>1258</v>
      </c>
      <c r="D1726" t="s">
        <v>1714</v>
      </c>
      <c r="E1726">
        <v>10</v>
      </c>
      <c r="H1726">
        <v>1</v>
      </c>
      <c r="M1726" t="str">
        <f>VLOOKUP($D1726,Artslister!$A$1:$W$100,2,FALSE)</f>
        <v>Rosa sp.</v>
      </c>
      <c r="N1726" t="str">
        <f>VLOOKUP($D1726,Artslister!$A$1:$W$100,3,FALSE)</f>
        <v>103384</v>
      </c>
      <c r="O1726" t="str">
        <f>VLOOKUP($D1726,Artslister!$A$1:$W$100,4,FALSE)</f>
        <v>63344</v>
      </c>
      <c r="P1726" t="str">
        <f>VLOOKUP($D1726,Artslister!$A$1:$W$100,5,FALSE)</f>
        <v>Plantae</v>
      </c>
      <c r="Q1726" t="str">
        <f>VLOOKUP($D1726,Artslister!$A$1:$W$100,6,FALSE)</f>
        <v>Magnoliophyta</v>
      </c>
      <c r="R1726" t="str">
        <f>VLOOKUP($D1726,Artslister!$A$1:$W$100,7,FALSE)</f>
        <v>Eudicots</v>
      </c>
      <c r="S1726" t="str">
        <f>VLOOKUP($D1726,Artslister!$A$1:$W$100,8,FALSE)</f>
        <v>Rosales</v>
      </c>
      <c r="T1726" t="str">
        <f>VLOOKUP($D1726,Artslister!$A$1:$W$100,9,FALSE)</f>
        <v>Rosaceae</v>
      </c>
      <c r="U1726" t="str">
        <f>VLOOKUP($D1726,Artslister!$A$1:$W$100,10,FALSE)</f>
        <v>Rosa</v>
      </c>
      <c r="V1726">
        <f>VLOOKUP($D1726,Artslister!$A$1:$W$100,11,FALSE)</f>
        <v>0</v>
      </c>
      <c r="W1726">
        <f>VLOOKUP($D1726,Artslister!$A$1:$W$100,12,FALSE)</f>
        <v>0</v>
      </c>
      <c r="X1726" t="str">
        <f>VLOOKUP($D1726,Artslister!$A$1:$W$100,13,FALSE)</f>
        <v>L.</v>
      </c>
      <c r="Y1726" t="e">
        <f>VLOOKUP($D1726,Artslister!$A$1:$W$100,15,FALSE)</f>
        <v>#N/A</v>
      </c>
      <c r="Z1726" t="e">
        <f>VLOOKUP($D1726,Artslister!$A$1:$W$100,17,FALSE)</f>
        <v>#N/A</v>
      </c>
    </row>
    <row r="1727" spans="1:26" x14ac:dyDescent="0.3">
      <c r="A1727" t="s">
        <v>1738</v>
      </c>
      <c r="B1727">
        <v>2019</v>
      </c>
      <c r="C1727" t="s">
        <v>1259</v>
      </c>
      <c r="D1727" t="s">
        <v>1714</v>
      </c>
      <c r="E1727">
        <v>5</v>
      </c>
      <c r="H1727">
        <v>1</v>
      </c>
      <c r="M1727" t="str">
        <f>VLOOKUP($D1727,Artslister!$A$1:$W$100,2,FALSE)</f>
        <v>Rosa sp.</v>
      </c>
      <c r="N1727" t="str">
        <f>VLOOKUP($D1727,Artslister!$A$1:$W$100,3,FALSE)</f>
        <v>103384</v>
      </c>
      <c r="O1727" t="str">
        <f>VLOOKUP($D1727,Artslister!$A$1:$W$100,4,FALSE)</f>
        <v>63344</v>
      </c>
      <c r="P1727" t="str">
        <f>VLOOKUP($D1727,Artslister!$A$1:$W$100,5,FALSE)</f>
        <v>Plantae</v>
      </c>
      <c r="Q1727" t="str">
        <f>VLOOKUP($D1727,Artslister!$A$1:$W$100,6,FALSE)</f>
        <v>Magnoliophyta</v>
      </c>
      <c r="R1727" t="str">
        <f>VLOOKUP($D1727,Artslister!$A$1:$W$100,7,FALSE)</f>
        <v>Eudicots</v>
      </c>
      <c r="S1727" t="str">
        <f>VLOOKUP($D1727,Artslister!$A$1:$W$100,8,FALSE)</f>
        <v>Rosales</v>
      </c>
      <c r="T1727" t="str">
        <f>VLOOKUP($D1727,Artslister!$A$1:$W$100,9,FALSE)</f>
        <v>Rosaceae</v>
      </c>
      <c r="U1727" t="str">
        <f>VLOOKUP($D1727,Artslister!$A$1:$W$100,10,FALSE)</f>
        <v>Rosa</v>
      </c>
      <c r="V1727">
        <f>VLOOKUP($D1727,Artslister!$A$1:$W$100,11,FALSE)</f>
        <v>0</v>
      </c>
      <c r="W1727">
        <f>VLOOKUP($D1727,Artslister!$A$1:$W$100,12,FALSE)</f>
        <v>0</v>
      </c>
      <c r="X1727" t="str">
        <f>VLOOKUP($D1727,Artslister!$A$1:$W$100,13,FALSE)</f>
        <v>L.</v>
      </c>
      <c r="Y1727" t="e">
        <f>VLOOKUP($D1727,Artslister!$A$1:$W$100,15,FALSE)</f>
        <v>#N/A</v>
      </c>
      <c r="Z1727" t="e">
        <f>VLOOKUP($D1727,Artslister!$A$1:$W$100,17,FALSE)</f>
        <v>#N/A</v>
      </c>
    </row>
    <row r="1728" spans="1:26" x14ac:dyDescent="0.3">
      <c r="A1728" t="s">
        <v>1738</v>
      </c>
      <c r="B1728">
        <v>2019</v>
      </c>
      <c r="C1728" t="s">
        <v>1263</v>
      </c>
      <c r="D1728" t="s">
        <v>1714</v>
      </c>
      <c r="E1728">
        <v>5</v>
      </c>
      <c r="H1728">
        <v>1</v>
      </c>
      <c r="M1728" t="str">
        <f>VLOOKUP($D1728,Artslister!$A$1:$W$100,2,FALSE)</f>
        <v>Rosa sp.</v>
      </c>
      <c r="N1728" t="str">
        <f>VLOOKUP($D1728,Artslister!$A$1:$W$100,3,FALSE)</f>
        <v>103384</v>
      </c>
      <c r="O1728" t="str">
        <f>VLOOKUP($D1728,Artslister!$A$1:$W$100,4,FALSE)</f>
        <v>63344</v>
      </c>
      <c r="P1728" t="str">
        <f>VLOOKUP($D1728,Artslister!$A$1:$W$100,5,FALSE)</f>
        <v>Plantae</v>
      </c>
      <c r="Q1728" t="str">
        <f>VLOOKUP($D1728,Artslister!$A$1:$W$100,6,FALSE)</f>
        <v>Magnoliophyta</v>
      </c>
      <c r="R1728" t="str">
        <f>VLOOKUP($D1728,Artslister!$A$1:$W$100,7,FALSE)</f>
        <v>Eudicots</v>
      </c>
      <c r="S1728" t="str">
        <f>VLOOKUP($D1728,Artslister!$A$1:$W$100,8,FALSE)</f>
        <v>Rosales</v>
      </c>
      <c r="T1728" t="str">
        <f>VLOOKUP($D1728,Artslister!$A$1:$W$100,9,FALSE)</f>
        <v>Rosaceae</v>
      </c>
      <c r="U1728" t="str">
        <f>VLOOKUP($D1728,Artslister!$A$1:$W$100,10,FALSE)</f>
        <v>Rosa</v>
      </c>
      <c r="V1728">
        <f>VLOOKUP($D1728,Artslister!$A$1:$W$100,11,FALSE)</f>
        <v>0</v>
      </c>
      <c r="W1728">
        <f>VLOOKUP($D1728,Artslister!$A$1:$W$100,12,FALSE)</f>
        <v>0</v>
      </c>
      <c r="X1728" t="str">
        <f>VLOOKUP($D1728,Artslister!$A$1:$W$100,13,FALSE)</f>
        <v>L.</v>
      </c>
      <c r="Y1728" t="e">
        <f>VLOOKUP($D1728,Artslister!$A$1:$W$100,15,FALSE)</f>
        <v>#N/A</v>
      </c>
      <c r="Z1728" t="e">
        <f>VLOOKUP($D1728,Artslister!$A$1:$W$100,17,FALSE)</f>
        <v>#N/A</v>
      </c>
    </row>
    <row r="1729" spans="1:26" x14ac:dyDescent="0.3">
      <c r="A1729" t="s">
        <v>1738</v>
      </c>
      <c r="B1729">
        <v>2019</v>
      </c>
      <c r="C1729" t="s">
        <v>1256</v>
      </c>
      <c r="D1729" t="s">
        <v>1714</v>
      </c>
      <c r="E1729">
        <v>15</v>
      </c>
      <c r="H1729">
        <v>1</v>
      </c>
      <c r="M1729" t="str">
        <f>VLOOKUP($D1729,Artslister!$A$1:$W$100,2,FALSE)</f>
        <v>Rosa sp.</v>
      </c>
      <c r="N1729" t="str">
        <f>VLOOKUP($D1729,Artslister!$A$1:$W$100,3,FALSE)</f>
        <v>103384</v>
      </c>
      <c r="O1729" t="str">
        <f>VLOOKUP($D1729,Artslister!$A$1:$W$100,4,FALSE)</f>
        <v>63344</v>
      </c>
      <c r="P1729" t="str">
        <f>VLOOKUP($D1729,Artslister!$A$1:$W$100,5,FALSE)</f>
        <v>Plantae</v>
      </c>
      <c r="Q1729" t="str">
        <f>VLOOKUP($D1729,Artslister!$A$1:$W$100,6,FALSE)</f>
        <v>Magnoliophyta</v>
      </c>
      <c r="R1729" t="str">
        <f>VLOOKUP($D1729,Artslister!$A$1:$W$100,7,FALSE)</f>
        <v>Eudicots</v>
      </c>
      <c r="S1729" t="str">
        <f>VLOOKUP($D1729,Artslister!$A$1:$W$100,8,FALSE)</f>
        <v>Rosales</v>
      </c>
      <c r="T1729" t="str">
        <f>VLOOKUP($D1729,Artslister!$A$1:$W$100,9,FALSE)</f>
        <v>Rosaceae</v>
      </c>
      <c r="U1729" t="str">
        <f>VLOOKUP($D1729,Artslister!$A$1:$W$100,10,FALSE)</f>
        <v>Rosa</v>
      </c>
      <c r="V1729">
        <f>VLOOKUP($D1729,Artslister!$A$1:$W$100,11,FALSE)</f>
        <v>0</v>
      </c>
      <c r="W1729">
        <f>VLOOKUP($D1729,Artslister!$A$1:$W$100,12,FALSE)</f>
        <v>0</v>
      </c>
      <c r="X1729" t="str">
        <f>VLOOKUP($D1729,Artslister!$A$1:$W$100,13,FALSE)</f>
        <v>L.</v>
      </c>
      <c r="Y1729" t="e">
        <f>VLOOKUP($D1729,Artslister!$A$1:$W$100,15,FALSE)</f>
        <v>#N/A</v>
      </c>
      <c r="Z1729" t="e">
        <f>VLOOKUP($D1729,Artslister!$A$1:$W$100,17,FALSE)</f>
        <v>#N/A</v>
      </c>
    </row>
    <row r="1730" spans="1:26" x14ac:dyDescent="0.3">
      <c r="A1730" t="s">
        <v>1738</v>
      </c>
      <c r="B1730">
        <v>2019</v>
      </c>
      <c r="C1730" t="s">
        <v>1257</v>
      </c>
      <c r="D1730" t="s">
        <v>1714</v>
      </c>
      <c r="E1730">
        <v>5</v>
      </c>
      <c r="H1730">
        <v>1</v>
      </c>
      <c r="M1730" t="str">
        <f>VLOOKUP($D1730,Artslister!$A$1:$W$100,2,FALSE)</f>
        <v>Rosa sp.</v>
      </c>
      <c r="N1730" t="str">
        <f>VLOOKUP($D1730,Artslister!$A$1:$W$100,3,FALSE)</f>
        <v>103384</v>
      </c>
      <c r="O1730" t="str">
        <f>VLOOKUP($D1730,Artslister!$A$1:$W$100,4,FALSE)</f>
        <v>63344</v>
      </c>
      <c r="P1730" t="str">
        <f>VLOOKUP($D1730,Artslister!$A$1:$W$100,5,FALSE)</f>
        <v>Plantae</v>
      </c>
      <c r="Q1730" t="str">
        <f>VLOOKUP($D1730,Artslister!$A$1:$W$100,6,FALSE)</f>
        <v>Magnoliophyta</v>
      </c>
      <c r="R1730" t="str">
        <f>VLOOKUP($D1730,Artslister!$A$1:$W$100,7,FALSE)</f>
        <v>Eudicots</v>
      </c>
      <c r="S1730" t="str">
        <f>VLOOKUP($D1730,Artslister!$A$1:$W$100,8,FALSE)</f>
        <v>Rosales</v>
      </c>
      <c r="T1730" t="str">
        <f>VLOOKUP($D1730,Artslister!$A$1:$W$100,9,FALSE)</f>
        <v>Rosaceae</v>
      </c>
      <c r="U1730" t="str">
        <f>VLOOKUP($D1730,Artslister!$A$1:$W$100,10,FALSE)</f>
        <v>Rosa</v>
      </c>
      <c r="V1730">
        <f>VLOOKUP($D1730,Artslister!$A$1:$W$100,11,FALSE)</f>
        <v>0</v>
      </c>
      <c r="W1730">
        <f>VLOOKUP($D1730,Artslister!$A$1:$W$100,12,FALSE)</f>
        <v>0</v>
      </c>
      <c r="X1730" t="str">
        <f>VLOOKUP($D1730,Artslister!$A$1:$W$100,13,FALSE)</f>
        <v>L.</v>
      </c>
      <c r="Y1730" t="e">
        <f>VLOOKUP($D1730,Artslister!$A$1:$W$100,15,FALSE)</f>
        <v>#N/A</v>
      </c>
      <c r="Z1730" t="e">
        <f>VLOOKUP($D1730,Artslister!$A$1:$W$100,17,FALSE)</f>
        <v>#N/A</v>
      </c>
    </row>
    <row r="1731" spans="1:26" x14ac:dyDescent="0.3">
      <c r="A1731" t="s">
        <v>1738</v>
      </c>
      <c r="B1731">
        <v>2019</v>
      </c>
      <c r="C1731" t="s">
        <v>1264</v>
      </c>
      <c r="D1731" t="s">
        <v>1714</v>
      </c>
      <c r="E1731">
        <v>5</v>
      </c>
      <c r="H1731">
        <v>1</v>
      </c>
      <c r="M1731" t="str">
        <f>VLOOKUP($D1731,Artslister!$A$1:$W$100,2,FALSE)</f>
        <v>Rosa sp.</v>
      </c>
      <c r="N1731" t="str">
        <f>VLOOKUP($D1731,Artslister!$A$1:$W$100,3,FALSE)</f>
        <v>103384</v>
      </c>
      <c r="O1731" t="str">
        <f>VLOOKUP($D1731,Artslister!$A$1:$W$100,4,FALSE)</f>
        <v>63344</v>
      </c>
      <c r="P1731" t="str">
        <f>VLOOKUP($D1731,Artslister!$A$1:$W$100,5,FALSE)</f>
        <v>Plantae</v>
      </c>
      <c r="Q1731" t="str">
        <f>VLOOKUP($D1731,Artslister!$A$1:$W$100,6,FALSE)</f>
        <v>Magnoliophyta</v>
      </c>
      <c r="R1731" t="str">
        <f>VLOOKUP($D1731,Artslister!$A$1:$W$100,7,FALSE)</f>
        <v>Eudicots</v>
      </c>
      <c r="S1731" t="str">
        <f>VLOOKUP($D1731,Artslister!$A$1:$W$100,8,FALSE)</f>
        <v>Rosales</v>
      </c>
      <c r="T1731" t="str">
        <f>VLOOKUP($D1731,Artslister!$A$1:$W$100,9,FALSE)</f>
        <v>Rosaceae</v>
      </c>
      <c r="U1731" t="str">
        <f>VLOOKUP($D1731,Artslister!$A$1:$W$100,10,FALSE)</f>
        <v>Rosa</v>
      </c>
      <c r="V1731">
        <f>VLOOKUP($D1731,Artslister!$A$1:$W$100,11,FALSE)</f>
        <v>0</v>
      </c>
      <c r="W1731">
        <f>VLOOKUP($D1731,Artslister!$A$1:$W$100,12,FALSE)</f>
        <v>0</v>
      </c>
      <c r="X1731" t="str">
        <f>VLOOKUP($D1731,Artslister!$A$1:$W$100,13,FALSE)</f>
        <v>L.</v>
      </c>
      <c r="Y1731" t="e">
        <f>VLOOKUP($D1731,Artslister!$A$1:$W$100,15,FALSE)</f>
        <v>#N/A</v>
      </c>
      <c r="Z1731" t="e">
        <f>VLOOKUP($D1731,Artslister!$A$1:$W$100,17,FALSE)</f>
        <v>#N/A</v>
      </c>
    </row>
    <row r="1732" spans="1:26" x14ac:dyDescent="0.3">
      <c r="A1732" t="s">
        <v>1738</v>
      </c>
      <c r="B1732">
        <v>2019</v>
      </c>
      <c r="C1732" t="s">
        <v>1261</v>
      </c>
      <c r="D1732" t="s">
        <v>1714</v>
      </c>
      <c r="E1732">
        <v>10</v>
      </c>
      <c r="H1732">
        <v>1</v>
      </c>
      <c r="M1732" t="str">
        <f>VLOOKUP($D1732,Artslister!$A$1:$W$100,2,FALSE)</f>
        <v>Rosa sp.</v>
      </c>
      <c r="N1732" t="str">
        <f>VLOOKUP($D1732,Artslister!$A$1:$W$100,3,FALSE)</f>
        <v>103384</v>
      </c>
      <c r="O1732" t="str">
        <f>VLOOKUP($D1732,Artslister!$A$1:$W$100,4,FALSE)</f>
        <v>63344</v>
      </c>
      <c r="P1732" t="str">
        <f>VLOOKUP($D1732,Artslister!$A$1:$W$100,5,FALSE)</f>
        <v>Plantae</v>
      </c>
      <c r="Q1732" t="str">
        <f>VLOOKUP($D1732,Artslister!$A$1:$W$100,6,FALSE)</f>
        <v>Magnoliophyta</v>
      </c>
      <c r="R1732" t="str">
        <f>VLOOKUP($D1732,Artslister!$A$1:$W$100,7,FALSE)</f>
        <v>Eudicots</v>
      </c>
      <c r="S1732" t="str">
        <f>VLOOKUP($D1732,Artslister!$A$1:$W$100,8,FALSE)</f>
        <v>Rosales</v>
      </c>
      <c r="T1732" t="str">
        <f>VLOOKUP($D1732,Artslister!$A$1:$W$100,9,FALSE)</f>
        <v>Rosaceae</v>
      </c>
      <c r="U1732" t="str">
        <f>VLOOKUP($D1732,Artslister!$A$1:$W$100,10,FALSE)</f>
        <v>Rosa</v>
      </c>
      <c r="V1732">
        <f>VLOOKUP($D1732,Artslister!$A$1:$W$100,11,FALSE)</f>
        <v>0</v>
      </c>
      <c r="W1732">
        <f>VLOOKUP($D1732,Artslister!$A$1:$W$100,12,FALSE)</f>
        <v>0</v>
      </c>
      <c r="X1732" t="str">
        <f>VLOOKUP($D1732,Artslister!$A$1:$W$100,13,FALSE)</f>
        <v>L.</v>
      </c>
      <c r="Y1732" t="e">
        <f>VLOOKUP($D1732,Artslister!$A$1:$W$100,15,FALSE)</f>
        <v>#N/A</v>
      </c>
      <c r="Z1732" t="e">
        <f>VLOOKUP($D1732,Artslister!$A$1:$W$100,17,FALSE)</f>
        <v>#N/A</v>
      </c>
    </row>
    <row r="1733" spans="1:26" x14ac:dyDescent="0.3">
      <c r="A1733" t="s">
        <v>92</v>
      </c>
      <c r="B1733">
        <v>2019</v>
      </c>
      <c r="C1733" t="s">
        <v>1306</v>
      </c>
      <c r="D1733" t="s">
        <v>1714</v>
      </c>
      <c r="E1733">
        <v>6</v>
      </c>
      <c r="H1733">
        <v>1</v>
      </c>
      <c r="M1733" t="str">
        <f>VLOOKUP($D1733,Artslister!$A$1:$W$100,2,FALSE)</f>
        <v>Rosa sp.</v>
      </c>
      <c r="N1733" t="str">
        <f>VLOOKUP($D1733,Artslister!$A$1:$W$100,3,FALSE)</f>
        <v>103384</v>
      </c>
      <c r="O1733" t="str">
        <f>VLOOKUP($D1733,Artslister!$A$1:$W$100,4,FALSE)</f>
        <v>63344</v>
      </c>
      <c r="P1733" t="str">
        <f>VLOOKUP($D1733,Artslister!$A$1:$W$100,5,FALSE)</f>
        <v>Plantae</v>
      </c>
      <c r="Q1733" t="str">
        <f>VLOOKUP($D1733,Artslister!$A$1:$W$100,6,FALSE)</f>
        <v>Magnoliophyta</v>
      </c>
      <c r="R1733" t="str">
        <f>VLOOKUP($D1733,Artslister!$A$1:$W$100,7,FALSE)</f>
        <v>Eudicots</v>
      </c>
      <c r="S1733" t="str">
        <f>VLOOKUP($D1733,Artslister!$A$1:$W$100,8,FALSE)</f>
        <v>Rosales</v>
      </c>
      <c r="T1733" t="str">
        <f>VLOOKUP($D1733,Artslister!$A$1:$W$100,9,FALSE)</f>
        <v>Rosaceae</v>
      </c>
      <c r="U1733" t="str">
        <f>VLOOKUP($D1733,Artslister!$A$1:$W$100,10,FALSE)</f>
        <v>Rosa</v>
      </c>
      <c r="V1733">
        <f>VLOOKUP($D1733,Artslister!$A$1:$W$100,11,FALSE)</f>
        <v>0</v>
      </c>
      <c r="W1733">
        <f>VLOOKUP($D1733,Artslister!$A$1:$W$100,12,FALSE)</f>
        <v>0</v>
      </c>
      <c r="X1733" t="str">
        <f>VLOOKUP($D1733,Artslister!$A$1:$W$100,13,FALSE)</f>
        <v>L.</v>
      </c>
      <c r="Y1733" t="e">
        <f>VLOOKUP($D1733,Artslister!$A$1:$W$100,15,FALSE)</f>
        <v>#N/A</v>
      </c>
      <c r="Z1733" t="e">
        <f>VLOOKUP($D1733,Artslister!$A$1:$W$100,17,FALSE)</f>
        <v>#N/A</v>
      </c>
    </row>
    <row r="1734" spans="1:26" x14ac:dyDescent="0.3">
      <c r="A1734" t="s">
        <v>92</v>
      </c>
      <c r="B1734">
        <v>2019</v>
      </c>
      <c r="C1734" t="s">
        <v>1308</v>
      </c>
      <c r="D1734" t="s">
        <v>1714</v>
      </c>
      <c r="E1734">
        <v>10</v>
      </c>
      <c r="H1734">
        <v>1</v>
      </c>
      <c r="M1734" t="str">
        <f>VLOOKUP($D1734,Artslister!$A$1:$W$100,2,FALSE)</f>
        <v>Rosa sp.</v>
      </c>
      <c r="N1734" t="str">
        <f>VLOOKUP($D1734,Artslister!$A$1:$W$100,3,FALSE)</f>
        <v>103384</v>
      </c>
      <c r="O1734" t="str">
        <f>VLOOKUP($D1734,Artslister!$A$1:$W$100,4,FALSE)</f>
        <v>63344</v>
      </c>
      <c r="P1734" t="str">
        <f>VLOOKUP($D1734,Artslister!$A$1:$W$100,5,FALSE)</f>
        <v>Plantae</v>
      </c>
      <c r="Q1734" t="str">
        <f>VLOOKUP($D1734,Artslister!$A$1:$W$100,6,FALSE)</f>
        <v>Magnoliophyta</v>
      </c>
      <c r="R1734" t="str">
        <f>VLOOKUP($D1734,Artslister!$A$1:$W$100,7,FALSE)</f>
        <v>Eudicots</v>
      </c>
      <c r="S1734" t="str">
        <f>VLOOKUP($D1734,Artslister!$A$1:$W$100,8,FALSE)</f>
        <v>Rosales</v>
      </c>
      <c r="T1734" t="str">
        <f>VLOOKUP($D1734,Artslister!$A$1:$W$100,9,FALSE)</f>
        <v>Rosaceae</v>
      </c>
      <c r="U1734" t="str">
        <f>VLOOKUP($D1734,Artslister!$A$1:$W$100,10,FALSE)</f>
        <v>Rosa</v>
      </c>
      <c r="V1734">
        <f>VLOOKUP($D1734,Artslister!$A$1:$W$100,11,FALSE)</f>
        <v>0</v>
      </c>
      <c r="W1734">
        <f>VLOOKUP($D1734,Artslister!$A$1:$W$100,12,FALSE)</f>
        <v>0</v>
      </c>
      <c r="X1734" t="str">
        <f>VLOOKUP($D1734,Artslister!$A$1:$W$100,13,FALSE)</f>
        <v>L.</v>
      </c>
      <c r="Y1734" t="e">
        <f>VLOOKUP($D1734,Artslister!$A$1:$W$100,15,FALSE)</f>
        <v>#N/A</v>
      </c>
      <c r="Z1734" t="e">
        <f>VLOOKUP($D1734,Artslister!$A$1:$W$100,17,FALSE)</f>
        <v>#N/A</v>
      </c>
    </row>
    <row r="1735" spans="1:26" x14ac:dyDescent="0.3">
      <c r="A1735" t="s">
        <v>92</v>
      </c>
      <c r="B1735">
        <v>2019</v>
      </c>
      <c r="C1735" t="s">
        <v>1309</v>
      </c>
      <c r="D1735" t="s">
        <v>1714</v>
      </c>
      <c r="E1735">
        <v>1</v>
      </c>
      <c r="H1735">
        <v>1</v>
      </c>
      <c r="M1735" t="str">
        <f>VLOOKUP($D1735,Artslister!$A$1:$W$100,2,FALSE)</f>
        <v>Rosa sp.</v>
      </c>
      <c r="N1735" t="str">
        <f>VLOOKUP($D1735,Artslister!$A$1:$W$100,3,FALSE)</f>
        <v>103384</v>
      </c>
      <c r="O1735" t="str">
        <f>VLOOKUP($D1735,Artslister!$A$1:$W$100,4,FALSE)</f>
        <v>63344</v>
      </c>
      <c r="P1735" t="str">
        <f>VLOOKUP($D1735,Artslister!$A$1:$W$100,5,FALSE)</f>
        <v>Plantae</v>
      </c>
      <c r="Q1735" t="str">
        <f>VLOOKUP($D1735,Artslister!$A$1:$W$100,6,FALSE)</f>
        <v>Magnoliophyta</v>
      </c>
      <c r="R1735" t="str">
        <f>VLOOKUP($D1735,Artslister!$A$1:$W$100,7,FALSE)</f>
        <v>Eudicots</v>
      </c>
      <c r="S1735" t="str">
        <f>VLOOKUP($D1735,Artslister!$A$1:$W$100,8,FALSE)</f>
        <v>Rosales</v>
      </c>
      <c r="T1735" t="str">
        <f>VLOOKUP($D1735,Artslister!$A$1:$W$100,9,FALSE)</f>
        <v>Rosaceae</v>
      </c>
      <c r="U1735" t="str">
        <f>VLOOKUP($D1735,Artslister!$A$1:$W$100,10,FALSE)</f>
        <v>Rosa</v>
      </c>
      <c r="V1735">
        <f>VLOOKUP($D1735,Artslister!$A$1:$W$100,11,FALSE)</f>
        <v>0</v>
      </c>
      <c r="W1735">
        <f>VLOOKUP($D1735,Artslister!$A$1:$W$100,12,FALSE)</f>
        <v>0</v>
      </c>
      <c r="X1735" t="str">
        <f>VLOOKUP($D1735,Artslister!$A$1:$W$100,13,FALSE)</f>
        <v>L.</v>
      </c>
      <c r="Y1735" t="e">
        <f>VLOOKUP($D1735,Artslister!$A$1:$W$100,15,FALSE)</f>
        <v>#N/A</v>
      </c>
      <c r="Z1735" t="e">
        <f>VLOOKUP($D1735,Artslister!$A$1:$W$100,17,FALSE)</f>
        <v>#N/A</v>
      </c>
    </row>
    <row r="1736" spans="1:26" x14ac:dyDescent="0.3">
      <c r="A1736" t="s">
        <v>109</v>
      </c>
      <c r="B1736">
        <v>2019</v>
      </c>
      <c r="C1736" t="s">
        <v>1328</v>
      </c>
      <c r="D1736" t="s">
        <v>1714</v>
      </c>
      <c r="E1736">
        <v>30</v>
      </c>
      <c r="H1736">
        <v>1</v>
      </c>
      <c r="M1736" t="str">
        <f>VLOOKUP($D1736,Artslister!$A$1:$W$100,2,FALSE)</f>
        <v>Rosa sp.</v>
      </c>
      <c r="N1736" t="str">
        <f>VLOOKUP($D1736,Artslister!$A$1:$W$100,3,FALSE)</f>
        <v>103384</v>
      </c>
      <c r="O1736" t="str">
        <f>VLOOKUP($D1736,Artslister!$A$1:$W$100,4,FALSE)</f>
        <v>63344</v>
      </c>
      <c r="P1736" t="str">
        <f>VLOOKUP($D1736,Artslister!$A$1:$W$100,5,FALSE)</f>
        <v>Plantae</v>
      </c>
      <c r="Q1736" t="str">
        <f>VLOOKUP($D1736,Artslister!$A$1:$W$100,6,FALSE)</f>
        <v>Magnoliophyta</v>
      </c>
      <c r="R1736" t="str">
        <f>VLOOKUP($D1736,Artslister!$A$1:$W$100,7,FALSE)</f>
        <v>Eudicots</v>
      </c>
      <c r="S1736" t="str">
        <f>VLOOKUP($D1736,Artslister!$A$1:$W$100,8,FALSE)</f>
        <v>Rosales</v>
      </c>
      <c r="T1736" t="str">
        <f>VLOOKUP($D1736,Artslister!$A$1:$W$100,9,FALSE)</f>
        <v>Rosaceae</v>
      </c>
      <c r="U1736" t="str">
        <f>VLOOKUP($D1736,Artslister!$A$1:$W$100,10,FALSE)</f>
        <v>Rosa</v>
      </c>
      <c r="V1736">
        <f>VLOOKUP($D1736,Artslister!$A$1:$W$100,11,FALSE)</f>
        <v>0</v>
      </c>
      <c r="W1736">
        <f>VLOOKUP($D1736,Artslister!$A$1:$W$100,12,FALSE)</f>
        <v>0</v>
      </c>
      <c r="X1736" t="str">
        <f>VLOOKUP($D1736,Artslister!$A$1:$W$100,13,FALSE)</f>
        <v>L.</v>
      </c>
      <c r="Y1736" t="e">
        <f>VLOOKUP($D1736,Artslister!$A$1:$W$100,15,FALSE)</f>
        <v>#N/A</v>
      </c>
      <c r="Z1736" t="e">
        <f>VLOOKUP($D1736,Artslister!$A$1:$W$100,17,FALSE)</f>
        <v>#N/A</v>
      </c>
    </row>
    <row r="1737" spans="1:26" x14ac:dyDescent="0.3">
      <c r="A1737" t="s">
        <v>124</v>
      </c>
      <c r="B1737">
        <v>2019</v>
      </c>
      <c r="C1737" t="s">
        <v>1370</v>
      </c>
      <c r="D1737" t="s">
        <v>1714</v>
      </c>
      <c r="E1737">
        <v>10</v>
      </c>
      <c r="H1737">
        <v>1</v>
      </c>
      <c r="M1737" t="str">
        <f>VLOOKUP($D1737,Artslister!$A$1:$W$100,2,FALSE)</f>
        <v>Rosa sp.</v>
      </c>
      <c r="N1737" t="str">
        <f>VLOOKUP($D1737,Artslister!$A$1:$W$100,3,FALSE)</f>
        <v>103384</v>
      </c>
      <c r="O1737" t="str">
        <f>VLOOKUP($D1737,Artslister!$A$1:$W$100,4,FALSE)</f>
        <v>63344</v>
      </c>
      <c r="P1737" t="str">
        <f>VLOOKUP($D1737,Artslister!$A$1:$W$100,5,FALSE)</f>
        <v>Plantae</v>
      </c>
      <c r="Q1737" t="str">
        <f>VLOOKUP($D1737,Artslister!$A$1:$W$100,6,FALSE)</f>
        <v>Magnoliophyta</v>
      </c>
      <c r="R1737" t="str">
        <f>VLOOKUP($D1737,Artslister!$A$1:$W$100,7,FALSE)</f>
        <v>Eudicots</v>
      </c>
      <c r="S1737" t="str">
        <f>VLOOKUP($D1737,Artslister!$A$1:$W$100,8,FALSE)</f>
        <v>Rosales</v>
      </c>
      <c r="T1737" t="str">
        <f>VLOOKUP($D1737,Artslister!$A$1:$W$100,9,FALSE)</f>
        <v>Rosaceae</v>
      </c>
      <c r="U1737" t="str">
        <f>VLOOKUP($D1737,Artslister!$A$1:$W$100,10,FALSE)</f>
        <v>Rosa</v>
      </c>
      <c r="V1737">
        <f>VLOOKUP($D1737,Artslister!$A$1:$W$100,11,FALSE)</f>
        <v>0</v>
      </c>
      <c r="W1737">
        <f>VLOOKUP($D1737,Artslister!$A$1:$W$100,12,FALSE)</f>
        <v>0</v>
      </c>
      <c r="X1737" t="str">
        <f>VLOOKUP($D1737,Artslister!$A$1:$W$100,13,FALSE)</f>
        <v>L.</v>
      </c>
      <c r="Y1737" t="e">
        <f>VLOOKUP($D1737,Artslister!$A$1:$W$100,15,FALSE)</f>
        <v>#N/A</v>
      </c>
      <c r="Z1737" t="e">
        <f>VLOOKUP($D1737,Artslister!$A$1:$W$100,17,FALSE)</f>
        <v>#N/A</v>
      </c>
    </row>
    <row r="1738" spans="1:26" x14ac:dyDescent="0.3">
      <c r="A1738" t="s">
        <v>69</v>
      </c>
      <c r="B1738">
        <v>2019</v>
      </c>
      <c r="C1738" t="s">
        <v>1377</v>
      </c>
      <c r="D1738" t="s">
        <v>1714</v>
      </c>
      <c r="E1738">
        <v>20</v>
      </c>
      <c r="H1738">
        <v>1</v>
      </c>
      <c r="M1738" t="str">
        <f>VLOOKUP($D1738,Artslister!$A$1:$W$100,2,FALSE)</f>
        <v>Rosa sp.</v>
      </c>
      <c r="N1738" t="str">
        <f>VLOOKUP($D1738,Artslister!$A$1:$W$100,3,FALSE)</f>
        <v>103384</v>
      </c>
      <c r="O1738" t="str">
        <f>VLOOKUP($D1738,Artslister!$A$1:$W$100,4,FALSE)</f>
        <v>63344</v>
      </c>
      <c r="P1738" t="str">
        <f>VLOOKUP($D1738,Artslister!$A$1:$W$100,5,FALSE)</f>
        <v>Plantae</v>
      </c>
      <c r="Q1738" t="str">
        <f>VLOOKUP($D1738,Artslister!$A$1:$W$100,6,FALSE)</f>
        <v>Magnoliophyta</v>
      </c>
      <c r="R1738" t="str">
        <f>VLOOKUP($D1738,Artslister!$A$1:$W$100,7,FALSE)</f>
        <v>Eudicots</v>
      </c>
      <c r="S1738" t="str">
        <f>VLOOKUP($D1738,Artslister!$A$1:$W$100,8,FALSE)</f>
        <v>Rosales</v>
      </c>
      <c r="T1738" t="str">
        <f>VLOOKUP($D1738,Artslister!$A$1:$W$100,9,FALSE)</f>
        <v>Rosaceae</v>
      </c>
      <c r="U1738" t="str">
        <f>VLOOKUP($D1738,Artslister!$A$1:$W$100,10,FALSE)</f>
        <v>Rosa</v>
      </c>
      <c r="V1738">
        <f>VLOOKUP($D1738,Artslister!$A$1:$W$100,11,FALSE)</f>
        <v>0</v>
      </c>
      <c r="W1738">
        <f>VLOOKUP($D1738,Artslister!$A$1:$W$100,12,FALSE)</f>
        <v>0</v>
      </c>
      <c r="X1738" t="str">
        <f>VLOOKUP($D1738,Artslister!$A$1:$W$100,13,FALSE)</f>
        <v>L.</v>
      </c>
      <c r="Y1738" t="e">
        <f>VLOOKUP($D1738,Artslister!$A$1:$W$100,15,FALSE)</f>
        <v>#N/A</v>
      </c>
      <c r="Z1738" t="e">
        <f>VLOOKUP($D1738,Artslister!$A$1:$W$100,17,FALSE)</f>
        <v>#N/A</v>
      </c>
    </row>
    <row r="1739" spans="1:26" x14ac:dyDescent="0.3">
      <c r="A1739" t="s">
        <v>146</v>
      </c>
      <c r="B1739">
        <v>2019</v>
      </c>
      <c r="C1739" t="s">
        <v>1452</v>
      </c>
      <c r="D1739" t="s">
        <v>1714</v>
      </c>
      <c r="E1739">
        <v>15</v>
      </c>
      <c r="H1739">
        <v>1</v>
      </c>
      <c r="M1739" t="str">
        <f>VLOOKUP($D1739,Artslister!$A$1:$W$100,2,FALSE)</f>
        <v>Rosa sp.</v>
      </c>
      <c r="N1739" t="str">
        <f>VLOOKUP($D1739,Artslister!$A$1:$W$100,3,FALSE)</f>
        <v>103384</v>
      </c>
      <c r="O1739" t="str">
        <f>VLOOKUP($D1739,Artslister!$A$1:$W$100,4,FALSE)</f>
        <v>63344</v>
      </c>
      <c r="P1739" t="str">
        <f>VLOOKUP($D1739,Artslister!$A$1:$W$100,5,FALSE)</f>
        <v>Plantae</v>
      </c>
      <c r="Q1739" t="str">
        <f>VLOOKUP($D1739,Artslister!$A$1:$W$100,6,FALSE)</f>
        <v>Magnoliophyta</v>
      </c>
      <c r="R1739" t="str">
        <f>VLOOKUP($D1739,Artslister!$A$1:$W$100,7,FALSE)</f>
        <v>Eudicots</v>
      </c>
      <c r="S1739" t="str">
        <f>VLOOKUP($D1739,Artslister!$A$1:$W$100,8,FALSE)</f>
        <v>Rosales</v>
      </c>
      <c r="T1739" t="str">
        <f>VLOOKUP($D1739,Artslister!$A$1:$W$100,9,FALSE)</f>
        <v>Rosaceae</v>
      </c>
      <c r="U1739" t="str">
        <f>VLOOKUP($D1739,Artslister!$A$1:$W$100,10,FALSE)</f>
        <v>Rosa</v>
      </c>
      <c r="V1739">
        <f>VLOOKUP($D1739,Artslister!$A$1:$W$100,11,FALSE)</f>
        <v>0</v>
      </c>
      <c r="W1739">
        <f>VLOOKUP($D1739,Artslister!$A$1:$W$100,12,FALSE)</f>
        <v>0</v>
      </c>
      <c r="X1739" t="str">
        <f>VLOOKUP($D1739,Artslister!$A$1:$W$100,13,FALSE)</f>
        <v>L.</v>
      </c>
      <c r="Y1739" t="e">
        <f>VLOOKUP($D1739,Artslister!$A$1:$W$100,15,FALSE)</f>
        <v>#N/A</v>
      </c>
      <c r="Z1739" t="e">
        <f>VLOOKUP($D1739,Artslister!$A$1:$W$100,17,FALSE)</f>
        <v>#N/A</v>
      </c>
    </row>
    <row r="1740" spans="1:26" x14ac:dyDescent="0.3">
      <c r="A1740" t="s">
        <v>146</v>
      </c>
      <c r="B1740">
        <v>2019</v>
      </c>
      <c r="C1740" t="s">
        <v>1449</v>
      </c>
      <c r="D1740" t="s">
        <v>1714</v>
      </c>
      <c r="E1740">
        <v>60</v>
      </c>
      <c r="H1740">
        <v>1</v>
      </c>
      <c r="M1740" t="str">
        <f>VLOOKUP($D1740,Artslister!$A$1:$W$100,2,FALSE)</f>
        <v>Rosa sp.</v>
      </c>
      <c r="N1740" t="str">
        <f>VLOOKUP($D1740,Artslister!$A$1:$W$100,3,FALSE)</f>
        <v>103384</v>
      </c>
      <c r="O1740" t="str">
        <f>VLOOKUP($D1740,Artslister!$A$1:$W$100,4,FALSE)</f>
        <v>63344</v>
      </c>
      <c r="P1740" t="str">
        <f>VLOOKUP($D1740,Artslister!$A$1:$W$100,5,FALSE)</f>
        <v>Plantae</v>
      </c>
      <c r="Q1740" t="str">
        <f>VLOOKUP($D1740,Artslister!$A$1:$W$100,6,FALSE)</f>
        <v>Magnoliophyta</v>
      </c>
      <c r="R1740" t="str">
        <f>VLOOKUP($D1740,Artslister!$A$1:$W$100,7,FALSE)</f>
        <v>Eudicots</v>
      </c>
      <c r="S1740" t="str">
        <f>VLOOKUP($D1740,Artslister!$A$1:$W$100,8,FALSE)</f>
        <v>Rosales</v>
      </c>
      <c r="T1740" t="str">
        <f>VLOOKUP($D1740,Artslister!$A$1:$W$100,9,FALSE)</f>
        <v>Rosaceae</v>
      </c>
      <c r="U1740" t="str">
        <f>VLOOKUP($D1740,Artslister!$A$1:$W$100,10,FALSE)</f>
        <v>Rosa</v>
      </c>
      <c r="V1740">
        <f>VLOOKUP($D1740,Artslister!$A$1:$W$100,11,FALSE)</f>
        <v>0</v>
      </c>
      <c r="W1740">
        <f>VLOOKUP($D1740,Artslister!$A$1:$W$100,12,FALSE)</f>
        <v>0</v>
      </c>
      <c r="X1740" t="str">
        <f>VLOOKUP($D1740,Artslister!$A$1:$W$100,13,FALSE)</f>
        <v>L.</v>
      </c>
      <c r="Y1740" t="e">
        <f>VLOOKUP($D1740,Artslister!$A$1:$W$100,15,FALSE)</f>
        <v>#N/A</v>
      </c>
      <c r="Z1740" t="e">
        <f>VLOOKUP($D1740,Artslister!$A$1:$W$100,17,FALSE)</f>
        <v>#N/A</v>
      </c>
    </row>
    <row r="1741" spans="1:26" x14ac:dyDescent="0.3">
      <c r="A1741" t="s">
        <v>146</v>
      </c>
      <c r="B1741">
        <v>2019</v>
      </c>
      <c r="C1741" t="s">
        <v>1450</v>
      </c>
      <c r="D1741" t="s">
        <v>1714</v>
      </c>
      <c r="E1741">
        <v>2</v>
      </c>
      <c r="H1741">
        <v>1</v>
      </c>
      <c r="M1741" t="str">
        <f>VLOOKUP($D1741,Artslister!$A$1:$W$100,2,FALSE)</f>
        <v>Rosa sp.</v>
      </c>
      <c r="N1741" t="str">
        <f>VLOOKUP($D1741,Artslister!$A$1:$W$100,3,FALSE)</f>
        <v>103384</v>
      </c>
      <c r="O1741" t="str">
        <f>VLOOKUP($D1741,Artslister!$A$1:$W$100,4,FALSE)</f>
        <v>63344</v>
      </c>
      <c r="P1741" t="str">
        <f>VLOOKUP($D1741,Artslister!$A$1:$W$100,5,FALSE)</f>
        <v>Plantae</v>
      </c>
      <c r="Q1741" t="str">
        <f>VLOOKUP($D1741,Artslister!$A$1:$W$100,6,FALSE)</f>
        <v>Magnoliophyta</v>
      </c>
      <c r="R1741" t="str">
        <f>VLOOKUP($D1741,Artslister!$A$1:$W$100,7,FALSE)</f>
        <v>Eudicots</v>
      </c>
      <c r="S1741" t="str">
        <f>VLOOKUP($D1741,Artslister!$A$1:$W$100,8,FALSE)</f>
        <v>Rosales</v>
      </c>
      <c r="T1741" t="str">
        <f>VLOOKUP($D1741,Artslister!$A$1:$W$100,9,FALSE)</f>
        <v>Rosaceae</v>
      </c>
      <c r="U1741" t="str">
        <f>VLOOKUP($D1741,Artslister!$A$1:$W$100,10,FALSE)</f>
        <v>Rosa</v>
      </c>
      <c r="V1741">
        <f>VLOOKUP($D1741,Artslister!$A$1:$W$100,11,FALSE)</f>
        <v>0</v>
      </c>
      <c r="W1741">
        <f>VLOOKUP($D1741,Artslister!$A$1:$W$100,12,FALSE)</f>
        <v>0</v>
      </c>
      <c r="X1741" t="str">
        <f>VLOOKUP($D1741,Artslister!$A$1:$W$100,13,FALSE)</f>
        <v>L.</v>
      </c>
      <c r="Y1741" t="e">
        <f>VLOOKUP($D1741,Artslister!$A$1:$W$100,15,FALSE)</f>
        <v>#N/A</v>
      </c>
      <c r="Z1741" t="e">
        <f>VLOOKUP($D1741,Artslister!$A$1:$W$100,17,FALSE)</f>
        <v>#N/A</v>
      </c>
    </row>
    <row r="1742" spans="1:26" x14ac:dyDescent="0.3">
      <c r="A1742" t="s">
        <v>146</v>
      </c>
      <c r="B1742">
        <v>2019</v>
      </c>
      <c r="C1742" t="s">
        <v>1447</v>
      </c>
      <c r="D1742" t="s">
        <v>1714</v>
      </c>
      <c r="E1742">
        <v>35</v>
      </c>
      <c r="H1742">
        <v>1</v>
      </c>
      <c r="M1742" t="str">
        <f>VLOOKUP($D1742,Artslister!$A$1:$W$100,2,FALSE)</f>
        <v>Rosa sp.</v>
      </c>
      <c r="N1742" t="str">
        <f>VLOOKUP($D1742,Artslister!$A$1:$W$100,3,FALSE)</f>
        <v>103384</v>
      </c>
      <c r="O1742" t="str">
        <f>VLOOKUP($D1742,Artslister!$A$1:$W$100,4,FALSE)</f>
        <v>63344</v>
      </c>
      <c r="P1742" t="str">
        <f>VLOOKUP($D1742,Artslister!$A$1:$W$100,5,FALSE)</f>
        <v>Plantae</v>
      </c>
      <c r="Q1742" t="str">
        <f>VLOOKUP($D1742,Artslister!$A$1:$W$100,6,FALSE)</f>
        <v>Magnoliophyta</v>
      </c>
      <c r="R1742" t="str">
        <f>VLOOKUP($D1742,Artslister!$A$1:$W$100,7,FALSE)</f>
        <v>Eudicots</v>
      </c>
      <c r="S1742" t="str">
        <f>VLOOKUP($D1742,Artslister!$A$1:$W$100,8,FALSE)</f>
        <v>Rosales</v>
      </c>
      <c r="T1742" t="str">
        <f>VLOOKUP($D1742,Artslister!$A$1:$W$100,9,FALSE)</f>
        <v>Rosaceae</v>
      </c>
      <c r="U1742" t="str">
        <f>VLOOKUP($D1742,Artslister!$A$1:$W$100,10,FALSE)</f>
        <v>Rosa</v>
      </c>
      <c r="V1742">
        <f>VLOOKUP($D1742,Artslister!$A$1:$W$100,11,FALSE)</f>
        <v>0</v>
      </c>
      <c r="W1742">
        <f>VLOOKUP($D1742,Artslister!$A$1:$W$100,12,FALSE)</f>
        <v>0</v>
      </c>
      <c r="X1742" t="str">
        <f>VLOOKUP($D1742,Artslister!$A$1:$W$100,13,FALSE)</f>
        <v>L.</v>
      </c>
      <c r="Y1742" t="e">
        <f>VLOOKUP($D1742,Artslister!$A$1:$W$100,15,FALSE)</f>
        <v>#N/A</v>
      </c>
      <c r="Z1742" t="e">
        <f>VLOOKUP($D1742,Artslister!$A$1:$W$100,17,FALSE)</f>
        <v>#N/A</v>
      </c>
    </row>
    <row r="1743" spans="1:26" x14ac:dyDescent="0.3">
      <c r="A1743" t="s">
        <v>146</v>
      </c>
      <c r="B1743">
        <v>2019</v>
      </c>
      <c r="C1743" t="s">
        <v>1455</v>
      </c>
      <c r="D1743" t="s">
        <v>1714</v>
      </c>
      <c r="E1743">
        <v>30</v>
      </c>
      <c r="H1743">
        <v>1</v>
      </c>
      <c r="M1743" t="str">
        <f>VLOOKUP($D1743,Artslister!$A$1:$W$100,2,FALSE)</f>
        <v>Rosa sp.</v>
      </c>
      <c r="N1743" t="str">
        <f>VLOOKUP($D1743,Artslister!$A$1:$W$100,3,FALSE)</f>
        <v>103384</v>
      </c>
      <c r="O1743" t="str">
        <f>VLOOKUP($D1743,Artslister!$A$1:$W$100,4,FALSE)</f>
        <v>63344</v>
      </c>
      <c r="P1743" t="str">
        <f>VLOOKUP($D1743,Artslister!$A$1:$W$100,5,FALSE)</f>
        <v>Plantae</v>
      </c>
      <c r="Q1743" t="str">
        <f>VLOOKUP($D1743,Artslister!$A$1:$W$100,6,FALSE)</f>
        <v>Magnoliophyta</v>
      </c>
      <c r="R1743" t="str">
        <f>VLOOKUP($D1743,Artslister!$A$1:$W$100,7,FALSE)</f>
        <v>Eudicots</v>
      </c>
      <c r="S1743" t="str">
        <f>VLOOKUP($D1743,Artslister!$A$1:$W$100,8,FALSE)</f>
        <v>Rosales</v>
      </c>
      <c r="T1743" t="str">
        <f>VLOOKUP($D1743,Artslister!$A$1:$W$100,9,FALSE)</f>
        <v>Rosaceae</v>
      </c>
      <c r="U1743" t="str">
        <f>VLOOKUP($D1743,Artslister!$A$1:$W$100,10,FALSE)</f>
        <v>Rosa</v>
      </c>
      <c r="V1743">
        <f>VLOOKUP($D1743,Artslister!$A$1:$W$100,11,FALSE)</f>
        <v>0</v>
      </c>
      <c r="W1743">
        <f>VLOOKUP($D1743,Artslister!$A$1:$W$100,12,FALSE)</f>
        <v>0</v>
      </c>
      <c r="X1743" t="str">
        <f>VLOOKUP($D1743,Artslister!$A$1:$W$100,13,FALSE)</f>
        <v>L.</v>
      </c>
      <c r="Y1743" t="e">
        <f>VLOOKUP($D1743,Artslister!$A$1:$W$100,15,FALSE)</f>
        <v>#N/A</v>
      </c>
      <c r="Z1743" t="e">
        <f>VLOOKUP($D1743,Artslister!$A$1:$W$100,17,FALSE)</f>
        <v>#N/A</v>
      </c>
    </row>
    <row r="1744" spans="1:26" x14ac:dyDescent="0.3">
      <c r="A1744" t="s">
        <v>146</v>
      </c>
      <c r="B1744">
        <v>2019</v>
      </c>
      <c r="C1744" t="s">
        <v>1445</v>
      </c>
      <c r="D1744" t="s">
        <v>1714</v>
      </c>
      <c r="E1744">
        <v>10</v>
      </c>
      <c r="H1744">
        <v>1</v>
      </c>
      <c r="M1744" t="str">
        <f>VLOOKUP($D1744,Artslister!$A$1:$W$100,2,FALSE)</f>
        <v>Rosa sp.</v>
      </c>
      <c r="N1744" t="str">
        <f>VLOOKUP($D1744,Artslister!$A$1:$W$100,3,FALSE)</f>
        <v>103384</v>
      </c>
      <c r="O1744" t="str">
        <f>VLOOKUP($D1744,Artslister!$A$1:$W$100,4,FALSE)</f>
        <v>63344</v>
      </c>
      <c r="P1744" t="str">
        <f>VLOOKUP($D1744,Artslister!$A$1:$W$100,5,FALSE)</f>
        <v>Plantae</v>
      </c>
      <c r="Q1744" t="str">
        <f>VLOOKUP($D1744,Artslister!$A$1:$W$100,6,FALSE)</f>
        <v>Magnoliophyta</v>
      </c>
      <c r="R1744" t="str">
        <f>VLOOKUP($D1744,Artslister!$A$1:$W$100,7,FALSE)</f>
        <v>Eudicots</v>
      </c>
      <c r="S1744" t="str">
        <f>VLOOKUP($D1744,Artslister!$A$1:$W$100,8,FALSE)</f>
        <v>Rosales</v>
      </c>
      <c r="T1744" t="str">
        <f>VLOOKUP($D1744,Artslister!$A$1:$W$100,9,FALSE)</f>
        <v>Rosaceae</v>
      </c>
      <c r="U1744" t="str">
        <f>VLOOKUP($D1744,Artslister!$A$1:$W$100,10,FALSE)</f>
        <v>Rosa</v>
      </c>
      <c r="V1744">
        <f>VLOOKUP($D1744,Artslister!$A$1:$W$100,11,FALSE)</f>
        <v>0</v>
      </c>
      <c r="W1744">
        <f>VLOOKUP($D1744,Artslister!$A$1:$W$100,12,FALSE)</f>
        <v>0</v>
      </c>
      <c r="X1744" t="str">
        <f>VLOOKUP($D1744,Artslister!$A$1:$W$100,13,FALSE)</f>
        <v>L.</v>
      </c>
      <c r="Y1744" t="e">
        <f>VLOOKUP($D1744,Artslister!$A$1:$W$100,15,FALSE)</f>
        <v>#N/A</v>
      </c>
      <c r="Z1744" t="e">
        <f>VLOOKUP($D1744,Artslister!$A$1:$W$100,17,FALSE)</f>
        <v>#N/A</v>
      </c>
    </row>
    <row r="1745" spans="1:26" x14ac:dyDescent="0.3">
      <c r="A1745" t="s">
        <v>146</v>
      </c>
      <c r="B1745">
        <v>2019</v>
      </c>
      <c r="C1745" t="s">
        <v>1457</v>
      </c>
      <c r="D1745" t="s">
        <v>1714</v>
      </c>
      <c r="E1745">
        <v>5</v>
      </c>
      <c r="H1745">
        <v>1</v>
      </c>
      <c r="M1745" t="str">
        <f>VLOOKUP($D1745,Artslister!$A$1:$W$100,2,FALSE)</f>
        <v>Rosa sp.</v>
      </c>
      <c r="N1745" t="str">
        <f>VLOOKUP($D1745,Artslister!$A$1:$W$100,3,FALSE)</f>
        <v>103384</v>
      </c>
      <c r="O1745" t="str">
        <f>VLOOKUP($D1745,Artslister!$A$1:$W$100,4,FALSE)</f>
        <v>63344</v>
      </c>
      <c r="P1745" t="str">
        <f>VLOOKUP($D1745,Artslister!$A$1:$W$100,5,FALSE)</f>
        <v>Plantae</v>
      </c>
      <c r="Q1745" t="str">
        <f>VLOOKUP($D1745,Artslister!$A$1:$W$100,6,FALSE)</f>
        <v>Magnoliophyta</v>
      </c>
      <c r="R1745" t="str">
        <f>VLOOKUP($D1745,Artslister!$A$1:$W$100,7,FALSE)</f>
        <v>Eudicots</v>
      </c>
      <c r="S1745" t="str">
        <f>VLOOKUP($D1745,Artslister!$A$1:$W$100,8,FALSE)</f>
        <v>Rosales</v>
      </c>
      <c r="T1745" t="str">
        <f>VLOOKUP($D1745,Artslister!$A$1:$W$100,9,FALSE)</f>
        <v>Rosaceae</v>
      </c>
      <c r="U1745" t="str">
        <f>VLOOKUP($D1745,Artslister!$A$1:$W$100,10,FALSE)</f>
        <v>Rosa</v>
      </c>
      <c r="V1745">
        <f>VLOOKUP($D1745,Artslister!$A$1:$W$100,11,FALSE)</f>
        <v>0</v>
      </c>
      <c r="W1745">
        <f>VLOOKUP($D1745,Artslister!$A$1:$W$100,12,FALSE)</f>
        <v>0</v>
      </c>
      <c r="X1745" t="str">
        <f>VLOOKUP($D1745,Artslister!$A$1:$W$100,13,FALSE)</f>
        <v>L.</v>
      </c>
      <c r="Y1745" t="e">
        <f>VLOOKUP($D1745,Artslister!$A$1:$W$100,15,FALSE)</f>
        <v>#N/A</v>
      </c>
      <c r="Z1745" t="e">
        <f>VLOOKUP($D1745,Artslister!$A$1:$W$100,17,FALSE)</f>
        <v>#N/A</v>
      </c>
    </row>
    <row r="1746" spans="1:26" x14ac:dyDescent="0.3">
      <c r="A1746" t="s">
        <v>146</v>
      </c>
      <c r="B1746">
        <v>2019</v>
      </c>
      <c r="C1746" t="s">
        <v>1453</v>
      </c>
      <c r="D1746" t="s">
        <v>1714</v>
      </c>
      <c r="E1746">
        <v>5</v>
      </c>
      <c r="H1746">
        <v>1</v>
      </c>
      <c r="M1746" t="str">
        <f>VLOOKUP($D1746,Artslister!$A$1:$W$100,2,FALSE)</f>
        <v>Rosa sp.</v>
      </c>
      <c r="N1746" t="str">
        <f>VLOOKUP($D1746,Artslister!$A$1:$W$100,3,FALSE)</f>
        <v>103384</v>
      </c>
      <c r="O1746" t="str">
        <f>VLOOKUP($D1746,Artslister!$A$1:$W$100,4,FALSE)</f>
        <v>63344</v>
      </c>
      <c r="P1746" t="str">
        <f>VLOOKUP($D1746,Artslister!$A$1:$W$100,5,FALSE)</f>
        <v>Plantae</v>
      </c>
      <c r="Q1746" t="str">
        <f>VLOOKUP($D1746,Artslister!$A$1:$W$100,6,FALSE)</f>
        <v>Magnoliophyta</v>
      </c>
      <c r="R1746" t="str">
        <f>VLOOKUP($D1746,Artslister!$A$1:$W$100,7,FALSE)</f>
        <v>Eudicots</v>
      </c>
      <c r="S1746" t="str">
        <f>VLOOKUP($D1746,Artslister!$A$1:$W$100,8,FALSE)</f>
        <v>Rosales</v>
      </c>
      <c r="T1746" t="str">
        <f>VLOOKUP($D1746,Artslister!$A$1:$W$100,9,FALSE)</f>
        <v>Rosaceae</v>
      </c>
      <c r="U1746" t="str">
        <f>VLOOKUP($D1746,Artslister!$A$1:$W$100,10,FALSE)</f>
        <v>Rosa</v>
      </c>
      <c r="V1746">
        <f>VLOOKUP($D1746,Artslister!$A$1:$W$100,11,FALSE)</f>
        <v>0</v>
      </c>
      <c r="W1746">
        <f>VLOOKUP($D1746,Artslister!$A$1:$W$100,12,FALSE)</f>
        <v>0</v>
      </c>
      <c r="X1746" t="str">
        <f>VLOOKUP($D1746,Artslister!$A$1:$W$100,13,FALSE)</f>
        <v>L.</v>
      </c>
      <c r="Y1746" t="e">
        <f>VLOOKUP($D1746,Artslister!$A$1:$W$100,15,FALSE)</f>
        <v>#N/A</v>
      </c>
      <c r="Z1746" t="e">
        <f>VLOOKUP($D1746,Artslister!$A$1:$W$100,17,FALSE)</f>
        <v>#N/A</v>
      </c>
    </row>
    <row r="1747" spans="1:26" x14ac:dyDescent="0.3">
      <c r="A1747" t="s">
        <v>56</v>
      </c>
      <c r="B1747">
        <v>2019</v>
      </c>
      <c r="C1747" t="s">
        <v>1469</v>
      </c>
      <c r="D1747" t="s">
        <v>1714</v>
      </c>
      <c r="E1747">
        <v>10</v>
      </c>
      <c r="H1747">
        <v>1</v>
      </c>
      <c r="M1747" t="str">
        <f>VLOOKUP($D1747,Artslister!$A$1:$W$100,2,FALSE)</f>
        <v>Rosa sp.</v>
      </c>
      <c r="N1747" t="str">
        <f>VLOOKUP($D1747,Artslister!$A$1:$W$100,3,FALSE)</f>
        <v>103384</v>
      </c>
      <c r="O1747" t="str">
        <f>VLOOKUP($D1747,Artslister!$A$1:$W$100,4,FALSE)</f>
        <v>63344</v>
      </c>
      <c r="P1747" t="str">
        <f>VLOOKUP($D1747,Artslister!$A$1:$W$100,5,FALSE)</f>
        <v>Plantae</v>
      </c>
      <c r="Q1747" t="str">
        <f>VLOOKUP($D1747,Artslister!$A$1:$W$100,6,FALSE)</f>
        <v>Magnoliophyta</v>
      </c>
      <c r="R1747" t="str">
        <f>VLOOKUP($D1747,Artslister!$A$1:$W$100,7,FALSE)</f>
        <v>Eudicots</v>
      </c>
      <c r="S1747" t="str">
        <f>VLOOKUP($D1747,Artslister!$A$1:$W$100,8,FALSE)</f>
        <v>Rosales</v>
      </c>
      <c r="T1747" t="str">
        <f>VLOOKUP($D1747,Artslister!$A$1:$W$100,9,FALSE)</f>
        <v>Rosaceae</v>
      </c>
      <c r="U1747" t="str">
        <f>VLOOKUP($D1747,Artslister!$A$1:$W$100,10,FALSE)</f>
        <v>Rosa</v>
      </c>
      <c r="V1747">
        <f>VLOOKUP($D1747,Artslister!$A$1:$W$100,11,FALSE)</f>
        <v>0</v>
      </c>
      <c r="W1747">
        <f>VLOOKUP($D1747,Artslister!$A$1:$W$100,12,FALSE)</f>
        <v>0</v>
      </c>
      <c r="X1747" t="str">
        <f>VLOOKUP($D1747,Artslister!$A$1:$W$100,13,FALSE)</f>
        <v>L.</v>
      </c>
      <c r="Y1747" t="e">
        <f>VLOOKUP($D1747,Artslister!$A$1:$W$100,15,FALSE)</f>
        <v>#N/A</v>
      </c>
      <c r="Z1747" t="e">
        <f>VLOOKUP($D1747,Artslister!$A$1:$W$100,17,FALSE)</f>
        <v>#N/A</v>
      </c>
    </row>
    <row r="1748" spans="1:26" x14ac:dyDescent="0.3">
      <c r="A1748" t="s">
        <v>56</v>
      </c>
      <c r="B1748">
        <v>2019</v>
      </c>
      <c r="C1748" t="s">
        <v>1494</v>
      </c>
      <c r="D1748" t="s">
        <v>1714</v>
      </c>
      <c r="E1748">
        <v>15</v>
      </c>
      <c r="H1748">
        <v>1</v>
      </c>
      <c r="M1748" t="str">
        <f>VLOOKUP($D1748,Artslister!$A$1:$W$100,2,FALSE)</f>
        <v>Rosa sp.</v>
      </c>
      <c r="N1748" t="str">
        <f>VLOOKUP($D1748,Artslister!$A$1:$W$100,3,FALSE)</f>
        <v>103384</v>
      </c>
      <c r="O1748" t="str">
        <f>VLOOKUP($D1748,Artslister!$A$1:$W$100,4,FALSE)</f>
        <v>63344</v>
      </c>
      <c r="P1748" t="str">
        <f>VLOOKUP($D1748,Artslister!$A$1:$W$100,5,FALSE)</f>
        <v>Plantae</v>
      </c>
      <c r="Q1748" t="str">
        <f>VLOOKUP($D1748,Artslister!$A$1:$W$100,6,FALSE)</f>
        <v>Magnoliophyta</v>
      </c>
      <c r="R1748" t="str">
        <f>VLOOKUP($D1748,Artslister!$A$1:$W$100,7,FALSE)</f>
        <v>Eudicots</v>
      </c>
      <c r="S1748" t="str">
        <f>VLOOKUP($D1748,Artslister!$A$1:$W$100,8,FALSE)</f>
        <v>Rosales</v>
      </c>
      <c r="T1748" t="str">
        <f>VLOOKUP($D1748,Artslister!$A$1:$W$100,9,FALSE)</f>
        <v>Rosaceae</v>
      </c>
      <c r="U1748" t="str">
        <f>VLOOKUP($D1748,Artslister!$A$1:$W$100,10,FALSE)</f>
        <v>Rosa</v>
      </c>
      <c r="V1748">
        <f>VLOOKUP($D1748,Artslister!$A$1:$W$100,11,FALSE)</f>
        <v>0</v>
      </c>
      <c r="W1748">
        <f>VLOOKUP($D1748,Artslister!$A$1:$W$100,12,FALSE)</f>
        <v>0</v>
      </c>
      <c r="X1748" t="str">
        <f>VLOOKUP($D1748,Artslister!$A$1:$W$100,13,FALSE)</f>
        <v>L.</v>
      </c>
      <c r="Y1748" t="e">
        <f>VLOOKUP($D1748,Artslister!$A$1:$W$100,15,FALSE)</f>
        <v>#N/A</v>
      </c>
      <c r="Z1748" t="e">
        <f>VLOOKUP($D1748,Artslister!$A$1:$W$100,17,FALSE)</f>
        <v>#N/A</v>
      </c>
    </row>
    <row r="1749" spans="1:26" x14ac:dyDescent="0.3">
      <c r="A1749" t="s">
        <v>56</v>
      </c>
      <c r="B1749">
        <v>2019</v>
      </c>
      <c r="C1749" t="s">
        <v>1498</v>
      </c>
      <c r="D1749" t="s">
        <v>1714</v>
      </c>
      <c r="E1749">
        <v>10</v>
      </c>
      <c r="H1749">
        <v>1</v>
      </c>
      <c r="M1749" t="str">
        <f>VLOOKUP($D1749,Artslister!$A$1:$W$100,2,FALSE)</f>
        <v>Rosa sp.</v>
      </c>
      <c r="N1749" t="str">
        <f>VLOOKUP($D1749,Artslister!$A$1:$W$100,3,FALSE)</f>
        <v>103384</v>
      </c>
      <c r="O1749" t="str">
        <f>VLOOKUP($D1749,Artslister!$A$1:$W$100,4,FALSE)</f>
        <v>63344</v>
      </c>
      <c r="P1749" t="str">
        <f>VLOOKUP($D1749,Artslister!$A$1:$W$100,5,FALSE)</f>
        <v>Plantae</v>
      </c>
      <c r="Q1749" t="str">
        <f>VLOOKUP($D1749,Artslister!$A$1:$W$100,6,FALSE)</f>
        <v>Magnoliophyta</v>
      </c>
      <c r="R1749" t="str">
        <f>VLOOKUP($D1749,Artslister!$A$1:$W$100,7,FALSE)</f>
        <v>Eudicots</v>
      </c>
      <c r="S1749" t="str">
        <f>VLOOKUP($D1749,Artslister!$A$1:$W$100,8,FALSE)</f>
        <v>Rosales</v>
      </c>
      <c r="T1749" t="str">
        <f>VLOOKUP($D1749,Artslister!$A$1:$W$100,9,FALSE)</f>
        <v>Rosaceae</v>
      </c>
      <c r="U1749" t="str">
        <f>VLOOKUP($D1749,Artslister!$A$1:$W$100,10,FALSE)</f>
        <v>Rosa</v>
      </c>
      <c r="V1749">
        <f>VLOOKUP($D1749,Artslister!$A$1:$W$100,11,FALSE)</f>
        <v>0</v>
      </c>
      <c r="W1749">
        <f>VLOOKUP($D1749,Artslister!$A$1:$W$100,12,FALSE)</f>
        <v>0</v>
      </c>
      <c r="X1749" t="str">
        <f>VLOOKUP($D1749,Artslister!$A$1:$W$100,13,FALSE)</f>
        <v>L.</v>
      </c>
      <c r="Y1749" t="e">
        <f>VLOOKUP($D1749,Artslister!$A$1:$W$100,15,FALSE)</f>
        <v>#N/A</v>
      </c>
      <c r="Z1749" t="e">
        <f>VLOOKUP($D1749,Artslister!$A$1:$W$100,17,FALSE)</f>
        <v>#N/A</v>
      </c>
    </row>
    <row r="1750" spans="1:26" x14ac:dyDescent="0.3">
      <c r="A1750" t="s">
        <v>56</v>
      </c>
      <c r="B1750">
        <v>2019</v>
      </c>
      <c r="C1750" t="s">
        <v>1500</v>
      </c>
      <c r="D1750" t="s">
        <v>1714</v>
      </c>
      <c r="E1750">
        <v>5</v>
      </c>
      <c r="H1750">
        <v>1</v>
      </c>
      <c r="M1750" t="str">
        <f>VLOOKUP($D1750,Artslister!$A$1:$W$100,2,FALSE)</f>
        <v>Rosa sp.</v>
      </c>
      <c r="N1750" t="str">
        <f>VLOOKUP($D1750,Artslister!$A$1:$W$100,3,FALSE)</f>
        <v>103384</v>
      </c>
      <c r="O1750" t="str">
        <f>VLOOKUP($D1750,Artslister!$A$1:$W$100,4,FALSE)</f>
        <v>63344</v>
      </c>
      <c r="P1750" t="str">
        <f>VLOOKUP($D1750,Artslister!$A$1:$W$100,5,FALSE)</f>
        <v>Plantae</v>
      </c>
      <c r="Q1750" t="str">
        <f>VLOOKUP($D1750,Artslister!$A$1:$W$100,6,FALSE)</f>
        <v>Magnoliophyta</v>
      </c>
      <c r="R1750" t="str">
        <f>VLOOKUP($D1750,Artslister!$A$1:$W$100,7,FALSE)</f>
        <v>Eudicots</v>
      </c>
      <c r="S1750" t="str">
        <f>VLOOKUP($D1750,Artslister!$A$1:$W$100,8,FALSE)</f>
        <v>Rosales</v>
      </c>
      <c r="T1750" t="str">
        <f>VLOOKUP($D1750,Artslister!$A$1:$W$100,9,FALSE)</f>
        <v>Rosaceae</v>
      </c>
      <c r="U1750" t="str">
        <f>VLOOKUP($D1750,Artslister!$A$1:$W$100,10,FALSE)</f>
        <v>Rosa</v>
      </c>
      <c r="V1750">
        <f>VLOOKUP($D1750,Artslister!$A$1:$W$100,11,FALSE)</f>
        <v>0</v>
      </c>
      <c r="W1750">
        <f>VLOOKUP($D1750,Artslister!$A$1:$W$100,12,FALSE)</f>
        <v>0</v>
      </c>
      <c r="X1750" t="str">
        <f>VLOOKUP($D1750,Artslister!$A$1:$W$100,13,FALSE)</f>
        <v>L.</v>
      </c>
      <c r="Y1750" t="e">
        <f>VLOOKUP($D1750,Artslister!$A$1:$W$100,15,FALSE)</f>
        <v>#N/A</v>
      </c>
      <c r="Z1750" t="e">
        <f>VLOOKUP($D1750,Artslister!$A$1:$W$100,17,FALSE)</f>
        <v>#N/A</v>
      </c>
    </row>
    <row r="1751" spans="1:26" x14ac:dyDescent="0.3">
      <c r="A1751" t="s">
        <v>56</v>
      </c>
      <c r="B1751">
        <v>2019</v>
      </c>
      <c r="C1751" t="s">
        <v>1496</v>
      </c>
      <c r="D1751" t="s">
        <v>1714</v>
      </c>
      <c r="E1751">
        <v>3</v>
      </c>
      <c r="H1751">
        <v>1</v>
      </c>
      <c r="M1751" t="str">
        <f>VLOOKUP($D1751,Artslister!$A$1:$W$100,2,FALSE)</f>
        <v>Rosa sp.</v>
      </c>
      <c r="N1751" t="str">
        <f>VLOOKUP($D1751,Artslister!$A$1:$W$100,3,FALSE)</f>
        <v>103384</v>
      </c>
      <c r="O1751" t="str">
        <f>VLOOKUP($D1751,Artslister!$A$1:$W$100,4,FALSE)</f>
        <v>63344</v>
      </c>
      <c r="P1751" t="str">
        <f>VLOOKUP($D1751,Artslister!$A$1:$W$100,5,FALSE)</f>
        <v>Plantae</v>
      </c>
      <c r="Q1751" t="str">
        <f>VLOOKUP($D1751,Artslister!$A$1:$W$100,6,FALSE)</f>
        <v>Magnoliophyta</v>
      </c>
      <c r="R1751" t="str">
        <f>VLOOKUP($D1751,Artslister!$A$1:$W$100,7,FALSE)</f>
        <v>Eudicots</v>
      </c>
      <c r="S1751" t="str">
        <f>VLOOKUP($D1751,Artslister!$A$1:$W$100,8,FALSE)</f>
        <v>Rosales</v>
      </c>
      <c r="T1751" t="str">
        <f>VLOOKUP($D1751,Artslister!$A$1:$W$100,9,FALSE)</f>
        <v>Rosaceae</v>
      </c>
      <c r="U1751" t="str">
        <f>VLOOKUP($D1751,Artslister!$A$1:$W$100,10,FALSE)</f>
        <v>Rosa</v>
      </c>
      <c r="V1751">
        <f>VLOOKUP($D1751,Artslister!$A$1:$W$100,11,FALSE)</f>
        <v>0</v>
      </c>
      <c r="W1751">
        <f>VLOOKUP($D1751,Artslister!$A$1:$W$100,12,FALSE)</f>
        <v>0</v>
      </c>
      <c r="X1751" t="str">
        <f>VLOOKUP($D1751,Artslister!$A$1:$W$100,13,FALSE)</f>
        <v>L.</v>
      </c>
      <c r="Y1751" t="e">
        <f>VLOOKUP($D1751,Artslister!$A$1:$W$100,15,FALSE)</f>
        <v>#N/A</v>
      </c>
      <c r="Z1751" t="e">
        <f>VLOOKUP($D1751,Artslister!$A$1:$W$100,17,FALSE)</f>
        <v>#N/A</v>
      </c>
    </row>
    <row r="1752" spans="1:26" x14ac:dyDescent="0.3">
      <c r="A1752" t="s">
        <v>56</v>
      </c>
      <c r="B1752">
        <v>2019</v>
      </c>
      <c r="C1752" t="s">
        <v>1502</v>
      </c>
      <c r="D1752" t="s">
        <v>1714</v>
      </c>
      <c r="E1752">
        <v>10</v>
      </c>
      <c r="H1752">
        <v>1</v>
      </c>
      <c r="M1752" t="str">
        <f>VLOOKUP($D1752,Artslister!$A$1:$W$100,2,FALSE)</f>
        <v>Rosa sp.</v>
      </c>
      <c r="N1752" t="str">
        <f>VLOOKUP($D1752,Artslister!$A$1:$W$100,3,FALSE)</f>
        <v>103384</v>
      </c>
      <c r="O1752" t="str">
        <f>VLOOKUP($D1752,Artslister!$A$1:$W$100,4,FALSE)</f>
        <v>63344</v>
      </c>
      <c r="P1752" t="str">
        <f>VLOOKUP($D1752,Artslister!$A$1:$W$100,5,FALSE)</f>
        <v>Plantae</v>
      </c>
      <c r="Q1752" t="str">
        <f>VLOOKUP($D1752,Artslister!$A$1:$W$100,6,FALSE)</f>
        <v>Magnoliophyta</v>
      </c>
      <c r="R1752" t="str">
        <f>VLOOKUP($D1752,Artslister!$A$1:$W$100,7,FALSE)</f>
        <v>Eudicots</v>
      </c>
      <c r="S1752" t="str">
        <f>VLOOKUP($D1752,Artslister!$A$1:$W$100,8,FALSE)</f>
        <v>Rosales</v>
      </c>
      <c r="T1752" t="str">
        <f>VLOOKUP($D1752,Artslister!$A$1:$W$100,9,FALSE)</f>
        <v>Rosaceae</v>
      </c>
      <c r="U1752" t="str">
        <f>VLOOKUP($D1752,Artslister!$A$1:$W$100,10,FALSE)</f>
        <v>Rosa</v>
      </c>
      <c r="V1752">
        <f>VLOOKUP($D1752,Artslister!$A$1:$W$100,11,FALSE)</f>
        <v>0</v>
      </c>
      <c r="W1752">
        <f>VLOOKUP($D1752,Artslister!$A$1:$W$100,12,FALSE)</f>
        <v>0</v>
      </c>
      <c r="X1752" t="str">
        <f>VLOOKUP($D1752,Artslister!$A$1:$W$100,13,FALSE)</f>
        <v>L.</v>
      </c>
      <c r="Y1752" t="e">
        <f>VLOOKUP($D1752,Artslister!$A$1:$W$100,15,FALSE)</f>
        <v>#N/A</v>
      </c>
      <c r="Z1752" t="e">
        <f>VLOOKUP($D1752,Artslister!$A$1:$W$100,17,FALSE)</f>
        <v>#N/A</v>
      </c>
    </row>
    <row r="1753" spans="1:26" x14ac:dyDescent="0.3">
      <c r="A1753" t="s">
        <v>56</v>
      </c>
      <c r="B1753">
        <v>2019</v>
      </c>
      <c r="C1753" t="s">
        <v>1488</v>
      </c>
      <c r="D1753" t="s">
        <v>1714</v>
      </c>
      <c r="E1753">
        <v>10</v>
      </c>
      <c r="H1753">
        <v>1</v>
      </c>
      <c r="M1753" t="str">
        <f>VLOOKUP($D1753,Artslister!$A$1:$W$100,2,FALSE)</f>
        <v>Rosa sp.</v>
      </c>
      <c r="N1753" t="str">
        <f>VLOOKUP($D1753,Artslister!$A$1:$W$100,3,FALSE)</f>
        <v>103384</v>
      </c>
      <c r="O1753" t="str">
        <f>VLOOKUP($D1753,Artslister!$A$1:$W$100,4,FALSE)</f>
        <v>63344</v>
      </c>
      <c r="P1753" t="str">
        <f>VLOOKUP($D1753,Artslister!$A$1:$W$100,5,FALSE)</f>
        <v>Plantae</v>
      </c>
      <c r="Q1753" t="str">
        <f>VLOOKUP($D1753,Artslister!$A$1:$W$100,6,FALSE)</f>
        <v>Magnoliophyta</v>
      </c>
      <c r="R1753" t="str">
        <f>VLOOKUP($D1753,Artslister!$A$1:$W$100,7,FALSE)</f>
        <v>Eudicots</v>
      </c>
      <c r="S1753" t="str">
        <f>VLOOKUP($D1753,Artslister!$A$1:$W$100,8,FALSE)</f>
        <v>Rosales</v>
      </c>
      <c r="T1753" t="str">
        <f>VLOOKUP($D1753,Artslister!$A$1:$W$100,9,FALSE)</f>
        <v>Rosaceae</v>
      </c>
      <c r="U1753" t="str">
        <f>VLOOKUP($D1753,Artslister!$A$1:$W$100,10,FALSE)</f>
        <v>Rosa</v>
      </c>
      <c r="V1753">
        <f>VLOOKUP($D1753,Artslister!$A$1:$W$100,11,FALSE)</f>
        <v>0</v>
      </c>
      <c r="W1753">
        <f>VLOOKUP($D1753,Artslister!$A$1:$W$100,12,FALSE)</f>
        <v>0</v>
      </c>
      <c r="X1753" t="str">
        <f>VLOOKUP($D1753,Artslister!$A$1:$W$100,13,FALSE)</f>
        <v>L.</v>
      </c>
      <c r="Y1753" t="e">
        <f>VLOOKUP($D1753,Artslister!$A$1:$W$100,15,FALSE)</f>
        <v>#N/A</v>
      </c>
      <c r="Z1753" t="e">
        <f>VLOOKUP($D1753,Artslister!$A$1:$W$100,17,FALSE)</f>
        <v>#N/A</v>
      </c>
    </row>
    <row r="1754" spans="1:26" x14ac:dyDescent="0.3">
      <c r="A1754" t="s">
        <v>56</v>
      </c>
      <c r="B1754">
        <v>2019</v>
      </c>
      <c r="C1754" t="s">
        <v>1484</v>
      </c>
      <c r="D1754" t="s">
        <v>1714</v>
      </c>
      <c r="E1754">
        <v>3</v>
      </c>
      <c r="H1754">
        <v>1</v>
      </c>
      <c r="M1754" t="str">
        <f>VLOOKUP($D1754,Artslister!$A$1:$W$100,2,FALSE)</f>
        <v>Rosa sp.</v>
      </c>
      <c r="N1754" t="str">
        <f>VLOOKUP($D1754,Artslister!$A$1:$W$100,3,FALSE)</f>
        <v>103384</v>
      </c>
      <c r="O1754" t="str">
        <f>VLOOKUP($D1754,Artslister!$A$1:$W$100,4,FALSE)</f>
        <v>63344</v>
      </c>
      <c r="P1754" t="str">
        <f>VLOOKUP($D1754,Artslister!$A$1:$W$100,5,FALSE)</f>
        <v>Plantae</v>
      </c>
      <c r="Q1754" t="str">
        <f>VLOOKUP($D1754,Artslister!$A$1:$W$100,6,FALSE)</f>
        <v>Magnoliophyta</v>
      </c>
      <c r="R1754" t="str">
        <f>VLOOKUP($D1754,Artslister!$A$1:$W$100,7,FALSE)</f>
        <v>Eudicots</v>
      </c>
      <c r="S1754" t="str">
        <f>VLOOKUP($D1754,Artslister!$A$1:$W$100,8,FALSE)</f>
        <v>Rosales</v>
      </c>
      <c r="T1754" t="str">
        <f>VLOOKUP($D1754,Artslister!$A$1:$W$100,9,FALSE)</f>
        <v>Rosaceae</v>
      </c>
      <c r="U1754" t="str">
        <f>VLOOKUP($D1754,Artslister!$A$1:$W$100,10,FALSE)</f>
        <v>Rosa</v>
      </c>
      <c r="V1754">
        <f>VLOOKUP($D1754,Artslister!$A$1:$W$100,11,FALSE)</f>
        <v>0</v>
      </c>
      <c r="W1754">
        <f>VLOOKUP($D1754,Artslister!$A$1:$W$100,12,FALSE)</f>
        <v>0</v>
      </c>
      <c r="X1754" t="str">
        <f>VLOOKUP($D1754,Artslister!$A$1:$W$100,13,FALSE)</f>
        <v>L.</v>
      </c>
      <c r="Y1754" t="e">
        <f>VLOOKUP($D1754,Artslister!$A$1:$W$100,15,FALSE)</f>
        <v>#N/A</v>
      </c>
      <c r="Z1754" t="e">
        <f>VLOOKUP($D1754,Artslister!$A$1:$W$100,17,FALSE)</f>
        <v>#N/A</v>
      </c>
    </row>
    <row r="1755" spans="1:26" x14ac:dyDescent="0.3">
      <c r="A1755" t="s">
        <v>56</v>
      </c>
      <c r="B1755">
        <v>2019</v>
      </c>
      <c r="C1755" t="s">
        <v>1506</v>
      </c>
      <c r="D1755" t="s">
        <v>1714</v>
      </c>
      <c r="E1755">
        <v>20</v>
      </c>
      <c r="H1755">
        <v>1</v>
      </c>
      <c r="M1755" t="str">
        <f>VLOOKUP($D1755,Artslister!$A$1:$W$100,2,FALSE)</f>
        <v>Rosa sp.</v>
      </c>
      <c r="N1755" t="str">
        <f>VLOOKUP($D1755,Artslister!$A$1:$W$100,3,FALSE)</f>
        <v>103384</v>
      </c>
      <c r="O1755" t="str">
        <f>VLOOKUP($D1755,Artslister!$A$1:$W$100,4,FALSE)</f>
        <v>63344</v>
      </c>
      <c r="P1755" t="str">
        <f>VLOOKUP($D1755,Artslister!$A$1:$W$100,5,FALSE)</f>
        <v>Plantae</v>
      </c>
      <c r="Q1755" t="str">
        <f>VLOOKUP($D1755,Artslister!$A$1:$W$100,6,FALSE)</f>
        <v>Magnoliophyta</v>
      </c>
      <c r="R1755" t="str">
        <f>VLOOKUP($D1755,Artslister!$A$1:$W$100,7,FALSE)</f>
        <v>Eudicots</v>
      </c>
      <c r="S1755" t="str">
        <f>VLOOKUP($D1755,Artslister!$A$1:$W$100,8,FALSE)</f>
        <v>Rosales</v>
      </c>
      <c r="T1755" t="str">
        <f>VLOOKUP($D1755,Artslister!$A$1:$W$100,9,FALSE)</f>
        <v>Rosaceae</v>
      </c>
      <c r="U1755" t="str">
        <f>VLOOKUP($D1755,Artslister!$A$1:$W$100,10,FALSE)</f>
        <v>Rosa</v>
      </c>
      <c r="V1755">
        <f>VLOOKUP($D1755,Artslister!$A$1:$W$100,11,FALSE)</f>
        <v>0</v>
      </c>
      <c r="W1755">
        <f>VLOOKUP($D1755,Artslister!$A$1:$W$100,12,FALSE)</f>
        <v>0</v>
      </c>
      <c r="X1755" t="str">
        <f>VLOOKUP($D1755,Artslister!$A$1:$W$100,13,FALSE)</f>
        <v>L.</v>
      </c>
      <c r="Y1755" t="e">
        <f>VLOOKUP($D1755,Artslister!$A$1:$W$100,15,FALSE)</f>
        <v>#N/A</v>
      </c>
      <c r="Z1755" t="e">
        <f>VLOOKUP($D1755,Artslister!$A$1:$W$100,17,FALSE)</f>
        <v>#N/A</v>
      </c>
    </row>
    <row r="1756" spans="1:26" x14ac:dyDescent="0.3">
      <c r="A1756" t="s">
        <v>98</v>
      </c>
      <c r="B1756">
        <v>2019</v>
      </c>
      <c r="C1756" t="s">
        <v>1563</v>
      </c>
      <c r="D1756" t="s">
        <v>1714</v>
      </c>
      <c r="E1756">
        <v>5</v>
      </c>
      <c r="H1756">
        <v>1</v>
      </c>
      <c r="M1756" t="str">
        <f>VLOOKUP($D1756,Artslister!$A$1:$W$100,2,FALSE)</f>
        <v>Rosa sp.</v>
      </c>
      <c r="N1756" t="str">
        <f>VLOOKUP($D1756,Artslister!$A$1:$W$100,3,FALSE)</f>
        <v>103384</v>
      </c>
      <c r="O1756" t="str">
        <f>VLOOKUP($D1756,Artslister!$A$1:$W$100,4,FALSE)</f>
        <v>63344</v>
      </c>
      <c r="P1756" t="str">
        <f>VLOOKUP($D1756,Artslister!$A$1:$W$100,5,FALSE)</f>
        <v>Plantae</v>
      </c>
      <c r="Q1756" t="str">
        <f>VLOOKUP($D1756,Artslister!$A$1:$W$100,6,FALSE)</f>
        <v>Magnoliophyta</v>
      </c>
      <c r="R1756" t="str">
        <f>VLOOKUP($D1756,Artslister!$A$1:$W$100,7,FALSE)</f>
        <v>Eudicots</v>
      </c>
      <c r="S1756" t="str">
        <f>VLOOKUP($D1756,Artslister!$A$1:$W$100,8,FALSE)</f>
        <v>Rosales</v>
      </c>
      <c r="T1756" t="str">
        <f>VLOOKUP($D1756,Artslister!$A$1:$W$100,9,FALSE)</f>
        <v>Rosaceae</v>
      </c>
      <c r="U1756" t="str">
        <f>VLOOKUP($D1756,Artslister!$A$1:$W$100,10,FALSE)</f>
        <v>Rosa</v>
      </c>
      <c r="V1756">
        <f>VLOOKUP($D1756,Artslister!$A$1:$W$100,11,FALSE)</f>
        <v>0</v>
      </c>
      <c r="W1756">
        <f>VLOOKUP($D1756,Artslister!$A$1:$W$100,12,FALSE)</f>
        <v>0</v>
      </c>
      <c r="X1756" t="str">
        <f>VLOOKUP($D1756,Artslister!$A$1:$W$100,13,FALSE)</f>
        <v>L.</v>
      </c>
      <c r="Y1756" t="e">
        <f>VLOOKUP($D1756,Artslister!$A$1:$W$100,15,FALSE)</f>
        <v>#N/A</v>
      </c>
      <c r="Z1756" t="e">
        <f>VLOOKUP($D1756,Artslister!$A$1:$W$100,17,FALSE)</f>
        <v>#N/A</v>
      </c>
    </row>
    <row r="1757" spans="1:26" x14ac:dyDescent="0.3">
      <c r="A1757" t="s">
        <v>98</v>
      </c>
      <c r="B1757">
        <v>2019</v>
      </c>
      <c r="C1757" t="s">
        <v>1558</v>
      </c>
      <c r="D1757" t="s">
        <v>1714</v>
      </c>
      <c r="E1757">
        <v>3</v>
      </c>
      <c r="H1757">
        <v>1</v>
      </c>
      <c r="M1757" t="str">
        <f>VLOOKUP($D1757,Artslister!$A$1:$W$100,2,FALSE)</f>
        <v>Rosa sp.</v>
      </c>
      <c r="N1757" t="str">
        <f>VLOOKUP($D1757,Artslister!$A$1:$W$100,3,FALSE)</f>
        <v>103384</v>
      </c>
      <c r="O1757" t="str">
        <f>VLOOKUP($D1757,Artslister!$A$1:$W$100,4,FALSE)</f>
        <v>63344</v>
      </c>
      <c r="P1757" t="str">
        <f>VLOOKUP($D1757,Artslister!$A$1:$W$100,5,FALSE)</f>
        <v>Plantae</v>
      </c>
      <c r="Q1757" t="str">
        <f>VLOOKUP($D1757,Artslister!$A$1:$W$100,6,FALSE)</f>
        <v>Magnoliophyta</v>
      </c>
      <c r="R1757" t="str">
        <f>VLOOKUP($D1757,Artslister!$A$1:$W$100,7,FALSE)</f>
        <v>Eudicots</v>
      </c>
      <c r="S1757" t="str">
        <f>VLOOKUP($D1757,Artslister!$A$1:$W$100,8,FALSE)</f>
        <v>Rosales</v>
      </c>
      <c r="T1757" t="str">
        <f>VLOOKUP($D1757,Artslister!$A$1:$W$100,9,FALSE)</f>
        <v>Rosaceae</v>
      </c>
      <c r="U1757" t="str">
        <f>VLOOKUP($D1757,Artslister!$A$1:$W$100,10,FALSE)</f>
        <v>Rosa</v>
      </c>
      <c r="V1757">
        <f>VLOOKUP($D1757,Artslister!$A$1:$W$100,11,FALSE)</f>
        <v>0</v>
      </c>
      <c r="W1757">
        <f>VLOOKUP($D1757,Artslister!$A$1:$W$100,12,FALSE)</f>
        <v>0</v>
      </c>
      <c r="X1757" t="str">
        <f>VLOOKUP($D1757,Artslister!$A$1:$W$100,13,FALSE)</f>
        <v>L.</v>
      </c>
      <c r="Y1757" t="e">
        <f>VLOOKUP($D1757,Artslister!$A$1:$W$100,15,FALSE)</f>
        <v>#N/A</v>
      </c>
      <c r="Z1757" t="e">
        <f>VLOOKUP($D1757,Artslister!$A$1:$W$100,17,FALSE)</f>
        <v>#N/A</v>
      </c>
    </row>
    <row r="1758" spans="1:26" x14ac:dyDescent="0.3">
      <c r="A1758" t="s">
        <v>98</v>
      </c>
      <c r="B1758">
        <v>2019</v>
      </c>
      <c r="C1758" t="s">
        <v>1561</v>
      </c>
      <c r="D1758" t="s">
        <v>1714</v>
      </c>
      <c r="E1758">
        <v>10</v>
      </c>
      <c r="H1758">
        <v>1</v>
      </c>
      <c r="M1758" t="str">
        <f>VLOOKUP($D1758,Artslister!$A$1:$W$100,2,FALSE)</f>
        <v>Rosa sp.</v>
      </c>
      <c r="N1758" t="str">
        <f>VLOOKUP($D1758,Artslister!$A$1:$W$100,3,FALSE)</f>
        <v>103384</v>
      </c>
      <c r="O1758" t="str">
        <f>VLOOKUP($D1758,Artslister!$A$1:$W$100,4,FALSE)</f>
        <v>63344</v>
      </c>
      <c r="P1758" t="str">
        <f>VLOOKUP($D1758,Artslister!$A$1:$W$100,5,FALSE)</f>
        <v>Plantae</v>
      </c>
      <c r="Q1758" t="str">
        <f>VLOOKUP($D1758,Artslister!$A$1:$W$100,6,FALSE)</f>
        <v>Magnoliophyta</v>
      </c>
      <c r="R1758" t="str">
        <f>VLOOKUP($D1758,Artslister!$A$1:$W$100,7,FALSE)</f>
        <v>Eudicots</v>
      </c>
      <c r="S1758" t="str">
        <f>VLOOKUP($D1758,Artslister!$A$1:$W$100,8,FALSE)</f>
        <v>Rosales</v>
      </c>
      <c r="T1758" t="str">
        <f>VLOOKUP($D1758,Artslister!$A$1:$W$100,9,FALSE)</f>
        <v>Rosaceae</v>
      </c>
      <c r="U1758" t="str">
        <f>VLOOKUP($D1758,Artslister!$A$1:$W$100,10,FALSE)</f>
        <v>Rosa</v>
      </c>
      <c r="V1758">
        <f>VLOOKUP($D1758,Artslister!$A$1:$W$100,11,FALSE)</f>
        <v>0</v>
      </c>
      <c r="W1758">
        <f>VLOOKUP($D1758,Artslister!$A$1:$W$100,12,FALSE)</f>
        <v>0</v>
      </c>
      <c r="X1758" t="str">
        <f>VLOOKUP($D1758,Artslister!$A$1:$W$100,13,FALSE)</f>
        <v>L.</v>
      </c>
      <c r="Y1758" t="e">
        <f>VLOOKUP($D1758,Artslister!$A$1:$W$100,15,FALSE)</f>
        <v>#N/A</v>
      </c>
      <c r="Z1758" t="e">
        <f>VLOOKUP($D1758,Artslister!$A$1:$W$100,17,FALSE)</f>
        <v>#N/A</v>
      </c>
    </row>
    <row r="1759" spans="1:26" x14ac:dyDescent="0.3">
      <c r="A1759" t="s">
        <v>98</v>
      </c>
      <c r="B1759">
        <v>2019</v>
      </c>
      <c r="C1759" t="s">
        <v>1557</v>
      </c>
      <c r="D1759" t="s">
        <v>1714</v>
      </c>
      <c r="E1759">
        <v>5</v>
      </c>
      <c r="H1759">
        <v>1</v>
      </c>
      <c r="M1759" t="str">
        <f>VLOOKUP($D1759,Artslister!$A$1:$W$100,2,FALSE)</f>
        <v>Rosa sp.</v>
      </c>
      <c r="N1759" t="str">
        <f>VLOOKUP($D1759,Artslister!$A$1:$W$100,3,FALSE)</f>
        <v>103384</v>
      </c>
      <c r="O1759" t="str">
        <f>VLOOKUP($D1759,Artslister!$A$1:$W$100,4,FALSE)</f>
        <v>63344</v>
      </c>
      <c r="P1759" t="str">
        <f>VLOOKUP($D1759,Artslister!$A$1:$W$100,5,FALSE)</f>
        <v>Plantae</v>
      </c>
      <c r="Q1759" t="str">
        <f>VLOOKUP($D1759,Artslister!$A$1:$W$100,6,FALSE)</f>
        <v>Magnoliophyta</v>
      </c>
      <c r="R1759" t="str">
        <f>VLOOKUP($D1759,Artslister!$A$1:$W$100,7,FALSE)</f>
        <v>Eudicots</v>
      </c>
      <c r="S1759" t="str">
        <f>VLOOKUP($D1759,Artslister!$A$1:$W$100,8,FALSE)</f>
        <v>Rosales</v>
      </c>
      <c r="T1759" t="str">
        <f>VLOOKUP($D1759,Artslister!$A$1:$W$100,9,FALSE)</f>
        <v>Rosaceae</v>
      </c>
      <c r="U1759" t="str">
        <f>VLOOKUP($D1759,Artslister!$A$1:$W$100,10,FALSE)</f>
        <v>Rosa</v>
      </c>
      <c r="V1759">
        <f>VLOOKUP($D1759,Artslister!$A$1:$W$100,11,FALSE)</f>
        <v>0</v>
      </c>
      <c r="W1759">
        <f>VLOOKUP($D1759,Artslister!$A$1:$W$100,12,FALSE)</f>
        <v>0</v>
      </c>
      <c r="X1759" t="str">
        <f>VLOOKUP($D1759,Artslister!$A$1:$W$100,13,FALSE)</f>
        <v>L.</v>
      </c>
      <c r="Y1759" t="e">
        <f>VLOOKUP($D1759,Artslister!$A$1:$W$100,15,FALSE)</f>
        <v>#N/A</v>
      </c>
      <c r="Z1759" t="e">
        <f>VLOOKUP($D1759,Artslister!$A$1:$W$100,17,FALSE)</f>
        <v>#N/A</v>
      </c>
    </row>
    <row r="1760" spans="1:26" x14ac:dyDescent="0.3">
      <c r="A1760" t="s">
        <v>148</v>
      </c>
      <c r="B1760">
        <v>2019</v>
      </c>
      <c r="C1760" t="s">
        <v>1608</v>
      </c>
      <c r="D1760" t="s">
        <v>1714</v>
      </c>
      <c r="E1760">
        <v>5</v>
      </c>
      <c r="H1760">
        <v>1</v>
      </c>
      <c r="M1760" t="str">
        <f>VLOOKUP($D1760,Artslister!$A$1:$W$100,2,FALSE)</f>
        <v>Rosa sp.</v>
      </c>
      <c r="N1760" t="str">
        <f>VLOOKUP($D1760,Artslister!$A$1:$W$100,3,FALSE)</f>
        <v>103384</v>
      </c>
      <c r="O1760" t="str">
        <f>VLOOKUP($D1760,Artslister!$A$1:$W$100,4,FALSE)</f>
        <v>63344</v>
      </c>
      <c r="P1760" t="str">
        <f>VLOOKUP($D1760,Artslister!$A$1:$W$100,5,FALSE)</f>
        <v>Plantae</v>
      </c>
      <c r="Q1760" t="str">
        <f>VLOOKUP($D1760,Artslister!$A$1:$W$100,6,FALSE)</f>
        <v>Magnoliophyta</v>
      </c>
      <c r="R1760" t="str">
        <f>VLOOKUP($D1760,Artslister!$A$1:$W$100,7,FALSE)</f>
        <v>Eudicots</v>
      </c>
      <c r="S1760" t="str">
        <f>VLOOKUP($D1760,Artslister!$A$1:$W$100,8,FALSE)</f>
        <v>Rosales</v>
      </c>
      <c r="T1760" t="str">
        <f>VLOOKUP($D1760,Artslister!$A$1:$W$100,9,FALSE)</f>
        <v>Rosaceae</v>
      </c>
      <c r="U1760" t="str">
        <f>VLOOKUP($D1760,Artslister!$A$1:$W$100,10,FALSE)</f>
        <v>Rosa</v>
      </c>
      <c r="V1760">
        <f>VLOOKUP($D1760,Artslister!$A$1:$W$100,11,FALSE)</f>
        <v>0</v>
      </c>
      <c r="W1760">
        <f>VLOOKUP($D1760,Artslister!$A$1:$W$100,12,FALSE)</f>
        <v>0</v>
      </c>
      <c r="X1760" t="str">
        <f>VLOOKUP($D1760,Artslister!$A$1:$W$100,13,FALSE)</f>
        <v>L.</v>
      </c>
      <c r="Y1760" t="e">
        <f>VLOOKUP($D1760,Artslister!$A$1:$W$100,15,FALSE)</f>
        <v>#N/A</v>
      </c>
      <c r="Z1760" t="e">
        <f>VLOOKUP($D1760,Artslister!$A$1:$W$100,17,FALSE)</f>
        <v>#N/A</v>
      </c>
    </row>
    <row r="1761" spans="1:26" x14ac:dyDescent="0.3">
      <c r="A1761" t="s">
        <v>148</v>
      </c>
      <c r="B1761">
        <v>2019</v>
      </c>
      <c r="C1761" t="s">
        <v>1612</v>
      </c>
      <c r="D1761" t="s">
        <v>1714</v>
      </c>
      <c r="E1761">
        <v>5</v>
      </c>
      <c r="H1761">
        <v>1</v>
      </c>
      <c r="M1761" t="str">
        <f>VLOOKUP($D1761,Artslister!$A$1:$W$100,2,FALSE)</f>
        <v>Rosa sp.</v>
      </c>
      <c r="N1761" t="str">
        <f>VLOOKUP($D1761,Artslister!$A$1:$W$100,3,FALSE)</f>
        <v>103384</v>
      </c>
      <c r="O1761" t="str">
        <f>VLOOKUP($D1761,Artslister!$A$1:$W$100,4,FALSE)</f>
        <v>63344</v>
      </c>
      <c r="P1761" t="str">
        <f>VLOOKUP($D1761,Artslister!$A$1:$W$100,5,FALSE)</f>
        <v>Plantae</v>
      </c>
      <c r="Q1761" t="str">
        <f>VLOOKUP($D1761,Artslister!$A$1:$W$100,6,FALSE)</f>
        <v>Magnoliophyta</v>
      </c>
      <c r="R1761" t="str">
        <f>VLOOKUP($D1761,Artslister!$A$1:$W$100,7,FALSE)</f>
        <v>Eudicots</v>
      </c>
      <c r="S1761" t="str">
        <f>VLOOKUP($D1761,Artslister!$A$1:$W$100,8,FALSE)</f>
        <v>Rosales</v>
      </c>
      <c r="T1761" t="str">
        <f>VLOOKUP($D1761,Artslister!$A$1:$W$100,9,FALSE)</f>
        <v>Rosaceae</v>
      </c>
      <c r="U1761" t="str">
        <f>VLOOKUP($D1761,Artslister!$A$1:$W$100,10,FALSE)</f>
        <v>Rosa</v>
      </c>
      <c r="V1761">
        <f>VLOOKUP($D1761,Artslister!$A$1:$W$100,11,FALSE)</f>
        <v>0</v>
      </c>
      <c r="W1761">
        <f>VLOOKUP($D1761,Artslister!$A$1:$W$100,12,FALSE)</f>
        <v>0</v>
      </c>
      <c r="X1761" t="str">
        <f>VLOOKUP($D1761,Artslister!$A$1:$W$100,13,FALSE)</f>
        <v>L.</v>
      </c>
      <c r="Y1761" t="e">
        <f>VLOOKUP($D1761,Artslister!$A$1:$W$100,15,FALSE)</f>
        <v>#N/A</v>
      </c>
      <c r="Z1761" t="e">
        <f>VLOOKUP($D1761,Artslister!$A$1:$W$100,17,FALSE)</f>
        <v>#N/A</v>
      </c>
    </row>
    <row r="1762" spans="1:26" x14ac:dyDescent="0.3">
      <c r="A1762" t="s">
        <v>1764</v>
      </c>
      <c r="B1762">
        <v>2019</v>
      </c>
      <c r="C1762" t="s">
        <v>1679</v>
      </c>
      <c r="D1762" t="s">
        <v>1714</v>
      </c>
      <c r="E1762">
        <v>15</v>
      </c>
      <c r="H1762">
        <v>1</v>
      </c>
      <c r="M1762" t="str">
        <f>VLOOKUP($D1762,Artslister!$A$1:$W$100,2,FALSE)</f>
        <v>Rosa sp.</v>
      </c>
      <c r="N1762" t="str">
        <f>VLOOKUP($D1762,Artslister!$A$1:$W$100,3,FALSE)</f>
        <v>103384</v>
      </c>
      <c r="O1762" t="str">
        <f>VLOOKUP($D1762,Artslister!$A$1:$W$100,4,FALSE)</f>
        <v>63344</v>
      </c>
      <c r="P1762" t="str">
        <f>VLOOKUP($D1762,Artslister!$A$1:$W$100,5,FALSE)</f>
        <v>Plantae</v>
      </c>
      <c r="Q1762" t="str">
        <f>VLOOKUP($D1762,Artslister!$A$1:$W$100,6,FALSE)</f>
        <v>Magnoliophyta</v>
      </c>
      <c r="R1762" t="str">
        <f>VLOOKUP($D1762,Artslister!$A$1:$W$100,7,FALSE)</f>
        <v>Eudicots</v>
      </c>
      <c r="S1762" t="str">
        <f>VLOOKUP($D1762,Artslister!$A$1:$W$100,8,FALSE)</f>
        <v>Rosales</v>
      </c>
      <c r="T1762" t="str">
        <f>VLOOKUP($D1762,Artslister!$A$1:$W$100,9,FALSE)</f>
        <v>Rosaceae</v>
      </c>
      <c r="U1762" t="str">
        <f>VLOOKUP($D1762,Artslister!$A$1:$W$100,10,FALSE)</f>
        <v>Rosa</v>
      </c>
      <c r="V1762">
        <f>VLOOKUP($D1762,Artslister!$A$1:$W$100,11,FALSE)</f>
        <v>0</v>
      </c>
      <c r="W1762">
        <f>VLOOKUP($D1762,Artslister!$A$1:$W$100,12,FALSE)</f>
        <v>0</v>
      </c>
      <c r="X1762" t="str">
        <f>VLOOKUP($D1762,Artslister!$A$1:$W$100,13,FALSE)</f>
        <v>L.</v>
      </c>
      <c r="Y1762" t="e">
        <f>VLOOKUP($D1762,Artslister!$A$1:$W$100,15,FALSE)</f>
        <v>#N/A</v>
      </c>
      <c r="Z1762" t="e">
        <f>VLOOKUP($D1762,Artslister!$A$1:$W$100,17,FALSE)</f>
        <v>#N/A</v>
      </c>
    </row>
    <row r="1763" spans="1:26" x14ac:dyDescent="0.3">
      <c r="A1763" t="s">
        <v>1764</v>
      </c>
      <c r="B1763">
        <v>2019</v>
      </c>
      <c r="C1763" t="s">
        <v>1680</v>
      </c>
      <c r="D1763" t="s">
        <v>1714</v>
      </c>
      <c r="E1763">
        <v>30</v>
      </c>
      <c r="H1763">
        <v>1</v>
      </c>
      <c r="M1763" t="str">
        <f>VLOOKUP($D1763,Artslister!$A$1:$W$100,2,FALSE)</f>
        <v>Rosa sp.</v>
      </c>
      <c r="N1763" t="str">
        <f>VLOOKUP($D1763,Artslister!$A$1:$W$100,3,FALSE)</f>
        <v>103384</v>
      </c>
      <c r="O1763" t="str">
        <f>VLOOKUP($D1763,Artslister!$A$1:$W$100,4,FALSE)</f>
        <v>63344</v>
      </c>
      <c r="P1763" t="str">
        <f>VLOOKUP($D1763,Artslister!$A$1:$W$100,5,FALSE)</f>
        <v>Plantae</v>
      </c>
      <c r="Q1763" t="str">
        <f>VLOOKUP($D1763,Artslister!$A$1:$W$100,6,FALSE)</f>
        <v>Magnoliophyta</v>
      </c>
      <c r="R1763" t="str">
        <f>VLOOKUP($D1763,Artslister!$A$1:$W$100,7,FALSE)</f>
        <v>Eudicots</v>
      </c>
      <c r="S1763" t="str">
        <f>VLOOKUP($D1763,Artslister!$A$1:$W$100,8,FALSE)</f>
        <v>Rosales</v>
      </c>
      <c r="T1763" t="str">
        <f>VLOOKUP($D1763,Artslister!$A$1:$W$100,9,FALSE)</f>
        <v>Rosaceae</v>
      </c>
      <c r="U1763" t="str">
        <f>VLOOKUP($D1763,Artslister!$A$1:$W$100,10,FALSE)</f>
        <v>Rosa</v>
      </c>
      <c r="V1763">
        <f>VLOOKUP($D1763,Artslister!$A$1:$W$100,11,FALSE)</f>
        <v>0</v>
      </c>
      <c r="W1763">
        <f>VLOOKUP($D1763,Artslister!$A$1:$W$100,12,FALSE)</f>
        <v>0</v>
      </c>
      <c r="X1763" t="str">
        <f>VLOOKUP($D1763,Artslister!$A$1:$W$100,13,FALSE)</f>
        <v>L.</v>
      </c>
      <c r="Y1763" t="e">
        <f>VLOOKUP($D1763,Artslister!$A$1:$W$100,15,FALSE)</f>
        <v>#N/A</v>
      </c>
      <c r="Z1763" t="e">
        <f>VLOOKUP($D1763,Artslister!$A$1:$W$100,17,FALSE)</f>
        <v>#N/A</v>
      </c>
    </row>
    <row r="1764" spans="1:26" x14ac:dyDescent="0.3">
      <c r="A1764" t="s">
        <v>1764</v>
      </c>
      <c r="B1764">
        <v>2019</v>
      </c>
      <c r="C1764" t="s">
        <v>1672</v>
      </c>
      <c r="D1764" t="s">
        <v>1714</v>
      </c>
      <c r="E1764">
        <v>2</v>
      </c>
      <c r="H1764">
        <v>1</v>
      </c>
      <c r="M1764" t="str">
        <f>VLOOKUP($D1764,Artslister!$A$1:$W$100,2,FALSE)</f>
        <v>Rosa sp.</v>
      </c>
      <c r="N1764" t="str">
        <f>VLOOKUP($D1764,Artslister!$A$1:$W$100,3,FALSE)</f>
        <v>103384</v>
      </c>
      <c r="O1764" t="str">
        <f>VLOOKUP($D1764,Artslister!$A$1:$W$100,4,FALSE)</f>
        <v>63344</v>
      </c>
      <c r="P1764" t="str">
        <f>VLOOKUP($D1764,Artslister!$A$1:$W$100,5,FALSE)</f>
        <v>Plantae</v>
      </c>
      <c r="Q1764" t="str">
        <f>VLOOKUP($D1764,Artslister!$A$1:$W$100,6,FALSE)</f>
        <v>Magnoliophyta</v>
      </c>
      <c r="R1764" t="str">
        <f>VLOOKUP($D1764,Artslister!$A$1:$W$100,7,FALSE)</f>
        <v>Eudicots</v>
      </c>
      <c r="S1764" t="str">
        <f>VLOOKUP($D1764,Artslister!$A$1:$W$100,8,FALSE)</f>
        <v>Rosales</v>
      </c>
      <c r="T1764" t="str">
        <f>VLOOKUP($D1764,Artslister!$A$1:$W$100,9,FALSE)</f>
        <v>Rosaceae</v>
      </c>
      <c r="U1764" t="str">
        <f>VLOOKUP($D1764,Artslister!$A$1:$W$100,10,FALSE)</f>
        <v>Rosa</v>
      </c>
      <c r="V1764">
        <f>VLOOKUP($D1764,Artslister!$A$1:$W$100,11,FALSE)</f>
        <v>0</v>
      </c>
      <c r="W1764">
        <f>VLOOKUP($D1764,Artslister!$A$1:$W$100,12,FALSE)</f>
        <v>0</v>
      </c>
      <c r="X1764" t="str">
        <f>VLOOKUP($D1764,Artslister!$A$1:$W$100,13,FALSE)</f>
        <v>L.</v>
      </c>
      <c r="Y1764" t="e">
        <f>VLOOKUP($D1764,Artslister!$A$1:$W$100,15,FALSE)</f>
        <v>#N/A</v>
      </c>
      <c r="Z1764" t="e">
        <f>VLOOKUP($D1764,Artslister!$A$1:$W$100,17,FALSE)</f>
        <v>#N/A</v>
      </c>
    </row>
    <row r="1765" spans="1:26" x14ac:dyDescent="0.3">
      <c r="A1765" t="s">
        <v>1764</v>
      </c>
      <c r="B1765">
        <v>2019</v>
      </c>
      <c r="C1765" t="s">
        <v>1674</v>
      </c>
      <c r="D1765" t="s">
        <v>1714</v>
      </c>
      <c r="E1765">
        <v>20</v>
      </c>
      <c r="H1765">
        <v>1</v>
      </c>
      <c r="M1765" t="str">
        <f>VLOOKUP($D1765,Artslister!$A$1:$W$100,2,FALSE)</f>
        <v>Rosa sp.</v>
      </c>
      <c r="N1765" t="str">
        <f>VLOOKUP($D1765,Artslister!$A$1:$W$100,3,FALSE)</f>
        <v>103384</v>
      </c>
      <c r="O1765" t="str">
        <f>VLOOKUP($D1765,Artslister!$A$1:$W$100,4,FALSE)</f>
        <v>63344</v>
      </c>
      <c r="P1765" t="str">
        <f>VLOOKUP($D1765,Artslister!$A$1:$W$100,5,FALSE)</f>
        <v>Plantae</v>
      </c>
      <c r="Q1765" t="str">
        <f>VLOOKUP($D1765,Artslister!$A$1:$W$100,6,FALSE)</f>
        <v>Magnoliophyta</v>
      </c>
      <c r="R1765" t="str">
        <f>VLOOKUP($D1765,Artslister!$A$1:$W$100,7,FALSE)</f>
        <v>Eudicots</v>
      </c>
      <c r="S1765" t="str">
        <f>VLOOKUP($D1765,Artslister!$A$1:$W$100,8,FALSE)</f>
        <v>Rosales</v>
      </c>
      <c r="T1765" t="str">
        <f>VLOOKUP($D1765,Artslister!$A$1:$W$100,9,FALSE)</f>
        <v>Rosaceae</v>
      </c>
      <c r="U1765" t="str">
        <f>VLOOKUP($D1765,Artslister!$A$1:$W$100,10,FALSE)</f>
        <v>Rosa</v>
      </c>
      <c r="V1765">
        <f>VLOOKUP($D1765,Artslister!$A$1:$W$100,11,FALSE)</f>
        <v>0</v>
      </c>
      <c r="W1765">
        <f>VLOOKUP($D1765,Artslister!$A$1:$W$100,12,FALSE)</f>
        <v>0</v>
      </c>
      <c r="X1765" t="str">
        <f>VLOOKUP($D1765,Artslister!$A$1:$W$100,13,FALSE)</f>
        <v>L.</v>
      </c>
      <c r="Y1765" t="e">
        <f>VLOOKUP($D1765,Artslister!$A$1:$W$100,15,FALSE)</f>
        <v>#N/A</v>
      </c>
      <c r="Z1765" t="e">
        <f>VLOOKUP($D1765,Artslister!$A$1:$W$100,17,FALSE)</f>
        <v>#N/A</v>
      </c>
    </row>
    <row r="1766" spans="1:26" x14ac:dyDescent="0.3">
      <c r="A1766" t="s">
        <v>1764</v>
      </c>
      <c r="B1766">
        <v>2019</v>
      </c>
      <c r="C1766" t="s">
        <v>1676</v>
      </c>
      <c r="D1766" t="s">
        <v>1714</v>
      </c>
      <c r="E1766">
        <v>20</v>
      </c>
      <c r="H1766">
        <v>1</v>
      </c>
      <c r="M1766" t="str">
        <f>VLOOKUP($D1766,Artslister!$A$1:$W$100,2,FALSE)</f>
        <v>Rosa sp.</v>
      </c>
      <c r="N1766" t="str">
        <f>VLOOKUP($D1766,Artslister!$A$1:$W$100,3,FALSE)</f>
        <v>103384</v>
      </c>
      <c r="O1766" t="str">
        <f>VLOOKUP($D1766,Artslister!$A$1:$W$100,4,FALSE)</f>
        <v>63344</v>
      </c>
      <c r="P1766" t="str">
        <f>VLOOKUP($D1766,Artslister!$A$1:$W$100,5,FALSE)</f>
        <v>Plantae</v>
      </c>
      <c r="Q1766" t="str">
        <f>VLOOKUP($D1766,Artslister!$A$1:$W$100,6,FALSE)</f>
        <v>Magnoliophyta</v>
      </c>
      <c r="R1766" t="str">
        <f>VLOOKUP($D1766,Artslister!$A$1:$W$100,7,FALSE)</f>
        <v>Eudicots</v>
      </c>
      <c r="S1766" t="str">
        <f>VLOOKUP($D1766,Artslister!$A$1:$W$100,8,FALSE)</f>
        <v>Rosales</v>
      </c>
      <c r="T1766" t="str">
        <f>VLOOKUP($D1766,Artslister!$A$1:$W$100,9,FALSE)</f>
        <v>Rosaceae</v>
      </c>
      <c r="U1766" t="str">
        <f>VLOOKUP($D1766,Artslister!$A$1:$W$100,10,FALSE)</f>
        <v>Rosa</v>
      </c>
      <c r="V1766">
        <f>VLOOKUP($D1766,Artslister!$A$1:$W$100,11,FALSE)</f>
        <v>0</v>
      </c>
      <c r="W1766">
        <f>VLOOKUP($D1766,Artslister!$A$1:$W$100,12,FALSE)</f>
        <v>0</v>
      </c>
      <c r="X1766" t="str">
        <f>VLOOKUP($D1766,Artslister!$A$1:$W$100,13,FALSE)</f>
        <v>L.</v>
      </c>
      <c r="Y1766" t="e">
        <f>VLOOKUP($D1766,Artslister!$A$1:$W$100,15,FALSE)</f>
        <v>#N/A</v>
      </c>
      <c r="Z1766" t="e">
        <f>VLOOKUP($D1766,Artslister!$A$1:$W$100,17,FALSE)</f>
        <v>#N/A</v>
      </c>
    </row>
    <row r="1767" spans="1:26" x14ac:dyDescent="0.3">
      <c r="A1767" t="s">
        <v>41</v>
      </c>
      <c r="B1767">
        <v>2020</v>
      </c>
      <c r="C1767" t="s">
        <v>1077</v>
      </c>
      <c r="D1767" t="s">
        <v>1714</v>
      </c>
      <c r="E1767">
        <v>2</v>
      </c>
      <c r="H1767">
        <v>1</v>
      </c>
      <c r="M1767" t="str">
        <f>VLOOKUP($D1767,Artslister!$A$1:$W$100,2,FALSE)</f>
        <v>Rosa sp.</v>
      </c>
      <c r="N1767" t="str">
        <f>VLOOKUP($D1767,Artslister!$A$1:$W$100,3,FALSE)</f>
        <v>103384</v>
      </c>
      <c r="O1767" t="str">
        <f>VLOOKUP($D1767,Artslister!$A$1:$W$100,4,FALSE)</f>
        <v>63344</v>
      </c>
      <c r="P1767" t="str">
        <f>VLOOKUP($D1767,Artslister!$A$1:$W$100,5,FALSE)</f>
        <v>Plantae</v>
      </c>
      <c r="Q1767" t="str">
        <f>VLOOKUP($D1767,Artslister!$A$1:$W$100,6,FALSE)</f>
        <v>Magnoliophyta</v>
      </c>
      <c r="R1767" t="str">
        <f>VLOOKUP($D1767,Artslister!$A$1:$W$100,7,FALSE)</f>
        <v>Eudicots</v>
      </c>
      <c r="S1767" t="str">
        <f>VLOOKUP($D1767,Artslister!$A$1:$W$100,8,FALSE)</f>
        <v>Rosales</v>
      </c>
      <c r="T1767" t="str">
        <f>VLOOKUP($D1767,Artslister!$A$1:$W$100,9,FALSE)</f>
        <v>Rosaceae</v>
      </c>
      <c r="U1767" t="str">
        <f>VLOOKUP($D1767,Artslister!$A$1:$W$100,10,FALSE)</f>
        <v>Rosa</v>
      </c>
      <c r="V1767">
        <f>VLOOKUP($D1767,Artslister!$A$1:$W$100,11,FALSE)</f>
        <v>0</v>
      </c>
      <c r="W1767">
        <f>VLOOKUP($D1767,Artslister!$A$1:$W$100,12,FALSE)</f>
        <v>0</v>
      </c>
      <c r="X1767" t="str">
        <f>VLOOKUP($D1767,Artslister!$A$1:$W$100,13,FALSE)</f>
        <v>L.</v>
      </c>
      <c r="Y1767" t="e">
        <f>VLOOKUP($D1767,Artslister!$A$1:$W$100,15,FALSE)</f>
        <v>#N/A</v>
      </c>
      <c r="Z1767" t="e">
        <f>VLOOKUP($D1767,Artslister!$A$1:$W$100,17,FALSE)</f>
        <v>#N/A</v>
      </c>
    </row>
    <row r="1768" spans="1:26" x14ac:dyDescent="0.3">
      <c r="A1768" t="s">
        <v>41</v>
      </c>
      <c r="B1768">
        <v>2020</v>
      </c>
      <c r="C1768" t="s">
        <v>1078</v>
      </c>
      <c r="D1768" t="s">
        <v>1714</v>
      </c>
      <c r="E1768">
        <v>5</v>
      </c>
      <c r="H1768">
        <v>1</v>
      </c>
      <c r="M1768" t="str">
        <f>VLOOKUP($D1768,Artslister!$A$1:$W$100,2,FALSE)</f>
        <v>Rosa sp.</v>
      </c>
      <c r="N1768" t="str">
        <f>VLOOKUP($D1768,Artslister!$A$1:$W$100,3,FALSE)</f>
        <v>103384</v>
      </c>
      <c r="O1768" t="str">
        <f>VLOOKUP($D1768,Artslister!$A$1:$W$100,4,FALSE)</f>
        <v>63344</v>
      </c>
      <c r="P1768" t="str">
        <f>VLOOKUP($D1768,Artslister!$A$1:$W$100,5,FALSE)</f>
        <v>Plantae</v>
      </c>
      <c r="Q1768" t="str">
        <f>VLOOKUP($D1768,Artslister!$A$1:$W$100,6,FALSE)</f>
        <v>Magnoliophyta</v>
      </c>
      <c r="R1768" t="str">
        <f>VLOOKUP($D1768,Artslister!$A$1:$W$100,7,FALSE)</f>
        <v>Eudicots</v>
      </c>
      <c r="S1768" t="str">
        <f>VLOOKUP($D1768,Artslister!$A$1:$W$100,8,FALSE)</f>
        <v>Rosales</v>
      </c>
      <c r="T1768" t="str">
        <f>VLOOKUP($D1768,Artslister!$A$1:$W$100,9,FALSE)</f>
        <v>Rosaceae</v>
      </c>
      <c r="U1768" t="str">
        <f>VLOOKUP($D1768,Artslister!$A$1:$W$100,10,FALSE)</f>
        <v>Rosa</v>
      </c>
      <c r="V1768">
        <f>VLOOKUP($D1768,Artslister!$A$1:$W$100,11,FALSE)</f>
        <v>0</v>
      </c>
      <c r="W1768">
        <f>VLOOKUP($D1768,Artslister!$A$1:$W$100,12,FALSE)</f>
        <v>0</v>
      </c>
      <c r="X1768" t="str">
        <f>VLOOKUP($D1768,Artslister!$A$1:$W$100,13,FALSE)</f>
        <v>L.</v>
      </c>
      <c r="Y1768" t="e">
        <f>VLOOKUP($D1768,Artslister!$A$1:$W$100,15,FALSE)</f>
        <v>#N/A</v>
      </c>
      <c r="Z1768" t="e">
        <f>VLOOKUP($D1768,Artslister!$A$1:$W$100,17,FALSE)</f>
        <v>#N/A</v>
      </c>
    </row>
    <row r="1769" spans="1:26" x14ac:dyDescent="0.3">
      <c r="A1769" t="s">
        <v>41</v>
      </c>
      <c r="B1769">
        <v>2020</v>
      </c>
      <c r="C1769" t="s">
        <v>1074</v>
      </c>
      <c r="D1769" t="s">
        <v>1714</v>
      </c>
      <c r="E1769">
        <v>1</v>
      </c>
      <c r="H1769">
        <v>1</v>
      </c>
      <c r="M1769" t="str">
        <f>VLOOKUP($D1769,Artslister!$A$1:$W$100,2,FALSE)</f>
        <v>Rosa sp.</v>
      </c>
      <c r="N1769" t="str">
        <f>VLOOKUP($D1769,Artslister!$A$1:$W$100,3,FALSE)</f>
        <v>103384</v>
      </c>
      <c r="O1769" t="str">
        <f>VLOOKUP($D1769,Artslister!$A$1:$W$100,4,FALSE)</f>
        <v>63344</v>
      </c>
      <c r="P1769" t="str">
        <f>VLOOKUP($D1769,Artslister!$A$1:$W$100,5,FALSE)</f>
        <v>Plantae</v>
      </c>
      <c r="Q1769" t="str">
        <f>VLOOKUP($D1769,Artslister!$A$1:$W$100,6,FALSE)</f>
        <v>Magnoliophyta</v>
      </c>
      <c r="R1769" t="str">
        <f>VLOOKUP($D1769,Artslister!$A$1:$W$100,7,FALSE)</f>
        <v>Eudicots</v>
      </c>
      <c r="S1769" t="str">
        <f>VLOOKUP($D1769,Artslister!$A$1:$W$100,8,FALSE)</f>
        <v>Rosales</v>
      </c>
      <c r="T1769" t="str">
        <f>VLOOKUP($D1769,Artslister!$A$1:$W$100,9,FALSE)</f>
        <v>Rosaceae</v>
      </c>
      <c r="U1769" t="str">
        <f>VLOOKUP($D1769,Artslister!$A$1:$W$100,10,FALSE)</f>
        <v>Rosa</v>
      </c>
      <c r="V1769">
        <f>VLOOKUP($D1769,Artslister!$A$1:$W$100,11,FALSE)</f>
        <v>0</v>
      </c>
      <c r="W1769">
        <f>VLOOKUP($D1769,Artslister!$A$1:$W$100,12,FALSE)</f>
        <v>0</v>
      </c>
      <c r="X1769" t="str">
        <f>VLOOKUP($D1769,Artslister!$A$1:$W$100,13,FALSE)</f>
        <v>L.</v>
      </c>
      <c r="Y1769" t="e">
        <f>VLOOKUP($D1769,Artslister!$A$1:$W$100,15,FALSE)</f>
        <v>#N/A</v>
      </c>
      <c r="Z1769" t="e">
        <f>VLOOKUP($D1769,Artslister!$A$1:$W$100,17,FALSE)</f>
        <v>#N/A</v>
      </c>
    </row>
    <row r="1770" spans="1:26" x14ac:dyDescent="0.3">
      <c r="A1770" t="s">
        <v>41</v>
      </c>
      <c r="B1770">
        <v>2020</v>
      </c>
      <c r="C1770" t="s">
        <v>1068</v>
      </c>
      <c r="D1770" t="s">
        <v>1714</v>
      </c>
      <c r="E1770">
        <v>5</v>
      </c>
      <c r="H1770">
        <v>1</v>
      </c>
      <c r="M1770" t="str">
        <f>VLOOKUP($D1770,Artslister!$A$1:$W$100,2,FALSE)</f>
        <v>Rosa sp.</v>
      </c>
      <c r="N1770" t="str">
        <f>VLOOKUP($D1770,Artslister!$A$1:$W$100,3,FALSE)</f>
        <v>103384</v>
      </c>
      <c r="O1770" t="str">
        <f>VLOOKUP($D1770,Artslister!$A$1:$W$100,4,FALSE)</f>
        <v>63344</v>
      </c>
      <c r="P1770" t="str">
        <f>VLOOKUP($D1770,Artslister!$A$1:$W$100,5,FALSE)</f>
        <v>Plantae</v>
      </c>
      <c r="Q1770" t="str">
        <f>VLOOKUP($D1770,Artslister!$A$1:$W$100,6,FALSE)</f>
        <v>Magnoliophyta</v>
      </c>
      <c r="R1770" t="str">
        <f>VLOOKUP($D1770,Artslister!$A$1:$W$100,7,FALSE)</f>
        <v>Eudicots</v>
      </c>
      <c r="S1770" t="str">
        <f>VLOOKUP($D1770,Artslister!$A$1:$W$100,8,FALSE)</f>
        <v>Rosales</v>
      </c>
      <c r="T1770" t="str">
        <f>VLOOKUP($D1770,Artslister!$A$1:$W$100,9,FALSE)</f>
        <v>Rosaceae</v>
      </c>
      <c r="U1770" t="str">
        <f>VLOOKUP($D1770,Artslister!$A$1:$W$100,10,FALSE)</f>
        <v>Rosa</v>
      </c>
      <c r="V1770">
        <f>VLOOKUP($D1770,Artslister!$A$1:$W$100,11,FALSE)</f>
        <v>0</v>
      </c>
      <c r="W1770">
        <f>VLOOKUP($D1770,Artslister!$A$1:$W$100,12,FALSE)</f>
        <v>0</v>
      </c>
      <c r="X1770" t="str">
        <f>VLOOKUP($D1770,Artslister!$A$1:$W$100,13,FALSE)</f>
        <v>L.</v>
      </c>
      <c r="Y1770" t="e">
        <f>VLOOKUP($D1770,Artslister!$A$1:$W$100,15,FALSE)</f>
        <v>#N/A</v>
      </c>
      <c r="Z1770" t="e">
        <f>VLOOKUP($D1770,Artslister!$A$1:$W$100,17,FALSE)</f>
        <v>#N/A</v>
      </c>
    </row>
    <row r="1771" spans="1:26" x14ac:dyDescent="0.3">
      <c r="A1771" t="s">
        <v>127</v>
      </c>
      <c r="B1771">
        <v>2020</v>
      </c>
      <c r="C1771" t="s">
        <v>1112</v>
      </c>
      <c r="D1771" t="s">
        <v>1714</v>
      </c>
      <c r="E1771">
        <v>1</v>
      </c>
      <c r="H1771">
        <v>1</v>
      </c>
      <c r="M1771" t="str">
        <f>VLOOKUP($D1771,Artslister!$A$1:$W$100,2,FALSE)</f>
        <v>Rosa sp.</v>
      </c>
      <c r="N1771" t="str">
        <f>VLOOKUP($D1771,Artslister!$A$1:$W$100,3,FALSE)</f>
        <v>103384</v>
      </c>
      <c r="O1771" t="str">
        <f>VLOOKUP($D1771,Artslister!$A$1:$W$100,4,FALSE)</f>
        <v>63344</v>
      </c>
      <c r="P1771" t="str">
        <f>VLOOKUP($D1771,Artslister!$A$1:$W$100,5,FALSE)</f>
        <v>Plantae</v>
      </c>
      <c r="Q1771" t="str">
        <f>VLOOKUP($D1771,Artslister!$A$1:$W$100,6,FALSE)</f>
        <v>Magnoliophyta</v>
      </c>
      <c r="R1771" t="str">
        <f>VLOOKUP($D1771,Artslister!$A$1:$W$100,7,FALSE)</f>
        <v>Eudicots</v>
      </c>
      <c r="S1771" t="str">
        <f>VLOOKUP($D1771,Artslister!$A$1:$W$100,8,FALSE)</f>
        <v>Rosales</v>
      </c>
      <c r="T1771" t="str">
        <f>VLOOKUP($D1771,Artslister!$A$1:$W$100,9,FALSE)</f>
        <v>Rosaceae</v>
      </c>
      <c r="U1771" t="str">
        <f>VLOOKUP($D1771,Artslister!$A$1:$W$100,10,FALSE)</f>
        <v>Rosa</v>
      </c>
      <c r="V1771">
        <f>VLOOKUP($D1771,Artslister!$A$1:$W$100,11,FALSE)</f>
        <v>0</v>
      </c>
      <c r="W1771">
        <f>VLOOKUP($D1771,Artslister!$A$1:$W$100,12,FALSE)</f>
        <v>0</v>
      </c>
      <c r="X1771" t="str">
        <f>VLOOKUP($D1771,Artslister!$A$1:$W$100,13,FALSE)</f>
        <v>L.</v>
      </c>
      <c r="Y1771" t="e">
        <f>VLOOKUP($D1771,Artslister!$A$1:$W$100,15,FALSE)</f>
        <v>#N/A</v>
      </c>
      <c r="Z1771" t="e">
        <f>VLOOKUP($D1771,Artslister!$A$1:$W$100,17,FALSE)</f>
        <v>#N/A</v>
      </c>
    </row>
    <row r="1772" spans="1:26" x14ac:dyDescent="0.3">
      <c r="A1772" t="s">
        <v>127</v>
      </c>
      <c r="B1772">
        <v>2020</v>
      </c>
      <c r="C1772" t="s">
        <v>1118</v>
      </c>
      <c r="D1772" t="s">
        <v>1714</v>
      </c>
      <c r="E1772">
        <v>7</v>
      </c>
      <c r="H1772">
        <v>1</v>
      </c>
      <c r="M1772" t="str">
        <f>VLOOKUP($D1772,Artslister!$A$1:$W$100,2,FALSE)</f>
        <v>Rosa sp.</v>
      </c>
      <c r="N1772" t="str">
        <f>VLOOKUP($D1772,Artslister!$A$1:$W$100,3,FALSE)</f>
        <v>103384</v>
      </c>
      <c r="O1772" t="str">
        <f>VLOOKUP($D1772,Artslister!$A$1:$W$100,4,FALSE)</f>
        <v>63344</v>
      </c>
      <c r="P1772" t="str">
        <f>VLOOKUP($D1772,Artslister!$A$1:$W$100,5,FALSE)</f>
        <v>Plantae</v>
      </c>
      <c r="Q1772" t="str">
        <f>VLOOKUP($D1772,Artslister!$A$1:$W$100,6,FALSE)</f>
        <v>Magnoliophyta</v>
      </c>
      <c r="R1772" t="str">
        <f>VLOOKUP($D1772,Artslister!$A$1:$W$100,7,FALSE)</f>
        <v>Eudicots</v>
      </c>
      <c r="S1772" t="str">
        <f>VLOOKUP($D1772,Artslister!$A$1:$W$100,8,FALSE)</f>
        <v>Rosales</v>
      </c>
      <c r="T1772" t="str">
        <f>VLOOKUP($D1772,Artslister!$A$1:$W$100,9,FALSE)</f>
        <v>Rosaceae</v>
      </c>
      <c r="U1772" t="str">
        <f>VLOOKUP($D1772,Artslister!$A$1:$W$100,10,FALSE)</f>
        <v>Rosa</v>
      </c>
      <c r="V1772">
        <f>VLOOKUP($D1772,Artslister!$A$1:$W$100,11,FALSE)</f>
        <v>0</v>
      </c>
      <c r="W1772">
        <f>VLOOKUP($D1772,Artslister!$A$1:$W$100,12,FALSE)</f>
        <v>0</v>
      </c>
      <c r="X1772" t="str">
        <f>VLOOKUP($D1772,Artslister!$A$1:$W$100,13,FALSE)</f>
        <v>L.</v>
      </c>
      <c r="Y1772" t="e">
        <f>VLOOKUP($D1772,Artslister!$A$1:$W$100,15,FALSE)</f>
        <v>#N/A</v>
      </c>
      <c r="Z1772" t="e">
        <f>VLOOKUP($D1772,Artslister!$A$1:$W$100,17,FALSE)</f>
        <v>#N/A</v>
      </c>
    </row>
    <row r="1773" spans="1:26" x14ac:dyDescent="0.3">
      <c r="A1773" t="s">
        <v>127</v>
      </c>
      <c r="B1773">
        <v>2020</v>
      </c>
      <c r="C1773" t="s">
        <v>1114</v>
      </c>
      <c r="D1773" t="s">
        <v>1714</v>
      </c>
      <c r="E1773">
        <v>1</v>
      </c>
      <c r="H1773">
        <v>1</v>
      </c>
      <c r="M1773" t="str">
        <f>VLOOKUP($D1773,Artslister!$A$1:$W$100,2,FALSE)</f>
        <v>Rosa sp.</v>
      </c>
      <c r="N1773" t="str">
        <f>VLOOKUP($D1773,Artslister!$A$1:$W$100,3,FALSE)</f>
        <v>103384</v>
      </c>
      <c r="O1773" t="str">
        <f>VLOOKUP($D1773,Artslister!$A$1:$W$100,4,FALSE)</f>
        <v>63344</v>
      </c>
      <c r="P1773" t="str">
        <f>VLOOKUP($D1773,Artslister!$A$1:$W$100,5,FALSE)</f>
        <v>Plantae</v>
      </c>
      <c r="Q1773" t="str">
        <f>VLOOKUP($D1773,Artslister!$A$1:$W$100,6,FALSE)</f>
        <v>Magnoliophyta</v>
      </c>
      <c r="R1773" t="str">
        <f>VLOOKUP($D1773,Artslister!$A$1:$W$100,7,FALSE)</f>
        <v>Eudicots</v>
      </c>
      <c r="S1773" t="str">
        <f>VLOOKUP($D1773,Artslister!$A$1:$W$100,8,FALSE)</f>
        <v>Rosales</v>
      </c>
      <c r="T1773" t="str">
        <f>VLOOKUP($D1773,Artslister!$A$1:$W$100,9,FALSE)</f>
        <v>Rosaceae</v>
      </c>
      <c r="U1773" t="str">
        <f>VLOOKUP($D1773,Artslister!$A$1:$W$100,10,FALSE)</f>
        <v>Rosa</v>
      </c>
      <c r="V1773">
        <f>VLOOKUP($D1773,Artslister!$A$1:$W$100,11,FALSE)</f>
        <v>0</v>
      </c>
      <c r="W1773">
        <f>VLOOKUP($D1773,Artslister!$A$1:$W$100,12,FALSE)</f>
        <v>0</v>
      </c>
      <c r="X1773" t="str">
        <f>VLOOKUP($D1773,Artslister!$A$1:$W$100,13,FALSE)</f>
        <v>L.</v>
      </c>
      <c r="Y1773" t="e">
        <f>VLOOKUP($D1773,Artslister!$A$1:$W$100,15,FALSE)</f>
        <v>#N/A</v>
      </c>
      <c r="Z1773" t="e">
        <f>VLOOKUP($D1773,Artslister!$A$1:$W$100,17,FALSE)</f>
        <v>#N/A</v>
      </c>
    </row>
    <row r="1774" spans="1:26" x14ac:dyDescent="0.3">
      <c r="A1774" t="s">
        <v>127</v>
      </c>
      <c r="B1774">
        <v>2020</v>
      </c>
      <c r="C1774" t="s">
        <v>1120</v>
      </c>
      <c r="D1774" t="s">
        <v>1714</v>
      </c>
      <c r="E1774">
        <v>7</v>
      </c>
      <c r="H1774">
        <v>1</v>
      </c>
      <c r="M1774" t="str">
        <f>VLOOKUP($D1774,Artslister!$A$1:$W$100,2,FALSE)</f>
        <v>Rosa sp.</v>
      </c>
      <c r="N1774" t="str">
        <f>VLOOKUP($D1774,Artslister!$A$1:$W$100,3,FALSE)</f>
        <v>103384</v>
      </c>
      <c r="O1774" t="str">
        <f>VLOOKUP($D1774,Artslister!$A$1:$W$100,4,FALSE)</f>
        <v>63344</v>
      </c>
      <c r="P1774" t="str">
        <f>VLOOKUP($D1774,Artslister!$A$1:$W$100,5,FALSE)</f>
        <v>Plantae</v>
      </c>
      <c r="Q1774" t="str">
        <f>VLOOKUP($D1774,Artslister!$A$1:$W$100,6,FALSE)</f>
        <v>Magnoliophyta</v>
      </c>
      <c r="R1774" t="str">
        <f>VLOOKUP($D1774,Artslister!$A$1:$W$100,7,FALSE)</f>
        <v>Eudicots</v>
      </c>
      <c r="S1774" t="str">
        <f>VLOOKUP($D1774,Artslister!$A$1:$W$100,8,FALSE)</f>
        <v>Rosales</v>
      </c>
      <c r="T1774" t="str">
        <f>VLOOKUP($D1774,Artslister!$A$1:$W$100,9,FALSE)</f>
        <v>Rosaceae</v>
      </c>
      <c r="U1774" t="str">
        <f>VLOOKUP($D1774,Artslister!$A$1:$W$100,10,FALSE)</f>
        <v>Rosa</v>
      </c>
      <c r="V1774">
        <f>VLOOKUP($D1774,Artslister!$A$1:$W$100,11,FALSE)</f>
        <v>0</v>
      </c>
      <c r="W1774">
        <f>VLOOKUP($D1774,Artslister!$A$1:$W$100,12,FALSE)</f>
        <v>0</v>
      </c>
      <c r="X1774" t="str">
        <f>VLOOKUP($D1774,Artslister!$A$1:$W$100,13,FALSE)</f>
        <v>L.</v>
      </c>
      <c r="Y1774" t="e">
        <f>VLOOKUP($D1774,Artslister!$A$1:$W$100,15,FALSE)</f>
        <v>#N/A</v>
      </c>
      <c r="Z1774" t="e">
        <f>VLOOKUP($D1774,Artslister!$A$1:$W$100,17,FALSE)</f>
        <v>#N/A</v>
      </c>
    </row>
    <row r="1775" spans="1:26" x14ac:dyDescent="0.3">
      <c r="A1775" t="s">
        <v>127</v>
      </c>
      <c r="B1775">
        <v>2020</v>
      </c>
      <c r="C1775" t="s">
        <v>1116</v>
      </c>
      <c r="D1775" t="s">
        <v>1714</v>
      </c>
      <c r="E1775">
        <v>8</v>
      </c>
      <c r="H1775">
        <v>1</v>
      </c>
      <c r="M1775" t="str">
        <f>VLOOKUP($D1775,Artslister!$A$1:$W$100,2,FALSE)</f>
        <v>Rosa sp.</v>
      </c>
      <c r="N1775" t="str">
        <f>VLOOKUP($D1775,Artslister!$A$1:$W$100,3,FALSE)</f>
        <v>103384</v>
      </c>
      <c r="O1775" t="str">
        <f>VLOOKUP($D1775,Artslister!$A$1:$W$100,4,FALSE)</f>
        <v>63344</v>
      </c>
      <c r="P1775" t="str">
        <f>VLOOKUP($D1775,Artslister!$A$1:$W$100,5,FALSE)</f>
        <v>Plantae</v>
      </c>
      <c r="Q1775" t="str">
        <f>VLOOKUP($D1775,Artslister!$A$1:$W$100,6,FALSE)</f>
        <v>Magnoliophyta</v>
      </c>
      <c r="R1775" t="str">
        <f>VLOOKUP($D1775,Artslister!$A$1:$W$100,7,FALSE)</f>
        <v>Eudicots</v>
      </c>
      <c r="S1775" t="str">
        <f>VLOOKUP($D1775,Artslister!$A$1:$W$100,8,FALSE)</f>
        <v>Rosales</v>
      </c>
      <c r="T1775" t="str">
        <f>VLOOKUP($D1775,Artslister!$A$1:$W$100,9,FALSE)</f>
        <v>Rosaceae</v>
      </c>
      <c r="U1775" t="str">
        <f>VLOOKUP($D1775,Artslister!$A$1:$W$100,10,FALSE)</f>
        <v>Rosa</v>
      </c>
      <c r="V1775">
        <f>VLOOKUP($D1775,Artslister!$A$1:$W$100,11,FALSE)</f>
        <v>0</v>
      </c>
      <c r="W1775">
        <f>VLOOKUP($D1775,Artslister!$A$1:$W$100,12,FALSE)</f>
        <v>0</v>
      </c>
      <c r="X1775" t="str">
        <f>VLOOKUP($D1775,Artslister!$A$1:$W$100,13,FALSE)</f>
        <v>L.</v>
      </c>
      <c r="Y1775" t="e">
        <f>VLOOKUP($D1775,Artslister!$A$1:$W$100,15,FALSE)</f>
        <v>#N/A</v>
      </c>
      <c r="Z1775" t="e">
        <f>VLOOKUP($D1775,Artslister!$A$1:$W$100,17,FALSE)</f>
        <v>#N/A</v>
      </c>
    </row>
    <row r="1776" spans="1:26" x14ac:dyDescent="0.3">
      <c r="A1776" t="s">
        <v>127</v>
      </c>
      <c r="B1776">
        <v>2020</v>
      </c>
      <c r="C1776" t="s">
        <v>1121</v>
      </c>
      <c r="D1776" t="s">
        <v>1714</v>
      </c>
      <c r="E1776">
        <v>10</v>
      </c>
      <c r="H1776">
        <v>1</v>
      </c>
      <c r="M1776" t="str">
        <f>VLOOKUP($D1776,Artslister!$A$1:$W$100,2,FALSE)</f>
        <v>Rosa sp.</v>
      </c>
      <c r="N1776" t="str">
        <f>VLOOKUP($D1776,Artslister!$A$1:$W$100,3,FALSE)</f>
        <v>103384</v>
      </c>
      <c r="O1776" t="str">
        <f>VLOOKUP($D1776,Artslister!$A$1:$W$100,4,FALSE)</f>
        <v>63344</v>
      </c>
      <c r="P1776" t="str">
        <f>VLOOKUP($D1776,Artslister!$A$1:$W$100,5,FALSE)</f>
        <v>Plantae</v>
      </c>
      <c r="Q1776" t="str">
        <f>VLOOKUP($D1776,Artslister!$A$1:$W$100,6,FALSE)</f>
        <v>Magnoliophyta</v>
      </c>
      <c r="R1776" t="str">
        <f>VLOOKUP($D1776,Artslister!$A$1:$W$100,7,FALSE)</f>
        <v>Eudicots</v>
      </c>
      <c r="S1776" t="str">
        <f>VLOOKUP($D1776,Artslister!$A$1:$W$100,8,FALSE)</f>
        <v>Rosales</v>
      </c>
      <c r="T1776" t="str">
        <f>VLOOKUP($D1776,Artslister!$A$1:$W$100,9,FALSE)</f>
        <v>Rosaceae</v>
      </c>
      <c r="U1776" t="str">
        <f>VLOOKUP($D1776,Artslister!$A$1:$W$100,10,FALSE)</f>
        <v>Rosa</v>
      </c>
      <c r="V1776">
        <f>VLOOKUP($D1776,Artslister!$A$1:$W$100,11,FALSE)</f>
        <v>0</v>
      </c>
      <c r="W1776">
        <f>VLOOKUP($D1776,Artslister!$A$1:$W$100,12,FALSE)</f>
        <v>0</v>
      </c>
      <c r="X1776" t="str">
        <f>VLOOKUP($D1776,Artslister!$A$1:$W$100,13,FALSE)</f>
        <v>L.</v>
      </c>
      <c r="Y1776" t="e">
        <f>VLOOKUP($D1776,Artslister!$A$1:$W$100,15,FALSE)</f>
        <v>#N/A</v>
      </c>
      <c r="Z1776" t="e">
        <f>VLOOKUP($D1776,Artslister!$A$1:$W$100,17,FALSE)</f>
        <v>#N/A</v>
      </c>
    </row>
    <row r="1777" spans="1:26" x14ac:dyDescent="0.3">
      <c r="A1777" t="s">
        <v>127</v>
      </c>
      <c r="B1777">
        <v>2020</v>
      </c>
      <c r="C1777" t="s">
        <v>1122</v>
      </c>
      <c r="D1777" t="s">
        <v>1714</v>
      </c>
      <c r="E1777">
        <v>1</v>
      </c>
      <c r="H1777">
        <v>1</v>
      </c>
      <c r="M1777" t="str">
        <f>VLOOKUP($D1777,Artslister!$A$1:$W$100,2,FALSE)</f>
        <v>Rosa sp.</v>
      </c>
      <c r="N1777" t="str">
        <f>VLOOKUP($D1777,Artslister!$A$1:$W$100,3,FALSE)</f>
        <v>103384</v>
      </c>
      <c r="O1777" t="str">
        <f>VLOOKUP($D1777,Artslister!$A$1:$W$100,4,FALSE)</f>
        <v>63344</v>
      </c>
      <c r="P1777" t="str">
        <f>VLOOKUP($D1777,Artslister!$A$1:$W$100,5,FALSE)</f>
        <v>Plantae</v>
      </c>
      <c r="Q1777" t="str">
        <f>VLOOKUP($D1777,Artslister!$A$1:$W$100,6,FALSE)</f>
        <v>Magnoliophyta</v>
      </c>
      <c r="R1777" t="str">
        <f>VLOOKUP($D1777,Artslister!$A$1:$W$100,7,FALSE)</f>
        <v>Eudicots</v>
      </c>
      <c r="S1777" t="str">
        <f>VLOOKUP($D1777,Artslister!$A$1:$W$100,8,FALSE)</f>
        <v>Rosales</v>
      </c>
      <c r="T1777" t="str">
        <f>VLOOKUP($D1777,Artslister!$A$1:$W$100,9,FALSE)</f>
        <v>Rosaceae</v>
      </c>
      <c r="U1777" t="str">
        <f>VLOOKUP($D1777,Artslister!$A$1:$W$100,10,FALSE)</f>
        <v>Rosa</v>
      </c>
      <c r="V1777">
        <f>VLOOKUP($D1777,Artslister!$A$1:$W$100,11,FALSE)</f>
        <v>0</v>
      </c>
      <c r="W1777">
        <f>VLOOKUP($D1777,Artslister!$A$1:$W$100,12,FALSE)</f>
        <v>0</v>
      </c>
      <c r="X1777" t="str">
        <f>VLOOKUP($D1777,Artslister!$A$1:$W$100,13,FALSE)</f>
        <v>L.</v>
      </c>
      <c r="Y1777" t="e">
        <f>VLOOKUP($D1777,Artslister!$A$1:$W$100,15,FALSE)</f>
        <v>#N/A</v>
      </c>
      <c r="Z1777" t="e">
        <f>VLOOKUP($D1777,Artslister!$A$1:$W$100,17,FALSE)</f>
        <v>#N/A</v>
      </c>
    </row>
    <row r="1778" spans="1:26" x14ac:dyDescent="0.3">
      <c r="A1778" t="s">
        <v>127</v>
      </c>
      <c r="B1778">
        <v>2020</v>
      </c>
      <c r="C1778" t="s">
        <v>1123</v>
      </c>
      <c r="D1778" t="s">
        <v>1714</v>
      </c>
      <c r="E1778">
        <v>7</v>
      </c>
      <c r="H1778">
        <v>1</v>
      </c>
      <c r="M1778" t="str">
        <f>VLOOKUP($D1778,Artslister!$A$1:$W$100,2,FALSE)</f>
        <v>Rosa sp.</v>
      </c>
      <c r="N1778" t="str">
        <f>VLOOKUP($D1778,Artslister!$A$1:$W$100,3,FALSE)</f>
        <v>103384</v>
      </c>
      <c r="O1778" t="str">
        <f>VLOOKUP($D1778,Artslister!$A$1:$W$100,4,FALSE)</f>
        <v>63344</v>
      </c>
      <c r="P1778" t="str">
        <f>VLOOKUP($D1778,Artslister!$A$1:$W$100,5,FALSE)</f>
        <v>Plantae</v>
      </c>
      <c r="Q1778" t="str">
        <f>VLOOKUP($D1778,Artslister!$A$1:$W$100,6,FALSE)</f>
        <v>Magnoliophyta</v>
      </c>
      <c r="R1778" t="str">
        <f>VLOOKUP($D1778,Artslister!$A$1:$W$100,7,FALSE)</f>
        <v>Eudicots</v>
      </c>
      <c r="S1778" t="str">
        <f>VLOOKUP($D1778,Artslister!$A$1:$W$100,8,FALSE)</f>
        <v>Rosales</v>
      </c>
      <c r="T1778" t="str">
        <f>VLOOKUP($D1778,Artslister!$A$1:$W$100,9,FALSE)</f>
        <v>Rosaceae</v>
      </c>
      <c r="U1778" t="str">
        <f>VLOOKUP($D1778,Artslister!$A$1:$W$100,10,FALSE)</f>
        <v>Rosa</v>
      </c>
      <c r="V1778">
        <f>VLOOKUP($D1778,Artslister!$A$1:$W$100,11,FALSE)</f>
        <v>0</v>
      </c>
      <c r="W1778">
        <f>VLOOKUP($D1778,Artslister!$A$1:$W$100,12,FALSE)</f>
        <v>0</v>
      </c>
      <c r="X1778" t="str">
        <f>VLOOKUP($D1778,Artslister!$A$1:$W$100,13,FALSE)</f>
        <v>L.</v>
      </c>
      <c r="Y1778" t="e">
        <f>VLOOKUP($D1778,Artslister!$A$1:$W$100,15,FALSE)</f>
        <v>#N/A</v>
      </c>
      <c r="Z1778" t="e">
        <f>VLOOKUP($D1778,Artslister!$A$1:$W$100,17,FALSE)</f>
        <v>#N/A</v>
      </c>
    </row>
    <row r="1779" spans="1:26" x14ac:dyDescent="0.3">
      <c r="A1779" t="s">
        <v>138</v>
      </c>
      <c r="B1779">
        <v>2020</v>
      </c>
      <c r="C1779" t="s">
        <v>1127</v>
      </c>
      <c r="D1779" t="s">
        <v>1714</v>
      </c>
      <c r="E1779">
        <v>10</v>
      </c>
      <c r="H1779">
        <v>1</v>
      </c>
      <c r="M1779" t="str">
        <f>VLOOKUP($D1779,Artslister!$A$1:$W$100,2,FALSE)</f>
        <v>Rosa sp.</v>
      </c>
      <c r="N1779" t="str">
        <f>VLOOKUP($D1779,Artslister!$A$1:$W$100,3,FALSE)</f>
        <v>103384</v>
      </c>
      <c r="O1779" t="str">
        <f>VLOOKUP($D1779,Artslister!$A$1:$W$100,4,FALSE)</f>
        <v>63344</v>
      </c>
      <c r="P1779" t="str">
        <f>VLOOKUP($D1779,Artslister!$A$1:$W$100,5,FALSE)</f>
        <v>Plantae</v>
      </c>
      <c r="Q1779" t="str">
        <f>VLOOKUP($D1779,Artslister!$A$1:$W$100,6,FALSE)</f>
        <v>Magnoliophyta</v>
      </c>
      <c r="R1779" t="str">
        <f>VLOOKUP($D1779,Artslister!$A$1:$W$100,7,FALSE)</f>
        <v>Eudicots</v>
      </c>
      <c r="S1779" t="str">
        <f>VLOOKUP($D1779,Artslister!$A$1:$W$100,8,FALSE)</f>
        <v>Rosales</v>
      </c>
      <c r="T1779" t="str">
        <f>VLOOKUP($D1779,Artslister!$A$1:$W$100,9,FALSE)</f>
        <v>Rosaceae</v>
      </c>
      <c r="U1779" t="str">
        <f>VLOOKUP($D1779,Artslister!$A$1:$W$100,10,FALSE)</f>
        <v>Rosa</v>
      </c>
      <c r="V1779">
        <f>VLOOKUP($D1779,Artslister!$A$1:$W$100,11,FALSE)</f>
        <v>0</v>
      </c>
      <c r="W1779">
        <f>VLOOKUP($D1779,Artslister!$A$1:$W$100,12,FALSE)</f>
        <v>0</v>
      </c>
      <c r="X1779" t="str">
        <f>VLOOKUP($D1779,Artslister!$A$1:$W$100,13,FALSE)</f>
        <v>L.</v>
      </c>
      <c r="Y1779" t="e">
        <f>VLOOKUP($D1779,Artslister!$A$1:$W$100,15,FALSE)</f>
        <v>#N/A</v>
      </c>
      <c r="Z1779" t="e">
        <f>VLOOKUP($D1779,Artslister!$A$1:$W$100,17,FALSE)</f>
        <v>#N/A</v>
      </c>
    </row>
    <row r="1780" spans="1:26" x14ac:dyDescent="0.3">
      <c r="A1780" t="s">
        <v>138</v>
      </c>
      <c r="B1780">
        <v>2020</v>
      </c>
      <c r="C1780" t="s">
        <v>1126</v>
      </c>
      <c r="D1780" t="s">
        <v>1714</v>
      </c>
      <c r="E1780">
        <v>0.1</v>
      </c>
      <c r="H1780">
        <v>1</v>
      </c>
      <c r="M1780" t="str">
        <f>VLOOKUP($D1780,Artslister!$A$1:$W$100,2,FALSE)</f>
        <v>Rosa sp.</v>
      </c>
      <c r="N1780" t="str">
        <f>VLOOKUP($D1780,Artslister!$A$1:$W$100,3,FALSE)</f>
        <v>103384</v>
      </c>
      <c r="O1780" t="str">
        <f>VLOOKUP($D1780,Artslister!$A$1:$W$100,4,FALSE)</f>
        <v>63344</v>
      </c>
      <c r="P1780" t="str">
        <f>VLOOKUP($D1780,Artslister!$A$1:$W$100,5,FALSE)</f>
        <v>Plantae</v>
      </c>
      <c r="Q1780" t="str">
        <f>VLOOKUP($D1780,Artslister!$A$1:$W$100,6,FALSE)</f>
        <v>Magnoliophyta</v>
      </c>
      <c r="R1780" t="str">
        <f>VLOOKUP($D1780,Artslister!$A$1:$W$100,7,FALSE)</f>
        <v>Eudicots</v>
      </c>
      <c r="S1780" t="str">
        <f>VLOOKUP($D1780,Artslister!$A$1:$W$100,8,FALSE)</f>
        <v>Rosales</v>
      </c>
      <c r="T1780" t="str">
        <f>VLOOKUP($D1780,Artslister!$A$1:$W$100,9,FALSE)</f>
        <v>Rosaceae</v>
      </c>
      <c r="U1780" t="str">
        <f>VLOOKUP($D1780,Artslister!$A$1:$W$100,10,FALSE)</f>
        <v>Rosa</v>
      </c>
      <c r="V1780">
        <f>VLOOKUP($D1780,Artslister!$A$1:$W$100,11,FALSE)</f>
        <v>0</v>
      </c>
      <c r="W1780">
        <f>VLOOKUP($D1780,Artslister!$A$1:$W$100,12,FALSE)</f>
        <v>0</v>
      </c>
      <c r="X1780" t="str">
        <f>VLOOKUP($D1780,Artslister!$A$1:$W$100,13,FALSE)</f>
        <v>L.</v>
      </c>
      <c r="Y1780" t="e">
        <f>VLOOKUP($D1780,Artslister!$A$1:$W$100,15,FALSE)</f>
        <v>#N/A</v>
      </c>
      <c r="Z1780" t="e">
        <f>VLOOKUP($D1780,Artslister!$A$1:$W$100,17,FALSE)</f>
        <v>#N/A</v>
      </c>
    </row>
    <row r="1781" spans="1:26" x14ac:dyDescent="0.3">
      <c r="A1781" t="s">
        <v>138</v>
      </c>
      <c r="B1781">
        <v>2020</v>
      </c>
      <c r="C1781" t="s">
        <v>1128</v>
      </c>
      <c r="D1781" t="s">
        <v>1714</v>
      </c>
      <c r="E1781">
        <v>15</v>
      </c>
      <c r="H1781">
        <v>1</v>
      </c>
      <c r="M1781" t="str">
        <f>VLOOKUP($D1781,Artslister!$A$1:$W$100,2,FALSE)</f>
        <v>Rosa sp.</v>
      </c>
      <c r="N1781" t="str">
        <f>VLOOKUP($D1781,Artslister!$A$1:$W$100,3,FALSE)</f>
        <v>103384</v>
      </c>
      <c r="O1781" t="str">
        <f>VLOOKUP($D1781,Artslister!$A$1:$W$100,4,FALSE)</f>
        <v>63344</v>
      </c>
      <c r="P1781" t="str">
        <f>VLOOKUP($D1781,Artslister!$A$1:$W$100,5,FALSE)</f>
        <v>Plantae</v>
      </c>
      <c r="Q1781" t="str">
        <f>VLOOKUP($D1781,Artslister!$A$1:$W$100,6,FALSE)</f>
        <v>Magnoliophyta</v>
      </c>
      <c r="R1781" t="str">
        <f>VLOOKUP($D1781,Artslister!$A$1:$W$100,7,FALSE)</f>
        <v>Eudicots</v>
      </c>
      <c r="S1781" t="str">
        <f>VLOOKUP($D1781,Artslister!$A$1:$W$100,8,FALSE)</f>
        <v>Rosales</v>
      </c>
      <c r="T1781" t="str">
        <f>VLOOKUP($D1781,Artslister!$A$1:$W$100,9,FALSE)</f>
        <v>Rosaceae</v>
      </c>
      <c r="U1781" t="str">
        <f>VLOOKUP($D1781,Artslister!$A$1:$W$100,10,FALSE)</f>
        <v>Rosa</v>
      </c>
      <c r="V1781">
        <f>VLOOKUP($D1781,Artslister!$A$1:$W$100,11,FALSE)</f>
        <v>0</v>
      </c>
      <c r="W1781">
        <f>VLOOKUP($D1781,Artslister!$A$1:$W$100,12,FALSE)</f>
        <v>0</v>
      </c>
      <c r="X1781" t="str">
        <f>VLOOKUP($D1781,Artslister!$A$1:$W$100,13,FALSE)</f>
        <v>L.</v>
      </c>
      <c r="Y1781" t="e">
        <f>VLOOKUP($D1781,Artslister!$A$1:$W$100,15,FALSE)</f>
        <v>#N/A</v>
      </c>
      <c r="Z1781" t="e">
        <f>VLOOKUP($D1781,Artslister!$A$1:$W$100,17,FALSE)</f>
        <v>#N/A</v>
      </c>
    </row>
    <row r="1782" spans="1:26" x14ac:dyDescent="0.3">
      <c r="A1782" t="s">
        <v>138</v>
      </c>
      <c r="B1782">
        <v>2020</v>
      </c>
      <c r="C1782" t="s">
        <v>1129</v>
      </c>
      <c r="D1782" t="s">
        <v>1714</v>
      </c>
      <c r="E1782">
        <v>7</v>
      </c>
      <c r="H1782">
        <v>1</v>
      </c>
      <c r="M1782" t="str">
        <f>VLOOKUP($D1782,Artslister!$A$1:$W$100,2,FALSE)</f>
        <v>Rosa sp.</v>
      </c>
      <c r="N1782" t="str">
        <f>VLOOKUP($D1782,Artslister!$A$1:$W$100,3,FALSE)</f>
        <v>103384</v>
      </c>
      <c r="O1782" t="str">
        <f>VLOOKUP($D1782,Artslister!$A$1:$W$100,4,FALSE)</f>
        <v>63344</v>
      </c>
      <c r="P1782" t="str">
        <f>VLOOKUP($D1782,Artslister!$A$1:$W$100,5,FALSE)</f>
        <v>Plantae</v>
      </c>
      <c r="Q1782" t="str">
        <f>VLOOKUP($D1782,Artslister!$A$1:$W$100,6,FALSE)</f>
        <v>Magnoliophyta</v>
      </c>
      <c r="R1782" t="str">
        <f>VLOOKUP($D1782,Artslister!$A$1:$W$100,7,FALSE)</f>
        <v>Eudicots</v>
      </c>
      <c r="S1782" t="str">
        <f>VLOOKUP($D1782,Artslister!$A$1:$W$100,8,FALSE)</f>
        <v>Rosales</v>
      </c>
      <c r="T1782" t="str">
        <f>VLOOKUP($D1782,Artslister!$A$1:$W$100,9,FALSE)</f>
        <v>Rosaceae</v>
      </c>
      <c r="U1782" t="str">
        <f>VLOOKUP($D1782,Artslister!$A$1:$W$100,10,FALSE)</f>
        <v>Rosa</v>
      </c>
      <c r="V1782">
        <f>VLOOKUP($D1782,Artslister!$A$1:$W$100,11,FALSE)</f>
        <v>0</v>
      </c>
      <c r="W1782">
        <f>VLOOKUP($D1782,Artslister!$A$1:$W$100,12,FALSE)</f>
        <v>0</v>
      </c>
      <c r="X1782" t="str">
        <f>VLOOKUP($D1782,Artslister!$A$1:$W$100,13,FALSE)</f>
        <v>L.</v>
      </c>
      <c r="Y1782" t="e">
        <f>VLOOKUP($D1782,Artslister!$A$1:$W$100,15,FALSE)</f>
        <v>#N/A</v>
      </c>
      <c r="Z1782" t="e">
        <f>VLOOKUP($D1782,Artslister!$A$1:$W$100,17,FALSE)</f>
        <v>#N/A</v>
      </c>
    </row>
    <row r="1783" spans="1:26" x14ac:dyDescent="0.3">
      <c r="A1783" t="s">
        <v>138</v>
      </c>
      <c r="B1783">
        <v>2020</v>
      </c>
      <c r="C1783" t="s">
        <v>1134</v>
      </c>
      <c r="D1783" t="s">
        <v>1714</v>
      </c>
      <c r="E1783">
        <v>8</v>
      </c>
      <c r="H1783">
        <v>1</v>
      </c>
      <c r="M1783" t="str">
        <f>VLOOKUP($D1783,Artslister!$A$1:$W$100,2,FALSE)</f>
        <v>Rosa sp.</v>
      </c>
      <c r="N1783" t="str">
        <f>VLOOKUP($D1783,Artslister!$A$1:$W$100,3,FALSE)</f>
        <v>103384</v>
      </c>
      <c r="O1783" t="str">
        <f>VLOOKUP($D1783,Artslister!$A$1:$W$100,4,FALSE)</f>
        <v>63344</v>
      </c>
      <c r="P1783" t="str">
        <f>VLOOKUP($D1783,Artslister!$A$1:$W$100,5,FALSE)</f>
        <v>Plantae</v>
      </c>
      <c r="Q1783" t="str">
        <f>VLOOKUP($D1783,Artslister!$A$1:$W$100,6,FALSE)</f>
        <v>Magnoliophyta</v>
      </c>
      <c r="R1783" t="str">
        <f>VLOOKUP($D1783,Artslister!$A$1:$W$100,7,FALSE)</f>
        <v>Eudicots</v>
      </c>
      <c r="S1783" t="str">
        <f>VLOOKUP($D1783,Artslister!$A$1:$W$100,8,FALSE)</f>
        <v>Rosales</v>
      </c>
      <c r="T1783" t="str">
        <f>VLOOKUP($D1783,Artslister!$A$1:$W$100,9,FALSE)</f>
        <v>Rosaceae</v>
      </c>
      <c r="U1783" t="str">
        <f>VLOOKUP($D1783,Artslister!$A$1:$W$100,10,FALSE)</f>
        <v>Rosa</v>
      </c>
      <c r="V1783">
        <f>VLOOKUP($D1783,Artslister!$A$1:$W$100,11,FALSE)</f>
        <v>0</v>
      </c>
      <c r="W1783">
        <f>VLOOKUP($D1783,Artslister!$A$1:$W$100,12,FALSE)</f>
        <v>0</v>
      </c>
      <c r="X1783" t="str">
        <f>VLOOKUP($D1783,Artslister!$A$1:$W$100,13,FALSE)</f>
        <v>L.</v>
      </c>
      <c r="Y1783" t="e">
        <f>VLOOKUP($D1783,Artslister!$A$1:$W$100,15,FALSE)</f>
        <v>#N/A</v>
      </c>
      <c r="Z1783" t="e">
        <f>VLOOKUP($D1783,Artslister!$A$1:$W$100,17,FALSE)</f>
        <v>#N/A</v>
      </c>
    </row>
    <row r="1784" spans="1:26" x14ac:dyDescent="0.3">
      <c r="A1784" t="s">
        <v>138</v>
      </c>
      <c r="B1784">
        <v>2020</v>
      </c>
      <c r="C1784" t="s">
        <v>1136</v>
      </c>
      <c r="D1784" t="s">
        <v>1714</v>
      </c>
      <c r="E1784">
        <v>0.1</v>
      </c>
      <c r="H1784">
        <v>1</v>
      </c>
      <c r="M1784" t="str">
        <f>VLOOKUP($D1784,Artslister!$A$1:$W$100,2,FALSE)</f>
        <v>Rosa sp.</v>
      </c>
      <c r="N1784" t="str">
        <f>VLOOKUP($D1784,Artslister!$A$1:$W$100,3,FALSE)</f>
        <v>103384</v>
      </c>
      <c r="O1784" t="str">
        <f>VLOOKUP($D1784,Artslister!$A$1:$W$100,4,FALSE)</f>
        <v>63344</v>
      </c>
      <c r="P1784" t="str">
        <f>VLOOKUP($D1784,Artslister!$A$1:$W$100,5,FALSE)</f>
        <v>Plantae</v>
      </c>
      <c r="Q1784" t="str">
        <f>VLOOKUP($D1784,Artslister!$A$1:$W$100,6,FALSE)</f>
        <v>Magnoliophyta</v>
      </c>
      <c r="R1784" t="str">
        <f>VLOOKUP($D1784,Artslister!$A$1:$W$100,7,FALSE)</f>
        <v>Eudicots</v>
      </c>
      <c r="S1784" t="str">
        <f>VLOOKUP($D1784,Artslister!$A$1:$W$100,8,FALSE)</f>
        <v>Rosales</v>
      </c>
      <c r="T1784" t="str">
        <f>VLOOKUP($D1784,Artslister!$A$1:$W$100,9,FALSE)</f>
        <v>Rosaceae</v>
      </c>
      <c r="U1784" t="str">
        <f>VLOOKUP($D1784,Artslister!$A$1:$W$100,10,FALSE)</f>
        <v>Rosa</v>
      </c>
      <c r="V1784">
        <f>VLOOKUP($D1784,Artslister!$A$1:$W$100,11,FALSE)</f>
        <v>0</v>
      </c>
      <c r="W1784">
        <f>VLOOKUP($D1784,Artslister!$A$1:$W$100,12,FALSE)</f>
        <v>0</v>
      </c>
      <c r="X1784" t="str">
        <f>VLOOKUP($D1784,Artslister!$A$1:$W$100,13,FALSE)</f>
        <v>L.</v>
      </c>
      <c r="Y1784" t="e">
        <f>VLOOKUP($D1784,Artslister!$A$1:$W$100,15,FALSE)</f>
        <v>#N/A</v>
      </c>
      <c r="Z1784" t="e">
        <f>VLOOKUP($D1784,Artslister!$A$1:$W$100,17,FALSE)</f>
        <v>#N/A</v>
      </c>
    </row>
    <row r="1785" spans="1:26" x14ac:dyDescent="0.3">
      <c r="A1785" s="21" t="s">
        <v>104</v>
      </c>
      <c r="B1785" s="21">
        <v>2020</v>
      </c>
      <c r="C1785" s="21" t="s">
        <v>1142</v>
      </c>
      <c r="D1785" s="21" t="s">
        <v>1714</v>
      </c>
      <c r="E1785" s="21"/>
      <c r="H1785">
        <v>1</v>
      </c>
      <c r="K1785" s="21"/>
      <c r="M1785" t="str">
        <f>VLOOKUP($D1785,Artslister!$A$1:$W$100,2,FALSE)</f>
        <v>Rosa sp.</v>
      </c>
      <c r="N1785" t="str">
        <f>VLOOKUP($D1785,Artslister!$A$1:$W$100,3,FALSE)</f>
        <v>103384</v>
      </c>
      <c r="O1785" t="str">
        <f>VLOOKUP($D1785,Artslister!$A$1:$W$100,4,FALSE)</f>
        <v>63344</v>
      </c>
      <c r="P1785" t="str">
        <f>VLOOKUP($D1785,Artslister!$A$1:$W$100,5,FALSE)</f>
        <v>Plantae</v>
      </c>
      <c r="Q1785" t="str">
        <f>VLOOKUP($D1785,Artslister!$A$1:$W$100,6,FALSE)</f>
        <v>Magnoliophyta</v>
      </c>
      <c r="R1785" t="str">
        <f>VLOOKUP($D1785,Artslister!$A$1:$W$100,7,FALSE)</f>
        <v>Eudicots</v>
      </c>
      <c r="S1785" t="str">
        <f>VLOOKUP($D1785,Artslister!$A$1:$W$100,8,FALSE)</f>
        <v>Rosales</v>
      </c>
      <c r="T1785" t="str">
        <f>VLOOKUP($D1785,Artslister!$A$1:$W$100,9,FALSE)</f>
        <v>Rosaceae</v>
      </c>
      <c r="U1785" t="str">
        <f>VLOOKUP($D1785,Artslister!$A$1:$W$100,10,FALSE)</f>
        <v>Rosa</v>
      </c>
      <c r="V1785">
        <f>VLOOKUP($D1785,Artslister!$A$1:$W$100,11,FALSE)</f>
        <v>0</v>
      </c>
      <c r="W1785">
        <f>VLOOKUP($D1785,Artslister!$A$1:$W$100,12,FALSE)</f>
        <v>0</v>
      </c>
      <c r="X1785" t="str">
        <f>VLOOKUP($D1785,Artslister!$A$1:$W$100,13,FALSE)</f>
        <v>L.</v>
      </c>
      <c r="Y1785" t="e">
        <f>VLOOKUP($D1785,Artslister!$A$1:$W$100,15,FALSE)</f>
        <v>#N/A</v>
      </c>
      <c r="Z1785" t="e">
        <f>VLOOKUP($D1785,Artslister!$A$1:$W$100,17,FALSE)</f>
        <v>#N/A</v>
      </c>
    </row>
    <row r="1786" spans="1:26" x14ac:dyDescent="0.3">
      <c r="A1786" s="21" t="s">
        <v>104</v>
      </c>
      <c r="B1786" s="21">
        <v>2020</v>
      </c>
      <c r="C1786" s="21" t="s">
        <v>1145</v>
      </c>
      <c r="D1786" s="21" t="s">
        <v>1714</v>
      </c>
      <c r="E1786" s="21">
        <v>3</v>
      </c>
      <c r="H1786">
        <v>1</v>
      </c>
      <c r="K1786" s="21"/>
      <c r="M1786" t="str">
        <f>VLOOKUP($D1786,Artslister!$A$1:$W$100,2,FALSE)</f>
        <v>Rosa sp.</v>
      </c>
      <c r="N1786" t="str">
        <f>VLOOKUP($D1786,Artslister!$A$1:$W$100,3,FALSE)</f>
        <v>103384</v>
      </c>
      <c r="O1786" t="str">
        <f>VLOOKUP($D1786,Artslister!$A$1:$W$100,4,FALSE)</f>
        <v>63344</v>
      </c>
      <c r="P1786" t="str">
        <f>VLOOKUP($D1786,Artslister!$A$1:$W$100,5,FALSE)</f>
        <v>Plantae</v>
      </c>
      <c r="Q1786" t="str">
        <f>VLOOKUP($D1786,Artslister!$A$1:$W$100,6,FALSE)</f>
        <v>Magnoliophyta</v>
      </c>
      <c r="R1786" t="str">
        <f>VLOOKUP($D1786,Artslister!$A$1:$W$100,7,FALSE)</f>
        <v>Eudicots</v>
      </c>
      <c r="S1786" t="str">
        <f>VLOOKUP($D1786,Artslister!$A$1:$W$100,8,FALSE)</f>
        <v>Rosales</v>
      </c>
      <c r="T1786" t="str">
        <f>VLOOKUP($D1786,Artslister!$A$1:$W$100,9,FALSE)</f>
        <v>Rosaceae</v>
      </c>
      <c r="U1786" t="str">
        <f>VLOOKUP($D1786,Artslister!$A$1:$W$100,10,FALSE)</f>
        <v>Rosa</v>
      </c>
      <c r="V1786">
        <f>VLOOKUP($D1786,Artslister!$A$1:$W$100,11,FALSE)</f>
        <v>0</v>
      </c>
      <c r="W1786">
        <f>VLOOKUP($D1786,Artslister!$A$1:$W$100,12,FALSE)</f>
        <v>0</v>
      </c>
      <c r="X1786" t="str">
        <f>VLOOKUP($D1786,Artslister!$A$1:$W$100,13,FALSE)</f>
        <v>L.</v>
      </c>
      <c r="Y1786" t="e">
        <f>VLOOKUP($D1786,Artslister!$A$1:$W$100,15,FALSE)</f>
        <v>#N/A</v>
      </c>
      <c r="Z1786" t="e">
        <f>VLOOKUP($D1786,Artslister!$A$1:$W$100,17,FALSE)</f>
        <v>#N/A</v>
      </c>
    </row>
    <row r="1787" spans="1:26" x14ac:dyDescent="0.3">
      <c r="A1787" s="21" t="s">
        <v>104</v>
      </c>
      <c r="B1787" s="21">
        <v>2020</v>
      </c>
      <c r="C1787" s="21" t="s">
        <v>1147</v>
      </c>
      <c r="D1787" s="21" t="s">
        <v>1714</v>
      </c>
      <c r="E1787" s="21">
        <v>1</v>
      </c>
      <c r="H1787">
        <v>1</v>
      </c>
      <c r="K1787" s="21"/>
      <c r="M1787" t="str">
        <f>VLOOKUP($D1787,Artslister!$A$1:$W$100,2,FALSE)</f>
        <v>Rosa sp.</v>
      </c>
      <c r="N1787" t="str">
        <f>VLOOKUP($D1787,Artslister!$A$1:$W$100,3,FALSE)</f>
        <v>103384</v>
      </c>
      <c r="O1787" t="str">
        <f>VLOOKUP($D1787,Artslister!$A$1:$W$100,4,FALSE)</f>
        <v>63344</v>
      </c>
      <c r="P1787" t="str">
        <f>VLOOKUP($D1787,Artslister!$A$1:$W$100,5,FALSE)</f>
        <v>Plantae</v>
      </c>
      <c r="Q1787" t="str">
        <f>VLOOKUP($D1787,Artslister!$A$1:$W$100,6,FALSE)</f>
        <v>Magnoliophyta</v>
      </c>
      <c r="R1787" t="str">
        <f>VLOOKUP($D1787,Artslister!$A$1:$W$100,7,FALSE)</f>
        <v>Eudicots</v>
      </c>
      <c r="S1787" t="str">
        <f>VLOOKUP($D1787,Artslister!$A$1:$W$100,8,FALSE)</f>
        <v>Rosales</v>
      </c>
      <c r="T1787" t="str">
        <f>VLOOKUP($D1787,Artslister!$A$1:$W$100,9,FALSE)</f>
        <v>Rosaceae</v>
      </c>
      <c r="U1787" t="str">
        <f>VLOOKUP($D1787,Artslister!$A$1:$W$100,10,FALSE)</f>
        <v>Rosa</v>
      </c>
      <c r="V1787">
        <f>VLOOKUP($D1787,Artslister!$A$1:$W$100,11,FALSE)</f>
        <v>0</v>
      </c>
      <c r="W1787">
        <f>VLOOKUP($D1787,Artslister!$A$1:$W$100,12,FALSE)</f>
        <v>0</v>
      </c>
      <c r="X1787" t="str">
        <f>VLOOKUP($D1787,Artslister!$A$1:$W$100,13,FALSE)</f>
        <v>L.</v>
      </c>
      <c r="Y1787" t="e">
        <f>VLOOKUP($D1787,Artslister!$A$1:$W$100,15,FALSE)</f>
        <v>#N/A</v>
      </c>
      <c r="Z1787" t="e">
        <f>VLOOKUP($D1787,Artslister!$A$1:$W$100,17,FALSE)</f>
        <v>#N/A</v>
      </c>
    </row>
    <row r="1788" spans="1:26" x14ac:dyDescent="0.3">
      <c r="A1788" s="21" t="s">
        <v>104</v>
      </c>
      <c r="B1788" s="21">
        <v>2020</v>
      </c>
      <c r="C1788" s="21" t="s">
        <v>1152</v>
      </c>
      <c r="D1788" s="21" t="s">
        <v>1714</v>
      </c>
      <c r="E1788" s="21">
        <v>10</v>
      </c>
      <c r="H1788">
        <v>1</v>
      </c>
      <c r="K1788" s="21"/>
      <c r="M1788" t="str">
        <f>VLOOKUP($D1788,Artslister!$A$1:$W$100,2,FALSE)</f>
        <v>Rosa sp.</v>
      </c>
      <c r="N1788" t="str">
        <f>VLOOKUP($D1788,Artslister!$A$1:$W$100,3,FALSE)</f>
        <v>103384</v>
      </c>
      <c r="O1788" t="str">
        <f>VLOOKUP($D1788,Artslister!$A$1:$W$100,4,FALSE)</f>
        <v>63344</v>
      </c>
      <c r="P1788" t="str">
        <f>VLOOKUP($D1788,Artslister!$A$1:$W$100,5,FALSE)</f>
        <v>Plantae</v>
      </c>
      <c r="Q1788" t="str">
        <f>VLOOKUP($D1788,Artslister!$A$1:$W$100,6,FALSE)</f>
        <v>Magnoliophyta</v>
      </c>
      <c r="R1788" t="str">
        <f>VLOOKUP($D1788,Artslister!$A$1:$W$100,7,FALSE)</f>
        <v>Eudicots</v>
      </c>
      <c r="S1788" t="str">
        <f>VLOOKUP($D1788,Artslister!$A$1:$W$100,8,FALSE)</f>
        <v>Rosales</v>
      </c>
      <c r="T1788" t="str">
        <f>VLOOKUP($D1788,Artslister!$A$1:$W$100,9,FALSE)</f>
        <v>Rosaceae</v>
      </c>
      <c r="U1788" t="str">
        <f>VLOOKUP($D1788,Artslister!$A$1:$W$100,10,FALSE)</f>
        <v>Rosa</v>
      </c>
      <c r="V1788">
        <f>VLOOKUP($D1788,Artslister!$A$1:$W$100,11,FALSE)</f>
        <v>0</v>
      </c>
      <c r="W1788">
        <f>VLOOKUP($D1788,Artslister!$A$1:$W$100,12,FALSE)</f>
        <v>0</v>
      </c>
      <c r="X1788" t="str">
        <f>VLOOKUP($D1788,Artslister!$A$1:$W$100,13,FALSE)</f>
        <v>L.</v>
      </c>
      <c r="Y1788" t="e">
        <f>VLOOKUP($D1788,Artslister!$A$1:$W$100,15,FALSE)</f>
        <v>#N/A</v>
      </c>
      <c r="Z1788" t="e">
        <f>VLOOKUP($D1788,Artslister!$A$1:$W$100,17,FALSE)</f>
        <v>#N/A</v>
      </c>
    </row>
    <row r="1789" spans="1:26" x14ac:dyDescent="0.3">
      <c r="A1789" s="21" t="s">
        <v>104</v>
      </c>
      <c r="B1789" s="21">
        <v>2020</v>
      </c>
      <c r="C1789" s="21" t="s">
        <v>1156</v>
      </c>
      <c r="D1789" s="21" t="s">
        <v>1714</v>
      </c>
      <c r="E1789" s="21">
        <v>2</v>
      </c>
      <c r="H1789">
        <v>1</v>
      </c>
      <c r="K1789" s="21"/>
      <c r="M1789" t="str">
        <f>VLOOKUP($D1789,Artslister!$A$1:$W$100,2,FALSE)</f>
        <v>Rosa sp.</v>
      </c>
      <c r="N1789" t="str">
        <f>VLOOKUP($D1789,Artslister!$A$1:$W$100,3,FALSE)</f>
        <v>103384</v>
      </c>
      <c r="O1789" t="str">
        <f>VLOOKUP($D1789,Artslister!$A$1:$W$100,4,FALSE)</f>
        <v>63344</v>
      </c>
      <c r="P1789" t="str">
        <f>VLOOKUP($D1789,Artslister!$A$1:$W$100,5,FALSE)</f>
        <v>Plantae</v>
      </c>
      <c r="Q1789" t="str">
        <f>VLOOKUP($D1789,Artslister!$A$1:$W$100,6,FALSE)</f>
        <v>Magnoliophyta</v>
      </c>
      <c r="R1789" t="str">
        <f>VLOOKUP($D1789,Artslister!$A$1:$W$100,7,FALSE)</f>
        <v>Eudicots</v>
      </c>
      <c r="S1789" t="str">
        <f>VLOOKUP($D1789,Artslister!$A$1:$W$100,8,FALSE)</f>
        <v>Rosales</v>
      </c>
      <c r="T1789" t="str">
        <f>VLOOKUP($D1789,Artslister!$A$1:$W$100,9,FALSE)</f>
        <v>Rosaceae</v>
      </c>
      <c r="U1789" t="str">
        <f>VLOOKUP($D1789,Artslister!$A$1:$W$100,10,FALSE)</f>
        <v>Rosa</v>
      </c>
      <c r="V1789">
        <f>VLOOKUP($D1789,Artslister!$A$1:$W$100,11,FALSE)</f>
        <v>0</v>
      </c>
      <c r="W1789">
        <f>VLOOKUP($D1789,Artslister!$A$1:$W$100,12,FALSE)</f>
        <v>0</v>
      </c>
      <c r="X1789" t="str">
        <f>VLOOKUP($D1789,Artslister!$A$1:$W$100,13,FALSE)</f>
        <v>L.</v>
      </c>
      <c r="Y1789" t="e">
        <f>VLOOKUP($D1789,Artslister!$A$1:$W$100,15,FALSE)</f>
        <v>#N/A</v>
      </c>
      <c r="Z1789" t="e">
        <f>VLOOKUP($D1789,Artslister!$A$1:$W$100,17,FALSE)</f>
        <v>#N/A</v>
      </c>
    </row>
    <row r="1790" spans="1:26" x14ac:dyDescent="0.3">
      <c r="A1790" s="21" t="s">
        <v>104</v>
      </c>
      <c r="B1790" s="21">
        <v>2020</v>
      </c>
      <c r="C1790" s="21" t="s">
        <v>1158</v>
      </c>
      <c r="D1790" s="21" t="s">
        <v>1714</v>
      </c>
      <c r="E1790" s="21">
        <v>2</v>
      </c>
      <c r="H1790">
        <v>1</v>
      </c>
      <c r="K1790" s="21"/>
      <c r="M1790" t="str">
        <f>VLOOKUP($D1790,Artslister!$A$1:$W$100,2,FALSE)</f>
        <v>Rosa sp.</v>
      </c>
      <c r="N1790" t="str">
        <f>VLOOKUP($D1790,Artslister!$A$1:$W$100,3,FALSE)</f>
        <v>103384</v>
      </c>
      <c r="O1790" t="str">
        <f>VLOOKUP($D1790,Artslister!$A$1:$W$100,4,FALSE)</f>
        <v>63344</v>
      </c>
      <c r="P1790" t="str">
        <f>VLOOKUP($D1790,Artslister!$A$1:$W$100,5,FALSE)</f>
        <v>Plantae</v>
      </c>
      <c r="Q1790" t="str">
        <f>VLOOKUP($D1790,Artslister!$A$1:$W$100,6,FALSE)</f>
        <v>Magnoliophyta</v>
      </c>
      <c r="R1790" t="str">
        <f>VLOOKUP($D1790,Artslister!$A$1:$W$100,7,FALSE)</f>
        <v>Eudicots</v>
      </c>
      <c r="S1790" t="str">
        <f>VLOOKUP($D1790,Artslister!$A$1:$W$100,8,FALSE)</f>
        <v>Rosales</v>
      </c>
      <c r="T1790" t="str">
        <f>VLOOKUP($D1790,Artslister!$A$1:$W$100,9,FALSE)</f>
        <v>Rosaceae</v>
      </c>
      <c r="U1790" t="str">
        <f>VLOOKUP($D1790,Artslister!$A$1:$W$100,10,FALSE)</f>
        <v>Rosa</v>
      </c>
      <c r="V1790">
        <f>VLOOKUP($D1790,Artslister!$A$1:$W$100,11,FALSE)</f>
        <v>0</v>
      </c>
      <c r="W1790">
        <f>VLOOKUP($D1790,Artslister!$A$1:$W$100,12,FALSE)</f>
        <v>0</v>
      </c>
      <c r="X1790" t="str">
        <f>VLOOKUP($D1790,Artslister!$A$1:$W$100,13,FALSE)</f>
        <v>L.</v>
      </c>
      <c r="Y1790" t="e">
        <f>VLOOKUP($D1790,Artslister!$A$1:$W$100,15,FALSE)</f>
        <v>#N/A</v>
      </c>
      <c r="Z1790" t="e">
        <f>VLOOKUP($D1790,Artslister!$A$1:$W$100,17,FALSE)</f>
        <v>#N/A</v>
      </c>
    </row>
    <row r="1791" spans="1:26" s="45" customFormat="1" x14ac:dyDescent="0.3">
      <c r="A1791" s="58" t="s">
        <v>104</v>
      </c>
      <c r="B1791" s="58">
        <v>2021</v>
      </c>
      <c r="C1791" s="58" t="s">
        <v>1142</v>
      </c>
      <c r="D1791" s="58" t="s">
        <v>1714</v>
      </c>
      <c r="E1791" s="58">
        <v>5</v>
      </c>
      <c r="H1791" s="45">
        <v>1</v>
      </c>
      <c r="K1791" s="58"/>
      <c r="M1791" s="45" t="str">
        <f>VLOOKUP($D1791,Artslister!$A$1:$W$100,2,FALSE)</f>
        <v>Rosa sp.</v>
      </c>
      <c r="N1791" s="45" t="str">
        <f>VLOOKUP($D1791,Artslister!$A$1:$W$100,3,FALSE)</f>
        <v>103384</v>
      </c>
      <c r="O1791" s="45" t="str">
        <f>VLOOKUP($D1791,Artslister!$A$1:$W$100,4,FALSE)</f>
        <v>63344</v>
      </c>
      <c r="P1791" s="45" t="str">
        <f>VLOOKUP($D1791,Artslister!$A$1:$W$100,5,FALSE)</f>
        <v>Plantae</v>
      </c>
      <c r="Q1791" s="45" t="str">
        <f>VLOOKUP($D1791,Artslister!$A$1:$W$100,6,FALSE)</f>
        <v>Magnoliophyta</v>
      </c>
      <c r="R1791" s="45" t="str">
        <f>VLOOKUP($D1791,Artslister!$A$1:$W$100,7,FALSE)</f>
        <v>Eudicots</v>
      </c>
      <c r="S1791" s="45" t="str">
        <f>VLOOKUP($D1791,Artslister!$A$1:$W$100,8,FALSE)</f>
        <v>Rosales</v>
      </c>
      <c r="T1791" s="45" t="str">
        <f>VLOOKUP($D1791,Artslister!$A$1:$W$100,9,FALSE)</f>
        <v>Rosaceae</v>
      </c>
      <c r="U1791" s="45" t="str">
        <f>VLOOKUP($D1791,Artslister!$A$1:$W$100,10,FALSE)</f>
        <v>Rosa</v>
      </c>
      <c r="V1791" s="45">
        <f>VLOOKUP($D1791,Artslister!$A$1:$W$100,11,FALSE)</f>
        <v>0</v>
      </c>
      <c r="W1791" s="45">
        <f>VLOOKUP($D1791,Artslister!$A$1:$W$100,12,FALSE)</f>
        <v>0</v>
      </c>
      <c r="X1791" s="45" t="str">
        <f>VLOOKUP($D1791,Artslister!$A$1:$W$100,13,FALSE)</f>
        <v>L.</v>
      </c>
      <c r="Y1791" s="45" t="e">
        <f>VLOOKUP($D1791,Artslister!$A$1:$W$100,15,FALSE)</f>
        <v>#N/A</v>
      </c>
      <c r="Z1791" s="45" t="e">
        <f>VLOOKUP($D1791,Artslister!$A$1:$W$100,17,FALSE)</f>
        <v>#N/A</v>
      </c>
    </row>
    <row r="1792" spans="1:26" s="45" customFormat="1" x14ac:dyDescent="0.3">
      <c r="A1792" s="58" t="s">
        <v>104</v>
      </c>
      <c r="B1792" s="58">
        <v>2021</v>
      </c>
      <c r="C1792" s="58" t="s">
        <v>1145</v>
      </c>
      <c r="D1792" s="58" t="s">
        <v>1714</v>
      </c>
      <c r="E1792" s="58">
        <v>5</v>
      </c>
      <c r="H1792" s="45">
        <v>1</v>
      </c>
      <c r="K1792" s="58"/>
      <c r="M1792" s="45" t="str">
        <f>VLOOKUP($D1792,Artslister!$A$1:$W$100,2,FALSE)</f>
        <v>Rosa sp.</v>
      </c>
      <c r="N1792" s="45" t="str">
        <f>VLOOKUP($D1792,Artslister!$A$1:$W$100,3,FALSE)</f>
        <v>103384</v>
      </c>
      <c r="O1792" s="45" t="str">
        <f>VLOOKUP($D1792,Artslister!$A$1:$W$100,4,FALSE)</f>
        <v>63344</v>
      </c>
      <c r="P1792" s="45" t="str">
        <f>VLOOKUP($D1792,Artslister!$A$1:$W$100,5,FALSE)</f>
        <v>Plantae</v>
      </c>
      <c r="Q1792" s="45" t="str">
        <f>VLOOKUP($D1792,Artslister!$A$1:$W$100,6,FALSE)</f>
        <v>Magnoliophyta</v>
      </c>
      <c r="R1792" s="45" t="str">
        <f>VLOOKUP($D1792,Artslister!$A$1:$W$100,7,FALSE)</f>
        <v>Eudicots</v>
      </c>
      <c r="S1792" s="45" t="str">
        <f>VLOOKUP($D1792,Artslister!$A$1:$W$100,8,FALSE)</f>
        <v>Rosales</v>
      </c>
      <c r="T1792" s="45" t="str">
        <f>VLOOKUP($D1792,Artslister!$A$1:$W$100,9,FALSE)</f>
        <v>Rosaceae</v>
      </c>
      <c r="U1792" s="45" t="str">
        <f>VLOOKUP($D1792,Artslister!$A$1:$W$100,10,FALSE)</f>
        <v>Rosa</v>
      </c>
      <c r="V1792" s="45">
        <f>VLOOKUP($D1792,Artslister!$A$1:$W$100,11,FALSE)</f>
        <v>0</v>
      </c>
      <c r="W1792" s="45">
        <f>VLOOKUP($D1792,Artslister!$A$1:$W$100,12,FALSE)</f>
        <v>0</v>
      </c>
      <c r="X1792" s="45" t="str">
        <f>VLOOKUP($D1792,Artslister!$A$1:$W$100,13,FALSE)</f>
        <v>L.</v>
      </c>
      <c r="Y1792" s="45" t="e">
        <f>VLOOKUP($D1792,Artslister!$A$1:$W$100,15,FALSE)</f>
        <v>#N/A</v>
      </c>
      <c r="Z1792" s="45" t="e">
        <f>VLOOKUP($D1792,Artslister!$A$1:$W$100,17,FALSE)</f>
        <v>#N/A</v>
      </c>
    </row>
    <row r="1793" spans="1:26" s="45" customFormat="1" x14ac:dyDescent="0.3">
      <c r="A1793" s="58" t="s">
        <v>104</v>
      </c>
      <c r="B1793" s="58">
        <v>2021</v>
      </c>
      <c r="C1793" s="58" t="s">
        <v>1147</v>
      </c>
      <c r="D1793" s="58" t="s">
        <v>1714</v>
      </c>
      <c r="E1793" s="58">
        <v>1</v>
      </c>
      <c r="H1793" s="45">
        <v>1</v>
      </c>
      <c r="K1793" s="58"/>
      <c r="M1793" s="45" t="str">
        <f>VLOOKUP($D1793,Artslister!$A$1:$W$100,2,FALSE)</f>
        <v>Rosa sp.</v>
      </c>
      <c r="N1793" s="45" t="str">
        <f>VLOOKUP($D1793,Artslister!$A$1:$W$100,3,FALSE)</f>
        <v>103384</v>
      </c>
      <c r="O1793" s="45" t="str">
        <f>VLOOKUP($D1793,Artslister!$A$1:$W$100,4,FALSE)</f>
        <v>63344</v>
      </c>
      <c r="P1793" s="45" t="str">
        <f>VLOOKUP($D1793,Artslister!$A$1:$W$100,5,FALSE)</f>
        <v>Plantae</v>
      </c>
      <c r="Q1793" s="45" t="str">
        <f>VLOOKUP($D1793,Artslister!$A$1:$W$100,6,FALSE)</f>
        <v>Magnoliophyta</v>
      </c>
      <c r="R1793" s="45" t="str">
        <f>VLOOKUP($D1793,Artslister!$A$1:$W$100,7,FALSE)</f>
        <v>Eudicots</v>
      </c>
      <c r="S1793" s="45" t="str">
        <f>VLOOKUP($D1793,Artslister!$A$1:$W$100,8,FALSE)</f>
        <v>Rosales</v>
      </c>
      <c r="T1793" s="45" t="str">
        <f>VLOOKUP($D1793,Artslister!$A$1:$W$100,9,FALSE)</f>
        <v>Rosaceae</v>
      </c>
      <c r="U1793" s="45" t="str">
        <f>VLOOKUP($D1793,Artslister!$A$1:$W$100,10,FALSE)</f>
        <v>Rosa</v>
      </c>
      <c r="V1793" s="45">
        <f>VLOOKUP($D1793,Artslister!$A$1:$W$100,11,FALSE)</f>
        <v>0</v>
      </c>
      <c r="W1793" s="45">
        <f>VLOOKUP($D1793,Artslister!$A$1:$W$100,12,FALSE)</f>
        <v>0</v>
      </c>
      <c r="X1793" s="45" t="str">
        <f>VLOOKUP($D1793,Artslister!$A$1:$W$100,13,FALSE)</f>
        <v>L.</v>
      </c>
      <c r="Y1793" s="45" t="e">
        <f>VLOOKUP($D1793,Artslister!$A$1:$W$100,15,FALSE)</f>
        <v>#N/A</v>
      </c>
      <c r="Z1793" s="45" t="e">
        <f>VLOOKUP($D1793,Artslister!$A$1:$W$100,17,FALSE)</f>
        <v>#N/A</v>
      </c>
    </row>
    <row r="1794" spans="1:26" s="45" customFormat="1" x14ac:dyDescent="0.3">
      <c r="A1794" s="58" t="s">
        <v>104</v>
      </c>
      <c r="B1794" s="58">
        <v>2021</v>
      </c>
      <c r="C1794" s="58" t="s">
        <v>1152</v>
      </c>
      <c r="D1794" s="58" t="s">
        <v>1714</v>
      </c>
      <c r="E1794" s="58">
        <v>15</v>
      </c>
      <c r="H1794" s="45">
        <v>1</v>
      </c>
      <c r="K1794" s="58"/>
      <c r="M1794" s="45" t="str">
        <f>VLOOKUP($D1794,Artslister!$A$1:$W$100,2,FALSE)</f>
        <v>Rosa sp.</v>
      </c>
      <c r="N1794" s="45" t="str">
        <f>VLOOKUP($D1794,Artslister!$A$1:$W$100,3,FALSE)</f>
        <v>103384</v>
      </c>
      <c r="O1794" s="45" t="str">
        <f>VLOOKUP($D1794,Artslister!$A$1:$W$100,4,FALSE)</f>
        <v>63344</v>
      </c>
      <c r="P1794" s="45" t="str">
        <f>VLOOKUP($D1794,Artslister!$A$1:$W$100,5,FALSE)</f>
        <v>Plantae</v>
      </c>
      <c r="Q1794" s="45" t="str">
        <f>VLOOKUP($D1794,Artslister!$A$1:$W$100,6,FALSE)</f>
        <v>Magnoliophyta</v>
      </c>
      <c r="R1794" s="45" t="str">
        <f>VLOOKUP($D1794,Artslister!$A$1:$W$100,7,FALSE)</f>
        <v>Eudicots</v>
      </c>
      <c r="S1794" s="45" t="str">
        <f>VLOOKUP($D1794,Artslister!$A$1:$W$100,8,FALSE)</f>
        <v>Rosales</v>
      </c>
      <c r="T1794" s="45" t="str">
        <f>VLOOKUP($D1794,Artslister!$A$1:$W$100,9,FALSE)</f>
        <v>Rosaceae</v>
      </c>
      <c r="U1794" s="45" t="str">
        <f>VLOOKUP($D1794,Artslister!$A$1:$W$100,10,FALSE)</f>
        <v>Rosa</v>
      </c>
      <c r="V1794" s="45">
        <f>VLOOKUP($D1794,Artslister!$A$1:$W$100,11,FALSE)</f>
        <v>0</v>
      </c>
      <c r="W1794" s="45">
        <f>VLOOKUP($D1794,Artslister!$A$1:$W$100,12,FALSE)</f>
        <v>0</v>
      </c>
      <c r="X1794" s="45" t="str">
        <f>VLOOKUP($D1794,Artslister!$A$1:$W$100,13,FALSE)</f>
        <v>L.</v>
      </c>
      <c r="Y1794" s="45" t="e">
        <f>VLOOKUP($D1794,Artslister!$A$1:$W$100,15,FALSE)</f>
        <v>#N/A</v>
      </c>
      <c r="Z1794" s="45" t="e">
        <f>VLOOKUP($D1794,Artslister!$A$1:$W$100,17,FALSE)</f>
        <v>#N/A</v>
      </c>
    </row>
    <row r="1795" spans="1:26" s="45" customFormat="1" x14ac:dyDescent="0.3">
      <c r="A1795" s="58" t="s">
        <v>104</v>
      </c>
      <c r="B1795" s="58">
        <v>2021</v>
      </c>
      <c r="C1795" s="58" t="s">
        <v>1156</v>
      </c>
      <c r="D1795" s="58" t="s">
        <v>1714</v>
      </c>
      <c r="E1795" s="58">
        <v>5</v>
      </c>
      <c r="H1795" s="45">
        <v>1</v>
      </c>
      <c r="K1795" s="58"/>
      <c r="M1795" s="45" t="str">
        <f>VLOOKUP($D1795,Artslister!$A$1:$W$100,2,FALSE)</f>
        <v>Rosa sp.</v>
      </c>
      <c r="N1795" s="45" t="str">
        <f>VLOOKUP($D1795,Artslister!$A$1:$W$100,3,FALSE)</f>
        <v>103384</v>
      </c>
      <c r="O1795" s="45" t="str">
        <f>VLOOKUP($D1795,Artslister!$A$1:$W$100,4,FALSE)</f>
        <v>63344</v>
      </c>
      <c r="P1795" s="45" t="str">
        <f>VLOOKUP($D1795,Artslister!$A$1:$W$100,5,FALSE)</f>
        <v>Plantae</v>
      </c>
      <c r="Q1795" s="45" t="str">
        <f>VLOOKUP($D1795,Artslister!$A$1:$W$100,6,FALSE)</f>
        <v>Magnoliophyta</v>
      </c>
      <c r="R1795" s="45" t="str">
        <f>VLOOKUP($D1795,Artslister!$A$1:$W$100,7,FALSE)</f>
        <v>Eudicots</v>
      </c>
      <c r="S1795" s="45" t="str">
        <f>VLOOKUP($D1795,Artslister!$A$1:$W$100,8,FALSE)</f>
        <v>Rosales</v>
      </c>
      <c r="T1795" s="45" t="str">
        <f>VLOOKUP($D1795,Artslister!$A$1:$W$100,9,FALSE)</f>
        <v>Rosaceae</v>
      </c>
      <c r="U1795" s="45" t="str">
        <f>VLOOKUP($D1795,Artslister!$A$1:$W$100,10,FALSE)</f>
        <v>Rosa</v>
      </c>
      <c r="V1795" s="45">
        <f>VLOOKUP($D1795,Artslister!$A$1:$W$100,11,FALSE)</f>
        <v>0</v>
      </c>
      <c r="W1795" s="45">
        <f>VLOOKUP($D1795,Artslister!$A$1:$W$100,12,FALSE)</f>
        <v>0</v>
      </c>
      <c r="X1795" s="45" t="str">
        <f>VLOOKUP($D1795,Artslister!$A$1:$W$100,13,FALSE)</f>
        <v>L.</v>
      </c>
      <c r="Y1795" s="45" t="e">
        <f>VLOOKUP($D1795,Artslister!$A$1:$W$100,15,FALSE)</f>
        <v>#N/A</v>
      </c>
      <c r="Z1795" s="45" t="e">
        <f>VLOOKUP($D1795,Artslister!$A$1:$W$100,17,FALSE)</f>
        <v>#N/A</v>
      </c>
    </row>
    <row r="1796" spans="1:26" s="45" customFormat="1" x14ac:dyDescent="0.3">
      <c r="A1796" s="58" t="s">
        <v>104</v>
      </c>
      <c r="B1796" s="58">
        <v>2021</v>
      </c>
      <c r="C1796" s="58" t="s">
        <v>1158</v>
      </c>
      <c r="D1796" s="58" t="s">
        <v>1714</v>
      </c>
      <c r="E1796" s="58">
        <v>1</v>
      </c>
      <c r="H1796" s="45">
        <v>1</v>
      </c>
      <c r="K1796" s="58"/>
      <c r="M1796" s="45" t="str">
        <f>VLOOKUP($D1796,Artslister!$A$1:$W$100,2,FALSE)</f>
        <v>Rosa sp.</v>
      </c>
      <c r="N1796" s="45" t="str">
        <f>VLOOKUP($D1796,Artslister!$A$1:$W$100,3,FALSE)</f>
        <v>103384</v>
      </c>
      <c r="O1796" s="45" t="str">
        <f>VLOOKUP($D1796,Artslister!$A$1:$W$100,4,FALSE)</f>
        <v>63344</v>
      </c>
      <c r="P1796" s="45" t="str">
        <f>VLOOKUP($D1796,Artslister!$A$1:$W$100,5,FALSE)</f>
        <v>Plantae</v>
      </c>
      <c r="Q1796" s="45" t="str">
        <f>VLOOKUP($D1796,Artslister!$A$1:$W$100,6,FALSE)</f>
        <v>Magnoliophyta</v>
      </c>
      <c r="R1796" s="45" t="str">
        <f>VLOOKUP($D1796,Artslister!$A$1:$W$100,7,FALSE)</f>
        <v>Eudicots</v>
      </c>
      <c r="S1796" s="45" t="str">
        <f>VLOOKUP($D1796,Artslister!$A$1:$W$100,8,FALSE)</f>
        <v>Rosales</v>
      </c>
      <c r="T1796" s="45" t="str">
        <f>VLOOKUP($D1796,Artslister!$A$1:$W$100,9,FALSE)</f>
        <v>Rosaceae</v>
      </c>
      <c r="U1796" s="45" t="str">
        <f>VLOOKUP($D1796,Artslister!$A$1:$W$100,10,FALSE)</f>
        <v>Rosa</v>
      </c>
      <c r="V1796" s="45">
        <f>VLOOKUP($D1796,Artslister!$A$1:$W$100,11,FALSE)</f>
        <v>0</v>
      </c>
      <c r="W1796" s="45">
        <f>VLOOKUP($D1796,Artslister!$A$1:$W$100,12,FALSE)</f>
        <v>0</v>
      </c>
      <c r="X1796" s="45" t="str">
        <f>VLOOKUP($D1796,Artslister!$A$1:$W$100,13,FALSE)</f>
        <v>L.</v>
      </c>
      <c r="Y1796" s="45" t="e">
        <f>VLOOKUP($D1796,Artslister!$A$1:$W$100,15,FALSE)</f>
        <v>#N/A</v>
      </c>
      <c r="Z1796" s="45" t="e">
        <f>VLOOKUP($D1796,Artslister!$A$1:$W$100,17,FALSE)</f>
        <v>#N/A</v>
      </c>
    </row>
    <row r="1797" spans="1:26" x14ac:dyDescent="0.3">
      <c r="A1797" t="s">
        <v>27</v>
      </c>
      <c r="B1797">
        <v>2020</v>
      </c>
      <c r="C1797" t="s">
        <v>1180</v>
      </c>
      <c r="D1797" t="s">
        <v>1714</v>
      </c>
      <c r="E1797">
        <v>3</v>
      </c>
      <c r="H1797">
        <v>1</v>
      </c>
      <c r="M1797" t="str">
        <f>VLOOKUP($D1797,Artslister!$A$1:$W$100,2,FALSE)</f>
        <v>Rosa sp.</v>
      </c>
      <c r="N1797" t="str">
        <f>VLOOKUP($D1797,Artslister!$A$1:$W$100,3,FALSE)</f>
        <v>103384</v>
      </c>
      <c r="O1797" t="str">
        <f>VLOOKUP($D1797,Artslister!$A$1:$W$100,4,FALSE)</f>
        <v>63344</v>
      </c>
      <c r="P1797" t="str">
        <f>VLOOKUP($D1797,Artslister!$A$1:$W$100,5,FALSE)</f>
        <v>Plantae</v>
      </c>
      <c r="Q1797" t="str">
        <f>VLOOKUP($D1797,Artslister!$A$1:$W$100,6,FALSE)</f>
        <v>Magnoliophyta</v>
      </c>
      <c r="R1797" t="str">
        <f>VLOOKUP($D1797,Artslister!$A$1:$W$100,7,FALSE)</f>
        <v>Eudicots</v>
      </c>
      <c r="S1797" t="str">
        <f>VLOOKUP($D1797,Artslister!$A$1:$W$100,8,FALSE)</f>
        <v>Rosales</v>
      </c>
      <c r="T1797" t="str">
        <f>VLOOKUP($D1797,Artslister!$A$1:$W$100,9,FALSE)</f>
        <v>Rosaceae</v>
      </c>
      <c r="U1797" t="str">
        <f>VLOOKUP($D1797,Artslister!$A$1:$W$100,10,FALSE)</f>
        <v>Rosa</v>
      </c>
      <c r="V1797">
        <f>VLOOKUP($D1797,Artslister!$A$1:$W$100,11,FALSE)</f>
        <v>0</v>
      </c>
      <c r="W1797">
        <f>VLOOKUP($D1797,Artslister!$A$1:$W$100,12,FALSE)</f>
        <v>0</v>
      </c>
      <c r="X1797" t="str">
        <f>VLOOKUP($D1797,Artslister!$A$1:$W$100,13,FALSE)</f>
        <v>L.</v>
      </c>
      <c r="Y1797" t="e">
        <f>VLOOKUP($D1797,Artslister!$A$1:$W$100,15,FALSE)</f>
        <v>#N/A</v>
      </c>
      <c r="Z1797" t="e">
        <f>VLOOKUP($D1797,Artslister!$A$1:$W$100,17,FALSE)</f>
        <v>#N/A</v>
      </c>
    </row>
    <row r="1798" spans="1:26" x14ac:dyDescent="0.3">
      <c r="A1798" t="s">
        <v>27</v>
      </c>
      <c r="B1798">
        <v>2020</v>
      </c>
      <c r="C1798" t="s">
        <v>1189</v>
      </c>
      <c r="D1798" t="s">
        <v>1714</v>
      </c>
      <c r="E1798">
        <v>2</v>
      </c>
      <c r="H1798">
        <v>1</v>
      </c>
      <c r="M1798" t="str">
        <f>VLOOKUP($D1798,Artslister!$A$1:$W$100,2,FALSE)</f>
        <v>Rosa sp.</v>
      </c>
      <c r="N1798" t="str">
        <f>VLOOKUP($D1798,Artslister!$A$1:$W$100,3,FALSE)</f>
        <v>103384</v>
      </c>
      <c r="O1798" t="str">
        <f>VLOOKUP($D1798,Artslister!$A$1:$W$100,4,FALSE)</f>
        <v>63344</v>
      </c>
      <c r="P1798" t="str">
        <f>VLOOKUP($D1798,Artslister!$A$1:$W$100,5,FALSE)</f>
        <v>Plantae</v>
      </c>
      <c r="Q1798" t="str">
        <f>VLOOKUP($D1798,Artslister!$A$1:$W$100,6,FALSE)</f>
        <v>Magnoliophyta</v>
      </c>
      <c r="R1798" t="str">
        <f>VLOOKUP($D1798,Artslister!$A$1:$W$100,7,FALSE)</f>
        <v>Eudicots</v>
      </c>
      <c r="S1798" t="str">
        <f>VLOOKUP($D1798,Artslister!$A$1:$W$100,8,FALSE)</f>
        <v>Rosales</v>
      </c>
      <c r="T1798" t="str">
        <f>VLOOKUP($D1798,Artslister!$A$1:$W$100,9,FALSE)</f>
        <v>Rosaceae</v>
      </c>
      <c r="U1798" t="str">
        <f>VLOOKUP($D1798,Artslister!$A$1:$W$100,10,FALSE)</f>
        <v>Rosa</v>
      </c>
      <c r="V1798">
        <f>VLOOKUP($D1798,Artslister!$A$1:$W$100,11,FALSE)</f>
        <v>0</v>
      </c>
      <c r="W1798">
        <f>VLOOKUP($D1798,Artslister!$A$1:$W$100,12,FALSE)</f>
        <v>0</v>
      </c>
      <c r="X1798" t="str">
        <f>VLOOKUP($D1798,Artslister!$A$1:$W$100,13,FALSE)</f>
        <v>L.</v>
      </c>
      <c r="Y1798" t="e">
        <f>VLOOKUP($D1798,Artslister!$A$1:$W$100,15,FALSE)</f>
        <v>#N/A</v>
      </c>
      <c r="Z1798" t="e">
        <f>VLOOKUP($D1798,Artslister!$A$1:$W$100,17,FALSE)</f>
        <v>#N/A</v>
      </c>
    </row>
    <row r="1799" spans="1:26" x14ac:dyDescent="0.3">
      <c r="A1799" t="s">
        <v>27</v>
      </c>
      <c r="B1799">
        <v>2020</v>
      </c>
      <c r="C1799" t="s">
        <v>1190</v>
      </c>
      <c r="D1799" t="s">
        <v>1714</v>
      </c>
      <c r="E1799">
        <v>1</v>
      </c>
      <c r="H1799">
        <v>1</v>
      </c>
      <c r="M1799" t="str">
        <f>VLOOKUP($D1799,Artslister!$A$1:$W$100,2,FALSE)</f>
        <v>Rosa sp.</v>
      </c>
      <c r="N1799" t="str">
        <f>VLOOKUP($D1799,Artslister!$A$1:$W$100,3,FALSE)</f>
        <v>103384</v>
      </c>
      <c r="O1799" t="str">
        <f>VLOOKUP($D1799,Artslister!$A$1:$W$100,4,FALSE)</f>
        <v>63344</v>
      </c>
      <c r="P1799" t="str">
        <f>VLOOKUP($D1799,Artslister!$A$1:$W$100,5,FALSE)</f>
        <v>Plantae</v>
      </c>
      <c r="Q1799" t="str">
        <f>VLOOKUP($D1799,Artslister!$A$1:$W$100,6,FALSE)</f>
        <v>Magnoliophyta</v>
      </c>
      <c r="R1799" t="str">
        <f>VLOOKUP($D1799,Artslister!$A$1:$W$100,7,FALSE)</f>
        <v>Eudicots</v>
      </c>
      <c r="S1799" t="str">
        <f>VLOOKUP($D1799,Artslister!$A$1:$W$100,8,FALSE)</f>
        <v>Rosales</v>
      </c>
      <c r="T1799" t="str">
        <f>VLOOKUP($D1799,Artslister!$A$1:$W$100,9,FALSE)</f>
        <v>Rosaceae</v>
      </c>
      <c r="U1799" t="str">
        <f>VLOOKUP($D1799,Artslister!$A$1:$W$100,10,FALSE)</f>
        <v>Rosa</v>
      </c>
      <c r="V1799">
        <f>VLOOKUP($D1799,Artslister!$A$1:$W$100,11,FALSE)</f>
        <v>0</v>
      </c>
      <c r="W1799">
        <f>VLOOKUP($D1799,Artslister!$A$1:$W$100,12,FALSE)</f>
        <v>0</v>
      </c>
      <c r="X1799" t="str">
        <f>VLOOKUP($D1799,Artslister!$A$1:$W$100,13,FALSE)</f>
        <v>L.</v>
      </c>
      <c r="Y1799" t="e">
        <f>VLOOKUP($D1799,Artslister!$A$1:$W$100,15,FALSE)</f>
        <v>#N/A</v>
      </c>
      <c r="Z1799" t="e">
        <f>VLOOKUP($D1799,Artslister!$A$1:$W$100,17,FALSE)</f>
        <v>#N/A</v>
      </c>
    </row>
    <row r="1800" spans="1:26" x14ac:dyDescent="0.3">
      <c r="A1800" t="s">
        <v>27</v>
      </c>
      <c r="B1800">
        <v>2020</v>
      </c>
      <c r="C1800" t="s">
        <v>1187</v>
      </c>
      <c r="D1800" t="s">
        <v>1714</v>
      </c>
      <c r="E1800">
        <v>10</v>
      </c>
      <c r="H1800">
        <v>1</v>
      </c>
      <c r="M1800" t="str">
        <f>VLOOKUP($D1800,Artslister!$A$1:$W$100,2,FALSE)</f>
        <v>Rosa sp.</v>
      </c>
      <c r="N1800" t="str">
        <f>VLOOKUP($D1800,Artslister!$A$1:$W$100,3,FALSE)</f>
        <v>103384</v>
      </c>
      <c r="O1800" t="str">
        <f>VLOOKUP($D1800,Artslister!$A$1:$W$100,4,FALSE)</f>
        <v>63344</v>
      </c>
      <c r="P1800" t="str">
        <f>VLOOKUP($D1800,Artslister!$A$1:$W$100,5,FALSE)</f>
        <v>Plantae</v>
      </c>
      <c r="Q1800" t="str">
        <f>VLOOKUP($D1800,Artslister!$A$1:$W$100,6,FALSE)</f>
        <v>Magnoliophyta</v>
      </c>
      <c r="R1800" t="str">
        <f>VLOOKUP($D1800,Artslister!$A$1:$W$100,7,FALSE)</f>
        <v>Eudicots</v>
      </c>
      <c r="S1800" t="str">
        <f>VLOOKUP($D1800,Artslister!$A$1:$W$100,8,FALSE)</f>
        <v>Rosales</v>
      </c>
      <c r="T1800" t="str">
        <f>VLOOKUP($D1800,Artslister!$A$1:$W$100,9,FALSE)</f>
        <v>Rosaceae</v>
      </c>
      <c r="U1800" t="str">
        <f>VLOOKUP($D1800,Artslister!$A$1:$W$100,10,FALSE)</f>
        <v>Rosa</v>
      </c>
      <c r="V1800">
        <f>VLOOKUP($D1800,Artslister!$A$1:$W$100,11,FALSE)</f>
        <v>0</v>
      </c>
      <c r="W1800">
        <f>VLOOKUP($D1800,Artslister!$A$1:$W$100,12,FALSE)</f>
        <v>0</v>
      </c>
      <c r="X1800" t="str">
        <f>VLOOKUP($D1800,Artslister!$A$1:$W$100,13,FALSE)</f>
        <v>L.</v>
      </c>
      <c r="Y1800" t="e">
        <f>VLOOKUP($D1800,Artslister!$A$1:$W$100,15,FALSE)</f>
        <v>#N/A</v>
      </c>
      <c r="Z1800" t="e">
        <f>VLOOKUP($D1800,Artslister!$A$1:$W$100,17,FALSE)</f>
        <v>#N/A</v>
      </c>
    </row>
    <row r="1801" spans="1:26" x14ac:dyDescent="0.3">
      <c r="A1801" t="s">
        <v>27</v>
      </c>
      <c r="B1801">
        <v>2020</v>
      </c>
      <c r="C1801" t="s">
        <v>1179</v>
      </c>
      <c r="D1801" t="s">
        <v>1714</v>
      </c>
      <c r="E1801">
        <v>1</v>
      </c>
      <c r="H1801">
        <v>1</v>
      </c>
      <c r="M1801" t="str">
        <f>VLOOKUP($D1801,Artslister!$A$1:$W$100,2,FALSE)</f>
        <v>Rosa sp.</v>
      </c>
      <c r="N1801" t="str">
        <f>VLOOKUP($D1801,Artslister!$A$1:$W$100,3,FALSE)</f>
        <v>103384</v>
      </c>
      <c r="O1801" t="str">
        <f>VLOOKUP($D1801,Artslister!$A$1:$W$100,4,FALSE)</f>
        <v>63344</v>
      </c>
      <c r="P1801" t="str">
        <f>VLOOKUP($D1801,Artslister!$A$1:$W$100,5,FALSE)</f>
        <v>Plantae</v>
      </c>
      <c r="Q1801" t="str">
        <f>VLOOKUP($D1801,Artslister!$A$1:$W$100,6,FALSE)</f>
        <v>Magnoliophyta</v>
      </c>
      <c r="R1801" t="str">
        <f>VLOOKUP($D1801,Artslister!$A$1:$W$100,7,FALSE)</f>
        <v>Eudicots</v>
      </c>
      <c r="S1801" t="str">
        <f>VLOOKUP($D1801,Artslister!$A$1:$W$100,8,FALSE)</f>
        <v>Rosales</v>
      </c>
      <c r="T1801" t="str">
        <f>VLOOKUP($D1801,Artslister!$A$1:$W$100,9,FALSE)</f>
        <v>Rosaceae</v>
      </c>
      <c r="U1801" t="str">
        <f>VLOOKUP($D1801,Artslister!$A$1:$W$100,10,FALSE)</f>
        <v>Rosa</v>
      </c>
      <c r="V1801">
        <f>VLOOKUP($D1801,Artslister!$A$1:$W$100,11,FALSE)</f>
        <v>0</v>
      </c>
      <c r="W1801">
        <f>VLOOKUP($D1801,Artslister!$A$1:$W$100,12,FALSE)</f>
        <v>0</v>
      </c>
      <c r="X1801" t="str">
        <f>VLOOKUP($D1801,Artslister!$A$1:$W$100,13,FALSE)</f>
        <v>L.</v>
      </c>
      <c r="Y1801" t="e">
        <f>VLOOKUP($D1801,Artslister!$A$1:$W$100,15,FALSE)</f>
        <v>#N/A</v>
      </c>
      <c r="Z1801" t="e">
        <f>VLOOKUP($D1801,Artslister!$A$1:$W$100,17,FALSE)</f>
        <v>#N/A</v>
      </c>
    </row>
    <row r="1802" spans="1:26" x14ac:dyDescent="0.3">
      <c r="A1802" t="s">
        <v>27</v>
      </c>
      <c r="B1802">
        <v>2020</v>
      </c>
      <c r="C1802" t="s">
        <v>1192</v>
      </c>
      <c r="D1802" t="s">
        <v>1714</v>
      </c>
      <c r="E1802">
        <v>25</v>
      </c>
      <c r="H1802">
        <v>1</v>
      </c>
      <c r="M1802" t="str">
        <f>VLOOKUP($D1802,Artslister!$A$1:$W$100,2,FALSE)</f>
        <v>Rosa sp.</v>
      </c>
      <c r="N1802" t="str">
        <f>VLOOKUP($D1802,Artslister!$A$1:$W$100,3,FALSE)</f>
        <v>103384</v>
      </c>
      <c r="O1802" t="str">
        <f>VLOOKUP($D1802,Artslister!$A$1:$W$100,4,FALSE)</f>
        <v>63344</v>
      </c>
      <c r="P1802" t="str">
        <f>VLOOKUP($D1802,Artslister!$A$1:$W$100,5,FALSE)</f>
        <v>Plantae</v>
      </c>
      <c r="Q1802" t="str">
        <f>VLOOKUP($D1802,Artslister!$A$1:$W$100,6,FALSE)</f>
        <v>Magnoliophyta</v>
      </c>
      <c r="R1802" t="str">
        <f>VLOOKUP($D1802,Artslister!$A$1:$W$100,7,FALSE)</f>
        <v>Eudicots</v>
      </c>
      <c r="S1802" t="str">
        <f>VLOOKUP($D1802,Artslister!$A$1:$W$100,8,FALSE)</f>
        <v>Rosales</v>
      </c>
      <c r="T1802" t="str">
        <f>VLOOKUP($D1802,Artslister!$A$1:$W$100,9,FALSE)</f>
        <v>Rosaceae</v>
      </c>
      <c r="U1802" t="str">
        <f>VLOOKUP($D1802,Artslister!$A$1:$W$100,10,FALSE)</f>
        <v>Rosa</v>
      </c>
      <c r="V1802">
        <f>VLOOKUP($D1802,Artslister!$A$1:$W$100,11,FALSE)</f>
        <v>0</v>
      </c>
      <c r="W1802">
        <f>VLOOKUP($D1802,Artslister!$A$1:$W$100,12,FALSE)</f>
        <v>0</v>
      </c>
      <c r="X1802" t="str">
        <f>VLOOKUP($D1802,Artslister!$A$1:$W$100,13,FALSE)</f>
        <v>L.</v>
      </c>
      <c r="Y1802" t="e">
        <f>VLOOKUP($D1802,Artslister!$A$1:$W$100,15,FALSE)</f>
        <v>#N/A</v>
      </c>
      <c r="Z1802" t="e">
        <f>VLOOKUP($D1802,Artslister!$A$1:$W$100,17,FALSE)</f>
        <v>#N/A</v>
      </c>
    </row>
    <row r="1803" spans="1:26" x14ac:dyDescent="0.3">
      <c r="A1803" t="s">
        <v>27</v>
      </c>
      <c r="B1803">
        <v>2020</v>
      </c>
      <c r="C1803" t="s">
        <v>1186</v>
      </c>
      <c r="D1803" t="s">
        <v>1714</v>
      </c>
      <c r="E1803">
        <v>5</v>
      </c>
      <c r="H1803">
        <v>1</v>
      </c>
      <c r="M1803" t="str">
        <f>VLOOKUP($D1803,Artslister!$A$1:$W$100,2,FALSE)</f>
        <v>Rosa sp.</v>
      </c>
      <c r="N1803" t="str">
        <f>VLOOKUP($D1803,Artslister!$A$1:$W$100,3,FALSE)</f>
        <v>103384</v>
      </c>
      <c r="O1803" t="str">
        <f>VLOOKUP($D1803,Artslister!$A$1:$W$100,4,FALSE)</f>
        <v>63344</v>
      </c>
      <c r="P1803" t="str">
        <f>VLOOKUP($D1803,Artslister!$A$1:$W$100,5,FALSE)</f>
        <v>Plantae</v>
      </c>
      <c r="Q1803" t="str">
        <f>VLOOKUP($D1803,Artslister!$A$1:$W$100,6,FALSE)</f>
        <v>Magnoliophyta</v>
      </c>
      <c r="R1803" t="str">
        <f>VLOOKUP($D1803,Artslister!$A$1:$W$100,7,FALSE)</f>
        <v>Eudicots</v>
      </c>
      <c r="S1803" t="str">
        <f>VLOOKUP($D1803,Artslister!$A$1:$W$100,8,FALSE)</f>
        <v>Rosales</v>
      </c>
      <c r="T1803" t="str">
        <f>VLOOKUP($D1803,Artslister!$A$1:$W$100,9,FALSE)</f>
        <v>Rosaceae</v>
      </c>
      <c r="U1803" t="str">
        <f>VLOOKUP($D1803,Artslister!$A$1:$W$100,10,FALSE)</f>
        <v>Rosa</v>
      </c>
      <c r="V1803">
        <f>VLOOKUP($D1803,Artslister!$A$1:$W$100,11,FALSE)</f>
        <v>0</v>
      </c>
      <c r="W1803">
        <f>VLOOKUP($D1803,Artslister!$A$1:$W$100,12,FALSE)</f>
        <v>0</v>
      </c>
      <c r="X1803" t="str">
        <f>VLOOKUP($D1803,Artslister!$A$1:$W$100,13,FALSE)</f>
        <v>L.</v>
      </c>
      <c r="Y1803" t="e">
        <f>VLOOKUP($D1803,Artslister!$A$1:$W$100,15,FALSE)</f>
        <v>#N/A</v>
      </c>
      <c r="Z1803" t="e">
        <f>VLOOKUP($D1803,Artslister!$A$1:$W$100,17,FALSE)</f>
        <v>#N/A</v>
      </c>
    </row>
    <row r="1804" spans="1:26" x14ac:dyDescent="0.3">
      <c r="A1804" t="s">
        <v>12</v>
      </c>
      <c r="B1804">
        <v>2020</v>
      </c>
      <c r="C1804" t="s">
        <v>1196</v>
      </c>
      <c r="D1804" t="s">
        <v>1714</v>
      </c>
      <c r="E1804">
        <v>3</v>
      </c>
      <c r="H1804">
        <v>1</v>
      </c>
      <c r="M1804" t="str">
        <f>VLOOKUP($D1804,Artslister!$A$1:$W$100,2,FALSE)</f>
        <v>Rosa sp.</v>
      </c>
      <c r="N1804" t="str">
        <f>VLOOKUP($D1804,Artslister!$A$1:$W$100,3,FALSE)</f>
        <v>103384</v>
      </c>
      <c r="O1804" t="str">
        <f>VLOOKUP($D1804,Artslister!$A$1:$W$100,4,FALSE)</f>
        <v>63344</v>
      </c>
      <c r="P1804" t="str">
        <f>VLOOKUP($D1804,Artslister!$A$1:$W$100,5,FALSE)</f>
        <v>Plantae</v>
      </c>
      <c r="Q1804" t="str">
        <f>VLOOKUP($D1804,Artslister!$A$1:$W$100,6,FALSE)</f>
        <v>Magnoliophyta</v>
      </c>
      <c r="R1804" t="str">
        <f>VLOOKUP($D1804,Artslister!$A$1:$W$100,7,FALSE)</f>
        <v>Eudicots</v>
      </c>
      <c r="S1804" t="str">
        <f>VLOOKUP($D1804,Artslister!$A$1:$W$100,8,FALSE)</f>
        <v>Rosales</v>
      </c>
      <c r="T1804" t="str">
        <f>VLOOKUP($D1804,Artslister!$A$1:$W$100,9,FALSE)</f>
        <v>Rosaceae</v>
      </c>
      <c r="U1804" t="str">
        <f>VLOOKUP($D1804,Artslister!$A$1:$W$100,10,FALSE)</f>
        <v>Rosa</v>
      </c>
      <c r="V1804">
        <f>VLOOKUP($D1804,Artslister!$A$1:$W$100,11,FALSE)</f>
        <v>0</v>
      </c>
      <c r="W1804">
        <f>VLOOKUP($D1804,Artslister!$A$1:$W$100,12,FALSE)</f>
        <v>0</v>
      </c>
      <c r="X1804" t="str">
        <f>VLOOKUP($D1804,Artslister!$A$1:$W$100,13,FALSE)</f>
        <v>L.</v>
      </c>
      <c r="Y1804" t="e">
        <f>VLOOKUP($D1804,Artslister!$A$1:$W$100,15,FALSE)</f>
        <v>#N/A</v>
      </c>
      <c r="Z1804" t="e">
        <f>VLOOKUP($D1804,Artslister!$A$1:$W$100,17,FALSE)</f>
        <v>#N/A</v>
      </c>
    </row>
    <row r="1805" spans="1:26" x14ac:dyDescent="0.3">
      <c r="A1805" t="s">
        <v>12</v>
      </c>
      <c r="B1805">
        <v>2020</v>
      </c>
      <c r="C1805" t="s">
        <v>1195</v>
      </c>
      <c r="D1805" t="s">
        <v>1714</v>
      </c>
      <c r="E1805">
        <v>2</v>
      </c>
      <c r="H1805">
        <v>1</v>
      </c>
      <c r="M1805" t="str">
        <f>VLOOKUP($D1805,Artslister!$A$1:$W$100,2,FALSE)</f>
        <v>Rosa sp.</v>
      </c>
      <c r="N1805" t="str">
        <f>VLOOKUP($D1805,Artslister!$A$1:$W$100,3,FALSE)</f>
        <v>103384</v>
      </c>
      <c r="O1805" t="str">
        <f>VLOOKUP($D1805,Artslister!$A$1:$W$100,4,FALSE)</f>
        <v>63344</v>
      </c>
      <c r="P1805" t="str">
        <f>VLOOKUP($D1805,Artslister!$A$1:$W$100,5,FALSE)</f>
        <v>Plantae</v>
      </c>
      <c r="Q1805" t="str">
        <f>VLOOKUP($D1805,Artslister!$A$1:$W$100,6,FALSE)</f>
        <v>Magnoliophyta</v>
      </c>
      <c r="R1805" t="str">
        <f>VLOOKUP($D1805,Artslister!$A$1:$W$100,7,FALSE)</f>
        <v>Eudicots</v>
      </c>
      <c r="S1805" t="str">
        <f>VLOOKUP($D1805,Artslister!$A$1:$W$100,8,FALSE)</f>
        <v>Rosales</v>
      </c>
      <c r="T1805" t="str">
        <f>VLOOKUP($D1805,Artslister!$A$1:$W$100,9,FALSE)</f>
        <v>Rosaceae</v>
      </c>
      <c r="U1805" t="str">
        <f>VLOOKUP($D1805,Artslister!$A$1:$W$100,10,FALSE)</f>
        <v>Rosa</v>
      </c>
      <c r="V1805">
        <f>VLOOKUP($D1805,Artslister!$A$1:$W$100,11,FALSE)</f>
        <v>0</v>
      </c>
      <c r="W1805">
        <f>VLOOKUP($D1805,Artslister!$A$1:$W$100,12,FALSE)</f>
        <v>0</v>
      </c>
      <c r="X1805" t="str">
        <f>VLOOKUP($D1805,Artslister!$A$1:$W$100,13,FALSE)</f>
        <v>L.</v>
      </c>
      <c r="Y1805" t="e">
        <f>VLOOKUP($D1805,Artslister!$A$1:$W$100,15,FALSE)</f>
        <v>#N/A</v>
      </c>
      <c r="Z1805" t="e">
        <f>VLOOKUP($D1805,Artslister!$A$1:$W$100,17,FALSE)</f>
        <v>#N/A</v>
      </c>
    </row>
    <row r="1806" spans="1:26" x14ac:dyDescent="0.3">
      <c r="A1806" t="s">
        <v>12</v>
      </c>
      <c r="B1806">
        <v>2020</v>
      </c>
      <c r="C1806" t="s">
        <v>1198</v>
      </c>
      <c r="D1806" t="s">
        <v>1714</v>
      </c>
      <c r="E1806">
        <v>3</v>
      </c>
      <c r="H1806">
        <v>1</v>
      </c>
      <c r="M1806" t="str">
        <f>VLOOKUP($D1806,Artslister!$A$1:$W$100,2,FALSE)</f>
        <v>Rosa sp.</v>
      </c>
      <c r="N1806" t="str">
        <f>VLOOKUP($D1806,Artslister!$A$1:$W$100,3,FALSE)</f>
        <v>103384</v>
      </c>
      <c r="O1806" t="str">
        <f>VLOOKUP($D1806,Artslister!$A$1:$W$100,4,FALSE)</f>
        <v>63344</v>
      </c>
      <c r="P1806" t="str">
        <f>VLOOKUP($D1806,Artslister!$A$1:$W$100,5,FALSE)</f>
        <v>Plantae</v>
      </c>
      <c r="Q1806" t="str">
        <f>VLOOKUP($D1806,Artslister!$A$1:$W$100,6,FALSE)</f>
        <v>Magnoliophyta</v>
      </c>
      <c r="R1806" t="str">
        <f>VLOOKUP($D1806,Artslister!$A$1:$W$100,7,FALSE)</f>
        <v>Eudicots</v>
      </c>
      <c r="S1806" t="str">
        <f>VLOOKUP($D1806,Artslister!$A$1:$W$100,8,FALSE)</f>
        <v>Rosales</v>
      </c>
      <c r="T1806" t="str">
        <f>VLOOKUP($D1806,Artslister!$A$1:$W$100,9,FALSE)</f>
        <v>Rosaceae</v>
      </c>
      <c r="U1806" t="str">
        <f>VLOOKUP($D1806,Artslister!$A$1:$W$100,10,FALSE)</f>
        <v>Rosa</v>
      </c>
      <c r="V1806">
        <f>VLOOKUP($D1806,Artslister!$A$1:$W$100,11,FALSE)</f>
        <v>0</v>
      </c>
      <c r="W1806">
        <f>VLOOKUP($D1806,Artslister!$A$1:$W$100,12,FALSE)</f>
        <v>0</v>
      </c>
      <c r="X1806" t="str">
        <f>VLOOKUP($D1806,Artslister!$A$1:$W$100,13,FALSE)</f>
        <v>L.</v>
      </c>
      <c r="Y1806" t="e">
        <f>VLOOKUP($D1806,Artslister!$A$1:$W$100,15,FALSE)</f>
        <v>#N/A</v>
      </c>
      <c r="Z1806" t="e">
        <f>VLOOKUP($D1806,Artslister!$A$1:$W$100,17,FALSE)</f>
        <v>#N/A</v>
      </c>
    </row>
    <row r="1807" spans="1:26" x14ac:dyDescent="0.3">
      <c r="A1807" t="s">
        <v>12</v>
      </c>
      <c r="B1807">
        <v>2020</v>
      </c>
      <c r="C1807" t="s">
        <v>1199</v>
      </c>
      <c r="D1807" t="s">
        <v>1714</v>
      </c>
      <c r="E1807">
        <v>7</v>
      </c>
      <c r="H1807">
        <v>1</v>
      </c>
      <c r="M1807" t="str">
        <f>VLOOKUP($D1807,Artslister!$A$1:$W$100,2,FALSE)</f>
        <v>Rosa sp.</v>
      </c>
      <c r="N1807" t="str">
        <f>VLOOKUP($D1807,Artslister!$A$1:$W$100,3,FALSE)</f>
        <v>103384</v>
      </c>
      <c r="O1807" t="str">
        <f>VLOOKUP($D1807,Artslister!$A$1:$W$100,4,FALSE)</f>
        <v>63344</v>
      </c>
      <c r="P1807" t="str">
        <f>VLOOKUP($D1807,Artslister!$A$1:$W$100,5,FALSE)</f>
        <v>Plantae</v>
      </c>
      <c r="Q1807" t="str">
        <f>VLOOKUP($D1807,Artslister!$A$1:$W$100,6,FALSE)</f>
        <v>Magnoliophyta</v>
      </c>
      <c r="R1807" t="str">
        <f>VLOOKUP($D1807,Artslister!$A$1:$W$100,7,FALSE)</f>
        <v>Eudicots</v>
      </c>
      <c r="S1807" t="str">
        <f>VLOOKUP($D1807,Artslister!$A$1:$W$100,8,FALSE)</f>
        <v>Rosales</v>
      </c>
      <c r="T1807" t="str">
        <f>VLOOKUP($D1807,Artslister!$A$1:$W$100,9,FALSE)</f>
        <v>Rosaceae</v>
      </c>
      <c r="U1807" t="str">
        <f>VLOOKUP($D1807,Artslister!$A$1:$W$100,10,FALSE)</f>
        <v>Rosa</v>
      </c>
      <c r="V1807">
        <f>VLOOKUP($D1807,Artslister!$A$1:$W$100,11,FALSE)</f>
        <v>0</v>
      </c>
      <c r="W1807">
        <f>VLOOKUP($D1807,Artslister!$A$1:$W$100,12,FALSE)</f>
        <v>0</v>
      </c>
      <c r="X1807" t="str">
        <f>VLOOKUP($D1807,Artslister!$A$1:$W$100,13,FALSE)</f>
        <v>L.</v>
      </c>
      <c r="Y1807" t="e">
        <f>VLOOKUP($D1807,Artslister!$A$1:$W$100,15,FALSE)</f>
        <v>#N/A</v>
      </c>
      <c r="Z1807" t="e">
        <f>VLOOKUP($D1807,Artslister!$A$1:$W$100,17,FALSE)</f>
        <v>#N/A</v>
      </c>
    </row>
    <row r="1808" spans="1:26" x14ac:dyDescent="0.3">
      <c r="A1808" t="s">
        <v>12</v>
      </c>
      <c r="B1808">
        <v>2020</v>
      </c>
      <c r="C1808" t="s">
        <v>1201</v>
      </c>
      <c r="D1808" t="s">
        <v>1714</v>
      </c>
      <c r="E1808">
        <v>5</v>
      </c>
      <c r="H1808">
        <v>1</v>
      </c>
      <c r="M1808" t="str">
        <f>VLOOKUP($D1808,Artslister!$A$1:$W$100,2,FALSE)</f>
        <v>Rosa sp.</v>
      </c>
      <c r="N1808" t="str">
        <f>VLOOKUP($D1808,Artslister!$A$1:$W$100,3,FALSE)</f>
        <v>103384</v>
      </c>
      <c r="O1808" t="str">
        <f>VLOOKUP($D1808,Artslister!$A$1:$W$100,4,FALSE)</f>
        <v>63344</v>
      </c>
      <c r="P1808" t="str">
        <f>VLOOKUP($D1808,Artslister!$A$1:$W$100,5,FALSE)</f>
        <v>Plantae</v>
      </c>
      <c r="Q1808" t="str">
        <f>VLOOKUP($D1808,Artslister!$A$1:$W$100,6,FALSE)</f>
        <v>Magnoliophyta</v>
      </c>
      <c r="R1808" t="str">
        <f>VLOOKUP($D1808,Artslister!$A$1:$W$100,7,FALSE)</f>
        <v>Eudicots</v>
      </c>
      <c r="S1808" t="str">
        <f>VLOOKUP($D1808,Artslister!$A$1:$W$100,8,FALSE)</f>
        <v>Rosales</v>
      </c>
      <c r="T1808" t="str">
        <f>VLOOKUP($D1808,Artslister!$A$1:$W$100,9,FALSE)</f>
        <v>Rosaceae</v>
      </c>
      <c r="U1808" t="str">
        <f>VLOOKUP($D1808,Artslister!$A$1:$W$100,10,FALSE)</f>
        <v>Rosa</v>
      </c>
      <c r="V1808">
        <f>VLOOKUP($D1808,Artslister!$A$1:$W$100,11,FALSE)</f>
        <v>0</v>
      </c>
      <c r="W1808">
        <f>VLOOKUP($D1808,Artslister!$A$1:$W$100,12,FALSE)</f>
        <v>0</v>
      </c>
      <c r="X1808" t="str">
        <f>VLOOKUP($D1808,Artslister!$A$1:$W$100,13,FALSE)</f>
        <v>L.</v>
      </c>
      <c r="Y1808" t="e">
        <f>VLOOKUP($D1808,Artslister!$A$1:$W$100,15,FALSE)</f>
        <v>#N/A</v>
      </c>
      <c r="Z1808" t="e">
        <f>VLOOKUP($D1808,Artslister!$A$1:$W$100,17,FALSE)</f>
        <v>#N/A</v>
      </c>
    </row>
    <row r="1809" spans="1:26" x14ac:dyDescent="0.3">
      <c r="A1809" t="s">
        <v>12</v>
      </c>
      <c r="B1809">
        <v>2020</v>
      </c>
      <c r="C1809" t="s">
        <v>1204</v>
      </c>
      <c r="D1809" t="s">
        <v>1714</v>
      </c>
      <c r="E1809">
        <v>3</v>
      </c>
      <c r="H1809">
        <v>1</v>
      </c>
      <c r="M1809" t="str">
        <f>VLOOKUP($D1809,Artslister!$A$1:$W$100,2,FALSE)</f>
        <v>Rosa sp.</v>
      </c>
      <c r="N1809" t="str">
        <f>VLOOKUP($D1809,Artslister!$A$1:$W$100,3,FALSE)</f>
        <v>103384</v>
      </c>
      <c r="O1809" t="str">
        <f>VLOOKUP($D1809,Artslister!$A$1:$W$100,4,FALSE)</f>
        <v>63344</v>
      </c>
      <c r="P1809" t="str">
        <f>VLOOKUP($D1809,Artslister!$A$1:$W$100,5,FALSE)</f>
        <v>Plantae</v>
      </c>
      <c r="Q1809" t="str">
        <f>VLOOKUP($D1809,Artslister!$A$1:$W$100,6,FALSE)</f>
        <v>Magnoliophyta</v>
      </c>
      <c r="R1809" t="str">
        <f>VLOOKUP($D1809,Artslister!$A$1:$W$100,7,FALSE)</f>
        <v>Eudicots</v>
      </c>
      <c r="S1809" t="str">
        <f>VLOOKUP($D1809,Artslister!$A$1:$W$100,8,FALSE)</f>
        <v>Rosales</v>
      </c>
      <c r="T1809" t="str">
        <f>VLOOKUP($D1809,Artslister!$A$1:$W$100,9,FALSE)</f>
        <v>Rosaceae</v>
      </c>
      <c r="U1809" t="str">
        <f>VLOOKUP($D1809,Artslister!$A$1:$W$100,10,FALSE)</f>
        <v>Rosa</v>
      </c>
      <c r="V1809">
        <f>VLOOKUP($D1809,Artslister!$A$1:$W$100,11,FALSE)</f>
        <v>0</v>
      </c>
      <c r="W1809">
        <f>VLOOKUP($D1809,Artslister!$A$1:$W$100,12,FALSE)</f>
        <v>0</v>
      </c>
      <c r="X1809" t="str">
        <f>VLOOKUP($D1809,Artslister!$A$1:$W$100,13,FALSE)</f>
        <v>L.</v>
      </c>
      <c r="Y1809" t="e">
        <f>VLOOKUP($D1809,Artslister!$A$1:$W$100,15,FALSE)</f>
        <v>#N/A</v>
      </c>
      <c r="Z1809" t="e">
        <f>VLOOKUP($D1809,Artslister!$A$1:$W$100,17,FALSE)</f>
        <v>#N/A</v>
      </c>
    </row>
    <row r="1810" spans="1:26" x14ac:dyDescent="0.3">
      <c r="A1810" t="s">
        <v>12</v>
      </c>
      <c r="B1810">
        <v>2020</v>
      </c>
      <c r="C1810" t="s">
        <v>1200</v>
      </c>
      <c r="D1810" t="s">
        <v>1714</v>
      </c>
      <c r="E1810">
        <v>10</v>
      </c>
      <c r="H1810">
        <v>1</v>
      </c>
      <c r="M1810" t="str">
        <f>VLOOKUP($D1810,Artslister!$A$1:$W$100,2,FALSE)</f>
        <v>Rosa sp.</v>
      </c>
      <c r="N1810" t="str">
        <f>VLOOKUP($D1810,Artslister!$A$1:$W$100,3,FALSE)</f>
        <v>103384</v>
      </c>
      <c r="O1810" t="str">
        <f>VLOOKUP($D1810,Artslister!$A$1:$W$100,4,FALSE)</f>
        <v>63344</v>
      </c>
      <c r="P1810" t="str">
        <f>VLOOKUP($D1810,Artslister!$A$1:$W$100,5,FALSE)</f>
        <v>Plantae</v>
      </c>
      <c r="Q1810" t="str">
        <f>VLOOKUP($D1810,Artslister!$A$1:$W$100,6,FALSE)</f>
        <v>Magnoliophyta</v>
      </c>
      <c r="R1810" t="str">
        <f>VLOOKUP($D1810,Artslister!$A$1:$W$100,7,FALSE)</f>
        <v>Eudicots</v>
      </c>
      <c r="S1810" t="str">
        <f>VLOOKUP($D1810,Artslister!$A$1:$W$100,8,FALSE)</f>
        <v>Rosales</v>
      </c>
      <c r="T1810" t="str">
        <f>VLOOKUP($D1810,Artslister!$A$1:$W$100,9,FALSE)</f>
        <v>Rosaceae</v>
      </c>
      <c r="U1810" t="str">
        <f>VLOOKUP($D1810,Artslister!$A$1:$W$100,10,FALSE)</f>
        <v>Rosa</v>
      </c>
      <c r="V1810">
        <f>VLOOKUP($D1810,Artslister!$A$1:$W$100,11,FALSE)</f>
        <v>0</v>
      </c>
      <c r="W1810">
        <f>VLOOKUP($D1810,Artslister!$A$1:$W$100,12,FALSE)</f>
        <v>0</v>
      </c>
      <c r="X1810" t="str">
        <f>VLOOKUP($D1810,Artslister!$A$1:$W$100,13,FALSE)</f>
        <v>L.</v>
      </c>
      <c r="Y1810" t="e">
        <f>VLOOKUP($D1810,Artslister!$A$1:$W$100,15,FALSE)</f>
        <v>#N/A</v>
      </c>
      <c r="Z1810" t="e">
        <f>VLOOKUP($D1810,Artslister!$A$1:$W$100,17,FALSE)</f>
        <v>#N/A</v>
      </c>
    </row>
    <row r="1811" spans="1:26" x14ac:dyDescent="0.3">
      <c r="A1811" t="s">
        <v>12</v>
      </c>
      <c r="B1811">
        <v>2020</v>
      </c>
      <c r="C1811" t="s">
        <v>1197</v>
      </c>
      <c r="D1811" t="s">
        <v>1714</v>
      </c>
      <c r="E1811">
        <v>7</v>
      </c>
      <c r="H1811">
        <v>1</v>
      </c>
      <c r="M1811" t="str">
        <f>VLOOKUP($D1811,Artslister!$A$1:$W$100,2,FALSE)</f>
        <v>Rosa sp.</v>
      </c>
      <c r="N1811" t="str">
        <f>VLOOKUP($D1811,Artslister!$A$1:$W$100,3,FALSE)</f>
        <v>103384</v>
      </c>
      <c r="O1811" t="str">
        <f>VLOOKUP($D1811,Artslister!$A$1:$W$100,4,FALSE)</f>
        <v>63344</v>
      </c>
      <c r="P1811" t="str">
        <f>VLOOKUP($D1811,Artslister!$A$1:$W$100,5,FALSE)</f>
        <v>Plantae</v>
      </c>
      <c r="Q1811" t="str">
        <f>VLOOKUP($D1811,Artslister!$A$1:$W$100,6,FALSE)</f>
        <v>Magnoliophyta</v>
      </c>
      <c r="R1811" t="str">
        <f>VLOOKUP($D1811,Artslister!$A$1:$W$100,7,FALSE)</f>
        <v>Eudicots</v>
      </c>
      <c r="S1811" t="str">
        <f>VLOOKUP($D1811,Artslister!$A$1:$W$100,8,FALSE)</f>
        <v>Rosales</v>
      </c>
      <c r="T1811" t="str">
        <f>VLOOKUP($D1811,Artslister!$A$1:$W$100,9,FALSE)</f>
        <v>Rosaceae</v>
      </c>
      <c r="U1811" t="str">
        <f>VLOOKUP($D1811,Artslister!$A$1:$W$100,10,FALSE)</f>
        <v>Rosa</v>
      </c>
      <c r="V1811">
        <f>VLOOKUP($D1811,Artslister!$A$1:$W$100,11,FALSE)</f>
        <v>0</v>
      </c>
      <c r="W1811">
        <f>VLOOKUP($D1811,Artslister!$A$1:$W$100,12,FALSE)</f>
        <v>0</v>
      </c>
      <c r="X1811" t="str">
        <f>VLOOKUP($D1811,Artslister!$A$1:$W$100,13,FALSE)</f>
        <v>L.</v>
      </c>
      <c r="Y1811" t="e">
        <f>VLOOKUP($D1811,Artslister!$A$1:$W$100,15,FALSE)</f>
        <v>#N/A</v>
      </c>
      <c r="Z1811" t="e">
        <f>VLOOKUP($D1811,Artslister!$A$1:$W$100,17,FALSE)</f>
        <v>#N/A</v>
      </c>
    </row>
    <row r="1812" spans="1:26" x14ac:dyDescent="0.3">
      <c r="A1812" t="s">
        <v>19</v>
      </c>
      <c r="B1812">
        <v>2020</v>
      </c>
      <c r="C1812" t="s">
        <v>1225</v>
      </c>
      <c r="D1812" t="s">
        <v>1714</v>
      </c>
      <c r="E1812">
        <v>1</v>
      </c>
      <c r="H1812">
        <v>1</v>
      </c>
      <c r="M1812" t="str">
        <f>VLOOKUP($D1812,Artslister!$A$1:$W$100,2,FALSE)</f>
        <v>Rosa sp.</v>
      </c>
      <c r="N1812" t="str">
        <f>VLOOKUP($D1812,Artslister!$A$1:$W$100,3,FALSE)</f>
        <v>103384</v>
      </c>
      <c r="O1812" t="str">
        <f>VLOOKUP($D1812,Artslister!$A$1:$W$100,4,FALSE)</f>
        <v>63344</v>
      </c>
      <c r="P1812" t="str">
        <f>VLOOKUP($D1812,Artslister!$A$1:$W$100,5,FALSE)</f>
        <v>Plantae</v>
      </c>
      <c r="Q1812" t="str">
        <f>VLOOKUP($D1812,Artslister!$A$1:$W$100,6,FALSE)</f>
        <v>Magnoliophyta</v>
      </c>
      <c r="R1812" t="str">
        <f>VLOOKUP($D1812,Artslister!$A$1:$W$100,7,FALSE)</f>
        <v>Eudicots</v>
      </c>
      <c r="S1812" t="str">
        <f>VLOOKUP($D1812,Artslister!$A$1:$W$100,8,FALSE)</f>
        <v>Rosales</v>
      </c>
      <c r="T1812" t="str">
        <f>VLOOKUP($D1812,Artslister!$A$1:$W$100,9,FALSE)</f>
        <v>Rosaceae</v>
      </c>
      <c r="U1812" t="str">
        <f>VLOOKUP($D1812,Artslister!$A$1:$W$100,10,FALSE)</f>
        <v>Rosa</v>
      </c>
      <c r="V1812">
        <f>VLOOKUP($D1812,Artslister!$A$1:$W$100,11,FALSE)</f>
        <v>0</v>
      </c>
      <c r="W1812">
        <f>VLOOKUP($D1812,Artslister!$A$1:$W$100,12,FALSE)</f>
        <v>0</v>
      </c>
      <c r="X1812" t="str">
        <f>VLOOKUP($D1812,Artslister!$A$1:$W$100,13,FALSE)</f>
        <v>L.</v>
      </c>
      <c r="Y1812" t="e">
        <f>VLOOKUP($D1812,Artslister!$A$1:$W$100,15,FALSE)</f>
        <v>#N/A</v>
      </c>
      <c r="Z1812" t="e">
        <f>VLOOKUP($D1812,Artslister!$A$1:$W$100,17,FALSE)</f>
        <v>#N/A</v>
      </c>
    </row>
    <row r="1813" spans="1:26" x14ac:dyDescent="0.3">
      <c r="A1813" t="s">
        <v>19</v>
      </c>
      <c r="B1813">
        <v>2020</v>
      </c>
      <c r="C1813" t="s">
        <v>1220</v>
      </c>
      <c r="D1813" t="s">
        <v>1714</v>
      </c>
      <c r="E1813">
        <v>3</v>
      </c>
      <c r="H1813">
        <v>1</v>
      </c>
      <c r="M1813" t="str">
        <f>VLOOKUP($D1813,Artslister!$A$1:$W$100,2,FALSE)</f>
        <v>Rosa sp.</v>
      </c>
      <c r="N1813" t="str">
        <f>VLOOKUP($D1813,Artslister!$A$1:$W$100,3,FALSE)</f>
        <v>103384</v>
      </c>
      <c r="O1813" t="str">
        <f>VLOOKUP($D1813,Artslister!$A$1:$W$100,4,FALSE)</f>
        <v>63344</v>
      </c>
      <c r="P1813" t="str">
        <f>VLOOKUP($D1813,Artslister!$A$1:$W$100,5,FALSE)</f>
        <v>Plantae</v>
      </c>
      <c r="Q1813" t="str">
        <f>VLOOKUP($D1813,Artslister!$A$1:$W$100,6,FALSE)</f>
        <v>Magnoliophyta</v>
      </c>
      <c r="R1813" t="str">
        <f>VLOOKUP($D1813,Artslister!$A$1:$W$100,7,FALSE)</f>
        <v>Eudicots</v>
      </c>
      <c r="S1813" t="str">
        <f>VLOOKUP($D1813,Artslister!$A$1:$W$100,8,FALSE)</f>
        <v>Rosales</v>
      </c>
      <c r="T1813" t="str">
        <f>VLOOKUP($D1813,Artslister!$A$1:$W$100,9,FALSE)</f>
        <v>Rosaceae</v>
      </c>
      <c r="U1813" t="str">
        <f>VLOOKUP($D1813,Artslister!$A$1:$W$100,10,FALSE)</f>
        <v>Rosa</v>
      </c>
      <c r="V1813">
        <f>VLOOKUP($D1813,Artslister!$A$1:$W$100,11,FALSE)</f>
        <v>0</v>
      </c>
      <c r="W1813">
        <f>VLOOKUP($D1813,Artslister!$A$1:$W$100,12,FALSE)</f>
        <v>0</v>
      </c>
      <c r="X1813" t="str">
        <f>VLOOKUP($D1813,Artslister!$A$1:$W$100,13,FALSE)</f>
        <v>L.</v>
      </c>
      <c r="Y1813" t="e">
        <f>VLOOKUP($D1813,Artslister!$A$1:$W$100,15,FALSE)</f>
        <v>#N/A</v>
      </c>
      <c r="Z1813" t="e">
        <f>VLOOKUP($D1813,Artslister!$A$1:$W$100,17,FALSE)</f>
        <v>#N/A</v>
      </c>
    </row>
    <row r="1814" spans="1:26" x14ac:dyDescent="0.3">
      <c r="A1814" t="s">
        <v>19</v>
      </c>
      <c r="B1814">
        <v>2020</v>
      </c>
      <c r="C1814" t="s">
        <v>1221</v>
      </c>
      <c r="D1814" t="s">
        <v>1714</v>
      </c>
      <c r="E1814">
        <v>1</v>
      </c>
      <c r="H1814">
        <v>1</v>
      </c>
      <c r="M1814" t="str">
        <f>VLOOKUP($D1814,Artslister!$A$1:$W$100,2,FALSE)</f>
        <v>Rosa sp.</v>
      </c>
      <c r="N1814" t="str">
        <f>VLOOKUP($D1814,Artslister!$A$1:$W$100,3,FALSE)</f>
        <v>103384</v>
      </c>
      <c r="O1814" t="str">
        <f>VLOOKUP($D1814,Artslister!$A$1:$W$100,4,FALSE)</f>
        <v>63344</v>
      </c>
      <c r="P1814" t="str">
        <f>VLOOKUP($D1814,Artslister!$A$1:$W$100,5,FALSE)</f>
        <v>Plantae</v>
      </c>
      <c r="Q1814" t="str">
        <f>VLOOKUP($D1814,Artslister!$A$1:$W$100,6,FALSE)</f>
        <v>Magnoliophyta</v>
      </c>
      <c r="R1814" t="str">
        <f>VLOOKUP($D1814,Artslister!$A$1:$W$100,7,FALSE)</f>
        <v>Eudicots</v>
      </c>
      <c r="S1814" t="str">
        <f>VLOOKUP($D1814,Artslister!$A$1:$W$100,8,FALSE)</f>
        <v>Rosales</v>
      </c>
      <c r="T1814" t="str">
        <f>VLOOKUP($D1814,Artslister!$A$1:$W$100,9,FALSE)</f>
        <v>Rosaceae</v>
      </c>
      <c r="U1814" t="str">
        <f>VLOOKUP($D1814,Artslister!$A$1:$W$100,10,FALSE)</f>
        <v>Rosa</v>
      </c>
      <c r="V1814">
        <f>VLOOKUP($D1814,Artslister!$A$1:$W$100,11,FALSE)</f>
        <v>0</v>
      </c>
      <c r="W1814">
        <f>VLOOKUP($D1814,Artslister!$A$1:$W$100,12,FALSE)</f>
        <v>0</v>
      </c>
      <c r="X1814" t="str">
        <f>VLOOKUP($D1814,Artslister!$A$1:$W$100,13,FALSE)</f>
        <v>L.</v>
      </c>
      <c r="Y1814" t="e">
        <f>VLOOKUP($D1814,Artslister!$A$1:$W$100,15,FALSE)</f>
        <v>#N/A</v>
      </c>
      <c r="Z1814" t="e">
        <f>VLOOKUP($D1814,Artslister!$A$1:$W$100,17,FALSE)</f>
        <v>#N/A</v>
      </c>
    </row>
    <row r="1815" spans="1:26" x14ac:dyDescent="0.3">
      <c r="A1815" t="s">
        <v>19</v>
      </c>
      <c r="B1815">
        <v>2020</v>
      </c>
      <c r="C1815" t="s">
        <v>1227</v>
      </c>
      <c r="D1815" t="s">
        <v>1714</v>
      </c>
      <c r="E1815">
        <v>7</v>
      </c>
      <c r="H1815">
        <v>1</v>
      </c>
      <c r="M1815" t="str">
        <f>VLOOKUP($D1815,Artslister!$A$1:$W$100,2,FALSE)</f>
        <v>Rosa sp.</v>
      </c>
      <c r="N1815" t="str">
        <f>VLOOKUP($D1815,Artslister!$A$1:$W$100,3,FALSE)</f>
        <v>103384</v>
      </c>
      <c r="O1815" t="str">
        <f>VLOOKUP($D1815,Artslister!$A$1:$W$100,4,FALSE)</f>
        <v>63344</v>
      </c>
      <c r="P1815" t="str">
        <f>VLOOKUP($D1815,Artslister!$A$1:$W$100,5,FALSE)</f>
        <v>Plantae</v>
      </c>
      <c r="Q1815" t="str">
        <f>VLOOKUP($D1815,Artslister!$A$1:$W$100,6,FALSE)</f>
        <v>Magnoliophyta</v>
      </c>
      <c r="R1815" t="str">
        <f>VLOOKUP($D1815,Artslister!$A$1:$W$100,7,FALSE)</f>
        <v>Eudicots</v>
      </c>
      <c r="S1815" t="str">
        <f>VLOOKUP($D1815,Artslister!$A$1:$W$100,8,FALSE)</f>
        <v>Rosales</v>
      </c>
      <c r="T1815" t="str">
        <f>VLOOKUP($D1815,Artslister!$A$1:$W$100,9,FALSE)</f>
        <v>Rosaceae</v>
      </c>
      <c r="U1815" t="str">
        <f>VLOOKUP($D1815,Artslister!$A$1:$W$100,10,FALSE)</f>
        <v>Rosa</v>
      </c>
      <c r="V1815">
        <f>VLOOKUP($D1815,Artslister!$A$1:$W$100,11,FALSE)</f>
        <v>0</v>
      </c>
      <c r="W1815">
        <f>VLOOKUP($D1815,Artslister!$A$1:$W$100,12,FALSE)</f>
        <v>0</v>
      </c>
      <c r="X1815" t="str">
        <f>VLOOKUP($D1815,Artslister!$A$1:$W$100,13,FALSE)</f>
        <v>L.</v>
      </c>
      <c r="Y1815" t="e">
        <f>VLOOKUP($D1815,Artslister!$A$1:$W$100,15,FALSE)</f>
        <v>#N/A</v>
      </c>
      <c r="Z1815" t="e">
        <f>VLOOKUP($D1815,Artslister!$A$1:$W$100,17,FALSE)</f>
        <v>#N/A</v>
      </c>
    </row>
    <row r="1816" spans="1:26" x14ac:dyDescent="0.3">
      <c r="A1816" t="s">
        <v>34</v>
      </c>
      <c r="B1816">
        <v>2020</v>
      </c>
      <c r="C1816" t="s">
        <v>1240</v>
      </c>
      <c r="D1816" t="s">
        <v>1714</v>
      </c>
      <c r="E1816">
        <v>12</v>
      </c>
      <c r="H1816">
        <v>1</v>
      </c>
      <c r="M1816" t="str">
        <f>VLOOKUP($D1816,Artslister!$A$1:$W$100,2,FALSE)</f>
        <v>Rosa sp.</v>
      </c>
      <c r="N1816" t="str">
        <f>VLOOKUP($D1816,Artslister!$A$1:$W$100,3,FALSE)</f>
        <v>103384</v>
      </c>
      <c r="O1816" t="str">
        <f>VLOOKUP($D1816,Artslister!$A$1:$W$100,4,FALSE)</f>
        <v>63344</v>
      </c>
      <c r="P1816" t="str">
        <f>VLOOKUP($D1816,Artslister!$A$1:$W$100,5,FALSE)</f>
        <v>Plantae</v>
      </c>
      <c r="Q1816" t="str">
        <f>VLOOKUP($D1816,Artslister!$A$1:$W$100,6,FALSE)</f>
        <v>Magnoliophyta</v>
      </c>
      <c r="R1816" t="str">
        <f>VLOOKUP($D1816,Artslister!$A$1:$W$100,7,FALSE)</f>
        <v>Eudicots</v>
      </c>
      <c r="S1816" t="str">
        <f>VLOOKUP($D1816,Artslister!$A$1:$W$100,8,FALSE)</f>
        <v>Rosales</v>
      </c>
      <c r="T1816" t="str">
        <f>VLOOKUP($D1816,Artslister!$A$1:$W$100,9,FALSE)</f>
        <v>Rosaceae</v>
      </c>
      <c r="U1816" t="str">
        <f>VLOOKUP($D1816,Artslister!$A$1:$W$100,10,FALSE)</f>
        <v>Rosa</v>
      </c>
      <c r="V1816">
        <f>VLOOKUP($D1816,Artslister!$A$1:$W$100,11,FALSE)</f>
        <v>0</v>
      </c>
      <c r="W1816">
        <f>VLOOKUP($D1816,Artslister!$A$1:$W$100,12,FALSE)</f>
        <v>0</v>
      </c>
      <c r="X1816" t="str">
        <f>VLOOKUP($D1816,Artslister!$A$1:$W$100,13,FALSE)</f>
        <v>L.</v>
      </c>
      <c r="Y1816" t="e">
        <f>VLOOKUP($D1816,Artslister!$A$1:$W$100,15,FALSE)</f>
        <v>#N/A</v>
      </c>
      <c r="Z1816" t="e">
        <f>VLOOKUP($D1816,Artslister!$A$1:$W$100,17,FALSE)</f>
        <v>#N/A</v>
      </c>
    </row>
    <row r="1817" spans="1:26" x14ac:dyDescent="0.3">
      <c r="A1817" t="s">
        <v>34</v>
      </c>
      <c r="B1817">
        <v>2020</v>
      </c>
      <c r="C1817" t="s">
        <v>1235</v>
      </c>
      <c r="D1817" t="s">
        <v>1714</v>
      </c>
      <c r="E1817">
        <v>3</v>
      </c>
      <c r="H1817">
        <v>1</v>
      </c>
      <c r="M1817" t="str">
        <f>VLOOKUP($D1817,Artslister!$A$1:$W$100,2,FALSE)</f>
        <v>Rosa sp.</v>
      </c>
      <c r="N1817" t="str">
        <f>VLOOKUP($D1817,Artslister!$A$1:$W$100,3,FALSE)</f>
        <v>103384</v>
      </c>
      <c r="O1817" t="str">
        <f>VLOOKUP($D1817,Artslister!$A$1:$W$100,4,FALSE)</f>
        <v>63344</v>
      </c>
      <c r="P1817" t="str">
        <f>VLOOKUP($D1817,Artslister!$A$1:$W$100,5,FALSE)</f>
        <v>Plantae</v>
      </c>
      <c r="Q1817" t="str">
        <f>VLOOKUP($D1817,Artslister!$A$1:$W$100,6,FALSE)</f>
        <v>Magnoliophyta</v>
      </c>
      <c r="R1817" t="str">
        <f>VLOOKUP($D1817,Artslister!$A$1:$W$100,7,FALSE)</f>
        <v>Eudicots</v>
      </c>
      <c r="S1817" t="str">
        <f>VLOOKUP($D1817,Artslister!$A$1:$W$100,8,FALSE)</f>
        <v>Rosales</v>
      </c>
      <c r="T1817" t="str">
        <f>VLOOKUP($D1817,Artslister!$A$1:$W$100,9,FALSE)</f>
        <v>Rosaceae</v>
      </c>
      <c r="U1817" t="str">
        <f>VLOOKUP($D1817,Artslister!$A$1:$W$100,10,FALSE)</f>
        <v>Rosa</v>
      </c>
      <c r="V1817">
        <f>VLOOKUP($D1817,Artslister!$A$1:$W$100,11,FALSE)</f>
        <v>0</v>
      </c>
      <c r="W1817">
        <f>VLOOKUP($D1817,Artslister!$A$1:$W$100,12,FALSE)</f>
        <v>0</v>
      </c>
      <c r="X1817" t="str">
        <f>VLOOKUP($D1817,Artslister!$A$1:$W$100,13,FALSE)</f>
        <v>L.</v>
      </c>
      <c r="Y1817" t="e">
        <f>VLOOKUP($D1817,Artslister!$A$1:$W$100,15,FALSE)</f>
        <v>#N/A</v>
      </c>
      <c r="Z1817" t="e">
        <f>VLOOKUP($D1817,Artslister!$A$1:$W$100,17,FALSE)</f>
        <v>#N/A</v>
      </c>
    </row>
    <row r="1818" spans="1:26" x14ac:dyDescent="0.3">
      <c r="A1818" t="s">
        <v>34</v>
      </c>
      <c r="B1818">
        <v>2020</v>
      </c>
      <c r="C1818" t="s">
        <v>1239</v>
      </c>
      <c r="D1818" t="s">
        <v>1714</v>
      </c>
      <c r="E1818">
        <v>1</v>
      </c>
      <c r="H1818">
        <v>1</v>
      </c>
      <c r="M1818" t="str">
        <f>VLOOKUP($D1818,Artslister!$A$1:$W$100,2,FALSE)</f>
        <v>Rosa sp.</v>
      </c>
      <c r="N1818" t="str">
        <f>VLOOKUP($D1818,Artslister!$A$1:$W$100,3,FALSE)</f>
        <v>103384</v>
      </c>
      <c r="O1818" t="str">
        <f>VLOOKUP($D1818,Artslister!$A$1:$W$100,4,FALSE)</f>
        <v>63344</v>
      </c>
      <c r="P1818" t="str">
        <f>VLOOKUP($D1818,Artslister!$A$1:$W$100,5,FALSE)</f>
        <v>Plantae</v>
      </c>
      <c r="Q1818" t="str">
        <f>VLOOKUP($D1818,Artslister!$A$1:$W$100,6,FALSE)</f>
        <v>Magnoliophyta</v>
      </c>
      <c r="R1818" t="str">
        <f>VLOOKUP($D1818,Artslister!$A$1:$W$100,7,FALSE)</f>
        <v>Eudicots</v>
      </c>
      <c r="S1818" t="str">
        <f>VLOOKUP($D1818,Artslister!$A$1:$W$100,8,FALSE)</f>
        <v>Rosales</v>
      </c>
      <c r="T1818" t="str">
        <f>VLOOKUP($D1818,Artslister!$A$1:$W$100,9,FALSE)</f>
        <v>Rosaceae</v>
      </c>
      <c r="U1818" t="str">
        <f>VLOOKUP($D1818,Artslister!$A$1:$W$100,10,FALSE)</f>
        <v>Rosa</v>
      </c>
      <c r="V1818">
        <f>VLOOKUP($D1818,Artslister!$A$1:$W$100,11,FALSE)</f>
        <v>0</v>
      </c>
      <c r="W1818">
        <f>VLOOKUP($D1818,Artslister!$A$1:$W$100,12,FALSE)</f>
        <v>0</v>
      </c>
      <c r="X1818" t="str">
        <f>VLOOKUP($D1818,Artslister!$A$1:$W$100,13,FALSE)</f>
        <v>L.</v>
      </c>
      <c r="Y1818" t="e">
        <f>VLOOKUP($D1818,Artslister!$A$1:$W$100,15,FALSE)</f>
        <v>#N/A</v>
      </c>
      <c r="Z1818" t="e">
        <f>VLOOKUP($D1818,Artslister!$A$1:$W$100,17,FALSE)</f>
        <v>#N/A</v>
      </c>
    </row>
    <row r="1819" spans="1:26" x14ac:dyDescent="0.3">
      <c r="A1819" t="s">
        <v>34</v>
      </c>
      <c r="B1819">
        <v>2020</v>
      </c>
      <c r="C1819" t="s">
        <v>1232</v>
      </c>
      <c r="D1819" t="s">
        <v>1714</v>
      </c>
      <c r="E1819">
        <v>2</v>
      </c>
      <c r="H1819">
        <v>1</v>
      </c>
      <c r="M1819" t="str">
        <f>VLOOKUP($D1819,Artslister!$A$1:$W$100,2,FALSE)</f>
        <v>Rosa sp.</v>
      </c>
      <c r="N1819" t="str">
        <f>VLOOKUP($D1819,Artslister!$A$1:$W$100,3,FALSE)</f>
        <v>103384</v>
      </c>
      <c r="O1819" t="str">
        <f>VLOOKUP($D1819,Artslister!$A$1:$W$100,4,FALSE)</f>
        <v>63344</v>
      </c>
      <c r="P1819" t="str">
        <f>VLOOKUP($D1819,Artslister!$A$1:$W$100,5,FALSE)</f>
        <v>Plantae</v>
      </c>
      <c r="Q1819" t="str">
        <f>VLOOKUP($D1819,Artslister!$A$1:$W$100,6,FALSE)</f>
        <v>Magnoliophyta</v>
      </c>
      <c r="R1819" t="str">
        <f>VLOOKUP($D1819,Artslister!$A$1:$W$100,7,FALSE)</f>
        <v>Eudicots</v>
      </c>
      <c r="S1819" t="str">
        <f>VLOOKUP($D1819,Artslister!$A$1:$W$100,8,FALSE)</f>
        <v>Rosales</v>
      </c>
      <c r="T1819" t="str">
        <f>VLOOKUP($D1819,Artslister!$A$1:$W$100,9,FALSE)</f>
        <v>Rosaceae</v>
      </c>
      <c r="U1819" t="str">
        <f>VLOOKUP($D1819,Artslister!$A$1:$W$100,10,FALSE)</f>
        <v>Rosa</v>
      </c>
      <c r="V1819">
        <f>VLOOKUP($D1819,Artslister!$A$1:$W$100,11,FALSE)</f>
        <v>0</v>
      </c>
      <c r="W1819">
        <f>VLOOKUP($D1819,Artslister!$A$1:$W$100,12,FALSE)</f>
        <v>0</v>
      </c>
      <c r="X1819" t="str">
        <f>VLOOKUP($D1819,Artslister!$A$1:$W$100,13,FALSE)</f>
        <v>L.</v>
      </c>
      <c r="Y1819" t="e">
        <f>VLOOKUP($D1819,Artslister!$A$1:$W$100,15,FALSE)</f>
        <v>#N/A</v>
      </c>
      <c r="Z1819" t="e">
        <f>VLOOKUP($D1819,Artslister!$A$1:$W$100,17,FALSE)</f>
        <v>#N/A</v>
      </c>
    </row>
    <row r="1820" spans="1:26" x14ac:dyDescent="0.3">
      <c r="A1820" t="s">
        <v>34</v>
      </c>
      <c r="B1820">
        <v>2020</v>
      </c>
      <c r="C1820" t="s">
        <v>1234</v>
      </c>
      <c r="D1820" t="s">
        <v>1714</v>
      </c>
      <c r="E1820">
        <v>1</v>
      </c>
      <c r="H1820">
        <v>1</v>
      </c>
      <c r="M1820" t="str">
        <f>VLOOKUP($D1820,Artslister!$A$1:$W$100,2,FALSE)</f>
        <v>Rosa sp.</v>
      </c>
      <c r="N1820" t="str">
        <f>VLOOKUP($D1820,Artslister!$A$1:$W$100,3,FALSE)</f>
        <v>103384</v>
      </c>
      <c r="O1820" t="str">
        <f>VLOOKUP($D1820,Artslister!$A$1:$W$100,4,FALSE)</f>
        <v>63344</v>
      </c>
      <c r="P1820" t="str">
        <f>VLOOKUP($D1820,Artslister!$A$1:$W$100,5,FALSE)</f>
        <v>Plantae</v>
      </c>
      <c r="Q1820" t="str">
        <f>VLOOKUP($D1820,Artslister!$A$1:$W$100,6,FALSE)</f>
        <v>Magnoliophyta</v>
      </c>
      <c r="R1820" t="str">
        <f>VLOOKUP($D1820,Artslister!$A$1:$W$100,7,FALSE)</f>
        <v>Eudicots</v>
      </c>
      <c r="S1820" t="str">
        <f>VLOOKUP($D1820,Artslister!$A$1:$W$100,8,FALSE)</f>
        <v>Rosales</v>
      </c>
      <c r="T1820" t="str">
        <f>VLOOKUP($D1820,Artslister!$A$1:$W$100,9,FALSE)</f>
        <v>Rosaceae</v>
      </c>
      <c r="U1820" t="str">
        <f>VLOOKUP($D1820,Artslister!$A$1:$W$100,10,FALSE)</f>
        <v>Rosa</v>
      </c>
      <c r="V1820">
        <f>VLOOKUP($D1820,Artslister!$A$1:$W$100,11,FALSE)</f>
        <v>0</v>
      </c>
      <c r="W1820">
        <f>VLOOKUP($D1820,Artslister!$A$1:$W$100,12,FALSE)</f>
        <v>0</v>
      </c>
      <c r="X1820" t="str">
        <f>VLOOKUP($D1820,Artslister!$A$1:$W$100,13,FALSE)</f>
        <v>L.</v>
      </c>
      <c r="Y1820" t="e">
        <f>VLOOKUP($D1820,Artslister!$A$1:$W$100,15,FALSE)</f>
        <v>#N/A</v>
      </c>
      <c r="Z1820" t="e">
        <f>VLOOKUP($D1820,Artslister!$A$1:$W$100,17,FALSE)</f>
        <v>#N/A</v>
      </c>
    </row>
    <row r="1821" spans="1:26" x14ac:dyDescent="0.3">
      <c r="A1821" t="s">
        <v>34</v>
      </c>
      <c r="B1821">
        <v>2020</v>
      </c>
      <c r="C1821" t="s">
        <v>1241</v>
      </c>
      <c r="D1821" t="s">
        <v>1714</v>
      </c>
      <c r="E1821">
        <v>4</v>
      </c>
      <c r="H1821">
        <v>1</v>
      </c>
      <c r="M1821" t="str">
        <f>VLOOKUP($D1821,Artslister!$A$1:$W$100,2,FALSE)</f>
        <v>Rosa sp.</v>
      </c>
      <c r="N1821" t="str">
        <f>VLOOKUP($D1821,Artslister!$A$1:$W$100,3,FALSE)</f>
        <v>103384</v>
      </c>
      <c r="O1821" t="str">
        <f>VLOOKUP($D1821,Artslister!$A$1:$W$100,4,FALSE)</f>
        <v>63344</v>
      </c>
      <c r="P1821" t="str">
        <f>VLOOKUP($D1821,Artslister!$A$1:$W$100,5,FALSE)</f>
        <v>Plantae</v>
      </c>
      <c r="Q1821" t="str">
        <f>VLOOKUP($D1821,Artslister!$A$1:$W$100,6,FALSE)</f>
        <v>Magnoliophyta</v>
      </c>
      <c r="R1821" t="str">
        <f>VLOOKUP($D1821,Artslister!$A$1:$W$100,7,FALSE)</f>
        <v>Eudicots</v>
      </c>
      <c r="S1821" t="str">
        <f>VLOOKUP($D1821,Artslister!$A$1:$W$100,8,FALSE)</f>
        <v>Rosales</v>
      </c>
      <c r="T1821" t="str">
        <f>VLOOKUP($D1821,Artslister!$A$1:$W$100,9,FALSE)</f>
        <v>Rosaceae</v>
      </c>
      <c r="U1821" t="str">
        <f>VLOOKUP($D1821,Artslister!$A$1:$W$100,10,FALSE)</f>
        <v>Rosa</v>
      </c>
      <c r="V1821">
        <f>VLOOKUP($D1821,Artslister!$A$1:$W$100,11,FALSE)</f>
        <v>0</v>
      </c>
      <c r="W1821">
        <f>VLOOKUP($D1821,Artslister!$A$1:$W$100,12,FALSE)</f>
        <v>0</v>
      </c>
      <c r="X1821" t="str">
        <f>VLOOKUP($D1821,Artslister!$A$1:$W$100,13,FALSE)</f>
        <v>L.</v>
      </c>
      <c r="Y1821" t="e">
        <f>VLOOKUP($D1821,Artslister!$A$1:$W$100,15,FALSE)</f>
        <v>#N/A</v>
      </c>
      <c r="Z1821" t="e">
        <f>VLOOKUP($D1821,Artslister!$A$1:$W$100,17,FALSE)</f>
        <v>#N/A</v>
      </c>
    </row>
    <row r="1822" spans="1:26" x14ac:dyDescent="0.3">
      <c r="A1822" t="s">
        <v>34</v>
      </c>
      <c r="B1822">
        <v>2020</v>
      </c>
      <c r="C1822" t="s">
        <v>1237</v>
      </c>
      <c r="D1822" t="s">
        <v>1714</v>
      </c>
      <c r="E1822">
        <v>1</v>
      </c>
      <c r="H1822">
        <v>1</v>
      </c>
      <c r="M1822" t="str">
        <f>VLOOKUP($D1822,Artslister!$A$1:$W$100,2,FALSE)</f>
        <v>Rosa sp.</v>
      </c>
      <c r="N1822" t="str">
        <f>VLOOKUP($D1822,Artslister!$A$1:$W$100,3,FALSE)</f>
        <v>103384</v>
      </c>
      <c r="O1822" t="str">
        <f>VLOOKUP($D1822,Artslister!$A$1:$W$100,4,FALSE)</f>
        <v>63344</v>
      </c>
      <c r="P1822" t="str">
        <f>VLOOKUP($D1822,Artslister!$A$1:$W$100,5,FALSE)</f>
        <v>Plantae</v>
      </c>
      <c r="Q1822" t="str">
        <f>VLOOKUP($D1822,Artslister!$A$1:$W$100,6,FALSE)</f>
        <v>Magnoliophyta</v>
      </c>
      <c r="R1822" t="str">
        <f>VLOOKUP($D1822,Artslister!$A$1:$W$100,7,FALSE)</f>
        <v>Eudicots</v>
      </c>
      <c r="S1822" t="str">
        <f>VLOOKUP($D1822,Artslister!$A$1:$W$100,8,FALSE)</f>
        <v>Rosales</v>
      </c>
      <c r="T1822" t="str">
        <f>VLOOKUP($D1822,Artslister!$A$1:$W$100,9,FALSE)</f>
        <v>Rosaceae</v>
      </c>
      <c r="U1822" t="str">
        <f>VLOOKUP($D1822,Artslister!$A$1:$W$100,10,FALSE)</f>
        <v>Rosa</v>
      </c>
      <c r="V1822">
        <f>VLOOKUP($D1822,Artslister!$A$1:$W$100,11,FALSE)</f>
        <v>0</v>
      </c>
      <c r="W1822">
        <f>VLOOKUP($D1822,Artslister!$A$1:$W$100,12,FALSE)</f>
        <v>0</v>
      </c>
      <c r="X1822" t="str">
        <f>VLOOKUP($D1822,Artslister!$A$1:$W$100,13,FALSE)</f>
        <v>L.</v>
      </c>
      <c r="Y1822" t="e">
        <f>VLOOKUP($D1822,Artslister!$A$1:$W$100,15,FALSE)</f>
        <v>#N/A</v>
      </c>
      <c r="Z1822" t="e">
        <f>VLOOKUP($D1822,Artslister!$A$1:$W$100,17,FALSE)</f>
        <v>#N/A</v>
      </c>
    </row>
    <row r="1823" spans="1:26" x14ac:dyDescent="0.3">
      <c r="A1823" t="s">
        <v>1738</v>
      </c>
      <c r="B1823">
        <v>2020</v>
      </c>
      <c r="C1823" t="s">
        <v>1258</v>
      </c>
      <c r="D1823" t="s">
        <v>1714</v>
      </c>
      <c r="E1823">
        <v>5</v>
      </c>
      <c r="H1823">
        <v>1</v>
      </c>
      <c r="M1823" t="str">
        <f>VLOOKUP($D1823,Artslister!$A$1:$W$100,2,FALSE)</f>
        <v>Rosa sp.</v>
      </c>
      <c r="N1823" t="str">
        <f>VLOOKUP($D1823,Artslister!$A$1:$W$100,3,FALSE)</f>
        <v>103384</v>
      </c>
      <c r="O1823" t="str">
        <f>VLOOKUP($D1823,Artslister!$A$1:$W$100,4,FALSE)</f>
        <v>63344</v>
      </c>
      <c r="P1823" t="str">
        <f>VLOOKUP($D1823,Artslister!$A$1:$W$100,5,FALSE)</f>
        <v>Plantae</v>
      </c>
      <c r="Q1823" t="str">
        <f>VLOOKUP($D1823,Artslister!$A$1:$W$100,6,FALSE)</f>
        <v>Magnoliophyta</v>
      </c>
      <c r="R1823" t="str">
        <f>VLOOKUP($D1823,Artslister!$A$1:$W$100,7,FALSE)</f>
        <v>Eudicots</v>
      </c>
      <c r="S1823" t="str">
        <f>VLOOKUP($D1823,Artslister!$A$1:$W$100,8,FALSE)</f>
        <v>Rosales</v>
      </c>
      <c r="T1823" t="str">
        <f>VLOOKUP($D1823,Artslister!$A$1:$W$100,9,FALSE)</f>
        <v>Rosaceae</v>
      </c>
      <c r="U1823" t="str">
        <f>VLOOKUP($D1823,Artslister!$A$1:$W$100,10,FALSE)</f>
        <v>Rosa</v>
      </c>
      <c r="V1823">
        <f>VLOOKUP($D1823,Artslister!$A$1:$W$100,11,FALSE)</f>
        <v>0</v>
      </c>
      <c r="W1823">
        <f>VLOOKUP($D1823,Artslister!$A$1:$W$100,12,FALSE)</f>
        <v>0</v>
      </c>
      <c r="X1823" t="str">
        <f>VLOOKUP($D1823,Artslister!$A$1:$W$100,13,FALSE)</f>
        <v>L.</v>
      </c>
      <c r="Y1823" t="e">
        <f>VLOOKUP($D1823,Artslister!$A$1:$W$100,15,FALSE)</f>
        <v>#N/A</v>
      </c>
      <c r="Z1823" t="e">
        <f>VLOOKUP($D1823,Artslister!$A$1:$W$100,17,FALSE)</f>
        <v>#N/A</v>
      </c>
    </row>
    <row r="1824" spans="1:26" x14ac:dyDescent="0.3">
      <c r="A1824" t="s">
        <v>1738</v>
      </c>
      <c r="B1824">
        <v>2020</v>
      </c>
      <c r="C1824" t="s">
        <v>1259</v>
      </c>
      <c r="D1824" t="s">
        <v>1714</v>
      </c>
      <c r="E1824">
        <v>3</v>
      </c>
      <c r="H1824">
        <v>1</v>
      </c>
      <c r="M1824" t="str">
        <f>VLOOKUP($D1824,Artslister!$A$1:$W$100,2,FALSE)</f>
        <v>Rosa sp.</v>
      </c>
      <c r="N1824" t="str">
        <f>VLOOKUP($D1824,Artslister!$A$1:$W$100,3,FALSE)</f>
        <v>103384</v>
      </c>
      <c r="O1824" t="str">
        <f>VLOOKUP($D1824,Artslister!$A$1:$W$100,4,FALSE)</f>
        <v>63344</v>
      </c>
      <c r="P1824" t="str">
        <f>VLOOKUP($D1824,Artslister!$A$1:$W$100,5,FALSE)</f>
        <v>Plantae</v>
      </c>
      <c r="Q1824" t="str">
        <f>VLOOKUP($D1824,Artslister!$A$1:$W$100,6,FALSE)</f>
        <v>Magnoliophyta</v>
      </c>
      <c r="R1824" t="str">
        <f>VLOOKUP($D1824,Artslister!$A$1:$W$100,7,FALSE)</f>
        <v>Eudicots</v>
      </c>
      <c r="S1824" t="str">
        <f>VLOOKUP($D1824,Artslister!$A$1:$W$100,8,FALSE)</f>
        <v>Rosales</v>
      </c>
      <c r="T1824" t="str">
        <f>VLOOKUP($D1824,Artslister!$A$1:$W$100,9,FALSE)</f>
        <v>Rosaceae</v>
      </c>
      <c r="U1824" t="str">
        <f>VLOOKUP($D1824,Artslister!$A$1:$W$100,10,FALSE)</f>
        <v>Rosa</v>
      </c>
      <c r="V1824">
        <f>VLOOKUP($D1824,Artslister!$A$1:$W$100,11,FALSE)</f>
        <v>0</v>
      </c>
      <c r="W1824">
        <f>VLOOKUP($D1824,Artslister!$A$1:$W$100,12,FALSE)</f>
        <v>0</v>
      </c>
      <c r="X1824" t="str">
        <f>VLOOKUP($D1824,Artslister!$A$1:$W$100,13,FALSE)</f>
        <v>L.</v>
      </c>
      <c r="Y1824" t="e">
        <f>VLOOKUP($D1824,Artslister!$A$1:$W$100,15,FALSE)</f>
        <v>#N/A</v>
      </c>
      <c r="Z1824" t="e">
        <f>VLOOKUP($D1824,Artslister!$A$1:$W$100,17,FALSE)</f>
        <v>#N/A</v>
      </c>
    </row>
    <row r="1825" spans="1:26" x14ac:dyDescent="0.3">
      <c r="A1825" t="s">
        <v>1738</v>
      </c>
      <c r="B1825">
        <v>2020</v>
      </c>
      <c r="C1825" t="s">
        <v>1261</v>
      </c>
      <c r="D1825" t="s">
        <v>1714</v>
      </c>
      <c r="E1825">
        <v>4</v>
      </c>
      <c r="H1825">
        <v>1</v>
      </c>
      <c r="M1825" t="str">
        <f>VLOOKUP($D1825,Artslister!$A$1:$W$100,2,FALSE)</f>
        <v>Rosa sp.</v>
      </c>
      <c r="N1825" t="str">
        <f>VLOOKUP($D1825,Artslister!$A$1:$W$100,3,FALSE)</f>
        <v>103384</v>
      </c>
      <c r="O1825" t="str">
        <f>VLOOKUP($D1825,Artslister!$A$1:$W$100,4,FALSE)</f>
        <v>63344</v>
      </c>
      <c r="P1825" t="str">
        <f>VLOOKUP($D1825,Artslister!$A$1:$W$100,5,FALSE)</f>
        <v>Plantae</v>
      </c>
      <c r="Q1825" t="str">
        <f>VLOOKUP($D1825,Artslister!$A$1:$W$100,6,FALSE)</f>
        <v>Magnoliophyta</v>
      </c>
      <c r="R1825" t="str">
        <f>VLOOKUP($D1825,Artslister!$A$1:$W$100,7,FALSE)</f>
        <v>Eudicots</v>
      </c>
      <c r="S1825" t="str">
        <f>VLOOKUP($D1825,Artslister!$A$1:$W$100,8,FALSE)</f>
        <v>Rosales</v>
      </c>
      <c r="T1825" t="str">
        <f>VLOOKUP($D1825,Artslister!$A$1:$W$100,9,FALSE)</f>
        <v>Rosaceae</v>
      </c>
      <c r="U1825" t="str">
        <f>VLOOKUP($D1825,Artslister!$A$1:$W$100,10,FALSE)</f>
        <v>Rosa</v>
      </c>
      <c r="V1825">
        <f>VLOOKUP($D1825,Artslister!$A$1:$W$100,11,FALSE)</f>
        <v>0</v>
      </c>
      <c r="W1825">
        <f>VLOOKUP($D1825,Artslister!$A$1:$W$100,12,FALSE)</f>
        <v>0</v>
      </c>
      <c r="X1825" t="str">
        <f>VLOOKUP($D1825,Artslister!$A$1:$W$100,13,FALSE)</f>
        <v>L.</v>
      </c>
      <c r="Y1825" t="e">
        <f>VLOOKUP($D1825,Artslister!$A$1:$W$100,15,FALSE)</f>
        <v>#N/A</v>
      </c>
      <c r="Z1825" t="e">
        <f>VLOOKUP($D1825,Artslister!$A$1:$W$100,17,FALSE)</f>
        <v>#N/A</v>
      </c>
    </row>
    <row r="1826" spans="1:26" x14ac:dyDescent="0.3">
      <c r="A1826" t="s">
        <v>1738</v>
      </c>
      <c r="B1826">
        <v>2020</v>
      </c>
      <c r="C1826" t="s">
        <v>1263</v>
      </c>
      <c r="D1826" t="s">
        <v>1714</v>
      </c>
      <c r="E1826">
        <v>1</v>
      </c>
      <c r="H1826">
        <v>1</v>
      </c>
      <c r="M1826" t="str">
        <f>VLOOKUP($D1826,Artslister!$A$1:$W$100,2,FALSE)</f>
        <v>Rosa sp.</v>
      </c>
      <c r="N1826" t="str">
        <f>VLOOKUP($D1826,Artslister!$A$1:$W$100,3,FALSE)</f>
        <v>103384</v>
      </c>
      <c r="O1826" t="str">
        <f>VLOOKUP($D1826,Artslister!$A$1:$W$100,4,FALSE)</f>
        <v>63344</v>
      </c>
      <c r="P1826" t="str">
        <f>VLOOKUP($D1826,Artslister!$A$1:$W$100,5,FALSE)</f>
        <v>Plantae</v>
      </c>
      <c r="Q1826" t="str">
        <f>VLOOKUP($D1826,Artslister!$A$1:$W$100,6,FALSE)</f>
        <v>Magnoliophyta</v>
      </c>
      <c r="R1826" t="str">
        <f>VLOOKUP($D1826,Artslister!$A$1:$W$100,7,FALSE)</f>
        <v>Eudicots</v>
      </c>
      <c r="S1826" t="str">
        <f>VLOOKUP($D1826,Artslister!$A$1:$W$100,8,FALSE)</f>
        <v>Rosales</v>
      </c>
      <c r="T1826" t="str">
        <f>VLOOKUP($D1826,Artslister!$A$1:$W$100,9,FALSE)</f>
        <v>Rosaceae</v>
      </c>
      <c r="U1826" t="str">
        <f>VLOOKUP($D1826,Artslister!$A$1:$W$100,10,FALSE)</f>
        <v>Rosa</v>
      </c>
      <c r="V1826">
        <f>VLOOKUP($D1826,Artslister!$A$1:$W$100,11,FALSE)</f>
        <v>0</v>
      </c>
      <c r="W1826">
        <f>VLOOKUP($D1826,Artslister!$A$1:$W$100,12,FALSE)</f>
        <v>0</v>
      </c>
      <c r="X1826" t="str">
        <f>VLOOKUP($D1826,Artslister!$A$1:$W$100,13,FALSE)</f>
        <v>L.</v>
      </c>
      <c r="Y1826" t="e">
        <f>VLOOKUP($D1826,Artslister!$A$1:$W$100,15,FALSE)</f>
        <v>#N/A</v>
      </c>
      <c r="Z1826" t="e">
        <f>VLOOKUP($D1826,Artslister!$A$1:$W$100,17,FALSE)</f>
        <v>#N/A</v>
      </c>
    </row>
    <row r="1827" spans="1:26" x14ac:dyDescent="0.3">
      <c r="A1827" t="s">
        <v>1738</v>
      </c>
      <c r="B1827">
        <v>2020</v>
      </c>
      <c r="C1827" t="s">
        <v>1264</v>
      </c>
      <c r="D1827" t="s">
        <v>1714</v>
      </c>
      <c r="E1827">
        <v>10</v>
      </c>
      <c r="H1827">
        <v>1</v>
      </c>
      <c r="M1827" t="str">
        <f>VLOOKUP($D1827,Artslister!$A$1:$W$100,2,FALSE)</f>
        <v>Rosa sp.</v>
      </c>
      <c r="N1827" t="str">
        <f>VLOOKUP($D1827,Artslister!$A$1:$W$100,3,FALSE)</f>
        <v>103384</v>
      </c>
      <c r="O1827" t="str">
        <f>VLOOKUP($D1827,Artslister!$A$1:$W$100,4,FALSE)</f>
        <v>63344</v>
      </c>
      <c r="P1827" t="str">
        <f>VLOOKUP($D1827,Artslister!$A$1:$W$100,5,FALSE)</f>
        <v>Plantae</v>
      </c>
      <c r="Q1827" t="str">
        <f>VLOOKUP($D1827,Artslister!$A$1:$W$100,6,FALSE)</f>
        <v>Magnoliophyta</v>
      </c>
      <c r="R1827" t="str">
        <f>VLOOKUP($D1827,Artslister!$A$1:$W$100,7,FALSE)</f>
        <v>Eudicots</v>
      </c>
      <c r="S1827" t="str">
        <f>VLOOKUP($D1827,Artslister!$A$1:$W$100,8,FALSE)</f>
        <v>Rosales</v>
      </c>
      <c r="T1827" t="str">
        <f>VLOOKUP($D1827,Artslister!$A$1:$W$100,9,FALSE)</f>
        <v>Rosaceae</v>
      </c>
      <c r="U1827" t="str">
        <f>VLOOKUP($D1827,Artslister!$A$1:$W$100,10,FALSE)</f>
        <v>Rosa</v>
      </c>
      <c r="V1827">
        <f>VLOOKUP($D1827,Artslister!$A$1:$W$100,11,FALSE)</f>
        <v>0</v>
      </c>
      <c r="W1827">
        <f>VLOOKUP($D1827,Artslister!$A$1:$W$100,12,FALSE)</f>
        <v>0</v>
      </c>
      <c r="X1827" t="str">
        <f>VLOOKUP($D1827,Artslister!$A$1:$W$100,13,FALSE)</f>
        <v>L.</v>
      </c>
      <c r="Y1827" t="e">
        <f>VLOOKUP($D1827,Artslister!$A$1:$W$100,15,FALSE)</f>
        <v>#N/A</v>
      </c>
      <c r="Z1827" t="e">
        <f>VLOOKUP($D1827,Artslister!$A$1:$W$100,17,FALSE)</f>
        <v>#N/A</v>
      </c>
    </row>
    <row r="1828" spans="1:26" x14ac:dyDescent="0.3">
      <c r="A1828" t="s">
        <v>1738</v>
      </c>
      <c r="B1828">
        <v>2020</v>
      </c>
      <c r="C1828" t="s">
        <v>1256</v>
      </c>
      <c r="D1828" t="s">
        <v>1714</v>
      </c>
      <c r="E1828">
        <v>4</v>
      </c>
      <c r="H1828">
        <v>1</v>
      </c>
      <c r="M1828" t="str">
        <f>VLOOKUP($D1828,Artslister!$A$1:$W$100,2,FALSE)</f>
        <v>Rosa sp.</v>
      </c>
      <c r="N1828" t="str">
        <f>VLOOKUP($D1828,Artslister!$A$1:$W$100,3,FALSE)</f>
        <v>103384</v>
      </c>
      <c r="O1828" t="str">
        <f>VLOOKUP($D1828,Artslister!$A$1:$W$100,4,FALSE)</f>
        <v>63344</v>
      </c>
      <c r="P1828" t="str">
        <f>VLOOKUP($D1828,Artslister!$A$1:$W$100,5,FALSE)</f>
        <v>Plantae</v>
      </c>
      <c r="Q1828" t="str">
        <f>VLOOKUP($D1828,Artslister!$A$1:$W$100,6,FALSE)</f>
        <v>Magnoliophyta</v>
      </c>
      <c r="R1828" t="str">
        <f>VLOOKUP($D1828,Artslister!$A$1:$W$100,7,FALSE)</f>
        <v>Eudicots</v>
      </c>
      <c r="S1828" t="str">
        <f>VLOOKUP($D1828,Artslister!$A$1:$W$100,8,FALSE)</f>
        <v>Rosales</v>
      </c>
      <c r="T1828" t="str">
        <f>VLOOKUP($D1828,Artslister!$A$1:$W$100,9,FALSE)</f>
        <v>Rosaceae</v>
      </c>
      <c r="U1828" t="str">
        <f>VLOOKUP($D1828,Artslister!$A$1:$W$100,10,FALSE)</f>
        <v>Rosa</v>
      </c>
      <c r="V1828">
        <f>VLOOKUP($D1828,Artslister!$A$1:$W$100,11,FALSE)</f>
        <v>0</v>
      </c>
      <c r="W1828">
        <f>VLOOKUP($D1828,Artslister!$A$1:$W$100,12,FALSE)</f>
        <v>0</v>
      </c>
      <c r="X1828" t="str">
        <f>VLOOKUP($D1828,Artslister!$A$1:$W$100,13,FALSE)</f>
        <v>L.</v>
      </c>
      <c r="Y1828" t="e">
        <f>VLOOKUP($D1828,Artslister!$A$1:$W$100,15,FALSE)</f>
        <v>#N/A</v>
      </c>
      <c r="Z1828" t="e">
        <f>VLOOKUP($D1828,Artslister!$A$1:$W$100,17,FALSE)</f>
        <v>#N/A</v>
      </c>
    </row>
    <row r="1829" spans="1:26" x14ac:dyDescent="0.3">
      <c r="A1829" t="s">
        <v>1738</v>
      </c>
      <c r="B1829">
        <v>2020</v>
      </c>
      <c r="C1829" t="s">
        <v>1257</v>
      </c>
      <c r="D1829" t="s">
        <v>1714</v>
      </c>
      <c r="E1829">
        <v>1</v>
      </c>
      <c r="H1829">
        <v>1</v>
      </c>
      <c r="M1829" t="str">
        <f>VLOOKUP($D1829,Artslister!$A$1:$W$100,2,FALSE)</f>
        <v>Rosa sp.</v>
      </c>
      <c r="N1829" t="str">
        <f>VLOOKUP($D1829,Artslister!$A$1:$W$100,3,FALSE)</f>
        <v>103384</v>
      </c>
      <c r="O1829" t="str">
        <f>VLOOKUP($D1829,Artslister!$A$1:$W$100,4,FALSE)</f>
        <v>63344</v>
      </c>
      <c r="P1829" t="str">
        <f>VLOOKUP($D1829,Artslister!$A$1:$W$100,5,FALSE)</f>
        <v>Plantae</v>
      </c>
      <c r="Q1829" t="str">
        <f>VLOOKUP($D1829,Artslister!$A$1:$W$100,6,FALSE)</f>
        <v>Magnoliophyta</v>
      </c>
      <c r="R1829" t="str">
        <f>VLOOKUP($D1829,Artslister!$A$1:$W$100,7,FALSE)</f>
        <v>Eudicots</v>
      </c>
      <c r="S1829" t="str">
        <f>VLOOKUP($D1829,Artslister!$A$1:$W$100,8,FALSE)</f>
        <v>Rosales</v>
      </c>
      <c r="T1829" t="str">
        <f>VLOOKUP($D1829,Artslister!$A$1:$W$100,9,FALSE)</f>
        <v>Rosaceae</v>
      </c>
      <c r="U1829" t="str">
        <f>VLOOKUP($D1829,Artslister!$A$1:$W$100,10,FALSE)</f>
        <v>Rosa</v>
      </c>
      <c r="V1829">
        <f>VLOOKUP($D1829,Artslister!$A$1:$W$100,11,FALSE)</f>
        <v>0</v>
      </c>
      <c r="W1829">
        <f>VLOOKUP($D1829,Artslister!$A$1:$W$100,12,FALSE)</f>
        <v>0</v>
      </c>
      <c r="X1829" t="str">
        <f>VLOOKUP($D1829,Artslister!$A$1:$W$100,13,FALSE)</f>
        <v>L.</v>
      </c>
      <c r="Y1829" t="e">
        <f>VLOOKUP($D1829,Artslister!$A$1:$W$100,15,FALSE)</f>
        <v>#N/A</v>
      </c>
      <c r="Z1829" t="e">
        <f>VLOOKUP($D1829,Artslister!$A$1:$W$100,17,FALSE)</f>
        <v>#N/A</v>
      </c>
    </row>
    <row r="1830" spans="1:26" x14ac:dyDescent="0.3">
      <c r="A1830" t="s">
        <v>117</v>
      </c>
      <c r="B1830">
        <v>2020</v>
      </c>
      <c r="C1830" t="s">
        <v>1275</v>
      </c>
      <c r="D1830" t="s">
        <v>1714</v>
      </c>
      <c r="E1830">
        <v>1</v>
      </c>
      <c r="H1830">
        <v>1</v>
      </c>
      <c r="M1830" t="str">
        <f>VLOOKUP($D1830,Artslister!$A$1:$W$100,2,FALSE)</f>
        <v>Rosa sp.</v>
      </c>
      <c r="N1830" t="str">
        <f>VLOOKUP($D1830,Artslister!$A$1:$W$100,3,FALSE)</f>
        <v>103384</v>
      </c>
      <c r="O1830" t="str">
        <f>VLOOKUP($D1830,Artslister!$A$1:$W$100,4,FALSE)</f>
        <v>63344</v>
      </c>
      <c r="P1830" t="str">
        <f>VLOOKUP($D1830,Artslister!$A$1:$W$100,5,FALSE)</f>
        <v>Plantae</v>
      </c>
      <c r="Q1830" t="str">
        <f>VLOOKUP($D1830,Artslister!$A$1:$W$100,6,FALSE)</f>
        <v>Magnoliophyta</v>
      </c>
      <c r="R1830" t="str">
        <f>VLOOKUP($D1830,Artslister!$A$1:$W$100,7,FALSE)</f>
        <v>Eudicots</v>
      </c>
      <c r="S1830" t="str">
        <f>VLOOKUP($D1830,Artslister!$A$1:$W$100,8,FALSE)</f>
        <v>Rosales</v>
      </c>
      <c r="T1830" t="str">
        <f>VLOOKUP($D1830,Artslister!$A$1:$W$100,9,FALSE)</f>
        <v>Rosaceae</v>
      </c>
      <c r="U1830" t="str">
        <f>VLOOKUP($D1830,Artslister!$A$1:$W$100,10,FALSE)</f>
        <v>Rosa</v>
      </c>
      <c r="V1830">
        <f>VLOOKUP($D1830,Artslister!$A$1:$W$100,11,FALSE)</f>
        <v>0</v>
      </c>
      <c r="W1830">
        <f>VLOOKUP($D1830,Artslister!$A$1:$W$100,12,FALSE)</f>
        <v>0</v>
      </c>
      <c r="X1830" t="str">
        <f>VLOOKUP($D1830,Artslister!$A$1:$W$100,13,FALSE)</f>
        <v>L.</v>
      </c>
      <c r="Y1830" t="e">
        <f>VLOOKUP($D1830,Artslister!$A$1:$W$100,15,FALSE)</f>
        <v>#N/A</v>
      </c>
      <c r="Z1830" t="e">
        <f>VLOOKUP($D1830,Artslister!$A$1:$W$100,17,FALSE)</f>
        <v>#N/A</v>
      </c>
    </row>
    <row r="1831" spans="1:26" x14ac:dyDescent="0.3">
      <c r="A1831" t="s">
        <v>117</v>
      </c>
      <c r="B1831">
        <v>2020</v>
      </c>
      <c r="C1831" t="s">
        <v>1280</v>
      </c>
      <c r="D1831" t="s">
        <v>1714</v>
      </c>
      <c r="E1831">
        <v>1</v>
      </c>
      <c r="H1831">
        <v>1</v>
      </c>
      <c r="M1831" t="str">
        <f>VLOOKUP($D1831,Artslister!$A$1:$W$100,2,FALSE)</f>
        <v>Rosa sp.</v>
      </c>
      <c r="N1831" t="str">
        <f>VLOOKUP($D1831,Artslister!$A$1:$W$100,3,FALSE)</f>
        <v>103384</v>
      </c>
      <c r="O1831" t="str">
        <f>VLOOKUP($D1831,Artslister!$A$1:$W$100,4,FALSE)</f>
        <v>63344</v>
      </c>
      <c r="P1831" t="str">
        <f>VLOOKUP($D1831,Artslister!$A$1:$W$100,5,FALSE)</f>
        <v>Plantae</v>
      </c>
      <c r="Q1831" t="str">
        <f>VLOOKUP($D1831,Artslister!$A$1:$W$100,6,FALSE)</f>
        <v>Magnoliophyta</v>
      </c>
      <c r="R1831" t="str">
        <f>VLOOKUP($D1831,Artslister!$A$1:$W$100,7,FALSE)</f>
        <v>Eudicots</v>
      </c>
      <c r="S1831" t="str">
        <f>VLOOKUP($D1831,Artslister!$A$1:$W$100,8,FALSE)</f>
        <v>Rosales</v>
      </c>
      <c r="T1831" t="str">
        <f>VLOOKUP($D1831,Artslister!$A$1:$W$100,9,FALSE)</f>
        <v>Rosaceae</v>
      </c>
      <c r="U1831" t="str">
        <f>VLOOKUP($D1831,Artslister!$A$1:$W$100,10,FALSE)</f>
        <v>Rosa</v>
      </c>
      <c r="V1831">
        <f>VLOOKUP($D1831,Artslister!$A$1:$W$100,11,FALSE)</f>
        <v>0</v>
      </c>
      <c r="W1831">
        <f>VLOOKUP($D1831,Artslister!$A$1:$W$100,12,FALSE)</f>
        <v>0</v>
      </c>
      <c r="X1831" t="str">
        <f>VLOOKUP($D1831,Artslister!$A$1:$W$100,13,FALSE)</f>
        <v>L.</v>
      </c>
      <c r="Y1831" t="e">
        <f>VLOOKUP($D1831,Artslister!$A$1:$W$100,15,FALSE)</f>
        <v>#N/A</v>
      </c>
      <c r="Z1831" t="e">
        <f>VLOOKUP($D1831,Artslister!$A$1:$W$100,17,FALSE)</f>
        <v>#N/A</v>
      </c>
    </row>
    <row r="1832" spans="1:26" x14ac:dyDescent="0.3">
      <c r="A1832" t="s">
        <v>92</v>
      </c>
      <c r="B1832">
        <v>2020</v>
      </c>
      <c r="C1832" t="s">
        <v>1306</v>
      </c>
      <c r="D1832" t="s">
        <v>1714</v>
      </c>
      <c r="E1832">
        <v>5</v>
      </c>
      <c r="H1832">
        <v>1</v>
      </c>
      <c r="M1832" t="str">
        <f>VLOOKUP($D1832,Artslister!$A$1:$W$100,2,FALSE)</f>
        <v>Rosa sp.</v>
      </c>
      <c r="N1832" t="str">
        <f>VLOOKUP($D1832,Artslister!$A$1:$W$100,3,FALSE)</f>
        <v>103384</v>
      </c>
      <c r="O1832" t="str">
        <f>VLOOKUP($D1832,Artslister!$A$1:$W$100,4,FALSE)</f>
        <v>63344</v>
      </c>
      <c r="P1832" t="str">
        <f>VLOOKUP($D1832,Artslister!$A$1:$W$100,5,FALSE)</f>
        <v>Plantae</v>
      </c>
      <c r="Q1832" t="str">
        <f>VLOOKUP($D1832,Artslister!$A$1:$W$100,6,FALSE)</f>
        <v>Magnoliophyta</v>
      </c>
      <c r="R1832" t="str">
        <f>VLOOKUP($D1832,Artslister!$A$1:$W$100,7,FALSE)</f>
        <v>Eudicots</v>
      </c>
      <c r="S1832" t="str">
        <f>VLOOKUP($D1832,Artslister!$A$1:$W$100,8,FALSE)</f>
        <v>Rosales</v>
      </c>
      <c r="T1832" t="str">
        <f>VLOOKUP($D1832,Artslister!$A$1:$W$100,9,FALSE)</f>
        <v>Rosaceae</v>
      </c>
      <c r="U1832" t="str">
        <f>VLOOKUP($D1832,Artslister!$A$1:$W$100,10,FALSE)</f>
        <v>Rosa</v>
      </c>
      <c r="V1832">
        <f>VLOOKUP($D1832,Artslister!$A$1:$W$100,11,FALSE)</f>
        <v>0</v>
      </c>
      <c r="W1832">
        <f>VLOOKUP($D1832,Artslister!$A$1:$W$100,12,FALSE)</f>
        <v>0</v>
      </c>
      <c r="X1832" t="str">
        <f>VLOOKUP($D1832,Artslister!$A$1:$W$100,13,FALSE)</f>
        <v>L.</v>
      </c>
      <c r="Y1832" t="e">
        <f>VLOOKUP($D1832,Artslister!$A$1:$W$100,15,FALSE)</f>
        <v>#N/A</v>
      </c>
      <c r="Z1832" t="e">
        <f>VLOOKUP($D1832,Artslister!$A$1:$W$100,17,FALSE)</f>
        <v>#N/A</v>
      </c>
    </row>
    <row r="1833" spans="1:26" x14ac:dyDescent="0.3">
      <c r="A1833" t="s">
        <v>92</v>
      </c>
      <c r="B1833">
        <v>2020</v>
      </c>
      <c r="C1833" t="s">
        <v>1308</v>
      </c>
      <c r="D1833" t="s">
        <v>1714</v>
      </c>
      <c r="E1833">
        <v>25</v>
      </c>
      <c r="H1833">
        <v>1</v>
      </c>
      <c r="M1833" t="str">
        <f>VLOOKUP($D1833,Artslister!$A$1:$W$100,2,FALSE)</f>
        <v>Rosa sp.</v>
      </c>
      <c r="N1833" t="str">
        <f>VLOOKUP($D1833,Artslister!$A$1:$W$100,3,FALSE)</f>
        <v>103384</v>
      </c>
      <c r="O1833" t="str">
        <f>VLOOKUP($D1833,Artslister!$A$1:$W$100,4,FALSE)</f>
        <v>63344</v>
      </c>
      <c r="P1833" t="str">
        <f>VLOOKUP($D1833,Artslister!$A$1:$W$100,5,FALSE)</f>
        <v>Plantae</v>
      </c>
      <c r="Q1833" t="str">
        <f>VLOOKUP($D1833,Artslister!$A$1:$W$100,6,FALSE)</f>
        <v>Magnoliophyta</v>
      </c>
      <c r="R1833" t="str">
        <f>VLOOKUP($D1833,Artslister!$A$1:$W$100,7,FALSE)</f>
        <v>Eudicots</v>
      </c>
      <c r="S1833" t="str">
        <f>VLOOKUP($D1833,Artslister!$A$1:$W$100,8,FALSE)</f>
        <v>Rosales</v>
      </c>
      <c r="T1833" t="str">
        <f>VLOOKUP($D1833,Artslister!$A$1:$W$100,9,FALSE)</f>
        <v>Rosaceae</v>
      </c>
      <c r="U1833" t="str">
        <f>VLOOKUP($D1833,Artslister!$A$1:$W$100,10,FALSE)</f>
        <v>Rosa</v>
      </c>
      <c r="V1833">
        <f>VLOOKUP($D1833,Artslister!$A$1:$W$100,11,FALSE)</f>
        <v>0</v>
      </c>
      <c r="W1833">
        <f>VLOOKUP($D1833,Artslister!$A$1:$W$100,12,FALSE)</f>
        <v>0</v>
      </c>
      <c r="X1833" t="str">
        <f>VLOOKUP($D1833,Artslister!$A$1:$W$100,13,FALSE)</f>
        <v>L.</v>
      </c>
      <c r="Y1833" t="e">
        <f>VLOOKUP($D1833,Artslister!$A$1:$W$100,15,FALSE)</f>
        <v>#N/A</v>
      </c>
      <c r="Z1833" t="e">
        <f>VLOOKUP($D1833,Artslister!$A$1:$W$100,17,FALSE)</f>
        <v>#N/A</v>
      </c>
    </row>
    <row r="1834" spans="1:26" x14ac:dyDescent="0.3">
      <c r="A1834" t="s">
        <v>92</v>
      </c>
      <c r="B1834">
        <v>2020</v>
      </c>
      <c r="C1834" t="s">
        <v>1309</v>
      </c>
      <c r="D1834" t="s">
        <v>1714</v>
      </c>
      <c r="E1834">
        <v>5</v>
      </c>
      <c r="H1834">
        <v>1</v>
      </c>
      <c r="M1834" t="str">
        <f>VLOOKUP($D1834,Artslister!$A$1:$W$100,2,FALSE)</f>
        <v>Rosa sp.</v>
      </c>
      <c r="N1834" t="str">
        <f>VLOOKUP($D1834,Artslister!$A$1:$W$100,3,FALSE)</f>
        <v>103384</v>
      </c>
      <c r="O1834" t="str">
        <f>VLOOKUP($D1834,Artslister!$A$1:$W$100,4,FALSE)</f>
        <v>63344</v>
      </c>
      <c r="P1834" t="str">
        <f>VLOOKUP($D1834,Artslister!$A$1:$W$100,5,FALSE)</f>
        <v>Plantae</v>
      </c>
      <c r="Q1834" t="str">
        <f>VLOOKUP($D1834,Artslister!$A$1:$W$100,6,FALSE)</f>
        <v>Magnoliophyta</v>
      </c>
      <c r="R1834" t="str">
        <f>VLOOKUP($D1834,Artslister!$A$1:$W$100,7,FALSE)</f>
        <v>Eudicots</v>
      </c>
      <c r="S1834" t="str">
        <f>VLOOKUP($D1834,Artslister!$A$1:$W$100,8,FALSE)</f>
        <v>Rosales</v>
      </c>
      <c r="T1834" t="str">
        <f>VLOOKUP($D1834,Artslister!$A$1:$W$100,9,FALSE)</f>
        <v>Rosaceae</v>
      </c>
      <c r="U1834" t="str">
        <f>VLOOKUP($D1834,Artslister!$A$1:$W$100,10,FALSE)</f>
        <v>Rosa</v>
      </c>
      <c r="V1834">
        <f>VLOOKUP($D1834,Artslister!$A$1:$W$100,11,FALSE)</f>
        <v>0</v>
      </c>
      <c r="W1834">
        <f>VLOOKUP($D1834,Artslister!$A$1:$W$100,12,FALSE)</f>
        <v>0</v>
      </c>
      <c r="X1834" t="str">
        <f>VLOOKUP($D1834,Artslister!$A$1:$W$100,13,FALSE)</f>
        <v>L.</v>
      </c>
      <c r="Y1834" t="e">
        <f>VLOOKUP($D1834,Artslister!$A$1:$W$100,15,FALSE)</f>
        <v>#N/A</v>
      </c>
      <c r="Z1834" t="e">
        <f>VLOOKUP($D1834,Artslister!$A$1:$W$100,17,FALSE)</f>
        <v>#N/A</v>
      </c>
    </row>
    <row r="1835" spans="1:26" x14ac:dyDescent="0.3">
      <c r="A1835" s="21" t="s">
        <v>109</v>
      </c>
      <c r="B1835" s="21">
        <v>2020</v>
      </c>
      <c r="C1835" s="21" t="s">
        <v>1328</v>
      </c>
      <c r="D1835" s="21" t="s">
        <v>1714</v>
      </c>
      <c r="E1835" s="21">
        <v>20</v>
      </c>
      <c r="H1835">
        <v>1</v>
      </c>
      <c r="K1835" s="21" t="s">
        <v>529</v>
      </c>
      <c r="M1835" t="str">
        <f>VLOOKUP($D1835,Artslister!$A$1:$W$100,2,FALSE)</f>
        <v>Rosa sp.</v>
      </c>
      <c r="N1835" t="str">
        <f>VLOOKUP($D1835,Artslister!$A$1:$W$100,3,FALSE)</f>
        <v>103384</v>
      </c>
      <c r="O1835" t="str">
        <f>VLOOKUP($D1835,Artslister!$A$1:$W$100,4,FALSE)</f>
        <v>63344</v>
      </c>
      <c r="P1835" t="str">
        <f>VLOOKUP($D1835,Artslister!$A$1:$W$100,5,FALSE)</f>
        <v>Plantae</v>
      </c>
      <c r="Q1835" t="str">
        <f>VLOOKUP($D1835,Artslister!$A$1:$W$100,6,FALSE)</f>
        <v>Magnoliophyta</v>
      </c>
      <c r="R1835" t="str">
        <f>VLOOKUP($D1835,Artslister!$A$1:$W$100,7,FALSE)</f>
        <v>Eudicots</v>
      </c>
      <c r="S1835" t="str">
        <f>VLOOKUP($D1835,Artslister!$A$1:$W$100,8,FALSE)</f>
        <v>Rosales</v>
      </c>
      <c r="T1835" t="str">
        <f>VLOOKUP($D1835,Artslister!$A$1:$W$100,9,FALSE)</f>
        <v>Rosaceae</v>
      </c>
      <c r="U1835" t="str">
        <f>VLOOKUP($D1835,Artslister!$A$1:$W$100,10,FALSE)</f>
        <v>Rosa</v>
      </c>
      <c r="V1835">
        <f>VLOOKUP($D1835,Artslister!$A$1:$W$100,11,FALSE)</f>
        <v>0</v>
      </c>
      <c r="W1835">
        <f>VLOOKUP($D1835,Artslister!$A$1:$W$100,12,FALSE)</f>
        <v>0</v>
      </c>
      <c r="X1835" t="str">
        <f>VLOOKUP($D1835,Artslister!$A$1:$W$100,13,FALSE)</f>
        <v>L.</v>
      </c>
      <c r="Y1835" t="e">
        <f>VLOOKUP($D1835,Artslister!$A$1:$W$100,15,FALSE)</f>
        <v>#N/A</v>
      </c>
      <c r="Z1835" t="e">
        <f>VLOOKUP($D1835,Artslister!$A$1:$W$100,17,FALSE)</f>
        <v>#N/A</v>
      </c>
    </row>
    <row r="1836" spans="1:26" x14ac:dyDescent="0.3">
      <c r="A1836" s="21" t="s">
        <v>109</v>
      </c>
      <c r="B1836" s="21">
        <v>2020</v>
      </c>
      <c r="C1836" s="21" t="s">
        <v>1330</v>
      </c>
      <c r="D1836" s="21" t="s">
        <v>1714</v>
      </c>
      <c r="E1836" s="21">
        <v>15</v>
      </c>
      <c r="H1836">
        <v>1</v>
      </c>
      <c r="K1836" s="21" t="s">
        <v>529</v>
      </c>
      <c r="M1836" t="str">
        <f>VLOOKUP($D1836,Artslister!$A$1:$W$100,2,FALSE)</f>
        <v>Rosa sp.</v>
      </c>
      <c r="N1836" t="str">
        <f>VLOOKUP($D1836,Artslister!$A$1:$W$100,3,FALSE)</f>
        <v>103384</v>
      </c>
      <c r="O1836" t="str">
        <f>VLOOKUP($D1836,Artslister!$A$1:$W$100,4,FALSE)</f>
        <v>63344</v>
      </c>
      <c r="P1836" t="str">
        <f>VLOOKUP($D1836,Artslister!$A$1:$W$100,5,FALSE)</f>
        <v>Plantae</v>
      </c>
      <c r="Q1836" t="str">
        <f>VLOOKUP($D1836,Artslister!$A$1:$W$100,6,FALSE)</f>
        <v>Magnoliophyta</v>
      </c>
      <c r="R1836" t="str">
        <f>VLOOKUP($D1836,Artslister!$A$1:$W$100,7,FALSE)</f>
        <v>Eudicots</v>
      </c>
      <c r="S1836" t="str">
        <f>VLOOKUP($D1836,Artslister!$A$1:$W$100,8,FALSE)</f>
        <v>Rosales</v>
      </c>
      <c r="T1836" t="str">
        <f>VLOOKUP($D1836,Artslister!$A$1:$W$100,9,FALSE)</f>
        <v>Rosaceae</v>
      </c>
      <c r="U1836" t="str">
        <f>VLOOKUP($D1836,Artslister!$A$1:$W$100,10,FALSE)</f>
        <v>Rosa</v>
      </c>
      <c r="V1836">
        <f>VLOOKUP($D1836,Artslister!$A$1:$W$100,11,FALSE)</f>
        <v>0</v>
      </c>
      <c r="W1836">
        <f>VLOOKUP($D1836,Artslister!$A$1:$W$100,12,FALSE)</f>
        <v>0</v>
      </c>
      <c r="X1836" t="str">
        <f>VLOOKUP($D1836,Artslister!$A$1:$W$100,13,FALSE)</f>
        <v>L.</v>
      </c>
      <c r="Y1836" t="e">
        <f>VLOOKUP($D1836,Artslister!$A$1:$W$100,15,FALSE)</f>
        <v>#N/A</v>
      </c>
      <c r="Z1836" t="e">
        <f>VLOOKUP($D1836,Artslister!$A$1:$W$100,17,FALSE)</f>
        <v>#N/A</v>
      </c>
    </row>
    <row r="1837" spans="1:26" x14ac:dyDescent="0.3">
      <c r="A1837" s="21" t="s">
        <v>109</v>
      </c>
      <c r="B1837" s="21">
        <v>2020</v>
      </c>
      <c r="C1837" s="21" t="s">
        <v>1331</v>
      </c>
      <c r="D1837" s="21" t="s">
        <v>1714</v>
      </c>
      <c r="E1837" s="21">
        <v>3</v>
      </c>
      <c r="H1837">
        <v>1</v>
      </c>
      <c r="K1837" s="21" t="s">
        <v>529</v>
      </c>
      <c r="M1837" t="str">
        <f>VLOOKUP($D1837,Artslister!$A$1:$W$100,2,FALSE)</f>
        <v>Rosa sp.</v>
      </c>
      <c r="N1837" t="str">
        <f>VLOOKUP($D1837,Artslister!$A$1:$W$100,3,FALSE)</f>
        <v>103384</v>
      </c>
      <c r="O1837" t="str">
        <f>VLOOKUP($D1837,Artslister!$A$1:$W$100,4,FALSE)</f>
        <v>63344</v>
      </c>
      <c r="P1837" t="str">
        <f>VLOOKUP($D1837,Artslister!$A$1:$W$100,5,FALSE)</f>
        <v>Plantae</v>
      </c>
      <c r="Q1837" t="str">
        <f>VLOOKUP($D1837,Artslister!$A$1:$W$100,6,FALSE)</f>
        <v>Magnoliophyta</v>
      </c>
      <c r="R1837" t="str">
        <f>VLOOKUP($D1837,Artslister!$A$1:$W$100,7,FALSE)</f>
        <v>Eudicots</v>
      </c>
      <c r="S1837" t="str">
        <f>VLOOKUP($D1837,Artslister!$A$1:$W$100,8,FALSE)</f>
        <v>Rosales</v>
      </c>
      <c r="T1837" t="str">
        <f>VLOOKUP($D1837,Artslister!$A$1:$W$100,9,FALSE)</f>
        <v>Rosaceae</v>
      </c>
      <c r="U1837" t="str">
        <f>VLOOKUP($D1837,Artslister!$A$1:$W$100,10,FALSE)</f>
        <v>Rosa</v>
      </c>
      <c r="V1837">
        <f>VLOOKUP($D1837,Artslister!$A$1:$W$100,11,FALSE)</f>
        <v>0</v>
      </c>
      <c r="W1837">
        <f>VLOOKUP($D1837,Artslister!$A$1:$W$100,12,FALSE)</f>
        <v>0</v>
      </c>
      <c r="X1837" t="str">
        <f>VLOOKUP($D1837,Artslister!$A$1:$W$100,13,FALSE)</f>
        <v>L.</v>
      </c>
      <c r="Y1837" t="e">
        <f>VLOOKUP($D1837,Artslister!$A$1:$W$100,15,FALSE)</f>
        <v>#N/A</v>
      </c>
      <c r="Z1837" t="e">
        <f>VLOOKUP($D1837,Artslister!$A$1:$W$100,17,FALSE)</f>
        <v>#N/A</v>
      </c>
    </row>
    <row r="1838" spans="1:26" x14ac:dyDescent="0.3">
      <c r="A1838" s="21" t="s">
        <v>109</v>
      </c>
      <c r="B1838" s="21">
        <v>2020</v>
      </c>
      <c r="C1838" s="21" t="s">
        <v>1334</v>
      </c>
      <c r="D1838" s="21" t="s">
        <v>1714</v>
      </c>
      <c r="E1838" s="21">
        <v>1</v>
      </c>
      <c r="H1838">
        <v>1</v>
      </c>
      <c r="K1838" s="21" t="s">
        <v>529</v>
      </c>
      <c r="M1838" t="str">
        <f>VLOOKUP($D1838,Artslister!$A$1:$W$100,2,FALSE)</f>
        <v>Rosa sp.</v>
      </c>
      <c r="N1838" t="str">
        <f>VLOOKUP($D1838,Artslister!$A$1:$W$100,3,FALSE)</f>
        <v>103384</v>
      </c>
      <c r="O1838" t="str">
        <f>VLOOKUP($D1838,Artslister!$A$1:$W$100,4,FALSE)</f>
        <v>63344</v>
      </c>
      <c r="P1838" t="str">
        <f>VLOOKUP($D1838,Artslister!$A$1:$W$100,5,FALSE)</f>
        <v>Plantae</v>
      </c>
      <c r="Q1838" t="str">
        <f>VLOOKUP($D1838,Artslister!$A$1:$W$100,6,FALSE)</f>
        <v>Magnoliophyta</v>
      </c>
      <c r="R1838" t="str">
        <f>VLOOKUP($D1838,Artslister!$A$1:$W$100,7,FALSE)</f>
        <v>Eudicots</v>
      </c>
      <c r="S1838" t="str">
        <f>VLOOKUP($D1838,Artslister!$A$1:$W$100,8,FALSE)</f>
        <v>Rosales</v>
      </c>
      <c r="T1838" t="str">
        <f>VLOOKUP($D1838,Artslister!$A$1:$W$100,9,FALSE)</f>
        <v>Rosaceae</v>
      </c>
      <c r="U1838" t="str">
        <f>VLOOKUP($D1838,Artslister!$A$1:$W$100,10,FALSE)</f>
        <v>Rosa</v>
      </c>
      <c r="V1838">
        <f>VLOOKUP($D1838,Artslister!$A$1:$W$100,11,FALSE)</f>
        <v>0</v>
      </c>
      <c r="W1838">
        <f>VLOOKUP($D1838,Artslister!$A$1:$W$100,12,FALSE)</f>
        <v>0</v>
      </c>
      <c r="X1838" t="str">
        <f>VLOOKUP($D1838,Artslister!$A$1:$W$100,13,FALSE)</f>
        <v>L.</v>
      </c>
      <c r="Y1838" t="e">
        <f>VLOOKUP($D1838,Artslister!$A$1:$W$100,15,FALSE)</f>
        <v>#N/A</v>
      </c>
      <c r="Z1838" t="e">
        <f>VLOOKUP($D1838,Artslister!$A$1:$W$100,17,FALSE)</f>
        <v>#N/A</v>
      </c>
    </row>
    <row r="1839" spans="1:26" x14ac:dyDescent="0.3">
      <c r="A1839" s="21" t="s">
        <v>114</v>
      </c>
      <c r="B1839" s="21">
        <v>2020</v>
      </c>
      <c r="C1839" s="21" t="s">
        <v>1349</v>
      </c>
      <c r="D1839" s="21" t="s">
        <v>1714</v>
      </c>
      <c r="E1839" s="21">
        <v>1</v>
      </c>
      <c r="H1839">
        <v>1</v>
      </c>
      <c r="K1839" s="21"/>
      <c r="M1839" t="str">
        <f>VLOOKUP($D1839,Artslister!$A$1:$W$100,2,FALSE)</f>
        <v>Rosa sp.</v>
      </c>
      <c r="N1839" t="str">
        <f>VLOOKUP($D1839,Artslister!$A$1:$W$100,3,FALSE)</f>
        <v>103384</v>
      </c>
      <c r="O1839" t="str">
        <f>VLOOKUP($D1839,Artslister!$A$1:$W$100,4,FALSE)</f>
        <v>63344</v>
      </c>
      <c r="P1839" t="str">
        <f>VLOOKUP($D1839,Artslister!$A$1:$W$100,5,FALSE)</f>
        <v>Plantae</v>
      </c>
      <c r="Q1839" t="str">
        <f>VLOOKUP($D1839,Artslister!$A$1:$W$100,6,FALSE)</f>
        <v>Magnoliophyta</v>
      </c>
      <c r="R1839" t="str">
        <f>VLOOKUP($D1839,Artslister!$A$1:$W$100,7,FALSE)</f>
        <v>Eudicots</v>
      </c>
      <c r="S1839" t="str">
        <f>VLOOKUP($D1839,Artslister!$A$1:$W$100,8,FALSE)</f>
        <v>Rosales</v>
      </c>
      <c r="T1839" t="str">
        <f>VLOOKUP($D1839,Artslister!$A$1:$W$100,9,FALSE)</f>
        <v>Rosaceae</v>
      </c>
      <c r="U1839" t="str">
        <f>VLOOKUP($D1839,Artslister!$A$1:$W$100,10,FALSE)</f>
        <v>Rosa</v>
      </c>
      <c r="V1839">
        <f>VLOOKUP($D1839,Artslister!$A$1:$W$100,11,FALSE)</f>
        <v>0</v>
      </c>
      <c r="W1839">
        <f>VLOOKUP($D1839,Artslister!$A$1:$W$100,12,FALSE)</f>
        <v>0</v>
      </c>
      <c r="X1839" t="str">
        <f>VLOOKUP($D1839,Artslister!$A$1:$W$100,13,FALSE)</f>
        <v>L.</v>
      </c>
      <c r="Y1839" t="e">
        <f>VLOOKUP($D1839,Artslister!$A$1:$W$100,15,FALSE)</f>
        <v>#N/A</v>
      </c>
      <c r="Z1839" t="e">
        <f>VLOOKUP($D1839,Artslister!$A$1:$W$100,17,FALSE)</f>
        <v>#N/A</v>
      </c>
    </row>
    <row r="1840" spans="1:26" x14ac:dyDescent="0.3">
      <c r="A1840" s="21" t="s">
        <v>114</v>
      </c>
      <c r="B1840" s="21">
        <v>2020</v>
      </c>
      <c r="C1840" s="21" t="s">
        <v>1350</v>
      </c>
      <c r="D1840" s="21" t="s">
        <v>1714</v>
      </c>
      <c r="E1840" s="21">
        <v>2</v>
      </c>
      <c r="H1840">
        <v>1</v>
      </c>
      <c r="K1840" s="21"/>
      <c r="M1840" t="str">
        <f>VLOOKUP($D1840,Artslister!$A$1:$W$100,2,FALSE)</f>
        <v>Rosa sp.</v>
      </c>
      <c r="N1840" t="str">
        <f>VLOOKUP($D1840,Artslister!$A$1:$W$100,3,FALSE)</f>
        <v>103384</v>
      </c>
      <c r="O1840" t="str">
        <f>VLOOKUP($D1840,Artslister!$A$1:$W$100,4,FALSE)</f>
        <v>63344</v>
      </c>
      <c r="P1840" t="str">
        <f>VLOOKUP($D1840,Artslister!$A$1:$W$100,5,FALSE)</f>
        <v>Plantae</v>
      </c>
      <c r="Q1840" t="str">
        <f>VLOOKUP($D1840,Artslister!$A$1:$W$100,6,FALSE)</f>
        <v>Magnoliophyta</v>
      </c>
      <c r="R1840" t="str">
        <f>VLOOKUP($D1840,Artslister!$A$1:$W$100,7,FALSE)</f>
        <v>Eudicots</v>
      </c>
      <c r="S1840" t="str">
        <f>VLOOKUP($D1840,Artslister!$A$1:$W$100,8,FALSE)</f>
        <v>Rosales</v>
      </c>
      <c r="T1840" t="str">
        <f>VLOOKUP($D1840,Artslister!$A$1:$W$100,9,FALSE)</f>
        <v>Rosaceae</v>
      </c>
      <c r="U1840" t="str">
        <f>VLOOKUP($D1840,Artslister!$A$1:$W$100,10,FALSE)</f>
        <v>Rosa</v>
      </c>
      <c r="V1840">
        <f>VLOOKUP($D1840,Artslister!$A$1:$W$100,11,FALSE)</f>
        <v>0</v>
      </c>
      <c r="W1840">
        <f>VLOOKUP($D1840,Artslister!$A$1:$W$100,12,FALSE)</f>
        <v>0</v>
      </c>
      <c r="X1840" t="str">
        <f>VLOOKUP($D1840,Artslister!$A$1:$W$100,13,FALSE)</f>
        <v>L.</v>
      </c>
      <c r="Y1840" t="e">
        <f>VLOOKUP($D1840,Artslister!$A$1:$W$100,15,FALSE)</f>
        <v>#N/A</v>
      </c>
      <c r="Z1840" t="e">
        <f>VLOOKUP($D1840,Artslister!$A$1:$W$100,17,FALSE)</f>
        <v>#N/A</v>
      </c>
    </row>
    <row r="1841" spans="1:26" x14ac:dyDescent="0.3">
      <c r="A1841" s="21" t="s">
        <v>114</v>
      </c>
      <c r="B1841" s="21">
        <v>2020</v>
      </c>
      <c r="C1841" s="21" t="s">
        <v>1351</v>
      </c>
      <c r="D1841" s="21" t="s">
        <v>1714</v>
      </c>
      <c r="E1841" s="21">
        <v>1</v>
      </c>
      <c r="H1841">
        <v>1</v>
      </c>
      <c r="K1841" s="21"/>
      <c r="M1841" t="str">
        <f>VLOOKUP($D1841,Artslister!$A$1:$W$100,2,FALSE)</f>
        <v>Rosa sp.</v>
      </c>
      <c r="N1841" t="str">
        <f>VLOOKUP($D1841,Artslister!$A$1:$W$100,3,FALSE)</f>
        <v>103384</v>
      </c>
      <c r="O1841" t="str">
        <f>VLOOKUP($D1841,Artslister!$A$1:$W$100,4,FALSE)</f>
        <v>63344</v>
      </c>
      <c r="P1841" t="str">
        <f>VLOOKUP($D1841,Artslister!$A$1:$W$100,5,FALSE)</f>
        <v>Plantae</v>
      </c>
      <c r="Q1841" t="str">
        <f>VLOOKUP($D1841,Artslister!$A$1:$W$100,6,FALSE)</f>
        <v>Magnoliophyta</v>
      </c>
      <c r="R1841" t="str">
        <f>VLOOKUP($D1841,Artslister!$A$1:$W$100,7,FALSE)</f>
        <v>Eudicots</v>
      </c>
      <c r="S1841" t="str">
        <f>VLOOKUP($D1841,Artslister!$A$1:$W$100,8,FALSE)</f>
        <v>Rosales</v>
      </c>
      <c r="T1841" t="str">
        <f>VLOOKUP($D1841,Artslister!$A$1:$W$100,9,FALSE)</f>
        <v>Rosaceae</v>
      </c>
      <c r="U1841" t="str">
        <f>VLOOKUP($D1841,Artslister!$A$1:$W$100,10,FALSE)</f>
        <v>Rosa</v>
      </c>
      <c r="V1841">
        <f>VLOOKUP($D1841,Artslister!$A$1:$W$100,11,FALSE)</f>
        <v>0</v>
      </c>
      <c r="W1841">
        <f>VLOOKUP($D1841,Artslister!$A$1:$W$100,12,FALSE)</f>
        <v>0</v>
      </c>
      <c r="X1841" t="str">
        <f>VLOOKUP($D1841,Artslister!$A$1:$W$100,13,FALSE)</f>
        <v>L.</v>
      </c>
      <c r="Y1841" t="e">
        <f>VLOOKUP($D1841,Artslister!$A$1:$W$100,15,FALSE)</f>
        <v>#N/A</v>
      </c>
      <c r="Z1841" t="e">
        <f>VLOOKUP($D1841,Artslister!$A$1:$W$100,17,FALSE)</f>
        <v>#N/A</v>
      </c>
    </row>
    <row r="1842" spans="1:26" x14ac:dyDescent="0.3">
      <c r="A1842" s="21" t="s">
        <v>114</v>
      </c>
      <c r="B1842" s="21">
        <v>2020</v>
      </c>
      <c r="C1842" s="21" t="s">
        <v>1352</v>
      </c>
      <c r="D1842" s="21" t="s">
        <v>1714</v>
      </c>
      <c r="E1842" s="21">
        <v>7</v>
      </c>
      <c r="H1842">
        <v>1</v>
      </c>
      <c r="K1842" s="21"/>
      <c r="M1842" t="str">
        <f>VLOOKUP($D1842,Artslister!$A$1:$W$100,2,FALSE)</f>
        <v>Rosa sp.</v>
      </c>
      <c r="N1842" t="str">
        <f>VLOOKUP($D1842,Artslister!$A$1:$W$100,3,FALSE)</f>
        <v>103384</v>
      </c>
      <c r="O1842" t="str">
        <f>VLOOKUP($D1842,Artslister!$A$1:$W$100,4,FALSE)</f>
        <v>63344</v>
      </c>
      <c r="P1842" t="str">
        <f>VLOOKUP($D1842,Artslister!$A$1:$W$100,5,FALSE)</f>
        <v>Plantae</v>
      </c>
      <c r="Q1842" t="str">
        <f>VLOOKUP($D1842,Artslister!$A$1:$W$100,6,FALSE)</f>
        <v>Magnoliophyta</v>
      </c>
      <c r="R1842" t="str">
        <f>VLOOKUP($D1842,Artslister!$A$1:$W$100,7,FALSE)</f>
        <v>Eudicots</v>
      </c>
      <c r="S1842" t="str">
        <f>VLOOKUP($D1842,Artslister!$A$1:$W$100,8,FALSE)</f>
        <v>Rosales</v>
      </c>
      <c r="T1842" t="str">
        <f>VLOOKUP($D1842,Artslister!$A$1:$W$100,9,FALSE)</f>
        <v>Rosaceae</v>
      </c>
      <c r="U1842" t="str">
        <f>VLOOKUP($D1842,Artslister!$A$1:$W$100,10,FALSE)</f>
        <v>Rosa</v>
      </c>
      <c r="V1842">
        <f>VLOOKUP($D1842,Artslister!$A$1:$W$100,11,FALSE)</f>
        <v>0</v>
      </c>
      <c r="W1842">
        <f>VLOOKUP($D1842,Artslister!$A$1:$W$100,12,FALSE)</f>
        <v>0</v>
      </c>
      <c r="X1842" t="str">
        <f>VLOOKUP($D1842,Artslister!$A$1:$W$100,13,FALSE)</f>
        <v>L.</v>
      </c>
      <c r="Y1842" t="e">
        <f>VLOOKUP($D1842,Artslister!$A$1:$W$100,15,FALSE)</f>
        <v>#N/A</v>
      </c>
      <c r="Z1842" t="e">
        <f>VLOOKUP($D1842,Artslister!$A$1:$W$100,17,FALSE)</f>
        <v>#N/A</v>
      </c>
    </row>
    <row r="1843" spans="1:26" x14ac:dyDescent="0.3">
      <c r="A1843" s="21" t="s">
        <v>114</v>
      </c>
      <c r="B1843" s="21">
        <v>2020</v>
      </c>
      <c r="C1843" s="21" t="s">
        <v>1353</v>
      </c>
      <c r="D1843" s="21" t="s">
        <v>1714</v>
      </c>
      <c r="E1843" s="21">
        <v>3</v>
      </c>
      <c r="H1843">
        <v>1</v>
      </c>
      <c r="K1843" s="21"/>
      <c r="M1843" t="str">
        <f>VLOOKUP($D1843,Artslister!$A$1:$W$100,2,FALSE)</f>
        <v>Rosa sp.</v>
      </c>
      <c r="N1843" t="str">
        <f>VLOOKUP($D1843,Artslister!$A$1:$W$100,3,FALSE)</f>
        <v>103384</v>
      </c>
      <c r="O1843" t="str">
        <f>VLOOKUP($D1843,Artslister!$A$1:$W$100,4,FALSE)</f>
        <v>63344</v>
      </c>
      <c r="P1843" t="str">
        <f>VLOOKUP($D1843,Artslister!$A$1:$W$100,5,FALSE)</f>
        <v>Plantae</v>
      </c>
      <c r="Q1843" t="str">
        <f>VLOOKUP($D1843,Artslister!$A$1:$W$100,6,FALSE)</f>
        <v>Magnoliophyta</v>
      </c>
      <c r="R1843" t="str">
        <f>VLOOKUP($D1843,Artslister!$A$1:$W$100,7,FALSE)</f>
        <v>Eudicots</v>
      </c>
      <c r="S1843" t="str">
        <f>VLOOKUP($D1843,Artslister!$A$1:$W$100,8,FALSE)</f>
        <v>Rosales</v>
      </c>
      <c r="T1843" t="str">
        <f>VLOOKUP($D1843,Artslister!$A$1:$W$100,9,FALSE)</f>
        <v>Rosaceae</v>
      </c>
      <c r="U1843" t="str">
        <f>VLOOKUP($D1843,Artslister!$A$1:$W$100,10,FALSE)</f>
        <v>Rosa</v>
      </c>
      <c r="V1843">
        <f>VLOOKUP($D1843,Artslister!$A$1:$W$100,11,FALSE)</f>
        <v>0</v>
      </c>
      <c r="W1843">
        <f>VLOOKUP($D1843,Artslister!$A$1:$W$100,12,FALSE)</f>
        <v>0</v>
      </c>
      <c r="X1843" t="str">
        <f>VLOOKUP($D1843,Artslister!$A$1:$W$100,13,FALSE)</f>
        <v>L.</v>
      </c>
      <c r="Y1843" t="e">
        <f>VLOOKUP($D1843,Artslister!$A$1:$W$100,15,FALSE)</f>
        <v>#N/A</v>
      </c>
      <c r="Z1843" t="e">
        <f>VLOOKUP($D1843,Artslister!$A$1:$W$100,17,FALSE)</f>
        <v>#N/A</v>
      </c>
    </row>
    <row r="1844" spans="1:26" x14ac:dyDescent="0.3">
      <c r="A1844" s="21" t="s">
        <v>114</v>
      </c>
      <c r="B1844" s="21">
        <v>2020</v>
      </c>
      <c r="C1844" s="21" t="s">
        <v>1355</v>
      </c>
      <c r="D1844" s="21" t="s">
        <v>1714</v>
      </c>
      <c r="E1844" s="21">
        <v>1</v>
      </c>
      <c r="H1844">
        <v>1</v>
      </c>
      <c r="K1844" s="21"/>
      <c r="M1844" t="str">
        <f>VLOOKUP($D1844,Artslister!$A$1:$W$100,2,FALSE)</f>
        <v>Rosa sp.</v>
      </c>
      <c r="N1844" t="str">
        <f>VLOOKUP($D1844,Artslister!$A$1:$W$100,3,FALSE)</f>
        <v>103384</v>
      </c>
      <c r="O1844" t="str">
        <f>VLOOKUP($D1844,Artslister!$A$1:$W$100,4,FALSE)</f>
        <v>63344</v>
      </c>
      <c r="P1844" t="str">
        <f>VLOOKUP($D1844,Artslister!$A$1:$W$100,5,FALSE)</f>
        <v>Plantae</v>
      </c>
      <c r="Q1844" t="str">
        <f>VLOOKUP($D1844,Artslister!$A$1:$W$100,6,FALSE)</f>
        <v>Magnoliophyta</v>
      </c>
      <c r="R1844" t="str">
        <f>VLOOKUP($D1844,Artslister!$A$1:$W$100,7,FALSE)</f>
        <v>Eudicots</v>
      </c>
      <c r="S1844" t="str">
        <f>VLOOKUP($D1844,Artslister!$A$1:$W$100,8,FALSE)</f>
        <v>Rosales</v>
      </c>
      <c r="T1844" t="str">
        <f>VLOOKUP($D1844,Artslister!$A$1:$W$100,9,FALSE)</f>
        <v>Rosaceae</v>
      </c>
      <c r="U1844" t="str">
        <f>VLOOKUP($D1844,Artslister!$A$1:$W$100,10,FALSE)</f>
        <v>Rosa</v>
      </c>
      <c r="V1844">
        <f>VLOOKUP($D1844,Artslister!$A$1:$W$100,11,FALSE)</f>
        <v>0</v>
      </c>
      <c r="W1844">
        <f>VLOOKUP($D1844,Artslister!$A$1:$W$100,12,FALSE)</f>
        <v>0</v>
      </c>
      <c r="X1844" t="str">
        <f>VLOOKUP($D1844,Artslister!$A$1:$W$100,13,FALSE)</f>
        <v>L.</v>
      </c>
      <c r="Y1844" t="e">
        <f>VLOOKUP($D1844,Artslister!$A$1:$W$100,15,FALSE)</f>
        <v>#N/A</v>
      </c>
      <c r="Z1844" t="e">
        <f>VLOOKUP($D1844,Artslister!$A$1:$W$100,17,FALSE)</f>
        <v>#N/A</v>
      </c>
    </row>
    <row r="1845" spans="1:26" x14ac:dyDescent="0.3">
      <c r="A1845" s="21" t="s">
        <v>114</v>
      </c>
      <c r="B1845" s="21">
        <v>2020</v>
      </c>
      <c r="C1845" s="21" t="s">
        <v>1356</v>
      </c>
      <c r="D1845" s="21" t="s">
        <v>1714</v>
      </c>
      <c r="E1845" s="21">
        <v>2</v>
      </c>
      <c r="H1845">
        <v>1</v>
      </c>
      <c r="K1845" s="21"/>
      <c r="M1845" t="str">
        <f>VLOOKUP($D1845,Artslister!$A$1:$W$100,2,FALSE)</f>
        <v>Rosa sp.</v>
      </c>
      <c r="N1845" t="str">
        <f>VLOOKUP($D1845,Artslister!$A$1:$W$100,3,FALSE)</f>
        <v>103384</v>
      </c>
      <c r="O1845" t="str">
        <f>VLOOKUP($D1845,Artslister!$A$1:$W$100,4,FALSE)</f>
        <v>63344</v>
      </c>
      <c r="P1845" t="str">
        <f>VLOOKUP($D1845,Artslister!$A$1:$W$100,5,FALSE)</f>
        <v>Plantae</v>
      </c>
      <c r="Q1845" t="str">
        <f>VLOOKUP($D1845,Artslister!$A$1:$W$100,6,FALSE)</f>
        <v>Magnoliophyta</v>
      </c>
      <c r="R1845" t="str">
        <f>VLOOKUP($D1845,Artslister!$A$1:$W$100,7,FALSE)</f>
        <v>Eudicots</v>
      </c>
      <c r="S1845" t="str">
        <f>VLOOKUP($D1845,Artslister!$A$1:$W$100,8,FALSE)</f>
        <v>Rosales</v>
      </c>
      <c r="T1845" t="str">
        <f>VLOOKUP($D1845,Artslister!$A$1:$W$100,9,FALSE)</f>
        <v>Rosaceae</v>
      </c>
      <c r="U1845" t="str">
        <f>VLOOKUP($D1845,Artslister!$A$1:$W$100,10,FALSE)</f>
        <v>Rosa</v>
      </c>
      <c r="V1845">
        <f>VLOOKUP($D1845,Artslister!$A$1:$W$100,11,FALSE)</f>
        <v>0</v>
      </c>
      <c r="W1845">
        <f>VLOOKUP($D1845,Artslister!$A$1:$W$100,12,FALSE)</f>
        <v>0</v>
      </c>
      <c r="X1845" t="str">
        <f>VLOOKUP($D1845,Artslister!$A$1:$W$100,13,FALSE)</f>
        <v>L.</v>
      </c>
      <c r="Y1845" t="e">
        <f>VLOOKUP($D1845,Artslister!$A$1:$W$100,15,FALSE)</f>
        <v>#N/A</v>
      </c>
      <c r="Z1845" t="e">
        <f>VLOOKUP($D1845,Artslister!$A$1:$W$100,17,FALSE)</f>
        <v>#N/A</v>
      </c>
    </row>
    <row r="1846" spans="1:26" x14ac:dyDescent="0.3">
      <c r="A1846" s="58" t="s">
        <v>114</v>
      </c>
      <c r="B1846" s="58">
        <v>2021</v>
      </c>
      <c r="C1846" s="58" t="s">
        <v>1346</v>
      </c>
      <c r="D1846" s="58" t="s">
        <v>1714</v>
      </c>
      <c r="E1846" s="58">
        <v>2</v>
      </c>
      <c r="H1846">
        <v>1</v>
      </c>
      <c r="I1846" s="45"/>
      <c r="J1846" s="45"/>
      <c r="K1846" s="58"/>
      <c r="L1846" s="45"/>
      <c r="M1846" t="str">
        <f>VLOOKUP($D1846,Artslister!$A$1:$W$100,2,FALSE)</f>
        <v>Rosa sp.</v>
      </c>
      <c r="N1846" t="str">
        <f>VLOOKUP($D1846,Artslister!$A$1:$W$100,3,FALSE)</f>
        <v>103384</v>
      </c>
      <c r="O1846" t="str">
        <f>VLOOKUP($D1846,Artslister!$A$1:$W$100,4,FALSE)</f>
        <v>63344</v>
      </c>
      <c r="P1846" t="str">
        <f>VLOOKUP($D1846,Artslister!$A$1:$W$100,5,FALSE)</f>
        <v>Plantae</v>
      </c>
      <c r="Q1846" t="str">
        <f>VLOOKUP($D1846,Artslister!$A$1:$W$100,6,FALSE)</f>
        <v>Magnoliophyta</v>
      </c>
      <c r="R1846" t="str">
        <f>VLOOKUP($D1846,Artslister!$A$1:$W$100,7,FALSE)</f>
        <v>Eudicots</v>
      </c>
      <c r="S1846" t="str">
        <f>VLOOKUP($D1846,Artslister!$A$1:$W$100,8,FALSE)</f>
        <v>Rosales</v>
      </c>
      <c r="T1846" t="str">
        <f>VLOOKUP($D1846,Artslister!$A$1:$W$100,9,FALSE)</f>
        <v>Rosaceae</v>
      </c>
      <c r="U1846" t="str">
        <f>VLOOKUP($D1846,Artslister!$A$1:$W$100,10,FALSE)</f>
        <v>Rosa</v>
      </c>
      <c r="V1846">
        <f>VLOOKUP($D1846,Artslister!$A$1:$W$100,11,FALSE)</f>
        <v>0</v>
      </c>
      <c r="W1846">
        <f>VLOOKUP($D1846,Artslister!$A$1:$W$100,12,FALSE)</f>
        <v>0</v>
      </c>
      <c r="X1846" t="str">
        <f>VLOOKUP($D1846,Artslister!$A$1:$W$100,13,FALSE)</f>
        <v>L.</v>
      </c>
      <c r="Y1846" t="e">
        <f>VLOOKUP($D1846,Artslister!$A$1:$W$100,15,FALSE)</f>
        <v>#N/A</v>
      </c>
      <c r="Z1846" t="e">
        <f>VLOOKUP($D1846,Artslister!$A$1:$W$100,17,FALSE)</f>
        <v>#N/A</v>
      </c>
    </row>
    <row r="1847" spans="1:26" x14ac:dyDescent="0.3">
      <c r="A1847" s="58" t="s">
        <v>114</v>
      </c>
      <c r="B1847" s="58">
        <v>2021</v>
      </c>
      <c r="C1847" s="58" t="s">
        <v>1349</v>
      </c>
      <c r="D1847" s="58" t="s">
        <v>1714</v>
      </c>
      <c r="E1847" s="58">
        <v>1</v>
      </c>
      <c r="H1847">
        <v>1</v>
      </c>
      <c r="I1847" s="45"/>
      <c r="J1847" s="45"/>
      <c r="K1847" s="58"/>
      <c r="L1847" s="45"/>
      <c r="M1847" t="str">
        <f>VLOOKUP($D1847,Artslister!$A$1:$W$100,2,FALSE)</f>
        <v>Rosa sp.</v>
      </c>
      <c r="N1847" t="str">
        <f>VLOOKUP($D1847,Artslister!$A$1:$W$100,3,FALSE)</f>
        <v>103384</v>
      </c>
      <c r="O1847" t="str">
        <f>VLOOKUP($D1847,Artslister!$A$1:$W$100,4,FALSE)</f>
        <v>63344</v>
      </c>
      <c r="P1847" t="str">
        <f>VLOOKUP($D1847,Artslister!$A$1:$W$100,5,FALSE)</f>
        <v>Plantae</v>
      </c>
      <c r="Q1847" t="str">
        <f>VLOOKUP($D1847,Artslister!$A$1:$W$100,6,FALSE)</f>
        <v>Magnoliophyta</v>
      </c>
      <c r="R1847" t="str">
        <f>VLOOKUP($D1847,Artslister!$A$1:$W$100,7,FALSE)</f>
        <v>Eudicots</v>
      </c>
      <c r="S1847" t="str">
        <f>VLOOKUP($D1847,Artslister!$A$1:$W$100,8,FALSE)</f>
        <v>Rosales</v>
      </c>
      <c r="T1847" t="str">
        <f>VLOOKUP($D1847,Artslister!$A$1:$W$100,9,FALSE)</f>
        <v>Rosaceae</v>
      </c>
      <c r="U1847" t="str">
        <f>VLOOKUP($D1847,Artslister!$A$1:$W$100,10,FALSE)</f>
        <v>Rosa</v>
      </c>
      <c r="V1847">
        <f>VLOOKUP($D1847,Artslister!$A$1:$W$100,11,FALSE)</f>
        <v>0</v>
      </c>
      <c r="W1847">
        <f>VLOOKUP($D1847,Artslister!$A$1:$W$100,12,FALSE)</f>
        <v>0</v>
      </c>
      <c r="X1847" t="str">
        <f>VLOOKUP($D1847,Artslister!$A$1:$W$100,13,FALSE)</f>
        <v>L.</v>
      </c>
      <c r="Y1847" t="e">
        <f>VLOOKUP($D1847,Artslister!$A$1:$W$100,15,FALSE)</f>
        <v>#N/A</v>
      </c>
      <c r="Z1847" t="e">
        <f>VLOOKUP($D1847,Artslister!$A$1:$W$100,17,FALSE)</f>
        <v>#N/A</v>
      </c>
    </row>
    <row r="1848" spans="1:26" x14ac:dyDescent="0.3">
      <c r="A1848" s="58" t="s">
        <v>114</v>
      </c>
      <c r="B1848" s="58">
        <v>2021</v>
      </c>
      <c r="C1848" s="58" t="s">
        <v>1350</v>
      </c>
      <c r="D1848" s="58" t="s">
        <v>1714</v>
      </c>
      <c r="E1848" s="58">
        <v>2</v>
      </c>
      <c r="H1848">
        <v>1</v>
      </c>
      <c r="I1848" s="45"/>
      <c r="J1848" s="45"/>
      <c r="K1848" s="58"/>
      <c r="L1848" s="45"/>
      <c r="M1848" t="str">
        <f>VLOOKUP($D1848,Artslister!$A$1:$W$100,2,FALSE)</f>
        <v>Rosa sp.</v>
      </c>
      <c r="N1848" t="str">
        <f>VLOOKUP($D1848,Artslister!$A$1:$W$100,3,FALSE)</f>
        <v>103384</v>
      </c>
      <c r="O1848" t="str">
        <f>VLOOKUP($D1848,Artslister!$A$1:$W$100,4,FALSE)</f>
        <v>63344</v>
      </c>
      <c r="P1848" t="str">
        <f>VLOOKUP($D1848,Artslister!$A$1:$W$100,5,FALSE)</f>
        <v>Plantae</v>
      </c>
      <c r="Q1848" t="str">
        <f>VLOOKUP($D1848,Artslister!$A$1:$W$100,6,FALSE)</f>
        <v>Magnoliophyta</v>
      </c>
      <c r="R1848" t="str">
        <f>VLOOKUP($D1848,Artslister!$A$1:$W$100,7,FALSE)</f>
        <v>Eudicots</v>
      </c>
      <c r="S1848" t="str">
        <f>VLOOKUP($D1848,Artslister!$A$1:$W$100,8,FALSE)</f>
        <v>Rosales</v>
      </c>
      <c r="T1848" t="str">
        <f>VLOOKUP($D1848,Artslister!$A$1:$W$100,9,FALSE)</f>
        <v>Rosaceae</v>
      </c>
      <c r="U1848" t="str">
        <f>VLOOKUP($D1848,Artslister!$A$1:$W$100,10,FALSE)</f>
        <v>Rosa</v>
      </c>
      <c r="V1848">
        <f>VLOOKUP($D1848,Artslister!$A$1:$W$100,11,FALSE)</f>
        <v>0</v>
      </c>
      <c r="W1848">
        <f>VLOOKUP($D1848,Artslister!$A$1:$W$100,12,FALSE)</f>
        <v>0</v>
      </c>
      <c r="X1848" t="str">
        <f>VLOOKUP($D1848,Artslister!$A$1:$W$100,13,FALSE)</f>
        <v>L.</v>
      </c>
      <c r="Y1848" t="e">
        <f>VLOOKUP($D1848,Artslister!$A$1:$W$100,15,FALSE)</f>
        <v>#N/A</v>
      </c>
      <c r="Z1848" t="e">
        <f>VLOOKUP($D1848,Artslister!$A$1:$W$100,17,FALSE)</f>
        <v>#N/A</v>
      </c>
    </row>
    <row r="1849" spans="1:26" x14ac:dyDescent="0.3">
      <c r="A1849" s="58" t="s">
        <v>114</v>
      </c>
      <c r="B1849" s="58">
        <v>2021</v>
      </c>
      <c r="C1849" s="58" t="s">
        <v>1351</v>
      </c>
      <c r="D1849" s="58" t="s">
        <v>1714</v>
      </c>
      <c r="E1849" s="58">
        <v>1</v>
      </c>
      <c r="H1849">
        <v>1</v>
      </c>
      <c r="I1849" s="45"/>
      <c r="J1849" s="45"/>
      <c r="K1849" s="58"/>
      <c r="L1849" s="45"/>
      <c r="M1849" t="str">
        <f>VLOOKUP($D1849,Artslister!$A$1:$W$100,2,FALSE)</f>
        <v>Rosa sp.</v>
      </c>
      <c r="N1849" t="str">
        <f>VLOOKUP($D1849,Artslister!$A$1:$W$100,3,FALSE)</f>
        <v>103384</v>
      </c>
      <c r="O1849" t="str">
        <f>VLOOKUP($D1849,Artslister!$A$1:$W$100,4,FALSE)</f>
        <v>63344</v>
      </c>
      <c r="P1849" t="str">
        <f>VLOOKUP($D1849,Artslister!$A$1:$W$100,5,FALSE)</f>
        <v>Plantae</v>
      </c>
      <c r="Q1849" t="str">
        <f>VLOOKUP($D1849,Artslister!$A$1:$W$100,6,FALSE)</f>
        <v>Magnoliophyta</v>
      </c>
      <c r="R1849" t="str">
        <f>VLOOKUP($D1849,Artslister!$A$1:$W$100,7,FALSE)</f>
        <v>Eudicots</v>
      </c>
      <c r="S1849" t="str">
        <f>VLOOKUP($D1849,Artslister!$A$1:$W$100,8,FALSE)</f>
        <v>Rosales</v>
      </c>
      <c r="T1849" t="str">
        <f>VLOOKUP($D1849,Artslister!$A$1:$W$100,9,FALSE)</f>
        <v>Rosaceae</v>
      </c>
      <c r="U1849" t="str">
        <f>VLOOKUP($D1849,Artslister!$A$1:$W$100,10,FALSE)</f>
        <v>Rosa</v>
      </c>
      <c r="V1849">
        <f>VLOOKUP($D1849,Artslister!$A$1:$W$100,11,FALSE)</f>
        <v>0</v>
      </c>
      <c r="W1849">
        <f>VLOOKUP($D1849,Artslister!$A$1:$W$100,12,FALSE)</f>
        <v>0</v>
      </c>
      <c r="X1849" t="str">
        <f>VLOOKUP($D1849,Artslister!$A$1:$W$100,13,FALSE)</f>
        <v>L.</v>
      </c>
      <c r="Y1849" t="e">
        <f>VLOOKUP($D1849,Artslister!$A$1:$W$100,15,FALSE)</f>
        <v>#N/A</v>
      </c>
      <c r="Z1849" t="e">
        <f>VLOOKUP($D1849,Artslister!$A$1:$W$100,17,FALSE)</f>
        <v>#N/A</v>
      </c>
    </row>
    <row r="1850" spans="1:26" x14ac:dyDescent="0.3">
      <c r="A1850" s="58" t="s">
        <v>114</v>
      </c>
      <c r="B1850" s="58">
        <v>2021</v>
      </c>
      <c r="C1850" s="58" t="s">
        <v>1352</v>
      </c>
      <c r="D1850" s="58" t="s">
        <v>1714</v>
      </c>
      <c r="E1850" s="58">
        <v>5</v>
      </c>
      <c r="H1850">
        <v>1</v>
      </c>
      <c r="I1850" s="45"/>
      <c r="J1850" s="45"/>
      <c r="K1850" s="58"/>
      <c r="L1850" s="45"/>
      <c r="M1850" t="str">
        <f>VLOOKUP($D1850,Artslister!$A$1:$W$100,2,FALSE)</f>
        <v>Rosa sp.</v>
      </c>
      <c r="N1850" t="str">
        <f>VLOOKUP($D1850,Artslister!$A$1:$W$100,3,FALSE)</f>
        <v>103384</v>
      </c>
      <c r="O1850" t="str">
        <f>VLOOKUP($D1850,Artslister!$A$1:$W$100,4,FALSE)</f>
        <v>63344</v>
      </c>
      <c r="P1850" t="str">
        <f>VLOOKUP($D1850,Artslister!$A$1:$W$100,5,FALSE)</f>
        <v>Plantae</v>
      </c>
      <c r="Q1850" t="str">
        <f>VLOOKUP($D1850,Artslister!$A$1:$W$100,6,FALSE)</f>
        <v>Magnoliophyta</v>
      </c>
      <c r="R1850" t="str">
        <f>VLOOKUP($D1850,Artslister!$A$1:$W$100,7,FALSE)</f>
        <v>Eudicots</v>
      </c>
      <c r="S1850" t="str">
        <f>VLOOKUP($D1850,Artslister!$A$1:$W$100,8,FALSE)</f>
        <v>Rosales</v>
      </c>
      <c r="T1850" t="str">
        <f>VLOOKUP($D1850,Artslister!$A$1:$W$100,9,FALSE)</f>
        <v>Rosaceae</v>
      </c>
      <c r="U1850" t="str">
        <f>VLOOKUP($D1850,Artslister!$A$1:$W$100,10,FALSE)</f>
        <v>Rosa</v>
      </c>
      <c r="V1850">
        <f>VLOOKUP($D1850,Artslister!$A$1:$W$100,11,FALSE)</f>
        <v>0</v>
      </c>
      <c r="W1850">
        <f>VLOOKUP($D1850,Artslister!$A$1:$W$100,12,FALSE)</f>
        <v>0</v>
      </c>
      <c r="X1850" t="str">
        <f>VLOOKUP($D1850,Artslister!$A$1:$W$100,13,FALSE)</f>
        <v>L.</v>
      </c>
      <c r="Y1850" t="e">
        <f>VLOOKUP($D1850,Artslister!$A$1:$W$100,15,FALSE)</f>
        <v>#N/A</v>
      </c>
      <c r="Z1850" t="e">
        <f>VLOOKUP($D1850,Artslister!$A$1:$W$100,17,FALSE)</f>
        <v>#N/A</v>
      </c>
    </row>
    <row r="1851" spans="1:26" x14ac:dyDescent="0.3">
      <c r="A1851" s="58" t="s">
        <v>114</v>
      </c>
      <c r="B1851" s="58">
        <v>2021</v>
      </c>
      <c r="C1851" s="58" t="s">
        <v>1353</v>
      </c>
      <c r="D1851" s="58" t="s">
        <v>1714</v>
      </c>
      <c r="E1851" s="58">
        <v>3</v>
      </c>
      <c r="H1851">
        <v>1</v>
      </c>
      <c r="I1851" s="45"/>
      <c r="J1851" s="45"/>
      <c r="K1851" s="58"/>
      <c r="L1851" s="45"/>
      <c r="M1851" t="str">
        <f>VLOOKUP($D1851,Artslister!$A$1:$W$100,2,FALSE)</f>
        <v>Rosa sp.</v>
      </c>
      <c r="N1851" t="str">
        <f>VLOOKUP($D1851,Artslister!$A$1:$W$100,3,FALSE)</f>
        <v>103384</v>
      </c>
      <c r="O1851" t="str">
        <f>VLOOKUP($D1851,Artslister!$A$1:$W$100,4,FALSE)</f>
        <v>63344</v>
      </c>
      <c r="P1851" t="str">
        <f>VLOOKUP($D1851,Artslister!$A$1:$W$100,5,FALSE)</f>
        <v>Plantae</v>
      </c>
      <c r="Q1851" t="str">
        <f>VLOOKUP($D1851,Artslister!$A$1:$W$100,6,FALSE)</f>
        <v>Magnoliophyta</v>
      </c>
      <c r="R1851" t="str">
        <f>VLOOKUP($D1851,Artslister!$A$1:$W$100,7,FALSE)</f>
        <v>Eudicots</v>
      </c>
      <c r="S1851" t="str">
        <f>VLOOKUP($D1851,Artslister!$A$1:$W$100,8,FALSE)</f>
        <v>Rosales</v>
      </c>
      <c r="T1851" t="str">
        <f>VLOOKUP($D1851,Artslister!$A$1:$W$100,9,FALSE)</f>
        <v>Rosaceae</v>
      </c>
      <c r="U1851" t="str">
        <f>VLOOKUP($D1851,Artslister!$A$1:$W$100,10,FALSE)</f>
        <v>Rosa</v>
      </c>
      <c r="V1851">
        <f>VLOOKUP($D1851,Artslister!$A$1:$W$100,11,FALSE)</f>
        <v>0</v>
      </c>
      <c r="W1851">
        <f>VLOOKUP($D1851,Artslister!$A$1:$W$100,12,FALSE)</f>
        <v>0</v>
      </c>
      <c r="X1851" t="str">
        <f>VLOOKUP($D1851,Artslister!$A$1:$W$100,13,FALSE)</f>
        <v>L.</v>
      </c>
      <c r="Y1851" t="e">
        <f>VLOOKUP($D1851,Artslister!$A$1:$W$100,15,FALSE)</f>
        <v>#N/A</v>
      </c>
      <c r="Z1851" t="e">
        <f>VLOOKUP($D1851,Artslister!$A$1:$W$100,17,FALSE)</f>
        <v>#N/A</v>
      </c>
    </row>
    <row r="1852" spans="1:26" x14ac:dyDescent="0.3">
      <c r="A1852" s="58" t="s">
        <v>114</v>
      </c>
      <c r="B1852" s="58">
        <v>2021</v>
      </c>
      <c r="C1852" s="58" t="s">
        <v>1355</v>
      </c>
      <c r="D1852" s="58" t="s">
        <v>1714</v>
      </c>
      <c r="E1852" s="58">
        <v>2</v>
      </c>
      <c r="H1852">
        <v>1</v>
      </c>
      <c r="I1852" s="45"/>
      <c r="J1852" s="45"/>
      <c r="K1852" s="58"/>
      <c r="L1852" s="45"/>
      <c r="M1852" t="str">
        <f>VLOOKUP($D1852,Artslister!$A$1:$W$100,2,FALSE)</f>
        <v>Rosa sp.</v>
      </c>
      <c r="N1852" t="str">
        <f>VLOOKUP($D1852,Artslister!$A$1:$W$100,3,FALSE)</f>
        <v>103384</v>
      </c>
      <c r="O1852" t="str">
        <f>VLOOKUP($D1852,Artslister!$A$1:$W$100,4,FALSE)</f>
        <v>63344</v>
      </c>
      <c r="P1852" t="str">
        <f>VLOOKUP($D1852,Artslister!$A$1:$W$100,5,FALSE)</f>
        <v>Plantae</v>
      </c>
      <c r="Q1852" t="str">
        <f>VLOOKUP($D1852,Artslister!$A$1:$W$100,6,FALSE)</f>
        <v>Magnoliophyta</v>
      </c>
      <c r="R1852" t="str">
        <f>VLOOKUP($D1852,Artslister!$A$1:$W$100,7,FALSE)</f>
        <v>Eudicots</v>
      </c>
      <c r="S1852" t="str">
        <f>VLOOKUP($D1852,Artslister!$A$1:$W$100,8,FALSE)</f>
        <v>Rosales</v>
      </c>
      <c r="T1852" t="str">
        <f>VLOOKUP($D1852,Artslister!$A$1:$W$100,9,FALSE)</f>
        <v>Rosaceae</v>
      </c>
      <c r="U1852" t="str">
        <f>VLOOKUP($D1852,Artslister!$A$1:$W$100,10,FALSE)</f>
        <v>Rosa</v>
      </c>
      <c r="V1852">
        <f>VLOOKUP($D1852,Artslister!$A$1:$W$100,11,FALSE)</f>
        <v>0</v>
      </c>
      <c r="W1852">
        <f>VLOOKUP($D1852,Artslister!$A$1:$W$100,12,FALSE)</f>
        <v>0</v>
      </c>
      <c r="X1852" t="str">
        <f>VLOOKUP($D1852,Artslister!$A$1:$W$100,13,FALSE)</f>
        <v>L.</v>
      </c>
      <c r="Y1852" t="e">
        <f>VLOOKUP($D1852,Artslister!$A$1:$W$100,15,FALSE)</f>
        <v>#N/A</v>
      </c>
      <c r="Z1852" t="e">
        <f>VLOOKUP($D1852,Artslister!$A$1:$W$100,17,FALSE)</f>
        <v>#N/A</v>
      </c>
    </row>
    <row r="1853" spans="1:26" x14ac:dyDescent="0.3">
      <c r="A1853" s="58" t="s">
        <v>114</v>
      </c>
      <c r="B1853" s="58">
        <v>2021</v>
      </c>
      <c r="C1853" s="58" t="s">
        <v>1356</v>
      </c>
      <c r="D1853" s="58" t="s">
        <v>1714</v>
      </c>
      <c r="E1853" s="58">
        <v>2</v>
      </c>
      <c r="H1853">
        <v>1</v>
      </c>
      <c r="I1853" s="45"/>
      <c r="J1853" s="45"/>
      <c r="K1853" s="58"/>
      <c r="L1853" s="45"/>
      <c r="M1853" t="str">
        <f>VLOOKUP($D1853,Artslister!$A$1:$W$100,2,FALSE)</f>
        <v>Rosa sp.</v>
      </c>
      <c r="N1853" t="str">
        <f>VLOOKUP($D1853,Artslister!$A$1:$W$100,3,FALSE)</f>
        <v>103384</v>
      </c>
      <c r="O1853" t="str">
        <f>VLOOKUP($D1853,Artslister!$A$1:$W$100,4,FALSE)</f>
        <v>63344</v>
      </c>
      <c r="P1853" t="str">
        <f>VLOOKUP($D1853,Artslister!$A$1:$W$100,5,FALSE)</f>
        <v>Plantae</v>
      </c>
      <c r="Q1853" t="str">
        <f>VLOOKUP($D1853,Artslister!$A$1:$W$100,6,FALSE)</f>
        <v>Magnoliophyta</v>
      </c>
      <c r="R1853" t="str">
        <f>VLOOKUP($D1853,Artslister!$A$1:$W$100,7,FALSE)</f>
        <v>Eudicots</v>
      </c>
      <c r="S1853" t="str">
        <f>VLOOKUP($D1853,Artslister!$A$1:$W$100,8,FALSE)</f>
        <v>Rosales</v>
      </c>
      <c r="T1853" t="str">
        <f>VLOOKUP($D1853,Artslister!$A$1:$W$100,9,FALSE)</f>
        <v>Rosaceae</v>
      </c>
      <c r="U1853" t="str">
        <f>VLOOKUP($D1853,Artslister!$A$1:$W$100,10,FALSE)</f>
        <v>Rosa</v>
      </c>
      <c r="V1853">
        <f>VLOOKUP($D1853,Artslister!$A$1:$W$100,11,FALSE)</f>
        <v>0</v>
      </c>
      <c r="W1853">
        <f>VLOOKUP($D1853,Artslister!$A$1:$W$100,12,FALSE)</f>
        <v>0</v>
      </c>
      <c r="X1853" t="str">
        <f>VLOOKUP($D1853,Artslister!$A$1:$W$100,13,FALSE)</f>
        <v>L.</v>
      </c>
      <c r="Y1853" t="e">
        <f>VLOOKUP($D1853,Artslister!$A$1:$W$100,15,FALSE)</f>
        <v>#N/A</v>
      </c>
      <c r="Z1853" t="e">
        <f>VLOOKUP($D1853,Artslister!$A$1:$W$100,17,FALSE)</f>
        <v>#N/A</v>
      </c>
    </row>
    <row r="1854" spans="1:26" x14ac:dyDescent="0.3">
      <c r="A1854" t="s">
        <v>124</v>
      </c>
      <c r="B1854">
        <v>2020</v>
      </c>
      <c r="C1854" t="s">
        <v>1775</v>
      </c>
      <c r="D1854" t="s">
        <v>1714</v>
      </c>
      <c r="E1854">
        <v>3</v>
      </c>
      <c r="H1854">
        <v>1</v>
      </c>
      <c r="M1854" t="str">
        <f>VLOOKUP($D1854,Artslister!$A$1:$W$100,2,FALSE)</f>
        <v>Rosa sp.</v>
      </c>
      <c r="N1854" t="str">
        <f>VLOOKUP($D1854,Artslister!$A$1:$W$100,3,FALSE)</f>
        <v>103384</v>
      </c>
      <c r="O1854" t="str">
        <f>VLOOKUP($D1854,Artslister!$A$1:$W$100,4,FALSE)</f>
        <v>63344</v>
      </c>
      <c r="P1854" t="str">
        <f>VLOOKUP($D1854,Artslister!$A$1:$W$100,5,FALSE)</f>
        <v>Plantae</v>
      </c>
      <c r="Q1854" t="str">
        <f>VLOOKUP($D1854,Artslister!$A$1:$W$100,6,FALSE)</f>
        <v>Magnoliophyta</v>
      </c>
      <c r="R1854" t="str">
        <f>VLOOKUP($D1854,Artslister!$A$1:$W$100,7,FALSE)</f>
        <v>Eudicots</v>
      </c>
      <c r="S1854" t="str">
        <f>VLOOKUP($D1854,Artslister!$A$1:$W$100,8,FALSE)</f>
        <v>Rosales</v>
      </c>
      <c r="T1854" t="str">
        <f>VLOOKUP($D1854,Artslister!$A$1:$W$100,9,FALSE)</f>
        <v>Rosaceae</v>
      </c>
      <c r="U1854" t="str">
        <f>VLOOKUP($D1854,Artslister!$A$1:$W$100,10,FALSE)</f>
        <v>Rosa</v>
      </c>
      <c r="V1854">
        <f>VLOOKUP($D1854,Artslister!$A$1:$W$100,11,FALSE)</f>
        <v>0</v>
      </c>
      <c r="W1854">
        <f>VLOOKUP($D1854,Artslister!$A$1:$W$100,12,FALSE)</f>
        <v>0</v>
      </c>
      <c r="X1854" t="str">
        <f>VLOOKUP($D1854,Artslister!$A$1:$W$100,13,FALSE)</f>
        <v>L.</v>
      </c>
      <c r="Y1854" t="e">
        <f>VLOOKUP($D1854,Artslister!$A$1:$W$100,15,FALSE)</f>
        <v>#N/A</v>
      </c>
      <c r="Z1854" t="e">
        <f>VLOOKUP($D1854,Artslister!$A$1:$W$100,17,FALSE)</f>
        <v>#N/A</v>
      </c>
    </row>
    <row r="1855" spans="1:26" x14ac:dyDescent="0.3">
      <c r="A1855" t="s">
        <v>69</v>
      </c>
      <c r="B1855">
        <v>2020</v>
      </c>
      <c r="C1855" t="s">
        <v>1377</v>
      </c>
      <c r="D1855" t="s">
        <v>1714</v>
      </c>
      <c r="E1855">
        <v>30</v>
      </c>
      <c r="H1855">
        <v>1</v>
      </c>
      <c r="M1855" t="str">
        <f>VLOOKUP($D1855,Artslister!$A$1:$W$100,2,FALSE)</f>
        <v>Rosa sp.</v>
      </c>
      <c r="N1855" t="str">
        <f>VLOOKUP($D1855,Artslister!$A$1:$W$100,3,FALSE)</f>
        <v>103384</v>
      </c>
      <c r="O1855" t="str">
        <f>VLOOKUP($D1855,Artslister!$A$1:$W$100,4,FALSE)</f>
        <v>63344</v>
      </c>
      <c r="P1855" t="str">
        <f>VLOOKUP($D1855,Artslister!$A$1:$W$100,5,FALSE)</f>
        <v>Plantae</v>
      </c>
      <c r="Q1855" t="str">
        <f>VLOOKUP($D1855,Artslister!$A$1:$W$100,6,FALSE)</f>
        <v>Magnoliophyta</v>
      </c>
      <c r="R1855" t="str">
        <f>VLOOKUP($D1855,Artslister!$A$1:$W$100,7,FALSE)</f>
        <v>Eudicots</v>
      </c>
      <c r="S1855" t="str">
        <f>VLOOKUP($D1855,Artslister!$A$1:$W$100,8,FALSE)</f>
        <v>Rosales</v>
      </c>
      <c r="T1855" t="str">
        <f>VLOOKUP($D1855,Artslister!$A$1:$W$100,9,FALSE)</f>
        <v>Rosaceae</v>
      </c>
      <c r="U1855" t="str">
        <f>VLOOKUP($D1855,Artslister!$A$1:$W$100,10,FALSE)</f>
        <v>Rosa</v>
      </c>
      <c r="V1855">
        <f>VLOOKUP($D1855,Artslister!$A$1:$W$100,11,FALSE)</f>
        <v>0</v>
      </c>
      <c r="W1855">
        <f>VLOOKUP($D1855,Artslister!$A$1:$W$100,12,FALSE)</f>
        <v>0</v>
      </c>
      <c r="X1855" t="str">
        <f>VLOOKUP($D1855,Artslister!$A$1:$W$100,13,FALSE)</f>
        <v>L.</v>
      </c>
      <c r="Y1855" t="e">
        <f>VLOOKUP($D1855,Artslister!$A$1:$W$100,15,FALSE)</f>
        <v>#N/A</v>
      </c>
      <c r="Z1855" t="e">
        <f>VLOOKUP($D1855,Artslister!$A$1:$W$100,17,FALSE)</f>
        <v>#N/A</v>
      </c>
    </row>
    <row r="1856" spans="1:26" x14ac:dyDescent="0.3">
      <c r="A1856" t="s">
        <v>75</v>
      </c>
      <c r="B1856">
        <v>2020</v>
      </c>
      <c r="C1856" t="s">
        <v>1407</v>
      </c>
      <c r="D1856" t="s">
        <v>1714</v>
      </c>
      <c r="E1856">
        <v>1</v>
      </c>
      <c r="H1856">
        <v>1</v>
      </c>
      <c r="M1856" t="str">
        <f>VLOOKUP($D1856,Artslister!$A$1:$W$100,2,FALSE)</f>
        <v>Rosa sp.</v>
      </c>
      <c r="N1856" t="str">
        <f>VLOOKUP($D1856,Artslister!$A$1:$W$100,3,FALSE)</f>
        <v>103384</v>
      </c>
      <c r="O1856" t="str">
        <f>VLOOKUP($D1856,Artslister!$A$1:$W$100,4,FALSE)</f>
        <v>63344</v>
      </c>
      <c r="P1856" t="str">
        <f>VLOOKUP($D1856,Artslister!$A$1:$W$100,5,FALSE)</f>
        <v>Plantae</v>
      </c>
      <c r="Q1856" t="str">
        <f>VLOOKUP($D1856,Artslister!$A$1:$W$100,6,FALSE)</f>
        <v>Magnoliophyta</v>
      </c>
      <c r="R1856" t="str">
        <f>VLOOKUP($D1856,Artslister!$A$1:$W$100,7,FALSE)</f>
        <v>Eudicots</v>
      </c>
      <c r="S1856" t="str">
        <f>VLOOKUP($D1856,Artslister!$A$1:$W$100,8,FALSE)</f>
        <v>Rosales</v>
      </c>
      <c r="T1856" t="str">
        <f>VLOOKUP($D1856,Artslister!$A$1:$W$100,9,FALSE)</f>
        <v>Rosaceae</v>
      </c>
      <c r="U1856" t="str">
        <f>VLOOKUP($D1856,Artslister!$A$1:$W$100,10,FALSE)</f>
        <v>Rosa</v>
      </c>
      <c r="V1856">
        <f>VLOOKUP($D1856,Artslister!$A$1:$W$100,11,FALSE)</f>
        <v>0</v>
      </c>
      <c r="W1856">
        <f>VLOOKUP($D1856,Artslister!$A$1:$W$100,12,FALSE)</f>
        <v>0</v>
      </c>
      <c r="X1856" t="str">
        <f>VLOOKUP($D1856,Artslister!$A$1:$W$100,13,FALSE)</f>
        <v>L.</v>
      </c>
      <c r="Y1856" t="e">
        <f>VLOOKUP($D1856,Artslister!$A$1:$W$100,15,FALSE)</f>
        <v>#N/A</v>
      </c>
      <c r="Z1856" t="e">
        <f>VLOOKUP($D1856,Artslister!$A$1:$W$100,17,FALSE)</f>
        <v>#N/A</v>
      </c>
    </row>
    <row r="1857" spans="1:26" x14ac:dyDescent="0.3">
      <c r="A1857" t="s">
        <v>146</v>
      </c>
      <c r="B1857">
        <v>2020</v>
      </c>
      <c r="C1857" t="s">
        <v>1445</v>
      </c>
      <c r="D1857" t="s">
        <v>1714</v>
      </c>
      <c r="E1857">
        <v>35</v>
      </c>
      <c r="H1857">
        <v>1</v>
      </c>
      <c r="M1857" t="str">
        <f>VLOOKUP($D1857,Artslister!$A$1:$W$100,2,FALSE)</f>
        <v>Rosa sp.</v>
      </c>
      <c r="N1857" t="str">
        <f>VLOOKUP($D1857,Artslister!$A$1:$W$100,3,FALSE)</f>
        <v>103384</v>
      </c>
      <c r="O1857" t="str">
        <f>VLOOKUP($D1857,Artslister!$A$1:$W$100,4,FALSE)</f>
        <v>63344</v>
      </c>
      <c r="P1857" t="str">
        <f>VLOOKUP($D1857,Artslister!$A$1:$W$100,5,FALSE)</f>
        <v>Plantae</v>
      </c>
      <c r="Q1857" t="str">
        <f>VLOOKUP($D1857,Artslister!$A$1:$W$100,6,FALSE)</f>
        <v>Magnoliophyta</v>
      </c>
      <c r="R1857" t="str">
        <f>VLOOKUP($D1857,Artslister!$A$1:$W$100,7,FALSE)</f>
        <v>Eudicots</v>
      </c>
      <c r="S1857" t="str">
        <f>VLOOKUP($D1857,Artslister!$A$1:$W$100,8,FALSE)</f>
        <v>Rosales</v>
      </c>
      <c r="T1857" t="str">
        <f>VLOOKUP($D1857,Artslister!$A$1:$W$100,9,FALSE)</f>
        <v>Rosaceae</v>
      </c>
      <c r="U1857" t="str">
        <f>VLOOKUP($D1857,Artslister!$A$1:$W$100,10,FALSE)</f>
        <v>Rosa</v>
      </c>
      <c r="V1857">
        <f>VLOOKUP($D1857,Artslister!$A$1:$W$100,11,FALSE)</f>
        <v>0</v>
      </c>
      <c r="W1857">
        <f>VLOOKUP($D1857,Artslister!$A$1:$W$100,12,FALSE)</f>
        <v>0</v>
      </c>
      <c r="X1857" t="str">
        <f>VLOOKUP($D1857,Artslister!$A$1:$W$100,13,FALSE)</f>
        <v>L.</v>
      </c>
      <c r="Y1857" t="e">
        <f>VLOOKUP($D1857,Artslister!$A$1:$W$100,15,FALSE)</f>
        <v>#N/A</v>
      </c>
      <c r="Z1857" t="e">
        <f>VLOOKUP($D1857,Artslister!$A$1:$W$100,17,FALSE)</f>
        <v>#N/A</v>
      </c>
    </row>
    <row r="1858" spans="1:26" x14ac:dyDescent="0.3">
      <c r="A1858" t="s">
        <v>146</v>
      </c>
      <c r="B1858">
        <v>2020</v>
      </c>
      <c r="C1858" t="s">
        <v>1447</v>
      </c>
      <c r="D1858" t="s">
        <v>1714</v>
      </c>
      <c r="E1858">
        <v>35</v>
      </c>
      <c r="H1858">
        <v>1</v>
      </c>
      <c r="M1858" t="str">
        <f>VLOOKUP($D1858,Artslister!$A$1:$W$100,2,FALSE)</f>
        <v>Rosa sp.</v>
      </c>
      <c r="N1858" t="str">
        <f>VLOOKUP($D1858,Artslister!$A$1:$W$100,3,FALSE)</f>
        <v>103384</v>
      </c>
      <c r="O1858" t="str">
        <f>VLOOKUP($D1858,Artslister!$A$1:$W$100,4,FALSE)</f>
        <v>63344</v>
      </c>
      <c r="P1858" t="str">
        <f>VLOOKUP($D1858,Artslister!$A$1:$W$100,5,FALSE)</f>
        <v>Plantae</v>
      </c>
      <c r="Q1858" t="str">
        <f>VLOOKUP($D1858,Artslister!$A$1:$W$100,6,FALSE)</f>
        <v>Magnoliophyta</v>
      </c>
      <c r="R1858" t="str">
        <f>VLOOKUP($D1858,Artslister!$A$1:$W$100,7,FALSE)</f>
        <v>Eudicots</v>
      </c>
      <c r="S1858" t="str">
        <f>VLOOKUP($D1858,Artslister!$A$1:$W$100,8,FALSE)</f>
        <v>Rosales</v>
      </c>
      <c r="T1858" t="str">
        <f>VLOOKUP($D1858,Artslister!$A$1:$W$100,9,FALSE)</f>
        <v>Rosaceae</v>
      </c>
      <c r="U1858" t="str">
        <f>VLOOKUP($D1858,Artslister!$A$1:$W$100,10,FALSE)</f>
        <v>Rosa</v>
      </c>
      <c r="V1858">
        <f>VLOOKUP($D1858,Artslister!$A$1:$W$100,11,FALSE)</f>
        <v>0</v>
      </c>
      <c r="W1858">
        <f>VLOOKUP($D1858,Artslister!$A$1:$W$100,12,FALSE)</f>
        <v>0</v>
      </c>
      <c r="X1858" t="str">
        <f>VLOOKUP($D1858,Artslister!$A$1:$W$100,13,FALSE)</f>
        <v>L.</v>
      </c>
      <c r="Y1858" t="e">
        <f>VLOOKUP($D1858,Artslister!$A$1:$W$100,15,FALSE)</f>
        <v>#N/A</v>
      </c>
      <c r="Z1858" t="e">
        <f>VLOOKUP($D1858,Artslister!$A$1:$W$100,17,FALSE)</f>
        <v>#N/A</v>
      </c>
    </row>
    <row r="1859" spans="1:26" x14ac:dyDescent="0.3">
      <c r="A1859" t="s">
        <v>146</v>
      </c>
      <c r="B1859">
        <v>2020</v>
      </c>
      <c r="C1859" t="s">
        <v>1457</v>
      </c>
      <c r="D1859" t="s">
        <v>1714</v>
      </c>
      <c r="E1859">
        <v>4</v>
      </c>
      <c r="H1859">
        <v>1</v>
      </c>
      <c r="M1859" t="str">
        <f>VLOOKUP($D1859,Artslister!$A$1:$W$100,2,FALSE)</f>
        <v>Rosa sp.</v>
      </c>
      <c r="N1859" t="str">
        <f>VLOOKUP($D1859,Artslister!$A$1:$W$100,3,FALSE)</f>
        <v>103384</v>
      </c>
      <c r="O1859" t="str">
        <f>VLOOKUP($D1859,Artslister!$A$1:$W$100,4,FALSE)</f>
        <v>63344</v>
      </c>
      <c r="P1859" t="str">
        <f>VLOOKUP($D1859,Artslister!$A$1:$W$100,5,FALSE)</f>
        <v>Plantae</v>
      </c>
      <c r="Q1859" t="str">
        <f>VLOOKUP($D1859,Artslister!$A$1:$W$100,6,FALSE)</f>
        <v>Magnoliophyta</v>
      </c>
      <c r="R1859" t="str">
        <f>VLOOKUP($D1859,Artslister!$A$1:$W$100,7,FALSE)</f>
        <v>Eudicots</v>
      </c>
      <c r="S1859" t="str">
        <f>VLOOKUP($D1859,Artslister!$A$1:$W$100,8,FALSE)</f>
        <v>Rosales</v>
      </c>
      <c r="T1859" t="str">
        <f>VLOOKUP($D1859,Artslister!$A$1:$W$100,9,FALSE)</f>
        <v>Rosaceae</v>
      </c>
      <c r="U1859" t="str">
        <f>VLOOKUP($D1859,Artslister!$A$1:$W$100,10,FALSE)</f>
        <v>Rosa</v>
      </c>
      <c r="V1859">
        <f>VLOOKUP($D1859,Artslister!$A$1:$W$100,11,FALSE)</f>
        <v>0</v>
      </c>
      <c r="W1859">
        <f>VLOOKUP($D1859,Artslister!$A$1:$W$100,12,FALSE)</f>
        <v>0</v>
      </c>
      <c r="X1859" t="str">
        <f>VLOOKUP($D1859,Artslister!$A$1:$W$100,13,FALSE)</f>
        <v>L.</v>
      </c>
      <c r="Y1859" t="e">
        <f>VLOOKUP($D1859,Artslister!$A$1:$W$100,15,FALSE)</f>
        <v>#N/A</v>
      </c>
      <c r="Z1859" t="e">
        <f>VLOOKUP($D1859,Artslister!$A$1:$W$100,17,FALSE)</f>
        <v>#N/A</v>
      </c>
    </row>
    <row r="1860" spans="1:26" x14ac:dyDescent="0.3">
      <c r="A1860" t="s">
        <v>146</v>
      </c>
      <c r="B1860">
        <v>2020</v>
      </c>
      <c r="C1860" t="s">
        <v>1453</v>
      </c>
      <c r="D1860" t="s">
        <v>1714</v>
      </c>
      <c r="E1860">
        <v>5</v>
      </c>
      <c r="H1860">
        <v>1</v>
      </c>
      <c r="M1860" t="str">
        <f>VLOOKUP($D1860,Artslister!$A$1:$W$100,2,FALSE)</f>
        <v>Rosa sp.</v>
      </c>
      <c r="N1860" t="str">
        <f>VLOOKUP($D1860,Artslister!$A$1:$W$100,3,FALSE)</f>
        <v>103384</v>
      </c>
      <c r="O1860" t="str">
        <f>VLOOKUP($D1860,Artslister!$A$1:$W$100,4,FALSE)</f>
        <v>63344</v>
      </c>
      <c r="P1860" t="str">
        <f>VLOOKUP($D1860,Artslister!$A$1:$W$100,5,FALSE)</f>
        <v>Plantae</v>
      </c>
      <c r="Q1860" t="str">
        <f>VLOOKUP($D1860,Artslister!$A$1:$W$100,6,FALSE)</f>
        <v>Magnoliophyta</v>
      </c>
      <c r="R1860" t="str">
        <f>VLOOKUP($D1860,Artslister!$A$1:$W$100,7,FALSE)</f>
        <v>Eudicots</v>
      </c>
      <c r="S1860" t="str">
        <f>VLOOKUP($D1860,Artslister!$A$1:$W$100,8,FALSE)</f>
        <v>Rosales</v>
      </c>
      <c r="T1860" t="str">
        <f>VLOOKUP($D1860,Artslister!$A$1:$W$100,9,FALSE)</f>
        <v>Rosaceae</v>
      </c>
      <c r="U1860" t="str">
        <f>VLOOKUP($D1860,Artslister!$A$1:$W$100,10,FALSE)</f>
        <v>Rosa</v>
      </c>
      <c r="V1860">
        <f>VLOOKUP($D1860,Artslister!$A$1:$W$100,11,FALSE)</f>
        <v>0</v>
      </c>
      <c r="W1860">
        <f>VLOOKUP($D1860,Artslister!$A$1:$W$100,12,FALSE)</f>
        <v>0</v>
      </c>
      <c r="X1860" t="str">
        <f>VLOOKUP($D1860,Artslister!$A$1:$W$100,13,FALSE)</f>
        <v>L.</v>
      </c>
      <c r="Y1860" t="e">
        <f>VLOOKUP($D1860,Artslister!$A$1:$W$100,15,FALSE)</f>
        <v>#N/A</v>
      </c>
      <c r="Z1860" t="e">
        <f>VLOOKUP($D1860,Artslister!$A$1:$W$100,17,FALSE)</f>
        <v>#N/A</v>
      </c>
    </row>
    <row r="1861" spans="1:26" x14ac:dyDescent="0.3">
      <c r="A1861" t="s">
        <v>146</v>
      </c>
      <c r="B1861">
        <v>2020</v>
      </c>
      <c r="C1861" t="s">
        <v>1449</v>
      </c>
      <c r="D1861" t="s">
        <v>1714</v>
      </c>
      <c r="E1861">
        <v>25</v>
      </c>
      <c r="H1861">
        <v>1</v>
      </c>
      <c r="M1861" t="str">
        <f>VLOOKUP($D1861,Artslister!$A$1:$W$100,2,FALSE)</f>
        <v>Rosa sp.</v>
      </c>
      <c r="N1861" t="str">
        <f>VLOOKUP($D1861,Artslister!$A$1:$W$100,3,FALSE)</f>
        <v>103384</v>
      </c>
      <c r="O1861" t="str">
        <f>VLOOKUP($D1861,Artslister!$A$1:$W$100,4,FALSE)</f>
        <v>63344</v>
      </c>
      <c r="P1861" t="str">
        <f>VLOOKUP($D1861,Artslister!$A$1:$W$100,5,FALSE)</f>
        <v>Plantae</v>
      </c>
      <c r="Q1861" t="str">
        <f>VLOOKUP($D1861,Artslister!$A$1:$W$100,6,FALSE)</f>
        <v>Magnoliophyta</v>
      </c>
      <c r="R1861" t="str">
        <f>VLOOKUP($D1861,Artslister!$A$1:$W$100,7,FALSE)</f>
        <v>Eudicots</v>
      </c>
      <c r="S1861" t="str">
        <f>VLOOKUP($D1861,Artslister!$A$1:$W$100,8,FALSE)</f>
        <v>Rosales</v>
      </c>
      <c r="T1861" t="str">
        <f>VLOOKUP($D1861,Artslister!$A$1:$W$100,9,FALSE)</f>
        <v>Rosaceae</v>
      </c>
      <c r="U1861" t="str">
        <f>VLOOKUP($D1861,Artslister!$A$1:$W$100,10,FALSE)</f>
        <v>Rosa</v>
      </c>
      <c r="V1861">
        <f>VLOOKUP($D1861,Artslister!$A$1:$W$100,11,FALSE)</f>
        <v>0</v>
      </c>
      <c r="W1861">
        <f>VLOOKUP($D1861,Artslister!$A$1:$W$100,12,FALSE)</f>
        <v>0</v>
      </c>
      <c r="X1861" t="str">
        <f>VLOOKUP($D1861,Artslister!$A$1:$W$100,13,FALSE)</f>
        <v>L.</v>
      </c>
      <c r="Y1861" t="e">
        <f>VLOOKUP($D1861,Artslister!$A$1:$W$100,15,FALSE)</f>
        <v>#N/A</v>
      </c>
      <c r="Z1861" t="e">
        <f>VLOOKUP($D1861,Artslister!$A$1:$W$100,17,FALSE)</f>
        <v>#N/A</v>
      </c>
    </row>
    <row r="1862" spans="1:26" x14ac:dyDescent="0.3">
      <c r="A1862" t="s">
        <v>146</v>
      </c>
      <c r="B1862">
        <v>2020</v>
      </c>
      <c r="C1862" t="s">
        <v>1450</v>
      </c>
      <c r="D1862" t="s">
        <v>1714</v>
      </c>
      <c r="E1862">
        <v>10</v>
      </c>
      <c r="H1862">
        <v>1</v>
      </c>
      <c r="M1862" t="str">
        <f>VLOOKUP($D1862,Artslister!$A$1:$W$100,2,FALSE)</f>
        <v>Rosa sp.</v>
      </c>
      <c r="N1862" t="str">
        <f>VLOOKUP($D1862,Artslister!$A$1:$W$100,3,FALSE)</f>
        <v>103384</v>
      </c>
      <c r="O1862" t="str">
        <f>VLOOKUP($D1862,Artslister!$A$1:$W$100,4,FALSE)</f>
        <v>63344</v>
      </c>
      <c r="P1862" t="str">
        <f>VLOOKUP($D1862,Artslister!$A$1:$W$100,5,FALSE)</f>
        <v>Plantae</v>
      </c>
      <c r="Q1862" t="str">
        <f>VLOOKUP($D1862,Artslister!$A$1:$W$100,6,FALSE)</f>
        <v>Magnoliophyta</v>
      </c>
      <c r="R1862" t="str">
        <f>VLOOKUP($D1862,Artslister!$A$1:$W$100,7,FALSE)</f>
        <v>Eudicots</v>
      </c>
      <c r="S1862" t="str">
        <f>VLOOKUP($D1862,Artslister!$A$1:$W$100,8,FALSE)</f>
        <v>Rosales</v>
      </c>
      <c r="T1862" t="str">
        <f>VLOOKUP($D1862,Artslister!$A$1:$W$100,9,FALSE)</f>
        <v>Rosaceae</v>
      </c>
      <c r="U1862" t="str">
        <f>VLOOKUP($D1862,Artslister!$A$1:$W$100,10,FALSE)</f>
        <v>Rosa</v>
      </c>
      <c r="V1862">
        <f>VLOOKUP($D1862,Artslister!$A$1:$W$100,11,FALSE)</f>
        <v>0</v>
      </c>
      <c r="W1862">
        <f>VLOOKUP($D1862,Artslister!$A$1:$W$100,12,FALSE)</f>
        <v>0</v>
      </c>
      <c r="X1862" t="str">
        <f>VLOOKUP($D1862,Artslister!$A$1:$W$100,13,FALSE)</f>
        <v>L.</v>
      </c>
      <c r="Y1862" t="e">
        <f>VLOOKUP($D1862,Artslister!$A$1:$W$100,15,FALSE)</f>
        <v>#N/A</v>
      </c>
      <c r="Z1862" t="e">
        <f>VLOOKUP($D1862,Artslister!$A$1:$W$100,17,FALSE)</f>
        <v>#N/A</v>
      </c>
    </row>
    <row r="1863" spans="1:26" x14ac:dyDescent="0.3">
      <c r="A1863" t="s">
        <v>146</v>
      </c>
      <c r="B1863">
        <v>2020</v>
      </c>
      <c r="C1863" t="s">
        <v>1452</v>
      </c>
      <c r="D1863" t="s">
        <v>1714</v>
      </c>
      <c r="E1863">
        <v>4</v>
      </c>
      <c r="H1863">
        <v>1</v>
      </c>
      <c r="M1863" t="str">
        <f>VLOOKUP($D1863,Artslister!$A$1:$W$100,2,FALSE)</f>
        <v>Rosa sp.</v>
      </c>
      <c r="N1863" t="str">
        <f>VLOOKUP($D1863,Artslister!$A$1:$W$100,3,FALSE)</f>
        <v>103384</v>
      </c>
      <c r="O1863" t="str">
        <f>VLOOKUP($D1863,Artslister!$A$1:$W$100,4,FALSE)</f>
        <v>63344</v>
      </c>
      <c r="P1863" t="str">
        <f>VLOOKUP($D1863,Artslister!$A$1:$W$100,5,FALSE)</f>
        <v>Plantae</v>
      </c>
      <c r="Q1863" t="str">
        <f>VLOOKUP($D1863,Artslister!$A$1:$W$100,6,FALSE)</f>
        <v>Magnoliophyta</v>
      </c>
      <c r="R1863" t="str">
        <f>VLOOKUP($D1863,Artslister!$A$1:$W$100,7,FALSE)</f>
        <v>Eudicots</v>
      </c>
      <c r="S1863" t="str">
        <f>VLOOKUP($D1863,Artslister!$A$1:$W$100,8,FALSE)</f>
        <v>Rosales</v>
      </c>
      <c r="T1863" t="str">
        <f>VLOOKUP($D1863,Artslister!$A$1:$W$100,9,FALSE)</f>
        <v>Rosaceae</v>
      </c>
      <c r="U1863" t="str">
        <f>VLOOKUP($D1863,Artslister!$A$1:$W$100,10,FALSE)</f>
        <v>Rosa</v>
      </c>
      <c r="V1863">
        <f>VLOOKUP($D1863,Artslister!$A$1:$W$100,11,FALSE)</f>
        <v>0</v>
      </c>
      <c r="W1863">
        <f>VLOOKUP($D1863,Artslister!$A$1:$W$100,12,FALSE)</f>
        <v>0</v>
      </c>
      <c r="X1863" t="str">
        <f>VLOOKUP($D1863,Artslister!$A$1:$W$100,13,FALSE)</f>
        <v>L.</v>
      </c>
      <c r="Y1863" t="e">
        <f>VLOOKUP($D1863,Artslister!$A$1:$W$100,15,FALSE)</f>
        <v>#N/A</v>
      </c>
      <c r="Z1863" t="e">
        <f>VLOOKUP($D1863,Artslister!$A$1:$W$100,17,FALSE)</f>
        <v>#N/A</v>
      </c>
    </row>
    <row r="1864" spans="1:26" x14ac:dyDescent="0.3">
      <c r="A1864" t="s">
        <v>56</v>
      </c>
      <c r="B1864">
        <v>2020</v>
      </c>
      <c r="C1864" t="s">
        <v>1469</v>
      </c>
      <c r="D1864" t="s">
        <v>1714</v>
      </c>
      <c r="E1864">
        <v>6</v>
      </c>
      <c r="H1864">
        <v>1</v>
      </c>
      <c r="M1864" t="str">
        <f>VLOOKUP($D1864,Artslister!$A$1:$W$100,2,FALSE)</f>
        <v>Rosa sp.</v>
      </c>
      <c r="N1864" t="str">
        <f>VLOOKUP($D1864,Artslister!$A$1:$W$100,3,FALSE)</f>
        <v>103384</v>
      </c>
      <c r="O1864" t="str">
        <f>VLOOKUP($D1864,Artslister!$A$1:$W$100,4,FALSE)</f>
        <v>63344</v>
      </c>
      <c r="P1864" t="str">
        <f>VLOOKUP($D1864,Artslister!$A$1:$W$100,5,FALSE)</f>
        <v>Plantae</v>
      </c>
      <c r="Q1864" t="str">
        <f>VLOOKUP($D1864,Artslister!$A$1:$W$100,6,FALSE)</f>
        <v>Magnoliophyta</v>
      </c>
      <c r="R1864" t="str">
        <f>VLOOKUP($D1864,Artslister!$A$1:$W$100,7,FALSE)</f>
        <v>Eudicots</v>
      </c>
      <c r="S1864" t="str">
        <f>VLOOKUP($D1864,Artslister!$A$1:$W$100,8,FALSE)</f>
        <v>Rosales</v>
      </c>
      <c r="T1864" t="str">
        <f>VLOOKUP($D1864,Artslister!$A$1:$W$100,9,FALSE)</f>
        <v>Rosaceae</v>
      </c>
      <c r="U1864" t="str">
        <f>VLOOKUP($D1864,Artslister!$A$1:$W$100,10,FALSE)</f>
        <v>Rosa</v>
      </c>
      <c r="V1864">
        <f>VLOOKUP($D1864,Artslister!$A$1:$W$100,11,FALSE)</f>
        <v>0</v>
      </c>
      <c r="W1864">
        <f>VLOOKUP($D1864,Artslister!$A$1:$W$100,12,FALSE)</f>
        <v>0</v>
      </c>
      <c r="X1864" t="str">
        <f>VLOOKUP($D1864,Artslister!$A$1:$W$100,13,FALSE)</f>
        <v>L.</v>
      </c>
      <c r="Y1864" t="e">
        <f>VLOOKUP($D1864,Artslister!$A$1:$W$100,15,FALSE)</f>
        <v>#N/A</v>
      </c>
      <c r="Z1864" t="e">
        <f>VLOOKUP($D1864,Artslister!$A$1:$W$100,17,FALSE)</f>
        <v>#N/A</v>
      </c>
    </row>
    <row r="1865" spans="1:26" x14ac:dyDescent="0.3">
      <c r="A1865" t="s">
        <v>56</v>
      </c>
      <c r="B1865">
        <v>2020</v>
      </c>
      <c r="C1865" t="s">
        <v>1479</v>
      </c>
      <c r="D1865" t="s">
        <v>1714</v>
      </c>
      <c r="E1865">
        <v>2</v>
      </c>
      <c r="H1865">
        <v>1</v>
      </c>
      <c r="M1865" t="str">
        <f>VLOOKUP($D1865,Artslister!$A$1:$W$100,2,FALSE)</f>
        <v>Rosa sp.</v>
      </c>
      <c r="N1865" t="str">
        <f>VLOOKUP($D1865,Artslister!$A$1:$W$100,3,FALSE)</f>
        <v>103384</v>
      </c>
      <c r="O1865" t="str">
        <f>VLOOKUP($D1865,Artslister!$A$1:$W$100,4,FALSE)</f>
        <v>63344</v>
      </c>
      <c r="P1865" t="str">
        <f>VLOOKUP($D1865,Artslister!$A$1:$W$100,5,FALSE)</f>
        <v>Plantae</v>
      </c>
      <c r="Q1865" t="str">
        <f>VLOOKUP($D1865,Artslister!$A$1:$W$100,6,FALSE)</f>
        <v>Magnoliophyta</v>
      </c>
      <c r="R1865" t="str">
        <f>VLOOKUP($D1865,Artslister!$A$1:$W$100,7,FALSE)</f>
        <v>Eudicots</v>
      </c>
      <c r="S1865" t="str">
        <f>VLOOKUP($D1865,Artslister!$A$1:$W$100,8,FALSE)</f>
        <v>Rosales</v>
      </c>
      <c r="T1865" t="str">
        <f>VLOOKUP($D1865,Artslister!$A$1:$W$100,9,FALSE)</f>
        <v>Rosaceae</v>
      </c>
      <c r="U1865" t="str">
        <f>VLOOKUP($D1865,Artslister!$A$1:$W$100,10,FALSE)</f>
        <v>Rosa</v>
      </c>
      <c r="V1865">
        <f>VLOOKUP($D1865,Artslister!$A$1:$W$100,11,FALSE)</f>
        <v>0</v>
      </c>
      <c r="W1865">
        <f>VLOOKUP($D1865,Artslister!$A$1:$W$100,12,FALSE)</f>
        <v>0</v>
      </c>
      <c r="X1865" t="str">
        <f>VLOOKUP($D1865,Artslister!$A$1:$W$100,13,FALSE)</f>
        <v>L.</v>
      </c>
      <c r="Y1865" t="e">
        <f>VLOOKUP($D1865,Artslister!$A$1:$W$100,15,FALSE)</f>
        <v>#N/A</v>
      </c>
      <c r="Z1865" t="e">
        <f>VLOOKUP($D1865,Artslister!$A$1:$W$100,17,FALSE)</f>
        <v>#N/A</v>
      </c>
    </row>
    <row r="1866" spans="1:26" x14ac:dyDescent="0.3">
      <c r="A1866" t="s">
        <v>56</v>
      </c>
      <c r="B1866">
        <v>2020</v>
      </c>
      <c r="C1866" t="s">
        <v>1500</v>
      </c>
      <c r="D1866" t="s">
        <v>1714</v>
      </c>
      <c r="E1866">
        <v>15</v>
      </c>
      <c r="H1866">
        <v>1</v>
      </c>
      <c r="M1866" t="str">
        <f>VLOOKUP($D1866,Artslister!$A$1:$W$100,2,FALSE)</f>
        <v>Rosa sp.</v>
      </c>
      <c r="N1866" t="str">
        <f>VLOOKUP($D1866,Artslister!$A$1:$W$100,3,FALSE)</f>
        <v>103384</v>
      </c>
      <c r="O1866" t="str">
        <f>VLOOKUP($D1866,Artslister!$A$1:$W$100,4,FALSE)</f>
        <v>63344</v>
      </c>
      <c r="P1866" t="str">
        <f>VLOOKUP($D1866,Artslister!$A$1:$W$100,5,FALSE)</f>
        <v>Plantae</v>
      </c>
      <c r="Q1866" t="str">
        <f>VLOOKUP($D1866,Artslister!$A$1:$W$100,6,FALSE)</f>
        <v>Magnoliophyta</v>
      </c>
      <c r="R1866" t="str">
        <f>VLOOKUP($D1866,Artslister!$A$1:$W$100,7,FALSE)</f>
        <v>Eudicots</v>
      </c>
      <c r="S1866" t="str">
        <f>VLOOKUP($D1866,Artslister!$A$1:$W$100,8,FALSE)</f>
        <v>Rosales</v>
      </c>
      <c r="T1866" t="str">
        <f>VLOOKUP($D1866,Artslister!$A$1:$W$100,9,FALSE)</f>
        <v>Rosaceae</v>
      </c>
      <c r="U1866" t="str">
        <f>VLOOKUP($D1866,Artslister!$A$1:$W$100,10,FALSE)</f>
        <v>Rosa</v>
      </c>
      <c r="V1866">
        <f>VLOOKUP($D1866,Artslister!$A$1:$W$100,11,FALSE)</f>
        <v>0</v>
      </c>
      <c r="W1866">
        <f>VLOOKUP($D1866,Artslister!$A$1:$W$100,12,FALSE)</f>
        <v>0</v>
      </c>
      <c r="X1866" t="str">
        <f>VLOOKUP($D1866,Artslister!$A$1:$W$100,13,FALSE)</f>
        <v>L.</v>
      </c>
      <c r="Y1866" t="e">
        <f>VLOOKUP($D1866,Artslister!$A$1:$W$100,15,FALSE)</f>
        <v>#N/A</v>
      </c>
      <c r="Z1866" t="e">
        <f>VLOOKUP($D1866,Artslister!$A$1:$W$100,17,FALSE)</f>
        <v>#N/A</v>
      </c>
    </row>
    <row r="1867" spans="1:26" x14ac:dyDescent="0.3">
      <c r="A1867" t="s">
        <v>98</v>
      </c>
      <c r="B1867">
        <v>2020</v>
      </c>
      <c r="C1867" t="s">
        <v>1557</v>
      </c>
      <c r="D1867" t="s">
        <v>1714</v>
      </c>
      <c r="E1867">
        <v>10</v>
      </c>
      <c r="H1867">
        <v>1</v>
      </c>
      <c r="M1867" t="str">
        <f>VLOOKUP($D1867,Artslister!$A$1:$W$100,2,FALSE)</f>
        <v>Rosa sp.</v>
      </c>
      <c r="N1867" t="str">
        <f>VLOOKUP($D1867,Artslister!$A$1:$W$100,3,FALSE)</f>
        <v>103384</v>
      </c>
      <c r="O1867" t="str">
        <f>VLOOKUP($D1867,Artslister!$A$1:$W$100,4,FALSE)</f>
        <v>63344</v>
      </c>
      <c r="P1867" t="str">
        <f>VLOOKUP($D1867,Artslister!$A$1:$W$100,5,FALSE)</f>
        <v>Plantae</v>
      </c>
      <c r="Q1867" t="str">
        <f>VLOOKUP($D1867,Artslister!$A$1:$W$100,6,FALSE)</f>
        <v>Magnoliophyta</v>
      </c>
      <c r="R1867" t="str">
        <f>VLOOKUP($D1867,Artslister!$A$1:$W$100,7,FALSE)</f>
        <v>Eudicots</v>
      </c>
      <c r="S1867" t="str">
        <f>VLOOKUP($D1867,Artslister!$A$1:$W$100,8,FALSE)</f>
        <v>Rosales</v>
      </c>
      <c r="T1867" t="str">
        <f>VLOOKUP($D1867,Artslister!$A$1:$W$100,9,FALSE)</f>
        <v>Rosaceae</v>
      </c>
      <c r="U1867" t="str">
        <f>VLOOKUP($D1867,Artslister!$A$1:$W$100,10,FALSE)</f>
        <v>Rosa</v>
      </c>
      <c r="V1867">
        <f>VLOOKUP($D1867,Artslister!$A$1:$W$100,11,FALSE)</f>
        <v>0</v>
      </c>
      <c r="W1867">
        <f>VLOOKUP($D1867,Artslister!$A$1:$W$100,12,FALSE)</f>
        <v>0</v>
      </c>
      <c r="X1867" t="str">
        <f>VLOOKUP($D1867,Artslister!$A$1:$W$100,13,FALSE)</f>
        <v>L.</v>
      </c>
      <c r="Y1867" t="e">
        <f>VLOOKUP($D1867,Artslister!$A$1:$W$100,15,FALSE)</f>
        <v>#N/A</v>
      </c>
      <c r="Z1867" t="e">
        <f>VLOOKUP($D1867,Artslister!$A$1:$W$100,17,FALSE)</f>
        <v>#N/A</v>
      </c>
    </row>
    <row r="1868" spans="1:26" x14ac:dyDescent="0.3">
      <c r="A1868" t="s">
        <v>98</v>
      </c>
      <c r="B1868">
        <v>2020</v>
      </c>
      <c r="C1868" t="s">
        <v>1563</v>
      </c>
      <c r="D1868" t="s">
        <v>1714</v>
      </c>
      <c r="E1868">
        <v>4</v>
      </c>
      <c r="H1868">
        <v>1</v>
      </c>
      <c r="M1868" t="str">
        <f>VLOOKUP($D1868,Artslister!$A$1:$W$100,2,FALSE)</f>
        <v>Rosa sp.</v>
      </c>
      <c r="N1868" t="str">
        <f>VLOOKUP($D1868,Artslister!$A$1:$W$100,3,FALSE)</f>
        <v>103384</v>
      </c>
      <c r="O1868" t="str">
        <f>VLOOKUP($D1868,Artslister!$A$1:$W$100,4,FALSE)</f>
        <v>63344</v>
      </c>
      <c r="P1868" t="str">
        <f>VLOOKUP($D1868,Artslister!$A$1:$W$100,5,FALSE)</f>
        <v>Plantae</v>
      </c>
      <c r="Q1868" t="str">
        <f>VLOOKUP($D1868,Artslister!$A$1:$W$100,6,FALSE)</f>
        <v>Magnoliophyta</v>
      </c>
      <c r="R1868" t="str">
        <f>VLOOKUP($D1868,Artslister!$A$1:$W$100,7,FALSE)</f>
        <v>Eudicots</v>
      </c>
      <c r="S1868" t="str">
        <f>VLOOKUP($D1868,Artslister!$A$1:$W$100,8,FALSE)</f>
        <v>Rosales</v>
      </c>
      <c r="T1868" t="str">
        <f>VLOOKUP($D1868,Artslister!$A$1:$W$100,9,FALSE)</f>
        <v>Rosaceae</v>
      </c>
      <c r="U1868" t="str">
        <f>VLOOKUP($D1868,Artslister!$A$1:$W$100,10,FALSE)</f>
        <v>Rosa</v>
      </c>
      <c r="V1868">
        <f>VLOOKUP($D1868,Artslister!$A$1:$W$100,11,FALSE)</f>
        <v>0</v>
      </c>
      <c r="W1868">
        <f>VLOOKUP($D1868,Artslister!$A$1:$W$100,12,FALSE)</f>
        <v>0</v>
      </c>
      <c r="X1868" t="str">
        <f>VLOOKUP($D1868,Artslister!$A$1:$W$100,13,FALSE)</f>
        <v>L.</v>
      </c>
      <c r="Y1868" t="e">
        <f>VLOOKUP($D1868,Artslister!$A$1:$W$100,15,FALSE)</f>
        <v>#N/A</v>
      </c>
      <c r="Z1868" t="e">
        <f>VLOOKUP($D1868,Artslister!$A$1:$W$100,17,FALSE)</f>
        <v>#N/A</v>
      </c>
    </row>
    <row r="1869" spans="1:26" x14ac:dyDescent="0.3">
      <c r="A1869" t="s">
        <v>98</v>
      </c>
      <c r="B1869">
        <v>2020</v>
      </c>
      <c r="C1869" t="s">
        <v>1561</v>
      </c>
      <c r="D1869" t="s">
        <v>1714</v>
      </c>
      <c r="E1869">
        <v>7</v>
      </c>
      <c r="H1869">
        <v>1</v>
      </c>
      <c r="M1869" t="str">
        <f>VLOOKUP($D1869,Artslister!$A$1:$W$100,2,FALSE)</f>
        <v>Rosa sp.</v>
      </c>
      <c r="N1869" t="str">
        <f>VLOOKUP($D1869,Artslister!$A$1:$W$100,3,FALSE)</f>
        <v>103384</v>
      </c>
      <c r="O1869" t="str">
        <f>VLOOKUP($D1869,Artslister!$A$1:$W$100,4,FALSE)</f>
        <v>63344</v>
      </c>
      <c r="P1869" t="str">
        <f>VLOOKUP($D1869,Artslister!$A$1:$W$100,5,FALSE)</f>
        <v>Plantae</v>
      </c>
      <c r="Q1869" t="str">
        <f>VLOOKUP($D1869,Artslister!$A$1:$W$100,6,FALSE)</f>
        <v>Magnoliophyta</v>
      </c>
      <c r="R1869" t="str">
        <f>VLOOKUP($D1869,Artslister!$A$1:$W$100,7,FALSE)</f>
        <v>Eudicots</v>
      </c>
      <c r="S1869" t="str">
        <f>VLOOKUP($D1869,Artslister!$A$1:$W$100,8,FALSE)</f>
        <v>Rosales</v>
      </c>
      <c r="T1869" t="str">
        <f>VLOOKUP($D1869,Artslister!$A$1:$W$100,9,FALSE)</f>
        <v>Rosaceae</v>
      </c>
      <c r="U1869" t="str">
        <f>VLOOKUP($D1869,Artslister!$A$1:$W$100,10,FALSE)</f>
        <v>Rosa</v>
      </c>
      <c r="V1869">
        <f>VLOOKUP($D1869,Artslister!$A$1:$W$100,11,FALSE)</f>
        <v>0</v>
      </c>
      <c r="W1869">
        <f>VLOOKUP($D1869,Artslister!$A$1:$W$100,12,FALSE)</f>
        <v>0</v>
      </c>
      <c r="X1869" t="str">
        <f>VLOOKUP($D1869,Artslister!$A$1:$W$100,13,FALSE)</f>
        <v>L.</v>
      </c>
      <c r="Y1869" t="e">
        <f>VLOOKUP($D1869,Artslister!$A$1:$W$100,15,FALSE)</f>
        <v>#N/A</v>
      </c>
      <c r="Z1869" t="e">
        <f>VLOOKUP($D1869,Artslister!$A$1:$W$100,17,FALSE)</f>
        <v>#N/A</v>
      </c>
    </row>
    <row r="1870" spans="1:26" x14ac:dyDescent="0.3">
      <c r="A1870" t="s">
        <v>98</v>
      </c>
      <c r="B1870">
        <v>2020</v>
      </c>
      <c r="C1870" t="s">
        <v>1556</v>
      </c>
      <c r="D1870" t="s">
        <v>1714</v>
      </c>
      <c r="E1870">
        <v>2</v>
      </c>
      <c r="H1870">
        <v>1</v>
      </c>
      <c r="M1870" t="str">
        <f>VLOOKUP($D1870,Artslister!$A$1:$W$100,2,FALSE)</f>
        <v>Rosa sp.</v>
      </c>
      <c r="N1870" t="str">
        <f>VLOOKUP($D1870,Artslister!$A$1:$W$100,3,FALSE)</f>
        <v>103384</v>
      </c>
      <c r="O1870" t="str">
        <f>VLOOKUP($D1870,Artslister!$A$1:$W$100,4,FALSE)</f>
        <v>63344</v>
      </c>
      <c r="P1870" t="str">
        <f>VLOOKUP($D1870,Artslister!$A$1:$W$100,5,FALSE)</f>
        <v>Plantae</v>
      </c>
      <c r="Q1870" t="str">
        <f>VLOOKUP($D1870,Artslister!$A$1:$W$100,6,FALSE)</f>
        <v>Magnoliophyta</v>
      </c>
      <c r="R1870" t="str">
        <f>VLOOKUP($D1870,Artslister!$A$1:$W$100,7,FALSE)</f>
        <v>Eudicots</v>
      </c>
      <c r="S1870" t="str">
        <f>VLOOKUP($D1870,Artslister!$A$1:$W$100,8,FALSE)</f>
        <v>Rosales</v>
      </c>
      <c r="T1870" t="str">
        <f>VLOOKUP($D1870,Artslister!$A$1:$W$100,9,FALSE)</f>
        <v>Rosaceae</v>
      </c>
      <c r="U1870" t="str">
        <f>VLOOKUP($D1870,Artslister!$A$1:$W$100,10,FALSE)</f>
        <v>Rosa</v>
      </c>
      <c r="V1870">
        <f>VLOOKUP($D1870,Artslister!$A$1:$W$100,11,FALSE)</f>
        <v>0</v>
      </c>
      <c r="W1870">
        <f>VLOOKUP($D1870,Artslister!$A$1:$W$100,12,FALSE)</f>
        <v>0</v>
      </c>
      <c r="X1870" t="str">
        <f>VLOOKUP($D1870,Artslister!$A$1:$W$100,13,FALSE)</f>
        <v>L.</v>
      </c>
      <c r="Y1870" t="e">
        <f>VLOOKUP($D1870,Artslister!$A$1:$W$100,15,FALSE)</f>
        <v>#N/A</v>
      </c>
      <c r="Z1870" t="e">
        <f>VLOOKUP($D1870,Artslister!$A$1:$W$100,17,FALSE)</f>
        <v>#N/A</v>
      </c>
    </row>
    <row r="1871" spans="1:26" x14ac:dyDescent="0.3">
      <c r="A1871" t="s">
        <v>98</v>
      </c>
      <c r="B1871">
        <v>2020</v>
      </c>
      <c r="C1871" t="s">
        <v>1558</v>
      </c>
      <c r="D1871" t="s">
        <v>1714</v>
      </c>
      <c r="E1871">
        <v>2</v>
      </c>
      <c r="H1871">
        <v>1</v>
      </c>
      <c r="M1871" t="str">
        <f>VLOOKUP($D1871,Artslister!$A$1:$W$100,2,FALSE)</f>
        <v>Rosa sp.</v>
      </c>
      <c r="N1871" t="str">
        <f>VLOOKUP($D1871,Artslister!$A$1:$W$100,3,FALSE)</f>
        <v>103384</v>
      </c>
      <c r="O1871" t="str">
        <f>VLOOKUP($D1871,Artslister!$A$1:$W$100,4,FALSE)</f>
        <v>63344</v>
      </c>
      <c r="P1871" t="str">
        <f>VLOOKUP($D1871,Artslister!$A$1:$W$100,5,FALSE)</f>
        <v>Plantae</v>
      </c>
      <c r="Q1871" t="str">
        <f>VLOOKUP($D1871,Artslister!$A$1:$W$100,6,FALSE)</f>
        <v>Magnoliophyta</v>
      </c>
      <c r="R1871" t="str">
        <f>VLOOKUP($D1871,Artslister!$A$1:$W$100,7,FALSE)</f>
        <v>Eudicots</v>
      </c>
      <c r="S1871" t="str">
        <f>VLOOKUP($D1871,Artslister!$A$1:$W$100,8,FALSE)</f>
        <v>Rosales</v>
      </c>
      <c r="T1871" t="str">
        <f>VLOOKUP($D1871,Artslister!$A$1:$W$100,9,FALSE)</f>
        <v>Rosaceae</v>
      </c>
      <c r="U1871" t="str">
        <f>VLOOKUP($D1871,Artslister!$A$1:$W$100,10,FALSE)</f>
        <v>Rosa</v>
      </c>
      <c r="V1871">
        <f>VLOOKUP($D1871,Artslister!$A$1:$W$100,11,FALSE)</f>
        <v>0</v>
      </c>
      <c r="W1871">
        <f>VLOOKUP($D1871,Artslister!$A$1:$W$100,12,FALSE)</f>
        <v>0</v>
      </c>
      <c r="X1871" t="str">
        <f>VLOOKUP($D1871,Artslister!$A$1:$W$100,13,FALSE)</f>
        <v>L.</v>
      </c>
      <c r="Y1871" t="e">
        <f>VLOOKUP($D1871,Artslister!$A$1:$W$100,15,FALSE)</f>
        <v>#N/A</v>
      </c>
      <c r="Z1871" t="e">
        <f>VLOOKUP($D1871,Artslister!$A$1:$W$100,17,FALSE)</f>
        <v>#N/A</v>
      </c>
    </row>
    <row r="1872" spans="1:26" x14ac:dyDescent="0.3">
      <c r="A1872" t="s">
        <v>85</v>
      </c>
      <c r="B1872">
        <v>2020</v>
      </c>
      <c r="C1872" t="s">
        <v>1586</v>
      </c>
      <c r="D1872" t="s">
        <v>1714</v>
      </c>
      <c r="E1872">
        <v>2</v>
      </c>
      <c r="H1872">
        <v>1</v>
      </c>
      <c r="M1872" t="str">
        <f>VLOOKUP($D1872,Artslister!$A$1:$W$100,2,FALSE)</f>
        <v>Rosa sp.</v>
      </c>
      <c r="N1872" t="str">
        <f>VLOOKUP($D1872,Artslister!$A$1:$W$100,3,FALSE)</f>
        <v>103384</v>
      </c>
      <c r="O1872" t="str">
        <f>VLOOKUP($D1872,Artslister!$A$1:$W$100,4,FALSE)</f>
        <v>63344</v>
      </c>
      <c r="P1872" t="str">
        <f>VLOOKUP($D1872,Artslister!$A$1:$W$100,5,FALSE)</f>
        <v>Plantae</v>
      </c>
      <c r="Q1872" t="str">
        <f>VLOOKUP($D1872,Artslister!$A$1:$W$100,6,FALSE)</f>
        <v>Magnoliophyta</v>
      </c>
      <c r="R1872" t="str">
        <f>VLOOKUP($D1872,Artslister!$A$1:$W$100,7,FALSE)</f>
        <v>Eudicots</v>
      </c>
      <c r="S1872" t="str">
        <f>VLOOKUP($D1872,Artslister!$A$1:$W$100,8,FALSE)</f>
        <v>Rosales</v>
      </c>
      <c r="T1872" t="str">
        <f>VLOOKUP($D1872,Artslister!$A$1:$W$100,9,FALSE)</f>
        <v>Rosaceae</v>
      </c>
      <c r="U1872" t="str">
        <f>VLOOKUP($D1872,Artslister!$A$1:$W$100,10,FALSE)</f>
        <v>Rosa</v>
      </c>
      <c r="V1872">
        <f>VLOOKUP($D1872,Artslister!$A$1:$W$100,11,FALSE)</f>
        <v>0</v>
      </c>
      <c r="W1872">
        <f>VLOOKUP($D1872,Artslister!$A$1:$W$100,12,FALSE)</f>
        <v>0</v>
      </c>
      <c r="X1872" t="str">
        <f>VLOOKUP($D1872,Artslister!$A$1:$W$100,13,FALSE)</f>
        <v>L.</v>
      </c>
      <c r="Y1872" t="e">
        <f>VLOOKUP($D1872,Artslister!$A$1:$W$100,15,FALSE)</f>
        <v>#N/A</v>
      </c>
      <c r="Z1872" t="e">
        <f>VLOOKUP($D1872,Artslister!$A$1:$W$100,17,FALSE)</f>
        <v>#N/A</v>
      </c>
    </row>
    <row r="1873" spans="1:26" x14ac:dyDescent="0.3">
      <c r="A1873" t="s">
        <v>148</v>
      </c>
      <c r="B1873">
        <v>2020</v>
      </c>
      <c r="C1873" t="s">
        <v>1608</v>
      </c>
      <c r="D1873" t="s">
        <v>1714</v>
      </c>
      <c r="E1873">
        <v>2</v>
      </c>
      <c r="H1873">
        <v>1</v>
      </c>
      <c r="M1873" t="str">
        <f>VLOOKUP($D1873,Artslister!$A$1:$W$100,2,FALSE)</f>
        <v>Rosa sp.</v>
      </c>
      <c r="N1873" t="str">
        <f>VLOOKUP($D1873,Artslister!$A$1:$W$100,3,FALSE)</f>
        <v>103384</v>
      </c>
      <c r="O1873" t="str">
        <f>VLOOKUP($D1873,Artslister!$A$1:$W$100,4,FALSE)</f>
        <v>63344</v>
      </c>
      <c r="P1873" t="str">
        <f>VLOOKUP($D1873,Artslister!$A$1:$W$100,5,FALSE)</f>
        <v>Plantae</v>
      </c>
      <c r="Q1873" t="str">
        <f>VLOOKUP($D1873,Artslister!$A$1:$W$100,6,FALSE)</f>
        <v>Magnoliophyta</v>
      </c>
      <c r="R1873" t="str">
        <f>VLOOKUP($D1873,Artslister!$A$1:$W$100,7,FALSE)</f>
        <v>Eudicots</v>
      </c>
      <c r="S1873" t="str">
        <f>VLOOKUP($D1873,Artslister!$A$1:$W$100,8,FALSE)</f>
        <v>Rosales</v>
      </c>
      <c r="T1873" t="str">
        <f>VLOOKUP($D1873,Artslister!$A$1:$W$100,9,FALSE)</f>
        <v>Rosaceae</v>
      </c>
      <c r="U1873" t="str">
        <f>VLOOKUP($D1873,Artslister!$A$1:$W$100,10,FALSE)</f>
        <v>Rosa</v>
      </c>
      <c r="V1873">
        <f>VLOOKUP($D1873,Artslister!$A$1:$W$100,11,FALSE)</f>
        <v>0</v>
      </c>
      <c r="W1873">
        <f>VLOOKUP($D1873,Artslister!$A$1:$W$100,12,FALSE)</f>
        <v>0</v>
      </c>
      <c r="X1873" t="str">
        <f>VLOOKUP($D1873,Artslister!$A$1:$W$100,13,FALSE)</f>
        <v>L.</v>
      </c>
      <c r="Y1873" t="e">
        <f>VLOOKUP($D1873,Artslister!$A$1:$W$100,15,FALSE)</f>
        <v>#N/A</v>
      </c>
      <c r="Z1873" t="e">
        <f>VLOOKUP($D1873,Artslister!$A$1:$W$100,17,FALSE)</f>
        <v>#N/A</v>
      </c>
    </row>
    <row r="1874" spans="1:26" x14ac:dyDescent="0.3">
      <c r="A1874" t="s">
        <v>148</v>
      </c>
      <c r="B1874">
        <v>2020</v>
      </c>
      <c r="C1874" t="s">
        <v>1612</v>
      </c>
      <c r="D1874" t="s">
        <v>1714</v>
      </c>
      <c r="E1874">
        <v>5</v>
      </c>
      <c r="H1874">
        <v>1</v>
      </c>
      <c r="M1874" t="str">
        <f>VLOOKUP($D1874,Artslister!$A$1:$W$100,2,FALSE)</f>
        <v>Rosa sp.</v>
      </c>
      <c r="N1874" t="str">
        <f>VLOOKUP($D1874,Artslister!$A$1:$W$100,3,FALSE)</f>
        <v>103384</v>
      </c>
      <c r="O1874" t="str">
        <f>VLOOKUP($D1874,Artslister!$A$1:$W$100,4,FALSE)</f>
        <v>63344</v>
      </c>
      <c r="P1874" t="str">
        <f>VLOOKUP($D1874,Artslister!$A$1:$W$100,5,FALSE)</f>
        <v>Plantae</v>
      </c>
      <c r="Q1874" t="str">
        <f>VLOOKUP($D1874,Artslister!$A$1:$W$100,6,FALSE)</f>
        <v>Magnoliophyta</v>
      </c>
      <c r="R1874" t="str">
        <f>VLOOKUP($D1874,Artslister!$A$1:$W$100,7,FALSE)</f>
        <v>Eudicots</v>
      </c>
      <c r="S1874" t="str">
        <f>VLOOKUP($D1874,Artslister!$A$1:$W$100,8,FALSE)</f>
        <v>Rosales</v>
      </c>
      <c r="T1874" t="str">
        <f>VLOOKUP($D1874,Artslister!$A$1:$W$100,9,FALSE)</f>
        <v>Rosaceae</v>
      </c>
      <c r="U1874" t="str">
        <f>VLOOKUP($D1874,Artslister!$A$1:$W$100,10,FALSE)</f>
        <v>Rosa</v>
      </c>
      <c r="V1874">
        <f>VLOOKUP($D1874,Artslister!$A$1:$W$100,11,FALSE)</f>
        <v>0</v>
      </c>
      <c r="W1874">
        <f>VLOOKUP($D1874,Artslister!$A$1:$W$100,12,FALSE)</f>
        <v>0</v>
      </c>
      <c r="X1874" t="str">
        <f>VLOOKUP($D1874,Artslister!$A$1:$W$100,13,FALSE)</f>
        <v>L.</v>
      </c>
      <c r="Y1874" t="e">
        <f>VLOOKUP($D1874,Artslister!$A$1:$W$100,15,FALSE)</f>
        <v>#N/A</v>
      </c>
      <c r="Z1874" t="e">
        <f>VLOOKUP($D1874,Artslister!$A$1:$W$100,17,FALSE)</f>
        <v>#N/A</v>
      </c>
    </row>
    <row r="1875" spans="1:26" x14ac:dyDescent="0.3">
      <c r="A1875" t="s">
        <v>148</v>
      </c>
      <c r="B1875">
        <v>2020</v>
      </c>
      <c r="C1875" t="s">
        <v>1615</v>
      </c>
      <c r="D1875" t="s">
        <v>1714</v>
      </c>
      <c r="E1875">
        <v>1</v>
      </c>
      <c r="H1875">
        <v>1</v>
      </c>
      <c r="M1875" t="str">
        <f>VLOOKUP($D1875,Artslister!$A$1:$W$100,2,FALSE)</f>
        <v>Rosa sp.</v>
      </c>
      <c r="N1875" t="str">
        <f>VLOOKUP($D1875,Artslister!$A$1:$W$100,3,FALSE)</f>
        <v>103384</v>
      </c>
      <c r="O1875" t="str">
        <f>VLOOKUP($D1875,Artslister!$A$1:$W$100,4,FALSE)</f>
        <v>63344</v>
      </c>
      <c r="P1875" t="str">
        <f>VLOOKUP($D1875,Artslister!$A$1:$W$100,5,FALSE)</f>
        <v>Plantae</v>
      </c>
      <c r="Q1875" t="str">
        <f>VLOOKUP($D1875,Artslister!$A$1:$W$100,6,FALSE)</f>
        <v>Magnoliophyta</v>
      </c>
      <c r="R1875" t="str">
        <f>VLOOKUP($D1875,Artslister!$A$1:$W$100,7,FALSE)</f>
        <v>Eudicots</v>
      </c>
      <c r="S1875" t="str">
        <f>VLOOKUP($D1875,Artslister!$A$1:$W$100,8,FALSE)</f>
        <v>Rosales</v>
      </c>
      <c r="T1875" t="str">
        <f>VLOOKUP($D1875,Artslister!$A$1:$W$100,9,FALSE)</f>
        <v>Rosaceae</v>
      </c>
      <c r="U1875" t="str">
        <f>VLOOKUP($D1875,Artslister!$A$1:$W$100,10,FALSE)</f>
        <v>Rosa</v>
      </c>
      <c r="V1875">
        <f>VLOOKUP($D1875,Artslister!$A$1:$W$100,11,FALSE)</f>
        <v>0</v>
      </c>
      <c r="W1875">
        <f>VLOOKUP($D1875,Artslister!$A$1:$W$100,12,FALSE)</f>
        <v>0</v>
      </c>
      <c r="X1875" t="str">
        <f>VLOOKUP($D1875,Artslister!$A$1:$W$100,13,FALSE)</f>
        <v>L.</v>
      </c>
      <c r="Y1875" t="e">
        <f>VLOOKUP($D1875,Artslister!$A$1:$W$100,15,FALSE)</f>
        <v>#N/A</v>
      </c>
      <c r="Z1875" t="e">
        <f>VLOOKUP($D1875,Artslister!$A$1:$W$100,17,FALSE)</f>
        <v>#N/A</v>
      </c>
    </row>
    <row r="1876" spans="1:26" x14ac:dyDescent="0.3">
      <c r="A1876" t="s">
        <v>49</v>
      </c>
      <c r="B1876">
        <v>2020</v>
      </c>
      <c r="C1876" t="s">
        <v>1639</v>
      </c>
      <c r="D1876" t="s">
        <v>1714</v>
      </c>
      <c r="E1876">
        <v>3</v>
      </c>
      <c r="H1876">
        <v>1</v>
      </c>
      <c r="M1876" t="str">
        <f>VLOOKUP($D1876,Artslister!$A$1:$W$100,2,FALSE)</f>
        <v>Rosa sp.</v>
      </c>
      <c r="N1876" t="str">
        <f>VLOOKUP($D1876,Artslister!$A$1:$W$100,3,FALSE)</f>
        <v>103384</v>
      </c>
      <c r="O1876" t="str">
        <f>VLOOKUP($D1876,Artslister!$A$1:$W$100,4,FALSE)</f>
        <v>63344</v>
      </c>
      <c r="P1876" t="str">
        <f>VLOOKUP($D1876,Artslister!$A$1:$W$100,5,FALSE)</f>
        <v>Plantae</v>
      </c>
      <c r="Q1876" t="str">
        <f>VLOOKUP($D1876,Artslister!$A$1:$W$100,6,FALSE)</f>
        <v>Magnoliophyta</v>
      </c>
      <c r="R1876" t="str">
        <f>VLOOKUP($D1876,Artslister!$A$1:$W$100,7,FALSE)</f>
        <v>Eudicots</v>
      </c>
      <c r="S1876" t="str">
        <f>VLOOKUP($D1876,Artslister!$A$1:$W$100,8,FALSE)</f>
        <v>Rosales</v>
      </c>
      <c r="T1876" t="str">
        <f>VLOOKUP($D1876,Artslister!$A$1:$W$100,9,FALSE)</f>
        <v>Rosaceae</v>
      </c>
      <c r="U1876" t="str">
        <f>VLOOKUP($D1876,Artslister!$A$1:$W$100,10,FALSE)</f>
        <v>Rosa</v>
      </c>
      <c r="V1876">
        <f>VLOOKUP($D1876,Artslister!$A$1:$W$100,11,FALSE)</f>
        <v>0</v>
      </c>
      <c r="W1876">
        <f>VLOOKUP($D1876,Artslister!$A$1:$W$100,12,FALSE)</f>
        <v>0</v>
      </c>
      <c r="X1876" t="str">
        <f>VLOOKUP($D1876,Artslister!$A$1:$W$100,13,FALSE)</f>
        <v>L.</v>
      </c>
      <c r="Y1876" t="e">
        <f>VLOOKUP($D1876,Artslister!$A$1:$W$100,15,FALSE)</f>
        <v>#N/A</v>
      </c>
      <c r="Z1876" t="e">
        <f>VLOOKUP($D1876,Artslister!$A$1:$W$100,17,FALSE)</f>
        <v>#N/A</v>
      </c>
    </row>
    <row r="1877" spans="1:26" x14ac:dyDescent="0.3">
      <c r="A1877" t="s">
        <v>49</v>
      </c>
      <c r="B1877">
        <v>2020</v>
      </c>
      <c r="C1877" t="s">
        <v>1633</v>
      </c>
      <c r="D1877" t="s">
        <v>1714</v>
      </c>
      <c r="E1877">
        <v>10</v>
      </c>
      <c r="H1877">
        <v>1</v>
      </c>
      <c r="M1877" t="str">
        <f>VLOOKUP($D1877,Artslister!$A$1:$W$100,2,FALSE)</f>
        <v>Rosa sp.</v>
      </c>
      <c r="N1877" t="str">
        <f>VLOOKUP($D1877,Artslister!$A$1:$W$100,3,FALSE)</f>
        <v>103384</v>
      </c>
      <c r="O1877" t="str">
        <f>VLOOKUP($D1877,Artslister!$A$1:$W$100,4,FALSE)</f>
        <v>63344</v>
      </c>
      <c r="P1877" t="str">
        <f>VLOOKUP($D1877,Artslister!$A$1:$W$100,5,FALSE)</f>
        <v>Plantae</v>
      </c>
      <c r="Q1877" t="str">
        <f>VLOOKUP($D1877,Artslister!$A$1:$W$100,6,FALSE)</f>
        <v>Magnoliophyta</v>
      </c>
      <c r="R1877" t="str">
        <f>VLOOKUP($D1877,Artslister!$A$1:$W$100,7,FALSE)</f>
        <v>Eudicots</v>
      </c>
      <c r="S1877" t="str">
        <f>VLOOKUP($D1877,Artslister!$A$1:$W$100,8,FALSE)</f>
        <v>Rosales</v>
      </c>
      <c r="T1877" t="str">
        <f>VLOOKUP($D1877,Artslister!$A$1:$W$100,9,FALSE)</f>
        <v>Rosaceae</v>
      </c>
      <c r="U1877" t="str">
        <f>VLOOKUP($D1877,Artslister!$A$1:$W$100,10,FALSE)</f>
        <v>Rosa</v>
      </c>
      <c r="V1877">
        <f>VLOOKUP($D1877,Artslister!$A$1:$W$100,11,FALSE)</f>
        <v>0</v>
      </c>
      <c r="W1877">
        <f>VLOOKUP($D1877,Artslister!$A$1:$W$100,12,FALSE)</f>
        <v>0</v>
      </c>
      <c r="X1877" t="str">
        <f>VLOOKUP($D1877,Artslister!$A$1:$W$100,13,FALSE)</f>
        <v>L.</v>
      </c>
      <c r="Y1877" t="e">
        <f>VLOOKUP($D1877,Artslister!$A$1:$W$100,15,FALSE)</f>
        <v>#N/A</v>
      </c>
      <c r="Z1877" t="e">
        <f>VLOOKUP($D1877,Artslister!$A$1:$W$100,17,FALSE)</f>
        <v>#N/A</v>
      </c>
    </row>
    <row r="1878" spans="1:26" x14ac:dyDescent="0.3">
      <c r="A1878" t="s">
        <v>143</v>
      </c>
      <c r="B1878">
        <v>2020</v>
      </c>
      <c r="C1878" t="s">
        <v>1674</v>
      </c>
      <c r="D1878" t="s">
        <v>1714</v>
      </c>
      <c r="E1878">
        <v>5</v>
      </c>
      <c r="H1878">
        <v>1</v>
      </c>
      <c r="M1878" t="str">
        <f>VLOOKUP($D1878,Artslister!$A$1:$W$100,2,FALSE)</f>
        <v>Rosa sp.</v>
      </c>
      <c r="N1878" t="str">
        <f>VLOOKUP($D1878,Artslister!$A$1:$W$100,3,FALSE)</f>
        <v>103384</v>
      </c>
      <c r="O1878" t="str">
        <f>VLOOKUP($D1878,Artslister!$A$1:$W$100,4,FALSE)</f>
        <v>63344</v>
      </c>
      <c r="P1878" t="str">
        <f>VLOOKUP($D1878,Artslister!$A$1:$W$100,5,FALSE)</f>
        <v>Plantae</v>
      </c>
      <c r="Q1878" t="str">
        <f>VLOOKUP($D1878,Artslister!$A$1:$W$100,6,FALSE)</f>
        <v>Magnoliophyta</v>
      </c>
      <c r="R1878" t="str">
        <f>VLOOKUP($D1878,Artslister!$A$1:$W$100,7,FALSE)</f>
        <v>Eudicots</v>
      </c>
      <c r="S1878" t="str">
        <f>VLOOKUP($D1878,Artslister!$A$1:$W$100,8,FALSE)</f>
        <v>Rosales</v>
      </c>
      <c r="T1878" t="str">
        <f>VLOOKUP($D1878,Artslister!$A$1:$W$100,9,FALSE)</f>
        <v>Rosaceae</v>
      </c>
      <c r="U1878" t="str">
        <f>VLOOKUP($D1878,Artslister!$A$1:$W$100,10,FALSE)</f>
        <v>Rosa</v>
      </c>
      <c r="V1878">
        <f>VLOOKUP($D1878,Artslister!$A$1:$W$100,11,FALSE)</f>
        <v>0</v>
      </c>
      <c r="W1878">
        <f>VLOOKUP($D1878,Artslister!$A$1:$W$100,12,FALSE)</f>
        <v>0</v>
      </c>
      <c r="X1878" t="str">
        <f>VLOOKUP($D1878,Artslister!$A$1:$W$100,13,FALSE)</f>
        <v>L.</v>
      </c>
      <c r="Y1878" t="e">
        <f>VLOOKUP($D1878,Artslister!$A$1:$W$100,15,FALSE)</f>
        <v>#N/A</v>
      </c>
      <c r="Z1878" t="e">
        <f>VLOOKUP($D1878,Artslister!$A$1:$W$100,17,FALSE)</f>
        <v>#N/A</v>
      </c>
    </row>
    <row r="1879" spans="1:26" x14ac:dyDescent="0.3">
      <c r="A1879" t="s">
        <v>143</v>
      </c>
      <c r="B1879">
        <v>2020</v>
      </c>
      <c r="C1879" t="s">
        <v>1676</v>
      </c>
      <c r="D1879" t="s">
        <v>1714</v>
      </c>
      <c r="E1879">
        <v>1</v>
      </c>
      <c r="H1879">
        <v>1</v>
      </c>
      <c r="M1879" t="str">
        <f>VLOOKUP($D1879,Artslister!$A$1:$W$100,2,FALSE)</f>
        <v>Rosa sp.</v>
      </c>
      <c r="N1879" t="str">
        <f>VLOOKUP($D1879,Artslister!$A$1:$W$100,3,FALSE)</f>
        <v>103384</v>
      </c>
      <c r="O1879" t="str">
        <f>VLOOKUP($D1879,Artslister!$A$1:$W$100,4,FALSE)</f>
        <v>63344</v>
      </c>
      <c r="P1879" t="str">
        <f>VLOOKUP($D1879,Artslister!$A$1:$W$100,5,FALSE)</f>
        <v>Plantae</v>
      </c>
      <c r="Q1879" t="str">
        <f>VLOOKUP($D1879,Artslister!$A$1:$W$100,6,FALSE)</f>
        <v>Magnoliophyta</v>
      </c>
      <c r="R1879" t="str">
        <f>VLOOKUP($D1879,Artslister!$A$1:$W$100,7,FALSE)</f>
        <v>Eudicots</v>
      </c>
      <c r="S1879" t="str">
        <f>VLOOKUP($D1879,Artslister!$A$1:$W$100,8,FALSE)</f>
        <v>Rosales</v>
      </c>
      <c r="T1879" t="str">
        <f>VLOOKUP($D1879,Artslister!$A$1:$W$100,9,FALSE)</f>
        <v>Rosaceae</v>
      </c>
      <c r="U1879" t="str">
        <f>VLOOKUP($D1879,Artslister!$A$1:$W$100,10,FALSE)</f>
        <v>Rosa</v>
      </c>
      <c r="V1879">
        <f>VLOOKUP($D1879,Artslister!$A$1:$W$100,11,FALSE)</f>
        <v>0</v>
      </c>
      <c r="W1879">
        <f>VLOOKUP($D1879,Artslister!$A$1:$W$100,12,FALSE)</f>
        <v>0</v>
      </c>
      <c r="X1879" t="str">
        <f>VLOOKUP($D1879,Artslister!$A$1:$W$100,13,FALSE)</f>
        <v>L.</v>
      </c>
      <c r="Y1879" t="e">
        <f>VLOOKUP($D1879,Artslister!$A$1:$W$100,15,FALSE)</f>
        <v>#N/A</v>
      </c>
      <c r="Z1879" t="e">
        <f>VLOOKUP($D1879,Artslister!$A$1:$W$100,17,FALSE)</f>
        <v>#N/A</v>
      </c>
    </row>
    <row r="1880" spans="1:26" x14ac:dyDescent="0.3">
      <c r="A1880" t="s">
        <v>41</v>
      </c>
      <c r="B1880">
        <v>2021</v>
      </c>
      <c r="C1880" t="s">
        <v>1068</v>
      </c>
      <c r="D1880" t="s">
        <v>1714</v>
      </c>
      <c r="E1880">
        <v>3</v>
      </c>
      <c r="J1880">
        <v>1</v>
      </c>
      <c r="M1880" t="str">
        <f>VLOOKUP($D1880,Artslister!$A$1:$W$100,2,FALSE)</f>
        <v>Rosa sp.</v>
      </c>
      <c r="N1880" t="str">
        <f>VLOOKUP($D1880,Artslister!$A$1:$W$100,3,FALSE)</f>
        <v>103384</v>
      </c>
      <c r="O1880" t="str">
        <f>VLOOKUP($D1880,Artslister!$A$1:$W$100,4,FALSE)</f>
        <v>63344</v>
      </c>
      <c r="P1880" t="str">
        <f>VLOOKUP($D1880,Artslister!$A$1:$W$100,5,FALSE)</f>
        <v>Plantae</v>
      </c>
      <c r="Q1880" t="str">
        <f>VLOOKUP($D1880,Artslister!$A$1:$W$100,6,FALSE)</f>
        <v>Magnoliophyta</v>
      </c>
      <c r="R1880" t="str">
        <f>VLOOKUP($D1880,Artslister!$A$1:$W$100,7,FALSE)</f>
        <v>Eudicots</v>
      </c>
      <c r="S1880" t="str">
        <f>VLOOKUP($D1880,Artslister!$A$1:$W$100,8,FALSE)</f>
        <v>Rosales</v>
      </c>
      <c r="T1880" t="str">
        <f>VLOOKUP($D1880,Artslister!$A$1:$W$100,9,FALSE)</f>
        <v>Rosaceae</v>
      </c>
      <c r="U1880" t="str">
        <f>VLOOKUP($D1880,Artslister!$A$1:$W$100,10,FALSE)</f>
        <v>Rosa</v>
      </c>
      <c r="V1880">
        <f>VLOOKUP($D1880,Artslister!$A$1:$W$100,11,FALSE)</f>
        <v>0</v>
      </c>
      <c r="W1880">
        <f>VLOOKUP($D1880,Artslister!$A$1:$W$100,12,FALSE)</f>
        <v>0</v>
      </c>
      <c r="X1880" t="str">
        <f>VLOOKUP($D1880,Artslister!$A$1:$W$100,13,FALSE)</f>
        <v>L.</v>
      </c>
      <c r="Y1880" t="e">
        <f>VLOOKUP($D1880,Artslister!$A$1:$W$100,15,FALSE)</f>
        <v>#N/A</v>
      </c>
      <c r="Z1880" t="e">
        <f>VLOOKUP($D1880,Artslister!$A$1:$W$100,17,FALSE)</f>
        <v>#N/A</v>
      </c>
    </row>
    <row r="1881" spans="1:26" x14ac:dyDescent="0.3">
      <c r="A1881" t="s">
        <v>41</v>
      </c>
      <c r="B1881">
        <v>2021</v>
      </c>
      <c r="C1881" t="s">
        <v>1077</v>
      </c>
      <c r="D1881" t="s">
        <v>1714</v>
      </c>
      <c r="E1881">
        <v>1</v>
      </c>
      <c r="I1881">
        <v>1</v>
      </c>
      <c r="M1881" t="str">
        <f>VLOOKUP($D1881,Artslister!$A$1:$W$100,2,FALSE)</f>
        <v>Rosa sp.</v>
      </c>
      <c r="N1881" t="str">
        <f>VLOOKUP($D1881,Artslister!$A$1:$W$100,3,FALSE)</f>
        <v>103384</v>
      </c>
      <c r="O1881" t="str">
        <f>VLOOKUP($D1881,Artslister!$A$1:$W$100,4,FALSE)</f>
        <v>63344</v>
      </c>
      <c r="P1881" t="str">
        <f>VLOOKUP($D1881,Artslister!$A$1:$W$100,5,FALSE)</f>
        <v>Plantae</v>
      </c>
      <c r="Q1881" t="str">
        <f>VLOOKUP($D1881,Artslister!$A$1:$W$100,6,FALSE)</f>
        <v>Magnoliophyta</v>
      </c>
      <c r="R1881" t="str">
        <f>VLOOKUP($D1881,Artslister!$A$1:$W$100,7,FALSE)</f>
        <v>Eudicots</v>
      </c>
      <c r="S1881" t="str">
        <f>VLOOKUP($D1881,Artslister!$A$1:$W$100,8,FALSE)</f>
        <v>Rosales</v>
      </c>
      <c r="T1881" t="str">
        <f>VLOOKUP($D1881,Artslister!$A$1:$W$100,9,FALSE)</f>
        <v>Rosaceae</v>
      </c>
      <c r="U1881" t="str">
        <f>VLOOKUP($D1881,Artslister!$A$1:$W$100,10,FALSE)</f>
        <v>Rosa</v>
      </c>
      <c r="V1881">
        <f>VLOOKUP($D1881,Artslister!$A$1:$W$100,11,FALSE)</f>
        <v>0</v>
      </c>
      <c r="W1881">
        <f>VLOOKUP($D1881,Artslister!$A$1:$W$100,12,FALSE)</f>
        <v>0</v>
      </c>
      <c r="X1881" t="str">
        <f>VLOOKUP($D1881,Artslister!$A$1:$W$100,13,FALSE)</f>
        <v>L.</v>
      </c>
      <c r="Y1881" t="e">
        <f>VLOOKUP($D1881,Artslister!$A$1:$W$100,15,FALSE)</f>
        <v>#N/A</v>
      </c>
      <c r="Z1881" t="e">
        <f>VLOOKUP($D1881,Artslister!$A$1:$W$100,17,FALSE)</f>
        <v>#N/A</v>
      </c>
    </row>
    <row r="1882" spans="1:26" x14ac:dyDescent="0.3">
      <c r="A1882" t="s">
        <v>41</v>
      </c>
      <c r="B1882">
        <v>2021</v>
      </c>
      <c r="C1882" t="s">
        <v>1078</v>
      </c>
      <c r="D1882" t="s">
        <v>1714</v>
      </c>
      <c r="E1882">
        <v>3</v>
      </c>
      <c r="I1882">
        <v>1</v>
      </c>
      <c r="M1882" t="str">
        <f>VLOOKUP($D1882,Artslister!$A$1:$W$100,2,FALSE)</f>
        <v>Rosa sp.</v>
      </c>
      <c r="N1882" t="str">
        <f>VLOOKUP($D1882,Artslister!$A$1:$W$100,3,FALSE)</f>
        <v>103384</v>
      </c>
      <c r="O1882" t="str">
        <f>VLOOKUP($D1882,Artslister!$A$1:$W$100,4,FALSE)</f>
        <v>63344</v>
      </c>
      <c r="P1882" t="str">
        <f>VLOOKUP($D1882,Artslister!$A$1:$W$100,5,FALSE)</f>
        <v>Plantae</v>
      </c>
      <c r="Q1882" t="str">
        <f>VLOOKUP($D1882,Artslister!$A$1:$W$100,6,FALSE)</f>
        <v>Magnoliophyta</v>
      </c>
      <c r="R1882" t="str">
        <f>VLOOKUP($D1882,Artslister!$A$1:$W$100,7,FALSE)</f>
        <v>Eudicots</v>
      </c>
      <c r="S1882" t="str">
        <f>VLOOKUP($D1882,Artslister!$A$1:$W$100,8,FALSE)</f>
        <v>Rosales</v>
      </c>
      <c r="T1882" t="str">
        <f>VLOOKUP($D1882,Artslister!$A$1:$W$100,9,FALSE)</f>
        <v>Rosaceae</v>
      </c>
      <c r="U1882" t="str">
        <f>VLOOKUP($D1882,Artslister!$A$1:$W$100,10,FALSE)</f>
        <v>Rosa</v>
      </c>
      <c r="V1882">
        <f>VLOOKUP($D1882,Artslister!$A$1:$W$100,11,FALSE)</f>
        <v>0</v>
      </c>
      <c r="W1882">
        <f>VLOOKUP($D1882,Artslister!$A$1:$W$100,12,FALSE)</f>
        <v>0</v>
      </c>
      <c r="X1882" t="str">
        <f>VLOOKUP($D1882,Artslister!$A$1:$W$100,13,FALSE)</f>
        <v>L.</v>
      </c>
      <c r="Y1882" t="e">
        <f>VLOOKUP($D1882,Artslister!$A$1:$W$100,15,FALSE)</f>
        <v>#N/A</v>
      </c>
      <c r="Z1882" t="e">
        <f>VLOOKUP($D1882,Artslister!$A$1:$W$100,17,FALSE)</f>
        <v>#N/A</v>
      </c>
    </row>
    <row r="1883" spans="1:26" x14ac:dyDescent="0.3">
      <c r="A1883" t="s">
        <v>127</v>
      </c>
      <c r="B1883">
        <v>2021</v>
      </c>
      <c r="C1883" t="s">
        <v>1112</v>
      </c>
      <c r="D1883" t="s">
        <v>1714</v>
      </c>
      <c r="E1883">
        <v>4</v>
      </c>
      <c r="H1883">
        <v>1</v>
      </c>
      <c r="I1883">
        <v>1</v>
      </c>
      <c r="J1883">
        <v>1</v>
      </c>
      <c r="M1883" t="str">
        <f>VLOOKUP($D1883,Artslister!$A$1:$W$100,2,FALSE)</f>
        <v>Rosa sp.</v>
      </c>
      <c r="N1883" t="str">
        <f>VLOOKUP($D1883,Artslister!$A$1:$W$100,3,FALSE)</f>
        <v>103384</v>
      </c>
      <c r="O1883" t="str">
        <f>VLOOKUP($D1883,Artslister!$A$1:$W$100,4,FALSE)</f>
        <v>63344</v>
      </c>
      <c r="P1883" t="str">
        <f>VLOOKUP($D1883,Artslister!$A$1:$W$100,5,FALSE)</f>
        <v>Plantae</v>
      </c>
      <c r="Q1883" t="str">
        <f>VLOOKUP($D1883,Artslister!$A$1:$W$100,6,FALSE)</f>
        <v>Magnoliophyta</v>
      </c>
      <c r="R1883" t="str">
        <f>VLOOKUP($D1883,Artslister!$A$1:$W$100,7,FALSE)</f>
        <v>Eudicots</v>
      </c>
      <c r="S1883" t="str">
        <f>VLOOKUP($D1883,Artslister!$A$1:$W$100,8,FALSE)</f>
        <v>Rosales</v>
      </c>
      <c r="T1883" t="str">
        <f>VLOOKUP($D1883,Artslister!$A$1:$W$100,9,FALSE)</f>
        <v>Rosaceae</v>
      </c>
      <c r="U1883" t="str">
        <f>VLOOKUP($D1883,Artslister!$A$1:$W$100,10,FALSE)</f>
        <v>Rosa</v>
      </c>
      <c r="V1883">
        <f>VLOOKUP($D1883,Artslister!$A$1:$W$100,11,FALSE)</f>
        <v>0</v>
      </c>
      <c r="W1883">
        <f>VLOOKUP($D1883,Artslister!$A$1:$W$100,12,FALSE)</f>
        <v>0</v>
      </c>
      <c r="X1883" t="str">
        <f>VLOOKUP($D1883,Artslister!$A$1:$W$100,13,FALSE)</f>
        <v>L.</v>
      </c>
      <c r="Y1883" t="e">
        <f>VLOOKUP($D1883,Artslister!$A$1:$W$100,15,FALSE)</f>
        <v>#N/A</v>
      </c>
      <c r="Z1883" t="e">
        <f>VLOOKUP($D1883,Artslister!$A$1:$W$100,17,FALSE)</f>
        <v>#N/A</v>
      </c>
    </row>
    <row r="1884" spans="1:26" x14ac:dyDescent="0.3">
      <c r="A1884" t="s">
        <v>127</v>
      </c>
      <c r="B1884">
        <v>2021</v>
      </c>
      <c r="C1884" t="s">
        <v>1120</v>
      </c>
      <c r="D1884" t="s">
        <v>1714</v>
      </c>
      <c r="E1884">
        <v>20</v>
      </c>
      <c r="H1884">
        <v>1</v>
      </c>
      <c r="I1884">
        <v>1</v>
      </c>
      <c r="M1884" t="str">
        <f>VLOOKUP($D1884,Artslister!$A$1:$W$100,2,FALSE)</f>
        <v>Rosa sp.</v>
      </c>
      <c r="N1884" t="str">
        <f>VLOOKUP($D1884,Artslister!$A$1:$W$100,3,FALSE)</f>
        <v>103384</v>
      </c>
      <c r="O1884" t="str">
        <f>VLOOKUP($D1884,Artslister!$A$1:$W$100,4,FALSE)</f>
        <v>63344</v>
      </c>
      <c r="P1884" t="str">
        <f>VLOOKUP($D1884,Artslister!$A$1:$W$100,5,FALSE)</f>
        <v>Plantae</v>
      </c>
      <c r="Q1884" t="str">
        <f>VLOOKUP($D1884,Artslister!$A$1:$W$100,6,FALSE)</f>
        <v>Magnoliophyta</v>
      </c>
      <c r="R1884" t="str">
        <f>VLOOKUP($D1884,Artslister!$A$1:$W$100,7,FALSE)</f>
        <v>Eudicots</v>
      </c>
      <c r="S1884" t="str">
        <f>VLOOKUP($D1884,Artslister!$A$1:$W$100,8,FALSE)</f>
        <v>Rosales</v>
      </c>
      <c r="T1884" t="str">
        <f>VLOOKUP($D1884,Artslister!$A$1:$W$100,9,FALSE)</f>
        <v>Rosaceae</v>
      </c>
      <c r="U1884" t="str">
        <f>VLOOKUP($D1884,Artslister!$A$1:$W$100,10,FALSE)</f>
        <v>Rosa</v>
      </c>
      <c r="V1884">
        <f>VLOOKUP($D1884,Artslister!$A$1:$W$100,11,FALSE)</f>
        <v>0</v>
      </c>
      <c r="W1884">
        <f>VLOOKUP($D1884,Artslister!$A$1:$W$100,12,FALSE)</f>
        <v>0</v>
      </c>
      <c r="X1884" t="str">
        <f>VLOOKUP($D1884,Artslister!$A$1:$W$100,13,FALSE)</f>
        <v>L.</v>
      </c>
      <c r="Y1884" t="e">
        <f>VLOOKUP($D1884,Artslister!$A$1:$W$100,15,FALSE)</f>
        <v>#N/A</v>
      </c>
      <c r="Z1884" t="e">
        <f>VLOOKUP($D1884,Artslister!$A$1:$W$100,17,FALSE)</f>
        <v>#N/A</v>
      </c>
    </row>
    <row r="1885" spans="1:26" x14ac:dyDescent="0.3">
      <c r="A1885" t="s">
        <v>127</v>
      </c>
      <c r="B1885">
        <v>2021</v>
      </c>
      <c r="C1885" t="s">
        <v>1123</v>
      </c>
      <c r="D1885" t="s">
        <v>1714</v>
      </c>
      <c r="E1885">
        <v>9</v>
      </c>
      <c r="H1885">
        <v>1</v>
      </c>
      <c r="I1885">
        <v>1</v>
      </c>
      <c r="M1885" t="str">
        <f>VLOOKUP($D1885,Artslister!$A$1:$W$100,2,FALSE)</f>
        <v>Rosa sp.</v>
      </c>
      <c r="N1885" t="str">
        <f>VLOOKUP($D1885,Artslister!$A$1:$W$100,3,FALSE)</f>
        <v>103384</v>
      </c>
      <c r="O1885" t="str">
        <f>VLOOKUP($D1885,Artslister!$A$1:$W$100,4,FALSE)</f>
        <v>63344</v>
      </c>
      <c r="P1885" t="str">
        <f>VLOOKUP($D1885,Artslister!$A$1:$W$100,5,FALSE)</f>
        <v>Plantae</v>
      </c>
      <c r="Q1885" t="str">
        <f>VLOOKUP($D1885,Artslister!$A$1:$W$100,6,FALSE)</f>
        <v>Magnoliophyta</v>
      </c>
      <c r="R1885" t="str">
        <f>VLOOKUP($D1885,Artslister!$A$1:$W$100,7,FALSE)</f>
        <v>Eudicots</v>
      </c>
      <c r="S1885" t="str">
        <f>VLOOKUP($D1885,Artslister!$A$1:$W$100,8,FALSE)</f>
        <v>Rosales</v>
      </c>
      <c r="T1885" t="str">
        <f>VLOOKUP($D1885,Artslister!$A$1:$W$100,9,FALSE)</f>
        <v>Rosaceae</v>
      </c>
      <c r="U1885" t="str">
        <f>VLOOKUP($D1885,Artslister!$A$1:$W$100,10,FALSE)</f>
        <v>Rosa</v>
      </c>
      <c r="V1885">
        <f>VLOOKUP($D1885,Artslister!$A$1:$W$100,11,FALSE)</f>
        <v>0</v>
      </c>
      <c r="W1885">
        <f>VLOOKUP($D1885,Artslister!$A$1:$W$100,12,FALSE)</f>
        <v>0</v>
      </c>
      <c r="X1885" t="str">
        <f>VLOOKUP($D1885,Artslister!$A$1:$W$100,13,FALSE)</f>
        <v>L.</v>
      </c>
      <c r="Y1885" t="e">
        <f>VLOOKUP($D1885,Artslister!$A$1:$W$100,15,FALSE)</f>
        <v>#N/A</v>
      </c>
      <c r="Z1885" t="e">
        <f>VLOOKUP($D1885,Artslister!$A$1:$W$100,17,FALSE)</f>
        <v>#N/A</v>
      </c>
    </row>
    <row r="1886" spans="1:26" x14ac:dyDescent="0.3">
      <c r="A1886" t="s">
        <v>138</v>
      </c>
      <c r="B1886">
        <v>2021</v>
      </c>
      <c r="C1886" t="s">
        <v>1128</v>
      </c>
      <c r="D1886" t="s">
        <v>1714</v>
      </c>
      <c r="E1886">
        <v>40</v>
      </c>
      <c r="H1886">
        <v>1</v>
      </c>
      <c r="I1886">
        <v>1</v>
      </c>
      <c r="M1886" t="str">
        <f>VLOOKUP($D1886,Artslister!$A$1:$W$100,2,FALSE)</f>
        <v>Rosa sp.</v>
      </c>
      <c r="N1886" t="str">
        <f>VLOOKUP($D1886,Artslister!$A$1:$W$100,3,FALSE)</f>
        <v>103384</v>
      </c>
      <c r="O1886" t="str">
        <f>VLOOKUP($D1886,Artslister!$A$1:$W$100,4,FALSE)</f>
        <v>63344</v>
      </c>
      <c r="P1886" t="str">
        <f>VLOOKUP($D1886,Artslister!$A$1:$W$100,5,FALSE)</f>
        <v>Plantae</v>
      </c>
      <c r="Q1886" t="str">
        <f>VLOOKUP($D1886,Artslister!$A$1:$W$100,6,FALSE)</f>
        <v>Magnoliophyta</v>
      </c>
      <c r="R1886" t="str">
        <f>VLOOKUP($D1886,Artslister!$A$1:$W$100,7,FALSE)</f>
        <v>Eudicots</v>
      </c>
      <c r="S1886" t="str">
        <f>VLOOKUP($D1886,Artslister!$A$1:$W$100,8,FALSE)</f>
        <v>Rosales</v>
      </c>
      <c r="T1886" t="str">
        <f>VLOOKUP($D1886,Artslister!$A$1:$W$100,9,FALSE)</f>
        <v>Rosaceae</v>
      </c>
      <c r="U1886" t="str">
        <f>VLOOKUP($D1886,Artslister!$A$1:$W$100,10,FALSE)</f>
        <v>Rosa</v>
      </c>
      <c r="V1886">
        <f>VLOOKUP($D1886,Artslister!$A$1:$W$100,11,FALSE)</f>
        <v>0</v>
      </c>
      <c r="W1886">
        <f>VLOOKUP($D1886,Artslister!$A$1:$W$100,12,FALSE)</f>
        <v>0</v>
      </c>
      <c r="X1886" t="str">
        <f>VLOOKUP($D1886,Artslister!$A$1:$W$100,13,FALSE)</f>
        <v>L.</v>
      </c>
      <c r="Y1886" t="e">
        <f>VLOOKUP($D1886,Artslister!$A$1:$W$100,15,FALSE)</f>
        <v>#N/A</v>
      </c>
      <c r="Z1886" t="e">
        <f>VLOOKUP($D1886,Artslister!$A$1:$W$100,17,FALSE)</f>
        <v>#N/A</v>
      </c>
    </row>
    <row r="1887" spans="1:26" x14ac:dyDescent="0.3">
      <c r="A1887" t="s">
        <v>138</v>
      </c>
      <c r="B1887">
        <v>2021</v>
      </c>
      <c r="C1887" t="s">
        <v>1137</v>
      </c>
      <c r="D1887" t="s">
        <v>1714</v>
      </c>
      <c r="E1887">
        <v>5</v>
      </c>
      <c r="H1887">
        <v>1</v>
      </c>
      <c r="I1887">
        <v>1</v>
      </c>
      <c r="M1887" t="str">
        <f>VLOOKUP($D1887,Artslister!$A$1:$W$100,2,FALSE)</f>
        <v>Rosa sp.</v>
      </c>
      <c r="N1887" t="str">
        <f>VLOOKUP($D1887,Artslister!$A$1:$W$100,3,FALSE)</f>
        <v>103384</v>
      </c>
      <c r="O1887" t="str">
        <f>VLOOKUP($D1887,Artslister!$A$1:$W$100,4,FALSE)</f>
        <v>63344</v>
      </c>
      <c r="P1887" t="str">
        <f>VLOOKUP($D1887,Artslister!$A$1:$W$100,5,FALSE)</f>
        <v>Plantae</v>
      </c>
      <c r="Q1887" t="str">
        <f>VLOOKUP($D1887,Artslister!$A$1:$W$100,6,FALSE)</f>
        <v>Magnoliophyta</v>
      </c>
      <c r="R1887" t="str">
        <f>VLOOKUP($D1887,Artslister!$A$1:$W$100,7,FALSE)</f>
        <v>Eudicots</v>
      </c>
      <c r="S1887" t="str">
        <f>VLOOKUP($D1887,Artslister!$A$1:$W$100,8,FALSE)</f>
        <v>Rosales</v>
      </c>
      <c r="T1887" t="str">
        <f>VLOOKUP($D1887,Artslister!$A$1:$W$100,9,FALSE)</f>
        <v>Rosaceae</v>
      </c>
      <c r="U1887" t="str">
        <f>VLOOKUP($D1887,Artslister!$A$1:$W$100,10,FALSE)</f>
        <v>Rosa</v>
      </c>
      <c r="V1887">
        <f>VLOOKUP($D1887,Artslister!$A$1:$W$100,11,FALSE)</f>
        <v>0</v>
      </c>
      <c r="W1887">
        <f>VLOOKUP($D1887,Artslister!$A$1:$W$100,12,FALSE)</f>
        <v>0</v>
      </c>
      <c r="X1887" t="str">
        <f>VLOOKUP($D1887,Artslister!$A$1:$W$100,13,FALSE)</f>
        <v>L.</v>
      </c>
      <c r="Y1887" t="e">
        <f>VLOOKUP($D1887,Artslister!$A$1:$W$100,15,FALSE)</f>
        <v>#N/A</v>
      </c>
      <c r="Z1887" t="e">
        <f>VLOOKUP($D1887,Artslister!$A$1:$W$100,17,FALSE)</f>
        <v>#N/A</v>
      </c>
    </row>
    <row r="1888" spans="1:26" x14ac:dyDescent="0.3">
      <c r="A1888" t="s">
        <v>138</v>
      </c>
      <c r="B1888">
        <v>2021</v>
      </c>
      <c r="C1888" t="s">
        <v>1133</v>
      </c>
      <c r="D1888" t="s">
        <v>1714</v>
      </c>
      <c r="E1888">
        <v>4</v>
      </c>
      <c r="H1888">
        <v>1</v>
      </c>
      <c r="I1888">
        <v>1</v>
      </c>
      <c r="M1888" t="str">
        <f>VLOOKUP($D1888,Artslister!$A$1:$W$100,2,FALSE)</f>
        <v>Rosa sp.</v>
      </c>
      <c r="N1888" t="str">
        <f>VLOOKUP($D1888,Artslister!$A$1:$W$100,3,FALSE)</f>
        <v>103384</v>
      </c>
      <c r="O1888" t="str">
        <f>VLOOKUP($D1888,Artslister!$A$1:$W$100,4,FALSE)</f>
        <v>63344</v>
      </c>
      <c r="P1888" t="str">
        <f>VLOOKUP($D1888,Artslister!$A$1:$W$100,5,FALSE)</f>
        <v>Plantae</v>
      </c>
      <c r="Q1888" t="str">
        <f>VLOOKUP($D1888,Artslister!$A$1:$W$100,6,FALSE)</f>
        <v>Magnoliophyta</v>
      </c>
      <c r="R1888" t="str">
        <f>VLOOKUP($D1888,Artslister!$A$1:$W$100,7,FALSE)</f>
        <v>Eudicots</v>
      </c>
      <c r="S1888" t="str">
        <f>VLOOKUP($D1888,Artslister!$A$1:$W$100,8,FALSE)</f>
        <v>Rosales</v>
      </c>
      <c r="T1888" t="str">
        <f>VLOOKUP($D1888,Artslister!$A$1:$W$100,9,FALSE)</f>
        <v>Rosaceae</v>
      </c>
      <c r="U1888" t="str">
        <f>VLOOKUP($D1888,Artslister!$A$1:$W$100,10,FALSE)</f>
        <v>Rosa</v>
      </c>
      <c r="V1888">
        <f>VLOOKUP($D1888,Artslister!$A$1:$W$100,11,FALSE)</f>
        <v>0</v>
      </c>
      <c r="W1888">
        <f>VLOOKUP($D1888,Artslister!$A$1:$W$100,12,FALSE)</f>
        <v>0</v>
      </c>
      <c r="X1888" t="str">
        <f>VLOOKUP($D1888,Artslister!$A$1:$W$100,13,FALSE)</f>
        <v>L.</v>
      </c>
      <c r="Y1888" t="e">
        <f>VLOOKUP($D1888,Artslister!$A$1:$W$100,15,FALSE)</f>
        <v>#N/A</v>
      </c>
      <c r="Z1888" t="e">
        <f>VLOOKUP($D1888,Artslister!$A$1:$W$100,17,FALSE)</f>
        <v>#N/A</v>
      </c>
    </row>
    <row r="1889" spans="1:26" x14ac:dyDescent="0.3">
      <c r="A1889" t="s">
        <v>138</v>
      </c>
      <c r="B1889">
        <v>2021</v>
      </c>
      <c r="C1889" t="s">
        <v>1134</v>
      </c>
      <c r="D1889" t="s">
        <v>1714</v>
      </c>
      <c r="E1889">
        <v>2</v>
      </c>
      <c r="H1889">
        <v>1</v>
      </c>
      <c r="I1889">
        <v>1</v>
      </c>
      <c r="M1889" t="str">
        <f>VLOOKUP($D1889,Artslister!$A$1:$W$100,2,FALSE)</f>
        <v>Rosa sp.</v>
      </c>
      <c r="N1889" t="str">
        <f>VLOOKUP($D1889,Artslister!$A$1:$W$100,3,FALSE)</f>
        <v>103384</v>
      </c>
      <c r="O1889" t="str">
        <f>VLOOKUP($D1889,Artslister!$A$1:$W$100,4,FALSE)</f>
        <v>63344</v>
      </c>
      <c r="P1889" t="str">
        <f>VLOOKUP($D1889,Artslister!$A$1:$W$100,5,FALSE)</f>
        <v>Plantae</v>
      </c>
      <c r="Q1889" t="str">
        <f>VLOOKUP($D1889,Artslister!$A$1:$W$100,6,FALSE)</f>
        <v>Magnoliophyta</v>
      </c>
      <c r="R1889" t="str">
        <f>VLOOKUP($D1889,Artslister!$A$1:$W$100,7,FALSE)</f>
        <v>Eudicots</v>
      </c>
      <c r="S1889" t="str">
        <f>VLOOKUP($D1889,Artslister!$A$1:$W$100,8,FALSE)</f>
        <v>Rosales</v>
      </c>
      <c r="T1889" t="str">
        <f>VLOOKUP($D1889,Artslister!$A$1:$W$100,9,FALSE)</f>
        <v>Rosaceae</v>
      </c>
      <c r="U1889" t="str">
        <f>VLOOKUP($D1889,Artslister!$A$1:$W$100,10,FALSE)</f>
        <v>Rosa</v>
      </c>
      <c r="V1889">
        <f>VLOOKUP($D1889,Artslister!$A$1:$W$100,11,FALSE)</f>
        <v>0</v>
      </c>
      <c r="W1889">
        <f>VLOOKUP($D1889,Artslister!$A$1:$W$100,12,FALSE)</f>
        <v>0</v>
      </c>
      <c r="X1889" t="str">
        <f>VLOOKUP($D1889,Artslister!$A$1:$W$100,13,FALSE)</f>
        <v>L.</v>
      </c>
      <c r="Y1889" t="e">
        <f>VLOOKUP($D1889,Artslister!$A$1:$W$100,15,FALSE)</f>
        <v>#N/A</v>
      </c>
      <c r="Z1889" t="e">
        <f>VLOOKUP($D1889,Artslister!$A$1:$W$100,17,FALSE)</f>
        <v>#N/A</v>
      </c>
    </row>
    <row r="1890" spans="1:26" x14ac:dyDescent="0.3">
      <c r="A1890" t="s">
        <v>27</v>
      </c>
      <c r="B1890">
        <v>2021</v>
      </c>
      <c r="C1890" t="s">
        <v>1184</v>
      </c>
      <c r="D1890" t="s">
        <v>1714</v>
      </c>
      <c r="E1890">
        <v>1</v>
      </c>
      <c r="H1890">
        <v>1</v>
      </c>
      <c r="I1890">
        <v>1</v>
      </c>
      <c r="M1890" t="str">
        <f>VLOOKUP($D1890,Artslister!$A$1:$W$100,2,FALSE)</f>
        <v>Rosa sp.</v>
      </c>
      <c r="N1890" t="str">
        <f>VLOOKUP($D1890,Artslister!$A$1:$W$100,3,FALSE)</f>
        <v>103384</v>
      </c>
      <c r="O1890" t="str">
        <f>VLOOKUP($D1890,Artslister!$A$1:$W$100,4,FALSE)</f>
        <v>63344</v>
      </c>
      <c r="P1890" t="str">
        <f>VLOOKUP($D1890,Artslister!$A$1:$W$100,5,FALSE)</f>
        <v>Plantae</v>
      </c>
      <c r="Q1890" t="str">
        <f>VLOOKUP($D1890,Artslister!$A$1:$W$100,6,FALSE)</f>
        <v>Magnoliophyta</v>
      </c>
      <c r="R1890" t="str">
        <f>VLOOKUP($D1890,Artslister!$A$1:$W$100,7,FALSE)</f>
        <v>Eudicots</v>
      </c>
      <c r="S1890" t="str">
        <f>VLOOKUP($D1890,Artslister!$A$1:$W$100,8,FALSE)</f>
        <v>Rosales</v>
      </c>
      <c r="T1890" t="str">
        <f>VLOOKUP($D1890,Artslister!$A$1:$W$100,9,FALSE)</f>
        <v>Rosaceae</v>
      </c>
      <c r="U1890" t="str">
        <f>VLOOKUP($D1890,Artslister!$A$1:$W$100,10,FALSE)</f>
        <v>Rosa</v>
      </c>
      <c r="V1890">
        <f>VLOOKUP($D1890,Artslister!$A$1:$W$100,11,FALSE)</f>
        <v>0</v>
      </c>
      <c r="W1890">
        <f>VLOOKUP($D1890,Artslister!$A$1:$W$100,12,FALSE)</f>
        <v>0</v>
      </c>
      <c r="X1890" t="str">
        <f>VLOOKUP($D1890,Artslister!$A$1:$W$100,13,FALSE)</f>
        <v>L.</v>
      </c>
      <c r="Y1890" t="e">
        <f>VLOOKUP($D1890,Artslister!$A$1:$W$100,15,FALSE)</f>
        <v>#N/A</v>
      </c>
      <c r="Z1890" t="e">
        <f>VLOOKUP($D1890,Artslister!$A$1:$W$100,17,FALSE)</f>
        <v>#N/A</v>
      </c>
    </row>
    <row r="1891" spans="1:26" x14ac:dyDescent="0.3">
      <c r="A1891" t="s">
        <v>27</v>
      </c>
      <c r="B1891">
        <v>2021</v>
      </c>
      <c r="C1891" t="s">
        <v>1186</v>
      </c>
      <c r="D1891" t="s">
        <v>1714</v>
      </c>
      <c r="E1891">
        <v>10</v>
      </c>
      <c r="H1891">
        <v>1</v>
      </c>
      <c r="I1891">
        <v>1</v>
      </c>
      <c r="J1891">
        <v>1</v>
      </c>
      <c r="M1891" t="str">
        <f>VLOOKUP($D1891,Artslister!$A$1:$W$100,2,FALSE)</f>
        <v>Rosa sp.</v>
      </c>
      <c r="N1891" t="str">
        <f>VLOOKUP($D1891,Artslister!$A$1:$W$100,3,FALSE)</f>
        <v>103384</v>
      </c>
      <c r="O1891" t="str">
        <f>VLOOKUP($D1891,Artslister!$A$1:$W$100,4,FALSE)</f>
        <v>63344</v>
      </c>
      <c r="P1891" t="str">
        <f>VLOOKUP($D1891,Artslister!$A$1:$W$100,5,FALSE)</f>
        <v>Plantae</v>
      </c>
      <c r="Q1891" t="str">
        <f>VLOOKUP($D1891,Artslister!$A$1:$W$100,6,FALSE)</f>
        <v>Magnoliophyta</v>
      </c>
      <c r="R1891" t="str">
        <f>VLOOKUP($D1891,Artslister!$A$1:$W$100,7,FALSE)</f>
        <v>Eudicots</v>
      </c>
      <c r="S1891" t="str">
        <f>VLOOKUP($D1891,Artslister!$A$1:$W$100,8,FALSE)</f>
        <v>Rosales</v>
      </c>
      <c r="T1891" t="str">
        <f>VLOOKUP($D1891,Artslister!$A$1:$W$100,9,FALSE)</f>
        <v>Rosaceae</v>
      </c>
      <c r="U1891" t="str">
        <f>VLOOKUP($D1891,Artslister!$A$1:$W$100,10,FALSE)</f>
        <v>Rosa</v>
      </c>
      <c r="V1891">
        <f>VLOOKUP($D1891,Artslister!$A$1:$W$100,11,FALSE)</f>
        <v>0</v>
      </c>
      <c r="W1891">
        <f>VLOOKUP($D1891,Artslister!$A$1:$W$100,12,FALSE)</f>
        <v>0</v>
      </c>
      <c r="X1891" t="str">
        <f>VLOOKUP($D1891,Artslister!$A$1:$W$100,13,FALSE)</f>
        <v>L.</v>
      </c>
      <c r="Y1891" t="e">
        <f>VLOOKUP($D1891,Artslister!$A$1:$W$100,15,FALSE)</f>
        <v>#N/A</v>
      </c>
      <c r="Z1891" t="e">
        <f>VLOOKUP($D1891,Artslister!$A$1:$W$100,17,FALSE)</f>
        <v>#N/A</v>
      </c>
    </row>
    <row r="1892" spans="1:26" x14ac:dyDescent="0.3">
      <c r="A1892" t="s">
        <v>27</v>
      </c>
      <c r="B1892">
        <v>2021</v>
      </c>
      <c r="C1892" t="s">
        <v>1174</v>
      </c>
      <c r="D1892" t="s">
        <v>1714</v>
      </c>
      <c r="E1892">
        <v>5</v>
      </c>
      <c r="H1892">
        <v>1</v>
      </c>
      <c r="I1892">
        <v>1</v>
      </c>
      <c r="M1892" t="str">
        <f>VLOOKUP($D1892,Artslister!$A$1:$W$100,2,FALSE)</f>
        <v>Rosa sp.</v>
      </c>
      <c r="N1892" t="str">
        <f>VLOOKUP($D1892,Artslister!$A$1:$W$100,3,FALSE)</f>
        <v>103384</v>
      </c>
      <c r="O1892" t="str">
        <f>VLOOKUP($D1892,Artslister!$A$1:$W$100,4,FALSE)</f>
        <v>63344</v>
      </c>
      <c r="P1892" t="str">
        <f>VLOOKUP($D1892,Artslister!$A$1:$W$100,5,FALSE)</f>
        <v>Plantae</v>
      </c>
      <c r="Q1892" t="str">
        <f>VLOOKUP($D1892,Artslister!$A$1:$W$100,6,FALSE)</f>
        <v>Magnoliophyta</v>
      </c>
      <c r="R1892" t="str">
        <f>VLOOKUP($D1892,Artslister!$A$1:$W$100,7,FALSE)</f>
        <v>Eudicots</v>
      </c>
      <c r="S1892" t="str">
        <f>VLOOKUP($D1892,Artslister!$A$1:$W$100,8,FALSE)</f>
        <v>Rosales</v>
      </c>
      <c r="T1892" t="str">
        <f>VLOOKUP($D1892,Artslister!$A$1:$W$100,9,FALSE)</f>
        <v>Rosaceae</v>
      </c>
      <c r="U1892" t="str">
        <f>VLOOKUP($D1892,Artslister!$A$1:$W$100,10,FALSE)</f>
        <v>Rosa</v>
      </c>
      <c r="V1892">
        <f>VLOOKUP($D1892,Artslister!$A$1:$W$100,11,FALSE)</f>
        <v>0</v>
      </c>
      <c r="W1892">
        <f>VLOOKUP($D1892,Artslister!$A$1:$W$100,12,FALSE)</f>
        <v>0</v>
      </c>
      <c r="X1892" t="str">
        <f>VLOOKUP($D1892,Artslister!$A$1:$W$100,13,FALSE)</f>
        <v>L.</v>
      </c>
      <c r="Y1892" t="e">
        <f>VLOOKUP($D1892,Artslister!$A$1:$W$100,15,FALSE)</f>
        <v>#N/A</v>
      </c>
      <c r="Z1892" t="e">
        <f>VLOOKUP($D1892,Artslister!$A$1:$W$100,17,FALSE)</f>
        <v>#N/A</v>
      </c>
    </row>
    <row r="1893" spans="1:26" x14ac:dyDescent="0.3">
      <c r="A1893" t="s">
        <v>27</v>
      </c>
      <c r="B1893">
        <v>2021</v>
      </c>
      <c r="C1893" t="s">
        <v>1180</v>
      </c>
      <c r="D1893" t="s">
        <v>1714</v>
      </c>
      <c r="E1893">
        <v>1</v>
      </c>
      <c r="H1893">
        <v>1</v>
      </c>
      <c r="I1893">
        <v>1</v>
      </c>
      <c r="M1893" t="str">
        <f>VLOOKUP($D1893,Artslister!$A$1:$W$100,2,FALSE)</f>
        <v>Rosa sp.</v>
      </c>
      <c r="N1893" t="str">
        <f>VLOOKUP($D1893,Artslister!$A$1:$W$100,3,FALSE)</f>
        <v>103384</v>
      </c>
      <c r="O1893" t="str">
        <f>VLOOKUP($D1893,Artslister!$A$1:$W$100,4,FALSE)</f>
        <v>63344</v>
      </c>
      <c r="P1893" t="str">
        <f>VLOOKUP($D1893,Artslister!$A$1:$W$100,5,FALSE)</f>
        <v>Plantae</v>
      </c>
      <c r="Q1893" t="str">
        <f>VLOOKUP($D1893,Artslister!$A$1:$W$100,6,FALSE)</f>
        <v>Magnoliophyta</v>
      </c>
      <c r="R1893" t="str">
        <f>VLOOKUP($D1893,Artslister!$A$1:$W$100,7,FALSE)</f>
        <v>Eudicots</v>
      </c>
      <c r="S1893" t="str">
        <f>VLOOKUP($D1893,Artslister!$A$1:$W$100,8,FALSE)</f>
        <v>Rosales</v>
      </c>
      <c r="T1893" t="str">
        <f>VLOOKUP($D1893,Artslister!$A$1:$W$100,9,FALSE)</f>
        <v>Rosaceae</v>
      </c>
      <c r="U1893" t="str">
        <f>VLOOKUP($D1893,Artslister!$A$1:$W$100,10,FALSE)</f>
        <v>Rosa</v>
      </c>
      <c r="V1893">
        <f>VLOOKUP($D1893,Artslister!$A$1:$W$100,11,FALSE)</f>
        <v>0</v>
      </c>
      <c r="W1893">
        <f>VLOOKUP($D1893,Artslister!$A$1:$W$100,12,FALSE)</f>
        <v>0</v>
      </c>
      <c r="X1893" t="str">
        <f>VLOOKUP($D1893,Artslister!$A$1:$W$100,13,FALSE)</f>
        <v>L.</v>
      </c>
      <c r="Y1893" t="e">
        <f>VLOOKUP($D1893,Artslister!$A$1:$W$100,15,FALSE)</f>
        <v>#N/A</v>
      </c>
      <c r="Z1893" t="e">
        <f>VLOOKUP($D1893,Artslister!$A$1:$W$100,17,FALSE)</f>
        <v>#N/A</v>
      </c>
    </row>
    <row r="1894" spans="1:26" x14ac:dyDescent="0.3">
      <c r="A1894" t="s">
        <v>27</v>
      </c>
      <c r="B1894">
        <v>2021</v>
      </c>
      <c r="C1894" t="s">
        <v>1190</v>
      </c>
      <c r="D1894" t="s">
        <v>1714</v>
      </c>
      <c r="E1894">
        <v>5</v>
      </c>
      <c r="H1894">
        <v>1</v>
      </c>
      <c r="I1894">
        <v>1</v>
      </c>
      <c r="M1894" t="str">
        <f>VLOOKUP($D1894,Artslister!$A$1:$W$100,2,FALSE)</f>
        <v>Rosa sp.</v>
      </c>
      <c r="N1894" t="str">
        <f>VLOOKUP($D1894,Artslister!$A$1:$W$100,3,FALSE)</f>
        <v>103384</v>
      </c>
      <c r="O1894" t="str">
        <f>VLOOKUP($D1894,Artslister!$A$1:$W$100,4,FALSE)</f>
        <v>63344</v>
      </c>
      <c r="P1894" t="str">
        <f>VLOOKUP($D1894,Artslister!$A$1:$W$100,5,FALSE)</f>
        <v>Plantae</v>
      </c>
      <c r="Q1894" t="str">
        <f>VLOOKUP($D1894,Artslister!$A$1:$W$100,6,FALSE)</f>
        <v>Magnoliophyta</v>
      </c>
      <c r="R1894" t="str">
        <f>VLOOKUP($D1894,Artslister!$A$1:$W$100,7,FALSE)</f>
        <v>Eudicots</v>
      </c>
      <c r="S1894" t="str">
        <f>VLOOKUP($D1894,Artslister!$A$1:$W$100,8,FALSE)</f>
        <v>Rosales</v>
      </c>
      <c r="T1894" t="str">
        <f>VLOOKUP($D1894,Artslister!$A$1:$W$100,9,FALSE)</f>
        <v>Rosaceae</v>
      </c>
      <c r="U1894" t="str">
        <f>VLOOKUP($D1894,Artslister!$A$1:$W$100,10,FALSE)</f>
        <v>Rosa</v>
      </c>
      <c r="V1894">
        <f>VLOOKUP($D1894,Artslister!$A$1:$W$100,11,FALSE)</f>
        <v>0</v>
      </c>
      <c r="W1894">
        <f>VLOOKUP($D1894,Artslister!$A$1:$W$100,12,FALSE)</f>
        <v>0</v>
      </c>
      <c r="X1894" t="str">
        <f>VLOOKUP($D1894,Artslister!$A$1:$W$100,13,FALSE)</f>
        <v>L.</v>
      </c>
      <c r="Y1894" t="e">
        <f>VLOOKUP($D1894,Artslister!$A$1:$W$100,15,FALSE)</f>
        <v>#N/A</v>
      </c>
      <c r="Z1894" t="e">
        <f>VLOOKUP($D1894,Artslister!$A$1:$W$100,17,FALSE)</f>
        <v>#N/A</v>
      </c>
    </row>
    <row r="1895" spans="1:26" x14ac:dyDescent="0.3">
      <c r="A1895" t="s">
        <v>27</v>
      </c>
      <c r="B1895">
        <v>2021</v>
      </c>
      <c r="C1895" t="s">
        <v>1179</v>
      </c>
      <c r="D1895" t="s">
        <v>1714</v>
      </c>
      <c r="E1895">
        <v>10</v>
      </c>
      <c r="H1895">
        <v>1</v>
      </c>
      <c r="I1895">
        <v>1</v>
      </c>
      <c r="M1895" t="str">
        <f>VLOOKUP($D1895,Artslister!$A$1:$W$100,2,FALSE)</f>
        <v>Rosa sp.</v>
      </c>
      <c r="N1895" t="str">
        <f>VLOOKUP($D1895,Artslister!$A$1:$W$100,3,FALSE)</f>
        <v>103384</v>
      </c>
      <c r="O1895" t="str">
        <f>VLOOKUP($D1895,Artslister!$A$1:$W$100,4,FALSE)</f>
        <v>63344</v>
      </c>
      <c r="P1895" t="str">
        <f>VLOOKUP($D1895,Artslister!$A$1:$W$100,5,FALSE)</f>
        <v>Plantae</v>
      </c>
      <c r="Q1895" t="str">
        <f>VLOOKUP($D1895,Artslister!$A$1:$W$100,6,FALSE)</f>
        <v>Magnoliophyta</v>
      </c>
      <c r="R1895" t="str">
        <f>VLOOKUP($D1895,Artslister!$A$1:$W$100,7,FALSE)</f>
        <v>Eudicots</v>
      </c>
      <c r="S1895" t="str">
        <f>VLOOKUP($D1895,Artslister!$A$1:$W$100,8,FALSE)</f>
        <v>Rosales</v>
      </c>
      <c r="T1895" t="str">
        <f>VLOOKUP($D1895,Artslister!$A$1:$W$100,9,FALSE)</f>
        <v>Rosaceae</v>
      </c>
      <c r="U1895" t="str">
        <f>VLOOKUP($D1895,Artslister!$A$1:$W$100,10,FALSE)</f>
        <v>Rosa</v>
      </c>
      <c r="V1895">
        <f>VLOOKUP($D1895,Artslister!$A$1:$W$100,11,FALSE)</f>
        <v>0</v>
      </c>
      <c r="W1895">
        <f>VLOOKUP($D1895,Artslister!$A$1:$W$100,12,FALSE)</f>
        <v>0</v>
      </c>
      <c r="X1895" t="str">
        <f>VLOOKUP($D1895,Artslister!$A$1:$W$100,13,FALSE)</f>
        <v>L.</v>
      </c>
      <c r="Y1895" t="e">
        <f>VLOOKUP($D1895,Artslister!$A$1:$W$100,15,FALSE)</f>
        <v>#N/A</v>
      </c>
      <c r="Z1895" t="e">
        <f>VLOOKUP($D1895,Artslister!$A$1:$W$100,17,FALSE)</f>
        <v>#N/A</v>
      </c>
    </row>
    <row r="1896" spans="1:26" x14ac:dyDescent="0.3">
      <c r="A1896" t="s">
        <v>12</v>
      </c>
      <c r="B1896">
        <v>2021</v>
      </c>
      <c r="C1896" t="s">
        <v>1195</v>
      </c>
      <c r="D1896" t="s">
        <v>1714</v>
      </c>
      <c r="E1896">
        <v>10</v>
      </c>
      <c r="H1896">
        <v>1</v>
      </c>
      <c r="I1896">
        <v>1</v>
      </c>
      <c r="M1896" t="str">
        <f>VLOOKUP($D1896,Artslister!$A$1:$W$100,2,FALSE)</f>
        <v>Rosa sp.</v>
      </c>
      <c r="N1896" t="str">
        <f>VLOOKUP($D1896,Artslister!$A$1:$W$100,3,FALSE)</f>
        <v>103384</v>
      </c>
      <c r="O1896" t="str">
        <f>VLOOKUP($D1896,Artslister!$A$1:$W$100,4,FALSE)</f>
        <v>63344</v>
      </c>
      <c r="P1896" t="str">
        <f>VLOOKUP($D1896,Artslister!$A$1:$W$100,5,FALSE)</f>
        <v>Plantae</v>
      </c>
      <c r="Q1896" t="str">
        <f>VLOOKUP($D1896,Artslister!$A$1:$W$100,6,FALSE)</f>
        <v>Magnoliophyta</v>
      </c>
      <c r="R1896" t="str">
        <f>VLOOKUP($D1896,Artslister!$A$1:$W$100,7,FALSE)</f>
        <v>Eudicots</v>
      </c>
      <c r="S1896" t="str">
        <f>VLOOKUP($D1896,Artslister!$A$1:$W$100,8,FALSE)</f>
        <v>Rosales</v>
      </c>
      <c r="T1896" t="str">
        <f>VLOOKUP($D1896,Artslister!$A$1:$W$100,9,FALSE)</f>
        <v>Rosaceae</v>
      </c>
      <c r="U1896" t="str">
        <f>VLOOKUP($D1896,Artslister!$A$1:$W$100,10,FALSE)</f>
        <v>Rosa</v>
      </c>
      <c r="V1896">
        <f>VLOOKUP($D1896,Artslister!$A$1:$W$100,11,FALSE)</f>
        <v>0</v>
      </c>
      <c r="W1896">
        <f>VLOOKUP($D1896,Artslister!$A$1:$W$100,12,FALSE)</f>
        <v>0</v>
      </c>
      <c r="X1896" t="str">
        <f>VLOOKUP($D1896,Artslister!$A$1:$W$100,13,FALSE)</f>
        <v>L.</v>
      </c>
      <c r="Y1896" t="e">
        <f>VLOOKUP($D1896,Artslister!$A$1:$W$100,15,FALSE)</f>
        <v>#N/A</v>
      </c>
      <c r="Z1896" t="e">
        <f>VLOOKUP($D1896,Artslister!$A$1:$W$100,17,FALSE)</f>
        <v>#N/A</v>
      </c>
    </row>
    <row r="1897" spans="1:26" x14ac:dyDescent="0.3">
      <c r="A1897" t="s">
        <v>12</v>
      </c>
      <c r="B1897">
        <v>2021</v>
      </c>
      <c r="C1897" t="s">
        <v>1197</v>
      </c>
      <c r="D1897" t="s">
        <v>1714</v>
      </c>
      <c r="E1897">
        <v>25</v>
      </c>
      <c r="H1897">
        <v>1</v>
      </c>
      <c r="I1897">
        <v>1</v>
      </c>
      <c r="M1897" t="str">
        <f>VLOOKUP($D1897,Artslister!$A$1:$W$100,2,FALSE)</f>
        <v>Rosa sp.</v>
      </c>
      <c r="N1897" t="str">
        <f>VLOOKUP($D1897,Artslister!$A$1:$W$100,3,FALSE)</f>
        <v>103384</v>
      </c>
      <c r="O1897" t="str">
        <f>VLOOKUP($D1897,Artslister!$A$1:$W$100,4,FALSE)</f>
        <v>63344</v>
      </c>
      <c r="P1897" t="str">
        <f>VLOOKUP($D1897,Artslister!$A$1:$W$100,5,FALSE)</f>
        <v>Plantae</v>
      </c>
      <c r="Q1897" t="str">
        <f>VLOOKUP($D1897,Artslister!$A$1:$W$100,6,FALSE)</f>
        <v>Magnoliophyta</v>
      </c>
      <c r="R1897" t="str">
        <f>VLOOKUP($D1897,Artslister!$A$1:$W$100,7,FALSE)</f>
        <v>Eudicots</v>
      </c>
      <c r="S1897" t="str">
        <f>VLOOKUP($D1897,Artslister!$A$1:$W$100,8,FALSE)</f>
        <v>Rosales</v>
      </c>
      <c r="T1897" t="str">
        <f>VLOOKUP($D1897,Artslister!$A$1:$W$100,9,FALSE)</f>
        <v>Rosaceae</v>
      </c>
      <c r="U1897" t="str">
        <f>VLOOKUP($D1897,Artslister!$A$1:$W$100,10,FALSE)</f>
        <v>Rosa</v>
      </c>
      <c r="V1897">
        <f>VLOOKUP($D1897,Artslister!$A$1:$W$100,11,FALSE)</f>
        <v>0</v>
      </c>
      <c r="W1897">
        <f>VLOOKUP($D1897,Artslister!$A$1:$W$100,12,FALSE)</f>
        <v>0</v>
      </c>
      <c r="X1897" t="str">
        <f>VLOOKUP($D1897,Artslister!$A$1:$W$100,13,FALSE)</f>
        <v>L.</v>
      </c>
      <c r="Y1897" t="e">
        <f>VLOOKUP($D1897,Artslister!$A$1:$W$100,15,FALSE)</f>
        <v>#N/A</v>
      </c>
      <c r="Z1897" t="e">
        <f>VLOOKUP($D1897,Artslister!$A$1:$W$100,17,FALSE)</f>
        <v>#N/A</v>
      </c>
    </row>
    <row r="1898" spans="1:26" x14ac:dyDescent="0.3">
      <c r="A1898" t="s">
        <v>12</v>
      </c>
      <c r="B1898">
        <v>2021</v>
      </c>
      <c r="C1898" t="s">
        <v>1196</v>
      </c>
      <c r="D1898" t="s">
        <v>1714</v>
      </c>
      <c r="E1898">
        <v>5</v>
      </c>
      <c r="H1898">
        <v>1</v>
      </c>
      <c r="I1898">
        <v>1</v>
      </c>
      <c r="M1898" t="str">
        <f>VLOOKUP($D1898,Artslister!$A$1:$W$100,2,FALSE)</f>
        <v>Rosa sp.</v>
      </c>
      <c r="N1898" t="str">
        <f>VLOOKUP($D1898,Artslister!$A$1:$W$100,3,FALSE)</f>
        <v>103384</v>
      </c>
      <c r="O1898" t="str">
        <f>VLOOKUP($D1898,Artslister!$A$1:$W$100,4,FALSE)</f>
        <v>63344</v>
      </c>
      <c r="P1898" t="str">
        <f>VLOOKUP($D1898,Artslister!$A$1:$W$100,5,FALSE)</f>
        <v>Plantae</v>
      </c>
      <c r="Q1898" t="str">
        <f>VLOOKUP($D1898,Artslister!$A$1:$W$100,6,FALSE)</f>
        <v>Magnoliophyta</v>
      </c>
      <c r="R1898" t="str">
        <f>VLOOKUP($D1898,Artslister!$A$1:$W$100,7,FALSE)</f>
        <v>Eudicots</v>
      </c>
      <c r="S1898" t="str">
        <f>VLOOKUP($D1898,Artslister!$A$1:$W$100,8,FALSE)</f>
        <v>Rosales</v>
      </c>
      <c r="T1898" t="str">
        <f>VLOOKUP($D1898,Artslister!$A$1:$W$100,9,FALSE)</f>
        <v>Rosaceae</v>
      </c>
      <c r="U1898" t="str">
        <f>VLOOKUP($D1898,Artslister!$A$1:$W$100,10,FALSE)</f>
        <v>Rosa</v>
      </c>
      <c r="V1898">
        <f>VLOOKUP($D1898,Artslister!$A$1:$W$100,11,FALSE)</f>
        <v>0</v>
      </c>
      <c r="W1898">
        <f>VLOOKUP($D1898,Artslister!$A$1:$W$100,12,FALSE)</f>
        <v>0</v>
      </c>
      <c r="X1898" t="str">
        <f>VLOOKUP($D1898,Artslister!$A$1:$W$100,13,FALSE)</f>
        <v>L.</v>
      </c>
      <c r="Y1898" t="e">
        <f>VLOOKUP($D1898,Artslister!$A$1:$W$100,15,FALSE)</f>
        <v>#N/A</v>
      </c>
      <c r="Z1898" t="e">
        <f>VLOOKUP($D1898,Artslister!$A$1:$W$100,17,FALSE)</f>
        <v>#N/A</v>
      </c>
    </row>
    <row r="1899" spans="1:26" x14ac:dyDescent="0.3">
      <c r="A1899" t="s">
        <v>12</v>
      </c>
      <c r="B1899">
        <v>2021</v>
      </c>
      <c r="C1899" t="s">
        <v>1200</v>
      </c>
      <c r="D1899" t="s">
        <v>1714</v>
      </c>
      <c r="E1899">
        <v>20</v>
      </c>
      <c r="H1899">
        <v>1</v>
      </c>
      <c r="I1899">
        <v>1</v>
      </c>
      <c r="M1899" t="str">
        <f>VLOOKUP($D1899,Artslister!$A$1:$W$100,2,FALSE)</f>
        <v>Rosa sp.</v>
      </c>
      <c r="N1899" t="str">
        <f>VLOOKUP($D1899,Artslister!$A$1:$W$100,3,FALSE)</f>
        <v>103384</v>
      </c>
      <c r="O1899" t="str">
        <f>VLOOKUP($D1899,Artslister!$A$1:$W$100,4,FALSE)</f>
        <v>63344</v>
      </c>
      <c r="P1899" t="str">
        <f>VLOOKUP($D1899,Artslister!$A$1:$W$100,5,FALSE)</f>
        <v>Plantae</v>
      </c>
      <c r="Q1899" t="str">
        <f>VLOOKUP($D1899,Artslister!$A$1:$W$100,6,FALSE)</f>
        <v>Magnoliophyta</v>
      </c>
      <c r="R1899" t="str">
        <f>VLOOKUP($D1899,Artslister!$A$1:$W$100,7,FALSE)</f>
        <v>Eudicots</v>
      </c>
      <c r="S1899" t="str">
        <f>VLOOKUP($D1899,Artslister!$A$1:$W$100,8,FALSE)</f>
        <v>Rosales</v>
      </c>
      <c r="T1899" t="str">
        <f>VLOOKUP($D1899,Artslister!$A$1:$W$100,9,FALSE)</f>
        <v>Rosaceae</v>
      </c>
      <c r="U1899" t="str">
        <f>VLOOKUP($D1899,Artslister!$A$1:$W$100,10,FALSE)</f>
        <v>Rosa</v>
      </c>
      <c r="V1899">
        <f>VLOOKUP($D1899,Artslister!$A$1:$W$100,11,FALSE)</f>
        <v>0</v>
      </c>
      <c r="W1899">
        <f>VLOOKUP($D1899,Artslister!$A$1:$W$100,12,FALSE)</f>
        <v>0</v>
      </c>
      <c r="X1899" t="str">
        <f>VLOOKUP($D1899,Artslister!$A$1:$W$100,13,FALSE)</f>
        <v>L.</v>
      </c>
      <c r="Y1899" t="e">
        <f>VLOOKUP($D1899,Artslister!$A$1:$W$100,15,FALSE)</f>
        <v>#N/A</v>
      </c>
      <c r="Z1899" t="e">
        <f>VLOOKUP($D1899,Artslister!$A$1:$W$100,17,FALSE)</f>
        <v>#N/A</v>
      </c>
    </row>
    <row r="1900" spans="1:26" x14ac:dyDescent="0.3">
      <c r="A1900" t="s">
        <v>12</v>
      </c>
      <c r="B1900">
        <v>2021</v>
      </c>
      <c r="C1900" t="s">
        <v>1198</v>
      </c>
      <c r="D1900" t="s">
        <v>1714</v>
      </c>
      <c r="E1900">
        <v>7</v>
      </c>
      <c r="H1900">
        <v>1</v>
      </c>
      <c r="I1900">
        <v>1</v>
      </c>
      <c r="M1900" t="str">
        <f>VLOOKUP($D1900,Artslister!$A$1:$W$100,2,FALSE)</f>
        <v>Rosa sp.</v>
      </c>
      <c r="N1900" t="str">
        <f>VLOOKUP($D1900,Artslister!$A$1:$W$100,3,FALSE)</f>
        <v>103384</v>
      </c>
      <c r="O1900" t="str">
        <f>VLOOKUP($D1900,Artslister!$A$1:$W$100,4,FALSE)</f>
        <v>63344</v>
      </c>
      <c r="P1900" t="str">
        <f>VLOOKUP($D1900,Artslister!$A$1:$W$100,5,FALSE)</f>
        <v>Plantae</v>
      </c>
      <c r="Q1900" t="str">
        <f>VLOOKUP($D1900,Artslister!$A$1:$W$100,6,FALSE)</f>
        <v>Magnoliophyta</v>
      </c>
      <c r="R1900" t="str">
        <f>VLOOKUP($D1900,Artslister!$A$1:$W$100,7,FALSE)</f>
        <v>Eudicots</v>
      </c>
      <c r="S1900" t="str">
        <f>VLOOKUP($D1900,Artslister!$A$1:$W$100,8,FALSE)</f>
        <v>Rosales</v>
      </c>
      <c r="T1900" t="str">
        <f>VLOOKUP($D1900,Artslister!$A$1:$W$100,9,FALSE)</f>
        <v>Rosaceae</v>
      </c>
      <c r="U1900" t="str">
        <f>VLOOKUP($D1900,Artslister!$A$1:$W$100,10,FALSE)</f>
        <v>Rosa</v>
      </c>
      <c r="V1900">
        <f>VLOOKUP($D1900,Artslister!$A$1:$W$100,11,FALSE)</f>
        <v>0</v>
      </c>
      <c r="W1900">
        <f>VLOOKUP($D1900,Artslister!$A$1:$W$100,12,FALSE)</f>
        <v>0</v>
      </c>
      <c r="X1900" t="str">
        <f>VLOOKUP($D1900,Artslister!$A$1:$W$100,13,FALSE)</f>
        <v>L.</v>
      </c>
      <c r="Y1900" t="e">
        <f>VLOOKUP($D1900,Artslister!$A$1:$W$100,15,FALSE)</f>
        <v>#N/A</v>
      </c>
      <c r="Z1900" t="e">
        <f>VLOOKUP($D1900,Artslister!$A$1:$W$100,17,FALSE)</f>
        <v>#N/A</v>
      </c>
    </row>
    <row r="1901" spans="1:26" x14ac:dyDescent="0.3">
      <c r="A1901" t="s">
        <v>12</v>
      </c>
      <c r="B1901">
        <v>2021</v>
      </c>
      <c r="C1901" t="s">
        <v>1199</v>
      </c>
      <c r="D1901" t="s">
        <v>1714</v>
      </c>
      <c r="E1901">
        <v>5</v>
      </c>
      <c r="H1901">
        <v>1</v>
      </c>
      <c r="I1901">
        <v>1</v>
      </c>
      <c r="M1901" t="str">
        <f>VLOOKUP($D1901,Artslister!$A$1:$W$100,2,FALSE)</f>
        <v>Rosa sp.</v>
      </c>
      <c r="N1901" t="str">
        <f>VLOOKUP($D1901,Artslister!$A$1:$W$100,3,FALSE)</f>
        <v>103384</v>
      </c>
      <c r="O1901" t="str">
        <f>VLOOKUP($D1901,Artslister!$A$1:$W$100,4,FALSE)</f>
        <v>63344</v>
      </c>
      <c r="P1901" t="str">
        <f>VLOOKUP($D1901,Artslister!$A$1:$W$100,5,FALSE)</f>
        <v>Plantae</v>
      </c>
      <c r="Q1901" t="str">
        <f>VLOOKUP($D1901,Artslister!$A$1:$W$100,6,FALSE)</f>
        <v>Magnoliophyta</v>
      </c>
      <c r="R1901" t="str">
        <f>VLOOKUP($D1901,Artslister!$A$1:$W$100,7,FALSE)</f>
        <v>Eudicots</v>
      </c>
      <c r="S1901" t="str">
        <f>VLOOKUP($D1901,Artslister!$A$1:$W$100,8,FALSE)</f>
        <v>Rosales</v>
      </c>
      <c r="T1901" t="str">
        <f>VLOOKUP($D1901,Artslister!$A$1:$W$100,9,FALSE)</f>
        <v>Rosaceae</v>
      </c>
      <c r="U1901" t="str">
        <f>VLOOKUP($D1901,Artslister!$A$1:$W$100,10,FALSE)</f>
        <v>Rosa</v>
      </c>
      <c r="V1901">
        <f>VLOOKUP($D1901,Artslister!$A$1:$W$100,11,FALSE)</f>
        <v>0</v>
      </c>
      <c r="W1901">
        <f>VLOOKUP($D1901,Artslister!$A$1:$W$100,12,FALSE)</f>
        <v>0</v>
      </c>
      <c r="X1901" t="str">
        <f>VLOOKUP($D1901,Artslister!$A$1:$W$100,13,FALSE)</f>
        <v>L.</v>
      </c>
      <c r="Y1901" t="e">
        <f>VLOOKUP($D1901,Artslister!$A$1:$W$100,15,FALSE)</f>
        <v>#N/A</v>
      </c>
      <c r="Z1901" t="e">
        <f>VLOOKUP($D1901,Artslister!$A$1:$W$100,17,FALSE)</f>
        <v>#N/A</v>
      </c>
    </row>
    <row r="1902" spans="1:26" x14ac:dyDescent="0.3">
      <c r="A1902" t="s">
        <v>12</v>
      </c>
      <c r="B1902">
        <v>2021</v>
      </c>
      <c r="C1902" t="s">
        <v>1204</v>
      </c>
      <c r="D1902" t="s">
        <v>1714</v>
      </c>
      <c r="E1902">
        <v>8</v>
      </c>
      <c r="H1902">
        <v>1</v>
      </c>
      <c r="I1902">
        <v>1</v>
      </c>
      <c r="M1902" t="str">
        <f>VLOOKUP($D1902,Artslister!$A$1:$W$100,2,FALSE)</f>
        <v>Rosa sp.</v>
      </c>
      <c r="N1902" t="str">
        <f>VLOOKUP($D1902,Artslister!$A$1:$W$100,3,FALSE)</f>
        <v>103384</v>
      </c>
      <c r="O1902" t="str">
        <f>VLOOKUP($D1902,Artslister!$A$1:$W$100,4,FALSE)</f>
        <v>63344</v>
      </c>
      <c r="P1902" t="str">
        <f>VLOOKUP($D1902,Artslister!$A$1:$W$100,5,FALSE)</f>
        <v>Plantae</v>
      </c>
      <c r="Q1902" t="str">
        <f>VLOOKUP($D1902,Artslister!$A$1:$W$100,6,FALSE)</f>
        <v>Magnoliophyta</v>
      </c>
      <c r="R1902" t="str">
        <f>VLOOKUP($D1902,Artslister!$A$1:$W$100,7,FALSE)</f>
        <v>Eudicots</v>
      </c>
      <c r="S1902" t="str">
        <f>VLOOKUP($D1902,Artslister!$A$1:$W$100,8,FALSE)</f>
        <v>Rosales</v>
      </c>
      <c r="T1902" t="str">
        <f>VLOOKUP($D1902,Artslister!$A$1:$W$100,9,FALSE)</f>
        <v>Rosaceae</v>
      </c>
      <c r="U1902" t="str">
        <f>VLOOKUP($D1902,Artslister!$A$1:$W$100,10,FALSE)</f>
        <v>Rosa</v>
      </c>
      <c r="V1902">
        <f>VLOOKUP($D1902,Artslister!$A$1:$W$100,11,FALSE)</f>
        <v>0</v>
      </c>
      <c r="W1902">
        <f>VLOOKUP($D1902,Artslister!$A$1:$W$100,12,FALSE)</f>
        <v>0</v>
      </c>
      <c r="X1902" t="str">
        <f>VLOOKUP($D1902,Artslister!$A$1:$W$100,13,FALSE)</f>
        <v>L.</v>
      </c>
      <c r="Y1902" t="e">
        <f>VLOOKUP($D1902,Artslister!$A$1:$W$100,15,FALSE)</f>
        <v>#N/A</v>
      </c>
      <c r="Z1902" t="e">
        <f>VLOOKUP($D1902,Artslister!$A$1:$W$100,17,FALSE)</f>
        <v>#N/A</v>
      </c>
    </row>
    <row r="1903" spans="1:26" x14ac:dyDescent="0.3">
      <c r="A1903" t="s">
        <v>12</v>
      </c>
      <c r="B1903">
        <v>2021</v>
      </c>
      <c r="C1903" t="s">
        <v>1201</v>
      </c>
      <c r="D1903" t="s">
        <v>1714</v>
      </c>
      <c r="E1903">
        <v>7</v>
      </c>
      <c r="H1903">
        <v>1</v>
      </c>
      <c r="I1903">
        <v>1</v>
      </c>
      <c r="M1903" t="str">
        <f>VLOOKUP($D1903,Artslister!$A$1:$W$100,2,FALSE)</f>
        <v>Rosa sp.</v>
      </c>
      <c r="N1903" t="str">
        <f>VLOOKUP($D1903,Artslister!$A$1:$W$100,3,FALSE)</f>
        <v>103384</v>
      </c>
      <c r="O1903" t="str">
        <f>VLOOKUP($D1903,Artslister!$A$1:$W$100,4,FALSE)</f>
        <v>63344</v>
      </c>
      <c r="P1903" t="str">
        <f>VLOOKUP($D1903,Artslister!$A$1:$W$100,5,FALSE)</f>
        <v>Plantae</v>
      </c>
      <c r="Q1903" t="str">
        <f>VLOOKUP($D1903,Artslister!$A$1:$W$100,6,FALSE)</f>
        <v>Magnoliophyta</v>
      </c>
      <c r="R1903" t="str">
        <f>VLOOKUP($D1903,Artslister!$A$1:$W$100,7,FALSE)</f>
        <v>Eudicots</v>
      </c>
      <c r="S1903" t="str">
        <f>VLOOKUP($D1903,Artslister!$A$1:$W$100,8,FALSE)</f>
        <v>Rosales</v>
      </c>
      <c r="T1903" t="str">
        <f>VLOOKUP($D1903,Artslister!$A$1:$W$100,9,FALSE)</f>
        <v>Rosaceae</v>
      </c>
      <c r="U1903" t="str">
        <f>VLOOKUP($D1903,Artslister!$A$1:$W$100,10,FALSE)</f>
        <v>Rosa</v>
      </c>
      <c r="V1903">
        <f>VLOOKUP($D1903,Artslister!$A$1:$W$100,11,FALSE)</f>
        <v>0</v>
      </c>
      <c r="W1903">
        <f>VLOOKUP($D1903,Artslister!$A$1:$W$100,12,FALSE)</f>
        <v>0</v>
      </c>
      <c r="X1903" t="str">
        <f>VLOOKUP($D1903,Artslister!$A$1:$W$100,13,FALSE)</f>
        <v>L.</v>
      </c>
      <c r="Y1903" t="e">
        <f>VLOOKUP($D1903,Artslister!$A$1:$W$100,15,FALSE)</f>
        <v>#N/A</v>
      </c>
      <c r="Z1903" t="e">
        <f>VLOOKUP($D1903,Artslister!$A$1:$W$100,17,FALSE)</f>
        <v>#N/A</v>
      </c>
    </row>
    <row r="1904" spans="1:26" x14ac:dyDescent="0.3">
      <c r="A1904" t="s">
        <v>12</v>
      </c>
      <c r="B1904">
        <v>2021</v>
      </c>
      <c r="C1904" t="s">
        <v>1202</v>
      </c>
      <c r="D1904" t="s">
        <v>1714</v>
      </c>
      <c r="E1904">
        <v>3</v>
      </c>
      <c r="M1904" t="str">
        <f>VLOOKUP($D1904,Artslister!$A$1:$W$100,2,FALSE)</f>
        <v>Rosa sp.</v>
      </c>
      <c r="N1904" t="str">
        <f>VLOOKUP($D1904,Artslister!$A$1:$W$100,3,FALSE)</f>
        <v>103384</v>
      </c>
      <c r="O1904" t="str">
        <f>VLOOKUP($D1904,Artslister!$A$1:$W$100,4,FALSE)</f>
        <v>63344</v>
      </c>
      <c r="P1904" t="str">
        <f>VLOOKUP($D1904,Artslister!$A$1:$W$100,5,FALSE)</f>
        <v>Plantae</v>
      </c>
      <c r="Q1904" t="str">
        <f>VLOOKUP($D1904,Artslister!$A$1:$W$100,6,FALSE)</f>
        <v>Magnoliophyta</v>
      </c>
      <c r="R1904" t="str">
        <f>VLOOKUP($D1904,Artslister!$A$1:$W$100,7,FALSE)</f>
        <v>Eudicots</v>
      </c>
      <c r="S1904" t="str">
        <f>VLOOKUP($D1904,Artslister!$A$1:$W$100,8,FALSE)</f>
        <v>Rosales</v>
      </c>
      <c r="T1904" t="str">
        <f>VLOOKUP($D1904,Artslister!$A$1:$W$100,9,FALSE)</f>
        <v>Rosaceae</v>
      </c>
      <c r="U1904" t="str">
        <f>VLOOKUP($D1904,Artslister!$A$1:$W$100,10,FALSE)</f>
        <v>Rosa</v>
      </c>
      <c r="V1904">
        <f>VLOOKUP($D1904,Artslister!$A$1:$W$100,11,FALSE)</f>
        <v>0</v>
      </c>
      <c r="W1904">
        <f>VLOOKUP($D1904,Artslister!$A$1:$W$100,12,FALSE)</f>
        <v>0</v>
      </c>
      <c r="X1904" t="str">
        <f>VLOOKUP($D1904,Artslister!$A$1:$W$100,13,FALSE)</f>
        <v>L.</v>
      </c>
      <c r="Y1904" t="e">
        <f>VLOOKUP($D1904,Artslister!$A$1:$W$100,15,FALSE)</f>
        <v>#N/A</v>
      </c>
      <c r="Z1904" t="e">
        <f>VLOOKUP($D1904,Artslister!$A$1:$W$100,17,FALSE)</f>
        <v>#N/A</v>
      </c>
    </row>
    <row r="1905" spans="1:26" x14ac:dyDescent="0.3">
      <c r="A1905" t="s">
        <v>19</v>
      </c>
      <c r="B1905">
        <v>2021</v>
      </c>
      <c r="C1905" t="s">
        <v>1219</v>
      </c>
      <c r="D1905" t="s">
        <v>1714</v>
      </c>
      <c r="E1905">
        <v>4</v>
      </c>
      <c r="H1905">
        <v>1</v>
      </c>
      <c r="I1905">
        <v>1</v>
      </c>
      <c r="M1905" t="str">
        <f>VLOOKUP($D1905,Artslister!$A$1:$W$100,2,FALSE)</f>
        <v>Rosa sp.</v>
      </c>
      <c r="N1905" t="str">
        <f>VLOOKUP($D1905,Artslister!$A$1:$W$100,3,FALSE)</f>
        <v>103384</v>
      </c>
      <c r="O1905" t="str">
        <f>VLOOKUP($D1905,Artslister!$A$1:$W$100,4,FALSE)</f>
        <v>63344</v>
      </c>
      <c r="P1905" t="str">
        <f>VLOOKUP($D1905,Artslister!$A$1:$W$100,5,FALSE)</f>
        <v>Plantae</v>
      </c>
      <c r="Q1905" t="str">
        <f>VLOOKUP($D1905,Artslister!$A$1:$W$100,6,FALSE)</f>
        <v>Magnoliophyta</v>
      </c>
      <c r="R1905" t="str">
        <f>VLOOKUP($D1905,Artslister!$A$1:$W$100,7,FALSE)</f>
        <v>Eudicots</v>
      </c>
      <c r="S1905" t="str">
        <f>VLOOKUP($D1905,Artslister!$A$1:$W$100,8,FALSE)</f>
        <v>Rosales</v>
      </c>
      <c r="T1905" t="str">
        <f>VLOOKUP($D1905,Artslister!$A$1:$W$100,9,FALSE)</f>
        <v>Rosaceae</v>
      </c>
      <c r="U1905" t="str">
        <f>VLOOKUP($D1905,Artslister!$A$1:$W$100,10,FALSE)</f>
        <v>Rosa</v>
      </c>
      <c r="V1905">
        <f>VLOOKUP($D1905,Artslister!$A$1:$W$100,11,FALSE)</f>
        <v>0</v>
      </c>
      <c r="W1905">
        <f>VLOOKUP($D1905,Artslister!$A$1:$W$100,12,FALSE)</f>
        <v>0</v>
      </c>
      <c r="X1905" t="str">
        <f>VLOOKUP($D1905,Artslister!$A$1:$W$100,13,FALSE)</f>
        <v>L.</v>
      </c>
      <c r="Y1905" t="e">
        <f>VLOOKUP($D1905,Artslister!$A$1:$W$100,15,FALSE)</f>
        <v>#N/A</v>
      </c>
      <c r="Z1905" t="e">
        <f>VLOOKUP($D1905,Artslister!$A$1:$W$100,17,FALSE)</f>
        <v>#N/A</v>
      </c>
    </row>
    <row r="1906" spans="1:26" x14ac:dyDescent="0.3">
      <c r="A1906" t="s">
        <v>19</v>
      </c>
      <c r="B1906">
        <v>2021</v>
      </c>
      <c r="C1906" t="s">
        <v>1220</v>
      </c>
      <c r="D1906" t="s">
        <v>1714</v>
      </c>
      <c r="E1906">
        <v>5</v>
      </c>
      <c r="H1906">
        <v>1</v>
      </c>
      <c r="I1906">
        <v>1</v>
      </c>
      <c r="M1906" t="str">
        <f>VLOOKUP($D1906,Artslister!$A$1:$W$100,2,FALSE)</f>
        <v>Rosa sp.</v>
      </c>
      <c r="N1906" t="str">
        <f>VLOOKUP($D1906,Artslister!$A$1:$W$100,3,FALSE)</f>
        <v>103384</v>
      </c>
      <c r="O1906" t="str">
        <f>VLOOKUP($D1906,Artslister!$A$1:$W$100,4,FALSE)</f>
        <v>63344</v>
      </c>
      <c r="P1906" t="str">
        <f>VLOOKUP($D1906,Artslister!$A$1:$W$100,5,FALSE)</f>
        <v>Plantae</v>
      </c>
      <c r="Q1906" t="str">
        <f>VLOOKUP($D1906,Artslister!$A$1:$W$100,6,FALSE)</f>
        <v>Magnoliophyta</v>
      </c>
      <c r="R1906" t="str">
        <f>VLOOKUP($D1906,Artslister!$A$1:$W$100,7,FALSE)</f>
        <v>Eudicots</v>
      </c>
      <c r="S1906" t="str">
        <f>VLOOKUP($D1906,Artslister!$A$1:$W$100,8,FALSE)</f>
        <v>Rosales</v>
      </c>
      <c r="T1906" t="str">
        <f>VLOOKUP($D1906,Artslister!$A$1:$W$100,9,FALSE)</f>
        <v>Rosaceae</v>
      </c>
      <c r="U1906" t="str">
        <f>VLOOKUP($D1906,Artslister!$A$1:$W$100,10,FALSE)</f>
        <v>Rosa</v>
      </c>
      <c r="V1906">
        <f>VLOOKUP($D1906,Artslister!$A$1:$W$100,11,FALSE)</f>
        <v>0</v>
      </c>
      <c r="W1906">
        <f>VLOOKUP($D1906,Artslister!$A$1:$W$100,12,FALSE)</f>
        <v>0</v>
      </c>
      <c r="X1906" t="str">
        <f>VLOOKUP($D1906,Artslister!$A$1:$W$100,13,FALSE)</f>
        <v>L.</v>
      </c>
      <c r="Y1906" t="e">
        <f>VLOOKUP($D1906,Artslister!$A$1:$W$100,15,FALSE)</f>
        <v>#N/A</v>
      </c>
      <c r="Z1906" t="e">
        <f>VLOOKUP($D1906,Artslister!$A$1:$W$100,17,FALSE)</f>
        <v>#N/A</v>
      </c>
    </row>
    <row r="1907" spans="1:26" x14ac:dyDescent="0.3">
      <c r="A1907" t="s">
        <v>19</v>
      </c>
      <c r="B1907">
        <v>2021</v>
      </c>
      <c r="C1907" t="s">
        <v>1221</v>
      </c>
      <c r="D1907" t="s">
        <v>1714</v>
      </c>
      <c r="E1907">
        <v>1</v>
      </c>
      <c r="H1907">
        <v>1</v>
      </c>
      <c r="I1907">
        <v>1</v>
      </c>
      <c r="M1907" t="str">
        <f>VLOOKUP($D1907,Artslister!$A$1:$W$100,2,FALSE)</f>
        <v>Rosa sp.</v>
      </c>
      <c r="N1907" t="str">
        <f>VLOOKUP($D1907,Artslister!$A$1:$W$100,3,FALSE)</f>
        <v>103384</v>
      </c>
      <c r="O1907" t="str">
        <f>VLOOKUP($D1907,Artslister!$A$1:$W$100,4,FALSE)</f>
        <v>63344</v>
      </c>
      <c r="P1907" t="str">
        <f>VLOOKUP($D1907,Artslister!$A$1:$W$100,5,FALSE)</f>
        <v>Plantae</v>
      </c>
      <c r="Q1907" t="str">
        <f>VLOOKUP($D1907,Artslister!$A$1:$W$100,6,FALSE)</f>
        <v>Magnoliophyta</v>
      </c>
      <c r="R1907" t="str">
        <f>VLOOKUP($D1907,Artslister!$A$1:$W$100,7,FALSE)</f>
        <v>Eudicots</v>
      </c>
      <c r="S1907" t="str">
        <f>VLOOKUP($D1907,Artslister!$A$1:$W$100,8,FALSE)</f>
        <v>Rosales</v>
      </c>
      <c r="T1907" t="str">
        <f>VLOOKUP($D1907,Artslister!$A$1:$W$100,9,FALSE)</f>
        <v>Rosaceae</v>
      </c>
      <c r="U1907" t="str">
        <f>VLOOKUP($D1907,Artslister!$A$1:$W$100,10,FALSE)</f>
        <v>Rosa</v>
      </c>
      <c r="V1907">
        <f>VLOOKUP($D1907,Artslister!$A$1:$W$100,11,FALSE)</f>
        <v>0</v>
      </c>
      <c r="W1907">
        <f>VLOOKUP($D1907,Artslister!$A$1:$W$100,12,FALSE)</f>
        <v>0</v>
      </c>
      <c r="X1907" t="str">
        <f>VLOOKUP($D1907,Artslister!$A$1:$W$100,13,FALSE)</f>
        <v>L.</v>
      </c>
      <c r="Y1907" t="e">
        <f>VLOOKUP($D1907,Artslister!$A$1:$W$100,15,FALSE)</f>
        <v>#N/A</v>
      </c>
      <c r="Z1907" t="e">
        <f>VLOOKUP($D1907,Artslister!$A$1:$W$100,17,FALSE)</f>
        <v>#N/A</v>
      </c>
    </row>
    <row r="1908" spans="1:26" x14ac:dyDescent="0.3">
      <c r="A1908" t="s">
        <v>19</v>
      </c>
      <c r="B1908">
        <v>2021</v>
      </c>
      <c r="C1908" t="s">
        <v>1227</v>
      </c>
      <c r="D1908" t="s">
        <v>1714</v>
      </c>
      <c r="E1908">
        <v>10</v>
      </c>
      <c r="H1908">
        <v>1</v>
      </c>
      <c r="I1908">
        <v>1</v>
      </c>
      <c r="M1908" t="str">
        <f>VLOOKUP($D1908,Artslister!$A$1:$W$100,2,FALSE)</f>
        <v>Rosa sp.</v>
      </c>
      <c r="N1908" t="str">
        <f>VLOOKUP($D1908,Artslister!$A$1:$W$100,3,FALSE)</f>
        <v>103384</v>
      </c>
      <c r="O1908" t="str">
        <f>VLOOKUP($D1908,Artslister!$A$1:$W$100,4,FALSE)</f>
        <v>63344</v>
      </c>
      <c r="P1908" t="str">
        <f>VLOOKUP($D1908,Artslister!$A$1:$W$100,5,FALSE)</f>
        <v>Plantae</v>
      </c>
      <c r="Q1908" t="str">
        <f>VLOOKUP($D1908,Artslister!$A$1:$W$100,6,FALSE)</f>
        <v>Magnoliophyta</v>
      </c>
      <c r="R1908" t="str">
        <f>VLOOKUP($D1908,Artslister!$A$1:$W$100,7,FALSE)</f>
        <v>Eudicots</v>
      </c>
      <c r="S1908" t="str">
        <f>VLOOKUP($D1908,Artslister!$A$1:$W$100,8,FALSE)</f>
        <v>Rosales</v>
      </c>
      <c r="T1908" t="str">
        <f>VLOOKUP($D1908,Artslister!$A$1:$W$100,9,FALSE)</f>
        <v>Rosaceae</v>
      </c>
      <c r="U1908" t="str">
        <f>VLOOKUP($D1908,Artslister!$A$1:$W$100,10,FALSE)</f>
        <v>Rosa</v>
      </c>
      <c r="V1908">
        <f>VLOOKUP($D1908,Artslister!$A$1:$W$100,11,FALSE)</f>
        <v>0</v>
      </c>
      <c r="W1908">
        <f>VLOOKUP($D1908,Artslister!$A$1:$W$100,12,FALSE)</f>
        <v>0</v>
      </c>
      <c r="X1908" t="str">
        <f>VLOOKUP($D1908,Artslister!$A$1:$W$100,13,FALSE)</f>
        <v>L.</v>
      </c>
      <c r="Y1908" t="e">
        <f>VLOOKUP($D1908,Artslister!$A$1:$W$100,15,FALSE)</f>
        <v>#N/A</v>
      </c>
      <c r="Z1908" t="e">
        <f>VLOOKUP($D1908,Artslister!$A$1:$W$100,17,FALSE)</f>
        <v>#N/A</v>
      </c>
    </row>
    <row r="1909" spans="1:26" x14ac:dyDescent="0.3">
      <c r="A1909" t="s">
        <v>19</v>
      </c>
      <c r="B1909">
        <v>2021</v>
      </c>
      <c r="C1909" t="s">
        <v>1222</v>
      </c>
      <c r="D1909" t="s">
        <v>1714</v>
      </c>
      <c r="E1909">
        <v>1</v>
      </c>
      <c r="H1909">
        <v>1</v>
      </c>
      <c r="I1909">
        <v>1</v>
      </c>
      <c r="M1909" t="str">
        <f>VLOOKUP($D1909,Artslister!$A$1:$W$100,2,FALSE)</f>
        <v>Rosa sp.</v>
      </c>
      <c r="N1909" t="str">
        <f>VLOOKUP($D1909,Artslister!$A$1:$W$100,3,FALSE)</f>
        <v>103384</v>
      </c>
      <c r="O1909" t="str">
        <f>VLOOKUP($D1909,Artslister!$A$1:$W$100,4,FALSE)</f>
        <v>63344</v>
      </c>
      <c r="P1909" t="str">
        <f>VLOOKUP($D1909,Artslister!$A$1:$W$100,5,FALSE)</f>
        <v>Plantae</v>
      </c>
      <c r="Q1909" t="str">
        <f>VLOOKUP($D1909,Artslister!$A$1:$W$100,6,FALSE)</f>
        <v>Magnoliophyta</v>
      </c>
      <c r="R1909" t="str">
        <f>VLOOKUP($D1909,Artslister!$A$1:$W$100,7,FALSE)</f>
        <v>Eudicots</v>
      </c>
      <c r="S1909" t="str">
        <f>VLOOKUP($D1909,Artslister!$A$1:$W$100,8,FALSE)</f>
        <v>Rosales</v>
      </c>
      <c r="T1909" t="str">
        <f>VLOOKUP($D1909,Artslister!$A$1:$W$100,9,FALSE)</f>
        <v>Rosaceae</v>
      </c>
      <c r="U1909" t="str">
        <f>VLOOKUP($D1909,Artslister!$A$1:$W$100,10,FALSE)</f>
        <v>Rosa</v>
      </c>
      <c r="V1909">
        <f>VLOOKUP($D1909,Artslister!$A$1:$W$100,11,FALSE)</f>
        <v>0</v>
      </c>
      <c r="W1909">
        <f>VLOOKUP($D1909,Artslister!$A$1:$W$100,12,FALSE)</f>
        <v>0</v>
      </c>
      <c r="X1909" t="str">
        <f>VLOOKUP($D1909,Artslister!$A$1:$W$100,13,FALSE)</f>
        <v>L.</v>
      </c>
      <c r="Y1909" t="e">
        <f>VLOOKUP($D1909,Artslister!$A$1:$W$100,15,FALSE)</f>
        <v>#N/A</v>
      </c>
      <c r="Z1909" t="e">
        <f>VLOOKUP($D1909,Artslister!$A$1:$W$100,17,FALSE)</f>
        <v>#N/A</v>
      </c>
    </row>
    <row r="1910" spans="1:26" x14ac:dyDescent="0.3">
      <c r="A1910" t="s">
        <v>19</v>
      </c>
      <c r="B1910">
        <v>2021</v>
      </c>
      <c r="C1910" t="s">
        <v>1225</v>
      </c>
      <c r="D1910" t="s">
        <v>1714</v>
      </c>
      <c r="E1910">
        <v>1</v>
      </c>
      <c r="H1910">
        <v>1</v>
      </c>
      <c r="I1910">
        <v>1</v>
      </c>
      <c r="M1910" t="str">
        <f>VLOOKUP($D1910,Artslister!$A$1:$W$100,2,FALSE)</f>
        <v>Rosa sp.</v>
      </c>
      <c r="N1910" t="str">
        <f>VLOOKUP($D1910,Artslister!$A$1:$W$100,3,FALSE)</f>
        <v>103384</v>
      </c>
      <c r="O1910" t="str">
        <f>VLOOKUP($D1910,Artslister!$A$1:$W$100,4,FALSE)</f>
        <v>63344</v>
      </c>
      <c r="P1910" t="str">
        <f>VLOOKUP($D1910,Artslister!$A$1:$W$100,5,FALSE)</f>
        <v>Plantae</v>
      </c>
      <c r="Q1910" t="str">
        <f>VLOOKUP($D1910,Artslister!$A$1:$W$100,6,FALSE)</f>
        <v>Magnoliophyta</v>
      </c>
      <c r="R1910" t="str">
        <f>VLOOKUP($D1910,Artslister!$A$1:$W$100,7,FALSE)</f>
        <v>Eudicots</v>
      </c>
      <c r="S1910" t="str">
        <f>VLOOKUP($D1910,Artslister!$A$1:$W$100,8,FALSE)</f>
        <v>Rosales</v>
      </c>
      <c r="T1910" t="str">
        <f>VLOOKUP($D1910,Artslister!$A$1:$W$100,9,FALSE)</f>
        <v>Rosaceae</v>
      </c>
      <c r="U1910" t="str">
        <f>VLOOKUP($D1910,Artslister!$A$1:$W$100,10,FALSE)</f>
        <v>Rosa</v>
      </c>
      <c r="V1910">
        <f>VLOOKUP($D1910,Artslister!$A$1:$W$100,11,FALSE)</f>
        <v>0</v>
      </c>
      <c r="W1910">
        <f>VLOOKUP($D1910,Artslister!$A$1:$W$100,12,FALSE)</f>
        <v>0</v>
      </c>
      <c r="X1910" t="str">
        <f>VLOOKUP($D1910,Artslister!$A$1:$W$100,13,FALSE)</f>
        <v>L.</v>
      </c>
      <c r="Y1910" t="e">
        <f>VLOOKUP($D1910,Artslister!$A$1:$W$100,15,FALSE)</f>
        <v>#N/A</v>
      </c>
      <c r="Z1910" t="e">
        <f>VLOOKUP($D1910,Artslister!$A$1:$W$100,17,FALSE)</f>
        <v>#N/A</v>
      </c>
    </row>
    <row r="1911" spans="1:26" x14ac:dyDescent="0.3">
      <c r="A1911" t="s">
        <v>34</v>
      </c>
      <c r="B1911">
        <v>2021</v>
      </c>
      <c r="C1911" t="s">
        <v>1239</v>
      </c>
      <c r="D1911" t="s">
        <v>1714</v>
      </c>
      <c r="E1911">
        <v>3</v>
      </c>
      <c r="H1911">
        <v>1</v>
      </c>
      <c r="I1911">
        <v>1</v>
      </c>
      <c r="M1911" t="str">
        <f>VLOOKUP($D1911,Artslister!$A$1:$W$100,2,FALSE)</f>
        <v>Rosa sp.</v>
      </c>
      <c r="N1911" t="str">
        <f>VLOOKUP($D1911,Artslister!$A$1:$W$100,3,FALSE)</f>
        <v>103384</v>
      </c>
      <c r="O1911" t="str">
        <f>VLOOKUP($D1911,Artslister!$A$1:$W$100,4,FALSE)</f>
        <v>63344</v>
      </c>
      <c r="P1911" t="str">
        <f>VLOOKUP($D1911,Artslister!$A$1:$W$100,5,FALSE)</f>
        <v>Plantae</v>
      </c>
      <c r="Q1911" t="str">
        <f>VLOOKUP($D1911,Artslister!$A$1:$W$100,6,FALSE)</f>
        <v>Magnoliophyta</v>
      </c>
      <c r="R1911" t="str">
        <f>VLOOKUP($D1911,Artslister!$A$1:$W$100,7,FALSE)</f>
        <v>Eudicots</v>
      </c>
      <c r="S1911" t="str">
        <f>VLOOKUP($D1911,Artslister!$A$1:$W$100,8,FALSE)</f>
        <v>Rosales</v>
      </c>
      <c r="T1911" t="str">
        <f>VLOOKUP($D1911,Artslister!$A$1:$W$100,9,FALSE)</f>
        <v>Rosaceae</v>
      </c>
      <c r="U1911" t="str">
        <f>VLOOKUP($D1911,Artslister!$A$1:$W$100,10,FALSE)</f>
        <v>Rosa</v>
      </c>
      <c r="V1911">
        <f>VLOOKUP($D1911,Artslister!$A$1:$W$100,11,FALSE)</f>
        <v>0</v>
      </c>
      <c r="W1911">
        <f>VLOOKUP($D1911,Artslister!$A$1:$W$100,12,FALSE)</f>
        <v>0</v>
      </c>
      <c r="X1911" t="str">
        <f>VLOOKUP($D1911,Artslister!$A$1:$W$100,13,FALSE)</f>
        <v>L.</v>
      </c>
      <c r="Y1911" t="e">
        <f>VLOOKUP($D1911,Artslister!$A$1:$W$100,15,FALSE)</f>
        <v>#N/A</v>
      </c>
      <c r="Z1911" t="e">
        <f>VLOOKUP($D1911,Artslister!$A$1:$W$100,17,FALSE)</f>
        <v>#N/A</v>
      </c>
    </row>
    <row r="1912" spans="1:26" x14ac:dyDescent="0.3">
      <c r="A1912" t="s">
        <v>34</v>
      </c>
      <c r="B1912">
        <v>2021</v>
      </c>
      <c r="C1912" t="s">
        <v>1240</v>
      </c>
      <c r="D1912" t="s">
        <v>1714</v>
      </c>
      <c r="E1912">
        <v>15</v>
      </c>
      <c r="H1912">
        <v>1</v>
      </c>
      <c r="I1912">
        <v>1</v>
      </c>
      <c r="M1912" t="str">
        <f>VLOOKUP($D1912,Artslister!$A$1:$W$100,2,FALSE)</f>
        <v>Rosa sp.</v>
      </c>
      <c r="N1912" t="str">
        <f>VLOOKUP($D1912,Artslister!$A$1:$W$100,3,FALSE)</f>
        <v>103384</v>
      </c>
      <c r="O1912" t="str">
        <f>VLOOKUP($D1912,Artslister!$A$1:$W$100,4,FALSE)</f>
        <v>63344</v>
      </c>
      <c r="P1912" t="str">
        <f>VLOOKUP($D1912,Artslister!$A$1:$W$100,5,FALSE)</f>
        <v>Plantae</v>
      </c>
      <c r="Q1912" t="str">
        <f>VLOOKUP($D1912,Artslister!$A$1:$W$100,6,FALSE)</f>
        <v>Magnoliophyta</v>
      </c>
      <c r="R1912" t="str">
        <f>VLOOKUP($D1912,Artslister!$A$1:$W$100,7,FALSE)</f>
        <v>Eudicots</v>
      </c>
      <c r="S1912" t="str">
        <f>VLOOKUP($D1912,Artslister!$A$1:$W$100,8,FALSE)</f>
        <v>Rosales</v>
      </c>
      <c r="T1912" t="str">
        <f>VLOOKUP($D1912,Artslister!$A$1:$W$100,9,FALSE)</f>
        <v>Rosaceae</v>
      </c>
      <c r="U1912" t="str">
        <f>VLOOKUP($D1912,Artslister!$A$1:$W$100,10,FALSE)</f>
        <v>Rosa</v>
      </c>
      <c r="V1912">
        <f>VLOOKUP($D1912,Artslister!$A$1:$W$100,11,FALSE)</f>
        <v>0</v>
      </c>
      <c r="W1912">
        <f>VLOOKUP($D1912,Artslister!$A$1:$W$100,12,FALSE)</f>
        <v>0</v>
      </c>
      <c r="X1912" t="str">
        <f>VLOOKUP($D1912,Artslister!$A$1:$W$100,13,FALSE)</f>
        <v>L.</v>
      </c>
      <c r="Y1912" t="e">
        <f>VLOOKUP($D1912,Artslister!$A$1:$W$100,15,FALSE)</f>
        <v>#N/A</v>
      </c>
      <c r="Z1912" t="e">
        <f>VLOOKUP($D1912,Artslister!$A$1:$W$100,17,FALSE)</f>
        <v>#N/A</v>
      </c>
    </row>
    <row r="1913" spans="1:26" x14ac:dyDescent="0.3">
      <c r="A1913" t="s">
        <v>34</v>
      </c>
      <c r="B1913">
        <v>2021</v>
      </c>
      <c r="C1913" t="s">
        <v>1237</v>
      </c>
      <c r="D1913" t="s">
        <v>1714</v>
      </c>
      <c r="E1913">
        <v>5</v>
      </c>
      <c r="H1913">
        <v>1</v>
      </c>
      <c r="I1913">
        <v>1</v>
      </c>
      <c r="M1913" t="str">
        <f>VLOOKUP($D1913,Artslister!$A$1:$W$100,2,FALSE)</f>
        <v>Rosa sp.</v>
      </c>
      <c r="N1913" t="str">
        <f>VLOOKUP($D1913,Artslister!$A$1:$W$100,3,FALSE)</f>
        <v>103384</v>
      </c>
      <c r="O1913" t="str">
        <f>VLOOKUP($D1913,Artslister!$A$1:$W$100,4,FALSE)</f>
        <v>63344</v>
      </c>
      <c r="P1913" t="str">
        <f>VLOOKUP($D1913,Artslister!$A$1:$W$100,5,FALSE)</f>
        <v>Plantae</v>
      </c>
      <c r="Q1913" t="str">
        <f>VLOOKUP($D1913,Artslister!$A$1:$W$100,6,FALSE)</f>
        <v>Magnoliophyta</v>
      </c>
      <c r="R1913" t="str">
        <f>VLOOKUP($D1913,Artslister!$A$1:$W$100,7,FALSE)</f>
        <v>Eudicots</v>
      </c>
      <c r="S1913" t="str">
        <f>VLOOKUP($D1913,Artslister!$A$1:$W$100,8,FALSE)</f>
        <v>Rosales</v>
      </c>
      <c r="T1913" t="str">
        <f>VLOOKUP($D1913,Artslister!$A$1:$W$100,9,FALSE)</f>
        <v>Rosaceae</v>
      </c>
      <c r="U1913" t="str">
        <f>VLOOKUP($D1913,Artslister!$A$1:$W$100,10,FALSE)</f>
        <v>Rosa</v>
      </c>
      <c r="V1913">
        <f>VLOOKUP($D1913,Artslister!$A$1:$W$100,11,FALSE)</f>
        <v>0</v>
      </c>
      <c r="W1913">
        <f>VLOOKUP($D1913,Artslister!$A$1:$W$100,12,FALSE)</f>
        <v>0</v>
      </c>
      <c r="X1913" t="str">
        <f>VLOOKUP($D1913,Artslister!$A$1:$W$100,13,FALSE)</f>
        <v>L.</v>
      </c>
      <c r="Y1913" t="e">
        <f>VLOOKUP($D1913,Artslister!$A$1:$W$100,15,FALSE)</f>
        <v>#N/A</v>
      </c>
      <c r="Z1913" t="e">
        <f>VLOOKUP($D1913,Artslister!$A$1:$W$100,17,FALSE)</f>
        <v>#N/A</v>
      </c>
    </row>
    <row r="1914" spans="1:26" x14ac:dyDescent="0.3">
      <c r="A1914" t="s">
        <v>34</v>
      </c>
      <c r="B1914">
        <v>2021</v>
      </c>
      <c r="C1914" t="s">
        <v>1232</v>
      </c>
      <c r="D1914" t="s">
        <v>1714</v>
      </c>
      <c r="E1914">
        <v>1</v>
      </c>
      <c r="H1914">
        <v>1</v>
      </c>
      <c r="I1914">
        <v>1</v>
      </c>
      <c r="M1914" t="str">
        <f>VLOOKUP($D1914,Artslister!$A$1:$W$100,2,FALSE)</f>
        <v>Rosa sp.</v>
      </c>
      <c r="N1914" t="str">
        <f>VLOOKUP($D1914,Artslister!$A$1:$W$100,3,FALSE)</f>
        <v>103384</v>
      </c>
      <c r="O1914" t="str">
        <f>VLOOKUP($D1914,Artslister!$A$1:$W$100,4,FALSE)</f>
        <v>63344</v>
      </c>
      <c r="P1914" t="str">
        <f>VLOOKUP($D1914,Artslister!$A$1:$W$100,5,FALSE)</f>
        <v>Plantae</v>
      </c>
      <c r="Q1914" t="str">
        <f>VLOOKUP($D1914,Artslister!$A$1:$W$100,6,FALSE)</f>
        <v>Magnoliophyta</v>
      </c>
      <c r="R1914" t="str">
        <f>VLOOKUP($D1914,Artslister!$A$1:$W$100,7,FALSE)</f>
        <v>Eudicots</v>
      </c>
      <c r="S1914" t="str">
        <f>VLOOKUP($D1914,Artslister!$A$1:$W$100,8,FALSE)</f>
        <v>Rosales</v>
      </c>
      <c r="T1914" t="str">
        <f>VLOOKUP($D1914,Artslister!$A$1:$W$100,9,FALSE)</f>
        <v>Rosaceae</v>
      </c>
      <c r="U1914" t="str">
        <f>VLOOKUP($D1914,Artslister!$A$1:$W$100,10,FALSE)</f>
        <v>Rosa</v>
      </c>
      <c r="V1914">
        <f>VLOOKUP($D1914,Artslister!$A$1:$W$100,11,FALSE)</f>
        <v>0</v>
      </c>
      <c r="W1914">
        <f>VLOOKUP($D1914,Artslister!$A$1:$W$100,12,FALSE)</f>
        <v>0</v>
      </c>
      <c r="X1914" t="str">
        <f>VLOOKUP($D1914,Artslister!$A$1:$W$100,13,FALSE)</f>
        <v>L.</v>
      </c>
      <c r="Y1914" t="e">
        <f>VLOOKUP($D1914,Artslister!$A$1:$W$100,15,FALSE)</f>
        <v>#N/A</v>
      </c>
      <c r="Z1914" t="e">
        <f>VLOOKUP($D1914,Artslister!$A$1:$W$100,17,FALSE)</f>
        <v>#N/A</v>
      </c>
    </row>
    <row r="1915" spans="1:26" x14ac:dyDescent="0.3">
      <c r="A1915" t="s">
        <v>34</v>
      </c>
      <c r="B1915">
        <v>2021</v>
      </c>
      <c r="C1915" t="s">
        <v>1241</v>
      </c>
      <c r="D1915" t="s">
        <v>1714</v>
      </c>
      <c r="E1915">
        <v>3</v>
      </c>
      <c r="H1915">
        <v>1</v>
      </c>
      <c r="I1915">
        <v>1</v>
      </c>
      <c r="M1915" t="str">
        <f>VLOOKUP($D1915,Artslister!$A$1:$W$100,2,FALSE)</f>
        <v>Rosa sp.</v>
      </c>
      <c r="N1915" t="str">
        <f>VLOOKUP($D1915,Artslister!$A$1:$W$100,3,FALSE)</f>
        <v>103384</v>
      </c>
      <c r="O1915" t="str">
        <f>VLOOKUP($D1915,Artslister!$A$1:$W$100,4,FALSE)</f>
        <v>63344</v>
      </c>
      <c r="P1915" t="str">
        <f>VLOOKUP($D1915,Artslister!$A$1:$W$100,5,FALSE)</f>
        <v>Plantae</v>
      </c>
      <c r="Q1915" t="str">
        <f>VLOOKUP($D1915,Artslister!$A$1:$W$100,6,FALSE)</f>
        <v>Magnoliophyta</v>
      </c>
      <c r="R1915" t="str">
        <f>VLOOKUP($D1915,Artslister!$A$1:$W$100,7,FALSE)</f>
        <v>Eudicots</v>
      </c>
      <c r="S1915" t="str">
        <f>VLOOKUP($D1915,Artslister!$A$1:$W$100,8,FALSE)</f>
        <v>Rosales</v>
      </c>
      <c r="T1915" t="str">
        <f>VLOOKUP($D1915,Artslister!$A$1:$W$100,9,FALSE)</f>
        <v>Rosaceae</v>
      </c>
      <c r="U1915" t="str">
        <f>VLOOKUP($D1915,Artslister!$A$1:$W$100,10,FALSE)</f>
        <v>Rosa</v>
      </c>
      <c r="V1915">
        <f>VLOOKUP($D1915,Artslister!$A$1:$W$100,11,FALSE)</f>
        <v>0</v>
      </c>
      <c r="W1915">
        <f>VLOOKUP($D1915,Artslister!$A$1:$W$100,12,FALSE)</f>
        <v>0</v>
      </c>
      <c r="X1915" t="str">
        <f>VLOOKUP($D1915,Artslister!$A$1:$W$100,13,FALSE)</f>
        <v>L.</v>
      </c>
      <c r="Y1915" t="e">
        <f>VLOOKUP($D1915,Artslister!$A$1:$W$100,15,FALSE)</f>
        <v>#N/A</v>
      </c>
      <c r="Z1915" t="e">
        <f>VLOOKUP($D1915,Artslister!$A$1:$W$100,17,FALSE)</f>
        <v>#N/A</v>
      </c>
    </row>
    <row r="1916" spans="1:26" x14ac:dyDescent="0.3">
      <c r="A1916" t="s">
        <v>34</v>
      </c>
      <c r="B1916">
        <v>2021</v>
      </c>
      <c r="C1916" t="s">
        <v>1236</v>
      </c>
      <c r="D1916" t="s">
        <v>1714</v>
      </c>
      <c r="E1916">
        <v>6</v>
      </c>
      <c r="H1916">
        <v>1</v>
      </c>
      <c r="I1916">
        <v>1</v>
      </c>
      <c r="M1916" t="str">
        <f>VLOOKUP($D1916,Artslister!$A$1:$W$100,2,FALSE)</f>
        <v>Rosa sp.</v>
      </c>
      <c r="N1916" t="str">
        <f>VLOOKUP($D1916,Artslister!$A$1:$W$100,3,FALSE)</f>
        <v>103384</v>
      </c>
      <c r="O1916" t="str">
        <f>VLOOKUP($D1916,Artslister!$A$1:$W$100,4,FALSE)</f>
        <v>63344</v>
      </c>
      <c r="P1916" t="str">
        <f>VLOOKUP($D1916,Artslister!$A$1:$W$100,5,FALSE)</f>
        <v>Plantae</v>
      </c>
      <c r="Q1916" t="str">
        <f>VLOOKUP($D1916,Artslister!$A$1:$W$100,6,FALSE)</f>
        <v>Magnoliophyta</v>
      </c>
      <c r="R1916" t="str">
        <f>VLOOKUP($D1916,Artslister!$A$1:$W$100,7,FALSE)</f>
        <v>Eudicots</v>
      </c>
      <c r="S1916" t="str">
        <f>VLOOKUP($D1916,Artslister!$A$1:$W$100,8,FALSE)</f>
        <v>Rosales</v>
      </c>
      <c r="T1916" t="str">
        <f>VLOOKUP($D1916,Artslister!$A$1:$W$100,9,FALSE)</f>
        <v>Rosaceae</v>
      </c>
      <c r="U1916" t="str">
        <f>VLOOKUP($D1916,Artslister!$A$1:$W$100,10,FALSE)</f>
        <v>Rosa</v>
      </c>
      <c r="V1916">
        <f>VLOOKUP($D1916,Artslister!$A$1:$W$100,11,FALSE)</f>
        <v>0</v>
      </c>
      <c r="W1916">
        <f>VLOOKUP($D1916,Artslister!$A$1:$W$100,12,FALSE)</f>
        <v>0</v>
      </c>
      <c r="X1916" t="str">
        <f>VLOOKUP($D1916,Artslister!$A$1:$W$100,13,FALSE)</f>
        <v>L.</v>
      </c>
      <c r="Y1916" t="e">
        <f>VLOOKUP($D1916,Artslister!$A$1:$W$100,15,FALSE)</f>
        <v>#N/A</v>
      </c>
      <c r="Z1916" t="e">
        <f>VLOOKUP($D1916,Artslister!$A$1:$W$100,17,FALSE)</f>
        <v>#N/A</v>
      </c>
    </row>
    <row r="1917" spans="1:26" x14ac:dyDescent="0.3">
      <c r="A1917" t="s">
        <v>1738</v>
      </c>
      <c r="B1917">
        <v>2021</v>
      </c>
      <c r="C1917" t="s">
        <v>1258</v>
      </c>
      <c r="D1917" t="s">
        <v>1714</v>
      </c>
      <c r="E1917">
        <v>1</v>
      </c>
      <c r="H1917">
        <v>1</v>
      </c>
      <c r="I1917">
        <v>1</v>
      </c>
      <c r="M1917" t="str">
        <f>VLOOKUP($D1917,Artslister!$A$1:$W$100,2,FALSE)</f>
        <v>Rosa sp.</v>
      </c>
      <c r="N1917" t="str">
        <f>VLOOKUP($D1917,Artslister!$A$1:$W$100,3,FALSE)</f>
        <v>103384</v>
      </c>
      <c r="O1917" t="str">
        <f>VLOOKUP($D1917,Artslister!$A$1:$W$100,4,FALSE)</f>
        <v>63344</v>
      </c>
      <c r="P1917" t="str">
        <f>VLOOKUP($D1917,Artslister!$A$1:$W$100,5,FALSE)</f>
        <v>Plantae</v>
      </c>
      <c r="Q1917" t="str">
        <f>VLOOKUP($D1917,Artslister!$A$1:$W$100,6,FALSE)</f>
        <v>Magnoliophyta</v>
      </c>
      <c r="R1917" t="str">
        <f>VLOOKUP($D1917,Artslister!$A$1:$W$100,7,FALSE)</f>
        <v>Eudicots</v>
      </c>
      <c r="S1917" t="str">
        <f>VLOOKUP($D1917,Artslister!$A$1:$W$100,8,FALSE)</f>
        <v>Rosales</v>
      </c>
      <c r="T1917" t="str">
        <f>VLOOKUP($D1917,Artslister!$A$1:$W$100,9,FALSE)</f>
        <v>Rosaceae</v>
      </c>
      <c r="U1917" t="str">
        <f>VLOOKUP($D1917,Artslister!$A$1:$W$100,10,FALSE)</f>
        <v>Rosa</v>
      </c>
      <c r="V1917">
        <f>VLOOKUP($D1917,Artslister!$A$1:$W$100,11,FALSE)</f>
        <v>0</v>
      </c>
      <c r="W1917">
        <f>VLOOKUP($D1917,Artslister!$A$1:$W$100,12,FALSE)</f>
        <v>0</v>
      </c>
      <c r="X1917" t="str">
        <f>VLOOKUP($D1917,Artslister!$A$1:$W$100,13,FALSE)</f>
        <v>L.</v>
      </c>
      <c r="Y1917" t="e">
        <f>VLOOKUP($D1917,Artslister!$A$1:$W$100,15,FALSE)</f>
        <v>#N/A</v>
      </c>
      <c r="Z1917" t="e">
        <f>VLOOKUP($D1917,Artslister!$A$1:$W$100,17,FALSE)</f>
        <v>#N/A</v>
      </c>
    </row>
    <row r="1918" spans="1:26" x14ac:dyDescent="0.3">
      <c r="A1918" t="s">
        <v>1738</v>
      </c>
      <c r="B1918">
        <v>2021</v>
      </c>
      <c r="C1918" t="s">
        <v>1259</v>
      </c>
      <c r="D1918" t="s">
        <v>1714</v>
      </c>
      <c r="E1918">
        <v>2</v>
      </c>
      <c r="H1918">
        <v>1</v>
      </c>
      <c r="I1918">
        <v>1</v>
      </c>
      <c r="M1918" t="str">
        <f>VLOOKUP($D1918,Artslister!$A$1:$W$100,2,FALSE)</f>
        <v>Rosa sp.</v>
      </c>
      <c r="N1918" t="str">
        <f>VLOOKUP($D1918,Artslister!$A$1:$W$100,3,FALSE)</f>
        <v>103384</v>
      </c>
      <c r="O1918" t="str">
        <f>VLOOKUP($D1918,Artslister!$A$1:$W$100,4,FALSE)</f>
        <v>63344</v>
      </c>
      <c r="P1918" t="str">
        <f>VLOOKUP($D1918,Artslister!$A$1:$W$100,5,FALSE)</f>
        <v>Plantae</v>
      </c>
      <c r="Q1918" t="str">
        <f>VLOOKUP($D1918,Artslister!$A$1:$W$100,6,FALSE)</f>
        <v>Magnoliophyta</v>
      </c>
      <c r="R1918" t="str">
        <f>VLOOKUP($D1918,Artslister!$A$1:$W$100,7,FALSE)</f>
        <v>Eudicots</v>
      </c>
      <c r="S1918" t="str">
        <f>VLOOKUP($D1918,Artslister!$A$1:$W$100,8,FALSE)</f>
        <v>Rosales</v>
      </c>
      <c r="T1918" t="str">
        <f>VLOOKUP($D1918,Artslister!$A$1:$W$100,9,FALSE)</f>
        <v>Rosaceae</v>
      </c>
      <c r="U1918" t="str">
        <f>VLOOKUP($D1918,Artslister!$A$1:$W$100,10,FALSE)</f>
        <v>Rosa</v>
      </c>
      <c r="V1918">
        <f>VLOOKUP($D1918,Artslister!$A$1:$W$100,11,FALSE)</f>
        <v>0</v>
      </c>
      <c r="W1918">
        <f>VLOOKUP($D1918,Artslister!$A$1:$W$100,12,FALSE)</f>
        <v>0</v>
      </c>
      <c r="X1918" t="str">
        <f>VLOOKUP($D1918,Artslister!$A$1:$W$100,13,FALSE)</f>
        <v>L.</v>
      </c>
      <c r="Y1918" t="e">
        <f>VLOOKUP($D1918,Artslister!$A$1:$W$100,15,FALSE)</f>
        <v>#N/A</v>
      </c>
      <c r="Z1918" t="e">
        <f>VLOOKUP($D1918,Artslister!$A$1:$W$100,17,FALSE)</f>
        <v>#N/A</v>
      </c>
    </row>
    <row r="1919" spans="1:26" x14ac:dyDescent="0.3">
      <c r="A1919" t="s">
        <v>1738</v>
      </c>
      <c r="B1919">
        <v>2021</v>
      </c>
      <c r="C1919" t="s">
        <v>1261</v>
      </c>
      <c r="D1919" t="s">
        <v>1714</v>
      </c>
      <c r="E1919">
        <v>4</v>
      </c>
      <c r="H1919">
        <v>1</v>
      </c>
      <c r="I1919">
        <v>1</v>
      </c>
      <c r="M1919" t="str">
        <f>VLOOKUP($D1919,Artslister!$A$1:$W$100,2,FALSE)</f>
        <v>Rosa sp.</v>
      </c>
      <c r="N1919" t="str">
        <f>VLOOKUP($D1919,Artslister!$A$1:$W$100,3,FALSE)</f>
        <v>103384</v>
      </c>
      <c r="O1919" t="str">
        <f>VLOOKUP($D1919,Artslister!$A$1:$W$100,4,FALSE)</f>
        <v>63344</v>
      </c>
      <c r="P1919" t="str">
        <f>VLOOKUP($D1919,Artslister!$A$1:$W$100,5,FALSE)</f>
        <v>Plantae</v>
      </c>
      <c r="Q1919" t="str">
        <f>VLOOKUP($D1919,Artslister!$A$1:$W$100,6,FALSE)</f>
        <v>Magnoliophyta</v>
      </c>
      <c r="R1919" t="str">
        <f>VLOOKUP($D1919,Artslister!$A$1:$W$100,7,FALSE)</f>
        <v>Eudicots</v>
      </c>
      <c r="S1919" t="str">
        <f>VLOOKUP($D1919,Artslister!$A$1:$W$100,8,FALSE)</f>
        <v>Rosales</v>
      </c>
      <c r="T1919" t="str">
        <f>VLOOKUP($D1919,Artslister!$A$1:$W$100,9,FALSE)</f>
        <v>Rosaceae</v>
      </c>
      <c r="U1919" t="str">
        <f>VLOOKUP($D1919,Artslister!$A$1:$W$100,10,FALSE)</f>
        <v>Rosa</v>
      </c>
      <c r="V1919">
        <f>VLOOKUP($D1919,Artslister!$A$1:$W$100,11,FALSE)</f>
        <v>0</v>
      </c>
      <c r="W1919">
        <f>VLOOKUP($D1919,Artslister!$A$1:$W$100,12,FALSE)</f>
        <v>0</v>
      </c>
      <c r="X1919" t="str">
        <f>VLOOKUP($D1919,Artslister!$A$1:$W$100,13,FALSE)</f>
        <v>L.</v>
      </c>
      <c r="Y1919" t="e">
        <f>VLOOKUP($D1919,Artslister!$A$1:$W$100,15,FALSE)</f>
        <v>#N/A</v>
      </c>
      <c r="Z1919" t="e">
        <f>VLOOKUP($D1919,Artslister!$A$1:$W$100,17,FALSE)</f>
        <v>#N/A</v>
      </c>
    </row>
    <row r="1920" spans="1:26" x14ac:dyDescent="0.3">
      <c r="A1920" t="s">
        <v>1738</v>
      </c>
      <c r="B1920">
        <v>2021</v>
      </c>
      <c r="C1920" t="s">
        <v>1256</v>
      </c>
      <c r="D1920" t="s">
        <v>1714</v>
      </c>
      <c r="E1920">
        <v>5</v>
      </c>
      <c r="H1920">
        <v>1</v>
      </c>
      <c r="I1920">
        <v>1</v>
      </c>
      <c r="M1920" t="str">
        <f>VLOOKUP($D1920,Artslister!$A$1:$W$100,2,FALSE)</f>
        <v>Rosa sp.</v>
      </c>
      <c r="N1920" t="str">
        <f>VLOOKUP($D1920,Artslister!$A$1:$W$100,3,FALSE)</f>
        <v>103384</v>
      </c>
      <c r="O1920" t="str">
        <f>VLOOKUP($D1920,Artslister!$A$1:$W$100,4,FALSE)</f>
        <v>63344</v>
      </c>
      <c r="P1920" t="str">
        <f>VLOOKUP($D1920,Artslister!$A$1:$W$100,5,FALSE)</f>
        <v>Plantae</v>
      </c>
      <c r="Q1920" t="str">
        <f>VLOOKUP($D1920,Artslister!$A$1:$W$100,6,FALSE)</f>
        <v>Magnoliophyta</v>
      </c>
      <c r="R1920" t="str">
        <f>VLOOKUP($D1920,Artslister!$A$1:$W$100,7,FALSE)</f>
        <v>Eudicots</v>
      </c>
      <c r="S1920" t="str">
        <f>VLOOKUP($D1920,Artslister!$A$1:$W$100,8,FALSE)</f>
        <v>Rosales</v>
      </c>
      <c r="T1920" t="str">
        <f>VLOOKUP($D1920,Artslister!$A$1:$W$100,9,FALSE)</f>
        <v>Rosaceae</v>
      </c>
      <c r="U1920" t="str">
        <f>VLOOKUP($D1920,Artslister!$A$1:$W$100,10,FALSE)</f>
        <v>Rosa</v>
      </c>
      <c r="V1920">
        <f>VLOOKUP($D1920,Artslister!$A$1:$W$100,11,FALSE)</f>
        <v>0</v>
      </c>
      <c r="W1920">
        <f>VLOOKUP($D1920,Artslister!$A$1:$W$100,12,FALSE)</f>
        <v>0</v>
      </c>
      <c r="X1920" t="str">
        <f>VLOOKUP($D1920,Artslister!$A$1:$W$100,13,FALSE)</f>
        <v>L.</v>
      </c>
      <c r="Y1920" t="e">
        <f>VLOOKUP($D1920,Artslister!$A$1:$W$100,15,FALSE)</f>
        <v>#N/A</v>
      </c>
      <c r="Z1920" t="e">
        <f>VLOOKUP($D1920,Artslister!$A$1:$W$100,17,FALSE)</f>
        <v>#N/A</v>
      </c>
    </row>
    <row r="1921" spans="1:26" x14ac:dyDescent="0.3">
      <c r="A1921" t="s">
        <v>1738</v>
      </c>
      <c r="B1921">
        <v>2021</v>
      </c>
      <c r="C1921" t="s">
        <v>1257</v>
      </c>
      <c r="D1921" t="s">
        <v>1714</v>
      </c>
      <c r="E1921">
        <v>1</v>
      </c>
      <c r="H1921">
        <v>1</v>
      </c>
      <c r="I1921">
        <v>1</v>
      </c>
      <c r="M1921" t="str">
        <f>VLOOKUP($D1921,Artslister!$A$1:$W$100,2,FALSE)</f>
        <v>Rosa sp.</v>
      </c>
      <c r="N1921" t="str">
        <f>VLOOKUP($D1921,Artslister!$A$1:$W$100,3,FALSE)</f>
        <v>103384</v>
      </c>
      <c r="O1921" t="str">
        <f>VLOOKUP($D1921,Artslister!$A$1:$W$100,4,FALSE)</f>
        <v>63344</v>
      </c>
      <c r="P1921" t="str">
        <f>VLOOKUP($D1921,Artslister!$A$1:$W$100,5,FALSE)</f>
        <v>Plantae</v>
      </c>
      <c r="Q1921" t="str">
        <f>VLOOKUP($D1921,Artslister!$A$1:$W$100,6,FALSE)</f>
        <v>Magnoliophyta</v>
      </c>
      <c r="R1921" t="str">
        <f>VLOOKUP($D1921,Artslister!$A$1:$W$100,7,FALSE)</f>
        <v>Eudicots</v>
      </c>
      <c r="S1921" t="str">
        <f>VLOOKUP($D1921,Artslister!$A$1:$W$100,8,FALSE)</f>
        <v>Rosales</v>
      </c>
      <c r="T1921" t="str">
        <f>VLOOKUP($D1921,Artslister!$A$1:$W$100,9,FALSE)</f>
        <v>Rosaceae</v>
      </c>
      <c r="U1921" t="str">
        <f>VLOOKUP($D1921,Artslister!$A$1:$W$100,10,FALSE)</f>
        <v>Rosa</v>
      </c>
      <c r="V1921">
        <f>VLOOKUP($D1921,Artslister!$A$1:$W$100,11,FALSE)</f>
        <v>0</v>
      </c>
      <c r="W1921">
        <f>VLOOKUP($D1921,Artslister!$A$1:$W$100,12,FALSE)</f>
        <v>0</v>
      </c>
      <c r="X1921" t="str">
        <f>VLOOKUP($D1921,Artslister!$A$1:$W$100,13,FALSE)</f>
        <v>L.</v>
      </c>
      <c r="Y1921" t="e">
        <f>VLOOKUP($D1921,Artslister!$A$1:$W$100,15,FALSE)</f>
        <v>#N/A</v>
      </c>
      <c r="Z1921" t="e">
        <f>VLOOKUP($D1921,Artslister!$A$1:$W$100,17,FALSE)</f>
        <v>#N/A</v>
      </c>
    </row>
    <row r="1922" spans="1:26" x14ac:dyDescent="0.3">
      <c r="A1922" t="s">
        <v>1738</v>
      </c>
      <c r="B1922">
        <v>2021</v>
      </c>
      <c r="C1922" t="s">
        <v>1264</v>
      </c>
      <c r="D1922" t="s">
        <v>1714</v>
      </c>
      <c r="E1922">
        <v>6</v>
      </c>
      <c r="H1922">
        <v>1</v>
      </c>
      <c r="I1922">
        <v>1</v>
      </c>
      <c r="M1922" t="str">
        <f>VLOOKUP($D1922,Artslister!$A$1:$W$100,2,FALSE)</f>
        <v>Rosa sp.</v>
      </c>
      <c r="N1922" t="str">
        <f>VLOOKUP($D1922,Artslister!$A$1:$W$100,3,FALSE)</f>
        <v>103384</v>
      </c>
      <c r="O1922" t="str">
        <f>VLOOKUP($D1922,Artslister!$A$1:$W$100,4,FALSE)</f>
        <v>63344</v>
      </c>
      <c r="P1922" t="str">
        <f>VLOOKUP($D1922,Artslister!$A$1:$W$100,5,FALSE)</f>
        <v>Plantae</v>
      </c>
      <c r="Q1922" t="str">
        <f>VLOOKUP($D1922,Artslister!$A$1:$W$100,6,FALSE)</f>
        <v>Magnoliophyta</v>
      </c>
      <c r="R1922" t="str">
        <f>VLOOKUP($D1922,Artslister!$A$1:$W$100,7,FALSE)</f>
        <v>Eudicots</v>
      </c>
      <c r="S1922" t="str">
        <f>VLOOKUP($D1922,Artslister!$A$1:$W$100,8,FALSE)</f>
        <v>Rosales</v>
      </c>
      <c r="T1922" t="str">
        <f>VLOOKUP($D1922,Artslister!$A$1:$W$100,9,FALSE)</f>
        <v>Rosaceae</v>
      </c>
      <c r="U1922" t="str">
        <f>VLOOKUP($D1922,Artslister!$A$1:$W$100,10,FALSE)</f>
        <v>Rosa</v>
      </c>
      <c r="V1922">
        <f>VLOOKUP($D1922,Artslister!$A$1:$W$100,11,FALSE)</f>
        <v>0</v>
      </c>
      <c r="W1922">
        <f>VLOOKUP($D1922,Artslister!$A$1:$W$100,12,FALSE)</f>
        <v>0</v>
      </c>
      <c r="X1922" t="str">
        <f>VLOOKUP($D1922,Artslister!$A$1:$W$100,13,FALSE)</f>
        <v>L.</v>
      </c>
      <c r="Y1922" t="e">
        <f>VLOOKUP($D1922,Artslister!$A$1:$W$100,15,FALSE)</f>
        <v>#N/A</v>
      </c>
      <c r="Z1922" t="e">
        <f>VLOOKUP($D1922,Artslister!$A$1:$W$100,17,FALSE)</f>
        <v>#N/A</v>
      </c>
    </row>
    <row r="1923" spans="1:26" x14ac:dyDescent="0.3">
      <c r="A1923" t="s">
        <v>117</v>
      </c>
      <c r="B1923">
        <v>2021</v>
      </c>
      <c r="C1923" t="s">
        <v>1280</v>
      </c>
      <c r="D1923" t="s">
        <v>1714</v>
      </c>
      <c r="E1923">
        <v>2</v>
      </c>
      <c r="I1923">
        <v>1</v>
      </c>
      <c r="M1923" t="str">
        <f>VLOOKUP($D1923,Artslister!$A$1:$W$100,2,FALSE)</f>
        <v>Rosa sp.</v>
      </c>
      <c r="N1923" t="str">
        <f>VLOOKUP($D1923,Artslister!$A$1:$W$100,3,FALSE)</f>
        <v>103384</v>
      </c>
      <c r="O1923" t="str">
        <f>VLOOKUP($D1923,Artslister!$A$1:$W$100,4,FALSE)</f>
        <v>63344</v>
      </c>
      <c r="P1923" t="str">
        <f>VLOOKUP($D1923,Artslister!$A$1:$W$100,5,FALSE)</f>
        <v>Plantae</v>
      </c>
      <c r="Q1923" t="str">
        <f>VLOOKUP($D1923,Artslister!$A$1:$W$100,6,FALSE)</f>
        <v>Magnoliophyta</v>
      </c>
      <c r="R1923" t="str">
        <f>VLOOKUP($D1923,Artslister!$A$1:$W$100,7,FALSE)</f>
        <v>Eudicots</v>
      </c>
      <c r="S1923" t="str">
        <f>VLOOKUP($D1923,Artslister!$A$1:$W$100,8,FALSE)</f>
        <v>Rosales</v>
      </c>
      <c r="T1923" t="str">
        <f>VLOOKUP($D1923,Artslister!$A$1:$W$100,9,FALSE)</f>
        <v>Rosaceae</v>
      </c>
      <c r="U1923" t="str">
        <f>VLOOKUP($D1923,Artslister!$A$1:$W$100,10,FALSE)</f>
        <v>Rosa</v>
      </c>
      <c r="V1923">
        <f>VLOOKUP($D1923,Artslister!$A$1:$W$100,11,FALSE)</f>
        <v>0</v>
      </c>
      <c r="W1923">
        <f>VLOOKUP($D1923,Artslister!$A$1:$W$100,12,FALSE)</f>
        <v>0</v>
      </c>
      <c r="X1923" t="str">
        <f>VLOOKUP($D1923,Artslister!$A$1:$W$100,13,FALSE)</f>
        <v>L.</v>
      </c>
      <c r="Y1923" t="e">
        <f>VLOOKUP($D1923,Artslister!$A$1:$W$100,15,FALSE)</f>
        <v>#N/A</v>
      </c>
      <c r="Z1923" t="e">
        <f>VLOOKUP($D1923,Artslister!$A$1:$W$100,17,FALSE)</f>
        <v>#N/A</v>
      </c>
    </row>
    <row r="1924" spans="1:26" x14ac:dyDescent="0.3">
      <c r="A1924" t="s">
        <v>92</v>
      </c>
      <c r="B1924">
        <v>2021</v>
      </c>
      <c r="C1924" t="s">
        <v>1309</v>
      </c>
      <c r="D1924" t="s">
        <v>1714</v>
      </c>
      <c r="E1924">
        <v>8</v>
      </c>
      <c r="I1924">
        <v>1</v>
      </c>
      <c r="M1924" t="str">
        <f>VLOOKUP($D1924,Artslister!$A$1:$W$100,2,FALSE)</f>
        <v>Rosa sp.</v>
      </c>
      <c r="N1924" t="str">
        <f>VLOOKUP($D1924,Artslister!$A$1:$W$100,3,FALSE)</f>
        <v>103384</v>
      </c>
      <c r="O1924" t="str">
        <f>VLOOKUP($D1924,Artslister!$A$1:$W$100,4,FALSE)</f>
        <v>63344</v>
      </c>
      <c r="P1924" t="str">
        <f>VLOOKUP($D1924,Artslister!$A$1:$W$100,5,FALSE)</f>
        <v>Plantae</v>
      </c>
      <c r="Q1924" t="str">
        <f>VLOOKUP($D1924,Artslister!$A$1:$W$100,6,FALSE)</f>
        <v>Magnoliophyta</v>
      </c>
      <c r="R1924" t="str">
        <f>VLOOKUP($D1924,Artslister!$A$1:$W$100,7,FALSE)</f>
        <v>Eudicots</v>
      </c>
      <c r="S1924" t="str">
        <f>VLOOKUP($D1924,Artslister!$A$1:$W$100,8,FALSE)</f>
        <v>Rosales</v>
      </c>
      <c r="T1924" t="str">
        <f>VLOOKUP($D1924,Artslister!$A$1:$W$100,9,FALSE)</f>
        <v>Rosaceae</v>
      </c>
      <c r="U1924" t="str">
        <f>VLOOKUP($D1924,Artslister!$A$1:$W$100,10,FALSE)</f>
        <v>Rosa</v>
      </c>
      <c r="V1924">
        <f>VLOOKUP($D1924,Artslister!$A$1:$W$100,11,FALSE)</f>
        <v>0</v>
      </c>
      <c r="W1924">
        <f>VLOOKUP($D1924,Artslister!$A$1:$W$100,12,FALSE)</f>
        <v>0</v>
      </c>
      <c r="X1924" t="str">
        <f>VLOOKUP($D1924,Artslister!$A$1:$W$100,13,FALSE)</f>
        <v>L.</v>
      </c>
      <c r="Y1924" t="e">
        <f>VLOOKUP($D1924,Artslister!$A$1:$W$100,15,FALSE)</f>
        <v>#N/A</v>
      </c>
      <c r="Z1924" t="e">
        <f>VLOOKUP($D1924,Artslister!$A$1:$W$100,17,FALSE)</f>
        <v>#N/A</v>
      </c>
    </row>
    <row r="1925" spans="1:26" x14ac:dyDescent="0.3">
      <c r="A1925" t="s">
        <v>92</v>
      </c>
      <c r="B1925">
        <v>2021</v>
      </c>
      <c r="C1925" t="s">
        <v>1306</v>
      </c>
      <c r="D1925" t="s">
        <v>1714</v>
      </c>
      <c r="E1925">
        <v>8</v>
      </c>
      <c r="I1925">
        <v>1</v>
      </c>
      <c r="M1925" t="str">
        <f>VLOOKUP($D1925,Artslister!$A$1:$W$100,2,FALSE)</f>
        <v>Rosa sp.</v>
      </c>
      <c r="N1925" t="str">
        <f>VLOOKUP($D1925,Artslister!$A$1:$W$100,3,FALSE)</f>
        <v>103384</v>
      </c>
      <c r="O1925" t="str">
        <f>VLOOKUP($D1925,Artslister!$A$1:$W$100,4,FALSE)</f>
        <v>63344</v>
      </c>
      <c r="P1925" t="str">
        <f>VLOOKUP($D1925,Artslister!$A$1:$W$100,5,FALSE)</f>
        <v>Plantae</v>
      </c>
      <c r="Q1925" t="str">
        <f>VLOOKUP($D1925,Artslister!$A$1:$W$100,6,FALSE)</f>
        <v>Magnoliophyta</v>
      </c>
      <c r="R1925" t="str">
        <f>VLOOKUP($D1925,Artslister!$A$1:$W$100,7,FALSE)</f>
        <v>Eudicots</v>
      </c>
      <c r="S1925" t="str">
        <f>VLOOKUP($D1925,Artslister!$A$1:$W$100,8,FALSE)</f>
        <v>Rosales</v>
      </c>
      <c r="T1925" t="str">
        <f>VLOOKUP($D1925,Artslister!$A$1:$W$100,9,FALSE)</f>
        <v>Rosaceae</v>
      </c>
      <c r="U1925" t="str">
        <f>VLOOKUP($D1925,Artslister!$A$1:$W$100,10,FALSE)</f>
        <v>Rosa</v>
      </c>
      <c r="V1925">
        <f>VLOOKUP($D1925,Artslister!$A$1:$W$100,11,FALSE)</f>
        <v>0</v>
      </c>
      <c r="W1925">
        <f>VLOOKUP($D1925,Artslister!$A$1:$W$100,12,FALSE)</f>
        <v>0</v>
      </c>
      <c r="X1925" t="str">
        <f>VLOOKUP($D1925,Artslister!$A$1:$W$100,13,FALSE)</f>
        <v>L.</v>
      </c>
      <c r="Y1925" t="e">
        <f>VLOOKUP($D1925,Artslister!$A$1:$W$100,15,FALSE)</f>
        <v>#N/A</v>
      </c>
      <c r="Z1925" t="e">
        <f>VLOOKUP($D1925,Artslister!$A$1:$W$100,17,FALSE)</f>
        <v>#N/A</v>
      </c>
    </row>
    <row r="1926" spans="1:26" x14ac:dyDescent="0.3">
      <c r="A1926" t="s">
        <v>92</v>
      </c>
      <c r="B1926">
        <v>2021</v>
      </c>
      <c r="C1926" t="s">
        <v>1308</v>
      </c>
      <c r="D1926" t="s">
        <v>1714</v>
      </c>
      <c r="E1926">
        <v>15</v>
      </c>
      <c r="I1926">
        <v>1</v>
      </c>
      <c r="M1926" t="str">
        <f>VLOOKUP($D1926,Artslister!$A$1:$W$100,2,FALSE)</f>
        <v>Rosa sp.</v>
      </c>
      <c r="N1926" t="str">
        <f>VLOOKUP($D1926,Artslister!$A$1:$W$100,3,FALSE)</f>
        <v>103384</v>
      </c>
      <c r="O1926" t="str">
        <f>VLOOKUP($D1926,Artslister!$A$1:$W$100,4,FALSE)</f>
        <v>63344</v>
      </c>
      <c r="P1926" t="str">
        <f>VLOOKUP($D1926,Artslister!$A$1:$W$100,5,FALSE)</f>
        <v>Plantae</v>
      </c>
      <c r="Q1926" t="str">
        <f>VLOOKUP($D1926,Artslister!$A$1:$W$100,6,FALSE)</f>
        <v>Magnoliophyta</v>
      </c>
      <c r="R1926" t="str">
        <f>VLOOKUP($D1926,Artslister!$A$1:$W$100,7,FALSE)</f>
        <v>Eudicots</v>
      </c>
      <c r="S1926" t="str">
        <f>VLOOKUP($D1926,Artslister!$A$1:$W$100,8,FALSE)</f>
        <v>Rosales</v>
      </c>
      <c r="T1926" t="str">
        <f>VLOOKUP($D1926,Artslister!$A$1:$W$100,9,FALSE)</f>
        <v>Rosaceae</v>
      </c>
      <c r="U1926" t="str">
        <f>VLOOKUP($D1926,Artslister!$A$1:$W$100,10,FALSE)</f>
        <v>Rosa</v>
      </c>
      <c r="V1926">
        <f>VLOOKUP($D1926,Artslister!$A$1:$W$100,11,FALSE)</f>
        <v>0</v>
      </c>
      <c r="W1926">
        <f>VLOOKUP($D1926,Artslister!$A$1:$W$100,12,FALSE)</f>
        <v>0</v>
      </c>
      <c r="X1926" t="str">
        <f>VLOOKUP($D1926,Artslister!$A$1:$W$100,13,FALSE)</f>
        <v>L.</v>
      </c>
      <c r="Y1926" t="e">
        <f>VLOOKUP($D1926,Artslister!$A$1:$W$100,15,FALSE)</f>
        <v>#N/A</v>
      </c>
      <c r="Z1926" t="e">
        <f>VLOOKUP($D1926,Artslister!$A$1:$W$100,17,FALSE)</f>
        <v>#N/A</v>
      </c>
    </row>
    <row r="1927" spans="1:26" x14ac:dyDescent="0.3">
      <c r="A1927" t="s">
        <v>124</v>
      </c>
      <c r="B1927">
        <v>2021</v>
      </c>
      <c r="C1927" t="s">
        <v>1370</v>
      </c>
      <c r="D1927" t="s">
        <v>1714</v>
      </c>
      <c r="E1927">
        <v>6</v>
      </c>
      <c r="H1927">
        <v>1</v>
      </c>
      <c r="I1927">
        <v>1</v>
      </c>
      <c r="M1927" t="str">
        <f>VLOOKUP($D1927,Artslister!$A$1:$W$100,2,FALSE)</f>
        <v>Rosa sp.</v>
      </c>
      <c r="N1927" t="str">
        <f>VLOOKUP($D1927,Artslister!$A$1:$W$100,3,FALSE)</f>
        <v>103384</v>
      </c>
      <c r="O1927" t="str">
        <f>VLOOKUP($D1927,Artslister!$A$1:$W$100,4,FALSE)</f>
        <v>63344</v>
      </c>
      <c r="P1927" t="str">
        <f>VLOOKUP($D1927,Artslister!$A$1:$W$100,5,FALSE)</f>
        <v>Plantae</v>
      </c>
      <c r="Q1927" t="str">
        <f>VLOOKUP($D1927,Artslister!$A$1:$W$100,6,FALSE)</f>
        <v>Magnoliophyta</v>
      </c>
      <c r="R1927" t="str">
        <f>VLOOKUP($D1927,Artslister!$A$1:$W$100,7,FALSE)</f>
        <v>Eudicots</v>
      </c>
      <c r="S1927" t="str">
        <f>VLOOKUP($D1927,Artslister!$A$1:$W$100,8,FALSE)</f>
        <v>Rosales</v>
      </c>
      <c r="T1927" t="str">
        <f>VLOOKUP($D1927,Artslister!$A$1:$W$100,9,FALSE)</f>
        <v>Rosaceae</v>
      </c>
      <c r="U1927" t="str">
        <f>VLOOKUP($D1927,Artslister!$A$1:$W$100,10,FALSE)</f>
        <v>Rosa</v>
      </c>
      <c r="V1927">
        <f>VLOOKUP($D1927,Artslister!$A$1:$W$100,11,FALSE)</f>
        <v>0</v>
      </c>
      <c r="W1927">
        <f>VLOOKUP($D1927,Artslister!$A$1:$W$100,12,FALSE)</f>
        <v>0</v>
      </c>
      <c r="X1927" t="str">
        <f>VLOOKUP($D1927,Artslister!$A$1:$W$100,13,FALSE)</f>
        <v>L.</v>
      </c>
      <c r="Y1927" t="e">
        <f>VLOOKUP($D1927,Artslister!$A$1:$W$100,15,FALSE)</f>
        <v>#N/A</v>
      </c>
      <c r="Z1927" t="e">
        <f>VLOOKUP($D1927,Artslister!$A$1:$W$100,17,FALSE)</f>
        <v>#N/A</v>
      </c>
    </row>
    <row r="1928" spans="1:26" x14ac:dyDescent="0.3">
      <c r="A1928" t="s">
        <v>69</v>
      </c>
      <c r="B1928">
        <v>2021</v>
      </c>
      <c r="C1928" t="s">
        <v>1786</v>
      </c>
      <c r="D1928" t="s">
        <v>1714</v>
      </c>
      <c r="E1928">
        <v>7</v>
      </c>
      <c r="H1928">
        <v>1</v>
      </c>
      <c r="I1928">
        <v>1</v>
      </c>
      <c r="M1928" t="str">
        <f>VLOOKUP($D1928,Artslister!$A$1:$W$100,2,FALSE)</f>
        <v>Rosa sp.</v>
      </c>
      <c r="N1928" t="str">
        <f>VLOOKUP($D1928,Artslister!$A$1:$W$100,3,FALSE)</f>
        <v>103384</v>
      </c>
      <c r="O1928" t="str">
        <f>VLOOKUP($D1928,Artslister!$A$1:$W$100,4,FALSE)</f>
        <v>63344</v>
      </c>
      <c r="P1928" t="str">
        <f>VLOOKUP($D1928,Artslister!$A$1:$W$100,5,FALSE)</f>
        <v>Plantae</v>
      </c>
      <c r="Q1928" t="str">
        <f>VLOOKUP($D1928,Artslister!$A$1:$W$100,6,FALSE)</f>
        <v>Magnoliophyta</v>
      </c>
      <c r="R1928" t="str">
        <f>VLOOKUP($D1928,Artslister!$A$1:$W$100,7,FALSE)</f>
        <v>Eudicots</v>
      </c>
      <c r="S1928" t="str">
        <f>VLOOKUP($D1928,Artslister!$A$1:$W$100,8,FALSE)</f>
        <v>Rosales</v>
      </c>
      <c r="T1928" t="str">
        <f>VLOOKUP($D1928,Artslister!$A$1:$W$100,9,FALSE)</f>
        <v>Rosaceae</v>
      </c>
      <c r="U1928" t="str">
        <f>VLOOKUP($D1928,Artslister!$A$1:$W$100,10,FALSE)</f>
        <v>Rosa</v>
      </c>
      <c r="V1928">
        <f>VLOOKUP($D1928,Artslister!$A$1:$W$100,11,FALSE)</f>
        <v>0</v>
      </c>
      <c r="W1928">
        <f>VLOOKUP($D1928,Artslister!$A$1:$W$100,12,FALSE)</f>
        <v>0</v>
      </c>
      <c r="X1928" t="str">
        <f>VLOOKUP($D1928,Artslister!$A$1:$W$100,13,FALSE)</f>
        <v>L.</v>
      </c>
      <c r="Y1928" t="e">
        <f>VLOOKUP($D1928,Artslister!$A$1:$W$100,15,FALSE)</f>
        <v>#N/A</v>
      </c>
      <c r="Z1928" t="e">
        <f>VLOOKUP($D1928,Artslister!$A$1:$W$100,17,FALSE)</f>
        <v>#N/A</v>
      </c>
    </row>
    <row r="1929" spans="1:26" x14ac:dyDescent="0.3">
      <c r="A1929" t="s">
        <v>149</v>
      </c>
      <c r="B1929">
        <v>2021</v>
      </c>
      <c r="C1929" t="s">
        <v>1689</v>
      </c>
      <c r="D1929" t="s">
        <v>1714</v>
      </c>
      <c r="E1929">
        <v>6</v>
      </c>
      <c r="H1929">
        <v>1</v>
      </c>
      <c r="I1929">
        <v>1</v>
      </c>
      <c r="M1929" t="str">
        <f>VLOOKUP($D1929,Artslister!$A$1:$W$100,2,FALSE)</f>
        <v>Rosa sp.</v>
      </c>
      <c r="N1929" t="str">
        <f>VLOOKUP($D1929,Artslister!$A$1:$W$100,3,FALSE)</f>
        <v>103384</v>
      </c>
      <c r="O1929" t="str">
        <f>VLOOKUP($D1929,Artslister!$A$1:$W$100,4,FALSE)</f>
        <v>63344</v>
      </c>
      <c r="P1929" t="str">
        <f>VLOOKUP($D1929,Artslister!$A$1:$W$100,5,FALSE)</f>
        <v>Plantae</v>
      </c>
      <c r="Q1929" t="str">
        <f>VLOOKUP($D1929,Artslister!$A$1:$W$100,6,FALSE)</f>
        <v>Magnoliophyta</v>
      </c>
      <c r="R1929" t="str">
        <f>VLOOKUP($D1929,Artslister!$A$1:$W$100,7,FALSE)</f>
        <v>Eudicots</v>
      </c>
      <c r="S1929" t="str">
        <f>VLOOKUP($D1929,Artslister!$A$1:$W$100,8,FALSE)</f>
        <v>Rosales</v>
      </c>
      <c r="T1929" t="str">
        <f>VLOOKUP($D1929,Artslister!$A$1:$W$100,9,FALSE)</f>
        <v>Rosaceae</v>
      </c>
      <c r="U1929" t="str">
        <f>VLOOKUP($D1929,Artslister!$A$1:$W$100,10,FALSE)</f>
        <v>Rosa</v>
      </c>
      <c r="V1929">
        <f>VLOOKUP($D1929,Artslister!$A$1:$W$100,11,FALSE)</f>
        <v>0</v>
      </c>
      <c r="W1929">
        <f>VLOOKUP($D1929,Artslister!$A$1:$W$100,12,FALSE)</f>
        <v>0</v>
      </c>
      <c r="X1929" t="str">
        <f>VLOOKUP($D1929,Artslister!$A$1:$W$100,13,FALSE)</f>
        <v>L.</v>
      </c>
      <c r="Y1929" t="e">
        <f>VLOOKUP($D1929,Artslister!$A$1:$W$100,15,FALSE)</f>
        <v>#N/A</v>
      </c>
      <c r="Z1929" t="e">
        <f>VLOOKUP($D1929,Artslister!$A$1:$W$100,17,FALSE)</f>
        <v>#N/A</v>
      </c>
    </row>
    <row r="1930" spans="1:26" x14ac:dyDescent="0.3">
      <c r="A1930" t="s">
        <v>149</v>
      </c>
      <c r="B1930">
        <v>2021</v>
      </c>
      <c r="C1930" t="s">
        <v>1698</v>
      </c>
      <c r="D1930" t="s">
        <v>1714</v>
      </c>
      <c r="E1930">
        <v>1</v>
      </c>
      <c r="H1930">
        <v>1</v>
      </c>
      <c r="I1930">
        <v>1</v>
      </c>
      <c r="M1930" t="str">
        <f>VLOOKUP($D1930,Artslister!$A$1:$W$100,2,FALSE)</f>
        <v>Rosa sp.</v>
      </c>
      <c r="N1930" t="str">
        <f>VLOOKUP($D1930,Artslister!$A$1:$W$100,3,FALSE)</f>
        <v>103384</v>
      </c>
      <c r="O1930" t="str">
        <f>VLOOKUP($D1930,Artslister!$A$1:$W$100,4,FALSE)</f>
        <v>63344</v>
      </c>
      <c r="P1930" t="str">
        <f>VLOOKUP($D1930,Artslister!$A$1:$W$100,5,FALSE)</f>
        <v>Plantae</v>
      </c>
      <c r="Q1930" t="str">
        <f>VLOOKUP($D1930,Artslister!$A$1:$W$100,6,FALSE)</f>
        <v>Magnoliophyta</v>
      </c>
      <c r="R1930" t="str">
        <f>VLOOKUP($D1930,Artslister!$A$1:$W$100,7,FALSE)</f>
        <v>Eudicots</v>
      </c>
      <c r="S1930" t="str">
        <f>VLOOKUP($D1930,Artslister!$A$1:$W$100,8,FALSE)</f>
        <v>Rosales</v>
      </c>
      <c r="T1930" t="str">
        <f>VLOOKUP($D1930,Artslister!$A$1:$W$100,9,FALSE)</f>
        <v>Rosaceae</v>
      </c>
      <c r="U1930" t="str">
        <f>VLOOKUP($D1930,Artslister!$A$1:$W$100,10,FALSE)</f>
        <v>Rosa</v>
      </c>
      <c r="V1930">
        <f>VLOOKUP($D1930,Artslister!$A$1:$W$100,11,FALSE)</f>
        <v>0</v>
      </c>
      <c r="W1930">
        <f>VLOOKUP($D1930,Artslister!$A$1:$W$100,12,FALSE)</f>
        <v>0</v>
      </c>
      <c r="X1930" t="str">
        <f>VLOOKUP($D1930,Artslister!$A$1:$W$100,13,FALSE)</f>
        <v>L.</v>
      </c>
      <c r="Y1930" t="e">
        <f>VLOOKUP($D1930,Artslister!$A$1:$W$100,15,FALSE)</f>
        <v>#N/A</v>
      </c>
      <c r="Z1930" t="e">
        <f>VLOOKUP($D1930,Artslister!$A$1:$W$100,17,FALSE)</f>
        <v>#N/A</v>
      </c>
    </row>
    <row r="1931" spans="1:26" x14ac:dyDescent="0.3">
      <c r="A1931" t="s">
        <v>75</v>
      </c>
      <c r="B1931">
        <v>2021</v>
      </c>
      <c r="C1931" t="s">
        <v>1405</v>
      </c>
      <c r="D1931" t="s">
        <v>1714</v>
      </c>
      <c r="E1931">
        <v>1</v>
      </c>
      <c r="I1931">
        <v>1</v>
      </c>
      <c r="M1931" t="str">
        <f>VLOOKUP($D1931,Artslister!$A$1:$W$100,2,FALSE)</f>
        <v>Rosa sp.</v>
      </c>
      <c r="N1931" t="str">
        <f>VLOOKUP($D1931,Artslister!$A$1:$W$100,3,FALSE)</f>
        <v>103384</v>
      </c>
      <c r="O1931" t="str">
        <f>VLOOKUP($D1931,Artslister!$A$1:$W$100,4,FALSE)</f>
        <v>63344</v>
      </c>
      <c r="P1931" t="str">
        <f>VLOOKUP($D1931,Artslister!$A$1:$W$100,5,FALSE)</f>
        <v>Plantae</v>
      </c>
      <c r="Q1931" t="str">
        <f>VLOOKUP($D1931,Artslister!$A$1:$W$100,6,FALSE)</f>
        <v>Magnoliophyta</v>
      </c>
      <c r="R1931" t="str">
        <f>VLOOKUP($D1931,Artslister!$A$1:$W$100,7,FALSE)</f>
        <v>Eudicots</v>
      </c>
      <c r="S1931" t="str">
        <f>VLOOKUP($D1931,Artslister!$A$1:$W$100,8,FALSE)</f>
        <v>Rosales</v>
      </c>
      <c r="T1931" t="str">
        <f>VLOOKUP($D1931,Artslister!$A$1:$W$100,9,FALSE)</f>
        <v>Rosaceae</v>
      </c>
      <c r="U1931" t="str">
        <f>VLOOKUP($D1931,Artslister!$A$1:$W$100,10,FALSE)</f>
        <v>Rosa</v>
      </c>
      <c r="V1931">
        <f>VLOOKUP($D1931,Artslister!$A$1:$W$100,11,FALSE)</f>
        <v>0</v>
      </c>
      <c r="W1931">
        <f>VLOOKUP($D1931,Artslister!$A$1:$W$100,12,FALSE)</f>
        <v>0</v>
      </c>
      <c r="X1931" t="str">
        <f>VLOOKUP($D1931,Artslister!$A$1:$W$100,13,FALSE)</f>
        <v>L.</v>
      </c>
      <c r="Y1931" t="e">
        <f>VLOOKUP($D1931,Artslister!$A$1:$W$100,15,FALSE)</f>
        <v>#N/A</v>
      </c>
      <c r="Z1931" t="e">
        <f>VLOOKUP($D1931,Artslister!$A$1:$W$100,17,FALSE)</f>
        <v>#N/A</v>
      </c>
    </row>
    <row r="1932" spans="1:26" x14ac:dyDescent="0.3">
      <c r="A1932" t="s">
        <v>75</v>
      </c>
      <c r="B1932">
        <v>2021</v>
      </c>
      <c r="C1932" t="s">
        <v>1407</v>
      </c>
      <c r="D1932" t="s">
        <v>1714</v>
      </c>
      <c r="E1932">
        <v>1</v>
      </c>
      <c r="I1932">
        <v>1</v>
      </c>
      <c r="M1932" t="str">
        <f>VLOOKUP($D1932,Artslister!$A$1:$W$100,2,FALSE)</f>
        <v>Rosa sp.</v>
      </c>
      <c r="N1932" t="str">
        <f>VLOOKUP($D1932,Artslister!$A$1:$W$100,3,FALSE)</f>
        <v>103384</v>
      </c>
      <c r="O1932" t="str">
        <f>VLOOKUP($D1932,Artslister!$A$1:$W$100,4,FALSE)</f>
        <v>63344</v>
      </c>
      <c r="P1932" t="str">
        <f>VLOOKUP($D1932,Artslister!$A$1:$W$100,5,FALSE)</f>
        <v>Plantae</v>
      </c>
      <c r="Q1932" t="str">
        <f>VLOOKUP($D1932,Artslister!$A$1:$W$100,6,FALSE)</f>
        <v>Magnoliophyta</v>
      </c>
      <c r="R1932" t="str">
        <f>VLOOKUP($D1932,Artslister!$A$1:$W$100,7,FALSE)</f>
        <v>Eudicots</v>
      </c>
      <c r="S1932" t="str">
        <f>VLOOKUP($D1932,Artslister!$A$1:$W$100,8,FALSE)</f>
        <v>Rosales</v>
      </c>
      <c r="T1932" t="str">
        <f>VLOOKUP($D1932,Artslister!$A$1:$W$100,9,FALSE)</f>
        <v>Rosaceae</v>
      </c>
      <c r="U1932" t="str">
        <f>VLOOKUP($D1932,Artslister!$A$1:$W$100,10,FALSE)</f>
        <v>Rosa</v>
      </c>
      <c r="V1932">
        <f>VLOOKUP($D1932,Artslister!$A$1:$W$100,11,FALSE)</f>
        <v>0</v>
      </c>
      <c r="W1932">
        <f>VLOOKUP($D1932,Artslister!$A$1:$W$100,12,FALSE)</f>
        <v>0</v>
      </c>
      <c r="X1932" t="str">
        <f>VLOOKUP($D1932,Artslister!$A$1:$W$100,13,FALSE)</f>
        <v>L.</v>
      </c>
      <c r="Y1932" t="e">
        <f>VLOOKUP($D1932,Artslister!$A$1:$W$100,15,FALSE)</f>
        <v>#N/A</v>
      </c>
      <c r="Z1932" t="e">
        <f>VLOOKUP($D1932,Artslister!$A$1:$W$100,17,FALSE)</f>
        <v>#N/A</v>
      </c>
    </row>
    <row r="1933" spans="1:26" x14ac:dyDescent="0.3">
      <c r="A1933" t="s">
        <v>146</v>
      </c>
      <c r="B1933">
        <v>2021</v>
      </c>
      <c r="C1933" t="s">
        <v>1449</v>
      </c>
      <c r="D1933" t="s">
        <v>1714</v>
      </c>
      <c r="E1933">
        <v>2</v>
      </c>
      <c r="I1933">
        <v>1</v>
      </c>
      <c r="M1933" t="str">
        <f>VLOOKUP($D1933,Artslister!$A$1:$W$100,2,FALSE)</f>
        <v>Rosa sp.</v>
      </c>
      <c r="N1933" t="str">
        <f>VLOOKUP($D1933,Artslister!$A$1:$W$100,3,FALSE)</f>
        <v>103384</v>
      </c>
      <c r="O1933" t="str">
        <f>VLOOKUP($D1933,Artslister!$A$1:$W$100,4,FALSE)</f>
        <v>63344</v>
      </c>
      <c r="P1933" t="str">
        <f>VLOOKUP($D1933,Artslister!$A$1:$W$100,5,FALSE)</f>
        <v>Plantae</v>
      </c>
      <c r="Q1933" t="str">
        <f>VLOOKUP($D1933,Artslister!$A$1:$W$100,6,FALSE)</f>
        <v>Magnoliophyta</v>
      </c>
      <c r="R1933" t="str">
        <f>VLOOKUP($D1933,Artslister!$A$1:$W$100,7,FALSE)</f>
        <v>Eudicots</v>
      </c>
      <c r="S1933" t="str">
        <f>VLOOKUP($D1933,Artslister!$A$1:$W$100,8,FALSE)</f>
        <v>Rosales</v>
      </c>
      <c r="T1933" t="str">
        <f>VLOOKUP($D1933,Artslister!$A$1:$W$100,9,FALSE)</f>
        <v>Rosaceae</v>
      </c>
      <c r="U1933" t="str">
        <f>VLOOKUP($D1933,Artslister!$A$1:$W$100,10,FALSE)</f>
        <v>Rosa</v>
      </c>
      <c r="V1933">
        <f>VLOOKUP($D1933,Artslister!$A$1:$W$100,11,FALSE)</f>
        <v>0</v>
      </c>
      <c r="W1933">
        <f>VLOOKUP($D1933,Artslister!$A$1:$W$100,12,FALSE)</f>
        <v>0</v>
      </c>
      <c r="X1933" t="str">
        <f>VLOOKUP($D1933,Artslister!$A$1:$W$100,13,FALSE)</f>
        <v>L.</v>
      </c>
      <c r="Y1933" t="e">
        <f>VLOOKUP($D1933,Artslister!$A$1:$W$100,15,FALSE)</f>
        <v>#N/A</v>
      </c>
      <c r="Z1933" t="e">
        <f>VLOOKUP($D1933,Artslister!$A$1:$W$100,17,FALSE)</f>
        <v>#N/A</v>
      </c>
    </row>
    <row r="1934" spans="1:26" x14ac:dyDescent="0.3">
      <c r="A1934" t="s">
        <v>146</v>
      </c>
      <c r="B1934">
        <v>2021</v>
      </c>
      <c r="C1934" t="s">
        <v>1449</v>
      </c>
      <c r="D1934" t="s">
        <v>1714</v>
      </c>
      <c r="E1934">
        <v>20</v>
      </c>
      <c r="J1934">
        <v>1</v>
      </c>
      <c r="M1934" t="str">
        <f>VLOOKUP($D1934,Artslister!$A$1:$W$100,2,FALSE)</f>
        <v>Rosa sp.</v>
      </c>
      <c r="N1934" t="str">
        <f>VLOOKUP($D1934,Artslister!$A$1:$W$100,3,FALSE)</f>
        <v>103384</v>
      </c>
      <c r="O1934" t="str">
        <f>VLOOKUP($D1934,Artslister!$A$1:$W$100,4,FALSE)</f>
        <v>63344</v>
      </c>
      <c r="P1934" t="str">
        <f>VLOOKUP($D1934,Artslister!$A$1:$W$100,5,FALSE)</f>
        <v>Plantae</v>
      </c>
      <c r="Q1934" t="str">
        <f>VLOOKUP($D1934,Artslister!$A$1:$W$100,6,FALSE)</f>
        <v>Magnoliophyta</v>
      </c>
      <c r="R1934" t="str">
        <f>VLOOKUP($D1934,Artslister!$A$1:$W$100,7,FALSE)</f>
        <v>Eudicots</v>
      </c>
      <c r="S1934" t="str">
        <f>VLOOKUP($D1934,Artslister!$A$1:$W$100,8,FALSE)</f>
        <v>Rosales</v>
      </c>
      <c r="T1934" t="str">
        <f>VLOOKUP($D1934,Artslister!$A$1:$W$100,9,FALSE)</f>
        <v>Rosaceae</v>
      </c>
      <c r="U1934" t="str">
        <f>VLOOKUP($D1934,Artslister!$A$1:$W$100,10,FALSE)</f>
        <v>Rosa</v>
      </c>
      <c r="V1934">
        <f>VLOOKUP($D1934,Artslister!$A$1:$W$100,11,FALSE)</f>
        <v>0</v>
      </c>
      <c r="W1934">
        <f>VLOOKUP($D1934,Artslister!$A$1:$W$100,12,FALSE)</f>
        <v>0</v>
      </c>
      <c r="X1934" t="str">
        <f>VLOOKUP($D1934,Artslister!$A$1:$W$100,13,FALSE)</f>
        <v>L.</v>
      </c>
      <c r="Y1934" t="e">
        <f>VLOOKUP($D1934,Artslister!$A$1:$W$100,15,FALSE)</f>
        <v>#N/A</v>
      </c>
      <c r="Z1934" t="e">
        <f>VLOOKUP($D1934,Artslister!$A$1:$W$100,17,FALSE)</f>
        <v>#N/A</v>
      </c>
    </row>
    <row r="1935" spans="1:26" x14ac:dyDescent="0.3">
      <c r="A1935" t="s">
        <v>146</v>
      </c>
      <c r="B1935">
        <v>2021</v>
      </c>
      <c r="C1935" t="s">
        <v>1445</v>
      </c>
      <c r="D1935" t="s">
        <v>1714</v>
      </c>
      <c r="E1935">
        <v>10</v>
      </c>
      <c r="I1935">
        <v>1</v>
      </c>
      <c r="M1935" t="str">
        <f>VLOOKUP($D1935,Artslister!$A$1:$W$100,2,FALSE)</f>
        <v>Rosa sp.</v>
      </c>
      <c r="N1935" t="str">
        <f>VLOOKUP($D1935,Artslister!$A$1:$W$100,3,FALSE)</f>
        <v>103384</v>
      </c>
      <c r="O1935" t="str">
        <f>VLOOKUP($D1935,Artslister!$A$1:$W$100,4,FALSE)</f>
        <v>63344</v>
      </c>
      <c r="P1935" t="str">
        <f>VLOOKUP($D1935,Artslister!$A$1:$W$100,5,FALSE)</f>
        <v>Plantae</v>
      </c>
      <c r="Q1935" t="str">
        <f>VLOOKUP($D1935,Artslister!$A$1:$W$100,6,FALSE)</f>
        <v>Magnoliophyta</v>
      </c>
      <c r="R1935" t="str">
        <f>VLOOKUP($D1935,Artslister!$A$1:$W$100,7,FALSE)</f>
        <v>Eudicots</v>
      </c>
      <c r="S1935" t="str">
        <f>VLOOKUP($D1935,Artslister!$A$1:$W$100,8,FALSE)</f>
        <v>Rosales</v>
      </c>
      <c r="T1935" t="str">
        <f>VLOOKUP($D1935,Artslister!$A$1:$W$100,9,FALSE)</f>
        <v>Rosaceae</v>
      </c>
      <c r="U1935" t="str">
        <f>VLOOKUP($D1935,Artslister!$A$1:$W$100,10,FALSE)</f>
        <v>Rosa</v>
      </c>
      <c r="V1935">
        <f>VLOOKUP($D1935,Artslister!$A$1:$W$100,11,FALSE)</f>
        <v>0</v>
      </c>
      <c r="W1935">
        <f>VLOOKUP($D1935,Artslister!$A$1:$W$100,12,FALSE)</f>
        <v>0</v>
      </c>
      <c r="X1935" t="str">
        <f>VLOOKUP($D1935,Artslister!$A$1:$W$100,13,FALSE)</f>
        <v>L.</v>
      </c>
      <c r="Y1935" t="e">
        <f>VLOOKUP($D1935,Artslister!$A$1:$W$100,15,FALSE)</f>
        <v>#N/A</v>
      </c>
      <c r="Z1935" t="e">
        <f>VLOOKUP($D1935,Artslister!$A$1:$W$100,17,FALSE)</f>
        <v>#N/A</v>
      </c>
    </row>
    <row r="1936" spans="1:26" x14ac:dyDescent="0.3">
      <c r="A1936" t="s">
        <v>146</v>
      </c>
      <c r="B1936">
        <v>2021</v>
      </c>
      <c r="C1936" t="s">
        <v>1445</v>
      </c>
      <c r="D1936" t="s">
        <v>1714</v>
      </c>
      <c r="E1936">
        <v>35</v>
      </c>
      <c r="J1936">
        <v>1</v>
      </c>
      <c r="M1936" t="str">
        <f>VLOOKUP($D1936,Artslister!$A$1:$W$100,2,FALSE)</f>
        <v>Rosa sp.</v>
      </c>
      <c r="N1936" t="str">
        <f>VLOOKUP($D1936,Artslister!$A$1:$W$100,3,FALSE)</f>
        <v>103384</v>
      </c>
      <c r="O1936" t="str">
        <f>VLOOKUP($D1936,Artslister!$A$1:$W$100,4,FALSE)</f>
        <v>63344</v>
      </c>
      <c r="P1936" t="str">
        <f>VLOOKUP($D1936,Artslister!$A$1:$W$100,5,FALSE)</f>
        <v>Plantae</v>
      </c>
      <c r="Q1936" t="str">
        <f>VLOOKUP($D1936,Artslister!$A$1:$W$100,6,FALSE)</f>
        <v>Magnoliophyta</v>
      </c>
      <c r="R1936" t="str">
        <f>VLOOKUP($D1936,Artslister!$A$1:$W$100,7,FALSE)</f>
        <v>Eudicots</v>
      </c>
      <c r="S1936" t="str">
        <f>VLOOKUP($D1936,Artslister!$A$1:$W$100,8,FALSE)</f>
        <v>Rosales</v>
      </c>
      <c r="T1936" t="str">
        <f>VLOOKUP($D1936,Artslister!$A$1:$W$100,9,FALSE)</f>
        <v>Rosaceae</v>
      </c>
      <c r="U1936" t="str">
        <f>VLOOKUP($D1936,Artslister!$A$1:$W$100,10,FALSE)</f>
        <v>Rosa</v>
      </c>
      <c r="V1936">
        <f>VLOOKUP($D1936,Artslister!$A$1:$W$100,11,FALSE)</f>
        <v>0</v>
      </c>
      <c r="W1936">
        <f>VLOOKUP($D1936,Artslister!$A$1:$W$100,12,FALSE)</f>
        <v>0</v>
      </c>
      <c r="X1936" t="str">
        <f>VLOOKUP($D1936,Artslister!$A$1:$W$100,13,FALSE)</f>
        <v>L.</v>
      </c>
      <c r="Y1936" t="e">
        <f>VLOOKUP($D1936,Artslister!$A$1:$W$100,15,FALSE)</f>
        <v>#N/A</v>
      </c>
      <c r="Z1936" t="e">
        <f>VLOOKUP($D1936,Artslister!$A$1:$W$100,17,FALSE)</f>
        <v>#N/A</v>
      </c>
    </row>
    <row r="1937" spans="1:26" x14ac:dyDescent="0.3">
      <c r="A1937" t="s">
        <v>146</v>
      </c>
      <c r="B1937">
        <v>2021</v>
      </c>
      <c r="C1937" t="s">
        <v>1452</v>
      </c>
      <c r="D1937" t="s">
        <v>1714</v>
      </c>
      <c r="E1937">
        <v>10</v>
      </c>
      <c r="I1937">
        <v>1</v>
      </c>
      <c r="M1937" t="str">
        <f>VLOOKUP($D1937,Artslister!$A$1:$W$100,2,FALSE)</f>
        <v>Rosa sp.</v>
      </c>
      <c r="N1937" t="str">
        <f>VLOOKUP($D1937,Artslister!$A$1:$W$100,3,FALSE)</f>
        <v>103384</v>
      </c>
      <c r="O1937" t="str">
        <f>VLOOKUP($D1937,Artslister!$A$1:$W$100,4,FALSE)</f>
        <v>63344</v>
      </c>
      <c r="P1937" t="str">
        <f>VLOOKUP($D1937,Artslister!$A$1:$W$100,5,FALSE)</f>
        <v>Plantae</v>
      </c>
      <c r="Q1937" t="str">
        <f>VLOOKUP($D1937,Artslister!$A$1:$W$100,6,FALSE)</f>
        <v>Magnoliophyta</v>
      </c>
      <c r="R1937" t="str">
        <f>VLOOKUP($D1937,Artslister!$A$1:$W$100,7,FALSE)</f>
        <v>Eudicots</v>
      </c>
      <c r="S1937" t="str">
        <f>VLOOKUP($D1937,Artslister!$A$1:$W$100,8,FALSE)</f>
        <v>Rosales</v>
      </c>
      <c r="T1937" t="str">
        <f>VLOOKUP($D1937,Artslister!$A$1:$W$100,9,FALSE)</f>
        <v>Rosaceae</v>
      </c>
      <c r="U1937" t="str">
        <f>VLOOKUP($D1937,Artslister!$A$1:$W$100,10,FALSE)</f>
        <v>Rosa</v>
      </c>
      <c r="V1937">
        <f>VLOOKUP($D1937,Artslister!$A$1:$W$100,11,FALSE)</f>
        <v>0</v>
      </c>
      <c r="W1937">
        <f>VLOOKUP($D1937,Artslister!$A$1:$W$100,12,FALSE)</f>
        <v>0</v>
      </c>
      <c r="X1937" t="str">
        <f>VLOOKUP($D1937,Artslister!$A$1:$W$100,13,FALSE)</f>
        <v>L.</v>
      </c>
      <c r="Y1937" t="e">
        <f>VLOOKUP($D1937,Artslister!$A$1:$W$100,15,FALSE)</f>
        <v>#N/A</v>
      </c>
      <c r="Z1937" t="e">
        <f>VLOOKUP($D1937,Artslister!$A$1:$W$100,17,FALSE)</f>
        <v>#N/A</v>
      </c>
    </row>
    <row r="1938" spans="1:26" x14ac:dyDescent="0.3">
      <c r="A1938" t="s">
        <v>146</v>
      </c>
      <c r="B1938">
        <v>2021</v>
      </c>
      <c r="C1938" t="s">
        <v>1452</v>
      </c>
      <c r="D1938" t="s">
        <v>1714</v>
      </c>
      <c r="E1938">
        <v>6</v>
      </c>
      <c r="J1938">
        <v>1</v>
      </c>
      <c r="M1938" t="str">
        <f>VLOOKUP($D1938,Artslister!$A$1:$W$100,2,FALSE)</f>
        <v>Rosa sp.</v>
      </c>
      <c r="N1938" t="str">
        <f>VLOOKUP($D1938,Artslister!$A$1:$W$100,3,FALSE)</f>
        <v>103384</v>
      </c>
      <c r="O1938" t="str">
        <f>VLOOKUP($D1938,Artslister!$A$1:$W$100,4,FALSE)</f>
        <v>63344</v>
      </c>
      <c r="P1938" t="str">
        <f>VLOOKUP($D1938,Artslister!$A$1:$W$100,5,FALSE)</f>
        <v>Plantae</v>
      </c>
      <c r="Q1938" t="str">
        <f>VLOOKUP($D1938,Artslister!$A$1:$W$100,6,FALSE)</f>
        <v>Magnoliophyta</v>
      </c>
      <c r="R1938" t="str">
        <f>VLOOKUP($D1938,Artslister!$A$1:$W$100,7,FALSE)</f>
        <v>Eudicots</v>
      </c>
      <c r="S1938" t="str">
        <f>VLOOKUP($D1938,Artslister!$A$1:$W$100,8,FALSE)</f>
        <v>Rosales</v>
      </c>
      <c r="T1938" t="str">
        <f>VLOOKUP($D1938,Artslister!$A$1:$W$100,9,FALSE)</f>
        <v>Rosaceae</v>
      </c>
      <c r="U1938" t="str">
        <f>VLOOKUP($D1938,Artslister!$A$1:$W$100,10,FALSE)</f>
        <v>Rosa</v>
      </c>
      <c r="V1938">
        <f>VLOOKUP($D1938,Artslister!$A$1:$W$100,11,FALSE)</f>
        <v>0</v>
      </c>
      <c r="W1938">
        <f>VLOOKUP($D1938,Artslister!$A$1:$W$100,12,FALSE)</f>
        <v>0</v>
      </c>
      <c r="X1938" t="str">
        <f>VLOOKUP($D1938,Artslister!$A$1:$W$100,13,FALSE)</f>
        <v>L.</v>
      </c>
      <c r="Y1938" t="e">
        <f>VLOOKUP($D1938,Artslister!$A$1:$W$100,15,FALSE)</f>
        <v>#N/A</v>
      </c>
      <c r="Z1938" t="e">
        <f>VLOOKUP($D1938,Artslister!$A$1:$W$100,17,FALSE)</f>
        <v>#N/A</v>
      </c>
    </row>
    <row r="1939" spans="1:26" x14ac:dyDescent="0.3">
      <c r="A1939" t="s">
        <v>146</v>
      </c>
      <c r="B1939">
        <v>2021</v>
      </c>
      <c r="C1939" t="s">
        <v>1447</v>
      </c>
      <c r="D1939" t="s">
        <v>1714</v>
      </c>
      <c r="E1939">
        <v>50</v>
      </c>
      <c r="I1939">
        <v>1</v>
      </c>
      <c r="M1939" t="str">
        <f>VLOOKUP($D1939,Artslister!$A$1:$W$100,2,FALSE)</f>
        <v>Rosa sp.</v>
      </c>
      <c r="N1939" t="str">
        <f>VLOOKUP($D1939,Artslister!$A$1:$W$100,3,FALSE)</f>
        <v>103384</v>
      </c>
      <c r="O1939" t="str">
        <f>VLOOKUP($D1939,Artslister!$A$1:$W$100,4,FALSE)</f>
        <v>63344</v>
      </c>
      <c r="P1939" t="str">
        <f>VLOOKUP($D1939,Artslister!$A$1:$W$100,5,FALSE)</f>
        <v>Plantae</v>
      </c>
      <c r="Q1939" t="str">
        <f>VLOOKUP($D1939,Artslister!$A$1:$W$100,6,FALSE)</f>
        <v>Magnoliophyta</v>
      </c>
      <c r="R1939" t="str">
        <f>VLOOKUP($D1939,Artslister!$A$1:$W$100,7,FALSE)</f>
        <v>Eudicots</v>
      </c>
      <c r="S1939" t="str">
        <f>VLOOKUP($D1939,Artslister!$A$1:$W$100,8,FALSE)</f>
        <v>Rosales</v>
      </c>
      <c r="T1939" t="str">
        <f>VLOOKUP($D1939,Artslister!$A$1:$W$100,9,FALSE)</f>
        <v>Rosaceae</v>
      </c>
      <c r="U1939" t="str">
        <f>VLOOKUP($D1939,Artslister!$A$1:$W$100,10,FALSE)</f>
        <v>Rosa</v>
      </c>
      <c r="V1939">
        <f>VLOOKUP($D1939,Artslister!$A$1:$W$100,11,FALSE)</f>
        <v>0</v>
      </c>
      <c r="W1939">
        <f>VLOOKUP($D1939,Artslister!$A$1:$W$100,12,FALSE)</f>
        <v>0</v>
      </c>
      <c r="X1939" t="str">
        <f>VLOOKUP($D1939,Artslister!$A$1:$W$100,13,FALSE)</f>
        <v>L.</v>
      </c>
      <c r="Y1939" t="e">
        <f>VLOOKUP($D1939,Artslister!$A$1:$W$100,15,FALSE)</f>
        <v>#N/A</v>
      </c>
      <c r="Z1939" t="e">
        <f>VLOOKUP($D1939,Artslister!$A$1:$W$100,17,FALSE)</f>
        <v>#N/A</v>
      </c>
    </row>
    <row r="1940" spans="1:26" x14ac:dyDescent="0.3">
      <c r="A1940" t="s">
        <v>146</v>
      </c>
      <c r="B1940">
        <v>2021</v>
      </c>
      <c r="C1940" t="s">
        <v>1450</v>
      </c>
      <c r="D1940" t="s">
        <v>1714</v>
      </c>
      <c r="E1940">
        <v>20</v>
      </c>
      <c r="J1940">
        <v>1</v>
      </c>
      <c r="M1940" t="str">
        <f>VLOOKUP($D1940,Artslister!$A$1:$W$100,2,FALSE)</f>
        <v>Rosa sp.</v>
      </c>
      <c r="N1940" t="str">
        <f>VLOOKUP($D1940,Artslister!$A$1:$W$100,3,FALSE)</f>
        <v>103384</v>
      </c>
      <c r="O1940" t="str">
        <f>VLOOKUP($D1940,Artslister!$A$1:$W$100,4,FALSE)</f>
        <v>63344</v>
      </c>
      <c r="P1940" t="str">
        <f>VLOOKUP($D1940,Artslister!$A$1:$W$100,5,FALSE)</f>
        <v>Plantae</v>
      </c>
      <c r="Q1940" t="str">
        <f>VLOOKUP($D1940,Artslister!$A$1:$W$100,6,FALSE)</f>
        <v>Magnoliophyta</v>
      </c>
      <c r="R1940" t="str">
        <f>VLOOKUP($D1940,Artslister!$A$1:$W$100,7,FALSE)</f>
        <v>Eudicots</v>
      </c>
      <c r="S1940" t="str">
        <f>VLOOKUP($D1940,Artslister!$A$1:$W$100,8,FALSE)</f>
        <v>Rosales</v>
      </c>
      <c r="T1940" t="str">
        <f>VLOOKUP($D1940,Artslister!$A$1:$W$100,9,FALSE)</f>
        <v>Rosaceae</v>
      </c>
      <c r="U1940" t="str">
        <f>VLOOKUP($D1940,Artslister!$A$1:$W$100,10,FALSE)</f>
        <v>Rosa</v>
      </c>
      <c r="V1940">
        <f>VLOOKUP($D1940,Artslister!$A$1:$W$100,11,FALSE)</f>
        <v>0</v>
      </c>
      <c r="W1940">
        <f>VLOOKUP($D1940,Artslister!$A$1:$W$100,12,FALSE)</f>
        <v>0</v>
      </c>
      <c r="X1940" t="str">
        <f>VLOOKUP($D1940,Artslister!$A$1:$W$100,13,FALSE)</f>
        <v>L.</v>
      </c>
      <c r="Y1940" t="e">
        <f>VLOOKUP($D1940,Artslister!$A$1:$W$100,15,FALSE)</f>
        <v>#N/A</v>
      </c>
      <c r="Z1940" t="e">
        <f>VLOOKUP($D1940,Artslister!$A$1:$W$100,17,FALSE)</f>
        <v>#N/A</v>
      </c>
    </row>
    <row r="1941" spans="1:26" x14ac:dyDescent="0.3">
      <c r="A1941" t="s">
        <v>146</v>
      </c>
      <c r="B1941">
        <v>2021</v>
      </c>
      <c r="C1941" t="s">
        <v>1457</v>
      </c>
      <c r="D1941" t="s">
        <v>1714</v>
      </c>
      <c r="E1941">
        <v>10</v>
      </c>
      <c r="I1941">
        <v>1</v>
      </c>
      <c r="M1941" t="str">
        <f>VLOOKUP($D1941,Artslister!$A$1:$W$100,2,FALSE)</f>
        <v>Rosa sp.</v>
      </c>
      <c r="N1941" t="str">
        <f>VLOOKUP($D1941,Artslister!$A$1:$W$100,3,FALSE)</f>
        <v>103384</v>
      </c>
      <c r="O1941" t="str">
        <f>VLOOKUP($D1941,Artslister!$A$1:$W$100,4,FALSE)</f>
        <v>63344</v>
      </c>
      <c r="P1941" t="str">
        <f>VLOOKUP($D1941,Artslister!$A$1:$W$100,5,FALSE)</f>
        <v>Plantae</v>
      </c>
      <c r="Q1941" t="str">
        <f>VLOOKUP($D1941,Artslister!$A$1:$W$100,6,FALSE)</f>
        <v>Magnoliophyta</v>
      </c>
      <c r="R1941" t="str">
        <f>VLOOKUP($D1941,Artslister!$A$1:$W$100,7,FALSE)</f>
        <v>Eudicots</v>
      </c>
      <c r="S1941" t="str">
        <f>VLOOKUP($D1941,Artslister!$A$1:$W$100,8,FALSE)</f>
        <v>Rosales</v>
      </c>
      <c r="T1941" t="str">
        <f>VLOOKUP($D1941,Artslister!$A$1:$W$100,9,FALSE)</f>
        <v>Rosaceae</v>
      </c>
      <c r="U1941" t="str">
        <f>VLOOKUP($D1941,Artslister!$A$1:$W$100,10,FALSE)</f>
        <v>Rosa</v>
      </c>
      <c r="V1941">
        <f>VLOOKUP($D1941,Artslister!$A$1:$W$100,11,FALSE)</f>
        <v>0</v>
      </c>
      <c r="W1941">
        <f>VLOOKUP($D1941,Artslister!$A$1:$W$100,12,FALSE)</f>
        <v>0</v>
      </c>
      <c r="X1941" t="str">
        <f>VLOOKUP($D1941,Artslister!$A$1:$W$100,13,FALSE)</f>
        <v>L.</v>
      </c>
      <c r="Y1941" t="e">
        <f>VLOOKUP($D1941,Artslister!$A$1:$W$100,15,FALSE)</f>
        <v>#N/A</v>
      </c>
      <c r="Z1941" t="e">
        <f>VLOOKUP($D1941,Artslister!$A$1:$W$100,17,FALSE)</f>
        <v>#N/A</v>
      </c>
    </row>
    <row r="1942" spans="1:26" x14ac:dyDescent="0.3">
      <c r="A1942" t="s">
        <v>146</v>
      </c>
      <c r="B1942">
        <v>2021</v>
      </c>
      <c r="C1942" t="s">
        <v>1453</v>
      </c>
      <c r="D1942" t="s">
        <v>1714</v>
      </c>
      <c r="E1942">
        <v>10</v>
      </c>
      <c r="I1942">
        <v>1</v>
      </c>
      <c r="M1942" t="str">
        <f>VLOOKUP($D1942,Artslister!$A$1:$W$100,2,FALSE)</f>
        <v>Rosa sp.</v>
      </c>
      <c r="N1942" t="str">
        <f>VLOOKUP($D1942,Artslister!$A$1:$W$100,3,FALSE)</f>
        <v>103384</v>
      </c>
      <c r="O1942" t="str">
        <f>VLOOKUP($D1942,Artslister!$A$1:$W$100,4,FALSE)</f>
        <v>63344</v>
      </c>
      <c r="P1942" t="str">
        <f>VLOOKUP($D1942,Artslister!$A$1:$W$100,5,FALSE)</f>
        <v>Plantae</v>
      </c>
      <c r="Q1942" t="str">
        <f>VLOOKUP($D1942,Artslister!$A$1:$W$100,6,FALSE)</f>
        <v>Magnoliophyta</v>
      </c>
      <c r="R1942" t="str">
        <f>VLOOKUP($D1942,Artslister!$A$1:$W$100,7,FALSE)</f>
        <v>Eudicots</v>
      </c>
      <c r="S1942" t="str">
        <f>VLOOKUP($D1942,Artslister!$A$1:$W$100,8,FALSE)</f>
        <v>Rosales</v>
      </c>
      <c r="T1942" t="str">
        <f>VLOOKUP($D1942,Artslister!$A$1:$W$100,9,FALSE)</f>
        <v>Rosaceae</v>
      </c>
      <c r="U1942" t="str">
        <f>VLOOKUP($D1942,Artslister!$A$1:$W$100,10,FALSE)</f>
        <v>Rosa</v>
      </c>
      <c r="V1942">
        <f>VLOOKUP($D1942,Artslister!$A$1:$W$100,11,FALSE)</f>
        <v>0</v>
      </c>
      <c r="W1942">
        <f>VLOOKUP($D1942,Artslister!$A$1:$W$100,12,FALSE)</f>
        <v>0</v>
      </c>
      <c r="X1942" t="str">
        <f>VLOOKUP($D1942,Artslister!$A$1:$W$100,13,FALSE)</f>
        <v>L.</v>
      </c>
      <c r="Y1942" t="e">
        <f>VLOOKUP($D1942,Artslister!$A$1:$W$100,15,FALSE)</f>
        <v>#N/A</v>
      </c>
      <c r="Z1942" t="e">
        <f>VLOOKUP($D1942,Artslister!$A$1:$W$100,17,FALSE)</f>
        <v>#N/A</v>
      </c>
    </row>
    <row r="1943" spans="1:26" x14ac:dyDescent="0.3">
      <c r="A1943" t="s">
        <v>146</v>
      </c>
      <c r="B1943">
        <v>2021</v>
      </c>
      <c r="C1943" t="s">
        <v>1455</v>
      </c>
      <c r="D1943" s="28" t="s">
        <v>1714</v>
      </c>
      <c r="E1943">
        <v>5</v>
      </c>
      <c r="I1943">
        <v>1</v>
      </c>
      <c r="M1943" t="str">
        <f>VLOOKUP($D1943,Artslister!$A$1:$W$100,2,FALSE)</f>
        <v>Rosa sp.</v>
      </c>
      <c r="N1943" t="str">
        <f>VLOOKUP($D1943,Artslister!$A$1:$W$100,3,FALSE)</f>
        <v>103384</v>
      </c>
      <c r="O1943" t="str">
        <f>VLOOKUP($D1943,Artslister!$A$1:$W$100,4,FALSE)</f>
        <v>63344</v>
      </c>
      <c r="P1943" t="str">
        <f>VLOOKUP($D1943,Artslister!$A$1:$W$100,5,FALSE)</f>
        <v>Plantae</v>
      </c>
      <c r="Q1943" t="str">
        <f>VLOOKUP($D1943,Artslister!$A$1:$W$100,6,FALSE)</f>
        <v>Magnoliophyta</v>
      </c>
      <c r="R1943" t="str">
        <f>VLOOKUP($D1943,Artslister!$A$1:$W$100,7,FALSE)</f>
        <v>Eudicots</v>
      </c>
      <c r="S1943" t="str">
        <f>VLOOKUP($D1943,Artslister!$A$1:$W$100,8,FALSE)</f>
        <v>Rosales</v>
      </c>
      <c r="T1943" t="str">
        <f>VLOOKUP($D1943,Artslister!$A$1:$W$100,9,FALSE)</f>
        <v>Rosaceae</v>
      </c>
      <c r="U1943" t="str">
        <f>VLOOKUP($D1943,Artslister!$A$1:$W$100,10,FALSE)</f>
        <v>Rosa</v>
      </c>
      <c r="V1943">
        <f>VLOOKUP($D1943,Artslister!$A$1:$W$100,11,FALSE)</f>
        <v>0</v>
      </c>
      <c r="W1943">
        <f>VLOOKUP($D1943,Artslister!$A$1:$W$100,12,FALSE)</f>
        <v>0</v>
      </c>
      <c r="X1943" t="str">
        <f>VLOOKUP($D1943,Artslister!$A$1:$W$100,13,FALSE)</f>
        <v>L.</v>
      </c>
      <c r="Y1943" t="e">
        <f>VLOOKUP($D1943,Artslister!$A$1:$W$100,15,FALSE)</f>
        <v>#N/A</v>
      </c>
      <c r="Z1943" t="e">
        <f>VLOOKUP($D1943,Artslister!$A$1:$W$100,17,FALSE)</f>
        <v>#N/A</v>
      </c>
    </row>
    <row r="1944" spans="1:26" x14ac:dyDescent="0.3">
      <c r="A1944" t="s">
        <v>56</v>
      </c>
      <c r="B1944">
        <v>2021</v>
      </c>
      <c r="C1944" t="s">
        <v>1500</v>
      </c>
      <c r="D1944" t="s">
        <v>1714</v>
      </c>
      <c r="E1944">
        <v>20</v>
      </c>
      <c r="H1944">
        <v>1</v>
      </c>
      <c r="I1944">
        <v>1</v>
      </c>
      <c r="M1944" t="str">
        <f>VLOOKUP($D1944,Artslister!$A$1:$W$100,2,FALSE)</f>
        <v>Rosa sp.</v>
      </c>
      <c r="N1944" t="str">
        <f>VLOOKUP($D1944,Artslister!$A$1:$W$100,3,FALSE)</f>
        <v>103384</v>
      </c>
      <c r="O1944" t="str">
        <f>VLOOKUP($D1944,Artslister!$A$1:$W$100,4,FALSE)</f>
        <v>63344</v>
      </c>
      <c r="P1944" t="str">
        <f>VLOOKUP($D1944,Artslister!$A$1:$W$100,5,FALSE)</f>
        <v>Plantae</v>
      </c>
      <c r="Q1944" t="str">
        <f>VLOOKUP($D1944,Artslister!$A$1:$W$100,6,FALSE)</f>
        <v>Magnoliophyta</v>
      </c>
      <c r="R1944" t="str">
        <f>VLOOKUP($D1944,Artslister!$A$1:$W$100,7,FALSE)</f>
        <v>Eudicots</v>
      </c>
      <c r="S1944" t="str">
        <f>VLOOKUP($D1944,Artslister!$A$1:$W$100,8,FALSE)</f>
        <v>Rosales</v>
      </c>
      <c r="T1944" t="str">
        <f>VLOOKUP($D1944,Artslister!$A$1:$W$100,9,FALSE)</f>
        <v>Rosaceae</v>
      </c>
      <c r="U1944" t="str">
        <f>VLOOKUP($D1944,Artslister!$A$1:$W$100,10,FALSE)</f>
        <v>Rosa</v>
      </c>
      <c r="V1944">
        <f>VLOOKUP($D1944,Artslister!$A$1:$W$100,11,FALSE)</f>
        <v>0</v>
      </c>
      <c r="W1944">
        <f>VLOOKUP($D1944,Artslister!$A$1:$W$100,12,FALSE)</f>
        <v>0</v>
      </c>
      <c r="X1944" t="str">
        <f>VLOOKUP($D1944,Artslister!$A$1:$W$100,13,FALSE)</f>
        <v>L.</v>
      </c>
      <c r="Y1944" t="e">
        <f>VLOOKUP($D1944,Artslister!$A$1:$W$100,15,FALSE)</f>
        <v>#N/A</v>
      </c>
      <c r="Z1944" t="e">
        <f>VLOOKUP($D1944,Artslister!$A$1:$W$100,17,FALSE)</f>
        <v>#N/A</v>
      </c>
    </row>
    <row r="1945" spans="1:26" x14ac:dyDescent="0.3">
      <c r="A1945" t="s">
        <v>56</v>
      </c>
      <c r="B1945">
        <v>2021</v>
      </c>
      <c r="C1945" t="s">
        <v>1469</v>
      </c>
      <c r="D1945" t="s">
        <v>1714</v>
      </c>
      <c r="E1945">
        <v>4</v>
      </c>
      <c r="H1945">
        <v>1</v>
      </c>
      <c r="I1945">
        <v>1</v>
      </c>
      <c r="M1945" t="str">
        <f>VLOOKUP($D1945,Artslister!$A$1:$W$100,2,FALSE)</f>
        <v>Rosa sp.</v>
      </c>
      <c r="N1945" t="str">
        <f>VLOOKUP($D1945,Artslister!$A$1:$W$100,3,FALSE)</f>
        <v>103384</v>
      </c>
      <c r="O1945" t="str">
        <f>VLOOKUP($D1945,Artslister!$A$1:$W$100,4,FALSE)</f>
        <v>63344</v>
      </c>
      <c r="P1945" t="str">
        <f>VLOOKUP($D1945,Artslister!$A$1:$W$100,5,FALSE)</f>
        <v>Plantae</v>
      </c>
      <c r="Q1945" t="str">
        <f>VLOOKUP($D1945,Artslister!$A$1:$W$100,6,FALSE)</f>
        <v>Magnoliophyta</v>
      </c>
      <c r="R1945" t="str">
        <f>VLOOKUP($D1945,Artslister!$A$1:$W$100,7,FALSE)</f>
        <v>Eudicots</v>
      </c>
      <c r="S1945" t="str">
        <f>VLOOKUP($D1945,Artslister!$A$1:$W$100,8,FALSE)</f>
        <v>Rosales</v>
      </c>
      <c r="T1945" t="str">
        <f>VLOOKUP($D1945,Artslister!$A$1:$W$100,9,FALSE)</f>
        <v>Rosaceae</v>
      </c>
      <c r="U1945" t="str">
        <f>VLOOKUP($D1945,Artslister!$A$1:$W$100,10,FALSE)</f>
        <v>Rosa</v>
      </c>
      <c r="V1945">
        <f>VLOOKUP($D1945,Artslister!$A$1:$W$100,11,FALSE)</f>
        <v>0</v>
      </c>
      <c r="W1945">
        <f>VLOOKUP($D1945,Artslister!$A$1:$W$100,12,FALSE)</f>
        <v>0</v>
      </c>
      <c r="X1945" t="str">
        <f>VLOOKUP($D1945,Artslister!$A$1:$W$100,13,FALSE)</f>
        <v>L.</v>
      </c>
      <c r="Y1945" t="e">
        <f>VLOOKUP($D1945,Artslister!$A$1:$W$100,15,FALSE)</f>
        <v>#N/A</v>
      </c>
      <c r="Z1945" t="e">
        <f>VLOOKUP($D1945,Artslister!$A$1:$W$100,17,FALSE)</f>
        <v>#N/A</v>
      </c>
    </row>
    <row r="1946" spans="1:26" x14ac:dyDescent="0.3">
      <c r="A1946" t="s">
        <v>56</v>
      </c>
      <c r="B1946">
        <v>2021</v>
      </c>
      <c r="C1946" t="s">
        <v>1496</v>
      </c>
      <c r="D1946" t="s">
        <v>1714</v>
      </c>
      <c r="E1946">
        <v>1</v>
      </c>
      <c r="H1946">
        <v>1</v>
      </c>
      <c r="I1946">
        <v>1</v>
      </c>
      <c r="M1946" t="str">
        <f>VLOOKUP($D1946,Artslister!$A$1:$W$100,2,FALSE)</f>
        <v>Rosa sp.</v>
      </c>
      <c r="N1946" t="str">
        <f>VLOOKUP($D1946,Artslister!$A$1:$W$100,3,FALSE)</f>
        <v>103384</v>
      </c>
      <c r="O1946" t="str">
        <f>VLOOKUP($D1946,Artslister!$A$1:$W$100,4,FALSE)</f>
        <v>63344</v>
      </c>
      <c r="P1946" t="str">
        <f>VLOOKUP($D1946,Artslister!$A$1:$W$100,5,FALSE)</f>
        <v>Plantae</v>
      </c>
      <c r="Q1946" t="str">
        <f>VLOOKUP($D1946,Artslister!$A$1:$W$100,6,FALSE)</f>
        <v>Magnoliophyta</v>
      </c>
      <c r="R1946" t="str">
        <f>VLOOKUP($D1946,Artslister!$A$1:$W$100,7,FALSE)</f>
        <v>Eudicots</v>
      </c>
      <c r="S1946" t="str">
        <f>VLOOKUP($D1946,Artslister!$A$1:$W$100,8,FALSE)</f>
        <v>Rosales</v>
      </c>
      <c r="T1946" t="str">
        <f>VLOOKUP($D1946,Artslister!$A$1:$W$100,9,FALSE)</f>
        <v>Rosaceae</v>
      </c>
      <c r="U1946" t="str">
        <f>VLOOKUP($D1946,Artslister!$A$1:$W$100,10,FALSE)</f>
        <v>Rosa</v>
      </c>
      <c r="V1946">
        <f>VLOOKUP($D1946,Artslister!$A$1:$W$100,11,FALSE)</f>
        <v>0</v>
      </c>
      <c r="W1946">
        <f>VLOOKUP($D1946,Artslister!$A$1:$W$100,12,FALSE)</f>
        <v>0</v>
      </c>
      <c r="X1946" t="str">
        <f>VLOOKUP($D1946,Artslister!$A$1:$W$100,13,FALSE)</f>
        <v>L.</v>
      </c>
      <c r="Y1946" t="e">
        <f>VLOOKUP($D1946,Artslister!$A$1:$W$100,15,FALSE)</f>
        <v>#N/A</v>
      </c>
      <c r="Z1946" t="e">
        <f>VLOOKUP($D1946,Artslister!$A$1:$W$100,17,FALSE)</f>
        <v>#N/A</v>
      </c>
    </row>
    <row r="1947" spans="1:26" x14ac:dyDescent="0.3">
      <c r="A1947" t="s">
        <v>56</v>
      </c>
      <c r="B1947">
        <v>2021</v>
      </c>
      <c r="C1947" t="s">
        <v>1479</v>
      </c>
      <c r="D1947" t="s">
        <v>1714</v>
      </c>
      <c r="E1947">
        <v>1</v>
      </c>
      <c r="H1947">
        <v>1</v>
      </c>
      <c r="I1947">
        <v>1</v>
      </c>
      <c r="M1947" t="str">
        <f>VLOOKUP($D1947,Artslister!$A$1:$W$100,2,FALSE)</f>
        <v>Rosa sp.</v>
      </c>
      <c r="N1947" t="str">
        <f>VLOOKUP($D1947,Artslister!$A$1:$W$100,3,FALSE)</f>
        <v>103384</v>
      </c>
      <c r="O1947" t="str">
        <f>VLOOKUP($D1947,Artslister!$A$1:$W$100,4,FALSE)</f>
        <v>63344</v>
      </c>
      <c r="P1947" t="str">
        <f>VLOOKUP($D1947,Artslister!$A$1:$W$100,5,FALSE)</f>
        <v>Plantae</v>
      </c>
      <c r="Q1947" t="str">
        <f>VLOOKUP($D1947,Artslister!$A$1:$W$100,6,FALSE)</f>
        <v>Magnoliophyta</v>
      </c>
      <c r="R1947" t="str">
        <f>VLOOKUP($D1947,Artslister!$A$1:$W$100,7,FALSE)</f>
        <v>Eudicots</v>
      </c>
      <c r="S1947" t="str">
        <f>VLOOKUP($D1947,Artslister!$A$1:$W$100,8,FALSE)</f>
        <v>Rosales</v>
      </c>
      <c r="T1947" t="str">
        <f>VLOOKUP($D1947,Artslister!$A$1:$W$100,9,FALSE)</f>
        <v>Rosaceae</v>
      </c>
      <c r="U1947" t="str">
        <f>VLOOKUP($D1947,Artslister!$A$1:$W$100,10,FALSE)</f>
        <v>Rosa</v>
      </c>
      <c r="V1947">
        <f>VLOOKUP($D1947,Artslister!$A$1:$W$100,11,FALSE)</f>
        <v>0</v>
      </c>
      <c r="W1947">
        <f>VLOOKUP($D1947,Artslister!$A$1:$W$100,12,FALSE)</f>
        <v>0</v>
      </c>
      <c r="X1947" t="str">
        <f>VLOOKUP($D1947,Artslister!$A$1:$W$100,13,FALSE)</f>
        <v>L.</v>
      </c>
      <c r="Y1947" t="e">
        <f>VLOOKUP($D1947,Artslister!$A$1:$W$100,15,FALSE)</f>
        <v>#N/A</v>
      </c>
      <c r="Z1947" t="e">
        <f>VLOOKUP($D1947,Artslister!$A$1:$W$100,17,FALSE)</f>
        <v>#N/A</v>
      </c>
    </row>
    <row r="1948" spans="1:26" x14ac:dyDescent="0.3">
      <c r="A1948" t="s">
        <v>98</v>
      </c>
      <c r="B1948">
        <v>2021</v>
      </c>
      <c r="C1948" t="s">
        <v>1561</v>
      </c>
      <c r="D1948" t="s">
        <v>1714</v>
      </c>
      <c r="E1948">
        <v>10</v>
      </c>
      <c r="H1948">
        <v>1</v>
      </c>
      <c r="I1948">
        <v>1</v>
      </c>
      <c r="M1948" t="str">
        <f>VLOOKUP($D1948,Artslister!$A$1:$W$100,2,FALSE)</f>
        <v>Rosa sp.</v>
      </c>
      <c r="N1948" t="str">
        <f>VLOOKUP($D1948,Artslister!$A$1:$W$100,3,FALSE)</f>
        <v>103384</v>
      </c>
      <c r="O1948" t="str">
        <f>VLOOKUP($D1948,Artslister!$A$1:$W$100,4,FALSE)</f>
        <v>63344</v>
      </c>
      <c r="P1948" t="str">
        <f>VLOOKUP($D1948,Artslister!$A$1:$W$100,5,FALSE)</f>
        <v>Plantae</v>
      </c>
      <c r="Q1948" t="str">
        <f>VLOOKUP($D1948,Artslister!$A$1:$W$100,6,FALSE)</f>
        <v>Magnoliophyta</v>
      </c>
      <c r="R1948" t="str">
        <f>VLOOKUP($D1948,Artslister!$A$1:$W$100,7,FALSE)</f>
        <v>Eudicots</v>
      </c>
      <c r="S1948" t="str">
        <f>VLOOKUP($D1948,Artslister!$A$1:$W$100,8,FALSE)</f>
        <v>Rosales</v>
      </c>
      <c r="T1948" t="str">
        <f>VLOOKUP($D1948,Artslister!$A$1:$W$100,9,FALSE)</f>
        <v>Rosaceae</v>
      </c>
      <c r="U1948" t="str">
        <f>VLOOKUP($D1948,Artslister!$A$1:$W$100,10,FALSE)</f>
        <v>Rosa</v>
      </c>
      <c r="V1948">
        <f>VLOOKUP($D1948,Artslister!$A$1:$W$100,11,FALSE)</f>
        <v>0</v>
      </c>
      <c r="W1948">
        <f>VLOOKUP($D1948,Artslister!$A$1:$W$100,12,FALSE)</f>
        <v>0</v>
      </c>
      <c r="X1948" t="str">
        <f>VLOOKUP($D1948,Artslister!$A$1:$W$100,13,FALSE)</f>
        <v>L.</v>
      </c>
      <c r="Y1948" t="e">
        <f>VLOOKUP($D1948,Artslister!$A$1:$W$100,15,FALSE)</f>
        <v>#N/A</v>
      </c>
      <c r="Z1948" t="e">
        <f>VLOOKUP($D1948,Artslister!$A$1:$W$100,17,FALSE)</f>
        <v>#N/A</v>
      </c>
    </row>
    <row r="1949" spans="1:26" x14ac:dyDescent="0.3">
      <c r="A1949" t="s">
        <v>98</v>
      </c>
      <c r="B1949">
        <v>2021</v>
      </c>
      <c r="C1949" t="s">
        <v>1557</v>
      </c>
      <c r="D1949" t="s">
        <v>1714</v>
      </c>
      <c r="E1949">
        <v>8</v>
      </c>
      <c r="H1949">
        <v>1</v>
      </c>
      <c r="I1949">
        <v>1</v>
      </c>
      <c r="M1949" t="str">
        <f>VLOOKUP($D1949,Artslister!$A$1:$W$100,2,FALSE)</f>
        <v>Rosa sp.</v>
      </c>
      <c r="N1949" t="str">
        <f>VLOOKUP($D1949,Artslister!$A$1:$W$100,3,FALSE)</f>
        <v>103384</v>
      </c>
      <c r="O1949" t="str">
        <f>VLOOKUP($D1949,Artslister!$A$1:$W$100,4,FALSE)</f>
        <v>63344</v>
      </c>
      <c r="P1949" t="str">
        <f>VLOOKUP($D1949,Artslister!$A$1:$W$100,5,FALSE)</f>
        <v>Plantae</v>
      </c>
      <c r="Q1949" t="str">
        <f>VLOOKUP($D1949,Artslister!$A$1:$W$100,6,FALSE)</f>
        <v>Magnoliophyta</v>
      </c>
      <c r="R1949" t="str">
        <f>VLOOKUP($D1949,Artslister!$A$1:$W$100,7,FALSE)</f>
        <v>Eudicots</v>
      </c>
      <c r="S1949" t="str">
        <f>VLOOKUP($D1949,Artslister!$A$1:$W$100,8,FALSE)</f>
        <v>Rosales</v>
      </c>
      <c r="T1949" t="str">
        <f>VLOOKUP($D1949,Artslister!$A$1:$W$100,9,FALSE)</f>
        <v>Rosaceae</v>
      </c>
      <c r="U1949" t="str">
        <f>VLOOKUP($D1949,Artslister!$A$1:$W$100,10,FALSE)</f>
        <v>Rosa</v>
      </c>
      <c r="V1949">
        <f>VLOOKUP($D1949,Artslister!$A$1:$W$100,11,FALSE)</f>
        <v>0</v>
      </c>
      <c r="W1949">
        <f>VLOOKUP($D1949,Artslister!$A$1:$W$100,12,FALSE)</f>
        <v>0</v>
      </c>
      <c r="X1949" t="str">
        <f>VLOOKUP($D1949,Artslister!$A$1:$W$100,13,FALSE)</f>
        <v>L.</v>
      </c>
      <c r="Y1949" t="e">
        <f>VLOOKUP($D1949,Artslister!$A$1:$W$100,15,FALSE)</f>
        <v>#N/A</v>
      </c>
      <c r="Z1949" t="e">
        <f>VLOOKUP($D1949,Artslister!$A$1:$W$100,17,FALSE)</f>
        <v>#N/A</v>
      </c>
    </row>
    <row r="1950" spans="1:26" x14ac:dyDescent="0.3">
      <c r="A1950" t="s">
        <v>98</v>
      </c>
      <c r="B1950">
        <v>2021</v>
      </c>
      <c r="C1950" t="s">
        <v>1563</v>
      </c>
      <c r="D1950" t="s">
        <v>1714</v>
      </c>
      <c r="E1950">
        <v>2</v>
      </c>
      <c r="H1950">
        <v>1</v>
      </c>
      <c r="I1950">
        <v>1</v>
      </c>
      <c r="M1950" t="str">
        <f>VLOOKUP($D1950,Artslister!$A$1:$W$100,2,FALSE)</f>
        <v>Rosa sp.</v>
      </c>
      <c r="N1950" t="str">
        <f>VLOOKUP($D1950,Artslister!$A$1:$W$100,3,FALSE)</f>
        <v>103384</v>
      </c>
      <c r="O1950" t="str">
        <f>VLOOKUP($D1950,Artslister!$A$1:$W$100,4,FALSE)</f>
        <v>63344</v>
      </c>
      <c r="P1950" t="str">
        <f>VLOOKUP($D1950,Artslister!$A$1:$W$100,5,FALSE)</f>
        <v>Plantae</v>
      </c>
      <c r="Q1950" t="str">
        <f>VLOOKUP($D1950,Artslister!$A$1:$W$100,6,FALSE)</f>
        <v>Magnoliophyta</v>
      </c>
      <c r="R1950" t="str">
        <f>VLOOKUP($D1950,Artslister!$A$1:$W$100,7,FALSE)</f>
        <v>Eudicots</v>
      </c>
      <c r="S1950" t="str">
        <f>VLOOKUP($D1950,Artslister!$A$1:$W$100,8,FALSE)</f>
        <v>Rosales</v>
      </c>
      <c r="T1950" t="str">
        <f>VLOOKUP($D1950,Artslister!$A$1:$W$100,9,FALSE)</f>
        <v>Rosaceae</v>
      </c>
      <c r="U1950" t="str">
        <f>VLOOKUP($D1950,Artslister!$A$1:$W$100,10,FALSE)</f>
        <v>Rosa</v>
      </c>
      <c r="V1950">
        <f>VLOOKUP($D1950,Artslister!$A$1:$W$100,11,FALSE)</f>
        <v>0</v>
      </c>
      <c r="W1950">
        <f>VLOOKUP($D1950,Artslister!$A$1:$W$100,12,FALSE)</f>
        <v>0</v>
      </c>
      <c r="X1950" t="str">
        <f>VLOOKUP($D1950,Artslister!$A$1:$W$100,13,FALSE)</f>
        <v>L.</v>
      </c>
      <c r="Y1950" t="e">
        <f>VLOOKUP($D1950,Artslister!$A$1:$W$100,15,FALSE)</f>
        <v>#N/A</v>
      </c>
      <c r="Z1950" t="e">
        <f>VLOOKUP($D1950,Artslister!$A$1:$W$100,17,FALSE)</f>
        <v>#N/A</v>
      </c>
    </row>
    <row r="1951" spans="1:26" x14ac:dyDescent="0.3">
      <c r="A1951" t="s">
        <v>85</v>
      </c>
      <c r="B1951">
        <v>2021</v>
      </c>
      <c r="C1951" t="s">
        <v>1586</v>
      </c>
      <c r="D1951" t="s">
        <v>1714</v>
      </c>
      <c r="E1951">
        <v>3</v>
      </c>
      <c r="I1951">
        <v>1</v>
      </c>
      <c r="M1951" t="str">
        <f>VLOOKUP($D1951,Artslister!$A$1:$W$100,2,FALSE)</f>
        <v>Rosa sp.</v>
      </c>
      <c r="N1951" t="str">
        <f>VLOOKUP($D1951,Artslister!$A$1:$W$100,3,FALSE)</f>
        <v>103384</v>
      </c>
      <c r="O1951" t="str">
        <f>VLOOKUP($D1951,Artslister!$A$1:$W$100,4,FALSE)</f>
        <v>63344</v>
      </c>
      <c r="P1951" t="str">
        <f>VLOOKUP($D1951,Artslister!$A$1:$W$100,5,FALSE)</f>
        <v>Plantae</v>
      </c>
      <c r="Q1951" t="str">
        <f>VLOOKUP($D1951,Artslister!$A$1:$W$100,6,FALSE)</f>
        <v>Magnoliophyta</v>
      </c>
      <c r="R1951" t="str">
        <f>VLOOKUP($D1951,Artslister!$A$1:$W$100,7,FALSE)</f>
        <v>Eudicots</v>
      </c>
      <c r="S1951" t="str">
        <f>VLOOKUP($D1951,Artslister!$A$1:$W$100,8,FALSE)</f>
        <v>Rosales</v>
      </c>
      <c r="T1951" t="str">
        <f>VLOOKUP($D1951,Artslister!$A$1:$W$100,9,FALSE)</f>
        <v>Rosaceae</v>
      </c>
      <c r="U1951" t="str">
        <f>VLOOKUP($D1951,Artslister!$A$1:$W$100,10,FALSE)</f>
        <v>Rosa</v>
      </c>
      <c r="V1951">
        <f>VLOOKUP($D1951,Artslister!$A$1:$W$100,11,FALSE)</f>
        <v>0</v>
      </c>
      <c r="W1951">
        <f>VLOOKUP($D1951,Artslister!$A$1:$W$100,12,FALSE)</f>
        <v>0</v>
      </c>
      <c r="X1951" t="str">
        <f>VLOOKUP($D1951,Artslister!$A$1:$W$100,13,FALSE)</f>
        <v>L.</v>
      </c>
      <c r="Y1951" t="e">
        <f>VLOOKUP($D1951,Artslister!$A$1:$W$100,15,FALSE)</f>
        <v>#N/A</v>
      </c>
      <c r="Z1951" t="e">
        <f>VLOOKUP($D1951,Artslister!$A$1:$W$100,17,FALSE)</f>
        <v>#N/A</v>
      </c>
    </row>
    <row r="1952" spans="1:26" x14ac:dyDescent="0.3">
      <c r="A1952" t="s">
        <v>148</v>
      </c>
      <c r="B1952">
        <v>2021</v>
      </c>
      <c r="C1952" t="s">
        <v>1612</v>
      </c>
      <c r="D1952" t="s">
        <v>1714</v>
      </c>
      <c r="E1952">
        <v>8</v>
      </c>
      <c r="I1952">
        <v>1</v>
      </c>
      <c r="M1952" t="str">
        <f>VLOOKUP($D1952,Artslister!$A$1:$W$100,2,FALSE)</f>
        <v>Rosa sp.</v>
      </c>
      <c r="N1952" t="str">
        <f>VLOOKUP($D1952,Artslister!$A$1:$W$100,3,FALSE)</f>
        <v>103384</v>
      </c>
      <c r="O1952" t="str">
        <f>VLOOKUP($D1952,Artslister!$A$1:$W$100,4,FALSE)</f>
        <v>63344</v>
      </c>
      <c r="P1952" t="str">
        <f>VLOOKUP($D1952,Artslister!$A$1:$W$100,5,FALSE)</f>
        <v>Plantae</v>
      </c>
      <c r="Q1952" t="str">
        <f>VLOOKUP($D1952,Artslister!$A$1:$W$100,6,FALSE)</f>
        <v>Magnoliophyta</v>
      </c>
      <c r="R1952" t="str">
        <f>VLOOKUP($D1952,Artslister!$A$1:$W$100,7,FALSE)</f>
        <v>Eudicots</v>
      </c>
      <c r="S1952" t="str">
        <f>VLOOKUP($D1952,Artslister!$A$1:$W$100,8,FALSE)</f>
        <v>Rosales</v>
      </c>
      <c r="T1952" t="str">
        <f>VLOOKUP($D1952,Artslister!$A$1:$W$100,9,FALSE)</f>
        <v>Rosaceae</v>
      </c>
      <c r="U1952" t="str">
        <f>VLOOKUP($D1952,Artslister!$A$1:$W$100,10,FALSE)</f>
        <v>Rosa</v>
      </c>
      <c r="V1952">
        <f>VLOOKUP($D1952,Artslister!$A$1:$W$100,11,FALSE)</f>
        <v>0</v>
      </c>
      <c r="W1952">
        <f>VLOOKUP($D1952,Artslister!$A$1:$W$100,12,FALSE)</f>
        <v>0</v>
      </c>
      <c r="X1952" t="str">
        <f>VLOOKUP($D1952,Artslister!$A$1:$W$100,13,FALSE)</f>
        <v>L.</v>
      </c>
      <c r="Y1952" t="e">
        <f>VLOOKUP($D1952,Artslister!$A$1:$W$100,15,FALSE)</f>
        <v>#N/A</v>
      </c>
      <c r="Z1952" t="e">
        <f>VLOOKUP($D1952,Artslister!$A$1:$W$100,17,FALSE)</f>
        <v>#N/A</v>
      </c>
    </row>
    <row r="1953" spans="1:26" x14ac:dyDescent="0.3">
      <c r="A1953" t="s">
        <v>148</v>
      </c>
      <c r="B1953">
        <v>2021</v>
      </c>
      <c r="C1953" t="s">
        <v>1608</v>
      </c>
      <c r="D1953" t="s">
        <v>1714</v>
      </c>
      <c r="E1953">
        <v>2</v>
      </c>
      <c r="I1953">
        <v>1</v>
      </c>
      <c r="M1953" t="str">
        <f>VLOOKUP($D1953,Artslister!$A$1:$W$100,2,FALSE)</f>
        <v>Rosa sp.</v>
      </c>
      <c r="N1953" t="str">
        <f>VLOOKUP($D1953,Artslister!$A$1:$W$100,3,FALSE)</f>
        <v>103384</v>
      </c>
      <c r="O1953" t="str">
        <f>VLOOKUP($D1953,Artslister!$A$1:$W$100,4,FALSE)</f>
        <v>63344</v>
      </c>
      <c r="P1953" t="str">
        <f>VLOOKUP($D1953,Artslister!$A$1:$W$100,5,FALSE)</f>
        <v>Plantae</v>
      </c>
      <c r="Q1953" t="str">
        <f>VLOOKUP($D1953,Artslister!$A$1:$W$100,6,FALSE)</f>
        <v>Magnoliophyta</v>
      </c>
      <c r="R1953" t="str">
        <f>VLOOKUP($D1953,Artslister!$A$1:$W$100,7,FALSE)</f>
        <v>Eudicots</v>
      </c>
      <c r="S1953" t="str">
        <f>VLOOKUP($D1953,Artslister!$A$1:$W$100,8,FALSE)</f>
        <v>Rosales</v>
      </c>
      <c r="T1953" t="str">
        <f>VLOOKUP($D1953,Artslister!$A$1:$W$100,9,FALSE)</f>
        <v>Rosaceae</v>
      </c>
      <c r="U1953" t="str">
        <f>VLOOKUP($D1953,Artslister!$A$1:$W$100,10,FALSE)</f>
        <v>Rosa</v>
      </c>
      <c r="V1953">
        <f>VLOOKUP($D1953,Artslister!$A$1:$W$100,11,FALSE)</f>
        <v>0</v>
      </c>
      <c r="W1953">
        <f>VLOOKUP($D1953,Artslister!$A$1:$W$100,12,FALSE)</f>
        <v>0</v>
      </c>
      <c r="X1953" t="str">
        <f>VLOOKUP($D1953,Artslister!$A$1:$W$100,13,FALSE)</f>
        <v>L.</v>
      </c>
      <c r="Y1953" t="e">
        <f>VLOOKUP($D1953,Artslister!$A$1:$W$100,15,FALSE)</f>
        <v>#N/A</v>
      </c>
      <c r="Z1953" t="e">
        <f>VLOOKUP($D1953,Artslister!$A$1:$W$100,17,FALSE)</f>
        <v>#N/A</v>
      </c>
    </row>
    <row r="1954" spans="1:26" x14ac:dyDescent="0.3">
      <c r="A1954" t="s">
        <v>148</v>
      </c>
      <c r="B1954">
        <v>2021</v>
      </c>
      <c r="C1954" t="s">
        <v>1607</v>
      </c>
      <c r="D1954" t="s">
        <v>1714</v>
      </c>
      <c r="E1954">
        <v>5</v>
      </c>
      <c r="I1954">
        <v>1</v>
      </c>
      <c r="M1954" t="str">
        <f>VLOOKUP($D1954,Artslister!$A$1:$W$100,2,FALSE)</f>
        <v>Rosa sp.</v>
      </c>
      <c r="N1954" t="str">
        <f>VLOOKUP($D1954,Artslister!$A$1:$W$100,3,FALSE)</f>
        <v>103384</v>
      </c>
      <c r="O1954" t="str">
        <f>VLOOKUP($D1954,Artslister!$A$1:$W$100,4,FALSE)</f>
        <v>63344</v>
      </c>
      <c r="P1954" t="str">
        <f>VLOOKUP($D1954,Artslister!$A$1:$W$100,5,FALSE)</f>
        <v>Plantae</v>
      </c>
      <c r="Q1954" t="str">
        <f>VLOOKUP($D1954,Artslister!$A$1:$W$100,6,FALSE)</f>
        <v>Magnoliophyta</v>
      </c>
      <c r="R1954" t="str">
        <f>VLOOKUP($D1954,Artslister!$A$1:$W$100,7,FALSE)</f>
        <v>Eudicots</v>
      </c>
      <c r="S1954" t="str">
        <f>VLOOKUP($D1954,Artslister!$A$1:$W$100,8,FALSE)</f>
        <v>Rosales</v>
      </c>
      <c r="T1954" t="str">
        <f>VLOOKUP($D1954,Artslister!$A$1:$W$100,9,FALSE)</f>
        <v>Rosaceae</v>
      </c>
      <c r="U1954" t="str">
        <f>VLOOKUP($D1954,Artslister!$A$1:$W$100,10,FALSE)</f>
        <v>Rosa</v>
      </c>
      <c r="V1954">
        <f>VLOOKUP($D1954,Artslister!$A$1:$W$100,11,FALSE)</f>
        <v>0</v>
      </c>
      <c r="W1954">
        <f>VLOOKUP($D1954,Artslister!$A$1:$W$100,12,FALSE)</f>
        <v>0</v>
      </c>
      <c r="X1954" t="str">
        <f>VLOOKUP($D1954,Artslister!$A$1:$W$100,13,FALSE)</f>
        <v>L.</v>
      </c>
      <c r="Y1954" t="e">
        <f>VLOOKUP($D1954,Artslister!$A$1:$W$100,15,FALSE)</f>
        <v>#N/A</v>
      </c>
      <c r="Z1954" t="e">
        <f>VLOOKUP($D1954,Artslister!$A$1:$W$100,17,FALSE)</f>
        <v>#N/A</v>
      </c>
    </row>
    <row r="1955" spans="1:26" x14ac:dyDescent="0.3">
      <c r="A1955" t="s">
        <v>49</v>
      </c>
      <c r="B1955">
        <v>2021</v>
      </c>
      <c r="C1955" t="s">
        <v>1633</v>
      </c>
      <c r="D1955" t="s">
        <v>1714</v>
      </c>
      <c r="E1955">
        <v>2</v>
      </c>
      <c r="H1955">
        <v>1</v>
      </c>
      <c r="I1955">
        <v>1</v>
      </c>
      <c r="M1955" t="str">
        <f>VLOOKUP($D1955,Artslister!$A$1:$W$100,2,FALSE)</f>
        <v>Rosa sp.</v>
      </c>
      <c r="N1955" t="str">
        <f>VLOOKUP($D1955,Artslister!$A$1:$W$100,3,FALSE)</f>
        <v>103384</v>
      </c>
      <c r="O1955" t="str">
        <f>VLOOKUP($D1955,Artslister!$A$1:$W$100,4,FALSE)</f>
        <v>63344</v>
      </c>
      <c r="P1955" t="str">
        <f>VLOOKUP($D1955,Artslister!$A$1:$W$100,5,FALSE)</f>
        <v>Plantae</v>
      </c>
      <c r="Q1955" t="str">
        <f>VLOOKUP($D1955,Artslister!$A$1:$W$100,6,FALSE)</f>
        <v>Magnoliophyta</v>
      </c>
      <c r="R1955" t="str">
        <f>VLOOKUP($D1955,Artslister!$A$1:$W$100,7,FALSE)</f>
        <v>Eudicots</v>
      </c>
      <c r="S1955" t="str">
        <f>VLOOKUP($D1955,Artslister!$A$1:$W$100,8,FALSE)</f>
        <v>Rosales</v>
      </c>
      <c r="T1955" t="str">
        <f>VLOOKUP($D1955,Artslister!$A$1:$W$100,9,FALSE)</f>
        <v>Rosaceae</v>
      </c>
      <c r="U1955" t="str">
        <f>VLOOKUP($D1955,Artslister!$A$1:$W$100,10,FALSE)</f>
        <v>Rosa</v>
      </c>
      <c r="V1955">
        <f>VLOOKUP($D1955,Artslister!$A$1:$W$100,11,FALSE)</f>
        <v>0</v>
      </c>
      <c r="W1955">
        <f>VLOOKUP($D1955,Artslister!$A$1:$W$100,12,FALSE)</f>
        <v>0</v>
      </c>
      <c r="X1955" t="str">
        <f>VLOOKUP($D1955,Artslister!$A$1:$W$100,13,FALSE)</f>
        <v>L.</v>
      </c>
      <c r="Y1955" t="e">
        <f>VLOOKUP($D1955,Artslister!$A$1:$W$100,15,FALSE)</f>
        <v>#N/A</v>
      </c>
      <c r="Z1955" t="e">
        <f>VLOOKUP($D1955,Artslister!$A$1:$W$100,17,FALSE)</f>
        <v>#N/A</v>
      </c>
    </row>
    <row r="1956" spans="1:26" x14ac:dyDescent="0.3">
      <c r="A1956" t="s">
        <v>49</v>
      </c>
      <c r="B1956">
        <v>2021</v>
      </c>
      <c r="C1956" t="s">
        <v>1635</v>
      </c>
      <c r="D1956" t="s">
        <v>1714</v>
      </c>
      <c r="E1956">
        <v>2</v>
      </c>
      <c r="H1956">
        <v>1</v>
      </c>
      <c r="I1956">
        <v>1</v>
      </c>
      <c r="M1956" t="str">
        <f>VLOOKUP($D1956,Artslister!$A$1:$W$100,2,FALSE)</f>
        <v>Rosa sp.</v>
      </c>
      <c r="N1956" t="str">
        <f>VLOOKUP($D1956,Artslister!$A$1:$W$100,3,FALSE)</f>
        <v>103384</v>
      </c>
      <c r="O1956" t="str">
        <f>VLOOKUP($D1956,Artslister!$A$1:$W$100,4,FALSE)</f>
        <v>63344</v>
      </c>
      <c r="P1956" t="str">
        <f>VLOOKUP($D1956,Artslister!$A$1:$W$100,5,FALSE)</f>
        <v>Plantae</v>
      </c>
      <c r="Q1956" t="str">
        <f>VLOOKUP($D1956,Artslister!$A$1:$W$100,6,FALSE)</f>
        <v>Magnoliophyta</v>
      </c>
      <c r="R1956" t="str">
        <f>VLOOKUP($D1956,Artslister!$A$1:$W$100,7,FALSE)</f>
        <v>Eudicots</v>
      </c>
      <c r="S1956" t="str">
        <f>VLOOKUP($D1956,Artslister!$A$1:$W$100,8,FALSE)</f>
        <v>Rosales</v>
      </c>
      <c r="T1956" t="str">
        <f>VLOOKUP($D1956,Artslister!$A$1:$W$100,9,FALSE)</f>
        <v>Rosaceae</v>
      </c>
      <c r="U1956" t="str">
        <f>VLOOKUP($D1956,Artslister!$A$1:$W$100,10,FALSE)</f>
        <v>Rosa</v>
      </c>
      <c r="V1956">
        <f>VLOOKUP($D1956,Artslister!$A$1:$W$100,11,FALSE)</f>
        <v>0</v>
      </c>
      <c r="W1956">
        <f>VLOOKUP($D1956,Artslister!$A$1:$W$100,12,FALSE)</f>
        <v>0</v>
      </c>
      <c r="X1956" t="str">
        <f>VLOOKUP($D1956,Artslister!$A$1:$W$100,13,FALSE)</f>
        <v>L.</v>
      </c>
      <c r="Y1956" t="e">
        <f>VLOOKUP($D1956,Artslister!$A$1:$W$100,15,FALSE)</f>
        <v>#N/A</v>
      </c>
      <c r="Z1956" t="e">
        <f>VLOOKUP($D1956,Artslister!$A$1:$W$100,17,FALSE)</f>
        <v>#N/A</v>
      </c>
    </row>
    <row r="1957" spans="1:26" x14ac:dyDescent="0.3">
      <c r="A1957" t="s">
        <v>49</v>
      </c>
      <c r="B1957">
        <v>2021</v>
      </c>
      <c r="C1957" t="s">
        <v>1639</v>
      </c>
      <c r="D1957" t="s">
        <v>1714</v>
      </c>
      <c r="E1957">
        <v>1</v>
      </c>
      <c r="H1957">
        <v>1</v>
      </c>
      <c r="I1957">
        <v>1</v>
      </c>
      <c r="M1957" t="str">
        <f>VLOOKUP($D1957,Artslister!$A$1:$W$100,2,FALSE)</f>
        <v>Rosa sp.</v>
      </c>
      <c r="N1957" t="str">
        <f>VLOOKUP($D1957,Artslister!$A$1:$W$100,3,FALSE)</f>
        <v>103384</v>
      </c>
      <c r="O1957" t="str">
        <f>VLOOKUP($D1957,Artslister!$A$1:$W$100,4,FALSE)</f>
        <v>63344</v>
      </c>
      <c r="P1957" t="str">
        <f>VLOOKUP($D1957,Artslister!$A$1:$W$100,5,FALSE)</f>
        <v>Plantae</v>
      </c>
      <c r="Q1957" t="str">
        <f>VLOOKUP($D1957,Artslister!$A$1:$W$100,6,FALSE)</f>
        <v>Magnoliophyta</v>
      </c>
      <c r="R1957" t="str">
        <f>VLOOKUP($D1957,Artslister!$A$1:$W$100,7,FALSE)</f>
        <v>Eudicots</v>
      </c>
      <c r="S1957" t="str">
        <f>VLOOKUP($D1957,Artslister!$A$1:$W$100,8,FALSE)</f>
        <v>Rosales</v>
      </c>
      <c r="T1957" t="str">
        <f>VLOOKUP($D1957,Artslister!$A$1:$W$100,9,FALSE)</f>
        <v>Rosaceae</v>
      </c>
      <c r="U1957" t="str">
        <f>VLOOKUP($D1957,Artslister!$A$1:$W$100,10,FALSE)</f>
        <v>Rosa</v>
      </c>
      <c r="V1957">
        <f>VLOOKUP($D1957,Artslister!$A$1:$W$100,11,FALSE)</f>
        <v>0</v>
      </c>
      <c r="W1957">
        <f>VLOOKUP($D1957,Artslister!$A$1:$W$100,12,FALSE)</f>
        <v>0</v>
      </c>
      <c r="X1957" t="str">
        <f>VLOOKUP($D1957,Artslister!$A$1:$W$100,13,FALSE)</f>
        <v>L.</v>
      </c>
      <c r="Y1957" t="e">
        <f>VLOOKUP($D1957,Artslister!$A$1:$W$100,15,FALSE)</f>
        <v>#N/A</v>
      </c>
      <c r="Z1957" t="e">
        <f>VLOOKUP($D1957,Artslister!$A$1:$W$100,17,FALSE)</f>
        <v>#N/A</v>
      </c>
    </row>
    <row r="1958" spans="1:26" x14ac:dyDescent="0.3">
      <c r="A1958" t="s">
        <v>49</v>
      </c>
      <c r="B1958">
        <v>2021</v>
      </c>
      <c r="C1958" t="s">
        <v>1630</v>
      </c>
      <c r="D1958" t="s">
        <v>1714</v>
      </c>
      <c r="E1958">
        <v>1</v>
      </c>
      <c r="H1958">
        <v>1</v>
      </c>
      <c r="I1958">
        <v>1</v>
      </c>
      <c r="M1958" t="str">
        <f>VLOOKUP($D1958,Artslister!$A$1:$W$100,2,FALSE)</f>
        <v>Rosa sp.</v>
      </c>
      <c r="N1958" t="str">
        <f>VLOOKUP($D1958,Artslister!$A$1:$W$100,3,FALSE)</f>
        <v>103384</v>
      </c>
      <c r="O1958" t="str">
        <f>VLOOKUP($D1958,Artslister!$A$1:$W$100,4,FALSE)</f>
        <v>63344</v>
      </c>
      <c r="P1958" t="str">
        <f>VLOOKUP($D1958,Artslister!$A$1:$W$100,5,FALSE)</f>
        <v>Plantae</v>
      </c>
      <c r="Q1958" t="str">
        <f>VLOOKUP($D1958,Artslister!$A$1:$W$100,6,FALSE)</f>
        <v>Magnoliophyta</v>
      </c>
      <c r="R1958" t="str">
        <f>VLOOKUP($D1958,Artslister!$A$1:$W$100,7,FALSE)</f>
        <v>Eudicots</v>
      </c>
      <c r="S1958" t="str">
        <f>VLOOKUP($D1958,Artslister!$A$1:$W$100,8,FALSE)</f>
        <v>Rosales</v>
      </c>
      <c r="T1958" t="str">
        <f>VLOOKUP($D1958,Artslister!$A$1:$W$100,9,FALSE)</f>
        <v>Rosaceae</v>
      </c>
      <c r="U1958" t="str">
        <f>VLOOKUP($D1958,Artslister!$A$1:$W$100,10,FALSE)</f>
        <v>Rosa</v>
      </c>
      <c r="V1958">
        <f>VLOOKUP($D1958,Artslister!$A$1:$W$100,11,FALSE)</f>
        <v>0</v>
      </c>
      <c r="W1958">
        <f>VLOOKUP($D1958,Artslister!$A$1:$W$100,12,FALSE)</f>
        <v>0</v>
      </c>
      <c r="X1958" t="str">
        <f>VLOOKUP($D1958,Artslister!$A$1:$W$100,13,FALSE)</f>
        <v>L.</v>
      </c>
      <c r="Y1958" t="e">
        <f>VLOOKUP($D1958,Artslister!$A$1:$W$100,15,FALSE)</f>
        <v>#N/A</v>
      </c>
      <c r="Z1958" t="e">
        <f>VLOOKUP($D1958,Artslister!$A$1:$W$100,17,FALSE)</f>
        <v>#N/A</v>
      </c>
    </row>
    <row r="1959" spans="1:26" x14ac:dyDescent="0.3">
      <c r="A1959" t="s">
        <v>143</v>
      </c>
      <c r="B1959">
        <v>2021</v>
      </c>
      <c r="C1959" t="s">
        <v>1680</v>
      </c>
      <c r="D1959" t="s">
        <v>1714</v>
      </c>
      <c r="E1959">
        <v>2</v>
      </c>
      <c r="H1959">
        <v>1</v>
      </c>
      <c r="I1959">
        <v>1</v>
      </c>
      <c r="M1959" t="str">
        <f>VLOOKUP($D1959,Artslister!$A$1:$W$100,2,FALSE)</f>
        <v>Rosa sp.</v>
      </c>
      <c r="N1959" t="str">
        <f>VLOOKUP($D1959,Artslister!$A$1:$W$100,3,FALSE)</f>
        <v>103384</v>
      </c>
      <c r="O1959" t="str">
        <f>VLOOKUP($D1959,Artslister!$A$1:$W$100,4,FALSE)</f>
        <v>63344</v>
      </c>
      <c r="P1959" t="str">
        <f>VLOOKUP($D1959,Artslister!$A$1:$W$100,5,FALSE)</f>
        <v>Plantae</v>
      </c>
      <c r="Q1959" t="str">
        <f>VLOOKUP($D1959,Artslister!$A$1:$W$100,6,FALSE)</f>
        <v>Magnoliophyta</v>
      </c>
      <c r="R1959" t="str">
        <f>VLOOKUP($D1959,Artslister!$A$1:$W$100,7,FALSE)</f>
        <v>Eudicots</v>
      </c>
      <c r="S1959" t="str">
        <f>VLOOKUP($D1959,Artslister!$A$1:$W$100,8,FALSE)</f>
        <v>Rosales</v>
      </c>
      <c r="T1959" t="str">
        <f>VLOOKUP($D1959,Artslister!$A$1:$W$100,9,FALSE)</f>
        <v>Rosaceae</v>
      </c>
      <c r="U1959" t="str">
        <f>VLOOKUP($D1959,Artslister!$A$1:$W$100,10,FALSE)</f>
        <v>Rosa</v>
      </c>
      <c r="V1959">
        <f>VLOOKUP($D1959,Artslister!$A$1:$W$100,11,FALSE)</f>
        <v>0</v>
      </c>
      <c r="W1959">
        <f>VLOOKUP($D1959,Artslister!$A$1:$W$100,12,FALSE)</f>
        <v>0</v>
      </c>
      <c r="X1959" t="str">
        <f>VLOOKUP($D1959,Artslister!$A$1:$W$100,13,FALSE)</f>
        <v>L.</v>
      </c>
      <c r="Y1959" t="e">
        <f>VLOOKUP($D1959,Artslister!$A$1:$W$100,15,FALSE)</f>
        <v>#N/A</v>
      </c>
      <c r="Z1959" t="e">
        <f>VLOOKUP($D1959,Artslister!$A$1:$W$100,17,FALSE)</f>
        <v>#N/A</v>
      </c>
    </row>
    <row r="1960" spans="1:26" x14ac:dyDescent="0.3">
      <c r="A1960" t="s">
        <v>143</v>
      </c>
      <c r="B1960">
        <v>2021</v>
      </c>
      <c r="C1960" t="s">
        <v>1671</v>
      </c>
      <c r="D1960" t="s">
        <v>1714</v>
      </c>
      <c r="E1960">
        <v>1</v>
      </c>
      <c r="H1960">
        <v>1</v>
      </c>
      <c r="I1960">
        <v>1</v>
      </c>
      <c r="M1960" t="str">
        <f>VLOOKUP($D1960,Artslister!$A$1:$W$100,2,FALSE)</f>
        <v>Rosa sp.</v>
      </c>
      <c r="N1960" t="str">
        <f>VLOOKUP($D1960,Artslister!$A$1:$W$100,3,FALSE)</f>
        <v>103384</v>
      </c>
      <c r="O1960" t="str">
        <f>VLOOKUP($D1960,Artslister!$A$1:$W$100,4,FALSE)</f>
        <v>63344</v>
      </c>
      <c r="P1960" t="str">
        <f>VLOOKUP($D1960,Artslister!$A$1:$W$100,5,FALSE)</f>
        <v>Plantae</v>
      </c>
      <c r="Q1960" t="str">
        <f>VLOOKUP($D1960,Artslister!$A$1:$W$100,6,FALSE)</f>
        <v>Magnoliophyta</v>
      </c>
      <c r="R1960" t="str">
        <f>VLOOKUP($D1960,Artslister!$A$1:$W$100,7,FALSE)</f>
        <v>Eudicots</v>
      </c>
      <c r="S1960" t="str">
        <f>VLOOKUP($D1960,Artslister!$A$1:$W$100,8,FALSE)</f>
        <v>Rosales</v>
      </c>
      <c r="T1960" t="str">
        <f>VLOOKUP($D1960,Artslister!$A$1:$W$100,9,FALSE)</f>
        <v>Rosaceae</v>
      </c>
      <c r="U1960" t="str">
        <f>VLOOKUP($D1960,Artslister!$A$1:$W$100,10,FALSE)</f>
        <v>Rosa</v>
      </c>
      <c r="V1960">
        <f>VLOOKUP($D1960,Artslister!$A$1:$W$100,11,FALSE)</f>
        <v>0</v>
      </c>
      <c r="W1960">
        <f>VLOOKUP($D1960,Artslister!$A$1:$W$100,12,FALSE)</f>
        <v>0</v>
      </c>
      <c r="X1960" t="str">
        <f>VLOOKUP($D1960,Artslister!$A$1:$W$100,13,FALSE)</f>
        <v>L.</v>
      </c>
      <c r="Y1960" t="e">
        <f>VLOOKUP($D1960,Artslister!$A$1:$W$100,15,FALSE)</f>
        <v>#N/A</v>
      </c>
      <c r="Z1960" t="e">
        <f>VLOOKUP($D1960,Artslister!$A$1:$W$100,17,FALSE)</f>
        <v>#N/A</v>
      </c>
    </row>
    <row r="1961" spans="1:26" x14ac:dyDescent="0.3">
      <c r="A1961" t="s">
        <v>143</v>
      </c>
      <c r="B1961">
        <v>2021</v>
      </c>
      <c r="C1961" t="s">
        <v>1674</v>
      </c>
      <c r="D1961" t="s">
        <v>1714</v>
      </c>
      <c r="E1961">
        <v>1</v>
      </c>
      <c r="H1961">
        <v>1</v>
      </c>
      <c r="I1961">
        <v>1</v>
      </c>
      <c r="M1961" t="str">
        <f>VLOOKUP($D1961,Artslister!$A$1:$W$100,2,FALSE)</f>
        <v>Rosa sp.</v>
      </c>
      <c r="N1961" t="str">
        <f>VLOOKUP($D1961,Artslister!$A$1:$W$100,3,FALSE)</f>
        <v>103384</v>
      </c>
      <c r="O1961" t="str">
        <f>VLOOKUP($D1961,Artslister!$A$1:$W$100,4,FALSE)</f>
        <v>63344</v>
      </c>
      <c r="P1961" t="str">
        <f>VLOOKUP($D1961,Artslister!$A$1:$W$100,5,FALSE)</f>
        <v>Plantae</v>
      </c>
      <c r="Q1961" t="str">
        <f>VLOOKUP($D1961,Artslister!$A$1:$W$100,6,FALSE)</f>
        <v>Magnoliophyta</v>
      </c>
      <c r="R1961" t="str">
        <f>VLOOKUP($D1961,Artslister!$A$1:$W$100,7,FALSE)</f>
        <v>Eudicots</v>
      </c>
      <c r="S1961" t="str">
        <f>VLOOKUP($D1961,Artslister!$A$1:$W$100,8,FALSE)</f>
        <v>Rosales</v>
      </c>
      <c r="T1961" t="str">
        <f>VLOOKUP($D1961,Artslister!$A$1:$W$100,9,FALSE)</f>
        <v>Rosaceae</v>
      </c>
      <c r="U1961" t="str">
        <f>VLOOKUP($D1961,Artslister!$A$1:$W$100,10,FALSE)</f>
        <v>Rosa</v>
      </c>
      <c r="V1961">
        <f>VLOOKUP($D1961,Artslister!$A$1:$W$100,11,FALSE)</f>
        <v>0</v>
      </c>
      <c r="W1961">
        <f>VLOOKUP($D1961,Artslister!$A$1:$W$100,12,FALSE)</f>
        <v>0</v>
      </c>
      <c r="X1961" t="str">
        <f>VLOOKUP($D1961,Artslister!$A$1:$W$100,13,FALSE)</f>
        <v>L.</v>
      </c>
      <c r="Y1961" t="e">
        <f>VLOOKUP($D1961,Artslister!$A$1:$W$100,15,FALSE)</f>
        <v>#N/A</v>
      </c>
      <c r="Z1961" t="e">
        <f>VLOOKUP($D1961,Artslister!$A$1:$W$100,17,FALSE)</f>
        <v>#N/A</v>
      </c>
    </row>
    <row r="1962" spans="1:26" x14ac:dyDescent="0.3">
      <c r="A1962" t="s">
        <v>143</v>
      </c>
      <c r="B1962">
        <v>2021</v>
      </c>
      <c r="C1962" t="s">
        <v>1676</v>
      </c>
      <c r="D1962" t="s">
        <v>1714</v>
      </c>
      <c r="E1962">
        <v>1</v>
      </c>
      <c r="H1962">
        <v>1</v>
      </c>
      <c r="I1962">
        <v>1</v>
      </c>
      <c r="M1962" t="str">
        <f>VLOOKUP($D1962,Artslister!$A$1:$W$100,2,FALSE)</f>
        <v>Rosa sp.</v>
      </c>
      <c r="N1962" t="str">
        <f>VLOOKUP($D1962,Artslister!$A$1:$W$100,3,FALSE)</f>
        <v>103384</v>
      </c>
      <c r="O1962" t="str">
        <f>VLOOKUP($D1962,Artslister!$A$1:$W$100,4,FALSE)</f>
        <v>63344</v>
      </c>
      <c r="P1962" t="str">
        <f>VLOOKUP($D1962,Artslister!$A$1:$W$100,5,FALSE)</f>
        <v>Plantae</v>
      </c>
      <c r="Q1962" t="str">
        <f>VLOOKUP($D1962,Artslister!$A$1:$W$100,6,FALSE)</f>
        <v>Magnoliophyta</v>
      </c>
      <c r="R1962" t="str">
        <f>VLOOKUP($D1962,Artslister!$A$1:$W$100,7,FALSE)</f>
        <v>Eudicots</v>
      </c>
      <c r="S1962" t="str">
        <f>VLOOKUP($D1962,Artslister!$A$1:$W$100,8,FALSE)</f>
        <v>Rosales</v>
      </c>
      <c r="T1962" t="str">
        <f>VLOOKUP($D1962,Artslister!$A$1:$W$100,9,FALSE)</f>
        <v>Rosaceae</v>
      </c>
      <c r="U1962" t="str">
        <f>VLOOKUP($D1962,Artslister!$A$1:$W$100,10,FALSE)</f>
        <v>Rosa</v>
      </c>
      <c r="V1962">
        <f>VLOOKUP($D1962,Artslister!$A$1:$W$100,11,FALSE)</f>
        <v>0</v>
      </c>
      <c r="W1962">
        <f>VLOOKUP($D1962,Artslister!$A$1:$W$100,12,FALSE)</f>
        <v>0</v>
      </c>
      <c r="X1962" t="str">
        <f>VLOOKUP($D1962,Artslister!$A$1:$W$100,13,FALSE)</f>
        <v>L.</v>
      </c>
      <c r="Y1962" t="e">
        <f>VLOOKUP($D1962,Artslister!$A$1:$W$100,15,FALSE)</f>
        <v>#N/A</v>
      </c>
      <c r="Z1962" t="e">
        <f>VLOOKUP($D1962,Artslister!$A$1:$W$100,17,FALSE)</f>
        <v>#N/A</v>
      </c>
    </row>
    <row r="1963" spans="1:26" x14ac:dyDescent="0.3">
      <c r="A1963" t="s">
        <v>41</v>
      </c>
      <c r="B1963">
        <v>2022</v>
      </c>
      <c r="C1963" t="s">
        <v>1077</v>
      </c>
      <c r="D1963" t="s">
        <v>1714</v>
      </c>
      <c r="E1963">
        <v>1</v>
      </c>
      <c r="I1963">
        <v>1</v>
      </c>
      <c r="M1963" t="str">
        <f>VLOOKUP($D1963,Artslister!$A$1:$W$100,2,FALSE)</f>
        <v>Rosa sp.</v>
      </c>
      <c r="N1963" t="str">
        <f>VLOOKUP($D1963,Artslister!$A$1:$W$100,3,FALSE)</f>
        <v>103384</v>
      </c>
      <c r="O1963" t="str">
        <f>VLOOKUP($D1963,Artslister!$A$1:$W$100,4,FALSE)</f>
        <v>63344</v>
      </c>
      <c r="P1963" t="str">
        <f>VLOOKUP($D1963,Artslister!$A$1:$W$100,5,FALSE)</f>
        <v>Plantae</v>
      </c>
      <c r="Q1963" t="str">
        <f>VLOOKUP($D1963,Artslister!$A$1:$W$100,6,FALSE)</f>
        <v>Magnoliophyta</v>
      </c>
      <c r="R1963" t="str">
        <f>VLOOKUP($D1963,Artslister!$A$1:$W$100,7,FALSE)</f>
        <v>Eudicots</v>
      </c>
      <c r="S1963" t="str">
        <f>VLOOKUP($D1963,Artslister!$A$1:$W$100,8,FALSE)</f>
        <v>Rosales</v>
      </c>
      <c r="T1963" t="str">
        <f>VLOOKUP($D1963,Artslister!$A$1:$W$100,9,FALSE)</f>
        <v>Rosaceae</v>
      </c>
      <c r="U1963" t="str">
        <f>VLOOKUP($D1963,Artslister!$A$1:$W$100,10,FALSE)</f>
        <v>Rosa</v>
      </c>
      <c r="V1963">
        <f>VLOOKUP($D1963,Artslister!$A$1:$W$100,11,FALSE)</f>
        <v>0</v>
      </c>
      <c r="W1963">
        <f>VLOOKUP($D1963,Artslister!$A$1:$W$100,12,FALSE)</f>
        <v>0</v>
      </c>
      <c r="X1963" t="str">
        <f>VLOOKUP($D1963,Artslister!$A$1:$W$100,13,FALSE)</f>
        <v>L.</v>
      </c>
      <c r="Y1963" t="e">
        <f>VLOOKUP($D1963,Artslister!$A$1:$W$100,15,FALSE)</f>
        <v>#N/A</v>
      </c>
      <c r="Z1963" t="e">
        <f>VLOOKUP($D1963,Artslister!$A$1:$W$100,17,FALSE)</f>
        <v>#N/A</v>
      </c>
    </row>
    <row r="1964" spans="1:26" x14ac:dyDescent="0.3">
      <c r="A1964" t="s">
        <v>41</v>
      </c>
      <c r="B1964">
        <v>2022</v>
      </c>
      <c r="C1964" t="s">
        <v>1068</v>
      </c>
      <c r="D1964" t="s">
        <v>1714</v>
      </c>
      <c r="E1964">
        <v>1</v>
      </c>
      <c r="I1964">
        <v>1</v>
      </c>
      <c r="M1964" t="str">
        <f>VLOOKUP($D1964,Artslister!$A$1:$W$100,2,FALSE)</f>
        <v>Rosa sp.</v>
      </c>
      <c r="N1964" t="str">
        <f>VLOOKUP($D1964,Artslister!$A$1:$W$100,3,FALSE)</f>
        <v>103384</v>
      </c>
      <c r="O1964" t="str">
        <f>VLOOKUP($D1964,Artslister!$A$1:$W$100,4,FALSE)</f>
        <v>63344</v>
      </c>
      <c r="P1964" t="str">
        <f>VLOOKUP($D1964,Artslister!$A$1:$W$100,5,FALSE)</f>
        <v>Plantae</v>
      </c>
      <c r="Q1964" t="str">
        <f>VLOOKUP($D1964,Artslister!$A$1:$W$100,6,FALSE)</f>
        <v>Magnoliophyta</v>
      </c>
      <c r="R1964" t="str">
        <f>VLOOKUP($D1964,Artslister!$A$1:$W$100,7,FALSE)</f>
        <v>Eudicots</v>
      </c>
      <c r="S1964" t="str">
        <f>VLOOKUP($D1964,Artslister!$A$1:$W$100,8,FALSE)</f>
        <v>Rosales</v>
      </c>
      <c r="T1964" t="str">
        <f>VLOOKUP($D1964,Artslister!$A$1:$W$100,9,FALSE)</f>
        <v>Rosaceae</v>
      </c>
      <c r="U1964" t="str">
        <f>VLOOKUP($D1964,Artslister!$A$1:$W$100,10,FALSE)</f>
        <v>Rosa</v>
      </c>
      <c r="V1964">
        <f>VLOOKUP($D1964,Artslister!$A$1:$W$100,11,FALSE)</f>
        <v>0</v>
      </c>
      <c r="W1964">
        <f>VLOOKUP($D1964,Artslister!$A$1:$W$100,12,FALSE)</f>
        <v>0</v>
      </c>
      <c r="X1964" t="str">
        <f>VLOOKUP($D1964,Artslister!$A$1:$W$100,13,FALSE)</f>
        <v>L.</v>
      </c>
      <c r="Y1964" t="e">
        <f>VLOOKUP($D1964,Artslister!$A$1:$W$100,15,FALSE)</f>
        <v>#N/A</v>
      </c>
      <c r="Z1964" t="e">
        <f>VLOOKUP($D1964,Artslister!$A$1:$W$100,17,FALSE)</f>
        <v>#N/A</v>
      </c>
    </row>
    <row r="1965" spans="1:26" x14ac:dyDescent="0.3">
      <c r="A1965" t="s">
        <v>12</v>
      </c>
      <c r="B1965">
        <v>2022</v>
      </c>
      <c r="C1965" t="s">
        <v>1195</v>
      </c>
      <c r="D1965" t="s">
        <v>1714</v>
      </c>
      <c r="E1965">
        <v>8</v>
      </c>
      <c r="I1965">
        <v>1</v>
      </c>
      <c r="M1965" t="str">
        <f>VLOOKUP($D1965,Artslister!$A$1:$W$100,2,FALSE)</f>
        <v>Rosa sp.</v>
      </c>
      <c r="N1965" t="str">
        <f>VLOOKUP($D1965,Artslister!$A$1:$W$100,3,FALSE)</f>
        <v>103384</v>
      </c>
      <c r="O1965" t="str">
        <f>VLOOKUP($D1965,Artslister!$A$1:$W$100,4,FALSE)</f>
        <v>63344</v>
      </c>
      <c r="P1965" t="str">
        <f>VLOOKUP($D1965,Artslister!$A$1:$W$100,5,FALSE)</f>
        <v>Plantae</v>
      </c>
      <c r="Q1965" t="str">
        <f>VLOOKUP($D1965,Artslister!$A$1:$W$100,6,FALSE)</f>
        <v>Magnoliophyta</v>
      </c>
      <c r="R1965" t="str">
        <f>VLOOKUP($D1965,Artslister!$A$1:$W$100,7,FALSE)</f>
        <v>Eudicots</v>
      </c>
      <c r="S1965" t="str">
        <f>VLOOKUP($D1965,Artslister!$A$1:$W$100,8,FALSE)</f>
        <v>Rosales</v>
      </c>
      <c r="T1965" t="str">
        <f>VLOOKUP($D1965,Artslister!$A$1:$W$100,9,FALSE)</f>
        <v>Rosaceae</v>
      </c>
      <c r="U1965" t="str">
        <f>VLOOKUP($D1965,Artslister!$A$1:$W$100,10,FALSE)</f>
        <v>Rosa</v>
      </c>
      <c r="V1965">
        <f>VLOOKUP($D1965,Artslister!$A$1:$W$100,11,FALSE)</f>
        <v>0</v>
      </c>
      <c r="W1965">
        <f>VLOOKUP($D1965,Artslister!$A$1:$W$100,12,FALSE)</f>
        <v>0</v>
      </c>
      <c r="X1965" t="str">
        <f>VLOOKUP($D1965,Artslister!$A$1:$W$100,13,FALSE)</f>
        <v>L.</v>
      </c>
      <c r="Y1965" t="e">
        <f>VLOOKUP($D1965,Artslister!$A$1:$W$100,15,FALSE)</f>
        <v>#N/A</v>
      </c>
      <c r="Z1965" t="e">
        <f>VLOOKUP($D1965,Artslister!$A$1:$W$100,17,FALSE)</f>
        <v>#N/A</v>
      </c>
    </row>
    <row r="1966" spans="1:26" x14ac:dyDescent="0.3">
      <c r="A1966" t="s">
        <v>12</v>
      </c>
      <c r="B1966">
        <v>2022</v>
      </c>
      <c r="C1966" t="s">
        <v>1204</v>
      </c>
      <c r="D1966" t="s">
        <v>1714</v>
      </c>
      <c r="E1966">
        <v>8</v>
      </c>
      <c r="I1966">
        <v>1</v>
      </c>
      <c r="M1966" t="str">
        <f>VLOOKUP($D1966,Artslister!$A$1:$W$100,2,FALSE)</f>
        <v>Rosa sp.</v>
      </c>
      <c r="N1966" t="str">
        <f>VLOOKUP($D1966,Artslister!$A$1:$W$100,3,FALSE)</f>
        <v>103384</v>
      </c>
      <c r="O1966" t="str">
        <f>VLOOKUP($D1966,Artslister!$A$1:$W$100,4,FALSE)</f>
        <v>63344</v>
      </c>
      <c r="P1966" t="str">
        <f>VLOOKUP($D1966,Artslister!$A$1:$W$100,5,FALSE)</f>
        <v>Plantae</v>
      </c>
      <c r="Q1966" t="str">
        <f>VLOOKUP($D1966,Artslister!$A$1:$W$100,6,FALSE)</f>
        <v>Magnoliophyta</v>
      </c>
      <c r="R1966" t="str">
        <f>VLOOKUP($D1966,Artslister!$A$1:$W$100,7,FALSE)</f>
        <v>Eudicots</v>
      </c>
      <c r="S1966" t="str">
        <f>VLOOKUP($D1966,Artslister!$A$1:$W$100,8,FALSE)</f>
        <v>Rosales</v>
      </c>
      <c r="T1966" t="str">
        <f>VLOOKUP($D1966,Artslister!$A$1:$W$100,9,FALSE)</f>
        <v>Rosaceae</v>
      </c>
      <c r="U1966" t="str">
        <f>VLOOKUP($D1966,Artslister!$A$1:$W$100,10,FALSE)</f>
        <v>Rosa</v>
      </c>
      <c r="V1966">
        <f>VLOOKUP($D1966,Artslister!$A$1:$W$100,11,FALSE)</f>
        <v>0</v>
      </c>
      <c r="W1966">
        <f>VLOOKUP($D1966,Artslister!$A$1:$W$100,12,FALSE)</f>
        <v>0</v>
      </c>
      <c r="X1966" t="str">
        <f>VLOOKUP($D1966,Artslister!$A$1:$W$100,13,FALSE)</f>
        <v>L.</v>
      </c>
      <c r="Y1966" t="e">
        <f>VLOOKUP($D1966,Artslister!$A$1:$W$100,15,FALSE)</f>
        <v>#N/A</v>
      </c>
      <c r="Z1966" t="e">
        <f>VLOOKUP($D1966,Artslister!$A$1:$W$100,17,FALSE)</f>
        <v>#N/A</v>
      </c>
    </row>
    <row r="1967" spans="1:26" x14ac:dyDescent="0.3">
      <c r="A1967" t="s">
        <v>12</v>
      </c>
      <c r="B1967">
        <v>2022</v>
      </c>
      <c r="C1967" t="s">
        <v>1200</v>
      </c>
      <c r="D1967" t="s">
        <v>1714</v>
      </c>
      <c r="E1967">
        <v>6</v>
      </c>
      <c r="I1967">
        <v>1</v>
      </c>
      <c r="M1967" t="str">
        <f>VLOOKUP($D1967,Artslister!$A$1:$W$100,2,FALSE)</f>
        <v>Rosa sp.</v>
      </c>
      <c r="N1967" t="str">
        <f>VLOOKUP($D1967,Artslister!$A$1:$W$100,3,FALSE)</f>
        <v>103384</v>
      </c>
      <c r="O1967" t="str">
        <f>VLOOKUP($D1967,Artslister!$A$1:$W$100,4,FALSE)</f>
        <v>63344</v>
      </c>
      <c r="P1967" t="str">
        <f>VLOOKUP($D1967,Artslister!$A$1:$W$100,5,FALSE)</f>
        <v>Plantae</v>
      </c>
      <c r="Q1967" t="str">
        <f>VLOOKUP($D1967,Artslister!$A$1:$W$100,6,FALSE)</f>
        <v>Magnoliophyta</v>
      </c>
      <c r="R1967" t="str">
        <f>VLOOKUP($D1967,Artslister!$A$1:$W$100,7,FALSE)</f>
        <v>Eudicots</v>
      </c>
      <c r="S1967" t="str">
        <f>VLOOKUP($D1967,Artslister!$A$1:$W$100,8,FALSE)</f>
        <v>Rosales</v>
      </c>
      <c r="T1967" t="str">
        <f>VLOOKUP($D1967,Artslister!$A$1:$W$100,9,FALSE)</f>
        <v>Rosaceae</v>
      </c>
      <c r="U1967" t="str">
        <f>VLOOKUP($D1967,Artslister!$A$1:$W$100,10,FALSE)</f>
        <v>Rosa</v>
      </c>
      <c r="V1967">
        <f>VLOOKUP($D1967,Artslister!$A$1:$W$100,11,FALSE)</f>
        <v>0</v>
      </c>
      <c r="W1967">
        <f>VLOOKUP($D1967,Artslister!$A$1:$W$100,12,FALSE)</f>
        <v>0</v>
      </c>
      <c r="X1967" t="str">
        <f>VLOOKUP($D1967,Artslister!$A$1:$W$100,13,FALSE)</f>
        <v>L.</v>
      </c>
      <c r="Y1967" t="e">
        <f>VLOOKUP($D1967,Artslister!$A$1:$W$100,15,FALSE)</f>
        <v>#N/A</v>
      </c>
      <c r="Z1967" t="e">
        <f>VLOOKUP($D1967,Artslister!$A$1:$W$100,17,FALSE)</f>
        <v>#N/A</v>
      </c>
    </row>
    <row r="1968" spans="1:26" x14ac:dyDescent="0.3">
      <c r="A1968" t="s">
        <v>12</v>
      </c>
      <c r="B1968">
        <v>2022</v>
      </c>
      <c r="C1968" t="s">
        <v>1198</v>
      </c>
      <c r="D1968" t="s">
        <v>1714</v>
      </c>
      <c r="E1968">
        <v>10</v>
      </c>
      <c r="I1968">
        <v>1</v>
      </c>
      <c r="M1968" t="str">
        <f>VLOOKUP($D1968,Artslister!$A$1:$W$100,2,FALSE)</f>
        <v>Rosa sp.</v>
      </c>
      <c r="N1968" t="str">
        <f>VLOOKUP($D1968,Artslister!$A$1:$W$100,3,FALSE)</f>
        <v>103384</v>
      </c>
      <c r="O1968" t="str">
        <f>VLOOKUP($D1968,Artslister!$A$1:$W$100,4,FALSE)</f>
        <v>63344</v>
      </c>
      <c r="P1968" t="str">
        <f>VLOOKUP($D1968,Artslister!$A$1:$W$100,5,FALSE)</f>
        <v>Plantae</v>
      </c>
      <c r="Q1968" t="str">
        <f>VLOOKUP($D1968,Artslister!$A$1:$W$100,6,FALSE)</f>
        <v>Magnoliophyta</v>
      </c>
      <c r="R1968" t="str">
        <f>VLOOKUP($D1968,Artslister!$A$1:$W$100,7,FALSE)</f>
        <v>Eudicots</v>
      </c>
      <c r="S1968" t="str">
        <f>VLOOKUP($D1968,Artslister!$A$1:$W$100,8,FALSE)</f>
        <v>Rosales</v>
      </c>
      <c r="T1968" t="str">
        <f>VLOOKUP($D1968,Artslister!$A$1:$W$100,9,FALSE)</f>
        <v>Rosaceae</v>
      </c>
      <c r="U1968" t="str">
        <f>VLOOKUP($D1968,Artslister!$A$1:$W$100,10,FALSE)</f>
        <v>Rosa</v>
      </c>
      <c r="V1968">
        <f>VLOOKUP($D1968,Artslister!$A$1:$W$100,11,FALSE)</f>
        <v>0</v>
      </c>
      <c r="W1968">
        <f>VLOOKUP($D1968,Artslister!$A$1:$W$100,12,FALSE)</f>
        <v>0</v>
      </c>
      <c r="X1968" t="str">
        <f>VLOOKUP($D1968,Artslister!$A$1:$W$100,13,FALSE)</f>
        <v>L.</v>
      </c>
      <c r="Y1968" t="e">
        <f>VLOOKUP($D1968,Artslister!$A$1:$W$100,15,FALSE)</f>
        <v>#N/A</v>
      </c>
      <c r="Z1968" t="e">
        <f>VLOOKUP($D1968,Artslister!$A$1:$W$100,17,FALSE)</f>
        <v>#N/A</v>
      </c>
    </row>
    <row r="1969" spans="1:26" x14ac:dyDescent="0.3">
      <c r="A1969" t="s">
        <v>12</v>
      </c>
      <c r="B1969">
        <v>2022</v>
      </c>
      <c r="C1969" t="s">
        <v>1203</v>
      </c>
      <c r="D1969" t="s">
        <v>1714</v>
      </c>
      <c r="E1969">
        <v>1</v>
      </c>
      <c r="I1969">
        <v>1</v>
      </c>
      <c r="M1969" t="str">
        <f>VLOOKUP($D1969,Artslister!$A$1:$W$100,2,FALSE)</f>
        <v>Rosa sp.</v>
      </c>
      <c r="N1969" t="str">
        <f>VLOOKUP($D1969,Artslister!$A$1:$W$100,3,FALSE)</f>
        <v>103384</v>
      </c>
      <c r="O1969" t="str">
        <f>VLOOKUP($D1969,Artslister!$A$1:$W$100,4,FALSE)</f>
        <v>63344</v>
      </c>
      <c r="P1969" t="str">
        <f>VLOOKUP($D1969,Artslister!$A$1:$W$100,5,FALSE)</f>
        <v>Plantae</v>
      </c>
      <c r="Q1969" t="str">
        <f>VLOOKUP($D1969,Artslister!$A$1:$W$100,6,FALSE)</f>
        <v>Magnoliophyta</v>
      </c>
      <c r="R1969" t="str">
        <f>VLOOKUP($D1969,Artslister!$A$1:$W$100,7,FALSE)</f>
        <v>Eudicots</v>
      </c>
      <c r="S1969" t="str">
        <f>VLOOKUP($D1969,Artslister!$A$1:$W$100,8,FALSE)</f>
        <v>Rosales</v>
      </c>
      <c r="T1969" t="str">
        <f>VLOOKUP($D1969,Artslister!$A$1:$W$100,9,FALSE)</f>
        <v>Rosaceae</v>
      </c>
      <c r="U1969" t="str">
        <f>VLOOKUP($D1969,Artslister!$A$1:$W$100,10,FALSE)</f>
        <v>Rosa</v>
      </c>
      <c r="V1969">
        <f>VLOOKUP($D1969,Artslister!$A$1:$W$100,11,FALSE)</f>
        <v>0</v>
      </c>
      <c r="W1969">
        <f>VLOOKUP($D1969,Artslister!$A$1:$W$100,12,FALSE)</f>
        <v>0</v>
      </c>
      <c r="X1969" t="str">
        <f>VLOOKUP($D1969,Artslister!$A$1:$W$100,13,FALSE)</f>
        <v>L.</v>
      </c>
      <c r="Y1969" t="e">
        <f>VLOOKUP($D1969,Artslister!$A$1:$W$100,15,FALSE)</f>
        <v>#N/A</v>
      </c>
      <c r="Z1969" t="e">
        <f>VLOOKUP($D1969,Artslister!$A$1:$W$100,17,FALSE)</f>
        <v>#N/A</v>
      </c>
    </row>
    <row r="1970" spans="1:26" x14ac:dyDescent="0.3">
      <c r="A1970" t="s">
        <v>12</v>
      </c>
      <c r="B1970">
        <v>2022</v>
      </c>
      <c r="C1970" t="s">
        <v>1197</v>
      </c>
      <c r="D1970" t="s">
        <v>1714</v>
      </c>
      <c r="E1970">
        <v>75</v>
      </c>
      <c r="I1970">
        <v>1</v>
      </c>
      <c r="M1970" t="str">
        <f>VLOOKUP($D1970,Artslister!$A$1:$W$100,2,FALSE)</f>
        <v>Rosa sp.</v>
      </c>
      <c r="N1970" t="str">
        <f>VLOOKUP($D1970,Artslister!$A$1:$W$100,3,FALSE)</f>
        <v>103384</v>
      </c>
      <c r="O1970" t="str">
        <f>VLOOKUP($D1970,Artslister!$A$1:$W$100,4,FALSE)</f>
        <v>63344</v>
      </c>
      <c r="P1970" t="str">
        <f>VLOOKUP($D1970,Artslister!$A$1:$W$100,5,FALSE)</f>
        <v>Plantae</v>
      </c>
      <c r="Q1970" t="str">
        <f>VLOOKUP($D1970,Artslister!$A$1:$W$100,6,FALSE)</f>
        <v>Magnoliophyta</v>
      </c>
      <c r="R1970" t="str">
        <f>VLOOKUP($D1970,Artslister!$A$1:$W$100,7,FALSE)</f>
        <v>Eudicots</v>
      </c>
      <c r="S1970" t="str">
        <f>VLOOKUP($D1970,Artslister!$A$1:$W$100,8,FALSE)</f>
        <v>Rosales</v>
      </c>
      <c r="T1970" t="str">
        <f>VLOOKUP($D1970,Artslister!$A$1:$W$100,9,FALSE)</f>
        <v>Rosaceae</v>
      </c>
      <c r="U1970" t="str">
        <f>VLOOKUP($D1970,Artslister!$A$1:$W$100,10,FALSE)</f>
        <v>Rosa</v>
      </c>
      <c r="V1970">
        <f>VLOOKUP($D1970,Artslister!$A$1:$W$100,11,FALSE)</f>
        <v>0</v>
      </c>
      <c r="W1970">
        <f>VLOOKUP($D1970,Artslister!$A$1:$W$100,12,FALSE)</f>
        <v>0</v>
      </c>
      <c r="X1970" t="str">
        <f>VLOOKUP($D1970,Artslister!$A$1:$W$100,13,FALSE)</f>
        <v>L.</v>
      </c>
      <c r="Y1970" t="e">
        <f>VLOOKUP($D1970,Artslister!$A$1:$W$100,15,FALSE)</f>
        <v>#N/A</v>
      </c>
      <c r="Z1970" t="e">
        <f>VLOOKUP($D1970,Artslister!$A$1:$W$100,17,FALSE)</f>
        <v>#N/A</v>
      </c>
    </row>
    <row r="1971" spans="1:26" x14ac:dyDescent="0.3">
      <c r="A1971" t="s">
        <v>12</v>
      </c>
      <c r="B1971">
        <v>2022</v>
      </c>
      <c r="C1971" t="s">
        <v>1202</v>
      </c>
      <c r="D1971" t="s">
        <v>1714</v>
      </c>
      <c r="E1971">
        <v>8</v>
      </c>
      <c r="I1971">
        <v>1</v>
      </c>
      <c r="M1971" t="str">
        <f>VLOOKUP($D1971,Artslister!$A$1:$W$100,2,FALSE)</f>
        <v>Rosa sp.</v>
      </c>
      <c r="N1971" t="str">
        <f>VLOOKUP($D1971,Artslister!$A$1:$W$100,3,FALSE)</f>
        <v>103384</v>
      </c>
      <c r="O1971" t="str">
        <f>VLOOKUP($D1971,Artslister!$A$1:$W$100,4,FALSE)</f>
        <v>63344</v>
      </c>
      <c r="P1971" t="str">
        <f>VLOOKUP($D1971,Artslister!$A$1:$W$100,5,FALSE)</f>
        <v>Plantae</v>
      </c>
      <c r="Q1971" t="str">
        <f>VLOOKUP($D1971,Artslister!$A$1:$W$100,6,FALSE)</f>
        <v>Magnoliophyta</v>
      </c>
      <c r="R1971" t="str">
        <f>VLOOKUP($D1971,Artslister!$A$1:$W$100,7,FALSE)</f>
        <v>Eudicots</v>
      </c>
      <c r="S1971" t="str">
        <f>VLOOKUP($D1971,Artslister!$A$1:$W$100,8,FALSE)</f>
        <v>Rosales</v>
      </c>
      <c r="T1971" t="str">
        <f>VLOOKUP($D1971,Artslister!$A$1:$W$100,9,FALSE)</f>
        <v>Rosaceae</v>
      </c>
      <c r="U1971" t="str">
        <f>VLOOKUP($D1971,Artslister!$A$1:$W$100,10,FALSE)</f>
        <v>Rosa</v>
      </c>
      <c r="V1971">
        <f>VLOOKUP($D1971,Artslister!$A$1:$W$100,11,FALSE)</f>
        <v>0</v>
      </c>
      <c r="W1971">
        <f>VLOOKUP($D1971,Artslister!$A$1:$W$100,12,FALSE)</f>
        <v>0</v>
      </c>
      <c r="X1971" t="str">
        <f>VLOOKUP($D1971,Artslister!$A$1:$W$100,13,FALSE)</f>
        <v>L.</v>
      </c>
      <c r="Y1971" t="e">
        <f>VLOOKUP($D1971,Artslister!$A$1:$W$100,15,FALSE)</f>
        <v>#N/A</v>
      </c>
      <c r="Z1971" t="e">
        <f>VLOOKUP($D1971,Artslister!$A$1:$W$100,17,FALSE)</f>
        <v>#N/A</v>
      </c>
    </row>
    <row r="1972" spans="1:26" x14ac:dyDescent="0.3">
      <c r="A1972" t="s">
        <v>12</v>
      </c>
      <c r="B1972">
        <v>2022</v>
      </c>
      <c r="C1972" t="s">
        <v>1199</v>
      </c>
      <c r="D1972" t="s">
        <v>1714</v>
      </c>
      <c r="E1972">
        <v>15</v>
      </c>
      <c r="I1972">
        <v>1</v>
      </c>
      <c r="M1972" t="str">
        <f>VLOOKUP($D1972,Artslister!$A$1:$W$100,2,FALSE)</f>
        <v>Rosa sp.</v>
      </c>
      <c r="N1972" t="str">
        <f>VLOOKUP($D1972,Artslister!$A$1:$W$100,3,FALSE)</f>
        <v>103384</v>
      </c>
      <c r="O1972" t="str">
        <f>VLOOKUP($D1972,Artslister!$A$1:$W$100,4,FALSE)</f>
        <v>63344</v>
      </c>
      <c r="P1972" t="str">
        <f>VLOOKUP($D1972,Artslister!$A$1:$W$100,5,FALSE)</f>
        <v>Plantae</v>
      </c>
      <c r="Q1972" t="str">
        <f>VLOOKUP($D1972,Artslister!$A$1:$W$100,6,FALSE)</f>
        <v>Magnoliophyta</v>
      </c>
      <c r="R1972" t="str">
        <f>VLOOKUP($D1972,Artslister!$A$1:$W$100,7,FALSE)</f>
        <v>Eudicots</v>
      </c>
      <c r="S1972" t="str">
        <f>VLOOKUP($D1972,Artslister!$A$1:$W$100,8,FALSE)</f>
        <v>Rosales</v>
      </c>
      <c r="T1972" t="str">
        <f>VLOOKUP($D1972,Artslister!$A$1:$W$100,9,FALSE)</f>
        <v>Rosaceae</v>
      </c>
      <c r="U1972" t="str">
        <f>VLOOKUP($D1972,Artslister!$A$1:$W$100,10,FALSE)</f>
        <v>Rosa</v>
      </c>
      <c r="V1972">
        <f>VLOOKUP($D1972,Artslister!$A$1:$W$100,11,FALSE)</f>
        <v>0</v>
      </c>
      <c r="W1972">
        <f>VLOOKUP($D1972,Artslister!$A$1:$W$100,12,FALSE)</f>
        <v>0</v>
      </c>
      <c r="X1972" t="str">
        <f>VLOOKUP($D1972,Artslister!$A$1:$W$100,13,FALSE)</f>
        <v>L.</v>
      </c>
      <c r="Y1972" t="e">
        <f>VLOOKUP($D1972,Artslister!$A$1:$W$100,15,FALSE)</f>
        <v>#N/A</v>
      </c>
      <c r="Z1972" t="e">
        <f>VLOOKUP($D1972,Artslister!$A$1:$W$100,17,FALSE)</f>
        <v>#N/A</v>
      </c>
    </row>
    <row r="1973" spans="1:26" x14ac:dyDescent="0.3">
      <c r="A1973" t="s">
        <v>12</v>
      </c>
      <c r="B1973">
        <v>2022</v>
      </c>
      <c r="C1973" t="s">
        <v>1196</v>
      </c>
      <c r="D1973" t="s">
        <v>1714</v>
      </c>
      <c r="E1973">
        <v>22</v>
      </c>
      <c r="I1973">
        <v>1</v>
      </c>
      <c r="M1973" t="str">
        <f>VLOOKUP($D1973,Artslister!$A$1:$W$100,2,FALSE)</f>
        <v>Rosa sp.</v>
      </c>
      <c r="N1973" t="str">
        <f>VLOOKUP($D1973,Artslister!$A$1:$W$100,3,FALSE)</f>
        <v>103384</v>
      </c>
      <c r="O1973" t="str">
        <f>VLOOKUP($D1973,Artslister!$A$1:$W$100,4,FALSE)</f>
        <v>63344</v>
      </c>
      <c r="P1973" t="str">
        <f>VLOOKUP($D1973,Artslister!$A$1:$W$100,5,FALSE)</f>
        <v>Plantae</v>
      </c>
      <c r="Q1973" t="str">
        <f>VLOOKUP($D1973,Artslister!$A$1:$W$100,6,FALSE)</f>
        <v>Magnoliophyta</v>
      </c>
      <c r="R1973" t="str">
        <f>VLOOKUP($D1973,Artslister!$A$1:$W$100,7,FALSE)</f>
        <v>Eudicots</v>
      </c>
      <c r="S1973" t="str">
        <f>VLOOKUP($D1973,Artslister!$A$1:$W$100,8,FALSE)</f>
        <v>Rosales</v>
      </c>
      <c r="T1973" t="str">
        <f>VLOOKUP($D1973,Artslister!$A$1:$W$100,9,FALSE)</f>
        <v>Rosaceae</v>
      </c>
      <c r="U1973" t="str">
        <f>VLOOKUP($D1973,Artslister!$A$1:$W$100,10,FALSE)</f>
        <v>Rosa</v>
      </c>
      <c r="V1973">
        <f>VLOOKUP($D1973,Artslister!$A$1:$W$100,11,FALSE)</f>
        <v>0</v>
      </c>
      <c r="W1973">
        <f>VLOOKUP($D1973,Artslister!$A$1:$W$100,12,FALSE)</f>
        <v>0</v>
      </c>
      <c r="X1973" t="str">
        <f>VLOOKUP($D1973,Artslister!$A$1:$W$100,13,FALSE)</f>
        <v>L.</v>
      </c>
      <c r="Y1973" t="e">
        <f>VLOOKUP($D1973,Artslister!$A$1:$W$100,15,FALSE)</f>
        <v>#N/A</v>
      </c>
      <c r="Z1973" t="e">
        <f>VLOOKUP($D1973,Artslister!$A$1:$W$100,17,FALSE)</f>
        <v>#N/A</v>
      </c>
    </row>
    <row r="1974" spans="1:26" x14ac:dyDescent="0.3">
      <c r="A1974" t="s">
        <v>12</v>
      </c>
      <c r="B1974">
        <v>2022</v>
      </c>
      <c r="C1974" t="s">
        <v>1201</v>
      </c>
      <c r="D1974" t="s">
        <v>1714</v>
      </c>
      <c r="E1974">
        <v>15</v>
      </c>
      <c r="I1974">
        <v>1</v>
      </c>
      <c r="M1974" t="str">
        <f>VLOOKUP($D1974,Artslister!$A$1:$W$100,2,FALSE)</f>
        <v>Rosa sp.</v>
      </c>
      <c r="N1974" t="str">
        <f>VLOOKUP($D1974,Artslister!$A$1:$W$100,3,FALSE)</f>
        <v>103384</v>
      </c>
      <c r="O1974" t="str">
        <f>VLOOKUP($D1974,Artslister!$A$1:$W$100,4,FALSE)</f>
        <v>63344</v>
      </c>
      <c r="P1974" t="str">
        <f>VLOOKUP($D1974,Artslister!$A$1:$W$100,5,FALSE)</f>
        <v>Plantae</v>
      </c>
      <c r="Q1974" t="str">
        <f>VLOOKUP($D1974,Artslister!$A$1:$W$100,6,FALSE)</f>
        <v>Magnoliophyta</v>
      </c>
      <c r="R1974" t="str">
        <f>VLOOKUP($D1974,Artslister!$A$1:$W$100,7,FALSE)</f>
        <v>Eudicots</v>
      </c>
      <c r="S1974" t="str">
        <f>VLOOKUP($D1974,Artslister!$A$1:$W$100,8,FALSE)</f>
        <v>Rosales</v>
      </c>
      <c r="T1974" t="str">
        <f>VLOOKUP($D1974,Artslister!$A$1:$W$100,9,FALSE)</f>
        <v>Rosaceae</v>
      </c>
      <c r="U1974" t="str">
        <f>VLOOKUP($D1974,Artslister!$A$1:$W$100,10,FALSE)</f>
        <v>Rosa</v>
      </c>
      <c r="V1974">
        <f>VLOOKUP($D1974,Artslister!$A$1:$W$100,11,FALSE)</f>
        <v>0</v>
      </c>
      <c r="W1974">
        <f>VLOOKUP($D1974,Artslister!$A$1:$W$100,12,FALSE)</f>
        <v>0</v>
      </c>
      <c r="X1974" t="str">
        <f>VLOOKUP($D1974,Artslister!$A$1:$W$100,13,FALSE)</f>
        <v>L.</v>
      </c>
      <c r="Y1974" t="e">
        <f>VLOOKUP($D1974,Artslister!$A$1:$W$100,15,FALSE)</f>
        <v>#N/A</v>
      </c>
      <c r="Z1974" t="e">
        <f>VLOOKUP($D1974,Artslister!$A$1:$W$100,17,FALSE)</f>
        <v>#N/A</v>
      </c>
    </row>
    <row r="1975" spans="1:26" x14ac:dyDescent="0.3">
      <c r="A1975" t="s">
        <v>19</v>
      </c>
      <c r="B1975">
        <v>2022</v>
      </c>
      <c r="C1975" t="s">
        <v>1220</v>
      </c>
      <c r="D1975" t="s">
        <v>1714</v>
      </c>
      <c r="E1975">
        <v>10</v>
      </c>
      <c r="I1975">
        <v>1</v>
      </c>
      <c r="M1975" t="str">
        <f>VLOOKUP($D1975,Artslister!$A$1:$W$100,2,FALSE)</f>
        <v>Rosa sp.</v>
      </c>
      <c r="N1975" t="str">
        <f>VLOOKUP($D1975,Artslister!$A$1:$W$100,3,FALSE)</f>
        <v>103384</v>
      </c>
      <c r="O1975" t="str">
        <f>VLOOKUP($D1975,Artslister!$A$1:$W$100,4,FALSE)</f>
        <v>63344</v>
      </c>
      <c r="P1975" t="str">
        <f>VLOOKUP($D1975,Artslister!$A$1:$W$100,5,FALSE)</f>
        <v>Plantae</v>
      </c>
      <c r="Q1975" t="str">
        <f>VLOOKUP($D1975,Artslister!$A$1:$W$100,6,FALSE)</f>
        <v>Magnoliophyta</v>
      </c>
      <c r="R1975" t="str">
        <f>VLOOKUP($D1975,Artslister!$A$1:$W$100,7,FALSE)</f>
        <v>Eudicots</v>
      </c>
      <c r="S1975" t="str">
        <f>VLOOKUP($D1975,Artslister!$A$1:$W$100,8,FALSE)</f>
        <v>Rosales</v>
      </c>
      <c r="T1975" t="str">
        <f>VLOOKUP($D1975,Artslister!$A$1:$W$100,9,FALSE)</f>
        <v>Rosaceae</v>
      </c>
      <c r="U1975" t="str">
        <f>VLOOKUP($D1975,Artslister!$A$1:$W$100,10,FALSE)</f>
        <v>Rosa</v>
      </c>
      <c r="V1975">
        <f>VLOOKUP($D1975,Artslister!$A$1:$W$100,11,FALSE)</f>
        <v>0</v>
      </c>
      <c r="W1975">
        <f>VLOOKUP($D1975,Artslister!$A$1:$W$100,12,FALSE)</f>
        <v>0</v>
      </c>
      <c r="X1975" t="str">
        <f>VLOOKUP($D1975,Artslister!$A$1:$W$100,13,FALSE)</f>
        <v>L.</v>
      </c>
      <c r="Y1975" t="e">
        <f>VLOOKUP($D1975,Artslister!$A$1:$W$100,15,FALSE)</f>
        <v>#N/A</v>
      </c>
      <c r="Z1975" t="e">
        <f>VLOOKUP($D1975,Artslister!$A$1:$W$100,17,FALSE)</f>
        <v>#N/A</v>
      </c>
    </row>
    <row r="1976" spans="1:26" x14ac:dyDescent="0.3">
      <c r="A1976" t="s">
        <v>19</v>
      </c>
      <c r="B1976">
        <v>2022</v>
      </c>
      <c r="C1976" t="s">
        <v>1227</v>
      </c>
      <c r="D1976" t="s">
        <v>1714</v>
      </c>
      <c r="E1976">
        <v>8</v>
      </c>
      <c r="I1976">
        <v>1</v>
      </c>
      <c r="M1976" t="str">
        <f>VLOOKUP($D1976,Artslister!$A$1:$W$100,2,FALSE)</f>
        <v>Rosa sp.</v>
      </c>
      <c r="N1976" t="str">
        <f>VLOOKUP($D1976,Artslister!$A$1:$W$100,3,FALSE)</f>
        <v>103384</v>
      </c>
      <c r="O1976" t="str">
        <f>VLOOKUP($D1976,Artslister!$A$1:$W$100,4,FALSE)</f>
        <v>63344</v>
      </c>
      <c r="P1976" t="str">
        <f>VLOOKUP($D1976,Artslister!$A$1:$W$100,5,FALSE)</f>
        <v>Plantae</v>
      </c>
      <c r="Q1976" t="str">
        <f>VLOOKUP($D1976,Artslister!$A$1:$W$100,6,FALSE)</f>
        <v>Magnoliophyta</v>
      </c>
      <c r="R1976" t="str">
        <f>VLOOKUP($D1976,Artslister!$A$1:$W$100,7,FALSE)</f>
        <v>Eudicots</v>
      </c>
      <c r="S1976" t="str">
        <f>VLOOKUP($D1976,Artslister!$A$1:$W$100,8,FALSE)</f>
        <v>Rosales</v>
      </c>
      <c r="T1976" t="str">
        <f>VLOOKUP($D1976,Artslister!$A$1:$W$100,9,FALSE)</f>
        <v>Rosaceae</v>
      </c>
      <c r="U1976" t="str">
        <f>VLOOKUP($D1976,Artslister!$A$1:$W$100,10,FALSE)</f>
        <v>Rosa</v>
      </c>
      <c r="V1976">
        <f>VLOOKUP($D1976,Artslister!$A$1:$W$100,11,FALSE)</f>
        <v>0</v>
      </c>
      <c r="W1976">
        <f>VLOOKUP($D1976,Artslister!$A$1:$W$100,12,FALSE)</f>
        <v>0</v>
      </c>
      <c r="X1976" t="str">
        <f>VLOOKUP($D1976,Artslister!$A$1:$W$100,13,FALSE)</f>
        <v>L.</v>
      </c>
      <c r="Y1976" t="e">
        <f>VLOOKUP($D1976,Artslister!$A$1:$W$100,15,FALSE)</f>
        <v>#N/A</v>
      </c>
      <c r="Z1976" t="e">
        <f>VLOOKUP($D1976,Artslister!$A$1:$W$100,17,FALSE)</f>
        <v>#N/A</v>
      </c>
    </row>
    <row r="1977" spans="1:26" x14ac:dyDescent="0.3">
      <c r="A1977" t="s">
        <v>19</v>
      </c>
      <c r="B1977">
        <v>2022</v>
      </c>
      <c r="C1977" t="s">
        <v>1222</v>
      </c>
      <c r="D1977" t="s">
        <v>1714</v>
      </c>
      <c r="E1977">
        <v>3</v>
      </c>
      <c r="I1977">
        <v>1</v>
      </c>
      <c r="M1977" t="str">
        <f>VLOOKUP($D1977,Artslister!$A$1:$W$100,2,FALSE)</f>
        <v>Rosa sp.</v>
      </c>
      <c r="N1977" t="str">
        <f>VLOOKUP($D1977,Artslister!$A$1:$W$100,3,FALSE)</f>
        <v>103384</v>
      </c>
      <c r="O1977" t="str">
        <f>VLOOKUP($D1977,Artslister!$A$1:$W$100,4,FALSE)</f>
        <v>63344</v>
      </c>
      <c r="P1977" t="str">
        <f>VLOOKUP($D1977,Artslister!$A$1:$W$100,5,FALSE)</f>
        <v>Plantae</v>
      </c>
      <c r="Q1977" t="str">
        <f>VLOOKUP($D1977,Artslister!$A$1:$W$100,6,FALSE)</f>
        <v>Magnoliophyta</v>
      </c>
      <c r="R1977" t="str">
        <f>VLOOKUP($D1977,Artslister!$A$1:$W$100,7,FALSE)</f>
        <v>Eudicots</v>
      </c>
      <c r="S1977" t="str">
        <f>VLOOKUP($D1977,Artslister!$A$1:$W$100,8,FALSE)</f>
        <v>Rosales</v>
      </c>
      <c r="T1977" t="str">
        <f>VLOOKUP($D1977,Artslister!$A$1:$W$100,9,FALSE)</f>
        <v>Rosaceae</v>
      </c>
      <c r="U1977" t="str">
        <f>VLOOKUP($D1977,Artslister!$A$1:$W$100,10,FALSE)</f>
        <v>Rosa</v>
      </c>
      <c r="V1977">
        <f>VLOOKUP($D1977,Artslister!$A$1:$W$100,11,FALSE)</f>
        <v>0</v>
      </c>
      <c r="W1977">
        <f>VLOOKUP($D1977,Artslister!$A$1:$W$100,12,FALSE)</f>
        <v>0</v>
      </c>
      <c r="X1977" t="str">
        <f>VLOOKUP($D1977,Artslister!$A$1:$W$100,13,FALSE)</f>
        <v>L.</v>
      </c>
      <c r="Y1977" t="e">
        <f>VLOOKUP($D1977,Artslister!$A$1:$W$100,15,FALSE)</f>
        <v>#N/A</v>
      </c>
      <c r="Z1977" t="e">
        <f>VLOOKUP($D1977,Artslister!$A$1:$W$100,17,FALSE)</f>
        <v>#N/A</v>
      </c>
    </row>
    <row r="1978" spans="1:26" x14ac:dyDescent="0.3">
      <c r="A1978" t="s">
        <v>19</v>
      </c>
      <c r="B1978">
        <v>2022</v>
      </c>
      <c r="C1978" t="s">
        <v>1225</v>
      </c>
      <c r="D1978" t="s">
        <v>1714</v>
      </c>
      <c r="E1978">
        <v>0.1</v>
      </c>
      <c r="I1978">
        <v>1</v>
      </c>
      <c r="M1978" t="str">
        <f>VLOOKUP($D1978,Artslister!$A$1:$W$100,2,FALSE)</f>
        <v>Rosa sp.</v>
      </c>
      <c r="N1978" t="str">
        <f>VLOOKUP($D1978,Artslister!$A$1:$W$100,3,FALSE)</f>
        <v>103384</v>
      </c>
      <c r="O1978" t="str">
        <f>VLOOKUP($D1978,Artslister!$A$1:$W$100,4,FALSE)</f>
        <v>63344</v>
      </c>
      <c r="P1978" t="str">
        <f>VLOOKUP($D1978,Artslister!$A$1:$W$100,5,FALSE)</f>
        <v>Plantae</v>
      </c>
      <c r="Q1978" t="str">
        <f>VLOOKUP($D1978,Artslister!$A$1:$W$100,6,FALSE)</f>
        <v>Magnoliophyta</v>
      </c>
      <c r="R1978" t="str">
        <f>VLOOKUP($D1978,Artslister!$A$1:$W$100,7,FALSE)</f>
        <v>Eudicots</v>
      </c>
      <c r="S1978" t="str">
        <f>VLOOKUP($D1978,Artslister!$A$1:$W$100,8,FALSE)</f>
        <v>Rosales</v>
      </c>
      <c r="T1978" t="str">
        <f>VLOOKUP($D1978,Artslister!$A$1:$W$100,9,FALSE)</f>
        <v>Rosaceae</v>
      </c>
      <c r="U1978" t="str">
        <f>VLOOKUP($D1978,Artslister!$A$1:$W$100,10,FALSE)</f>
        <v>Rosa</v>
      </c>
      <c r="V1978">
        <f>VLOOKUP($D1978,Artslister!$A$1:$W$100,11,FALSE)</f>
        <v>0</v>
      </c>
      <c r="W1978">
        <f>VLOOKUP($D1978,Artslister!$A$1:$W$100,12,FALSE)</f>
        <v>0</v>
      </c>
      <c r="X1978" t="str">
        <f>VLOOKUP($D1978,Artslister!$A$1:$W$100,13,FALSE)</f>
        <v>L.</v>
      </c>
      <c r="Y1978" t="e">
        <f>VLOOKUP($D1978,Artslister!$A$1:$W$100,15,FALSE)</f>
        <v>#N/A</v>
      </c>
      <c r="Z1978" t="e">
        <f>VLOOKUP($D1978,Artslister!$A$1:$W$100,17,FALSE)</f>
        <v>#N/A</v>
      </c>
    </row>
    <row r="1979" spans="1:26" x14ac:dyDescent="0.3">
      <c r="A1979" t="s">
        <v>19</v>
      </c>
      <c r="B1979">
        <v>2022</v>
      </c>
      <c r="C1979" t="s">
        <v>1219</v>
      </c>
      <c r="D1979" t="s">
        <v>1714</v>
      </c>
      <c r="E1979">
        <v>20</v>
      </c>
      <c r="I1979">
        <v>1</v>
      </c>
      <c r="M1979" t="str">
        <f>VLOOKUP($D1979,Artslister!$A$1:$W$100,2,FALSE)</f>
        <v>Rosa sp.</v>
      </c>
      <c r="N1979" t="str">
        <f>VLOOKUP($D1979,Artslister!$A$1:$W$100,3,FALSE)</f>
        <v>103384</v>
      </c>
      <c r="O1979" t="str">
        <f>VLOOKUP($D1979,Artslister!$A$1:$W$100,4,FALSE)</f>
        <v>63344</v>
      </c>
      <c r="P1979" t="str">
        <f>VLOOKUP($D1979,Artslister!$A$1:$W$100,5,FALSE)</f>
        <v>Plantae</v>
      </c>
      <c r="Q1979" t="str">
        <f>VLOOKUP($D1979,Artslister!$A$1:$W$100,6,FALSE)</f>
        <v>Magnoliophyta</v>
      </c>
      <c r="R1979" t="str">
        <f>VLOOKUP($D1979,Artslister!$A$1:$W$100,7,FALSE)</f>
        <v>Eudicots</v>
      </c>
      <c r="S1979" t="str">
        <f>VLOOKUP($D1979,Artslister!$A$1:$W$100,8,FALSE)</f>
        <v>Rosales</v>
      </c>
      <c r="T1979" t="str">
        <f>VLOOKUP($D1979,Artslister!$A$1:$W$100,9,FALSE)</f>
        <v>Rosaceae</v>
      </c>
      <c r="U1979" t="str">
        <f>VLOOKUP($D1979,Artslister!$A$1:$W$100,10,FALSE)</f>
        <v>Rosa</v>
      </c>
      <c r="V1979">
        <f>VLOOKUP($D1979,Artslister!$A$1:$W$100,11,FALSE)</f>
        <v>0</v>
      </c>
      <c r="W1979">
        <f>VLOOKUP($D1979,Artslister!$A$1:$W$100,12,FALSE)</f>
        <v>0</v>
      </c>
      <c r="X1979" t="str">
        <f>VLOOKUP($D1979,Artslister!$A$1:$W$100,13,FALSE)</f>
        <v>L.</v>
      </c>
      <c r="Y1979" t="e">
        <f>VLOOKUP($D1979,Artslister!$A$1:$W$100,15,FALSE)</f>
        <v>#N/A</v>
      </c>
      <c r="Z1979" t="e">
        <f>VLOOKUP($D1979,Artslister!$A$1:$W$100,17,FALSE)</f>
        <v>#N/A</v>
      </c>
    </row>
    <row r="1980" spans="1:26" x14ac:dyDescent="0.3">
      <c r="A1980" t="s">
        <v>19</v>
      </c>
      <c r="B1980">
        <v>2022</v>
      </c>
      <c r="C1980" t="s">
        <v>1221</v>
      </c>
      <c r="D1980" t="s">
        <v>1714</v>
      </c>
      <c r="E1980">
        <v>5</v>
      </c>
      <c r="I1980">
        <v>1</v>
      </c>
      <c r="M1980" t="str">
        <f>VLOOKUP($D1980,Artslister!$A$1:$W$100,2,FALSE)</f>
        <v>Rosa sp.</v>
      </c>
      <c r="N1980" t="str">
        <f>VLOOKUP($D1980,Artslister!$A$1:$W$100,3,FALSE)</f>
        <v>103384</v>
      </c>
      <c r="O1980" t="str">
        <f>VLOOKUP($D1980,Artslister!$A$1:$W$100,4,FALSE)</f>
        <v>63344</v>
      </c>
      <c r="P1980" t="str">
        <f>VLOOKUP($D1980,Artslister!$A$1:$W$100,5,FALSE)</f>
        <v>Plantae</v>
      </c>
      <c r="Q1980" t="str">
        <f>VLOOKUP($D1980,Artslister!$A$1:$W$100,6,FALSE)</f>
        <v>Magnoliophyta</v>
      </c>
      <c r="R1980" t="str">
        <f>VLOOKUP($D1980,Artslister!$A$1:$W$100,7,FALSE)</f>
        <v>Eudicots</v>
      </c>
      <c r="S1980" t="str">
        <f>VLOOKUP($D1980,Artslister!$A$1:$W$100,8,FALSE)</f>
        <v>Rosales</v>
      </c>
      <c r="T1980" t="str">
        <f>VLOOKUP($D1980,Artslister!$A$1:$W$100,9,FALSE)</f>
        <v>Rosaceae</v>
      </c>
      <c r="U1980" t="str">
        <f>VLOOKUP($D1980,Artslister!$A$1:$W$100,10,FALSE)</f>
        <v>Rosa</v>
      </c>
      <c r="V1980">
        <f>VLOOKUP($D1980,Artslister!$A$1:$W$100,11,FALSE)</f>
        <v>0</v>
      </c>
      <c r="W1980">
        <f>VLOOKUP($D1980,Artslister!$A$1:$W$100,12,FALSE)</f>
        <v>0</v>
      </c>
      <c r="X1980" t="str">
        <f>VLOOKUP($D1980,Artslister!$A$1:$W$100,13,FALSE)</f>
        <v>L.</v>
      </c>
      <c r="Y1980" t="e">
        <f>VLOOKUP($D1980,Artslister!$A$1:$W$100,15,FALSE)</f>
        <v>#N/A</v>
      </c>
      <c r="Z1980" t="e">
        <f>VLOOKUP($D1980,Artslister!$A$1:$W$100,17,FALSE)</f>
        <v>#N/A</v>
      </c>
    </row>
    <row r="1981" spans="1:26" x14ac:dyDescent="0.3">
      <c r="A1981" t="s">
        <v>148</v>
      </c>
      <c r="B1981">
        <v>2022</v>
      </c>
      <c r="C1981" t="s">
        <v>1607</v>
      </c>
      <c r="D1981" t="s">
        <v>1714</v>
      </c>
      <c r="E1981">
        <v>8</v>
      </c>
      <c r="I1981">
        <v>1</v>
      </c>
      <c r="M1981" t="str">
        <f>VLOOKUP($D1981,Artslister!$A$1:$W$100,2,FALSE)</f>
        <v>Rosa sp.</v>
      </c>
      <c r="N1981" t="str">
        <f>VLOOKUP($D1981,Artslister!$A$1:$W$100,3,FALSE)</f>
        <v>103384</v>
      </c>
      <c r="O1981" t="str">
        <f>VLOOKUP($D1981,Artslister!$A$1:$W$100,4,FALSE)</f>
        <v>63344</v>
      </c>
      <c r="P1981" t="str">
        <f>VLOOKUP($D1981,Artslister!$A$1:$W$100,5,FALSE)</f>
        <v>Plantae</v>
      </c>
      <c r="Q1981" t="str">
        <f>VLOOKUP($D1981,Artslister!$A$1:$W$100,6,FALSE)</f>
        <v>Magnoliophyta</v>
      </c>
      <c r="R1981" t="str">
        <f>VLOOKUP($D1981,Artslister!$A$1:$W$100,7,FALSE)</f>
        <v>Eudicots</v>
      </c>
      <c r="S1981" t="str">
        <f>VLOOKUP($D1981,Artslister!$A$1:$W$100,8,FALSE)</f>
        <v>Rosales</v>
      </c>
      <c r="T1981" t="str">
        <f>VLOOKUP($D1981,Artslister!$A$1:$W$100,9,FALSE)</f>
        <v>Rosaceae</v>
      </c>
      <c r="U1981" t="str">
        <f>VLOOKUP($D1981,Artslister!$A$1:$W$100,10,FALSE)</f>
        <v>Rosa</v>
      </c>
      <c r="V1981">
        <f>VLOOKUP($D1981,Artslister!$A$1:$W$100,11,FALSE)</f>
        <v>0</v>
      </c>
      <c r="W1981">
        <f>VLOOKUP($D1981,Artslister!$A$1:$W$100,12,FALSE)</f>
        <v>0</v>
      </c>
      <c r="X1981" t="str">
        <f>VLOOKUP($D1981,Artslister!$A$1:$W$100,13,FALSE)</f>
        <v>L.</v>
      </c>
      <c r="Y1981" t="e">
        <f>VLOOKUP($D1981,Artslister!$A$1:$W$100,15,FALSE)</f>
        <v>#N/A</v>
      </c>
      <c r="Z1981" t="e">
        <f>VLOOKUP($D1981,Artslister!$A$1:$W$100,17,FALSE)</f>
        <v>#N/A</v>
      </c>
    </row>
    <row r="1982" spans="1:26" x14ac:dyDescent="0.3">
      <c r="A1982" t="s">
        <v>148</v>
      </c>
      <c r="B1982">
        <v>2022</v>
      </c>
      <c r="C1982" t="s">
        <v>1612</v>
      </c>
      <c r="D1982" t="s">
        <v>1714</v>
      </c>
      <c r="E1982">
        <v>6</v>
      </c>
      <c r="I1982">
        <v>1</v>
      </c>
      <c r="M1982" t="str">
        <f>VLOOKUP($D1982,Artslister!$A$1:$W$100,2,FALSE)</f>
        <v>Rosa sp.</v>
      </c>
      <c r="N1982" t="str">
        <f>VLOOKUP($D1982,Artslister!$A$1:$W$100,3,FALSE)</f>
        <v>103384</v>
      </c>
      <c r="O1982" t="str">
        <f>VLOOKUP($D1982,Artslister!$A$1:$W$100,4,FALSE)</f>
        <v>63344</v>
      </c>
      <c r="P1982" t="str">
        <f>VLOOKUP($D1982,Artslister!$A$1:$W$100,5,FALSE)</f>
        <v>Plantae</v>
      </c>
      <c r="Q1982" t="str">
        <f>VLOOKUP($D1982,Artslister!$A$1:$W$100,6,FALSE)</f>
        <v>Magnoliophyta</v>
      </c>
      <c r="R1982" t="str">
        <f>VLOOKUP($D1982,Artslister!$A$1:$W$100,7,FALSE)</f>
        <v>Eudicots</v>
      </c>
      <c r="S1982" t="str">
        <f>VLOOKUP($D1982,Artslister!$A$1:$W$100,8,FALSE)</f>
        <v>Rosales</v>
      </c>
      <c r="T1982" t="str">
        <f>VLOOKUP($D1982,Artslister!$A$1:$W$100,9,FALSE)</f>
        <v>Rosaceae</v>
      </c>
      <c r="U1982" t="str">
        <f>VLOOKUP($D1982,Artslister!$A$1:$W$100,10,FALSE)</f>
        <v>Rosa</v>
      </c>
      <c r="V1982">
        <f>VLOOKUP($D1982,Artslister!$A$1:$W$100,11,FALSE)</f>
        <v>0</v>
      </c>
      <c r="W1982">
        <f>VLOOKUP($D1982,Artslister!$A$1:$W$100,12,FALSE)</f>
        <v>0</v>
      </c>
      <c r="X1982" t="str">
        <f>VLOOKUP($D1982,Artslister!$A$1:$W$100,13,FALSE)</f>
        <v>L.</v>
      </c>
      <c r="Y1982" t="e">
        <f>VLOOKUP($D1982,Artslister!$A$1:$W$100,15,FALSE)</f>
        <v>#N/A</v>
      </c>
      <c r="Z1982" t="e">
        <f>VLOOKUP($D1982,Artslister!$A$1:$W$100,17,FALSE)</f>
        <v>#N/A</v>
      </c>
    </row>
    <row r="1983" spans="1:26" x14ac:dyDescent="0.3">
      <c r="A1983" t="s">
        <v>148</v>
      </c>
      <c r="B1983">
        <v>2022</v>
      </c>
      <c r="C1983" t="s">
        <v>1608</v>
      </c>
      <c r="D1983" t="s">
        <v>1714</v>
      </c>
      <c r="E1983">
        <v>1</v>
      </c>
      <c r="I1983">
        <v>1</v>
      </c>
      <c r="M1983" t="str">
        <f>VLOOKUP($D1983,Artslister!$A$1:$W$100,2,FALSE)</f>
        <v>Rosa sp.</v>
      </c>
      <c r="N1983" t="str">
        <f>VLOOKUP($D1983,Artslister!$A$1:$W$100,3,FALSE)</f>
        <v>103384</v>
      </c>
      <c r="O1983" t="str">
        <f>VLOOKUP($D1983,Artslister!$A$1:$W$100,4,FALSE)</f>
        <v>63344</v>
      </c>
      <c r="P1983" t="str">
        <f>VLOOKUP($D1983,Artslister!$A$1:$W$100,5,FALSE)</f>
        <v>Plantae</v>
      </c>
      <c r="Q1983" t="str">
        <f>VLOOKUP($D1983,Artslister!$A$1:$W$100,6,FALSE)</f>
        <v>Magnoliophyta</v>
      </c>
      <c r="R1983" t="str">
        <f>VLOOKUP($D1983,Artslister!$A$1:$W$100,7,FALSE)</f>
        <v>Eudicots</v>
      </c>
      <c r="S1983" t="str">
        <f>VLOOKUP($D1983,Artslister!$A$1:$W$100,8,FALSE)</f>
        <v>Rosales</v>
      </c>
      <c r="T1983" t="str">
        <f>VLOOKUP($D1983,Artslister!$A$1:$W$100,9,FALSE)</f>
        <v>Rosaceae</v>
      </c>
      <c r="U1983" t="str">
        <f>VLOOKUP($D1983,Artslister!$A$1:$W$100,10,FALSE)</f>
        <v>Rosa</v>
      </c>
      <c r="V1983">
        <f>VLOOKUP($D1983,Artslister!$A$1:$W$100,11,FALSE)</f>
        <v>0</v>
      </c>
      <c r="W1983">
        <f>VLOOKUP($D1983,Artslister!$A$1:$W$100,12,FALSE)</f>
        <v>0</v>
      </c>
      <c r="X1983" t="str">
        <f>VLOOKUP($D1983,Artslister!$A$1:$W$100,13,FALSE)</f>
        <v>L.</v>
      </c>
      <c r="Y1983" t="e">
        <f>VLOOKUP($D1983,Artslister!$A$1:$W$100,15,FALSE)</f>
        <v>#N/A</v>
      </c>
      <c r="Z1983" t="e">
        <f>VLOOKUP($D1983,Artslister!$A$1:$W$100,17,FALSE)</f>
        <v>#N/A</v>
      </c>
    </row>
    <row r="1984" spans="1:26" x14ac:dyDescent="0.3">
      <c r="A1984" t="s">
        <v>148</v>
      </c>
      <c r="B1984">
        <v>2022</v>
      </c>
      <c r="C1984" t="s">
        <v>1608</v>
      </c>
      <c r="D1984" t="s">
        <v>1714</v>
      </c>
      <c r="E1984">
        <v>0.1</v>
      </c>
      <c r="J1984">
        <v>1</v>
      </c>
      <c r="M1984" t="str">
        <f>VLOOKUP($D1984,Artslister!$A$1:$W$100,2,FALSE)</f>
        <v>Rosa sp.</v>
      </c>
      <c r="N1984" t="str">
        <f>VLOOKUP($D1984,Artslister!$A$1:$W$100,3,FALSE)</f>
        <v>103384</v>
      </c>
      <c r="O1984" t="str">
        <f>VLOOKUP($D1984,Artslister!$A$1:$W$100,4,FALSE)</f>
        <v>63344</v>
      </c>
      <c r="P1984" t="str">
        <f>VLOOKUP($D1984,Artslister!$A$1:$W$100,5,FALSE)</f>
        <v>Plantae</v>
      </c>
      <c r="Q1984" t="str">
        <f>VLOOKUP($D1984,Artslister!$A$1:$W$100,6,FALSE)</f>
        <v>Magnoliophyta</v>
      </c>
      <c r="R1984" t="str">
        <f>VLOOKUP($D1984,Artslister!$A$1:$W$100,7,FALSE)</f>
        <v>Eudicots</v>
      </c>
      <c r="S1984" t="str">
        <f>VLOOKUP($D1984,Artslister!$A$1:$W$100,8,FALSE)</f>
        <v>Rosales</v>
      </c>
      <c r="T1984" t="str">
        <f>VLOOKUP($D1984,Artslister!$A$1:$W$100,9,FALSE)</f>
        <v>Rosaceae</v>
      </c>
      <c r="U1984" t="str">
        <f>VLOOKUP($D1984,Artslister!$A$1:$W$100,10,FALSE)</f>
        <v>Rosa</v>
      </c>
      <c r="V1984">
        <f>VLOOKUP($D1984,Artslister!$A$1:$W$100,11,FALSE)</f>
        <v>0</v>
      </c>
      <c r="W1984">
        <f>VLOOKUP($D1984,Artslister!$A$1:$W$100,12,FALSE)</f>
        <v>0</v>
      </c>
      <c r="X1984" t="str">
        <f>VLOOKUP($D1984,Artslister!$A$1:$W$100,13,FALSE)</f>
        <v>L.</v>
      </c>
      <c r="Y1984" t="e">
        <f>VLOOKUP($D1984,Artslister!$A$1:$W$100,15,FALSE)</f>
        <v>#N/A</v>
      </c>
      <c r="Z1984" t="e">
        <f>VLOOKUP($D1984,Artslister!$A$1:$W$100,17,FALSE)</f>
        <v>#N/A</v>
      </c>
    </row>
    <row r="1985" spans="1:26" x14ac:dyDescent="0.3">
      <c r="A1985" t="s">
        <v>146</v>
      </c>
      <c r="B1985">
        <v>2022</v>
      </c>
      <c r="C1985" t="s">
        <v>1445</v>
      </c>
      <c r="D1985" t="s">
        <v>1714</v>
      </c>
      <c r="E1985">
        <v>10</v>
      </c>
      <c r="I1985">
        <v>1</v>
      </c>
      <c r="M1985" t="str">
        <f>VLOOKUP($D1985,Artslister!$A$1:$W$100,2,FALSE)</f>
        <v>Rosa sp.</v>
      </c>
      <c r="N1985" t="str">
        <f>VLOOKUP($D1985,Artslister!$A$1:$W$100,3,FALSE)</f>
        <v>103384</v>
      </c>
      <c r="O1985" t="str">
        <f>VLOOKUP($D1985,Artslister!$A$1:$W$100,4,FALSE)</f>
        <v>63344</v>
      </c>
      <c r="P1985" t="str">
        <f>VLOOKUP($D1985,Artslister!$A$1:$W$100,5,FALSE)</f>
        <v>Plantae</v>
      </c>
      <c r="Q1985" t="str">
        <f>VLOOKUP($D1985,Artslister!$A$1:$W$100,6,FALSE)</f>
        <v>Magnoliophyta</v>
      </c>
      <c r="R1985" t="str">
        <f>VLOOKUP($D1985,Artslister!$A$1:$W$100,7,FALSE)</f>
        <v>Eudicots</v>
      </c>
      <c r="S1985" t="str">
        <f>VLOOKUP($D1985,Artslister!$A$1:$W$100,8,FALSE)</f>
        <v>Rosales</v>
      </c>
      <c r="T1985" t="str">
        <f>VLOOKUP($D1985,Artslister!$A$1:$W$100,9,FALSE)</f>
        <v>Rosaceae</v>
      </c>
      <c r="U1985" t="str">
        <f>VLOOKUP($D1985,Artslister!$A$1:$W$100,10,FALSE)</f>
        <v>Rosa</v>
      </c>
      <c r="V1985">
        <f>VLOOKUP($D1985,Artslister!$A$1:$W$100,11,FALSE)</f>
        <v>0</v>
      </c>
      <c r="W1985">
        <f>VLOOKUP($D1985,Artslister!$A$1:$W$100,12,FALSE)</f>
        <v>0</v>
      </c>
      <c r="X1985" t="str">
        <f>VLOOKUP($D1985,Artslister!$A$1:$W$100,13,FALSE)</f>
        <v>L.</v>
      </c>
      <c r="Y1985" t="e">
        <f>VLOOKUP($D1985,Artslister!$A$1:$W$100,15,FALSE)</f>
        <v>#N/A</v>
      </c>
      <c r="Z1985" t="e">
        <f>VLOOKUP($D1985,Artslister!$A$1:$W$100,17,FALSE)</f>
        <v>#N/A</v>
      </c>
    </row>
    <row r="1986" spans="1:26" x14ac:dyDescent="0.3">
      <c r="A1986" t="s">
        <v>146</v>
      </c>
      <c r="B1986">
        <v>2022</v>
      </c>
      <c r="C1986" t="s">
        <v>1445</v>
      </c>
      <c r="D1986" t="s">
        <v>1714</v>
      </c>
      <c r="E1986">
        <v>5</v>
      </c>
      <c r="J1986">
        <v>1</v>
      </c>
      <c r="M1986" t="str">
        <f>VLOOKUP($D1986,Artslister!$A$1:$W$100,2,FALSE)</f>
        <v>Rosa sp.</v>
      </c>
      <c r="N1986" t="str">
        <f>VLOOKUP($D1986,Artslister!$A$1:$W$100,3,FALSE)</f>
        <v>103384</v>
      </c>
      <c r="O1986" t="str">
        <f>VLOOKUP($D1986,Artslister!$A$1:$W$100,4,FALSE)</f>
        <v>63344</v>
      </c>
      <c r="P1986" t="str">
        <f>VLOOKUP($D1986,Artslister!$A$1:$W$100,5,FALSE)</f>
        <v>Plantae</v>
      </c>
      <c r="Q1986" t="str">
        <f>VLOOKUP($D1986,Artslister!$A$1:$W$100,6,FALSE)</f>
        <v>Magnoliophyta</v>
      </c>
      <c r="R1986" t="str">
        <f>VLOOKUP($D1986,Artslister!$A$1:$W$100,7,FALSE)</f>
        <v>Eudicots</v>
      </c>
      <c r="S1986" t="str">
        <f>VLOOKUP($D1986,Artslister!$A$1:$W$100,8,FALSE)</f>
        <v>Rosales</v>
      </c>
      <c r="T1986" t="str">
        <f>VLOOKUP($D1986,Artslister!$A$1:$W$100,9,FALSE)</f>
        <v>Rosaceae</v>
      </c>
      <c r="U1986" t="str">
        <f>VLOOKUP($D1986,Artslister!$A$1:$W$100,10,FALSE)</f>
        <v>Rosa</v>
      </c>
      <c r="V1986">
        <f>VLOOKUP($D1986,Artslister!$A$1:$W$100,11,FALSE)</f>
        <v>0</v>
      </c>
      <c r="W1986">
        <f>VLOOKUP($D1986,Artslister!$A$1:$W$100,12,FALSE)</f>
        <v>0</v>
      </c>
      <c r="X1986" t="str">
        <f>VLOOKUP($D1986,Artslister!$A$1:$W$100,13,FALSE)</f>
        <v>L.</v>
      </c>
      <c r="Y1986" t="e">
        <f>VLOOKUP($D1986,Artslister!$A$1:$W$100,15,FALSE)</f>
        <v>#N/A</v>
      </c>
      <c r="Z1986" t="e">
        <f>VLOOKUP($D1986,Artslister!$A$1:$W$100,17,FALSE)</f>
        <v>#N/A</v>
      </c>
    </row>
    <row r="1987" spans="1:26" x14ac:dyDescent="0.3">
      <c r="A1987" t="s">
        <v>146</v>
      </c>
      <c r="B1987">
        <v>2022</v>
      </c>
      <c r="C1987" t="s">
        <v>1452</v>
      </c>
      <c r="D1987" t="s">
        <v>1714</v>
      </c>
      <c r="E1987">
        <v>3</v>
      </c>
      <c r="I1987">
        <v>1</v>
      </c>
      <c r="M1987" t="str">
        <f>VLOOKUP($D1987,Artslister!$A$1:$W$100,2,FALSE)</f>
        <v>Rosa sp.</v>
      </c>
      <c r="N1987" t="str">
        <f>VLOOKUP($D1987,Artslister!$A$1:$W$100,3,FALSE)</f>
        <v>103384</v>
      </c>
      <c r="O1987" t="str">
        <f>VLOOKUP($D1987,Artslister!$A$1:$W$100,4,FALSE)</f>
        <v>63344</v>
      </c>
      <c r="P1987" t="str">
        <f>VLOOKUP($D1987,Artslister!$A$1:$W$100,5,FALSE)</f>
        <v>Plantae</v>
      </c>
      <c r="Q1987" t="str">
        <f>VLOOKUP($D1987,Artslister!$A$1:$W$100,6,FALSE)</f>
        <v>Magnoliophyta</v>
      </c>
      <c r="R1987" t="str">
        <f>VLOOKUP($D1987,Artslister!$A$1:$W$100,7,FALSE)</f>
        <v>Eudicots</v>
      </c>
      <c r="S1987" t="str">
        <f>VLOOKUP($D1987,Artslister!$A$1:$W$100,8,FALSE)</f>
        <v>Rosales</v>
      </c>
      <c r="T1987" t="str">
        <f>VLOOKUP($D1987,Artslister!$A$1:$W$100,9,FALSE)</f>
        <v>Rosaceae</v>
      </c>
      <c r="U1987" t="str">
        <f>VLOOKUP($D1987,Artslister!$A$1:$W$100,10,FALSE)</f>
        <v>Rosa</v>
      </c>
      <c r="V1987">
        <f>VLOOKUP($D1987,Artslister!$A$1:$W$100,11,FALSE)</f>
        <v>0</v>
      </c>
      <c r="W1987">
        <f>VLOOKUP($D1987,Artslister!$A$1:$W$100,12,FALSE)</f>
        <v>0</v>
      </c>
      <c r="X1987" t="str">
        <f>VLOOKUP($D1987,Artslister!$A$1:$W$100,13,FALSE)</f>
        <v>L.</v>
      </c>
      <c r="Y1987" t="e">
        <f>VLOOKUP($D1987,Artslister!$A$1:$W$100,15,FALSE)</f>
        <v>#N/A</v>
      </c>
      <c r="Z1987" t="e">
        <f>VLOOKUP($D1987,Artslister!$A$1:$W$100,17,FALSE)</f>
        <v>#N/A</v>
      </c>
    </row>
    <row r="1988" spans="1:26" x14ac:dyDescent="0.3">
      <c r="A1988" t="s">
        <v>146</v>
      </c>
      <c r="B1988">
        <v>2022</v>
      </c>
      <c r="C1988" t="s">
        <v>1452</v>
      </c>
      <c r="D1988" t="s">
        <v>1714</v>
      </c>
      <c r="E1988">
        <v>1</v>
      </c>
      <c r="J1988">
        <v>1</v>
      </c>
      <c r="M1988" t="str">
        <f>VLOOKUP($D1988,Artslister!$A$1:$W$100,2,FALSE)</f>
        <v>Rosa sp.</v>
      </c>
      <c r="N1988" t="str">
        <f>VLOOKUP($D1988,Artslister!$A$1:$W$100,3,FALSE)</f>
        <v>103384</v>
      </c>
      <c r="O1988" t="str">
        <f>VLOOKUP($D1988,Artslister!$A$1:$W$100,4,FALSE)</f>
        <v>63344</v>
      </c>
      <c r="P1988" t="str">
        <f>VLOOKUP($D1988,Artslister!$A$1:$W$100,5,FALSE)</f>
        <v>Plantae</v>
      </c>
      <c r="Q1988" t="str">
        <f>VLOOKUP($D1988,Artslister!$A$1:$W$100,6,FALSE)</f>
        <v>Magnoliophyta</v>
      </c>
      <c r="R1988" t="str">
        <f>VLOOKUP($D1988,Artslister!$A$1:$W$100,7,FALSE)</f>
        <v>Eudicots</v>
      </c>
      <c r="S1988" t="str">
        <f>VLOOKUP($D1988,Artslister!$A$1:$W$100,8,FALSE)</f>
        <v>Rosales</v>
      </c>
      <c r="T1988" t="str">
        <f>VLOOKUP($D1988,Artslister!$A$1:$W$100,9,FALSE)</f>
        <v>Rosaceae</v>
      </c>
      <c r="U1988" t="str">
        <f>VLOOKUP($D1988,Artslister!$A$1:$W$100,10,FALSE)</f>
        <v>Rosa</v>
      </c>
      <c r="V1988">
        <f>VLOOKUP($D1988,Artslister!$A$1:$W$100,11,FALSE)</f>
        <v>0</v>
      </c>
      <c r="W1988">
        <f>VLOOKUP($D1988,Artslister!$A$1:$W$100,12,FALSE)</f>
        <v>0</v>
      </c>
      <c r="X1988" t="str">
        <f>VLOOKUP($D1988,Artslister!$A$1:$W$100,13,FALSE)</f>
        <v>L.</v>
      </c>
      <c r="Y1988" t="e">
        <f>VLOOKUP($D1988,Artslister!$A$1:$W$100,15,FALSE)</f>
        <v>#N/A</v>
      </c>
      <c r="Z1988" t="e">
        <f>VLOOKUP($D1988,Artslister!$A$1:$W$100,17,FALSE)</f>
        <v>#N/A</v>
      </c>
    </row>
    <row r="1989" spans="1:26" x14ac:dyDescent="0.3">
      <c r="A1989" t="s">
        <v>146</v>
      </c>
      <c r="B1989">
        <v>2022</v>
      </c>
      <c r="C1989" t="s">
        <v>1450</v>
      </c>
      <c r="D1989" t="s">
        <v>1714</v>
      </c>
      <c r="E1989">
        <v>5</v>
      </c>
      <c r="J1989">
        <v>1</v>
      </c>
      <c r="M1989" t="str">
        <f>VLOOKUP($D1989,Artslister!$A$1:$W$100,2,FALSE)</f>
        <v>Rosa sp.</v>
      </c>
      <c r="N1989" t="str">
        <f>VLOOKUP($D1989,Artslister!$A$1:$W$100,3,FALSE)</f>
        <v>103384</v>
      </c>
      <c r="O1989" t="str">
        <f>VLOOKUP($D1989,Artslister!$A$1:$W$100,4,FALSE)</f>
        <v>63344</v>
      </c>
      <c r="P1989" t="str">
        <f>VLOOKUP($D1989,Artslister!$A$1:$W$100,5,FALSE)</f>
        <v>Plantae</v>
      </c>
      <c r="Q1989" t="str">
        <f>VLOOKUP($D1989,Artslister!$A$1:$W$100,6,FALSE)</f>
        <v>Magnoliophyta</v>
      </c>
      <c r="R1989" t="str">
        <f>VLOOKUP($D1989,Artslister!$A$1:$W$100,7,FALSE)</f>
        <v>Eudicots</v>
      </c>
      <c r="S1989" t="str">
        <f>VLOOKUP($D1989,Artslister!$A$1:$W$100,8,FALSE)</f>
        <v>Rosales</v>
      </c>
      <c r="T1989" t="str">
        <f>VLOOKUP($D1989,Artslister!$A$1:$W$100,9,FALSE)</f>
        <v>Rosaceae</v>
      </c>
      <c r="U1989" t="str">
        <f>VLOOKUP($D1989,Artslister!$A$1:$W$100,10,FALSE)</f>
        <v>Rosa</v>
      </c>
      <c r="V1989">
        <f>VLOOKUP($D1989,Artslister!$A$1:$W$100,11,FALSE)</f>
        <v>0</v>
      </c>
      <c r="W1989">
        <f>VLOOKUP($D1989,Artslister!$A$1:$W$100,12,FALSE)</f>
        <v>0</v>
      </c>
      <c r="X1989" t="str">
        <f>VLOOKUP($D1989,Artslister!$A$1:$W$100,13,FALSE)</f>
        <v>L.</v>
      </c>
      <c r="Y1989" t="e">
        <f>VLOOKUP($D1989,Artslister!$A$1:$W$100,15,FALSE)</f>
        <v>#N/A</v>
      </c>
      <c r="Z1989" t="e">
        <f>VLOOKUP($D1989,Artslister!$A$1:$W$100,17,FALSE)</f>
        <v>#N/A</v>
      </c>
    </row>
    <row r="1990" spans="1:26" x14ac:dyDescent="0.3">
      <c r="A1990" t="s">
        <v>146</v>
      </c>
      <c r="B1990">
        <v>2022</v>
      </c>
      <c r="C1990" t="s">
        <v>1449</v>
      </c>
      <c r="D1990" t="s">
        <v>1714</v>
      </c>
      <c r="E1990">
        <v>40</v>
      </c>
      <c r="I1990">
        <v>1</v>
      </c>
      <c r="M1990" t="str">
        <f>VLOOKUP($D1990,Artslister!$A$1:$W$100,2,FALSE)</f>
        <v>Rosa sp.</v>
      </c>
      <c r="N1990" t="str">
        <f>VLOOKUP($D1990,Artslister!$A$1:$W$100,3,FALSE)</f>
        <v>103384</v>
      </c>
      <c r="O1990" t="str">
        <f>VLOOKUP($D1990,Artslister!$A$1:$W$100,4,FALSE)</f>
        <v>63344</v>
      </c>
      <c r="P1990" t="str">
        <f>VLOOKUP($D1990,Artslister!$A$1:$W$100,5,FALSE)</f>
        <v>Plantae</v>
      </c>
      <c r="Q1990" t="str">
        <f>VLOOKUP($D1990,Artslister!$A$1:$W$100,6,FALSE)</f>
        <v>Magnoliophyta</v>
      </c>
      <c r="R1990" t="str">
        <f>VLOOKUP($D1990,Artslister!$A$1:$W$100,7,FALSE)</f>
        <v>Eudicots</v>
      </c>
      <c r="S1990" t="str">
        <f>VLOOKUP($D1990,Artslister!$A$1:$W$100,8,FALSE)</f>
        <v>Rosales</v>
      </c>
      <c r="T1990" t="str">
        <f>VLOOKUP($D1990,Artslister!$A$1:$W$100,9,FALSE)</f>
        <v>Rosaceae</v>
      </c>
      <c r="U1990" t="str">
        <f>VLOOKUP($D1990,Artslister!$A$1:$W$100,10,FALSE)</f>
        <v>Rosa</v>
      </c>
      <c r="V1990">
        <f>VLOOKUP($D1990,Artslister!$A$1:$W$100,11,FALSE)</f>
        <v>0</v>
      </c>
      <c r="W1990">
        <f>VLOOKUP($D1990,Artslister!$A$1:$W$100,12,FALSE)</f>
        <v>0</v>
      </c>
      <c r="X1990" t="str">
        <f>VLOOKUP($D1990,Artslister!$A$1:$W$100,13,FALSE)</f>
        <v>L.</v>
      </c>
      <c r="Y1990" t="e">
        <f>VLOOKUP($D1990,Artslister!$A$1:$W$100,15,FALSE)</f>
        <v>#N/A</v>
      </c>
      <c r="Z1990" t="e">
        <f>VLOOKUP($D1990,Artslister!$A$1:$W$100,17,FALSE)</f>
        <v>#N/A</v>
      </c>
    </row>
    <row r="1991" spans="1:26" x14ac:dyDescent="0.3">
      <c r="A1991" t="s">
        <v>146</v>
      </c>
      <c r="B1991">
        <v>2022</v>
      </c>
      <c r="C1991" t="s">
        <v>1449</v>
      </c>
      <c r="D1991" t="s">
        <v>1714</v>
      </c>
      <c r="E1991">
        <v>10</v>
      </c>
      <c r="J1991">
        <v>1</v>
      </c>
      <c r="M1991" t="str">
        <f>VLOOKUP($D1991,Artslister!$A$1:$W$100,2,FALSE)</f>
        <v>Rosa sp.</v>
      </c>
      <c r="N1991" t="str">
        <f>VLOOKUP($D1991,Artslister!$A$1:$W$100,3,FALSE)</f>
        <v>103384</v>
      </c>
      <c r="O1991" t="str">
        <f>VLOOKUP($D1991,Artslister!$A$1:$W$100,4,FALSE)</f>
        <v>63344</v>
      </c>
      <c r="P1991" t="str">
        <f>VLOOKUP($D1991,Artslister!$A$1:$W$100,5,FALSE)</f>
        <v>Plantae</v>
      </c>
      <c r="Q1991" t="str">
        <f>VLOOKUP($D1991,Artslister!$A$1:$W$100,6,FALSE)</f>
        <v>Magnoliophyta</v>
      </c>
      <c r="R1991" t="str">
        <f>VLOOKUP($D1991,Artslister!$A$1:$W$100,7,FALSE)</f>
        <v>Eudicots</v>
      </c>
      <c r="S1991" t="str">
        <f>VLOOKUP($D1991,Artslister!$A$1:$W$100,8,FALSE)</f>
        <v>Rosales</v>
      </c>
      <c r="T1991" t="str">
        <f>VLOOKUP($D1991,Artslister!$A$1:$W$100,9,FALSE)</f>
        <v>Rosaceae</v>
      </c>
      <c r="U1991" t="str">
        <f>VLOOKUP($D1991,Artslister!$A$1:$W$100,10,FALSE)</f>
        <v>Rosa</v>
      </c>
      <c r="V1991">
        <f>VLOOKUP($D1991,Artslister!$A$1:$W$100,11,FALSE)</f>
        <v>0</v>
      </c>
      <c r="W1991">
        <f>VLOOKUP($D1991,Artslister!$A$1:$W$100,12,FALSE)</f>
        <v>0</v>
      </c>
      <c r="X1991" t="str">
        <f>VLOOKUP($D1991,Artslister!$A$1:$W$100,13,FALSE)</f>
        <v>L.</v>
      </c>
      <c r="Y1991" t="e">
        <f>VLOOKUP($D1991,Artslister!$A$1:$W$100,15,FALSE)</f>
        <v>#N/A</v>
      </c>
      <c r="Z1991" t="e">
        <f>VLOOKUP($D1991,Artslister!$A$1:$W$100,17,FALSE)</f>
        <v>#N/A</v>
      </c>
    </row>
    <row r="1992" spans="1:26" x14ac:dyDescent="0.3">
      <c r="A1992" t="s">
        <v>146</v>
      </c>
      <c r="B1992">
        <v>2022</v>
      </c>
      <c r="C1992" t="s">
        <v>1455</v>
      </c>
      <c r="D1992" t="s">
        <v>1714</v>
      </c>
      <c r="E1992">
        <v>1</v>
      </c>
      <c r="I1992">
        <v>1</v>
      </c>
      <c r="M1992" t="str">
        <f>VLOOKUP($D1992,Artslister!$A$1:$W$100,2,FALSE)</f>
        <v>Rosa sp.</v>
      </c>
      <c r="N1992" t="str">
        <f>VLOOKUP($D1992,Artslister!$A$1:$W$100,3,FALSE)</f>
        <v>103384</v>
      </c>
      <c r="O1992" t="str">
        <f>VLOOKUP($D1992,Artslister!$A$1:$W$100,4,FALSE)</f>
        <v>63344</v>
      </c>
      <c r="P1992" t="str">
        <f>VLOOKUP($D1992,Artslister!$A$1:$W$100,5,FALSE)</f>
        <v>Plantae</v>
      </c>
      <c r="Q1992" t="str">
        <f>VLOOKUP($D1992,Artslister!$A$1:$W$100,6,FALSE)</f>
        <v>Magnoliophyta</v>
      </c>
      <c r="R1992" t="str">
        <f>VLOOKUP($D1992,Artslister!$A$1:$W$100,7,FALSE)</f>
        <v>Eudicots</v>
      </c>
      <c r="S1992" t="str">
        <f>VLOOKUP($D1992,Artslister!$A$1:$W$100,8,FALSE)</f>
        <v>Rosales</v>
      </c>
      <c r="T1992" t="str">
        <f>VLOOKUP($D1992,Artslister!$A$1:$W$100,9,FALSE)</f>
        <v>Rosaceae</v>
      </c>
      <c r="U1992" t="str">
        <f>VLOOKUP($D1992,Artslister!$A$1:$W$100,10,FALSE)</f>
        <v>Rosa</v>
      </c>
      <c r="V1992">
        <f>VLOOKUP($D1992,Artslister!$A$1:$W$100,11,FALSE)</f>
        <v>0</v>
      </c>
      <c r="W1992">
        <f>VLOOKUP($D1992,Artslister!$A$1:$W$100,12,FALSE)</f>
        <v>0</v>
      </c>
      <c r="X1992" t="str">
        <f>VLOOKUP($D1992,Artslister!$A$1:$W$100,13,FALSE)</f>
        <v>L.</v>
      </c>
      <c r="Y1992" t="e">
        <f>VLOOKUP($D1992,Artslister!$A$1:$W$100,15,FALSE)</f>
        <v>#N/A</v>
      </c>
      <c r="Z1992" t="e">
        <f>VLOOKUP($D1992,Artslister!$A$1:$W$100,17,FALSE)</f>
        <v>#N/A</v>
      </c>
    </row>
    <row r="1993" spans="1:26" x14ac:dyDescent="0.3">
      <c r="A1993" t="s">
        <v>146</v>
      </c>
      <c r="B1993">
        <v>2022</v>
      </c>
      <c r="C1993" t="s">
        <v>1447</v>
      </c>
      <c r="D1993" t="s">
        <v>1714</v>
      </c>
      <c r="E1993">
        <v>45</v>
      </c>
      <c r="I1993">
        <v>1</v>
      </c>
      <c r="M1993" t="str">
        <f>VLOOKUP($D1993,Artslister!$A$1:$W$100,2,FALSE)</f>
        <v>Rosa sp.</v>
      </c>
      <c r="N1993" t="str">
        <f>VLOOKUP($D1993,Artslister!$A$1:$W$100,3,FALSE)</f>
        <v>103384</v>
      </c>
      <c r="O1993" t="str">
        <f>VLOOKUP($D1993,Artslister!$A$1:$W$100,4,FALSE)</f>
        <v>63344</v>
      </c>
      <c r="P1993" t="str">
        <f>VLOOKUP($D1993,Artslister!$A$1:$W$100,5,FALSE)</f>
        <v>Plantae</v>
      </c>
      <c r="Q1993" t="str">
        <f>VLOOKUP($D1993,Artslister!$A$1:$W$100,6,FALSE)</f>
        <v>Magnoliophyta</v>
      </c>
      <c r="R1993" t="str">
        <f>VLOOKUP($D1993,Artslister!$A$1:$W$100,7,FALSE)</f>
        <v>Eudicots</v>
      </c>
      <c r="S1993" t="str">
        <f>VLOOKUP($D1993,Artslister!$A$1:$W$100,8,FALSE)</f>
        <v>Rosales</v>
      </c>
      <c r="T1993" t="str">
        <f>VLOOKUP($D1993,Artslister!$A$1:$W$100,9,FALSE)</f>
        <v>Rosaceae</v>
      </c>
      <c r="U1993" t="str">
        <f>VLOOKUP($D1993,Artslister!$A$1:$W$100,10,FALSE)</f>
        <v>Rosa</v>
      </c>
      <c r="V1993">
        <f>VLOOKUP($D1993,Artslister!$A$1:$W$100,11,FALSE)</f>
        <v>0</v>
      </c>
      <c r="W1993">
        <f>VLOOKUP($D1993,Artslister!$A$1:$W$100,12,FALSE)</f>
        <v>0</v>
      </c>
      <c r="X1993" t="str">
        <f>VLOOKUP($D1993,Artslister!$A$1:$W$100,13,FALSE)</f>
        <v>L.</v>
      </c>
      <c r="Y1993" t="e">
        <f>VLOOKUP($D1993,Artslister!$A$1:$W$100,15,FALSE)</f>
        <v>#N/A</v>
      </c>
      <c r="Z1993" t="e">
        <f>VLOOKUP($D1993,Artslister!$A$1:$W$100,17,FALSE)</f>
        <v>#N/A</v>
      </c>
    </row>
    <row r="1994" spans="1:26" x14ac:dyDescent="0.3">
      <c r="A1994" t="s">
        <v>146</v>
      </c>
      <c r="B1994">
        <v>2022</v>
      </c>
      <c r="C1994" t="s">
        <v>1447</v>
      </c>
      <c r="D1994" t="s">
        <v>1714</v>
      </c>
      <c r="E1994">
        <v>1</v>
      </c>
      <c r="J1994">
        <v>1</v>
      </c>
      <c r="M1994" t="str">
        <f>VLOOKUP($D1994,Artslister!$A$1:$W$100,2,FALSE)</f>
        <v>Rosa sp.</v>
      </c>
      <c r="N1994" t="str">
        <f>VLOOKUP($D1994,Artslister!$A$1:$W$100,3,FALSE)</f>
        <v>103384</v>
      </c>
      <c r="O1994" t="str">
        <f>VLOOKUP($D1994,Artslister!$A$1:$W$100,4,FALSE)</f>
        <v>63344</v>
      </c>
      <c r="P1994" t="str">
        <f>VLOOKUP($D1994,Artslister!$A$1:$W$100,5,FALSE)</f>
        <v>Plantae</v>
      </c>
      <c r="Q1994" t="str">
        <f>VLOOKUP($D1994,Artslister!$A$1:$W$100,6,FALSE)</f>
        <v>Magnoliophyta</v>
      </c>
      <c r="R1994" t="str">
        <f>VLOOKUP($D1994,Artslister!$A$1:$W$100,7,FALSE)</f>
        <v>Eudicots</v>
      </c>
      <c r="S1994" t="str">
        <f>VLOOKUP($D1994,Artslister!$A$1:$W$100,8,FALSE)</f>
        <v>Rosales</v>
      </c>
      <c r="T1994" t="str">
        <f>VLOOKUP($D1994,Artslister!$A$1:$W$100,9,FALSE)</f>
        <v>Rosaceae</v>
      </c>
      <c r="U1994" t="str">
        <f>VLOOKUP($D1994,Artslister!$A$1:$W$100,10,FALSE)</f>
        <v>Rosa</v>
      </c>
      <c r="V1994">
        <f>VLOOKUP($D1994,Artslister!$A$1:$W$100,11,FALSE)</f>
        <v>0</v>
      </c>
      <c r="W1994">
        <f>VLOOKUP($D1994,Artslister!$A$1:$W$100,12,FALSE)</f>
        <v>0</v>
      </c>
      <c r="X1994" t="str">
        <f>VLOOKUP($D1994,Artslister!$A$1:$W$100,13,FALSE)</f>
        <v>L.</v>
      </c>
      <c r="Y1994" t="e">
        <f>VLOOKUP($D1994,Artslister!$A$1:$W$100,15,FALSE)</f>
        <v>#N/A</v>
      </c>
      <c r="Z1994" t="e">
        <f>VLOOKUP($D1994,Artslister!$A$1:$W$100,17,FALSE)</f>
        <v>#N/A</v>
      </c>
    </row>
    <row r="1995" spans="1:26" x14ac:dyDescent="0.3">
      <c r="A1995" t="s">
        <v>146</v>
      </c>
      <c r="B1995">
        <v>2022</v>
      </c>
      <c r="C1995" t="s">
        <v>1457</v>
      </c>
      <c r="D1995" t="s">
        <v>1714</v>
      </c>
      <c r="E1995">
        <v>4</v>
      </c>
      <c r="I1995">
        <v>1</v>
      </c>
      <c r="M1995" t="str">
        <f>VLOOKUP($D1995,Artslister!$A$1:$W$100,2,FALSE)</f>
        <v>Rosa sp.</v>
      </c>
      <c r="N1995" t="str">
        <f>VLOOKUP($D1995,Artslister!$A$1:$W$100,3,FALSE)</f>
        <v>103384</v>
      </c>
      <c r="O1995" t="str">
        <f>VLOOKUP($D1995,Artslister!$A$1:$W$100,4,FALSE)</f>
        <v>63344</v>
      </c>
      <c r="P1995" t="str">
        <f>VLOOKUP($D1995,Artslister!$A$1:$W$100,5,FALSE)</f>
        <v>Plantae</v>
      </c>
      <c r="Q1995" t="str">
        <f>VLOOKUP($D1995,Artslister!$A$1:$W$100,6,FALSE)</f>
        <v>Magnoliophyta</v>
      </c>
      <c r="R1995" t="str">
        <f>VLOOKUP($D1995,Artslister!$A$1:$W$100,7,FALSE)</f>
        <v>Eudicots</v>
      </c>
      <c r="S1995" t="str">
        <f>VLOOKUP($D1995,Artslister!$A$1:$W$100,8,FALSE)</f>
        <v>Rosales</v>
      </c>
      <c r="T1995" t="str">
        <f>VLOOKUP($D1995,Artslister!$A$1:$W$100,9,FALSE)</f>
        <v>Rosaceae</v>
      </c>
      <c r="U1995" t="str">
        <f>VLOOKUP($D1995,Artslister!$A$1:$W$100,10,FALSE)</f>
        <v>Rosa</v>
      </c>
      <c r="V1995">
        <f>VLOOKUP($D1995,Artslister!$A$1:$W$100,11,FALSE)</f>
        <v>0</v>
      </c>
      <c r="W1995">
        <f>VLOOKUP($D1995,Artslister!$A$1:$W$100,12,FALSE)</f>
        <v>0</v>
      </c>
      <c r="X1995" t="str">
        <f>VLOOKUP($D1995,Artslister!$A$1:$W$100,13,FALSE)</f>
        <v>L.</v>
      </c>
      <c r="Y1995" t="e">
        <f>VLOOKUP($D1995,Artslister!$A$1:$W$100,15,FALSE)</f>
        <v>#N/A</v>
      </c>
      <c r="Z1995" t="e">
        <f>VLOOKUP($D1995,Artslister!$A$1:$W$100,17,FALSE)</f>
        <v>#N/A</v>
      </c>
    </row>
    <row r="1996" spans="1:26" x14ac:dyDescent="0.3">
      <c r="A1996" t="s">
        <v>146</v>
      </c>
      <c r="B1996">
        <v>2022</v>
      </c>
      <c r="C1996" t="s">
        <v>1453</v>
      </c>
      <c r="D1996" t="s">
        <v>1714</v>
      </c>
      <c r="E1996">
        <v>25</v>
      </c>
      <c r="I1996">
        <v>1</v>
      </c>
      <c r="M1996" t="str">
        <f>VLOOKUP($D1996,Artslister!$A$1:$W$100,2,FALSE)</f>
        <v>Rosa sp.</v>
      </c>
      <c r="N1996" t="str">
        <f>VLOOKUP($D1996,Artslister!$A$1:$W$100,3,FALSE)</f>
        <v>103384</v>
      </c>
      <c r="O1996" t="str">
        <f>VLOOKUP($D1996,Artslister!$A$1:$W$100,4,FALSE)</f>
        <v>63344</v>
      </c>
      <c r="P1996" t="str">
        <f>VLOOKUP($D1996,Artslister!$A$1:$W$100,5,FALSE)</f>
        <v>Plantae</v>
      </c>
      <c r="Q1996" t="str">
        <f>VLOOKUP($D1996,Artslister!$A$1:$W$100,6,FALSE)</f>
        <v>Magnoliophyta</v>
      </c>
      <c r="R1996" t="str">
        <f>VLOOKUP($D1996,Artslister!$A$1:$W$100,7,FALSE)</f>
        <v>Eudicots</v>
      </c>
      <c r="S1996" t="str">
        <f>VLOOKUP($D1996,Artslister!$A$1:$W$100,8,FALSE)</f>
        <v>Rosales</v>
      </c>
      <c r="T1996" t="str">
        <f>VLOOKUP($D1996,Artslister!$A$1:$W$100,9,FALSE)</f>
        <v>Rosaceae</v>
      </c>
      <c r="U1996" t="str">
        <f>VLOOKUP($D1996,Artslister!$A$1:$W$100,10,FALSE)</f>
        <v>Rosa</v>
      </c>
      <c r="V1996">
        <f>VLOOKUP($D1996,Artslister!$A$1:$W$100,11,FALSE)</f>
        <v>0</v>
      </c>
      <c r="W1996">
        <f>VLOOKUP($D1996,Artslister!$A$1:$W$100,12,FALSE)</f>
        <v>0</v>
      </c>
      <c r="X1996" t="str">
        <f>VLOOKUP($D1996,Artslister!$A$1:$W$100,13,FALSE)</f>
        <v>L.</v>
      </c>
      <c r="Y1996" t="e">
        <f>VLOOKUP($D1996,Artslister!$A$1:$W$100,15,FALSE)</f>
        <v>#N/A</v>
      </c>
      <c r="Z1996" t="e">
        <f>VLOOKUP($D1996,Artslister!$A$1:$W$100,17,FALSE)</f>
        <v>#N/A</v>
      </c>
    </row>
    <row r="1997" spans="1:26" x14ac:dyDescent="0.3">
      <c r="A1997" t="s">
        <v>117</v>
      </c>
      <c r="B1997">
        <v>2022</v>
      </c>
      <c r="C1997" t="s">
        <v>1276</v>
      </c>
      <c r="D1997" t="s">
        <v>1714</v>
      </c>
      <c r="E1997">
        <v>1</v>
      </c>
      <c r="I1997">
        <v>1</v>
      </c>
      <c r="M1997" t="str">
        <f>VLOOKUP($D1997,Artslister!$A$1:$W$100,2,FALSE)</f>
        <v>Rosa sp.</v>
      </c>
      <c r="N1997" t="str">
        <f>VLOOKUP($D1997,Artslister!$A$1:$W$100,3,FALSE)</f>
        <v>103384</v>
      </c>
      <c r="O1997" t="str">
        <f>VLOOKUP($D1997,Artslister!$A$1:$W$100,4,FALSE)</f>
        <v>63344</v>
      </c>
      <c r="P1997" t="str">
        <f>VLOOKUP($D1997,Artslister!$A$1:$W$100,5,FALSE)</f>
        <v>Plantae</v>
      </c>
      <c r="Q1997" t="str">
        <f>VLOOKUP($D1997,Artslister!$A$1:$W$100,6,FALSE)</f>
        <v>Magnoliophyta</v>
      </c>
      <c r="R1997" t="str">
        <f>VLOOKUP($D1997,Artslister!$A$1:$W$100,7,FALSE)</f>
        <v>Eudicots</v>
      </c>
      <c r="S1997" t="str">
        <f>VLOOKUP($D1997,Artslister!$A$1:$W$100,8,FALSE)</f>
        <v>Rosales</v>
      </c>
      <c r="T1997" t="str">
        <f>VLOOKUP($D1997,Artslister!$A$1:$W$100,9,FALSE)</f>
        <v>Rosaceae</v>
      </c>
      <c r="U1997" t="str">
        <f>VLOOKUP($D1997,Artslister!$A$1:$W$100,10,FALSE)</f>
        <v>Rosa</v>
      </c>
      <c r="V1997">
        <f>VLOOKUP($D1997,Artslister!$A$1:$W$100,11,FALSE)</f>
        <v>0</v>
      </c>
      <c r="W1997">
        <f>VLOOKUP($D1997,Artslister!$A$1:$W$100,12,FALSE)</f>
        <v>0</v>
      </c>
      <c r="X1997" t="str">
        <f>VLOOKUP($D1997,Artslister!$A$1:$W$100,13,FALSE)</f>
        <v>L.</v>
      </c>
      <c r="Y1997" t="e">
        <f>VLOOKUP($D1997,Artslister!$A$1:$W$100,15,FALSE)</f>
        <v>#N/A</v>
      </c>
      <c r="Z1997" t="e">
        <f>VLOOKUP($D1997,Artslister!$A$1:$W$100,17,FALSE)</f>
        <v>#N/A</v>
      </c>
    </row>
    <row r="1998" spans="1:26" x14ac:dyDescent="0.3">
      <c r="A1998" t="s">
        <v>117</v>
      </c>
      <c r="B1998">
        <v>2022</v>
      </c>
      <c r="C1998" t="s">
        <v>1280</v>
      </c>
      <c r="D1998" t="s">
        <v>1714</v>
      </c>
      <c r="E1998">
        <v>1</v>
      </c>
      <c r="I1998">
        <v>1</v>
      </c>
      <c r="M1998" t="str">
        <f>VLOOKUP($D1998,Artslister!$A$1:$W$100,2,FALSE)</f>
        <v>Rosa sp.</v>
      </c>
      <c r="N1998" t="str">
        <f>VLOOKUP($D1998,Artslister!$A$1:$W$100,3,FALSE)</f>
        <v>103384</v>
      </c>
      <c r="O1998" t="str">
        <f>VLOOKUP($D1998,Artslister!$A$1:$W$100,4,FALSE)</f>
        <v>63344</v>
      </c>
      <c r="P1998" t="str">
        <f>VLOOKUP($D1998,Artslister!$A$1:$W$100,5,FALSE)</f>
        <v>Plantae</v>
      </c>
      <c r="Q1998" t="str">
        <f>VLOOKUP($D1998,Artslister!$A$1:$W$100,6,FALSE)</f>
        <v>Magnoliophyta</v>
      </c>
      <c r="R1998" t="str">
        <f>VLOOKUP($D1998,Artslister!$A$1:$W$100,7,FALSE)</f>
        <v>Eudicots</v>
      </c>
      <c r="S1998" t="str">
        <f>VLOOKUP($D1998,Artslister!$A$1:$W$100,8,FALSE)</f>
        <v>Rosales</v>
      </c>
      <c r="T1998" t="str">
        <f>VLOOKUP($D1998,Artslister!$A$1:$W$100,9,FALSE)</f>
        <v>Rosaceae</v>
      </c>
      <c r="U1998" t="str">
        <f>VLOOKUP($D1998,Artslister!$A$1:$W$100,10,FALSE)</f>
        <v>Rosa</v>
      </c>
      <c r="V1998">
        <f>VLOOKUP($D1998,Artslister!$A$1:$W$100,11,FALSE)</f>
        <v>0</v>
      </c>
      <c r="W1998">
        <f>VLOOKUP($D1998,Artslister!$A$1:$W$100,12,FALSE)</f>
        <v>0</v>
      </c>
      <c r="X1998" t="str">
        <f>VLOOKUP($D1998,Artslister!$A$1:$W$100,13,FALSE)</f>
        <v>L.</v>
      </c>
      <c r="Y1998" t="e">
        <f>VLOOKUP($D1998,Artslister!$A$1:$W$100,15,FALSE)</f>
        <v>#N/A</v>
      </c>
      <c r="Z1998" t="e">
        <f>VLOOKUP($D1998,Artslister!$A$1:$W$100,17,FALSE)</f>
        <v>#N/A</v>
      </c>
    </row>
    <row r="1999" spans="1:26" x14ac:dyDescent="0.3">
      <c r="A1999" t="s">
        <v>92</v>
      </c>
      <c r="B1999">
        <v>2022</v>
      </c>
      <c r="C1999" t="s">
        <v>1309</v>
      </c>
      <c r="D1999" t="s">
        <v>1714</v>
      </c>
      <c r="E1999">
        <v>10</v>
      </c>
      <c r="I1999">
        <v>1</v>
      </c>
      <c r="M1999" t="str">
        <f>VLOOKUP($D1999,Artslister!$A$1:$W$100,2,FALSE)</f>
        <v>Rosa sp.</v>
      </c>
      <c r="N1999" t="str">
        <f>VLOOKUP($D1999,Artslister!$A$1:$W$100,3,FALSE)</f>
        <v>103384</v>
      </c>
      <c r="O1999" t="str">
        <f>VLOOKUP($D1999,Artslister!$A$1:$W$100,4,FALSE)</f>
        <v>63344</v>
      </c>
      <c r="P1999" t="str">
        <f>VLOOKUP($D1999,Artslister!$A$1:$W$100,5,FALSE)</f>
        <v>Plantae</v>
      </c>
      <c r="Q1999" t="str">
        <f>VLOOKUP($D1999,Artslister!$A$1:$W$100,6,FALSE)</f>
        <v>Magnoliophyta</v>
      </c>
      <c r="R1999" t="str">
        <f>VLOOKUP($D1999,Artslister!$A$1:$W$100,7,FALSE)</f>
        <v>Eudicots</v>
      </c>
      <c r="S1999" t="str">
        <f>VLOOKUP($D1999,Artslister!$A$1:$W$100,8,FALSE)</f>
        <v>Rosales</v>
      </c>
      <c r="T1999" t="str">
        <f>VLOOKUP($D1999,Artslister!$A$1:$W$100,9,FALSE)</f>
        <v>Rosaceae</v>
      </c>
      <c r="U1999" t="str">
        <f>VLOOKUP($D1999,Artslister!$A$1:$W$100,10,FALSE)</f>
        <v>Rosa</v>
      </c>
      <c r="V1999">
        <f>VLOOKUP($D1999,Artslister!$A$1:$W$100,11,FALSE)</f>
        <v>0</v>
      </c>
      <c r="W1999">
        <f>VLOOKUP($D1999,Artslister!$A$1:$W$100,12,FALSE)</f>
        <v>0</v>
      </c>
      <c r="X1999" t="str">
        <f>VLOOKUP($D1999,Artslister!$A$1:$W$100,13,FALSE)</f>
        <v>L.</v>
      </c>
      <c r="Y1999" t="e">
        <f>VLOOKUP($D1999,Artslister!$A$1:$W$100,15,FALSE)</f>
        <v>#N/A</v>
      </c>
      <c r="Z1999" t="e">
        <f>VLOOKUP($D1999,Artslister!$A$1:$W$100,17,FALSE)</f>
        <v>#N/A</v>
      </c>
    </row>
    <row r="2000" spans="1:26" x14ac:dyDescent="0.3">
      <c r="A2000" t="s">
        <v>92</v>
      </c>
      <c r="B2000">
        <v>2022</v>
      </c>
      <c r="C2000" t="s">
        <v>1308</v>
      </c>
      <c r="D2000" t="s">
        <v>1714</v>
      </c>
      <c r="E2000">
        <v>25</v>
      </c>
      <c r="I2000">
        <v>1</v>
      </c>
      <c r="M2000" t="str">
        <f>VLOOKUP($D2000,Artslister!$A$1:$W$100,2,FALSE)</f>
        <v>Rosa sp.</v>
      </c>
      <c r="N2000" t="str">
        <f>VLOOKUP($D2000,Artslister!$A$1:$W$100,3,FALSE)</f>
        <v>103384</v>
      </c>
      <c r="O2000" t="str">
        <f>VLOOKUP($D2000,Artslister!$A$1:$W$100,4,FALSE)</f>
        <v>63344</v>
      </c>
      <c r="P2000" t="str">
        <f>VLOOKUP($D2000,Artslister!$A$1:$W$100,5,FALSE)</f>
        <v>Plantae</v>
      </c>
      <c r="Q2000" t="str">
        <f>VLOOKUP($D2000,Artslister!$A$1:$W$100,6,FALSE)</f>
        <v>Magnoliophyta</v>
      </c>
      <c r="R2000" t="str">
        <f>VLOOKUP($D2000,Artslister!$A$1:$W$100,7,FALSE)</f>
        <v>Eudicots</v>
      </c>
      <c r="S2000" t="str">
        <f>VLOOKUP($D2000,Artslister!$A$1:$W$100,8,FALSE)</f>
        <v>Rosales</v>
      </c>
      <c r="T2000" t="str">
        <f>VLOOKUP($D2000,Artslister!$A$1:$W$100,9,FALSE)</f>
        <v>Rosaceae</v>
      </c>
      <c r="U2000" t="str">
        <f>VLOOKUP($D2000,Artslister!$A$1:$W$100,10,FALSE)</f>
        <v>Rosa</v>
      </c>
      <c r="V2000">
        <f>VLOOKUP($D2000,Artslister!$A$1:$W$100,11,FALSE)</f>
        <v>0</v>
      </c>
      <c r="W2000">
        <f>VLOOKUP($D2000,Artslister!$A$1:$W$100,12,FALSE)</f>
        <v>0</v>
      </c>
      <c r="X2000" t="str">
        <f>VLOOKUP($D2000,Artslister!$A$1:$W$100,13,FALSE)</f>
        <v>L.</v>
      </c>
      <c r="Y2000" t="e">
        <f>VLOOKUP($D2000,Artslister!$A$1:$W$100,15,FALSE)</f>
        <v>#N/A</v>
      </c>
      <c r="Z2000" t="e">
        <f>VLOOKUP($D2000,Artslister!$A$1:$W$100,17,FALSE)</f>
        <v>#N/A</v>
      </c>
    </row>
    <row r="2001" spans="1:26" x14ac:dyDescent="0.3">
      <c r="A2001" t="s">
        <v>92</v>
      </c>
      <c r="B2001">
        <v>2022</v>
      </c>
      <c r="C2001" t="s">
        <v>1306</v>
      </c>
      <c r="D2001" t="s">
        <v>1714</v>
      </c>
      <c r="E2001">
        <v>8</v>
      </c>
      <c r="I2001">
        <v>1</v>
      </c>
      <c r="M2001" t="str">
        <f>VLOOKUP($D2001,Artslister!$A$1:$W$100,2,FALSE)</f>
        <v>Rosa sp.</v>
      </c>
      <c r="N2001" t="str">
        <f>VLOOKUP($D2001,Artslister!$A$1:$W$100,3,FALSE)</f>
        <v>103384</v>
      </c>
      <c r="O2001" t="str">
        <f>VLOOKUP($D2001,Artslister!$A$1:$W$100,4,FALSE)</f>
        <v>63344</v>
      </c>
      <c r="P2001" t="str">
        <f>VLOOKUP($D2001,Artslister!$A$1:$W$100,5,FALSE)</f>
        <v>Plantae</v>
      </c>
      <c r="Q2001" t="str">
        <f>VLOOKUP($D2001,Artslister!$A$1:$W$100,6,FALSE)</f>
        <v>Magnoliophyta</v>
      </c>
      <c r="R2001" t="str">
        <f>VLOOKUP($D2001,Artslister!$A$1:$W$100,7,FALSE)</f>
        <v>Eudicots</v>
      </c>
      <c r="S2001" t="str">
        <f>VLOOKUP($D2001,Artslister!$A$1:$W$100,8,FALSE)</f>
        <v>Rosales</v>
      </c>
      <c r="T2001" t="str">
        <f>VLOOKUP($D2001,Artslister!$A$1:$W$100,9,FALSE)</f>
        <v>Rosaceae</v>
      </c>
      <c r="U2001" t="str">
        <f>VLOOKUP($D2001,Artslister!$A$1:$W$100,10,FALSE)</f>
        <v>Rosa</v>
      </c>
      <c r="V2001">
        <f>VLOOKUP($D2001,Artslister!$A$1:$W$100,11,FALSE)</f>
        <v>0</v>
      </c>
      <c r="W2001">
        <f>VLOOKUP($D2001,Artslister!$A$1:$W$100,12,FALSE)</f>
        <v>0</v>
      </c>
      <c r="X2001" t="str">
        <f>VLOOKUP($D2001,Artslister!$A$1:$W$100,13,FALSE)</f>
        <v>L.</v>
      </c>
      <c r="Y2001" t="e">
        <f>VLOOKUP($D2001,Artslister!$A$1:$W$100,15,FALSE)</f>
        <v>#N/A</v>
      </c>
      <c r="Z2001" t="e">
        <f>VLOOKUP($D2001,Artslister!$A$1:$W$100,17,FALSE)</f>
        <v>#N/A</v>
      </c>
    </row>
    <row r="2002" spans="1:26" x14ac:dyDescent="0.3">
      <c r="A2002" t="s">
        <v>75</v>
      </c>
      <c r="B2002">
        <v>2022</v>
      </c>
      <c r="C2002" t="s">
        <v>1407</v>
      </c>
      <c r="D2002" t="s">
        <v>1714</v>
      </c>
      <c r="E2002">
        <v>3</v>
      </c>
      <c r="I2002">
        <v>1</v>
      </c>
      <c r="M2002" t="str">
        <f>VLOOKUP($D2002,Artslister!$A$1:$W$100,2,FALSE)</f>
        <v>Rosa sp.</v>
      </c>
      <c r="N2002" t="str">
        <f>VLOOKUP($D2002,Artslister!$A$1:$W$100,3,FALSE)</f>
        <v>103384</v>
      </c>
      <c r="O2002" t="str">
        <f>VLOOKUP($D2002,Artslister!$A$1:$W$100,4,FALSE)</f>
        <v>63344</v>
      </c>
      <c r="P2002" t="str">
        <f>VLOOKUP($D2002,Artslister!$A$1:$W$100,5,FALSE)</f>
        <v>Plantae</v>
      </c>
      <c r="Q2002" t="str">
        <f>VLOOKUP($D2002,Artslister!$A$1:$W$100,6,FALSE)</f>
        <v>Magnoliophyta</v>
      </c>
      <c r="R2002" t="str">
        <f>VLOOKUP($D2002,Artslister!$A$1:$W$100,7,FALSE)</f>
        <v>Eudicots</v>
      </c>
      <c r="S2002" t="str">
        <f>VLOOKUP($D2002,Artslister!$A$1:$W$100,8,FALSE)</f>
        <v>Rosales</v>
      </c>
      <c r="T2002" t="str">
        <f>VLOOKUP($D2002,Artslister!$A$1:$W$100,9,FALSE)</f>
        <v>Rosaceae</v>
      </c>
      <c r="U2002" t="str">
        <f>VLOOKUP($D2002,Artslister!$A$1:$W$100,10,FALSE)</f>
        <v>Rosa</v>
      </c>
      <c r="V2002">
        <f>VLOOKUP($D2002,Artslister!$A$1:$W$100,11,FALSE)</f>
        <v>0</v>
      </c>
      <c r="W2002">
        <f>VLOOKUP($D2002,Artslister!$A$1:$W$100,12,FALSE)</f>
        <v>0</v>
      </c>
      <c r="X2002" t="str">
        <f>VLOOKUP($D2002,Artslister!$A$1:$W$100,13,FALSE)</f>
        <v>L.</v>
      </c>
      <c r="Y2002" t="e">
        <f>VLOOKUP($D2002,Artslister!$A$1:$W$100,15,FALSE)</f>
        <v>#N/A</v>
      </c>
      <c r="Z2002" t="e">
        <f>VLOOKUP($D2002,Artslister!$A$1:$W$100,17,FALSE)</f>
        <v>#N/A</v>
      </c>
    </row>
    <row r="2003" spans="1:26" x14ac:dyDescent="0.3">
      <c r="A2003" t="s">
        <v>69</v>
      </c>
      <c r="B2003">
        <v>2022</v>
      </c>
      <c r="C2003" t="s">
        <v>1377</v>
      </c>
      <c r="D2003" t="s">
        <v>1714</v>
      </c>
      <c r="E2003">
        <v>40</v>
      </c>
      <c r="J2003">
        <v>1</v>
      </c>
      <c r="M2003" t="str">
        <f>VLOOKUP($D2003,Artslister!$A$1:$W$100,2,FALSE)</f>
        <v>Rosa sp.</v>
      </c>
      <c r="N2003" t="str">
        <f>VLOOKUP($D2003,Artslister!$A$1:$W$100,3,FALSE)</f>
        <v>103384</v>
      </c>
      <c r="O2003" t="str">
        <f>VLOOKUP($D2003,Artslister!$A$1:$W$100,4,FALSE)</f>
        <v>63344</v>
      </c>
      <c r="P2003" t="str">
        <f>VLOOKUP($D2003,Artslister!$A$1:$W$100,5,FALSE)</f>
        <v>Plantae</v>
      </c>
      <c r="Q2003" t="str">
        <f>VLOOKUP($D2003,Artslister!$A$1:$W$100,6,FALSE)</f>
        <v>Magnoliophyta</v>
      </c>
      <c r="R2003" t="str">
        <f>VLOOKUP($D2003,Artslister!$A$1:$W$100,7,FALSE)</f>
        <v>Eudicots</v>
      </c>
      <c r="S2003" t="str">
        <f>VLOOKUP($D2003,Artslister!$A$1:$W$100,8,FALSE)</f>
        <v>Rosales</v>
      </c>
      <c r="T2003" t="str">
        <f>VLOOKUP($D2003,Artslister!$A$1:$W$100,9,FALSE)</f>
        <v>Rosaceae</v>
      </c>
      <c r="U2003" t="str">
        <f>VLOOKUP($D2003,Artslister!$A$1:$W$100,10,FALSE)</f>
        <v>Rosa</v>
      </c>
      <c r="V2003">
        <f>VLOOKUP($D2003,Artslister!$A$1:$W$100,11,FALSE)</f>
        <v>0</v>
      </c>
      <c r="W2003">
        <f>VLOOKUP($D2003,Artslister!$A$1:$W$100,12,FALSE)</f>
        <v>0</v>
      </c>
      <c r="X2003" t="str">
        <f>VLOOKUP($D2003,Artslister!$A$1:$W$100,13,FALSE)</f>
        <v>L.</v>
      </c>
      <c r="Y2003" t="e">
        <f>VLOOKUP($D2003,Artslister!$A$1:$W$100,15,FALSE)</f>
        <v>#N/A</v>
      </c>
      <c r="Z2003" t="e">
        <f>VLOOKUP($D2003,Artslister!$A$1:$W$100,17,FALSE)</f>
        <v>#N/A</v>
      </c>
    </row>
    <row r="2004" spans="1:26" x14ac:dyDescent="0.3">
      <c r="A2004" t="s">
        <v>49</v>
      </c>
      <c r="B2004">
        <v>2022</v>
      </c>
      <c r="C2004" t="s">
        <v>1633</v>
      </c>
      <c r="D2004" t="s">
        <v>1714</v>
      </c>
      <c r="E2004">
        <v>3</v>
      </c>
      <c r="I2004">
        <v>1</v>
      </c>
      <c r="M2004" t="str">
        <f>VLOOKUP($D2004,Artslister!$A$1:$W$100,2,FALSE)</f>
        <v>Rosa sp.</v>
      </c>
      <c r="N2004" t="str">
        <f>VLOOKUP($D2004,Artslister!$A$1:$W$100,3,FALSE)</f>
        <v>103384</v>
      </c>
      <c r="O2004" t="str">
        <f>VLOOKUP($D2004,Artslister!$A$1:$W$100,4,FALSE)</f>
        <v>63344</v>
      </c>
      <c r="P2004" t="str">
        <f>VLOOKUP($D2004,Artslister!$A$1:$W$100,5,FALSE)</f>
        <v>Plantae</v>
      </c>
      <c r="Q2004" t="str">
        <f>VLOOKUP($D2004,Artslister!$A$1:$W$100,6,FALSE)</f>
        <v>Magnoliophyta</v>
      </c>
      <c r="R2004" t="str">
        <f>VLOOKUP($D2004,Artslister!$A$1:$W$100,7,FALSE)</f>
        <v>Eudicots</v>
      </c>
      <c r="S2004" t="str">
        <f>VLOOKUP($D2004,Artslister!$A$1:$W$100,8,FALSE)</f>
        <v>Rosales</v>
      </c>
      <c r="T2004" t="str">
        <f>VLOOKUP($D2004,Artslister!$A$1:$W$100,9,FALSE)</f>
        <v>Rosaceae</v>
      </c>
      <c r="U2004" t="str">
        <f>VLOOKUP($D2004,Artslister!$A$1:$W$100,10,FALSE)</f>
        <v>Rosa</v>
      </c>
      <c r="V2004">
        <f>VLOOKUP($D2004,Artslister!$A$1:$W$100,11,FALSE)</f>
        <v>0</v>
      </c>
      <c r="W2004">
        <f>VLOOKUP($D2004,Artslister!$A$1:$W$100,12,FALSE)</f>
        <v>0</v>
      </c>
      <c r="X2004" t="str">
        <f>VLOOKUP($D2004,Artslister!$A$1:$W$100,13,FALSE)</f>
        <v>L.</v>
      </c>
      <c r="Y2004" t="e">
        <f>VLOOKUP($D2004,Artslister!$A$1:$W$100,15,FALSE)</f>
        <v>#N/A</v>
      </c>
      <c r="Z2004" t="e">
        <f>VLOOKUP($D2004,Artslister!$A$1:$W$100,17,FALSE)</f>
        <v>#N/A</v>
      </c>
    </row>
    <row r="2005" spans="1:26" x14ac:dyDescent="0.3">
      <c r="A2005" t="s">
        <v>49</v>
      </c>
      <c r="B2005">
        <v>2022</v>
      </c>
      <c r="C2005" t="s">
        <v>1635</v>
      </c>
      <c r="D2005" t="s">
        <v>1714</v>
      </c>
      <c r="E2005">
        <v>4</v>
      </c>
      <c r="I2005">
        <v>1</v>
      </c>
      <c r="M2005" t="str">
        <f>VLOOKUP($D2005,Artslister!$A$1:$W$100,2,FALSE)</f>
        <v>Rosa sp.</v>
      </c>
      <c r="N2005" t="str">
        <f>VLOOKUP($D2005,Artslister!$A$1:$W$100,3,FALSE)</f>
        <v>103384</v>
      </c>
      <c r="O2005" t="str">
        <f>VLOOKUP($D2005,Artslister!$A$1:$W$100,4,FALSE)</f>
        <v>63344</v>
      </c>
      <c r="P2005" t="str">
        <f>VLOOKUP($D2005,Artslister!$A$1:$W$100,5,FALSE)</f>
        <v>Plantae</v>
      </c>
      <c r="Q2005" t="str">
        <f>VLOOKUP($D2005,Artslister!$A$1:$W$100,6,FALSE)</f>
        <v>Magnoliophyta</v>
      </c>
      <c r="R2005" t="str">
        <f>VLOOKUP($D2005,Artslister!$A$1:$W$100,7,FALSE)</f>
        <v>Eudicots</v>
      </c>
      <c r="S2005" t="str">
        <f>VLOOKUP($D2005,Artslister!$A$1:$W$100,8,FALSE)</f>
        <v>Rosales</v>
      </c>
      <c r="T2005" t="str">
        <f>VLOOKUP($D2005,Artslister!$A$1:$W$100,9,FALSE)</f>
        <v>Rosaceae</v>
      </c>
      <c r="U2005" t="str">
        <f>VLOOKUP($D2005,Artslister!$A$1:$W$100,10,FALSE)</f>
        <v>Rosa</v>
      </c>
      <c r="V2005">
        <f>VLOOKUP($D2005,Artslister!$A$1:$W$100,11,FALSE)</f>
        <v>0</v>
      </c>
      <c r="W2005">
        <f>VLOOKUP($D2005,Artslister!$A$1:$W$100,12,FALSE)</f>
        <v>0</v>
      </c>
      <c r="X2005" t="str">
        <f>VLOOKUP($D2005,Artslister!$A$1:$W$100,13,FALSE)</f>
        <v>L.</v>
      </c>
      <c r="Y2005" t="e">
        <f>VLOOKUP($D2005,Artslister!$A$1:$W$100,15,FALSE)</f>
        <v>#N/A</v>
      </c>
      <c r="Z2005" t="e">
        <f>VLOOKUP($D2005,Artslister!$A$1:$W$100,17,FALSE)</f>
        <v>#N/A</v>
      </c>
    </row>
    <row r="2006" spans="1:26" x14ac:dyDescent="0.3">
      <c r="A2006" t="s">
        <v>85</v>
      </c>
      <c r="B2006">
        <v>2022</v>
      </c>
      <c r="C2006" t="s">
        <v>1586</v>
      </c>
      <c r="D2006" t="s">
        <v>1714</v>
      </c>
      <c r="E2006">
        <v>3</v>
      </c>
      <c r="I2006">
        <v>1</v>
      </c>
      <c r="M2006" t="str">
        <f>VLOOKUP($D2006,Artslister!$A$1:$W$100,2,FALSE)</f>
        <v>Rosa sp.</v>
      </c>
      <c r="N2006" t="str">
        <f>VLOOKUP($D2006,Artslister!$A$1:$W$100,3,FALSE)</f>
        <v>103384</v>
      </c>
      <c r="O2006" t="str">
        <f>VLOOKUP($D2006,Artslister!$A$1:$W$100,4,FALSE)</f>
        <v>63344</v>
      </c>
      <c r="P2006" t="str">
        <f>VLOOKUP($D2006,Artslister!$A$1:$W$100,5,FALSE)</f>
        <v>Plantae</v>
      </c>
      <c r="Q2006" t="str">
        <f>VLOOKUP($D2006,Artslister!$A$1:$W$100,6,FALSE)</f>
        <v>Magnoliophyta</v>
      </c>
      <c r="R2006" t="str">
        <f>VLOOKUP($D2006,Artslister!$A$1:$W$100,7,FALSE)</f>
        <v>Eudicots</v>
      </c>
      <c r="S2006" t="str">
        <f>VLOOKUP($D2006,Artslister!$A$1:$W$100,8,FALSE)</f>
        <v>Rosales</v>
      </c>
      <c r="T2006" t="str">
        <f>VLOOKUP($D2006,Artslister!$A$1:$W$100,9,FALSE)</f>
        <v>Rosaceae</v>
      </c>
      <c r="U2006" t="str">
        <f>VLOOKUP($D2006,Artslister!$A$1:$W$100,10,FALSE)</f>
        <v>Rosa</v>
      </c>
      <c r="V2006">
        <f>VLOOKUP($D2006,Artslister!$A$1:$W$100,11,FALSE)</f>
        <v>0</v>
      </c>
      <c r="W2006">
        <f>VLOOKUP($D2006,Artslister!$A$1:$W$100,12,FALSE)</f>
        <v>0</v>
      </c>
      <c r="X2006" t="str">
        <f>VLOOKUP($D2006,Artslister!$A$1:$W$100,13,FALSE)</f>
        <v>L.</v>
      </c>
      <c r="Y2006" t="e">
        <f>VLOOKUP($D2006,Artslister!$A$1:$W$100,15,FALSE)</f>
        <v>#N/A</v>
      </c>
      <c r="Z2006" t="e">
        <f>VLOOKUP($D2006,Artslister!$A$1:$W$100,17,FALSE)</f>
        <v>#N/A</v>
      </c>
    </row>
    <row r="2007" spans="1:26" x14ac:dyDescent="0.3">
      <c r="A2007" t="s">
        <v>138</v>
      </c>
      <c r="B2007">
        <v>2022</v>
      </c>
      <c r="C2007" t="s">
        <v>1137</v>
      </c>
      <c r="D2007" t="s">
        <v>1714</v>
      </c>
      <c r="E2007">
        <v>5</v>
      </c>
      <c r="I2007">
        <v>1</v>
      </c>
      <c r="M2007" t="str">
        <f>VLOOKUP($D2007,Artslister!$A$1:$W$100,2,FALSE)</f>
        <v>Rosa sp.</v>
      </c>
      <c r="N2007" t="str">
        <f>VLOOKUP($D2007,Artslister!$A$1:$W$100,3,FALSE)</f>
        <v>103384</v>
      </c>
      <c r="O2007" t="str">
        <f>VLOOKUP($D2007,Artslister!$A$1:$W$100,4,FALSE)</f>
        <v>63344</v>
      </c>
      <c r="P2007" t="str">
        <f>VLOOKUP($D2007,Artslister!$A$1:$W$100,5,FALSE)</f>
        <v>Plantae</v>
      </c>
      <c r="Q2007" t="str">
        <f>VLOOKUP($D2007,Artslister!$A$1:$W$100,6,FALSE)</f>
        <v>Magnoliophyta</v>
      </c>
      <c r="R2007" t="str">
        <f>VLOOKUP($D2007,Artslister!$A$1:$W$100,7,FALSE)</f>
        <v>Eudicots</v>
      </c>
      <c r="S2007" t="str">
        <f>VLOOKUP($D2007,Artslister!$A$1:$W$100,8,FALSE)</f>
        <v>Rosales</v>
      </c>
      <c r="T2007" t="str">
        <f>VLOOKUP($D2007,Artslister!$A$1:$W$100,9,FALSE)</f>
        <v>Rosaceae</v>
      </c>
      <c r="U2007" t="str">
        <f>VLOOKUP($D2007,Artslister!$A$1:$W$100,10,FALSE)</f>
        <v>Rosa</v>
      </c>
      <c r="V2007">
        <f>VLOOKUP($D2007,Artslister!$A$1:$W$100,11,FALSE)</f>
        <v>0</v>
      </c>
      <c r="W2007">
        <f>VLOOKUP($D2007,Artslister!$A$1:$W$100,12,FALSE)</f>
        <v>0</v>
      </c>
      <c r="X2007" t="str">
        <f>VLOOKUP($D2007,Artslister!$A$1:$W$100,13,FALSE)</f>
        <v>L.</v>
      </c>
      <c r="Y2007" t="e">
        <f>VLOOKUP($D2007,Artslister!$A$1:$W$100,15,FALSE)</f>
        <v>#N/A</v>
      </c>
      <c r="Z2007" t="e">
        <f>VLOOKUP($D2007,Artslister!$A$1:$W$100,17,FALSE)</f>
        <v>#N/A</v>
      </c>
    </row>
    <row r="2008" spans="1:26" x14ac:dyDescent="0.3">
      <c r="A2008" t="s">
        <v>138</v>
      </c>
      <c r="B2008">
        <v>2022</v>
      </c>
      <c r="C2008" t="s">
        <v>1126</v>
      </c>
      <c r="D2008" t="s">
        <v>1714</v>
      </c>
      <c r="E2008">
        <v>10</v>
      </c>
      <c r="I2008">
        <v>1</v>
      </c>
      <c r="M2008" t="str">
        <f>VLOOKUP($D2008,Artslister!$A$1:$W$100,2,FALSE)</f>
        <v>Rosa sp.</v>
      </c>
      <c r="N2008" t="str">
        <f>VLOOKUP($D2008,Artslister!$A$1:$W$100,3,FALSE)</f>
        <v>103384</v>
      </c>
      <c r="O2008" t="str">
        <f>VLOOKUP($D2008,Artslister!$A$1:$W$100,4,FALSE)</f>
        <v>63344</v>
      </c>
      <c r="P2008" t="str">
        <f>VLOOKUP($D2008,Artslister!$A$1:$W$100,5,FALSE)</f>
        <v>Plantae</v>
      </c>
      <c r="Q2008" t="str">
        <f>VLOOKUP($D2008,Artslister!$A$1:$W$100,6,FALSE)</f>
        <v>Magnoliophyta</v>
      </c>
      <c r="R2008" t="str">
        <f>VLOOKUP($D2008,Artslister!$A$1:$W$100,7,FALSE)</f>
        <v>Eudicots</v>
      </c>
      <c r="S2008" t="str">
        <f>VLOOKUP($D2008,Artslister!$A$1:$W$100,8,FALSE)</f>
        <v>Rosales</v>
      </c>
      <c r="T2008" t="str">
        <f>VLOOKUP($D2008,Artslister!$A$1:$W$100,9,FALSE)</f>
        <v>Rosaceae</v>
      </c>
      <c r="U2008" t="str">
        <f>VLOOKUP($D2008,Artslister!$A$1:$W$100,10,FALSE)</f>
        <v>Rosa</v>
      </c>
      <c r="V2008">
        <f>VLOOKUP($D2008,Artslister!$A$1:$W$100,11,FALSE)</f>
        <v>0</v>
      </c>
      <c r="W2008">
        <f>VLOOKUP($D2008,Artslister!$A$1:$W$100,12,FALSE)</f>
        <v>0</v>
      </c>
      <c r="X2008" t="str">
        <f>VLOOKUP($D2008,Artslister!$A$1:$W$100,13,FALSE)</f>
        <v>L.</v>
      </c>
      <c r="Y2008" t="e">
        <f>VLOOKUP($D2008,Artslister!$A$1:$W$100,15,FALSE)</f>
        <v>#N/A</v>
      </c>
      <c r="Z2008" t="e">
        <f>VLOOKUP($D2008,Artslister!$A$1:$W$100,17,FALSE)</f>
        <v>#N/A</v>
      </c>
    </row>
    <row r="2009" spans="1:26" x14ac:dyDescent="0.3">
      <c r="A2009" t="s">
        <v>138</v>
      </c>
      <c r="B2009">
        <v>2022</v>
      </c>
      <c r="C2009" t="s">
        <v>1134</v>
      </c>
      <c r="D2009" t="s">
        <v>1714</v>
      </c>
      <c r="E2009">
        <v>7</v>
      </c>
      <c r="I2009">
        <v>1</v>
      </c>
      <c r="M2009" t="str">
        <f>VLOOKUP($D2009,Artslister!$A$1:$W$100,2,FALSE)</f>
        <v>Rosa sp.</v>
      </c>
      <c r="N2009" t="str">
        <f>VLOOKUP($D2009,Artslister!$A$1:$W$100,3,FALSE)</f>
        <v>103384</v>
      </c>
      <c r="O2009" t="str">
        <f>VLOOKUP($D2009,Artslister!$A$1:$W$100,4,FALSE)</f>
        <v>63344</v>
      </c>
      <c r="P2009" t="str">
        <f>VLOOKUP($D2009,Artslister!$A$1:$W$100,5,FALSE)</f>
        <v>Plantae</v>
      </c>
      <c r="Q2009" t="str">
        <f>VLOOKUP($D2009,Artslister!$A$1:$W$100,6,FALSE)</f>
        <v>Magnoliophyta</v>
      </c>
      <c r="R2009" t="str">
        <f>VLOOKUP($D2009,Artslister!$A$1:$W$100,7,FALSE)</f>
        <v>Eudicots</v>
      </c>
      <c r="S2009" t="str">
        <f>VLOOKUP($D2009,Artslister!$A$1:$W$100,8,FALSE)</f>
        <v>Rosales</v>
      </c>
      <c r="T2009" t="str">
        <f>VLOOKUP($D2009,Artslister!$A$1:$W$100,9,FALSE)</f>
        <v>Rosaceae</v>
      </c>
      <c r="U2009" t="str">
        <f>VLOOKUP($D2009,Artslister!$A$1:$W$100,10,FALSE)</f>
        <v>Rosa</v>
      </c>
      <c r="V2009">
        <f>VLOOKUP($D2009,Artslister!$A$1:$W$100,11,FALSE)</f>
        <v>0</v>
      </c>
      <c r="W2009">
        <f>VLOOKUP($D2009,Artslister!$A$1:$W$100,12,FALSE)</f>
        <v>0</v>
      </c>
      <c r="X2009" t="str">
        <f>VLOOKUP($D2009,Artslister!$A$1:$W$100,13,FALSE)</f>
        <v>L.</v>
      </c>
      <c r="Y2009" t="e">
        <f>VLOOKUP($D2009,Artslister!$A$1:$W$100,15,FALSE)</f>
        <v>#N/A</v>
      </c>
      <c r="Z2009" t="e">
        <f>VLOOKUP($D2009,Artslister!$A$1:$W$100,17,FALSE)</f>
        <v>#N/A</v>
      </c>
    </row>
    <row r="2010" spans="1:26" x14ac:dyDescent="0.3">
      <c r="A2010" t="s">
        <v>138</v>
      </c>
      <c r="B2010">
        <v>2022</v>
      </c>
      <c r="C2010" t="s">
        <v>1133</v>
      </c>
      <c r="D2010" t="s">
        <v>1714</v>
      </c>
      <c r="E2010">
        <v>1</v>
      </c>
      <c r="I2010">
        <v>1</v>
      </c>
      <c r="M2010" t="str">
        <f>VLOOKUP($D2010,Artslister!$A$1:$W$100,2,FALSE)</f>
        <v>Rosa sp.</v>
      </c>
      <c r="N2010" t="str">
        <f>VLOOKUP($D2010,Artslister!$A$1:$W$100,3,FALSE)</f>
        <v>103384</v>
      </c>
      <c r="O2010" t="str">
        <f>VLOOKUP($D2010,Artslister!$A$1:$W$100,4,FALSE)</f>
        <v>63344</v>
      </c>
      <c r="P2010" t="str">
        <f>VLOOKUP($D2010,Artslister!$A$1:$W$100,5,FALSE)</f>
        <v>Plantae</v>
      </c>
      <c r="Q2010" t="str">
        <f>VLOOKUP($D2010,Artslister!$A$1:$W$100,6,FALSE)</f>
        <v>Magnoliophyta</v>
      </c>
      <c r="R2010" t="str">
        <f>VLOOKUP($D2010,Artslister!$A$1:$W$100,7,FALSE)</f>
        <v>Eudicots</v>
      </c>
      <c r="S2010" t="str">
        <f>VLOOKUP($D2010,Artslister!$A$1:$W$100,8,FALSE)</f>
        <v>Rosales</v>
      </c>
      <c r="T2010" t="str">
        <f>VLOOKUP($D2010,Artslister!$A$1:$W$100,9,FALSE)</f>
        <v>Rosaceae</v>
      </c>
      <c r="U2010" t="str">
        <f>VLOOKUP($D2010,Artslister!$A$1:$W$100,10,FALSE)</f>
        <v>Rosa</v>
      </c>
      <c r="V2010">
        <f>VLOOKUP($D2010,Artslister!$A$1:$W$100,11,FALSE)</f>
        <v>0</v>
      </c>
      <c r="W2010">
        <f>VLOOKUP($D2010,Artslister!$A$1:$W$100,12,FALSE)</f>
        <v>0</v>
      </c>
      <c r="X2010" t="str">
        <f>VLOOKUP($D2010,Artslister!$A$1:$W$100,13,FALSE)</f>
        <v>L.</v>
      </c>
      <c r="Y2010" t="e">
        <f>VLOOKUP($D2010,Artslister!$A$1:$W$100,15,FALSE)</f>
        <v>#N/A</v>
      </c>
      <c r="Z2010" t="e">
        <f>VLOOKUP($D2010,Artslister!$A$1:$W$100,17,FALSE)</f>
        <v>#N/A</v>
      </c>
    </row>
    <row r="2011" spans="1:26" x14ac:dyDescent="0.3">
      <c r="A2011" t="s">
        <v>138</v>
      </c>
      <c r="B2011">
        <v>2022</v>
      </c>
      <c r="C2011" t="s">
        <v>1127</v>
      </c>
      <c r="D2011" t="s">
        <v>1714</v>
      </c>
      <c r="E2011">
        <v>5</v>
      </c>
      <c r="I2011">
        <v>1</v>
      </c>
      <c r="M2011" t="str">
        <f>VLOOKUP($D2011,Artslister!$A$1:$W$100,2,FALSE)</f>
        <v>Rosa sp.</v>
      </c>
      <c r="N2011" t="str">
        <f>VLOOKUP($D2011,Artslister!$A$1:$W$100,3,FALSE)</f>
        <v>103384</v>
      </c>
      <c r="O2011" t="str">
        <f>VLOOKUP($D2011,Artslister!$A$1:$W$100,4,FALSE)</f>
        <v>63344</v>
      </c>
      <c r="P2011" t="str">
        <f>VLOOKUP($D2011,Artslister!$A$1:$W$100,5,FALSE)</f>
        <v>Plantae</v>
      </c>
      <c r="Q2011" t="str">
        <f>VLOOKUP($D2011,Artslister!$A$1:$W$100,6,FALSE)</f>
        <v>Magnoliophyta</v>
      </c>
      <c r="R2011" t="str">
        <f>VLOOKUP($D2011,Artslister!$A$1:$W$100,7,FALSE)</f>
        <v>Eudicots</v>
      </c>
      <c r="S2011" t="str">
        <f>VLOOKUP($D2011,Artslister!$A$1:$W$100,8,FALSE)</f>
        <v>Rosales</v>
      </c>
      <c r="T2011" t="str">
        <f>VLOOKUP($D2011,Artslister!$A$1:$W$100,9,FALSE)</f>
        <v>Rosaceae</v>
      </c>
      <c r="U2011" t="str">
        <f>VLOOKUP($D2011,Artslister!$A$1:$W$100,10,FALSE)</f>
        <v>Rosa</v>
      </c>
      <c r="V2011">
        <f>VLOOKUP($D2011,Artslister!$A$1:$W$100,11,FALSE)</f>
        <v>0</v>
      </c>
      <c r="W2011">
        <f>VLOOKUP($D2011,Artslister!$A$1:$W$100,12,FALSE)</f>
        <v>0</v>
      </c>
      <c r="X2011" t="str">
        <f>VLOOKUP($D2011,Artslister!$A$1:$W$100,13,FALSE)</f>
        <v>L.</v>
      </c>
      <c r="Y2011" t="e">
        <f>VLOOKUP($D2011,Artslister!$A$1:$W$100,15,FALSE)</f>
        <v>#N/A</v>
      </c>
      <c r="Z2011" t="e">
        <f>VLOOKUP($D2011,Artslister!$A$1:$W$100,17,FALSE)</f>
        <v>#N/A</v>
      </c>
    </row>
    <row r="2012" spans="1:26" x14ac:dyDescent="0.3">
      <c r="A2012" t="s">
        <v>138</v>
      </c>
      <c r="B2012">
        <v>2022</v>
      </c>
      <c r="C2012" t="s">
        <v>1128</v>
      </c>
      <c r="D2012" t="s">
        <v>1714</v>
      </c>
      <c r="E2012">
        <v>35</v>
      </c>
      <c r="I2012">
        <v>1</v>
      </c>
      <c r="M2012" t="str">
        <f>VLOOKUP($D2012,Artslister!$A$1:$W$100,2,FALSE)</f>
        <v>Rosa sp.</v>
      </c>
      <c r="N2012" t="str">
        <f>VLOOKUP($D2012,Artslister!$A$1:$W$100,3,FALSE)</f>
        <v>103384</v>
      </c>
      <c r="O2012" t="str">
        <f>VLOOKUP($D2012,Artslister!$A$1:$W$100,4,FALSE)</f>
        <v>63344</v>
      </c>
      <c r="P2012" t="str">
        <f>VLOOKUP($D2012,Artslister!$A$1:$W$100,5,FALSE)</f>
        <v>Plantae</v>
      </c>
      <c r="Q2012" t="str">
        <f>VLOOKUP($D2012,Artslister!$A$1:$W$100,6,FALSE)</f>
        <v>Magnoliophyta</v>
      </c>
      <c r="R2012" t="str">
        <f>VLOOKUP($D2012,Artslister!$A$1:$W$100,7,FALSE)</f>
        <v>Eudicots</v>
      </c>
      <c r="S2012" t="str">
        <f>VLOOKUP($D2012,Artslister!$A$1:$W$100,8,FALSE)</f>
        <v>Rosales</v>
      </c>
      <c r="T2012" t="str">
        <f>VLOOKUP($D2012,Artslister!$A$1:$W$100,9,FALSE)</f>
        <v>Rosaceae</v>
      </c>
      <c r="U2012" t="str">
        <f>VLOOKUP($D2012,Artslister!$A$1:$W$100,10,FALSE)</f>
        <v>Rosa</v>
      </c>
      <c r="V2012">
        <f>VLOOKUP($D2012,Artslister!$A$1:$W$100,11,FALSE)</f>
        <v>0</v>
      </c>
      <c r="W2012">
        <f>VLOOKUP($D2012,Artslister!$A$1:$W$100,12,FALSE)</f>
        <v>0</v>
      </c>
      <c r="X2012" t="str">
        <f>VLOOKUP($D2012,Artslister!$A$1:$W$100,13,FALSE)</f>
        <v>L.</v>
      </c>
      <c r="Y2012" t="e">
        <f>VLOOKUP($D2012,Artslister!$A$1:$W$100,15,FALSE)</f>
        <v>#N/A</v>
      </c>
      <c r="Z2012" t="e">
        <f>VLOOKUP($D2012,Artslister!$A$1:$W$100,17,FALSE)</f>
        <v>#N/A</v>
      </c>
    </row>
    <row r="2013" spans="1:26" x14ac:dyDescent="0.3">
      <c r="A2013" t="s">
        <v>138</v>
      </c>
      <c r="B2013">
        <v>2022</v>
      </c>
      <c r="C2013" t="s">
        <v>1131</v>
      </c>
      <c r="D2013" t="s">
        <v>1714</v>
      </c>
      <c r="E2013">
        <v>0.1</v>
      </c>
      <c r="I2013">
        <v>1</v>
      </c>
      <c r="M2013" t="str">
        <f>VLOOKUP($D2013,Artslister!$A$1:$W$100,2,FALSE)</f>
        <v>Rosa sp.</v>
      </c>
      <c r="N2013" t="str">
        <f>VLOOKUP($D2013,Artslister!$A$1:$W$100,3,FALSE)</f>
        <v>103384</v>
      </c>
      <c r="O2013" t="str">
        <f>VLOOKUP($D2013,Artslister!$A$1:$W$100,4,FALSE)</f>
        <v>63344</v>
      </c>
      <c r="P2013" t="str">
        <f>VLOOKUP($D2013,Artslister!$A$1:$W$100,5,FALSE)</f>
        <v>Plantae</v>
      </c>
      <c r="Q2013" t="str">
        <f>VLOOKUP($D2013,Artslister!$A$1:$W$100,6,FALSE)</f>
        <v>Magnoliophyta</v>
      </c>
      <c r="R2013" t="str">
        <f>VLOOKUP($D2013,Artslister!$A$1:$W$100,7,FALSE)</f>
        <v>Eudicots</v>
      </c>
      <c r="S2013" t="str">
        <f>VLOOKUP($D2013,Artslister!$A$1:$W$100,8,FALSE)</f>
        <v>Rosales</v>
      </c>
      <c r="T2013" t="str">
        <f>VLOOKUP($D2013,Artslister!$A$1:$W$100,9,FALSE)</f>
        <v>Rosaceae</v>
      </c>
      <c r="U2013" t="str">
        <f>VLOOKUP($D2013,Artslister!$A$1:$W$100,10,FALSE)</f>
        <v>Rosa</v>
      </c>
      <c r="V2013">
        <f>VLOOKUP($D2013,Artslister!$A$1:$W$100,11,FALSE)</f>
        <v>0</v>
      </c>
      <c r="W2013">
        <f>VLOOKUP($D2013,Artslister!$A$1:$W$100,12,FALSE)</f>
        <v>0</v>
      </c>
      <c r="X2013" t="str">
        <f>VLOOKUP($D2013,Artslister!$A$1:$W$100,13,FALSE)</f>
        <v>L.</v>
      </c>
      <c r="Y2013" t="e">
        <f>VLOOKUP($D2013,Artslister!$A$1:$W$100,15,FALSE)</f>
        <v>#N/A</v>
      </c>
      <c r="Z2013" t="e">
        <f>VLOOKUP($D2013,Artslister!$A$1:$W$100,17,FALSE)</f>
        <v>#N/A</v>
      </c>
    </row>
    <row r="2014" spans="1:26" x14ac:dyDescent="0.3">
      <c r="A2014" t="s">
        <v>56</v>
      </c>
      <c r="B2014">
        <v>2022</v>
      </c>
      <c r="C2014" t="s">
        <v>1479</v>
      </c>
      <c r="D2014" t="s">
        <v>1714</v>
      </c>
      <c r="E2014">
        <v>1</v>
      </c>
      <c r="I2014">
        <v>1</v>
      </c>
      <c r="M2014" t="str">
        <f>VLOOKUP($D2014,Artslister!$A$1:$W$100,2,FALSE)</f>
        <v>Rosa sp.</v>
      </c>
      <c r="N2014" t="str">
        <f>VLOOKUP($D2014,Artslister!$A$1:$W$100,3,FALSE)</f>
        <v>103384</v>
      </c>
      <c r="O2014" t="str">
        <f>VLOOKUP($D2014,Artslister!$A$1:$W$100,4,FALSE)</f>
        <v>63344</v>
      </c>
      <c r="P2014" t="str">
        <f>VLOOKUP($D2014,Artslister!$A$1:$W$100,5,FALSE)</f>
        <v>Plantae</v>
      </c>
      <c r="Q2014" t="str">
        <f>VLOOKUP($D2014,Artslister!$A$1:$W$100,6,FALSE)</f>
        <v>Magnoliophyta</v>
      </c>
      <c r="R2014" t="str">
        <f>VLOOKUP($D2014,Artslister!$A$1:$W$100,7,FALSE)</f>
        <v>Eudicots</v>
      </c>
      <c r="S2014" t="str">
        <f>VLOOKUP($D2014,Artslister!$A$1:$W$100,8,FALSE)</f>
        <v>Rosales</v>
      </c>
      <c r="T2014" t="str">
        <f>VLOOKUP($D2014,Artslister!$A$1:$W$100,9,FALSE)</f>
        <v>Rosaceae</v>
      </c>
      <c r="U2014" t="str">
        <f>VLOOKUP($D2014,Artslister!$A$1:$W$100,10,FALSE)</f>
        <v>Rosa</v>
      </c>
      <c r="V2014">
        <f>VLOOKUP($D2014,Artslister!$A$1:$W$100,11,FALSE)</f>
        <v>0</v>
      </c>
      <c r="W2014">
        <f>VLOOKUP($D2014,Artslister!$A$1:$W$100,12,FALSE)</f>
        <v>0</v>
      </c>
      <c r="X2014" t="str">
        <f>VLOOKUP($D2014,Artslister!$A$1:$W$100,13,FALSE)</f>
        <v>L.</v>
      </c>
      <c r="Y2014" t="e">
        <f>VLOOKUP($D2014,Artslister!$A$1:$W$100,15,FALSE)</f>
        <v>#N/A</v>
      </c>
      <c r="Z2014" t="e">
        <f>VLOOKUP($D2014,Artslister!$A$1:$W$100,17,FALSE)</f>
        <v>#N/A</v>
      </c>
    </row>
    <row r="2015" spans="1:26" x14ac:dyDescent="0.3">
      <c r="A2015" t="s">
        <v>56</v>
      </c>
      <c r="B2015">
        <v>2022</v>
      </c>
      <c r="C2015" t="s">
        <v>1500</v>
      </c>
      <c r="D2015" t="s">
        <v>1714</v>
      </c>
      <c r="E2015">
        <v>15</v>
      </c>
      <c r="I2015">
        <v>1</v>
      </c>
      <c r="M2015" t="str">
        <f>VLOOKUP($D2015,Artslister!$A$1:$W$100,2,FALSE)</f>
        <v>Rosa sp.</v>
      </c>
      <c r="N2015" t="str">
        <f>VLOOKUP($D2015,Artslister!$A$1:$W$100,3,FALSE)</f>
        <v>103384</v>
      </c>
      <c r="O2015" t="str">
        <f>VLOOKUP($D2015,Artslister!$A$1:$W$100,4,FALSE)</f>
        <v>63344</v>
      </c>
      <c r="P2015" t="str">
        <f>VLOOKUP($D2015,Artslister!$A$1:$W$100,5,FALSE)</f>
        <v>Plantae</v>
      </c>
      <c r="Q2015" t="str">
        <f>VLOOKUP($D2015,Artslister!$A$1:$W$100,6,FALSE)</f>
        <v>Magnoliophyta</v>
      </c>
      <c r="R2015" t="str">
        <f>VLOOKUP($D2015,Artslister!$A$1:$W$100,7,FALSE)</f>
        <v>Eudicots</v>
      </c>
      <c r="S2015" t="str">
        <f>VLOOKUP($D2015,Artslister!$A$1:$W$100,8,FALSE)</f>
        <v>Rosales</v>
      </c>
      <c r="T2015" t="str">
        <f>VLOOKUP($D2015,Artslister!$A$1:$W$100,9,FALSE)</f>
        <v>Rosaceae</v>
      </c>
      <c r="U2015" t="str">
        <f>VLOOKUP($D2015,Artslister!$A$1:$W$100,10,FALSE)</f>
        <v>Rosa</v>
      </c>
      <c r="V2015">
        <f>VLOOKUP($D2015,Artslister!$A$1:$W$100,11,FALSE)</f>
        <v>0</v>
      </c>
      <c r="W2015">
        <f>VLOOKUP($D2015,Artslister!$A$1:$W$100,12,FALSE)</f>
        <v>0</v>
      </c>
      <c r="X2015" t="str">
        <f>VLOOKUP($D2015,Artslister!$A$1:$W$100,13,FALSE)</f>
        <v>L.</v>
      </c>
      <c r="Y2015" t="e">
        <f>VLOOKUP($D2015,Artslister!$A$1:$W$100,15,FALSE)</f>
        <v>#N/A</v>
      </c>
      <c r="Z2015" t="e">
        <f>VLOOKUP($D2015,Artslister!$A$1:$W$100,17,FALSE)</f>
        <v>#N/A</v>
      </c>
    </row>
    <row r="2016" spans="1:26" x14ac:dyDescent="0.3">
      <c r="A2016" t="s">
        <v>56</v>
      </c>
      <c r="B2016">
        <v>2022</v>
      </c>
      <c r="C2016" t="s">
        <v>1496</v>
      </c>
      <c r="D2016" t="s">
        <v>1714</v>
      </c>
      <c r="E2016">
        <v>1</v>
      </c>
      <c r="I2016">
        <v>1</v>
      </c>
      <c r="M2016" t="str">
        <f>VLOOKUP($D2016,Artslister!$A$1:$W$100,2,FALSE)</f>
        <v>Rosa sp.</v>
      </c>
      <c r="N2016" t="str">
        <f>VLOOKUP($D2016,Artslister!$A$1:$W$100,3,FALSE)</f>
        <v>103384</v>
      </c>
      <c r="O2016" t="str">
        <f>VLOOKUP($D2016,Artslister!$A$1:$W$100,4,FALSE)</f>
        <v>63344</v>
      </c>
      <c r="P2016" t="str">
        <f>VLOOKUP($D2016,Artslister!$A$1:$W$100,5,FALSE)</f>
        <v>Plantae</v>
      </c>
      <c r="Q2016" t="str">
        <f>VLOOKUP($D2016,Artslister!$A$1:$W$100,6,FALSE)</f>
        <v>Magnoliophyta</v>
      </c>
      <c r="R2016" t="str">
        <f>VLOOKUP($D2016,Artslister!$A$1:$W$100,7,FALSE)</f>
        <v>Eudicots</v>
      </c>
      <c r="S2016" t="str">
        <f>VLOOKUP($D2016,Artslister!$A$1:$W$100,8,FALSE)</f>
        <v>Rosales</v>
      </c>
      <c r="T2016" t="str">
        <f>VLOOKUP($D2016,Artslister!$A$1:$W$100,9,FALSE)</f>
        <v>Rosaceae</v>
      </c>
      <c r="U2016" t="str">
        <f>VLOOKUP($D2016,Artslister!$A$1:$W$100,10,FALSE)</f>
        <v>Rosa</v>
      </c>
      <c r="V2016">
        <f>VLOOKUP($D2016,Artslister!$A$1:$W$100,11,FALSE)</f>
        <v>0</v>
      </c>
      <c r="W2016">
        <f>VLOOKUP($D2016,Artslister!$A$1:$W$100,12,FALSE)</f>
        <v>0</v>
      </c>
      <c r="X2016" t="str">
        <f>VLOOKUP($D2016,Artslister!$A$1:$W$100,13,FALSE)</f>
        <v>L.</v>
      </c>
      <c r="Y2016" t="e">
        <f>VLOOKUP($D2016,Artslister!$A$1:$W$100,15,FALSE)</f>
        <v>#N/A</v>
      </c>
      <c r="Z2016" t="e">
        <f>VLOOKUP($D2016,Artslister!$A$1:$W$100,17,FALSE)</f>
        <v>#N/A</v>
      </c>
    </row>
    <row r="2017" spans="1:26" x14ac:dyDescent="0.3">
      <c r="A2017" t="s">
        <v>56</v>
      </c>
      <c r="B2017">
        <v>2022</v>
      </c>
      <c r="C2017" t="s">
        <v>1469</v>
      </c>
      <c r="D2017" t="s">
        <v>1714</v>
      </c>
      <c r="E2017">
        <v>5</v>
      </c>
      <c r="I2017">
        <v>1</v>
      </c>
      <c r="M2017" t="str">
        <f>VLOOKUP($D2017,Artslister!$A$1:$W$100,2,FALSE)</f>
        <v>Rosa sp.</v>
      </c>
      <c r="N2017" t="str">
        <f>VLOOKUP($D2017,Artslister!$A$1:$W$100,3,FALSE)</f>
        <v>103384</v>
      </c>
      <c r="O2017" t="str">
        <f>VLOOKUP($D2017,Artslister!$A$1:$W$100,4,FALSE)</f>
        <v>63344</v>
      </c>
      <c r="P2017" t="str">
        <f>VLOOKUP($D2017,Artslister!$A$1:$W$100,5,FALSE)</f>
        <v>Plantae</v>
      </c>
      <c r="Q2017" t="str">
        <f>VLOOKUP($D2017,Artslister!$A$1:$W$100,6,FALSE)</f>
        <v>Magnoliophyta</v>
      </c>
      <c r="R2017" t="str">
        <f>VLOOKUP($D2017,Artslister!$A$1:$W$100,7,FALSE)</f>
        <v>Eudicots</v>
      </c>
      <c r="S2017" t="str">
        <f>VLOOKUP($D2017,Artslister!$A$1:$W$100,8,FALSE)</f>
        <v>Rosales</v>
      </c>
      <c r="T2017" t="str">
        <f>VLOOKUP($D2017,Artslister!$A$1:$W$100,9,FALSE)</f>
        <v>Rosaceae</v>
      </c>
      <c r="U2017" t="str">
        <f>VLOOKUP($D2017,Artslister!$A$1:$W$100,10,FALSE)</f>
        <v>Rosa</v>
      </c>
      <c r="V2017">
        <f>VLOOKUP($D2017,Artslister!$A$1:$W$100,11,FALSE)</f>
        <v>0</v>
      </c>
      <c r="W2017">
        <f>VLOOKUP($D2017,Artslister!$A$1:$W$100,12,FALSE)</f>
        <v>0</v>
      </c>
      <c r="X2017" t="str">
        <f>VLOOKUP($D2017,Artslister!$A$1:$W$100,13,FALSE)</f>
        <v>L.</v>
      </c>
      <c r="Y2017" t="e">
        <f>VLOOKUP($D2017,Artslister!$A$1:$W$100,15,FALSE)</f>
        <v>#N/A</v>
      </c>
      <c r="Z2017" t="e">
        <f>VLOOKUP($D2017,Artslister!$A$1:$W$100,17,FALSE)</f>
        <v>#N/A</v>
      </c>
    </row>
    <row r="2018" spans="1:26" x14ac:dyDescent="0.3">
      <c r="A2018" t="s">
        <v>98</v>
      </c>
      <c r="B2018">
        <v>2022</v>
      </c>
      <c r="C2018" t="s">
        <v>1561</v>
      </c>
      <c r="D2018" t="s">
        <v>1714</v>
      </c>
      <c r="E2018">
        <v>10</v>
      </c>
      <c r="I2018">
        <v>1</v>
      </c>
      <c r="M2018" t="str">
        <f>VLOOKUP($D2018,Artslister!$A$1:$W$100,2,FALSE)</f>
        <v>Rosa sp.</v>
      </c>
      <c r="N2018" t="str">
        <f>VLOOKUP($D2018,Artslister!$A$1:$W$100,3,FALSE)</f>
        <v>103384</v>
      </c>
      <c r="O2018" t="str">
        <f>VLOOKUP($D2018,Artslister!$A$1:$W$100,4,FALSE)</f>
        <v>63344</v>
      </c>
      <c r="P2018" t="str">
        <f>VLOOKUP($D2018,Artslister!$A$1:$W$100,5,FALSE)</f>
        <v>Plantae</v>
      </c>
      <c r="Q2018" t="str">
        <f>VLOOKUP($D2018,Artslister!$A$1:$W$100,6,FALSE)</f>
        <v>Magnoliophyta</v>
      </c>
      <c r="R2018" t="str">
        <f>VLOOKUP($D2018,Artslister!$A$1:$W$100,7,FALSE)</f>
        <v>Eudicots</v>
      </c>
      <c r="S2018" t="str">
        <f>VLOOKUP($D2018,Artslister!$A$1:$W$100,8,FALSE)</f>
        <v>Rosales</v>
      </c>
      <c r="T2018" t="str">
        <f>VLOOKUP($D2018,Artslister!$A$1:$W$100,9,FALSE)</f>
        <v>Rosaceae</v>
      </c>
      <c r="U2018" t="str">
        <f>VLOOKUP($D2018,Artslister!$A$1:$W$100,10,FALSE)</f>
        <v>Rosa</v>
      </c>
      <c r="V2018">
        <f>VLOOKUP($D2018,Artslister!$A$1:$W$100,11,FALSE)</f>
        <v>0</v>
      </c>
      <c r="W2018">
        <f>VLOOKUP($D2018,Artslister!$A$1:$W$100,12,FALSE)</f>
        <v>0</v>
      </c>
      <c r="X2018" t="str">
        <f>VLOOKUP($D2018,Artslister!$A$1:$W$100,13,FALSE)</f>
        <v>L.</v>
      </c>
      <c r="Y2018" t="e">
        <f>VLOOKUP($D2018,Artslister!$A$1:$W$100,15,FALSE)</f>
        <v>#N/A</v>
      </c>
      <c r="Z2018" t="e">
        <f>VLOOKUP($D2018,Artslister!$A$1:$W$100,17,FALSE)</f>
        <v>#N/A</v>
      </c>
    </row>
    <row r="2019" spans="1:26" x14ac:dyDescent="0.3">
      <c r="A2019" t="s">
        <v>98</v>
      </c>
      <c r="B2019">
        <v>2022</v>
      </c>
      <c r="C2019" t="s">
        <v>1557</v>
      </c>
      <c r="D2019" t="s">
        <v>1714</v>
      </c>
      <c r="E2019">
        <v>5</v>
      </c>
      <c r="I2019">
        <v>1</v>
      </c>
      <c r="M2019" t="str">
        <f>VLOOKUP($D2019,Artslister!$A$1:$W$100,2,FALSE)</f>
        <v>Rosa sp.</v>
      </c>
      <c r="N2019" t="str">
        <f>VLOOKUP($D2019,Artslister!$A$1:$W$100,3,FALSE)</f>
        <v>103384</v>
      </c>
      <c r="O2019" t="str">
        <f>VLOOKUP($D2019,Artslister!$A$1:$W$100,4,FALSE)</f>
        <v>63344</v>
      </c>
      <c r="P2019" t="str">
        <f>VLOOKUP($D2019,Artslister!$A$1:$W$100,5,FALSE)</f>
        <v>Plantae</v>
      </c>
      <c r="Q2019" t="str">
        <f>VLOOKUP($D2019,Artslister!$A$1:$W$100,6,FALSE)</f>
        <v>Magnoliophyta</v>
      </c>
      <c r="R2019" t="str">
        <f>VLOOKUP($D2019,Artslister!$A$1:$W$100,7,FALSE)</f>
        <v>Eudicots</v>
      </c>
      <c r="S2019" t="str">
        <f>VLOOKUP($D2019,Artslister!$A$1:$W$100,8,FALSE)</f>
        <v>Rosales</v>
      </c>
      <c r="T2019" t="str">
        <f>VLOOKUP($D2019,Artslister!$A$1:$W$100,9,FALSE)</f>
        <v>Rosaceae</v>
      </c>
      <c r="U2019" t="str">
        <f>VLOOKUP($D2019,Artslister!$A$1:$W$100,10,FALSE)</f>
        <v>Rosa</v>
      </c>
      <c r="V2019">
        <f>VLOOKUP($D2019,Artslister!$A$1:$W$100,11,FALSE)</f>
        <v>0</v>
      </c>
      <c r="W2019">
        <f>VLOOKUP($D2019,Artslister!$A$1:$W$100,12,FALSE)</f>
        <v>0</v>
      </c>
      <c r="X2019" t="str">
        <f>VLOOKUP($D2019,Artslister!$A$1:$W$100,13,FALSE)</f>
        <v>L.</v>
      </c>
      <c r="Y2019" t="e">
        <f>VLOOKUP($D2019,Artslister!$A$1:$W$100,15,FALSE)</f>
        <v>#N/A</v>
      </c>
      <c r="Z2019" t="e">
        <f>VLOOKUP($D2019,Artslister!$A$1:$W$100,17,FALSE)</f>
        <v>#N/A</v>
      </c>
    </row>
    <row r="2020" spans="1:26" x14ac:dyDescent="0.3">
      <c r="A2020" t="s">
        <v>98</v>
      </c>
      <c r="B2020">
        <v>2022</v>
      </c>
      <c r="C2020" t="s">
        <v>1558</v>
      </c>
      <c r="D2020" t="s">
        <v>1714</v>
      </c>
      <c r="E2020">
        <v>2</v>
      </c>
      <c r="I2020">
        <v>1</v>
      </c>
      <c r="M2020" t="str">
        <f>VLOOKUP($D2020,Artslister!$A$1:$W$100,2,FALSE)</f>
        <v>Rosa sp.</v>
      </c>
      <c r="N2020" t="str">
        <f>VLOOKUP($D2020,Artslister!$A$1:$W$100,3,FALSE)</f>
        <v>103384</v>
      </c>
      <c r="O2020" t="str">
        <f>VLOOKUP($D2020,Artslister!$A$1:$W$100,4,FALSE)</f>
        <v>63344</v>
      </c>
      <c r="P2020" t="str">
        <f>VLOOKUP($D2020,Artslister!$A$1:$W$100,5,FALSE)</f>
        <v>Plantae</v>
      </c>
      <c r="Q2020" t="str">
        <f>VLOOKUP($D2020,Artslister!$A$1:$W$100,6,FALSE)</f>
        <v>Magnoliophyta</v>
      </c>
      <c r="R2020" t="str">
        <f>VLOOKUP($D2020,Artslister!$A$1:$W$100,7,FALSE)</f>
        <v>Eudicots</v>
      </c>
      <c r="S2020" t="str">
        <f>VLOOKUP($D2020,Artslister!$A$1:$W$100,8,FALSE)</f>
        <v>Rosales</v>
      </c>
      <c r="T2020" t="str">
        <f>VLOOKUP($D2020,Artslister!$A$1:$W$100,9,FALSE)</f>
        <v>Rosaceae</v>
      </c>
      <c r="U2020" t="str">
        <f>VLOOKUP($D2020,Artslister!$A$1:$W$100,10,FALSE)</f>
        <v>Rosa</v>
      </c>
      <c r="V2020">
        <f>VLOOKUP($D2020,Artslister!$A$1:$W$100,11,FALSE)</f>
        <v>0</v>
      </c>
      <c r="W2020">
        <f>VLOOKUP($D2020,Artslister!$A$1:$W$100,12,FALSE)</f>
        <v>0</v>
      </c>
      <c r="X2020" t="str">
        <f>VLOOKUP($D2020,Artslister!$A$1:$W$100,13,FALSE)</f>
        <v>L.</v>
      </c>
      <c r="Y2020" t="e">
        <f>VLOOKUP($D2020,Artslister!$A$1:$W$100,15,FALSE)</f>
        <v>#N/A</v>
      </c>
      <c r="Z2020" t="e">
        <f>VLOOKUP($D2020,Artslister!$A$1:$W$100,17,FALSE)</f>
        <v>#N/A</v>
      </c>
    </row>
    <row r="2021" spans="1:26" x14ac:dyDescent="0.3">
      <c r="A2021" t="s">
        <v>149</v>
      </c>
      <c r="B2021">
        <v>2022</v>
      </c>
      <c r="C2021" t="s">
        <v>1698</v>
      </c>
      <c r="D2021" t="s">
        <v>1714</v>
      </c>
      <c r="E2021">
        <v>4</v>
      </c>
      <c r="I2021">
        <v>1</v>
      </c>
      <c r="M2021" t="str">
        <f>VLOOKUP($D2021,Artslister!$A$1:$W$100,2,FALSE)</f>
        <v>Rosa sp.</v>
      </c>
      <c r="N2021" t="str">
        <f>VLOOKUP($D2021,Artslister!$A$1:$W$100,3,FALSE)</f>
        <v>103384</v>
      </c>
      <c r="O2021" t="str">
        <f>VLOOKUP($D2021,Artslister!$A$1:$W$100,4,FALSE)</f>
        <v>63344</v>
      </c>
      <c r="P2021" t="str">
        <f>VLOOKUP($D2021,Artslister!$A$1:$W$100,5,FALSE)</f>
        <v>Plantae</v>
      </c>
      <c r="Q2021" t="str">
        <f>VLOOKUP($D2021,Artslister!$A$1:$W$100,6,FALSE)</f>
        <v>Magnoliophyta</v>
      </c>
      <c r="R2021" t="str">
        <f>VLOOKUP($D2021,Artslister!$A$1:$W$100,7,FALSE)</f>
        <v>Eudicots</v>
      </c>
      <c r="S2021" t="str">
        <f>VLOOKUP($D2021,Artslister!$A$1:$W$100,8,FALSE)</f>
        <v>Rosales</v>
      </c>
      <c r="T2021" t="str">
        <f>VLOOKUP($D2021,Artslister!$A$1:$W$100,9,FALSE)</f>
        <v>Rosaceae</v>
      </c>
      <c r="U2021" t="str">
        <f>VLOOKUP($D2021,Artslister!$A$1:$W$100,10,FALSE)</f>
        <v>Rosa</v>
      </c>
      <c r="V2021">
        <f>VLOOKUP($D2021,Artslister!$A$1:$W$100,11,FALSE)</f>
        <v>0</v>
      </c>
      <c r="W2021">
        <f>VLOOKUP($D2021,Artslister!$A$1:$W$100,12,FALSE)</f>
        <v>0</v>
      </c>
      <c r="X2021" t="str">
        <f>VLOOKUP($D2021,Artslister!$A$1:$W$100,13,FALSE)</f>
        <v>L.</v>
      </c>
      <c r="Y2021" t="e">
        <f>VLOOKUP($D2021,Artslister!$A$1:$W$100,15,FALSE)</f>
        <v>#N/A</v>
      </c>
      <c r="Z2021" t="e">
        <f>VLOOKUP($D2021,Artslister!$A$1:$W$100,17,FALSE)</f>
        <v>#N/A</v>
      </c>
    </row>
    <row r="2022" spans="1:26" x14ac:dyDescent="0.3">
      <c r="A2022" t="s">
        <v>149</v>
      </c>
      <c r="B2022">
        <v>2022</v>
      </c>
      <c r="C2022" t="s">
        <v>1689</v>
      </c>
      <c r="D2022" t="s">
        <v>1714</v>
      </c>
      <c r="E2022">
        <v>6</v>
      </c>
      <c r="I2022">
        <v>1</v>
      </c>
      <c r="M2022" t="str">
        <f>VLOOKUP($D2022,Artslister!$A$1:$W$100,2,FALSE)</f>
        <v>Rosa sp.</v>
      </c>
      <c r="N2022" t="str">
        <f>VLOOKUP($D2022,Artslister!$A$1:$W$100,3,FALSE)</f>
        <v>103384</v>
      </c>
      <c r="O2022" t="str">
        <f>VLOOKUP($D2022,Artslister!$A$1:$W$100,4,FALSE)</f>
        <v>63344</v>
      </c>
      <c r="P2022" t="str">
        <f>VLOOKUP($D2022,Artslister!$A$1:$W$100,5,FALSE)</f>
        <v>Plantae</v>
      </c>
      <c r="Q2022" t="str">
        <f>VLOOKUP($D2022,Artslister!$A$1:$W$100,6,FALSE)</f>
        <v>Magnoliophyta</v>
      </c>
      <c r="R2022" t="str">
        <f>VLOOKUP($D2022,Artslister!$A$1:$W$100,7,FALSE)</f>
        <v>Eudicots</v>
      </c>
      <c r="S2022" t="str">
        <f>VLOOKUP($D2022,Artslister!$A$1:$W$100,8,FALSE)</f>
        <v>Rosales</v>
      </c>
      <c r="T2022" t="str">
        <f>VLOOKUP($D2022,Artslister!$A$1:$W$100,9,FALSE)</f>
        <v>Rosaceae</v>
      </c>
      <c r="U2022" t="str">
        <f>VLOOKUP($D2022,Artslister!$A$1:$W$100,10,FALSE)</f>
        <v>Rosa</v>
      </c>
      <c r="V2022">
        <f>VLOOKUP($D2022,Artslister!$A$1:$W$100,11,FALSE)</f>
        <v>0</v>
      </c>
      <c r="W2022">
        <f>VLOOKUP($D2022,Artslister!$A$1:$W$100,12,FALSE)</f>
        <v>0</v>
      </c>
      <c r="X2022" t="str">
        <f>VLOOKUP($D2022,Artslister!$A$1:$W$100,13,FALSE)</f>
        <v>L.</v>
      </c>
      <c r="Y2022" t="e">
        <f>VLOOKUP($D2022,Artslister!$A$1:$W$100,15,FALSE)</f>
        <v>#N/A</v>
      </c>
      <c r="Z2022" t="e">
        <f>VLOOKUP($D2022,Artslister!$A$1:$W$100,17,FALSE)</f>
        <v>#N/A</v>
      </c>
    </row>
    <row r="2023" spans="1:26" x14ac:dyDescent="0.3">
      <c r="A2023" t="s">
        <v>143</v>
      </c>
      <c r="B2023">
        <v>2022</v>
      </c>
      <c r="C2023" t="s">
        <v>1671</v>
      </c>
      <c r="D2023" t="s">
        <v>1714</v>
      </c>
      <c r="E2023">
        <v>1</v>
      </c>
      <c r="I2023">
        <v>1</v>
      </c>
      <c r="M2023" t="str">
        <f>VLOOKUP($D2023,Artslister!$A$1:$W$100,2,FALSE)</f>
        <v>Rosa sp.</v>
      </c>
      <c r="N2023" t="str">
        <f>VLOOKUP($D2023,Artslister!$A$1:$W$100,3,FALSE)</f>
        <v>103384</v>
      </c>
      <c r="O2023" t="str">
        <f>VLOOKUP($D2023,Artslister!$A$1:$W$100,4,FALSE)</f>
        <v>63344</v>
      </c>
      <c r="P2023" t="str">
        <f>VLOOKUP($D2023,Artslister!$A$1:$W$100,5,FALSE)</f>
        <v>Plantae</v>
      </c>
      <c r="Q2023" t="str">
        <f>VLOOKUP($D2023,Artslister!$A$1:$W$100,6,FALSE)</f>
        <v>Magnoliophyta</v>
      </c>
      <c r="R2023" t="str">
        <f>VLOOKUP($D2023,Artslister!$A$1:$W$100,7,FALSE)</f>
        <v>Eudicots</v>
      </c>
      <c r="S2023" t="str">
        <f>VLOOKUP($D2023,Artslister!$A$1:$W$100,8,FALSE)</f>
        <v>Rosales</v>
      </c>
      <c r="T2023" t="str">
        <f>VLOOKUP($D2023,Artslister!$A$1:$W$100,9,FALSE)</f>
        <v>Rosaceae</v>
      </c>
      <c r="U2023" t="str">
        <f>VLOOKUP($D2023,Artslister!$A$1:$W$100,10,FALSE)</f>
        <v>Rosa</v>
      </c>
      <c r="V2023">
        <f>VLOOKUP($D2023,Artslister!$A$1:$W$100,11,FALSE)</f>
        <v>0</v>
      </c>
      <c r="W2023">
        <f>VLOOKUP($D2023,Artslister!$A$1:$W$100,12,FALSE)</f>
        <v>0</v>
      </c>
      <c r="X2023" t="str">
        <f>VLOOKUP($D2023,Artslister!$A$1:$W$100,13,FALSE)</f>
        <v>L.</v>
      </c>
      <c r="Y2023" t="e">
        <f>VLOOKUP($D2023,Artslister!$A$1:$W$100,15,FALSE)</f>
        <v>#N/A</v>
      </c>
      <c r="Z2023" t="e">
        <f>VLOOKUP($D2023,Artslister!$A$1:$W$100,17,FALSE)</f>
        <v>#N/A</v>
      </c>
    </row>
    <row r="2024" spans="1:26" x14ac:dyDescent="0.3">
      <c r="A2024" t="s">
        <v>143</v>
      </c>
      <c r="B2024">
        <v>2022</v>
      </c>
      <c r="C2024" t="s">
        <v>1670</v>
      </c>
      <c r="D2024" t="s">
        <v>1714</v>
      </c>
      <c r="E2024">
        <v>2</v>
      </c>
      <c r="I2024">
        <v>1</v>
      </c>
      <c r="M2024" t="str">
        <f>VLOOKUP($D2024,Artslister!$A$1:$W$100,2,FALSE)</f>
        <v>Rosa sp.</v>
      </c>
      <c r="N2024" t="str">
        <f>VLOOKUP($D2024,Artslister!$A$1:$W$100,3,FALSE)</f>
        <v>103384</v>
      </c>
      <c r="O2024" t="str">
        <f>VLOOKUP($D2024,Artslister!$A$1:$W$100,4,FALSE)</f>
        <v>63344</v>
      </c>
      <c r="P2024" t="str">
        <f>VLOOKUP($D2024,Artslister!$A$1:$W$100,5,FALSE)</f>
        <v>Plantae</v>
      </c>
      <c r="Q2024" t="str">
        <f>VLOOKUP($D2024,Artslister!$A$1:$W$100,6,FALSE)</f>
        <v>Magnoliophyta</v>
      </c>
      <c r="R2024" t="str">
        <f>VLOOKUP($D2024,Artslister!$A$1:$W$100,7,FALSE)</f>
        <v>Eudicots</v>
      </c>
      <c r="S2024" t="str">
        <f>VLOOKUP($D2024,Artslister!$A$1:$W$100,8,FALSE)</f>
        <v>Rosales</v>
      </c>
      <c r="T2024" t="str">
        <f>VLOOKUP($D2024,Artslister!$A$1:$W$100,9,FALSE)</f>
        <v>Rosaceae</v>
      </c>
      <c r="U2024" t="str">
        <f>VLOOKUP($D2024,Artslister!$A$1:$W$100,10,FALSE)</f>
        <v>Rosa</v>
      </c>
      <c r="V2024">
        <f>VLOOKUP($D2024,Artslister!$A$1:$W$100,11,FALSE)</f>
        <v>0</v>
      </c>
      <c r="W2024">
        <f>VLOOKUP($D2024,Artslister!$A$1:$W$100,12,FALSE)</f>
        <v>0</v>
      </c>
      <c r="X2024" t="str">
        <f>VLOOKUP($D2024,Artslister!$A$1:$W$100,13,FALSE)</f>
        <v>L.</v>
      </c>
      <c r="Y2024" t="e">
        <f>VLOOKUP($D2024,Artslister!$A$1:$W$100,15,FALSE)</f>
        <v>#N/A</v>
      </c>
      <c r="Z2024" t="e">
        <f>VLOOKUP($D2024,Artslister!$A$1:$W$100,17,FALSE)</f>
        <v>#N/A</v>
      </c>
    </row>
    <row r="2025" spans="1:26" x14ac:dyDescent="0.3">
      <c r="A2025" t="s">
        <v>143</v>
      </c>
      <c r="B2025">
        <v>2022</v>
      </c>
      <c r="C2025" t="s">
        <v>1674</v>
      </c>
      <c r="D2025" t="s">
        <v>1714</v>
      </c>
      <c r="E2025">
        <v>4</v>
      </c>
      <c r="I2025">
        <v>1</v>
      </c>
      <c r="M2025" t="str">
        <f>VLOOKUP($D2025,Artslister!$A$1:$W$100,2,FALSE)</f>
        <v>Rosa sp.</v>
      </c>
      <c r="N2025" t="str">
        <f>VLOOKUP($D2025,Artslister!$A$1:$W$100,3,FALSE)</f>
        <v>103384</v>
      </c>
      <c r="O2025" t="str">
        <f>VLOOKUP($D2025,Artslister!$A$1:$W$100,4,FALSE)</f>
        <v>63344</v>
      </c>
      <c r="P2025" t="str">
        <f>VLOOKUP($D2025,Artslister!$A$1:$W$100,5,FALSE)</f>
        <v>Plantae</v>
      </c>
      <c r="Q2025" t="str">
        <f>VLOOKUP($D2025,Artslister!$A$1:$W$100,6,FALSE)</f>
        <v>Magnoliophyta</v>
      </c>
      <c r="R2025" t="str">
        <f>VLOOKUP($D2025,Artslister!$A$1:$W$100,7,FALSE)</f>
        <v>Eudicots</v>
      </c>
      <c r="S2025" t="str">
        <f>VLOOKUP($D2025,Artslister!$A$1:$W$100,8,FALSE)</f>
        <v>Rosales</v>
      </c>
      <c r="T2025" t="str">
        <f>VLOOKUP($D2025,Artslister!$A$1:$W$100,9,FALSE)</f>
        <v>Rosaceae</v>
      </c>
      <c r="U2025" t="str">
        <f>VLOOKUP($D2025,Artslister!$A$1:$W$100,10,FALSE)</f>
        <v>Rosa</v>
      </c>
      <c r="V2025">
        <f>VLOOKUP($D2025,Artslister!$A$1:$W$100,11,FALSE)</f>
        <v>0</v>
      </c>
      <c r="W2025">
        <f>VLOOKUP($D2025,Artslister!$A$1:$W$100,12,FALSE)</f>
        <v>0</v>
      </c>
      <c r="X2025" t="str">
        <f>VLOOKUP($D2025,Artslister!$A$1:$W$100,13,FALSE)</f>
        <v>L.</v>
      </c>
      <c r="Y2025" t="e">
        <f>VLOOKUP($D2025,Artslister!$A$1:$W$100,15,FALSE)</f>
        <v>#N/A</v>
      </c>
      <c r="Z2025" t="e">
        <f>VLOOKUP($D2025,Artslister!$A$1:$W$100,17,FALSE)</f>
        <v>#N/A</v>
      </c>
    </row>
    <row r="2026" spans="1:26" x14ac:dyDescent="0.3">
      <c r="A2026" t="s">
        <v>143</v>
      </c>
      <c r="B2026">
        <v>2022</v>
      </c>
      <c r="C2026" t="s">
        <v>1680</v>
      </c>
      <c r="D2026" t="s">
        <v>1714</v>
      </c>
      <c r="E2026">
        <v>15</v>
      </c>
      <c r="I2026">
        <v>1</v>
      </c>
      <c r="M2026" t="str">
        <f>VLOOKUP($D2026,Artslister!$A$1:$W$100,2,FALSE)</f>
        <v>Rosa sp.</v>
      </c>
      <c r="N2026" t="str">
        <f>VLOOKUP($D2026,Artslister!$A$1:$W$100,3,FALSE)</f>
        <v>103384</v>
      </c>
      <c r="O2026" t="str">
        <f>VLOOKUP($D2026,Artslister!$A$1:$W$100,4,FALSE)</f>
        <v>63344</v>
      </c>
      <c r="P2026" t="str">
        <f>VLOOKUP($D2026,Artslister!$A$1:$W$100,5,FALSE)</f>
        <v>Plantae</v>
      </c>
      <c r="Q2026" t="str">
        <f>VLOOKUP($D2026,Artslister!$A$1:$W$100,6,FALSE)</f>
        <v>Magnoliophyta</v>
      </c>
      <c r="R2026" t="str">
        <f>VLOOKUP($D2026,Artslister!$A$1:$W$100,7,FALSE)</f>
        <v>Eudicots</v>
      </c>
      <c r="S2026" t="str">
        <f>VLOOKUP($D2026,Artslister!$A$1:$W$100,8,FALSE)</f>
        <v>Rosales</v>
      </c>
      <c r="T2026" t="str">
        <f>VLOOKUP($D2026,Artslister!$A$1:$W$100,9,FALSE)</f>
        <v>Rosaceae</v>
      </c>
      <c r="U2026" t="str">
        <f>VLOOKUP($D2026,Artslister!$A$1:$W$100,10,FALSE)</f>
        <v>Rosa</v>
      </c>
      <c r="V2026">
        <f>VLOOKUP($D2026,Artslister!$A$1:$W$100,11,FALSE)</f>
        <v>0</v>
      </c>
      <c r="W2026">
        <f>VLOOKUP($D2026,Artslister!$A$1:$W$100,12,FALSE)</f>
        <v>0</v>
      </c>
      <c r="X2026" t="str">
        <f>VLOOKUP($D2026,Artslister!$A$1:$W$100,13,FALSE)</f>
        <v>L.</v>
      </c>
      <c r="Y2026" t="e">
        <f>VLOOKUP($D2026,Artslister!$A$1:$W$100,15,FALSE)</f>
        <v>#N/A</v>
      </c>
      <c r="Z2026" t="e">
        <f>VLOOKUP($D2026,Artslister!$A$1:$W$100,17,FALSE)</f>
        <v>#N/A</v>
      </c>
    </row>
    <row r="2027" spans="1:26" x14ac:dyDescent="0.3">
      <c r="A2027" t="s">
        <v>124</v>
      </c>
      <c r="B2027">
        <v>2022</v>
      </c>
      <c r="C2027" t="s">
        <v>1258</v>
      </c>
      <c r="D2027" t="s">
        <v>1714</v>
      </c>
      <c r="E2027">
        <v>3</v>
      </c>
      <c r="I2027">
        <v>1</v>
      </c>
      <c r="M2027" t="str">
        <f>VLOOKUP($D2027,Artslister!$A$1:$W$100,2,FALSE)</f>
        <v>Rosa sp.</v>
      </c>
      <c r="N2027" t="str">
        <f>VLOOKUP($D2027,Artslister!$A$1:$W$100,3,FALSE)</f>
        <v>103384</v>
      </c>
      <c r="O2027" t="str">
        <f>VLOOKUP($D2027,Artslister!$A$1:$W$100,4,FALSE)</f>
        <v>63344</v>
      </c>
      <c r="P2027" t="str">
        <f>VLOOKUP($D2027,Artslister!$A$1:$W$100,5,FALSE)</f>
        <v>Plantae</v>
      </c>
      <c r="Q2027" t="str">
        <f>VLOOKUP($D2027,Artslister!$A$1:$W$100,6,FALSE)</f>
        <v>Magnoliophyta</v>
      </c>
      <c r="R2027" t="str">
        <f>VLOOKUP($D2027,Artslister!$A$1:$W$100,7,FALSE)</f>
        <v>Eudicots</v>
      </c>
      <c r="S2027" t="str">
        <f>VLOOKUP($D2027,Artslister!$A$1:$W$100,8,FALSE)</f>
        <v>Rosales</v>
      </c>
      <c r="T2027" t="str">
        <f>VLOOKUP($D2027,Artslister!$A$1:$W$100,9,FALSE)</f>
        <v>Rosaceae</v>
      </c>
      <c r="U2027" t="str">
        <f>VLOOKUP($D2027,Artslister!$A$1:$W$100,10,FALSE)</f>
        <v>Rosa</v>
      </c>
      <c r="V2027">
        <f>VLOOKUP($D2027,Artslister!$A$1:$W$100,11,FALSE)</f>
        <v>0</v>
      </c>
      <c r="W2027">
        <f>VLOOKUP($D2027,Artslister!$A$1:$W$100,12,FALSE)</f>
        <v>0</v>
      </c>
      <c r="X2027" t="str">
        <f>VLOOKUP($D2027,Artslister!$A$1:$W$100,13,FALSE)</f>
        <v>L.</v>
      </c>
      <c r="Y2027" t="e">
        <f>VLOOKUP($D2027,Artslister!$A$1:$W$100,15,FALSE)</f>
        <v>#N/A</v>
      </c>
      <c r="Z2027" t="e">
        <f>VLOOKUP($D2027,Artslister!$A$1:$W$100,17,FALSE)</f>
        <v>#N/A</v>
      </c>
    </row>
    <row r="2028" spans="1:26" x14ac:dyDescent="0.3">
      <c r="A2028" t="s">
        <v>124</v>
      </c>
      <c r="B2028">
        <v>2022</v>
      </c>
      <c r="C2028" t="s">
        <v>1259</v>
      </c>
      <c r="D2028" t="s">
        <v>1714</v>
      </c>
      <c r="E2028">
        <v>5</v>
      </c>
      <c r="I2028">
        <v>1</v>
      </c>
      <c r="M2028" t="str">
        <f>VLOOKUP($D2028,Artslister!$A$1:$W$100,2,FALSE)</f>
        <v>Rosa sp.</v>
      </c>
      <c r="N2028" t="str">
        <f>VLOOKUP($D2028,Artslister!$A$1:$W$100,3,FALSE)</f>
        <v>103384</v>
      </c>
      <c r="O2028" t="str">
        <f>VLOOKUP($D2028,Artslister!$A$1:$W$100,4,FALSE)</f>
        <v>63344</v>
      </c>
      <c r="P2028" t="str">
        <f>VLOOKUP($D2028,Artslister!$A$1:$W$100,5,FALSE)</f>
        <v>Plantae</v>
      </c>
      <c r="Q2028" t="str">
        <f>VLOOKUP($D2028,Artslister!$A$1:$W$100,6,FALSE)</f>
        <v>Magnoliophyta</v>
      </c>
      <c r="R2028" t="str">
        <f>VLOOKUP($D2028,Artslister!$A$1:$W$100,7,FALSE)</f>
        <v>Eudicots</v>
      </c>
      <c r="S2028" t="str">
        <f>VLOOKUP($D2028,Artslister!$A$1:$W$100,8,FALSE)</f>
        <v>Rosales</v>
      </c>
      <c r="T2028" t="str">
        <f>VLOOKUP($D2028,Artslister!$A$1:$W$100,9,FALSE)</f>
        <v>Rosaceae</v>
      </c>
      <c r="U2028" t="str">
        <f>VLOOKUP($D2028,Artslister!$A$1:$W$100,10,FALSE)</f>
        <v>Rosa</v>
      </c>
      <c r="V2028">
        <f>VLOOKUP($D2028,Artslister!$A$1:$W$100,11,FALSE)</f>
        <v>0</v>
      </c>
      <c r="W2028">
        <f>VLOOKUP($D2028,Artslister!$A$1:$W$100,12,FALSE)</f>
        <v>0</v>
      </c>
      <c r="X2028" t="str">
        <f>VLOOKUP($D2028,Artslister!$A$1:$W$100,13,FALSE)</f>
        <v>L.</v>
      </c>
      <c r="Y2028" t="e">
        <f>VLOOKUP($D2028,Artslister!$A$1:$W$100,15,FALSE)</f>
        <v>#N/A</v>
      </c>
      <c r="Z2028" t="e">
        <f>VLOOKUP($D2028,Artslister!$A$1:$W$100,17,FALSE)</f>
        <v>#N/A</v>
      </c>
    </row>
    <row r="2029" spans="1:26" x14ac:dyDescent="0.3">
      <c r="A2029" t="s">
        <v>124</v>
      </c>
      <c r="B2029">
        <v>2022</v>
      </c>
      <c r="C2029" t="s">
        <v>1261</v>
      </c>
      <c r="D2029" t="s">
        <v>1714</v>
      </c>
      <c r="E2029">
        <v>5</v>
      </c>
      <c r="I2029">
        <v>1</v>
      </c>
      <c r="M2029" t="str">
        <f>VLOOKUP($D2029,Artslister!$A$1:$W$100,2,FALSE)</f>
        <v>Rosa sp.</v>
      </c>
      <c r="N2029" t="str">
        <f>VLOOKUP($D2029,Artslister!$A$1:$W$100,3,FALSE)</f>
        <v>103384</v>
      </c>
      <c r="O2029" t="str">
        <f>VLOOKUP($D2029,Artslister!$A$1:$W$100,4,FALSE)</f>
        <v>63344</v>
      </c>
      <c r="P2029" t="str">
        <f>VLOOKUP($D2029,Artslister!$A$1:$W$100,5,FALSE)</f>
        <v>Plantae</v>
      </c>
      <c r="Q2029" t="str">
        <f>VLOOKUP($D2029,Artslister!$A$1:$W$100,6,FALSE)</f>
        <v>Magnoliophyta</v>
      </c>
      <c r="R2029" t="str">
        <f>VLOOKUP($D2029,Artslister!$A$1:$W$100,7,FALSE)</f>
        <v>Eudicots</v>
      </c>
      <c r="S2029" t="str">
        <f>VLOOKUP($D2029,Artslister!$A$1:$W$100,8,FALSE)</f>
        <v>Rosales</v>
      </c>
      <c r="T2029" t="str">
        <f>VLOOKUP($D2029,Artslister!$A$1:$W$100,9,FALSE)</f>
        <v>Rosaceae</v>
      </c>
      <c r="U2029" t="str">
        <f>VLOOKUP($D2029,Artslister!$A$1:$W$100,10,FALSE)</f>
        <v>Rosa</v>
      </c>
      <c r="V2029">
        <f>VLOOKUP($D2029,Artslister!$A$1:$W$100,11,FALSE)</f>
        <v>0</v>
      </c>
      <c r="W2029">
        <f>VLOOKUP($D2029,Artslister!$A$1:$W$100,12,FALSE)</f>
        <v>0</v>
      </c>
      <c r="X2029" t="str">
        <f>VLOOKUP($D2029,Artslister!$A$1:$W$100,13,FALSE)</f>
        <v>L.</v>
      </c>
      <c r="Y2029" t="e">
        <f>VLOOKUP($D2029,Artslister!$A$1:$W$100,15,FALSE)</f>
        <v>#N/A</v>
      </c>
      <c r="Z2029" t="e">
        <f>VLOOKUP($D2029,Artslister!$A$1:$W$100,17,FALSE)</f>
        <v>#N/A</v>
      </c>
    </row>
    <row r="2030" spans="1:26" x14ac:dyDescent="0.3">
      <c r="A2030" t="s">
        <v>124</v>
      </c>
      <c r="B2030">
        <v>2022</v>
      </c>
      <c r="C2030" t="s">
        <v>1263</v>
      </c>
      <c r="D2030" t="s">
        <v>1714</v>
      </c>
      <c r="E2030">
        <v>1</v>
      </c>
      <c r="I2030">
        <v>1</v>
      </c>
      <c r="M2030" t="str">
        <f>VLOOKUP($D2030,Artslister!$A$1:$W$100,2,FALSE)</f>
        <v>Rosa sp.</v>
      </c>
      <c r="N2030" t="str">
        <f>VLOOKUP($D2030,Artslister!$A$1:$W$100,3,FALSE)</f>
        <v>103384</v>
      </c>
      <c r="O2030" t="str">
        <f>VLOOKUP($D2030,Artslister!$A$1:$W$100,4,FALSE)</f>
        <v>63344</v>
      </c>
      <c r="P2030" t="str">
        <f>VLOOKUP($D2030,Artslister!$A$1:$W$100,5,FALSE)</f>
        <v>Plantae</v>
      </c>
      <c r="Q2030" t="str">
        <f>VLOOKUP($D2030,Artslister!$A$1:$W$100,6,FALSE)</f>
        <v>Magnoliophyta</v>
      </c>
      <c r="R2030" t="str">
        <f>VLOOKUP($D2030,Artslister!$A$1:$W$100,7,FALSE)</f>
        <v>Eudicots</v>
      </c>
      <c r="S2030" t="str">
        <f>VLOOKUP($D2030,Artslister!$A$1:$W$100,8,FALSE)</f>
        <v>Rosales</v>
      </c>
      <c r="T2030" t="str">
        <f>VLOOKUP($D2030,Artslister!$A$1:$W$100,9,FALSE)</f>
        <v>Rosaceae</v>
      </c>
      <c r="U2030" t="str">
        <f>VLOOKUP($D2030,Artslister!$A$1:$W$100,10,FALSE)</f>
        <v>Rosa</v>
      </c>
      <c r="V2030">
        <f>VLOOKUP($D2030,Artslister!$A$1:$W$100,11,FALSE)</f>
        <v>0</v>
      </c>
      <c r="W2030">
        <f>VLOOKUP($D2030,Artslister!$A$1:$W$100,12,FALSE)</f>
        <v>0</v>
      </c>
      <c r="X2030" t="str">
        <f>VLOOKUP($D2030,Artslister!$A$1:$W$100,13,FALSE)</f>
        <v>L.</v>
      </c>
      <c r="Y2030" t="e">
        <f>VLOOKUP($D2030,Artslister!$A$1:$W$100,15,FALSE)</f>
        <v>#N/A</v>
      </c>
      <c r="Z2030" t="e">
        <f>VLOOKUP($D2030,Artslister!$A$1:$W$100,17,FALSE)</f>
        <v>#N/A</v>
      </c>
    </row>
    <row r="2031" spans="1:26" x14ac:dyDescent="0.3">
      <c r="A2031" t="s">
        <v>124</v>
      </c>
      <c r="B2031">
        <v>2022</v>
      </c>
      <c r="C2031" t="s">
        <v>1264</v>
      </c>
      <c r="D2031" t="s">
        <v>1714</v>
      </c>
      <c r="E2031">
        <v>10</v>
      </c>
      <c r="I2031">
        <v>1</v>
      </c>
      <c r="M2031" t="str">
        <f>VLOOKUP($D2031,Artslister!$A$1:$W$100,2,FALSE)</f>
        <v>Rosa sp.</v>
      </c>
      <c r="N2031" t="str">
        <f>VLOOKUP($D2031,Artslister!$A$1:$W$100,3,FALSE)</f>
        <v>103384</v>
      </c>
      <c r="O2031" t="str">
        <f>VLOOKUP($D2031,Artslister!$A$1:$W$100,4,FALSE)</f>
        <v>63344</v>
      </c>
      <c r="P2031" t="str">
        <f>VLOOKUP($D2031,Artslister!$A$1:$W$100,5,FALSE)</f>
        <v>Plantae</v>
      </c>
      <c r="Q2031" t="str">
        <f>VLOOKUP($D2031,Artslister!$A$1:$W$100,6,FALSE)</f>
        <v>Magnoliophyta</v>
      </c>
      <c r="R2031" t="str">
        <f>VLOOKUP($D2031,Artslister!$A$1:$W$100,7,FALSE)</f>
        <v>Eudicots</v>
      </c>
      <c r="S2031" t="str">
        <f>VLOOKUP($D2031,Artslister!$A$1:$W$100,8,FALSE)</f>
        <v>Rosales</v>
      </c>
      <c r="T2031" t="str">
        <f>VLOOKUP($D2031,Artslister!$A$1:$W$100,9,FALSE)</f>
        <v>Rosaceae</v>
      </c>
      <c r="U2031" t="str">
        <f>VLOOKUP($D2031,Artslister!$A$1:$W$100,10,FALSE)</f>
        <v>Rosa</v>
      </c>
      <c r="V2031">
        <f>VLOOKUP($D2031,Artslister!$A$1:$W$100,11,FALSE)</f>
        <v>0</v>
      </c>
      <c r="W2031">
        <f>VLOOKUP($D2031,Artslister!$A$1:$W$100,12,FALSE)</f>
        <v>0</v>
      </c>
      <c r="X2031" t="str">
        <f>VLOOKUP($D2031,Artslister!$A$1:$W$100,13,FALSE)</f>
        <v>L.</v>
      </c>
      <c r="Y2031" t="e">
        <f>VLOOKUP($D2031,Artslister!$A$1:$W$100,15,FALSE)</f>
        <v>#N/A</v>
      </c>
      <c r="Z2031" t="e">
        <f>VLOOKUP($D2031,Artslister!$A$1:$W$100,17,FALSE)</f>
        <v>#N/A</v>
      </c>
    </row>
    <row r="2032" spans="1:26" x14ac:dyDescent="0.3">
      <c r="A2032" t="s">
        <v>124</v>
      </c>
      <c r="B2032">
        <v>2022</v>
      </c>
      <c r="C2032" t="s">
        <v>1256</v>
      </c>
      <c r="D2032" t="s">
        <v>1714</v>
      </c>
      <c r="E2032">
        <v>6</v>
      </c>
      <c r="I2032">
        <v>1</v>
      </c>
      <c r="M2032" t="str">
        <f>VLOOKUP($D2032,Artslister!$A$1:$W$100,2,FALSE)</f>
        <v>Rosa sp.</v>
      </c>
      <c r="N2032" t="str">
        <f>VLOOKUP($D2032,Artslister!$A$1:$W$100,3,FALSE)</f>
        <v>103384</v>
      </c>
      <c r="O2032" t="str">
        <f>VLOOKUP($D2032,Artslister!$A$1:$W$100,4,FALSE)</f>
        <v>63344</v>
      </c>
      <c r="P2032" t="str">
        <f>VLOOKUP($D2032,Artslister!$A$1:$W$100,5,FALSE)</f>
        <v>Plantae</v>
      </c>
      <c r="Q2032" t="str">
        <f>VLOOKUP($D2032,Artslister!$A$1:$W$100,6,FALSE)</f>
        <v>Magnoliophyta</v>
      </c>
      <c r="R2032" t="str">
        <f>VLOOKUP($D2032,Artslister!$A$1:$W$100,7,FALSE)</f>
        <v>Eudicots</v>
      </c>
      <c r="S2032" t="str">
        <f>VLOOKUP($D2032,Artslister!$A$1:$W$100,8,FALSE)</f>
        <v>Rosales</v>
      </c>
      <c r="T2032" t="str">
        <f>VLOOKUP($D2032,Artslister!$A$1:$W$100,9,FALSE)</f>
        <v>Rosaceae</v>
      </c>
      <c r="U2032" t="str">
        <f>VLOOKUP($D2032,Artslister!$A$1:$W$100,10,FALSE)</f>
        <v>Rosa</v>
      </c>
      <c r="V2032">
        <f>VLOOKUP($D2032,Artslister!$A$1:$W$100,11,FALSE)</f>
        <v>0</v>
      </c>
      <c r="W2032">
        <f>VLOOKUP($D2032,Artslister!$A$1:$W$100,12,FALSE)</f>
        <v>0</v>
      </c>
      <c r="X2032" t="str">
        <f>VLOOKUP($D2032,Artslister!$A$1:$W$100,13,FALSE)</f>
        <v>L.</v>
      </c>
      <c r="Y2032" t="e">
        <f>VLOOKUP($D2032,Artslister!$A$1:$W$100,15,FALSE)</f>
        <v>#N/A</v>
      </c>
      <c r="Z2032" t="e">
        <f>VLOOKUP($D2032,Artslister!$A$1:$W$100,17,FALSE)</f>
        <v>#N/A</v>
      </c>
    </row>
    <row r="2033" spans="1:26" x14ac:dyDescent="0.3">
      <c r="A2033" t="s">
        <v>124</v>
      </c>
      <c r="B2033">
        <v>2022</v>
      </c>
      <c r="C2033" t="s">
        <v>1257</v>
      </c>
      <c r="D2033" t="s">
        <v>1714</v>
      </c>
      <c r="E2033">
        <v>2</v>
      </c>
      <c r="I2033">
        <v>1</v>
      </c>
      <c r="M2033" t="str">
        <f>VLOOKUP($D2033,Artslister!$A$1:$W$100,2,FALSE)</f>
        <v>Rosa sp.</v>
      </c>
      <c r="N2033" t="str">
        <f>VLOOKUP($D2033,Artslister!$A$1:$W$100,3,FALSE)</f>
        <v>103384</v>
      </c>
      <c r="O2033" t="str">
        <f>VLOOKUP($D2033,Artslister!$A$1:$W$100,4,FALSE)</f>
        <v>63344</v>
      </c>
      <c r="P2033" t="str">
        <f>VLOOKUP($D2033,Artslister!$A$1:$W$100,5,FALSE)</f>
        <v>Plantae</v>
      </c>
      <c r="Q2033" t="str">
        <f>VLOOKUP($D2033,Artslister!$A$1:$W$100,6,FALSE)</f>
        <v>Magnoliophyta</v>
      </c>
      <c r="R2033" t="str">
        <f>VLOOKUP($D2033,Artslister!$A$1:$W$100,7,FALSE)</f>
        <v>Eudicots</v>
      </c>
      <c r="S2033" t="str">
        <f>VLOOKUP($D2033,Artslister!$A$1:$W$100,8,FALSE)</f>
        <v>Rosales</v>
      </c>
      <c r="T2033" t="str">
        <f>VLOOKUP($D2033,Artslister!$A$1:$W$100,9,FALSE)</f>
        <v>Rosaceae</v>
      </c>
      <c r="U2033" t="str">
        <f>VLOOKUP($D2033,Artslister!$A$1:$W$100,10,FALSE)</f>
        <v>Rosa</v>
      </c>
      <c r="V2033">
        <f>VLOOKUP($D2033,Artslister!$A$1:$W$100,11,FALSE)</f>
        <v>0</v>
      </c>
      <c r="W2033">
        <f>VLOOKUP($D2033,Artslister!$A$1:$W$100,12,FALSE)</f>
        <v>0</v>
      </c>
      <c r="X2033" t="str">
        <f>VLOOKUP($D2033,Artslister!$A$1:$W$100,13,FALSE)</f>
        <v>L.</v>
      </c>
      <c r="Y2033" t="e">
        <f>VLOOKUP($D2033,Artslister!$A$1:$W$100,15,FALSE)</f>
        <v>#N/A</v>
      </c>
      <c r="Z2033" t="e">
        <f>VLOOKUP($D2033,Artslister!$A$1:$W$100,17,FALSE)</f>
        <v>#N/A</v>
      </c>
    </row>
    <row r="2034" spans="1:26" x14ac:dyDescent="0.3">
      <c r="A2034" t="s">
        <v>127</v>
      </c>
      <c r="B2034">
        <v>2022</v>
      </c>
      <c r="C2034" t="s">
        <v>1118</v>
      </c>
      <c r="D2034" t="s">
        <v>1714</v>
      </c>
      <c r="E2034">
        <v>8</v>
      </c>
      <c r="I2034">
        <v>1</v>
      </c>
      <c r="M2034" t="str">
        <f>VLOOKUP($D2034,Artslister!$A$1:$W$100,2,FALSE)</f>
        <v>Rosa sp.</v>
      </c>
      <c r="N2034" t="str">
        <f>VLOOKUP($D2034,Artslister!$A$1:$W$100,3,FALSE)</f>
        <v>103384</v>
      </c>
      <c r="O2034" t="str">
        <f>VLOOKUP($D2034,Artslister!$A$1:$W$100,4,FALSE)</f>
        <v>63344</v>
      </c>
      <c r="P2034" t="str">
        <f>VLOOKUP($D2034,Artslister!$A$1:$W$100,5,FALSE)</f>
        <v>Plantae</v>
      </c>
      <c r="Q2034" t="str">
        <f>VLOOKUP($D2034,Artslister!$A$1:$W$100,6,FALSE)</f>
        <v>Magnoliophyta</v>
      </c>
      <c r="R2034" t="str">
        <f>VLOOKUP($D2034,Artslister!$A$1:$W$100,7,FALSE)</f>
        <v>Eudicots</v>
      </c>
      <c r="S2034" t="str">
        <f>VLOOKUP($D2034,Artslister!$A$1:$W$100,8,FALSE)</f>
        <v>Rosales</v>
      </c>
      <c r="T2034" t="str">
        <f>VLOOKUP($D2034,Artslister!$A$1:$W$100,9,FALSE)</f>
        <v>Rosaceae</v>
      </c>
      <c r="U2034" t="str">
        <f>VLOOKUP($D2034,Artslister!$A$1:$W$100,10,FALSE)</f>
        <v>Rosa</v>
      </c>
      <c r="V2034">
        <f>VLOOKUP($D2034,Artslister!$A$1:$W$100,11,FALSE)</f>
        <v>0</v>
      </c>
      <c r="W2034">
        <f>VLOOKUP($D2034,Artslister!$A$1:$W$100,12,FALSE)</f>
        <v>0</v>
      </c>
      <c r="X2034" t="str">
        <f>VLOOKUP($D2034,Artslister!$A$1:$W$100,13,FALSE)</f>
        <v>L.</v>
      </c>
      <c r="Y2034" t="e">
        <f>VLOOKUP($D2034,Artslister!$A$1:$W$100,15,FALSE)</f>
        <v>#N/A</v>
      </c>
      <c r="Z2034" t="e">
        <f>VLOOKUP($D2034,Artslister!$A$1:$W$100,17,FALSE)</f>
        <v>#N/A</v>
      </c>
    </row>
    <row r="2035" spans="1:26" x14ac:dyDescent="0.3">
      <c r="A2035" t="s">
        <v>127</v>
      </c>
      <c r="B2035">
        <v>2022</v>
      </c>
      <c r="C2035" t="s">
        <v>1116</v>
      </c>
      <c r="D2035" t="s">
        <v>1714</v>
      </c>
      <c r="E2035">
        <v>25</v>
      </c>
      <c r="I2035">
        <v>1</v>
      </c>
      <c r="M2035" t="str">
        <f>VLOOKUP($D2035,Artslister!$A$1:$W$100,2,FALSE)</f>
        <v>Rosa sp.</v>
      </c>
      <c r="N2035" t="str">
        <f>VLOOKUP($D2035,Artslister!$A$1:$W$100,3,FALSE)</f>
        <v>103384</v>
      </c>
      <c r="O2035" t="str">
        <f>VLOOKUP($D2035,Artslister!$A$1:$W$100,4,FALSE)</f>
        <v>63344</v>
      </c>
      <c r="P2035" t="str">
        <f>VLOOKUP($D2035,Artslister!$A$1:$W$100,5,FALSE)</f>
        <v>Plantae</v>
      </c>
      <c r="Q2035" t="str">
        <f>VLOOKUP($D2035,Artslister!$A$1:$W$100,6,FALSE)</f>
        <v>Magnoliophyta</v>
      </c>
      <c r="R2035" t="str">
        <f>VLOOKUP($D2035,Artslister!$A$1:$W$100,7,FALSE)</f>
        <v>Eudicots</v>
      </c>
      <c r="S2035" t="str">
        <f>VLOOKUP($D2035,Artslister!$A$1:$W$100,8,FALSE)</f>
        <v>Rosales</v>
      </c>
      <c r="T2035" t="str">
        <f>VLOOKUP($D2035,Artslister!$A$1:$W$100,9,FALSE)</f>
        <v>Rosaceae</v>
      </c>
      <c r="U2035" t="str">
        <f>VLOOKUP($D2035,Artslister!$A$1:$W$100,10,FALSE)</f>
        <v>Rosa</v>
      </c>
      <c r="V2035">
        <f>VLOOKUP($D2035,Artslister!$A$1:$W$100,11,FALSE)</f>
        <v>0</v>
      </c>
      <c r="W2035">
        <f>VLOOKUP($D2035,Artslister!$A$1:$W$100,12,FALSE)</f>
        <v>0</v>
      </c>
      <c r="X2035" t="str">
        <f>VLOOKUP($D2035,Artslister!$A$1:$W$100,13,FALSE)</f>
        <v>L.</v>
      </c>
      <c r="Y2035" t="e">
        <f>VLOOKUP($D2035,Artslister!$A$1:$W$100,15,FALSE)</f>
        <v>#N/A</v>
      </c>
      <c r="Z2035" t="e">
        <f>VLOOKUP($D2035,Artslister!$A$1:$W$100,17,FALSE)</f>
        <v>#N/A</v>
      </c>
    </row>
    <row r="2036" spans="1:26" x14ac:dyDescent="0.3">
      <c r="A2036" t="s">
        <v>127</v>
      </c>
      <c r="B2036">
        <v>2022</v>
      </c>
      <c r="C2036" t="s">
        <v>1120</v>
      </c>
      <c r="D2036" t="s">
        <v>1714</v>
      </c>
      <c r="E2036">
        <v>35</v>
      </c>
      <c r="I2036">
        <v>1</v>
      </c>
      <c r="M2036" t="str">
        <f>VLOOKUP($D2036,Artslister!$A$1:$W$100,2,FALSE)</f>
        <v>Rosa sp.</v>
      </c>
      <c r="N2036" t="str">
        <f>VLOOKUP($D2036,Artslister!$A$1:$W$100,3,FALSE)</f>
        <v>103384</v>
      </c>
      <c r="O2036" t="str">
        <f>VLOOKUP($D2036,Artslister!$A$1:$W$100,4,FALSE)</f>
        <v>63344</v>
      </c>
      <c r="P2036" t="str">
        <f>VLOOKUP($D2036,Artslister!$A$1:$W$100,5,FALSE)</f>
        <v>Plantae</v>
      </c>
      <c r="Q2036" t="str">
        <f>VLOOKUP($D2036,Artslister!$A$1:$W$100,6,FALSE)</f>
        <v>Magnoliophyta</v>
      </c>
      <c r="R2036" t="str">
        <f>VLOOKUP($D2036,Artslister!$A$1:$W$100,7,FALSE)</f>
        <v>Eudicots</v>
      </c>
      <c r="S2036" t="str">
        <f>VLOOKUP($D2036,Artslister!$A$1:$W$100,8,FALSE)</f>
        <v>Rosales</v>
      </c>
      <c r="T2036" t="str">
        <f>VLOOKUP($D2036,Artslister!$A$1:$W$100,9,FALSE)</f>
        <v>Rosaceae</v>
      </c>
      <c r="U2036" t="str">
        <f>VLOOKUP($D2036,Artslister!$A$1:$W$100,10,FALSE)</f>
        <v>Rosa</v>
      </c>
      <c r="V2036">
        <f>VLOOKUP($D2036,Artslister!$A$1:$W$100,11,FALSE)</f>
        <v>0</v>
      </c>
      <c r="W2036">
        <f>VLOOKUP($D2036,Artslister!$A$1:$W$100,12,FALSE)</f>
        <v>0</v>
      </c>
      <c r="X2036" t="str">
        <f>VLOOKUP($D2036,Artslister!$A$1:$W$100,13,FALSE)</f>
        <v>L.</v>
      </c>
      <c r="Y2036" t="e">
        <f>VLOOKUP($D2036,Artslister!$A$1:$W$100,15,FALSE)</f>
        <v>#N/A</v>
      </c>
      <c r="Z2036" t="e">
        <f>VLOOKUP($D2036,Artslister!$A$1:$W$100,17,FALSE)</f>
        <v>#N/A</v>
      </c>
    </row>
    <row r="2037" spans="1:26" x14ac:dyDescent="0.3">
      <c r="A2037" t="s">
        <v>127</v>
      </c>
      <c r="B2037">
        <v>2022</v>
      </c>
      <c r="C2037" t="s">
        <v>1121</v>
      </c>
      <c r="D2037" t="s">
        <v>1714</v>
      </c>
      <c r="E2037">
        <v>12</v>
      </c>
      <c r="I2037">
        <v>1</v>
      </c>
      <c r="M2037" t="str">
        <f>VLOOKUP($D2037,Artslister!$A$1:$W$100,2,FALSE)</f>
        <v>Rosa sp.</v>
      </c>
      <c r="N2037" t="str">
        <f>VLOOKUP($D2037,Artslister!$A$1:$W$100,3,FALSE)</f>
        <v>103384</v>
      </c>
      <c r="O2037" t="str">
        <f>VLOOKUP($D2037,Artslister!$A$1:$W$100,4,FALSE)</f>
        <v>63344</v>
      </c>
      <c r="P2037" t="str">
        <f>VLOOKUP($D2037,Artslister!$A$1:$W$100,5,FALSE)</f>
        <v>Plantae</v>
      </c>
      <c r="Q2037" t="str">
        <f>VLOOKUP($D2037,Artslister!$A$1:$W$100,6,FALSE)</f>
        <v>Magnoliophyta</v>
      </c>
      <c r="R2037" t="str">
        <f>VLOOKUP($D2037,Artslister!$A$1:$W$100,7,FALSE)</f>
        <v>Eudicots</v>
      </c>
      <c r="S2037" t="str">
        <f>VLOOKUP($D2037,Artslister!$A$1:$W$100,8,FALSE)</f>
        <v>Rosales</v>
      </c>
      <c r="T2037" t="str">
        <f>VLOOKUP($D2037,Artslister!$A$1:$W$100,9,FALSE)</f>
        <v>Rosaceae</v>
      </c>
      <c r="U2037" t="str">
        <f>VLOOKUP($D2037,Artslister!$A$1:$W$100,10,FALSE)</f>
        <v>Rosa</v>
      </c>
      <c r="V2037">
        <f>VLOOKUP($D2037,Artslister!$A$1:$W$100,11,FALSE)</f>
        <v>0</v>
      </c>
      <c r="W2037">
        <f>VLOOKUP($D2037,Artslister!$A$1:$W$100,12,FALSE)</f>
        <v>0</v>
      </c>
      <c r="X2037" t="str">
        <f>VLOOKUP($D2037,Artslister!$A$1:$W$100,13,FALSE)</f>
        <v>L.</v>
      </c>
      <c r="Y2037" t="e">
        <f>VLOOKUP($D2037,Artslister!$A$1:$W$100,15,FALSE)</f>
        <v>#N/A</v>
      </c>
      <c r="Z2037" t="e">
        <f>VLOOKUP($D2037,Artslister!$A$1:$W$100,17,FALSE)</f>
        <v>#N/A</v>
      </c>
    </row>
    <row r="2038" spans="1:26" x14ac:dyDescent="0.3">
      <c r="A2038" t="s">
        <v>127</v>
      </c>
      <c r="B2038">
        <v>2022</v>
      </c>
      <c r="C2038" t="s">
        <v>1122</v>
      </c>
      <c r="D2038" t="s">
        <v>1714</v>
      </c>
      <c r="E2038">
        <v>3</v>
      </c>
      <c r="I2038">
        <v>1</v>
      </c>
      <c r="M2038" t="str">
        <f>VLOOKUP($D2038,Artslister!$A$1:$W$100,2,FALSE)</f>
        <v>Rosa sp.</v>
      </c>
      <c r="N2038" t="str">
        <f>VLOOKUP($D2038,Artslister!$A$1:$W$100,3,FALSE)</f>
        <v>103384</v>
      </c>
      <c r="O2038" t="str">
        <f>VLOOKUP($D2038,Artslister!$A$1:$W$100,4,FALSE)</f>
        <v>63344</v>
      </c>
      <c r="P2038" t="str">
        <f>VLOOKUP($D2038,Artslister!$A$1:$W$100,5,FALSE)</f>
        <v>Plantae</v>
      </c>
      <c r="Q2038" t="str">
        <f>VLOOKUP($D2038,Artslister!$A$1:$W$100,6,FALSE)</f>
        <v>Magnoliophyta</v>
      </c>
      <c r="R2038" t="str">
        <f>VLOOKUP($D2038,Artslister!$A$1:$W$100,7,FALSE)</f>
        <v>Eudicots</v>
      </c>
      <c r="S2038" t="str">
        <f>VLOOKUP($D2038,Artslister!$A$1:$W$100,8,FALSE)</f>
        <v>Rosales</v>
      </c>
      <c r="T2038" t="str">
        <f>VLOOKUP($D2038,Artslister!$A$1:$W$100,9,FALSE)</f>
        <v>Rosaceae</v>
      </c>
      <c r="U2038" t="str">
        <f>VLOOKUP($D2038,Artslister!$A$1:$W$100,10,FALSE)</f>
        <v>Rosa</v>
      </c>
      <c r="V2038">
        <f>VLOOKUP($D2038,Artslister!$A$1:$W$100,11,FALSE)</f>
        <v>0</v>
      </c>
      <c r="W2038">
        <f>VLOOKUP($D2038,Artslister!$A$1:$W$100,12,FALSE)</f>
        <v>0</v>
      </c>
      <c r="X2038" t="str">
        <f>VLOOKUP($D2038,Artslister!$A$1:$W$100,13,FALSE)</f>
        <v>L.</v>
      </c>
      <c r="Y2038" t="e">
        <f>VLOOKUP($D2038,Artslister!$A$1:$W$100,15,FALSE)</f>
        <v>#N/A</v>
      </c>
      <c r="Z2038" t="e">
        <f>VLOOKUP($D2038,Artslister!$A$1:$W$100,17,FALSE)</f>
        <v>#N/A</v>
      </c>
    </row>
    <row r="2039" spans="1:26" x14ac:dyDescent="0.3">
      <c r="A2039" t="s">
        <v>127</v>
      </c>
      <c r="B2039">
        <v>2022</v>
      </c>
      <c r="C2039" t="s">
        <v>1123</v>
      </c>
      <c r="D2039" t="s">
        <v>1714</v>
      </c>
      <c r="E2039">
        <v>10</v>
      </c>
      <c r="I2039">
        <v>1</v>
      </c>
      <c r="M2039" t="str">
        <f>VLOOKUP($D2039,Artslister!$A$1:$W$100,2,FALSE)</f>
        <v>Rosa sp.</v>
      </c>
      <c r="N2039" t="str">
        <f>VLOOKUP($D2039,Artslister!$A$1:$W$100,3,FALSE)</f>
        <v>103384</v>
      </c>
      <c r="O2039" t="str">
        <f>VLOOKUP($D2039,Artslister!$A$1:$W$100,4,FALSE)</f>
        <v>63344</v>
      </c>
      <c r="P2039" t="str">
        <f>VLOOKUP($D2039,Artslister!$A$1:$W$100,5,FALSE)</f>
        <v>Plantae</v>
      </c>
      <c r="Q2039" t="str">
        <f>VLOOKUP($D2039,Artslister!$A$1:$W$100,6,FALSE)</f>
        <v>Magnoliophyta</v>
      </c>
      <c r="R2039" t="str">
        <f>VLOOKUP($D2039,Artslister!$A$1:$W$100,7,FALSE)</f>
        <v>Eudicots</v>
      </c>
      <c r="S2039" t="str">
        <f>VLOOKUP($D2039,Artslister!$A$1:$W$100,8,FALSE)</f>
        <v>Rosales</v>
      </c>
      <c r="T2039" t="str">
        <f>VLOOKUP($D2039,Artslister!$A$1:$W$100,9,FALSE)</f>
        <v>Rosaceae</v>
      </c>
      <c r="U2039" t="str">
        <f>VLOOKUP($D2039,Artslister!$A$1:$W$100,10,FALSE)</f>
        <v>Rosa</v>
      </c>
      <c r="V2039">
        <f>VLOOKUP($D2039,Artslister!$A$1:$W$100,11,FALSE)</f>
        <v>0</v>
      </c>
      <c r="W2039">
        <f>VLOOKUP($D2039,Artslister!$A$1:$W$100,12,FALSE)</f>
        <v>0</v>
      </c>
      <c r="X2039" t="str">
        <f>VLOOKUP($D2039,Artslister!$A$1:$W$100,13,FALSE)</f>
        <v>L.</v>
      </c>
      <c r="Y2039" t="e">
        <f>VLOOKUP($D2039,Artslister!$A$1:$W$100,15,FALSE)</f>
        <v>#N/A</v>
      </c>
      <c r="Z2039" t="e">
        <f>VLOOKUP($D2039,Artslister!$A$1:$W$100,17,FALSE)</f>
        <v>#N/A</v>
      </c>
    </row>
    <row r="2040" spans="1:26" x14ac:dyDescent="0.3">
      <c r="A2040" t="s">
        <v>27</v>
      </c>
      <c r="B2040">
        <v>2022</v>
      </c>
      <c r="C2040" t="s">
        <v>1193</v>
      </c>
      <c r="D2040" t="s">
        <v>1714</v>
      </c>
      <c r="E2040">
        <v>6</v>
      </c>
      <c r="I2040">
        <v>1</v>
      </c>
      <c r="M2040" t="str">
        <f>VLOOKUP($D2040,Artslister!$A$1:$W$100,2,FALSE)</f>
        <v>Rosa sp.</v>
      </c>
      <c r="N2040" t="str">
        <f>VLOOKUP($D2040,Artslister!$A$1:$W$100,3,FALSE)</f>
        <v>103384</v>
      </c>
      <c r="O2040" t="str">
        <f>VLOOKUP($D2040,Artslister!$A$1:$W$100,4,FALSE)</f>
        <v>63344</v>
      </c>
      <c r="P2040" t="str">
        <f>VLOOKUP($D2040,Artslister!$A$1:$W$100,5,FALSE)</f>
        <v>Plantae</v>
      </c>
      <c r="Q2040" t="str">
        <f>VLOOKUP($D2040,Artslister!$A$1:$W$100,6,FALSE)</f>
        <v>Magnoliophyta</v>
      </c>
      <c r="R2040" t="str">
        <f>VLOOKUP($D2040,Artslister!$A$1:$W$100,7,FALSE)</f>
        <v>Eudicots</v>
      </c>
      <c r="S2040" t="str">
        <f>VLOOKUP($D2040,Artslister!$A$1:$W$100,8,FALSE)</f>
        <v>Rosales</v>
      </c>
      <c r="T2040" t="str">
        <f>VLOOKUP($D2040,Artslister!$A$1:$W$100,9,FALSE)</f>
        <v>Rosaceae</v>
      </c>
      <c r="U2040" t="str">
        <f>VLOOKUP($D2040,Artslister!$A$1:$W$100,10,FALSE)</f>
        <v>Rosa</v>
      </c>
      <c r="V2040">
        <f>VLOOKUP($D2040,Artslister!$A$1:$W$100,11,FALSE)</f>
        <v>0</v>
      </c>
      <c r="W2040">
        <f>VLOOKUP($D2040,Artslister!$A$1:$W$100,12,FALSE)</f>
        <v>0</v>
      </c>
      <c r="X2040" t="str">
        <f>VLOOKUP($D2040,Artslister!$A$1:$W$100,13,FALSE)</f>
        <v>L.</v>
      </c>
      <c r="Y2040" t="e">
        <f>VLOOKUP($D2040,Artslister!$A$1:$W$100,15,FALSE)</f>
        <v>#N/A</v>
      </c>
      <c r="Z2040" t="e">
        <f>VLOOKUP($D2040,Artslister!$A$1:$W$100,17,FALSE)</f>
        <v>#N/A</v>
      </c>
    </row>
    <row r="2041" spans="1:26" x14ac:dyDescent="0.3">
      <c r="A2041" t="s">
        <v>27</v>
      </c>
      <c r="B2041">
        <v>2022</v>
      </c>
      <c r="C2041" t="s">
        <v>1179</v>
      </c>
      <c r="D2041" t="s">
        <v>1714</v>
      </c>
      <c r="E2041">
        <v>1</v>
      </c>
      <c r="I2041">
        <v>1</v>
      </c>
      <c r="M2041" t="str">
        <f>VLOOKUP($D2041,Artslister!$A$1:$W$100,2,FALSE)</f>
        <v>Rosa sp.</v>
      </c>
      <c r="N2041" t="str">
        <f>VLOOKUP($D2041,Artslister!$A$1:$W$100,3,FALSE)</f>
        <v>103384</v>
      </c>
      <c r="O2041" t="str">
        <f>VLOOKUP($D2041,Artslister!$A$1:$W$100,4,FALSE)</f>
        <v>63344</v>
      </c>
      <c r="P2041" t="str">
        <f>VLOOKUP($D2041,Artslister!$A$1:$W$100,5,FALSE)</f>
        <v>Plantae</v>
      </c>
      <c r="Q2041" t="str">
        <f>VLOOKUP($D2041,Artslister!$A$1:$W$100,6,FALSE)</f>
        <v>Magnoliophyta</v>
      </c>
      <c r="R2041" t="str">
        <f>VLOOKUP($D2041,Artslister!$A$1:$W$100,7,FALSE)</f>
        <v>Eudicots</v>
      </c>
      <c r="S2041" t="str">
        <f>VLOOKUP($D2041,Artslister!$A$1:$W$100,8,FALSE)</f>
        <v>Rosales</v>
      </c>
      <c r="T2041" t="str">
        <f>VLOOKUP($D2041,Artslister!$A$1:$W$100,9,FALSE)</f>
        <v>Rosaceae</v>
      </c>
      <c r="U2041" t="str">
        <f>VLOOKUP($D2041,Artslister!$A$1:$W$100,10,FALSE)</f>
        <v>Rosa</v>
      </c>
      <c r="V2041">
        <f>VLOOKUP($D2041,Artslister!$A$1:$W$100,11,FALSE)</f>
        <v>0</v>
      </c>
      <c r="W2041">
        <f>VLOOKUP($D2041,Artslister!$A$1:$W$100,12,FALSE)</f>
        <v>0</v>
      </c>
      <c r="X2041" t="str">
        <f>VLOOKUP($D2041,Artslister!$A$1:$W$100,13,FALSE)</f>
        <v>L.</v>
      </c>
      <c r="Y2041" t="e">
        <f>VLOOKUP($D2041,Artslister!$A$1:$W$100,15,FALSE)</f>
        <v>#N/A</v>
      </c>
      <c r="Z2041" t="e">
        <f>VLOOKUP($D2041,Artslister!$A$1:$W$100,17,FALSE)</f>
        <v>#N/A</v>
      </c>
    </row>
    <row r="2042" spans="1:26" x14ac:dyDescent="0.3">
      <c r="A2042" t="s">
        <v>27</v>
      </c>
      <c r="B2042">
        <v>2022</v>
      </c>
      <c r="C2042" t="s">
        <v>1192</v>
      </c>
      <c r="D2042" t="s">
        <v>1714</v>
      </c>
      <c r="E2042">
        <v>45</v>
      </c>
      <c r="I2042">
        <v>1</v>
      </c>
      <c r="M2042" t="str">
        <f>VLOOKUP($D2042,Artslister!$A$1:$W$100,2,FALSE)</f>
        <v>Rosa sp.</v>
      </c>
      <c r="N2042" t="str">
        <f>VLOOKUP($D2042,Artslister!$A$1:$W$100,3,FALSE)</f>
        <v>103384</v>
      </c>
      <c r="O2042" t="str">
        <f>VLOOKUP($D2042,Artslister!$A$1:$W$100,4,FALSE)</f>
        <v>63344</v>
      </c>
      <c r="P2042" t="str">
        <f>VLOOKUP($D2042,Artslister!$A$1:$W$100,5,FALSE)</f>
        <v>Plantae</v>
      </c>
      <c r="Q2042" t="str">
        <f>VLOOKUP($D2042,Artslister!$A$1:$W$100,6,FALSE)</f>
        <v>Magnoliophyta</v>
      </c>
      <c r="R2042" t="str">
        <f>VLOOKUP($D2042,Artslister!$A$1:$W$100,7,FALSE)</f>
        <v>Eudicots</v>
      </c>
      <c r="S2042" t="str">
        <f>VLOOKUP($D2042,Artslister!$A$1:$W$100,8,FALSE)</f>
        <v>Rosales</v>
      </c>
      <c r="T2042" t="str">
        <f>VLOOKUP($D2042,Artslister!$A$1:$W$100,9,FALSE)</f>
        <v>Rosaceae</v>
      </c>
      <c r="U2042" t="str">
        <f>VLOOKUP($D2042,Artslister!$A$1:$W$100,10,FALSE)</f>
        <v>Rosa</v>
      </c>
      <c r="V2042">
        <f>VLOOKUP($D2042,Artslister!$A$1:$W$100,11,FALSE)</f>
        <v>0</v>
      </c>
      <c r="W2042">
        <f>VLOOKUP($D2042,Artslister!$A$1:$W$100,12,FALSE)</f>
        <v>0</v>
      </c>
      <c r="X2042" t="str">
        <f>VLOOKUP($D2042,Artslister!$A$1:$W$100,13,FALSE)</f>
        <v>L.</v>
      </c>
      <c r="Y2042" t="e">
        <f>VLOOKUP($D2042,Artslister!$A$1:$W$100,15,FALSE)</f>
        <v>#N/A</v>
      </c>
      <c r="Z2042" t="e">
        <f>VLOOKUP($D2042,Artslister!$A$1:$W$100,17,FALSE)</f>
        <v>#N/A</v>
      </c>
    </row>
    <row r="2043" spans="1:26" x14ac:dyDescent="0.3">
      <c r="A2043" t="s">
        <v>27</v>
      </c>
      <c r="B2043">
        <v>2022</v>
      </c>
      <c r="C2043" t="s">
        <v>1187</v>
      </c>
      <c r="D2043" t="s">
        <v>1714</v>
      </c>
      <c r="E2043">
        <v>10</v>
      </c>
      <c r="I2043">
        <v>1</v>
      </c>
      <c r="M2043" t="str">
        <f>VLOOKUP($D2043,Artslister!$A$1:$W$100,2,FALSE)</f>
        <v>Rosa sp.</v>
      </c>
      <c r="N2043" t="str">
        <f>VLOOKUP($D2043,Artslister!$A$1:$W$100,3,FALSE)</f>
        <v>103384</v>
      </c>
      <c r="O2043" t="str">
        <f>VLOOKUP($D2043,Artslister!$A$1:$W$100,4,FALSE)</f>
        <v>63344</v>
      </c>
      <c r="P2043" t="str">
        <f>VLOOKUP($D2043,Artslister!$A$1:$W$100,5,FALSE)</f>
        <v>Plantae</v>
      </c>
      <c r="Q2043" t="str">
        <f>VLOOKUP($D2043,Artslister!$A$1:$W$100,6,FALSE)</f>
        <v>Magnoliophyta</v>
      </c>
      <c r="R2043" t="str">
        <f>VLOOKUP($D2043,Artslister!$A$1:$W$100,7,FALSE)</f>
        <v>Eudicots</v>
      </c>
      <c r="S2043" t="str">
        <f>VLOOKUP($D2043,Artslister!$A$1:$W$100,8,FALSE)</f>
        <v>Rosales</v>
      </c>
      <c r="T2043" t="str">
        <f>VLOOKUP($D2043,Artslister!$A$1:$W$100,9,FALSE)</f>
        <v>Rosaceae</v>
      </c>
      <c r="U2043" t="str">
        <f>VLOOKUP($D2043,Artslister!$A$1:$W$100,10,FALSE)</f>
        <v>Rosa</v>
      </c>
      <c r="V2043">
        <f>VLOOKUP($D2043,Artslister!$A$1:$W$100,11,FALSE)</f>
        <v>0</v>
      </c>
      <c r="W2043">
        <f>VLOOKUP($D2043,Artslister!$A$1:$W$100,12,FALSE)</f>
        <v>0</v>
      </c>
      <c r="X2043" t="str">
        <f>VLOOKUP($D2043,Artslister!$A$1:$W$100,13,FALSE)</f>
        <v>L.</v>
      </c>
      <c r="Y2043" t="e">
        <f>VLOOKUP($D2043,Artslister!$A$1:$W$100,15,FALSE)</f>
        <v>#N/A</v>
      </c>
      <c r="Z2043" t="e">
        <f>VLOOKUP($D2043,Artslister!$A$1:$W$100,17,FALSE)</f>
        <v>#N/A</v>
      </c>
    </row>
    <row r="2044" spans="1:26" x14ac:dyDescent="0.3">
      <c r="A2044" t="s">
        <v>27</v>
      </c>
      <c r="B2044">
        <v>2022</v>
      </c>
      <c r="C2044" t="s">
        <v>1189</v>
      </c>
      <c r="D2044" t="s">
        <v>1714</v>
      </c>
      <c r="E2044">
        <v>5</v>
      </c>
      <c r="I2044">
        <v>1</v>
      </c>
      <c r="M2044" t="str">
        <f>VLOOKUP($D2044,Artslister!$A$1:$W$100,2,FALSE)</f>
        <v>Rosa sp.</v>
      </c>
      <c r="N2044" t="str">
        <f>VLOOKUP($D2044,Artslister!$A$1:$W$100,3,FALSE)</f>
        <v>103384</v>
      </c>
      <c r="O2044" t="str">
        <f>VLOOKUP($D2044,Artslister!$A$1:$W$100,4,FALSE)</f>
        <v>63344</v>
      </c>
      <c r="P2044" t="str">
        <f>VLOOKUP($D2044,Artslister!$A$1:$W$100,5,FALSE)</f>
        <v>Plantae</v>
      </c>
      <c r="Q2044" t="str">
        <f>VLOOKUP($D2044,Artslister!$A$1:$W$100,6,FALSE)</f>
        <v>Magnoliophyta</v>
      </c>
      <c r="R2044" t="str">
        <f>VLOOKUP($D2044,Artslister!$A$1:$W$100,7,FALSE)</f>
        <v>Eudicots</v>
      </c>
      <c r="S2044" t="str">
        <f>VLOOKUP($D2044,Artslister!$A$1:$W$100,8,FALSE)</f>
        <v>Rosales</v>
      </c>
      <c r="T2044" t="str">
        <f>VLOOKUP($D2044,Artslister!$A$1:$W$100,9,FALSE)</f>
        <v>Rosaceae</v>
      </c>
      <c r="U2044" t="str">
        <f>VLOOKUP($D2044,Artslister!$A$1:$W$100,10,FALSE)</f>
        <v>Rosa</v>
      </c>
      <c r="V2044">
        <f>VLOOKUP($D2044,Artslister!$A$1:$W$100,11,FALSE)</f>
        <v>0</v>
      </c>
      <c r="W2044">
        <f>VLOOKUP($D2044,Artslister!$A$1:$W$100,12,FALSE)</f>
        <v>0</v>
      </c>
      <c r="X2044" t="str">
        <f>VLOOKUP($D2044,Artslister!$A$1:$W$100,13,FALSE)</f>
        <v>L.</v>
      </c>
      <c r="Y2044" t="e">
        <f>VLOOKUP($D2044,Artslister!$A$1:$W$100,15,FALSE)</f>
        <v>#N/A</v>
      </c>
      <c r="Z2044" t="e">
        <f>VLOOKUP($D2044,Artslister!$A$1:$W$100,17,FALSE)</f>
        <v>#N/A</v>
      </c>
    </row>
    <row r="2045" spans="1:26" x14ac:dyDescent="0.3">
      <c r="A2045" t="s">
        <v>27</v>
      </c>
      <c r="B2045">
        <v>2022</v>
      </c>
      <c r="C2045" t="s">
        <v>1190</v>
      </c>
      <c r="D2045" t="s">
        <v>1714</v>
      </c>
      <c r="E2045">
        <v>5</v>
      </c>
      <c r="I2045">
        <v>1</v>
      </c>
      <c r="M2045" t="str">
        <f>VLOOKUP($D2045,Artslister!$A$1:$W$100,2,FALSE)</f>
        <v>Rosa sp.</v>
      </c>
      <c r="N2045" t="str">
        <f>VLOOKUP($D2045,Artslister!$A$1:$W$100,3,FALSE)</f>
        <v>103384</v>
      </c>
      <c r="O2045" t="str">
        <f>VLOOKUP($D2045,Artslister!$A$1:$W$100,4,FALSE)</f>
        <v>63344</v>
      </c>
      <c r="P2045" t="str">
        <f>VLOOKUP($D2045,Artslister!$A$1:$W$100,5,FALSE)</f>
        <v>Plantae</v>
      </c>
      <c r="Q2045" t="str">
        <f>VLOOKUP($D2045,Artslister!$A$1:$W$100,6,FALSE)</f>
        <v>Magnoliophyta</v>
      </c>
      <c r="R2045" t="str">
        <f>VLOOKUP($D2045,Artslister!$A$1:$W$100,7,FALSE)</f>
        <v>Eudicots</v>
      </c>
      <c r="S2045" t="str">
        <f>VLOOKUP($D2045,Artslister!$A$1:$W$100,8,FALSE)</f>
        <v>Rosales</v>
      </c>
      <c r="T2045" t="str">
        <f>VLOOKUP($D2045,Artslister!$A$1:$W$100,9,FALSE)</f>
        <v>Rosaceae</v>
      </c>
      <c r="U2045" t="str">
        <f>VLOOKUP($D2045,Artslister!$A$1:$W$100,10,FALSE)</f>
        <v>Rosa</v>
      </c>
      <c r="V2045">
        <f>VLOOKUP($D2045,Artslister!$A$1:$W$100,11,FALSE)</f>
        <v>0</v>
      </c>
      <c r="W2045">
        <f>VLOOKUP($D2045,Artslister!$A$1:$W$100,12,FALSE)</f>
        <v>0</v>
      </c>
      <c r="X2045" t="str">
        <f>VLOOKUP($D2045,Artslister!$A$1:$W$100,13,FALSE)</f>
        <v>L.</v>
      </c>
      <c r="Y2045" t="e">
        <f>VLOOKUP($D2045,Artslister!$A$1:$W$100,15,FALSE)</f>
        <v>#N/A</v>
      </c>
      <c r="Z2045" t="e">
        <f>VLOOKUP($D2045,Artslister!$A$1:$W$100,17,FALSE)</f>
        <v>#N/A</v>
      </c>
    </row>
    <row r="2046" spans="1:26" x14ac:dyDescent="0.3">
      <c r="A2046" t="s">
        <v>27</v>
      </c>
      <c r="B2046">
        <v>2022</v>
      </c>
      <c r="C2046" t="s">
        <v>1186</v>
      </c>
      <c r="D2046" t="s">
        <v>1714</v>
      </c>
      <c r="E2046">
        <v>20</v>
      </c>
      <c r="I2046">
        <v>1</v>
      </c>
      <c r="M2046" t="str">
        <f>VLOOKUP($D2046,Artslister!$A$1:$W$100,2,FALSE)</f>
        <v>Rosa sp.</v>
      </c>
      <c r="N2046" t="str">
        <f>VLOOKUP($D2046,Artslister!$A$1:$W$100,3,FALSE)</f>
        <v>103384</v>
      </c>
      <c r="O2046" t="str">
        <f>VLOOKUP($D2046,Artslister!$A$1:$W$100,4,FALSE)</f>
        <v>63344</v>
      </c>
      <c r="P2046" t="str">
        <f>VLOOKUP($D2046,Artslister!$A$1:$W$100,5,FALSE)</f>
        <v>Plantae</v>
      </c>
      <c r="Q2046" t="str">
        <f>VLOOKUP($D2046,Artslister!$A$1:$W$100,6,FALSE)</f>
        <v>Magnoliophyta</v>
      </c>
      <c r="R2046" t="str">
        <f>VLOOKUP($D2046,Artslister!$A$1:$W$100,7,FALSE)</f>
        <v>Eudicots</v>
      </c>
      <c r="S2046" t="str">
        <f>VLOOKUP($D2046,Artslister!$A$1:$W$100,8,FALSE)</f>
        <v>Rosales</v>
      </c>
      <c r="T2046" t="str">
        <f>VLOOKUP($D2046,Artslister!$A$1:$W$100,9,FALSE)</f>
        <v>Rosaceae</v>
      </c>
      <c r="U2046" t="str">
        <f>VLOOKUP($D2046,Artslister!$A$1:$W$100,10,FALSE)</f>
        <v>Rosa</v>
      </c>
      <c r="V2046">
        <f>VLOOKUP($D2046,Artslister!$A$1:$W$100,11,FALSE)</f>
        <v>0</v>
      </c>
      <c r="W2046">
        <f>VLOOKUP($D2046,Artslister!$A$1:$W$100,12,FALSE)</f>
        <v>0</v>
      </c>
      <c r="X2046" t="str">
        <f>VLOOKUP($D2046,Artslister!$A$1:$W$100,13,FALSE)</f>
        <v>L.</v>
      </c>
      <c r="Y2046" t="e">
        <f>VLOOKUP($D2046,Artslister!$A$1:$W$100,15,FALSE)</f>
        <v>#N/A</v>
      </c>
      <c r="Z2046" t="e">
        <f>VLOOKUP($D2046,Artslister!$A$1:$W$100,17,FALSE)</f>
        <v>#N/A</v>
      </c>
    </row>
    <row r="2047" spans="1:26" x14ac:dyDescent="0.3">
      <c r="A2047" t="s">
        <v>27</v>
      </c>
      <c r="B2047">
        <v>2022</v>
      </c>
      <c r="C2047" t="s">
        <v>1174</v>
      </c>
      <c r="D2047" t="s">
        <v>1714</v>
      </c>
      <c r="E2047">
        <v>6</v>
      </c>
      <c r="I2047">
        <v>1</v>
      </c>
      <c r="M2047" t="str">
        <f>VLOOKUP($D2047,Artslister!$A$1:$W$100,2,FALSE)</f>
        <v>Rosa sp.</v>
      </c>
      <c r="N2047" t="str">
        <f>VLOOKUP($D2047,Artslister!$A$1:$W$100,3,FALSE)</f>
        <v>103384</v>
      </c>
      <c r="O2047" t="str">
        <f>VLOOKUP($D2047,Artslister!$A$1:$W$100,4,FALSE)</f>
        <v>63344</v>
      </c>
      <c r="P2047" t="str">
        <f>VLOOKUP($D2047,Artslister!$A$1:$W$100,5,FALSE)</f>
        <v>Plantae</v>
      </c>
      <c r="Q2047" t="str">
        <f>VLOOKUP($D2047,Artslister!$A$1:$W$100,6,FALSE)</f>
        <v>Magnoliophyta</v>
      </c>
      <c r="R2047" t="str">
        <f>VLOOKUP($D2047,Artslister!$A$1:$W$100,7,FALSE)</f>
        <v>Eudicots</v>
      </c>
      <c r="S2047" t="str">
        <f>VLOOKUP($D2047,Artslister!$A$1:$W$100,8,FALSE)</f>
        <v>Rosales</v>
      </c>
      <c r="T2047" t="str">
        <f>VLOOKUP($D2047,Artslister!$A$1:$W$100,9,FALSE)</f>
        <v>Rosaceae</v>
      </c>
      <c r="U2047" t="str">
        <f>VLOOKUP($D2047,Artslister!$A$1:$W$100,10,FALSE)</f>
        <v>Rosa</v>
      </c>
      <c r="V2047">
        <f>VLOOKUP($D2047,Artslister!$A$1:$W$100,11,FALSE)</f>
        <v>0</v>
      </c>
      <c r="W2047">
        <f>VLOOKUP($D2047,Artslister!$A$1:$W$100,12,FALSE)</f>
        <v>0</v>
      </c>
      <c r="X2047" t="str">
        <f>VLOOKUP($D2047,Artslister!$A$1:$W$100,13,FALSE)</f>
        <v>L.</v>
      </c>
      <c r="Y2047" t="e">
        <f>VLOOKUP($D2047,Artslister!$A$1:$W$100,15,FALSE)</f>
        <v>#N/A</v>
      </c>
      <c r="Z2047" t="e">
        <f>VLOOKUP($D2047,Artslister!$A$1:$W$100,17,FALSE)</f>
        <v>#N/A</v>
      </c>
    </row>
    <row r="2048" spans="1:26" x14ac:dyDescent="0.3">
      <c r="A2048" t="s">
        <v>34</v>
      </c>
      <c r="B2048">
        <v>2022</v>
      </c>
      <c r="C2048" t="s">
        <v>1240</v>
      </c>
      <c r="D2048" t="s">
        <v>1714</v>
      </c>
      <c r="E2048">
        <v>20</v>
      </c>
      <c r="I2048">
        <v>1</v>
      </c>
      <c r="M2048" t="str">
        <f>VLOOKUP($D2048,Artslister!$A$1:$W$100,2,FALSE)</f>
        <v>Rosa sp.</v>
      </c>
      <c r="N2048" t="str">
        <f>VLOOKUP($D2048,Artslister!$A$1:$W$100,3,FALSE)</f>
        <v>103384</v>
      </c>
      <c r="O2048" t="str">
        <f>VLOOKUP($D2048,Artslister!$A$1:$W$100,4,FALSE)</f>
        <v>63344</v>
      </c>
      <c r="P2048" t="str">
        <f>VLOOKUP($D2048,Artslister!$A$1:$W$100,5,FALSE)</f>
        <v>Plantae</v>
      </c>
      <c r="Q2048" t="str">
        <f>VLOOKUP($D2048,Artslister!$A$1:$W$100,6,FALSE)</f>
        <v>Magnoliophyta</v>
      </c>
      <c r="R2048" t="str">
        <f>VLOOKUP($D2048,Artslister!$A$1:$W$100,7,FALSE)</f>
        <v>Eudicots</v>
      </c>
      <c r="S2048" t="str">
        <f>VLOOKUP($D2048,Artslister!$A$1:$W$100,8,FALSE)</f>
        <v>Rosales</v>
      </c>
      <c r="T2048" t="str">
        <f>VLOOKUP($D2048,Artslister!$A$1:$W$100,9,FALSE)</f>
        <v>Rosaceae</v>
      </c>
      <c r="U2048" t="str">
        <f>VLOOKUP($D2048,Artslister!$A$1:$W$100,10,FALSE)</f>
        <v>Rosa</v>
      </c>
      <c r="V2048">
        <f>VLOOKUP($D2048,Artslister!$A$1:$W$100,11,FALSE)</f>
        <v>0</v>
      </c>
      <c r="W2048">
        <f>VLOOKUP($D2048,Artslister!$A$1:$W$100,12,FALSE)</f>
        <v>0</v>
      </c>
      <c r="X2048" t="str">
        <f>VLOOKUP($D2048,Artslister!$A$1:$W$100,13,FALSE)</f>
        <v>L.</v>
      </c>
      <c r="Y2048" t="e">
        <f>VLOOKUP($D2048,Artslister!$A$1:$W$100,15,FALSE)</f>
        <v>#N/A</v>
      </c>
      <c r="Z2048" t="e">
        <f>VLOOKUP($D2048,Artslister!$A$1:$W$100,17,FALSE)</f>
        <v>#N/A</v>
      </c>
    </row>
    <row r="2049" spans="1:26" x14ac:dyDescent="0.3">
      <c r="A2049" t="s">
        <v>34</v>
      </c>
      <c r="B2049">
        <v>2022</v>
      </c>
      <c r="C2049" t="s">
        <v>1236</v>
      </c>
      <c r="D2049" t="s">
        <v>1714</v>
      </c>
      <c r="E2049">
        <v>10</v>
      </c>
      <c r="I2049">
        <v>1</v>
      </c>
      <c r="M2049" t="str">
        <f>VLOOKUP($D2049,Artslister!$A$1:$W$100,2,FALSE)</f>
        <v>Rosa sp.</v>
      </c>
      <c r="N2049" t="str">
        <f>VLOOKUP($D2049,Artslister!$A$1:$W$100,3,FALSE)</f>
        <v>103384</v>
      </c>
      <c r="O2049" t="str">
        <f>VLOOKUP($D2049,Artslister!$A$1:$W$100,4,FALSE)</f>
        <v>63344</v>
      </c>
      <c r="P2049" t="str">
        <f>VLOOKUP($D2049,Artslister!$A$1:$W$100,5,FALSE)</f>
        <v>Plantae</v>
      </c>
      <c r="Q2049" t="str">
        <f>VLOOKUP($D2049,Artslister!$A$1:$W$100,6,FALSE)</f>
        <v>Magnoliophyta</v>
      </c>
      <c r="R2049" t="str">
        <f>VLOOKUP($D2049,Artslister!$A$1:$W$100,7,FALSE)</f>
        <v>Eudicots</v>
      </c>
      <c r="S2049" t="str">
        <f>VLOOKUP($D2049,Artslister!$A$1:$W$100,8,FALSE)</f>
        <v>Rosales</v>
      </c>
      <c r="T2049" t="str">
        <f>VLOOKUP($D2049,Artslister!$A$1:$W$100,9,FALSE)</f>
        <v>Rosaceae</v>
      </c>
      <c r="U2049" t="str">
        <f>VLOOKUP($D2049,Artslister!$A$1:$W$100,10,FALSE)</f>
        <v>Rosa</v>
      </c>
      <c r="V2049">
        <f>VLOOKUP($D2049,Artslister!$A$1:$W$100,11,FALSE)</f>
        <v>0</v>
      </c>
      <c r="W2049">
        <f>VLOOKUP($D2049,Artslister!$A$1:$W$100,12,FALSE)</f>
        <v>0</v>
      </c>
      <c r="X2049" t="str">
        <f>VLOOKUP($D2049,Artslister!$A$1:$W$100,13,FALSE)</f>
        <v>L.</v>
      </c>
      <c r="Y2049" t="e">
        <f>VLOOKUP($D2049,Artslister!$A$1:$W$100,15,FALSE)</f>
        <v>#N/A</v>
      </c>
      <c r="Z2049" t="e">
        <f>VLOOKUP($D2049,Artslister!$A$1:$W$100,17,FALSE)</f>
        <v>#N/A</v>
      </c>
    </row>
    <row r="2050" spans="1:26" x14ac:dyDescent="0.3">
      <c r="A2050" t="s">
        <v>34</v>
      </c>
      <c r="B2050">
        <v>2022</v>
      </c>
      <c r="C2050" t="s">
        <v>1232</v>
      </c>
      <c r="D2050" t="s">
        <v>1714</v>
      </c>
      <c r="E2050">
        <v>1</v>
      </c>
      <c r="I2050">
        <v>1</v>
      </c>
      <c r="M2050" t="str">
        <f>VLOOKUP($D2050,Artslister!$A$1:$W$100,2,FALSE)</f>
        <v>Rosa sp.</v>
      </c>
      <c r="N2050" t="str">
        <f>VLOOKUP($D2050,Artslister!$A$1:$W$100,3,FALSE)</f>
        <v>103384</v>
      </c>
      <c r="O2050" t="str">
        <f>VLOOKUP($D2050,Artslister!$A$1:$W$100,4,FALSE)</f>
        <v>63344</v>
      </c>
      <c r="P2050" t="str">
        <f>VLOOKUP($D2050,Artslister!$A$1:$W$100,5,FALSE)</f>
        <v>Plantae</v>
      </c>
      <c r="Q2050" t="str">
        <f>VLOOKUP($D2050,Artslister!$A$1:$W$100,6,FALSE)</f>
        <v>Magnoliophyta</v>
      </c>
      <c r="R2050" t="str">
        <f>VLOOKUP($D2050,Artslister!$A$1:$W$100,7,FALSE)</f>
        <v>Eudicots</v>
      </c>
      <c r="S2050" t="str">
        <f>VLOOKUP($D2050,Artslister!$A$1:$W$100,8,FALSE)</f>
        <v>Rosales</v>
      </c>
      <c r="T2050" t="str">
        <f>VLOOKUP($D2050,Artslister!$A$1:$W$100,9,FALSE)</f>
        <v>Rosaceae</v>
      </c>
      <c r="U2050" t="str">
        <f>VLOOKUP($D2050,Artslister!$A$1:$W$100,10,FALSE)</f>
        <v>Rosa</v>
      </c>
      <c r="V2050">
        <f>VLOOKUP($D2050,Artslister!$A$1:$W$100,11,FALSE)</f>
        <v>0</v>
      </c>
      <c r="W2050">
        <f>VLOOKUP($D2050,Artslister!$A$1:$W$100,12,FALSE)</f>
        <v>0</v>
      </c>
      <c r="X2050" t="str">
        <f>VLOOKUP($D2050,Artslister!$A$1:$W$100,13,FALSE)</f>
        <v>L.</v>
      </c>
      <c r="Y2050" t="e">
        <f>VLOOKUP($D2050,Artslister!$A$1:$W$100,15,FALSE)</f>
        <v>#N/A</v>
      </c>
      <c r="Z2050" t="e">
        <f>VLOOKUP($D2050,Artslister!$A$1:$W$100,17,FALSE)</f>
        <v>#N/A</v>
      </c>
    </row>
    <row r="2051" spans="1:26" x14ac:dyDescent="0.3">
      <c r="A2051" t="s">
        <v>34</v>
      </c>
      <c r="B2051">
        <v>2022</v>
      </c>
      <c r="C2051" t="s">
        <v>1241</v>
      </c>
      <c r="D2051" t="s">
        <v>1714</v>
      </c>
      <c r="E2051">
        <v>10</v>
      </c>
      <c r="I2051">
        <v>1</v>
      </c>
      <c r="M2051" t="str">
        <f>VLOOKUP($D2051,Artslister!$A$1:$W$100,2,FALSE)</f>
        <v>Rosa sp.</v>
      </c>
      <c r="N2051" t="str">
        <f>VLOOKUP($D2051,Artslister!$A$1:$W$100,3,FALSE)</f>
        <v>103384</v>
      </c>
      <c r="O2051" t="str">
        <f>VLOOKUP($D2051,Artslister!$A$1:$W$100,4,FALSE)</f>
        <v>63344</v>
      </c>
      <c r="P2051" t="str">
        <f>VLOOKUP($D2051,Artslister!$A$1:$W$100,5,FALSE)</f>
        <v>Plantae</v>
      </c>
      <c r="Q2051" t="str">
        <f>VLOOKUP($D2051,Artslister!$A$1:$W$100,6,FALSE)</f>
        <v>Magnoliophyta</v>
      </c>
      <c r="R2051" t="str">
        <f>VLOOKUP($D2051,Artslister!$A$1:$W$100,7,FALSE)</f>
        <v>Eudicots</v>
      </c>
      <c r="S2051" t="str">
        <f>VLOOKUP($D2051,Artslister!$A$1:$W$100,8,FALSE)</f>
        <v>Rosales</v>
      </c>
      <c r="T2051" t="str">
        <f>VLOOKUP($D2051,Artslister!$A$1:$W$100,9,FALSE)</f>
        <v>Rosaceae</v>
      </c>
      <c r="U2051" t="str">
        <f>VLOOKUP($D2051,Artslister!$A$1:$W$100,10,FALSE)</f>
        <v>Rosa</v>
      </c>
      <c r="V2051">
        <f>VLOOKUP($D2051,Artslister!$A$1:$W$100,11,FALSE)</f>
        <v>0</v>
      </c>
      <c r="W2051">
        <f>VLOOKUP($D2051,Artslister!$A$1:$W$100,12,FALSE)</f>
        <v>0</v>
      </c>
      <c r="X2051" t="str">
        <f>VLOOKUP($D2051,Artslister!$A$1:$W$100,13,FALSE)</f>
        <v>L.</v>
      </c>
      <c r="Y2051" t="e">
        <f>VLOOKUP($D2051,Artslister!$A$1:$W$100,15,FALSE)</f>
        <v>#N/A</v>
      </c>
      <c r="Z2051" t="e">
        <f>VLOOKUP($D2051,Artslister!$A$1:$W$100,17,FALSE)</f>
        <v>#N/A</v>
      </c>
    </row>
    <row r="2052" spans="1:26" x14ac:dyDescent="0.3">
      <c r="A2052" t="s">
        <v>34</v>
      </c>
      <c r="B2052">
        <v>2022</v>
      </c>
      <c r="C2052" t="s">
        <v>1237</v>
      </c>
      <c r="D2052" t="s">
        <v>1714</v>
      </c>
      <c r="E2052">
        <v>8</v>
      </c>
      <c r="I2052">
        <v>1</v>
      </c>
      <c r="M2052" t="str">
        <f>VLOOKUP($D2052,Artslister!$A$1:$W$100,2,FALSE)</f>
        <v>Rosa sp.</v>
      </c>
      <c r="N2052" t="str">
        <f>VLOOKUP($D2052,Artslister!$A$1:$W$100,3,FALSE)</f>
        <v>103384</v>
      </c>
      <c r="O2052" t="str">
        <f>VLOOKUP($D2052,Artslister!$A$1:$W$100,4,FALSE)</f>
        <v>63344</v>
      </c>
      <c r="P2052" t="str">
        <f>VLOOKUP($D2052,Artslister!$A$1:$W$100,5,FALSE)</f>
        <v>Plantae</v>
      </c>
      <c r="Q2052" t="str">
        <f>VLOOKUP($D2052,Artslister!$A$1:$W$100,6,FALSE)</f>
        <v>Magnoliophyta</v>
      </c>
      <c r="R2052" t="str">
        <f>VLOOKUP($D2052,Artslister!$A$1:$W$100,7,FALSE)</f>
        <v>Eudicots</v>
      </c>
      <c r="S2052" t="str">
        <f>VLOOKUP($D2052,Artslister!$A$1:$W$100,8,FALSE)</f>
        <v>Rosales</v>
      </c>
      <c r="T2052" t="str">
        <f>VLOOKUP($D2052,Artslister!$A$1:$W$100,9,FALSE)</f>
        <v>Rosaceae</v>
      </c>
      <c r="U2052" t="str">
        <f>VLOOKUP($D2052,Artslister!$A$1:$W$100,10,FALSE)</f>
        <v>Rosa</v>
      </c>
      <c r="V2052">
        <f>VLOOKUP($D2052,Artslister!$A$1:$W$100,11,FALSE)</f>
        <v>0</v>
      </c>
      <c r="W2052">
        <f>VLOOKUP($D2052,Artslister!$A$1:$W$100,12,FALSE)</f>
        <v>0</v>
      </c>
      <c r="X2052" t="str">
        <f>VLOOKUP($D2052,Artslister!$A$1:$W$100,13,FALSE)</f>
        <v>L.</v>
      </c>
      <c r="Y2052" t="e">
        <f>VLOOKUP($D2052,Artslister!$A$1:$W$100,15,FALSE)</f>
        <v>#N/A</v>
      </c>
      <c r="Z2052" t="e">
        <f>VLOOKUP($D2052,Artslister!$A$1:$W$100,17,FALSE)</f>
        <v>#N/A</v>
      </c>
    </row>
    <row r="2053" spans="1:26" x14ac:dyDescent="0.3">
      <c r="A2053" t="s">
        <v>34</v>
      </c>
      <c r="B2053">
        <v>2022</v>
      </c>
      <c r="C2053" t="s">
        <v>1235</v>
      </c>
      <c r="D2053" t="s">
        <v>1714</v>
      </c>
      <c r="E2053">
        <v>2</v>
      </c>
      <c r="I2053">
        <v>1</v>
      </c>
      <c r="M2053" t="str">
        <f>VLOOKUP($D2053,Artslister!$A$1:$W$100,2,FALSE)</f>
        <v>Rosa sp.</v>
      </c>
      <c r="N2053" t="str">
        <f>VLOOKUP($D2053,Artslister!$A$1:$W$100,3,FALSE)</f>
        <v>103384</v>
      </c>
      <c r="O2053" t="str">
        <f>VLOOKUP($D2053,Artslister!$A$1:$W$100,4,FALSE)</f>
        <v>63344</v>
      </c>
      <c r="P2053" t="str">
        <f>VLOOKUP($D2053,Artslister!$A$1:$W$100,5,FALSE)</f>
        <v>Plantae</v>
      </c>
      <c r="Q2053" t="str">
        <f>VLOOKUP($D2053,Artslister!$A$1:$W$100,6,FALSE)</f>
        <v>Magnoliophyta</v>
      </c>
      <c r="R2053" t="str">
        <f>VLOOKUP($D2053,Artslister!$A$1:$W$100,7,FALSE)</f>
        <v>Eudicots</v>
      </c>
      <c r="S2053" t="str">
        <f>VLOOKUP($D2053,Artslister!$A$1:$W$100,8,FALSE)</f>
        <v>Rosales</v>
      </c>
      <c r="T2053" t="str">
        <f>VLOOKUP($D2053,Artslister!$A$1:$W$100,9,FALSE)</f>
        <v>Rosaceae</v>
      </c>
      <c r="U2053" t="str">
        <f>VLOOKUP($D2053,Artslister!$A$1:$W$100,10,FALSE)</f>
        <v>Rosa</v>
      </c>
      <c r="V2053">
        <f>VLOOKUP($D2053,Artslister!$A$1:$W$100,11,FALSE)</f>
        <v>0</v>
      </c>
      <c r="W2053">
        <f>VLOOKUP($D2053,Artslister!$A$1:$W$100,12,FALSE)</f>
        <v>0</v>
      </c>
      <c r="X2053" t="str">
        <f>VLOOKUP($D2053,Artslister!$A$1:$W$100,13,FALSE)</f>
        <v>L.</v>
      </c>
      <c r="Y2053" t="e">
        <f>VLOOKUP($D2053,Artslister!$A$1:$W$100,15,FALSE)</f>
        <v>#N/A</v>
      </c>
      <c r="Z2053" t="e">
        <f>VLOOKUP($D2053,Artslister!$A$1:$W$100,17,FALSE)</f>
        <v>#N/A</v>
      </c>
    </row>
    <row r="2054" spans="1:26" x14ac:dyDescent="0.3">
      <c r="A2054" t="s">
        <v>34</v>
      </c>
      <c r="B2054">
        <v>2022</v>
      </c>
      <c r="C2054" t="s">
        <v>1234</v>
      </c>
      <c r="D2054" t="s">
        <v>1714</v>
      </c>
      <c r="E2054">
        <v>4</v>
      </c>
      <c r="I2054">
        <v>1</v>
      </c>
      <c r="M2054" t="str">
        <f>VLOOKUP($D2054,Artslister!$A$1:$W$100,2,FALSE)</f>
        <v>Rosa sp.</v>
      </c>
      <c r="N2054" t="str">
        <f>VLOOKUP($D2054,Artslister!$A$1:$W$100,3,FALSE)</f>
        <v>103384</v>
      </c>
      <c r="O2054" t="str">
        <f>VLOOKUP($D2054,Artslister!$A$1:$W$100,4,FALSE)</f>
        <v>63344</v>
      </c>
      <c r="P2054" t="str">
        <f>VLOOKUP($D2054,Artslister!$A$1:$W$100,5,FALSE)</f>
        <v>Plantae</v>
      </c>
      <c r="Q2054" t="str">
        <f>VLOOKUP($D2054,Artslister!$A$1:$W$100,6,FALSE)</f>
        <v>Magnoliophyta</v>
      </c>
      <c r="R2054" t="str">
        <f>VLOOKUP($D2054,Artslister!$A$1:$W$100,7,FALSE)</f>
        <v>Eudicots</v>
      </c>
      <c r="S2054" t="str">
        <f>VLOOKUP($D2054,Artslister!$A$1:$W$100,8,FALSE)</f>
        <v>Rosales</v>
      </c>
      <c r="T2054" t="str">
        <f>VLOOKUP($D2054,Artslister!$A$1:$W$100,9,FALSE)</f>
        <v>Rosaceae</v>
      </c>
      <c r="U2054" t="str">
        <f>VLOOKUP($D2054,Artslister!$A$1:$W$100,10,FALSE)</f>
        <v>Rosa</v>
      </c>
      <c r="V2054">
        <f>VLOOKUP($D2054,Artslister!$A$1:$W$100,11,FALSE)</f>
        <v>0</v>
      </c>
      <c r="W2054">
        <f>VLOOKUP($D2054,Artslister!$A$1:$W$100,12,FALSE)</f>
        <v>0</v>
      </c>
      <c r="X2054" t="str">
        <f>VLOOKUP($D2054,Artslister!$A$1:$W$100,13,FALSE)</f>
        <v>L.</v>
      </c>
      <c r="Y2054" t="e">
        <f>VLOOKUP($D2054,Artslister!$A$1:$W$100,15,FALSE)</f>
        <v>#N/A</v>
      </c>
      <c r="Z2054" t="e">
        <f>VLOOKUP($D2054,Artslister!$A$1:$W$100,17,FALSE)</f>
        <v>#N/A</v>
      </c>
    </row>
    <row r="2055" spans="1:26" x14ac:dyDescent="0.3">
      <c r="A2055" t="s">
        <v>109</v>
      </c>
      <c r="B2055">
        <v>2022</v>
      </c>
      <c r="C2055" t="s">
        <v>1328</v>
      </c>
      <c r="D2055" t="s">
        <v>1714</v>
      </c>
      <c r="E2055">
        <v>1</v>
      </c>
      <c r="I2055">
        <v>1</v>
      </c>
      <c r="M2055" t="str">
        <f>VLOOKUP($D2055,Artslister!$A$1:$W$100,2,FALSE)</f>
        <v>Rosa sp.</v>
      </c>
      <c r="N2055" t="str">
        <f>VLOOKUP($D2055,Artslister!$A$1:$W$100,3,FALSE)</f>
        <v>103384</v>
      </c>
      <c r="O2055" t="str">
        <f>VLOOKUP($D2055,Artslister!$A$1:$W$100,4,FALSE)</f>
        <v>63344</v>
      </c>
      <c r="P2055" t="str">
        <f>VLOOKUP($D2055,Artslister!$A$1:$W$100,5,FALSE)</f>
        <v>Plantae</v>
      </c>
      <c r="Q2055" t="str">
        <f>VLOOKUP($D2055,Artslister!$A$1:$W$100,6,FALSE)</f>
        <v>Magnoliophyta</v>
      </c>
      <c r="R2055" t="str">
        <f>VLOOKUP($D2055,Artslister!$A$1:$W$100,7,FALSE)</f>
        <v>Eudicots</v>
      </c>
      <c r="S2055" t="str">
        <f>VLOOKUP($D2055,Artslister!$A$1:$W$100,8,FALSE)</f>
        <v>Rosales</v>
      </c>
      <c r="T2055" t="str">
        <f>VLOOKUP($D2055,Artslister!$A$1:$W$100,9,FALSE)</f>
        <v>Rosaceae</v>
      </c>
      <c r="U2055" t="str">
        <f>VLOOKUP($D2055,Artslister!$A$1:$W$100,10,FALSE)</f>
        <v>Rosa</v>
      </c>
      <c r="V2055">
        <f>VLOOKUP($D2055,Artslister!$A$1:$W$100,11,FALSE)</f>
        <v>0</v>
      </c>
      <c r="W2055">
        <f>VLOOKUP($D2055,Artslister!$A$1:$W$100,12,FALSE)</f>
        <v>0</v>
      </c>
      <c r="X2055" t="str">
        <f>VLOOKUP($D2055,Artslister!$A$1:$W$100,13,FALSE)</f>
        <v>L.</v>
      </c>
      <c r="Y2055" t="e">
        <f>VLOOKUP($D2055,Artslister!$A$1:$W$100,15,FALSE)</f>
        <v>#N/A</v>
      </c>
      <c r="Z2055" t="e">
        <f>VLOOKUP($D2055,Artslister!$A$1:$W$100,17,FALSE)</f>
        <v>#N/A</v>
      </c>
    </row>
    <row r="2056" spans="1:26" x14ac:dyDescent="0.3">
      <c r="A2056" s="58" t="s">
        <v>114</v>
      </c>
      <c r="B2056" s="58">
        <v>2022</v>
      </c>
      <c r="C2056" t="s">
        <v>1353</v>
      </c>
      <c r="D2056" t="s">
        <v>1714</v>
      </c>
      <c r="E2056">
        <v>3</v>
      </c>
      <c r="I2056">
        <v>1</v>
      </c>
      <c r="M2056" t="str">
        <f>VLOOKUP($D2056,Artslister!$A$1:$W$100,2,FALSE)</f>
        <v>Rosa sp.</v>
      </c>
      <c r="N2056" t="str">
        <f>VLOOKUP($D2056,Artslister!$A$1:$W$100,3,FALSE)</f>
        <v>103384</v>
      </c>
      <c r="O2056" t="str">
        <f>VLOOKUP($D2056,Artslister!$A$1:$W$100,4,FALSE)</f>
        <v>63344</v>
      </c>
      <c r="P2056" t="str">
        <f>VLOOKUP($D2056,Artslister!$A$1:$W$100,5,FALSE)</f>
        <v>Plantae</v>
      </c>
      <c r="Q2056" t="str">
        <f>VLOOKUP($D2056,Artslister!$A$1:$W$100,6,FALSE)</f>
        <v>Magnoliophyta</v>
      </c>
      <c r="R2056" t="str">
        <f>VLOOKUP($D2056,Artslister!$A$1:$W$100,7,FALSE)</f>
        <v>Eudicots</v>
      </c>
      <c r="S2056" t="str">
        <f>VLOOKUP($D2056,Artslister!$A$1:$W$100,8,FALSE)</f>
        <v>Rosales</v>
      </c>
      <c r="T2056" t="str">
        <f>VLOOKUP($D2056,Artslister!$A$1:$W$100,9,FALSE)</f>
        <v>Rosaceae</v>
      </c>
      <c r="U2056" t="str">
        <f>VLOOKUP($D2056,Artslister!$A$1:$W$100,10,FALSE)</f>
        <v>Rosa</v>
      </c>
      <c r="V2056">
        <f>VLOOKUP($D2056,Artslister!$A$1:$W$100,11,FALSE)</f>
        <v>0</v>
      </c>
      <c r="W2056">
        <f>VLOOKUP($D2056,Artslister!$A$1:$W$100,12,FALSE)</f>
        <v>0</v>
      </c>
      <c r="X2056" t="str">
        <f>VLOOKUP($D2056,Artslister!$A$1:$W$100,13,FALSE)</f>
        <v>L.</v>
      </c>
      <c r="Y2056" t="e">
        <f>VLOOKUP($D2056,Artslister!$A$1:$W$100,15,FALSE)</f>
        <v>#N/A</v>
      </c>
      <c r="Z2056" t="e">
        <f>VLOOKUP($D2056,Artslister!$A$1:$W$100,17,FALSE)</f>
        <v>#N/A</v>
      </c>
    </row>
    <row r="2057" spans="1:26" x14ac:dyDescent="0.3">
      <c r="A2057" s="58" t="s">
        <v>114</v>
      </c>
      <c r="B2057" s="58">
        <v>2022</v>
      </c>
      <c r="C2057" t="s">
        <v>1352</v>
      </c>
      <c r="D2057" t="s">
        <v>1714</v>
      </c>
      <c r="E2057">
        <v>5</v>
      </c>
      <c r="I2057">
        <v>1</v>
      </c>
      <c r="M2057" t="str">
        <f>VLOOKUP($D2057,Artslister!$A$1:$W$100,2,FALSE)</f>
        <v>Rosa sp.</v>
      </c>
      <c r="N2057" t="str">
        <f>VLOOKUP($D2057,Artslister!$A$1:$W$100,3,FALSE)</f>
        <v>103384</v>
      </c>
      <c r="O2057" t="str">
        <f>VLOOKUP($D2057,Artslister!$A$1:$W$100,4,FALSE)</f>
        <v>63344</v>
      </c>
      <c r="P2057" t="str">
        <f>VLOOKUP($D2057,Artslister!$A$1:$W$100,5,FALSE)</f>
        <v>Plantae</v>
      </c>
      <c r="Q2057" t="str">
        <f>VLOOKUP($D2057,Artslister!$A$1:$W$100,6,FALSE)</f>
        <v>Magnoliophyta</v>
      </c>
      <c r="R2057" t="str">
        <f>VLOOKUP($D2057,Artslister!$A$1:$W$100,7,FALSE)</f>
        <v>Eudicots</v>
      </c>
      <c r="S2057" t="str">
        <f>VLOOKUP($D2057,Artslister!$A$1:$W$100,8,FALSE)</f>
        <v>Rosales</v>
      </c>
      <c r="T2057" t="str">
        <f>VLOOKUP($D2057,Artslister!$A$1:$W$100,9,FALSE)</f>
        <v>Rosaceae</v>
      </c>
      <c r="U2057" t="str">
        <f>VLOOKUP($D2057,Artslister!$A$1:$W$100,10,FALSE)</f>
        <v>Rosa</v>
      </c>
      <c r="V2057">
        <f>VLOOKUP($D2057,Artslister!$A$1:$W$100,11,FALSE)</f>
        <v>0</v>
      </c>
      <c r="W2057">
        <f>VLOOKUP($D2057,Artslister!$A$1:$W$100,12,FALSE)</f>
        <v>0</v>
      </c>
      <c r="X2057" t="str">
        <f>VLOOKUP($D2057,Artslister!$A$1:$W$100,13,FALSE)</f>
        <v>L.</v>
      </c>
      <c r="Y2057" t="e">
        <f>VLOOKUP($D2057,Artslister!$A$1:$W$100,15,FALSE)</f>
        <v>#N/A</v>
      </c>
      <c r="Z2057" t="e">
        <f>VLOOKUP($D2057,Artslister!$A$1:$W$100,17,FALSE)</f>
        <v>#N/A</v>
      </c>
    </row>
    <row r="2058" spans="1:26" x14ac:dyDescent="0.3">
      <c r="A2058" s="58" t="s">
        <v>114</v>
      </c>
      <c r="B2058" s="58">
        <v>2022</v>
      </c>
      <c r="C2058" t="s">
        <v>1351</v>
      </c>
      <c r="D2058" t="s">
        <v>1714</v>
      </c>
      <c r="E2058">
        <v>1</v>
      </c>
      <c r="I2058">
        <v>1</v>
      </c>
      <c r="M2058" t="str">
        <f>VLOOKUP($D2058,Artslister!$A$1:$W$100,2,FALSE)</f>
        <v>Rosa sp.</v>
      </c>
      <c r="N2058" t="str">
        <f>VLOOKUP($D2058,Artslister!$A$1:$W$100,3,FALSE)</f>
        <v>103384</v>
      </c>
      <c r="O2058" t="str">
        <f>VLOOKUP($D2058,Artslister!$A$1:$W$100,4,FALSE)</f>
        <v>63344</v>
      </c>
      <c r="P2058" t="str">
        <f>VLOOKUP($D2058,Artslister!$A$1:$W$100,5,FALSE)</f>
        <v>Plantae</v>
      </c>
      <c r="Q2058" t="str">
        <f>VLOOKUP($D2058,Artslister!$A$1:$W$100,6,FALSE)</f>
        <v>Magnoliophyta</v>
      </c>
      <c r="R2058" t="str">
        <f>VLOOKUP($D2058,Artslister!$A$1:$W$100,7,FALSE)</f>
        <v>Eudicots</v>
      </c>
      <c r="S2058" t="str">
        <f>VLOOKUP($D2058,Artslister!$A$1:$W$100,8,FALSE)</f>
        <v>Rosales</v>
      </c>
      <c r="T2058" t="str">
        <f>VLOOKUP($D2058,Artslister!$A$1:$W$100,9,FALSE)</f>
        <v>Rosaceae</v>
      </c>
      <c r="U2058" t="str">
        <f>VLOOKUP($D2058,Artslister!$A$1:$W$100,10,FALSE)</f>
        <v>Rosa</v>
      </c>
      <c r="V2058">
        <f>VLOOKUP($D2058,Artslister!$A$1:$W$100,11,FALSE)</f>
        <v>0</v>
      </c>
      <c r="W2058">
        <f>VLOOKUP($D2058,Artslister!$A$1:$W$100,12,FALSE)</f>
        <v>0</v>
      </c>
      <c r="X2058" t="str">
        <f>VLOOKUP($D2058,Artslister!$A$1:$W$100,13,FALSE)</f>
        <v>L.</v>
      </c>
      <c r="Y2058" t="e">
        <f>VLOOKUP($D2058,Artslister!$A$1:$W$100,15,FALSE)</f>
        <v>#N/A</v>
      </c>
      <c r="Z2058" t="e">
        <f>VLOOKUP($D2058,Artslister!$A$1:$W$100,17,FALSE)</f>
        <v>#N/A</v>
      </c>
    </row>
    <row r="2059" spans="1:26" x14ac:dyDescent="0.3">
      <c r="A2059" s="58" t="s">
        <v>114</v>
      </c>
      <c r="B2059" s="58">
        <v>2022</v>
      </c>
      <c r="C2059" t="s">
        <v>1356</v>
      </c>
      <c r="D2059" t="s">
        <v>1714</v>
      </c>
      <c r="E2059">
        <v>3</v>
      </c>
      <c r="J2059">
        <v>1</v>
      </c>
      <c r="M2059" t="str">
        <f>VLOOKUP($D2059,Artslister!$A$1:$W$100,2,FALSE)</f>
        <v>Rosa sp.</v>
      </c>
      <c r="N2059" t="str">
        <f>VLOOKUP($D2059,Artslister!$A$1:$W$100,3,FALSE)</f>
        <v>103384</v>
      </c>
      <c r="O2059" t="str">
        <f>VLOOKUP($D2059,Artslister!$A$1:$W$100,4,FALSE)</f>
        <v>63344</v>
      </c>
      <c r="P2059" t="str">
        <f>VLOOKUP($D2059,Artslister!$A$1:$W$100,5,FALSE)</f>
        <v>Plantae</v>
      </c>
      <c r="Q2059" t="str">
        <f>VLOOKUP($D2059,Artslister!$A$1:$W$100,6,FALSE)</f>
        <v>Magnoliophyta</v>
      </c>
      <c r="R2059" t="str">
        <f>VLOOKUP($D2059,Artslister!$A$1:$W$100,7,FALSE)</f>
        <v>Eudicots</v>
      </c>
      <c r="S2059" t="str">
        <f>VLOOKUP($D2059,Artslister!$A$1:$W$100,8,FALSE)</f>
        <v>Rosales</v>
      </c>
      <c r="T2059" t="str">
        <f>VLOOKUP($D2059,Artslister!$A$1:$W$100,9,FALSE)</f>
        <v>Rosaceae</v>
      </c>
      <c r="U2059" t="str">
        <f>VLOOKUP($D2059,Artslister!$A$1:$W$100,10,FALSE)</f>
        <v>Rosa</v>
      </c>
      <c r="V2059">
        <f>VLOOKUP($D2059,Artslister!$A$1:$W$100,11,FALSE)</f>
        <v>0</v>
      </c>
      <c r="W2059">
        <f>VLOOKUP($D2059,Artslister!$A$1:$W$100,12,FALSE)</f>
        <v>0</v>
      </c>
      <c r="X2059" t="str">
        <f>VLOOKUP($D2059,Artslister!$A$1:$W$100,13,FALSE)</f>
        <v>L.</v>
      </c>
      <c r="Y2059" t="e">
        <f>VLOOKUP($D2059,Artslister!$A$1:$W$100,15,FALSE)</f>
        <v>#N/A</v>
      </c>
      <c r="Z2059" t="e">
        <f>VLOOKUP($D2059,Artslister!$A$1:$W$100,17,FALSE)</f>
        <v>#N/A</v>
      </c>
    </row>
    <row r="2060" spans="1:26" x14ac:dyDescent="0.3">
      <c r="A2060" s="58" t="s">
        <v>114</v>
      </c>
      <c r="B2060" s="58">
        <v>2022</v>
      </c>
      <c r="C2060" t="s">
        <v>1346</v>
      </c>
      <c r="D2060" t="s">
        <v>1714</v>
      </c>
      <c r="E2060">
        <v>1</v>
      </c>
      <c r="I2060">
        <v>1</v>
      </c>
      <c r="M2060" t="str">
        <f>VLOOKUP($D2060,Artslister!$A$1:$W$100,2,FALSE)</f>
        <v>Rosa sp.</v>
      </c>
      <c r="N2060" t="str">
        <f>VLOOKUP($D2060,Artslister!$A$1:$W$100,3,FALSE)</f>
        <v>103384</v>
      </c>
      <c r="O2060" t="str">
        <f>VLOOKUP($D2060,Artslister!$A$1:$W$100,4,FALSE)</f>
        <v>63344</v>
      </c>
      <c r="P2060" t="str">
        <f>VLOOKUP($D2060,Artslister!$A$1:$W$100,5,FALSE)</f>
        <v>Plantae</v>
      </c>
      <c r="Q2060" t="str">
        <f>VLOOKUP($D2060,Artslister!$A$1:$W$100,6,FALSE)</f>
        <v>Magnoliophyta</v>
      </c>
      <c r="R2060" t="str">
        <f>VLOOKUP($D2060,Artslister!$A$1:$W$100,7,FALSE)</f>
        <v>Eudicots</v>
      </c>
      <c r="S2060" t="str">
        <f>VLOOKUP($D2060,Artslister!$A$1:$W$100,8,FALSE)</f>
        <v>Rosales</v>
      </c>
      <c r="T2060" t="str">
        <f>VLOOKUP($D2060,Artslister!$A$1:$W$100,9,FALSE)</f>
        <v>Rosaceae</v>
      </c>
      <c r="U2060" t="str">
        <f>VLOOKUP($D2060,Artslister!$A$1:$W$100,10,FALSE)</f>
        <v>Rosa</v>
      </c>
      <c r="V2060">
        <f>VLOOKUP($D2060,Artslister!$A$1:$W$100,11,FALSE)</f>
        <v>0</v>
      </c>
      <c r="W2060">
        <f>VLOOKUP($D2060,Artslister!$A$1:$W$100,12,FALSE)</f>
        <v>0</v>
      </c>
      <c r="X2060" t="str">
        <f>VLOOKUP($D2060,Artslister!$A$1:$W$100,13,FALSE)</f>
        <v>L.</v>
      </c>
      <c r="Y2060" t="e">
        <f>VLOOKUP($D2060,Artslister!$A$1:$W$100,15,FALSE)</f>
        <v>#N/A</v>
      </c>
      <c r="Z2060" t="e">
        <f>VLOOKUP($D2060,Artslister!$A$1:$W$100,17,FALSE)</f>
        <v>#N/A</v>
      </c>
    </row>
    <row r="2061" spans="1:26" x14ac:dyDescent="0.3">
      <c r="A2061" s="58" t="s">
        <v>114</v>
      </c>
      <c r="B2061" s="58">
        <v>2022</v>
      </c>
      <c r="C2061" t="s">
        <v>1347</v>
      </c>
      <c r="D2061" t="s">
        <v>1714</v>
      </c>
      <c r="E2061">
        <v>1</v>
      </c>
      <c r="I2061">
        <v>1</v>
      </c>
      <c r="M2061" t="str">
        <f>VLOOKUP($D2061,Artslister!$A$1:$W$100,2,FALSE)</f>
        <v>Rosa sp.</v>
      </c>
      <c r="N2061" t="str">
        <f>VLOOKUP($D2061,Artslister!$A$1:$W$100,3,FALSE)</f>
        <v>103384</v>
      </c>
      <c r="O2061" t="str">
        <f>VLOOKUP($D2061,Artslister!$A$1:$W$100,4,FALSE)</f>
        <v>63344</v>
      </c>
      <c r="P2061" t="str">
        <f>VLOOKUP($D2061,Artslister!$A$1:$W$100,5,FALSE)</f>
        <v>Plantae</v>
      </c>
      <c r="Q2061" t="str">
        <f>VLOOKUP($D2061,Artslister!$A$1:$W$100,6,FALSE)</f>
        <v>Magnoliophyta</v>
      </c>
      <c r="R2061" t="str">
        <f>VLOOKUP($D2061,Artslister!$A$1:$W$100,7,FALSE)</f>
        <v>Eudicots</v>
      </c>
      <c r="S2061" t="str">
        <f>VLOOKUP($D2061,Artslister!$A$1:$W$100,8,FALSE)</f>
        <v>Rosales</v>
      </c>
      <c r="T2061" t="str">
        <f>VLOOKUP($D2061,Artslister!$A$1:$W$100,9,FALSE)</f>
        <v>Rosaceae</v>
      </c>
      <c r="U2061" t="str">
        <f>VLOOKUP($D2061,Artslister!$A$1:$W$100,10,FALSE)</f>
        <v>Rosa</v>
      </c>
      <c r="V2061">
        <f>VLOOKUP($D2061,Artslister!$A$1:$W$100,11,FALSE)</f>
        <v>0</v>
      </c>
      <c r="W2061">
        <f>VLOOKUP($D2061,Artslister!$A$1:$W$100,12,FALSE)</f>
        <v>0</v>
      </c>
      <c r="X2061" t="str">
        <f>VLOOKUP($D2061,Artslister!$A$1:$W$100,13,FALSE)</f>
        <v>L.</v>
      </c>
      <c r="Y2061" t="e">
        <f>VLOOKUP($D2061,Artslister!$A$1:$W$100,15,FALSE)</f>
        <v>#N/A</v>
      </c>
      <c r="Z2061" t="e">
        <f>VLOOKUP($D2061,Artslister!$A$1:$W$100,17,FALSE)</f>
        <v>#N/A</v>
      </c>
    </row>
    <row r="2062" spans="1:26" x14ac:dyDescent="0.3">
      <c r="A2062" s="58" t="s">
        <v>114</v>
      </c>
      <c r="B2062" s="58">
        <v>2022</v>
      </c>
      <c r="C2062" t="s">
        <v>1350</v>
      </c>
      <c r="D2062" t="s">
        <v>1714</v>
      </c>
      <c r="E2062">
        <v>2</v>
      </c>
      <c r="I2062">
        <v>1</v>
      </c>
      <c r="M2062" t="str">
        <f>VLOOKUP($D2062,Artslister!$A$1:$W$100,2,FALSE)</f>
        <v>Rosa sp.</v>
      </c>
      <c r="N2062" t="str">
        <f>VLOOKUP($D2062,Artslister!$A$1:$W$100,3,FALSE)</f>
        <v>103384</v>
      </c>
      <c r="O2062" t="str">
        <f>VLOOKUP($D2062,Artslister!$A$1:$W$100,4,FALSE)</f>
        <v>63344</v>
      </c>
      <c r="P2062" t="str">
        <f>VLOOKUP($D2062,Artslister!$A$1:$W$100,5,FALSE)</f>
        <v>Plantae</v>
      </c>
      <c r="Q2062" t="str">
        <f>VLOOKUP($D2062,Artslister!$A$1:$W$100,6,FALSE)</f>
        <v>Magnoliophyta</v>
      </c>
      <c r="R2062" t="str">
        <f>VLOOKUP($D2062,Artslister!$A$1:$W$100,7,FALSE)</f>
        <v>Eudicots</v>
      </c>
      <c r="S2062" t="str">
        <f>VLOOKUP($D2062,Artslister!$A$1:$W$100,8,FALSE)</f>
        <v>Rosales</v>
      </c>
      <c r="T2062" t="str">
        <f>VLOOKUP($D2062,Artslister!$A$1:$W$100,9,FALSE)</f>
        <v>Rosaceae</v>
      </c>
      <c r="U2062" t="str">
        <f>VLOOKUP($D2062,Artslister!$A$1:$W$100,10,FALSE)</f>
        <v>Rosa</v>
      </c>
      <c r="V2062">
        <f>VLOOKUP($D2062,Artslister!$A$1:$W$100,11,FALSE)</f>
        <v>0</v>
      </c>
      <c r="W2062">
        <f>VLOOKUP($D2062,Artslister!$A$1:$W$100,12,FALSE)</f>
        <v>0</v>
      </c>
      <c r="X2062" t="str">
        <f>VLOOKUP($D2062,Artslister!$A$1:$W$100,13,FALSE)</f>
        <v>L.</v>
      </c>
      <c r="Y2062" t="e">
        <f>VLOOKUP($D2062,Artslister!$A$1:$W$100,15,FALSE)</f>
        <v>#N/A</v>
      </c>
      <c r="Z2062" t="e">
        <f>VLOOKUP($D2062,Artslister!$A$1:$W$100,17,FALSE)</f>
        <v>#N/A</v>
      </c>
    </row>
    <row r="2063" spans="1:26" x14ac:dyDescent="0.3">
      <c r="A2063" s="58" t="s">
        <v>104</v>
      </c>
      <c r="B2063" s="58">
        <v>2022</v>
      </c>
      <c r="C2063" t="s">
        <v>1158</v>
      </c>
      <c r="D2063" t="s">
        <v>1714</v>
      </c>
      <c r="E2063">
        <v>7</v>
      </c>
      <c r="J2063">
        <v>1</v>
      </c>
      <c r="M2063" t="str">
        <f>VLOOKUP($D2063,Artslister!$A$1:$W$100,2,FALSE)</f>
        <v>Rosa sp.</v>
      </c>
      <c r="N2063" t="str">
        <f>VLOOKUP($D2063,Artslister!$A$1:$W$100,3,FALSE)</f>
        <v>103384</v>
      </c>
      <c r="O2063" t="str">
        <f>VLOOKUP($D2063,Artslister!$A$1:$W$100,4,FALSE)</f>
        <v>63344</v>
      </c>
      <c r="P2063" t="str">
        <f>VLOOKUP($D2063,Artslister!$A$1:$W$100,5,FALSE)</f>
        <v>Plantae</v>
      </c>
      <c r="Q2063" t="str">
        <f>VLOOKUP($D2063,Artslister!$A$1:$W$100,6,FALSE)</f>
        <v>Magnoliophyta</v>
      </c>
      <c r="R2063" t="str">
        <f>VLOOKUP($D2063,Artslister!$A$1:$W$100,7,FALSE)</f>
        <v>Eudicots</v>
      </c>
      <c r="S2063" t="str">
        <f>VLOOKUP($D2063,Artslister!$A$1:$W$100,8,FALSE)</f>
        <v>Rosales</v>
      </c>
      <c r="T2063" t="str">
        <f>VLOOKUP($D2063,Artslister!$A$1:$W$100,9,FALSE)</f>
        <v>Rosaceae</v>
      </c>
      <c r="U2063" t="str">
        <f>VLOOKUP($D2063,Artslister!$A$1:$W$100,10,FALSE)</f>
        <v>Rosa</v>
      </c>
      <c r="V2063">
        <f>VLOOKUP($D2063,Artslister!$A$1:$W$100,11,FALSE)</f>
        <v>0</v>
      </c>
      <c r="W2063">
        <f>VLOOKUP($D2063,Artslister!$A$1:$W$100,12,FALSE)</f>
        <v>0</v>
      </c>
      <c r="X2063" t="str">
        <f>VLOOKUP($D2063,Artslister!$A$1:$W$100,13,FALSE)</f>
        <v>L.</v>
      </c>
      <c r="Y2063" t="e">
        <f>VLOOKUP($D2063,Artslister!$A$1:$W$100,15,FALSE)</f>
        <v>#N/A</v>
      </c>
      <c r="Z2063" t="e">
        <f>VLOOKUP($D2063,Artslister!$A$1:$W$100,17,FALSE)</f>
        <v>#N/A</v>
      </c>
    </row>
    <row r="2064" spans="1:26" x14ac:dyDescent="0.3">
      <c r="A2064" s="58" t="s">
        <v>104</v>
      </c>
      <c r="B2064" s="58">
        <v>2022</v>
      </c>
      <c r="C2064" t="s">
        <v>1142</v>
      </c>
      <c r="D2064" t="s">
        <v>1714</v>
      </c>
      <c r="E2064">
        <v>1</v>
      </c>
      <c r="I2064">
        <v>1</v>
      </c>
      <c r="M2064" t="str">
        <f>VLOOKUP($D2064,Artslister!$A$1:$W$100,2,FALSE)</f>
        <v>Rosa sp.</v>
      </c>
      <c r="N2064" t="str">
        <f>VLOOKUP($D2064,Artslister!$A$1:$W$100,3,FALSE)</f>
        <v>103384</v>
      </c>
      <c r="O2064" t="str">
        <f>VLOOKUP($D2064,Artslister!$A$1:$W$100,4,FALSE)</f>
        <v>63344</v>
      </c>
      <c r="P2064" t="str">
        <f>VLOOKUP($D2064,Artslister!$A$1:$W$100,5,FALSE)</f>
        <v>Plantae</v>
      </c>
      <c r="Q2064" t="str">
        <f>VLOOKUP($D2064,Artslister!$A$1:$W$100,6,FALSE)</f>
        <v>Magnoliophyta</v>
      </c>
      <c r="R2064" t="str">
        <f>VLOOKUP($D2064,Artslister!$A$1:$W$100,7,FALSE)</f>
        <v>Eudicots</v>
      </c>
      <c r="S2064" t="str">
        <f>VLOOKUP($D2064,Artslister!$A$1:$W$100,8,FALSE)</f>
        <v>Rosales</v>
      </c>
      <c r="T2064" t="str">
        <f>VLOOKUP($D2064,Artslister!$A$1:$W$100,9,FALSE)</f>
        <v>Rosaceae</v>
      </c>
      <c r="U2064" t="str">
        <f>VLOOKUP($D2064,Artslister!$A$1:$W$100,10,FALSE)</f>
        <v>Rosa</v>
      </c>
      <c r="V2064">
        <f>VLOOKUP($D2064,Artslister!$A$1:$W$100,11,FALSE)</f>
        <v>0</v>
      </c>
      <c r="W2064">
        <f>VLOOKUP($D2064,Artslister!$A$1:$W$100,12,FALSE)</f>
        <v>0</v>
      </c>
      <c r="X2064" t="str">
        <f>VLOOKUP($D2064,Artslister!$A$1:$W$100,13,FALSE)</f>
        <v>L.</v>
      </c>
      <c r="Y2064" t="e">
        <f>VLOOKUP($D2064,Artslister!$A$1:$W$100,15,FALSE)</f>
        <v>#N/A</v>
      </c>
      <c r="Z2064" t="e">
        <f>VLOOKUP($D2064,Artslister!$A$1:$W$100,17,FALSE)</f>
        <v>#N/A</v>
      </c>
    </row>
    <row r="2065" spans="1:26" x14ac:dyDescent="0.3">
      <c r="A2065" s="58" t="s">
        <v>104</v>
      </c>
      <c r="B2065" s="58">
        <v>2022</v>
      </c>
      <c r="C2065" t="s">
        <v>1145</v>
      </c>
      <c r="D2065" t="s">
        <v>1714</v>
      </c>
      <c r="E2065">
        <v>7</v>
      </c>
      <c r="I2065">
        <v>1</v>
      </c>
      <c r="M2065" t="str">
        <f>VLOOKUP($D2065,Artslister!$A$1:$W$100,2,FALSE)</f>
        <v>Rosa sp.</v>
      </c>
      <c r="N2065" t="str">
        <f>VLOOKUP($D2065,Artslister!$A$1:$W$100,3,FALSE)</f>
        <v>103384</v>
      </c>
      <c r="O2065" t="str">
        <f>VLOOKUP($D2065,Artslister!$A$1:$W$100,4,FALSE)</f>
        <v>63344</v>
      </c>
      <c r="P2065" t="str">
        <f>VLOOKUP($D2065,Artslister!$A$1:$W$100,5,FALSE)</f>
        <v>Plantae</v>
      </c>
      <c r="Q2065" t="str">
        <f>VLOOKUP($D2065,Artslister!$A$1:$W$100,6,FALSE)</f>
        <v>Magnoliophyta</v>
      </c>
      <c r="R2065" t="str">
        <f>VLOOKUP($D2065,Artslister!$A$1:$W$100,7,FALSE)</f>
        <v>Eudicots</v>
      </c>
      <c r="S2065" t="str">
        <f>VLOOKUP($D2065,Artslister!$A$1:$W$100,8,FALSE)</f>
        <v>Rosales</v>
      </c>
      <c r="T2065" t="str">
        <f>VLOOKUP($D2065,Artslister!$A$1:$W$100,9,FALSE)</f>
        <v>Rosaceae</v>
      </c>
      <c r="U2065" t="str">
        <f>VLOOKUP($D2065,Artslister!$A$1:$W$100,10,FALSE)</f>
        <v>Rosa</v>
      </c>
      <c r="V2065">
        <f>VLOOKUP($D2065,Artslister!$A$1:$W$100,11,FALSE)</f>
        <v>0</v>
      </c>
      <c r="W2065">
        <f>VLOOKUP($D2065,Artslister!$A$1:$W$100,12,FALSE)</f>
        <v>0</v>
      </c>
      <c r="X2065" t="str">
        <f>VLOOKUP($D2065,Artslister!$A$1:$W$100,13,FALSE)</f>
        <v>L.</v>
      </c>
      <c r="Y2065" t="e">
        <f>VLOOKUP($D2065,Artslister!$A$1:$W$100,15,FALSE)</f>
        <v>#N/A</v>
      </c>
      <c r="Z2065" t="e">
        <f>VLOOKUP($D2065,Artslister!$A$1:$W$100,17,FALSE)</f>
        <v>#N/A</v>
      </c>
    </row>
    <row r="2066" spans="1:26" x14ac:dyDescent="0.3">
      <c r="A2066" s="58" t="s">
        <v>104</v>
      </c>
      <c r="B2066" s="58">
        <v>2022</v>
      </c>
      <c r="C2066" t="s">
        <v>1147</v>
      </c>
      <c r="D2066" t="s">
        <v>1714</v>
      </c>
      <c r="E2066">
        <v>1</v>
      </c>
      <c r="I2066">
        <v>1</v>
      </c>
      <c r="M2066" t="str">
        <f>VLOOKUP($D2066,Artslister!$A$1:$W$100,2,FALSE)</f>
        <v>Rosa sp.</v>
      </c>
      <c r="N2066" t="str">
        <f>VLOOKUP($D2066,Artslister!$A$1:$W$100,3,FALSE)</f>
        <v>103384</v>
      </c>
      <c r="O2066" t="str">
        <f>VLOOKUP($D2066,Artslister!$A$1:$W$100,4,FALSE)</f>
        <v>63344</v>
      </c>
      <c r="P2066" t="str">
        <f>VLOOKUP($D2066,Artslister!$A$1:$W$100,5,FALSE)</f>
        <v>Plantae</v>
      </c>
      <c r="Q2066" t="str">
        <f>VLOOKUP($D2066,Artslister!$A$1:$W$100,6,FALSE)</f>
        <v>Magnoliophyta</v>
      </c>
      <c r="R2066" t="str">
        <f>VLOOKUP($D2066,Artslister!$A$1:$W$100,7,FALSE)</f>
        <v>Eudicots</v>
      </c>
      <c r="S2066" t="str">
        <f>VLOOKUP($D2066,Artslister!$A$1:$W$100,8,FALSE)</f>
        <v>Rosales</v>
      </c>
      <c r="T2066" t="str">
        <f>VLOOKUP($D2066,Artslister!$A$1:$W$100,9,FALSE)</f>
        <v>Rosaceae</v>
      </c>
      <c r="U2066" t="str">
        <f>VLOOKUP($D2066,Artslister!$A$1:$W$100,10,FALSE)</f>
        <v>Rosa</v>
      </c>
      <c r="V2066">
        <f>VLOOKUP($D2066,Artslister!$A$1:$W$100,11,FALSE)</f>
        <v>0</v>
      </c>
      <c r="W2066">
        <f>VLOOKUP($D2066,Artslister!$A$1:$W$100,12,FALSE)</f>
        <v>0</v>
      </c>
      <c r="X2066" t="str">
        <f>VLOOKUP($D2066,Artslister!$A$1:$W$100,13,FALSE)</f>
        <v>L.</v>
      </c>
      <c r="Y2066" t="e">
        <f>VLOOKUP($D2066,Artslister!$A$1:$W$100,15,FALSE)</f>
        <v>#N/A</v>
      </c>
      <c r="Z2066" t="e">
        <f>VLOOKUP($D2066,Artslister!$A$1:$W$100,17,FALSE)</f>
        <v>#N/A</v>
      </c>
    </row>
    <row r="2067" spans="1:26" x14ac:dyDescent="0.3">
      <c r="A2067" s="58" t="s">
        <v>104</v>
      </c>
      <c r="B2067" s="58">
        <v>2022</v>
      </c>
      <c r="C2067" t="s">
        <v>1156</v>
      </c>
      <c r="D2067" t="s">
        <v>1714</v>
      </c>
      <c r="E2067">
        <v>2</v>
      </c>
      <c r="I2067">
        <v>1</v>
      </c>
      <c r="M2067" t="str">
        <f>VLOOKUP($D2067,Artslister!$A$1:$W$100,2,FALSE)</f>
        <v>Rosa sp.</v>
      </c>
      <c r="N2067" t="str">
        <f>VLOOKUP($D2067,Artslister!$A$1:$W$100,3,FALSE)</f>
        <v>103384</v>
      </c>
      <c r="O2067" t="str">
        <f>VLOOKUP($D2067,Artslister!$A$1:$W$100,4,FALSE)</f>
        <v>63344</v>
      </c>
      <c r="P2067" t="str">
        <f>VLOOKUP($D2067,Artslister!$A$1:$W$100,5,FALSE)</f>
        <v>Plantae</v>
      </c>
      <c r="Q2067" t="str">
        <f>VLOOKUP($D2067,Artslister!$A$1:$W$100,6,FALSE)</f>
        <v>Magnoliophyta</v>
      </c>
      <c r="R2067" t="str">
        <f>VLOOKUP($D2067,Artslister!$A$1:$W$100,7,FALSE)</f>
        <v>Eudicots</v>
      </c>
      <c r="S2067" t="str">
        <f>VLOOKUP($D2067,Artslister!$A$1:$W$100,8,FALSE)</f>
        <v>Rosales</v>
      </c>
      <c r="T2067" t="str">
        <f>VLOOKUP($D2067,Artslister!$A$1:$W$100,9,FALSE)</f>
        <v>Rosaceae</v>
      </c>
      <c r="U2067" t="str">
        <f>VLOOKUP($D2067,Artslister!$A$1:$W$100,10,FALSE)</f>
        <v>Rosa</v>
      </c>
      <c r="V2067">
        <f>VLOOKUP($D2067,Artslister!$A$1:$W$100,11,FALSE)</f>
        <v>0</v>
      </c>
      <c r="W2067">
        <f>VLOOKUP($D2067,Artslister!$A$1:$W$100,12,FALSE)</f>
        <v>0</v>
      </c>
      <c r="X2067" t="str">
        <f>VLOOKUP($D2067,Artslister!$A$1:$W$100,13,FALSE)</f>
        <v>L.</v>
      </c>
      <c r="Y2067" t="e">
        <f>VLOOKUP($D2067,Artslister!$A$1:$W$100,15,FALSE)</f>
        <v>#N/A</v>
      </c>
      <c r="Z2067" t="e">
        <f>VLOOKUP($D2067,Artslister!$A$1:$W$100,17,FALSE)</f>
        <v>#N/A</v>
      </c>
    </row>
    <row r="2068" spans="1:26" x14ac:dyDescent="0.3">
      <c r="A2068" s="58" t="s">
        <v>104</v>
      </c>
      <c r="B2068" s="58">
        <v>2022</v>
      </c>
      <c r="C2068" t="s">
        <v>1152</v>
      </c>
      <c r="D2068" t="s">
        <v>1714</v>
      </c>
      <c r="E2068">
        <v>10</v>
      </c>
      <c r="J2068">
        <v>1</v>
      </c>
      <c r="M2068" t="str">
        <f>VLOOKUP($D2068,Artslister!$A$1:$W$100,2,FALSE)</f>
        <v>Rosa sp.</v>
      </c>
      <c r="N2068" t="str">
        <f>VLOOKUP($D2068,Artslister!$A$1:$W$100,3,FALSE)</f>
        <v>103384</v>
      </c>
      <c r="O2068" t="str">
        <f>VLOOKUP($D2068,Artslister!$A$1:$W$100,4,FALSE)</f>
        <v>63344</v>
      </c>
      <c r="P2068" t="str">
        <f>VLOOKUP($D2068,Artslister!$A$1:$W$100,5,FALSE)</f>
        <v>Plantae</v>
      </c>
      <c r="Q2068" t="str">
        <f>VLOOKUP($D2068,Artslister!$A$1:$W$100,6,FALSE)</f>
        <v>Magnoliophyta</v>
      </c>
      <c r="R2068" t="str">
        <f>VLOOKUP($D2068,Artslister!$A$1:$W$100,7,FALSE)</f>
        <v>Eudicots</v>
      </c>
      <c r="S2068" t="str">
        <f>VLOOKUP($D2068,Artslister!$A$1:$W$100,8,FALSE)</f>
        <v>Rosales</v>
      </c>
      <c r="T2068" t="str">
        <f>VLOOKUP($D2068,Artslister!$A$1:$W$100,9,FALSE)</f>
        <v>Rosaceae</v>
      </c>
      <c r="U2068" t="str">
        <f>VLOOKUP($D2068,Artslister!$A$1:$W$100,10,FALSE)</f>
        <v>Rosa</v>
      </c>
      <c r="V2068">
        <f>VLOOKUP($D2068,Artslister!$A$1:$W$100,11,FALSE)</f>
        <v>0</v>
      </c>
      <c r="W2068">
        <f>VLOOKUP($D2068,Artslister!$A$1:$W$100,12,FALSE)</f>
        <v>0</v>
      </c>
      <c r="X2068" t="str">
        <f>VLOOKUP($D2068,Artslister!$A$1:$W$100,13,FALSE)</f>
        <v>L.</v>
      </c>
      <c r="Y2068" t="e">
        <f>VLOOKUP($D2068,Artslister!$A$1:$W$100,15,FALSE)</f>
        <v>#N/A</v>
      </c>
      <c r="Z2068" t="e">
        <f>VLOOKUP($D2068,Artslister!$A$1:$W$100,17,FALSE)</f>
        <v>#N/A</v>
      </c>
    </row>
    <row r="2069" spans="1:26" x14ac:dyDescent="0.3">
      <c r="A2069" t="s">
        <v>117</v>
      </c>
      <c r="B2069">
        <v>2020</v>
      </c>
      <c r="C2069" t="s">
        <v>1275</v>
      </c>
      <c r="D2069" t="s">
        <v>1772</v>
      </c>
      <c r="E2069">
        <v>1</v>
      </c>
      <c r="G2069">
        <v>1</v>
      </c>
      <c r="M2069" t="str">
        <f>VLOOKUP($D2069,Artslister!$A$1:$W$100,2,FALSE)</f>
        <v>Vincetoxicum rossicum</v>
      </c>
      <c r="N2069" t="str">
        <f>VLOOKUP($D2069,Artslister!$A$1:$W$100,3,FALSE)</f>
        <v>102170</v>
      </c>
      <c r="O2069" t="str">
        <f>VLOOKUP($D2069,Artslister!$A$1:$W$100,4,FALSE)</f>
        <v>138770</v>
      </c>
      <c r="P2069" t="str">
        <f>VLOOKUP($D2069,Artslister!$A$1:$W$100,5,FALSE)</f>
        <v>Plantae</v>
      </c>
      <c r="Q2069" t="str">
        <f>VLOOKUP($D2069,Artslister!$A$1:$W$100,6,FALSE)</f>
        <v>Magnoliophyta</v>
      </c>
      <c r="R2069" t="str">
        <f>VLOOKUP($D2069,Artslister!$A$1:$W$100,7,FALSE)</f>
        <v>Eudicots</v>
      </c>
      <c r="S2069" t="str">
        <f>VLOOKUP($D2069,Artslister!$A$1:$W$100,8,FALSE)</f>
        <v>Gentianales</v>
      </c>
      <c r="T2069" t="str">
        <f>VLOOKUP($D2069,Artslister!$A$1:$W$100,9,FALSE)</f>
        <v>Apocynaceae</v>
      </c>
      <c r="U2069" t="str">
        <f>VLOOKUP($D2069,Artslister!$A$1:$W$100,10,FALSE)</f>
        <v>Vincetoxicum</v>
      </c>
      <c r="V2069" t="str">
        <f>VLOOKUP($D2069,Artslister!$A$1:$W$100,11,FALSE)</f>
        <v>rossicum</v>
      </c>
      <c r="W2069">
        <f>VLOOKUP($D2069,Artslister!$A$1:$W$100,12,FALSE)</f>
        <v>0</v>
      </c>
      <c r="X2069" t="str">
        <f>VLOOKUP($D2069,Artslister!$A$1:$W$100,13,FALSE)</f>
        <v>(Kleopow) Barbar.</v>
      </c>
      <c r="Y2069" t="str">
        <f>VLOOKUP($D2069,Artslister!$A$1:$W$100,15,FALSE)</f>
        <v>NA</v>
      </c>
      <c r="Z2069" t="str">
        <f>VLOOKUP($D2069,Artslister!$A$1:$W$100,17,FALSE)</f>
        <v>SE</v>
      </c>
    </row>
    <row r="2070" spans="1:26" x14ac:dyDescent="0.3">
      <c r="A2070" t="s">
        <v>117</v>
      </c>
      <c r="B2070">
        <v>2020</v>
      </c>
      <c r="C2070" t="s">
        <v>1278</v>
      </c>
      <c r="D2070" t="s">
        <v>1772</v>
      </c>
      <c r="E2070">
        <v>1</v>
      </c>
      <c r="G2070">
        <v>1</v>
      </c>
      <c r="M2070" t="str">
        <f>VLOOKUP($D2070,Artslister!$A$1:$W$100,2,FALSE)</f>
        <v>Vincetoxicum rossicum</v>
      </c>
      <c r="N2070" t="str">
        <f>VLOOKUP($D2070,Artslister!$A$1:$W$100,3,FALSE)</f>
        <v>102170</v>
      </c>
      <c r="O2070" t="str">
        <f>VLOOKUP($D2070,Artslister!$A$1:$W$100,4,FALSE)</f>
        <v>138770</v>
      </c>
      <c r="P2070" t="str">
        <f>VLOOKUP($D2070,Artslister!$A$1:$W$100,5,FALSE)</f>
        <v>Plantae</v>
      </c>
      <c r="Q2070" t="str">
        <f>VLOOKUP($D2070,Artslister!$A$1:$W$100,6,FALSE)</f>
        <v>Magnoliophyta</v>
      </c>
      <c r="R2070" t="str">
        <f>VLOOKUP($D2070,Artslister!$A$1:$W$100,7,FALSE)</f>
        <v>Eudicots</v>
      </c>
      <c r="S2070" t="str">
        <f>VLOOKUP($D2070,Artslister!$A$1:$W$100,8,FALSE)</f>
        <v>Gentianales</v>
      </c>
      <c r="T2070" t="str">
        <f>VLOOKUP($D2070,Artslister!$A$1:$W$100,9,FALSE)</f>
        <v>Apocynaceae</v>
      </c>
      <c r="U2070" t="str">
        <f>VLOOKUP($D2070,Artslister!$A$1:$W$100,10,FALSE)</f>
        <v>Vincetoxicum</v>
      </c>
      <c r="V2070" t="str">
        <f>VLOOKUP($D2070,Artslister!$A$1:$W$100,11,FALSE)</f>
        <v>rossicum</v>
      </c>
      <c r="W2070">
        <f>VLOOKUP($D2070,Artslister!$A$1:$W$100,12,FALSE)</f>
        <v>0</v>
      </c>
      <c r="X2070" t="str">
        <f>VLOOKUP($D2070,Artslister!$A$1:$W$100,13,FALSE)</f>
        <v>(Kleopow) Barbar.</v>
      </c>
      <c r="Y2070" t="str">
        <f>VLOOKUP($D2070,Artslister!$A$1:$W$100,15,FALSE)</f>
        <v>NA</v>
      </c>
      <c r="Z2070" t="str">
        <f>VLOOKUP($D2070,Artslister!$A$1:$W$100,17,FALSE)</f>
        <v>SE</v>
      </c>
    </row>
    <row r="2071" spans="1:26" x14ac:dyDescent="0.3">
      <c r="A2071" t="s">
        <v>117</v>
      </c>
      <c r="B2071">
        <v>2020</v>
      </c>
      <c r="C2071" t="s">
        <v>1282</v>
      </c>
      <c r="D2071" t="s">
        <v>1772</v>
      </c>
      <c r="E2071">
        <v>1</v>
      </c>
      <c r="G2071">
        <v>1</v>
      </c>
      <c r="M2071" t="str">
        <f>VLOOKUP($D2071,Artslister!$A$1:$W$100,2,FALSE)</f>
        <v>Vincetoxicum rossicum</v>
      </c>
      <c r="N2071" t="str">
        <f>VLOOKUP($D2071,Artslister!$A$1:$W$100,3,FALSE)</f>
        <v>102170</v>
      </c>
      <c r="O2071" t="str">
        <f>VLOOKUP($D2071,Artslister!$A$1:$W$100,4,FALSE)</f>
        <v>138770</v>
      </c>
      <c r="P2071" t="str">
        <f>VLOOKUP($D2071,Artslister!$A$1:$W$100,5,FALSE)</f>
        <v>Plantae</v>
      </c>
      <c r="Q2071" t="str">
        <f>VLOOKUP($D2071,Artslister!$A$1:$W$100,6,FALSE)</f>
        <v>Magnoliophyta</v>
      </c>
      <c r="R2071" t="str">
        <f>VLOOKUP($D2071,Artslister!$A$1:$W$100,7,FALSE)</f>
        <v>Eudicots</v>
      </c>
      <c r="S2071" t="str">
        <f>VLOOKUP($D2071,Artslister!$A$1:$W$100,8,FALSE)</f>
        <v>Gentianales</v>
      </c>
      <c r="T2071" t="str">
        <f>VLOOKUP($D2071,Artslister!$A$1:$W$100,9,FALSE)</f>
        <v>Apocynaceae</v>
      </c>
      <c r="U2071" t="str">
        <f>VLOOKUP($D2071,Artslister!$A$1:$W$100,10,FALSE)</f>
        <v>Vincetoxicum</v>
      </c>
      <c r="V2071" t="str">
        <f>VLOOKUP($D2071,Artslister!$A$1:$W$100,11,FALSE)</f>
        <v>rossicum</v>
      </c>
      <c r="W2071">
        <f>VLOOKUP($D2071,Artslister!$A$1:$W$100,12,FALSE)</f>
        <v>0</v>
      </c>
      <c r="X2071" t="str">
        <f>VLOOKUP($D2071,Artslister!$A$1:$W$100,13,FALSE)</f>
        <v>(Kleopow) Barbar.</v>
      </c>
      <c r="Y2071" t="str">
        <f>VLOOKUP($D2071,Artslister!$A$1:$W$100,15,FALSE)</f>
        <v>NA</v>
      </c>
      <c r="Z2071" t="str">
        <f>VLOOKUP($D2071,Artslister!$A$1:$W$100,17,FALSE)</f>
        <v>SE</v>
      </c>
    </row>
    <row r="2072" spans="1:26" x14ac:dyDescent="0.3">
      <c r="A2072" t="s">
        <v>117</v>
      </c>
      <c r="B2072">
        <v>2020</v>
      </c>
      <c r="C2072" t="s">
        <v>1284</v>
      </c>
      <c r="D2072" t="s">
        <v>1772</v>
      </c>
      <c r="E2072">
        <v>1</v>
      </c>
      <c r="G2072">
        <v>1</v>
      </c>
      <c r="M2072" t="str">
        <f>VLOOKUP($D2072,Artslister!$A$1:$W$100,2,FALSE)</f>
        <v>Vincetoxicum rossicum</v>
      </c>
      <c r="N2072" t="str">
        <f>VLOOKUP($D2072,Artslister!$A$1:$W$100,3,FALSE)</f>
        <v>102170</v>
      </c>
      <c r="O2072" t="str">
        <f>VLOOKUP($D2072,Artslister!$A$1:$W$100,4,FALSE)</f>
        <v>138770</v>
      </c>
      <c r="P2072" t="str">
        <f>VLOOKUP($D2072,Artslister!$A$1:$W$100,5,FALSE)</f>
        <v>Plantae</v>
      </c>
      <c r="Q2072" t="str">
        <f>VLOOKUP($D2072,Artslister!$A$1:$W$100,6,FALSE)</f>
        <v>Magnoliophyta</v>
      </c>
      <c r="R2072" t="str">
        <f>VLOOKUP($D2072,Artslister!$A$1:$W$100,7,FALSE)</f>
        <v>Eudicots</v>
      </c>
      <c r="S2072" t="str">
        <f>VLOOKUP($D2072,Artslister!$A$1:$W$100,8,FALSE)</f>
        <v>Gentianales</v>
      </c>
      <c r="T2072" t="str">
        <f>VLOOKUP($D2072,Artslister!$A$1:$W$100,9,FALSE)</f>
        <v>Apocynaceae</v>
      </c>
      <c r="U2072" t="str">
        <f>VLOOKUP($D2072,Artslister!$A$1:$W$100,10,FALSE)</f>
        <v>Vincetoxicum</v>
      </c>
      <c r="V2072" t="str">
        <f>VLOOKUP($D2072,Artslister!$A$1:$W$100,11,FALSE)</f>
        <v>rossicum</v>
      </c>
      <c r="W2072">
        <f>VLOOKUP($D2072,Artslister!$A$1:$W$100,12,FALSE)</f>
        <v>0</v>
      </c>
      <c r="X2072" t="str">
        <f>VLOOKUP($D2072,Artslister!$A$1:$W$100,13,FALSE)</f>
        <v>(Kleopow) Barbar.</v>
      </c>
      <c r="Y2072" t="str">
        <f>VLOOKUP($D2072,Artslister!$A$1:$W$100,15,FALSE)</f>
        <v>NA</v>
      </c>
      <c r="Z2072" t="str">
        <f>VLOOKUP($D2072,Artslister!$A$1:$W$100,17,FALSE)</f>
        <v>SE</v>
      </c>
    </row>
    <row r="2073" spans="1:26" x14ac:dyDescent="0.3">
      <c r="A2073" t="s">
        <v>117</v>
      </c>
      <c r="B2073">
        <v>2020</v>
      </c>
      <c r="C2073" t="s">
        <v>1286</v>
      </c>
      <c r="D2073" t="s">
        <v>1772</v>
      </c>
      <c r="E2073">
        <v>1</v>
      </c>
      <c r="G2073">
        <v>1</v>
      </c>
      <c r="M2073" t="str">
        <f>VLOOKUP($D2073,Artslister!$A$1:$W$100,2,FALSE)</f>
        <v>Vincetoxicum rossicum</v>
      </c>
      <c r="N2073" t="str">
        <f>VLOOKUP($D2073,Artslister!$A$1:$W$100,3,FALSE)</f>
        <v>102170</v>
      </c>
      <c r="O2073" t="str">
        <f>VLOOKUP($D2073,Artslister!$A$1:$W$100,4,FALSE)</f>
        <v>138770</v>
      </c>
      <c r="P2073" t="str">
        <f>VLOOKUP($D2073,Artslister!$A$1:$W$100,5,FALSE)</f>
        <v>Plantae</v>
      </c>
      <c r="Q2073" t="str">
        <f>VLOOKUP($D2073,Artslister!$A$1:$W$100,6,FALSE)</f>
        <v>Magnoliophyta</v>
      </c>
      <c r="R2073" t="str">
        <f>VLOOKUP($D2073,Artslister!$A$1:$W$100,7,FALSE)</f>
        <v>Eudicots</v>
      </c>
      <c r="S2073" t="str">
        <f>VLOOKUP($D2073,Artslister!$A$1:$W$100,8,FALSE)</f>
        <v>Gentianales</v>
      </c>
      <c r="T2073" t="str">
        <f>VLOOKUP($D2073,Artslister!$A$1:$W$100,9,FALSE)</f>
        <v>Apocynaceae</v>
      </c>
      <c r="U2073" t="str">
        <f>VLOOKUP($D2073,Artslister!$A$1:$W$100,10,FALSE)</f>
        <v>Vincetoxicum</v>
      </c>
      <c r="V2073" t="str">
        <f>VLOOKUP($D2073,Artslister!$A$1:$W$100,11,FALSE)</f>
        <v>rossicum</v>
      </c>
      <c r="W2073">
        <f>VLOOKUP($D2073,Artslister!$A$1:$W$100,12,FALSE)</f>
        <v>0</v>
      </c>
      <c r="X2073" t="str">
        <f>VLOOKUP($D2073,Artslister!$A$1:$W$100,13,FALSE)</f>
        <v>(Kleopow) Barbar.</v>
      </c>
      <c r="Y2073" t="str">
        <f>VLOOKUP($D2073,Artslister!$A$1:$W$100,15,FALSE)</f>
        <v>NA</v>
      </c>
      <c r="Z2073" t="str">
        <f>VLOOKUP($D2073,Artslister!$A$1:$W$100,17,FALSE)</f>
        <v>SE</v>
      </c>
    </row>
    <row r="2074" spans="1:26" x14ac:dyDescent="0.3">
      <c r="A2074" t="s">
        <v>117</v>
      </c>
      <c r="B2074">
        <v>2020</v>
      </c>
      <c r="C2074" t="s">
        <v>1288</v>
      </c>
      <c r="D2074" t="s">
        <v>1772</v>
      </c>
      <c r="E2074">
        <v>2</v>
      </c>
      <c r="G2074">
        <v>1</v>
      </c>
      <c r="M2074" t="str">
        <f>VLOOKUP($D2074,Artslister!$A$1:$W$100,2,FALSE)</f>
        <v>Vincetoxicum rossicum</v>
      </c>
      <c r="N2074" t="str">
        <f>VLOOKUP($D2074,Artslister!$A$1:$W$100,3,FALSE)</f>
        <v>102170</v>
      </c>
      <c r="O2074" t="str">
        <f>VLOOKUP($D2074,Artslister!$A$1:$W$100,4,FALSE)</f>
        <v>138770</v>
      </c>
      <c r="P2074" t="str">
        <f>VLOOKUP($D2074,Artslister!$A$1:$W$100,5,FALSE)</f>
        <v>Plantae</v>
      </c>
      <c r="Q2074" t="str">
        <f>VLOOKUP($D2074,Artslister!$A$1:$W$100,6,FALSE)</f>
        <v>Magnoliophyta</v>
      </c>
      <c r="R2074" t="str">
        <f>VLOOKUP($D2074,Artslister!$A$1:$W$100,7,FALSE)</f>
        <v>Eudicots</v>
      </c>
      <c r="S2074" t="str">
        <f>VLOOKUP($D2074,Artslister!$A$1:$W$100,8,FALSE)</f>
        <v>Gentianales</v>
      </c>
      <c r="T2074" t="str">
        <f>VLOOKUP($D2074,Artslister!$A$1:$W$100,9,FALSE)</f>
        <v>Apocynaceae</v>
      </c>
      <c r="U2074" t="str">
        <f>VLOOKUP($D2074,Artslister!$A$1:$W$100,10,FALSE)</f>
        <v>Vincetoxicum</v>
      </c>
      <c r="V2074" t="str">
        <f>VLOOKUP($D2074,Artslister!$A$1:$W$100,11,FALSE)</f>
        <v>rossicum</v>
      </c>
      <c r="W2074">
        <f>VLOOKUP($D2074,Artslister!$A$1:$W$100,12,FALSE)</f>
        <v>0</v>
      </c>
      <c r="X2074" t="str">
        <f>VLOOKUP($D2074,Artslister!$A$1:$W$100,13,FALSE)</f>
        <v>(Kleopow) Barbar.</v>
      </c>
      <c r="Y2074" t="str">
        <f>VLOOKUP($D2074,Artslister!$A$1:$W$100,15,FALSE)</f>
        <v>NA</v>
      </c>
      <c r="Z2074" t="str">
        <f>VLOOKUP($D2074,Artslister!$A$1:$W$100,17,FALSE)</f>
        <v>SE</v>
      </c>
    </row>
    <row r="2075" spans="1:26" x14ac:dyDescent="0.3">
      <c r="A2075" t="s">
        <v>117</v>
      </c>
      <c r="B2075">
        <v>2020</v>
      </c>
      <c r="C2075" t="s">
        <v>1290</v>
      </c>
      <c r="D2075" t="s">
        <v>1772</v>
      </c>
      <c r="E2075">
        <v>1</v>
      </c>
      <c r="G2075">
        <v>1</v>
      </c>
      <c r="M2075" t="str">
        <f>VLOOKUP($D2075,Artslister!$A$1:$W$100,2,FALSE)</f>
        <v>Vincetoxicum rossicum</v>
      </c>
      <c r="N2075" t="str">
        <f>VLOOKUP($D2075,Artslister!$A$1:$W$100,3,FALSE)</f>
        <v>102170</v>
      </c>
      <c r="O2075" t="str">
        <f>VLOOKUP($D2075,Artslister!$A$1:$W$100,4,FALSE)</f>
        <v>138770</v>
      </c>
      <c r="P2075" t="str">
        <f>VLOOKUP($D2075,Artslister!$A$1:$W$100,5,FALSE)</f>
        <v>Plantae</v>
      </c>
      <c r="Q2075" t="str">
        <f>VLOOKUP($D2075,Artslister!$A$1:$W$100,6,FALSE)</f>
        <v>Magnoliophyta</v>
      </c>
      <c r="R2075" t="str">
        <f>VLOOKUP($D2075,Artslister!$A$1:$W$100,7,FALSE)</f>
        <v>Eudicots</v>
      </c>
      <c r="S2075" t="str">
        <f>VLOOKUP($D2075,Artslister!$A$1:$W$100,8,FALSE)</f>
        <v>Gentianales</v>
      </c>
      <c r="T2075" t="str">
        <f>VLOOKUP($D2075,Artslister!$A$1:$W$100,9,FALSE)</f>
        <v>Apocynaceae</v>
      </c>
      <c r="U2075" t="str">
        <f>VLOOKUP($D2075,Artslister!$A$1:$W$100,10,FALSE)</f>
        <v>Vincetoxicum</v>
      </c>
      <c r="V2075" t="str">
        <f>VLOOKUP($D2075,Artslister!$A$1:$W$100,11,FALSE)</f>
        <v>rossicum</v>
      </c>
      <c r="W2075">
        <f>VLOOKUP($D2075,Artslister!$A$1:$W$100,12,FALSE)</f>
        <v>0</v>
      </c>
      <c r="X2075" t="str">
        <f>VLOOKUP($D2075,Artslister!$A$1:$W$100,13,FALSE)</f>
        <v>(Kleopow) Barbar.</v>
      </c>
      <c r="Y2075" t="str">
        <f>VLOOKUP($D2075,Artslister!$A$1:$W$100,15,FALSE)</f>
        <v>NA</v>
      </c>
      <c r="Z2075" t="str">
        <f>VLOOKUP($D2075,Artslister!$A$1:$W$100,17,FALSE)</f>
        <v>SE</v>
      </c>
    </row>
    <row r="2076" spans="1:26" x14ac:dyDescent="0.3">
      <c r="A2076" t="s">
        <v>117</v>
      </c>
      <c r="B2076">
        <v>2020</v>
      </c>
      <c r="C2076" t="s">
        <v>1292</v>
      </c>
      <c r="D2076" t="s">
        <v>1772</v>
      </c>
      <c r="E2076">
        <v>2</v>
      </c>
      <c r="G2076">
        <v>1</v>
      </c>
      <c r="M2076" t="str">
        <f>VLOOKUP($D2076,Artslister!$A$1:$W$100,2,FALSE)</f>
        <v>Vincetoxicum rossicum</v>
      </c>
      <c r="N2076" t="str">
        <f>VLOOKUP($D2076,Artslister!$A$1:$W$100,3,FALSE)</f>
        <v>102170</v>
      </c>
      <c r="O2076" t="str">
        <f>VLOOKUP($D2076,Artslister!$A$1:$W$100,4,FALSE)</f>
        <v>138770</v>
      </c>
      <c r="P2076" t="str">
        <f>VLOOKUP($D2076,Artslister!$A$1:$W$100,5,FALSE)</f>
        <v>Plantae</v>
      </c>
      <c r="Q2076" t="str">
        <f>VLOOKUP($D2076,Artslister!$A$1:$W$100,6,FALSE)</f>
        <v>Magnoliophyta</v>
      </c>
      <c r="R2076" t="str">
        <f>VLOOKUP($D2076,Artslister!$A$1:$W$100,7,FALSE)</f>
        <v>Eudicots</v>
      </c>
      <c r="S2076" t="str">
        <f>VLOOKUP($D2076,Artslister!$A$1:$W$100,8,FALSE)</f>
        <v>Gentianales</v>
      </c>
      <c r="T2076" t="str">
        <f>VLOOKUP($D2076,Artslister!$A$1:$W$100,9,FALSE)</f>
        <v>Apocynaceae</v>
      </c>
      <c r="U2076" t="str">
        <f>VLOOKUP($D2076,Artslister!$A$1:$W$100,10,FALSE)</f>
        <v>Vincetoxicum</v>
      </c>
      <c r="V2076" t="str">
        <f>VLOOKUP($D2076,Artslister!$A$1:$W$100,11,FALSE)</f>
        <v>rossicum</v>
      </c>
      <c r="W2076">
        <f>VLOOKUP($D2076,Artslister!$A$1:$W$100,12,FALSE)</f>
        <v>0</v>
      </c>
      <c r="X2076" t="str">
        <f>VLOOKUP($D2076,Artslister!$A$1:$W$100,13,FALSE)</f>
        <v>(Kleopow) Barbar.</v>
      </c>
      <c r="Y2076" t="str">
        <f>VLOOKUP($D2076,Artslister!$A$1:$W$100,15,FALSE)</f>
        <v>NA</v>
      </c>
      <c r="Z2076" t="str">
        <f>VLOOKUP($D2076,Artslister!$A$1:$W$100,17,FALSE)</f>
        <v>SE</v>
      </c>
    </row>
    <row r="2077" spans="1:26" x14ac:dyDescent="0.3">
      <c r="A2077" t="s">
        <v>117</v>
      </c>
      <c r="B2077">
        <v>2020</v>
      </c>
      <c r="C2077" t="s">
        <v>1276</v>
      </c>
      <c r="D2077" t="s">
        <v>1772</v>
      </c>
      <c r="E2077">
        <v>1</v>
      </c>
      <c r="G2077">
        <v>1</v>
      </c>
      <c r="M2077" t="str">
        <f>VLOOKUP($D2077,Artslister!$A$1:$W$100,2,FALSE)</f>
        <v>Vincetoxicum rossicum</v>
      </c>
      <c r="N2077" t="str">
        <f>VLOOKUP($D2077,Artslister!$A$1:$W$100,3,FALSE)</f>
        <v>102170</v>
      </c>
      <c r="O2077" t="str">
        <f>VLOOKUP($D2077,Artslister!$A$1:$W$100,4,FALSE)</f>
        <v>138770</v>
      </c>
      <c r="P2077" t="str">
        <f>VLOOKUP($D2077,Artslister!$A$1:$W$100,5,FALSE)</f>
        <v>Plantae</v>
      </c>
      <c r="Q2077" t="str">
        <f>VLOOKUP($D2077,Artslister!$A$1:$W$100,6,FALSE)</f>
        <v>Magnoliophyta</v>
      </c>
      <c r="R2077" t="str">
        <f>VLOOKUP($D2077,Artslister!$A$1:$W$100,7,FALSE)</f>
        <v>Eudicots</v>
      </c>
      <c r="S2077" t="str">
        <f>VLOOKUP($D2077,Artslister!$A$1:$W$100,8,FALSE)</f>
        <v>Gentianales</v>
      </c>
      <c r="T2077" t="str">
        <f>VLOOKUP($D2077,Artslister!$A$1:$W$100,9,FALSE)</f>
        <v>Apocynaceae</v>
      </c>
      <c r="U2077" t="str">
        <f>VLOOKUP($D2077,Artslister!$A$1:$W$100,10,FALSE)</f>
        <v>Vincetoxicum</v>
      </c>
      <c r="V2077" t="str">
        <f>VLOOKUP($D2077,Artslister!$A$1:$W$100,11,FALSE)</f>
        <v>rossicum</v>
      </c>
      <c r="W2077">
        <f>VLOOKUP($D2077,Artslister!$A$1:$W$100,12,FALSE)</f>
        <v>0</v>
      </c>
      <c r="X2077" t="str">
        <f>VLOOKUP($D2077,Artslister!$A$1:$W$100,13,FALSE)</f>
        <v>(Kleopow) Barbar.</v>
      </c>
      <c r="Y2077" t="str">
        <f>VLOOKUP($D2077,Artslister!$A$1:$W$100,15,FALSE)</f>
        <v>NA</v>
      </c>
      <c r="Z2077" t="str">
        <f>VLOOKUP($D2077,Artslister!$A$1:$W$100,17,FALSE)</f>
        <v>SE</v>
      </c>
    </row>
    <row r="2078" spans="1:26" x14ac:dyDescent="0.3">
      <c r="A2078" t="s">
        <v>117</v>
      </c>
      <c r="B2078">
        <v>2021</v>
      </c>
      <c r="C2078" t="s">
        <v>1290</v>
      </c>
      <c r="D2078" t="s">
        <v>1772</v>
      </c>
      <c r="E2078">
        <v>3</v>
      </c>
      <c r="G2078">
        <v>1</v>
      </c>
      <c r="M2078" t="str">
        <f>VLOOKUP($D2078,Artslister!$A$1:$W$100,2,FALSE)</f>
        <v>Vincetoxicum rossicum</v>
      </c>
      <c r="N2078" t="str">
        <f>VLOOKUP($D2078,Artslister!$A$1:$W$100,3,FALSE)</f>
        <v>102170</v>
      </c>
      <c r="O2078" t="str">
        <f>VLOOKUP($D2078,Artslister!$A$1:$W$100,4,FALSE)</f>
        <v>138770</v>
      </c>
      <c r="P2078" t="str">
        <f>VLOOKUP($D2078,Artslister!$A$1:$W$100,5,FALSE)</f>
        <v>Plantae</v>
      </c>
      <c r="Q2078" t="str">
        <f>VLOOKUP($D2078,Artslister!$A$1:$W$100,6,FALSE)</f>
        <v>Magnoliophyta</v>
      </c>
      <c r="R2078" t="str">
        <f>VLOOKUP($D2078,Artslister!$A$1:$W$100,7,FALSE)</f>
        <v>Eudicots</v>
      </c>
      <c r="S2078" t="str">
        <f>VLOOKUP($D2078,Artslister!$A$1:$W$100,8,FALSE)</f>
        <v>Gentianales</v>
      </c>
      <c r="T2078" t="str">
        <f>VLOOKUP($D2078,Artslister!$A$1:$W$100,9,FALSE)</f>
        <v>Apocynaceae</v>
      </c>
      <c r="U2078" t="str">
        <f>VLOOKUP($D2078,Artslister!$A$1:$W$100,10,FALSE)</f>
        <v>Vincetoxicum</v>
      </c>
      <c r="V2078" t="str">
        <f>VLOOKUP($D2078,Artslister!$A$1:$W$100,11,FALSE)</f>
        <v>rossicum</v>
      </c>
      <c r="W2078">
        <f>VLOOKUP($D2078,Artslister!$A$1:$W$100,12,FALSE)</f>
        <v>0</v>
      </c>
      <c r="X2078" t="str">
        <f>VLOOKUP($D2078,Artslister!$A$1:$W$100,13,FALSE)</f>
        <v>(Kleopow) Barbar.</v>
      </c>
      <c r="Y2078" t="str">
        <f>VLOOKUP($D2078,Artslister!$A$1:$W$100,15,FALSE)</f>
        <v>NA</v>
      </c>
      <c r="Z2078" t="str">
        <f>VLOOKUP($D2078,Artslister!$A$1:$W$100,17,FALSE)</f>
        <v>SE</v>
      </c>
    </row>
    <row r="2079" spans="1:26" x14ac:dyDescent="0.3">
      <c r="A2079" t="s">
        <v>117</v>
      </c>
      <c r="B2079">
        <v>2021</v>
      </c>
      <c r="C2079" t="s">
        <v>1292</v>
      </c>
      <c r="D2079" t="s">
        <v>1772</v>
      </c>
      <c r="E2079">
        <v>3</v>
      </c>
      <c r="G2079">
        <v>1</v>
      </c>
      <c r="M2079" t="str">
        <f>VLOOKUP($D2079,Artslister!$A$1:$W$100,2,FALSE)</f>
        <v>Vincetoxicum rossicum</v>
      </c>
      <c r="N2079" t="str">
        <f>VLOOKUP($D2079,Artslister!$A$1:$W$100,3,FALSE)</f>
        <v>102170</v>
      </c>
      <c r="O2079" t="str">
        <f>VLOOKUP($D2079,Artslister!$A$1:$W$100,4,FALSE)</f>
        <v>138770</v>
      </c>
      <c r="P2079" t="str">
        <f>VLOOKUP($D2079,Artslister!$A$1:$W$100,5,FALSE)</f>
        <v>Plantae</v>
      </c>
      <c r="Q2079" t="str">
        <f>VLOOKUP($D2079,Artslister!$A$1:$W$100,6,FALSE)</f>
        <v>Magnoliophyta</v>
      </c>
      <c r="R2079" t="str">
        <f>VLOOKUP($D2079,Artslister!$A$1:$W$100,7,FALSE)</f>
        <v>Eudicots</v>
      </c>
      <c r="S2079" t="str">
        <f>VLOOKUP($D2079,Artslister!$A$1:$W$100,8,FALSE)</f>
        <v>Gentianales</v>
      </c>
      <c r="T2079" t="str">
        <f>VLOOKUP($D2079,Artslister!$A$1:$W$100,9,FALSE)</f>
        <v>Apocynaceae</v>
      </c>
      <c r="U2079" t="str">
        <f>VLOOKUP($D2079,Artslister!$A$1:$W$100,10,FALSE)</f>
        <v>Vincetoxicum</v>
      </c>
      <c r="V2079" t="str">
        <f>VLOOKUP($D2079,Artslister!$A$1:$W$100,11,FALSE)</f>
        <v>rossicum</v>
      </c>
      <c r="W2079">
        <f>VLOOKUP($D2079,Artslister!$A$1:$W$100,12,FALSE)</f>
        <v>0</v>
      </c>
      <c r="X2079" t="str">
        <f>VLOOKUP($D2079,Artslister!$A$1:$W$100,13,FALSE)</f>
        <v>(Kleopow) Barbar.</v>
      </c>
      <c r="Y2079" t="str">
        <f>VLOOKUP($D2079,Artslister!$A$1:$W$100,15,FALSE)</f>
        <v>NA</v>
      </c>
      <c r="Z2079" t="str">
        <f>VLOOKUP($D2079,Artslister!$A$1:$W$100,17,FALSE)</f>
        <v>SE</v>
      </c>
    </row>
    <row r="2080" spans="1:26" x14ac:dyDescent="0.3">
      <c r="A2080" t="s">
        <v>117</v>
      </c>
      <c r="B2080">
        <v>2021</v>
      </c>
      <c r="C2080" t="s">
        <v>1286</v>
      </c>
      <c r="D2080" t="s">
        <v>1772</v>
      </c>
      <c r="E2080">
        <v>1</v>
      </c>
      <c r="G2080">
        <v>1</v>
      </c>
      <c r="M2080" t="str">
        <f>VLOOKUP($D2080,Artslister!$A$1:$W$100,2,FALSE)</f>
        <v>Vincetoxicum rossicum</v>
      </c>
      <c r="N2080" t="str">
        <f>VLOOKUP($D2080,Artslister!$A$1:$W$100,3,FALSE)</f>
        <v>102170</v>
      </c>
      <c r="O2080" t="str">
        <f>VLOOKUP($D2080,Artslister!$A$1:$W$100,4,FALSE)</f>
        <v>138770</v>
      </c>
      <c r="P2080" t="str">
        <f>VLOOKUP($D2080,Artslister!$A$1:$W$100,5,FALSE)</f>
        <v>Plantae</v>
      </c>
      <c r="Q2080" t="str">
        <f>VLOOKUP($D2080,Artslister!$A$1:$W$100,6,FALSE)</f>
        <v>Magnoliophyta</v>
      </c>
      <c r="R2080" t="str">
        <f>VLOOKUP($D2080,Artslister!$A$1:$W$100,7,FALSE)</f>
        <v>Eudicots</v>
      </c>
      <c r="S2080" t="str">
        <f>VLOOKUP($D2080,Artslister!$A$1:$W$100,8,FALSE)</f>
        <v>Gentianales</v>
      </c>
      <c r="T2080" t="str">
        <f>VLOOKUP($D2080,Artslister!$A$1:$W$100,9,FALSE)</f>
        <v>Apocynaceae</v>
      </c>
      <c r="U2080" t="str">
        <f>VLOOKUP($D2080,Artslister!$A$1:$W$100,10,FALSE)</f>
        <v>Vincetoxicum</v>
      </c>
      <c r="V2080" t="str">
        <f>VLOOKUP($D2080,Artslister!$A$1:$W$100,11,FALSE)</f>
        <v>rossicum</v>
      </c>
      <c r="W2080">
        <f>VLOOKUP($D2080,Artslister!$A$1:$W$100,12,FALSE)</f>
        <v>0</v>
      </c>
      <c r="X2080" t="str">
        <f>VLOOKUP($D2080,Artslister!$A$1:$W$100,13,FALSE)</f>
        <v>(Kleopow) Barbar.</v>
      </c>
      <c r="Y2080" t="str">
        <f>VLOOKUP($D2080,Artslister!$A$1:$W$100,15,FALSE)</f>
        <v>NA</v>
      </c>
      <c r="Z2080" t="str">
        <f>VLOOKUP($D2080,Artslister!$A$1:$W$100,17,FALSE)</f>
        <v>SE</v>
      </c>
    </row>
    <row r="2081" spans="1:26" x14ac:dyDescent="0.3">
      <c r="A2081" t="s">
        <v>117</v>
      </c>
      <c r="B2081">
        <v>2021</v>
      </c>
      <c r="C2081" t="s">
        <v>1276</v>
      </c>
      <c r="D2081" t="s">
        <v>1772</v>
      </c>
      <c r="E2081">
        <v>1</v>
      </c>
      <c r="G2081">
        <v>1</v>
      </c>
      <c r="M2081" t="str">
        <f>VLOOKUP($D2081,Artslister!$A$1:$W$100,2,FALSE)</f>
        <v>Vincetoxicum rossicum</v>
      </c>
      <c r="N2081" t="str">
        <f>VLOOKUP($D2081,Artslister!$A$1:$W$100,3,FALSE)</f>
        <v>102170</v>
      </c>
      <c r="O2081" t="str">
        <f>VLOOKUP($D2081,Artslister!$A$1:$W$100,4,FALSE)</f>
        <v>138770</v>
      </c>
      <c r="P2081" t="str">
        <f>VLOOKUP($D2081,Artslister!$A$1:$W$100,5,FALSE)</f>
        <v>Plantae</v>
      </c>
      <c r="Q2081" t="str">
        <f>VLOOKUP($D2081,Artslister!$A$1:$W$100,6,FALSE)</f>
        <v>Magnoliophyta</v>
      </c>
      <c r="R2081" t="str">
        <f>VLOOKUP($D2081,Artslister!$A$1:$W$100,7,FALSE)</f>
        <v>Eudicots</v>
      </c>
      <c r="S2081" t="str">
        <f>VLOOKUP($D2081,Artslister!$A$1:$W$100,8,FALSE)</f>
        <v>Gentianales</v>
      </c>
      <c r="T2081" t="str">
        <f>VLOOKUP($D2081,Artslister!$A$1:$W$100,9,FALSE)</f>
        <v>Apocynaceae</v>
      </c>
      <c r="U2081" t="str">
        <f>VLOOKUP($D2081,Artslister!$A$1:$W$100,10,FALSE)</f>
        <v>Vincetoxicum</v>
      </c>
      <c r="V2081" t="str">
        <f>VLOOKUP($D2081,Artslister!$A$1:$W$100,11,FALSE)</f>
        <v>rossicum</v>
      </c>
      <c r="W2081">
        <f>VLOOKUP($D2081,Artslister!$A$1:$W$100,12,FALSE)</f>
        <v>0</v>
      </c>
      <c r="X2081" t="str">
        <f>VLOOKUP($D2081,Artslister!$A$1:$W$100,13,FALSE)</f>
        <v>(Kleopow) Barbar.</v>
      </c>
      <c r="Y2081" t="str">
        <f>VLOOKUP($D2081,Artslister!$A$1:$W$100,15,FALSE)</f>
        <v>NA</v>
      </c>
      <c r="Z2081" t="str">
        <f>VLOOKUP($D2081,Artslister!$A$1:$W$100,17,FALSE)</f>
        <v>SE</v>
      </c>
    </row>
    <row r="2082" spans="1:26" x14ac:dyDescent="0.3">
      <c r="A2082" t="s">
        <v>117</v>
      </c>
      <c r="B2082">
        <v>2021</v>
      </c>
      <c r="C2082" t="s">
        <v>1278</v>
      </c>
      <c r="D2082" t="s">
        <v>1772</v>
      </c>
      <c r="E2082">
        <v>2</v>
      </c>
      <c r="G2082">
        <v>1</v>
      </c>
      <c r="M2082" t="str">
        <f>VLOOKUP($D2082,Artslister!$A$1:$W$100,2,FALSE)</f>
        <v>Vincetoxicum rossicum</v>
      </c>
      <c r="N2082" t="str">
        <f>VLOOKUP($D2082,Artslister!$A$1:$W$100,3,FALSE)</f>
        <v>102170</v>
      </c>
      <c r="O2082" t="str">
        <f>VLOOKUP($D2082,Artslister!$A$1:$W$100,4,FALSE)</f>
        <v>138770</v>
      </c>
      <c r="P2082" t="str">
        <f>VLOOKUP($D2082,Artslister!$A$1:$W$100,5,FALSE)</f>
        <v>Plantae</v>
      </c>
      <c r="Q2082" t="str">
        <f>VLOOKUP($D2082,Artslister!$A$1:$W$100,6,FALSE)</f>
        <v>Magnoliophyta</v>
      </c>
      <c r="R2082" t="str">
        <f>VLOOKUP($D2082,Artslister!$A$1:$W$100,7,FALSE)</f>
        <v>Eudicots</v>
      </c>
      <c r="S2082" t="str">
        <f>VLOOKUP($D2082,Artslister!$A$1:$W$100,8,FALSE)</f>
        <v>Gentianales</v>
      </c>
      <c r="T2082" t="str">
        <f>VLOOKUP($D2082,Artslister!$A$1:$W$100,9,FALSE)</f>
        <v>Apocynaceae</v>
      </c>
      <c r="U2082" t="str">
        <f>VLOOKUP($D2082,Artslister!$A$1:$W$100,10,FALSE)</f>
        <v>Vincetoxicum</v>
      </c>
      <c r="V2082" t="str">
        <f>VLOOKUP($D2082,Artslister!$A$1:$W$100,11,FALSE)</f>
        <v>rossicum</v>
      </c>
      <c r="W2082">
        <f>VLOOKUP($D2082,Artslister!$A$1:$W$100,12,FALSE)</f>
        <v>0</v>
      </c>
      <c r="X2082" t="str">
        <f>VLOOKUP($D2082,Artslister!$A$1:$W$100,13,FALSE)</f>
        <v>(Kleopow) Barbar.</v>
      </c>
      <c r="Y2082" t="str">
        <f>VLOOKUP($D2082,Artslister!$A$1:$W$100,15,FALSE)</f>
        <v>NA</v>
      </c>
      <c r="Z2082" t="str">
        <f>VLOOKUP($D2082,Artslister!$A$1:$W$100,17,FALSE)</f>
        <v>SE</v>
      </c>
    </row>
    <row r="2083" spans="1:26" x14ac:dyDescent="0.3">
      <c r="A2083" t="s">
        <v>117</v>
      </c>
      <c r="B2083">
        <v>2021</v>
      </c>
      <c r="C2083" t="s">
        <v>1280</v>
      </c>
      <c r="D2083" t="s">
        <v>1772</v>
      </c>
      <c r="E2083">
        <v>2</v>
      </c>
      <c r="G2083">
        <v>1</v>
      </c>
      <c r="M2083" t="str">
        <f>VLOOKUP($D2083,Artslister!$A$1:$W$100,2,FALSE)</f>
        <v>Vincetoxicum rossicum</v>
      </c>
      <c r="N2083" t="str">
        <f>VLOOKUP($D2083,Artslister!$A$1:$W$100,3,FALSE)</f>
        <v>102170</v>
      </c>
      <c r="O2083" t="str">
        <f>VLOOKUP($D2083,Artslister!$A$1:$W$100,4,FALSE)</f>
        <v>138770</v>
      </c>
      <c r="P2083" t="str">
        <f>VLOOKUP($D2083,Artslister!$A$1:$W$100,5,FALSE)</f>
        <v>Plantae</v>
      </c>
      <c r="Q2083" t="str">
        <f>VLOOKUP($D2083,Artslister!$A$1:$W$100,6,FALSE)</f>
        <v>Magnoliophyta</v>
      </c>
      <c r="R2083" t="str">
        <f>VLOOKUP($D2083,Artslister!$A$1:$W$100,7,FALSE)</f>
        <v>Eudicots</v>
      </c>
      <c r="S2083" t="str">
        <f>VLOOKUP($D2083,Artslister!$A$1:$W$100,8,FALSE)</f>
        <v>Gentianales</v>
      </c>
      <c r="T2083" t="str">
        <f>VLOOKUP($D2083,Artslister!$A$1:$W$100,9,FALSE)</f>
        <v>Apocynaceae</v>
      </c>
      <c r="U2083" t="str">
        <f>VLOOKUP($D2083,Artslister!$A$1:$W$100,10,FALSE)</f>
        <v>Vincetoxicum</v>
      </c>
      <c r="V2083" t="str">
        <f>VLOOKUP($D2083,Artslister!$A$1:$W$100,11,FALSE)</f>
        <v>rossicum</v>
      </c>
      <c r="W2083">
        <f>VLOOKUP($D2083,Artslister!$A$1:$W$100,12,FALSE)</f>
        <v>0</v>
      </c>
      <c r="X2083" t="str">
        <f>VLOOKUP($D2083,Artslister!$A$1:$W$100,13,FALSE)</f>
        <v>(Kleopow) Barbar.</v>
      </c>
      <c r="Y2083" t="str">
        <f>VLOOKUP($D2083,Artslister!$A$1:$W$100,15,FALSE)</f>
        <v>NA</v>
      </c>
      <c r="Z2083" t="str">
        <f>VLOOKUP($D2083,Artslister!$A$1:$W$100,17,FALSE)</f>
        <v>SE</v>
      </c>
    </row>
    <row r="2084" spans="1:26" x14ac:dyDescent="0.3">
      <c r="A2084" t="s">
        <v>117</v>
      </c>
      <c r="B2084">
        <v>2021</v>
      </c>
      <c r="C2084" t="s">
        <v>1284</v>
      </c>
      <c r="D2084" t="s">
        <v>1772</v>
      </c>
      <c r="E2084">
        <v>1</v>
      </c>
      <c r="G2084">
        <v>1</v>
      </c>
      <c r="M2084" t="str">
        <f>VLOOKUP($D2084,Artslister!$A$1:$W$100,2,FALSE)</f>
        <v>Vincetoxicum rossicum</v>
      </c>
      <c r="N2084" t="str">
        <f>VLOOKUP($D2084,Artslister!$A$1:$W$100,3,FALSE)</f>
        <v>102170</v>
      </c>
      <c r="O2084" t="str">
        <f>VLOOKUP($D2084,Artslister!$A$1:$W$100,4,FALSE)</f>
        <v>138770</v>
      </c>
      <c r="P2084" t="str">
        <f>VLOOKUP($D2084,Artslister!$A$1:$W$100,5,FALSE)</f>
        <v>Plantae</v>
      </c>
      <c r="Q2084" t="str">
        <f>VLOOKUP($D2084,Artslister!$A$1:$W$100,6,FALSE)</f>
        <v>Magnoliophyta</v>
      </c>
      <c r="R2084" t="str">
        <f>VLOOKUP($D2084,Artslister!$A$1:$W$100,7,FALSE)</f>
        <v>Eudicots</v>
      </c>
      <c r="S2084" t="str">
        <f>VLOOKUP($D2084,Artslister!$A$1:$W$100,8,FALSE)</f>
        <v>Gentianales</v>
      </c>
      <c r="T2084" t="str">
        <f>VLOOKUP($D2084,Artslister!$A$1:$W$100,9,FALSE)</f>
        <v>Apocynaceae</v>
      </c>
      <c r="U2084" t="str">
        <f>VLOOKUP($D2084,Artslister!$A$1:$W$100,10,FALSE)</f>
        <v>Vincetoxicum</v>
      </c>
      <c r="V2084" t="str">
        <f>VLOOKUP($D2084,Artslister!$A$1:$W$100,11,FALSE)</f>
        <v>rossicum</v>
      </c>
      <c r="W2084">
        <f>VLOOKUP($D2084,Artslister!$A$1:$W$100,12,FALSE)</f>
        <v>0</v>
      </c>
      <c r="X2084" t="str">
        <f>VLOOKUP($D2084,Artslister!$A$1:$W$100,13,FALSE)</f>
        <v>(Kleopow) Barbar.</v>
      </c>
      <c r="Y2084" t="str">
        <f>VLOOKUP($D2084,Artslister!$A$1:$W$100,15,FALSE)</f>
        <v>NA</v>
      </c>
      <c r="Z2084" t="str">
        <f>VLOOKUP($D2084,Artslister!$A$1:$W$100,17,FALSE)</f>
        <v>SE</v>
      </c>
    </row>
    <row r="2085" spans="1:26" x14ac:dyDescent="0.3">
      <c r="A2085" t="s">
        <v>117</v>
      </c>
      <c r="B2085">
        <v>2021</v>
      </c>
      <c r="C2085" t="s">
        <v>1288</v>
      </c>
      <c r="D2085" t="s">
        <v>1772</v>
      </c>
      <c r="E2085">
        <v>10</v>
      </c>
      <c r="G2085">
        <v>1</v>
      </c>
      <c r="M2085" t="str">
        <f>VLOOKUP($D2085,Artslister!$A$1:$W$100,2,FALSE)</f>
        <v>Vincetoxicum rossicum</v>
      </c>
      <c r="N2085" t="str">
        <f>VLOOKUP($D2085,Artslister!$A$1:$W$100,3,FALSE)</f>
        <v>102170</v>
      </c>
      <c r="O2085" t="str">
        <f>VLOOKUP($D2085,Artslister!$A$1:$W$100,4,FALSE)</f>
        <v>138770</v>
      </c>
      <c r="P2085" t="str">
        <f>VLOOKUP($D2085,Artslister!$A$1:$W$100,5,FALSE)</f>
        <v>Plantae</v>
      </c>
      <c r="Q2085" t="str">
        <f>VLOOKUP($D2085,Artslister!$A$1:$W$100,6,FALSE)</f>
        <v>Magnoliophyta</v>
      </c>
      <c r="R2085" t="str">
        <f>VLOOKUP($D2085,Artslister!$A$1:$W$100,7,FALSE)</f>
        <v>Eudicots</v>
      </c>
      <c r="S2085" t="str">
        <f>VLOOKUP($D2085,Artslister!$A$1:$W$100,8,FALSE)</f>
        <v>Gentianales</v>
      </c>
      <c r="T2085" t="str">
        <f>VLOOKUP($D2085,Artslister!$A$1:$W$100,9,FALSE)</f>
        <v>Apocynaceae</v>
      </c>
      <c r="U2085" t="str">
        <f>VLOOKUP($D2085,Artslister!$A$1:$W$100,10,FALSE)</f>
        <v>Vincetoxicum</v>
      </c>
      <c r="V2085" t="str">
        <f>VLOOKUP($D2085,Artslister!$A$1:$W$100,11,FALSE)</f>
        <v>rossicum</v>
      </c>
      <c r="W2085">
        <f>VLOOKUP($D2085,Artslister!$A$1:$W$100,12,FALSE)</f>
        <v>0</v>
      </c>
      <c r="X2085" t="str">
        <f>VLOOKUP($D2085,Artslister!$A$1:$W$100,13,FALSE)</f>
        <v>(Kleopow) Barbar.</v>
      </c>
      <c r="Y2085" t="str">
        <f>VLOOKUP($D2085,Artslister!$A$1:$W$100,15,FALSE)</f>
        <v>NA</v>
      </c>
      <c r="Z2085" t="str">
        <f>VLOOKUP($D2085,Artslister!$A$1:$W$100,17,FALSE)</f>
        <v>SE</v>
      </c>
    </row>
    <row r="2086" spans="1:26" x14ac:dyDescent="0.3">
      <c r="A2086" t="s">
        <v>117</v>
      </c>
      <c r="B2086">
        <v>2021</v>
      </c>
      <c r="C2086" t="s">
        <v>1275</v>
      </c>
      <c r="D2086" t="s">
        <v>1772</v>
      </c>
      <c r="E2086">
        <v>2</v>
      </c>
      <c r="G2086">
        <v>1</v>
      </c>
      <c r="M2086" t="str">
        <f>VLOOKUP($D2086,Artslister!$A$1:$W$100,2,FALSE)</f>
        <v>Vincetoxicum rossicum</v>
      </c>
      <c r="N2086" t="str">
        <f>VLOOKUP($D2086,Artslister!$A$1:$W$100,3,FALSE)</f>
        <v>102170</v>
      </c>
      <c r="O2086" t="str">
        <f>VLOOKUP($D2086,Artslister!$A$1:$W$100,4,FALSE)</f>
        <v>138770</v>
      </c>
      <c r="P2086" t="str">
        <f>VLOOKUP($D2086,Artslister!$A$1:$W$100,5,FALSE)</f>
        <v>Plantae</v>
      </c>
      <c r="Q2086" t="str">
        <f>VLOOKUP($D2086,Artslister!$A$1:$W$100,6,FALSE)</f>
        <v>Magnoliophyta</v>
      </c>
      <c r="R2086" t="str">
        <f>VLOOKUP($D2086,Artslister!$A$1:$W$100,7,FALSE)</f>
        <v>Eudicots</v>
      </c>
      <c r="S2086" t="str">
        <f>VLOOKUP($D2086,Artslister!$A$1:$W$100,8,FALSE)</f>
        <v>Gentianales</v>
      </c>
      <c r="T2086" t="str">
        <f>VLOOKUP($D2086,Artslister!$A$1:$W$100,9,FALSE)</f>
        <v>Apocynaceae</v>
      </c>
      <c r="U2086" t="str">
        <f>VLOOKUP($D2086,Artslister!$A$1:$W$100,10,FALSE)</f>
        <v>Vincetoxicum</v>
      </c>
      <c r="V2086" t="str">
        <f>VLOOKUP($D2086,Artslister!$A$1:$W$100,11,FALSE)</f>
        <v>rossicum</v>
      </c>
      <c r="W2086">
        <f>VLOOKUP($D2086,Artslister!$A$1:$W$100,12,FALSE)</f>
        <v>0</v>
      </c>
      <c r="X2086" t="str">
        <f>VLOOKUP($D2086,Artslister!$A$1:$W$100,13,FALSE)</f>
        <v>(Kleopow) Barbar.</v>
      </c>
      <c r="Y2086" t="str">
        <f>VLOOKUP($D2086,Artslister!$A$1:$W$100,15,FALSE)</f>
        <v>NA</v>
      </c>
      <c r="Z2086" t="str">
        <f>VLOOKUP($D2086,Artslister!$A$1:$W$100,17,FALSE)</f>
        <v>SE</v>
      </c>
    </row>
    <row r="2087" spans="1:26" x14ac:dyDescent="0.3">
      <c r="A2087" t="s">
        <v>117</v>
      </c>
      <c r="B2087">
        <v>2022</v>
      </c>
      <c r="C2087" t="s">
        <v>1292</v>
      </c>
      <c r="D2087" t="s">
        <v>1772</v>
      </c>
      <c r="E2087">
        <v>10</v>
      </c>
      <c r="G2087">
        <v>1</v>
      </c>
      <c r="M2087" t="str">
        <f>VLOOKUP($D2087,Artslister!$A$1:$W$100,2,FALSE)</f>
        <v>Vincetoxicum rossicum</v>
      </c>
      <c r="N2087" t="str">
        <f>VLOOKUP($D2087,Artslister!$A$1:$W$100,3,FALSE)</f>
        <v>102170</v>
      </c>
      <c r="O2087" t="str">
        <f>VLOOKUP($D2087,Artslister!$A$1:$W$100,4,FALSE)</f>
        <v>138770</v>
      </c>
      <c r="P2087" t="str">
        <f>VLOOKUP($D2087,Artslister!$A$1:$W$100,5,FALSE)</f>
        <v>Plantae</v>
      </c>
      <c r="Q2087" t="str">
        <f>VLOOKUP($D2087,Artslister!$A$1:$W$100,6,FALSE)</f>
        <v>Magnoliophyta</v>
      </c>
      <c r="R2087" t="str">
        <f>VLOOKUP($D2087,Artslister!$A$1:$W$100,7,FALSE)</f>
        <v>Eudicots</v>
      </c>
      <c r="S2087" t="str">
        <f>VLOOKUP($D2087,Artslister!$A$1:$W$100,8,FALSE)</f>
        <v>Gentianales</v>
      </c>
      <c r="T2087" t="str">
        <f>VLOOKUP($D2087,Artslister!$A$1:$W$100,9,FALSE)</f>
        <v>Apocynaceae</v>
      </c>
      <c r="U2087" t="str">
        <f>VLOOKUP($D2087,Artslister!$A$1:$W$100,10,FALSE)</f>
        <v>Vincetoxicum</v>
      </c>
      <c r="V2087" t="str">
        <f>VLOOKUP($D2087,Artslister!$A$1:$W$100,11,FALSE)</f>
        <v>rossicum</v>
      </c>
      <c r="W2087">
        <f>VLOOKUP($D2087,Artslister!$A$1:$W$100,12,FALSE)</f>
        <v>0</v>
      </c>
      <c r="X2087" t="str">
        <f>VLOOKUP($D2087,Artslister!$A$1:$W$100,13,FALSE)</f>
        <v>(Kleopow) Barbar.</v>
      </c>
      <c r="Y2087" t="str">
        <f>VLOOKUP($D2087,Artslister!$A$1:$W$100,15,FALSE)</f>
        <v>NA</v>
      </c>
      <c r="Z2087" t="str">
        <f>VLOOKUP($D2087,Artslister!$A$1:$W$100,17,FALSE)</f>
        <v>SE</v>
      </c>
    </row>
    <row r="2088" spans="1:26" x14ac:dyDescent="0.3">
      <c r="A2088" t="s">
        <v>117</v>
      </c>
      <c r="B2088">
        <v>2022</v>
      </c>
      <c r="C2088" t="s">
        <v>1288</v>
      </c>
      <c r="D2088" t="s">
        <v>1772</v>
      </c>
      <c r="E2088">
        <v>12</v>
      </c>
      <c r="G2088">
        <v>1</v>
      </c>
      <c r="M2088" t="str">
        <f>VLOOKUP($D2088,Artslister!$A$1:$W$100,2,FALSE)</f>
        <v>Vincetoxicum rossicum</v>
      </c>
      <c r="N2088" t="str">
        <f>VLOOKUP($D2088,Artslister!$A$1:$W$100,3,FALSE)</f>
        <v>102170</v>
      </c>
      <c r="O2088" t="str">
        <f>VLOOKUP($D2088,Artslister!$A$1:$W$100,4,FALSE)</f>
        <v>138770</v>
      </c>
      <c r="P2088" t="str">
        <f>VLOOKUP($D2088,Artslister!$A$1:$W$100,5,FALSE)</f>
        <v>Plantae</v>
      </c>
      <c r="Q2088" t="str">
        <f>VLOOKUP($D2088,Artslister!$A$1:$W$100,6,FALSE)</f>
        <v>Magnoliophyta</v>
      </c>
      <c r="R2088" t="str">
        <f>VLOOKUP($D2088,Artslister!$A$1:$W$100,7,FALSE)</f>
        <v>Eudicots</v>
      </c>
      <c r="S2088" t="str">
        <f>VLOOKUP($D2088,Artslister!$A$1:$W$100,8,FALSE)</f>
        <v>Gentianales</v>
      </c>
      <c r="T2088" t="str">
        <f>VLOOKUP($D2088,Artslister!$A$1:$W$100,9,FALSE)</f>
        <v>Apocynaceae</v>
      </c>
      <c r="U2088" t="str">
        <f>VLOOKUP($D2088,Artslister!$A$1:$W$100,10,FALSE)</f>
        <v>Vincetoxicum</v>
      </c>
      <c r="V2088" t="str">
        <f>VLOOKUP($D2088,Artslister!$A$1:$W$100,11,FALSE)</f>
        <v>rossicum</v>
      </c>
      <c r="W2088">
        <f>VLOOKUP($D2088,Artslister!$A$1:$W$100,12,FALSE)</f>
        <v>0</v>
      </c>
      <c r="X2088" t="str">
        <f>VLOOKUP($D2088,Artslister!$A$1:$W$100,13,FALSE)</f>
        <v>(Kleopow) Barbar.</v>
      </c>
      <c r="Y2088" t="str">
        <f>VLOOKUP($D2088,Artslister!$A$1:$W$100,15,FALSE)</f>
        <v>NA</v>
      </c>
      <c r="Z2088" t="str">
        <f>VLOOKUP($D2088,Artslister!$A$1:$W$100,17,FALSE)</f>
        <v>SE</v>
      </c>
    </row>
    <row r="2089" spans="1:26" x14ac:dyDescent="0.3">
      <c r="A2089" t="s">
        <v>117</v>
      </c>
      <c r="B2089">
        <v>2022</v>
      </c>
      <c r="C2089" t="s">
        <v>1282</v>
      </c>
      <c r="D2089" t="s">
        <v>1772</v>
      </c>
      <c r="E2089">
        <v>1</v>
      </c>
      <c r="G2089">
        <v>1</v>
      </c>
      <c r="M2089" t="str">
        <f>VLOOKUP($D2089,Artslister!$A$1:$W$100,2,FALSE)</f>
        <v>Vincetoxicum rossicum</v>
      </c>
      <c r="N2089" t="str">
        <f>VLOOKUP($D2089,Artslister!$A$1:$W$100,3,FALSE)</f>
        <v>102170</v>
      </c>
      <c r="O2089" t="str">
        <f>VLOOKUP($D2089,Artslister!$A$1:$W$100,4,FALSE)</f>
        <v>138770</v>
      </c>
      <c r="P2089" t="str">
        <f>VLOOKUP($D2089,Artslister!$A$1:$W$100,5,FALSE)</f>
        <v>Plantae</v>
      </c>
      <c r="Q2089" t="str">
        <f>VLOOKUP($D2089,Artslister!$A$1:$W$100,6,FALSE)</f>
        <v>Magnoliophyta</v>
      </c>
      <c r="R2089" t="str">
        <f>VLOOKUP($D2089,Artslister!$A$1:$W$100,7,FALSE)</f>
        <v>Eudicots</v>
      </c>
      <c r="S2089" t="str">
        <f>VLOOKUP($D2089,Artslister!$A$1:$W$100,8,FALSE)</f>
        <v>Gentianales</v>
      </c>
      <c r="T2089" t="str">
        <f>VLOOKUP($D2089,Artslister!$A$1:$W$100,9,FALSE)</f>
        <v>Apocynaceae</v>
      </c>
      <c r="U2089" t="str">
        <f>VLOOKUP($D2089,Artslister!$A$1:$W$100,10,FALSE)</f>
        <v>Vincetoxicum</v>
      </c>
      <c r="V2089" t="str">
        <f>VLOOKUP($D2089,Artslister!$A$1:$W$100,11,FALSE)</f>
        <v>rossicum</v>
      </c>
      <c r="W2089">
        <f>VLOOKUP($D2089,Artslister!$A$1:$W$100,12,FALSE)</f>
        <v>0</v>
      </c>
      <c r="X2089" t="str">
        <f>VLOOKUP($D2089,Artslister!$A$1:$W$100,13,FALSE)</f>
        <v>(Kleopow) Barbar.</v>
      </c>
      <c r="Y2089" t="str">
        <f>VLOOKUP($D2089,Artslister!$A$1:$W$100,15,FALSE)</f>
        <v>NA</v>
      </c>
      <c r="Z2089" t="str">
        <f>VLOOKUP($D2089,Artslister!$A$1:$W$100,17,FALSE)</f>
        <v>SE</v>
      </c>
    </row>
    <row r="2090" spans="1:26" x14ac:dyDescent="0.3">
      <c r="A2090" t="s">
        <v>117</v>
      </c>
      <c r="B2090">
        <v>2022</v>
      </c>
      <c r="C2090" t="s">
        <v>1286</v>
      </c>
      <c r="D2090" t="s">
        <v>1772</v>
      </c>
      <c r="E2090">
        <v>2</v>
      </c>
      <c r="G2090">
        <v>1</v>
      </c>
      <c r="M2090" t="str">
        <f>VLOOKUP($D2090,Artslister!$A$1:$W$100,2,FALSE)</f>
        <v>Vincetoxicum rossicum</v>
      </c>
      <c r="N2090" t="str">
        <f>VLOOKUP($D2090,Artslister!$A$1:$W$100,3,FALSE)</f>
        <v>102170</v>
      </c>
      <c r="O2090" t="str">
        <f>VLOOKUP($D2090,Artslister!$A$1:$W$100,4,FALSE)</f>
        <v>138770</v>
      </c>
      <c r="P2090" t="str">
        <f>VLOOKUP($D2090,Artslister!$A$1:$W$100,5,FALSE)</f>
        <v>Plantae</v>
      </c>
      <c r="Q2090" t="str">
        <f>VLOOKUP($D2090,Artslister!$A$1:$W$100,6,FALSE)</f>
        <v>Magnoliophyta</v>
      </c>
      <c r="R2090" t="str">
        <f>VLOOKUP($D2090,Artslister!$A$1:$W$100,7,FALSE)</f>
        <v>Eudicots</v>
      </c>
      <c r="S2090" t="str">
        <f>VLOOKUP($D2090,Artslister!$A$1:$W$100,8,FALSE)</f>
        <v>Gentianales</v>
      </c>
      <c r="T2090" t="str">
        <f>VLOOKUP($D2090,Artslister!$A$1:$W$100,9,FALSE)</f>
        <v>Apocynaceae</v>
      </c>
      <c r="U2090" t="str">
        <f>VLOOKUP($D2090,Artslister!$A$1:$W$100,10,FALSE)</f>
        <v>Vincetoxicum</v>
      </c>
      <c r="V2090" t="str">
        <f>VLOOKUP($D2090,Artslister!$A$1:$W$100,11,FALSE)</f>
        <v>rossicum</v>
      </c>
      <c r="W2090">
        <f>VLOOKUP($D2090,Artslister!$A$1:$W$100,12,FALSE)</f>
        <v>0</v>
      </c>
      <c r="X2090" t="str">
        <f>VLOOKUP($D2090,Artslister!$A$1:$W$100,13,FALSE)</f>
        <v>(Kleopow) Barbar.</v>
      </c>
      <c r="Y2090" t="str">
        <f>VLOOKUP($D2090,Artslister!$A$1:$W$100,15,FALSE)</f>
        <v>NA</v>
      </c>
      <c r="Z2090" t="str">
        <f>VLOOKUP($D2090,Artslister!$A$1:$W$100,17,FALSE)</f>
        <v>SE</v>
      </c>
    </row>
    <row r="2091" spans="1:26" x14ac:dyDescent="0.3">
      <c r="A2091" t="s">
        <v>117</v>
      </c>
      <c r="B2091">
        <v>2022</v>
      </c>
      <c r="C2091" t="s">
        <v>1275</v>
      </c>
      <c r="D2091" t="s">
        <v>1772</v>
      </c>
      <c r="E2091">
        <v>3</v>
      </c>
      <c r="G2091">
        <v>1</v>
      </c>
      <c r="M2091" t="str">
        <f>VLOOKUP($D2091,Artslister!$A$1:$W$100,2,FALSE)</f>
        <v>Vincetoxicum rossicum</v>
      </c>
      <c r="N2091" t="str">
        <f>VLOOKUP($D2091,Artslister!$A$1:$W$100,3,FALSE)</f>
        <v>102170</v>
      </c>
      <c r="O2091" t="str">
        <f>VLOOKUP($D2091,Artslister!$A$1:$W$100,4,FALSE)</f>
        <v>138770</v>
      </c>
      <c r="P2091" t="str">
        <f>VLOOKUP($D2091,Artslister!$A$1:$W$100,5,FALSE)</f>
        <v>Plantae</v>
      </c>
      <c r="Q2091" t="str">
        <f>VLOOKUP($D2091,Artslister!$A$1:$W$100,6,FALSE)</f>
        <v>Magnoliophyta</v>
      </c>
      <c r="R2091" t="str">
        <f>VLOOKUP($D2091,Artslister!$A$1:$W$100,7,FALSE)</f>
        <v>Eudicots</v>
      </c>
      <c r="S2091" t="str">
        <f>VLOOKUP($D2091,Artslister!$A$1:$W$100,8,FALSE)</f>
        <v>Gentianales</v>
      </c>
      <c r="T2091" t="str">
        <f>VLOOKUP($D2091,Artslister!$A$1:$W$100,9,FALSE)</f>
        <v>Apocynaceae</v>
      </c>
      <c r="U2091" t="str">
        <f>VLOOKUP($D2091,Artslister!$A$1:$W$100,10,FALSE)</f>
        <v>Vincetoxicum</v>
      </c>
      <c r="V2091" t="str">
        <f>VLOOKUP($D2091,Artslister!$A$1:$W$100,11,FALSE)</f>
        <v>rossicum</v>
      </c>
      <c r="W2091">
        <f>VLOOKUP($D2091,Artslister!$A$1:$W$100,12,FALSE)</f>
        <v>0</v>
      </c>
      <c r="X2091" t="str">
        <f>VLOOKUP($D2091,Artslister!$A$1:$W$100,13,FALSE)</f>
        <v>(Kleopow) Barbar.</v>
      </c>
      <c r="Y2091" t="str">
        <f>VLOOKUP($D2091,Artslister!$A$1:$W$100,15,FALSE)</f>
        <v>NA</v>
      </c>
      <c r="Z2091" t="str">
        <f>VLOOKUP($D2091,Artslister!$A$1:$W$100,17,FALSE)</f>
        <v>SE</v>
      </c>
    </row>
    <row r="2092" spans="1:26" x14ac:dyDescent="0.3">
      <c r="A2092" t="s">
        <v>117</v>
      </c>
      <c r="B2092">
        <v>2022</v>
      </c>
      <c r="C2092" t="s">
        <v>1276</v>
      </c>
      <c r="D2092" t="s">
        <v>1772</v>
      </c>
      <c r="E2092">
        <v>0.1</v>
      </c>
      <c r="G2092">
        <v>1</v>
      </c>
      <c r="M2092" t="str">
        <f>VLOOKUP($D2092,Artslister!$A$1:$W$100,2,FALSE)</f>
        <v>Vincetoxicum rossicum</v>
      </c>
      <c r="N2092" t="str">
        <f>VLOOKUP($D2092,Artslister!$A$1:$W$100,3,FALSE)</f>
        <v>102170</v>
      </c>
      <c r="O2092" t="str">
        <f>VLOOKUP($D2092,Artslister!$A$1:$W$100,4,FALSE)</f>
        <v>138770</v>
      </c>
      <c r="P2092" t="str">
        <f>VLOOKUP($D2092,Artslister!$A$1:$W$100,5,FALSE)</f>
        <v>Plantae</v>
      </c>
      <c r="Q2092" t="str">
        <f>VLOOKUP($D2092,Artslister!$A$1:$W$100,6,FALSE)</f>
        <v>Magnoliophyta</v>
      </c>
      <c r="R2092" t="str">
        <f>VLOOKUP($D2092,Artslister!$A$1:$W$100,7,FALSE)</f>
        <v>Eudicots</v>
      </c>
      <c r="S2092" t="str">
        <f>VLOOKUP($D2092,Artslister!$A$1:$W$100,8,FALSE)</f>
        <v>Gentianales</v>
      </c>
      <c r="T2092" t="str">
        <f>VLOOKUP($D2092,Artslister!$A$1:$W$100,9,FALSE)</f>
        <v>Apocynaceae</v>
      </c>
      <c r="U2092" t="str">
        <f>VLOOKUP($D2092,Artslister!$A$1:$W$100,10,FALSE)</f>
        <v>Vincetoxicum</v>
      </c>
      <c r="V2092" t="str">
        <f>VLOOKUP($D2092,Artslister!$A$1:$W$100,11,FALSE)</f>
        <v>rossicum</v>
      </c>
      <c r="W2092">
        <f>VLOOKUP($D2092,Artslister!$A$1:$W$100,12,FALSE)</f>
        <v>0</v>
      </c>
      <c r="X2092" t="str">
        <f>VLOOKUP($D2092,Artslister!$A$1:$W$100,13,FALSE)</f>
        <v>(Kleopow) Barbar.</v>
      </c>
      <c r="Y2092" t="str">
        <f>VLOOKUP($D2092,Artslister!$A$1:$W$100,15,FALSE)</f>
        <v>NA</v>
      </c>
      <c r="Z2092" t="str">
        <f>VLOOKUP($D2092,Artslister!$A$1:$W$100,17,FALSE)</f>
        <v>SE</v>
      </c>
    </row>
    <row r="2093" spans="1:26" x14ac:dyDescent="0.3">
      <c r="A2093" t="s">
        <v>117</v>
      </c>
      <c r="B2093">
        <v>2022</v>
      </c>
      <c r="C2093" t="s">
        <v>1284</v>
      </c>
      <c r="D2093" t="s">
        <v>1772</v>
      </c>
      <c r="E2093">
        <v>1</v>
      </c>
      <c r="G2093">
        <v>1</v>
      </c>
      <c r="M2093" t="str">
        <f>VLOOKUP($D2093,Artslister!$A$1:$W$100,2,FALSE)</f>
        <v>Vincetoxicum rossicum</v>
      </c>
      <c r="N2093" t="str">
        <f>VLOOKUP($D2093,Artslister!$A$1:$W$100,3,FALSE)</f>
        <v>102170</v>
      </c>
      <c r="O2093" t="str">
        <f>VLOOKUP($D2093,Artslister!$A$1:$W$100,4,FALSE)</f>
        <v>138770</v>
      </c>
      <c r="P2093" t="str">
        <f>VLOOKUP($D2093,Artslister!$A$1:$W$100,5,FALSE)</f>
        <v>Plantae</v>
      </c>
      <c r="Q2093" t="str">
        <f>VLOOKUP($D2093,Artslister!$A$1:$W$100,6,FALSE)</f>
        <v>Magnoliophyta</v>
      </c>
      <c r="R2093" t="str">
        <f>VLOOKUP($D2093,Artslister!$A$1:$W$100,7,FALSE)</f>
        <v>Eudicots</v>
      </c>
      <c r="S2093" t="str">
        <f>VLOOKUP($D2093,Artslister!$A$1:$W$100,8,FALSE)</f>
        <v>Gentianales</v>
      </c>
      <c r="T2093" t="str">
        <f>VLOOKUP($D2093,Artslister!$A$1:$W$100,9,FALSE)</f>
        <v>Apocynaceae</v>
      </c>
      <c r="U2093" t="str">
        <f>VLOOKUP($D2093,Artslister!$A$1:$W$100,10,FALSE)</f>
        <v>Vincetoxicum</v>
      </c>
      <c r="V2093" t="str">
        <f>VLOOKUP($D2093,Artslister!$A$1:$W$100,11,FALSE)</f>
        <v>rossicum</v>
      </c>
      <c r="W2093">
        <f>VLOOKUP($D2093,Artslister!$A$1:$W$100,12,FALSE)</f>
        <v>0</v>
      </c>
      <c r="X2093" t="str">
        <f>VLOOKUP($D2093,Artslister!$A$1:$W$100,13,FALSE)</f>
        <v>(Kleopow) Barbar.</v>
      </c>
      <c r="Y2093" t="str">
        <f>VLOOKUP($D2093,Artslister!$A$1:$W$100,15,FALSE)</f>
        <v>NA</v>
      </c>
      <c r="Z2093" t="str">
        <f>VLOOKUP($D2093,Artslister!$A$1:$W$100,17,FALSE)</f>
        <v>SE</v>
      </c>
    </row>
    <row r="2094" spans="1:26" x14ac:dyDescent="0.3">
      <c r="A2094" t="s">
        <v>117</v>
      </c>
      <c r="B2094">
        <v>2022</v>
      </c>
      <c r="C2094" t="s">
        <v>1290</v>
      </c>
      <c r="D2094" t="s">
        <v>1772</v>
      </c>
      <c r="E2094">
        <v>4</v>
      </c>
      <c r="G2094">
        <v>1</v>
      </c>
      <c r="M2094" t="str">
        <f>VLOOKUP($D2094,Artslister!$A$1:$W$100,2,FALSE)</f>
        <v>Vincetoxicum rossicum</v>
      </c>
      <c r="N2094" t="str">
        <f>VLOOKUP($D2094,Artslister!$A$1:$W$100,3,FALSE)</f>
        <v>102170</v>
      </c>
      <c r="O2094" t="str">
        <f>VLOOKUP($D2094,Artslister!$A$1:$W$100,4,FALSE)</f>
        <v>138770</v>
      </c>
      <c r="P2094" t="str">
        <f>VLOOKUP($D2094,Artslister!$A$1:$W$100,5,FALSE)</f>
        <v>Plantae</v>
      </c>
      <c r="Q2094" t="str">
        <f>VLOOKUP($D2094,Artslister!$A$1:$W$100,6,FALSE)</f>
        <v>Magnoliophyta</v>
      </c>
      <c r="R2094" t="str">
        <f>VLOOKUP($D2094,Artslister!$A$1:$W$100,7,FALSE)</f>
        <v>Eudicots</v>
      </c>
      <c r="S2094" t="str">
        <f>VLOOKUP($D2094,Artslister!$A$1:$W$100,8,FALSE)</f>
        <v>Gentianales</v>
      </c>
      <c r="T2094" t="str">
        <f>VLOOKUP($D2094,Artslister!$A$1:$W$100,9,FALSE)</f>
        <v>Apocynaceae</v>
      </c>
      <c r="U2094" t="str">
        <f>VLOOKUP($D2094,Artslister!$A$1:$W$100,10,FALSE)</f>
        <v>Vincetoxicum</v>
      </c>
      <c r="V2094" t="str">
        <f>VLOOKUP($D2094,Artslister!$A$1:$W$100,11,FALSE)</f>
        <v>rossicum</v>
      </c>
      <c r="W2094">
        <f>VLOOKUP($D2094,Artslister!$A$1:$W$100,12,FALSE)</f>
        <v>0</v>
      </c>
      <c r="X2094" t="str">
        <f>VLOOKUP($D2094,Artslister!$A$1:$W$100,13,FALSE)</f>
        <v>(Kleopow) Barbar.</v>
      </c>
      <c r="Y2094" t="str">
        <f>VLOOKUP($D2094,Artslister!$A$1:$W$100,15,FALSE)</f>
        <v>NA</v>
      </c>
      <c r="Z2094" t="str">
        <f>VLOOKUP($D2094,Artslister!$A$1:$W$100,17,FALSE)</f>
        <v>SE</v>
      </c>
    </row>
    <row r="2095" spans="1:26" x14ac:dyDescent="0.3">
      <c r="A2095" t="s">
        <v>117</v>
      </c>
      <c r="B2095">
        <v>2022</v>
      </c>
      <c r="C2095" t="s">
        <v>1278</v>
      </c>
      <c r="D2095" t="s">
        <v>1772</v>
      </c>
      <c r="E2095">
        <v>5</v>
      </c>
      <c r="G2095">
        <v>1</v>
      </c>
      <c r="M2095" t="str">
        <f>VLOOKUP($D2095,Artslister!$A$1:$W$100,2,FALSE)</f>
        <v>Vincetoxicum rossicum</v>
      </c>
      <c r="N2095" t="str">
        <f>VLOOKUP($D2095,Artslister!$A$1:$W$100,3,FALSE)</f>
        <v>102170</v>
      </c>
      <c r="O2095" t="str">
        <f>VLOOKUP($D2095,Artslister!$A$1:$W$100,4,FALSE)</f>
        <v>138770</v>
      </c>
      <c r="P2095" t="str">
        <f>VLOOKUP($D2095,Artslister!$A$1:$W$100,5,FALSE)</f>
        <v>Plantae</v>
      </c>
      <c r="Q2095" t="str">
        <f>VLOOKUP($D2095,Artslister!$A$1:$W$100,6,FALSE)</f>
        <v>Magnoliophyta</v>
      </c>
      <c r="R2095" t="str">
        <f>VLOOKUP($D2095,Artslister!$A$1:$W$100,7,FALSE)</f>
        <v>Eudicots</v>
      </c>
      <c r="S2095" t="str">
        <f>VLOOKUP($D2095,Artslister!$A$1:$W$100,8,FALSE)</f>
        <v>Gentianales</v>
      </c>
      <c r="T2095" t="str">
        <f>VLOOKUP($D2095,Artslister!$A$1:$W$100,9,FALSE)</f>
        <v>Apocynaceae</v>
      </c>
      <c r="U2095" t="str">
        <f>VLOOKUP($D2095,Artslister!$A$1:$W$100,10,FALSE)</f>
        <v>Vincetoxicum</v>
      </c>
      <c r="V2095" t="str">
        <f>VLOOKUP($D2095,Artslister!$A$1:$W$100,11,FALSE)</f>
        <v>rossicum</v>
      </c>
      <c r="W2095">
        <f>VLOOKUP($D2095,Artslister!$A$1:$W$100,12,FALSE)</f>
        <v>0</v>
      </c>
      <c r="X2095" t="str">
        <f>VLOOKUP($D2095,Artslister!$A$1:$W$100,13,FALSE)</f>
        <v>(Kleopow) Barbar.</v>
      </c>
      <c r="Y2095" t="str">
        <f>VLOOKUP($D2095,Artslister!$A$1:$W$100,15,FALSE)</f>
        <v>NA</v>
      </c>
      <c r="Z2095" t="str">
        <f>VLOOKUP($D2095,Artslister!$A$1:$W$100,17,FALSE)</f>
        <v>SE</v>
      </c>
    </row>
    <row r="2096" spans="1:26" x14ac:dyDescent="0.3">
      <c r="A2096" t="s">
        <v>117</v>
      </c>
      <c r="B2096">
        <v>2022</v>
      </c>
      <c r="C2096" t="s">
        <v>1280</v>
      </c>
      <c r="D2096" t="s">
        <v>1772</v>
      </c>
      <c r="E2096">
        <v>3</v>
      </c>
      <c r="G2096">
        <v>1</v>
      </c>
      <c r="M2096" t="str">
        <f>VLOOKUP($D2096,Artslister!$A$1:$W$100,2,FALSE)</f>
        <v>Vincetoxicum rossicum</v>
      </c>
      <c r="N2096" t="str">
        <f>VLOOKUP($D2096,Artslister!$A$1:$W$100,3,FALSE)</f>
        <v>102170</v>
      </c>
      <c r="O2096" t="str">
        <f>VLOOKUP($D2096,Artslister!$A$1:$W$100,4,FALSE)</f>
        <v>138770</v>
      </c>
      <c r="P2096" t="str">
        <f>VLOOKUP($D2096,Artslister!$A$1:$W$100,5,FALSE)</f>
        <v>Plantae</v>
      </c>
      <c r="Q2096" t="str">
        <f>VLOOKUP($D2096,Artslister!$A$1:$W$100,6,FALSE)</f>
        <v>Magnoliophyta</v>
      </c>
      <c r="R2096" t="str">
        <f>VLOOKUP($D2096,Artslister!$A$1:$W$100,7,FALSE)</f>
        <v>Eudicots</v>
      </c>
      <c r="S2096" t="str">
        <f>VLOOKUP($D2096,Artslister!$A$1:$W$100,8,FALSE)</f>
        <v>Gentianales</v>
      </c>
      <c r="T2096" t="str">
        <f>VLOOKUP($D2096,Artslister!$A$1:$W$100,9,FALSE)</f>
        <v>Apocynaceae</v>
      </c>
      <c r="U2096" t="str">
        <f>VLOOKUP($D2096,Artslister!$A$1:$W$100,10,FALSE)</f>
        <v>Vincetoxicum</v>
      </c>
      <c r="V2096" t="str">
        <f>VLOOKUP($D2096,Artslister!$A$1:$W$100,11,FALSE)</f>
        <v>rossicum</v>
      </c>
      <c r="W2096">
        <f>VLOOKUP($D2096,Artslister!$A$1:$W$100,12,FALSE)</f>
        <v>0</v>
      </c>
      <c r="X2096" t="str">
        <f>VLOOKUP($D2096,Artslister!$A$1:$W$100,13,FALSE)</f>
        <v>(Kleopow) Barbar.</v>
      </c>
      <c r="Y2096" t="str">
        <f>VLOOKUP($D2096,Artslister!$A$1:$W$100,15,FALSE)</f>
        <v>NA</v>
      </c>
      <c r="Z2096" t="str">
        <f>VLOOKUP($D2096,Artslister!$A$1:$W$100,17,FALSE)</f>
        <v>SE</v>
      </c>
    </row>
    <row r="2097" spans="1:26" x14ac:dyDescent="0.3">
      <c r="A2097" s="58" t="s">
        <v>114</v>
      </c>
      <c r="B2097" s="58">
        <v>2022</v>
      </c>
      <c r="C2097" t="s">
        <v>1353</v>
      </c>
      <c r="D2097" t="s">
        <v>1772</v>
      </c>
      <c r="E2097">
        <v>1</v>
      </c>
      <c r="G2097">
        <v>1</v>
      </c>
      <c r="M2097" t="str">
        <f>VLOOKUP($D2097,Artslister!$A$1:$W$100,2,FALSE)</f>
        <v>Vincetoxicum rossicum</v>
      </c>
      <c r="N2097" t="str">
        <f>VLOOKUP($D2097,Artslister!$A$1:$W$100,3,FALSE)</f>
        <v>102170</v>
      </c>
      <c r="O2097" t="str">
        <f>VLOOKUP($D2097,Artslister!$A$1:$W$100,4,FALSE)</f>
        <v>138770</v>
      </c>
      <c r="P2097" t="str">
        <f>VLOOKUP($D2097,Artslister!$A$1:$W$100,5,FALSE)</f>
        <v>Plantae</v>
      </c>
      <c r="Q2097" t="str">
        <f>VLOOKUP($D2097,Artslister!$A$1:$W$100,6,FALSE)</f>
        <v>Magnoliophyta</v>
      </c>
      <c r="R2097" t="str">
        <f>VLOOKUP($D2097,Artslister!$A$1:$W$100,7,FALSE)</f>
        <v>Eudicots</v>
      </c>
      <c r="S2097" t="str">
        <f>VLOOKUP($D2097,Artslister!$A$1:$W$100,8,FALSE)</f>
        <v>Gentianales</v>
      </c>
      <c r="T2097" t="str">
        <f>VLOOKUP($D2097,Artslister!$A$1:$W$100,9,FALSE)</f>
        <v>Apocynaceae</v>
      </c>
      <c r="U2097" t="str">
        <f>VLOOKUP($D2097,Artslister!$A$1:$W$100,10,FALSE)</f>
        <v>Vincetoxicum</v>
      </c>
      <c r="V2097" t="str">
        <f>VLOOKUP($D2097,Artslister!$A$1:$W$100,11,FALSE)</f>
        <v>rossicum</v>
      </c>
      <c r="W2097">
        <f>VLOOKUP($D2097,Artslister!$A$1:$W$100,12,FALSE)</f>
        <v>0</v>
      </c>
      <c r="X2097" t="str">
        <f>VLOOKUP($D2097,Artslister!$A$1:$W$100,13,FALSE)</f>
        <v>(Kleopow) Barbar.</v>
      </c>
      <c r="Y2097" t="str">
        <f>VLOOKUP($D2097,Artslister!$A$1:$W$100,15,FALSE)</f>
        <v>NA</v>
      </c>
      <c r="Z2097" t="str">
        <f>VLOOKUP($D2097,Artslister!$A$1:$W$100,17,FALSE)</f>
        <v>SE</v>
      </c>
    </row>
    <row r="2098" spans="1:26" x14ac:dyDescent="0.3">
      <c r="A2098" s="58" t="s">
        <v>114</v>
      </c>
      <c r="B2098" s="58">
        <v>2022</v>
      </c>
      <c r="C2098" t="s">
        <v>1347</v>
      </c>
      <c r="D2098" t="s">
        <v>1772</v>
      </c>
      <c r="E2098">
        <v>1</v>
      </c>
      <c r="G2098">
        <v>1</v>
      </c>
      <c r="M2098" t="str">
        <f>VLOOKUP($D2098,Artslister!$A$1:$W$100,2,FALSE)</f>
        <v>Vincetoxicum rossicum</v>
      </c>
      <c r="N2098" t="str">
        <f>VLOOKUP($D2098,Artslister!$A$1:$W$100,3,FALSE)</f>
        <v>102170</v>
      </c>
      <c r="O2098" t="str">
        <f>VLOOKUP($D2098,Artslister!$A$1:$W$100,4,FALSE)</f>
        <v>138770</v>
      </c>
      <c r="P2098" t="str">
        <f>VLOOKUP($D2098,Artslister!$A$1:$W$100,5,FALSE)</f>
        <v>Plantae</v>
      </c>
      <c r="Q2098" t="str">
        <f>VLOOKUP($D2098,Artslister!$A$1:$W$100,6,FALSE)</f>
        <v>Magnoliophyta</v>
      </c>
      <c r="R2098" t="str">
        <f>VLOOKUP($D2098,Artslister!$A$1:$W$100,7,FALSE)</f>
        <v>Eudicots</v>
      </c>
      <c r="S2098" t="str">
        <f>VLOOKUP($D2098,Artslister!$A$1:$W$100,8,FALSE)</f>
        <v>Gentianales</v>
      </c>
      <c r="T2098" t="str">
        <f>VLOOKUP($D2098,Artslister!$A$1:$W$100,9,FALSE)</f>
        <v>Apocynaceae</v>
      </c>
      <c r="U2098" t="str">
        <f>VLOOKUP($D2098,Artslister!$A$1:$W$100,10,FALSE)</f>
        <v>Vincetoxicum</v>
      </c>
      <c r="V2098" t="str">
        <f>VLOOKUP($D2098,Artslister!$A$1:$W$100,11,FALSE)</f>
        <v>rossicum</v>
      </c>
      <c r="W2098">
        <f>VLOOKUP($D2098,Artslister!$A$1:$W$100,12,FALSE)</f>
        <v>0</v>
      </c>
      <c r="X2098" t="str">
        <f>VLOOKUP($D2098,Artslister!$A$1:$W$100,13,FALSE)</f>
        <v>(Kleopow) Barbar.</v>
      </c>
      <c r="Y2098" t="str">
        <f>VLOOKUP($D2098,Artslister!$A$1:$W$100,15,FALSE)</f>
        <v>NA</v>
      </c>
      <c r="Z2098" t="str">
        <f>VLOOKUP($D2098,Artslister!$A$1:$W$100,17,FALSE)</f>
        <v>SE</v>
      </c>
    </row>
    <row r="2099" spans="1:26" x14ac:dyDescent="0.3">
      <c r="A2099" t="s">
        <v>104</v>
      </c>
      <c r="B2099">
        <v>2017</v>
      </c>
      <c r="C2099" t="s">
        <v>1151</v>
      </c>
      <c r="D2099" t="s">
        <v>1716</v>
      </c>
      <c r="E2099">
        <v>15</v>
      </c>
      <c r="I2099">
        <v>1</v>
      </c>
      <c r="M2099" t="str">
        <f>VLOOKUP($D2099,Artslister!$A$1:$W$100,2,FALSE)</f>
        <v>Calluna vulgaris</v>
      </c>
      <c r="N2099" t="str">
        <f>VLOOKUP($D2099,Artslister!$A$1:$W$100,3,FALSE)</f>
        <v>101775</v>
      </c>
      <c r="O2099" t="str">
        <f>VLOOKUP($D2099,Artslister!$A$1:$W$100,4,FALSE)</f>
        <v>139068</v>
      </c>
      <c r="P2099" t="str">
        <f>VLOOKUP($D2099,Artslister!$A$1:$W$100,5,FALSE)</f>
        <v>Plantae</v>
      </c>
      <c r="Q2099" t="str">
        <f>VLOOKUP($D2099,Artslister!$A$1:$W$100,6,FALSE)</f>
        <v>Magnoliophyta</v>
      </c>
      <c r="R2099" t="str">
        <f>VLOOKUP($D2099,Artslister!$A$1:$W$100,7,FALSE)</f>
        <v>Eudicots</v>
      </c>
      <c r="S2099" t="str">
        <f>VLOOKUP($D2099,Artslister!$A$1:$W$100,8,FALSE)</f>
        <v>Ericales</v>
      </c>
      <c r="T2099" t="str">
        <f>VLOOKUP($D2099,Artslister!$A$1:$W$100,9,FALSE)</f>
        <v>Ericaceae</v>
      </c>
      <c r="U2099" t="str">
        <f>VLOOKUP($D2099,Artslister!$A$1:$W$100,10,FALSE)</f>
        <v>Calluna</v>
      </c>
      <c r="V2099" t="str">
        <f>VLOOKUP($D2099,Artslister!$A$1:$W$100,11,FALSE)</f>
        <v>vulgaris</v>
      </c>
      <c r="W2099">
        <f>VLOOKUP($D2099,Artslister!$A$1:$W$100,12,FALSE)</f>
        <v>0</v>
      </c>
      <c r="X2099" t="str">
        <f>VLOOKUP($D2099,Artslister!$A$1:$W$100,13,FALSE)</f>
        <v>(L.) Hull</v>
      </c>
      <c r="Y2099" t="str">
        <f>VLOOKUP($D2099,Artslister!$A$1:$W$100,15,FALSE)</f>
        <v>LC</v>
      </c>
      <c r="Z2099" t="e">
        <f>VLOOKUP($D2099,Artslister!$A$1:$W$100,17,FALSE)</f>
        <v>#N/A</v>
      </c>
    </row>
    <row r="2100" spans="1:26" x14ac:dyDescent="0.3">
      <c r="A2100" t="s">
        <v>104</v>
      </c>
      <c r="B2100">
        <v>2017</v>
      </c>
      <c r="C2100" t="s">
        <v>1156</v>
      </c>
      <c r="D2100" t="s">
        <v>1716</v>
      </c>
      <c r="E2100">
        <v>1</v>
      </c>
      <c r="I2100">
        <v>1</v>
      </c>
      <c r="M2100" t="str">
        <f>VLOOKUP($D2100,Artslister!$A$1:$W$100,2,FALSE)</f>
        <v>Calluna vulgaris</v>
      </c>
      <c r="N2100" t="str">
        <f>VLOOKUP($D2100,Artslister!$A$1:$W$100,3,FALSE)</f>
        <v>101775</v>
      </c>
      <c r="O2100" t="str">
        <f>VLOOKUP($D2100,Artslister!$A$1:$W$100,4,FALSE)</f>
        <v>139068</v>
      </c>
      <c r="P2100" t="str">
        <f>VLOOKUP($D2100,Artslister!$A$1:$W$100,5,FALSE)</f>
        <v>Plantae</v>
      </c>
      <c r="Q2100" t="str">
        <f>VLOOKUP($D2100,Artslister!$A$1:$W$100,6,FALSE)</f>
        <v>Magnoliophyta</v>
      </c>
      <c r="R2100" t="str">
        <f>VLOOKUP($D2100,Artslister!$A$1:$W$100,7,FALSE)</f>
        <v>Eudicots</v>
      </c>
      <c r="S2100" t="str">
        <f>VLOOKUP($D2100,Artslister!$A$1:$W$100,8,FALSE)</f>
        <v>Ericales</v>
      </c>
      <c r="T2100" t="str">
        <f>VLOOKUP($D2100,Artslister!$A$1:$W$100,9,FALSE)</f>
        <v>Ericaceae</v>
      </c>
      <c r="U2100" t="str">
        <f>VLOOKUP($D2100,Artslister!$A$1:$W$100,10,FALSE)</f>
        <v>Calluna</v>
      </c>
      <c r="V2100" t="str">
        <f>VLOOKUP($D2100,Artslister!$A$1:$W$100,11,FALSE)</f>
        <v>vulgaris</v>
      </c>
      <c r="W2100">
        <f>VLOOKUP($D2100,Artslister!$A$1:$W$100,12,FALSE)</f>
        <v>0</v>
      </c>
      <c r="X2100" t="str">
        <f>VLOOKUP($D2100,Artslister!$A$1:$W$100,13,FALSE)</f>
        <v>(L.) Hull</v>
      </c>
      <c r="Y2100" t="str">
        <f>VLOOKUP($D2100,Artslister!$A$1:$W$100,15,FALSE)</f>
        <v>LC</v>
      </c>
      <c r="Z2100" t="e">
        <f>VLOOKUP($D2100,Artslister!$A$1:$W$100,17,FALSE)</f>
        <v>#N/A</v>
      </c>
    </row>
    <row r="2101" spans="1:26" x14ac:dyDescent="0.3">
      <c r="A2101" t="s">
        <v>104</v>
      </c>
      <c r="B2101">
        <v>2017</v>
      </c>
      <c r="C2101" t="s">
        <v>1158</v>
      </c>
      <c r="D2101" t="s">
        <v>1716</v>
      </c>
      <c r="E2101">
        <v>90</v>
      </c>
      <c r="I2101">
        <v>1</v>
      </c>
      <c r="M2101" t="str">
        <f>VLOOKUP($D2101,Artslister!$A$1:$W$100,2,FALSE)</f>
        <v>Calluna vulgaris</v>
      </c>
      <c r="N2101" t="str">
        <f>VLOOKUP($D2101,Artslister!$A$1:$W$100,3,FALSE)</f>
        <v>101775</v>
      </c>
      <c r="O2101" t="str">
        <f>VLOOKUP($D2101,Artslister!$A$1:$W$100,4,FALSE)</f>
        <v>139068</v>
      </c>
      <c r="P2101" t="str">
        <f>VLOOKUP($D2101,Artslister!$A$1:$W$100,5,FALSE)</f>
        <v>Plantae</v>
      </c>
      <c r="Q2101" t="str">
        <f>VLOOKUP($D2101,Artslister!$A$1:$W$100,6,FALSE)</f>
        <v>Magnoliophyta</v>
      </c>
      <c r="R2101" t="str">
        <f>VLOOKUP($D2101,Artslister!$A$1:$W$100,7,FALSE)</f>
        <v>Eudicots</v>
      </c>
      <c r="S2101" t="str">
        <f>VLOOKUP($D2101,Artslister!$A$1:$W$100,8,FALSE)</f>
        <v>Ericales</v>
      </c>
      <c r="T2101" t="str">
        <f>VLOOKUP($D2101,Artslister!$A$1:$W$100,9,FALSE)</f>
        <v>Ericaceae</v>
      </c>
      <c r="U2101" t="str">
        <f>VLOOKUP($D2101,Artslister!$A$1:$W$100,10,FALSE)</f>
        <v>Calluna</v>
      </c>
      <c r="V2101" t="str">
        <f>VLOOKUP($D2101,Artslister!$A$1:$W$100,11,FALSE)</f>
        <v>vulgaris</v>
      </c>
      <c r="W2101">
        <f>VLOOKUP($D2101,Artslister!$A$1:$W$100,12,FALSE)</f>
        <v>0</v>
      </c>
      <c r="X2101" t="str">
        <f>VLOOKUP($D2101,Artslister!$A$1:$W$100,13,FALSE)</f>
        <v>(L.) Hull</v>
      </c>
      <c r="Y2101" t="str">
        <f>VLOOKUP($D2101,Artslister!$A$1:$W$100,15,FALSE)</f>
        <v>LC</v>
      </c>
      <c r="Z2101" t="e">
        <f>VLOOKUP($D2101,Artslister!$A$1:$W$100,17,FALSE)</f>
        <v>#N/A</v>
      </c>
    </row>
    <row r="2102" spans="1:26" x14ac:dyDescent="0.3">
      <c r="A2102" t="s">
        <v>104</v>
      </c>
      <c r="B2102">
        <v>2018</v>
      </c>
      <c r="C2102" t="s">
        <v>1151</v>
      </c>
      <c r="D2102" t="s">
        <v>1716</v>
      </c>
      <c r="E2102">
        <v>15</v>
      </c>
      <c r="I2102">
        <v>1</v>
      </c>
      <c r="M2102" t="str">
        <f>VLOOKUP($D2102,Artslister!$A$1:$W$100,2,FALSE)</f>
        <v>Calluna vulgaris</v>
      </c>
      <c r="N2102" t="str">
        <f>VLOOKUP($D2102,Artslister!$A$1:$W$100,3,FALSE)</f>
        <v>101775</v>
      </c>
      <c r="O2102" t="str">
        <f>VLOOKUP($D2102,Artslister!$A$1:$W$100,4,FALSE)</f>
        <v>139068</v>
      </c>
      <c r="P2102" t="str">
        <f>VLOOKUP($D2102,Artslister!$A$1:$W$100,5,FALSE)</f>
        <v>Plantae</v>
      </c>
      <c r="Q2102" t="str">
        <f>VLOOKUP($D2102,Artslister!$A$1:$W$100,6,FALSE)</f>
        <v>Magnoliophyta</v>
      </c>
      <c r="R2102" t="str">
        <f>VLOOKUP($D2102,Artslister!$A$1:$W$100,7,FALSE)</f>
        <v>Eudicots</v>
      </c>
      <c r="S2102" t="str">
        <f>VLOOKUP($D2102,Artslister!$A$1:$W$100,8,FALSE)</f>
        <v>Ericales</v>
      </c>
      <c r="T2102" t="str">
        <f>VLOOKUP($D2102,Artslister!$A$1:$W$100,9,FALSE)</f>
        <v>Ericaceae</v>
      </c>
      <c r="U2102" t="str">
        <f>VLOOKUP($D2102,Artslister!$A$1:$W$100,10,FALSE)</f>
        <v>Calluna</v>
      </c>
      <c r="V2102" t="str">
        <f>VLOOKUP($D2102,Artslister!$A$1:$W$100,11,FALSE)</f>
        <v>vulgaris</v>
      </c>
      <c r="W2102">
        <f>VLOOKUP($D2102,Artslister!$A$1:$W$100,12,FALSE)</f>
        <v>0</v>
      </c>
      <c r="X2102" t="str">
        <f>VLOOKUP($D2102,Artslister!$A$1:$W$100,13,FALSE)</f>
        <v>(L.) Hull</v>
      </c>
      <c r="Y2102" t="str">
        <f>VLOOKUP($D2102,Artslister!$A$1:$W$100,15,FALSE)</f>
        <v>LC</v>
      </c>
      <c r="Z2102" t="e">
        <f>VLOOKUP($D2102,Artslister!$A$1:$W$100,17,FALSE)</f>
        <v>#N/A</v>
      </c>
    </row>
    <row r="2103" spans="1:26" x14ac:dyDescent="0.3">
      <c r="A2103" t="s">
        <v>104</v>
      </c>
      <c r="B2103">
        <v>2018</v>
      </c>
      <c r="C2103" t="s">
        <v>1156</v>
      </c>
      <c r="D2103" t="s">
        <v>1716</v>
      </c>
      <c r="E2103">
        <v>1</v>
      </c>
      <c r="I2103">
        <v>1</v>
      </c>
      <c r="M2103" t="str">
        <f>VLOOKUP($D2103,Artslister!$A$1:$W$100,2,FALSE)</f>
        <v>Calluna vulgaris</v>
      </c>
      <c r="N2103" t="str">
        <f>VLOOKUP($D2103,Artslister!$A$1:$W$100,3,FALSE)</f>
        <v>101775</v>
      </c>
      <c r="O2103" t="str">
        <f>VLOOKUP($D2103,Artslister!$A$1:$W$100,4,FALSE)</f>
        <v>139068</v>
      </c>
      <c r="P2103" t="str">
        <f>VLOOKUP($D2103,Artslister!$A$1:$W$100,5,FALSE)</f>
        <v>Plantae</v>
      </c>
      <c r="Q2103" t="str">
        <f>VLOOKUP($D2103,Artslister!$A$1:$W$100,6,FALSE)</f>
        <v>Magnoliophyta</v>
      </c>
      <c r="R2103" t="str">
        <f>VLOOKUP($D2103,Artslister!$A$1:$W$100,7,FALSE)</f>
        <v>Eudicots</v>
      </c>
      <c r="S2103" t="str">
        <f>VLOOKUP($D2103,Artslister!$A$1:$W$100,8,FALSE)</f>
        <v>Ericales</v>
      </c>
      <c r="T2103" t="str">
        <f>VLOOKUP($D2103,Artslister!$A$1:$W$100,9,FALSE)</f>
        <v>Ericaceae</v>
      </c>
      <c r="U2103" t="str">
        <f>VLOOKUP($D2103,Artslister!$A$1:$W$100,10,FALSE)</f>
        <v>Calluna</v>
      </c>
      <c r="V2103" t="str">
        <f>VLOOKUP($D2103,Artslister!$A$1:$W$100,11,FALSE)</f>
        <v>vulgaris</v>
      </c>
      <c r="W2103">
        <f>VLOOKUP($D2103,Artslister!$A$1:$W$100,12,FALSE)</f>
        <v>0</v>
      </c>
      <c r="X2103" t="str">
        <f>VLOOKUP($D2103,Artslister!$A$1:$W$100,13,FALSE)</f>
        <v>(L.) Hull</v>
      </c>
      <c r="Y2103" t="str">
        <f>VLOOKUP($D2103,Artslister!$A$1:$W$100,15,FALSE)</f>
        <v>LC</v>
      </c>
      <c r="Z2103" t="e">
        <f>VLOOKUP($D2103,Artslister!$A$1:$W$100,17,FALSE)</f>
        <v>#N/A</v>
      </c>
    </row>
    <row r="2104" spans="1:26" x14ac:dyDescent="0.3">
      <c r="A2104" t="s">
        <v>104</v>
      </c>
      <c r="B2104">
        <v>2018</v>
      </c>
      <c r="C2104" t="s">
        <v>1158</v>
      </c>
      <c r="D2104" t="s">
        <v>1716</v>
      </c>
      <c r="E2104">
        <v>80</v>
      </c>
      <c r="I2104">
        <v>1</v>
      </c>
      <c r="M2104" t="str">
        <f>VLOOKUP($D2104,Artslister!$A$1:$W$100,2,FALSE)</f>
        <v>Calluna vulgaris</v>
      </c>
      <c r="N2104" t="str">
        <f>VLOOKUP($D2104,Artslister!$A$1:$W$100,3,FALSE)</f>
        <v>101775</v>
      </c>
      <c r="O2104" t="str">
        <f>VLOOKUP($D2104,Artslister!$A$1:$W$100,4,FALSE)</f>
        <v>139068</v>
      </c>
      <c r="P2104" t="str">
        <f>VLOOKUP($D2104,Artslister!$A$1:$W$100,5,FALSE)</f>
        <v>Plantae</v>
      </c>
      <c r="Q2104" t="str">
        <f>VLOOKUP($D2104,Artslister!$A$1:$W$100,6,FALSE)</f>
        <v>Magnoliophyta</v>
      </c>
      <c r="R2104" t="str">
        <f>VLOOKUP($D2104,Artslister!$A$1:$W$100,7,FALSE)</f>
        <v>Eudicots</v>
      </c>
      <c r="S2104" t="str">
        <f>VLOOKUP($D2104,Artslister!$A$1:$W$100,8,FALSE)</f>
        <v>Ericales</v>
      </c>
      <c r="T2104" t="str">
        <f>VLOOKUP($D2104,Artslister!$A$1:$W$100,9,FALSE)</f>
        <v>Ericaceae</v>
      </c>
      <c r="U2104" t="str">
        <f>VLOOKUP($D2104,Artslister!$A$1:$W$100,10,FALSE)</f>
        <v>Calluna</v>
      </c>
      <c r="V2104" t="str">
        <f>VLOOKUP($D2104,Artslister!$A$1:$W$100,11,FALSE)</f>
        <v>vulgaris</v>
      </c>
      <c r="W2104">
        <f>VLOOKUP($D2104,Artslister!$A$1:$W$100,12,FALSE)</f>
        <v>0</v>
      </c>
      <c r="X2104" t="str">
        <f>VLOOKUP($D2104,Artslister!$A$1:$W$100,13,FALSE)</f>
        <v>(L.) Hull</v>
      </c>
      <c r="Y2104" t="str">
        <f>VLOOKUP($D2104,Artslister!$A$1:$W$100,15,FALSE)</f>
        <v>LC</v>
      </c>
      <c r="Z2104" t="e">
        <f>VLOOKUP($D2104,Artslister!$A$1:$W$100,17,FALSE)</f>
        <v>#N/A</v>
      </c>
    </row>
    <row r="2105" spans="1:26" x14ac:dyDescent="0.3">
      <c r="A2105" t="s">
        <v>104</v>
      </c>
      <c r="B2105">
        <v>2019</v>
      </c>
      <c r="C2105" t="s">
        <v>1756</v>
      </c>
      <c r="D2105" t="s">
        <v>1716</v>
      </c>
      <c r="E2105">
        <v>7</v>
      </c>
      <c r="I2105">
        <v>1</v>
      </c>
      <c r="M2105" t="str">
        <f>VLOOKUP($D2105,Artslister!$A$1:$W$100,2,FALSE)</f>
        <v>Calluna vulgaris</v>
      </c>
      <c r="N2105" t="str">
        <f>VLOOKUP($D2105,Artslister!$A$1:$W$100,3,FALSE)</f>
        <v>101775</v>
      </c>
      <c r="O2105" t="str">
        <f>VLOOKUP($D2105,Artslister!$A$1:$W$100,4,FALSE)</f>
        <v>139068</v>
      </c>
      <c r="P2105" t="str">
        <f>VLOOKUP($D2105,Artslister!$A$1:$W$100,5,FALSE)</f>
        <v>Plantae</v>
      </c>
      <c r="Q2105" t="str">
        <f>VLOOKUP($D2105,Artslister!$A$1:$W$100,6,FALSE)</f>
        <v>Magnoliophyta</v>
      </c>
      <c r="R2105" t="str">
        <f>VLOOKUP($D2105,Artslister!$A$1:$W$100,7,FALSE)</f>
        <v>Eudicots</v>
      </c>
      <c r="S2105" t="str">
        <f>VLOOKUP($D2105,Artslister!$A$1:$W$100,8,FALSE)</f>
        <v>Ericales</v>
      </c>
      <c r="T2105" t="str">
        <f>VLOOKUP($D2105,Artslister!$A$1:$W$100,9,FALSE)</f>
        <v>Ericaceae</v>
      </c>
      <c r="U2105" t="str">
        <f>VLOOKUP($D2105,Artslister!$A$1:$W$100,10,FALSE)</f>
        <v>Calluna</v>
      </c>
      <c r="V2105" t="str">
        <f>VLOOKUP($D2105,Artslister!$A$1:$W$100,11,FALSE)</f>
        <v>vulgaris</v>
      </c>
      <c r="W2105">
        <f>VLOOKUP($D2105,Artslister!$A$1:$W$100,12,FALSE)</f>
        <v>0</v>
      </c>
      <c r="X2105" t="str">
        <f>VLOOKUP($D2105,Artslister!$A$1:$W$100,13,FALSE)</f>
        <v>(L.) Hull</v>
      </c>
      <c r="Y2105" t="str">
        <f>VLOOKUP($D2105,Artslister!$A$1:$W$100,15,FALSE)</f>
        <v>LC</v>
      </c>
      <c r="Z2105" t="e">
        <f>VLOOKUP($D2105,Artslister!$A$1:$W$100,17,FALSE)</f>
        <v>#N/A</v>
      </c>
    </row>
    <row r="2106" spans="1:26" x14ac:dyDescent="0.3">
      <c r="A2106" t="s">
        <v>104</v>
      </c>
      <c r="B2106">
        <v>2019</v>
      </c>
      <c r="C2106" t="s">
        <v>1757</v>
      </c>
      <c r="D2106" t="s">
        <v>1716</v>
      </c>
      <c r="E2106">
        <v>1</v>
      </c>
      <c r="I2106">
        <v>1</v>
      </c>
      <c r="M2106" t="str">
        <f>VLOOKUP($D2106,Artslister!$A$1:$W$100,2,FALSE)</f>
        <v>Calluna vulgaris</v>
      </c>
      <c r="N2106" t="str">
        <f>VLOOKUP($D2106,Artslister!$A$1:$W$100,3,FALSE)</f>
        <v>101775</v>
      </c>
      <c r="O2106" t="str">
        <f>VLOOKUP($D2106,Artslister!$A$1:$W$100,4,FALSE)</f>
        <v>139068</v>
      </c>
      <c r="P2106" t="str">
        <f>VLOOKUP($D2106,Artslister!$A$1:$W$100,5,FALSE)</f>
        <v>Plantae</v>
      </c>
      <c r="Q2106" t="str">
        <f>VLOOKUP($D2106,Artslister!$A$1:$W$100,6,FALSE)</f>
        <v>Magnoliophyta</v>
      </c>
      <c r="R2106" t="str">
        <f>VLOOKUP($D2106,Artslister!$A$1:$W$100,7,FALSE)</f>
        <v>Eudicots</v>
      </c>
      <c r="S2106" t="str">
        <f>VLOOKUP($D2106,Artslister!$A$1:$W$100,8,FALSE)</f>
        <v>Ericales</v>
      </c>
      <c r="T2106" t="str">
        <f>VLOOKUP($D2106,Artslister!$A$1:$W$100,9,FALSE)</f>
        <v>Ericaceae</v>
      </c>
      <c r="U2106" t="str">
        <f>VLOOKUP($D2106,Artslister!$A$1:$W$100,10,FALSE)</f>
        <v>Calluna</v>
      </c>
      <c r="V2106" t="str">
        <f>VLOOKUP($D2106,Artslister!$A$1:$W$100,11,FALSE)</f>
        <v>vulgaris</v>
      </c>
      <c r="W2106">
        <f>VLOOKUP($D2106,Artslister!$A$1:$W$100,12,FALSE)</f>
        <v>0</v>
      </c>
      <c r="X2106" t="str">
        <f>VLOOKUP($D2106,Artslister!$A$1:$W$100,13,FALSE)</f>
        <v>(L.) Hull</v>
      </c>
      <c r="Y2106" t="str">
        <f>VLOOKUP($D2106,Artslister!$A$1:$W$100,15,FALSE)</f>
        <v>LC</v>
      </c>
      <c r="Z2106" t="e">
        <f>VLOOKUP($D2106,Artslister!$A$1:$W$100,17,FALSE)</f>
        <v>#N/A</v>
      </c>
    </row>
    <row r="2107" spans="1:26" x14ac:dyDescent="0.3">
      <c r="A2107" t="s">
        <v>104</v>
      </c>
      <c r="B2107">
        <v>2019</v>
      </c>
      <c r="C2107" t="s">
        <v>1754</v>
      </c>
      <c r="D2107" t="s">
        <v>1716</v>
      </c>
      <c r="E2107">
        <v>90</v>
      </c>
      <c r="I2107">
        <v>1</v>
      </c>
      <c r="M2107" t="str">
        <f>VLOOKUP($D2107,Artslister!$A$1:$W$100,2,FALSE)</f>
        <v>Calluna vulgaris</v>
      </c>
      <c r="N2107" t="str">
        <f>VLOOKUP($D2107,Artslister!$A$1:$W$100,3,FALSE)</f>
        <v>101775</v>
      </c>
      <c r="O2107" t="str">
        <f>VLOOKUP($D2107,Artslister!$A$1:$W$100,4,FALSE)</f>
        <v>139068</v>
      </c>
      <c r="P2107" t="str">
        <f>VLOOKUP($D2107,Artslister!$A$1:$W$100,5,FALSE)</f>
        <v>Plantae</v>
      </c>
      <c r="Q2107" t="str">
        <f>VLOOKUP($D2107,Artslister!$A$1:$W$100,6,FALSE)</f>
        <v>Magnoliophyta</v>
      </c>
      <c r="R2107" t="str">
        <f>VLOOKUP($D2107,Artslister!$A$1:$W$100,7,FALSE)</f>
        <v>Eudicots</v>
      </c>
      <c r="S2107" t="str">
        <f>VLOOKUP($D2107,Artslister!$A$1:$W$100,8,FALSE)</f>
        <v>Ericales</v>
      </c>
      <c r="T2107" t="str">
        <f>VLOOKUP($D2107,Artslister!$A$1:$W$100,9,FALSE)</f>
        <v>Ericaceae</v>
      </c>
      <c r="U2107" t="str">
        <f>VLOOKUP($D2107,Artslister!$A$1:$W$100,10,FALSE)</f>
        <v>Calluna</v>
      </c>
      <c r="V2107" t="str">
        <f>VLOOKUP($D2107,Artslister!$A$1:$W$100,11,FALSE)</f>
        <v>vulgaris</v>
      </c>
      <c r="W2107">
        <f>VLOOKUP($D2107,Artslister!$A$1:$W$100,12,FALSE)</f>
        <v>0</v>
      </c>
      <c r="X2107" t="str">
        <f>VLOOKUP($D2107,Artslister!$A$1:$W$100,13,FALSE)</f>
        <v>(L.) Hull</v>
      </c>
      <c r="Y2107" t="str">
        <f>VLOOKUP($D2107,Artslister!$A$1:$W$100,15,FALSE)</f>
        <v>LC</v>
      </c>
      <c r="Z2107" t="e">
        <f>VLOOKUP($D2107,Artslister!$A$1:$W$100,17,FALSE)</f>
        <v>#N/A</v>
      </c>
    </row>
    <row r="2108" spans="1:26" x14ac:dyDescent="0.3">
      <c r="A2108" s="21" t="s">
        <v>104</v>
      </c>
      <c r="B2108" s="21">
        <v>2020</v>
      </c>
      <c r="C2108" s="21" t="s">
        <v>1151</v>
      </c>
      <c r="D2108" s="21" t="s">
        <v>1716</v>
      </c>
      <c r="E2108" s="21">
        <v>15</v>
      </c>
      <c r="I2108">
        <v>1</v>
      </c>
      <c r="K2108" s="21"/>
      <c r="M2108" t="str">
        <f>VLOOKUP($D2108,Artslister!$A$1:$W$100,2,FALSE)</f>
        <v>Calluna vulgaris</v>
      </c>
      <c r="N2108" t="str">
        <f>VLOOKUP($D2108,Artslister!$A$1:$W$100,3,FALSE)</f>
        <v>101775</v>
      </c>
      <c r="O2108" t="str">
        <f>VLOOKUP($D2108,Artslister!$A$1:$W$100,4,FALSE)</f>
        <v>139068</v>
      </c>
      <c r="P2108" t="str">
        <f>VLOOKUP($D2108,Artslister!$A$1:$W$100,5,FALSE)</f>
        <v>Plantae</v>
      </c>
      <c r="Q2108" t="str">
        <f>VLOOKUP($D2108,Artslister!$A$1:$W$100,6,FALSE)</f>
        <v>Magnoliophyta</v>
      </c>
      <c r="R2108" t="str">
        <f>VLOOKUP($D2108,Artslister!$A$1:$W$100,7,FALSE)</f>
        <v>Eudicots</v>
      </c>
      <c r="S2108" t="str">
        <f>VLOOKUP($D2108,Artslister!$A$1:$W$100,8,FALSE)</f>
        <v>Ericales</v>
      </c>
      <c r="T2108" t="str">
        <f>VLOOKUP($D2108,Artslister!$A$1:$W$100,9,FALSE)</f>
        <v>Ericaceae</v>
      </c>
      <c r="U2108" t="str">
        <f>VLOOKUP($D2108,Artslister!$A$1:$W$100,10,FALSE)</f>
        <v>Calluna</v>
      </c>
      <c r="V2108" t="str">
        <f>VLOOKUP($D2108,Artslister!$A$1:$W$100,11,FALSE)</f>
        <v>vulgaris</v>
      </c>
      <c r="W2108">
        <f>VLOOKUP($D2108,Artslister!$A$1:$W$100,12,FALSE)</f>
        <v>0</v>
      </c>
      <c r="X2108" t="str">
        <f>VLOOKUP($D2108,Artslister!$A$1:$W$100,13,FALSE)</f>
        <v>(L.) Hull</v>
      </c>
      <c r="Y2108" t="str">
        <f>VLOOKUP($D2108,Artslister!$A$1:$W$100,15,FALSE)</f>
        <v>LC</v>
      </c>
      <c r="Z2108" t="e">
        <f>VLOOKUP($D2108,Artslister!$A$1:$W$100,17,FALSE)</f>
        <v>#N/A</v>
      </c>
    </row>
    <row r="2109" spans="1:26" x14ac:dyDescent="0.3">
      <c r="A2109" s="21" t="s">
        <v>104</v>
      </c>
      <c r="B2109" s="21">
        <v>2020</v>
      </c>
      <c r="C2109" s="21" t="s">
        <v>1158</v>
      </c>
      <c r="D2109" s="21" t="s">
        <v>1716</v>
      </c>
      <c r="E2109" s="21">
        <v>80</v>
      </c>
      <c r="I2109">
        <v>1</v>
      </c>
      <c r="K2109" s="21"/>
      <c r="M2109" t="str">
        <f>VLOOKUP($D2109,Artslister!$A$1:$W$100,2,FALSE)</f>
        <v>Calluna vulgaris</v>
      </c>
      <c r="N2109" t="str">
        <f>VLOOKUP($D2109,Artslister!$A$1:$W$100,3,FALSE)</f>
        <v>101775</v>
      </c>
      <c r="O2109" t="str">
        <f>VLOOKUP($D2109,Artslister!$A$1:$W$100,4,FALSE)</f>
        <v>139068</v>
      </c>
      <c r="P2109" t="str">
        <f>VLOOKUP($D2109,Artslister!$A$1:$W$100,5,FALSE)</f>
        <v>Plantae</v>
      </c>
      <c r="Q2109" t="str">
        <f>VLOOKUP($D2109,Artslister!$A$1:$W$100,6,FALSE)</f>
        <v>Magnoliophyta</v>
      </c>
      <c r="R2109" t="str">
        <f>VLOOKUP($D2109,Artslister!$A$1:$W$100,7,FALSE)</f>
        <v>Eudicots</v>
      </c>
      <c r="S2109" t="str">
        <f>VLOOKUP($D2109,Artslister!$A$1:$W$100,8,FALSE)</f>
        <v>Ericales</v>
      </c>
      <c r="T2109" t="str">
        <f>VLOOKUP($D2109,Artslister!$A$1:$W$100,9,FALSE)</f>
        <v>Ericaceae</v>
      </c>
      <c r="U2109" t="str">
        <f>VLOOKUP($D2109,Artslister!$A$1:$W$100,10,FALSE)</f>
        <v>Calluna</v>
      </c>
      <c r="V2109" t="str">
        <f>VLOOKUP($D2109,Artslister!$A$1:$W$100,11,FALSE)</f>
        <v>vulgaris</v>
      </c>
      <c r="W2109">
        <f>VLOOKUP($D2109,Artslister!$A$1:$W$100,12,FALSE)</f>
        <v>0</v>
      </c>
      <c r="X2109" t="str">
        <f>VLOOKUP($D2109,Artslister!$A$1:$W$100,13,FALSE)</f>
        <v>(L.) Hull</v>
      </c>
      <c r="Y2109" t="str">
        <f>VLOOKUP($D2109,Artslister!$A$1:$W$100,15,FALSE)</f>
        <v>LC</v>
      </c>
      <c r="Z2109" t="e">
        <f>VLOOKUP($D2109,Artslister!$A$1:$W$100,17,FALSE)</f>
        <v>#N/A</v>
      </c>
    </row>
    <row r="2110" spans="1:26" s="45" customFormat="1" x14ac:dyDescent="0.3">
      <c r="A2110" s="58" t="s">
        <v>104</v>
      </c>
      <c r="B2110" s="58">
        <v>2021</v>
      </c>
      <c r="C2110" s="58" t="s">
        <v>1158</v>
      </c>
      <c r="D2110" s="58" t="s">
        <v>1716</v>
      </c>
      <c r="E2110" s="58">
        <v>70</v>
      </c>
      <c r="I2110" s="45">
        <v>1</v>
      </c>
      <c r="K2110" s="58"/>
      <c r="M2110" s="45" t="str">
        <f>VLOOKUP($D2110,Artslister!$A$1:$W$100,2,FALSE)</f>
        <v>Calluna vulgaris</v>
      </c>
      <c r="N2110" s="45" t="str">
        <f>VLOOKUP($D2110,Artslister!$A$1:$W$100,3,FALSE)</f>
        <v>101775</v>
      </c>
      <c r="O2110" s="45" t="str">
        <f>VLOOKUP($D2110,Artslister!$A$1:$W$100,4,FALSE)</f>
        <v>139068</v>
      </c>
      <c r="P2110" s="45" t="str">
        <f>VLOOKUP($D2110,Artslister!$A$1:$W$100,5,FALSE)</f>
        <v>Plantae</v>
      </c>
      <c r="Q2110" s="45" t="str">
        <f>VLOOKUP($D2110,Artslister!$A$1:$W$100,6,FALSE)</f>
        <v>Magnoliophyta</v>
      </c>
      <c r="R2110" s="45" t="str">
        <f>VLOOKUP($D2110,Artslister!$A$1:$W$100,7,FALSE)</f>
        <v>Eudicots</v>
      </c>
      <c r="S2110" s="45" t="str">
        <f>VLOOKUP($D2110,Artslister!$A$1:$W$100,8,FALSE)</f>
        <v>Ericales</v>
      </c>
      <c r="T2110" s="45" t="str">
        <f>VLOOKUP($D2110,Artslister!$A$1:$W$100,9,FALSE)</f>
        <v>Ericaceae</v>
      </c>
      <c r="U2110" s="45" t="str">
        <f>VLOOKUP($D2110,Artslister!$A$1:$W$100,10,FALSE)</f>
        <v>Calluna</v>
      </c>
      <c r="V2110" s="45" t="str">
        <f>VLOOKUP($D2110,Artslister!$A$1:$W$100,11,FALSE)</f>
        <v>vulgaris</v>
      </c>
      <c r="W2110" s="45">
        <f>VLOOKUP($D2110,Artslister!$A$1:$W$100,12,FALSE)</f>
        <v>0</v>
      </c>
      <c r="X2110" s="45" t="str">
        <f>VLOOKUP($D2110,Artslister!$A$1:$W$100,13,FALSE)</f>
        <v>(L.) Hull</v>
      </c>
      <c r="Y2110" s="45" t="str">
        <f>VLOOKUP($D2110,Artslister!$A$1:$W$100,15,FALSE)</f>
        <v>LC</v>
      </c>
      <c r="Z2110" s="45" t="e">
        <f>VLOOKUP($D2110,Artslister!$A$1:$W$100,17,FALSE)</f>
        <v>#N/A</v>
      </c>
    </row>
    <row r="2111" spans="1:26" x14ac:dyDescent="0.3">
      <c r="A2111" s="58" t="s">
        <v>104</v>
      </c>
      <c r="B2111" s="58">
        <v>2022</v>
      </c>
      <c r="C2111" t="s">
        <v>1158</v>
      </c>
      <c r="D2111" t="s">
        <v>1716</v>
      </c>
      <c r="E2111">
        <v>70</v>
      </c>
      <c r="I2111">
        <v>1</v>
      </c>
      <c r="M2111" t="str">
        <f>VLOOKUP($D2111,Artslister!$A$1:$W$100,2,FALSE)</f>
        <v>Calluna vulgaris</v>
      </c>
      <c r="N2111" t="str">
        <f>VLOOKUP($D2111,Artslister!$A$1:$W$100,3,FALSE)</f>
        <v>101775</v>
      </c>
      <c r="O2111" t="str">
        <f>VLOOKUP($D2111,Artslister!$A$1:$W$100,4,FALSE)</f>
        <v>139068</v>
      </c>
      <c r="P2111" t="str">
        <f>VLOOKUP($D2111,Artslister!$A$1:$W$100,5,FALSE)</f>
        <v>Plantae</v>
      </c>
      <c r="Q2111" t="str">
        <f>VLOOKUP($D2111,Artslister!$A$1:$W$100,6,FALSE)</f>
        <v>Magnoliophyta</v>
      </c>
      <c r="R2111" t="str">
        <f>VLOOKUP($D2111,Artslister!$A$1:$W$100,7,FALSE)</f>
        <v>Eudicots</v>
      </c>
      <c r="S2111" t="str">
        <f>VLOOKUP($D2111,Artslister!$A$1:$W$100,8,FALSE)</f>
        <v>Ericales</v>
      </c>
      <c r="T2111" t="str">
        <f>VLOOKUP($D2111,Artslister!$A$1:$W$100,9,FALSE)</f>
        <v>Ericaceae</v>
      </c>
      <c r="U2111" t="str">
        <f>VLOOKUP($D2111,Artslister!$A$1:$W$100,10,FALSE)</f>
        <v>Calluna</v>
      </c>
      <c r="V2111" t="str">
        <f>VLOOKUP($D2111,Artslister!$A$1:$W$100,11,FALSE)</f>
        <v>vulgaris</v>
      </c>
      <c r="W2111">
        <f>VLOOKUP($D2111,Artslister!$A$1:$W$100,12,FALSE)</f>
        <v>0</v>
      </c>
      <c r="X2111" t="str">
        <f>VLOOKUP($D2111,Artslister!$A$1:$W$100,13,FALSE)</f>
        <v>(L.) Hull</v>
      </c>
      <c r="Y2111" t="str">
        <f>VLOOKUP($D2111,Artslister!$A$1:$W$100,15,FALSE)</f>
        <v>LC</v>
      </c>
      <c r="Z2111" t="e">
        <f>VLOOKUP($D2111,Artslister!$A$1:$W$100,17,FALSE)</f>
        <v>#N/A</v>
      </c>
    </row>
    <row r="2112" spans="1:26" x14ac:dyDescent="0.3">
      <c r="A2112" s="58" t="s">
        <v>104</v>
      </c>
      <c r="B2112" s="58">
        <v>2022</v>
      </c>
      <c r="C2112" t="s">
        <v>1156</v>
      </c>
      <c r="D2112" t="s">
        <v>1716</v>
      </c>
      <c r="E2112">
        <v>10</v>
      </c>
      <c r="I2112">
        <v>1</v>
      </c>
      <c r="M2112" t="str">
        <f>VLOOKUP($D2112,Artslister!$A$1:$W$100,2,FALSE)</f>
        <v>Calluna vulgaris</v>
      </c>
      <c r="N2112" t="str">
        <f>VLOOKUP($D2112,Artslister!$A$1:$W$100,3,FALSE)</f>
        <v>101775</v>
      </c>
      <c r="O2112" t="str">
        <f>VLOOKUP($D2112,Artslister!$A$1:$W$100,4,FALSE)</f>
        <v>139068</v>
      </c>
      <c r="P2112" t="str">
        <f>VLOOKUP($D2112,Artslister!$A$1:$W$100,5,FALSE)</f>
        <v>Plantae</v>
      </c>
      <c r="Q2112" t="str">
        <f>VLOOKUP($D2112,Artslister!$A$1:$W$100,6,FALSE)</f>
        <v>Magnoliophyta</v>
      </c>
      <c r="R2112" t="str">
        <f>VLOOKUP($D2112,Artslister!$A$1:$W$100,7,FALSE)</f>
        <v>Eudicots</v>
      </c>
      <c r="S2112" t="str">
        <f>VLOOKUP($D2112,Artslister!$A$1:$W$100,8,FALSE)</f>
        <v>Ericales</v>
      </c>
      <c r="T2112" t="str">
        <f>VLOOKUP($D2112,Artslister!$A$1:$W$100,9,FALSE)</f>
        <v>Ericaceae</v>
      </c>
      <c r="U2112" t="str">
        <f>VLOOKUP($D2112,Artslister!$A$1:$W$100,10,FALSE)</f>
        <v>Calluna</v>
      </c>
      <c r="V2112" t="str">
        <f>VLOOKUP($D2112,Artslister!$A$1:$W$100,11,FALSE)</f>
        <v>vulgaris</v>
      </c>
      <c r="W2112">
        <f>VLOOKUP($D2112,Artslister!$A$1:$W$100,12,FALSE)</f>
        <v>0</v>
      </c>
      <c r="X2112" t="str">
        <f>VLOOKUP($D2112,Artslister!$A$1:$W$100,13,FALSE)</f>
        <v>(L.) Hull</v>
      </c>
      <c r="Y2112" t="str">
        <f>VLOOKUP($D2112,Artslister!$A$1:$W$100,15,FALSE)</f>
        <v>LC</v>
      </c>
      <c r="Z2112" t="e">
        <f>VLOOKUP($D2112,Artslister!$A$1:$W$100,17,FALSE)</f>
        <v>#N/A</v>
      </c>
    </row>
    <row r="2113" spans="1:26" x14ac:dyDescent="0.3">
      <c r="A2113" s="58" t="s">
        <v>104</v>
      </c>
      <c r="B2113" s="58">
        <v>2022</v>
      </c>
      <c r="C2113" t="s">
        <v>1151</v>
      </c>
      <c r="D2113" t="s">
        <v>1716</v>
      </c>
      <c r="E2113">
        <v>40</v>
      </c>
      <c r="I2113">
        <v>1</v>
      </c>
      <c r="M2113" t="str">
        <f>VLOOKUP($D2113,Artslister!$A$1:$W$100,2,FALSE)</f>
        <v>Calluna vulgaris</v>
      </c>
      <c r="N2113" t="str">
        <f>VLOOKUP($D2113,Artslister!$A$1:$W$100,3,FALSE)</f>
        <v>101775</v>
      </c>
      <c r="O2113" t="str">
        <f>VLOOKUP($D2113,Artslister!$A$1:$W$100,4,FALSE)</f>
        <v>139068</v>
      </c>
      <c r="P2113" t="str">
        <f>VLOOKUP($D2113,Artslister!$A$1:$W$100,5,FALSE)</f>
        <v>Plantae</v>
      </c>
      <c r="Q2113" t="str">
        <f>VLOOKUP($D2113,Artslister!$A$1:$W$100,6,FALSE)</f>
        <v>Magnoliophyta</v>
      </c>
      <c r="R2113" t="str">
        <f>VLOOKUP($D2113,Artslister!$A$1:$W$100,7,FALSE)</f>
        <v>Eudicots</v>
      </c>
      <c r="S2113" t="str">
        <f>VLOOKUP($D2113,Artslister!$A$1:$W$100,8,FALSE)</f>
        <v>Ericales</v>
      </c>
      <c r="T2113" t="str">
        <f>VLOOKUP($D2113,Artslister!$A$1:$W$100,9,FALSE)</f>
        <v>Ericaceae</v>
      </c>
      <c r="U2113" t="str">
        <f>VLOOKUP($D2113,Artslister!$A$1:$W$100,10,FALSE)</f>
        <v>Calluna</v>
      </c>
      <c r="V2113" t="str">
        <f>VLOOKUP($D2113,Artslister!$A$1:$W$100,11,FALSE)</f>
        <v>vulgaris</v>
      </c>
      <c r="W2113">
        <f>VLOOKUP($D2113,Artslister!$A$1:$W$100,12,FALSE)</f>
        <v>0</v>
      </c>
      <c r="X2113" t="str">
        <f>VLOOKUP($D2113,Artslister!$A$1:$W$100,13,FALSE)</f>
        <v>(L.) Hull</v>
      </c>
      <c r="Y2113" t="str">
        <f>VLOOKUP($D2113,Artslister!$A$1:$W$100,15,FALSE)</f>
        <v>LC</v>
      </c>
      <c r="Z2113" t="e">
        <f>VLOOKUP($D2113,Artslister!$A$1:$W$100,17,FALSE)</f>
        <v>#N/A</v>
      </c>
    </row>
    <row r="2114" spans="1:26" x14ac:dyDescent="0.3">
      <c r="A2114" t="s">
        <v>127</v>
      </c>
      <c r="B2114">
        <v>2019</v>
      </c>
      <c r="C2114" t="s">
        <v>1112</v>
      </c>
      <c r="D2114" t="s">
        <v>1749</v>
      </c>
      <c r="E2114">
        <v>70</v>
      </c>
      <c r="H2114">
        <v>1</v>
      </c>
      <c r="M2114" t="str">
        <f>VLOOKUP($D2114,Artslister!$A$1:$W$100,2,FALSE)</f>
        <v>Salix caprea</v>
      </c>
      <c r="N2114" t="str">
        <f>VLOOKUP($D2114,Artslister!$A$1:$W$100,3,FALSE)</f>
        <v>102659</v>
      </c>
      <c r="O2114" t="str">
        <f>VLOOKUP($D2114,Artslister!$A$1:$W$100,4,FALSE)</f>
        <v>62619</v>
      </c>
      <c r="P2114" t="str">
        <f>VLOOKUP($D2114,Artslister!$A$1:$W$100,5,FALSE)</f>
        <v>Plantae</v>
      </c>
      <c r="Q2114" t="str">
        <f>VLOOKUP($D2114,Artslister!$A$1:$W$100,6,FALSE)</f>
        <v>Magnoliophyta</v>
      </c>
      <c r="R2114" t="str">
        <f>VLOOKUP($D2114,Artslister!$A$1:$W$100,7,FALSE)</f>
        <v>Eudicots</v>
      </c>
      <c r="S2114" t="str">
        <f>VLOOKUP($D2114,Artslister!$A$1:$W$100,8,FALSE)</f>
        <v>Malpighiales</v>
      </c>
      <c r="T2114" t="str">
        <f>VLOOKUP($D2114,Artslister!$A$1:$W$100,9,FALSE)</f>
        <v>Salicaceae</v>
      </c>
      <c r="U2114" t="str">
        <f>VLOOKUP($D2114,Artslister!$A$1:$W$100,10,FALSE)</f>
        <v>Salix</v>
      </c>
      <c r="V2114" t="str">
        <f>VLOOKUP($D2114,Artslister!$A$1:$W$100,11,FALSE)</f>
        <v>caprea</v>
      </c>
      <c r="W2114">
        <f>VLOOKUP($D2114,Artslister!$A$1:$W$100,12,FALSE)</f>
        <v>0</v>
      </c>
      <c r="X2114" t="str">
        <f>VLOOKUP($D2114,Artslister!$A$1:$W$100,13,FALSE)</f>
        <v>L.</v>
      </c>
      <c r="Y2114" t="str">
        <f>VLOOKUP($D2114,Artslister!$A$1:$W$100,15,FALSE)</f>
        <v>LC</v>
      </c>
      <c r="Z2114" t="e">
        <f>VLOOKUP($D2114,Artslister!$A$1:$W$100,17,FALSE)</f>
        <v>#N/A</v>
      </c>
    </row>
    <row r="2115" spans="1:26" x14ac:dyDescent="0.3">
      <c r="A2115" t="s">
        <v>127</v>
      </c>
      <c r="B2115">
        <v>2019</v>
      </c>
      <c r="C2115" t="s">
        <v>1114</v>
      </c>
      <c r="D2115" t="s">
        <v>1749</v>
      </c>
      <c r="E2115">
        <v>40</v>
      </c>
      <c r="H2115">
        <v>1</v>
      </c>
      <c r="M2115" t="str">
        <f>VLOOKUP($D2115,Artslister!$A$1:$W$100,2,FALSE)</f>
        <v>Salix caprea</v>
      </c>
      <c r="N2115" t="str">
        <f>VLOOKUP($D2115,Artslister!$A$1:$W$100,3,FALSE)</f>
        <v>102659</v>
      </c>
      <c r="O2115" t="str">
        <f>VLOOKUP($D2115,Artslister!$A$1:$W$100,4,FALSE)</f>
        <v>62619</v>
      </c>
      <c r="P2115" t="str">
        <f>VLOOKUP($D2115,Artslister!$A$1:$W$100,5,FALSE)</f>
        <v>Plantae</v>
      </c>
      <c r="Q2115" t="str">
        <f>VLOOKUP($D2115,Artslister!$A$1:$W$100,6,FALSE)</f>
        <v>Magnoliophyta</v>
      </c>
      <c r="R2115" t="str">
        <f>VLOOKUP($D2115,Artslister!$A$1:$W$100,7,FALSE)</f>
        <v>Eudicots</v>
      </c>
      <c r="S2115" t="str">
        <f>VLOOKUP($D2115,Artslister!$A$1:$W$100,8,FALSE)</f>
        <v>Malpighiales</v>
      </c>
      <c r="T2115" t="str">
        <f>VLOOKUP($D2115,Artslister!$A$1:$W$100,9,FALSE)</f>
        <v>Salicaceae</v>
      </c>
      <c r="U2115" t="str">
        <f>VLOOKUP($D2115,Artslister!$A$1:$W$100,10,FALSE)</f>
        <v>Salix</v>
      </c>
      <c r="V2115" t="str">
        <f>VLOOKUP($D2115,Artslister!$A$1:$W$100,11,FALSE)</f>
        <v>caprea</v>
      </c>
      <c r="W2115">
        <f>VLOOKUP($D2115,Artslister!$A$1:$W$100,12,FALSE)</f>
        <v>0</v>
      </c>
      <c r="X2115" t="str">
        <f>VLOOKUP($D2115,Artslister!$A$1:$W$100,13,FALSE)</f>
        <v>L.</v>
      </c>
      <c r="Y2115" t="str">
        <f>VLOOKUP($D2115,Artslister!$A$1:$W$100,15,FALSE)</f>
        <v>LC</v>
      </c>
      <c r="Z2115" t="e">
        <f>VLOOKUP($D2115,Artslister!$A$1:$W$100,17,FALSE)</f>
        <v>#N/A</v>
      </c>
    </row>
    <row r="2116" spans="1:26" x14ac:dyDescent="0.3">
      <c r="A2116" t="s">
        <v>127</v>
      </c>
      <c r="B2116">
        <v>2019</v>
      </c>
      <c r="C2116" t="s">
        <v>1118</v>
      </c>
      <c r="D2116" t="s">
        <v>1749</v>
      </c>
      <c r="E2116">
        <v>60</v>
      </c>
      <c r="H2116">
        <v>1</v>
      </c>
      <c r="M2116" t="str">
        <f>VLOOKUP($D2116,Artslister!$A$1:$W$100,2,FALSE)</f>
        <v>Salix caprea</v>
      </c>
      <c r="N2116" t="str">
        <f>VLOOKUP($D2116,Artslister!$A$1:$W$100,3,FALSE)</f>
        <v>102659</v>
      </c>
      <c r="O2116" t="str">
        <f>VLOOKUP($D2116,Artslister!$A$1:$W$100,4,FALSE)</f>
        <v>62619</v>
      </c>
      <c r="P2116" t="str">
        <f>VLOOKUP($D2116,Artslister!$A$1:$W$100,5,FALSE)</f>
        <v>Plantae</v>
      </c>
      <c r="Q2116" t="str">
        <f>VLOOKUP($D2116,Artslister!$A$1:$W$100,6,FALSE)</f>
        <v>Magnoliophyta</v>
      </c>
      <c r="R2116" t="str">
        <f>VLOOKUP($D2116,Artslister!$A$1:$W$100,7,FALSE)</f>
        <v>Eudicots</v>
      </c>
      <c r="S2116" t="str">
        <f>VLOOKUP($D2116,Artslister!$A$1:$W$100,8,FALSE)</f>
        <v>Malpighiales</v>
      </c>
      <c r="T2116" t="str">
        <f>VLOOKUP($D2116,Artslister!$A$1:$W$100,9,FALSE)</f>
        <v>Salicaceae</v>
      </c>
      <c r="U2116" t="str">
        <f>VLOOKUP($D2116,Artslister!$A$1:$W$100,10,FALSE)</f>
        <v>Salix</v>
      </c>
      <c r="V2116" t="str">
        <f>VLOOKUP($D2116,Artslister!$A$1:$W$100,11,FALSE)</f>
        <v>caprea</v>
      </c>
      <c r="W2116">
        <f>VLOOKUP($D2116,Artslister!$A$1:$W$100,12,FALSE)</f>
        <v>0</v>
      </c>
      <c r="X2116" t="str">
        <f>VLOOKUP($D2116,Artslister!$A$1:$W$100,13,FALSE)</f>
        <v>L.</v>
      </c>
      <c r="Y2116" t="str">
        <f>VLOOKUP($D2116,Artslister!$A$1:$W$100,15,FALSE)</f>
        <v>LC</v>
      </c>
      <c r="Z2116" t="e">
        <f>VLOOKUP($D2116,Artslister!$A$1:$W$100,17,FALSE)</f>
        <v>#N/A</v>
      </c>
    </row>
    <row r="2117" spans="1:26" x14ac:dyDescent="0.3">
      <c r="A2117" t="s">
        <v>98</v>
      </c>
      <c r="B2117">
        <v>2020</v>
      </c>
      <c r="C2117" t="s">
        <v>1567</v>
      </c>
      <c r="D2117" t="s">
        <v>1749</v>
      </c>
      <c r="E2117">
        <v>15</v>
      </c>
      <c r="H2117">
        <v>1</v>
      </c>
      <c r="M2117" t="str">
        <f>VLOOKUP($D2117,Artslister!$A$1:$W$100,2,FALSE)</f>
        <v>Salix caprea</v>
      </c>
      <c r="N2117" t="str">
        <f>VLOOKUP($D2117,Artslister!$A$1:$W$100,3,FALSE)</f>
        <v>102659</v>
      </c>
      <c r="O2117" t="str">
        <f>VLOOKUP($D2117,Artslister!$A$1:$W$100,4,FALSE)</f>
        <v>62619</v>
      </c>
      <c r="P2117" t="str">
        <f>VLOOKUP($D2117,Artslister!$A$1:$W$100,5,FALSE)</f>
        <v>Plantae</v>
      </c>
      <c r="Q2117" t="str">
        <f>VLOOKUP($D2117,Artslister!$A$1:$W$100,6,FALSE)</f>
        <v>Magnoliophyta</v>
      </c>
      <c r="R2117" t="str">
        <f>VLOOKUP($D2117,Artslister!$A$1:$W$100,7,FALSE)</f>
        <v>Eudicots</v>
      </c>
      <c r="S2117" t="str">
        <f>VLOOKUP($D2117,Artslister!$A$1:$W$100,8,FALSE)</f>
        <v>Malpighiales</v>
      </c>
      <c r="T2117" t="str">
        <f>VLOOKUP($D2117,Artslister!$A$1:$W$100,9,FALSE)</f>
        <v>Salicaceae</v>
      </c>
      <c r="U2117" t="str">
        <f>VLOOKUP($D2117,Artslister!$A$1:$W$100,10,FALSE)</f>
        <v>Salix</v>
      </c>
      <c r="V2117" t="str">
        <f>VLOOKUP($D2117,Artslister!$A$1:$W$100,11,FALSE)</f>
        <v>caprea</v>
      </c>
      <c r="W2117">
        <f>VLOOKUP($D2117,Artslister!$A$1:$W$100,12,FALSE)</f>
        <v>0</v>
      </c>
      <c r="X2117" t="str">
        <f>VLOOKUP($D2117,Artslister!$A$1:$W$100,13,FALSE)</f>
        <v>L.</v>
      </c>
      <c r="Y2117" t="str">
        <f>VLOOKUP($D2117,Artslister!$A$1:$W$100,15,FALSE)</f>
        <v>LC</v>
      </c>
      <c r="Z2117" t="e">
        <f>VLOOKUP($D2117,Artslister!$A$1:$W$100,17,FALSE)</f>
        <v>#N/A</v>
      </c>
    </row>
    <row r="2118" spans="1:26" x14ac:dyDescent="0.3">
      <c r="A2118" t="s">
        <v>98</v>
      </c>
      <c r="B2118">
        <v>2020</v>
      </c>
      <c r="C2118" t="s">
        <v>1563</v>
      </c>
      <c r="D2118" t="s">
        <v>1749</v>
      </c>
      <c r="E2118">
        <v>5</v>
      </c>
      <c r="H2118">
        <v>1</v>
      </c>
      <c r="M2118" t="str">
        <f>VLOOKUP($D2118,Artslister!$A$1:$W$100,2,FALSE)</f>
        <v>Salix caprea</v>
      </c>
      <c r="N2118" t="str">
        <f>VLOOKUP($D2118,Artslister!$A$1:$W$100,3,FALSE)</f>
        <v>102659</v>
      </c>
      <c r="O2118" t="str">
        <f>VLOOKUP($D2118,Artslister!$A$1:$W$100,4,FALSE)</f>
        <v>62619</v>
      </c>
      <c r="P2118" t="str">
        <f>VLOOKUP($D2118,Artslister!$A$1:$W$100,5,FALSE)</f>
        <v>Plantae</v>
      </c>
      <c r="Q2118" t="str">
        <f>VLOOKUP($D2118,Artslister!$A$1:$W$100,6,FALSE)</f>
        <v>Magnoliophyta</v>
      </c>
      <c r="R2118" t="str">
        <f>VLOOKUP($D2118,Artslister!$A$1:$W$100,7,FALSE)</f>
        <v>Eudicots</v>
      </c>
      <c r="S2118" t="str">
        <f>VLOOKUP($D2118,Artslister!$A$1:$W$100,8,FALSE)</f>
        <v>Malpighiales</v>
      </c>
      <c r="T2118" t="str">
        <f>VLOOKUP($D2118,Artslister!$A$1:$W$100,9,FALSE)</f>
        <v>Salicaceae</v>
      </c>
      <c r="U2118" t="str">
        <f>VLOOKUP($D2118,Artslister!$A$1:$W$100,10,FALSE)</f>
        <v>Salix</v>
      </c>
      <c r="V2118" t="str">
        <f>VLOOKUP($D2118,Artslister!$A$1:$W$100,11,FALSE)</f>
        <v>caprea</v>
      </c>
      <c r="W2118">
        <f>VLOOKUP($D2118,Artslister!$A$1:$W$100,12,FALSE)</f>
        <v>0</v>
      </c>
      <c r="X2118" t="str">
        <f>VLOOKUP($D2118,Artslister!$A$1:$W$100,13,FALSE)</f>
        <v>L.</v>
      </c>
      <c r="Y2118" t="str">
        <f>VLOOKUP($D2118,Artslister!$A$1:$W$100,15,FALSE)</f>
        <v>LC</v>
      </c>
      <c r="Z2118" t="e">
        <f>VLOOKUP($D2118,Artslister!$A$1:$W$100,17,FALSE)</f>
        <v>#N/A</v>
      </c>
    </row>
    <row r="2119" spans="1:26" x14ac:dyDescent="0.3">
      <c r="A2119" t="s">
        <v>19</v>
      </c>
      <c r="B2119">
        <v>2021</v>
      </c>
      <c r="C2119" t="s">
        <v>1225</v>
      </c>
      <c r="D2119" t="s">
        <v>1749</v>
      </c>
      <c r="E2119">
        <v>1</v>
      </c>
      <c r="H2119">
        <v>1</v>
      </c>
      <c r="I2119">
        <v>1</v>
      </c>
      <c r="M2119" t="str">
        <f>VLOOKUP($D2119,Artslister!$A$1:$W$100,2,FALSE)</f>
        <v>Salix caprea</v>
      </c>
      <c r="N2119" t="str">
        <f>VLOOKUP($D2119,Artslister!$A$1:$W$100,3,FALSE)</f>
        <v>102659</v>
      </c>
      <c r="O2119" t="str">
        <f>VLOOKUP($D2119,Artslister!$A$1:$W$100,4,FALSE)</f>
        <v>62619</v>
      </c>
      <c r="P2119" t="str">
        <f>VLOOKUP($D2119,Artslister!$A$1:$W$100,5,FALSE)</f>
        <v>Plantae</v>
      </c>
      <c r="Q2119" t="str">
        <f>VLOOKUP($D2119,Artslister!$A$1:$W$100,6,FALSE)</f>
        <v>Magnoliophyta</v>
      </c>
      <c r="R2119" t="str">
        <f>VLOOKUP($D2119,Artslister!$A$1:$W$100,7,FALSE)</f>
        <v>Eudicots</v>
      </c>
      <c r="S2119" t="str">
        <f>VLOOKUP($D2119,Artslister!$A$1:$W$100,8,FALSE)</f>
        <v>Malpighiales</v>
      </c>
      <c r="T2119" t="str">
        <f>VLOOKUP($D2119,Artslister!$A$1:$W$100,9,FALSE)</f>
        <v>Salicaceae</v>
      </c>
      <c r="U2119" t="str">
        <f>VLOOKUP($D2119,Artslister!$A$1:$W$100,10,FALSE)</f>
        <v>Salix</v>
      </c>
      <c r="V2119" t="str">
        <f>VLOOKUP($D2119,Artslister!$A$1:$W$100,11,FALSE)</f>
        <v>caprea</v>
      </c>
      <c r="W2119">
        <f>VLOOKUP($D2119,Artslister!$A$1:$W$100,12,FALSE)</f>
        <v>0</v>
      </c>
      <c r="X2119" t="str">
        <f>VLOOKUP($D2119,Artslister!$A$1:$W$100,13,FALSE)</f>
        <v>L.</v>
      </c>
      <c r="Y2119" t="str">
        <f>VLOOKUP($D2119,Artslister!$A$1:$W$100,15,FALSE)</f>
        <v>LC</v>
      </c>
      <c r="Z2119" t="e">
        <f>VLOOKUP($D2119,Artslister!$A$1:$W$100,17,FALSE)</f>
        <v>#N/A</v>
      </c>
    </row>
    <row r="2120" spans="1:26" x14ac:dyDescent="0.3">
      <c r="A2120" t="s">
        <v>49</v>
      </c>
      <c r="B2120">
        <v>2022</v>
      </c>
      <c r="C2120" t="s">
        <v>1630</v>
      </c>
      <c r="D2120" t="s">
        <v>1963</v>
      </c>
      <c r="E2120">
        <v>3</v>
      </c>
      <c r="G2120">
        <v>1</v>
      </c>
      <c r="M2120" t="e">
        <f>VLOOKUP($D2120,Artslister!$A$1:$W$100,2,FALSE)</f>
        <v>#N/A</v>
      </c>
      <c r="N2120" t="e">
        <f>VLOOKUP($D2120,Artslister!$A$1:$W$100,3,FALSE)</f>
        <v>#N/A</v>
      </c>
      <c r="O2120" t="e">
        <f>VLOOKUP($D2120,Artslister!$A$1:$W$100,4,FALSE)</f>
        <v>#N/A</v>
      </c>
      <c r="P2120" t="e">
        <f>VLOOKUP($D2120,Artslister!$A$1:$W$100,5,FALSE)</f>
        <v>#N/A</v>
      </c>
      <c r="Q2120" t="e">
        <f>VLOOKUP($D2120,Artslister!$A$1:$W$100,6,FALSE)</f>
        <v>#N/A</v>
      </c>
      <c r="R2120" t="e">
        <f>VLOOKUP($D2120,Artslister!$A$1:$W$100,7,FALSE)</f>
        <v>#N/A</v>
      </c>
      <c r="S2120" t="e">
        <f>VLOOKUP($D2120,Artslister!$A$1:$W$100,8,FALSE)</f>
        <v>#N/A</v>
      </c>
      <c r="T2120" t="e">
        <f>VLOOKUP($D2120,Artslister!$A$1:$W$100,9,FALSE)</f>
        <v>#N/A</v>
      </c>
      <c r="U2120" t="e">
        <f>VLOOKUP($D2120,Artslister!$A$1:$W$100,10,FALSE)</f>
        <v>#N/A</v>
      </c>
      <c r="V2120" t="e">
        <f>VLOOKUP($D2120,Artslister!$A$1:$W$100,11,FALSE)</f>
        <v>#N/A</v>
      </c>
      <c r="W2120" t="e">
        <f>VLOOKUP($D2120,Artslister!$A$1:$W$100,12,FALSE)</f>
        <v>#N/A</v>
      </c>
      <c r="X2120" t="e">
        <f>VLOOKUP($D2120,Artslister!$A$1:$W$100,13,FALSE)</f>
        <v>#N/A</v>
      </c>
      <c r="Y2120" t="e">
        <f>VLOOKUP($D2120,Artslister!$A$1:$W$100,15,FALSE)</f>
        <v>#N/A</v>
      </c>
      <c r="Z2120" t="e">
        <f>VLOOKUP($D2120,Artslister!$A$1:$W$100,17,FALSE)</f>
        <v>#N/A</v>
      </c>
    </row>
    <row r="2121" spans="1:26" x14ac:dyDescent="0.3">
      <c r="A2121" t="s">
        <v>85</v>
      </c>
      <c r="B2121">
        <v>2022</v>
      </c>
      <c r="C2121" t="s">
        <v>1593</v>
      </c>
      <c r="D2121" t="s">
        <v>1963</v>
      </c>
      <c r="E2121">
        <v>1</v>
      </c>
      <c r="G2121">
        <v>1</v>
      </c>
      <c r="M2121" t="e">
        <f>VLOOKUP($D2121,Artslister!$A$1:$W$100,2,FALSE)</f>
        <v>#N/A</v>
      </c>
      <c r="N2121" t="e">
        <f>VLOOKUP($D2121,Artslister!$A$1:$W$100,3,FALSE)</f>
        <v>#N/A</v>
      </c>
      <c r="O2121" t="e">
        <f>VLOOKUP($D2121,Artslister!$A$1:$W$100,4,FALSE)</f>
        <v>#N/A</v>
      </c>
      <c r="P2121" t="e">
        <f>VLOOKUP($D2121,Artslister!$A$1:$W$100,5,FALSE)</f>
        <v>#N/A</v>
      </c>
      <c r="Q2121" t="e">
        <f>VLOOKUP($D2121,Artslister!$A$1:$W$100,6,FALSE)</f>
        <v>#N/A</v>
      </c>
      <c r="R2121" t="e">
        <f>VLOOKUP($D2121,Artslister!$A$1:$W$100,7,FALSE)</f>
        <v>#N/A</v>
      </c>
      <c r="S2121" t="e">
        <f>VLOOKUP($D2121,Artslister!$A$1:$W$100,8,FALSE)</f>
        <v>#N/A</v>
      </c>
      <c r="T2121" t="e">
        <f>VLOOKUP($D2121,Artslister!$A$1:$W$100,9,FALSE)</f>
        <v>#N/A</v>
      </c>
      <c r="U2121" t="e">
        <f>VLOOKUP($D2121,Artslister!$A$1:$W$100,10,FALSE)</f>
        <v>#N/A</v>
      </c>
      <c r="V2121" t="e">
        <f>VLOOKUP($D2121,Artslister!$A$1:$W$100,11,FALSE)</f>
        <v>#N/A</v>
      </c>
      <c r="W2121" t="e">
        <f>VLOOKUP($D2121,Artslister!$A$1:$W$100,12,FALSE)</f>
        <v>#N/A</v>
      </c>
      <c r="X2121" t="e">
        <f>VLOOKUP($D2121,Artslister!$A$1:$W$100,13,FALSE)</f>
        <v>#N/A</v>
      </c>
      <c r="Y2121" t="e">
        <f>VLOOKUP($D2121,Artslister!$A$1:$W$100,15,FALSE)</f>
        <v>#N/A</v>
      </c>
      <c r="Z2121" t="e">
        <f>VLOOKUP($D2121,Artslister!$A$1:$W$100,17,FALSE)</f>
        <v>#N/A</v>
      </c>
    </row>
    <row r="2122" spans="1:26" x14ac:dyDescent="0.3">
      <c r="A2122" t="s">
        <v>12</v>
      </c>
      <c r="B2122">
        <v>2021</v>
      </c>
      <c r="C2122" t="s">
        <v>1197</v>
      </c>
      <c r="D2122" t="s">
        <v>1779</v>
      </c>
      <c r="E2122">
        <v>2</v>
      </c>
      <c r="G2122">
        <v>1</v>
      </c>
      <c r="H2122">
        <v>1</v>
      </c>
      <c r="I2122">
        <v>1</v>
      </c>
      <c r="M2122" t="str">
        <f>VLOOKUP($D2122,Artslister!$A$1:$W$100,2,FALSE)</f>
        <v>Caragana arborescens</v>
      </c>
      <c r="N2122" t="str">
        <f>VLOOKUP($D2122,Artslister!$A$1:$W$100,3,FALSE)</f>
        <v>101907</v>
      </c>
      <c r="O2122" t="str">
        <f>VLOOKUP($D2122,Artslister!$A$1:$W$100,4,FALSE)</f>
        <v>61867</v>
      </c>
      <c r="P2122" t="str">
        <f>VLOOKUP($D2122,Artslister!$A$1:$W$100,5,FALSE)</f>
        <v>Plantae</v>
      </c>
      <c r="Q2122" t="str">
        <f>VLOOKUP($D2122,Artslister!$A$1:$W$100,6,FALSE)</f>
        <v>Magnoliophyta</v>
      </c>
      <c r="R2122" t="str">
        <f>VLOOKUP($D2122,Artslister!$A$1:$W$100,7,FALSE)</f>
        <v>Eudicots</v>
      </c>
      <c r="S2122" t="str">
        <f>VLOOKUP($D2122,Artslister!$A$1:$W$100,8,FALSE)</f>
        <v>Fabales</v>
      </c>
      <c r="T2122" t="str">
        <f>VLOOKUP($D2122,Artslister!$A$1:$W$100,9,FALSE)</f>
        <v>Fabaceae</v>
      </c>
      <c r="U2122" t="str">
        <f>VLOOKUP($D2122,Artslister!$A$1:$W$100,10,FALSE)</f>
        <v>Caragana</v>
      </c>
      <c r="V2122" t="str">
        <f>VLOOKUP($D2122,Artslister!$A$1:$W$100,11,FALSE)</f>
        <v>arborescens</v>
      </c>
      <c r="W2122">
        <f>VLOOKUP($D2122,Artslister!$A$1:$W$100,12,FALSE)</f>
        <v>0</v>
      </c>
      <c r="X2122" t="str">
        <f>VLOOKUP($D2122,Artslister!$A$1:$W$100,13,FALSE)</f>
        <v>Lam.</v>
      </c>
      <c r="Y2122" t="str">
        <f>VLOOKUP($D2122,Artslister!$A$1:$W$100,15,FALSE)</f>
        <v>NA</v>
      </c>
      <c r="Z2122" t="str">
        <f>VLOOKUP($D2122,Artslister!$A$1:$W$100,17,FALSE)</f>
        <v>HI</v>
      </c>
    </row>
    <row r="2123" spans="1:26" x14ac:dyDescent="0.3">
      <c r="A2123" t="s">
        <v>12</v>
      </c>
      <c r="B2123">
        <v>2022</v>
      </c>
      <c r="C2123" t="s">
        <v>1197</v>
      </c>
      <c r="D2123" t="s">
        <v>1779</v>
      </c>
      <c r="E2123">
        <v>15</v>
      </c>
      <c r="I2123">
        <v>1</v>
      </c>
      <c r="M2123" t="str">
        <f>VLOOKUP($D2123,Artslister!$A$1:$W$100,2,FALSE)</f>
        <v>Caragana arborescens</v>
      </c>
      <c r="N2123" t="str">
        <f>VLOOKUP($D2123,Artslister!$A$1:$W$100,3,FALSE)</f>
        <v>101907</v>
      </c>
      <c r="O2123" t="str">
        <f>VLOOKUP($D2123,Artslister!$A$1:$W$100,4,FALSE)</f>
        <v>61867</v>
      </c>
      <c r="P2123" t="str">
        <f>VLOOKUP($D2123,Artslister!$A$1:$W$100,5,FALSE)</f>
        <v>Plantae</v>
      </c>
      <c r="Q2123" t="str">
        <f>VLOOKUP($D2123,Artslister!$A$1:$W$100,6,FALSE)</f>
        <v>Magnoliophyta</v>
      </c>
      <c r="R2123" t="str">
        <f>VLOOKUP($D2123,Artslister!$A$1:$W$100,7,FALSE)</f>
        <v>Eudicots</v>
      </c>
      <c r="S2123" t="str">
        <f>VLOOKUP($D2123,Artslister!$A$1:$W$100,8,FALSE)</f>
        <v>Fabales</v>
      </c>
      <c r="T2123" t="str">
        <f>VLOOKUP($D2123,Artslister!$A$1:$W$100,9,FALSE)</f>
        <v>Fabaceae</v>
      </c>
      <c r="U2123" t="str">
        <f>VLOOKUP($D2123,Artslister!$A$1:$W$100,10,FALSE)</f>
        <v>Caragana</v>
      </c>
      <c r="V2123" t="str">
        <f>VLOOKUP($D2123,Artslister!$A$1:$W$100,11,FALSE)</f>
        <v>arborescens</v>
      </c>
      <c r="W2123">
        <f>VLOOKUP($D2123,Artslister!$A$1:$W$100,12,FALSE)</f>
        <v>0</v>
      </c>
      <c r="X2123" t="str">
        <f>VLOOKUP($D2123,Artslister!$A$1:$W$100,13,FALSE)</f>
        <v>Lam.</v>
      </c>
      <c r="Y2123" t="str">
        <f>VLOOKUP($D2123,Artslister!$A$1:$W$100,15,FALSE)</f>
        <v>NA</v>
      </c>
      <c r="Z2123" t="str">
        <f>VLOOKUP($D2123,Artslister!$A$1:$W$100,17,FALSE)</f>
        <v>HI</v>
      </c>
    </row>
    <row r="2124" spans="1:26" x14ac:dyDescent="0.3">
      <c r="A2124" t="s">
        <v>12</v>
      </c>
      <c r="B2124">
        <v>2022</v>
      </c>
      <c r="C2124" t="s">
        <v>1197</v>
      </c>
      <c r="D2124" t="s">
        <v>1779</v>
      </c>
      <c r="E2124">
        <v>15</v>
      </c>
      <c r="G2124">
        <v>1</v>
      </c>
      <c r="M2124" t="str">
        <f>VLOOKUP($D2124,Artslister!$A$1:$W$100,2,FALSE)</f>
        <v>Caragana arborescens</v>
      </c>
      <c r="N2124" t="str">
        <f>VLOOKUP($D2124,Artslister!$A$1:$W$100,3,FALSE)</f>
        <v>101907</v>
      </c>
      <c r="O2124" t="str">
        <f>VLOOKUP($D2124,Artslister!$A$1:$W$100,4,FALSE)</f>
        <v>61867</v>
      </c>
      <c r="P2124" t="str">
        <f>VLOOKUP($D2124,Artslister!$A$1:$W$100,5,FALSE)</f>
        <v>Plantae</v>
      </c>
      <c r="Q2124" t="str">
        <f>VLOOKUP($D2124,Artslister!$A$1:$W$100,6,FALSE)</f>
        <v>Magnoliophyta</v>
      </c>
      <c r="R2124" t="str">
        <f>VLOOKUP($D2124,Artslister!$A$1:$W$100,7,FALSE)</f>
        <v>Eudicots</v>
      </c>
      <c r="S2124" t="str">
        <f>VLOOKUP($D2124,Artslister!$A$1:$W$100,8,FALSE)</f>
        <v>Fabales</v>
      </c>
      <c r="T2124" t="str">
        <f>VLOOKUP($D2124,Artslister!$A$1:$W$100,9,FALSE)</f>
        <v>Fabaceae</v>
      </c>
      <c r="U2124" t="str">
        <f>VLOOKUP($D2124,Artslister!$A$1:$W$100,10,FALSE)</f>
        <v>Caragana</v>
      </c>
      <c r="V2124" t="str">
        <f>VLOOKUP($D2124,Artslister!$A$1:$W$100,11,FALSE)</f>
        <v>arborescens</v>
      </c>
      <c r="W2124">
        <f>VLOOKUP($D2124,Artslister!$A$1:$W$100,12,FALSE)</f>
        <v>0</v>
      </c>
      <c r="X2124" t="str">
        <f>VLOOKUP($D2124,Artslister!$A$1:$W$100,13,FALSE)</f>
        <v>Lam.</v>
      </c>
      <c r="Y2124" t="str">
        <f>VLOOKUP($D2124,Artslister!$A$1:$W$100,15,FALSE)</f>
        <v>NA</v>
      </c>
      <c r="Z2124" t="str">
        <f>VLOOKUP($D2124,Artslister!$A$1:$W$100,17,FALSE)</f>
        <v>HI</v>
      </c>
    </row>
    <row r="2125" spans="1:26" x14ac:dyDescent="0.3">
      <c r="A2125" t="s">
        <v>98</v>
      </c>
      <c r="B2125">
        <v>2017</v>
      </c>
      <c r="C2125" t="s">
        <v>1560</v>
      </c>
      <c r="D2125" t="s">
        <v>1733</v>
      </c>
      <c r="E2125">
        <v>40</v>
      </c>
      <c r="M2125" t="str">
        <f>VLOOKUP($D2125,Artslister!$A$1:$W$100,2,FALSE)</f>
        <v>Geranium sylvaticum</v>
      </c>
      <c r="N2125" t="str">
        <f>VLOOKUP($D2125,Artslister!$A$1:$W$100,3,FALSE)</f>
        <v>102260</v>
      </c>
      <c r="O2125" t="str">
        <f>VLOOKUP($D2125,Artslister!$A$1:$W$100,4,FALSE)</f>
        <v>146105</v>
      </c>
      <c r="P2125" t="str">
        <f>VLOOKUP($D2125,Artslister!$A$1:$W$100,5,FALSE)</f>
        <v>Plantae</v>
      </c>
      <c r="Q2125" t="str">
        <f>VLOOKUP($D2125,Artslister!$A$1:$W$100,6,FALSE)</f>
        <v>Magnoliophyta</v>
      </c>
      <c r="R2125" t="str">
        <f>VLOOKUP($D2125,Artslister!$A$1:$W$100,7,FALSE)</f>
        <v>Eudicots</v>
      </c>
      <c r="S2125" t="str">
        <f>VLOOKUP($D2125,Artslister!$A$1:$W$100,8,FALSE)</f>
        <v>Geraniales</v>
      </c>
      <c r="T2125" t="str">
        <f>VLOOKUP($D2125,Artslister!$A$1:$W$100,9,FALSE)</f>
        <v>Geraniaceae</v>
      </c>
      <c r="U2125" t="str">
        <f>VLOOKUP($D2125,Artslister!$A$1:$W$100,10,FALSE)</f>
        <v>Geranium</v>
      </c>
      <c r="V2125" t="str">
        <f>VLOOKUP($D2125,Artslister!$A$1:$W$100,11,FALSE)</f>
        <v>sylvaticum</v>
      </c>
      <c r="W2125">
        <f>VLOOKUP($D2125,Artslister!$A$1:$W$100,12,FALSE)</f>
        <v>0</v>
      </c>
      <c r="X2125" t="str">
        <f>VLOOKUP($D2125,Artslister!$A$1:$W$100,13,FALSE)</f>
        <v>L.</v>
      </c>
      <c r="Y2125" t="str">
        <f>VLOOKUP($D2125,Artslister!$A$1:$W$100,15,FALSE)</f>
        <v>LC</v>
      </c>
      <c r="Z2125" t="e">
        <f>VLOOKUP($D2125,Artslister!$A$1:$W$100,17,FALSE)</f>
        <v>#N/A</v>
      </c>
    </row>
    <row r="2126" spans="1:26" x14ac:dyDescent="0.3">
      <c r="A2126" t="s">
        <v>98</v>
      </c>
      <c r="B2126">
        <v>2017</v>
      </c>
      <c r="C2126" t="s">
        <v>1567</v>
      </c>
      <c r="D2126" t="s">
        <v>1733</v>
      </c>
      <c r="E2126">
        <v>30</v>
      </c>
      <c r="M2126" t="str">
        <f>VLOOKUP($D2126,Artslister!$A$1:$W$100,2,FALSE)</f>
        <v>Geranium sylvaticum</v>
      </c>
      <c r="N2126" t="str">
        <f>VLOOKUP($D2126,Artslister!$A$1:$W$100,3,FALSE)</f>
        <v>102260</v>
      </c>
      <c r="O2126" t="str">
        <f>VLOOKUP($D2126,Artslister!$A$1:$W$100,4,FALSE)</f>
        <v>146105</v>
      </c>
      <c r="P2126" t="str">
        <f>VLOOKUP($D2126,Artslister!$A$1:$W$100,5,FALSE)</f>
        <v>Plantae</v>
      </c>
      <c r="Q2126" t="str">
        <f>VLOOKUP($D2126,Artslister!$A$1:$W$100,6,FALSE)</f>
        <v>Magnoliophyta</v>
      </c>
      <c r="R2126" t="str">
        <f>VLOOKUP($D2126,Artslister!$A$1:$W$100,7,FALSE)</f>
        <v>Eudicots</v>
      </c>
      <c r="S2126" t="str">
        <f>VLOOKUP($D2126,Artslister!$A$1:$W$100,8,FALSE)</f>
        <v>Geraniales</v>
      </c>
      <c r="T2126" t="str">
        <f>VLOOKUP($D2126,Artslister!$A$1:$W$100,9,FALSE)</f>
        <v>Geraniaceae</v>
      </c>
      <c r="U2126" t="str">
        <f>VLOOKUP($D2126,Artslister!$A$1:$W$100,10,FALSE)</f>
        <v>Geranium</v>
      </c>
      <c r="V2126" t="str">
        <f>VLOOKUP($D2126,Artslister!$A$1:$W$100,11,FALSE)</f>
        <v>sylvaticum</v>
      </c>
      <c r="W2126">
        <f>VLOOKUP($D2126,Artslister!$A$1:$W$100,12,FALSE)</f>
        <v>0</v>
      </c>
      <c r="X2126" t="str">
        <f>VLOOKUP($D2126,Artslister!$A$1:$W$100,13,FALSE)</f>
        <v>L.</v>
      </c>
      <c r="Y2126" t="str">
        <f>VLOOKUP($D2126,Artslister!$A$1:$W$100,15,FALSE)</f>
        <v>LC</v>
      </c>
      <c r="Z2126" t="e">
        <f>VLOOKUP($D2126,Artslister!$A$1:$W$100,17,FALSE)</f>
        <v>#N/A</v>
      </c>
    </row>
    <row r="2127" spans="1:26" x14ac:dyDescent="0.3">
      <c r="A2127" t="s">
        <v>98</v>
      </c>
      <c r="B2127">
        <v>2017</v>
      </c>
      <c r="C2127" t="s">
        <v>1569</v>
      </c>
      <c r="D2127" t="s">
        <v>1733</v>
      </c>
      <c r="E2127">
        <v>25</v>
      </c>
      <c r="M2127" t="str">
        <f>VLOOKUP($D2127,Artslister!$A$1:$W$100,2,FALSE)</f>
        <v>Geranium sylvaticum</v>
      </c>
      <c r="N2127" t="str">
        <f>VLOOKUP($D2127,Artslister!$A$1:$W$100,3,FALSE)</f>
        <v>102260</v>
      </c>
      <c r="O2127" t="str">
        <f>VLOOKUP($D2127,Artslister!$A$1:$W$100,4,FALSE)</f>
        <v>146105</v>
      </c>
      <c r="P2127" t="str">
        <f>VLOOKUP($D2127,Artslister!$A$1:$W$100,5,FALSE)</f>
        <v>Plantae</v>
      </c>
      <c r="Q2127" t="str">
        <f>VLOOKUP($D2127,Artslister!$A$1:$W$100,6,FALSE)</f>
        <v>Magnoliophyta</v>
      </c>
      <c r="R2127" t="str">
        <f>VLOOKUP($D2127,Artslister!$A$1:$W$100,7,FALSE)</f>
        <v>Eudicots</v>
      </c>
      <c r="S2127" t="str">
        <f>VLOOKUP($D2127,Artslister!$A$1:$W$100,8,FALSE)</f>
        <v>Geraniales</v>
      </c>
      <c r="T2127" t="str">
        <f>VLOOKUP($D2127,Artslister!$A$1:$W$100,9,FALSE)</f>
        <v>Geraniaceae</v>
      </c>
      <c r="U2127" t="str">
        <f>VLOOKUP($D2127,Artslister!$A$1:$W$100,10,FALSE)</f>
        <v>Geranium</v>
      </c>
      <c r="V2127" t="str">
        <f>VLOOKUP($D2127,Artslister!$A$1:$W$100,11,FALSE)</f>
        <v>sylvaticum</v>
      </c>
      <c r="W2127">
        <f>VLOOKUP($D2127,Artslister!$A$1:$W$100,12,FALSE)</f>
        <v>0</v>
      </c>
      <c r="X2127" t="str">
        <f>VLOOKUP($D2127,Artslister!$A$1:$W$100,13,FALSE)</f>
        <v>L.</v>
      </c>
      <c r="Y2127" t="str">
        <f>VLOOKUP($D2127,Artslister!$A$1:$W$100,15,FALSE)</f>
        <v>LC</v>
      </c>
      <c r="Z2127" t="e">
        <f>VLOOKUP($D2127,Artslister!$A$1:$W$100,17,FALSE)</f>
        <v>#N/A</v>
      </c>
    </row>
    <row r="2128" spans="1:26" x14ac:dyDescent="0.3">
      <c r="A2128" t="s">
        <v>98</v>
      </c>
      <c r="B2128">
        <v>2017</v>
      </c>
      <c r="C2128" t="s">
        <v>1557</v>
      </c>
      <c r="D2128" t="s">
        <v>1733</v>
      </c>
      <c r="E2128">
        <v>5</v>
      </c>
      <c r="M2128" t="str">
        <f>VLOOKUP($D2128,Artslister!$A$1:$W$100,2,FALSE)</f>
        <v>Geranium sylvaticum</v>
      </c>
      <c r="N2128" t="str">
        <f>VLOOKUP($D2128,Artslister!$A$1:$W$100,3,FALSE)</f>
        <v>102260</v>
      </c>
      <c r="O2128" t="str">
        <f>VLOOKUP($D2128,Artslister!$A$1:$W$100,4,FALSE)</f>
        <v>146105</v>
      </c>
      <c r="P2128" t="str">
        <f>VLOOKUP($D2128,Artslister!$A$1:$W$100,5,FALSE)</f>
        <v>Plantae</v>
      </c>
      <c r="Q2128" t="str">
        <f>VLOOKUP($D2128,Artslister!$A$1:$W$100,6,FALSE)</f>
        <v>Magnoliophyta</v>
      </c>
      <c r="R2128" t="str">
        <f>VLOOKUP($D2128,Artslister!$A$1:$W$100,7,FALSE)</f>
        <v>Eudicots</v>
      </c>
      <c r="S2128" t="str">
        <f>VLOOKUP($D2128,Artslister!$A$1:$W$100,8,FALSE)</f>
        <v>Geraniales</v>
      </c>
      <c r="T2128" t="str">
        <f>VLOOKUP($D2128,Artslister!$A$1:$W$100,9,FALSE)</f>
        <v>Geraniaceae</v>
      </c>
      <c r="U2128" t="str">
        <f>VLOOKUP($D2128,Artslister!$A$1:$W$100,10,FALSE)</f>
        <v>Geranium</v>
      </c>
      <c r="V2128" t="str">
        <f>VLOOKUP($D2128,Artslister!$A$1:$W$100,11,FALSE)</f>
        <v>sylvaticum</v>
      </c>
      <c r="W2128">
        <f>VLOOKUP($D2128,Artslister!$A$1:$W$100,12,FALSE)</f>
        <v>0</v>
      </c>
      <c r="X2128" t="str">
        <f>VLOOKUP($D2128,Artslister!$A$1:$W$100,13,FALSE)</f>
        <v>L.</v>
      </c>
      <c r="Y2128" t="str">
        <f>VLOOKUP($D2128,Artslister!$A$1:$W$100,15,FALSE)</f>
        <v>LC</v>
      </c>
      <c r="Z2128" t="e">
        <f>VLOOKUP($D2128,Artslister!$A$1:$W$100,17,FALSE)</f>
        <v>#N/A</v>
      </c>
    </row>
    <row r="2129" spans="1:26" x14ac:dyDescent="0.3">
      <c r="A2129" t="s">
        <v>98</v>
      </c>
      <c r="B2129">
        <v>2020</v>
      </c>
      <c r="C2129" t="s">
        <v>1560</v>
      </c>
      <c r="D2129" t="s">
        <v>1733</v>
      </c>
      <c r="E2129" t="s">
        <v>503</v>
      </c>
      <c r="M2129" t="str">
        <f>VLOOKUP($D2129,Artslister!$A$1:$W$100,2,FALSE)</f>
        <v>Geranium sylvaticum</v>
      </c>
      <c r="N2129" t="str">
        <f>VLOOKUP($D2129,Artslister!$A$1:$W$100,3,FALSE)</f>
        <v>102260</v>
      </c>
      <c r="O2129" t="str">
        <f>VLOOKUP($D2129,Artslister!$A$1:$W$100,4,FALSE)</f>
        <v>146105</v>
      </c>
      <c r="P2129" t="str">
        <f>VLOOKUP($D2129,Artslister!$A$1:$W$100,5,FALSE)</f>
        <v>Plantae</v>
      </c>
      <c r="Q2129" t="str">
        <f>VLOOKUP($D2129,Artslister!$A$1:$W$100,6,FALSE)</f>
        <v>Magnoliophyta</v>
      </c>
      <c r="R2129" t="str">
        <f>VLOOKUP($D2129,Artslister!$A$1:$W$100,7,FALSE)</f>
        <v>Eudicots</v>
      </c>
      <c r="S2129" t="str">
        <f>VLOOKUP($D2129,Artslister!$A$1:$W$100,8,FALSE)</f>
        <v>Geraniales</v>
      </c>
      <c r="T2129" t="str">
        <f>VLOOKUP($D2129,Artslister!$A$1:$W$100,9,FALSE)</f>
        <v>Geraniaceae</v>
      </c>
      <c r="U2129" t="str">
        <f>VLOOKUP($D2129,Artslister!$A$1:$W$100,10,FALSE)</f>
        <v>Geranium</v>
      </c>
      <c r="V2129" t="str">
        <f>VLOOKUP($D2129,Artslister!$A$1:$W$100,11,FALSE)</f>
        <v>sylvaticum</v>
      </c>
      <c r="W2129">
        <f>VLOOKUP($D2129,Artslister!$A$1:$W$100,12,FALSE)</f>
        <v>0</v>
      </c>
      <c r="X2129" t="str">
        <f>VLOOKUP($D2129,Artslister!$A$1:$W$100,13,FALSE)</f>
        <v>L.</v>
      </c>
      <c r="Y2129" t="str">
        <f>VLOOKUP($D2129,Artslister!$A$1:$W$100,15,FALSE)</f>
        <v>LC</v>
      </c>
      <c r="Z2129" t="e">
        <f>VLOOKUP($D2129,Artslister!$A$1:$W$100,17,FALSE)</f>
        <v>#N/A</v>
      </c>
    </row>
    <row r="2130" spans="1:26" x14ac:dyDescent="0.3">
      <c r="A2130" t="s">
        <v>98</v>
      </c>
      <c r="B2130">
        <v>2020</v>
      </c>
      <c r="C2130" t="s">
        <v>1552</v>
      </c>
      <c r="D2130" t="s">
        <v>1733</v>
      </c>
      <c r="E2130" t="s">
        <v>503</v>
      </c>
      <c r="M2130" t="str">
        <f>VLOOKUP($D2130,Artslister!$A$1:$W$100,2,FALSE)</f>
        <v>Geranium sylvaticum</v>
      </c>
      <c r="N2130" t="str">
        <f>VLOOKUP($D2130,Artslister!$A$1:$W$100,3,FALSE)</f>
        <v>102260</v>
      </c>
      <c r="O2130" t="str">
        <f>VLOOKUP($D2130,Artslister!$A$1:$W$100,4,FALSE)</f>
        <v>146105</v>
      </c>
      <c r="P2130" t="str">
        <f>VLOOKUP($D2130,Artslister!$A$1:$W$100,5,FALSE)</f>
        <v>Plantae</v>
      </c>
      <c r="Q2130" t="str">
        <f>VLOOKUP($D2130,Artslister!$A$1:$W$100,6,FALSE)</f>
        <v>Magnoliophyta</v>
      </c>
      <c r="R2130" t="str">
        <f>VLOOKUP($D2130,Artslister!$A$1:$W$100,7,FALSE)</f>
        <v>Eudicots</v>
      </c>
      <c r="S2130" t="str">
        <f>VLOOKUP($D2130,Artslister!$A$1:$W$100,8,FALSE)</f>
        <v>Geraniales</v>
      </c>
      <c r="T2130" t="str">
        <f>VLOOKUP($D2130,Artslister!$A$1:$W$100,9,FALSE)</f>
        <v>Geraniaceae</v>
      </c>
      <c r="U2130" t="str">
        <f>VLOOKUP($D2130,Artslister!$A$1:$W$100,10,FALSE)</f>
        <v>Geranium</v>
      </c>
      <c r="V2130" t="str">
        <f>VLOOKUP($D2130,Artslister!$A$1:$W$100,11,FALSE)</f>
        <v>sylvaticum</v>
      </c>
      <c r="W2130">
        <f>VLOOKUP($D2130,Artslister!$A$1:$W$100,12,FALSE)</f>
        <v>0</v>
      </c>
      <c r="X2130" t="str">
        <f>VLOOKUP($D2130,Artslister!$A$1:$W$100,13,FALSE)</f>
        <v>L.</v>
      </c>
      <c r="Y2130" t="str">
        <f>VLOOKUP($D2130,Artslister!$A$1:$W$100,15,FALSE)</f>
        <v>LC</v>
      </c>
      <c r="Z2130" t="e">
        <f>VLOOKUP($D2130,Artslister!$A$1:$W$100,17,FALSE)</f>
        <v>#N/A</v>
      </c>
    </row>
    <row r="2131" spans="1:26" x14ac:dyDescent="0.3">
      <c r="A2131" t="s">
        <v>104</v>
      </c>
      <c r="B2131">
        <v>2017</v>
      </c>
      <c r="C2131" t="s">
        <v>1145</v>
      </c>
      <c r="D2131" t="s">
        <v>1717</v>
      </c>
      <c r="E2131">
        <v>20</v>
      </c>
      <c r="H2131">
        <v>1</v>
      </c>
      <c r="M2131" t="str">
        <f>VLOOKUP($D2131,Artslister!$A$1:$W$100,2,FALSE)</f>
        <v>Prunus spinosa</v>
      </c>
      <c r="N2131" t="str">
        <f>VLOOKUP($D2131,Artslister!$A$1:$W$100,3,FALSE)</f>
        <v>103380</v>
      </c>
      <c r="O2131" t="str">
        <f>VLOOKUP($D2131,Artslister!$A$1:$W$100,4,FALSE)</f>
        <v>63340</v>
      </c>
      <c r="P2131" t="str">
        <f>VLOOKUP($D2131,Artslister!$A$1:$W$100,5,FALSE)</f>
        <v>Plantae</v>
      </c>
      <c r="Q2131" t="str">
        <f>VLOOKUP($D2131,Artslister!$A$1:$W$100,6,FALSE)</f>
        <v>Magnoliophyta</v>
      </c>
      <c r="R2131" t="str">
        <f>VLOOKUP($D2131,Artslister!$A$1:$W$100,7,FALSE)</f>
        <v>Eudicots</v>
      </c>
      <c r="S2131" t="str">
        <f>VLOOKUP($D2131,Artslister!$A$1:$W$100,8,FALSE)</f>
        <v>Rosales</v>
      </c>
      <c r="T2131" t="str">
        <f>VLOOKUP($D2131,Artslister!$A$1:$W$100,9,FALSE)</f>
        <v>Rosaceae</v>
      </c>
      <c r="U2131" t="str">
        <f>VLOOKUP($D2131,Artslister!$A$1:$W$100,10,FALSE)</f>
        <v>Prunus</v>
      </c>
      <c r="V2131" t="str">
        <f>VLOOKUP($D2131,Artslister!$A$1:$W$100,11,FALSE)</f>
        <v>spinosa</v>
      </c>
      <c r="W2131">
        <f>VLOOKUP($D2131,Artslister!$A$1:$W$100,12,FALSE)</f>
        <v>0</v>
      </c>
      <c r="X2131" t="str">
        <f>VLOOKUP($D2131,Artslister!$A$1:$W$100,13,FALSE)</f>
        <v>L.</v>
      </c>
      <c r="Y2131" t="str">
        <f>VLOOKUP($D2131,Artslister!$A$1:$W$100,15,FALSE)</f>
        <v>LC</v>
      </c>
      <c r="Z2131" t="e">
        <f>VLOOKUP($D2131,Artslister!$A$1:$W$100,17,FALSE)</f>
        <v>#N/A</v>
      </c>
    </row>
    <row r="2132" spans="1:26" x14ac:dyDescent="0.3">
      <c r="A2132" t="s">
        <v>104</v>
      </c>
      <c r="B2132">
        <v>2018</v>
      </c>
      <c r="C2132" t="s">
        <v>1145</v>
      </c>
      <c r="D2132" t="s">
        <v>1717</v>
      </c>
      <c r="E2132">
        <v>25</v>
      </c>
      <c r="H2132">
        <v>1</v>
      </c>
      <c r="M2132" t="str">
        <f>VLOOKUP($D2132,Artslister!$A$1:$W$100,2,FALSE)</f>
        <v>Prunus spinosa</v>
      </c>
      <c r="N2132" t="str">
        <f>VLOOKUP($D2132,Artslister!$A$1:$W$100,3,FALSE)</f>
        <v>103380</v>
      </c>
      <c r="O2132" t="str">
        <f>VLOOKUP($D2132,Artslister!$A$1:$W$100,4,FALSE)</f>
        <v>63340</v>
      </c>
      <c r="P2132" t="str">
        <f>VLOOKUP($D2132,Artslister!$A$1:$W$100,5,FALSE)</f>
        <v>Plantae</v>
      </c>
      <c r="Q2132" t="str">
        <f>VLOOKUP($D2132,Artslister!$A$1:$W$100,6,FALSE)</f>
        <v>Magnoliophyta</v>
      </c>
      <c r="R2132" t="str">
        <f>VLOOKUP($D2132,Artslister!$A$1:$W$100,7,FALSE)</f>
        <v>Eudicots</v>
      </c>
      <c r="S2132" t="str">
        <f>VLOOKUP($D2132,Artslister!$A$1:$W$100,8,FALSE)</f>
        <v>Rosales</v>
      </c>
      <c r="T2132" t="str">
        <f>VLOOKUP($D2132,Artslister!$A$1:$W$100,9,FALSE)</f>
        <v>Rosaceae</v>
      </c>
      <c r="U2132" t="str">
        <f>VLOOKUP($D2132,Artslister!$A$1:$W$100,10,FALSE)</f>
        <v>Prunus</v>
      </c>
      <c r="V2132" t="str">
        <f>VLOOKUP($D2132,Artslister!$A$1:$W$100,11,FALSE)</f>
        <v>spinosa</v>
      </c>
      <c r="W2132">
        <f>VLOOKUP($D2132,Artslister!$A$1:$W$100,12,FALSE)</f>
        <v>0</v>
      </c>
      <c r="X2132" t="str">
        <f>VLOOKUP($D2132,Artslister!$A$1:$W$100,13,FALSE)</f>
        <v>L.</v>
      </c>
      <c r="Y2132" t="str">
        <f>VLOOKUP($D2132,Artslister!$A$1:$W$100,15,FALSE)</f>
        <v>LC</v>
      </c>
      <c r="Z2132" t="e">
        <f>VLOOKUP($D2132,Artslister!$A$1:$W$100,17,FALSE)</f>
        <v>#N/A</v>
      </c>
    </row>
    <row r="2133" spans="1:26" x14ac:dyDescent="0.3">
      <c r="A2133" t="s">
        <v>109</v>
      </c>
      <c r="B2133">
        <v>2018</v>
      </c>
      <c r="C2133" t="s">
        <v>1334</v>
      </c>
      <c r="D2133" t="s">
        <v>1717</v>
      </c>
      <c r="E2133">
        <v>1</v>
      </c>
      <c r="H2133">
        <v>1</v>
      </c>
      <c r="M2133" t="str">
        <f>VLOOKUP($D2133,Artslister!$A$1:$W$100,2,FALSE)</f>
        <v>Prunus spinosa</v>
      </c>
      <c r="N2133" t="str">
        <f>VLOOKUP($D2133,Artslister!$A$1:$W$100,3,FALSE)</f>
        <v>103380</v>
      </c>
      <c r="O2133" t="str">
        <f>VLOOKUP($D2133,Artslister!$A$1:$W$100,4,FALSE)</f>
        <v>63340</v>
      </c>
      <c r="P2133" t="str">
        <f>VLOOKUP($D2133,Artslister!$A$1:$W$100,5,FALSE)</f>
        <v>Plantae</v>
      </c>
      <c r="Q2133" t="str">
        <f>VLOOKUP($D2133,Artslister!$A$1:$W$100,6,FALSE)</f>
        <v>Magnoliophyta</v>
      </c>
      <c r="R2133" t="str">
        <f>VLOOKUP($D2133,Artslister!$A$1:$W$100,7,FALSE)</f>
        <v>Eudicots</v>
      </c>
      <c r="S2133" t="str">
        <f>VLOOKUP($D2133,Artslister!$A$1:$W$100,8,FALSE)</f>
        <v>Rosales</v>
      </c>
      <c r="T2133" t="str">
        <f>VLOOKUP($D2133,Artslister!$A$1:$W$100,9,FALSE)</f>
        <v>Rosaceae</v>
      </c>
      <c r="U2133" t="str">
        <f>VLOOKUP($D2133,Artslister!$A$1:$W$100,10,FALSE)</f>
        <v>Prunus</v>
      </c>
      <c r="V2133" t="str">
        <f>VLOOKUP($D2133,Artslister!$A$1:$W$100,11,FALSE)</f>
        <v>spinosa</v>
      </c>
      <c r="W2133">
        <f>VLOOKUP($D2133,Artslister!$A$1:$W$100,12,FALSE)</f>
        <v>0</v>
      </c>
      <c r="X2133" t="str">
        <f>VLOOKUP($D2133,Artslister!$A$1:$W$100,13,FALSE)</f>
        <v>L.</v>
      </c>
      <c r="Y2133" t="str">
        <f>VLOOKUP($D2133,Artslister!$A$1:$W$100,15,FALSE)</f>
        <v>LC</v>
      </c>
      <c r="Z2133" t="e">
        <f>VLOOKUP($D2133,Artslister!$A$1:$W$100,17,FALSE)</f>
        <v>#N/A</v>
      </c>
    </row>
    <row r="2134" spans="1:26" x14ac:dyDescent="0.3">
      <c r="A2134" t="s">
        <v>75</v>
      </c>
      <c r="B2134">
        <v>2018</v>
      </c>
      <c r="C2134" t="s">
        <v>1405</v>
      </c>
      <c r="D2134" t="s">
        <v>1717</v>
      </c>
      <c r="E2134">
        <v>1</v>
      </c>
      <c r="H2134">
        <v>1</v>
      </c>
      <c r="M2134" t="str">
        <f>VLOOKUP($D2134,Artslister!$A$1:$W$100,2,FALSE)</f>
        <v>Prunus spinosa</v>
      </c>
      <c r="N2134" t="str">
        <f>VLOOKUP($D2134,Artslister!$A$1:$W$100,3,FALSE)</f>
        <v>103380</v>
      </c>
      <c r="O2134" t="str">
        <f>VLOOKUP($D2134,Artslister!$A$1:$W$100,4,FALSE)</f>
        <v>63340</v>
      </c>
      <c r="P2134" t="str">
        <f>VLOOKUP($D2134,Artslister!$A$1:$W$100,5,FALSE)</f>
        <v>Plantae</v>
      </c>
      <c r="Q2134" t="str">
        <f>VLOOKUP($D2134,Artslister!$A$1:$W$100,6,FALSE)</f>
        <v>Magnoliophyta</v>
      </c>
      <c r="R2134" t="str">
        <f>VLOOKUP($D2134,Artslister!$A$1:$W$100,7,FALSE)</f>
        <v>Eudicots</v>
      </c>
      <c r="S2134" t="str">
        <f>VLOOKUP($D2134,Artslister!$A$1:$W$100,8,FALSE)</f>
        <v>Rosales</v>
      </c>
      <c r="T2134" t="str">
        <f>VLOOKUP($D2134,Artslister!$A$1:$W$100,9,FALSE)</f>
        <v>Rosaceae</v>
      </c>
      <c r="U2134" t="str">
        <f>VLOOKUP($D2134,Artslister!$A$1:$W$100,10,FALSE)</f>
        <v>Prunus</v>
      </c>
      <c r="V2134" t="str">
        <f>VLOOKUP($D2134,Artslister!$A$1:$W$100,11,FALSE)</f>
        <v>spinosa</v>
      </c>
      <c r="W2134">
        <f>VLOOKUP($D2134,Artslister!$A$1:$W$100,12,FALSE)</f>
        <v>0</v>
      </c>
      <c r="X2134" t="str">
        <f>VLOOKUP($D2134,Artslister!$A$1:$W$100,13,FALSE)</f>
        <v>L.</v>
      </c>
      <c r="Y2134" t="str">
        <f>VLOOKUP($D2134,Artslister!$A$1:$W$100,15,FALSE)</f>
        <v>LC</v>
      </c>
      <c r="Z2134" t="e">
        <f>VLOOKUP($D2134,Artslister!$A$1:$W$100,17,FALSE)</f>
        <v>#N/A</v>
      </c>
    </row>
    <row r="2135" spans="1:26" x14ac:dyDescent="0.3">
      <c r="A2135" t="s">
        <v>75</v>
      </c>
      <c r="B2135">
        <v>2018</v>
      </c>
      <c r="C2135" t="s">
        <v>1407</v>
      </c>
      <c r="D2135" t="s">
        <v>1717</v>
      </c>
      <c r="E2135">
        <v>5</v>
      </c>
      <c r="H2135">
        <v>1</v>
      </c>
      <c r="M2135" t="str">
        <f>VLOOKUP($D2135,Artslister!$A$1:$W$100,2,FALSE)</f>
        <v>Prunus spinosa</v>
      </c>
      <c r="N2135" t="str">
        <f>VLOOKUP($D2135,Artslister!$A$1:$W$100,3,FALSE)</f>
        <v>103380</v>
      </c>
      <c r="O2135" t="str">
        <f>VLOOKUP($D2135,Artslister!$A$1:$W$100,4,FALSE)</f>
        <v>63340</v>
      </c>
      <c r="P2135" t="str">
        <f>VLOOKUP($D2135,Artslister!$A$1:$W$100,5,FALSE)</f>
        <v>Plantae</v>
      </c>
      <c r="Q2135" t="str">
        <f>VLOOKUP($D2135,Artslister!$A$1:$W$100,6,FALSE)</f>
        <v>Magnoliophyta</v>
      </c>
      <c r="R2135" t="str">
        <f>VLOOKUP($D2135,Artslister!$A$1:$W$100,7,FALSE)</f>
        <v>Eudicots</v>
      </c>
      <c r="S2135" t="str">
        <f>VLOOKUP($D2135,Artslister!$A$1:$W$100,8,FALSE)</f>
        <v>Rosales</v>
      </c>
      <c r="T2135" t="str">
        <f>VLOOKUP($D2135,Artslister!$A$1:$W$100,9,FALSE)</f>
        <v>Rosaceae</v>
      </c>
      <c r="U2135" t="str">
        <f>VLOOKUP($D2135,Artslister!$A$1:$W$100,10,FALSE)</f>
        <v>Prunus</v>
      </c>
      <c r="V2135" t="str">
        <f>VLOOKUP($D2135,Artslister!$A$1:$W$100,11,FALSE)</f>
        <v>spinosa</v>
      </c>
      <c r="W2135">
        <f>VLOOKUP($D2135,Artslister!$A$1:$W$100,12,FALSE)</f>
        <v>0</v>
      </c>
      <c r="X2135" t="str">
        <f>VLOOKUP($D2135,Artslister!$A$1:$W$100,13,FALSE)</f>
        <v>L.</v>
      </c>
      <c r="Y2135" t="str">
        <f>VLOOKUP($D2135,Artslister!$A$1:$W$100,15,FALSE)</f>
        <v>LC</v>
      </c>
      <c r="Z2135" t="e">
        <f>VLOOKUP($D2135,Artslister!$A$1:$W$100,17,FALSE)</f>
        <v>#N/A</v>
      </c>
    </row>
    <row r="2136" spans="1:26" x14ac:dyDescent="0.3">
      <c r="A2136" t="s">
        <v>75</v>
      </c>
      <c r="B2136">
        <v>2018</v>
      </c>
      <c r="C2136" t="s">
        <v>1409</v>
      </c>
      <c r="D2136" t="s">
        <v>1717</v>
      </c>
      <c r="E2136">
        <v>10</v>
      </c>
      <c r="H2136">
        <v>1</v>
      </c>
      <c r="M2136" t="str">
        <f>VLOOKUP($D2136,Artslister!$A$1:$W$100,2,FALSE)</f>
        <v>Prunus spinosa</v>
      </c>
      <c r="N2136" t="str">
        <f>VLOOKUP($D2136,Artslister!$A$1:$W$100,3,FALSE)</f>
        <v>103380</v>
      </c>
      <c r="O2136" t="str">
        <f>VLOOKUP($D2136,Artslister!$A$1:$W$100,4,FALSE)</f>
        <v>63340</v>
      </c>
      <c r="P2136" t="str">
        <f>VLOOKUP($D2136,Artslister!$A$1:$W$100,5,FALSE)</f>
        <v>Plantae</v>
      </c>
      <c r="Q2136" t="str">
        <f>VLOOKUP($D2136,Artslister!$A$1:$W$100,6,FALSE)</f>
        <v>Magnoliophyta</v>
      </c>
      <c r="R2136" t="str">
        <f>VLOOKUP($D2136,Artslister!$A$1:$W$100,7,FALSE)</f>
        <v>Eudicots</v>
      </c>
      <c r="S2136" t="str">
        <f>VLOOKUP($D2136,Artslister!$A$1:$W$100,8,FALSE)</f>
        <v>Rosales</v>
      </c>
      <c r="T2136" t="str">
        <f>VLOOKUP($D2136,Artslister!$A$1:$W$100,9,FALSE)</f>
        <v>Rosaceae</v>
      </c>
      <c r="U2136" t="str">
        <f>VLOOKUP($D2136,Artslister!$A$1:$W$100,10,FALSE)</f>
        <v>Prunus</v>
      </c>
      <c r="V2136" t="str">
        <f>VLOOKUP($D2136,Artslister!$A$1:$W$100,11,FALSE)</f>
        <v>spinosa</v>
      </c>
      <c r="W2136">
        <f>VLOOKUP($D2136,Artslister!$A$1:$W$100,12,FALSE)</f>
        <v>0</v>
      </c>
      <c r="X2136" t="str">
        <f>VLOOKUP($D2136,Artslister!$A$1:$W$100,13,FALSE)</f>
        <v>L.</v>
      </c>
      <c r="Y2136" t="str">
        <f>VLOOKUP($D2136,Artslister!$A$1:$W$100,15,FALSE)</f>
        <v>LC</v>
      </c>
      <c r="Z2136" t="e">
        <f>VLOOKUP($D2136,Artslister!$A$1:$W$100,17,FALSE)</f>
        <v>#N/A</v>
      </c>
    </row>
    <row r="2137" spans="1:26" x14ac:dyDescent="0.3">
      <c r="A2137" t="s">
        <v>104</v>
      </c>
      <c r="B2137">
        <v>2019</v>
      </c>
      <c r="C2137" t="s">
        <v>1145</v>
      </c>
      <c r="D2137" t="s">
        <v>1717</v>
      </c>
      <c r="E2137">
        <v>10</v>
      </c>
      <c r="H2137">
        <v>1</v>
      </c>
      <c r="M2137" t="str">
        <f>VLOOKUP($D2137,Artslister!$A$1:$W$100,2,FALSE)</f>
        <v>Prunus spinosa</v>
      </c>
      <c r="N2137" t="str">
        <f>VLOOKUP($D2137,Artslister!$A$1:$W$100,3,FALSE)</f>
        <v>103380</v>
      </c>
      <c r="O2137" t="str">
        <f>VLOOKUP($D2137,Artslister!$A$1:$W$100,4,FALSE)</f>
        <v>63340</v>
      </c>
      <c r="P2137" t="str">
        <f>VLOOKUP($D2137,Artslister!$A$1:$W$100,5,FALSE)</f>
        <v>Plantae</v>
      </c>
      <c r="Q2137" t="str">
        <f>VLOOKUP($D2137,Artslister!$A$1:$W$100,6,FALSE)</f>
        <v>Magnoliophyta</v>
      </c>
      <c r="R2137" t="str">
        <f>VLOOKUP($D2137,Artslister!$A$1:$W$100,7,FALSE)</f>
        <v>Eudicots</v>
      </c>
      <c r="S2137" t="str">
        <f>VLOOKUP($D2137,Artslister!$A$1:$W$100,8,FALSE)</f>
        <v>Rosales</v>
      </c>
      <c r="T2137" t="str">
        <f>VLOOKUP($D2137,Artslister!$A$1:$W$100,9,FALSE)</f>
        <v>Rosaceae</v>
      </c>
      <c r="U2137" t="str">
        <f>VLOOKUP($D2137,Artslister!$A$1:$W$100,10,FALSE)</f>
        <v>Prunus</v>
      </c>
      <c r="V2137" t="str">
        <f>VLOOKUP($D2137,Artslister!$A$1:$W$100,11,FALSE)</f>
        <v>spinosa</v>
      </c>
      <c r="W2137">
        <f>VLOOKUP($D2137,Artslister!$A$1:$W$100,12,FALSE)</f>
        <v>0</v>
      </c>
      <c r="X2137" t="str">
        <f>VLOOKUP($D2137,Artslister!$A$1:$W$100,13,FALSE)</f>
        <v>L.</v>
      </c>
      <c r="Y2137" t="str">
        <f>VLOOKUP($D2137,Artslister!$A$1:$W$100,15,FALSE)</f>
        <v>LC</v>
      </c>
      <c r="Z2137" t="e">
        <f>VLOOKUP($D2137,Artslister!$A$1:$W$100,17,FALSE)</f>
        <v>#N/A</v>
      </c>
    </row>
    <row r="2138" spans="1:26" x14ac:dyDescent="0.3">
      <c r="A2138" t="s">
        <v>75</v>
      </c>
      <c r="B2138">
        <v>2019</v>
      </c>
      <c r="C2138" t="s">
        <v>1405</v>
      </c>
      <c r="D2138" t="s">
        <v>1717</v>
      </c>
      <c r="E2138">
        <v>5</v>
      </c>
      <c r="H2138">
        <v>1</v>
      </c>
      <c r="M2138" t="str">
        <f>VLOOKUP($D2138,Artslister!$A$1:$W$100,2,FALSE)</f>
        <v>Prunus spinosa</v>
      </c>
      <c r="N2138" t="str">
        <f>VLOOKUP($D2138,Artslister!$A$1:$W$100,3,FALSE)</f>
        <v>103380</v>
      </c>
      <c r="O2138" t="str">
        <f>VLOOKUP($D2138,Artslister!$A$1:$W$100,4,FALSE)</f>
        <v>63340</v>
      </c>
      <c r="P2138" t="str">
        <f>VLOOKUP($D2138,Artslister!$A$1:$W$100,5,FALSE)</f>
        <v>Plantae</v>
      </c>
      <c r="Q2138" t="str">
        <f>VLOOKUP($D2138,Artslister!$A$1:$W$100,6,FALSE)</f>
        <v>Magnoliophyta</v>
      </c>
      <c r="R2138" t="str">
        <f>VLOOKUP($D2138,Artslister!$A$1:$W$100,7,FALSE)</f>
        <v>Eudicots</v>
      </c>
      <c r="S2138" t="str">
        <f>VLOOKUP($D2138,Artslister!$A$1:$W$100,8,FALSE)</f>
        <v>Rosales</v>
      </c>
      <c r="T2138" t="str">
        <f>VLOOKUP($D2138,Artslister!$A$1:$W$100,9,FALSE)</f>
        <v>Rosaceae</v>
      </c>
      <c r="U2138" t="str">
        <f>VLOOKUP($D2138,Artslister!$A$1:$W$100,10,FALSE)</f>
        <v>Prunus</v>
      </c>
      <c r="V2138" t="str">
        <f>VLOOKUP($D2138,Artslister!$A$1:$W$100,11,FALSE)</f>
        <v>spinosa</v>
      </c>
      <c r="W2138">
        <f>VLOOKUP($D2138,Artslister!$A$1:$W$100,12,FALSE)</f>
        <v>0</v>
      </c>
      <c r="X2138" t="str">
        <f>VLOOKUP($D2138,Artslister!$A$1:$W$100,13,FALSE)</f>
        <v>L.</v>
      </c>
      <c r="Y2138" t="str">
        <f>VLOOKUP($D2138,Artslister!$A$1:$W$100,15,FALSE)</f>
        <v>LC</v>
      </c>
      <c r="Z2138" t="e">
        <f>VLOOKUP($D2138,Artslister!$A$1:$W$100,17,FALSE)</f>
        <v>#N/A</v>
      </c>
    </row>
    <row r="2139" spans="1:26" x14ac:dyDescent="0.3">
      <c r="A2139" t="s">
        <v>75</v>
      </c>
      <c r="B2139">
        <v>2019</v>
      </c>
      <c r="C2139" t="s">
        <v>1407</v>
      </c>
      <c r="D2139" t="s">
        <v>1717</v>
      </c>
      <c r="E2139">
        <v>15</v>
      </c>
      <c r="H2139">
        <v>1</v>
      </c>
      <c r="M2139" t="str">
        <f>VLOOKUP($D2139,Artslister!$A$1:$W$100,2,FALSE)</f>
        <v>Prunus spinosa</v>
      </c>
      <c r="N2139" t="str">
        <f>VLOOKUP($D2139,Artslister!$A$1:$W$100,3,FALSE)</f>
        <v>103380</v>
      </c>
      <c r="O2139" t="str">
        <f>VLOOKUP($D2139,Artslister!$A$1:$W$100,4,FALSE)</f>
        <v>63340</v>
      </c>
      <c r="P2139" t="str">
        <f>VLOOKUP($D2139,Artslister!$A$1:$W$100,5,FALSE)</f>
        <v>Plantae</v>
      </c>
      <c r="Q2139" t="str">
        <f>VLOOKUP($D2139,Artslister!$A$1:$W$100,6,FALSE)</f>
        <v>Magnoliophyta</v>
      </c>
      <c r="R2139" t="str">
        <f>VLOOKUP($D2139,Artslister!$A$1:$W$100,7,FALSE)</f>
        <v>Eudicots</v>
      </c>
      <c r="S2139" t="str">
        <f>VLOOKUP($D2139,Artslister!$A$1:$W$100,8,FALSE)</f>
        <v>Rosales</v>
      </c>
      <c r="T2139" t="str">
        <f>VLOOKUP($D2139,Artslister!$A$1:$W$100,9,FALSE)</f>
        <v>Rosaceae</v>
      </c>
      <c r="U2139" t="str">
        <f>VLOOKUP($D2139,Artslister!$A$1:$W$100,10,FALSE)</f>
        <v>Prunus</v>
      </c>
      <c r="V2139" t="str">
        <f>VLOOKUP($D2139,Artslister!$A$1:$W$100,11,FALSE)</f>
        <v>spinosa</v>
      </c>
      <c r="W2139">
        <f>VLOOKUP($D2139,Artslister!$A$1:$W$100,12,FALSE)</f>
        <v>0</v>
      </c>
      <c r="X2139" t="str">
        <f>VLOOKUP($D2139,Artslister!$A$1:$W$100,13,FALSE)</f>
        <v>L.</v>
      </c>
      <c r="Y2139" t="str">
        <f>VLOOKUP($D2139,Artslister!$A$1:$W$100,15,FALSE)</f>
        <v>LC</v>
      </c>
      <c r="Z2139" t="e">
        <f>VLOOKUP($D2139,Artslister!$A$1:$W$100,17,FALSE)</f>
        <v>#N/A</v>
      </c>
    </row>
    <row r="2140" spans="1:26" x14ac:dyDescent="0.3">
      <c r="A2140" t="s">
        <v>75</v>
      </c>
      <c r="B2140">
        <v>2019</v>
      </c>
      <c r="C2140" t="s">
        <v>1409</v>
      </c>
      <c r="D2140" t="s">
        <v>1717</v>
      </c>
      <c r="E2140">
        <v>25</v>
      </c>
      <c r="H2140">
        <v>1</v>
      </c>
      <c r="M2140" t="str">
        <f>VLOOKUP($D2140,Artslister!$A$1:$W$100,2,FALSE)</f>
        <v>Prunus spinosa</v>
      </c>
      <c r="N2140" t="str">
        <f>VLOOKUP($D2140,Artslister!$A$1:$W$100,3,FALSE)</f>
        <v>103380</v>
      </c>
      <c r="O2140" t="str">
        <f>VLOOKUP($D2140,Artslister!$A$1:$W$100,4,FALSE)</f>
        <v>63340</v>
      </c>
      <c r="P2140" t="str">
        <f>VLOOKUP($D2140,Artslister!$A$1:$W$100,5,FALSE)</f>
        <v>Plantae</v>
      </c>
      <c r="Q2140" t="str">
        <f>VLOOKUP($D2140,Artslister!$A$1:$W$100,6,FALSE)</f>
        <v>Magnoliophyta</v>
      </c>
      <c r="R2140" t="str">
        <f>VLOOKUP($D2140,Artslister!$A$1:$W$100,7,FALSE)</f>
        <v>Eudicots</v>
      </c>
      <c r="S2140" t="str">
        <f>VLOOKUP($D2140,Artslister!$A$1:$W$100,8,FALSE)</f>
        <v>Rosales</v>
      </c>
      <c r="T2140" t="str">
        <f>VLOOKUP($D2140,Artslister!$A$1:$W$100,9,FALSE)</f>
        <v>Rosaceae</v>
      </c>
      <c r="U2140" t="str">
        <f>VLOOKUP($D2140,Artslister!$A$1:$W$100,10,FALSE)</f>
        <v>Prunus</v>
      </c>
      <c r="V2140" t="str">
        <f>VLOOKUP($D2140,Artslister!$A$1:$W$100,11,FALSE)</f>
        <v>spinosa</v>
      </c>
      <c r="W2140">
        <f>VLOOKUP($D2140,Artslister!$A$1:$W$100,12,FALSE)</f>
        <v>0</v>
      </c>
      <c r="X2140" t="str">
        <f>VLOOKUP($D2140,Artslister!$A$1:$W$100,13,FALSE)</f>
        <v>L.</v>
      </c>
      <c r="Y2140" t="str">
        <f>VLOOKUP($D2140,Artslister!$A$1:$W$100,15,FALSE)</f>
        <v>LC</v>
      </c>
      <c r="Z2140" t="e">
        <f>VLOOKUP($D2140,Artslister!$A$1:$W$100,17,FALSE)</f>
        <v>#N/A</v>
      </c>
    </row>
    <row r="2141" spans="1:26" s="45" customFormat="1" x14ac:dyDescent="0.3">
      <c r="A2141" s="58" t="s">
        <v>104</v>
      </c>
      <c r="B2141" s="58">
        <v>2021</v>
      </c>
      <c r="C2141" s="58" t="s">
        <v>1145</v>
      </c>
      <c r="D2141" s="58" t="s">
        <v>1717</v>
      </c>
      <c r="E2141" s="58">
        <v>5</v>
      </c>
      <c r="H2141" s="45">
        <v>1</v>
      </c>
      <c r="K2141" s="58"/>
      <c r="M2141" s="45" t="str">
        <f>VLOOKUP($D2141,Artslister!$A$1:$W$100,2,FALSE)</f>
        <v>Prunus spinosa</v>
      </c>
      <c r="N2141" s="45" t="str">
        <f>VLOOKUP($D2141,Artslister!$A$1:$W$100,3,FALSE)</f>
        <v>103380</v>
      </c>
      <c r="O2141" s="45" t="str">
        <f>VLOOKUP($D2141,Artslister!$A$1:$W$100,4,FALSE)</f>
        <v>63340</v>
      </c>
      <c r="P2141" s="45" t="str">
        <f>VLOOKUP($D2141,Artslister!$A$1:$W$100,5,FALSE)</f>
        <v>Plantae</v>
      </c>
      <c r="Q2141" s="45" t="str">
        <f>VLOOKUP($D2141,Artslister!$A$1:$W$100,6,FALSE)</f>
        <v>Magnoliophyta</v>
      </c>
      <c r="R2141" s="45" t="str">
        <f>VLOOKUP($D2141,Artslister!$A$1:$W$100,7,FALSE)</f>
        <v>Eudicots</v>
      </c>
      <c r="S2141" s="45" t="str">
        <f>VLOOKUP($D2141,Artslister!$A$1:$W$100,8,FALSE)</f>
        <v>Rosales</v>
      </c>
      <c r="T2141" s="45" t="str">
        <f>VLOOKUP($D2141,Artslister!$A$1:$W$100,9,FALSE)</f>
        <v>Rosaceae</v>
      </c>
      <c r="U2141" s="45" t="str">
        <f>VLOOKUP($D2141,Artslister!$A$1:$W$100,10,FALSE)</f>
        <v>Prunus</v>
      </c>
      <c r="V2141" s="45" t="str">
        <f>VLOOKUP($D2141,Artslister!$A$1:$W$100,11,FALSE)</f>
        <v>spinosa</v>
      </c>
      <c r="W2141" s="45">
        <f>VLOOKUP($D2141,Artslister!$A$1:$W$100,12,FALSE)</f>
        <v>0</v>
      </c>
      <c r="X2141" s="45" t="str">
        <f>VLOOKUP($D2141,Artslister!$A$1:$W$100,13,FALSE)</f>
        <v>L.</v>
      </c>
      <c r="Y2141" s="45" t="str">
        <f>VLOOKUP($D2141,Artslister!$A$1:$W$100,15,FALSE)</f>
        <v>LC</v>
      </c>
      <c r="Z2141" s="45" t="e">
        <f>VLOOKUP($D2141,Artslister!$A$1:$W$100,17,FALSE)</f>
        <v>#N/A</v>
      </c>
    </row>
    <row r="2142" spans="1:26" x14ac:dyDescent="0.3">
      <c r="A2142" t="s">
        <v>75</v>
      </c>
      <c r="B2142">
        <v>2020</v>
      </c>
      <c r="C2142" t="s">
        <v>1405</v>
      </c>
      <c r="D2142" t="s">
        <v>1717</v>
      </c>
      <c r="E2142">
        <v>5</v>
      </c>
      <c r="H2142">
        <v>1</v>
      </c>
      <c r="M2142" t="str">
        <f>VLOOKUP($D2142,Artslister!$A$1:$W$100,2,FALSE)</f>
        <v>Prunus spinosa</v>
      </c>
      <c r="N2142" t="str">
        <f>VLOOKUP($D2142,Artslister!$A$1:$W$100,3,FALSE)</f>
        <v>103380</v>
      </c>
      <c r="O2142" t="str">
        <f>VLOOKUP($D2142,Artslister!$A$1:$W$100,4,FALSE)</f>
        <v>63340</v>
      </c>
      <c r="P2142" t="str">
        <f>VLOOKUP($D2142,Artslister!$A$1:$W$100,5,FALSE)</f>
        <v>Plantae</v>
      </c>
      <c r="Q2142" t="str">
        <f>VLOOKUP($D2142,Artslister!$A$1:$W$100,6,FALSE)</f>
        <v>Magnoliophyta</v>
      </c>
      <c r="R2142" t="str">
        <f>VLOOKUP($D2142,Artslister!$A$1:$W$100,7,FALSE)</f>
        <v>Eudicots</v>
      </c>
      <c r="S2142" t="str">
        <f>VLOOKUP($D2142,Artslister!$A$1:$W$100,8,FALSE)</f>
        <v>Rosales</v>
      </c>
      <c r="T2142" t="str">
        <f>VLOOKUP($D2142,Artslister!$A$1:$W$100,9,FALSE)</f>
        <v>Rosaceae</v>
      </c>
      <c r="U2142" t="str">
        <f>VLOOKUP($D2142,Artslister!$A$1:$W$100,10,FALSE)</f>
        <v>Prunus</v>
      </c>
      <c r="V2142" t="str">
        <f>VLOOKUP($D2142,Artslister!$A$1:$W$100,11,FALSE)</f>
        <v>spinosa</v>
      </c>
      <c r="W2142">
        <f>VLOOKUP($D2142,Artslister!$A$1:$W$100,12,FALSE)</f>
        <v>0</v>
      </c>
      <c r="X2142" t="str">
        <f>VLOOKUP($D2142,Artslister!$A$1:$W$100,13,FALSE)</f>
        <v>L.</v>
      </c>
      <c r="Y2142" t="str">
        <f>VLOOKUP($D2142,Artslister!$A$1:$W$100,15,FALSE)</f>
        <v>LC</v>
      </c>
      <c r="Z2142" t="e">
        <f>VLOOKUP($D2142,Artslister!$A$1:$W$100,17,FALSE)</f>
        <v>#N/A</v>
      </c>
    </row>
    <row r="2143" spans="1:26" x14ac:dyDescent="0.3">
      <c r="A2143" t="s">
        <v>75</v>
      </c>
      <c r="B2143">
        <v>2020</v>
      </c>
      <c r="C2143" t="s">
        <v>1407</v>
      </c>
      <c r="D2143" t="s">
        <v>1717</v>
      </c>
      <c r="E2143">
        <v>8</v>
      </c>
      <c r="H2143">
        <v>1</v>
      </c>
      <c r="M2143" t="str">
        <f>VLOOKUP($D2143,Artslister!$A$1:$W$100,2,FALSE)</f>
        <v>Prunus spinosa</v>
      </c>
      <c r="N2143" t="str">
        <f>VLOOKUP($D2143,Artslister!$A$1:$W$100,3,FALSE)</f>
        <v>103380</v>
      </c>
      <c r="O2143" t="str">
        <f>VLOOKUP($D2143,Artslister!$A$1:$W$100,4,FALSE)</f>
        <v>63340</v>
      </c>
      <c r="P2143" t="str">
        <f>VLOOKUP($D2143,Artslister!$A$1:$W$100,5,FALSE)</f>
        <v>Plantae</v>
      </c>
      <c r="Q2143" t="str">
        <f>VLOOKUP($D2143,Artslister!$A$1:$W$100,6,FALSE)</f>
        <v>Magnoliophyta</v>
      </c>
      <c r="R2143" t="str">
        <f>VLOOKUP($D2143,Artslister!$A$1:$W$100,7,FALSE)</f>
        <v>Eudicots</v>
      </c>
      <c r="S2143" t="str">
        <f>VLOOKUP($D2143,Artslister!$A$1:$W$100,8,FALSE)</f>
        <v>Rosales</v>
      </c>
      <c r="T2143" t="str">
        <f>VLOOKUP($D2143,Artslister!$A$1:$W$100,9,FALSE)</f>
        <v>Rosaceae</v>
      </c>
      <c r="U2143" t="str">
        <f>VLOOKUP($D2143,Artslister!$A$1:$W$100,10,FALSE)</f>
        <v>Prunus</v>
      </c>
      <c r="V2143" t="str">
        <f>VLOOKUP($D2143,Artslister!$A$1:$W$100,11,FALSE)</f>
        <v>spinosa</v>
      </c>
      <c r="W2143">
        <f>VLOOKUP($D2143,Artslister!$A$1:$W$100,12,FALSE)</f>
        <v>0</v>
      </c>
      <c r="X2143" t="str">
        <f>VLOOKUP($D2143,Artslister!$A$1:$W$100,13,FALSE)</f>
        <v>L.</v>
      </c>
      <c r="Y2143" t="str">
        <f>VLOOKUP($D2143,Artslister!$A$1:$W$100,15,FALSE)</f>
        <v>LC</v>
      </c>
      <c r="Z2143" t="e">
        <f>VLOOKUP($D2143,Artslister!$A$1:$W$100,17,FALSE)</f>
        <v>#N/A</v>
      </c>
    </row>
    <row r="2144" spans="1:26" x14ac:dyDescent="0.3">
      <c r="A2144" t="s">
        <v>75</v>
      </c>
      <c r="B2144">
        <v>2020</v>
      </c>
      <c r="C2144" t="s">
        <v>1409</v>
      </c>
      <c r="D2144" t="s">
        <v>1717</v>
      </c>
      <c r="E2144">
        <v>35</v>
      </c>
      <c r="H2144">
        <v>1</v>
      </c>
      <c r="M2144" t="str">
        <f>VLOOKUP($D2144,Artslister!$A$1:$W$100,2,FALSE)</f>
        <v>Prunus spinosa</v>
      </c>
      <c r="N2144" t="str">
        <f>VLOOKUP($D2144,Artslister!$A$1:$W$100,3,FALSE)</f>
        <v>103380</v>
      </c>
      <c r="O2144" t="str">
        <f>VLOOKUP($D2144,Artslister!$A$1:$W$100,4,FALSE)</f>
        <v>63340</v>
      </c>
      <c r="P2144" t="str">
        <f>VLOOKUP($D2144,Artslister!$A$1:$W$100,5,FALSE)</f>
        <v>Plantae</v>
      </c>
      <c r="Q2144" t="str">
        <f>VLOOKUP($D2144,Artslister!$A$1:$W$100,6,FALSE)</f>
        <v>Magnoliophyta</v>
      </c>
      <c r="R2144" t="str">
        <f>VLOOKUP($D2144,Artslister!$A$1:$W$100,7,FALSE)</f>
        <v>Eudicots</v>
      </c>
      <c r="S2144" t="str">
        <f>VLOOKUP($D2144,Artslister!$A$1:$W$100,8,FALSE)</f>
        <v>Rosales</v>
      </c>
      <c r="T2144" t="str">
        <f>VLOOKUP($D2144,Artslister!$A$1:$W$100,9,FALSE)</f>
        <v>Rosaceae</v>
      </c>
      <c r="U2144" t="str">
        <f>VLOOKUP($D2144,Artslister!$A$1:$W$100,10,FALSE)</f>
        <v>Prunus</v>
      </c>
      <c r="V2144" t="str">
        <f>VLOOKUP($D2144,Artslister!$A$1:$W$100,11,FALSE)</f>
        <v>spinosa</v>
      </c>
      <c r="W2144">
        <f>VLOOKUP($D2144,Artslister!$A$1:$W$100,12,FALSE)</f>
        <v>0</v>
      </c>
      <c r="X2144" t="str">
        <f>VLOOKUP($D2144,Artslister!$A$1:$W$100,13,FALSE)</f>
        <v>L.</v>
      </c>
      <c r="Y2144" t="str">
        <f>VLOOKUP($D2144,Artslister!$A$1:$W$100,15,FALSE)</f>
        <v>LC</v>
      </c>
      <c r="Z2144" t="e">
        <f>VLOOKUP($D2144,Artslister!$A$1:$W$100,17,FALSE)</f>
        <v>#N/A</v>
      </c>
    </row>
    <row r="2145" spans="1:26" x14ac:dyDescent="0.3">
      <c r="A2145" t="s">
        <v>75</v>
      </c>
      <c r="B2145">
        <v>2021</v>
      </c>
      <c r="C2145" t="s">
        <v>1405</v>
      </c>
      <c r="D2145" t="s">
        <v>1717</v>
      </c>
      <c r="E2145">
        <v>7</v>
      </c>
      <c r="I2145">
        <v>1</v>
      </c>
      <c r="M2145" t="str">
        <f>VLOOKUP($D2145,Artslister!$A$1:$W$100,2,FALSE)</f>
        <v>Prunus spinosa</v>
      </c>
      <c r="N2145" t="str">
        <f>VLOOKUP($D2145,Artslister!$A$1:$W$100,3,FALSE)</f>
        <v>103380</v>
      </c>
      <c r="O2145" t="str">
        <f>VLOOKUP($D2145,Artslister!$A$1:$W$100,4,FALSE)</f>
        <v>63340</v>
      </c>
      <c r="P2145" t="str">
        <f>VLOOKUP($D2145,Artslister!$A$1:$W$100,5,FALSE)</f>
        <v>Plantae</v>
      </c>
      <c r="Q2145" t="str">
        <f>VLOOKUP($D2145,Artslister!$A$1:$W$100,6,FALSE)</f>
        <v>Magnoliophyta</v>
      </c>
      <c r="R2145" t="str">
        <f>VLOOKUP($D2145,Artslister!$A$1:$W$100,7,FALSE)</f>
        <v>Eudicots</v>
      </c>
      <c r="S2145" t="str">
        <f>VLOOKUP($D2145,Artslister!$A$1:$W$100,8,FALSE)</f>
        <v>Rosales</v>
      </c>
      <c r="T2145" t="str">
        <f>VLOOKUP($D2145,Artslister!$A$1:$W$100,9,FALSE)</f>
        <v>Rosaceae</v>
      </c>
      <c r="U2145" t="str">
        <f>VLOOKUP($D2145,Artslister!$A$1:$W$100,10,FALSE)</f>
        <v>Prunus</v>
      </c>
      <c r="V2145" t="str">
        <f>VLOOKUP($D2145,Artslister!$A$1:$W$100,11,FALSE)</f>
        <v>spinosa</v>
      </c>
      <c r="W2145">
        <f>VLOOKUP($D2145,Artslister!$A$1:$W$100,12,FALSE)</f>
        <v>0</v>
      </c>
      <c r="X2145" t="str">
        <f>VLOOKUP($D2145,Artslister!$A$1:$W$100,13,FALSE)</f>
        <v>L.</v>
      </c>
      <c r="Y2145" t="str">
        <f>VLOOKUP($D2145,Artslister!$A$1:$W$100,15,FALSE)</f>
        <v>LC</v>
      </c>
      <c r="Z2145" t="e">
        <f>VLOOKUP($D2145,Artslister!$A$1:$W$100,17,FALSE)</f>
        <v>#N/A</v>
      </c>
    </row>
    <row r="2146" spans="1:26" x14ac:dyDescent="0.3">
      <c r="A2146" t="s">
        <v>75</v>
      </c>
      <c r="B2146">
        <v>2021</v>
      </c>
      <c r="C2146" t="s">
        <v>1407</v>
      </c>
      <c r="D2146" t="s">
        <v>1717</v>
      </c>
      <c r="E2146">
        <v>8</v>
      </c>
      <c r="I2146">
        <v>1</v>
      </c>
      <c r="M2146" t="str">
        <f>VLOOKUP($D2146,Artslister!$A$1:$W$100,2,FALSE)</f>
        <v>Prunus spinosa</v>
      </c>
      <c r="N2146" t="str">
        <f>VLOOKUP($D2146,Artslister!$A$1:$W$100,3,FALSE)</f>
        <v>103380</v>
      </c>
      <c r="O2146" t="str">
        <f>VLOOKUP($D2146,Artslister!$A$1:$W$100,4,FALSE)</f>
        <v>63340</v>
      </c>
      <c r="P2146" t="str">
        <f>VLOOKUP($D2146,Artslister!$A$1:$W$100,5,FALSE)</f>
        <v>Plantae</v>
      </c>
      <c r="Q2146" t="str">
        <f>VLOOKUP($D2146,Artslister!$A$1:$W$100,6,FALSE)</f>
        <v>Magnoliophyta</v>
      </c>
      <c r="R2146" t="str">
        <f>VLOOKUP($D2146,Artslister!$A$1:$W$100,7,FALSE)</f>
        <v>Eudicots</v>
      </c>
      <c r="S2146" t="str">
        <f>VLOOKUP($D2146,Artslister!$A$1:$W$100,8,FALSE)</f>
        <v>Rosales</v>
      </c>
      <c r="T2146" t="str">
        <f>VLOOKUP($D2146,Artslister!$A$1:$W$100,9,FALSE)</f>
        <v>Rosaceae</v>
      </c>
      <c r="U2146" t="str">
        <f>VLOOKUP($D2146,Artslister!$A$1:$W$100,10,FALSE)</f>
        <v>Prunus</v>
      </c>
      <c r="V2146" t="str">
        <f>VLOOKUP($D2146,Artslister!$A$1:$W$100,11,FALSE)</f>
        <v>spinosa</v>
      </c>
      <c r="W2146">
        <f>VLOOKUP($D2146,Artslister!$A$1:$W$100,12,FALSE)</f>
        <v>0</v>
      </c>
      <c r="X2146" t="str">
        <f>VLOOKUP($D2146,Artslister!$A$1:$W$100,13,FALSE)</f>
        <v>L.</v>
      </c>
      <c r="Y2146" t="str">
        <f>VLOOKUP($D2146,Artslister!$A$1:$W$100,15,FALSE)</f>
        <v>LC</v>
      </c>
      <c r="Z2146" t="e">
        <f>VLOOKUP($D2146,Artslister!$A$1:$W$100,17,FALSE)</f>
        <v>#N/A</v>
      </c>
    </row>
    <row r="2147" spans="1:26" x14ac:dyDescent="0.3">
      <c r="A2147" t="s">
        <v>75</v>
      </c>
      <c r="B2147">
        <v>2022</v>
      </c>
      <c r="C2147" t="s">
        <v>1405</v>
      </c>
      <c r="D2147" t="s">
        <v>1717</v>
      </c>
      <c r="E2147">
        <v>6</v>
      </c>
      <c r="I2147">
        <v>1</v>
      </c>
      <c r="M2147" t="str">
        <f>VLOOKUP($D2147,Artslister!$A$1:$W$100,2,FALSE)</f>
        <v>Prunus spinosa</v>
      </c>
      <c r="N2147" t="str">
        <f>VLOOKUP($D2147,Artslister!$A$1:$W$100,3,FALSE)</f>
        <v>103380</v>
      </c>
      <c r="O2147" t="str">
        <f>VLOOKUP($D2147,Artslister!$A$1:$W$100,4,FALSE)</f>
        <v>63340</v>
      </c>
      <c r="P2147" t="str">
        <f>VLOOKUP($D2147,Artslister!$A$1:$W$100,5,FALSE)</f>
        <v>Plantae</v>
      </c>
      <c r="Q2147" t="str">
        <f>VLOOKUP($D2147,Artslister!$A$1:$W$100,6,FALSE)</f>
        <v>Magnoliophyta</v>
      </c>
      <c r="R2147" t="str">
        <f>VLOOKUP($D2147,Artslister!$A$1:$W$100,7,FALSE)</f>
        <v>Eudicots</v>
      </c>
      <c r="S2147" t="str">
        <f>VLOOKUP($D2147,Artslister!$A$1:$W$100,8,FALSE)</f>
        <v>Rosales</v>
      </c>
      <c r="T2147" t="str">
        <f>VLOOKUP($D2147,Artslister!$A$1:$W$100,9,FALSE)</f>
        <v>Rosaceae</v>
      </c>
      <c r="U2147" t="str">
        <f>VLOOKUP($D2147,Artslister!$A$1:$W$100,10,FALSE)</f>
        <v>Prunus</v>
      </c>
      <c r="V2147" t="str">
        <f>VLOOKUP($D2147,Artslister!$A$1:$W$100,11,FALSE)</f>
        <v>spinosa</v>
      </c>
      <c r="W2147">
        <f>VLOOKUP($D2147,Artslister!$A$1:$W$100,12,FALSE)</f>
        <v>0</v>
      </c>
      <c r="X2147" t="str">
        <f>VLOOKUP($D2147,Artslister!$A$1:$W$100,13,FALSE)</f>
        <v>L.</v>
      </c>
      <c r="Y2147" t="str">
        <f>VLOOKUP($D2147,Artslister!$A$1:$W$100,15,FALSE)</f>
        <v>LC</v>
      </c>
      <c r="Z2147" t="e">
        <f>VLOOKUP($D2147,Artslister!$A$1:$W$100,17,FALSE)</f>
        <v>#N/A</v>
      </c>
    </row>
    <row r="2148" spans="1:26" x14ac:dyDescent="0.3">
      <c r="A2148" t="s">
        <v>75</v>
      </c>
      <c r="B2148">
        <v>2022</v>
      </c>
      <c r="C2148" t="s">
        <v>1409</v>
      </c>
      <c r="D2148" t="s">
        <v>1717</v>
      </c>
      <c r="E2148">
        <v>40</v>
      </c>
      <c r="J2148">
        <v>1</v>
      </c>
      <c r="M2148" t="str">
        <f>VLOOKUP($D2148,Artslister!$A$1:$W$100,2,FALSE)</f>
        <v>Prunus spinosa</v>
      </c>
      <c r="N2148" t="str">
        <f>VLOOKUP($D2148,Artslister!$A$1:$W$100,3,FALSE)</f>
        <v>103380</v>
      </c>
      <c r="O2148" t="str">
        <f>VLOOKUP($D2148,Artslister!$A$1:$W$100,4,FALSE)</f>
        <v>63340</v>
      </c>
      <c r="P2148" t="str">
        <f>VLOOKUP($D2148,Artslister!$A$1:$W$100,5,FALSE)</f>
        <v>Plantae</v>
      </c>
      <c r="Q2148" t="str">
        <f>VLOOKUP($D2148,Artslister!$A$1:$W$100,6,FALSE)</f>
        <v>Magnoliophyta</v>
      </c>
      <c r="R2148" t="str">
        <f>VLOOKUP($D2148,Artslister!$A$1:$W$100,7,FALSE)</f>
        <v>Eudicots</v>
      </c>
      <c r="S2148" t="str">
        <f>VLOOKUP($D2148,Artslister!$A$1:$W$100,8,FALSE)</f>
        <v>Rosales</v>
      </c>
      <c r="T2148" t="str">
        <f>VLOOKUP($D2148,Artslister!$A$1:$W$100,9,FALSE)</f>
        <v>Rosaceae</v>
      </c>
      <c r="U2148" t="str">
        <f>VLOOKUP($D2148,Artslister!$A$1:$W$100,10,FALSE)</f>
        <v>Prunus</v>
      </c>
      <c r="V2148" t="str">
        <f>VLOOKUP($D2148,Artslister!$A$1:$W$100,11,FALSE)</f>
        <v>spinosa</v>
      </c>
      <c r="W2148">
        <f>VLOOKUP($D2148,Artslister!$A$1:$W$100,12,FALSE)</f>
        <v>0</v>
      </c>
      <c r="X2148" t="str">
        <f>VLOOKUP($D2148,Artslister!$A$1:$W$100,13,FALSE)</f>
        <v>L.</v>
      </c>
      <c r="Y2148" t="str">
        <f>VLOOKUP($D2148,Artslister!$A$1:$W$100,15,FALSE)</f>
        <v>LC</v>
      </c>
      <c r="Z2148" t="e">
        <f>VLOOKUP($D2148,Artslister!$A$1:$W$100,17,FALSE)</f>
        <v>#N/A</v>
      </c>
    </row>
    <row r="2149" spans="1:26" x14ac:dyDescent="0.3">
      <c r="A2149" t="s">
        <v>75</v>
      </c>
      <c r="B2149">
        <v>2022</v>
      </c>
      <c r="C2149" t="s">
        <v>1407</v>
      </c>
      <c r="D2149" t="s">
        <v>1717</v>
      </c>
      <c r="E2149">
        <v>15</v>
      </c>
      <c r="I2149">
        <v>1</v>
      </c>
      <c r="M2149" t="str">
        <f>VLOOKUP($D2149,Artslister!$A$1:$W$100,2,FALSE)</f>
        <v>Prunus spinosa</v>
      </c>
      <c r="N2149" t="str">
        <f>VLOOKUP($D2149,Artslister!$A$1:$W$100,3,FALSE)</f>
        <v>103380</v>
      </c>
      <c r="O2149" t="str">
        <f>VLOOKUP($D2149,Artslister!$A$1:$W$100,4,FALSE)</f>
        <v>63340</v>
      </c>
      <c r="P2149" t="str">
        <f>VLOOKUP($D2149,Artslister!$A$1:$W$100,5,FALSE)</f>
        <v>Plantae</v>
      </c>
      <c r="Q2149" t="str">
        <f>VLOOKUP($D2149,Artslister!$A$1:$W$100,6,FALSE)</f>
        <v>Magnoliophyta</v>
      </c>
      <c r="R2149" t="str">
        <f>VLOOKUP($D2149,Artslister!$A$1:$W$100,7,FALSE)</f>
        <v>Eudicots</v>
      </c>
      <c r="S2149" t="str">
        <f>VLOOKUP($D2149,Artslister!$A$1:$W$100,8,FALSE)</f>
        <v>Rosales</v>
      </c>
      <c r="T2149" t="str">
        <f>VLOOKUP($D2149,Artslister!$A$1:$W$100,9,FALSE)</f>
        <v>Rosaceae</v>
      </c>
      <c r="U2149" t="str">
        <f>VLOOKUP($D2149,Artslister!$A$1:$W$100,10,FALSE)</f>
        <v>Prunus</v>
      </c>
      <c r="V2149" t="str">
        <f>VLOOKUP($D2149,Artslister!$A$1:$W$100,11,FALSE)</f>
        <v>spinosa</v>
      </c>
      <c r="W2149">
        <f>VLOOKUP($D2149,Artslister!$A$1:$W$100,12,FALSE)</f>
        <v>0</v>
      </c>
      <c r="X2149" t="str">
        <f>VLOOKUP($D2149,Artslister!$A$1:$W$100,13,FALSE)</f>
        <v>L.</v>
      </c>
      <c r="Y2149" t="str">
        <f>VLOOKUP($D2149,Artslister!$A$1:$W$100,15,FALSE)</f>
        <v>LC</v>
      </c>
      <c r="Z2149" t="e">
        <f>VLOOKUP($D2149,Artslister!$A$1:$W$100,17,FALSE)</f>
        <v>#N/A</v>
      </c>
    </row>
    <row r="2150" spans="1:26" x14ac:dyDescent="0.3">
      <c r="A2150" t="s">
        <v>109</v>
      </c>
      <c r="B2150">
        <v>2022</v>
      </c>
      <c r="C2150" t="s">
        <v>1331</v>
      </c>
      <c r="D2150" t="s">
        <v>1717</v>
      </c>
      <c r="E2150">
        <v>2</v>
      </c>
      <c r="J2150">
        <v>1</v>
      </c>
      <c r="M2150" t="str">
        <f>VLOOKUP($D2150,Artslister!$A$1:$W$100,2,FALSE)</f>
        <v>Prunus spinosa</v>
      </c>
      <c r="N2150" t="str">
        <f>VLOOKUP($D2150,Artslister!$A$1:$W$100,3,FALSE)</f>
        <v>103380</v>
      </c>
      <c r="O2150" t="str">
        <f>VLOOKUP($D2150,Artslister!$A$1:$W$100,4,FALSE)</f>
        <v>63340</v>
      </c>
      <c r="P2150" t="str">
        <f>VLOOKUP($D2150,Artslister!$A$1:$W$100,5,FALSE)</f>
        <v>Plantae</v>
      </c>
      <c r="Q2150" t="str">
        <f>VLOOKUP($D2150,Artslister!$A$1:$W$100,6,FALSE)</f>
        <v>Magnoliophyta</v>
      </c>
      <c r="R2150" t="str">
        <f>VLOOKUP($D2150,Artslister!$A$1:$W$100,7,FALSE)</f>
        <v>Eudicots</v>
      </c>
      <c r="S2150" t="str">
        <f>VLOOKUP($D2150,Artslister!$A$1:$W$100,8,FALSE)</f>
        <v>Rosales</v>
      </c>
      <c r="T2150" t="str">
        <f>VLOOKUP($D2150,Artslister!$A$1:$W$100,9,FALSE)</f>
        <v>Rosaceae</v>
      </c>
      <c r="U2150" t="str">
        <f>VLOOKUP($D2150,Artslister!$A$1:$W$100,10,FALSE)</f>
        <v>Prunus</v>
      </c>
      <c r="V2150" t="str">
        <f>VLOOKUP($D2150,Artslister!$A$1:$W$100,11,FALSE)</f>
        <v>spinosa</v>
      </c>
      <c r="W2150">
        <f>VLOOKUP($D2150,Artslister!$A$1:$W$100,12,FALSE)</f>
        <v>0</v>
      </c>
      <c r="X2150" t="str">
        <f>VLOOKUP($D2150,Artslister!$A$1:$W$100,13,FALSE)</f>
        <v>L.</v>
      </c>
      <c r="Y2150" t="str">
        <f>VLOOKUP($D2150,Artslister!$A$1:$W$100,15,FALSE)</f>
        <v>LC</v>
      </c>
      <c r="Z2150" t="e">
        <f>VLOOKUP($D2150,Artslister!$A$1:$W$100,17,FALSE)</f>
        <v>#N/A</v>
      </c>
    </row>
    <row r="2151" spans="1:26" x14ac:dyDescent="0.3">
      <c r="A2151" t="s">
        <v>109</v>
      </c>
      <c r="B2151">
        <v>2022</v>
      </c>
      <c r="C2151" t="s">
        <v>1332</v>
      </c>
      <c r="D2151" t="s">
        <v>1717</v>
      </c>
      <c r="E2151">
        <v>7</v>
      </c>
      <c r="J2151">
        <v>1</v>
      </c>
      <c r="M2151" t="str">
        <f>VLOOKUP($D2151,Artslister!$A$1:$W$100,2,FALSE)</f>
        <v>Prunus spinosa</v>
      </c>
      <c r="N2151" t="str">
        <f>VLOOKUP($D2151,Artslister!$A$1:$W$100,3,FALSE)</f>
        <v>103380</v>
      </c>
      <c r="O2151" t="str">
        <f>VLOOKUP($D2151,Artslister!$A$1:$W$100,4,FALSE)</f>
        <v>63340</v>
      </c>
      <c r="P2151" t="str">
        <f>VLOOKUP($D2151,Artslister!$A$1:$W$100,5,FALSE)</f>
        <v>Plantae</v>
      </c>
      <c r="Q2151" t="str">
        <f>VLOOKUP($D2151,Artslister!$A$1:$W$100,6,FALSE)</f>
        <v>Magnoliophyta</v>
      </c>
      <c r="R2151" t="str">
        <f>VLOOKUP($D2151,Artslister!$A$1:$W$100,7,FALSE)</f>
        <v>Eudicots</v>
      </c>
      <c r="S2151" t="str">
        <f>VLOOKUP($D2151,Artslister!$A$1:$W$100,8,FALSE)</f>
        <v>Rosales</v>
      </c>
      <c r="T2151" t="str">
        <f>VLOOKUP($D2151,Artslister!$A$1:$W$100,9,FALSE)</f>
        <v>Rosaceae</v>
      </c>
      <c r="U2151" t="str">
        <f>VLOOKUP($D2151,Artslister!$A$1:$W$100,10,FALSE)</f>
        <v>Prunus</v>
      </c>
      <c r="V2151" t="str">
        <f>VLOOKUP($D2151,Artslister!$A$1:$W$100,11,FALSE)</f>
        <v>spinosa</v>
      </c>
      <c r="W2151">
        <f>VLOOKUP($D2151,Artslister!$A$1:$W$100,12,FALSE)</f>
        <v>0</v>
      </c>
      <c r="X2151" t="str">
        <f>VLOOKUP($D2151,Artslister!$A$1:$W$100,13,FALSE)</f>
        <v>L.</v>
      </c>
      <c r="Y2151" t="str">
        <f>VLOOKUP($D2151,Artslister!$A$1:$W$100,15,FALSE)</f>
        <v>LC</v>
      </c>
      <c r="Z2151" t="e">
        <f>VLOOKUP($D2151,Artslister!$A$1:$W$100,17,FALSE)</f>
        <v>#N/A</v>
      </c>
    </row>
    <row r="2152" spans="1:26" x14ac:dyDescent="0.3">
      <c r="A2152" s="58" t="s">
        <v>104</v>
      </c>
      <c r="B2152" s="58">
        <v>2022</v>
      </c>
      <c r="C2152" t="s">
        <v>1145</v>
      </c>
      <c r="D2152" t="s">
        <v>1717</v>
      </c>
      <c r="E2152">
        <v>5</v>
      </c>
      <c r="I2152">
        <v>1</v>
      </c>
      <c r="M2152" t="str">
        <f>VLOOKUP($D2152,Artslister!$A$1:$W$100,2,FALSE)</f>
        <v>Prunus spinosa</v>
      </c>
      <c r="N2152" t="str">
        <f>VLOOKUP($D2152,Artslister!$A$1:$W$100,3,FALSE)</f>
        <v>103380</v>
      </c>
      <c r="O2152" t="str">
        <f>VLOOKUP($D2152,Artslister!$A$1:$W$100,4,FALSE)</f>
        <v>63340</v>
      </c>
      <c r="P2152" t="str">
        <f>VLOOKUP($D2152,Artslister!$A$1:$W$100,5,FALSE)</f>
        <v>Plantae</v>
      </c>
      <c r="Q2152" t="str">
        <f>VLOOKUP($D2152,Artslister!$A$1:$W$100,6,FALSE)</f>
        <v>Magnoliophyta</v>
      </c>
      <c r="R2152" t="str">
        <f>VLOOKUP($D2152,Artslister!$A$1:$W$100,7,FALSE)</f>
        <v>Eudicots</v>
      </c>
      <c r="S2152" t="str">
        <f>VLOOKUP($D2152,Artslister!$A$1:$W$100,8,FALSE)</f>
        <v>Rosales</v>
      </c>
      <c r="T2152" t="str">
        <f>VLOOKUP($D2152,Artslister!$A$1:$W$100,9,FALSE)</f>
        <v>Rosaceae</v>
      </c>
      <c r="U2152" t="str">
        <f>VLOOKUP($D2152,Artslister!$A$1:$W$100,10,FALSE)</f>
        <v>Prunus</v>
      </c>
      <c r="V2152" t="str">
        <f>VLOOKUP($D2152,Artslister!$A$1:$W$100,11,FALSE)</f>
        <v>spinosa</v>
      </c>
      <c r="W2152">
        <f>VLOOKUP($D2152,Artslister!$A$1:$W$100,12,FALSE)</f>
        <v>0</v>
      </c>
      <c r="X2152" t="str">
        <f>VLOOKUP($D2152,Artslister!$A$1:$W$100,13,FALSE)</f>
        <v>L.</v>
      </c>
      <c r="Y2152" t="str">
        <f>VLOOKUP($D2152,Artslister!$A$1:$W$100,15,FALSE)</f>
        <v>LC</v>
      </c>
      <c r="Z2152" t="e">
        <f>VLOOKUP($D2152,Artslister!$A$1:$W$100,17,FALSE)</f>
        <v>#N/A</v>
      </c>
    </row>
    <row r="2153" spans="1:26" x14ac:dyDescent="0.3">
      <c r="A2153" t="s">
        <v>12</v>
      </c>
      <c r="B2153">
        <v>2019</v>
      </c>
      <c r="C2153" t="s">
        <v>1204</v>
      </c>
      <c r="D2153" t="s">
        <v>1758</v>
      </c>
      <c r="E2153">
        <v>2</v>
      </c>
      <c r="F2153">
        <v>1</v>
      </c>
      <c r="M2153" t="str">
        <f>VLOOKUP($D2153,Artslister!$A$1:$W$100,2,FALSE)</f>
        <v>Thalictrum simplex subsp. simplex</v>
      </c>
      <c r="N2153" t="str">
        <f>VLOOKUP($D2153,Artslister!$A$1:$W$100,3,FALSE)</f>
        <v>103188</v>
      </c>
      <c r="O2153" t="str">
        <f>VLOOKUP($D2153,Artslister!$A$1:$W$100,4,FALSE)</f>
        <v>63148</v>
      </c>
      <c r="P2153" t="str">
        <f>VLOOKUP($D2153,Artslister!$A$1:$W$100,5,FALSE)</f>
        <v>Plantae</v>
      </c>
      <c r="Q2153" t="str">
        <f>VLOOKUP($D2153,Artslister!$A$1:$W$100,6,FALSE)</f>
        <v>Magnoliophyta</v>
      </c>
      <c r="R2153" t="str">
        <f>VLOOKUP($D2153,Artslister!$A$1:$W$100,7,FALSE)</f>
        <v>Eudicots</v>
      </c>
      <c r="S2153" t="str">
        <f>VLOOKUP($D2153,Artslister!$A$1:$W$100,8,FALSE)</f>
        <v>Ranunculales</v>
      </c>
      <c r="T2153" t="str">
        <f>VLOOKUP($D2153,Artslister!$A$1:$W$100,9,FALSE)</f>
        <v>Ranunculaceae</v>
      </c>
      <c r="U2153" t="str">
        <f>VLOOKUP($D2153,Artslister!$A$1:$W$100,10,FALSE)</f>
        <v>Thalictrum</v>
      </c>
      <c r="V2153" t="str">
        <f>VLOOKUP($D2153,Artslister!$A$1:$W$100,11,FALSE)</f>
        <v>simplex</v>
      </c>
      <c r="W2153" t="str">
        <f>VLOOKUP($D2153,Artslister!$A$1:$W$100,12,FALSE)</f>
        <v>simplex</v>
      </c>
      <c r="X2153" t="str">
        <f>VLOOKUP($D2153,Artslister!$A$1:$W$100,13,FALSE)</f>
        <v>L.</v>
      </c>
      <c r="Y2153" t="str">
        <f>VLOOKUP($D2153,Artslister!$A$1:$W$100,15,FALSE)</f>
        <v>NT</v>
      </c>
      <c r="Z2153" t="e">
        <f>VLOOKUP($D2153,Artslister!$A$1:$W$100,17,FALSE)</f>
        <v>#N/A</v>
      </c>
    </row>
    <row r="2154" spans="1:26" x14ac:dyDescent="0.3">
      <c r="A2154" t="s">
        <v>12</v>
      </c>
      <c r="B2154">
        <v>2019</v>
      </c>
      <c r="C2154" t="s">
        <v>1198</v>
      </c>
      <c r="D2154" t="s">
        <v>1758</v>
      </c>
      <c r="E2154">
        <v>5</v>
      </c>
      <c r="F2154">
        <v>1</v>
      </c>
      <c r="M2154" t="str">
        <f>VLOOKUP($D2154,Artslister!$A$1:$W$100,2,FALSE)</f>
        <v>Thalictrum simplex subsp. simplex</v>
      </c>
      <c r="N2154" t="str">
        <f>VLOOKUP($D2154,Artslister!$A$1:$W$100,3,FALSE)</f>
        <v>103188</v>
      </c>
      <c r="O2154" t="str">
        <f>VLOOKUP($D2154,Artslister!$A$1:$W$100,4,FALSE)</f>
        <v>63148</v>
      </c>
      <c r="P2154" t="str">
        <f>VLOOKUP($D2154,Artslister!$A$1:$W$100,5,FALSE)</f>
        <v>Plantae</v>
      </c>
      <c r="Q2154" t="str">
        <f>VLOOKUP($D2154,Artslister!$A$1:$W$100,6,FALSE)</f>
        <v>Magnoliophyta</v>
      </c>
      <c r="R2154" t="str">
        <f>VLOOKUP($D2154,Artslister!$A$1:$W$100,7,FALSE)</f>
        <v>Eudicots</v>
      </c>
      <c r="S2154" t="str">
        <f>VLOOKUP($D2154,Artslister!$A$1:$W$100,8,FALSE)</f>
        <v>Ranunculales</v>
      </c>
      <c r="T2154" t="str">
        <f>VLOOKUP($D2154,Artslister!$A$1:$W$100,9,FALSE)</f>
        <v>Ranunculaceae</v>
      </c>
      <c r="U2154" t="str">
        <f>VLOOKUP($D2154,Artslister!$A$1:$W$100,10,FALSE)</f>
        <v>Thalictrum</v>
      </c>
      <c r="V2154" t="str">
        <f>VLOOKUP($D2154,Artslister!$A$1:$W$100,11,FALSE)</f>
        <v>simplex</v>
      </c>
      <c r="W2154" t="str">
        <f>VLOOKUP($D2154,Artslister!$A$1:$W$100,12,FALSE)</f>
        <v>simplex</v>
      </c>
      <c r="X2154" t="str">
        <f>VLOOKUP($D2154,Artslister!$A$1:$W$100,13,FALSE)</f>
        <v>L.</v>
      </c>
      <c r="Y2154" t="str">
        <f>VLOOKUP($D2154,Artslister!$A$1:$W$100,15,FALSE)</f>
        <v>NT</v>
      </c>
      <c r="Z2154" t="e">
        <f>VLOOKUP($D2154,Artslister!$A$1:$W$100,17,FALSE)</f>
        <v>#N/A</v>
      </c>
    </row>
    <row r="2155" spans="1:26" x14ac:dyDescent="0.3">
      <c r="A2155" t="s">
        <v>27</v>
      </c>
      <c r="B2155">
        <v>2020</v>
      </c>
      <c r="C2155" t="s">
        <v>1174</v>
      </c>
      <c r="D2155" t="s">
        <v>1758</v>
      </c>
      <c r="E2155">
        <v>1</v>
      </c>
      <c r="F2155">
        <v>1</v>
      </c>
      <c r="M2155" t="str">
        <f>VLOOKUP($D2155,Artslister!$A$1:$W$100,2,FALSE)</f>
        <v>Thalictrum simplex subsp. simplex</v>
      </c>
      <c r="N2155" t="str">
        <f>VLOOKUP($D2155,Artslister!$A$1:$W$100,3,FALSE)</f>
        <v>103188</v>
      </c>
      <c r="O2155" t="str">
        <f>VLOOKUP($D2155,Artslister!$A$1:$W$100,4,FALSE)</f>
        <v>63148</v>
      </c>
      <c r="P2155" t="str">
        <f>VLOOKUP($D2155,Artslister!$A$1:$W$100,5,FALSE)</f>
        <v>Plantae</v>
      </c>
      <c r="Q2155" t="str">
        <f>VLOOKUP($D2155,Artslister!$A$1:$W$100,6,FALSE)</f>
        <v>Magnoliophyta</v>
      </c>
      <c r="R2155" t="str">
        <f>VLOOKUP($D2155,Artslister!$A$1:$W$100,7,FALSE)</f>
        <v>Eudicots</v>
      </c>
      <c r="S2155" t="str">
        <f>VLOOKUP($D2155,Artslister!$A$1:$W$100,8,FALSE)</f>
        <v>Ranunculales</v>
      </c>
      <c r="T2155" t="str">
        <f>VLOOKUP($D2155,Artslister!$A$1:$W$100,9,FALSE)</f>
        <v>Ranunculaceae</v>
      </c>
      <c r="U2155" t="str">
        <f>VLOOKUP($D2155,Artslister!$A$1:$W$100,10,FALSE)</f>
        <v>Thalictrum</v>
      </c>
      <c r="V2155" t="str">
        <f>VLOOKUP($D2155,Artslister!$A$1:$W$100,11,FALSE)</f>
        <v>simplex</v>
      </c>
      <c r="W2155" t="str">
        <f>VLOOKUP($D2155,Artslister!$A$1:$W$100,12,FALSE)</f>
        <v>simplex</v>
      </c>
      <c r="X2155" t="str">
        <f>VLOOKUP($D2155,Artslister!$A$1:$W$100,13,FALSE)</f>
        <v>L.</v>
      </c>
      <c r="Y2155" t="str">
        <f>VLOOKUP($D2155,Artslister!$A$1:$W$100,15,FALSE)</f>
        <v>NT</v>
      </c>
      <c r="Z2155" t="e">
        <f>VLOOKUP($D2155,Artslister!$A$1:$W$100,17,FALSE)</f>
        <v>#N/A</v>
      </c>
    </row>
    <row r="2156" spans="1:26" x14ac:dyDescent="0.3">
      <c r="A2156" t="s">
        <v>12</v>
      </c>
      <c r="B2156">
        <v>2020</v>
      </c>
      <c r="C2156" t="s">
        <v>1198</v>
      </c>
      <c r="D2156" t="s">
        <v>1758</v>
      </c>
      <c r="E2156">
        <v>5</v>
      </c>
      <c r="F2156">
        <v>1</v>
      </c>
      <c r="M2156" t="str">
        <f>VLOOKUP($D2156,Artslister!$A$1:$W$100,2,FALSE)</f>
        <v>Thalictrum simplex subsp. simplex</v>
      </c>
      <c r="N2156" t="str">
        <f>VLOOKUP($D2156,Artslister!$A$1:$W$100,3,FALSE)</f>
        <v>103188</v>
      </c>
      <c r="O2156" t="str">
        <f>VLOOKUP($D2156,Artslister!$A$1:$W$100,4,FALSE)</f>
        <v>63148</v>
      </c>
      <c r="P2156" t="str">
        <f>VLOOKUP($D2156,Artslister!$A$1:$W$100,5,FALSE)</f>
        <v>Plantae</v>
      </c>
      <c r="Q2156" t="str">
        <f>VLOOKUP($D2156,Artslister!$A$1:$W$100,6,FALSE)</f>
        <v>Magnoliophyta</v>
      </c>
      <c r="R2156" t="str">
        <f>VLOOKUP($D2156,Artslister!$A$1:$W$100,7,FALSE)</f>
        <v>Eudicots</v>
      </c>
      <c r="S2156" t="str">
        <f>VLOOKUP($D2156,Artslister!$A$1:$W$100,8,FALSE)</f>
        <v>Ranunculales</v>
      </c>
      <c r="T2156" t="str">
        <f>VLOOKUP($D2156,Artslister!$A$1:$W$100,9,FALSE)</f>
        <v>Ranunculaceae</v>
      </c>
      <c r="U2156" t="str">
        <f>VLOOKUP($D2156,Artslister!$A$1:$W$100,10,FALSE)</f>
        <v>Thalictrum</v>
      </c>
      <c r="V2156" t="str">
        <f>VLOOKUP($D2156,Artslister!$A$1:$W$100,11,FALSE)</f>
        <v>simplex</v>
      </c>
      <c r="W2156" t="str">
        <f>VLOOKUP($D2156,Artslister!$A$1:$W$100,12,FALSE)</f>
        <v>simplex</v>
      </c>
      <c r="X2156" t="str">
        <f>VLOOKUP($D2156,Artslister!$A$1:$W$100,13,FALSE)</f>
        <v>L.</v>
      </c>
      <c r="Y2156" t="str">
        <f>VLOOKUP($D2156,Artslister!$A$1:$W$100,15,FALSE)</f>
        <v>NT</v>
      </c>
      <c r="Z2156" t="e">
        <f>VLOOKUP($D2156,Artslister!$A$1:$W$100,17,FALSE)</f>
        <v>#N/A</v>
      </c>
    </row>
    <row r="2157" spans="1:26" x14ac:dyDescent="0.3">
      <c r="A2157" t="s">
        <v>12</v>
      </c>
      <c r="B2157">
        <v>2020</v>
      </c>
      <c r="C2157" t="s">
        <v>1204</v>
      </c>
      <c r="D2157" t="s">
        <v>1758</v>
      </c>
      <c r="E2157">
        <v>1</v>
      </c>
      <c r="F2157">
        <v>1</v>
      </c>
      <c r="M2157" t="str">
        <f>VLOOKUP($D2157,Artslister!$A$1:$W$100,2,FALSE)</f>
        <v>Thalictrum simplex subsp. simplex</v>
      </c>
      <c r="N2157" t="str">
        <f>VLOOKUP($D2157,Artslister!$A$1:$W$100,3,FALSE)</f>
        <v>103188</v>
      </c>
      <c r="O2157" t="str">
        <f>VLOOKUP($D2157,Artslister!$A$1:$W$100,4,FALSE)</f>
        <v>63148</v>
      </c>
      <c r="P2157" t="str">
        <f>VLOOKUP($D2157,Artslister!$A$1:$W$100,5,FALSE)</f>
        <v>Plantae</v>
      </c>
      <c r="Q2157" t="str">
        <f>VLOOKUP($D2157,Artslister!$A$1:$W$100,6,FALSE)</f>
        <v>Magnoliophyta</v>
      </c>
      <c r="R2157" t="str">
        <f>VLOOKUP($D2157,Artslister!$A$1:$W$100,7,FALSE)</f>
        <v>Eudicots</v>
      </c>
      <c r="S2157" t="str">
        <f>VLOOKUP($D2157,Artslister!$A$1:$W$100,8,FALSE)</f>
        <v>Ranunculales</v>
      </c>
      <c r="T2157" t="str">
        <f>VLOOKUP($D2157,Artslister!$A$1:$W$100,9,FALSE)</f>
        <v>Ranunculaceae</v>
      </c>
      <c r="U2157" t="str">
        <f>VLOOKUP($D2157,Artslister!$A$1:$W$100,10,FALSE)</f>
        <v>Thalictrum</v>
      </c>
      <c r="V2157" t="str">
        <f>VLOOKUP($D2157,Artslister!$A$1:$W$100,11,FALSE)</f>
        <v>simplex</v>
      </c>
      <c r="W2157" t="str">
        <f>VLOOKUP($D2157,Artslister!$A$1:$W$100,12,FALSE)</f>
        <v>simplex</v>
      </c>
      <c r="X2157" t="str">
        <f>VLOOKUP($D2157,Artslister!$A$1:$W$100,13,FALSE)</f>
        <v>L.</v>
      </c>
      <c r="Y2157" t="str">
        <f>VLOOKUP($D2157,Artslister!$A$1:$W$100,15,FALSE)</f>
        <v>NT</v>
      </c>
      <c r="Z2157" t="e">
        <f>VLOOKUP($D2157,Artslister!$A$1:$W$100,17,FALSE)</f>
        <v>#N/A</v>
      </c>
    </row>
    <row r="2158" spans="1:26" x14ac:dyDescent="0.3">
      <c r="A2158" t="s">
        <v>12</v>
      </c>
      <c r="B2158">
        <v>2020</v>
      </c>
      <c r="C2158" t="s">
        <v>1200</v>
      </c>
      <c r="D2158" t="s">
        <v>1758</v>
      </c>
      <c r="E2158">
        <v>1</v>
      </c>
      <c r="F2158">
        <v>1</v>
      </c>
      <c r="M2158" t="str">
        <f>VLOOKUP($D2158,Artslister!$A$1:$W$100,2,FALSE)</f>
        <v>Thalictrum simplex subsp. simplex</v>
      </c>
      <c r="N2158" t="str">
        <f>VLOOKUP($D2158,Artslister!$A$1:$W$100,3,FALSE)</f>
        <v>103188</v>
      </c>
      <c r="O2158" t="str">
        <f>VLOOKUP($D2158,Artslister!$A$1:$W$100,4,FALSE)</f>
        <v>63148</v>
      </c>
      <c r="P2158" t="str">
        <f>VLOOKUP($D2158,Artslister!$A$1:$W$100,5,FALSE)</f>
        <v>Plantae</v>
      </c>
      <c r="Q2158" t="str">
        <f>VLOOKUP($D2158,Artslister!$A$1:$W$100,6,FALSE)</f>
        <v>Magnoliophyta</v>
      </c>
      <c r="R2158" t="str">
        <f>VLOOKUP($D2158,Artslister!$A$1:$W$100,7,FALSE)</f>
        <v>Eudicots</v>
      </c>
      <c r="S2158" t="str">
        <f>VLOOKUP($D2158,Artslister!$A$1:$W$100,8,FALSE)</f>
        <v>Ranunculales</v>
      </c>
      <c r="T2158" t="str">
        <f>VLOOKUP($D2158,Artslister!$A$1:$W$100,9,FALSE)</f>
        <v>Ranunculaceae</v>
      </c>
      <c r="U2158" t="str">
        <f>VLOOKUP($D2158,Artslister!$A$1:$W$100,10,FALSE)</f>
        <v>Thalictrum</v>
      </c>
      <c r="V2158" t="str">
        <f>VLOOKUP($D2158,Artslister!$A$1:$W$100,11,FALSE)</f>
        <v>simplex</v>
      </c>
      <c r="W2158" t="str">
        <f>VLOOKUP($D2158,Artslister!$A$1:$W$100,12,FALSE)</f>
        <v>simplex</v>
      </c>
      <c r="X2158" t="str">
        <f>VLOOKUP($D2158,Artslister!$A$1:$W$100,13,FALSE)</f>
        <v>L.</v>
      </c>
      <c r="Y2158" t="str">
        <f>VLOOKUP($D2158,Artslister!$A$1:$W$100,15,FALSE)</f>
        <v>NT</v>
      </c>
      <c r="Z2158" t="e">
        <f>VLOOKUP($D2158,Artslister!$A$1:$W$100,17,FALSE)</f>
        <v>#N/A</v>
      </c>
    </row>
    <row r="2159" spans="1:26" x14ac:dyDescent="0.3">
      <c r="A2159" t="s">
        <v>27</v>
      </c>
      <c r="B2159">
        <v>2021</v>
      </c>
      <c r="C2159" t="s">
        <v>1180</v>
      </c>
      <c r="D2159" t="s">
        <v>1758</v>
      </c>
      <c r="E2159">
        <v>1</v>
      </c>
      <c r="F2159">
        <v>1</v>
      </c>
      <c r="M2159" t="str">
        <f>VLOOKUP($D2159,Artslister!$A$1:$W$100,2,FALSE)</f>
        <v>Thalictrum simplex subsp. simplex</v>
      </c>
      <c r="N2159" t="str">
        <f>VLOOKUP($D2159,Artslister!$A$1:$W$100,3,FALSE)</f>
        <v>103188</v>
      </c>
      <c r="O2159" t="str">
        <f>VLOOKUP($D2159,Artslister!$A$1:$W$100,4,FALSE)</f>
        <v>63148</v>
      </c>
      <c r="P2159" t="str">
        <f>VLOOKUP($D2159,Artslister!$A$1:$W$100,5,FALSE)</f>
        <v>Plantae</v>
      </c>
      <c r="Q2159" t="str">
        <f>VLOOKUP($D2159,Artslister!$A$1:$W$100,6,FALSE)</f>
        <v>Magnoliophyta</v>
      </c>
      <c r="R2159" t="str">
        <f>VLOOKUP($D2159,Artslister!$A$1:$W$100,7,FALSE)</f>
        <v>Eudicots</v>
      </c>
      <c r="S2159" t="str">
        <f>VLOOKUP($D2159,Artslister!$A$1:$W$100,8,FALSE)</f>
        <v>Ranunculales</v>
      </c>
      <c r="T2159" t="str">
        <f>VLOOKUP($D2159,Artslister!$A$1:$W$100,9,FALSE)</f>
        <v>Ranunculaceae</v>
      </c>
      <c r="U2159" t="str">
        <f>VLOOKUP($D2159,Artslister!$A$1:$W$100,10,FALSE)</f>
        <v>Thalictrum</v>
      </c>
      <c r="V2159" t="str">
        <f>VLOOKUP($D2159,Artslister!$A$1:$W$100,11,FALSE)</f>
        <v>simplex</v>
      </c>
      <c r="W2159" t="str">
        <f>VLOOKUP($D2159,Artslister!$A$1:$W$100,12,FALSE)</f>
        <v>simplex</v>
      </c>
      <c r="X2159" t="str">
        <f>VLOOKUP($D2159,Artslister!$A$1:$W$100,13,FALSE)</f>
        <v>L.</v>
      </c>
      <c r="Y2159" t="str">
        <f>VLOOKUP($D2159,Artslister!$A$1:$W$100,15,FALSE)</f>
        <v>NT</v>
      </c>
      <c r="Z2159" t="e">
        <f>VLOOKUP($D2159,Artslister!$A$1:$W$100,17,FALSE)</f>
        <v>#N/A</v>
      </c>
    </row>
    <row r="2160" spans="1:26" x14ac:dyDescent="0.3">
      <c r="A2160" t="s">
        <v>12</v>
      </c>
      <c r="B2160">
        <v>2021</v>
      </c>
      <c r="C2160" t="s">
        <v>1196</v>
      </c>
      <c r="D2160" t="s">
        <v>1758</v>
      </c>
      <c r="E2160">
        <v>1</v>
      </c>
      <c r="F2160">
        <v>1</v>
      </c>
      <c r="M2160" t="str">
        <f>VLOOKUP($D2160,Artslister!$A$1:$W$100,2,FALSE)</f>
        <v>Thalictrum simplex subsp. simplex</v>
      </c>
      <c r="N2160" t="str">
        <f>VLOOKUP($D2160,Artslister!$A$1:$W$100,3,FALSE)</f>
        <v>103188</v>
      </c>
      <c r="O2160" t="str">
        <f>VLOOKUP($D2160,Artslister!$A$1:$W$100,4,FALSE)</f>
        <v>63148</v>
      </c>
      <c r="P2160" t="str">
        <f>VLOOKUP($D2160,Artslister!$A$1:$W$100,5,FALSE)</f>
        <v>Plantae</v>
      </c>
      <c r="Q2160" t="str">
        <f>VLOOKUP($D2160,Artslister!$A$1:$W$100,6,FALSE)</f>
        <v>Magnoliophyta</v>
      </c>
      <c r="R2160" t="str">
        <f>VLOOKUP($D2160,Artslister!$A$1:$W$100,7,FALSE)</f>
        <v>Eudicots</v>
      </c>
      <c r="S2160" t="str">
        <f>VLOOKUP($D2160,Artslister!$A$1:$W$100,8,FALSE)</f>
        <v>Ranunculales</v>
      </c>
      <c r="T2160" t="str">
        <f>VLOOKUP($D2160,Artslister!$A$1:$W$100,9,FALSE)</f>
        <v>Ranunculaceae</v>
      </c>
      <c r="U2160" t="str">
        <f>VLOOKUP($D2160,Artslister!$A$1:$W$100,10,FALSE)</f>
        <v>Thalictrum</v>
      </c>
      <c r="V2160" t="str">
        <f>VLOOKUP($D2160,Artslister!$A$1:$W$100,11,FALSE)</f>
        <v>simplex</v>
      </c>
      <c r="W2160" t="str">
        <f>VLOOKUP($D2160,Artslister!$A$1:$W$100,12,FALSE)</f>
        <v>simplex</v>
      </c>
      <c r="X2160" t="str">
        <f>VLOOKUP($D2160,Artslister!$A$1:$W$100,13,FALSE)</f>
        <v>L.</v>
      </c>
      <c r="Y2160" t="str">
        <f>VLOOKUP($D2160,Artslister!$A$1:$W$100,15,FALSE)</f>
        <v>NT</v>
      </c>
      <c r="Z2160" t="e">
        <f>VLOOKUP($D2160,Artslister!$A$1:$W$100,17,FALSE)</f>
        <v>#N/A</v>
      </c>
    </row>
    <row r="2161" spans="1:26" x14ac:dyDescent="0.3">
      <c r="A2161" t="s">
        <v>12</v>
      </c>
      <c r="B2161">
        <v>2021</v>
      </c>
      <c r="C2161" t="s">
        <v>1200</v>
      </c>
      <c r="D2161" t="s">
        <v>1758</v>
      </c>
      <c r="E2161">
        <v>5</v>
      </c>
      <c r="F2161">
        <v>1</v>
      </c>
      <c r="M2161" t="str">
        <f>VLOOKUP($D2161,Artslister!$A$1:$W$100,2,FALSE)</f>
        <v>Thalictrum simplex subsp. simplex</v>
      </c>
      <c r="N2161" t="str">
        <f>VLOOKUP($D2161,Artslister!$A$1:$W$100,3,FALSE)</f>
        <v>103188</v>
      </c>
      <c r="O2161" t="str">
        <f>VLOOKUP($D2161,Artslister!$A$1:$W$100,4,FALSE)</f>
        <v>63148</v>
      </c>
      <c r="P2161" t="str">
        <f>VLOOKUP($D2161,Artslister!$A$1:$W$100,5,FALSE)</f>
        <v>Plantae</v>
      </c>
      <c r="Q2161" t="str">
        <f>VLOOKUP($D2161,Artslister!$A$1:$W$100,6,FALSE)</f>
        <v>Magnoliophyta</v>
      </c>
      <c r="R2161" t="str">
        <f>VLOOKUP($D2161,Artslister!$A$1:$W$100,7,FALSE)</f>
        <v>Eudicots</v>
      </c>
      <c r="S2161" t="str">
        <f>VLOOKUP($D2161,Artslister!$A$1:$W$100,8,FALSE)</f>
        <v>Ranunculales</v>
      </c>
      <c r="T2161" t="str">
        <f>VLOOKUP($D2161,Artslister!$A$1:$W$100,9,FALSE)</f>
        <v>Ranunculaceae</v>
      </c>
      <c r="U2161" t="str">
        <f>VLOOKUP($D2161,Artslister!$A$1:$W$100,10,FALSE)</f>
        <v>Thalictrum</v>
      </c>
      <c r="V2161" t="str">
        <f>VLOOKUP($D2161,Artslister!$A$1:$W$100,11,FALSE)</f>
        <v>simplex</v>
      </c>
      <c r="W2161" t="str">
        <f>VLOOKUP($D2161,Artslister!$A$1:$W$100,12,FALSE)</f>
        <v>simplex</v>
      </c>
      <c r="X2161" t="str">
        <f>VLOOKUP($D2161,Artslister!$A$1:$W$100,13,FALSE)</f>
        <v>L.</v>
      </c>
      <c r="Y2161" t="str">
        <f>VLOOKUP($D2161,Artslister!$A$1:$W$100,15,FALSE)</f>
        <v>NT</v>
      </c>
      <c r="Z2161" t="e">
        <f>VLOOKUP($D2161,Artslister!$A$1:$W$100,17,FALSE)</f>
        <v>#N/A</v>
      </c>
    </row>
    <row r="2162" spans="1:26" x14ac:dyDescent="0.3">
      <c r="A2162" t="s">
        <v>12</v>
      </c>
      <c r="B2162">
        <v>2021</v>
      </c>
      <c r="C2162" t="s">
        <v>1198</v>
      </c>
      <c r="D2162" t="s">
        <v>1758</v>
      </c>
      <c r="E2162">
        <v>30</v>
      </c>
      <c r="F2162">
        <v>1</v>
      </c>
      <c r="M2162" t="str">
        <f>VLOOKUP($D2162,Artslister!$A$1:$W$100,2,FALSE)</f>
        <v>Thalictrum simplex subsp. simplex</v>
      </c>
      <c r="N2162" t="str">
        <f>VLOOKUP($D2162,Artslister!$A$1:$W$100,3,FALSE)</f>
        <v>103188</v>
      </c>
      <c r="O2162" t="str">
        <f>VLOOKUP($D2162,Artslister!$A$1:$W$100,4,FALSE)</f>
        <v>63148</v>
      </c>
      <c r="P2162" t="str">
        <f>VLOOKUP($D2162,Artslister!$A$1:$W$100,5,FALSE)</f>
        <v>Plantae</v>
      </c>
      <c r="Q2162" t="str">
        <f>VLOOKUP($D2162,Artslister!$A$1:$W$100,6,FALSE)</f>
        <v>Magnoliophyta</v>
      </c>
      <c r="R2162" t="str">
        <f>VLOOKUP($D2162,Artslister!$A$1:$W$100,7,FALSE)</f>
        <v>Eudicots</v>
      </c>
      <c r="S2162" t="str">
        <f>VLOOKUP($D2162,Artslister!$A$1:$W$100,8,FALSE)</f>
        <v>Ranunculales</v>
      </c>
      <c r="T2162" t="str">
        <f>VLOOKUP($D2162,Artslister!$A$1:$W$100,9,FALSE)</f>
        <v>Ranunculaceae</v>
      </c>
      <c r="U2162" t="str">
        <f>VLOOKUP($D2162,Artslister!$A$1:$W$100,10,FALSE)</f>
        <v>Thalictrum</v>
      </c>
      <c r="V2162" t="str">
        <f>VLOOKUP($D2162,Artslister!$A$1:$W$100,11,FALSE)</f>
        <v>simplex</v>
      </c>
      <c r="W2162" t="str">
        <f>VLOOKUP($D2162,Artslister!$A$1:$W$100,12,FALSE)</f>
        <v>simplex</v>
      </c>
      <c r="X2162" t="str">
        <f>VLOOKUP($D2162,Artslister!$A$1:$W$100,13,FALSE)</f>
        <v>L.</v>
      </c>
      <c r="Y2162" t="str">
        <f>VLOOKUP($D2162,Artslister!$A$1:$W$100,15,FALSE)</f>
        <v>NT</v>
      </c>
      <c r="Z2162" t="e">
        <f>VLOOKUP($D2162,Artslister!$A$1:$W$100,17,FALSE)</f>
        <v>#N/A</v>
      </c>
    </row>
    <row r="2163" spans="1:26" x14ac:dyDescent="0.3">
      <c r="A2163" t="s">
        <v>12</v>
      </c>
      <c r="B2163">
        <v>2021</v>
      </c>
      <c r="C2163" t="s">
        <v>1199</v>
      </c>
      <c r="D2163" t="s">
        <v>1758</v>
      </c>
      <c r="E2163">
        <v>1</v>
      </c>
      <c r="F2163">
        <v>1</v>
      </c>
      <c r="M2163" t="str">
        <f>VLOOKUP($D2163,Artslister!$A$1:$W$100,2,FALSE)</f>
        <v>Thalictrum simplex subsp. simplex</v>
      </c>
      <c r="N2163" t="str">
        <f>VLOOKUP($D2163,Artslister!$A$1:$W$100,3,FALSE)</f>
        <v>103188</v>
      </c>
      <c r="O2163" t="str">
        <f>VLOOKUP($D2163,Artslister!$A$1:$W$100,4,FALSE)</f>
        <v>63148</v>
      </c>
      <c r="P2163" t="str">
        <f>VLOOKUP($D2163,Artslister!$A$1:$W$100,5,FALSE)</f>
        <v>Plantae</v>
      </c>
      <c r="Q2163" t="str">
        <f>VLOOKUP($D2163,Artslister!$A$1:$W$100,6,FALSE)</f>
        <v>Magnoliophyta</v>
      </c>
      <c r="R2163" t="str">
        <f>VLOOKUP($D2163,Artslister!$A$1:$W$100,7,FALSE)</f>
        <v>Eudicots</v>
      </c>
      <c r="S2163" t="str">
        <f>VLOOKUP($D2163,Artslister!$A$1:$W$100,8,FALSE)</f>
        <v>Ranunculales</v>
      </c>
      <c r="T2163" t="str">
        <f>VLOOKUP($D2163,Artslister!$A$1:$W$100,9,FALSE)</f>
        <v>Ranunculaceae</v>
      </c>
      <c r="U2163" t="str">
        <f>VLOOKUP($D2163,Artslister!$A$1:$W$100,10,FALSE)</f>
        <v>Thalictrum</v>
      </c>
      <c r="V2163" t="str">
        <f>VLOOKUP($D2163,Artslister!$A$1:$W$100,11,FALSE)</f>
        <v>simplex</v>
      </c>
      <c r="W2163" t="str">
        <f>VLOOKUP($D2163,Artslister!$A$1:$W$100,12,FALSE)</f>
        <v>simplex</v>
      </c>
      <c r="X2163" t="str">
        <f>VLOOKUP($D2163,Artslister!$A$1:$W$100,13,FALSE)</f>
        <v>L.</v>
      </c>
      <c r="Y2163" t="str">
        <f>VLOOKUP($D2163,Artslister!$A$1:$W$100,15,FALSE)</f>
        <v>NT</v>
      </c>
      <c r="Z2163" t="e">
        <f>VLOOKUP($D2163,Artslister!$A$1:$W$100,17,FALSE)</f>
        <v>#N/A</v>
      </c>
    </row>
    <row r="2164" spans="1:26" x14ac:dyDescent="0.3">
      <c r="A2164" t="s">
        <v>12</v>
      </c>
      <c r="B2164">
        <v>2021</v>
      </c>
      <c r="C2164" t="s">
        <v>1204</v>
      </c>
      <c r="D2164" t="s">
        <v>1758</v>
      </c>
      <c r="E2164">
        <v>5</v>
      </c>
      <c r="F2164">
        <v>1</v>
      </c>
      <c r="M2164" t="str">
        <f>VLOOKUP($D2164,Artslister!$A$1:$W$100,2,FALSE)</f>
        <v>Thalictrum simplex subsp. simplex</v>
      </c>
      <c r="N2164" t="str">
        <f>VLOOKUP($D2164,Artslister!$A$1:$W$100,3,FALSE)</f>
        <v>103188</v>
      </c>
      <c r="O2164" t="str">
        <f>VLOOKUP($D2164,Artslister!$A$1:$W$100,4,FALSE)</f>
        <v>63148</v>
      </c>
      <c r="P2164" t="str">
        <f>VLOOKUP($D2164,Artslister!$A$1:$W$100,5,FALSE)</f>
        <v>Plantae</v>
      </c>
      <c r="Q2164" t="str">
        <f>VLOOKUP($D2164,Artslister!$A$1:$W$100,6,FALSE)</f>
        <v>Magnoliophyta</v>
      </c>
      <c r="R2164" t="str">
        <f>VLOOKUP($D2164,Artslister!$A$1:$W$100,7,FALSE)</f>
        <v>Eudicots</v>
      </c>
      <c r="S2164" t="str">
        <f>VLOOKUP($D2164,Artslister!$A$1:$W$100,8,FALSE)</f>
        <v>Ranunculales</v>
      </c>
      <c r="T2164" t="str">
        <f>VLOOKUP($D2164,Artslister!$A$1:$W$100,9,FALSE)</f>
        <v>Ranunculaceae</v>
      </c>
      <c r="U2164" t="str">
        <f>VLOOKUP($D2164,Artslister!$A$1:$W$100,10,FALSE)</f>
        <v>Thalictrum</v>
      </c>
      <c r="V2164" t="str">
        <f>VLOOKUP($D2164,Artslister!$A$1:$W$100,11,FALSE)</f>
        <v>simplex</v>
      </c>
      <c r="W2164" t="str">
        <f>VLOOKUP($D2164,Artslister!$A$1:$W$100,12,FALSE)</f>
        <v>simplex</v>
      </c>
      <c r="X2164" t="str">
        <f>VLOOKUP($D2164,Artslister!$A$1:$W$100,13,FALSE)</f>
        <v>L.</v>
      </c>
      <c r="Y2164" t="str">
        <f>VLOOKUP($D2164,Artslister!$A$1:$W$100,15,FALSE)</f>
        <v>NT</v>
      </c>
      <c r="Z2164" t="e">
        <f>VLOOKUP($D2164,Artslister!$A$1:$W$100,17,FALSE)</f>
        <v>#N/A</v>
      </c>
    </row>
    <row r="2165" spans="1:26" x14ac:dyDescent="0.3">
      <c r="A2165" t="s">
        <v>12</v>
      </c>
      <c r="B2165">
        <v>2022</v>
      </c>
      <c r="C2165" t="s">
        <v>1204</v>
      </c>
      <c r="D2165" t="s">
        <v>1758</v>
      </c>
      <c r="E2165">
        <v>2</v>
      </c>
      <c r="F2165">
        <v>1</v>
      </c>
      <c r="M2165" t="str">
        <f>VLOOKUP($D2165,Artslister!$A$1:$W$100,2,FALSE)</f>
        <v>Thalictrum simplex subsp. simplex</v>
      </c>
      <c r="N2165" t="str">
        <f>VLOOKUP($D2165,Artslister!$A$1:$W$100,3,FALSE)</f>
        <v>103188</v>
      </c>
      <c r="O2165" t="str">
        <f>VLOOKUP($D2165,Artslister!$A$1:$W$100,4,FALSE)</f>
        <v>63148</v>
      </c>
      <c r="P2165" t="str">
        <f>VLOOKUP($D2165,Artslister!$A$1:$W$100,5,FALSE)</f>
        <v>Plantae</v>
      </c>
      <c r="Q2165" t="str">
        <f>VLOOKUP($D2165,Artslister!$A$1:$W$100,6,FALSE)</f>
        <v>Magnoliophyta</v>
      </c>
      <c r="R2165" t="str">
        <f>VLOOKUP($D2165,Artslister!$A$1:$W$100,7,FALSE)</f>
        <v>Eudicots</v>
      </c>
      <c r="S2165" t="str">
        <f>VLOOKUP($D2165,Artslister!$A$1:$W$100,8,FALSE)</f>
        <v>Ranunculales</v>
      </c>
      <c r="T2165" t="str">
        <f>VLOOKUP($D2165,Artslister!$A$1:$W$100,9,FALSE)</f>
        <v>Ranunculaceae</v>
      </c>
      <c r="U2165" t="str">
        <f>VLOOKUP($D2165,Artslister!$A$1:$W$100,10,FALSE)</f>
        <v>Thalictrum</v>
      </c>
      <c r="V2165" t="str">
        <f>VLOOKUP($D2165,Artslister!$A$1:$W$100,11,FALSE)</f>
        <v>simplex</v>
      </c>
      <c r="W2165" t="str">
        <f>VLOOKUP($D2165,Artslister!$A$1:$W$100,12,FALSE)</f>
        <v>simplex</v>
      </c>
      <c r="X2165" t="str">
        <f>VLOOKUP($D2165,Artslister!$A$1:$W$100,13,FALSE)</f>
        <v>L.</v>
      </c>
      <c r="Y2165" t="str">
        <f>VLOOKUP($D2165,Artslister!$A$1:$W$100,15,FALSE)</f>
        <v>NT</v>
      </c>
      <c r="Z2165" t="e">
        <f>VLOOKUP($D2165,Artslister!$A$1:$W$100,17,FALSE)</f>
        <v>#N/A</v>
      </c>
    </row>
    <row r="2166" spans="1:26" x14ac:dyDescent="0.3">
      <c r="A2166" t="s">
        <v>12</v>
      </c>
      <c r="B2166">
        <v>2022</v>
      </c>
      <c r="C2166" t="s">
        <v>1200</v>
      </c>
      <c r="D2166" t="s">
        <v>1758</v>
      </c>
      <c r="E2166">
        <v>1</v>
      </c>
      <c r="F2166">
        <v>1</v>
      </c>
      <c r="M2166" t="str">
        <f>VLOOKUP($D2166,Artslister!$A$1:$W$100,2,FALSE)</f>
        <v>Thalictrum simplex subsp. simplex</v>
      </c>
      <c r="N2166" t="str">
        <f>VLOOKUP($D2166,Artslister!$A$1:$W$100,3,FALSE)</f>
        <v>103188</v>
      </c>
      <c r="O2166" t="str">
        <f>VLOOKUP($D2166,Artslister!$A$1:$W$100,4,FALSE)</f>
        <v>63148</v>
      </c>
      <c r="P2166" t="str">
        <f>VLOOKUP($D2166,Artslister!$A$1:$W$100,5,FALSE)</f>
        <v>Plantae</v>
      </c>
      <c r="Q2166" t="str">
        <f>VLOOKUP($D2166,Artslister!$A$1:$W$100,6,FALSE)</f>
        <v>Magnoliophyta</v>
      </c>
      <c r="R2166" t="str">
        <f>VLOOKUP($D2166,Artslister!$A$1:$W$100,7,FALSE)</f>
        <v>Eudicots</v>
      </c>
      <c r="S2166" t="str">
        <f>VLOOKUP($D2166,Artslister!$A$1:$W$100,8,FALSE)</f>
        <v>Ranunculales</v>
      </c>
      <c r="T2166" t="str">
        <f>VLOOKUP($D2166,Artslister!$A$1:$W$100,9,FALSE)</f>
        <v>Ranunculaceae</v>
      </c>
      <c r="U2166" t="str">
        <f>VLOOKUP($D2166,Artslister!$A$1:$W$100,10,FALSE)</f>
        <v>Thalictrum</v>
      </c>
      <c r="V2166" t="str">
        <f>VLOOKUP($D2166,Artslister!$A$1:$W$100,11,FALSE)</f>
        <v>simplex</v>
      </c>
      <c r="W2166" t="str">
        <f>VLOOKUP($D2166,Artslister!$A$1:$W$100,12,FALSE)</f>
        <v>simplex</v>
      </c>
      <c r="X2166" t="str">
        <f>VLOOKUP($D2166,Artslister!$A$1:$W$100,13,FALSE)</f>
        <v>L.</v>
      </c>
      <c r="Y2166" t="str">
        <f>VLOOKUP($D2166,Artslister!$A$1:$W$100,15,FALSE)</f>
        <v>NT</v>
      </c>
      <c r="Z2166" t="e">
        <f>VLOOKUP($D2166,Artslister!$A$1:$W$100,17,FALSE)</f>
        <v>#N/A</v>
      </c>
    </row>
    <row r="2167" spans="1:26" x14ac:dyDescent="0.3">
      <c r="A2167" t="s">
        <v>12</v>
      </c>
      <c r="B2167">
        <v>2022</v>
      </c>
      <c r="C2167" t="s">
        <v>1198</v>
      </c>
      <c r="D2167" t="s">
        <v>1758</v>
      </c>
      <c r="E2167">
        <v>6</v>
      </c>
      <c r="F2167">
        <v>1</v>
      </c>
      <c r="M2167" t="str">
        <f>VLOOKUP($D2167,Artslister!$A$1:$W$100,2,FALSE)</f>
        <v>Thalictrum simplex subsp. simplex</v>
      </c>
      <c r="N2167" t="str">
        <f>VLOOKUP($D2167,Artslister!$A$1:$W$100,3,FALSE)</f>
        <v>103188</v>
      </c>
      <c r="O2167" t="str">
        <f>VLOOKUP($D2167,Artslister!$A$1:$W$100,4,FALSE)</f>
        <v>63148</v>
      </c>
      <c r="P2167" t="str">
        <f>VLOOKUP($D2167,Artslister!$A$1:$W$100,5,FALSE)</f>
        <v>Plantae</v>
      </c>
      <c r="Q2167" t="str">
        <f>VLOOKUP($D2167,Artslister!$A$1:$W$100,6,FALSE)</f>
        <v>Magnoliophyta</v>
      </c>
      <c r="R2167" t="str">
        <f>VLOOKUP($D2167,Artslister!$A$1:$W$100,7,FALSE)</f>
        <v>Eudicots</v>
      </c>
      <c r="S2167" t="str">
        <f>VLOOKUP($D2167,Artslister!$A$1:$W$100,8,FALSE)</f>
        <v>Ranunculales</v>
      </c>
      <c r="T2167" t="str">
        <f>VLOOKUP($D2167,Artslister!$A$1:$W$100,9,FALSE)</f>
        <v>Ranunculaceae</v>
      </c>
      <c r="U2167" t="str">
        <f>VLOOKUP($D2167,Artslister!$A$1:$W$100,10,FALSE)</f>
        <v>Thalictrum</v>
      </c>
      <c r="V2167" t="str">
        <f>VLOOKUP($D2167,Artslister!$A$1:$W$100,11,FALSE)</f>
        <v>simplex</v>
      </c>
      <c r="W2167" t="str">
        <f>VLOOKUP($D2167,Artslister!$A$1:$W$100,12,FALSE)</f>
        <v>simplex</v>
      </c>
      <c r="X2167" t="str">
        <f>VLOOKUP($D2167,Artslister!$A$1:$W$100,13,FALSE)</f>
        <v>L.</v>
      </c>
      <c r="Y2167" t="str">
        <f>VLOOKUP($D2167,Artslister!$A$1:$W$100,15,FALSE)</f>
        <v>NT</v>
      </c>
      <c r="Z2167" t="e">
        <f>VLOOKUP($D2167,Artslister!$A$1:$W$100,17,FALSE)</f>
        <v>#N/A</v>
      </c>
    </row>
    <row r="2168" spans="1:26" x14ac:dyDescent="0.3">
      <c r="A2168" t="s">
        <v>12</v>
      </c>
      <c r="B2168">
        <v>2022</v>
      </c>
      <c r="C2168" t="s">
        <v>1199</v>
      </c>
      <c r="D2168" t="s">
        <v>1758</v>
      </c>
      <c r="E2168">
        <v>1</v>
      </c>
      <c r="F2168">
        <v>1</v>
      </c>
      <c r="M2168" t="str">
        <f>VLOOKUP($D2168,Artslister!$A$1:$W$100,2,FALSE)</f>
        <v>Thalictrum simplex subsp. simplex</v>
      </c>
      <c r="N2168" t="str">
        <f>VLOOKUP($D2168,Artslister!$A$1:$W$100,3,FALSE)</f>
        <v>103188</v>
      </c>
      <c r="O2168" t="str">
        <f>VLOOKUP($D2168,Artslister!$A$1:$W$100,4,FALSE)</f>
        <v>63148</v>
      </c>
      <c r="P2168" t="str">
        <f>VLOOKUP($D2168,Artslister!$A$1:$W$100,5,FALSE)</f>
        <v>Plantae</v>
      </c>
      <c r="Q2168" t="str">
        <f>VLOOKUP($D2168,Artslister!$A$1:$W$100,6,FALSE)</f>
        <v>Magnoliophyta</v>
      </c>
      <c r="R2168" t="str">
        <f>VLOOKUP($D2168,Artslister!$A$1:$W$100,7,FALSE)</f>
        <v>Eudicots</v>
      </c>
      <c r="S2168" t="str">
        <f>VLOOKUP($D2168,Artslister!$A$1:$W$100,8,FALSE)</f>
        <v>Ranunculales</v>
      </c>
      <c r="T2168" t="str">
        <f>VLOOKUP($D2168,Artslister!$A$1:$W$100,9,FALSE)</f>
        <v>Ranunculaceae</v>
      </c>
      <c r="U2168" t="str">
        <f>VLOOKUP($D2168,Artslister!$A$1:$W$100,10,FALSE)</f>
        <v>Thalictrum</v>
      </c>
      <c r="V2168" t="str">
        <f>VLOOKUP($D2168,Artslister!$A$1:$W$100,11,FALSE)</f>
        <v>simplex</v>
      </c>
      <c r="W2168" t="str">
        <f>VLOOKUP($D2168,Artslister!$A$1:$W$100,12,FALSE)</f>
        <v>simplex</v>
      </c>
      <c r="X2168" t="str">
        <f>VLOOKUP($D2168,Artslister!$A$1:$W$100,13,FALSE)</f>
        <v>L.</v>
      </c>
      <c r="Y2168" t="str">
        <f>VLOOKUP($D2168,Artslister!$A$1:$W$100,15,FALSE)</f>
        <v>NT</v>
      </c>
      <c r="Z2168" t="e">
        <f>VLOOKUP($D2168,Artslister!$A$1:$W$100,17,FALSE)</f>
        <v>#N/A</v>
      </c>
    </row>
    <row r="2169" spans="1:26" x14ac:dyDescent="0.3">
      <c r="A2169" t="s">
        <v>12</v>
      </c>
      <c r="B2169">
        <v>2022</v>
      </c>
      <c r="C2169" t="s">
        <v>1196</v>
      </c>
      <c r="D2169" t="s">
        <v>1758</v>
      </c>
      <c r="E2169">
        <v>1</v>
      </c>
      <c r="F2169">
        <v>1</v>
      </c>
      <c r="M2169" t="str">
        <f>VLOOKUP($D2169,Artslister!$A$1:$W$100,2,FALSE)</f>
        <v>Thalictrum simplex subsp. simplex</v>
      </c>
      <c r="N2169" t="str">
        <f>VLOOKUP($D2169,Artslister!$A$1:$W$100,3,FALSE)</f>
        <v>103188</v>
      </c>
      <c r="O2169" t="str">
        <f>VLOOKUP($D2169,Artslister!$A$1:$W$100,4,FALSE)</f>
        <v>63148</v>
      </c>
      <c r="P2169" t="str">
        <f>VLOOKUP($D2169,Artslister!$A$1:$W$100,5,FALSE)</f>
        <v>Plantae</v>
      </c>
      <c r="Q2169" t="str">
        <f>VLOOKUP($D2169,Artslister!$A$1:$W$100,6,FALSE)</f>
        <v>Magnoliophyta</v>
      </c>
      <c r="R2169" t="str">
        <f>VLOOKUP($D2169,Artslister!$A$1:$W$100,7,FALSE)</f>
        <v>Eudicots</v>
      </c>
      <c r="S2169" t="str">
        <f>VLOOKUP($D2169,Artslister!$A$1:$W$100,8,FALSE)</f>
        <v>Ranunculales</v>
      </c>
      <c r="T2169" t="str">
        <f>VLOOKUP($D2169,Artslister!$A$1:$W$100,9,FALSE)</f>
        <v>Ranunculaceae</v>
      </c>
      <c r="U2169" t="str">
        <f>VLOOKUP($D2169,Artslister!$A$1:$W$100,10,FALSE)</f>
        <v>Thalictrum</v>
      </c>
      <c r="V2169" t="str">
        <f>VLOOKUP($D2169,Artslister!$A$1:$W$100,11,FALSE)</f>
        <v>simplex</v>
      </c>
      <c r="W2169" t="str">
        <f>VLOOKUP($D2169,Artslister!$A$1:$W$100,12,FALSE)</f>
        <v>simplex</v>
      </c>
      <c r="X2169" t="str">
        <f>VLOOKUP($D2169,Artslister!$A$1:$W$100,13,FALSE)</f>
        <v>L.</v>
      </c>
      <c r="Y2169" t="str">
        <f>VLOOKUP($D2169,Artslister!$A$1:$W$100,15,FALSE)</f>
        <v>NT</v>
      </c>
      <c r="Z2169" t="e">
        <f>VLOOKUP($D2169,Artslister!$A$1:$W$100,17,FALSE)</f>
        <v>#N/A</v>
      </c>
    </row>
    <row r="2170" spans="1:26" x14ac:dyDescent="0.3">
      <c r="A2170" t="s">
        <v>27</v>
      </c>
      <c r="B2170">
        <v>2022</v>
      </c>
      <c r="C2170" t="s">
        <v>1180</v>
      </c>
      <c r="D2170" t="s">
        <v>1758</v>
      </c>
      <c r="E2170">
        <v>3</v>
      </c>
      <c r="F2170">
        <v>1</v>
      </c>
      <c r="M2170" t="str">
        <f>VLOOKUP($D2170,Artslister!$A$1:$W$100,2,FALSE)</f>
        <v>Thalictrum simplex subsp. simplex</v>
      </c>
      <c r="N2170" t="str">
        <f>VLOOKUP($D2170,Artslister!$A$1:$W$100,3,FALSE)</f>
        <v>103188</v>
      </c>
      <c r="O2170" t="str">
        <f>VLOOKUP($D2170,Artslister!$A$1:$W$100,4,FALSE)</f>
        <v>63148</v>
      </c>
      <c r="P2170" t="str">
        <f>VLOOKUP($D2170,Artslister!$A$1:$W$100,5,FALSE)</f>
        <v>Plantae</v>
      </c>
      <c r="Q2170" t="str">
        <f>VLOOKUP($D2170,Artslister!$A$1:$W$100,6,FALSE)</f>
        <v>Magnoliophyta</v>
      </c>
      <c r="R2170" t="str">
        <f>VLOOKUP($D2170,Artslister!$A$1:$W$100,7,FALSE)</f>
        <v>Eudicots</v>
      </c>
      <c r="S2170" t="str">
        <f>VLOOKUP($D2170,Artslister!$A$1:$W$100,8,FALSE)</f>
        <v>Ranunculales</v>
      </c>
      <c r="T2170" t="str">
        <f>VLOOKUP($D2170,Artslister!$A$1:$W$100,9,FALSE)</f>
        <v>Ranunculaceae</v>
      </c>
      <c r="U2170" t="str">
        <f>VLOOKUP($D2170,Artslister!$A$1:$W$100,10,FALSE)</f>
        <v>Thalictrum</v>
      </c>
      <c r="V2170" t="str">
        <f>VLOOKUP($D2170,Artslister!$A$1:$W$100,11,FALSE)</f>
        <v>simplex</v>
      </c>
      <c r="W2170" t="str">
        <f>VLOOKUP($D2170,Artslister!$A$1:$W$100,12,FALSE)</f>
        <v>simplex</v>
      </c>
      <c r="X2170" t="str">
        <f>VLOOKUP($D2170,Artslister!$A$1:$W$100,13,FALSE)</f>
        <v>L.</v>
      </c>
      <c r="Y2170" t="str">
        <f>VLOOKUP($D2170,Artslister!$A$1:$W$100,15,FALSE)</f>
        <v>NT</v>
      </c>
      <c r="Z2170" t="e">
        <f>VLOOKUP($D2170,Artslister!$A$1:$W$100,17,FALSE)</f>
        <v>#N/A</v>
      </c>
    </row>
    <row r="2171" spans="1:26" x14ac:dyDescent="0.3">
      <c r="A2171" t="s">
        <v>27</v>
      </c>
      <c r="B2171">
        <v>2022</v>
      </c>
      <c r="C2171" t="s">
        <v>1174</v>
      </c>
      <c r="D2171" t="s">
        <v>1758</v>
      </c>
      <c r="E2171">
        <v>1</v>
      </c>
      <c r="F2171">
        <v>1</v>
      </c>
      <c r="M2171" t="str">
        <f>VLOOKUP($D2171,Artslister!$A$1:$W$100,2,FALSE)</f>
        <v>Thalictrum simplex subsp. simplex</v>
      </c>
      <c r="N2171" t="str">
        <f>VLOOKUP($D2171,Artslister!$A$1:$W$100,3,FALSE)</f>
        <v>103188</v>
      </c>
      <c r="O2171" t="str">
        <f>VLOOKUP($D2171,Artslister!$A$1:$W$100,4,FALSE)</f>
        <v>63148</v>
      </c>
      <c r="P2171" t="str">
        <f>VLOOKUP($D2171,Artslister!$A$1:$W$100,5,FALSE)</f>
        <v>Plantae</v>
      </c>
      <c r="Q2171" t="str">
        <f>VLOOKUP($D2171,Artslister!$A$1:$W$100,6,FALSE)</f>
        <v>Magnoliophyta</v>
      </c>
      <c r="R2171" t="str">
        <f>VLOOKUP($D2171,Artslister!$A$1:$W$100,7,FALSE)</f>
        <v>Eudicots</v>
      </c>
      <c r="S2171" t="str">
        <f>VLOOKUP($D2171,Artslister!$A$1:$W$100,8,FALSE)</f>
        <v>Ranunculales</v>
      </c>
      <c r="T2171" t="str">
        <f>VLOOKUP($D2171,Artslister!$A$1:$W$100,9,FALSE)</f>
        <v>Ranunculaceae</v>
      </c>
      <c r="U2171" t="str">
        <f>VLOOKUP($D2171,Artslister!$A$1:$W$100,10,FALSE)</f>
        <v>Thalictrum</v>
      </c>
      <c r="V2171" t="str">
        <f>VLOOKUP($D2171,Artslister!$A$1:$W$100,11,FALSE)</f>
        <v>simplex</v>
      </c>
      <c r="W2171" t="str">
        <f>VLOOKUP($D2171,Artslister!$A$1:$W$100,12,FALSE)</f>
        <v>simplex</v>
      </c>
      <c r="X2171" t="str">
        <f>VLOOKUP($D2171,Artslister!$A$1:$W$100,13,FALSE)</f>
        <v>L.</v>
      </c>
      <c r="Y2171" t="str">
        <f>VLOOKUP($D2171,Artslister!$A$1:$W$100,15,FALSE)</f>
        <v>NT</v>
      </c>
      <c r="Z2171" t="e">
        <f>VLOOKUP($D2171,Artslister!$A$1:$W$100,17,FALSE)</f>
        <v>#N/A</v>
      </c>
    </row>
    <row r="2172" spans="1:26" x14ac:dyDescent="0.3">
      <c r="A2172" t="s">
        <v>109</v>
      </c>
      <c r="B2172">
        <v>2018</v>
      </c>
      <c r="C2172" t="s">
        <v>1335</v>
      </c>
      <c r="D2172" t="s">
        <v>1742</v>
      </c>
      <c r="E2172">
        <v>1</v>
      </c>
      <c r="F2172">
        <v>1</v>
      </c>
      <c r="M2172" t="str">
        <f>VLOOKUP($D2172,Artslister!$A$1:$W$100,2,FALSE)</f>
        <v>Phleum phleoides</v>
      </c>
      <c r="N2172" t="str">
        <f>VLOOKUP($D2172,Artslister!$A$1:$W$100,3,FALSE)</f>
        <v>100127</v>
      </c>
      <c r="O2172" t="str">
        <f>VLOOKUP($D2172,Artslister!$A$1:$W$100,4,FALSE)</f>
        <v>135320</v>
      </c>
      <c r="P2172" t="str">
        <f>VLOOKUP($D2172,Artslister!$A$1:$W$100,5,FALSE)</f>
        <v>Plantae</v>
      </c>
      <c r="Q2172" t="str">
        <f>VLOOKUP($D2172,Artslister!$A$1:$W$100,6,FALSE)</f>
        <v>Magnoliophyta</v>
      </c>
      <c r="R2172" t="str">
        <f>VLOOKUP($D2172,Artslister!$A$1:$W$100,7,FALSE)</f>
        <v>Monocots</v>
      </c>
      <c r="S2172" t="str">
        <f>VLOOKUP($D2172,Artslister!$A$1:$W$100,8,FALSE)</f>
        <v>Poales</v>
      </c>
      <c r="T2172" t="str">
        <f>VLOOKUP($D2172,Artslister!$A$1:$W$100,9,FALSE)</f>
        <v>Poaceae</v>
      </c>
      <c r="U2172" t="str">
        <f>VLOOKUP($D2172,Artslister!$A$1:$W$100,10,FALSE)</f>
        <v>Phleum</v>
      </c>
      <c r="V2172" t="str">
        <f>VLOOKUP($D2172,Artslister!$A$1:$W$100,11,FALSE)</f>
        <v>phleoides</v>
      </c>
      <c r="W2172">
        <f>VLOOKUP($D2172,Artslister!$A$1:$W$100,12,FALSE)</f>
        <v>0</v>
      </c>
      <c r="X2172" t="str">
        <f>VLOOKUP($D2172,Artslister!$A$1:$W$100,13,FALSE)</f>
        <v>(L.) H.Karst.</v>
      </c>
      <c r="Y2172" t="str">
        <f>VLOOKUP($D2172,Artslister!$A$1:$W$100,15,FALSE)</f>
        <v>VU</v>
      </c>
      <c r="Z2172" t="e">
        <f>VLOOKUP($D2172,Artslister!$A$1:$W$100,17,FALSE)</f>
        <v>#N/A</v>
      </c>
    </row>
    <row r="2173" spans="1:26" x14ac:dyDescent="0.3">
      <c r="A2173" t="s">
        <v>75</v>
      </c>
      <c r="B2173">
        <v>2020</v>
      </c>
      <c r="C2173" t="s">
        <v>1404</v>
      </c>
      <c r="D2173" t="s">
        <v>1742</v>
      </c>
      <c r="E2173">
        <v>1</v>
      </c>
      <c r="F2173">
        <v>1</v>
      </c>
      <c r="M2173" t="str">
        <f>VLOOKUP($D2173,Artslister!$A$1:$W$100,2,FALSE)</f>
        <v>Phleum phleoides</v>
      </c>
      <c r="N2173" t="str">
        <f>VLOOKUP($D2173,Artslister!$A$1:$W$100,3,FALSE)</f>
        <v>100127</v>
      </c>
      <c r="O2173" t="str">
        <f>VLOOKUP($D2173,Artslister!$A$1:$W$100,4,FALSE)</f>
        <v>135320</v>
      </c>
      <c r="P2173" t="str">
        <f>VLOOKUP($D2173,Artslister!$A$1:$W$100,5,FALSE)</f>
        <v>Plantae</v>
      </c>
      <c r="Q2173" t="str">
        <f>VLOOKUP($D2173,Artslister!$A$1:$W$100,6,FALSE)</f>
        <v>Magnoliophyta</v>
      </c>
      <c r="R2173" t="str">
        <f>VLOOKUP($D2173,Artslister!$A$1:$W$100,7,FALSE)</f>
        <v>Monocots</v>
      </c>
      <c r="S2173" t="str">
        <f>VLOOKUP($D2173,Artslister!$A$1:$W$100,8,FALSE)</f>
        <v>Poales</v>
      </c>
      <c r="T2173" t="str">
        <f>VLOOKUP($D2173,Artslister!$A$1:$W$100,9,FALSE)</f>
        <v>Poaceae</v>
      </c>
      <c r="U2173" t="str">
        <f>VLOOKUP($D2173,Artslister!$A$1:$W$100,10,FALSE)</f>
        <v>Phleum</v>
      </c>
      <c r="V2173" t="str">
        <f>VLOOKUP($D2173,Artslister!$A$1:$W$100,11,FALSE)</f>
        <v>phleoides</v>
      </c>
      <c r="W2173">
        <f>VLOOKUP($D2173,Artslister!$A$1:$W$100,12,FALSE)</f>
        <v>0</v>
      </c>
      <c r="X2173" t="str">
        <f>VLOOKUP($D2173,Artslister!$A$1:$W$100,13,FALSE)</f>
        <v>(L.) H.Karst.</v>
      </c>
      <c r="Y2173" t="str">
        <f>VLOOKUP($D2173,Artslister!$A$1:$W$100,15,FALSE)</f>
        <v>VU</v>
      </c>
      <c r="Z2173" t="e">
        <f>VLOOKUP($D2173,Artslister!$A$1:$W$100,17,FALSE)</f>
        <v>#N/A</v>
      </c>
    </row>
    <row r="2174" spans="1:26" x14ac:dyDescent="0.3">
      <c r="A2174" t="s">
        <v>79</v>
      </c>
      <c r="B2174">
        <v>2020</v>
      </c>
      <c r="C2174" t="s">
        <v>1525</v>
      </c>
      <c r="D2174" t="s">
        <v>1742</v>
      </c>
      <c r="E2174">
        <v>0.1</v>
      </c>
      <c r="F2174">
        <v>1</v>
      </c>
      <c r="M2174" t="str">
        <f>VLOOKUP($D2174,Artslister!$A$1:$W$100,2,FALSE)</f>
        <v>Phleum phleoides</v>
      </c>
      <c r="N2174" t="str">
        <f>VLOOKUP($D2174,Artslister!$A$1:$W$100,3,FALSE)</f>
        <v>100127</v>
      </c>
      <c r="O2174" t="str">
        <f>VLOOKUP($D2174,Artslister!$A$1:$W$100,4,FALSE)</f>
        <v>135320</v>
      </c>
      <c r="P2174" t="str">
        <f>VLOOKUP($D2174,Artslister!$A$1:$W$100,5,FALSE)</f>
        <v>Plantae</v>
      </c>
      <c r="Q2174" t="str">
        <f>VLOOKUP($D2174,Artslister!$A$1:$W$100,6,FALSE)</f>
        <v>Magnoliophyta</v>
      </c>
      <c r="R2174" t="str">
        <f>VLOOKUP($D2174,Artslister!$A$1:$W$100,7,FALSE)</f>
        <v>Monocots</v>
      </c>
      <c r="S2174" t="str">
        <f>VLOOKUP($D2174,Artslister!$A$1:$W$100,8,FALSE)</f>
        <v>Poales</v>
      </c>
      <c r="T2174" t="str">
        <f>VLOOKUP($D2174,Artslister!$A$1:$W$100,9,FALSE)</f>
        <v>Poaceae</v>
      </c>
      <c r="U2174" t="str">
        <f>VLOOKUP($D2174,Artslister!$A$1:$W$100,10,FALSE)</f>
        <v>Phleum</v>
      </c>
      <c r="V2174" t="str">
        <f>VLOOKUP($D2174,Artslister!$A$1:$W$100,11,FALSE)</f>
        <v>phleoides</v>
      </c>
      <c r="W2174">
        <f>VLOOKUP($D2174,Artslister!$A$1:$W$100,12,FALSE)</f>
        <v>0</v>
      </c>
      <c r="X2174" t="str">
        <f>VLOOKUP($D2174,Artslister!$A$1:$W$100,13,FALSE)</f>
        <v>(L.) H.Karst.</v>
      </c>
      <c r="Y2174" t="str">
        <f>VLOOKUP($D2174,Artslister!$A$1:$W$100,15,FALSE)</f>
        <v>VU</v>
      </c>
      <c r="Z2174" t="e">
        <f>VLOOKUP($D2174,Artslister!$A$1:$W$100,17,FALSE)</f>
        <v>#N/A</v>
      </c>
    </row>
    <row r="2175" spans="1:26" x14ac:dyDescent="0.3">
      <c r="A2175" t="s">
        <v>79</v>
      </c>
      <c r="B2175">
        <v>2020</v>
      </c>
      <c r="C2175" t="s">
        <v>1529</v>
      </c>
      <c r="D2175" t="s">
        <v>1742</v>
      </c>
      <c r="E2175">
        <v>0.1</v>
      </c>
      <c r="F2175">
        <v>1</v>
      </c>
      <c r="M2175" t="str">
        <f>VLOOKUP($D2175,Artslister!$A$1:$W$100,2,FALSE)</f>
        <v>Phleum phleoides</v>
      </c>
      <c r="N2175" t="str">
        <f>VLOOKUP($D2175,Artslister!$A$1:$W$100,3,FALSE)</f>
        <v>100127</v>
      </c>
      <c r="O2175" t="str">
        <f>VLOOKUP($D2175,Artslister!$A$1:$W$100,4,FALSE)</f>
        <v>135320</v>
      </c>
      <c r="P2175" t="str">
        <f>VLOOKUP($D2175,Artslister!$A$1:$W$100,5,FALSE)</f>
        <v>Plantae</v>
      </c>
      <c r="Q2175" t="str">
        <f>VLOOKUP($D2175,Artslister!$A$1:$W$100,6,FALSE)</f>
        <v>Magnoliophyta</v>
      </c>
      <c r="R2175" t="str">
        <f>VLOOKUP($D2175,Artslister!$A$1:$W$100,7,FALSE)</f>
        <v>Monocots</v>
      </c>
      <c r="S2175" t="str">
        <f>VLOOKUP($D2175,Artslister!$A$1:$W$100,8,FALSE)</f>
        <v>Poales</v>
      </c>
      <c r="T2175" t="str">
        <f>VLOOKUP($D2175,Artslister!$A$1:$W$100,9,FALSE)</f>
        <v>Poaceae</v>
      </c>
      <c r="U2175" t="str">
        <f>VLOOKUP($D2175,Artslister!$A$1:$W$100,10,FALSE)</f>
        <v>Phleum</v>
      </c>
      <c r="V2175" t="str">
        <f>VLOOKUP($D2175,Artslister!$A$1:$W$100,11,FALSE)</f>
        <v>phleoides</v>
      </c>
      <c r="W2175">
        <f>VLOOKUP($D2175,Artslister!$A$1:$W$100,12,FALSE)</f>
        <v>0</v>
      </c>
      <c r="X2175" t="str">
        <f>VLOOKUP($D2175,Artslister!$A$1:$W$100,13,FALSE)</f>
        <v>(L.) H.Karst.</v>
      </c>
      <c r="Y2175" t="str">
        <f>VLOOKUP($D2175,Artslister!$A$1:$W$100,15,FALSE)</f>
        <v>VU</v>
      </c>
      <c r="Z2175" t="e">
        <f>VLOOKUP($D2175,Artslister!$A$1:$W$100,17,FALSE)</f>
        <v>#N/A</v>
      </c>
    </row>
    <row r="2176" spans="1:26" x14ac:dyDescent="0.3">
      <c r="A2176" t="s">
        <v>79</v>
      </c>
      <c r="B2176">
        <v>2020</v>
      </c>
      <c r="C2176" t="s">
        <v>1531</v>
      </c>
      <c r="D2176" t="s">
        <v>1742</v>
      </c>
      <c r="E2176">
        <v>3</v>
      </c>
      <c r="F2176">
        <v>1</v>
      </c>
      <c r="M2176" t="str">
        <f>VLOOKUP($D2176,Artslister!$A$1:$W$100,2,FALSE)</f>
        <v>Phleum phleoides</v>
      </c>
      <c r="N2176" t="str">
        <f>VLOOKUP($D2176,Artslister!$A$1:$W$100,3,FALSE)</f>
        <v>100127</v>
      </c>
      <c r="O2176" t="str">
        <f>VLOOKUP($D2176,Artslister!$A$1:$W$100,4,FALSE)</f>
        <v>135320</v>
      </c>
      <c r="P2176" t="str">
        <f>VLOOKUP($D2176,Artslister!$A$1:$W$100,5,FALSE)</f>
        <v>Plantae</v>
      </c>
      <c r="Q2176" t="str">
        <f>VLOOKUP($D2176,Artslister!$A$1:$W$100,6,FALSE)</f>
        <v>Magnoliophyta</v>
      </c>
      <c r="R2176" t="str">
        <f>VLOOKUP($D2176,Artslister!$A$1:$W$100,7,FALSE)</f>
        <v>Monocots</v>
      </c>
      <c r="S2176" t="str">
        <f>VLOOKUP($D2176,Artslister!$A$1:$W$100,8,FALSE)</f>
        <v>Poales</v>
      </c>
      <c r="T2176" t="str">
        <f>VLOOKUP($D2176,Artslister!$A$1:$W$100,9,FALSE)</f>
        <v>Poaceae</v>
      </c>
      <c r="U2176" t="str">
        <f>VLOOKUP($D2176,Artslister!$A$1:$W$100,10,FALSE)</f>
        <v>Phleum</v>
      </c>
      <c r="V2176" t="str">
        <f>VLOOKUP($D2176,Artslister!$A$1:$W$100,11,FALSE)</f>
        <v>phleoides</v>
      </c>
      <c r="W2176">
        <f>VLOOKUP($D2176,Artslister!$A$1:$W$100,12,FALSE)</f>
        <v>0</v>
      </c>
      <c r="X2176" t="str">
        <f>VLOOKUP($D2176,Artslister!$A$1:$W$100,13,FALSE)</f>
        <v>(L.) H.Karst.</v>
      </c>
      <c r="Y2176" t="str">
        <f>VLOOKUP($D2176,Artslister!$A$1:$W$100,15,FALSE)</f>
        <v>VU</v>
      </c>
      <c r="Z2176" t="e">
        <f>VLOOKUP($D2176,Artslister!$A$1:$W$100,17,FALSE)</f>
        <v>#N/A</v>
      </c>
    </row>
    <row r="2177" spans="1:26" x14ac:dyDescent="0.3">
      <c r="A2177" t="s">
        <v>79</v>
      </c>
      <c r="B2177">
        <v>2020</v>
      </c>
      <c r="C2177" t="s">
        <v>1532</v>
      </c>
      <c r="D2177" t="s">
        <v>1742</v>
      </c>
      <c r="E2177">
        <v>1</v>
      </c>
      <c r="F2177">
        <v>1</v>
      </c>
      <c r="M2177" t="str">
        <f>VLOOKUP($D2177,Artslister!$A$1:$W$100,2,FALSE)</f>
        <v>Phleum phleoides</v>
      </c>
      <c r="N2177" t="str">
        <f>VLOOKUP($D2177,Artslister!$A$1:$W$100,3,FALSE)</f>
        <v>100127</v>
      </c>
      <c r="O2177" t="str">
        <f>VLOOKUP($D2177,Artslister!$A$1:$W$100,4,FALSE)</f>
        <v>135320</v>
      </c>
      <c r="P2177" t="str">
        <f>VLOOKUP($D2177,Artslister!$A$1:$W$100,5,FALSE)</f>
        <v>Plantae</v>
      </c>
      <c r="Q2177" t="str">
        <f>VLOOKUP($D2177,Artslister!$A$1:$W$100,6,FALSE)</f>
        <v>Magnoliophyta</v>
      </c>
      <c r="R2177" t="str">
        <f>VLOOKUP($D2177,Artslister!$A$1:$W$100,7,FALSE)</f>
        <v>Monocots</v>
      </c>
      <c r="S2177" t="str">
        <f>VLOOKUP($D2177,Artslister!$A$1:$W$100,8,FALSE)</f>
        <v>Poales</v>
      </c>
      <c r="T2177" t="str">
        <f>VLOOKUP($D2177,Artslister!$A$1:$W$100,9,FALSE)</f>
        <v>Poaceae</v>
      </c>
      <c r="U2177" t="str">
        <f>VLOOKUP($D2177,Artslister!$A$1:$W$100,10,FALSE)</f>
        <v>Phleum</v>
      </c>
      <c r="V2177" t="str">
        <f>VLOOKUP($D2177,Artslister!$A$1:$W$100,11,FALSE)</f>
        <v>phleoides</v>
      </c>
      <c r="W2177">
        <f>VLOOKUP($D2177,Artslister!$A$1:$W$100,12,FALSE)</f>
        <v>0</v>
      </c>
      <c r="X2177" t="str">
        <f>VLOOKUP($D2177,Artslister!$A$1:$W$100,13,FALSE)</f>
        <v>(L.) H.Karst.</v>
      </c>
      <c r="Y2177" t="str">
        <f>VLOOKUP($D2177,Artslister!$A$1:$W$100,15,FALSE)</f>
        <v>VU</v>
      </c>
      <c r="Z2177" t="e">
        <f>VLOOKUP($D2177,Artslister!$A$1:$W$100,17,FALSE)</f>
        <v>#N/A</v>
      </c>
    </row>
    <row r="2178" spans="1:26" x14ac:dyDescent="0.3">
      <c r="A2178" t="s">
        <v>79</v>
      </c>
      <c r="B2178">
        <v>2020</v>
      </c>
      <c r="C2178" t="s">
        <v>1535</v>
      </c>
      <c r="D2178" t="s">
        <v>1742</v>
      </c>
      <c r="E2178">
        <v>1</v>
      </c>
      <c r="F2178">
        <v>1</v>
      </c>
      <c r="M2178" t="str">
        <f>VLOOKUP($D2178,Artslister!$A$1:$W$100,2,FALSE)</f>
        <v>Phleum phleoides</v>
      </c>
      <c r="N2178" t="str">
        <f>VLOOKUP($D2178,Artslister!$A$1:$W$100,3,FALSE)</f>
        <v>100127</v>
      </c>
      <c r="O2178" t="str">
        <f>VLOOKUP($D2178,Artslister!$A$1:$W$100,4,FALSE)</f>
        <v>135320</v>
      </c>
      <c r="P2178" t="str">
        <f>VLOOKUP($D2178,Artslister!$A$1:$W$100,5,FALSE)</f>
        <v>Plantae</v>
      </c>
      <c r="Q2178" t="str">
        <f>VLOOKUP($D2178,Artslister!$A$1:$W$100,6,FALSE)</f>
        <v>Magnoliophyta</v>
      </c>
      <c r="R2178" t="str">
        <f>VLOOKUP($D2178,Artslister!$A$1:$W$100,7,FALSE)</f>
        <v>Monocots</v>
      </c>
      <c r="S2178" t="str">
        <f>VLOOKUP($D2178,Artslister!$A$1:$W$100,8,FALSE)</f>
        <v>Poales</v>
      </c>
      <c r="T2178" t="str">
        <f>VLOOKUP($D2178,Artslister!$A$1:$W$100,9,FALSE)</f>
        <v>Poaceae</v>
      </c>
      <c r="U2178" t="str">
        <f>VLOOKUP($D2178,Artslister!$A$1:$W$100,10,FALSE)</f>
        <v>Phleum</v>
      </c>
      <c r="V2178" t="str">
        <f>VLOOKUP($D2178,Artslister!$A$1:$W$100,11,FALSE)</f>
        <v>phleoides</v>
      </c>
      <c r="W2178">
        <f>VLOOKUP($D2178,Artslister!$A$1:$W$100,12,FALSE)</f>
        <v>0</v>
      </c>
      <c r="X2178" t="str">
        <f>VLOOKUP($D2178,Artslister!$A$1:$W$100,13,FALSE)</f>
        <v>(L.) H.Karst.</v>
      </c>
      <c r="Y2178" t="str">
        <f>VLOOKUP($D2178,Artslister!$A$1:$W$100,15,FALSE)</f>
        <v>VU</v>
      </c>
      <c r="Z2178" t="e">
        <f>VLOOKUP($D2178,Artslister!$A$1:$W$100,17,FALSE)</f>
        <v>#N/A</v>
      </c>
    </row>
    <row r="2179" spans="1:26" x14ac:dyDescent="0.3">
      <c r="A2179" t="s">
        <v>79</v>
      </c>
      <c r="B2179">
        <v>2020</v>
      </c>
      <c r="C2179" t="s">
        <v>1538</v>
      </c>
      <c r="D2179" t="s">
        <v>1742</v>
      </c>
      <c r="E2179">
        <v>0.1</v>
      </c>
      <c r="F2179">
        <v>1</v>
      </c>
      <c r="M2179" t="str">
        <f>VLOOKUP($D2179,Artslister!$A$1:$W$100,2,FALSE)</f>
        <v>Phleum phleoides</v>
      </c>
      <c r="N2179" t="str">
        <f>VLOOKUP($D2179,Artslister!$A$1:$W$100,3,FALSE)</f>
        <v>100127</v>
      </c>
      <c r="O2179" t="str">
        <f>VLOOKUP($D2179,Artslister!$A$1:$W$100,4,FALSE)</f>
        <v>135320</v>
      </c>
      <c r="P2179" t="str">
        <f>VLOOKUP($D2179,Artslister!$A$1:$W$100,5,FALSE)</f>
        <v>Plantae</v>
      </c>
      <c r="Q2179" t="str">
        <f>VLOOKUP($D2179,Artslister!$A$1:$W$100,6,FALSE)</f>
        <v>Magnoliophyta</v>
      </c>
      <c r="R2179" t="str">
        <f>VLOOKUP($D2179,Artslister!$A$1:$W$100,7,FALSE)</f>
        <v>Monocots</v>
      </c>
      <c r="S2179" t="str">
        <f>VLOOKUP($D2179,Artslister!$A$1:$W$100,8,FALSE)</f>
        <v>Poales</v>
      </c>
      <c r="T2179" t="str">
        <f>VLOOKUP($D2179,Artslister!$A$1:$W$100,9,FALSE)</f>
        <v>Poaceae</v>
      </c>
      <c r="U2179" t="str">
        <f>VLOOKUP($D2179,Artslister!$A$1:$W$100,10,FALSE)</f>
        <v>Phleum</v>
      </c>
      <c r="V2179" t="str">
        <f>VLOOKUP($D2179,Artslister!$A$1:$W$100,11,FALSE)</f>
        <v>phleoides</v>
      </c>
      <c r="W2179">
        <f>VLOOKUP($D2179,Artslister!$A$1:$W$100,12,FALSE)</f>
        <v>0</v>
      </c>
      <c r="X2179" t="str">
        <f>VLOOKUP($D2179,Artslister!$A$1:$W$100,13,FALSE)</f>
        <v>(L.) H.Karst.</v>
      </c>
      <c r="Y2179" t="str">
        <f>VLOOKUP($D2179,Artslister!$A$1:$W$100,15,FALSE)</f>
        <v>VU</v>
      </c>
      <c r="Z2179" t="e">
        <f>VLOOKUP($D2179,Artslister!$A$1:$W$100,17,FALSE)</f>
        <v>#N/A</v>
      </c>
    </row>
    <row r="2180" spans="1:26" x14ac:dyDescent="0.3">
      <c r="A2180" t="s">
        <v>79</v>
      </c>
      <c r="B2180">
        <v>2020</v>
      </c>
      <c r="C2180" t="s">
        <v>1544</v>
      </c>
      <c r="D2180" t="s">
        <v>1742</v>
      </c>
      <c r="E2180">
        <v>1</v>
      </c>
      <c r="F2180">
        <v>1</v>
      </c>
      <c r="M2180" t="str">
        <f>VLOOKUP($D2180,Artslister!$A$1:$W$100,2,FALSE)</f>
        <v>Phleum phleoides</v>
      </c>
      <c r="N2180" t="str">
        <f>VLOOKUP($D2180,Artslister!$A$1:$W$100,3,FALSE)</f>
        <v>100127</v>
      </c>
      <c r="O2180" t="str">
        <f>VLOOKUP($D2180,Artslister!$A$1:$W$100,4,FALSE)</f>
        <v>135320</v>
      </c>
      <c r="P2180" t="str">
        <f>VLOOKUP($D2180,Artslister!$A$1:$W$100,5,FALSE)</f>
        <v>Plantae</v>
      </c>
      <c r="Q2180" t="str">
        <f>VLOOKUP($D2180,Artslister!$A$1:$W$100,6,FALSE)</f>
        <v>Magnoliophyta</v>
      </c>
      <c r="R2180" t="str">
        <f>VLOOKUP($D2180,Artslister!$A$1:$W$100,7,FALSE)</f>
        <v>Monocots</v>
      </c>
      <c r="S2180" t="str">
        <f>VLOOKUP($D2180,Artslister!$A$1:$W$100,8,FALSE)</f>
        <v>Poales</v>
      </c>
      <c r="T2180" t="str">
        <f>VLOOKUP($D2180,Artslister!$A$1:$W$100,9,FALSE)</f>
        <v>Poaceae</v>
      </c>
      <c r="U2180" t="str">
        <f>VLOOKUP($D2180,Artslister!$A$1:$W$100,10,FALSE)</f>
        <v>Phleum</v>
      </c>
      <c r="V2180" t="str">
        <f>VLOOKUP($D2180,Artslister!$A$1:$W$100,11,FALSE)</f>
        <v>phleoides</v>
      </c>
      <c r="W2180">
        <f>VLOOKUP($D2180,Artslister!$A$1:$W$100,12,FALSE)</f>
        <v>0</v>
      </c>
      <c r="X2180" t="str">
        <f>VLOOKUP($D2180,Artslister!$A$1:$W$100,13,FALSE)</f>
        <v>(L.) H.Karst.</v>
      </c>
      <c r="Y2180" t="str">
        <f>VLOOKUP($D2180,Artslister!$A$1:$W$100,15,FALSE)</f>
        <v>VU</v>
      </c>
      <c r="Z2180" t="e">
        <f>VLOOKUP($D2180,Artslister!$A$1:$W$100,17,FALSE)</f>
        <v>#N/A</v>
      </c>
    </row>
    <row r="2181" spans="1:26" x14ac:dyDescent="0.3">
      <c r="A2181" t="s">
        <v>85</v>
      </c>
      <c r="B2181">
        <v>2020</v>
      </c>
      <c r="C2181" t="s">
        <v>1586</v>
      </c>
      <c r="D2181" t="s">
        <v>1742</v>
      </c>
      <c r="E2181">
        <v>1</v>
      </c>
      <c r="F2181">
        <v>1</v>
      </c>
      <c r="M2181" t="str">
        <f>VLOOKUP($D2181,Artslister!$A$1:$W$100,2,FALSE)</f>
        <v>Phleum phleoides</v>
      </c>
      <c r="N2181" t="str">
        <f>VLOOKUP($D2181,Artslister!$A$1:$W$100,3,FALSE)</f>
        <v>100127</v>
      </c>
      <c r="O2181" t="str">
        <f>VLOOKUP($D2181,Artslister!$A$1:$W$100,4,FALSE)</f>
        <v>135320</v>
      </c>
      <c r="P2181" t="str">
        <f>VLOOKUP($D2181,Artslister!$A$1:$W$100,5,FALSE)</f>
        <v>Plantae</v>
      </c>
      <c r="Q2181" t="str">
        <f>VLOOKUP($D2181,Artslister!$A$1:$W$100,6,FALSE)</f>
        <v>Magnoliophyta</v>
      </c>
      <c r="R2181" t="str">
        <f>VLOOKUP($D2181,Artslister!$A$1:$W$100,7,FALSE)</f>
        <v>Monocots</v>
      </c>
      <c r="S2181" t="str">
        <f>VLOOKUP($D2181,Artslister!$A$1:$W$100,8,FALSE)</f>
        <v>Poales</v>
      </c>
      <c r="T2181" t="str">
        <f>VLOOKUP($D2181,Artslister!$A$1:$W$100,9,FALSE)</f>
        <v>Poaceae</v>
      </c>
      <c r="U2181" t="str">
        <f>VLOOKUP($D2181,Artslister!$A$1:$W$100,10,FALSE)</f>
        <v>Phleum</v>
      </c>
      <c r="V2181" t="str">
        <f>VLOOKUP($D2181,Artslister!$A$1:$W$100,11,FALSE)</f>
        <v>phleoides</v>
      </c>
      <c r="W2181">
        <f>VLOOKUP($D2181,Artslister!$A$1:$W$100,12,FALSE)</f>
        <v>0</v>
      </c>
      <c r="X2181" t="str">
        <f>VLOOKUP($D2181,Artslister!$A$1:$W$100,13,FALSE)</f>
        <v>(L.) H.Karst.</v>
      </c>
      <c r="Y2181" t="str">
        <f>VLOOKUP($D2181,Artslister!$A$1:$W$100,15,FALSE)</f>
        <v>VU</v>
      </c>
      <c r="Z2181" t="e">
        <f>VLOOKUP($D2181,Artslister!$A$1:$W$100,17,FALSE)</f>
        <v>#N/A</v>
      </c>
    </row>
    <row r="2182" spans="1:26" x14ac:dyDescent="0.3">
      <c r="A2182" t="s">
        <v>85</v>
      </c>
      <c r="B2182">
        <v>2020</v>
      </c>
      <c r="C2182" t="s">
        <v>1589</v>
      </c>
      <c r="D2182" t="s">
        <v>1742</v>
      </c>
      <c r="E2182">
        <v>1</v>
      </c>
      <c r="F2182">
        <v>1</v>
      </c>
      <c r="M2182" t="str">
        <f>VLOOKUP($D2182,Artslister!$A$1:$W$100,2,FALSE)</f>
        <v>Phleum phleoides</v>
      </c>
      <c r="N2182" t="str">
        <f>VLOOKUP($D2182,Artslister!$A$1:$W$100,3,FALSE)</f>
        <v>100127</v>
      </c>
      <c r="O2182" t="str">
        <f>VLOOKUP($D2182,Artslister!$A$1:$W$100,4,FALSE)</f>
        <v>135320</v>
      </c>
      <c r="P2182" t="str">
        <f>VLOOKUP($D2182,Artslister!$A$1:$W$100,5,FALSE)</f>
        <v>Plantae</v>
      </c>
      <c r="Q2182" t="str">
        <f>VLOOKUP($D2182,Artslister!$A$1:$W$100,6,FALSE)</f>
        <v>Magnoliophyta</v>
      </c>
      <c r="R2182" t="str">
        <f>VLOOKUP($D2182,Artslister!$A$1:$W$100,7,FALSE)</f>
        <v>Monocots</v>
      </c>
      <c r="S2182" t="str">
        <f>VLOOKUP($D2182,Artslister!$A$1:$W$100,8,FALSE)</f>
        <v>Poales</v>
      </c>
      <c r="T2182" t="str">
        <f>VLOOKUP($D2182,Artslister!$A$1:$W$100,9,FALSE)</f>
        <v>Poaceae</v>
      </c>
      <c r="U2182" t="str">
        <f>VLOOKUP($D2182,Artslister!$A$1:$W$100,10,FALSE)</f>
        <v>Phleum</v>
      </c>
      <c r="V2182" t="str">
        <f>VLOOKUP($D2182,Artslister!$A$1:$W$100,11,FALSE)</f>
        <v>phleoides</v>
      </c>
      <c r="W2182">
        <f>VLOOKUP($D2182,Artslister!$A$1:$W$100,12,FALSE)</f>
        <v>0</v>
      </c>
      <c r="X2182" t="str">
        <f>VLOOKUP($D2182,Artslister!$A$1:$W$100,13,FALSE)</f>
        <v>(L.) H.Karst.</v>
      </c>
      <c r="Y2182" t="str">
        <f>VLOOKUP($D2182,Artslister!$A$1:$W$100,15,FALSE)</f>
        <v>VU</v>
      </c>
      <c r="Z2182" t="e">
        <f>VLOOKUP($D2182,Artslister!$A$1:$W$100,17,FALSE)</f>
        <v>#N/A</v>
      </c>
    </row>
    <row r="2183" spans="1:26" x14ac:dyDescent="0.3">
      <c r="A2183" t="s">
        <v>85</v>
      </c>
      <c r="B2183">
        <v>2020</v>
      </c>
      <c r="C2183" t="s">
        <v>1590</v>
      </c>
      <c r="D2183" t="s">
        <v>1742</v>
      </c>
      <c r="E2183">
        <v>1</v>
      </c>
      <c r="F2183">
        <v>1</v>
      </c>
      <c r="M2183" t="str">
        <f>VLOOKUP($D2183,Artslister!$A$1:$W$100,2,FALSE)</f>
        <v>Phleum phleoides</v>
      </c>
      <c r="N2183" t="str">
        <f>VLOOKUP($D2183,Artslister!$A$1:$W$100,3,FALSE)</f>
        <v>100127</v>
      </c>
      <c r="O2183" t="str">
        <f>VLOOKUP($D2183,Artslister!$A$1:$W$100,4,FALSE)</f>
        <v>135320</v>
      </c>
      <c r="P2183" t="str">
        <f>VLOOKUP($D2183,Artslister!$A$1:$W$100,5,FALSE)</f>
        <v>Plantae</v>
      </c>
      <c r="Q2183" t="str">
        <f>VLOOKUP($D2183,Artslister!$A$1:$W$100,6,FALSE)</f>
        <v>Magnoliophyta</v>
      </c>
      <c r="R2183" t="str">
        <f>VLOOKUP($D2183,Artslister!$A$1:$W$100,7,FALSE)</f>
        <v>Monocots</v>
      </c>
      <c r="S2183" t="str">
        <f>VLOOKUP($D2183,Artslister!$A$1:$W$100,8,FALSE)</f>
        <v>Poales</v>
      </c>
      <c r="T2183" t="str">
        <f>VLOOKUP($D2183,Artslister!$A$1:$W$100,9,FALSE)</f>
        <v>Poaceae</v>
      </c>
      <c r="U2183" t="str">
        <f>VLOOKUP($D2183,Artslister!$A$1:$W$100,10,FALSE)</f>
        <v>Phleum</v>
      </c>
      <c r="V2183" t="str">
        <f>VLOOKUP($D2183,Artslister!$A$1:$W$100,11,FALSE)</f>
        <v>phleoides</v>
      </c>
      <c r="W2183">
        <f>VLOOKUP($D2183,Artslister!$A$1:$W$100,12,FALSE)</f>
        <v>0</v>
      </c>
      <c r="X2183" t="str">
        <f>VLOOKUP($D2183,Artslister!$A$1:$W$100,13,FALSE)</f>
        <v>(L.) H.Karst.</v>
      </c>
      <c r="Y2183" t="str">
        <f>VLOOKUP($D2183,Artslister!$A$1:$W$100,15,FALSE)</f>
        <v>VU</v>
      </c>
      <c r="Z2183" t="e">
        <f>VLOOKUP($D2183,Artslister!$A$1:$W$100,17,FALSE)</f>
        <v>#N/A</v>
      </c>
    </row>
    <row r="2184" spans="1:26" x14ac:dyDescent="0.3">
      <c r="A2184" t="s">
        <v>85</v>
      </c>
      <c r="B2184">
        <v>2020</v>
      </c>
      <c r="C2184" t="s">
        <v>1591</v>
      </c>
      <c r="D2184" t="s">
        <v>1742</v>
      </c>
      <c r="E2184">
        <v>1</v>
      </c>
      <c r="F2184">
        <v>1</v>
      </c>
      <c r="M2184" t="str">
        <f>VLOOKUP($D2184,Artslister!$A$1:$W$100,2,FALSE)</f>
        <v>Phleum phleoides</v>
      </c>
      <c r="N2184" t="str">
        <f>VLOOKUP($D2184,Artslister!$A$1:$W$100,3,FALSE)</f>
        <v>100127</v>
      </c>
      <c r="O2184" t="str">
        <f>VLOOKUP($D2184,Artslister!$A$1:$W$100,4,FALSE)</f>
        <v>135320</v>
      </c>
      <c r="P2184" t="str">
        <f>VLOOKUP($D2184,Artslister!$A$1:$W$100,5,FALSE)</f>
        <v>Plantae</v>
      </c>
      <c r="Q2184" t="str">
        <f>VLOOKUP($D2184,Artslister!$A$1:$W$100,6,FALSE)</f>
        <v>Magnoliophyta</v>
      </c>
      <c r="R2184" t="str">
        <f>VLOOKUP($D2184,Artslister!$A$1:$W$100,7,FALSE)</f>
        <v>Monocots</v>
      </c>
      <c r="S2184" t="str">
        <f>VLOOKUP($D2184,Artslister!$A$1:$W$100,8,FALSE)</f>
        <v>Poales</v>
      </c>
      <c r="T2184" t="str">
        <f>VLOOKUP($D2184,Artslister!$A$1:$W$100,9,FALSE)</f>
        <v>Poaceae</v>
      </c>
      <c r="U2184" t="str">
        <f>VLOOKUP($D2184,Artslister!$A$1:$W$100,10,FALSE)</f>
        <v>Phleum</v>
      </c>
      <c r="V2184" t="str">
        <f>VLOOKUP($D2184,Artslister!$A$1:$W$100,11,FALSE)</f>
        <v>phleoides</v>
      </c>
      <c r="W2184">
        <f>VLOOKUP($D2184,Artslister!$A$1:$W$100,12,FALSE)</f>
        <v>0</v>
      </c>
      <c r="X2184" t="str">
        <f>VLOOKUP($D2184,Artslister!$A$1:$W$100,13,FALSE)</f>
        <v>(L.) H.Karst.</v>
      </c>
      <c r="Y2184" t="str">
        <f>VLOOKUP($D2184,Artslister!$A$1:$W$100,15,FALSE)</f>
        <v>VU</v>
      </c>
      <c r="Z2184" t="e">
        <f>VLOOKUP($D2184,Artslister!$A$1:$W$100,17,FALSE)</f>
        <v>#N/A</v>
      </c>
    </row>
    <row r="2185" spans="1:26" x14ac:dyDescent="0.3">
      <c r="A2185" t="s">
        <v>85</v>
      </c>
      <c r="B2185">
        <v>2020</v>
      </c>
      <c r="C2185" t="s">
        <v>1592</v>
      </c>
      <c r="D2185" t="s">
        <v>1742</v>
      </c>
      <c r="E2185">
        <v>8</v>
      </c>
      <c r="F2185">
        <v>1</v>
      </c>
      <c r="M2185" t="str">
        <f>VLOOKUP($D2185,Artslister!$A$1:$W$100,2,FALSE)</f>
        <v>Phleum phleoides</v>
      </c>
      <c r="N2185" t="str">
        <f>VLOOKUP($D2185,Artslister!$A$1:$W$100,3,FALSE)</f>
        <v>100127</v>
      </c>
      <c r="O2185" t="str">
        <f>VLOOKUP($D2185,Artslister!$A$1:$W$100,4,FALSE)</f>
        <v>135320</v>
      </c>
      <c r="P2185" t="str">
        <f>VLOOKUP($D2185,Artslister!$A$1:$W$100,5,FALSE)</f>
        <v>Plantae</v>
      </c>
      <c r="Q2185" t="str">
        <f>VLOOKUP($D2185,Artslister!$A$1:$W$100,6,FALSE)</f>
        <v>Magnoliophyta</v>
      </c>
      <c r="R2185" t="str">
        <f>VLOOKUP($D2185,Artslister!$A$1:$W$100,7,FALSE)</f>
        <v>Monocots</v>
      </c>
      <c r="S2185" t="str">
        <f>VLOOKUP($D2185,Artslister!$A$1:$W$100,8,FALSE)</f>
        <v>Poales</v>
      </c>
      <c r="T2185" t="str">
        <f>VLOOKUP($D2185,Artslister!$A$1:$W$100,9,FALSE)</f>
        <v>Poaceae</v>
      </c>
      <c r="U2185" t="str">
        <f>VLOOKUP($D2185,Artslister!$A$1:$W$100,10,FALSE)</f>
        <v>Phleum</v>
      </c>
      <c r="V2185" t="str">
        <f>VLOOKUP($D2185,Artslister!$A$1:$W$100,11,FALSE)</f>
        <v>phleoides</v>
      </c>
      <c r="W2185">
        <f>VLOOKUP($D2185,Artslister!$A$1:$W$100,12,FALSE)</f>
        <v>0</v>
      </c>
      <c r="X2185" t="str">
        <f>VLOOKUP($D2185,Artslister!$A$1:$W$100,13,FALSE)</f>
        <v>(L.) H.Karst.</v>
      </c>
      <c r="Y2185" t="str">
        <f>VLOOKUP($D2185,Artslister!$A$1:$W$100,15,FALSE)</f>
        <v>VU</v>
      </c>
      <c r="Z2185" t="e">
        <f>VLOOKUP($D2185,Artslister!$A$1:$W$100,17,FALSE)</f>
        <v>#N/A</v>
      </c>
    </row>
    <row r="2186" spans="1:26" x14ac:dyDescent="0.3">
      <c r="A2186" t="s">
        <v>85</v>
      </c>
      <c r="B2186">
        <v>2020</v>
      </c>
      <c r="C2186" t="s">
        <v>1593</v>
      </c>
      <c r="D2186" t="s">
        <v>1742</v>
      </c>
      <c r="E2186">
        <v>1</v>
      </c>
      <c r="F2186">
        <v>1</v>
      </c>
      <c r="M2186" t="str">
        <f>VLOOKUP($D2186,Artslister!$A$1:$W$100,2,FALSE)</f>
        <v>Phleum phleoides</v>
      </c>
      <c r="N2186" t="str">
        <f>VLOOKUP($D2186,Artslister!$A$1:$W$100,3,FALSE)</f>
        <v>100127</v>
      </c>
      <c r="O2186" t="str">
        <f>VLOOKUP($D2186,Artslister!$A$1:$W$100,4,FALSE)</f>
        <v>135320</v>
      </c>
      <c r="P2186" t="str">
        <f>VLOOKUP($D2186,Artslister!$A$1:$W$100,5,FALSE)</f>
        <v>Plantae</v>
      </c>
      <c r="Q2186" t="str">
        <f>VLOOKUP($D2186,Artslister!$A$1:$W$100,6,FALSE)</f>
        <v>Magnoliophyta</v>
      </c>
      <c r="R2186" t="str">
        <f>VLOOKUP($D2186,Artslister!$A$1:$W$100,7,FALSE)</f>
        <v>Monocots</v>
      </c>
      <c r="S2186" t="str">
        <f>VLOOKUP($D2186,Artslister!$A$1:$W$100,8,FALSE)</f>
        <v>Poales</v>
      </c>
      <c r="T2186" t="str">
        <f>VLOOKUP($D2186,Artslister!$A$1:$W$100,9,FALSE)</f>
        <v>Poaceae</v>
      </c>
      <c r="U2186" t="str">
        <f>VLOOKUP($D2186,Artslister!$A$1:$W$100,10,FALSE)</f>
        <v>Phleum</v>
      </c>
      <c r="V2186" t="str">
        <f>VLOOKUP($D2186,Artslister!$A$1:$W$100,11,FALSE)</f>
        <v>phleoides</v>
      </c>
      <c r="W2186">
        <f>VLOOKUP($D2186,Artslister!$A$1:$W$100,12,FALSE)</f>
        <v>0</v>
      </c>
      <c r="X2186" t="str">
        <f>VLOOKUP($D2186,Artslister!$A$1:$W$100,13,FALSE)</f>
        <v>(L.) H.Karst.</v>
      </c>
      <c r="Y2186" t="str">
        <f>VLOOKUP($D2186,Artslister!$A$1:$W$100,15,FALSE)</f>
        <v>VU</v>
      </c>
      <c r="Z2186" t="e">
        <f>VLOOKUP($D2186,Artslister!$A$1:$W$100,17,FALSE)</f>
        <v>#N/A</v>
      </c>
    </row>
    <row r="2187" spans="1:26" x14ac:dyDescent="0.3">
      <c r="A2187" t="s">
        <v>85</v>
      </c>
      <c r="B2187">
        <v>2020</v>
      </c>
      <c r="C2187" t="s">
        <v>1594</v>
      </c>
      <c r="D2187" t="s">
        <v>1742</v>
      </c>
      <c r="E2187">
        <v>1</v>
      </c>
      <c r="F2187">
        <v>1</v>
      </c>
      <c r="M2187" t="str">
        <f>VLOOKUP($D2187,Artslister!$A$1:$W$100,2,FALSE)</f>
        <v>Phleum phleoides</v>
      </c>
      <c r="N2187" t="str">
        <f>VLOOKUP($D2187,Artslister!$A$1:$W$100,3,FALSE)</f>
        <v>100127</v>
      </c>
      <c r="O2187" t="str">
        <f>VLOOKUP($D2187,Artslister!$A$1:$W$100,4,FALSE)</f>
        <v>135320</v>
      </c>
      <c r="P2187" t="str">
        <f>VLOOKUP($D2187,Artslister!$A$1:$W$100,5,FALSE)</f>
        <v>Plantae</v>
      </c>
      <c r="Q2187" t="str">
        <f>VLOOKUP($D2187,Artslister!$A$1:$W$100,6,FALSE)</f>
        <v>Magnoliophyta</v>
      </c>
      <c r="R2187" t="str">
        <f>VLOOKUP($D2187,Artslister!$A$1:$W$100,7,FALSE)</f>
        <v>Monocots</v>
      </c>
      <c r="S2187" t="str">
        <f>VLOOKUP($D2187,Artslister!$A$1:$W$100,8,FALSE)</f>
        <v>Poales</v>
      </c>
      <c r="T2187" t="str">
        <f>VLOOKUP($D2187,Artslister!$A$1:$W$100,9,FALSE)</f>
        <v>Poaceae</v>
      </c>
      <c r="U2187" t="str">
        <f>VLOOKUP($D2187,Artslister!$A$1:$W$100,10,FALSE)</f>
        <v>Phleum</v>
      </c>
      <c r="V2187" t="str">
        <f>VLOOKUP($D2187,Artslister!$A$1:$W$100,11,FALSE)</f>
        <v>phleoides</v>
      </c>
      <c r="W2187">
        <f>VLOOKUP($D2187,Artslister!$A$1:$W$100,12,FALSE)</f>
        <v>0</v>
      </c>
      <c r="X2187" t="str">
        <f>VLOOKUP($D2187,Artslister!$A$1:$W$100,13,FALSE)</f>
        <v>(L.) H.Karst.</v>
      </c>
      <c r="Y2187" t="str">
        <f>VLOOKUP($D2187,Artslister!$A$1:$W$100,15,FALSE)</f>
        <v>VU</v>
      </c>
      <c r="Z2187" t="e">
        <f>VLOOKUP($D2187,Artslister!$A$1:$W$100,17,FALSE)</f>
        <v>#N/A</v>
      </c>
    </row>
    <row r="2188" spans="1:26" x14ac:dyDescent="0.3">
      <c r="A2188" t="s">
        <v>85</v>
      </c>
      <c r="B2188">
        <v>2020</v>
      </c>
      <c r="C2188" t="s">
        <v>1595</v>
      </c>
      <c r="D2188" t="s">
        <v>1742</v>
      </c>
      <c r="E2188">
        <v>3</v>
      </c>
      <c r="F2188">
        <v>1</v>
      </c>
      <c r="M2188" t="str">
        <f>VLOOKUP($D2188,Artslister!$A$1:$W$100,2,FALSE)</f>
        <v>Phleum phleoides</v>
      </c>
      <c r="N2188" t="str">
        <f>VLOOKUP($D2188,Artslister!$A$1:$W$100,3,FALSE)</f>
        <v>100127</v>
      </c>
      <c r="O2188" t="str">
        <f>VLOOKUP($D2188,Artslister!$A$1:$W$100,4,FALSE)</f>
        <v>135320</v>
      </c>
      <c r="P2188" t="str">
        <f>VLOOKUP($D2188,Artslister!$A$1:$W$100,5,FALSE)</f>
        <v>Plantae</v>
      </c>
      <c r="Q2188" t="str">
        <f>VLOOKUP($D2188,Artslister!$A$1:$W$100,6,FALSE)</f>
        <v>Magnoliophyta</v>
      </c>
      <c r="R2188" t="str">
        <f>VLOOKUP($D2188,Artslister!$A$1:$W$100,7,FALSE)</f>
        <v>Monocots</v>
      </c>
      <c r="S2188" t="str">
        <f>VLOOKUP($D2188,Artslister!$A$1:$W$100,8,FALSE)</f>
        <v>Poales</v>
      </c>
      <c r="T2188" t="str">
        <f>VLOOKUP($D2188,Artslister!$A$1:$W$100,9,FALSE)</f>
        <v>Poaceae</v>
      </c>
      <c r="U2188" t="str">
        <f>VLOOKUP($D2188,Artslister!$A$1:$W$100,10,FALSE)</f>
        <v>Phleum</v>
      </c>
      <c r="V2188" t="str">
        <f>VLOOKUP($D2188,Artslister!$A$1:$W$100,11,FALSE)</f>
        <v>phleoides</v>
      </c>
      <c r="W2188">
        <f>VLOOKUP($D2188,Artslister!$A$1:$W$100,12,FALSE)</f>
        <v>0</v>
      </c>
      <c r="X2188" t="str">
        <f>VLOOKUP($D2188,Artslister!$A$1:$W$100,13,FALSE)</f>
        <v>(L.) H.Karst.</v>
      </c>
      <c r="Y2188" t="str">
        <f>VLOOKUP($D2188,Artslister!$A$1:$W$100,15,FALSE)</f>
        <v>VU</v>
      </c>
      <c r="Z2188" t="e">
        <f>VLOOKUP($D2188,Artslister!$A$1:$W$100,17,FALSE)</f>
        <v>#N/A</v>
      </c>
    </row>
    <row r="2189" spans="1:26" x14ac:dyDescent="0.3">
      <c r="A2189" t="s">
        <v>85</v>
      </c>
      <c r="B2189">
        <v>2020</v>
      </c>
      <c r="C2189" t="s">
        <v>1596</v>
      </c>
      <c r="D2189" t="s">
        <v>1742</v>
      </c>
      <c r="E2189">
        <v>5</v>
      </c>
      <c r="F2189">
        <v>1</v>
      </c>
      <c r="M2189" t="str">
        <f>VLOOKUP($D2189,Artslister!$A$1:$W$100,2,FALSE)</f>
        <v>Phleum phleoides</v>
      </c>
      <c r="N2189" t="str">
        <f>VLOOKUP($D2189,Artslister!$A$1:$W$100,3,FALSE)</f>
        <v>100127</v>
      </c>
      <c r="O2189" t="str">
        <f>VLOOKUP($D2189,Artslister!$A$1:$W$100,4,FALSE)</f>
        <v>135320</v>
      </c>
      <c r="P2189" t="str">
        <f>VLOOKUP($D2189,Artslister!$A$1:$W$100,5,FALSE)</f>
        <v>Plantae</v>
      </c>
      <c r="Q2189" t="str">
        <f>VLOOKUP($D2189,Artslister!$A$1:$W$100,6,FALSE)</f>
        <v>Magnoliophyta</v>
      </c>
      <c r="R2189" t="str">
        <f>VLOOKUP($D2189,Artslister!$A$1:$W$100,7,FALSE)</f>
        <v>Monocots</v>
      </c>
      <c r="S2189" t="str">
        <f>VLOOKUP($D2189,Artslister!$A$1:$W$100,8,FALSE)</f>
        <v>Poales</v>
      </c>
      <c r="T2189" t="str">
        <f>VLOOKUP($D2189,Artslister!$A$1:$W$100,9,FALSE)</f>
        <v>Poaceae</v>
      </c>
      <c r="U2189" t="str">
        <f>VLOOKUP($D2189,Artslister!$A$1:$W$100,10,FALSE)</f>
        <v>Phleum</v>
      </c>
      <c r="V2189" t="str">
        <f>VLOOKUP($D2189,Artslister!$A$1:$W$100,11,FALSE)</f>
        <v>phleoides</v>
      </c>
      <c r="W2189">
        <f>VLOOKUP($D2189,Artslister!$A$1:$W$100,12,FALSE)</f>
        <v>0</v>
      </c>
      <c r="X2189" t="str">
        <f>VLOOKUP($D2189,Artslister!$A$1:$W$100,13,FALSE)</f>
        <v>(L.) H.Karst.</v>
      </c>
      <c r="Y2189" t="str">
        <f>VLOOKUP($D2189,Artslister!$A$1:$W$100,15,FALSE)</f>
        <v>VU</v>
      </c>
      <c r="Z2189" t="e">
        <f>VLOOKUP($D2189,Artslister!$A$1:$W$100,17,FALSE)</f>
        <v>#N/A</v>
      </c>
    </row>
    <row r="2190" spans="1:26" x14ac:dyDescent="0.3">
      <c r="A2190" t="s">
        <v>117</v>
      </c>
      <c r="B2190">
        <v>2021</v>
      </c>
      <c r="C2190" t="s">
        <v>1276</v>
      </c>
      <c r="D2190" t="s">
        <v>1742</v>
      </c>
      <c r="E2190">
        <v>0.1</v>
      </c>
      <c r="F2190">
        <v>1</v>
      </c>
      <c r="M2190" t="str">
        <f>VLOOKUP($D2190,Artslister!$A$1:$W$100,2,FALSE)</f>
        <v>Phleum phleoides</v>
      </c>
      <c r="N2190" t="str">
        <f>VLOOKUP($D2190,Artslister!$A$1:$W$100,3,FALSE)</f>
        <v>100127</v>
      </c>
      <c r="O2190" t="str">
        <f>VLOOKUP($D2190,Artslister!$A$1:$W$100,4,FALSE)</f>
        <v>135320</v>
      </c>
      <c r="P2190" t="str">
        <f>VLOOKUP($D2190,Artslister!$A$1:$W$100,5,FALSE)</f>
        <v>Plantae</v>
      </c>
      <c r="Q2190" t="str">
        <f>VLOOKUP($D2190,Artslister!$A$1:$W$100,6,FALSE)</f>
        <v>Magnoliophyta</v>
      </c>
      <c r="R2190" t="str">
        <f>VLOOKUP($D2190,Artslister!$A$1:$W$100,7,FALSE)</f>
        <v>Monocots</v>
      </c>
      <c r="S2190" t="str">
        <f>VLOOKUP($D2190,Artslister!$A$1:$W$100,8,FALSE)</f>
        <v>Poales</v>
      </c>
      <c r="T2190" t="str">
        <f>VLOOKUP($D2190,Artslister!$A$1:$W$100,9,FALSE)</f>
        <v>Poaceae</v>
      </c>
      <c r="U2190" t="str">
        <f>VLOOKUP($D2190,Artslister!$A$1:$W$100,10,FALSE)</f>
        <v>Phleum</v>
      </c>
      <c r="V2190" t="str">
        <f>VLOOKUP($D2190,Artslister!$A$1:$W$100,11,FALSE)</f>
        <v>phleoides</v>
      </c>
      <c r="W2190">
        <f>VLOOKUP($D2190,Artslister!$A$1:$W$100,12,FALSE)</f>
        <v>0</v>
      </c>
      <c r="X2190" t="str">
        <f>VLOOKUP($D2190,Artslister!$A$1:$W$100,13,FALSE)</f>
        <v>(L.) H.Karst.</v>
      </c>
      <c r="Y2190" t="str">
        <f>VLOOKUP($D2190,Artslister!$A$1:$W$100,15,FALSE)</f>
        <v>VU</v>
      </c>
      <c r="Z2190" t="e">
        <f>VLOOKUP($D2190,Artslister!$A$1:$W$100,17,FALSE)</f>
        <v>#N/A</v>
      </c>
    </row>
    <row r="2191" spans="1:26" x14ac:dyDescent="0.3">
      <c r="A2191" t="s">
        <v>79</v>
      </c>
      <c r="B2191">
        <v>2021</v>
      </c>
      <c r="C2191" t="s">
        <v>1531</v>
      </c>
      <c r="D2191" t="s">
        <v>1742</v>
      </c>
      <c r="E2191">
        <v>2</v>
      </c>
      <c r="F2191">
        <v>1</v>
      </c>
      <c r="M2191" t="str">
        <f>VLOOKUP($D2191,Artslister!$A$1:$W$100,2,FALSE)</f>
        <v>Phleum phleoides</v>
      </c>
      <c r="N2191" t="str">
        <f>VLOOKUP($D2191,Artslister!$A$1:$W$100,3,FALSE)</f>
        <v>100127</v>
      </c>
      <c r="O2191" t="str">
        <f>VLOOKUP($D2191,Artslister!$A$1:$W$100,4,FALSE)</f>
        <v>135320</v>
      </c>
      <c r="P2191" t="str">
        <f>VLOOKUP($D2191,Artslister!$A$1:$W$100,5,FALSE)</f>
        <v>Plantae</v>
      </c>
      <c r="Q2191" t="str">
        <f>VLOOKUP($D2191,Artslister!$A$1:$W$100,6,FALSE)</f>
        <v>Magnoliophyta</v>
      </c>
      <c r="R2191" t="str">
        <f>VLOOKUP($D2191,Artslister!$A$1:$W$100,7,FALSE)</f>
        <v>Monocots</v>
      </c>
      <c r="S2191" t="str">
        <f>VLOOKUP($D2191,Artslister!$A$1:$W$100,8,FALSE)</f>
        <v>Poales</v>
      </c>
      <c r="T2191" t="str">
        <f>VLOOKUP($D2191,Artslister!$A$1:$W$100,9,FALSE)</f>
        <v>Poaceae</v>
      </c>
      <c r="U2191" t="str">
        <f>VLOOKUP($D2191,Artslister!$A$1:$W$100,10,FALSE)</f>
        <v>Phleum</v>
      </c>
      <c r="V2191" t="str">
        <f>VLOOKUP($D2191,Artslister!$A$1:$W$100,11,FALSE)</f>
        <v>phleoides</v>
      </c>
      <c r="W2191">
        <f>VLOOKUP($D2191,Artslister!$A$1:$W$100,12,FALSE)</f>
        <v>0</v>
      </c>
      <c r="X2191" t="str">
        <f>VLOOKUP($D2191,Artslister!$A$1:$W$100,13,FALSE)</f>
        <v>(L.) H.Karst.</v>
      </c>
      <c r="Y2191" t="str">
        <f>VLOOKUP($D2191,Artslister!$A$1:$W$100,15,FALSE)</f>
        <v>VU</v>
      </c>
      <c r="Z2191" t="e">
        <f>VLOOKUP($D2191,Artslister!$A$1:$W$100,17,FALSE)</f>
        <v>#N/A</v>
      </c>
    </row>
    <row r="2192" spans="1:26" x14ac:dyDescent="0.3">
      <c r="A2192" t="s">
        <v>79</v>
      </c>
      <c r="B2192">
        <v>2021</v>
      </c>
      <c r="C2192" t="s">
        <v>1525</v>
      </c>
      <c r="D2192" t="s">
        <v>1742</v>
      </c>
      <c r="E2192">
        <v>0.1</v>
      </c>
      <c r="F2192">
        <v>1</v>
      </c>
      <c r="M2192" t="str">
        <f>VLOOKUP($D2192,Artslister!$A$1:$W$100,2,FALSE)</f>
        <v>Phleum phleoides</v>
      </c>
      <c r="N2192" t="str">
        <f>VLOOKUP($D2192,Artslister!$A$1:$W$100,3,FALSE)</f>
        <v>100127</v>
      </c>
      <c r="O2192" t="str">
        <f>VLOOKUP($D2192,Artslister!$A$1:$W$100,4,FALSE)</f>
        <v>135320</v>
      </c>
      <c r="P2192" t="str">
        <f>VLOOKUP($D2192,Artslister!$A$1:$W$100,5,FALSE)</f>
        <v>Plantae</v>
      </c>
      <c r="Q2192" t="str">
        <f>VLOOKUP($D2192,Artslister!$A$1:$W$100,6,FALSE)</f>
        <v>Magnoliophyta</v>
      </c>
      <c r="R2192" t="str">
        <f>VLOOKUP($D2192,Artslister!$A$1:$W$100,7,FALSE)</f>
        <v>Monocots</v>
      </c>
      <c r="S2192" t="str">
        <f>VLOOKUP($D2192,Artslister!$A$1:$W$100,8,FALSE)</f>
        <v>Poales</v>
      </c>
      <c r="T2192" t="str">
        <f>VLOOKUP($D2192,Artslister!$A$1:$W$100,9,FALSE)</f>
        <v>Poaceae</v>
      </c>
      <c r="U2192" t="str">
        <f>VLOOKUP($D2192,Artslister!$A$1:$W$100,10,FALSE)</f>
        <v>Phleum</v>
      </c>
      <c r="V2192" t="str">
        <f>VLOOKUP($D2192,Artslister!$A$1:$W$100,11,FALSE)</f>
        <v>phleoides</v>
      </c>
      <c r="W2192">
        <f>VLOOKUP($D2192,Artslister!$A$1:$W$100,12,FALSE)</f>
        <v>0</v>
      </c>
      <c r="X2192" t="str">
        <f>VLOOKUP($D2192,Artslister!$A$1:$W$100,13,FALSE)</f>
        <v>(L.) H.Karst.</v>
      </c>
      <c r="Y2192" t="str">
        <f>VLOOKUP($D2192,Artslister!$A$1:$W$100,15,FALSE)</f>
        <v>VU</v>
      </c>
      <c r="Z2192" t="e">
        <f>VLOOKUP($D2192,Artslister!$A$1:$W$100,17,FALSE)</f>
        <v>#N/A</v>
      </c>
    </row>
    <row r="2193" spans="1:26" x14ac:dyDescent="0.3">
      <c r="A2193" t="s">
        <v>79</v>
      </c>
      <c r="B2193">
        <v>2021</v>
      </c>
      <c r="C2193" t="s">
        <v>1529</v>
      </c>
      <c r="D2193" t="s">
        <v>1742</v>
      </c>
      <c r="E2193">
        <v>1</v>
      </c>
      <c r="F2193">
        <v>1</v>
      </c>
      <c r="M2193" t="str">
        <f>VLOOKUP($D2193,Artslister!$A$1:$W$100,2,FALSE)</f>
        <v>Phleum phleoides</v>
      </c>
      <c r="N2193" t="str">
        <f>VLOOKUP($D2193,Artslister!$A$1:$W$100,3,FALSE)</f>
        <v>100127</v>
      </c>
      <c r="O2193" t="str">
        <f>VLOOKUP($D2193,Artslister!$A$1:$W$100,4,FALSE)</f>
        <v>135320</v>
      </c>
      <c r="P2193" t="str">
        <f>VLOOKUP($D2193,Artslister!$A$1:$W$100,5,FALSE)</f>
        <v>Plantae</v>
      </c>
      <c r="Q2193" t="str">
        <f>VLOOKUP($D2193,Artslister!$A$1:$W$100,6,FALSE)</f>
        <v>Magnoliophyta</v>
      </c>
      <c r="R2193" t="str">
        <f>VLOOKUP($D2193,Artslister!$A$1:$W$100,7,FALSE)</f>
        <v>Monocots</v>
      </c>
      <c r="S2193" t="str">
        <f>VLOOKUP($D2193,Artslister!$A$1:$W$100,8,FALSE)</f>
        <v>Poales</v>
      </c>
      <c r="T2193" t="str">
        <f>VLOOKUP($D2193,Artslister!$A$1:$W$100,9,FALSE)</f>
        <v>Poaceae</v>
      </c>
      <c r="U2193" t="str">
        <f>VLOOKUP($D2193,Artslister!$A$1:$W$100,10,FALSE)</f>
        <v>Phleum</v>
      </c>
      <c r="V2193" t="str">
        <f>VLOOKUP($D2193,Artslister!$A$1:$W$100,11,FALSE)</f>
        <v>phleoides</v>
      </c>
      <c r="W2193">
        <f>VLOOKUP($D2193,Artslister!$A$1:$W$100,12,FALSE)</f>
        <v>0</v>
      </c>
      <c r="X2193" t="str">
        <f>VLOOKUP($D2193,Artslister!$A$1:$W$100,13,FALSE)</f>
        <v>(L.) H.Karst.</v>
      </c>
      <c r="Y2193" t="str">
        <f>VLOOKUP($D2193,Artslister!$A$1:$W$100,15,FALSE)</f>
        <v>VU</v>
      </c>
      <c r="Z2193" t="e">
        <f>VLOOKUP($D2193,Artslister!$A$1:$W$100,17,FALSE)</f>
        <v>#N/A</v>
      </c>
    </row>
    <row r="2194" spans="1:26" x14ac:dyDescent="0.3">
      <c r="A2194" t="s">
        <v>79</v>
      </c>
      <c r="B2194">
        <v>2021</v>
      </c>
      <c r="C2194" t="s">
        <v>1538</v>
      </c>
      <c r="D2194" t="s">
        <v>1742</v>
      </c>
      <c r="E2194">
        <v>0.1</v>
      </c>
      <c r="F2194">
        <v>1</v>
      </c>
      <c r="M2194" t="str">
        <f>VLOOKUP($D2194,Artslister!$A$1:$W$100,2,FALSE)</f>
        <v>Phleum phleoides</v>
      </c>
      <c r="N2194" t="str">
        <f>VLOOKUP($D2194,Artslister!$A$1:$W$100,3,FALSE)</f>
        <v>100127</v>
      </c>
      <c r="O2194" t="str">
        <f>VLOOKUP($D2194,Artslister!$A$1:$W$100,4,FALSE)</f>
        <v>135320</v>
      </c>
      <c r="P2194" t="str">
        <f>VLOOKUP($D2194,Artslister!$A$1:$W$100,5,FALSE)</f>
        <v>Plantae</v>
      </c>
      <c r="Q2194" t="str">
        <f>VLOOKUP($D2194,Artslister!$A$1:$W$100,6,FALSE)</f>
        <v>Magnoliophyta</v>
      </c>
      <c r="R2194" t="str">
        <f>VLOOKUP($D2194,Artslister!$A$1:$W$100,7,FALSE)</f>
        <v>Monocots</v>
      </c>
      <c r="S2194" t="str">
        <f>VLOOKUP($D2194,Artslister!$A$1:$W$100,8,FALSE)</f>
        <v>Poales</v>
      </c>
      <c r="T2194" t="str">
        <f>VLOOKUP($D2194,Artslister!$A$1:$W$100,9,FALSE)</f>
        <v>Poaceae</v>
      </c>
      <c r="U2194" t="str">
        <f>VLOOKUP($D2194,Artslister!$A$1:$W$100,10,FALSE)</f>
        <v>Phleum</v>
      </c>
      <c r="V2194" t="str">
        <f>VLOOKUP($D2194,Artslister!$A$1:$W$100,11,FALSE)</f>
        <v>phleoides</v>
      </c>
      <c r="W2194">
        <f>VLOOKUP($D2194,Artslister!$A$1:$W$100,12,FALSE)</f>
        <v>0</v>
      </c>
      <c r="X2194" t="str">
        <f>VLOOKUP($D2194,Artslister!$A$1:$W$100,13,FALSE)</f>
        <v>(L.) H.Karst.</v>
      </c>
      <c r="Y2194" t="str">
        <f>VLOOKUP($D2194,Artslister!$A$1:$W$100,15,FALSE)</f>
        <v>VU</v>
      </c>
      <c r="Z2194" t="e">
        <f>VLOOKUP($D2194,Artslister!$A$1:$W$100,17,FALSE)</f>
        <v>#N/A</v>
      </c>
    </row>
    <row r="2195" spans="1:26" x14ac:dyDescent="0.3">
      <c r="A2195" t="s">
        <v>79</v>
      </c>
      <c r="B2195">
        <v>2021</v>
      </c>
      <c r="C2195" t="s">
        <v>1540</v>
      </c>
      <c r="D2195" t="s">
        <v>1742</v>
      </c>
      <c r="E2195">
        <v>0.1</v>
      </c>
      <c r="F2195">
        <v>1</v>
      </c>
      <c r="M2195" t="str">
        <f>VLOOKUP($D2195,Artslister!$A$1:$W$100,2,FALSE)</f>
        <v>Phleum phleoides</v>
      </c>
      <c r="N2195" t="str">
        <f>VLOOKUP($D2195,Artslister!$A$1:$W$100,3,FALSE)</f>
        <v>100127</v>
      </c>
      <c r="O2195" t="str">
        <f>VLOOKUP($D2195,Artslister!$A$1:$W$100,4,FALSE)</f>
        <v>135320</v>
      </c>
      <c r="P2195" t="str">
        <f>VLOOKUP($D2195,Artslister!$A$1:$W$100,5,FALSE)</f>
        <v>Plantae</v>
      </c>
      <c r="Q2195" t="str">
        <f>VLOOKUP($D2195,Artslister!$A$1:$W$100,6,FALSE)</f>
        <v>Magnoliophyta</v>
      </c>
      <c r="R2195" t="str">
        <f>VLOOKUP($D2195,Artslister!$A$1:$W$100,7,FALSE)</f>
        <v>Monocots</v>
      </c>
      <c r="S2195" t="str">
        <f>VLOOKUP($D2195,Artslister!$A$1:$W$100,8,FALSE)</f>
        <v>Poales</v>
      </c>
      <c r="T2195" t="str">
        <f>VLOOKUP($D2195,Artslister!$A$1:$W$100,9,FALSE)</f>
        <v>Poaceae</v>
      </c>
      <c r="U2195" t="str">
        <f>VLOOKUP($D2195,Artslister!$A$1:$W$100,10,FALSE)</f>
        <v>Phleum</v>
      </c>
      <c r="V2195" t="str">
        <f>VLOOKUP($D2195,Artslister!$A$1:$W$100,11,FALSE)</f>
        <v>phleoides</v>
      </c>
      <c r="W2195">
        <f>VLOOKUP($D2195,Artslister!$A$1:$W$100,12,FALSE)</f>
        <v>0</v>
      </c>
      <c r="X2195" t="str">
        <f>VLOOKUP($D2195,Artslister!$A$1:$W$100,13,FALSE)</f>
        <v>(L.) H.Karst.</v>
      </c>
      <c r="Y2195" t="str">
        <f>VLOOKUP($D2195,Artslister!$A$1:$W$100,15,FALSE)</f>
        <v>VU</v>
      </c>
      <c r="Z2195" t="e">
        <f>VLOOKUP($D2195,Artslister!$A$1:$W$100,17,FALSE)</f>
        <v>#N/A</v>
      </c>
    </row>
    <row r="2196" spans="1:26" x14ac:dyDescent="0.3">
      <c r="A2196" t="s">
        <v>79</v>
      </c>
      <c r="B2196">
        <v>2021</v>
      </c>
      <c r="C2196" t="s">
        <v>1527</v>
      </c>
      <c r="D2196" t="s">
        <v>1742</v>
      </c>
      <c r="E2196">
        <v>0.1</v>
      </c>
      <c r="F2196">
        <v>1</v>
      </c>
      <c r="M2196" t="str">
        <f>VLOOKUP($D2196,Artslister!$A$1:$W$100,2,FALSE)</f>
        <v>Phleum phleoides</v>
      </c>
      <c r="N2196" t="str">
        <f>VLOOKUP($D2196,Artslister!$A$1:$W$100,3,FALSE)</f>
        <v>100127</v>
      </c>
      <c r="O2196" t="str">
        <f>VLOOKUP($D2196,Artslister!$A$1:$W$100,4,FALSE)</f>
        <v>135320</v>
      </c>
      <c r="P2196" t="str">
        <f>VLOOKUP($D2196,Artslister!$A$1:$W$100,5,FALSE)</f>
        <v>Plantae</v>
      </c>
      <c r="Q2196" t="str">
        <f>VLOOKUP($D2196,Artslister!$A$1:$W$100,6,FALSE)</f>
        <v>Magnoliophyta</v>
      </c>
      <c r="R2196" t="str">
        <f>VLOOKUP($D2196,Artslister!$A$1:$W$100,7,FALSE)</f>
        <v>Monocots</v>
      </c>
      <c r="S2196" t="str">
        <f>VLOOKUP($D2196,Artslister!$A$1:$W$100,8,FALSE)</f>
        <v>Poales</v>
      </c>
      <c r="T2196" t="str">
        <f>VLOOKUP($D2196,Artslister!$A$1:$W$100,9,FALSE)</f>
        <v>Poaceae</v>
      </c>
      <c r="U2196" t="str">
        <f>VLOOKUP($D2196,Artslister!$A$1:$W$100,10,FALSE)</f>
        <v>Phleum</v>
      </c>
      <c r="V2196" t="str">
        <f>VLOOKUP($D2196,Artslister!$A$1:$W$100,11,FALSE)</f>
        <v>phleoides</v>
      </c>
      <c r="W2196">
        <f>VLOOKUP($D2196,Artslister!$A$1:$W$100,12,FALSE)</f>
        <v>0</v>
      </c>
      <c r="X2196" t="str">
        <f>VLOOKUP($D2196,Artslister!$A$1:$W$100,13,FALSE)</f>
        <v>(L.) H.Karst.</v>
      </c>
      <c r="Y2196" t="str">
        <f>VLOOKUP($D2196,Artslister!$A$1:$W$100,15,FALSE)</f>
        <v>VU</v>
      </c>
      <c r="Z2196" t="e">
        <f>VLOOKUP($D2196,Artslister!$A$1:$W$100,17,FALSE)</f>
        <v>#N/A</v>
      </c>
    </row>
    <row r="2197" spans="1:26" x14ac:dyDescent="0.3">
      <c r="A2197" t="s">
        <v>79</v>
      </c>
      <c r="B2197">
        <v>2021</v>
      </c>
      <c r="C2197" t="s">
        <v>1544</v>
      </c>
      <c r="D2197" t="s">
        <v>1742</v>
      </c>
      <c r="E2197">
        <v>1</v>
      </c>
      <c r="F2197">
        <v>1</v>
      </c>
      <c r="M2197" t="str">
        <f>VLOOKUP($D2197,Artslister!$A$1:$W$100,2,FALSE)</f>
        <v>Phleum phleoides</v>
      </c>
      <c r="N2197" t="str">
        <f>VLOOKUP($D2197,Artslister!$A$1:$W$100,3,FALSE)</f>
        <v>100127</v>
      </c>
      <c r="O2197" t="str">
        <f>VLOOKUP($D2197,Artslister!$A$1:$W$100,4,FALSE)</f>
        <v>135320</v>
      </c>
      <c r="P2197" t="str">
        <f>VLOOKUP($D2197,Artslister!$A$1:$W$100,5,FALSE)</f>
        <v>Plantae</v>
      </c>
      <c r="Q2197" t="str">
        <f>VLOOKUP($D2197,Artslister!$A$1:$W$100,6,FALSE)</f>
        <v>Magnoliophyta</v>
      </c>
      <c r="R2197" t="str">
        <f>VLOOKUP($D2197,Artslister!$A$1:$W$100,7,FALSE)</f>
        <v>Monocots</v>
      </c>
      <c r="S2197" t="str">
        <f>VLOOKUP($D2197,Artslister!$A$1:$W$100,8,FALSE)</f>
        <v>Poales</v>
      </c>
      <c r="T2197" t="str">
        <f>VLOOKUP($D2197,Artslister!$A$1:$W$100,9,FALSE)</f>
        <v>Poaceae</v>
      </c>
      <c r="U2197" t="str">
        <f>VLOOKUP($D2197,Artslister!$A$1:$W$100,10,FALSE)</f>
        <v>Phleum</v>
      </c>
      <c r="V2197" t="str">
        <f>VLOOKUP($D2197,Artslister!$A$1:$W$100,11,FALSE)</f>
        <v>phleoides</v>
      </c>
      <c r="W2197">
        <f>VLOOKUP($D2197,Artslister!$A$1:$W$100,12,FALSE)</f>
        <v>0</v>
      </c>
      <c r="X2197" t="str">
        <f>VLOOKUP($D2197,Artslister!$A$1:$W$100,13,FALSE)</f>
        <v>(L.) H.Karst.</v>
      </c>
      <c r="Y2197" t="str">
        <f>VLOOKUP($D2197,Artslister!$A$1:$W$100,15,FALSE)</f>
        <v>VU</v>
      </c>
      <c r="Z2197" t="e">
        <f>VLOOKUP($D2197,Artslister!$A$1:$W$100,17,FALSE)</f>
        <v>#N/A</v>
      </c>
    </row>
    <row r="2198" spans="1:26" x14ac:dyDescent="0.3">
      <c r="A2198" t="s">
        <v>85</v>
      </c>
      <c r="B2198">
        <v>2021</v>
      </c>
      <c r="C2198" t="s">
        <v>1589</v>
      </c>
      <c r="D2198" t="s">
        <v>1742</v>
      </c>
      <c r="E2198">
        <v>3</v>
      </c>
      <c r="F2198">
        <v>1</v>
      </c>
      <c r="M2198" t="str">
        <f>VLOOKUP($D2198,Artslister!$A$1:$W$100,2,FALSE)</f>
        <v>Phleum phleoides</v>
      </c>
      <c r="N2198" t="str">
        <f>VLOOKUP($D2198,Artslister!$A$1:$W$100,3,FALSE)</f>
        <v>100127</v>
      </c>
      <c r="O2198" t="str">
        <f>VLOOKUP($D2198,Artslister!$A$1:$W$100,4,FALSE)</f>
        <v>135320</v>
      </c>
      <c r="P2198" t="str">
        <f>VLOOKUP($D2198,Artslister!$A$1:$W$100,5,FALSE)</f>
        <v>Plantae</v>
      </c>
      <c r="Q2198" t="str">
        <f>VLOOKUP($D2198,Artslister!$A$1:$W$100,6,FALSE)</f>
        <v>Magnoliophyta</v>
      </c>
      <c r="R2198" t="str">
        <f>VLOOKUP($D2198,Artslister!$A$1:$W$100,7,FALSE)</f>
        <v>Monocots</v>
      </c>
      <c r="S2198" t="str">
        <f>VLOOKUP($D2198,Artslister!$A$1:$W$100,8,FALSE)</f>
        <v>Poales</v>
      </c>
      <c r="T2198" t="str">
        <f>VLOOKUP($D2198,Artslister!$A$1:$W$100,9,FALSE)</f>
        <v>Poaceae</v>
      </c>
      <c r="U2198" t="str">
        <f>VLOOKUP($D2198,Artslister!$A$1:$W$100,10,FALSE)</f>
        <v>Phleum</v>
      </c>
      <c r="V2198" t="str">
        <f>VLOOKUP($D2198,Artslister!$A$1:$W$100,11,FALSE)</f>
        <v>phleoides</v>
      </c>
      <c r="W2198">
        <f>VLOOKUP($D2198,Artslister!$A$1:$W$100,12,FALSE)</f>
        <v>0</v>
      </c>
      <c r="X2198" t="str">
        <f>VLOOKUP($D2198,Artslister!$A$1:$W$100,13,FALSE)</f>
        <v>(L.) H.Karst.</v>
      </c>
      <c r="Y2198" t="str">
        <f>VLOOKUP($D2198,Artslister!$A$1:$W$100,15,FALSE)</f>
        <v>VU</v>
      </c>
      <c r="Z2198" t="e">
        <f>VLOOKUP($D2198,Artslister!$A$1:$W$100,17,FALSE)</f>
        <v>#N/A</v>
      </c>
    </row>
    <row r="2199" spans="1:26" x14ac:dyDescent="0.3">
      <c r="A2199" t="s">
        <v>85</v>
      </c>
      <c r="B2199">
        <v>2021</v>
      </c>
      <c r="C2199" t="s">
        <v>1590</v>
      </c>
      <c r="D2199" t="s">
        <v>1742</v>
      </c>
      <c r="E2199">
        <v>1</v>
      </c>
      <c r="F2199">
        <v>1</v>
      </c>
      <c r="M2199" t="str">
        <f>VLOOKUP($D2199,Artslister!$A$1:$W$100,2,FALSE)</f>
        <v>Phleum phleoides</v>
      </c>
      <c r="N2199" t="str">
        <f>VLOOKUP($D2199,Artslister!$A$1:$W$100,3,FALSE)</f>
        <v>100127</v>
      </c>
      <c r="O2199" t="str">
        <f>VLOOKUP($D2199,Artslister!$A$1:$W$100,4,FALSE)</f>
        <v>135320</v>
      </c>
      <c r="P2199" t="str">
        <f>VLOOKUP($D2199,Artslister!$A$1:$W$100,5,FALSE)</f>
        <v>Plantae</v>
      </c>
      <c r="Q2199" t="str">
        <f>VLOOKUP($D2199,Artslister!$A$1:$W$100,6,FALSE)</f>
        <v>Magnoliophyta</v>
      </c>
      <c r="R2199" t="str">
        <f>VLOOKUP($D2199,Artslister!$A$1:$W$100,7,FALSE)</f>
        <v>Monocots</v>
      </c>
      <c r="S2199" t="str">
        <f>VLOOKUP($D2199,Artslister!$A$1:$W$100,8,FALSE)</f>
        <v>Poales</v>
      </c>
      <c r="T2199" t="str">
        <f>VLOOKUP($D2199,Artslister!$A$1:$W$100,9,FALSE)</f>
        <v>Poaceae</v>
      </c>
      <c r="U2199" t="str">
        <f>VLOOKUP($D2199,Artslister!$A$1:$W$100,10,FALSE)</f>
        <v>Phleum</v>
      </c>
      <c r="V2199" t="str">
        <f>VLOOKUP($D2199,Artslister!$A$1:$W$100,11,FALSE)</f>
        <v>phleoides</v>
      </c>
      <c r="W2199">
        <f>VLOOKUP($D2199,Artslister!$A$1:$W$100,12,FALSE)</f>
        <v>0</v>
      </c>
      <c r="X2199" t="str">
        <f>VLOOKUP($D2199,Artslister!$A$1:$W$100,13,FALSE)</f>
        <v>(L.) H.Karst.</v>
      </c>
      <c r="Y2199" t="str">
        <f>VLOOKUP($D2199,Artslister!$A$1:$W$100,15,FALSE)</f>
        <v>VU</v>
      </c>
      <c r="Z2199" t="e">
        <f>VLOOKUP($D2199,Artslister!$A$1:$W$100,17,FALSE)</f>
        <v>#N/A</v>
      </c>
    </row>
    <row r="2200" spans="1:26" x14ac:dyDescent="0.3">
      <c r="A2200" t="s">
        <v>85</v>
      </c>
      <c r="B2200">
        <v>2021</v>
      </c>
      <c r="C2200" t="s">
        <v>1591</v>
      </c>
      <c r="D2200" t="s">
        <v>1742</v>
      </c>
      <c r="E2200">
        <v>1</v>
      </c>
      <c r="F2200">
        <v>1</v>
      </c>
      <c r="M2200" t="str">
        <f>VLOOKUP($D2200,Artslister!$A$1:$W$100,2,FALSE)</f>
        <v>Phleum phleoides</v>
      </c>
      <c r="N2200" t="str">
        <f>VLOOKUP($D2200,Artslister!$A$1:$W$100,3,FALSE)</f>
        <v>100127</v>
      </c>
      <c r="O2200" t="str">
        <f>VLOOKUP($D2200,Artslister!$A$1:$W$100,4,FALSE)</f>
        <v>135320</v>
      </c>
      <c r="P2200" t="str">
        <f>VLOOKUP($D2200,Artslister!$A$1:$W$100,5,FALSE)</f>
        <v>Plantae</v>
      </c>
      <c r="Q2200" t="str">
        <f>VLOOKUP($D2200,Artslister!$A$1:$W$100,6,FALSE)</f>
        <v>Magnoliophyta</v>
      </c>
      <c r="R2200" t="str">
        <f>VLOOKUP($D2200,Artslister!$A$1:$W$100,7,FALSE)</f>
        <v>Monocots</v>
      </c>
      <c r="S2200" t="str">
        <f>VLOOKUP($D2200,Artslister!$A$1:$W$100,8,FALSE)</f>
        <v>Poales</v>
      </c>
      <c r="T2200" t="str">
        <f>VLOOKUP($D2200,Artslister!$A$1:$W$100,9,FALSE)</f>
        <v>Poaceae</v>
      </c>
      <c r="U2200" t="str">
        <f>VLOOKUP($D2200,Artslister!$A$1:$W$100,10,FALSE)</f>
        <v>Phleum</v>
      </c>
      <c r="V2200" t="str">
        <f>VLOOKUP($D2200,Artslister!$A$1:$W$100,11,FALSE)</f>
        <v>phleoides</v>
      </c>
      <c r="W2200">
        <f>VLOOKUP($D2200,Artslister!$A$1:$W$100,12,FALSE)</f>
        <v>0</v>
      </c>
      <c r="X2200" t="str">
        <f>VLOOKUP($D2200,Artslister!$A$1:$W$100,13,FALSE)</f>
        <v>(L.) H.Karst.</v>
      </c>
      <c r="Y2200" t="str">
        <f>VLOOKUP($D2200,Artslister!$A$1:$W$100,15,FALSE)</f>
        <v>VU</v>
      </c>
      <c r="Z2200" t="e">
        <f>VLOOKUP($D2200,Artslister!$A$1:$W$100,17,FALSE)</f>
        <v>#N/A</v>
      </c>
    </row>
    <row r="2201" spans="1:26" x14ac:dyDescent="0.3">
      <c r="A2201" t="s">
        <v>85</v>
      </c>
      <c r="B2201">
        <v>2021</v>
      </c>
      <c r="C2201" t="s">
        <v>1592</v>
      </c>
      <c r="D2201" t="s">
        <v>1742</v>
      </c>
      <c r="E2201">
        <v>1</v>
      </c>
      <c r="F2201">
        <v>1</v>
      </c>
      <c r="M2201" t="str">
        <f>VLOOKUP($D2201,Artslister!$A$1:$W$100,2,FALSE)</f>
        <v>Phleum phleoides</v>
      </c>
      <c r="N2201" t="str">
        <f>VLOOKUP($D2201,Artslister!$A$1:$W$100,3,FALSE)</f>
        <v>100127</v>
      </c>
      <c r="O2201" t="str">
        <f>VLOOKUP($D2201,Artslister!$A$1:$W$100,4,FALSE)</f>
        <v>135320</v>
      </c>
      <c r="P2201" t="str">
        <f>VLOOKUP($D2201,Artslister!$A$1:$W$100,5,FALSE)</f>
        <v>Plantae</v>
      </c>
      <c r="Q2201" t="str">
        <f>VLOOKUP($D2201,Artslister!$A$1:$W$100,6,FALSE)</f>
        <v>Magnoliophyta</v>
      </c>
      <c r="R2201" t="str">
        <f>VLOOKUP($D2201,Artslister!$A$1:$W$100,7,FALSE)</f>
        <v>Monocots</v>
      </c>
      <c r="S2201" t="str">
        <f>VLOOKUP($D2201,Artslister!$A$1:$W$100,8,FALSE)</f>
        <v>Poales</v>
      </c>
      <c r="T2201" t="str">
        <f>VLOOKUP($D2201,Artslister!$A$1:$W$100,9,FALSE)</f>
        <v>Poaceae</v>
      </c>
      <c r="U2201" t="str">
        <f>VLOOKUP($D2201,Artslister!$A$1:$W$100,10,FALSE)</f>
        <v>Phleum</v>
      </c>
      <c r="V2201" t="str">
        <f>VLOOKUP($D2201,Artslister!$A$1:$W$100,11,FALSE)</f>
        <v>phleoides</v>
      </c>
      <c r="W2201">
        <f>VLOOKUP($D2201,Artslister!$A$1:$W$100,12,FALSE)</f>
        <v>0</v>
      </c>
      <c r="X2201" t="str">
        <f>VLOOKUP($D2201,Artslister!$A$1:$W$100,13,FALSE)</f>
        <v>(L.) H.Karst.</v>
      </c>
      <c r="Y2201" t="str">
        <f>VLOOKUP($D2201,Artslister!$A$1:$W$100,15,FALSE)</f>
        <v>VU</v>
      </c>
      <c r="Z2201" t="e">
        <f>VLOOKUP($D2201,Artslister!$A$1:$W$100,17,FALSE)</f>
        <v>#N/A</v>
      </c>
    </row>
    <row r="2202" spans="1:26" x14ac:dyDescent="0.3">
      <c r="A2202" t="s">
        <v>85</v>
      </c>
      <c r="B2202">
        <v>2021</v>
      </c>
      <c r="C2202" t="s">
        <v>1593</v>
      </c>
      <c r="D2202" t="s">
        <v>1742</v>
      </c>
      <c r="E2202">
        <v>0.1</v>
      </c>
      <c r="F2202">
        <v>1</v>
      </c>
      <c r="M2202" t="str">
        <f>VLOOKUP($D2202,Artslister!$A$1:$W$100,2,FALSE)</f>
        <v>Phleum phleoides</v>
      </c>
      <c r="N2202" t="str">
        <f>VLOOKUP($D2202,Artslister!$A$1:$W$100,3,FALSE)</f>
        <v>100127</v>
      </c>
      <c r="O2202" t="str">
        <f>VLOOKUP($D2202,Artslister!$A$1:$W$100,4,FALSE)</f>
        <v>135320</v>
      </c>
      <c r="P2202" t="str">
        <f>VLOOKUP($D2202,Artslister!$A$1:$W$100,5,FALSE)</f>
        <v>Plantae</v>
      </c>
      <c r="Q2202" t="str">
        <f>VLOOKUP($D2202,Artslister!$A$1:$W$100,6,FALSE)</f>
        <v>Magnoliophyta</v>
      </c>
      <c r="R2202" t="str">
        <f>VLOOKUP($D2202,Artslister!$A$1:$W$100,7,FALSE)</f>
        <v>Monocots</v>
      </c>
      <c r="S2202" t="str">
        <f>VLOOKUP($D2202,Artslister!$A$1:$W$100,8,FALSE)</f>
        <v>Poales</v>
      </c>
      <c r="T2202" t="str">
        <f>VLOOKUP($D2202,Artslister!$A$1:$W$100,9,FALSE)</f>
        <v>Poaceae</v>
      </c>
      <c r="U2202" t="str">
        <f>VLOOKUP($D2202,Artslister!$A$1:$W$100,10,FALSE)</f>
        <v>Phleum</v>
      </c>
      <c r="V2202" t="str">
        <f>VLOOKUP($D2202,Artslister!$A$1:$W$100,11,FALSE)</f>
        <v>phleoides</v>
      </c>
      <c r="W2202">
        <f>VLOOKUP($D2202,Artslister!$A$1:$W$100,12,FALSE)</f>
        <v>0</v>
      </c>
      <c r="X2202" t="str">
        <f>VLOOKUP($D2202,Artslister!$A$1:$W$100,13,FALSE)</f>
        <v>(L.) H.Karst.</v>
      </c>
      <c r="Y2202" t="str">
        <f>VLOOKUP($D2202,Artslister!$A$1:$W$100,15,FALSE)</f>
        <v>VU</v>
      </c>
      <c r="Z2202" t="e">
        <f>VLOOKUP($D2202,Artslister!$A$1:$W$100,17,FALSE)</f>
        <v>#N/A</v>
      </c>
    </row>
    <row r="2203" spans="1:26" x14ac:dyDescent="0.3">
      <c r="A2203" t="s">
        <v>85</v>
      </c>
      <c r="B2203">
        <v>2021</v>
      </c>
      <c r="C2203" t="s">
        <v>1594</v>
      </c>
      <c r="D2203" t="s">
        <v>1742</v>
      </c>
      <c r="E2203">
        <v>0.1</v>
      </c>
      <c r="F2203">
        <v>1</v>
      </c>
      <c r="M2203" t="str">
        <f>VLOOKUP($D2203,Artslister!$A$1:$W$100,2,FALSE)</f>
        <v>Phleum phleoides</v>
      </c>
      <c r="N2203" t="str">
        <f>VLOOKUP($D2203,Artslister!$A$1:$W$100,3,FALSE)</f>
        <v>100127</v>
      </c>
      <c r="O2203" t="str">
        <f>VLOOKUP($D2203,Artslister!$A$1:$W$100,4,FALSE)</f>
        <v>135320</v>
      </c>
      <c r="P2203" t="str">
        <f>VLOOKUP($D2203,Artslister!$A$1:$W$100,5,FALSE)</f>
        <v>Plantae</v>
      </c>
      <c r="Q2203" t="str">
        <f>VLOOKUP($D2203,Artslister!$A$1:$W$100,6,FALSE)</f>
        <v>Magnoliophyta</v>
      </c>
      <c r="R2203" t="str">
        <f>VLOOKUP($D2203,Artslister!$A$1:$W$100,7,FALSE)</f>
        <v>Monocots</v>
      </c>
      <c r="S2203" t="str">
        <f>VLOOKUP($D2203,Artslister!$A$1:$W$100,8,FALSE)</f>
        <v>Poales</v>
      </c>
      <c r="T2203" t="str">
        <f>VLOOKUP($D2203,Artslister!$A$1:$W$100,9,FALSE)</f>
        <v>Poaceae</v>
      </c>
      <c r="U2203" t="str">
        <f>VLOOKUP($D2203,Artslister!$A$1:$W$100,10,FALSE)</f>
        <v>Phleum</v>
      </c>
      <c r="V2203" t="str">
        <f>VLOOKUP($D2203,Artslister!$A$1:$W$100,11,FALSE)</f>
        <v>phleoides</v>
      </c>
      <c r="W2203">
        <f>VLOOKUP($D2203,Artslister!$A$1:$W$100,12,FALSE)</f>
        <v>0</v>
      </c>
      <c r="X2203" t="str">
        <f>VLOOKUP($D2203,Artslister!$A$1:$W$100,13,FALSE)</f>
        <v>(L.) H.Karst.</v>
      </c>
      <c r="Y2203" t="str">
        <f>VLOOKUP($D2203,Artslister!$A$1:$W$100,15,FALSE)</f>
        <v>VU</v>
      </c>
      <c r="Z2203" t="e">
        <f>VLOOKUP($D2203,Artslister!$A$1:$W$100,17,FALSE)</f>
        <v>#N/A</v>
      </c>
    </row>
    <row r="2204" spans="1:26" x14ac:dyDescent="0.3">
      <c r="A2204" t="s">
        <v>85</v>
      </c>
      <c r="B2204">
        <v>2021</v>
      </c>
      <c r="C2204" t="s">
        <v>1595</v>
      </c>
      <c r="D2204" t="s">
        <v>1742</v>
      </c>
      <c r="E2204">
        <v>2</v>
      </c>
      <c r="F2204">
        <v>1</v>
      </c>
      <c r="M2204" t="str">
        <f>VLOOKUP($D2204,Artslister!$A$1:$W$100,2,FALSE)</f>
        <v>Phleum phleoides</v>
      </c>
      <c r="N2204" t="str">
        <f>VLOOKUP($D2204,Artslister!$A$1:$W$100,3,FALSE)</f>
        <v>100127</v>
      </c>
      <c r="O2204" t="str">
        <f>VLOOKUP($D2204,Artslister!$A$1:$W$100,4,FALSE)</f>
        <v>135320</v>
      </c>
      <c r="P2204" t="str">
        <f>VLOOKUP($D2204,Artslister!$A$1:$W$100,5,FALSE)</f>
        <v>Plantae</v>
      </c>
      <c r="Q2204" t="str">
        <f>VLOOKUP($D2204,Artslister!$A$1:$W$100,6,FALSE)</f>
        <v>Magnoliophyta</v>
      </c>
      <c r="R2204" t="str">
        <f>VLOOKUP($D2204,Artslister!$A$1:$W$100,7,FALSE)</f>
        <v>Monocots</v>
      </c>
      <c r="S2204" t="str">
        <f>VLOOKUP($D2204,Artslister!$A$1:$W$100,8,FALSE)</f>
        <v>Poales</v>
      </c>
      <c r="T2204" t="str">
        <f>VLOOKUP($D2204,Artslister!$A$1:$W$100,9,FALSE)</f>
        <v>Poaceae</v>
      </c>
      <c r="U2204" t="str">
        <f>VLOOKUP($D2204,Artslister!$A$1:$W$100,10,FALSE)</f>
        <v>Phleum</v>
      </c>
      <c r="V2204" t="str">
        <f>VLOOKUP($D2204,Artslister!$A$1:$W$100,11,FALSE)</f>
        <v>phleoides</v>
      </c>
      <c r="W2204">
        <f>VLOOKUP($D2204,Artslister!$A$1:$W$100,12,FALSE)</f>
        <v>0</v>
      </c>
      <c r="X2204" t="str">
        <f>VLOOKUP($D2204,Artslister!$A$1:$W$100,13,FALSE)</f>
        <v>(L.) H.Karst.</v>
      </c>
      <c r="Y2204" t="str">
        <f>VLOOKUP($D2204,Artslister!$A$1:$W$100,15,FALSE)</f>
        <v>VU</v>
      </c>
      <c r="Z2204" t="e">
        <f>VLOOKUP($D2204,Artslister!$A$1:$W$100,17,FALSE)</f>
        <v>#N/A</v>
      </c>
    </row>
    <row r="2205" spans="1:26" x14ac:dyDescent="0.3">
      <c r="A2205" t="s">
        <v>85</v>
      </c>
      <c r="B2205">
        <v>2021</v>
      </c>
      <c r="C2205" t="s">
        <v>1596</v>
      </c>
      <c r="D2205" t="s">
        <v>1742</v>
      </c>
      <c r="E2205">
        <v>1</v>
      </c>
      <c r="F2205">
        <v>1</v>
      </c>
      <c r="M2205" t="str">
        <f>VLOOKUP($D2205,Artslister!$A$1:$W$100,2,FALSE)</f>
        <v>Phleum phleoides</v>
      </c>
      <c r="N2205" t="str">
        <f>VLOOKUP($D2205,Artslister!$A$1:$W$100,3,FALSE)</f>
        <v>100127</v>
      </c>
      <c r="O2205" t="str">
        <f>VLOOKUP($D2205,Artslister!$A$1:$W$100,4,FALSE)</f>
        <v>135320</v>
      </c>
      <c r="P2205" t="str">
        <f>VLOOKUP($D2205,Artslister!$A$1:$W$100,5,FALSE)</f>
        <v>Plantae</v>
      </c>
      <c r="Q2205" t="str">
        <f>VLOOKUP($D2205,Artslister!$A$1:$W$100,6,FALSE)</f>
        <v>Magnoliophyta</v>
      </c>
      <c r="R2205" t="str">
        <f>VLOOKUP($D2205,Artslister!$A$1:$W$100,7,FALSE)</f>
        <v>Monocots</v>
      </c>
      <c r="S2205" t="str">
        <f>VLOOKUP($D2205,Artslister!$A$1:$W$100,8,FALSE)</f>
        <v>Poales</v>
      </c>
      <c r="T2205" t="str">
        <f>VLOOKUP($D2205,Artslister!$A$1:$W$100,9,FALSE)</f>
        <v>Poaceae</v>
      </c>
      <c r="U2205" t="str">
        <f>VLOOKUP($D2205,Artslister!$A$1:$W$100,10,FALSE)</f>
        <v>Phleum</v>
      </c>
      <c r="V2205" t="str">
        <f>VLOOKUP($D2205,Artslister!$A$1:$W$100,11,FALSE)</f>
        <v>phleoides</v>
      </c>
      <c r="W2205">
        <f>VLOOKUP($D2205,Artslister!$A$1:$W$100,12,FALSE)</f>
        <v>0</v>
      </c>
      <c r="X2205" t="str">
        <f>VLOOKUP($D2205,Artslister!$A$1:$W$100,13,FALSE)</f>
        <v>(L.) H.Karst.</v>
      </c>
      <c r="Y2205" t="str">
        <f>VLOOKUP($D2205,Artslister!$A$1:$W$100,15,FALSE)</f>
        <v>VU</v>
      </c>
      <c r="Z2205" t="e">
        <f>VLOOKUP($D2205,Artslister!$A$1:$W$100,17,FALSE)</f>
        <v>#N/A</v>
      </c>
    </row>
    <row r="2206" spans="1:26" x14ac:dyDescent="0.3">
      <c r="A2206" t="s">
        <v>85</v>
      </c>
      <c r="B2206">
        <v>2021</v>
      </c>
      <c r="C2206" t="s">
        <v>1586</v>
      </c>
      <c r="D2206" t="s">
        <v>1742</v>
      </c>
      <c r="E2206">
        <v>1</v>
      </c>
      <c r="F2206">
        <v>1</v>
      </c>
      <c r="M2206" t="str">
        <f>VLOOKUP($D2206,Artslister!$A$1:$W$100,2,FALSE)</f>
        <v>Phleum phleoides</v>
      </c>
      <c r="N2206" t="str">
        <f>VLOOKUP($D2206,Artslister!$A$1:$W$100,3,FALSE)</f>
        <v>100127</v>
      </c>
      <c r="O2206" t="str">
        <f>VLOOKUP($D2206,Artslister!$A$1:$W$100,4,FALSE)</f>
        <v>135320</v>
      </c>
      <c r="P2206" t="str">
        <f>VLOOKUP($D2206,Artslister!$A$1:$W$100,5,FALSE)</f>
        <v>Plantae</v>
      </c>
      <c r="Q2206" t="str">
        <f>VLOOKUP($D2206,Artslister!$A$1:$W$100,6,FALSE)</f>
        <v>Magnoliophyta</v>
      </c>
      <c r="R2206" t="str">
        <f>VLOOKUP($D2206,Artslister!$A$1:$W$100,7,FALSE)</f>
        <v>Monocots</v>
      </c>
      <c r="S2206" t="str">
        <f>VLOOKUP($D2206,Artslister!$A$1:$W$100,8,FALSE)</f>
        <v>Poales</v>
      </c>
      <c r="T2206" t="str">
        <f>VLOOKUP($D2206,Artslister!$A$1:$W$100,9,FALSE)</f>
        <v>Poaceae</v>
      </c>
      <c r="U2206" t="str">
        <f>VLOOKUP($D2206,Artslister!$A$1:$W$100,10,FALSE)</f>
        <v>Phleum</v>
      </c>
      <c r="V2206" t="str">
        <f>VLOOKUP($D2206,Artslister!$A$1:$W$100,11,FALSE)</f>
        <v>phleoides</v>
      </c>
      <c r="W2206">
        <f>VLOOKUP($D2206,Artslister!$A$1:$W$100,12,FALSE)</f>
        <v>0</v>
      </c>
      <c r="X2206" t="str">
        <f>VLOOKUP($D2206,Artslister!$A$1:$W$100,13,FALSE)</f>
        <v>(L.) H.Karst.</v>
      </c>
      <c r="Y2206" t="str">
        <f>VLOOKUP($D2206,Artslister!$A$1:$W$100,15,FALSE)</f>
        <v>VU</v>
      </c>
      <c r="Z2206" t="e">
        <f>VLOOKUP($D2206,Artslister!$A$1:$W$100,17,FALSE)</f>
        <v>#N/A</v>
      </c>
    </row>
    <row r="2207" spans="1:26" x14ac:dyDescent="0.3">
      <c r="A2207" t="s">
        <v>117</v>
      </c>
      <c r="B2207">
        <v>2022</v>
      </c>
      <c r="C2207" t="s">
        <v>1286</v>
      </c>
      <c r="D2207" t="s">
        <v>1742</v>
      </c>
      <c r="E2207">
        <v>1</v>
      </c>
      <c r="F2207">
        <v>1</v>
      </c>
      <c r="M2207" t="str">
        <f>VLOOKUP($D2207,Artslister!$A$1:$W$100,2,FALSE)</f>
        <v>Phleum phleoides</v>
      </c>
      <c r="N2207" t="str">
        <f>VLOOKUP($D2207,Artslister!$A$1:$W$100,3,FALSE)</f>
        <v>100127</v>
      </c>
      <c r="O2207" t="str">
        <f>VLOOKUP($D2207,Artslister!$A$1:$W$100,4,FALSE)</f>
        <v>135320</v>
      </c>
      <c r="P2207" t="str">
        <f>VLOOKUP($D2207,Artslister!$A$1:$W$100,5,FALSE)</f>
        <v>Plantae</v>
      </c>
      <c r="Q2207" t="str">
        <f>VLOOKUP($D2207,Artslister!$A$1:$W$100,6,FALSE)</f>
        <v>Magnoliophyta</v>
      </c>
      <c r="R2207" t="str">
        <f>VLOOKUP($D2207,Artslister!$A$1:$W$100,7,FALSE)</f>
        <v>Monocots</v>
      </c>
      <c r="S2207" t="str">
        <f>VLOOKUP($D2207,Artslister!$A$1:$W$100,8,FALSE)</f>
        <v>Poales</v>
      </c>
      <c r="T2207" t="str">
        <f>VLOOKUP($D2207,Artslister!$A$1:$W$100,9,FALSE)</f>
        <v>Poaceae</v>
      </c>
      <c r="U2207" t="str">
        <f>VLOOKUP($D2207,Artslister!$A$1:$W$100,10,FALSE)</f>
        <v>Phleum</v>
      </c>
      <c r="V2207" t="str">
        <f>VLOOKUP($D2207,Artslister!$A$1:$W$100,11,FALSE)</f>
        <v>phleoides</v>
      </c>
      <c r="W2207">
        <f>VLOOKUP($D2207,Artslister!$A$1:$W$100,12,FALSE)</f>
        <v>0</v>
      </c>
      <c r="X2207" t="str">
        <f>VLOOKUP($D2207,Artslister!$A$1:$W$100,13,FALSE)</f>
        <v>(L.) H.Karst.</v>
      </c>
      <c r="Y2207" t="str">
        <f>VLOOKUP($D2207,Artslister!$A$1:$W$100,15,FALSE)</f>
        <v>VU</v>
      </c>
      <c r="Z2207" t="e">
        <f>VLOOKUP($D2207,Artslister!$A$1:$W$100,17,FALSE)</f>
        <v>#N/A</v>
      </c>
    </row>
    <row r="2208" spans="1:26" x14ac:dyDescent="0.3">
      <c r="A2208" t="s">
        <v>117</v>
      </c>
      <c r="B2208">
        <v>2022</v>
      </c>
      <c r="C2208" t="s">
        <v>1275</v>
      </c>
      <c r="D2208" t="s">
        <v>1742</v>
      </c>
      <c r="E2208">
        <v>0.1</v>
      </c>
      <c r="F2208">
        <v>1</v>
      </c>
      <c r="M2208" t="str">
        <f>VLOOKUP($D2208,Artslister!$A$1:$W$100,2,FALSE)</f>
        <v>Phleum phleoides</v>
      </c>
      <c r="N2208" t="str">
        <f>VLOOKUP($D2208,Artslister!$A$1:$W$100,3,FALSE)</f>
        <v>100127</v>
      </c>
      <c r="O2208" t="str">
        <f>VLOOKUP($D2208,Artslister!$A$1:$W$100,4,FALSE)</f>
        <v>135320</v>
      </c>
      <c r="P2208" t="str">
        <f>VLOOKUP($D2208,Artslister!$A$1:$W$100,5,FALSE)</f>
        <v>Plantae</v>
      </c>
      <c r="Q2208" t="str">
        <f>VLOOKUP($D2208,Artslister!$A$1:$W$100,6,FALSE)</f>
        <v>Magnoliophyta</v>
      </c>
      <c r="R2208" t="str">
        <f>VLOOKUP($D2208,Artslister!$A$1:$W$100,7,FALSE)</f>
        <v>Monocots</v>
      </c>
      <c r="S2208" t="str">
        <f>VLOOKUP($D2208,Artslister!$A$1:$W$100,8,FALSE)</f>
        <v>Poales</v>
      </c>
      <c r="T2208" t="str">
        <f>VLOOKUP($D2208,Artslister!$A$1:$W$100,9,FALSE)</f>
        <v>Poaceae</v>
      </c>
      <c r="U2208" t="str">
        <f>VLOOKUP($D2208,Artslister!$A$1:$W$100,10,FALSE)</f>
        <v>Phleum</v>
      </c>
      <c r="V2208" t="str">
        <f>VLOOKUP($D2208,Artslister!$A$1:$W$100,11,FALSE)</f>
        <v>phleoides</v>
      </c>
      <c r="W2208">
        <f>VLOOKUP($D2208,Artslister!$A$1:$W$100,12,FALSE)</f>
        <v>0</v>
      </c>
      <c r="X2208" t="str">
        <f>VLOOKUP($D2208,Artslister!$A$1:$W$100,13,FALSE)</f>
        <v>(L.) H.Karst.</v>
      </c>
      <c r="Y2208" t="str">
        <f>VLOOKUP($D2208,Artslister!$A$1:$W$100,15,FALSE)</f>
        <v>VU</v>
      </c>
      <c r="Z2208" t="e">
        <f>VLOOKUP($D2208,Artslister!$A$1:$W$100,17,FALSE)</f>
        <v>#N/A</v>
      </c>
    </row>
    <row r="2209" spans="1:26" x14ac:dyDescent="0.3">
      <c r="A2209" t="s">
        <v>117</v>
      </c>
      <c r="B2209">
        <v>2022</v>
      </c>
      <c r="C2209" t="s">
        <v>1276</v>
      </c>
      <c r="D2209" t="s">
        <v>1742</v>
      </c>
      <c r="E2209">
        <v>0.1</v>
      </c>
      <c r="F2209">
        <v>1</v>
      </c>
      <c r="M2209" t="str">
        <f>VLOOKUP($D2209,Artslister!$A$1:$W$100,2,FALSE)</f>
        <v>Phleum phleoides</v>
      </c>
      <c r="N2209" t="str">
        <f>VLOOKUP($D2209,Artslister!$A$1:$W$100,3,FALSE)</f>
        <v>100127</v>
      </c>
      <c r="O2209" t="str">
        <f>VLOOKUP($D2209,Artslister!$A$1:$W$100,4,FALSE)</f>
        <v>135320</v>
      </c>
      <c r="P2209" t="str">
        <f>VLOOKUP($D2209,Artslister!$A$1:$W$100,5,FALSE)</f>
        <v>Plantae</v>
      </c>
      <c r="Q2209" t="str">
        <f>VLOOKUP($D2209,Artslister!$A$1:$W$100,6,FALSE)</f>
        <v>Magnoliophyta</v>
      </c>
      <c r="R2209" t="str">
        <f>VLOOKUP($D2209,Artslister!$A$1:$W$100,7,FALSE)</f>
        <v>Monocots</v>
      </c>
      <c r="S2209" t="str">
        <f>VLOOKUP($D2209,Artslister!$A$1:$W$100,8,FALSE)</f>
        <v>Poales</v>
      </c>
      <c r="T2209" t="str">
        <f>VLOOKUP($D2209,Artslister!$A$1:$W$100,9,FALSE)</f>
        <v>Poaceae</v>
      </c>
      <c r="U2209" t="str">
        <f>VLOOKUP($D2209,Artslister!$A$1:$W$100,10,FALSE)</f>
        <v>Phleum</v>
      </c>
      <c r="V2209" t="str">
        <f>VLOOKUP($D2209,Artslister!$A$1:$W$100,11,FALSE)</f>
        <v>phleoides</v>
      </c>
      <c r="W2209">
        <f>VLOOKUP($D2209,Artslister!$A$1:$W$100,12,FALSE)</f>
        <v>0</v>
      </c>
      <c r="X2209" t="str">
        <f>VLOOKUP($D2209,Artslister!$A$1:$W$100,13,FALSE)</f>
        <v>(L.) H.Karst.</v>
      </c>
      <c r="Y2209" t="str">
        <f>VLOOKUP($D2209,Artslister!$A$1:$W$100,15,FALSE)</f>
        <v>VU</v>
      </c>
      <c r="Z2209" t="e">
        <f>VLOOKUP($D2209,Artslister!$A$1:$W$100,17,FALSE)</f>
        <v>#N/A</v>
      </c>
    </row>
    <row r="2210" spans="1:26" x14ac:dyDescent="0.3">
      <c r="A2210" t="s">
        <v>117</v>
      </c>
      <c r="B2210">
        <v>2022</v>
      </c>
      <c r="C2210" t="s">
        <v>1284</v>
      </c>
      <c r="D2210" t="s">
        <v>1742</v>
      </c>
      <c r="E2210">
        <v>3</v>
      </c>
      <c r="F2210">
        <v>1</v>
      </c>
      <c r="M2210" t="str">
        <f>VLOOKUP($D2210,Artslister!$A$1:$W$100,2,FALSE)</f>
        <v>Phleum phleoides</v>
      </c>
      <c r="N2210" t="str">
        <f>VLOOKUP($D2210,Artslister!$A$1:$W$100,3,FALSE)</f>
        <v>100127</v>
      </c>
      <c r="O2210" t="str">
        <f>VLOOKUP($D2210,Artslister!$A$1:$W$100,4,FALSE)</f>
        <v>135320</v>
      </c>
      <c r="P2210" t="str">
        <f>VLOOKUP($D2210,Artslister!$A$1:$W$100,5,FALSE)</f>
        <v>Plantae</v>
      </c>
      <c r="Q2210" t="str">
        <f>VLOOKUP($D2210,Artslister!$A$1:$W$100,6,FALSE)</f>
        <v>Magnoliophyta</v>
      </c>
      <c r="R2210" t="str">
        <f>VLOOKUP($D2210,Artslister!$A$1:$W$100,7,FALSE)</f>
        <v>Monocots</v>
      </c>
      <c r="S2210" t="str">
        <f>VLOOKUP($D2210,Artslister!$A$1:$W$100,8,FALSE)</f>
        <v>Poales</v>
      </c>
      <c r="T2210" t="str">
        <f>VLOOKUP($D2210,Artslister!$A$1:$W$100,9,FALSE)</f>
        <v>Poaceae</v>
      </c>
      <c r="U2210" t="str">
        <f>VLOOKUP($D2210,Artslister!$A$1:$W$100,10,FALSE)</f>
        <v>Phleum</v>
      </c>
      <c r="V2210" t="str">
        <f>VLOOKUP($D2210,Artslister!$A$1:$W$100,11,FALSE)</f>
        <v>phleoides</v>
      </c>
      <c r="W2210">
        <f>VLOOKUP($D2210,Artslister!$A$1:$W$100,12,FALSE)</f>
        <v>0</v>
      </c>
      <c r="X2210" t="str">
        <f>VLOOKUP($D2210,Artslister!$A$1:$W$100,13,FALSE)</f>
        <v>(L.) H.Karst.</v>
      </c>
      <c r="Y2210" t="str">
        <f>VLOOKUP($D2210,Artslister!$A$1:$W$100,15,FALSE)</f>
        <v>VU</v>
      </c>
      <c r="Z2210" t="e">
        <f>VLOOKUP($D2210,Artslister!$A$1:$W$100,17,FALSE)</f>
        <v>#N/A</v>
      </c>
    </row>
    <row r="2211" spans="1:26" x14ac:dyDescent="0.3">
      <c r="A2211" t="s">
        <v>85</v>
      </c>
      <c r="B2211">
        <v>2022</v>
      </c>
      <c r="C2211" t="s">
        <v>1595</v>
      </c>
      <c r="D2211" t="s">
        <v>1742</v>
      </c>
      <c r="E2211">
        <v>6</v>
      </c>
      <c r="F2211">
        <v>1</v>
      </c>
      <c r="M2211" t="str">
        <f>VLOOKUP($D2211,Artslister!$A$1:$W$100,2,FALSE)</f>
        <v>Phleum phleoides</v>
      </c>
      <c r="N2211" t="str">
        <f>VLOOKUP($D2211,Artslister!$A$1:$W$100,3,FALSE)</f>
        <v>100127</v>
      </c>
      <c r="O2211" t="str">
        <f>VLOOKUP($D2211,Artslister!$A$1:$W$100,4,FALSE)</f>
        <v>135320</v>
      </c>
      <c r="P2211" t="str">
        <f>VLOOKUP($D2211,Artslister!$A$1:$W$100,5,FALSE)</f>
        <v>Plantae</v>
      </c>
      <c r="Q2211" t="str">
        <f>VLOOKUP($D2211,Artslister!$A$1:$W$100,6,FALSE)</f>
        <v>Magnoliophyta</v>
      </c>
      <c r="R2211" t="str">
        <f>VLOOKUP($D2211,Artslister!$A$1:$W$100,7,FALSE)</f>
        <v>Monocots</v>
      </c>
      <c r="S2211" t="str">
        <f>VLOOKUP($D2211,Artslister!$A$1:$W$100,8,FALSE)</f>
        <v>Poales</v>
      </c>
      <c r="T2211" t="str">
        <f>VLOOKUP($D2211,Artslister!$A$1:$W$100,9,FALSE)</f>
        <v>Poaceae</v>
      </c>
      <c r="U2211" t="str">
        <f>VLOOKUP($D2211,Artslister!$A$1:$W$100,10,FALSE)</f>
        <v>Phleum</v>
      </c>
      <c r="V2211" t="str">
        <f>VLOOKUP($D2211,Artslister!$A$1:$W$100,11,FALSE)</f>
        <v>phleoides</v>
      </c>
      <c r="W2211">
        <f>VLOOKUP($D2211,Artslister!$A$1:$W$100,12,FALSE)</f>
        <v>0</v>
      </c>
      <c r="X2211" t="str">
        <f>VLOOKUP($D2211,Artslister!$A$1:$W$100,13,FALSE)</f>
        <v>(L.) H.Karst.</v>
      </c>
      <c r="Y2211" t="str">
        <f>VLOOKUP($D2211,Artslister!$A$1:$W$100,15,FALSE)</f>
        <v>VU</v>
      </c>
      <c r="Z2211" t="e">
        <f>VLOOKUP($D2211,Artslister!$A$1:$W$100,17,FALSE)</f>
        <v>#N/A</v>
      </c>
    </row>
    <row r="2212" spans="1:26" x14ac:dyDescent="0.3">
      <c r="A2212" t="s">
        <v>79</v>
      </c>
      <c r="B2212">
        <v>2022</v>
      </c>
      <c r="C2212" t="s">
        <v>1544</v>
      </c>
      <c r="D2212" t="s">
        <v>1742</v>
      </c>
      <c r="E2212">
        <v>4</v>
      </c>
      <c r="F2212">
        <v>1</v>
      </c>
      <c r="M2212" t="str">
        <f>VLOOKUP($D2212,Artslister!$A$1:$W$100,2,FALSE)</f>
        <v>Phleum phleoides</v>
      </c>
      <c r="N2212" t="str">
        <f>VLOOKUP($D2212,Artslister!$A$1:$W$100,3,FALSE)</f>
        <v>100127</v>
      </c>
      <c r="O2212" t="str">
        <f>VLOOKUP($D2212,Artslister!$A$1:$W$100,4,FALSE)</f>
        <v>135320</v>
      </c>
      <c r="P2212" t="str">
        <f>VLOOKUP($D2212,Artslister!$A$1:$W$100,5,FALSE)</f>
        <v>Plantae</v>
      </c>
      <c r="Q2212" t="str">
        <f>VLOOKUP($D2212,Artslister!$A$1:$W$100,6,FALSE)</f>
        <v>Magnoliophyta</v>
      </c>
      <c r="R2212" t="str">
        <f>VLOOKUP($D2212,Artslister!$A$1:$W$100,7,FALSE)</f>
        <v>Monocots</v>
      </c>
      <c r="S2212" t="str">
        <f>VLOOKUP($D2212,Artslister!$A$1:$W$100,8,FALSE)</f>
        <v>Poales</v>
      </c>
      <c r="T2212" t="str">
        <f>VLOOKUP($D2212,Artslister!$A$1:$W$100,9,FALSE)</f>
        <v>Poaceae</v>
      </c>
      <c r="U2212" t="str">
        <f>VLOOKUP($D2212,Artslister!$A$1:$W$100,10,FALSE)</f>
        <v>Phleum</v>
      </c>
      <c r="V2212" t="str">
        <f>VLOOKUP($D2212,Artslister!$A$1:$W$100,11,FALSE)</f>
        <v>phleoides</v>
      </c>
      <c r="W2212">
        <f>VLOOKUP($D2212,Artslister!$A$1:$W$100,12,FALSE)</f>
        <v>0</v>
      </c>
      <c r="X2212" t="str">
        <f>VLOOKUP($D2212,Artslister!$A$1:$W$100,13,FALSE)</f>
        <v>(L.) H.Karst.</v>
      </c>
      <c r="Y2212" t="str">
        <f>VLOOKUP($D2212,Artslister!$A$1:$W$100,15,FALSE)</f>
        <v>VU</v>
      </c>
      <c r="Z2212" t="e">
        <f>VLOOKUP($D2212,Artslister!$A$1:$W$100,17,FALSE)</f>
        <v>#N/A</v>
      </c>
    </row>
    <row r="2213" spans="1:26" x14ac:dyDescent="0.3">
      <c r="A2213" t="s">
        <v>79</v>
      </c>
      <c r="B2213">
        <v>2022</v>
      </c>
      <c r="C2213" t="s">
        <v>1529</v>
      </c>
      <c r="D2213" t="s">
        <v>1742</v>
      </c>
      <c r="E2213">
        <v>2</v>
      </c>
      <c r="F2213">
        <v>1</v>
      </c>
      <c r="M2213" t="str">
        <f>VLOOKUP($D2213,Artslister!$A$1:$W$100,2,FALSE)</f>
        <v>Phleum phleoides</v>
      </c>
      <c r="N2213" t="str">
        <f>VLOOKUP($D2213,Artslister!$A$1:$W$100,3,FALSE)</f>
        <v>100127</v>
      </c>
      <c r="O2213" t="str">
        <f>VLOOKUP($D2213,Artslister!$A$1:$W$100,4,FALSE)</f>
        <v>135320</v>
      </c>
      <c r="P2213" t="str">
        <f>VLOOKUP($D2213,Artslister!$A$1:$W$100,5,FALSE)</f>
        <v>Plantae</v>
      </c>
      <c r="Q2213" t="str">
        <f>VLOOKUP($D2213,Artslister!$A$1:$W$100,6,FALSE)</f>
        <v>Magnoliophyta</v>
      </c>
      <c r="R2213" t="str">
        <f>VLOOKUP($D2213,Artslister!$A$1:$W$100,7,FALSE)</f>
        <v>Monocots</v>
      </c>
      <c r="S2213" t="str">
        <f>VLOOKUP($D2213,Artslister!$A$1:$W$100,8,FALSE)</f>
        <v>Poales</v>
      </c>
      <c r="T2213" t="str">
        <f>VLOOKUP($D2213,Artslister!$A$1:$W$100,9,FALSE)</f>
        <v>Poaceae</v>
      </c>
      <c r="U2213" t="str">
        <f>VLOOKUP($D2213,Artslister!$A$1:$W$100,10,FALSE)</f>
        <v>Phleum</v>
      </c>
      <c r="V2213" t="str">
        <f>VLOOKUP($D2213,Artslister!$A$1:$W$100,11,FALSE)</f>
        <v>phleoides</v>
      </c>
      <c r="W2213">
        <f>VLOOKUP($D2213,Artslister!$A$1:$W$100,12,FALSE)</f>
        <v>0</v>
      </c>
      <c r="X2213" t="str">
        <f>VLOOKUP($D2213,Artslister!$A$1:$W$100,13,FALSE)</f>
        <v>(L.) H.Karst.</v>
      </c>
      <c r="Y2213" t="str">
        <f>VLOOKUP($D2213,Artslister!$A$1:$W$100,15,FALSE)</f>
        <v>VU</v>
      </c>
      <c r="Z2213" t="e">
        <f>VLOOKUP($D2213,Artslister!$A$1:$W$100,17,FALSE)</f>
        <v>#N/A</v>
      </c>
    </row>
    <row r="2214" spans="1:26" x14ac:dyDescent="0.3">
      <c r="A2214" t="s">
        <v>79</v>
      </c>
      <c r="B2214">
        <v>2022</v>
      </c>
      <c r="C2214" t="s">
        <v>1531</v>
      </c>
      <c r="D2214" t="s">
        <v>1742</v>
      </c>
      <c r="E2214">
        <v>4</v>
      </c>
      <c r="F2214">
        <v>1</v>
      </c>
      <c r="M2214" t="str">
        <f>VLOOKUP($D2214,Artslister!$A$1:$W$100,2,FALSE)</f>
        <v>Phleum phleoides</v>
      </c>
      <c r="N2214" t="str">
        <f>VLOOKUP($D2214,Artslister!$A$1:$W$100,3,FALSE)</f>
        <v>100127</v>
      </c>
      <c r="O2214" t="str">
        <f>VLOOKUP($D2214,Artslister!$A$1:$W$100,4,FALSE)</f>
        <v>135320</v>
      </c>
      <c r="P2214" t="str">
        <f>VLOOKUP($D2214,Artslister!$A$1:$W$100,5,FALSE)</f>
        <v>Plantae</v>
      </c>
      <c r="Q2214" t="str">
        <f>VLOOKUP($D2214,Artslister!$A$1:$W$100,6,FALSE)</f>
        <v>Magnoliophyta</v>
      </c>
      <c r="R2214" t="str">
        <f>VLOOKUP($D2214,Artslister!$A$1:$W$100,7,FALSE)</f>
        <v>Monocots</v>
      </c>
      <c r="S2214" t="str">
        <f>VLOOKUP($D2214,Artslister!$A$1:$W$100,8,FALSE)</f>
        <v>Poales</v>
      </c>
      <c r="T2214" t="str">
        <f>VLOOKUP($D2214,Artslister!$A$1:$W$100,9,FALSE)</f>
        <v>Poaceae</v>
      </c>
      <c r="U2214" t="str">
        <f>VLOOKUP($D2214,Artslister!$A$1:$W$100,10,FALSE)</f>
        <v>Phleum</v>
      </c>
      <c r="V2214" t="str">
        <f>VLOOKUP($D2214,Artslister!$A$1:$W$100,11,FALSE)</f>
        <v>phleoides</v>
      </c>
      <c r="W2214">
        <f>VLOOKUP($D2214,Artslister!$A$1:$W$100,12,FALSE)</f>
        <v>0</v>
      </c>
      <c r="X2214" t="str">
        <f>VLOOKUP($D2214,Artslister!$A$1:$W$100,13,FALSE)</f>
        <v>(L.) H.Karst.</v>
      </c>
      <c r="Y2214" t="str">
        <f>VLOOKUP($D2214,Artslister!$A$1:$W$100,15,FALSE)</f>
        <v>VU</v>
      </c>
      <c r="Z2214" t="e">
        <f>VLOOKUP($D2214,Artslister!$A$1:$W$100,17,FALSE)</f>
        <v>#N/A</v>
      </c>
    </row>
    <row r="2215" spans="1:26" x14ac:dyDescent="0.3">
      <c r="A2215" t="s">
        <v>79</v>
      </c>
      <c r="B2215">
        <v>2022</v>
      </c>
      <c r="C2215" t="s">
        <v>1535</v>
      </c>
      <c r="D2215" t="s">
        <v>1742</v>
      </c>
      <c r="E2215">
        <v>2</v>
      </c>
      <c r="F2215">
        <v>1</v>
      </c>
      <c r="M2215" t="str">
        <f>VLOOKUP($D2215,Artslister!$A$1:$W$100,2,FALSE)</f>
        <v>Phleum phleoides</v>
      </c>
      <c r="N2215" t="str">
        <f>VLOOKUP($D2215,Artslister!$A$1:$W$100,3,FALSE)</f>
        <v>100127</v>
      </c>
      <c r="O2215" t="str">
        <f>VLOOKUP($D2215,Artslister!$A$1:$W$100,4,FALSE)</f>
        <v>135320</v>
      </c>
      <c r="P2215" t="str">
        <f>VLOOKUP($D2215,Artslister!$A$1:$W$100,5,FALSE)</f>
        <v>Plantae</v>
      </c>
      <c r="Q2215" t="str">
        <f>VLOOKUP($D2215,Artslister!$A$1:$W$100,6,FALSE)</f>
        <v>Magnoliophyta</v>
      </c>
      <c r="R2215" t="str">
        <f>VLOOKUP($D2215,Artslister!$A$1:$W$100,7,FALSE)</f>
        <v>Monocots</v>
      </c>
      <c r="S2215" t="str">
        <f>VLOOKUP($D2215,Artslister!$A$1:$W$100,8,FALSE)</f>
        <v>Poales</v>
      </c>
      <c r="T2215" t="str">
        <f>VLOOKUP($D2215,Artslister!$A$1:$W$100,9,FALSE)</f>
        <v>Poaceae</v>
      </c>
      <c r="U2215" t="str">
        <f>VLOOKUP($D2215,Artslister!$A$1:$W$100,10,FALSE)</f>
        <v>Phleum</v>
      </c>
      <c r="V2215" t="str">
        <f>VLOOKUP($D2215,Artslister!$A$1:$W$100,11,FALSE)</f>
        <v>phleoides</v>
      </c>
      <c r="W2215">
        <f>VLOOKUP($D2215,Artslister!$A$1:$W$100,12,FALSE)</f>
        <v>0</v>
      </c>
      <c r="X2215" t="str">
        <f>VLOOKUP($D2215,Artslister!$A$1:$W$100,13,FALSE)</f>
        <v>(L.) H.Karst.</v>
      </c>
      <c r="Y2215" t="str">
        <f>VLOOKUP($D2215,Artslister!$A$1:$W$100,15,FALSE)</f>
        <v>VU</v>
      </c>
      <c r="Z2215" t="e">
        <f>VLOOKUP($D2215,Artslister!$A$1:$W$100,17,FALSE)</f>
        <v>#N/A</v>
      </c>
    </row>
    <row r="2216" spans="1:26" x14ac:dyDescent="0.3">
      <c r="A2216" t="s">
        <v>79</v>
      </c>
      <c r="B2216">
        <v>2022</v>
      </c>
      <c r="C2216" t="s">
        <v>1538</v>
      </c>
      <c r="D2216" t="s">
        <v>1742</v>
      </c>
      <c r="E2216">
        <v>1</v>
      </c>
      <c r="F2216">
        <v>1</v>
      </c>
      <c r="M2216" t="str">
        <f>VLOOKUP($D2216,Artslister!$A$1:$W$100,2,FALSE)</f>
        <v>Phleum phleoides</v>
      </c>
      <c r="N2216" t="str">
        <f>VLOOKUP($D2216,Artslister!$A$1:$W$100,3,FALSE)</f>
        <v>100127</v>
      </c>
      <c r="O2216" t="str">
        <f>VLOOKUP($D2216,Artslister!$A$1:$W$100,4,FALSE)</f>
        <v>135320</v>
      </c>
      <c r="P2216" t="str">
        <f>VLOOKUP($D2216,Artslister!$A$1:$W$100,5,FALSE)</f>
        <v>Plantae</v>
      </c>
      <c r="Q2216" t="str">
        <f>VLOOKUP($D2216,Artslister!$A$1:$W$100,6,FALSE)</f>
        <v>Magnoliophyta</v>
      </c>
      <c r="R2216" t="str">
        <f>VLOOKUP($D2216,Artslister!$A$1:$W$100,7,FALSE)</f>
        <v>Monocots</v>
      </c>
      <c r="S2216" t="str">
        <f>VLOOKUP($D2216,Artslister!$A$1:$W$100,8,FALSE)</f>
        <v>Poales</v>
      </c>
      <c r="T2216" t="str">
        <f>VLOOKUP($D2216,Artslister!$A$1:$W$100,9,FALSE)</f>
        <v>Poaceae</v>
      </c>
      <c r="U2216" t="str">
        <f>VLOOKUP($D2216,Artslister!$A$1:$W$100,10,FALSE)</f>
        <v>Phleum</v>
      </c>
      <c r="V2216" t="str">
        <f>VLOOKUP($D2216,Artslister!$A$1:$W$100,11,FALSE)</f>
        <v>phleoides</v>
      </c>
      <c r="W2216">
        <f>VLOOKUP($D2216,Artslister!$A$1:$W$100,12,FALSE)</f>
        <v>0</v>
      </c>
      <c r="X2216" t="str">
        <f>VLOOKUP($D2216,Artslister!$A$1:$W$100,13,FALSE)</f>
        <v>(L.) H.Karst.</v>
      </c>
      <c r="Y2216" t="str">
        <f>VLOOKUP($D2216,Artslister!$A$1:$W$100,15,FALSE)</f>
        <v>VU</v>
      </c>
      <c r="Z2216" t="e">
        <f>VLOOKUP($D2216,Artslister!$A$1:$W$100,17,FALSE)</f>
        <v>#N/A</v>
      </c>
    </row>
    <row r="2217" spans="1:26" x14ac:dyDescent="0.3">
      <c r="A2217" t="s">
        <v>79</v>
      </c>
      <c r="B2217">
        <v>2022</v>
      </c>
      <c r="C2217" t="s">
        <v>1527</v>
      </c>
      <c r="D2217" t="s">
        <v>1742</v>
      </c>
      <c r="E2217">
        <v>1</v>
      </c>
      <c r="F2217">
        <v>1</v>
      </c>
      <c r="M2217" t="str">
        <f>VLOOKUP($D2217,Artslister!$A$1:$W$100,2,FALSE)</f>
        <v>Phleum phleoides</v>
      </c>
      <c r="N2217" t="str">
        <f>VLOOKUP($D2217,Artslister!$A$1:$W$100,3,FALSE)</f>
        <v>100127</v>
      </c>
      <c r="O2217" t="str">
        <f>VLOOKUP($D2217,Artslister!$A$1:$W$100,4,FALSE)</f>
        <v>135320</v>
      </c>
      <c r="P2217" t="str">
        <f>VLOOKUP($D2217,Artslister!$A$1:$W$100,5,FALSE)</f>
        <v>Plantae</v>
      </c>
      <c r="Q2217" t="str">
        <f>VLOOKUP($D2217,Artslister!$A$1:$W$100,6,FALSE)</f>
        <v>Magnoliophyta</v>
      </c>
      <c r="R2217" t="str">
        <f>VLOOKUP($D2217,Artslister!$A$1:$W$100,7,FALSE)</f>
        <v>Monocots</v>
      </c>
      <c r="S2217" t="str">
        <f>VLOOKUP($D2217,Artslister!$A$1:$W$100,8,FALSE)</f>
        <v>Poales</v>
      </c>
      <c r="T2217" t="str">
        <f>VLOOKUP($D2217,Artslister!$A$1:$W$100,9,FALSE)</f>
        <v>Poaceae</v>
      </c>
      <c r="U2217" t="str">
        <f>VLOOKUP($D2217,Artslister!$A$1:$W$100,10,FALSE)</f>
        <v>Phleum</v>
      </c>
      <c r="V2217" t="str">
        <f>VLOOKUP($D2217,Artslister!$A$1:$W$100,11,FALSE)</f>
        <v>phleoides</v>
      </c>
      <c r="W2217">
        <f>VLOOKUP($D2217,Artslister!$A$1:$W$100,12,FALSE)</f>
        <v>0</v>
      </c>
      <c r="X2217" t="str">
        <f>VLOOKUP($D2217,Artslister!$A$1:$W$100,13,FALSE)</f>
        <v>(L.) H.Karst.</v>
      </c>
      <c r="Y2217" t="str">
        <f>VLOOKUP($D2217,Artslister!$A$1:$W$100,15,FALSE)</f>
        <v>VU</v>
      </c>
      <c r="Z2217" t="e">
        <f>VLOOKUP($D2217,Artslister!$A$1:$W$100,17,FALSE)</f>
        <v>#N/A</v>
      </c>
    </row>
    <row r="2218" spans="1:26" x14ac:dyDescent="0.3">
      <c r="A2218" t="s">
        <v>79</v>
      </c>
      <c r="B2218">
        <v>2022</v>
      </c>
      <c r="C2218" t="s">
        <v>1532</v>
      </c>
      <c r="D2218" t="s">
        <v>1742</v>
      </c>
      <c r="E2218">
        <v>2</v>
      </c>
      <c r="F2218">
        <v>1</v>
      </c>
      <c r="M2218" t="str">
        <f>VLOOKUP($D2218,Artslister!$A$1:$W$100,2,FALSE)</f>
        <v>Phleum phleoides</v>
      </c>
      <c r="N2218" t="str">
        <f>VLOOKUP($D2218,Artslister!$A$1:$W$100,3,FALSE)</f>
        <v>100127</v>
      </c>
      <c r="O2218" t="str">
        <f>VLOOKUP($D2218,Artslister!$A$1:$W$100,4,FALSE)</f>
        <v>135320</v>
      </c>
      <c r="P2218" t="str">
        <f>VLOOKUP($D2218,Artslister!$A$1:$W$100,5,FALSE)</f>
        <v>Plantae</v>
      </c>
      <c r="Q2218" t="str">
        <f>VLOOKUP($D2218,Artslister!$A$1:$W$100,6,FALSE)</f>
        <v>Magnoliophyta</v>
      </c>
      <c r="R2218" t="str">
        <f>VLOOKUP($D2218,Artslister!$A$1:$W$100,7,FALSE)</f>
        <v>Monocots</v>
      </c>
      <c r="S2218" t="str">
        <f>VLOOKUP($D2218,Artslister!$A$1:$W$100,8,FALSE)</f>
        <v>Poales</v>
      </c>
      <c r="T2218" t="str">
        <f>VLOOKUP($D2218,Artslister!$A$1:$W$100,9,FALSE)</f>
        <v>Poaceae</v>
      </c>
      <c r="U2218" t="str">
        <f>VLOOKUP($D2218,Artslister!$A$1:$W$100,10,FALSE)</f>
        <v>Phleum</v>
      </c>
      <c r="V2218" t="str">
        <f>VLOOKUP($D2218,Artslister!$A$1:$W$100,11,FALSE)</f>
        <v>phleoides</v>
      </c>
      <c r="W2218">
        <f>VLOOKUP($D2218,Artslister!$A$1:$W$100,12,FALSE)</f>
        <v>0</v>
      </c>
      <c r="X2218" t="str">
        <f>VLOOKUP($D2218,Artslister!$A$1:$W$100,13,FALSE)</f>
        <v>(L.) H.Karst.</v>
      </c>
      <c r="Y2218" t="str">
        <f>VLOOKUP($D2218,Artslister!$A$1:$W$100,15,FALSE)</f>
        <v>VU</v>
      </c>
      <c r="Z2218" t="e">
        <f>VLOOKUP($D2218,Artslister!$A$1:$W$100,17,FALSE)</f>
        <v>#N/A</v>
      </c>
    </row>
    <row r="2219" spans="1:26" x14ac:dyDescent="0.3">
      <c r="A2219" t="s">
        <v>79</v>
      </c>
      <c r="B2219">
        <v>2022</v>
      </c>
      <c r="C2219" t="s">
        <v>1542</v>
      </c>
      <c r="D2219" t="s">
        <v>1742</v>
      </c>
      <c r="E2219">
        <v>0.1</v>
      </c>
      <c r="F2219">
        <v>1</v>
      </c>
      <c r="M2219" t="str">
        <f>VLOOKUP($D2219,Artslister!$A$1:$W$100,2,FALSE)</f>
        <v>Phleum phleoides</v>
      </c>
      <c r="N2219" t="str">
        <f>VLOOKUP($D2219,Artslister!$A$1:$W$100,3,FALSE)</f>
        <v>100127</v>
      </c>
      <c r="O2219" t="str">
        <f>VLOOKUP($D2219,Artslister!$A$1:$W$100,4,FALSE)</f>
        <v>135320</v>
      </c>
      <c r="P2219" t="str">
        <f>VLOOKUP($D2219,Artslister!$A$1:$W$100,5,FALSE)</f>
        <v>Plantae</v>
      </c>
      <c r="Q2219" t="str">
        <f>VLOOKUP($D2219,Artslister!$A$1:$W$100,6,FALSE)</f>
        <v>Magnoliophyta</v>
      </c>
      <c r="R2219" t="str">
        <f>VLOOKUP($D2219,Artslister!$A$1:$W$100,7,FALSE)</f>
        <v>Monocots</v>
      </c>
      <c r="S2219" t="str">
        <f>VLOOKUP($D2219,Artslister!$A$1:$W$100,8,FALSE)</f>
        <v>Poales</v>
      </c>
      <c r="T2219" t="str">
        <f>VLOOKUP($D2219,Artslister!$A$1:$W$100,9,FALSE)</f>
        <v>Poaceae</v>
      </c>
      <c r="U2219" t="str">
        <f>VLOOKUP($D2219,Artslister!$A$1:$W$100,10,FALSE)</f>
        <v>Phleum</v>
      </c>
      <c r="V2219" t="str">
        <f>VLOOKUP($D2219,Artslister!$A$1:$W$100,11,FALSE)</f>
        <v>phleoides</v>
      </c>
      <c r="W2219">
        <f>VLOOKUP($D2219,Artslister!$A$1:$W$100,12,FALSE)</f>
        <v>0</v>
      </c>
      <c r="X2219" t="str">
        <f>VLOOKUP($D2219,Artslister!$A$1:$W$100,13,FALSE)</f>
        <v>(L.) H.Karst.</v>
      </c>
      <c r="Y2219" t="str">
        <f>VLOOKUP($D2219,Artslister!$A$1:$W$100,15,FALSE)</f>
        <v>VU</v>
      </c>
      <c r="Z2219" t="e">
        <f>VLOOKUP($D2219,Artslister!$A$1:$W$100,17,FALSE)</f>
        <v>#N/A</v>
      </c>
    </row>
    <row r="2220" spans="1:26" x14ac:dyDescent="0.3">
      <c r="A2220" t="s">
        <v>85</v>
      </c>
      <c r="B2220">
        <v>2022</v>
      </c>
      <c r="C2220" t="s">
        <v>1592</v>
      </c>
      <c r="D2220" t="s">
        <v>1742</v>
      </c>
      <c r="E2220">
        <v>1</v>
      </c>
      <c r="F2220">
        <v>1</v>
      </c>
      <c r="M2220" t="str">
        <f>VLOOKUP($D2220,Artslister!$A$1:$W$100,2,FALSE)</f>
        <v>Phleum phleoides</v>
      </c>
      <c r="N2220" t="str">
        <f>VLOOKUP($D2220,Artslister!$A$1:$W$100,3,FALSE)</f>
        <v>100127</v>
      </c>
      <c r="O2220" t="str">
        <f>VLOOKUP($D2220,Artslister!$A$1:$W$100,4,FALSE)</f>
        <v>135320</v>
      </c>
      <c r="P2220" t="str">
        <f>VLOOKUP($D2220,Artslister!$A$1:$W$100,5,FALSE)</f>
        <v>Plantae</v>
      </c>
      <c r="Q2220" t="str">
        <f>VLOOKUP($D2220,Artslister!$A$1:$W$100,6,FALSE)</f>
        <v>Magnoliophyta</v>
      </c>
      <c r="R2220" t="str">
        <f>VLOOKUP($D2220,Artslister!$A$1:$W$100,7,FALSE)</f>
        <v>Monocots</v>
      </c>
      <c r="S2220" t="str">
        <f>VLOOKUP($D2220,Artslister!$A$1:$W$100,8,FALSE)</f>
        <v>Poales</v>
      </c>
      <c r="T2220" t="str">
        <f>VLOOKUP($D2220,Artslister!$A$1:$W$100,9,FALSE)</f>
        <v>Poaceae</v>
      </c>
      <c r="U2220" t="str">
        <f>VLOOKUP($D2220,Artslister!$A$1:$W$100,10,FALSE)</f>
        <v>Phleum</v>
      </c>
      <c r="V2220" t="str">
        <f>VLOOKUP($D2220,Artslister!$A$1:$W$100,11,FALSE)</f>
        <v>phleoides</v>
      </c>
      <c r="W2220">
        <f>VLOOKUP($D2220,Artslister!$A$1:$W$100,12,FALSE)</f>
        <v>0</v>
      </c>
      <c r="X2220" t="str">
        <f>VLOOKUP($D2220,Artslister!$A$1:$W$100,13,FALSE)</f>
        <v>(L.) H.Karst.</v>
      </c>
      <c r="Y2220" t="str">
        <f>VLOOKUP($D2220,Artslister!$A$1:$W$100,15,FALSE)</f>
        <v>VU</v>
      </c>
      <c r="Z2220" t="e">
        <f>VLOOKUP($D2220,Artslister!$A$1:$W$100,17,FALSE)</f>
        <v>#N/A</v>
      </c>
    </row>
    <row r="2221" spans="1:26" x14ac:dyDescent="0.3">
      <c r="A2221" t="s">
        <v>85</v>
      </c>
      <c r="B2221">
        <v>2022</v>
      </c>
      <c r="C2221" t="s">
        <v>1593</v>
      </c>
      <c r="D2221" t="s">
        <v>1742</v>
      </c>
      <c r="E2221">
        <v>1</v>
      </c>
      <c r="F2221">
        <v>1</v>
      </c>
      <c r="M2221" t="str">
        <f>VLOOKUP($D2221,Artslister!$A$1:$W$100,2,FALSE)</f>
        <v>Phleum phleoides</v>
      </c>
      <c r="N2221" t="str">
        <f>VLOOKUP($D2221,Artslister!$A$1:$W$100,3,FALSE)</f>
        <v>100127</v>
      </c>
      <c r="O2221" t="str">
        <f>VLOOKUP($D2221,Artslister!$A$1:$W$100,4,FALSE)</f>
        <v>135320</v>
      </c>
      <c r="P2221" t="str">
        <f>VLOOKUP($D2221,Artslister!$A$1:$W$100,5,FALSE)</f>
        <v>Plantae</v>
      </c>
      <c r="Q2221" t="str">
        <f>VLOOKUP($D2221,Artslister!$A$1:$W$100,6,FALSE)</f>
        <v>Magnoliophyta</v>
      </c>
      <c r="R2221" t="str">
        <f>VLOOKUP($D2221,Artslister!$A$1:$W$100,7,FALSE)</f>
        <v>Monocots</v>
      </c>
      <c r="S2221" t="str">
        <f>VLOOKUP($D2221,Artslister!$A$1:$W$100,8,FALSE)</f>
        <v>Poales</v>
      </c>
      <c r="T2221" t="str">
        <f>VLOOKUP($D2221,Artslister!$A$1:$W$100,9,FALSE)</f>
        <v>Poaceae</v>
      </c>
      <c r="U2221" t="str">
        <f>VLOOKUP($D2221,Artslister!$A$1:$W$100,10,FALSE)</f>
        <v>Phleum</v>
      </c>
      <c r="V2221" t="str">
        <f>VLOOKUP($D2221,Artslister!$A$1:$W$100,11,FALSE)</f>
        <v>phleoides</v>
      </c>
      <c r="W2221">
        <f>VLOOKUP($D2221,Artslister!$A$1:$W$100,12,FALSE)</f>
        <v>0</v>
      </c>
      <c r="X2221" t="str">
        <f>VLOOKUP($D2221,Artslister!$A$1:$W$100,13,FALSE)</f>
        <v>(L.) H.Karst.</v>
      </c>
      <c r="Y2221" t="str">
        <f>VLOOKUP($D2221,Artslister!$A$1:$W$100,15,FALSE)</f>
        <v>VU</v>
      </c>
      <c r="Z2221" t="e">
        <f>VLOOKUP($D2221,Artslister!$A$1:$W$100,17,FALSE)</f>
        <v>#N/A</v>
      </c>
    </row>
    <row r="2222" spans="1:26" x14ac:dyDescent="0.3">
      <c r="A2222" t="s">
        <v>85</v>
      </c>
      <c r="B2222">
        <v>2022</v>
      </c>
      <c r="C2222" t="s">
        <v>1594</v>
      </c>
      <c r="D2222" t="s">
        <v>1742</v>
      </c>
      <c r="E2222">
        <v>2</v>
      </c>
      <c r="F2222">
        <v>1</v>
      </c>
      <c r="M2222" t="str">
        <f>VLOOKUP($D2222,Artslister!$A$1:$W$100,2,FALSE)</f>
        <v>Phleum phleoides</v>
      </c>
      <c r="N2222" t="str">
        <f>VLOOKUP($D2222,Artslister!$A$1:$W$100,3,FALSE)</f>
        <v>100127</v>
      </c>
      <c r="O2222" t="str">
        <f>VLOOKUP($D2222,Artslister!$A$1:$W$100,4,FALSE)</f>
        <v>135320</v>
      </c>
      <c r="P2222" t="str">
        <f>VLOOKUP($D2222,Artslister!$A$1:$W$100,5,FALSE)</f>
        <v>Plantae</v>
      </c>
      <c r="Q2222" t="str">
        <f>VLOOKUP($D2222,Artslister!$A$1:$W$100,6,FALSE)</f>
        <v>Magnoliophyta</v>
      </c>
      <c r="R2222" t="str">
        <f>VLOOKUP($D2222,Artslister!$A$1:$W$100,7,FALSE)</f>
        <v>Monocots</v>
      </c>
      <c r="S2222" t="str">
        <f>VLOOKUP($D2222,Artslister!$A$1:$W$100,8,FALSE)</f>
        <v>Poales</v>
      </c>
      <c r="T2222" t="str">
        <f>VLOOKUP($D2222,Artslister!$A$1:$W$100,9,FALSE)</f>
        <v>Poaceae</v>
      </c>
      <c r="U2222" t="str">
        <f>VLOOKUP($D2222,Artslister!$A$1:$W$100,10,FALSE)</f>
        <v>Phleum</v>
      </c>
      <c r="V2222" t="str">
        <f>VLOOKUP($D2222,Artslister!$A$1:$W$100,11,FALSE)</f>
        <v>phleoides</v>
      </c>
      <c r="W2222">
        <f>VLOOKUP($D2222,Artslister!$A$1:$W$100,12,FALSE)</f>
        <v>0</v>
      </c>
      <c r="X2222" t="str">
        <f>VLOOKUP($D2222,Artslister!$A$1:$W$100,13,FALSE)</f>
        <v>(L.) H.Karst.</v>
      </c>
      <c r="Y2222" t="str">
        <f>VLOOKUP($D2222,Artslister!$A$1:$W$100,15,FALSE)</f>
        <v>VU</v>
      </c>
      <c r="Z2222" t="e">
        <f>VLOOKUP($D2222,Artslister!$A$1:$W$100,17,FALSE)</f>
        <v>#N/A</v>
      </c>
    </row>
    <row r="2223" spans="1:26" x14ac:dyDescent="0.3">
      <c r="A2223" t="s">
        <v>85</v>
      </c>
      <c r="B2223">
        <v>2022</v>
      </c>
      <c r="C2223" t="s">
        <v>1596</v>
      </c>
      <c r="D2223" t="s">
        <v>1742</v>
      </c>
      <c r="E2223">
        <v>0.1</v>
      </c>
      <c r="F2223">
        <v>1</v>
      </c>
      <c r="M2223" t="str">
        <f>VLOOKUP($D2223,Artslister!$A$1:$W$100,2,FALSE)</f>
        <v>Phleum phleoides</v>
      </c>
      <c r="N2223" t="str">
        <f>VLOOKUP($D2223,Artslister!$A$1:$W$100,3,FALSE)</f>
        <v>100127</v>
      </c>
      <c r="O2223" t="str">
        <f>VLOOKUP($D2223,Artslister!$A$1:$W$100,4,FALSE)</f>
        <v>135320</v>
      </c>
      <c r="P2223" t="str">
        <f>VLOOKUP($D2223,Artslister!$A$1:$W$100,5,FALSE)</f>
        <v>Plantae</v>
      </c>
      <c r="Q2223" t="str">
        <f>VLOOKUP($D2223,Artslister!$A$1:$W$100,6,FALSE)</f>
        <v>Magnoliophyta</v>
      </c>
      <c r="R2223" t="str">
        <f>VLOOKUP($D2223,Artslister!$A$1:$W$100,7,FALSE)</f>
        <v>Monocots</v>
      </c>
      <c r="S2223" t="str">
        <f>VLOOKUP($D2223,Artslister!$A$1:$W$100,8,FALSE)</f>
        <v>Poales</v>
      </c>
      <c r="T2223" t="str">
        <f>VLOOKUP($D2223,Artslister!$A$1:$W$100,9,FALSE)</f>
        <v>Poaceae</v>
      </c>
      <c r="U2223" t="str">
        <f>VLOOKUP($D2223,Artslister!$A$1:$W$100,10,FALSE)</f>
        <v>Phleum</v>
      </c>
      <c r="V2223" t="str">
        <f>VLOOKUP($D2223,Artslister!$A$1:$W$100,11,FALSE)</f>
        <v>phleoides</v>
      </c>
      <c r="W2223">
        <f>VLOOKUP($D2223,Artslister!$A$1:$W$100,12,FALSE)</f>
        <v>0</v>
      </c>
      <c r="X2223" t="str">
        <f>VLOOKUP($D2223,Artslister!$A$1:$W$100,13,FALSE)</f>
        <v>(L.) H.Karst.</v>
      </c>
      <c r="Y2223" t="str">
        <f>VLOOKUP($D2223,Artslister!$A$1:$W$100,15,FALSE)</f>
        <v>VU</v>
      </c>
      <c r="Z2223" t="e">
        <f>VLOOKUP($D2223,Artslister!$A$1:$W$100,17,FALSE)</f>
        <v>#N/A</v>
      </c>
    </row>
    <row r="2224" spans="1:26" x14ac:dyDescent="0.3">
      <c r="A2224" t="s">
        <v>85</v>
      </c>
      <c r="B2224">
        <v>2022</v>
      </c>
      <c r="C2224" t="s">
        <v>1590</v>
      </c>
      <c r="D2224" t="s">
        <v>1742</v>
      </c>
      <c r="E2224">
        <v>1</v>
      </c>
      <c r="F2224">
        <v>1</v>
      </c>
      <c r="M2224" t="str">
        <f>VLOOKUP($D2224,Artslister!$A$1:$W$100,2,FALSE)</f>
        <v>Phleum phleoides</v>
      </c>
      <c r="N2224" t="str">
        <f>VLOOKUP($D2224,Artslister!$A$1:$W$100,3,FALSE)</f>
        <v>100127</v>
      </c>
      <c r="O2224" t="str">
        <f>VLOOKUP($D2224,Artslister!$A$1:$W$100,4,FALSE)</f>
        <v>135320</v>
      </c>
      <c r="P2224" t="str">
        <f>VLOOKUP($D2224,Artslister!$A$1:$W$100,5,FALSE)</f>
        <v>Plantae</v>
      </c>
      <c r="Q2224" t="str">
        <f>VLOOKUP($D2224,Artslister!$A$1:$W$100,6,FALSE)</f>
        <v>Magnoliophyta</v>
      </c>
      <c r="R2224" t="str">
        <f>VLOOKUP($D2224,Artslister!$A$1:$W$100,7,FALSE)</f>
        <v>Monocots</v>
      </c>
      <c r="S2224" t="str">
        <f>VLOOKUP($D2224,Artslister!$A$1:$W$100,8,FALSE)</f>
        <v>Poales</v>
      </c>
      <c r="T2224" t="str">
        <f>VLOOKUP($D2224,Artslister!$A$1:$W$100,9,FALSE)</f>
        <v>Poaceae</v>
      </c>
      <c r="U2224" t="str">
        <f>VLOOKUP($D2224,Artslister!$A$1:$W$100,10,FALSE)</f>
        <v>Phleum</v>
      </c>
      <c r="V2224" t="str">
        <f>VLOOKUP($D2224,Artslister!$A$1:$W$100,11,FALSE)</f>
        <v>phleoides</v>
      </c>
      <c r="W2224">
        <f>VLOOKUP($D2224,Artslister!$A$1:$W$100,12,FALSE)</f>
        <v>0</v>
      </c>
      <c r="X2224" t="str">
        <f>VLOOKUP($D2224,Artslister!$A$1:$W$100,13,FALSE)</f>
        <v>(L.) H.Karst.</v>
      </c>
      <c r="Y2224" t="str">
        <f>VLOOKUP($D2224,Artslister!$A$1:$W$100,15,FALSE)</f>
        <v>VU</v>
      </c>
      <c r="Z2224" t="e">
        <f>VLOOKUP($D2224,Artslister!$A$1:$W$100,17,FALSE)</f>
        <v>#N/A</v>
      </c>
    </row>
    <row r="2225" spans="1:26" x14ac:dyDescent="0.3">
      <c r="A2225" t="s">
        <v>85</v>
      </c>
      <c r="B2225">
        <v>2022</v>
      </c>
      <c r="C2225" t="s">
        <v>1591</v>
      </c>
      <c r="D2225" t="s">
        <v>1742</v>
      </c>
      <c r="E2225">
        <v>2</v>
      </c>
      <c r="F2225">
        <v>1</v>
      </c>
      <c r="M2225" t="str">
        <f>VLOOKUP($D2225,Artslister!$A$1:$W$100,2,FALSE)</f>
        <v>Phleum phleoides</v>
      </c>
      <c r="N2225" t="str">
        <f>VLOOKUP($D2225,Artslister!$A$1:$W$100,3,FALSE)</f>
        <v>100127</v>
      </c>
      <c r="O2225" t="str">
        <f>VLOOKUP($D2225,Artslister!$A$1:$W$100,4,FALSE)</f>
        <v>135320</v>
      </c>
      <c r="P2225" t="str">
        <f>VLOOKUP($D2225,Artslister!$A$1:$W$100,5,FALSE)</f>
        <v>Plantae</v>
      </c>
      <c r="Q2225" t="str">
        <f>VLOOKUP($D2225,Artslister!$A$1:$W$100,6,FALSE)</f>
        <v>Magnoliophyta</v>
      </c>
      <c r="R2225" t="str">
        <f>VLOOKUP($D2225,Artslister!$A$1:$W$100,7,FALSE)</f>
        <v>Monocots</v>
      </c>
      <c r="S2225" t="str">
        <f>VLOOKUP($D2225,Artslister!$A$1:$W$100,8,FALSE)</f>
        <v>Poales</v>
      </c>
      <c r="T2225" t="str">
        <f>VLOOKUP($D2225,Artslister!$A$1:$W$100,9,FALSE)</f>
        <v>Poaceae</v>
      </c>
      <c r="U2225" t="str">
        <f>VLOOKUP($D2225,Artslister!$A$1:$W$100,10,FALSE)</f>
        <v>Phleum</v>
      </c>
      <c r="V2225" t="str">
        <f>VLOOKUP($D2225,Artslister!$A$1:$W$100,11,FALSE)</f>
        <v>phleoides</v>
      </c>
      <c r="W2225">
        <f>VLOOKUP($D2225,Artslister!$A$1:$W$100,12,FALSE)</f>
        <v>0</v>
      </c>
      <c r="X2225" t="str">
        <f>VLOOKUP($D2225,Artslister!$A$1:$W$100,13,FALSE)</f>
        <v>(L.) H.Karst.</v>
      </c>
      <c r="Y2225" t="str">
        <f>VLOOKUP($D2225,Artslister!$A$1:$W$100,15,FALSE)</f>
        <v>VU</v>
      </c>
      <c r="Z2225" t="e">
        <f>VLOOKUP($D2225,Artslister!$A$1:$W$100,17,FALSE)</f>
        <v>#N/A</v>
      </c>
    </row>
    <row r="2226" spans="1:26" x14ac:dyDescent="0.3">
      <c r="A2226" t="s">
        <v>85</v>
      </c>
      <c r="B2226">
        <v>2022</v>
      </c>
      <c r="C2226" t="s">
        <v>1586</v>
      </c>
      <c r="D2226" t="s">
        <v>1742</v>
      </c>
      <c r="E2226">
        <v>1</v>
      </c>
      <c r="F2226">
        <v>1</v>
      </c>
      <c r="M2226" t="str">
        <f>VLOOKUP($D2226,Artslister!$A$1:$W$100,2,FALSE)</f>
        <v>Phleum phleoides</v>
      </c>
      <c r="N2226" t="str">
        <f>VLOOKUP($D2226,Artslister!$A$1:$W$100,3,FALSE)</f>
        <v>100127</v>
      </c>
      <c r="O2226" t="str">
        <f>VLOOKUP($D2226,Artslister!$A$1:$W$100,4,FALSE)</f>
        <v>135320</v>
      </c>
      <c r="P2226" t="str">
        <f>VLOOKUP($D2226,Artslister!$A$1:$W$100,5,FALSE)</f>
        <v>Plantae</v>
      </c>
      <c r="Q2226" t="str">
        <f>VLOOKUP($D2226,Artslister!$A$1:$W$100,6,FALSE)</f>
        <v>Magnoliophyta</v>
      </c>
      <c r="R2226" t="str">
        <f>VLOOKUP($D2226,Artslister!$A$1:$W$100,7,FALSE)</f>
        <v>Monocots</v>
      </c>
      <c r="S2226" t="str">
        <f>VLOOKUP($D2226,Artslister!$A$1:$W$100,8,FALSE)</f>
        <v>Poales</v>
      </c>
      <c r="T2226" t="str">
        <f>VLOOKUP($D2226,Artslister!$A$1:$W$100,9,FALSE)</f>
        <v>Poaceae</v>
      </c>
      <c r="U2226" t="str">
        <f>VLOOKUP($D2226,Artslister!$A$1:$W$100,10,FALSE)</f>
        <v>Phleum</v>
      </c>
      <c r="V2226" t="str">
        <f>VLOOKUP($D2226,Artslister!$A$1:$W$100,11,FALSE)</f>
        <v>phleoides</v>
      </c>
      <c r="W2226">
        <f>VLOOKUP($D2226,Artslister!$A$1:$W$100,12,FALSE)</f>
        <v>0</v>
      </c>
      <c r="X2226" t="str">
        <f>VLOOKUP($D2226,Artslister!$A$1:$W$100,13,FALSE)</f>
        <v>(L.) H.Karst.</v>
      </c>
      <c r="Y2226" t="str">
        <f>VLOOKUP($D2226,Artslister!$A$1:$W$100,15,FALSE)</f>
        <v>VU</v>
      </c>
      <c r="Z2226" t="e">
        <f>VLOOKUP($D2226,Artslister!$A$1:$W$100,17,FALSE)</f>
        <v>#N/A</v>
      </c>
    </row>
    <row r="2227" spans="1:26" x14ac:dyDescent="0.3">
      <c r="A2227" t="s">
        <v>85</v>
      </c>
      <c r="B2227">
        <v>2022</v>
      </c>
      <c r="C2227" t="s">
        <v>1589</v>
      </c>
      <c r="D2227" t="s">
        <v>1742</v>
      </c>
      <c r="E2227">
        <v>2</v>
      </c>
      <c r="F2227">
        <v>1</v>
      </c>
      <c r="M2227" t="str">
        <f>VLOOKUP($D2227,Artslister!$A$1:$W$100,2,FALSE)</f>
        <v>Phleum phleoides</v>
      </c>
      <c r="N2227" t="str">
        <f>VLOOKUP($D2227,Artslister!$A$1:$W$100,3,FALSE)</f>
        <v>100127</v>
      </c>
      <c r="O2227" t="str">
        <f>VLOOKUP($D2227,Artslister!$A$1:$W$100,4,FALSE)</f>
        <v>135320</v>
      </c>
      <c r="P2227" t="str">
        <f>VLOOKUP($D2227,Artslister!$A$1:$W$100,5,FALSE)</f>
        <v>Plantae</v>
      </c>
      <c r="Q2227" t="str">
        <f>VLOOKUP($D2227,Artslister!$A$1:$W$100,6,FALSE)</f>
        <v>Magnoliophyta</v>
      </c>
      <c r="R2227" t="str">
        <f>VLOOKUP($D2227,Artslister!$A$1:$W$100,7,FALSE)</f>
        <v>Monocots</v>
      </c>
      <c r="S2227" t="str">
        <f>VLOOKUP($D2227,Artslister!$A$1:$W$100,8,FALSE)</f>
        <v>Poales</v>
      </c>
      <c r="T2227" t="str">
        <f>VLOOKUP($D2227,Artslister!$A$1:$W$100,9,FALSE)</f>
        <v>Poaceae</v>
      </c>
      <c r="U2227" t="str">
        <f>VLOOKUP($D2227,Artslister!$A$1:$W$100,10,FALSE)</f>
        <v>Phleum</v>
      </c>
      <c r="V2227" t="str">
        <f>VLOOKUP($D2227,Artslister!$A$1:$W$100,11,FALSE)</f>
        <v>phleoides</v>
      </c>
      <c r="W2227">
        <f>VLOOKUP($D2227,Artslister!$A$1:$W$100,12,FALSE)</f>
        <v>0</v>
      </c>
      <c r="X2227" t="str">
        <f>VLOOKUP($D2227,Artslister!$A$1:$W$100,13,FALSE)</f>
        <v>(L.) H.Karst.</v>
      </c>
      <c r="Y2227" t="str">
        <f>VLOOKUP($D2227,Artslister!$A$1:$W$100,15,FALSE)</f>
        <v>VU</v>
      </c>
      <c r="Z2227" t="e">
        <f>VLOOKUP($D2227,Artslister!$A$1:$W$100,17,FALSE)</f>
        <v>#N/A</v>
      </c>
    </row>
    <row r="2228" spans="1:26" x14ac:dyDescent="0.3">
      <c r="A2228" t="s">
        <v>85</v>
      </c>
      <c r="B2228">
        <v>2022</v>
      </c>
      <c r="C2228" t="s">
        <v>1588</v>
      </c>
      <c r="D2228" t="s">
        <v>1742</v>
      </c>
      <c r="E2228">
        <v>1</v>
      </c>
      <c r="F2228">
        <v>1</v>
      </c>
      <c r="M2228" t="str">
        <f>VLOOKUP($D2228,Artslister!$A$1:$W$100,2,FALSE)</f>
        <v>Phleum phleoides</v>
      </c>
      <c r="N2228" t="str">
        <f>VLOOKUP($D2228,Artslister!$A$1:$W$100,3,FALSE)</f>
        <v>100127</v>
      </c>
      <c r="O2228" t="str">
        <f>VLOOKUP($D2228,Artslister!$A$1:$W$100,4,FALSE)</f>
        <v>135320</v>
      </c>
      <c r="P2228" t="str">
        <f>VLOOKUP($D2228,Artslister!$A$1:$W$100,5,FALSE)</f>
        <v>Plantae</v>
      </c>
      <c r="Q2228" t="str">
        <f>VLOOKUP($D2228,Artslister!$A$1:$W$100,6,FALSE)</f>
        <v>Magnoliophyta</v>
      </c>
      <c r="R2228" t="str">
        <f>VLOOKUP($D2228,Artslister!$A$1:$W$100,7,FALSE)</f>
        <v>Monocots</v>
      </c>
      <c r="S2228" t="str">
        <f>VLOOKUP($D2228,Artslister!$A$1:$W$100,8,FALSE)</f>
        <v>Poales</v>
      </c>
      <c r="T2228" t="str">
        <f>VLOOKUP($D2228,Artslister!$A$1:$W$100,9,FALSE)</f>
        <v>Poaceae</v>
      </c>
      <c r="U2228" t="str">
        <f>VLOOKUP($D2228,Artslister!$A$1:$W$100,10,FALSE)</f>
        <v>Phleum</v>
      </c>
      <c r="V2228" t="str">
        <f>VLOOKUP($D2228,Artslister!$A$1:$W$100,11,FALSE)</f>
        <v>phleoides</v>
      </c>
      <c r="W2228">
        <f>VLOOKUP($D2228,Artslister!$A$1:$W$100,12,FALSE)</f>
        <v>0</v>
      </c>
      <c r="X2228" t="str">
        <f>VLOOKUP($D2228,Artslister!$A$1:$W$100,13,FALSE)</f>
        <v>(L.) H.Karst.</v>
      </c>
      <c r="Y2228" t="str">
        <f>VLOOKUP($D2228,Artslister!$A$1:$W$100,15,FALSE)</f>
        <v>VU</v>
      </c>
      <c r="Z2228" t="e">
        <f>VLOOKUP($D2228,Artslister!$A$1:$W$100,17,FALSE)</f>
        <v>#N/A</v>
      </c>
    </row>
    <row r="2229" spans="1:26" x14ac:dyDescent="0.3">
      <c r="A2229" t="s">
        <v>124</v>
      </c>
      <c r="B2229">
        <v>2019</v>
      </c>
      <c r="C2229" t="s">
        <v>1366</v>
      </c>
      <c r="D2229" t="s">
        <v>1761</v>
      </c>
      <c r="E2229">
        <v>1</v>
      </c>
      <c r="F2229">
        <v>1</v>
      </c>
      <c r="M2229" t="str">
        <f>VLOOKUP($D2229,Artslister!$A$1:$W$100,2,FALSE)</f>
        <v>Androsace septentrionalis</v>
      </c>
      <c r="N2229" t="str">
        <f>VLOOKUP($D2229,Artslister!$A$1:$W$100,3,FALSE)</f>
        <v>101869</v>
      </c>
      <c r="O2229" t="str">
        <f>VLOOKUP($D2229,Artslister!$A$1:$W$100,4,FALSE)</f>
        <v>130316</v>
      </c>
      <c r="P2229" t="str">
        <f>VLOOKUP($D2229,Artslister!$A$1:$W$100,5,FALSE)</f>
        <v>Plantae</v>
      </c>
      <c r="Q2229" t="str">
        <f>VLOOKUP($D2229,Artslister!$A$1:$W$100,6,FALSE)</f>
        <v>Magnoliophyta</v>
      </c>
      <c r="R2229" t="str">
        <f>VLOOKUP($D2229,Artslister!$A$1:$W$100,7,FALSE)</f>
        <v>Eudicots</v>
      </c>
      <c r="S2229" t="str">
        <f>VLOOKUP($D2229,Artslister!$A$1:$W$100,8,FALSE)</f>
        <v>Ericales</v>
      </c>
      <c r="T2229" t="str">
        <f>VLOOKUP($D2229,Artslister!$A$1:$W$100,9,FALSE)</f>
        <v>Primulaceae</v>
      </c>
      <c r="U2229" t="str">
        <f>VLOOKUP($D2229,Artslister!$A$1:$W$100,10,FALSE)</f>
        <v>Androsace</v>
      </c>
      <c r="V2229" t="str">
        <f>VLOOKUP($D2229,Artslister!$A$1:$W$100,11,FALSE)</f>
        <v>septentrionalis</v>
      </c>
      <c r="W2229">
        <f>VLOOKUP($D2229,Artslister!$A$1:$W$100,12,FALSE)</f>
        <v>0</v>
      </c>
      <c r="X2229" t="str">
        <f>VLOOKUP($D2229,Artslister!$A$1:$W$100,13,FALSE)</f>
        <v>L.</v>
      </c>
      <c r="Y2229" t="str">
        <f>VLOOKUP($D2229,Artslister!$A$1:$W$100,15,FALSE)</f>
        <v>VU</v>
      </c>
      <c r="Z2229" t="e">
        <f>VLOOKUP($D2229,Artslister!$A$1:$W$100,17,FALSE)</f>
        <v>#N/A</v>
      </c>
    </row>
    <row r="2230" spans="1:26" x14ac:dyDescent="0.3">
      <c r="A2230" t="s">
        <v>98</v>
      </c>
      <c r="B2230">
        <v>2021</v>
      </c>
      <c r="C2230" t="s">
        <v>1561</v>
      </c>
      <c r="D2230" t="s">
        <v>1789</v>
      </c>
      <c r="E2230">
        <v>0.1</v>
      </c>
      <c r="F2230">
        <v>1</v>
      </c>
      <c r="M2230" t="str">
        <f>VLOOKUP($D2230,Artslister!$A$1:$W$100,2,FALSE)</f>
        <v>Arabis wahlenbergii</v>
      </c>
      <c r="N2230" t="str">
        <f>VLOOKUP($D2230,Artslister!$A$1:$W$100,3,FALSE)</f>
        <v>141653</v>
      </c>
      <c r="O2230" t="str">
        <f>VLOOKUP($D2230,Artslister!$A$1:$W$100,4,FALSE)</f>
        <v>144043</v>
      </c>
      <c r="P2230" t="str">
        <f>VLOOKUP($D2230,Artslister!$A$1:$W$100,5,FALSE)</f>
        <v>Plantae</v>
      </c>
      <c r="Q2230" t="str">
        <f>VLOOKUP($D2230,Artslister!$A$1:$W$100,6,FALSE)</f>
        <v>Magnoliophyta</v>
      </c>
      <c r="R2230" t="str">
        <f>VLOOKUP($D2230,Artslister!$A$1:$W$100,7,FALSE)</f>
        <v>Eudicots</v>
      </c>
      <c r="S2230" t="str">
        <f>VLOOKUP($D2230,Artslister!$A$1:$W$100,8,FALSE)</f>
        <v>Brassicales</v>
      </c>
      <c r="T2230" t="str">
        <f>VLOOKUP($D2230,Artslister!$A$1:$W$100,9,FALSE)</f>
        <v>Brassicaceae</v>
      </c>
      <c r="U2230" t="str">
        <f>VLOOKUP($D2230,Artslister!$A$1:$W$100,10,FALSE)</f>
        <v>Arabis</v>
      </c>
      <c r="V2230" t="str">
        <f>VLOOKUP($D2230,Artslister!$A$1:$W$100,11,FALSE)</f>
        <v>wahlenbergii</v>
      </c>
      <c r="W2230">
        <f>VLOOKUP($D2230,Artslister!$A$1:$W$100,12,FALSE)</f>
        <v>0</v>
      </c>
      <c r="X2230" t="str">
        <f>VLOOKUP($D2230,Artslister!$A$1:$W$100,13,FALSE)</f>
        <v>Jord.</v>
      </c>
      <c r="Y2230" t="str">
        <f>VLOOKUP($D2230,Artslister!$A$1:$W$100,15,FALSE)</f>
        <v>NT</v>
      </c>
      <c r="Z2230" t="e">
        <f>VLOOKUP($D2230,Artslister!$A$1:$W$100,17,FALSE)</f>
        <v>#N/A</v>
      </c>
    </row>
    <row r="2231" spans="1:26" x14ac:dyDescent="0.3">
      <c r="A2231" t="s">
        <v>98</v>
      </c>
      <c r="B2231">
        <v>2021</v>
      </c>
      <c r="C2231" t="s">
        <v>1558</v>
      </c>
      <c r="D2231" t="s">
        <v>1789</v>
      </c>
      <c r="E2231">
        <v>0.1</v>
      </c>
      <c r="F2231">
        <v>1</v>
      </c>
      <c r="M2231" t="str">
        <f>VLOOKUP($D2231,Artslister!$A$1:$W$100,2,FALSE)</f>
        <v>Arabis wahlenbergii</v>
      </c>
      <c r="N2231" t="str">
        <f>VLOOKUP($D2231,Artslister!$A$1:$W$100,3,FALSE)</f>
        <v>141653</v>
      </c>
      <c r="O2231" t="str">
        <f>VLOOKUP($D2231,Artslister!$A$1:$W$100,4,FALSE)</f>
        <v>144043</v>
      </c>
      <c r="P2231" t="str">
        <f>VLOOKUP($D2231,Artslister!$A$1:$W$100,5,FALSE)</f>
        <v>Plantae</v>
      </c>
      <c r="Q2231" t="str">
        <f>VLOOKUP($D2231,Artslister!$A$1:$W$100,6,FALSE)</f>
        <v>Magnoliophyta</v>
      </c>
      <c r="R2231" t="str">
        <f>VLOOKUP($D2231,Artslister!$A$1:$W$100,7,FALSE)</f>
        <v>Eudicots</v>
      </c>
      <c r="S2231" t="str">
        <f>VLOOKUP($D2231,Artslister!$A$1:$W$100,8,FALSE)</f>
        <v>Brassicales</v>
      </c>
      <c r="T2231" t="str">
        <f>VLOOKUP($D2231,Artslister!$A$1:$W$100,9,FALSE)</f>
        <v>Brassicaceae</v>
      </c>
      <c r="U2231" t="str">
        <f>VLOOKUP($D2231,Artslister!$A$1:$W$100,10,FALSE)</f>
        <v>Arabis</v>
      </c>
      <c r="V2231" t="str">
        <f>VLOOKUP($D2231,Artslister!$A$1:$W$100,11,FALSE)</f>
        <v>wahlenbergii</v>
      </c>
      <c r="W2231">
        <f>VLOOKUP($D2231,Artslister!$A$1:$W$100,12,FALSE)</f>
        <v>0</v>
      </c>
      <c r="X2231" t="str">
        <f>VLOOKUP($D2231,Artslister!$A$1:$W$100,13,FALSE)</f>
        <v>Jord.</v>
      </c>
      <c r="Y2231" t="str">
        <f>VLOOKUP($D2231,Artslister!$A$1:$W$100,15,FALSE)</f>
        <v>NT</v>
      </c>
      <c r="Z2231" t="e">
        <f>VLOOKUP($D2231,Artslister!$A$1:$W$100,17,FALSE)</f>
        <v>#N/A</v>
      </c>
    </row>
    <row r="2232" spans="1:26" x14ac:dyDescent="0.3">
      <c r="A2232" t="s">
        <v>98</v>
      </c>
      <c r="B2232">
        <v>2021</v>
      </c>
      <c r="C2232" t="s">
        <v>1564</v>
      </c>
      <c r="D2232" t="s">
        <v>1789</v>
      </c>
      <c r="E2232">
        <v>1</v>
      </c>
      <c r="F2232">
        <v>1</v>
      </c>
      <c r="M2232" t="str">
        <f>VLOOKUP($D2232,Artslister!$A$1:$W$100,2,FALSE)</f>
        <v>Arabis wahlenbergii</v>
      </c>
      <c r="N2232" t="str">
        <f>VLOOKUP($D2232,Artslister!$A$1:$W$100,3,FALSE)</f>
        <v>141653</v>
      </c>
      <c r="O2232" t="str">
        <f>VLOOKUP($D2232,Artslister!$A$1:$W$100,4,FALSE)</f>
        <v>144043</v>
      </c>
      <c r="P2232" t="str">
        <f>VLOOKUP($D2232,Artslister!$A$1:$W$100,5,FALSE)</f>
        <v>Plantae</v>
      </c>
      <c r="Q2232" t="str">
        <f>VLOOKUP($D2232,Artslister!$A$1:$W$100,6,FALSE)</f>
        <v>Magnoliophyta</v>
      </c>
      <c r="R2232" t="str">
        <f>VLOOKUP($D2232,Artslister!$A$1:$W$100,7,FALSE)</f>
        <v>Eudicots</v>
      </c>
      <c r="S2232" t="str">
        <f>VLOOKUP($D2232,Artslister!$A$1:$W$100,8,FALSE)</f>
        <v>Brassicales</v>
      </c>
      <c r="T2232" t="str">
        <f>VLOOKUP($D2232,Artslister!$A$1:$W$100,9,FALSE)</f>
        <v>Brassicaceae</v>
      </c>
      <c r="U2232" t="str">
        <f>VLOOKUP($D2232,Artslister!$A$1:$W$100,10,FALSE)</f>
        <v>Arabis</v>
      </c>
      <c r="V2232" t="str">
        <f>VLOOKUP($D2232,Artslister!$A$1:$W$100,11,FALSE)</f>
        <v>wahlenbergii</v>
      </c>
      <c r="W2232">
        <f>VLOOKUP($D2232,Artslister!$A$1:$W$100,12,FALSE)</f>
        <v>0</v>
      </c>
      <c r="X2232" t="str">
        <f>VLOOKUP($D2232,Artslister!$A$1:$W$100,13,FALSE)</f>
        <v>Jord.</v>
      </c>
      <c r="Y2232" t="str">
        <f>VLOOKUP($D2232,Artslister!$A$1:$W$100,15,FALSE)</f>
        <v>NT</v>
      </c>
      <c r="Z2232" t="e">
        <f>VLOOKUP($D2232,Artslister!$A$1:$W$100,17,FALSE)</f>
        <v>#N/A</v>
      </c>
    </row>
    <row r="2233" spans="1:26" x14ac:dyDescent="0.3">
      <c r="A2233" t="s">
        <v>98</v>
      </c>
      <c r="B2233">
        <v>2021</v>
      </c>
      <c r="C2233" t="s">
        <v>1566</v>
      </c>
      <c r="D2233" t="s">
        <v>1789</v>
      </c>
      <c r="E2233">
        <v>0.1</v>
      </c>
      <c r="F2233">
        <v>1</v>
      </c>
      <c r="M2233" t="str">
        <f>VLOOKUP($D2233,Artslister!$A$1:$W$100,2,FALSE)</f>
        <v>Arabis wahlenbergii</v>
      </c>
      <c r="N2233" t="str">
        <f>VLOOKUP($D2233,Artslister!$A$1:$W$100,3,FALSE)</f>
        <v>141653</v>
      </c>
      <c r="O2233" t="str">
        <f>VLOOKUP($D2233,Artslister!$A$1:$W$100,4,FALSE)</f>
        <v>144043</v>
      </c>
      <c r="P2233" t="str">
        <f>VLOOKUP($D2233,Artslister!$A$1:$W$100,5,FALSE)</f>
        <v>Plantae</v>
      </c>
      <c r="Q2233" t="str">
        <f>VLOOKUP($D2233,Artslister!$A$1:$W$100,6,FALSE)</f>
        <v>Magnoliophyta</v>
      </c>
      <c r="R2233" t="str">
        <f>VLOOKUP($D2233,Artslister!$A$1:$W$100,7,FALSE)</f>
        <v>Eudicots</v>
      </c>
      <c r="S2233" t="str">
        <f>VLOOKUP($D2233,Artslister!$A$1:$W$100,8,FALSE)</f>
        <v>Brassicales</v>
      </c>
      <c r="T2233" t="str">
        <f>VLOOKUP($D2233,Artslister!$A$1:$W$100,9,FALSE)</f>
        <v>Brassicaceae</v>
      </c>
      <c r="U2233" t="str">
        <f>VLOOKUP($D2233,Artslister!$A$1:$W$100,10,FALSE)</f>
        <v>Arabis</v>
      </c>
      <c r="V2233" t="str">
        <f>VLOOKUP($D2233,Artslister!$A$1:$W$100,11,FALSE)</f>
        <v>wahlenbergii</v>
      </c>
      <c r="W2233">
        <f>VLOOKUP($D2233,Artslister!$A$1:$W$100,12,FALSE)</f>
        <v>0</v>
      </c>
      <c r="X2233" t="str">
        <f>VLOOKUP($D2233,Artslister!$A$1:$W$100,13,FALSE)</f>
        <v>Jord.</v>
      </c>
      <c r="Y2233" t="str">
        <f>VLOOKUP($D2233,Artslister!$A$1:$W$100,15,FALSE)</f>
        <v>NT</v>
      </c>
      <c r="Z2233" t="e">
        <f>VLOOKUP($D2233,Artslister!$A$1:$W$100,17,FALSE)</f>
        <v>#N/A</v>
      </c>
    </row>
    <row r="2234" spans="1:26" x14ac:dyDescent="0.3">
      <c r="A2234" t="s">
        <v>117</v>
      </c>
      <c r="B2234">
        <v>2022</v>
      </c>
      <c r="C2234" t="s">
        <v>1292</v>
      </c>
      <c r="D2234" t="s">
        <v>1789</v>
      </c>
      <c r="E2234">
        <v>1</v>
      </c>
      <c r="F2234">
        <v>1</v>
      </c>
      <c r="M2234" t="str">
        <f>VLOOKUP($D2234,Artslister!$A$1:$W$100,2,FALSE)</f>
        <v>Arabis wahlenbergii</v>
      </c>
      <c r="N2234" t="str">
        <f>VLOOKUP($D2234,Artslister!$A$1:$W$100,3,FALSE)</f>
        <v>141653</v>
      </c>
      <c r="O2234" t="str">
        <f>VLOOKUP($D2234,Artslister!$A$1:$W$100,4,FALSE)</f>
        <v>144043</v>
      </c>
      <c r="P2234" t="str">
        <f>VLOOKUP($D2234,Artslister!$A$1:$W$100,5,FALSE)</f>
        <v>Plantae</v>
      </c>
      <c r="Q2234" t="str">
        <f>VLOOKUP($D2234,Artslister!$A$1:$W$100,6,FALSE)</f>
        <v>Magnoliophyta</v>
      </c>
      <c r="R2234" t="str">
        <f>VLOOKUP($D2234,Artslister!$A$1:$W$100,7,FALSE)</f>
        <v>Eudicots</v>
      </c>
      <c r="S2234" t="str">
        <f>VLOOKUP($D2234,Artslister!$A$1:$W$100,8,FALSE)</f>
        <v>Brassicales</v>
      </c>
      <c r="T2234" t="str">
        <f>VLOOKUP($D2234,Artslister!$A$1:$W$100,9,FALSE)</f>
        <v>Brassicaceae</v>
      </c>
      <c r="U2234" t="str">
        <f>VLOOKUP($D2234,Artslister!$A$1:$W$100,10,FALSE)</f>
        <v>Arabis</v>
      </c>
      <c r="V2234" t="str">
        <f>VLOOKUP($D2234,Artslister!$A$1:$W$100,11,FALSE)</f>
        <v>wahlenbergii</v>
      </c>
      <c r="W2234">
        <f>VLOOKUP($D2234,Artslister!$A$1:$W$100,12,FALSE)</f>
        <v>0</v>
      </c>
      <c r="X2234" t="str">
        <f>VLOOKUP($D2234,Artslister!$A$1:$W$100,13,FALSE)</f>
        <v>Jord.</v>
      </c>
      <c r="Y2234" t="str">
        <f>VLOOKUP($D2234,Artslister!$A$1:$W$100,15,FALSE)</f>
        <v>NT</v>
      </c>
      <c r="Z2234" t="e">
        <f>VLOOKUP($D2234,Artslister!$A$1:$W$100,17,FALSE)</f>
        <v>#N/A</v>
      </c>
    </row>
    <row r="2235" spans="1:26" x14ac:dyDescent="0.3">
      <c r="A2235" t="s">
        <v>117</v>
      </c>
      <c r="B2235">
        <v>2022</v>
      </c>
      <c r="C2235" t="s">
        <v>1288</v>
      </c>
      <c r="D2235" t="s">
        <v>1789</v>
      </c>
      <c r="E2235">
        <v>0.1</v>
      </c>
      <c r="F2235">
        <v>1</v>
      </c>
      <c r="M2235" t="str">
        <f>VLOOKUP($D2235,Artslister!$A$1:$W$100,2,FALSE)</f>
        <v>Arabis wahlenbergii</v>
      </c>
      <c r="N2235" t="str">
        <f>VLOOKUP($D2235,Artslister!$A$1:$W$100,3,FALSE)</f>
        <v>141653</v>
      </c>
      <c r="O2235" t="str">
        <f>VLOOKUP($D2235,Artslister!$A$1:$W$100,4,FALSE)</f>
        <v>144043</v>
      </c>
      <c r="P2235" t="str">
        <f>VLOOKUP($D2235,Artslister!$A$1:$W$100,5,FALSE)</f>
        <v>Plantae</v>
      </c>
      <c r="Q2235" t="str">
        <f>VLOOKUP($D2235,Artslister!$A$1:$W$100,6,FALSE)</f>
        <v>Magnoliophyta</v>
      </c>
      <c r="R2235" t="str">
        <f>VLOOKUP($D2235,Artslister!$A$1:$W$100,7,FALSE)</f>
        <v>Eudicots</v>
      </c>
      <c r="S2235" t="str">
        <f>VLOOKUP($D2235,Artslister!$A$1:$W$100,8,FALSE)</f>
        <v>Brassicales</v>
      </c>
      <c r="T2235" t="str">
        <f>VLOOKUP($D2235,Artslister!$A$1:$W$100,9,FALSE)</f>
        <v>Brassicaceae</v>
      </c>
      <c r="U2235" t="str">
        <f>VLOOKUP($D2235,Artslister!$A$1:$W$100,10,FALSE)</f>
        <v>Arabis</v>
      </c>
      <c r="V2235" t="str">
        <f>VLOOKUP($D2235,Artslister!$A$1:$W$100,11,FALSE)</f>
        <v>wahlenbergii</v>
      </c>
      <c r="W2235">
        <f>VLOOKUP($D2235,Artslister!$A$1:$W$100,12,FALSE)</f>
        <v>0</v>
      </c>
      <c r="X2235" t="str">
        <f>VLOOKUP($D2235,Artslister!$A$1:$W$100,13,FALSE)</f>
        <v>Jord.</v>
      </c>
      <c r="Y2235" t="str">
        <f>VLOOKUP($D2235,Artslister!$A$1:$W$100,15,FALSE)</f>
        <v>NT</v>
      </c>
      <c r="Z2235" t="e">
        <f>VLOOKUP($D2235,Artslister!$A$1:$W$100,17,FALSE)</f>
        <v>#N/A</v>
      </c>
    </row>
    <row r="2236" spans="1:26" x14ac:dyDescent="0.3">
      <c r="A2236" t="s">
        <v>69</v>
      </c>
      <c r="B2236">
        <v>2022</v>
      </c>
      <c r="C2236" t="s">
        <v>1387</v>
      </c>
      <c r="D2236" t="s">
        <v>1789</v>
      </c>
      <c r="E2236">
        <v>0.1</v>
      </c>
      <c r="F2236">
        <v>1</v>
      </c>
      <c r="M2236" t="str">
        <f>VLOOKUP($D2236,Artslister!$A$1:$W$100,2,FALSE)</f>
        <v>Arabis wahlenbergii</v>
      </c>
      <c r="N2236" t="str">
        <f>VLOOKUP($D2236,Artslister!$A$1:$W$100,3,FALSE)</f>
        <v>141653</v>
      </c>
      <c r="O2236" t="str">
        <f>VLOOKUP($D2236,Artslister!$A$1:$W$100,4,FALSE)</f>
        <v>144043</v>
      </c>
      <c r="P2236" t="str">
        <f>VLOOKUP($D2236,Artslister!$A$1:$W$100,5,FALSE)</f>
        <v>Plantae</v>
      </c>
      <c r="Q2236" t="str">
        <f>VLOOKUP($D2236,Artslister!$A$1:$W$100,6,FALSE)</f>
        <v>Magnoliophyta</v>
      </c>
      <c r="R2236" t="str">
        <f>VLOOKUP($D2236,Artslister!$A$1:$W$100,7,FALSE)</f>
        <v>Eudicots</v>
      </c>
      <c r="S2236" t="str">
        <f>VLOOKUP($D2236,Artslister!$A$1:$W$100,8,FALSE)</f>
        <v>Brassicales</v>
      </c>
      <c r="T2236" t="str">
        <f>VLOOKUP($D2236,Artslister!$A$1:$W$100,9,FALSE)</f>
        <v>Brassicaceae</v>
      </c>
      <c r="U2236" t="str">
        <f>VLOOKUP($D2236,Artslister!$A$1:$W$100,10,FALSE)</f>
        <v>Arabis</v>
      </c>
      <c r="V2236" t="str">
        <f>VLOOKUP($D2236,Artslister!$A$1:$W$100,11,FALSE)</f>
        <v>wahlenbergii</v>
      </c>
      <c r="W2236">
        <f>VLOOKUP($D2236,Artslister!$A$1:$W$100,12,FALSE)</f>
        <v>0</v>
      </c>
      <c r="X2236" t="str">
        <f>VLOOKUP($D2236,Artslister!$A$1:$W$100,13,FALSE)</f>
        <v>Jord.</v>
      </c>
      <c r="Y2236" t="str">
        <f>VLOOKUP($D2236,Artslister!$A$1:$W$100,15,FALSE)</f>
        <v>NT</v>
      </c>
      <c r="Z2236" t="e">
        <f>VLOOKUP($D2236,Artslister!$A$1:$W$100,17,FALSE)</f>
        <v>#N/A</v>
      </c>
    </row>
    <row r="2237" spans="1:26" x14ac:dyDescent="0.3">
      <c r="A2237" t="s">
        <v>69</v>
      </c>
      <c r="B2237">
        <v>2022</v>
      </c>
      <c r="C2237" t="s">
        <v>1385</v>
      </c>
      <c r="D2237" t="s">
        <v>1789</v>
      </c>
      <c r="E2237">
        <v>0.1</v>
      </c>
      <c r="F2237">
        <v>1</v>
      </c>
      <c r="M2237" t="str">
        <f>VLOOKUP($D2237,Artslister!$A$1:$W$100,2,FALSE)</f>
        <v>Arabis wahlenbergii</v>
      </c>
      <c r="N2237" t="str">
        <f>VLOOKUP($D2237,Artslister!$A$1:$W$100,3,FALSE)</f>
        <v>141653</v>
      </c>
      <c r="O2237" t="str">
        <f>VLOOKUP($D2237,Artslister!$A$1:$W$100,4,FALSE)</f>
        <v>144043</v>
      </c>
      <c r="P2237" t="str">
        <f>VLOOKUP($D2237,Artslister!$A$1:$W$100,5,FALSE)</f>
        <v>Plantae</v>
      </c>
      <c r="Q2237" t="str">
        <f>VLOOKUP($D2237,Artslister!$A$1:$W$100,6,FALSE)</f>
        <v>Magnoliophyta</v>
      </c>
      <c r="R2237" t="str">
        <f>VLOOKUP($D2237,Artslister!$A$1:$W$100,7,FALSE)</f>
        <v>Eudicots</v>
      </c>
      <c r="S2237" t="str">
        <f>VLOOKUP($D2237,Artslister!$A$1:$W$100,8,FALSE)</f>
        <v>Brassicales</v>
      </c>
      <c r="T2237" t="str">
        <f>VLOOKUP($D2237,Artslister!$A$1:$W$100,9,FALSE)</f>
        <v>Brassicaceae</v>
      </c>
      <c r="U2237" t="str">
        <f>VLOOKUP($D2237,Artslister!$A$1:$W$100,10,FALSE)</f>
        <v>Arabis</v>
      </c>
      <c r="V2237" t="str">
        <f>VLOOKUP($D2237,Artslister!$A$1:$W$100,11,FALSE)</f>
        <v>wahlenbergii</v>
      </c>
      <c r="W2237">
        <f>VLOOKUP($D2237,Artslister!$A$1:$W$100,12,FALSE)</f>
        <v>0</v>
      </c>
      <c r="X2237" t="str">
        <f>VLOOKUP($D2237,Artslister!$A$1:$W$100,13,FALSE)</f>
        <v>Jord.</v>
      </c>
      <c r="Y2237" t="str">
        <f>VLOOKUP($D2237,Artslister!$A$1:$W$100,15,FALSE)</f>
        <v>NT</v>
      </c>
      <c r="Z2237" t="e">
        <f>VLOOKUP($D2237,Artslister!$A$1:$W$100,17,FALSE)</f>
        <v>#N/A</v>
      </c>
    </row>
    <row r="2238" spans="1:26" x14ac:dyDescent="0.3">
      <c r="A2238" t="s">
        <v>49</v>
      </c>
      <c r="B2238">
        <v>2022</v>
      </c>
      <c r="C2238" t="s">
        <v>1639</v>
      </c>
      <c r="D2238" t="s">
        <v>1789</v>
      </c>
      <c r="E2238">
        <v>0.1</v>
      </c>
      <c r="F2238">
        <v>1</v>
      </c>
      <c r="M2238" t="str">
        <f>VLOOKUP($D2238,Artslister!$A$1:$W$100,2,FALSE)</f>
        <v>Arabis wahlenbergii</v>
      </c>
      <c r="N2238" t="str">
        <f>VLOOKUP($D2238,Artslister!$A$1:$W$100,3,FALSE)</f>
        <v>141653</v>
      </c>
      <c r="O2238" t="str">
        <f>VLOOKUP($D2238,Artslister!$A$1:$W$100,4,FALSE)</f>
        <v>144043</v>
      </c>
      <c r="P2238" t="str">
        <f>VLOOKUP($D2238,Artslister!$A$1:$W$100,5,FALSE)</f>
        <v>Plantae</v>
      </c>
      <c r="Q2238" t="str">
        <f>VLOOKUP($D2238,Artslister!$A$1:$W$100,6,FALSE)</f>
        <v>Magnoliophyta</v>
      </c>
      <c r="R2238" t="str">
        <f>VLOOKUP($D2238,Artslister!$A$1:$W$100,7,FALSE)</f>
        <v>Eudicots</v>
      </c>
      <c r="S2238" t="str">
        <f>VLOOKUP($D2238,Artslister!$A$1:$W$100,8,FALSE)</f>
        <v>Brassicales</v>
      </c>
      <c r="T2238" t="str">
        <f>VLOOKUP($D2238,Artslister!$A$1:$W$100,9,FALSE)</f>
        <v>Brassicaceae</v>
      </c>
      <c r="U2238" t="str">
        <f>VLOOKUP($D2238,Artslister!$A$1:$W$100,10,FALSE)</f>
        <v>Arabis</v>
      </c>
      <c r="V2238" t="str">
        <f>VLOOKUP($D2238,Artslister!$A$1:$W$100,11,FALSE)</f>
        <v>wahlenbergii</v>
      </c>
      <c r="W2238">
        <f>VLOOKUP($D2238,Artslister!$A$1:$W$100,12,FALSE)</f>
        <v>0</v>
      </c>
      <c r="X2238" t="str">
        <f>VLOOKUP($D2238,Artslister!$A$1:$W$100,13,FALSE)</f>
        <v>Jord.</v>
      </c>
      <c r="Y2238" t="str">
        <f>VLOOKUP($D2238,Artslister!$A$1:$W$100,15,FALSE)</f>
        <v>NT</v>
      </c>
      <c r="Z2238" t="e">
        <f>VLOOKUP($D2238,Artslister!$A$1:$W$100,17,FALSE)</f>
        <v>#N/A</v>
      </c>
    </row>
    <row r="2239" spans="1:26" x14ac:dyDescent="0.3">
      <c r="A2239" t="s">
        <v>79</v>
      </c>
      <c r="B2239">
        <v>2022</v>
      </c>
      <c r="C2239" t="s">
        <v>1535</v>
      </c>
      <c r="D2239" t="s">
        <v>1789</v>
      </c>
      <c r="E2239">
        <v>0.1</v>
      </c>
      <c r="F2239">
        <v>1</v>
      </c>
      <c r="M2239" t="str">
        <f>VLOOKUP($D2239,Artslister!$A$1:$W$100,2,FALSE)</f>
        <v>Arabis wahlenbergii</v>
      </c>
      <c r="N2239" t="str">
        <f>VLOOKUP($D2239,Artslister!$A$1:$W$100,3,FALSE)</f>
        <v>141653</v>
      </c>
      <c r="O2239" t="str">
        <f>VLOOKUP($D2239,Artslister!$A$1:$W$100,4,FALSE)</f>
        <v>144043</v>
      </c>
      <c r="P2239" t="str">
        <f>VLOOKUP($D2239,Artslister!$A$1:$W$100,5,FALSE)</f>
        <v>Plantae</v>
      </c>
      <c r="Q2239" t="str">
        <f>VLOOKUP($D2239,Artslister!$A$1:$W$100,6,FALSE)</f>
        <v>Magnoliophyta</v>
      </c>
      <c r="R2239" t="str">
        <f>VLOOKUP($D2239,Artslister!$A$1:$W$100,7,FALSE)</f>
        <v>Eudicots</v>
      </c>
      <c r="S2239" t="str">
        <f>VLOOKUP($D2239,Artslister!$A$1:$W$100,8,FALSE)</f>
        <v>Brassicales</v>
      </c>
      <c r="T2239" t="str">
        <f>VLOOKUP($D2239,Artslister!$A$1:$W$100,9,FALSE)</f>
        <v>Brassicaceae</v>
      </c>
      <c r="U2239" t="str">
        <f>VLOOKUP($D2239,Artslister!$A$1:$W$100,10,FALSE)</f>
        <v>Arabis</v>
      </c>
      <c r="V2239" t="str">
        <f>VLOOKUP($D2239,Artslister!$A$1:$W$100,11,FALSE)</f>
        <v>wahlenbergii</v>
      </c>
      <c r="W2239">
        <f>VLOOKUP($D2239,Artslister!$A$1:$W$100,12,FALSE)</f>
        <v>0</v>
      </c>
      <c r="X2239" t="str">
        <f>VLOOKUP($D2239,Artslister!$A$1:$W$100,13,FALSE)</f>
        <v>Jord.</v>
      </c>
      <c r="Y2239" t="str">
        <f>VLOOKUP($D2239,Artslister!$A$1:$W$100,15,FALSE)</f>
        <v>NT</v>
      </c>
      <c r="Z2239" t="e">
        <f>VLOOKUP($D2239,Artslister!$A$1:$W$100,17,FALSE)</f>
        <v>#N/A</v>
      </c>
    </row>
    <row r="2240" spans="1:26" x14ac:dyDescent="0.3">
      <c r="A2240" t="s">
        <v>79</v>
      </c>
      <c r="B2240">
        <v>2022</v>
      </c>
      <c r="C2240" t="s">
        <v>1540</v>
      </c>
      <c r="D2240" t="s">
        <v>1789</v>
      </c>
      <c r="E2240">
        <v>0.1</v>
      </c>
      <c r="F2240">
        <v>1</v>
      </c>
      <c r="M2240" t="str">
        <f>VLOOKUP($D2240,Artslister!$A$1:$W$100,2,FALSE)</f>
        <v>Arabis wahlenbergii</v>
      </c>
      <c r="N2240" t="str">
        <f>VLOOKUP($D2240,Artslister!$A$1:$W$100,3,FALSE)</f>
        <v>141653</v>
      </c>
      <c r="O2240" t="str">
        <f>VLOOKUP($D2240,Artslister!$A$1:$W$100,4,FALSE)</f>
        <v>144043</v>
      </c>
      <c r="P2240" t="str">
        <f>VLOOKUP($D2240,Artslister!$A$1:$W$100,5,FALSE)</f>
        <v>Plantae</v>
      </c>
      <c r="Q2240" t="str">
        <f>VLOOKUP($D2240,Artslister!$A$1:$W$100,6,FALSE)</f>
        <v>Magnoliophyta</v>
      </c>
      <c r="R2240" t="str">
        <f>VLOOKUP($D2240,Artslister!$A$1:$W$100,7,FALSE)</f>
        <v>Eudicots</v>
      </c>
      <c r="S2240" t="str">
        <f>VLOOKUP($D2240,Artslister!$A$1:$W$100,8,FALSE)</f>
        <v>Brassicales</v>
      </c>
      <c r="T2240" t="str">
        <f>VLOOKUP($D2240,Artslister!$A$1:$W$100,9,FALSE)</f>
        <v>Brassicaceae</v>
      </c>
      <c r="U2240" t="str">
        <f>VLOOKUP($D2240,Artslister!$A$1:$W$100,10,FALSE)</f>
        <v>Arabis</v>
      </c>
      <c r="V2240" t="str">
        <f>VLOOKUP($D2240,Artslister!$A$1:$W$100,11,FALSE)</f>
        <v>wahlenbergii</v>
      </c>
      <c r="W2240">
        <f>VLOOKUP($D2240,Artslister!$A$1:$W$100,12,FALSE)</f>
        <v>0</v>
      </c>
      <c r="X2240" t="str">
        <f>VLOOKUP($D2240,Artslister!$A$1:$W$100,13,FALSE)</f>
        <v>Jord.</v>
      </c>
      <c r="Y2240" t="str">
        <f>VLOOKUP($D2240,Artslister!$A$1:$W$100,15,FALSE)</f>
        <v>NT</v>
      </c>
      <c r="Z2240" t="e">
        <f>VLOOKUP($D2240,Artslister!$A$1:$W$100,17,FALSE)</f>
        <v>#N/A</v>
      </c>
    </row>
    <row r="2241" spans="1:26" x14ac:dyDescent="0.3">
      <c r="A2241" t="s">
        <v>85</v>
      </c>
      <c r="B2241">
        <v>2022</v>
      </c>
      <c r="C2241" t="s">
        <v>1592</v>
      </c>
      <c r="D2241" t="s">
        <v>1789</v>
      </c>
      <c r="E2241">
        <v>0.1</v>
      </c>
      <c r="F2241">
        <v>1</v>
      </c>
      <c r="M2241" t="str">
        <f>VLOOKUP($D2241,Artslister!$A$1:$W$100,2,FALSE)</f>
        <v>Arabis wahlenbergii</v>
      </c>
      <c r="N2241" t="str">
        <f>VLOOKUP($D2241,Artslister!$A$1:$W$100,3,FALSE)</f>
        <v>141653</v>
      </c>
      <c r="O2241" t="str">
        <f>VLOOKUP($D2241,Artslister!$A$1:$W$100,4,FALSE)</f>
        <v>144043</v>
      </c>
      <c r="P2241" t="str">
        <f>VLOOKUP($D2241,Artslister!$A$1:$W$100,5,FALSE)</f>
        <v>Plantae</v>
      </c>
      <c r="Q2241" t="str">
        <f>VLOOKUP($D2241,Artslister!$A$1:$W$100,6,FALSE)</f>
        <v>Magnoliophyta</v>
      </c>
      <c r="R2241" t="str">
        <f>VLOOKUP($D2241,Artslister!$A$1:$W$100,7,FALSE)</f>
        <v>Eudicots</v>
      </c>
      <c r="S2241" t="str">
        <f>VLOOKUP($D2241,Artslister!$A$1:$W$100,8,FALSE)</f>
        <v>Brassicales</v>
      </c>
      <c r="T2241" t="str">
        <f>VLOOKUP($D2241,Artslister!$A$1:$W$100,9,FALSE)</f>
        <v>Brassicaceae</v>
      </c>
      <c r="U2241" t="str">
        <f>VLOOKUP($D2241,Artslister!$A$1:$W$100,10,FALSE)</f>
        <v>Arabis</v>
      </c>
      <c r="V2241" t="str">
        <f>VLOOKUP($D2241,Artslister!$A$1:$W$100,11,FALSE)</f>
        <v>wahlenbergii</v>
      </c>
      <c r="W2241">
        <f>VLOOKUP($D2241,Artslister!$A$1:$W$100,12,FALSE)</f>
        <v>0</v>
      </c>
      <c r="X2241" t="str">
        <f>VLOOKUP($D2241,Artslister!$A$1:$W$100,13,FALSE)</f>
        <v>Jord.</v>
      </c>
      <c r="Y2241" t="str">
        <f>VLOOKUP($D2241,Artslister!$A$1:$W$100,15,FALSE)</f>
        <v>NT</v>
      </c>
      <c r="Z2241" t="e">
        <f>VLOOKUP($D2241,Artslister!$A$1:$W$100,17,FALSE)</f>
        <v>#N/A</v>
      </c>
    </row>
    <row r="2242" spans="1:26" x14ac:dyDescent="0.3">
      <c r="A2242" t="s">
        <v>85</v>
      </c>
      <c r="B2242">
        <v>2022</v>
      </c>
      <c r="C2242" t="s">
        <v>1586</v>
      </c>
      <c r="D2242" t="s">
        <v>1789</v>
      </c>
      <c r="E2242">
        <v>0.1</v>
      </c>
      <c r="F2242">
        <v>1</v>
      </c>
      <c r="M2242" t="str">
        <f>VLOOKUP($D2242,Artslister!$A$1:$W$100,2,FALSE)</f>
        <v>Arabis wahlenbergii</v>
      </c>
      <c r="N2242" t="str">
        <f>VLOOKUP($D2242,Artslister!$A$1:$W$100,3,FALSE)</f>
        <v>141653</v>
      </c>
      <c r="O2242" t="str">
        <f>VLOOKUP($D2242,Artslister!$A$1:$W$100,4,FALSE)</f>
        <v>144043</v>
      </c>
      <c r="P2242" t="str">
        <f>VLOOKUP($D2242,Artslister!$A$1:$W$100,5,FALSE)</f>
        <v>Plantae</v>
      </c>
      <c r="Q2242" t="str">
        <f>VLOOKUP($D2242,Artslister!$A$1:$W$100,6,FALSE)</f>
        <v>Magnoliophyta</v>
      </c>
      <c r="R2242" t="str">
        <f>VLOOKUP($D2242,Artslister!$A$1:$W$100,7,FALSE)</f>
        <v>Eudicots</v>
      </c>
      <c r="S2242" t="str">
        <f>VLOOKUP($D2242,Artslister!$A$1:$W$100,8,FALSE)</f>
        <v>Brassicales</v>
      </c>
      <c r="T2242" t="str">
        <f>VLOOKUP($D2242,Artslister!$A$1:$W$100,9,FALSE)</f>
        <v>Brassicaceae</v>
      </c>
      <c r="U2242" t="str">
        <f>VLOOKUP($D2242,Artslister!$A$1:$W$100,10,FALSE)</f>
        <v>Arabis</v>
      </c>
      <c r="V2242" t="str">
        <f>VLOOKUP($D2242,Artslister!$A$1:$W$100,11,FALSE)</f>
        <v>wahlenbergii</v>
      </c>
      <c r="W2242">
        <f>VLOOKUP($D2242,Artslister!$A$1:$W$100,12,FALSE)</f>
        <v>0</v>
      </c>
      <c r="X2242" t="str">
        <f>VLOOKUP($D2242,Artslister!$A$1:$W$100,13,FALSE)</f>
        <v>Jord.</v>
      </c>
      <c r="Y2242" t="str">
        <f>VLOOKUP($D2242,Artslister!$A$1:$W$100,15,FALSE)</f>
        <v>NT</v>
      </c>
      <c r="Z2242" t="e">
        <f>VLOOKUP($D2242,Artslister!$A$1:$W$100,17,FALSE)</f>
        <v>#N/A</v>
      </c>
    </row>
    <row r="2243" spans="1:26" x14ac:dyDescent="0.3">
      <c r="A2243" t="s">
        <v>98</v>
      </c>
      <c r="B2243">
        <v>2022</v>
      </c>
      <c r="C2243" t="s">
        <v>1564</v>
      </c>
      <c r="D2243" t="s">
        <v>1789</v>
      </c>
      <c r="E2243">
        <v>1</v>
      </c>
      <c r="F2243">
        <v>1</v>
      </c>
      <c r="M2243" t="str">
        <f>VLOOKUP($D2243,Artslister!$A$1:$W$100,2,FALSE)</f>
        <v>Arabis wahlenbergii</v>
      </c>
      <c r="N2243" t="str">
        <f>VLOOKUP($D2243,Artslister!$A$1:$W$100,3,FALSE)</f>
        <v>141653</v>
      </c>
      <c r="O2243" t="str">
        <f>VLOOKUP($D2243,Artslister!$A$1:$W$100,4,FALSE)</f>
        <v>144043</v>
      </c>
      <c r="P2243" t="str">
        <f>VLOOKUP($D2243,Artslister!$A$1:$W$100,5,FALSE)</f>
        <v>Plantae</v>
      </c>
      <c r="Q2243" t="str">
        <f>VLOOKUP($D2243,Artslister!$A$1:$W$100,6,FALSE)</f>
        <v>Magnoliophyta</v>
      </c>
      <c r="R2243" t="str">
        <f>VLOOKUP($D2243,Artslister!$A$1:$W$100,7,FALSE)</f>
        <v>Eudicots</v>
      </c>
      <c r="S2243" t="str">
        <f>VLOOKUP($D2243,Artslister!$A$1:$W$100,8,FALSE)</f>
        <v>Brassicales</v>
      </c>
      <c r="T2243" t="str">
        <f>VLOOKUP($D2243,Artslister!$A$1:$W$100,9,FALSE)</f>
        <v>Brassicaceae</v>
      </c>
      <c r="U2243" t="str">
        <f>VLOOKUP($D2243,Artslister!$A$1:$W$100,10,FALSE)</f>
        <v>Arabis</v>
      </c>
      <c r="V2243" t="str">
        <f>VLOOKUP($D2243,Artslister!$A$1:$W$100,11,FALSE)</f>
        <v>wahlenbergii</v>
      </c>
      <c r="W2243">
        <f>VLOOKUP($D2243,Artslister!$A$1:$W$100,12,FALSE)</f>
        <v>0</v>
      </c>
      <c r="X2243" t="str">
        <f>VLOOKUP($D2243,Artslister!$A$1:$W$100,13,FALSE)</f>
        <v>Jord.</v>
      </c>
      <c r="Y2243" t="str">
        <f>VLOOKUP($D2243,Artslister!$A$1:$W$100,15,FALSE)</f>
        <v>NT</v>
      </c>
      <c r="Z2243" t="e">
        <f>VLOOKUP($D2243,Artslister!$A$1:$W$100,17,FALSE)</f>
        <v>#N/A</v>
      </c>
    </row>
    <row r="2244" spans="1:26" x14ac:dyDescent="0.3">
      <c r="A2244" t="s">
        <v>98</v>
      </c>
      <c r="B2244">
        <v>2022</v>
      </c>
      <c r="C2244" t="s">
        <v>1554</v>
      </c>
      <c r="D2244" t="s">
        <v>1789</v>
      </c>
      <c r="E2244">
        <v>0.1</v>
      </c>
      <c r="F2244">
        <v>1</v>
      </c>
      <c r="M2244" t="str">
        <f>VLOOKUP($D2244,Artslister!$A$1:$W$100,2,FALSE)</f>
        <v>Arabis wahlenbergii</v>
      </c>
      <c r="N2244" t="str">
        <f>VLOOKUP($D2244,Artslister!$A$1:$W$100,3,FALSE)</f>
        <v>141653</v>
      </c>
      <c r="O2244" t="str">
        <f>VLOOKUP($D2244,Artslister!$A$1:$W$100,4,FALSE)</f>
        <v>144043</v>
      </c>
      <c r="P2244" t="str">
        <f>VLOOKUP($D2244,Artslister!$A$1:$W$100,5,FALSE)</f>
        <v>Plantae</v>
      </c>
      <c r="Q2244" t="str">
        <f>VLOOKUP($D2244,Artslister!$A$1:$W$100,6,FALSE)</f>
        <v>Magnoliophyta</v>
      </c>
      <c r="R2244" t="str">
        <f>VLOOKUP($D2244,Artslister!$A$1:$W$100,7,FALSE)</f>
        <v>Eudicots</v>
      </c>
      <c r="S2244" t="str">
        <f>VLOOKUP($D2244,Artslister!$A$1:$W$100,8,FALSE)</f>
        <v>Brassicales</v>
      </c>
      <c r="T2244" t="str">
        <f>VLOOKUP($D2244,Artslister!$A$1:$W$100,9,FALSE)</f>
        <v>Brassicaceae</v>
      </c>
      <c r="U2244" t="str">
        <f>VLOOKUP($D2244,Artslister!$A$1:$W$100,10,FALSE)</f>
        <v>Arabis</v>
      </c>
      <c r="V2244" t="str">
        <f>VLOOKUP($D2244,Artslister!$A$1:$W$100,11,FALSE)</f>
        <v>wahlenbergii</v>
      </c>
      <c r="W2244">
        <f>VLOOKUP($D2244,Artslister!$A$1:$W$100,12,FALSE)</f>
        <v>0</v>
      </c>
      <c r="X2244" t="str">
        <f>VLOOKUP($D2244,Artslister!$A$1:$W$100,13,FALSE)</f>
        <v>Jord.</v>
      </c>
      <c r="Y2244" t="str">
        <f>VLOOKUP($D2244,Artslister!$A$1:$W$100,15,FALSE)</f>
        <v>NT</v>
      </c>
      <c r="Z2244" t="e">
        <f>VLOOKUP($D2244,Artslister!$A$1:$W$100,17,FALSE)</f>
        <v>#N/A</v>
      </c>
    </row>
    <row r="2245" spans="1:26" x14ac:dyDescent="0.3">
      <c r="A2245" t="s">
        <v>98</v>
      </c>
      <c r="B2245">
        <v>2022</v>
      </c>
      <c r="C2245" t="s">
        <v>1561</v>
      </c>
      <c r="D2245" t="s">
        <v>1789</v>
      </c>
      <c r="E2245">
        <v>0.1</v>
      </c>
      <c r="F2245">
        <v>1</v>
      </c>
      <c r="M2245" t="str">
        <f>VLOOKUP($D2245,Artslister!$A$1:$W$100,2,FALSE)</f>
        <v>Arabis wahlenbergii</v>
      </c>
      <c r="N2245" t="str">
        <f>VLOOKUP($D2245,Artslister!$A$1:$W$100,3,FALSE)</f>
        <v>141653</v>
      </c>
      <c r="O2245" t="str">
        <f>VLOOKUP($D2245,Artslister!$A$1:$W$100,4,FALSE)</f>
        <v>144043</v>
      </c>
      <c r="P2245" t="str">
        <f>VLOOKUP($D2245,Artslister!$A$1:$W$100,5,FALSE)</f>
        <v>Plantae</v>
      </c>
      <c r="Q2245" t="str">
        <f>VLOOKUP($D2245,Artslister!$A$1:$W$100,6,FALSE)</f>
        <v>Magnoliophyta</v>
      </c>
      <c r="R2245" t="str">
        <f>VLOOKUP($D2245,Artslister!$A$1:$W$100,7,FALSE)</f>
        <v>Eudicots</v>
      </c>
      <c r="S2245" t="str">
        <f>VLOOKUP($D2245,Artslister!$A$1:$W$100,8,FALSE)</f>
        <v>Brassicales</v>
      </c>
      <c r="T2245" t="str">
        <f>VLOOKUP($D2245,Artslister!$A$1:$W$100,9,FALSE)</f>
        <v>Brassicaceae</v>
      </c>
      <c r="U2245" t="str">
        <f>VLOOKUP($D2245,Artslister!$A$1:$W$100,10,FALSE)</f>
        <v>Arabis</v>
      </c>
      <c r="V2245" t="str">
        <f>VLOOKUP($D2245,Artslister!$A$1:$W$100,11,FALSE)</f>
        <v>wahlenbergii</v>
      </c>
      <c r="W2245">
        <f>VLOOKUP($D2245,Artslister!$A$1:$W$100,12,FALSE)</f>
        <v>0</v>
      </c>
      <c r="X2245" t="str">
        <f>VLOOKUP($D2245,Artslister!$A$1:$W$100,13,FALSE)</f>
        <v>Jord.</v>
      </c>
      <c r="Y2245" t="str">
        <f>VLOOKUP($D2245,Artslister!$A$1:$W$100,15,FALSE)</f>
        <v>NT</v>
      </c>
      <c r="Z2245" t="e">
        <f>VLOOKUP($D2245,Artslister!$A$1:$W$100,17,FALSE)</f>
        <v>#N/A</v>
      </c>
    </row>
    <row r="2246" spans="1:26" x14ac:dyDescent="0.3">
      <c r="A2246" t="s">
        <v>149</v>
      </c>
      <c r="B2246">
        <v>2022</v>
      </c>
      <c r="C2246" t="s">
        <v>1698</v>
      </c>
      <c r="D2246" t="s">
        <v>1789</v>
      </c>
      <c r="E2246">
        <v>0.1</v>
      </c>
      <c r="F2246">
        <v>1</v>
      </c>
      <c r="M2246" t="str">
        <f>VLOOKUP($D2246,Artslister!$A$1:$W$100,2,FALSE)</f>
        <v>Arabis wahlenbergii</v>
      </c>
      <c r="N2246" t="str">
        <f>VLOOKUP($D2246,Artslister!$A$1:$W$100,3,FALSE)</f>
        <v>141653</v>
      </c>
      <c r="O2246" t="str">
        <f>VLOOKUP($D2246,Artslister!$A$1:$W$100,4,FALSE)</f>
        <v>144043</v>
      </c>
      <c r="P2246" t="str">
        <f>VLOOKUP($D2246,Artslister!$A$1:$W$100,5,FALSE)</f>
        <v>Plantae</v>
      </c>
      <c r="Q2246" t="str">
        <f>VLOOKUP($D2246,Artslister!$A$1:$W$100,6,FALSE)</f>
        <v>Magnoliophyta</v>
      </c>
      <c r="R2246" t="str">
        <f>VLOOKUP($D2246,Artslister!$A$1:$W$100,7,FALSE)</f>
        <v>Eudicots</v>
      </c>
      <c r="S2246" t="str">
        <f>VLOOKUP($D2246,Artslister!$A$1:$W$100,8,FALSE)</f>
        <v>Brassicales</v>
      </c>
      <c r="T2246" t="str">
        <f>VLOOKUP($D2246,Artslister!$A$1:$W$100,9,FALSE)</f>
        <v>Brassicaceae</v>
      </c>
      <c r="U2246" t="str">
        <f>VLOOKUP($D2246,Artslister!$A$1:$W$100,10,FALSE)</f>
        <v>Arabis</v>
      </c>
      <c r="V2246" t="str">
        <f>VLOOKUP($D2246,Artslister!$A$1:$W$100,11,FALSE)</f>
        <v>wahlenbergii</v>
      </c>
      <c r="W2246">
        <f>VLOOKUP($D2246,Artslister!$A$1:$W$100,12,FALSE)</f>
        <v>0</v>
      </c>
      <c r="X2246" t="str">
        <f>VLOOKUP($D2246,Artslister!$A$1:$W$100,13,FALSE)</f>
        <v>Jord.</v>
      </c>
      <c r="Y2246" t="str">
        <f>VLOOKUP($D2246,Artslister!$A$1:$W$100,15,FALSE)</f>
        <v>NT</v>
      </c>
      <c r="Z2246" t="e">
        <f>VLOOKUP($D2246,Artslister!$A$1:$W$100,17,FALSE)</f>
        <v>#N/A</v>
      </c>
    </row>
    <row r="2247" spans="1:26" x14ac:dyDescent="0.3">
      <c r="A2247" t="s">
        <v>149</v>
      </c>
      <c r="B2247">
        <v>2022</v>
      </c>
      <c r="C2247" t="s">
        <v>1695</v>
      </c>
      <c r="D2247" t="s">
        <v>1789</v>
      </c>
      <c r="E2247">
        <v>0.1</v>
      </c>
      <c r="F2247">
        <v>1</v>
      </c>
      <c r="M2247" t="str">
        <f>VLOOKUP($D2247,Artslister!$A$1:$W$100,2,FALSE)</f>
        <v>Arabis wahlenbergii</v>
      </c>
      <c r="N2247" t="str">
        <f>VLOOKUP($D2247,Artslister!$A$1:$W$100,3,FALSE)</f>
        <v>141653</v>
      </c>
      <c r="O2247" t="str">
        <f>VLOOKUP($D2247,Artslister!$A$1:$W$100,4,FALSE)</f>
        <v>144043</v>
      </c>
      <c r="P2247" t="str">
        <f>VLOOKUP($D2247,Artslister!$A$1:$W$100,5,FALSE)</f>
        <v>Plantae</v>
      </c>
      <c r="Q2247" t="str">
        <f>VLOOKUP($D2247,Artslister!$A$1:$W$100,6,FALSE)</f>
        <v>Magnoliophyta</v>
      </c>
      <c r="R2247" t="str">
        <f>VLOOKUP($D2247,Artslister!$A$1:$W$100,7,FALSE)</f>
        <v>Eudicots</v>
      </c>
      <c r="S2247" t="str">
        <f>VLOOKUP($D2247,Artslister!$A$1:$W$100,8,FALSE)</f>
        <v>Brassicales</v>
      </c>
      <c r="T2247" t="str">
        <f>VLOOKUP($D2247,Artslister!$A$1:$W$100,9,FALSE)</f>
        <v>Brassicaceae</v>
      </c>
      <c r="U2247" t="str">
        <f>VLOOKUP($D2247,Artslister!$A$1:$W$100,10,FALSE)</f>
        <v>Arabis</v>
      </c>
      <c r="V2247" t="str">
        <f>VLOOKUP($D2247,Artslister!$A$1:$W$100,11,FALSE)</f>
        <v>wahlenbergii</v>
      </c>
      <c r="W2247">
        <f>VLOOKUP($D2247,Artslister!$A$1:$W$100,12,FALSE)</f>
        <v>0</v>
      </c>
      <c r="X2247" t="str">
        <f>VLOOKUP($D2247,Artslister!$A$1:$W$100,13,FALSE)</f>
        <v>Jord.</v>
      </c>
      <c r="Y2247" t="str">
        <f>VLOOKUP($D2247,Artslister!$A$1:$W$100,15,FALSE)</f>
        <v>NT</v>
      </c>
      <c r="Z2247" t="e">
        <f>VLOOKUP($D2247,Artslister!$A$1:$W$100,17,FALSE)</f>
        <v>#N/A</v>
      </c>
    </row>
    <row r="2248" spans="1:26" x14ac:dyDescent="0.3">
      <c r="A2248" t="s">
        <v>34</v>
      </c>
      <c r="B2248">
        <v>2022</v>
      </c>
      <c r="C2248" t="s">
        <v>1232</v>
      </c>
      <c r="D2248" t="s">
        <v>1789</v>
      </c>
      <c r="E2248">
        <v>1</v>
      </c>
      <c r="F2248">
        <v>1</v>
      </c>
      <c r="M2248" t="str">
        <f>VLOOKUP($D2248,Artslister!$A$1:$W$100,2,FALSE)</f>
        <v>Arabis wahlenbergii</v>
      </c>
      <c r="N2248" t="str">
        <f>VLOOKUP($D2248,Artslister!$A$1:$W$100,3,FALSE)</f>
        <v>141653</v>
      </c>
      <c r="O2248" t="str">
        <f>VLOOKUP($D2248,Artslister!$A$1:$W$100,4,FALSE)</f>
        <v>144043</v>
      </c>
      <c r="P2248" t="str">
        <f>VLOOKUP($D2248,Artslister!$A$1:$W$100,5,FALSE)</f>
        <v>Plantae</v>
      </c>
      <c r="Q2248" t="str">
        <f>VLOOKUP($D2248,Artslister!$A$1:$W$100,6,FALSE)</f>
        <v>Magnoliophyta</v>
      </c>
      <c r="R2248" t="str">
        <f>VLOOKUP($D2248,Artslister!$A$1:$W$100,7,FALSE)</f>
        <v>Eudicots</v>
      </c>
      <c r="S2248" t="str">
        <f>VLOOKUP($D2248,Artslister!$A$1:$W$100,8,FALSE)</f>
        <v>Brassicales</v>
      </c>
      <c r="T2248" t="str">
        <f>VLOOKUP($D2248,Artslister!$A$1:$W$100,9,FALSE)</f>
        <v>Brassicaceae</v>
      </c>
      <c r="U2248" t="str">
        <f>VLOOKUP($D2248,Artslister!$A$1:$W$100,10,FALSE)</f>
        <v>Arabis</v>
      </c>
      <c r="V2248" t="str">
        <f>VLOOKUP($D2248,Artslister!$A$1:$W$100,11,FALSE)</f>
        <v>wahlenbergii</v>
      </c>
      <c r="W2248">
        <f>VLOOKUP($D2248,Artslister!$A$1:$W$100,12,FALSE)</f>
        <v>0</v>
      </c>
      <c r="X2248" t="str">
        <f>VLOOKUP($D2248,Artslister!$A$1:$W$100,13,FALSE)</f>
        <v>Jord.</v>
      </c>
      <c r="Y2248" t="str">
        <f>VLOOKUP($D2248,Artslister!$A$1:$W$100,15,FALSE)</f>
        <v>NT</v>
      </c>
      <c r="Z2248" t="e">
        <f>VLOOKUP($D2248,Artslister!$A$1:$W$100,17,FALSE)</f>
        <v>#N/A</v>
      </c>
    </row>
    <row r="2249" spans="1:26" x14ac:dyDescent="0.3">
      <c r="A2249" s="21" t="s">
        <v>114</v>
      </c>
      <c r="B2249" s="21">
        <v>2020</v>
      </c>
      <c r="C2249" s="21" t="s">
        <v>1353</v>
      </c>
      <c r="D2249" s="21" t="s">
        <v>1773</v>
      </c>
      <c r="E2249" s="21">
        <v>30</v>
      </c>
      <c r="G2249">
        <v>1</v>
      </c>
      <c r="H2249">
        <v>1</v>
      </c>
      <c r="K2249" s="21"/>
      <c r="M2249" t="str">
        <f>VLOOKUP($D2249,Artslister!$A$1:$W$100,2,FALSE)</f>
        <v>Symphoricarpos albus</v>
      </c>
      <c r="N2249">
        <f>VLOOKUP($D2249,Artslister!$A$1:$W$100,3,FALSE)</f>
        <v>101721</v>
      </c>
      <c r="O2249">
        <f>VLOOKUP($D2249,Artslister!$A$1:$W$100,4,FALSE)</f>
        <v>0</v>
      </c>
      <c r="P2249" t="str">
        <f>VLOOKUP($D2249,Artslister!$A$1:$W$100,5,FALSE)</f>
        <v>Plantae</v>
      </c>
      <c r="Q2249" t="str">
        <f>VLOOKUP($D2249,Artslister!$A$1:$W$100,6,FALSE)</f>
        <v>Magnoliophyta</v>
      </c>
      <c r="R2249" t="str">
        <f>VLOOKUP($D2249,Artslister!$A$1:$W$100,7,FALSE)</f>
        <v>Eudicots</v>
      </c>
      <c r="S2249" t="str">
        <f>VLOOKUP($D2249,Artslister!$A$1:$W$100,8,FALSE)</f>
        <v>Dipsacales</v>
      </c>
      <c r="T2249" t="str">
        <f>VLOOKUP($D2249,Artslister!$A$1:$W$100,9,FALSE)</f>
        <v>Caprifoliaceae</v>
      </c>
      <c r="U2249" t="str">
        <f>VLOOKUP($D2249,Artslister!$A$1:$W$100,10,FALSE)</f>
        <v>Symphoricarpos</v>
      </c>
      <c r="V2249" t="str">
        <f>VLOOKUP($D2249,Artslister!$A$1:$W$100,11,FALSE)</f>
        <v>albus</v>
      </c>
      <c r="W2249">
        <f>VLOOKUP($D2249,Artslister!$A$1:$W$100,12,FALSE)</f>
        <v>0</v>
      </c>
      <c r="X2249" t="str">
        <f>VLOOKUP($D2249,Artslister!$A$1:$W$100,13,FALSE)</f>
        <v>(L.) S.F.Blake</v>
      </c>
      <c r="Y2249" t="str">
        <f>VLOOKUP($D2249,Artslister!$A$1:$W$100,15,FALSE)</f>
        <v>NA</v>
      </c>
      <c r="Z2249" t="str">
        <f>VLOOKUP($D2249,Artslister!$A$1:$W$100,17,FALSE)</f>
        <v>HI</v>
      </c>
    </row>
    <row r="2250" spans="1:26" x14ac:dyDescent="0.3">
      <c r="A2250" t="s">
        <v>109</v>
      </c>
      <c r="B2250">
        <v>2022</v>
      </c>
      <c r="C2250" t="s">
        <v>1328</v>
      </c>
      <c r="D2250" t="s">
        <v>1773</v>
      </c>
      <c r="E2250">
        <v>1</v>
      </c>
      <c r="G2250">
        <v>1</v>
      </c>
      <c r="I2250">
        <v>1</v>
      </c>
      <c r="M2250" t="str">
        <f>VLOOKUP($D2250,Artslister!$A$1:$W$100,2,FALSE)</f>
        <v>Symphoricarpos albus</v>
      </c>
      <c r="N2250">
        <f>VLOOKUP($D2250,Artslister!$A$1:$W$100,3,FALSE)</f>
        <v>101721</v>
      </c>
      <c r="O2250">
        <f>VLOOKUP($D2250,Artslister!$A$1:$W$100,4,FALSE)</f>
        <v>0</v>
      </c>
      <c r="P2250" t="str">
        <f>VLOOKUP($D2250,Artslister!$A$1:$W$100,5,FALSE)</f>
        <v>Plantae</v>
      </c>
      <c r="Q2250" t="str">
        <f>VLOOKUP($D2250,Artslister!$A$1:$W$100,6,FALSE)</f>
        <v>Magnoliophyta</v>
      </c>
      <c r="R2250" t="str">
        <f>VLOOKUP($D2250,Artslister!$A$1:$W$100,7,FALSE)</f>
        <v>Eudicots</v>
      </c>
      <c r="S2250" t="str">
        <f>VLOOKUP($D2250,Artslister!$A$1:$W$100,8,FALSE)</f>
        <v>Dipsacales</v>
      </c>
      <c r="T2250" t="str">
        <f>VLOOKUP($D2250,Artslister!$A$1:$W$100,9,FALSE)</f>
        <v>Caprifoliaceae</v>
      </c>
      <c r="U2250" t="str">
        <f>VLOOKUP($D2250,Artslister!$A$1:$W$100,10,FALSE)</f>
        <v>Symphoricarpos</v>
      </c>
      <c r="V2250" t="str">
        <f>VLOOKUP($D2250,Artslister!$A$1:$W$100,11,FALSE)</f>
        <v>albus</v>
      </c>
      <c r="W2250">
        <f>VLOOKUP($D2250,Artslister!$A$1:$W$100,12,FALSE)</f>
        <v>0</v>
      </c>
      <c r="X2250" t="str">
        <f>VLOOKUP($D2250,Artslister!$A$1:$W$100,13,FALSE)</f>
        <v>(L.) S.F.Blake</v>
      </c>
      <c r="Y2250" t="str">
        <f>VLOOKUP($D2250,Artslister!$A$1:$W$100,15,FALSE)</f>
        <v>NA</v>
      </c>
      <c r="Z2250" t="str">
        <f>VLOOKUP($D2250,Artslister!$A$1:$W$100,17,FALSE)</f>
        <v>HI</v>
      </c>
    </row>
    <row r="2251" spans="1:26" x14ac:dyDescent="0.3">
      <c r="A2251" t="s">
        <v>92</v>
      </c>
      <c r="B2251">
        <v>2017</v>
      </c>
      <c r="C2251" t="s">
        <v>1305</v>
      </c>
      <c r="D2251" t="s">
        <v>1719</v>
      </c>
      <c r="E2251">
        <v>50</v>
      </c>
      <c r="H2251">
        <v>1</v>
      </c>
      <c r="M2251" t="str">
        <f>VLOOKUP($D2251,Artslister!$A$1:$W$100,2,FALSE)</f>
        <v>Quercus robur</v>
      </c>
      <c r="N2251" t="str">
        <f>VLOOKUP($D2251,Artslister!$A$1:$W$100,3,FALSE)</f>
        <v>102156</v>
      </c>
      <c r="O2251" t="str">
        <f>VLOOKUP($D2251,Artslister!$A$1:$W$100,4,FALSE)</f>
        <v>136135</v>
      </c>
      <c r="P2251" t="str">
        <f>VLOOKUP($D2251,Artslister!$A$1:$W$100,5,FALSE)</f>
        <v>Plantae</v>
      </c>
      <c r="Q2251" t="str">
        <f>VLOOKUP($D2251,Artslister!$A$1:$W$100,6,FALSE)</f>
        <v>Magnoliophyta</v>
      </c>
      <c r="R2251" t="str">
        <f>VLOOKUP($D2251,Artslister!$A$1:$W$100,7,FALSE)</f>
        <v>Eudicots</v>
      </c>
      <c r="S2251" t="str">
        <f>VLOOKUP($D2251,Artslister!$A$1:$W$100,8,FALSE)</f>
        <v>Fagales</v>
      </c>
      <c r="T2251" t="str">
        <f>VLOOKUP($D2251,Artslister!$A$1:$W$100,9,FALSE)</f>
        <v>Fagaceae</v>
      </c>
      <c r="U2251" t="str">
        <f>VLOOKUP($D2251,Artslister!$A$1:$W$100,10,FALSE)</f>
        <v>Quercus</v>
      </c>
      <c r="V2251" t="str">
        <f>VLOOKUP($D2251,Artslister!$A$1:$W$100,11,FALSE)</f>
        <v>robur</v>
      </c>
      <c r="W2251">
        <f>VLOOKUP($D2251,Artslister!$A$1:$W$100,12,FALSE)</f>
        <v>0</v>
      </c>
      <c r="X2251" t="str">
        <f>VLOOKUP($D2251,Artslister!$A$1:$W$100,13,FALSE)</f>
        <v>L.</v>
      </c>
      <c r="Y2251" t="str">
        <f>VLOOKUP($D2251,Artslister!$A$1:$W$100,15,FALSE)</f>
        <v>LC</v>
      </c>
      <c r="Z2251" t="e">
        <f>VLOOKUP($D2251,Artslister!$A$1:$W$100,17,FALSE)</f>
        <v>#N/A</v>
      </c>
    </row>
    <row r="2252" spans="1:26" x14ac:dyDescent="0.3">
      <c r="A2252" t="s">
        <v>92</v>
      </c>
      <c r="B2252">
        <v>2017</v>
      </c>
      <c r="C2252" t="s">
        <v>1306</v>
      </c>
      <c r="D2252" t="s">
        <v>1719</v>
      </c>
      <c r="E2252">
        <v>25</v>
      </c>
      <c r="H2252">
        <v>1</v>
      </c>
      <c r="M2252" t="str">
        <f>VLOOKUP($D2252,Artslister!$A$1:$W$100,2,FALSE)</f>
        <v>Quercus robur</v>
      </c>
      <c r="N2252" t="str">
        <f>VLOOKUP($D2252,Artslister!$A$1:$W$100,3,FALSE)</f>
        <v>102156</v>
      </c>
      <c r="O2252" t="str">
        <f>VLOOKUP($D2252,Artslister!$A$1:$W$100,4,FALSE)</f>
        <v>136135</v>
      </c>
      <c r="P2252" t="str">
        <f>VLOOKUP($D2252,Artslister!$A$1:$W$100,5,FALSE)</f>
        <v>Plantae</v>
      </c>
      <c r="Q2252" t="str">
        <f>VLOOKUP($D2252,Artslister!$A$1:$W$100,6,FALSE)</f>
        <v>Magnoliophyta</v>
      </c>
      <c r="R2252" t="str">
        <f>VLOOKUP($D2252,Artslister!$A$1:$W$100,7,FALSE)</f>
        <v>Eudicots</v>
      </c>
      <c r="S2252" t="str">
        <f>VLOOKUP($D2252,Artslister!$A$1:$W$100,8,FALSE)</f>
        <v>Fagales</v>
      </c>
      <c r="T2252" t="str">
        <f>VLOOKUP($D2252,Artslister!$A$1:$W$100,9,FALSE)</f>
        <v>Fagaceae</v>
      </c>
      <c r="U2252" t="str">
        <f>VLOOKUP($D2252,Artslister!$A$1:$W$100,10,FALSE)</f>
        <v>Quercus</v>
      </c>
      <c r="V2252" t="str">
        <f>VLOOKUP($D2252,Artslister!$A$1:$W$100,11,FALSE)</f>
        <v>robur</v>
      </c>
      <c r="W2252">
        <f>VLOOKUP($D2252,Artslister!$A$1:$W$100,12,FALSE)</f>
        <v>0</v>
      </c>
      <c r="X2252" t="str">
        <f>VLOOKUP($D2252,Artslister!$A$1:$W$100,13,FALSE)</f>
        <v>L.</v>
      </c>
      <c r="Y2252" t="str">
        <f>VLOOKUP($D2252,Artslister!$A$1:$W$100,15,FALSE)</f>
        <v>LC</v>
      </c>
      <c r="Z2252" t="e">
        <f>VLOOKUP($D2252,Artslister!$A$1:$W$100,17,FALSE)</f>
        <v>#N/A</v>
      </c>
    </row>
    <row r="2253" spans="1:26" x14ac:dyDescent="0.3">
      <c r="A2253" t="s">
        <v>92</v>
      </c>
      <c r="B2253">
        <v>2017</v>
      </c>
      <c r="C2253" t="s">
        <v>1302</v>
      </c>
      <c r="D2253" t="s">
        <v>1719</v>
      </c>
      <c r="E2253">
        <v>1</v>
      </c>
      <c r="H2253">
        <v>1</v>
      </c>
      <c r="M2253" t="str">
        <f>VLOOKUP($D2253,Artslister!$A$1:$W$100,2,FALSE)</f>
        <v>Quercus robur</v>
      </c>
      <c r="N2253" t="str">
        <f>VLOOKUP($D2253,Artslister!$A$1:$W$100,3,FALSE)</f>
        <v>102156</v>
      </c>
      <c r="O2253" t="str">
        <f>VLOOKUP($D2253,Artslister!$A$1:$W$100,4,FALSE)</f>
        <v>136135</v>
      </c>
      <c r="P2253" t="str">
        <f>VLOOKUP($D2253,Artslister!$A$1:$W$100,5,FALSE)</f>
        <v>Plantae</v>
      </c>
      <c r="Q2253" t="str">
        <f>VLOOKUP($D2253,Artslister!$A$1:$W$100,6,FALSE)</f>
        <v>Magnoliophyta</v>
      </c>
      <c r="R2253" t="str">
        <f>VLOOKUP($D2253,Artslister!$A$1:$W$100,7,FALSE)</f>
        <v>Eudicots</v>
      </c>
      <c r="S2253" t="str">
        <f>VLOOKUP($D2253,Artslister!$A$1:$W$100,8,FALSE)</f>
        <v>Fagales</v>
      </c>
      <c r="T2253" t="str">
        <f>VLOOKUP($D2253,Artslister!$A$1:$W$100,9,FALSE)</f>
        <v>Fagaceae</v>
      </c>
      <c r="U2253" t="str">
        <f>VLOOKUP($D2253,Artslister!$A$1:$W$100,10,FALSE)</f>
        <v>Quercus</v>
      </c>
      <c r="V2253" t="str">
        <f>VLOOKUP($D2253,Artslister!$A$1:$W$100,11,FALSE)</f>
        <v>robur</v>
      </c>
      <c r="W2253">
        <f>VLOOKUP($D2253,Artslister!$A$1:$W$100,12,FALSE)</f>
        <v>0</v>
      </c>
      <c r="X2253" t="str">
        <f>VLOOKUP($D2253,Artslister!$A$1:$W$100,13,FALSE)</f>
        <v>L.</v>
      </c>
      <c r="Y2253" t="str">
        <f>VLOOKUP($D2253,Artslister!$A$1:$W$100,15,FALSE)</f>
        <v>LC</v>
      </c>
      <c r="Z2253" t="e">
        <f>VLOOKUP($D2253,Artslister!$A$1:$W$100,17,FALSE)</f>
        <v>#N/A</v>
      </c>
    </row>
    <row r="2254" spans="1:26" x14ac:dyDescent="0.3">
      <c r="A2254" t="s">
        <v>92</v>
      </c>
      <c r="B2254">
        <v>2017</v>
      </c>
      <c r="C2254" t="s">
        <v>1303</v>
      </c>
      <c r="D2254" t="s">
        <v>1719</v>
      </c>
      <c r="E2254">
        <v>25</v>
      </c>
      <c r="H2254">
        <v>1</v>
      </c>
      <c r="M2254" t="str">
        <f>VLOOKUP($D2254,Artslister!$A$1:$W$100,2,FALSE)</f>
        <v>Quercus robur</v>
      </c>
      <c r="N2254" t="str">
        <f>VLOOKUP($D2254,Artslister!$A$1:$W$100,3,FALSE)</f>
        <v>102156</v>
      </c>
      <c r="O2254" t="str">
        <f>VLOOKUP($D2254,Artslister!$A$1:$W$100,4,FALSE)</f>
        <v>136135</v>
      </c>
      <c r="P2254" t="str">
        <f>VLOOKUP($D2254,Artslister!$A$1:$W$100,5,FALSE)</f>
        <v>Plantae</v>
      </c>
      <c r="Q2254" t="str">
        <f>VLOOKUP($D2254,Artslister!$A$1:$W$100,6,FALSE)</f>
        <v>Magnoliophyta</v>
      </c>
      <c r="R2254" t="str">
        <f>VLOOKUP($D2254,Artslister!$A$1:$W$100,7,FALSE)</f>
        <v>Eudicots</v>
      </c>
      <c r="S2254" t="str">
        <f>VLOOKUP($D2254,Artslister!$A$1:$W$100,8,FALSE)</f>
        <v>Fagales</v>
      </c>
      <c r="T2254" t="str">
        <f>VLOOKUP($D2254,Artslister!$A$1:$W$100,9,FALSE)</f>
        <v>Fagaceae</v>
      </c>
      <c r="U2254" t="str">
        <f>VLOOKUP($D2254,Artslister!$A$1:$W$100,10,FALSE)</f>
        <v>Quercus</v>
      </c>
      <c r="V2254" t="str">
        <f>VLOOKUP($D2254,Artslister!$A$1:$W$100,11,FALSE)</f>
        <v>robur</v>
      </c>
      <c r="W2254">
        <f>VLOOKUP($D2254,Artslister!$A$1:$W$100,12,FALSE)</f>
        <v>0</v>
      </c>
      <c r="X2254" t="str">
        <f>VLOOKUP($D2254,Artslister!$A$1:$W$100,13,FALSE)</f>
        <v>L.</v>
      </c>
      <c r="Y2254" t="str">
        <f>VLOOKUP($D2254,Artslister!$A$1:$W$100,15,FALSE)</f>
        <v>LC</v>
      </c>
      <c r="Z2254" t="e">
        <f>VLOOKUP($D2254,Artslister!$A$1:$W$100,17,FALSE)</f>
        <v>#N/A</v>
      </c>
    </row>
    <row r="2255" spans="1:26" x14ac:dyDescent="0.3">
      <c r="A2255" t="s">
        <v>92</v>
      </c>
      <c r="B2255">
        <v>2017</v>
      </c>
      <c r="C2255" t="s">
        <v>1307</v>
      </c>
      <c r="D2255" t="s">
        <v>1719</v>
      </c>
      <c r="E2255">
        <v>25</v>
      </c>
      <c r="H2255">
        <v>1</v>
      </c>
      <c r="M2255" t="str">
        <f>VLOOKUP($D2255,Artslister!$A$1:$W$100,2,FALSE)</f>
        <v>Quercus robur</v>
      </c>
      <c r="N2255" t="str">
        <f>VLOOKUP($D2255,Artslister!$A$1:$W$100,3,FALSE)</f>
        <v>102156</v>
      </c>
      <c r="O2255" t="str">
        <f>VLOOKUP($D2255,Artslister!$A$1:$W$100,4,FALSE)</f>
        <v>136135</v>
      </c>
      <c r="P2255" t="str">
        <f>VLOOKUP($D2255,Artslister!$A$1:$W$100,5,FALSE)</f>
        <v>Plantae</v>
      </c>
      <c r="Q2255" t="str">
        <f>VLOOKUP($D2255,Artslister!$A$1:$W$100,6,FALSE)</f>
        <v>Magnoliophyta</v>
      </c>
      <c r="R2255" t="str">
        <f>VLOOKUP($D2255,Artslister!$A$1:$W$100,7,FALSE)</f>
        <v>Eudicots</v>
      </c>
      <c r="S2255" t="str">
        <f>VLOOKUP($D2255,Artslister!$A$1:$W$100,8,FALSE)</f>
        <v>Fagales</v>
      </c>
      <c r="T2255" t="str">
        <f>VLOOKUP($D2255,Artslister!$A$1:$W$100,9,FALSE)</f>
        <v>Fagaceae</v>
      </c>
      <c r="U2255" t="str">
        <f>VLOOKUP($D2255,Artslister!$A$1:$W$100,10,FALSE)</f>
        <v>Quercus</v>
      </c>
      <c r="V2255" t="str">
        <f>VLOOKUP($D2255,Artslister!$A$1:$W$100,11,FALSE)</f>
        <v>robur</v>
      </c>
      <c r="W2255">
        <f>VLOOKUP($D2255,Artslister!$A$1:$W$100,12,FALSE)</f>
        <v>0</v>
      </c>
      <c r="X2255" t="str">
        <f>VLOOKUP($D2255,Artslister!$A$1:$W$100,13,FALSE)</f>
        <v>L.</v>
      </c>
      <c r="Y2255" t="str">
        <f>VLOOKUP($D2255,Artslister!$A$1:$W$100,15,FALSE)</f>
        <v>LC</v>
      </c>
      <c r="Z2255" t="e">
        <f>VLOOKUP($D2255,Artslister!$A$1:$W$100,17,FALSE)</f>
        <v>#N/A</v>
      </c>
    </row>
    <row r="2256" spans="1:26" x14ac:dyDescent="0.3">
      <c r="A2256" t="s">
        <v>56</v>
      </c>
      <c r="B2256">
        <v>2017</v>
      </c>
      <c r="C2256" t="s">
        <v>1498</v>
      </c>
      <c r="D2256" t="s">
        <v>1719</v>
      </c>
      <c r="E2256">
        <v>3</v>
      </c>
      <c r="H2256">
        <v>1</v>
      </c>
      <c r="M2256" t="str">
        <f>VLOOKUP($D2256,Artslister!$A$1:$W$100,2,FALSE)</f>
        <v>Quercus robur</v>
      </c>
      <c r="N2256" t="str">
        <f>VLOOKUP($D2256,Artslister!$A$1:$W$100,3,FALSE)</f>
        <v>102156</v>
      </c>
      <c r="O2256" t="str">
        <f>VLOOKUP($D2256,Artslister!$A$1:$W$100,4,FALSE)</f>
        <v>136135</v>
      </c>
      <c r="P2256" t="str">
        <f>VLOOKUP($D2256,Artslister!$A$1:$W$100,5,FALSE)</f>
        <v>Plantae</v>
      </c>
      <c r="Q2256" t="str">
        <f>VLOOKUP($D2256,Artslister!$A$1:$W$100,6,FALSE)</f>
        <v>Magnoliophyta</v>
      </c>
      <c r="R2256" t="str">
        <f>VLOOKUP($D2256,Artslister!$A$1:$W$100,7,FALSE)</f>
        <v>Eudicots</v>
      </c>
      <c r="S2256" t="str">
        <f>VLOOKUP($D2256,Artslister!$A$1:$W$100,8,FALSE)</f>
        <v>Fagales</v>
      </c>
      <c r="T2256" t="str">
        <f>VLOOKUP($D2256,Artslister!$A$1:$W$100,9,FALSE)</f>
        <v>Fagaceae</v>
      </c>
      <c r="U2256" t="str">
        <f>VLOOKUP($D2256,Artslister!$A$1:$W$100,10,FALSE)</f>
        <v>Quercus</v>
      </c>
      <c r="V2256" t="str">
        <f>VLOOKUP($D2256,Artslister!$A$1:$W$100,11,FALSE)</f>
        <v>robur</v>
      </c>
      <c r="W2256">
        <f>VLOOKUP($D2256,Artslister!$A$1:$W$100,12,FALSE)</f>
        <v>0</v>
      </c>
      <c r="X2256" t="str">
        <f>VLOOKUP($D2256,Artslister!$A$1:$W$100,13,FALSE)</f>
        <v>L.</v>
      </c>
      <c r="Y2256" t="str">
        <f>VLOOKUP($D2256,Artslister!$A$1:$W$100,15,FALSE)</f>
        <v>LC</v>
      </c>
      <c r="Z2256" t="e">
        <f>VLOOKUP($D2256,Artslister!$A$1:$W$100,17,FALSE)</f>
        <v>#N/A</v>
      </c>
    </row>
    <row r="2257" spans="1:26" x14ac:dyDescent="0.3">
      <c r="A2257" t="s">
        <v>56</v>
      </c>
      <c r="B2257">
        <v>2017</v>
      </c>
      <c r="C2257" t="s">
        <v>1502</v>
      </c>
      <c r="D2257" t="s">
        <v>1719</v>
      </c>
      <c r="E2257">
        <v>1</v>
      </c>
      <c r="H2257">
        <v>1</v>
      </c>
      <c r="M2257" t="str">
        <f>VLOOKUP($D2257,Artslister!$A$1:$W$100,2,FALSE)</f>
        <v>Quercus robur</v>
      </c>
      <c r="N2257" t="str">
        <f>VLOOKUP($D2257,Artslister!$A$1:$W$100,3,FALSE)</f>
        <v>102156</v>
      </c>
      <c r="O2257" t="str">
        <f>VLOOKUP($D2257,Artslister!$A$1:$W$100,4,FALSE)</f>
        <v>136135</v>
      </c>
      <c r="P2257" t="str">
        <f>VLOOKUP($D2257,Artslister!$A$1:$W$100,5,FALSE)</f>
        <v>Plantae</v>
      </c>
      <c r="Q2257" t="str">
        <f>VLOOKUP($D2257,Artslister!$A$1:$W$100,6,FALSE)</f>
        <v>Magnoliophyta</v>
      </c>
      <c r="R2257" t="str">
        <f>VLOOKUP($D2257,Artslister!$A$1:$W$100,7,FALSE)</f>
        <v>Eudicots</v>
      </c>
      <c r="S2257" t="str">
        <f>VLOOKUP($D2257,Artslister!$A$1:$W$100,8,FALSE)</f>
        <v>Fagales</v>
      </c>
      <c r="T2257" t="str">
        <f>VLOOKUP($D2257,Artslister!$A$1:$W$100,9,FALSE)</f>
        <v>Fagaceae</v>
      </c>
      <c r="U2257" t="str">
        <f>VLOOKUP($D2257,Artslister!$A$1:$W$100,10,FALSE)</f>
        <v>Quercus</v>
      </c>
      <c r="V2257" t="str">
        <f>VLOOKUP($D2257,Artslister!$A$1:$W$100,11,FALSE)</f>
        <v>robur</v>
      </c>
      <c r="W2257">
        <f>VLOOKUP($D2257,Artslister!$A$1:$W$100,12,FALSE)</f>
        <v>0</v>
      </c>
      <c r="X2257" t="str">
        <f>VLOOKUP($D2257,Artslister!$A$1:$W$100,13,FALSE)</f>
        <v>L.</v>
      </c>
      <c r="Y2257" t="str">
        <f>VLOOKUP($D2257,Artslister!$A$1:$W$100,15,FALSE)</f>
        <v>LC</v>
      </c>
      <c r="Z2257" t="e">
        <f>VLOOKUP($D2257,Artslister!$A$1:$W$100,17,FALSE)</f>
        <v>#N/A</v>
      </c>
    </row>
    <row r="2258" spans="1:26" x14ac:dyDescent="0.3">
      <c r="A2258" t="s">
        <v>56</v>
      </c>
      <c r="B2258">
        <v>2017</v>
      </c>
      <c r="C2258" t="s">
        <v>1470</v>
      </c>
      <c r="D2258" t="s">
        <v>1719</v>
      </c>
      <c r="E2258">
        <v>1</v>
      </c>
      <c r="H2258">
        <v>1</v>
      </c>
      <c r="M2258" t="str">
        <f>VLOOKUP($D2258,Artslister!$A$1:$W$100,2,FALSE)</f>
        <v>Quercus robur</v>
      </c>
      <c r="N2258" t="str">
        <f>VLOOKUP($D2258,Artslister!$A$1:$W$100,3,FALSE)</f>
        <v>102156</v>
      </c>
      <c r="O2258" t="str">
        <f>VLOOKUP($D2258,Artslister!$A$1:$W$100,4,FALSE)</f>
        <v>136135</v>
      </c>
      <c r="P2258" t="str">
        <f>VLOOKUP($D2258,Artslister!$A$1:$W$100,5,FALSE)</f>
        <v>Plantae</v>
      </c>
      <c r="Q2258" t="str">
        <f>VLOOKUP($D2258,Artslister!$A$1:$W$100,6,FALSE)</f>
        <v>Magnoliophyta</v>
      </c>
      <c r="R2258" t="str">
        <f>VLOOKUP($D2258,Artslister!$A$1:$W$100,7,FALSE)</f>
        <v>Eudicots</v>
      </c>
      <c r="S2258" t="str">
        <f>VLOOKUP($D2258,Artslister!$A$1:$W$100,8,FALSE)</f>
        <v>Fagales</v>
      </c>
      <c r="T2258" t="str">
        <f>VLOOKUP($D2258,Artslister!$A$1:$W$100,9,FALSE)</f>
        <v>Fagaceae</v>
      </c>
      <c r="U2258" t="str">
        <f>VLOOKUP($D2258,Artslister!$A$1:$W$100,10,FALSE)</f>
        <v>Quercus</v>
      </c>
      <c r="V2258" t="str">
        <f>VLOOKUP($D2258,Artslister!$A$1:$W$100,11,FALSE)</f>
        <v>robur</v>
      </c>
      <c r="W2258">
        <f>VLOOKUP($D2258,Artslister!$A$1:$W$100,12,FALSE)</f>
        <v>0</v>
      </c>
      <c r="X2258" t="str">
        <f>VLOOKUP($D2258,Artslister!$A$1:$W$100,13,FALSE)</f>
        <v>L.</v>
      </c>
      <c r="Y2258" t="str">
        <f>VLOOKUP($D2258,Artslister!$A$1:$W$100,15,FALSE)</f>
        <v>LC</v>
      </c>
      <c r="Z2258" t="e">
        <f>VLOOKUP($D2258,Artslister!$A$1:$W$100,17,FALSE)</f>
        <v>#N/A</v>
      </c>
    </row>
    <row r="2259" spans="1:26" x14ac:dyDescent="0.3">
      <c r="A2259" t="s">
        <v>56</v>
      </c>
      <c r="B2259">
        <v>2017</v>
      </c>
      <c r="C2259" t="s">
        <v>1488</v>
      </c>
      <c r="D2259" t="s">
        <v>1719</v>
      </c>
      <c r="E2259">
        <v>1</v>
      </c>
      <c r="H2259">
        <v>1</v>
      </c>
      <c r="M2259" t="str">
        <f>VLOOKUP($D2259,Artslister!$A$1:$W$100,2,FALSE)</f>
        <v>Quercus robur</v>
      </c>
      <c r="N2259" t="str">
        <f>VLOOKUP($D2259,Artslister!$A$1:$W$100,3,FALSE)</f>
        <v>102156</v>
      </c>
      <c r="O2259" t="str">
        <f>VLOOKUP($D2259,Artslister!$A$1:$W$100,4,FALSE)</f>
        <v>136135</v>
      </c>
      <c r="P2259" t="str">
        <f>VLOOKUP($D2259,Artslister!$A$1:$W$100,5,FALSE)</f>
        <v>Plantae</v>
      </c>
      <c r="Q2259" t="str">
        <f>VLOOKUP($D2259,Artslister!$A$1:$W$100,6,FALSE)</f>
        <v>Magnoliophyta</v>
      </c>
      <c r="R2259" t="str">
        <f>VLOOKUP($D2259,Artslister!$A$1:$W$100,7,FALSE)</f>
        <v>Eudicots</v>
      </c>
      <c r="S2259" t="str">
        <f>VLOOKUP($D2259,Artslister!$A$1:$W$100,8,FALSE)</f>
        <v>Fagales</v>
      </c>
      <c r="T2259" t="str">
        <f>VLOOKUP($D2259,Artslister!$A$1:$W$100,9,FALSE)</f>
        <v>Fagaceae</v>
      </c>
      <c r="U2259" t="str">
        <f>VLOOKUP($D2259,Artslister!$A$1:$W$100,10,FALSE)</f>
        <v>Quercus</v>
      </c>
      <c r="V2259" t="str">
        <f>VLOOKUP($D2259,Artslister!$A$1:$W$100,11,FALSE)</f>
        <v>robur</v>
      </c>
      <c r="W2259">
        <f>VLOOKUP($D2259,Artslister!$A$1:$W$100,12,FALSE)</f>
        <v>0</v>
      </c>
      <c r="X2259" t="str">
        <f>VLOOKUP($D2259,Artslister!$A$1:$W$100,13,FALSE)</f>
        <v>L.</v>
      </c>
      <c r="Y2259" t="str">
        <f>VLOOKUP($D2259,Artslister!$A$1:$W$100,15,FALSE)</f>
        <v>LC</v>
      </c>
      <c r="Z2259" t="e">
        <f>VLOOKUP($D2259,Artslister!$A$1:$W$100,17,FALSE)</f>
        <v>#N/A</v>
      </c>
    </row>
    <row r="2260" spans="1:26" x14ac:dyDescent="0.3">
      <c r="A2260" t="s">
        <v>92</v>
      </c>
      <c r="B2260">
        <v>2018</v>
      </c>
      <c r="C2260" t="s">
        <v>1303</v>
      </c>
      <c r="D2260" t="s">
        <v>1719</v>
      </c>
      <c r="E2260">
        <v>20</v>
      </c>
      <c r="H2260">
        <v>1</v>
      </c>
      <c r="M2260" t="str">
        <f>VLOOKUP($D2260,Artslister!$A$1:$W$100,2,FALSE)</f>
        <v>Quercus robur</v>
      </c>
      <c r="N2260" t="str">
        <f>VLOOKUP($D2260,Artslister!$A$1:$W$100,3,FALSE)</f>
        <v>102156</v>
      </c>
      <c r="O2260" t="str">
        <f>VLOOKUP($D2260,Artslister!$A$1:$W$100,4,FALSE)</f>
        <v>136135</v>
      </c>
      <c r="P2260" t="str">
        <f>VLOOKUP($D2260,Artslister!$A$1:$W$100,5,FALSE)</f>
        <v>Plantae</v>
      </c>
      <c r="Q2260" t="str">
        <f>VLOOKUP($D2260,Artslister!$A$1:$W$100,6,FALSE)</f>
        <v>Magnoliophyta</v>
      </c>
      <c r="R2260" t="str">
        <f>VLOOKUP($D2260,Artslister!$A$1:$W$100,7,FALSE)</f>
        <v>Eudicots</v>
      </c>
      <c r="S2260" t="str">
        <f>VLOOKUP($D2260,Artslister!$A$1:$W$100,8,FALSE)</f>
        <v>Fagales</v>
      </c>
      <c r="T2260" t="str">
        <f>VLOOKUP($D2260,Artslister!$A$1:$W$100,9,FALSE)</f>
        <v>Fagaceae</v>
      </c>
      <c r="U2260" t="str">
        <f>VLOOKUP($D2260,Artslister!$A$1:$W$100,10,FALSE)</f>
        <v>Quercus</v>
      </c>
      <c r="V2260" t="str">
        <f>VLOOKUP($D2260,Artslister!$A$1:$W$100,11,FALSE)</f>
        <v>robur</v>
      </c>
      <c r="W2260">
        <f>VLOOKUP($D2260,Artslister!$A$1:$W$100,12,FALSE)</f>
        <v>0</v>
      </c>
      <c r="X2260" t="str">
        <f>VLOOKUP($D2260,Artslister!$A$1:$W$100,13,FALSE)</f>
        <v>L.</v>
      </c>
      <c r="Y2260" t="str">
        <f>VLOOKUP($D2260,Artslister!$A$1:$W$100,15,FALSE)</f>
        <v>LC</v>
      </c>
      <c r="Z2260" t="e">
        <f>VLOOKUP($D2260,Artslister!$A$1:$W$100,17,FALSE)</f>
        <v>#N/A</v>
      </c>
    </row>
    <row r="2261" spans="1:26" x14ac:dyDescent="0.3">
      <c r="A2261" t="s">
        <v>92</v>
      </c>
      <c r="B2261">
        <v>2018</v>
      </c>
      <c r="C2261" t="s">
        <v>1306</v>
      </c>
      <c r="D2261" t="s">
        <v>1719</v>
      </c>
      <c r="E2261">
        <v>25</v>
      </c>
      <c r="H2261">
        <v>1</v>
      </c>
      <c r="M2261" t="str">
        <f>VLOOKUP($D2261,Artslister!$A$1:$W$100,2,FALSE)</f>
        <v>Quercus robur</v>
      </c>
      <c r="N2261" t="str">
        <f>VLOOKUP($D2261,Artslister!$A$1:$W$100,3,FALSE)</f>
        <v>102156</v>
      </c>
      <c r="O2261" t="str">
        <f>VLOOKUP($D2261,Artslister!$A$1:$W$100,4,FALSE)</f>
        <v>136135</v>
      </c>
      <c r="P2261" t="str">
        <f>VLOOKUP($D2261,Artslister!$A$1:$W$100,5,FALSE)</f>
        <v>Plantae</v>
      </c>
      <c r="Q2261" t="str">
        <f>VLOOKUP($D2261,Artslister!$A$1:$W$100,6,FALSE)</f>
        <v>Magnoliophyta</v>
      </c>
      <c r="R2261" t="str">
        <f>VLOOKUP($D2261,Artslister!$A$1:$W$100,7,FALSE)</f>
        <v>Eudicots</v>
      </c>
      <c r="S2261" t="str">
        <f>VLOOKUP($D2261,Artslister!$A$1:$W$100,8,FALSE)</f>
        <v>Fagales</v>
      </c>
      <c r="T2261" t="str">
        <f>VLOOKUP($D2261,Artslister!$A$1:$W$100,9,FALSE)</f>
        <v>Fagaceae</v>
      </c>
      <c r="U2261" t="str">
        <f>VLOOKUP($D2261,Artslister!$A$1:$W$100,10,FALSE)</f>
        <v>Quercus</v>
      </c>
      <c r="V2261" t="str">
        <f>VLOOKUP($D2261,Artslister!$A$1:$W$100,11,FALSE)</f>
        <v>robur</v>
      </c>
      <c r="W2261">
        <f>VLOOKUP($D2261,Artslister!$A$1:$W$100,12,FALSE)</f>
        <v>0</v>
      </c>
      <c r="X2261" t="str">
        <f>VLOOKUP($D2261,Artslister!$A$1:$W$100,13,FALSE)</f>
        <v>L.</v>
      </c>
      <c r="Y2261" t="str">
        <f>VLOOKUP($D2261,Artslister!$A$1:$W$100,15,FALSE)</f>
        <v>LC</v>
      </c>
      <c r="Z2261" t="e">
        <f>VLOOKUP($D2261,Artslister!$A$1:$W$100,17,FALSE)</f>
        <v>#N/A</v>
      </c>
    </row>
    <row r="2262" spans="1:26" x14ac:dyDescent="0.3">
      <c r="A2262" t="s">
        <v>92</v>
      </c>
      <c r="B2262">
        <v>2018</v>
      </c>
      <c r="C2262" t="s">
        <v>1307</v>
      </c>
      <c r="D2262" t="s">
        <v>1719</v>
      </c>
      <c r="E2262">
        <v>20</v>
      </c>
      <c r="H2262">
        <v>1</v>
      </c>
      <c r="M2262" t="str">
        <f>VLOOKUP($D2262,Artslister!$A$1:$W$100,2,FALSE)</f>
        <v>Quercus robur</v>
      </c>
      <c r="N2262" t="str">
        <f>VLOOKUP($D2262,Artslister!$A$1:$W$100,3,FALSE)</f>
        <v>102156</v>
      </c>
      <c r="O2262" t="str">
        <f>VLOOKUP($D2262,Artslister!$A$1:$W$100,4,FALSE)</f>
        <v>136135</v>
      </c>
      <c r="P2262" t="str">
        <f>VLOOKUP($D2262,Artslister!$A$1:$W$100,5,FALSE)</f>
        <v>Plantae</v>
      </c>
      <c r="Q2262" t="str">
        <f>VLOOKUP($D2262,Artslister!$A$1:$W$100,6,FALSE)</f>
        <v>Magnoliophyta</v>
      </c>
      <c r="R2262" t="str">
        <f>VLOOKUP($D2262,Artslister!$A$1:$W$100,7,FALSE)</f>
        <v>Eudicots</v>
      </c>
      <c r="S2262" t="str">
        <f>VLOOKUP($D2262,Artslister!$A$1:$W$100,8,FALSE)</f>
        <v>Fagales</v>
      </c>
      <c r="T2262" t="str">
        <f>VLOOKUP($D2262,Artslister!$A$1:$W$100,9,FALSE)</f>
        <v>Fagaceae</v>
      </c>
      <c r="U2262" t="str">
        <f>VLOOKUP($D2262,Artslister!$A$1:$W$100,10,FALSE)</f>
        <v>Quercus</v>
      </c>
      <c r="V2262" t="str">
        <f>VLOOKUP($D2262,Artslister!$A$1:$W$100,11,FALSE)</f>
        <v>robur</v>
      </c>
      <c r="W2262">
        <f>VLOOKUP($D2262,Artslister!$A$1:$W$100,12,FALSE)</f>
        <v>0</v>
      </c>
      <c r="X2262" t="str">
        <f>VLOOKUP($D2262,Artslister!$A$1:$W$100,13,FALSE)</f>
        <v>L.</v>
      </c>
      <c r="Y2262" t="str">
        <f>VLOOKUP($D2262,Artslister!$A$1:$W$100,15,FALSE)</f>
        <v>LC</v>
      </c>
      <c r="Z2262" t="e">
        <f>VLOOKUP($D2262,Artslister!$A$1:$W$100,17,FALSE)</f>
        <v>#N/A</v>
      </c>
    </row>
    <row r="2263" spans="1:26" x14ac:dyDescent="0.3">
      <c r="A2263" t="s">
        <v>56</v>
      </c>
      <c r="B2263">
        <v>2018</v>
      </c>
      <c r="C2263" t="s">
        <v>1496</v>
      </c>
      <c r="D2263" t="s">
        <v>1719</v>
      </c>
      <c r="E2263">
        <v>3</v>
      </c>
      <c r="H2263">
        <v>1</v>
      </c>
      <c r="M2263" t="str">
        <f>VLOOKUP($D2263,Artslister!$A$1:$W$100,2,FALSE)</f>
        <v>Quercus robur</v>
      </c>
      <c r="N2263" t="str">
        <f>VLOOKUP($D2263,Artslister!$A$1:$W$100,3,FALSE)</f>
        <v>102156</v>
      </c>
      <c r="O2263" t="str">
        <f>VLOOKUP($D2263,Artslister!$A$1:$W$100,4,FALSE)</f>
        <v>136135</v>
      </c>
      <c r="P2263" t="str">
        <f>VLOOKUP($D2263,Artslister!$A$1:$W$100,5,FALSE)</f>
        <v>Plantae</v>
      </c>
      <c r="Q2263" t="str">
        <f>VLOOKUP($D2263,Artslister!$A$1:$W$100,6,FALSE)</f>
        <v>Magnoliophyta</v>
      </c>
      <c r="R2263" t="str">
        <f>VLOOKUP($D2263,Artslister!$A$1:$W$100,7,FALSE)</f>
        <v>Eudicots</v>
      </c>
      <c r="S2263" t="str">
        <f>VLOOKUP($D2263,Artslister!$A$1:$W$100,8,FALSE)</f>
        <v>Fagales</v>
      </c>
      <c r="T2263" t="str">
        <f>VLOOKUP($D2263,Artslister!$A$1:$W$100,9,FALSE)</f>
        <v>Fagaceae</v>
      </c>
      <c r="U2263" t="str">
        <f>VLOOKUP($D2263,Artslister!$A$1:$W$100,10,FALSE)</f>
        <v>Quercus</v>
      </c>
      <c r="V2263" t="str">
        <f>VLOOKUP($D2263,Artslister!$A$1:$W$100,11,FALSE)</f>
        <v>robur</v>
      </c>
      <c r="W2263">
        <f>VLOOKUP($D2263,Artslister!$A$1:$W$100,12,FALSE)</f>
        <v>0</v>
      </c>
      <c r="X2263" t="str">
        <f>VLOOKUP($D2263,Artslister!$A$1:$W$100,13,FALSE)</f>
        <v>L.</v>
      </c>
      <c r="Y2263" t="str">
        <f>VLOOKUP($D2263,Artslister!$A$1:$W$100,15,FALSE)</f>
        <v>LC</v>
      </c>
      <c r="Z2263" t="e">
        <f>VLOOKUP($D2263,Artslister!$A$1:$W$100,17,FALSE)</f>
        <v>#N/A</v>
      </c>
    </row>
    <row r="2264" spans="1:26" x14ac:dyDescent="0.3">
      <c r="A2264" t="s">
        <v>92</v>
      </c>
      <c r="B2264">
        <v>2019</v>
      </c>
      <c r="C2264" t="s">
        <v>1303</v>
      </c>
      <c r="D2264" t="s">
        <v>1719</v>
      </c>
      <c r="E2264">
        <v>5</v>
      </c>
      <c r="H2264">
        <v>1</v>
      </c>
      <c r="M2264" t="str">
        <f>VLOOKUP($D2264,Artslister!$A$1:$W$100,2,FALSE)</f>
        <v>Quercus robur</v>
      </c>
      <c r="N2264" t="str">
        <f>VLOOKUP($D2264,Artslister!$A$1:$W$100,3,FALSE)</f>
        <v>102156</v>
      </c>
      <c r="O2264" t="str">
        <f>VLOOKUP($D2264,Artslister!$A$1:$W$100,4,FALSE)</f>
        <v>136135</v>
      </c>
      <c r="P2264" t="str">
        <f>VLOOKUP($D2264,Artslister!$A$1:$W$100,5,FALSE)</f>
        <v>Plantae</v>
      </c>
      <c r="Q2264" t="str">
        <f>VLOOKUP($D2264,Artslister!$A$1:$W$100,6,FALSE)</f>
        <v>Magnoliophyta</v>
      </c>
      <c r="R2264" t="str">
        <f>VLOOKUP($D2264,Artslister!$A$1:$W$100,7,FALSE)</f>
        <v>Eudicots</v>
      </c>
      <c r="S2264" t="str">
        <f>VLOOKUP($D2264,Artslister!$A$1:$W$100,8,FALSE)</f>
        <v>Fagales</v>
      </c>
      <c r="T2264" t="str">
        <f>VLOOKUP($D2264,Artslister!$A$1:$W$100,9,FALSE)</f>
        <v>Fagaceae</v>
      </c>
      <c r="U2264" t="str">
        <f>VLOOKUP($D2264,Artslister!$A$1:$W$100,10,FALSE)</f>
        <v>Quercus</v>
      </c>
      <c r="V2264" t="str">
        <f>VLOOKUP($D2264,Artslister!$A$1:$W$100,11,FALSE)</f>
        <v>robur</v>
      </c>
      <c r="W2264">
        <f>VLOOKUP($D2264,Artslister!$A$1:$W$100,12,FALSE)</f>
        <v>0</v>
      </c>
      <c r="X2264" t="str">
        <f>VLOOKUP($D2264,Artslister!$A$1:$W$100,13,FALSE)</f>
        <v>L.</v>
      </c>
      <c r="Y2264" t="str">
        <f>VLOOKUP($D2264,Artslister!$A$1:$W$100,15,FALSE)</f>
        <v>LC</v>
      </c>
      <c r="Z2264" t="e">
        <f>VLOOKUP($D2264,Artslister!$A$1:$W$100,17,FALSE)</f>
        <v>#N/A</v>
      </c>
    </row>
    <row r="2265" spans="1:26" x14ac:dyDescent="0.3">
      <c r="A2265" t="s">
        <v>92</v>
      </c>
      <c r="B2265">
        <v>2019</v>
      </c>
      <c r="C2265" t="s">
        <v>1306</v>
      </c>
      <c r="D2265" t="s">
        <v>1719</v>
      </c>
      <c r="E2265">
        <v>4</v>
      </c>
      <c r="H2265">
        <v>1</v>
      </c>
      <c r="M2265" t="str">
        <f>VLOOKUP($D2265,Artslister!$A$1:$W$100,2,FALSE)</f>
        <v>Quercus robur</v>
      </c>
      <c r="N2265" t="str">
        <f>VLOOKUP($D2265,Artslister!$A$1:$W$100,3,FALSE)</f>
        <v>102156</v>
      </c>
      <c r="O2265" t="str">
        <f>VLOOKUP($D2265,Artslister!$A$1:$W$100,4,FALSE)</f>
        <v>136135</v>
      </c>
      <c r="P2265" t="str">
        <f>VLOOKUP($D2265,Artslister!$A$1:$W$100,5,FALSE)</f>
        <v>Plantae</v>
      </c>
      <c r="Q2265" t="str">
        <f>VLOOKUP($D2265,Artslister!$A$1:$W$100,6,FALSE)</f>
        <v>Magnoliophyta</v>
      </c>
      <c r="R2265" t="str">
        <f>VLOOKUP($D2265,Artslister!$A$1:$W$100,7,FALSE)</f>
        <v>Eudicots</v>
      </c>
      <c r="S2265" t="str">
        <f>VLOOKUP($D2265,Artslister!$A$1:$W$100,8,FALSE)</f>
        <v>Fagales</v>
      </c>
      <c r="T2265" t="str">
        <f>VLOOKUP($D2265,Artslister!$A$1:$W$100,9,FALSE)</f>
        <v>Fagaceae</v>
      </c>
      <c r="U2265" t="str">
        <f>VLOOKUP($D2265,Artslister!$A$1:$W$100,10,FALSE)</f>
        <v>Quercus</v>
      </c>
      <c r="V2265" t="str">
        <f>VLOOKUP($D2265,Artslister!$A$1:$W$100,11,FALSE)</f>
        <v>robur</v>
      </c>
      <c r="W2265">
        <f>VLOOKUP($D2265,Artslister!$A$1:$W$100,12,FALSE)</f>
        <v>0</v>
      </c>
      <c r="X2265" t="str">
        <f>VLOOKUP($D2265,Artslister!$A$1:$W$100,13,FALSE)</f>
        <v>L.</v>
      </c>
      <c r="Y2265" t="str">
        <f>VLOOKUP($D2265,Artslister!$A$1:$W$100,15,FALSE)</f>
        <v>LC</v>
      </c>
      <c r="Z2265" t="e">
        <f>VLOOKUP($D2265,Artslister!$A$1:$W$100,17,FALSE)</f>
        <v>#N/A</v>
      </c>
    </row>
    <row r="2266" spans="1:26" x14ac:dyDescent="0.3">
      <c r="A2266" t="s">
        <v>92</v>
      </c>
      <c r="B2266">
        <v>2019</v>
      </c>
      <c r="C2266" t="s">
        <v>1307</v>
      </c>
      <c r="D2266" t="s">
        <v>1719</v>
      </c>
      <c r="E2266">
        <v>10</v>
      </c>
      <c r="H2266">
        <v>1</v>
      </c>
      <c r="M2266" t="str">
        <f>VLOOKUP($D2266,Artslister!$A$1:$W$100,2,FALSE)</f>
        <v>Quercus robur</v>
      </c>
      <c r="N2266" t="str">
        <f>VLOOKUP($D2266,Artslister!$A$1:$W$100,3,FALSE)</f>
        <v>102156</v>
      </c>
      <c r="O2266" t="str">
        <f>VLOOKUP($D2266,Artslister!$A$1:$W$100,4,FALSE)</f>
        <v>136135</v>
      </c>
      <c r="P2266" t="str">
        <f>VLOOKUP($D2266,Artslister!$A$1:$W$100,5,FALSE)</f>
        <v>Plantae</v>
      </c>
      <c r="Q2266" t="str">
        <f>VLOOKUP($D2266,Artslister!$A$1:$W$100,6,FALSE)</f>
        <v>Magnoliophyta</v>
      </c>
      <c r="R2266" t="str">
        <f>VLOOKUP($D2266,Artslister!$A$1:$W$100,7,FALSE)</f>
        <v>Eudicots</v>
      </c>
      <c r="S2266" t="str">
        <f>VLOOKUP($D2266,Artslister!$A$1:$W$100,8,FALSE)</f>
        <v>Fagales</v>
      </c>
      <c r="T2266" t="str">
        <f>VLOOKUP($D2266,Artslister!$A$1:$W$100,9,FALSE)</f>
        <v>Fagaceae</v>
      </c>
      <c r="U2266" t="str">
        <f>VLOOKUP($D2266,Artslister!$A$1:$W$100,10,FALSE)</f>
        <v>Quercus</v>
      </c>
      <c r="V2266" t="str">
        <f>VLOOKUP($D2266,Artslister!$A$1:$W$100,11,FALSE)</f>
        <v>robur</v>
      </c>
      <c r="W2266">
        <f>VLOOKUP($D2266,Artslister!$A$1:$W$100,12,FALSE)</f>
        <v>0</v>
      </c>
      <c r="X2266" t="str">
        <f>VLOOKUP($D2266,Artslister!$A$1:$W$100,13,FALSE)</f>
        <v>L.</v>
      </c>
      <c r="Y2266" t="str">
        <f>VLOOKUP($D2266,Artslister!$A$1:$W$100,15,FALSE)</f>
        <v>LC</v>
      </c>
      <c r="Z2266" t="e">
        <f>VLOOKUP($D2266,Artslister!$A$1:$W$100,17,FALSE)</f>
        <v>#N/A</v>
      </c>
    </row>
    <row r="2267" spans="1:26" x14ac:dyDescent="0.3">
      <c r="A2267" t="s">
        <v>92</v>
      </c>
      <c r="B2267">
        <v>2020</v>
      </c>
      <c r="C2267" t="s">
        <v>1303</v>
      </c>
      <c r="D2267" t="s">
        <v>1719</v>
      </c>
      <c r="E2267">
        <v>10</v>
      </c>
      <c r="H2267">
        <v>1</v>
      </c>
      <c r="M2267" t="str">
        <f>VLOOKUP($D2267,Artslister!$A$1:$W$100,2,FALSE)</f>
        <v>Quercus robur</v>
      </c>
      <c r="N2267" t="str">
        <f>VLOOKUP($D2267,Artslister!$A$1:$W$100,3,FALSE)</f>
        <v>102156</v>
      </c>
      <c r="O2267" t="str">
        <f>VLOOKUP($D2267,Artslister!$A$1:$W$100,4,FALSE)</f>
        <v>136135</v>
      </c>
      <c r="P2267" t="str">
        <f>VLOOKUP($D2267,Artslister!$A$1:$W$100,5,FALSE)</f>
        <v>Plantae</v>
      </c>
      <c r="Q2267" t="str">
        <f>VLOOKUP($D2267,Artslister!$A$1:$W$100,6,FALSE)</f>
        <v>Magnoliophyta</v>
      </c>
      <c r="R2267" t="str">
        <f>VLOOKUP($D2267,Artslister!$A$1:$W$100,7,FALSE)</f>
        <v>Eudicots</v>
      </c>
      <c r="S2267" t="str">
        <f>VLOOKUP($D2267,Artslister!$A$1:$W$100,8,FALSE)</f>
        <v>Fagales</v>
      </c>
      <c r="T2267" t="str">
        <f>VLOOKUP($D2267,Artslister!$A$1:$W$100,9,FALSE)</f>
        <v>Fagaceae</v>
      </c>
      <c r="U2267" t="str">
        <f>VLOOKUP($D2267,Artslister!$A$1:$W$100,10,FALSE)</f>
        <v>Quercus</v>
      </c>
      <c r="V2267" t="str">
        <f>VLOOKUP($D2267,Artslister!$A$1:$W$100,11,FALSE)</f>
        <v>robur</v>
      </c>
      <c r="W2267">
        <f>VLOOKUP($D2267,Artslister!$A$1:$W$100,12,FALSE)</f>
        <v>0</v>
      </c>
      <c r="X2267" t="str">
        <f>VLOOKUP($D2267,Artslister!$A$1:$W$100,13,FALSE)</f>
        <v>L.</v>
      </c>
      <c r="Y2267" t="str">
        <f>VLOOKUP($D2267,Artslister!$A$1:$W$100,15,FALSE)</f>
        <v>LC</v>
      </c>
      <c r="Z2267" t="e">
        <f>VLOOKUP($D2267,Artslister!$A$1:$W$100,17,FALSE)</f>
        <v>#N/A</v>
      </c>
    </row>
    <row r="2268" spans="1:26" x14ac:dyDescent="0.3">
      <c r="A2268" t="s">
        <v>92</v>
      </c>
      <c r="B2268">
        <v>2020</v>
      </c>
      <c r="C2268" t="s">
        <v>1306</v>
      </c>
      <c r="D2268" t="s">
        <v>1719</v>
      </c>
      <c r="E2268">
        <v>10</v>
      </c>
      <c r="H2268">
        <v>1</v>
      </c>
      <c r="M2268" t="str">
        <f>VLOOKUP($D2268,Artslister!$A$1:$W$100,2,FALSE)</f>
        <v>Quercus robur</v>
      </c>
      <c r="N2268" t="str">
        <f>VLOOKUP($D2268,Artslister!$A$1:$W$100,3,FALSE)</f>
        <v>102156</v>
      </c>
      <c r="O2268" t="str">
        <f>VLOOKUP($D2268,Artslister!$A$1:$W$100,4,FALSE)</f>
        <v>136135</v>
      </c>
      <c r="P2268" t="str">
        <f>VLOOKUP($D2268,Artslister!$A$1:$W$100,5,FALSE)</f>
        <v>Plantae</v>
      </c>
      <c r="Q2268" t="str">
        <f>VLOOKUP($D2268,Artslister!$A$1:$W$100,6,FALSE)</f>
        <v>Magnoliophyta</v>
      </c>
      <c r="R2268" t="str">
        <f>VLOOKUP($D2268,Artslister!$A$1:$W$100,7,FALSE)</f>
        <v>Eudicots</v>
      </c>
      <c r="S2268" t="str">
        <f>VLOOKUP($D2268,Artslister!$A$1:$W$100,8,FALSE)</f>
        <v>Fagales</v>
      </c>
      <c r="T2268" t="str">
        <f>VLOOKUP($D2268,Artslister!$A$1:$W$100,9,FALSE)</f>
        <v>Fagaceae</v>
      </c>
      <c r="U2268" t="str">
        <f>VLOOKUP($D2268,Artslister!$A$1:$W$100,10,FALSE)</f>
        <v>Quercus</v>
      </c>
      <c r="V2268" t="str">
        <f>VLOOKUP($D2268,Artslister!$A$1:$W$100,11,FALSE)</f>
        <v>robur</v>
      </c>
      <c r="W2268">
        <f>VLOOKUP($D2268,Artslister!$A$1:$W$100,12,FALSE)</f>
        <v>0</v>
      </c>
      <c r="X2268" t="str">
        <f>VLOOKUP($D2268,Artslister!$A$1:$W$100,13,FALSE)</f>
        <v>L.</v>
      </c>
      <c r="Y2268" t="str">
        <f>VLOOKUP($D2268,Artslister!$A$1:$W$100,15,FALSE)</f>
        <v>LC</v>
      </c>
      <c r="Z2268" t="e">
        <f>VLOOKUP($D2268,Artslister!$A$1:$W$100,17,FALSE)</f>
        <v>#N/A</v>
      </c>
    </row>
    <row r="2269" spans="1:26" x14ac:dyDescent="0.3">
      <c r="A2269" t="s">
        <v>92</v>
      </c>
      <c r="B2269">
        <v>2020</v>
      </c>
      <c r="C2269" t="s">
        <v>1307</v>
      </c>
      <c r="D2269" t="s">
        <v>1719</v>
      </c>
      <c r="E2269">
        <v>25</v>
      </c>
      <c r="H2269">
        <v>1</v>
      </c>
      <c r="M2269" t="str">
        <f>VLOOKUP($D2269,Artslister!$A$1:$W$100,2,FALSE)</f>
        <v>Quercus robur</v>
      </c>
      <c r="N2269" t="str">
        <f>VLOOKUP($D2269,Artslister!$A$1:$W$100,3,FALSE)</f>
        <v>102156</v>
      </c>
      <c r="O2269" t="str">
        <f>VLOOKUP($D2269,Artslister!$A$1:$W$100,4,FALSE)</f>
        <v>136135</v>
      </c>
      <c r="P2269" t="str">
        <f>VLOOKUP($D2269,Artslister!$A$1:$W$100,5,FALSE)</f>
        <v>Plantae</v>
      </c>
      <c r="Q2269" t="str">
        <f>VLOOKUP($D2269,Artslister!$A$1:$W$100,6,FALSE)</f>
        <v>Magnoliophyta</v>
      </c>
      <c r="R2269" t="str">
        <f>VLOOKUP($D2269,Artslister!$A$1:$W$100,7,FALSE)</f>
        <v>Eudicots</v>
      </c>
      <c r="S2269" t="str">
        <f>VLOOKUP($D2269,Artslister!$A$1:$W$100,8,FALSE)</f>
        <v>Fagales</v>
      </c>
      <c r="T2269" t="str">
        <f>VLOOKUP($D2269,Artslister!$A$1:$W$100,9,FALSE)</f>
        <v>Fagaceae</v>
      </c>
      <c r="U2269" t="str">
        <f>VLOOKUP($D2269,Artslister!$A$1:$W$100,10,FALSE)</f>
        <v>Quercus</v>
      </c>
      <c r="V2269" t="str">
        <f>VLOOKUP($D2269,Artslister!$A$1:$W$100,11,FALSE)</f>
        <v>robur</v>
      </c>
      <c r="W2269">
        <f>VLOOKUP($D2269,Artslister!$A$1:$W$100,12,FALSE)</f>
        <v>0</v>
      </c>
      <c r="X2269" t="str">
        <f>VLOOKUP($D2269,Artslister!$A$1:$W$100,13,FALSE)</f>
        <v>L.</v>
      </c>
      <c r="Y2269" t="str">
        <f>VLOOKUP($D2269,Artslister!$A$1:$W$100,15,FALSE)</f>
        <v>LC</v>
      </c>
      <c r="Z2269" t="e">
        <f>VLOOKUP($D2269,Artslister!$A$1:$W$100,17,FALSE)</f>
        <v>#N/A</v>
      </c>
    </row>
    <row r="2270" spans="1:26" x14ac:dyDescent="0.3">
      <c r="A2270" t="s">
        <v>56</v>
      </c>
      <c r="B2270">
        <v>2020</v>
      </c>
      <c r="C2270" t="s">
        <v>1469</v>
      </c>
      <c r="D2270" t="s">
        <v>1719</v>
      </c>
      <c r="E2270">
        <v>1</v>
      </c>
      <c r="H2270">
        <v>1</v>
      </c>
      <c r="M2270" t="str">
        <f>VLOOKUP($D2270,Artslister!$A$1:$W$100,2,FALSE)</f>
        <v>Quercus robur</v>
      </c>
      <c r="N2270" t="str">
        <f>VLOOKUP($D2270,Artslister!$A$1:$W$100,3,FALSE)</f>
        <v>102156</v>
      </c>
      <c r="O2270" t="str">
        <f>VLOOKUP($D2270,Artslister!$A$1:$W$100,4,FALSE)</f>
        <v>136135</v>
      </c>
      <c r="P2270" t="str">
        <f>VLOOKUP($D2270,Artslister!$A$1:$W$100,5,FALSE)</f>
        <v>Plantae</v>
      </c>
      <c r="Q2270" t="str">
        <f>VLOOKUP($D2270,Artslister!$A$1:$W$100,6,FALSE)</f>
        <v>Magnoliophyta</v>
      </c>
      <c r="R2270" t="str">
        <f>VLOOKUP($D2270,Artslister!$A$1:$W$100,7,FALSE)</f>
        <v>Eudicots</v>
      </c>
      <c r="S2270" t="str">
        <f>VLOOKUP($D2270,Artslister!$A$1:$W$100,8,FALSE)</f>
        <v>Fagales</v>
      </c>
      <c r="T2270" t="str">
        <f>VLOOKUP($D2270,Artslister!$A$1:$W$100,9,FALSE)</f>
        <v>Fagaceae</v>
      </c>
      <c r="U2270" t="str">
        <f>VLOOKUP($D2270,Artslister!$A$1:$W$100,10,FALSE)</f>
        <v>Quercus</v>
      </c>
      <c r="V2270" t="str">
        <f>VLOOKUP($D2270,Artslister!$A$1:$W$100,11,FALSE)</f>
        <v>robur</v>
      </c>
      <c r="W2270">
        <f>VLOOKUP($D2270,Artslister!$A$1:$W$100,12,FALSE)</f>
        <v>0</v>
      </c>
      <c r="X2270" t="str">
        <f>VLOOKUP($D2270,Artslister!$A$1:$W$100,13,FALSE)</f>
        <v>L.</v>
      </c>
      <c r="Y2270" t="str">
        <f>VLOOKUP($D2270,Artslister!$A$1:$W$100,15,FALSE)</f>
        <v>LC</v>
      </c>
      <c r="Z2270" t="e">
        <f>VLOOKUP($D2270,Artslister!$A$1:$W$100,17,FALSE)</f>
        <v>#N/A</v>
      </c>
    </row>
    <row r="2271" spans="1:26" x14ac:dyDescent="0.3">
      <c r="A2271" t="s">
        <v>92</v>
      </c>
      <c r="B2271">
        <v>2021</v>
      </c>
      <c r="C2271" t="s">
        <v>1307</v>
      </c>
      <c r="D2271" t="s">
        <v>1719</v>
      </c>
      <c r="E2271">
        <v>2</v>
      </c>
      <c r="I2271">
        <v>1</v>
      </c>
      <c r="M2271" t="str">
        <f>VLOOKUP($D2271,Artslister!$A$1:$W$100,2,FALSE)</f>
        <v>Quercus robur</v>
      </c>
      <c r="N2271" t="str">
        <f>VLOOKUP($D2271,Artslister!$A$1:$W$100,3,FALSE)</f>
        <v>102156</v>
      </c>
      <c r="O2271" t="str">
        <f>VLOOKUP($D2271,Artslister!$A$1:$W$100,4,FALSE)</f>
        <v>136135</v>
      </c>
      <c r="P2271" t="str">
        <f>VLOOKUP($D2271,Artslister!$A$1:$W$100,5,FALSE)</f>
        <v>Plantae</v>
      </c>
      <c r="Q2271" t="str">
        <f>VLOOKUP($D2271,Artslister!$A$1:$W$100,6,FALSE)</f>
        <v>Magnoliophyta</v>
      </c>
      <c r="R2271" t="str">
        <f>VLOOKUP($D2271,Artslister!$A$1:$W$100,7,FALSE)</f>
        <v>Eudicots</v>
      </c>
      <c r="S2271" t="str">
        <f>VLOOKUP($D2271,Artslister!$A$1:$W$100,8,FALSE)</f>
        <v>Fagales</v>
      </c>
      <c r="T2271" t="str">
        <f>VLOOKUP($D2271,Artslister!$A$1:$W$100,9,FALSE)</f>
        <v>Fagaceae</v>
      </c>
      <c r="U2271" t="str">
        <f>VLOOKUP($D2271,Artslister!$A$1:$W$100,10,FALSE)</f>
        <v>Quercus</v>
      </c>
      <c r="V2271" t="str">
        <f>VLOOKUP($D2271,Artslister!$A$1:$W$100,11,FALSE)</f>
        <v>robur</v>
      </c>
      <c r="W2271">
        <f>VLOOKUP($D2271,Artslister!$A$1:$W$100,12,FALSE)</f>
        <v>0</v>
      </c>
      <c r="X2271" t="str">
        <f>VLOOKUP($D2271,Artslister!$A$1:$W$100,13,FALSE)</f>
        <v>L.</v>
      </c>
      <c r="Y2271" t="str">
        <f>VLOOKUP($D2271,Artslister!$A$1:$W$100,15,FALSE)</f>
        <v>LC</v>
      </c>
      <c r="Z2271" t="e">
        <f>VLOOKUP($D2271,Artslister!$A$1:$W$100,17,FALSE)</f>
        <v>#N/A</v>
      </c>
    </row>
    <row r="2272" spans="1:26" x14ac:dyDescent="0.3">
      <c r="A2272" t="s">
        <v>92</v>
      </c>
      <c r="B2272">
        <v>2021</v>
      </c>
      <c r="C2272" t="s">
        <v>1307</v>
      </c>
      <c r="D2272" t="s">
        <v>1719</v>
      </c>
      <c r="E2272">
        <v>6</v>
      </c>
      <c r="J2272">
        <v>1</v>
      </c>
      <c r="M2272" t="str">
        <f>VLOOKUP($D2272,Artslister!$A$1:$W$100,2,FALSE)</f>
        <v>Quercus robur</v>
      </c>
      <c r="N2272" t="str">
        <f>VLOOKUP($D2272,Artslister!$A$1:$W$100,3,FALSE)</f>
        <v>102156</v>
      </c>
      <c r="O2272" t="str">
        <f>VLOOKUP($D2272,Artslister!$A$1:$W$100,4,FALSE)</f>
        <v>136135</v>
      </c>
      <c r="P2272" t="str">
        <f>VLOOKUP($D2272,Artslister!$A$1:$W$100,5,FALSE)</f>
        <v>Plantae</v>
      </c>
      <c r="Q2272" t="str">
        <f>VLOOKUP($D2272,Artslister!$A$1:$W$100,6,FALSE)</f>
        <v>Magnoliophyta</v>
      </c>
      <c r="R2272" t="str">
        <f>VLOOKUP($D2272,Artslister!$A$1:$W$100,7,FALSE)</f>
        <v>Eudicots</v>
      </c>
      <c r="S2272" t="str">
        <f>VLOOKUP($D2272,Artslister!$A$1:$W$100,8,FALSE)</f>
        <v>Fagales</v>
      </c>
      <c r="T2272" t="str">
        <f>VLOOKUP($D2272,Artslister!$A$1:$W$100,9,FALSE)</f>
        <v>Fagaceae</v>
      </c>
      <c r="U2272" t="str">
        <f>VLOOKUP($D2272,Artslister!$A$1:$W$100,10,FALSE)</f>
        <v>Quercus</v>
      </c>
      <c r="V2272" t="str">
        <f>VLOOKUP($D2272,Artslister!$A$1:$W$100,11,FALSE)</f>
        <v>robur</v>
      </c>
      <c r="W2272">
        <f>VLOOKUP($D2272,Artslister!$A$1:$W$100,12,FALSE)</f>
        <v>0</v>
      </c>
      <c r="X2272" t="str">
        <f>VLOOKUP($D2272,Artslister!$A$1:$W$100,13,FALSE)</f>
        <v>L.</v>
      </c>
      <c r="Y2272" t="str">
        <f>VLOOKUP($D2272,Artslister!$A$1:$W$100,15,FALSE)</f>
        <v>LC</v>
      </c>
      <c r="Z2272" t="e">
        <f>VLOOKUP($D2272,Artslister!$A$1:$W$100,17,FALSE)</f>
        <v>#N/A</v>
      </c>
    </row>
    <row r="2273" spans="1:26" x14ac:dyDescent="0.3">
      <c r="A2273" t="s">
        <v>92</v>
      </c>
      <c r="B2273">
        <v>2021</v>
      </c>
      <c r="C2273" t="s">
        <v>1306</v>
      </c>
      <c r="D2273" t="s">
        <v>1719</v>
      </c>
      <c r="E2273">
        <v>12</v>
      </c>
      <c r="I2273">
        <v>1</v>
      </c>
      <c r="M2273" t="str">
        <f>VLOOKUP($D2273,Artslister!$A$1:$W$100,2,FALSE)</f>
        <v>Quercus robur</v>
      </c>
      <c r="N2273" t="str">
        <f>VLOOKUP($D2273,Artslister!$A$1:$W$100,3,FALSE)</f>
        <v>102156</v>
      </c>
      <c r="O2273" t="str">
        <f>VLOOKUP($D2273,Artslister!$A$1:$W$100,4,FALSE)</f>
        <v>136135</v>
      </c>
      <c r="P2273" t="str">
        <f>VLOOKUP($D2273,Artslister!$A$1:$W$100,5,FALSE)</f>
        <v>Plantae</v>
      </c>
      <c r="Q2273" t="str">
        <f>VLOOKUP($D2273,Artslister!$A$1:$W$100,6,FALSE)</f>
        <v>Magnoliophyta</v>
      </c>
      <c r="R2273" t="str">
        <f>VLOOKUP($D2273,Artslister!$A$1:$W$100,7,FALSE)</f>
        <v>Eudicots</v>
      </c>
      <c r="S2273" t="str">
        <f>VLOOKUP($D2273,Artslister!$A$1:$W$100,8,FALSE)</f>
        <v>Fagales</v>
      </c>
      <c r="T2273" t="str">
        <f>VLOOKUP($D2273,Artslister!$A$1:$W$100,9,FALSE)</f>
        <v>Fagaceae</v>
      </c>
      <c r="U2273" t="str">
        <f>VLOOKUP($D2273,Artslister!$A$1:$W$100,10,FALSE)</f>
        <v>Quercus</v>
      </c>
      <c r="V2273" t="str">
        <f>VLOOKUP($D2273,Artslister!$A$1:$W$100,11,FALSE)</f>
        <v>robur</v>
      </c>
      <c r="W2273">
        <f>VLOOKUP($D2273,Artslister!$A$1:$W$100,12,FALSE)</f>
        <v>0</v>
      </c>
      <c r="X2273" t="str">
        <f>VLOOKUP($D2273,Artslister!$A$1:$W$100,13,FALSE)</f>
        <v>L.</v>
      </c>
      <c r="Y2273" t="str">
        <f>VLOOKUP($D2273,Artslister!$A$1:$W$100,15,FALSE)</f>
        <v>LC</v>
      </c>
      <c r="Z2273" t="e">
        <f>VLOOKUP($D2273,Artslister!$A$1:$W$100,17,FALSE)</f>
        <v>#N/A</v>
      </c>
    </row>
    <row r="2274" spans="1:26" x14ac:dyDescent="0.3">
      <c r="A2274" t="s">
        <v>92</v>
      </c>
      <c r="B2274">
        <v>2021</v>
      </c>
      <c r="C2274" t="s">
        <v>1303</v>
      </c>
      <c r="D2274" t="s">
        <v>1719</v>
      </c>
      <c r="E2274">
        <v>22</v>
      </c>
      <c r="I2274">
        <v>1</v>
      </c>
      <c r="M2274" t="str">
        <f>VLOOKUP($D2274,Artslister!$A$1:$W$100,2,FALSE)</f>
        <v>Quercus robur</v>
      </c>
      <c r="N2274" t="str">
        <f>VLOOKUP($D2274,Artslister!$A$1:$W$100,3,FALSE)</f>
        <v>102156</v>
      </c>
      <c r="O2274" t="str">
        <f>VLOOKUP($D2274,Artslister!$A$1:$W$100,4,FALSE)</f>
        <v>136135</v>
      </c>
      <c r="P2274" t="str">
        <f>VLOOKUP($D2274,Artslister!$A$1:$W$100,5,FALSE)</f>
        <v>Plantae</v>
      </c>
      <c r="Q2274" t="str">
        <f>VLOOKUP($D2274,Artslister!$A$1:$W$100,6,FALSE)</f>
        <v>Magnoliophyta</v>
      </c>
      <c r="R2274" t="str">
        <f>VLOOKUP($D2274,Artslister!$A$1:$W$100,7,FALSE)</f>
        <v>Eudicots</v>
      </c>
      <c r="S2274" t="str">
        <f>VLOOKUP($D2274,Artslister!$A$1:$W$100,8,FALSE)</f>
        <v>Fagales</v>
      </c>
      <c r="T2274" t="str">
        <f>VLOOKUP($D2274,Artslister!$A$1:$W$100,9,FALSE)</f>
        <v>Fagaceae</v>
      </c>
      <c r="U2274" t="str">
        <f>VLOOKUP($D2274,Artslister!$A$1:$W$100,10,FALSE)</f>
        <v>Quercus</v>
      </c>
      <c r="V2274" t="str">
        <f>VLOOKUP($D2274,Artslister!$A$1:$W$100,11,FALSE)</f>
        <v>robur</v>
      </c>
      <c r="W2274">
        <f>VLOOKUP($D2274,Artslister!$A$1:$W$100,12,FALSE)</f>
        <v>0</v>
      </c>
      <c r="X2274" t="str">
        <f>VLOOKUP($D2274,Artslister!$A$1:$W$100,13,FALSE)</f>
        <v>L.</v>
      </c>
      <c r="Y2274" t="str">
        <f>VLOOKUP($D2274,Artslister!$A$1:$W$100,15,FALSE)</f>
        <v>LC</v>
      </c>
      <c r="Z2274" t="e">
        <f>VLOOKUP($D2274,Artslister!$A$1:$W$100,17,FALSE)</f>
        <v>#N/A</v>
      </c>
    </row>
    <row r="2275" spans="1:26" x14ac:dyDescent="0.3">
      <c r="A2275" t="s">
        <v>92</v>
      </c>
      <c r="B2275">
        <v>2022</v>
      </c>
      <c r="C2275" t="s">
        <v>1307</v>
      </c>
      <c r="D2275" t="s">
        <v>1719</v>
      </c>
      <c r="E2275">
        <v>10</v>
      </c>
      <c r="I2275">
        <v>1</v>
      </c>
      <c r="M2275" t="str">
        <f>VLOOKUP($D2275,Artslister!$A$1:$W$100,2,FALSE)</f>
        <v>Quercus robur</v>
      </c>
      <c r="N2275" t="str">
        <f>VLOOKUP($D2275,Artslister!$A$1:$W$100,3,FALSE)</f>
        <v>102156</v>
      </c>
      <c r="O2275" t="str">
        <f>VLOOKUP($D2275,Artslister!$A$1:$W$100,4,FALSE)</f>
        <v>136135</v>
      </c>
      <c r="P2275" t="str">
        <f>VLOOKUP($D2275,Artslister!$A$1:$W$100,5,FALSE)</f>
        <v>Plantae</v>
      </c>
      <c r="Q2275" t="str">
        <f>VLOOKUP($D2275,Artslister!$A$1:$W$100,6,FALSE)</f>
        <v>Magnoliophyta</v>
      </c>
      <c r="R2275" t="str">
        <f>VLOOKUP($D2275,Artslister!$A$1:$W$100,7,FALSE)</f>
        <v>Eudicots</v>
      </c>
      <c r="S2275" t="str">
        <f>VLOOKUP($D2275,Artslister!$A$1:$W$100,8,FALSE)</f>
        <v>Fagales</v>
      </c>
      <c r="T2275" t="str">
        <f>VLOOKUP($D2275,Artslister!$A$1:$W$100,9,FALSE)</f>
        <v>Fagaceae</v>
      </c>
      <c r="U2275" t="str">
        <f>VLOOKUP($D2275,Artslister!$A$1:$W$100,10,FALSE)</f>
        <v>Quercus</v>
      </c>
      <c r="V2275" t="str">
        <f>VLOOKUP($D2275,Artslister!$A$1:$W$100,11,FALSE)</f>
        <v>robur</v>
      </c>
      <c r="W2275">
        <f>VLOOKUP($D2275,Artslister!$A$1:$W$100,12,FALSE)</f>
        <v>0</v>
      </c>
      <c r="X2275" t="str">
        <f>VLOOKUP($D2275,Artslister!$A$1:$W$100,13,FALSE)</f>
        <v>L.</v>
      </c>
      <c r="Y2275" t="str">
        <f>VLOOKUP($D2275,Artslister!$A$1:$W$100,15,FALSE)</f>
        <v>LC</v>
      </c>
      <c r="Z2275" t="e">
        <f>VLOOKUP($D2275,Artslister!$A$1:$W$100,17,FALSE)</f>
        <v>#N/A</v>
      </c>
    </row>
    <row r="2276" spans="1:26" x14ac:dyDescent="0.3">
      <c r="A2276" t="s">
        <v>92</v>
      </c>
      <c r="B2276">
        <v>2022</v>
      </c>
      <c r="C2276" t="s">
        <v>1307</v>
      </c>
      <c r="D2276" t="s">
        <v>1719</v>
      </c>
      <c r="E2276">
        <v>5</v>
      </c>
      <c r="J2276">
        <v>1</v>
      </c>
      <c r="M2276" t="str">
        <f>VLOOKUP($D2276,Artslister!$A$1:$W$100,2,FALSE)</f>
        <v>Quercus robur</v>
      </c>
      <c r="N2276" t="str">
        <f>VLOOKUP($D2276,Artslister!$A$1:$W$100,3,FALSE)</f>
        <v>102156</v>
      </c>
      <c r="O2276" t="str">
        <f>VLOOKUP($D2276,Artslister!$A$1:$W$100,4,FALSE)</f>
        <v>136135</v>
      </c>
      <c r="P2276" t="str">
        <f>VLOOKUP($D2276,Artslister!$A$1:$W$100,5,FALSE)</f>
        <v>Plantae</v>
      </c>
      <c r="Q2276" t="str">
        <f>VLOOKUP($D2276,Artslister!$A$1:$W$100,6,FALSE)</f>
        <v>Magnoliophyta</v>
      </c>
      <c r="R2276" t="str">
        <f>VLOOKUP($D2276,Artslister!$A$1:$W$100,7,FALSE)</f>
        <v>Eudicots</v>
      </c>
      <c r="S2276" t="str">
        <f>VLOOKUP($D2276,Artslister!$A$1:$W$100,8,FALSE)</f>
        <v>Fagales</v>
      </c>
      <c r="T2276" t="str">
        <f>VLOOKUP($D2276,Artslister!$A$1:$W$100,9,FALSE)</f>
        <v>Fagaceae</v>
      </c>
      <c r="U2276" t="str">
        <f>VLOOKUP($D2276,Artslister!$A$1:$W$100,10,FALSE)</f>
        <v>Quercus</v>
      </c>
      <c r="V2276" t="str">
        <f>VLOOKUP($D2276,Artslister!$A$1:$W$100,11,FALSE)</f>
        <v>robur</v>
      </c>
      <c r="W2276">
        <f>VLOOKUP($D2276,Artslister!$A$1:$W$100,12,FALSE)</f>
        <v>0</v>
      </c>
      <c r="X2276" t="str">
        <f>VLOOKUP($D2276,Artslister!$A$1:$W$100,13,FALSE)</f>
        <v>L.</v>
      </c>
      <c r="Y2276" t="str">
        <f>VLOOKUP($D2276,Artslister!$A$1:$W$100,15,FALSE)</f>
        <v>LC</v>
      </c>
      <c r="Z2276" t="e">
        <f>VLOOKUP($D2276,Artslister!$A$1:$W$100,17,FALSE)</f>
        <v>#N/A</v>
      </c>
    </row>
    <row r="2277" spans="1:26" x14ac:dyDescent="0.3">
      <c r="A2277" t="s">
        <v>92</v>
      </c>
      <c r="B2277">
        <v>2022</v>
      </c>
      <c r="C2277" t="s">
        <v>1303</v>
      </c>
      <c r="D2277" t="s">
        <v>1719</v>
      </c>
      <c r="E2277">
        <v>15</v>
      </c>
      <c r="I2277">
        <v>1</v>
      </c>
      <c r="M2277" t="str">
        <f>VLOOKUP($D2277,Artslister!$A$1:$W$100,2,FALSE)</f>
        <v>Quercus robur</v>
      </c>
      <c r="N2277" t="str">
        <f>VLOOKUP($D2277,Artslister!$A$1:$W$100,3,FALSE)</f>
        <v>102156</v>
      </c>
      <c r="O2277" t="str">
        <f>VLOOKUP($D2277,Artslister!$A$1:$W$100,4,FALSE)</f>
        <v>136135</v>
      </c>
      <c r="P2277" t="str">
        <f>VLOOKUP($D2277,Artslister!$A$1:$W$100,5,FALSE)</f>
        <v>Plantae</v>
      </c>
      <c r="Q2277" t="str">
        <f>VLOOKUP($D2277,Artslister!$A$1:$W$100,6,FALSE)</f>
        <v>Magnoliophyta</v>
      </c>
      <c r="R2277" t="str">
        <f>VLOOKUP($D2277,Artslister!$A$1:$W$100,7,FALSE)</f>
        <v>Eudicots</v>
      </c>
      <c r="S2277" t="str">
        <f>VLOOKUP($D2277,Artslister!$A$1:$W$100,8,FALSE)</f>
        <v>Fagales</v>
      </c>
      <c r="T2277" t="str">
        <f>VLOOKUP($D2277,Artslister!$A$1:$W$100,9,FALSE)</f>
        <v>Fagaceae</v>
      </c>
      <c r="U2277" t="str">
        <f>VLOOKUP($D2277,Artslister!$A$1:$W$100,10,FALSE)</f>
        <v>Quercus</v>
      </c>
      <c r="V2277" t="str">
        <f>VLOOKUP($D2277,Artslister!$A$1:$W$100,11,FALSE)</f>
        <v>robur</v>
      </c>
      <c r="W2277">
        <f>VLOOKUP($D2277,Artslister!$A$1:$W$100,12,FALSE)</f>
        <v>0</v>
      </c>
      <c r="X2277" t="str">
        <f>VLOOKUP($D2277,Artslister!$A$1:$W$100,13,FALSE)</f>
        <v>L.</v>
      </c>
      <c r="Y2277" t="str">
        <f>VLOOKUP($D2277,Artslister!$A$1:$W$100,15,FALSE)</f>
        <v>LC</v>
      </c>
      <c r="Z2277" t="e">
        <f>VLOOKUP($D2277,Artslister!$A$1:$W$100,17,FALSE)</f>
        <v>#N/A</v>
      </c>
    </row>
    <row r="2278" spans="1:26" x14ac:dyDescent="0.3">
      <c r="A2278" t="s">
        <v>92</v>
      </c>
      <c r="B2278">
        <v>2022</v>
      </c>
      <c r="C2278" t="s">
        <v>1306</v>
      </c>
      <c r="D2278" t="s">
        <v>1719</v>
      </c>
      <c r="E2278">
        <v>18</v>
      </c>
      <c r="I2278">
        <v>1</v>
      </c>
      <c r="M2278" t="str">
        <f>VLOOKUP($D2278,Artslister!$A$1:$W$100,2,FALSE)</f>
        <v>Quercus robur</v>
      </c>
      <c r="N2278" t="str">
        <f>VLOOKUP($D2278,Artslister!$A$1:$W$100,3,FALSE)</f>
        <v>102156</v>
      </c>
      <c r="O2278" t="str">
        <f>VLOOKUP($D2278,Artslister!$A$1:$W$100,4,FALSE)</f>
        <v>136135</v>
      </c>
      <c r="P2278" t="str">
        <f>VLOOKUP($D2278,Artslister!$A$1:$W$100,5,FALSE)</f>
        <v>Plantae</v>
      </c>
      <c r="Q2278" t="str">
        <f>VLOOKUP($D2278,Artslister!$A$1:$W$100,6,FALSE)</f>
        <v>Magnoliophyta</v>
      </c>
      <c r="R2278" t="str">
        <f>VLOOKUP($D2278,Artslister!$A$1:$W$100,7,FALSE)</f>
        <v>Eudicots</v>
      </c>
      <c r="S2278" t="str">
        <f>VLOOKUP($D2278,Artslister!$A$1:$W$100,8,FALSE)</f>
        <v>Fagales</v>
      </c>
      <c r="T2278" t="str">
        <f>VLOOKUP($D2278,Artslister!$A$1:$W$100,9,FALSE)</f>
        <v>Fagaceae</v>
      </c>
      <c r="U2278" t="str">
        <f>VLOOKUP($D2278,Artslister!$A$1:$W$100,10,FALSE)</f>
        <v>Quercus</v>
      </c>
      <c r="V2278" t="str">
        <f>VLOOKUP($D2278,Artslister!$A$1:$W$100,11,FALSE)</f>
        <v>robur</v>
      </c>
      <c r="W2278">
        <f>VLOOKUP($D2278,Artslister!$A$1:$W$100,12,FALSE)</f>
        <v>0</v>
      </c>
      <c r="X2278" t="str">
        <f>VLOOKUP($D2278,Artslister!$A$1:$W$100,13,FALSE)</f>
        <v>L.</v>
      </c>
      <c r="Y2278" t="str">
        <f>VLOOKUP($D2278,Artslister!$A$1:$W$100,15,FALSE)</f>
        <v>LC</v>
      </c>
      <c r="Z2278" t="e">
        <f>VLOOKUP($D2278,Artslister!$A$1:$W$100,17,FALSE)</f>
        <v>#N/A</v>
      </c>
    </row>
    <row r="2279" spans="1:26" x14ac:dyDescent="0.3">
      <c r="A2279" t="s">
        <v>92</v>
      </c>
      <c r="B2279">
        <v>2022</v>
      </c>
      <c r="C2279" t="s">
        <v>1299</v>
      </c>
      <c r="D2279" t="s">
        <v>1719</v>
      </c>
      <c r="E2279">
        <v>1</v>
      </c>
      <c r="I2279">
        <v>1</v>
      </c>
      <c r="M2279" t="str">
        <f>VLOOKUP($D2279,Artslister!$A$1:$W$100,2,FALSE)</f>
        <v>Quercus robur</v>
      </c>
      <c r="N2279" t="str">
        <f>VLOOKUP($D2279,Artslister!$A$1:$W$100,3,FALSE)</f>
        <v>102156</v>
      </c>
      <c r="O2279" t="str">
        <f>VLOOKUP($D2279,Artslister!$A$1:$W$100,4,FALSE)</f>
        <v>136135</v>
      </c>
      <c r="P2279" t="str">
        <f>VLOOKUP($D2279,Artslister!$A$1:$W$100,5,FALSE)</f>
        <v>Plantae</v>
      </c>
      <c r="Q2279" t="str">
        <f>VLOOKUP($D2279,Artslister!$A$1:$W$100,6,FALSE)</f>
        <v>Magnoliophyta</v>
      </c>
      <c r="R2279" t="str">
        <f>VLOOKUP($D2279,Artslister!$A$1:$W$100,7,FALSE)</f>
        <v>Eudicots</v>
      </c>
      <c r="S2279" t="str">
        <f>VLOOKUP($D2279,Artslister!$A$1:$W$100,8,FALSE)</f>
        <v>Fagales</v>
      </c>
      <c r="T2279" t="str">
        <f>VLOOKUP($D2279,Artslister!$A$1:$W$100,9,FALSE)</f>
        <v>Fagaceae</v>
      </c>
      <c r="U2279" t="str">
        <f>VLOOKUP($D2279,Artslister!$A$1:$W$100,10,FALSE)</f>
        <v>Quercus</v>
      </c>
      <c r="V2279" t="str">
        <f>VLOOKUP($D2279,Artslister!$A$1:$W$100,11,FALSE)</f>
        <v>robur</v>
      </c>
      <c r="W2279">
        <f>VLOOKUP($D2279,Artslister!$A$1:$W$100,12,FALSE)</f>
        <v>0</v>
      </c>
      <c r="X2279" t="str">
        <f>VLOOKUP($D2279,Artslister!$A$1:$W$100,13,FALSE)</f>
        <v>L.</v>
      </c>
      <c r="Y2279" t="str">
        <f>VLOOKUP($D2279,Artslister!$A$1:$W$100,15,FALSE)</f>
        <v>LC</v>
      </c>
      <c r="Z2279" t="e">
        <f>VLOOKUP($D2279,Artslister!$A$1:$W$100,17,FALSE)</f>
        <v>#N/A</v>
      </c>
    </row>
    <row r="2280" spans="1:26" x14ac:dyDescent="0.3">
      <c r="A2280" t="s">
        <v>109</v>
      </c>
      <c r="B2280">
        <v>2018</v>
      </c>
      <c r="C2280" t="s">
        <v>1332</v>
      </c>
      <c r="D2280" t="s">
        <v>1743</v>
      </c>
      <c r="E2280">
        <v>2</v>
      </c>
      <c r="H2280">
        <v>1</v>
      </c>
      <c r="M2280" t="str">
        <f>VLOOKUP($D2280,Artslister!$A$1:$W$100,2,FALSE)</f>
        <v>Acer platanoides</v>
      </c>
      <c r="N2280" t="str">
        <f>VLOOKUP($D2280,Artslister!$A$1:$W$100,3,FALSE)</f>
        <v>103559</v>
      </c>
      <c r="O2280" t="str">
        <f>VLOOKUP($D2280,Artslister!$A$1:$W$100,4,FALSE)</f>
        <v>63519</v>
      </c>
      <c r="P2280" t="str">
        <f>VLOOKUP($D2280,Artslister!$A$1:$W$100,5,FALSE)</f>
        <v>Plantae</v>
      </c>
      <c r="Q2280" t="str">
        <f>VLOOKUP($D2280,Artslister!$A$1:$W$100,6,FALSE)</f>
        <v>Magnoliophyta</v>
      </c>
      <c r="R2280" t="str">
        <f>VLOOKUP($D2280,Artslister!$A$1:$W$100,7,FALSE)</f>
        <v>Eudicots</v>
      </c>
      <c r="S2280" t="str">
        <f>VLOOKUP($D2280,Artslister!$A$1:$W$100,8,FALSE)</f>
        <v>Sapindales</v>
      </c>
      <c r="T2280" t="str">
        <f>VLOOKUP($D2280,Artslister!$A$1:$W$100,9,FALSE)</f>
        <v>Sapindaceae</v>
      </c>
      <c r="U2280" t="str">
        <f>VLOOKUP($D2280,Artslister!$A$1:$W$100,10,FALSE)</f>
        <v>Acer</v>
      </c>
      <c r="V2280" t="str">
        <f>VLOOKUP($D2280,Artslister!$A$1:$W$100,11,FALSE)</f>
        <v>platanoides</v>
      </c>
      <c r="W2280">
        <f>VLOOKUP($D2280,Artslister!$A$1:$W$100,12,FALSE)</f>
        <v>0</v>
      </c>
      <c r="X2280" t="str">
        <f>VLOOKUP($D2280,Artslister!$A$1:$W$100,13,FALSE)</f>
        <v>L.</v>
      </c>
      <c r="Y2280" t="str">
        <f>VLOOKUP($D2280,Artslister!$A$1:$W$100,15,FALSE)</f>
        <v>LC</v>
      </c>
      <c r="Z2280" t="e">
        <f>VLOOKUP($D2280,Artslister!$A$1:$W$100,17,FALSE)</f>
        <v>#N/A</v>
      </c>
    </row>
    <row r="2281" spans="1:26" x14ac:dyDescent="0.3">
      <c r="A2281" t="s">
        <v>109</v>
      </c>
      <c r="B2281">
        <v>2018</v>
      </c>
      <c r="C2281" t="s">
        <v>1326</v>
      </c>
      <c r="D2281" t="s">
        <v>1743</v>
      </c>
      <c r="E2281">
        <v>10</v>
      </c>
      <c r="H2281">
        <v>1</v>
      </c>
      <c r="M2281" t="str">
        <f>VLOOKUP($D2281,Artslister!$A$1:$W$100,2,FALSE)</f>
        <v>Acer platanoides</v>
      </c>
      <c r="N2281" t="str">
        <f>VLOOKUP($D2281,Artslister!$A$1:$W$100,3,FALSE)</f>
        <v>103559</v>
      </c>
      <c r="O2281" t="str">
        <f>VLOOKUP($D2281,Artslister!$A$1:$W$100,4,FALSE)</f>
        <v>63519</v>
      </c>
      <c r="P2281" t="str">
        <f>VLOOKUP($D2281,Artslister!$A$1:$W$100,5,FALSE)</f>
        <v>Plantae</v>
      </c>
      <c r="Q2281" t="str">
        <f>VLOOKUP($D2281,Artslister!$A$1:$W$100,6,FALSE)</f>
        <v>Magnoliophyta</v>
      </c>
      <c r="R2281" t="str">
        <f>VLOOKUP($D2281,Artslister!$A$1:$W$100,7,FALSE)</f>
        <v>Eudicots</v>
      </c>
      <c r="S2281" t="str">
        <f>VLOOKUP($D2281,Artslister!$A$1:$W$100,8,FALSE)</f>
        <v>Sapindales</v>
      </c>
      <c r="T2281" t="str">
        <f>VLOOKUP($D2281,Artslister!$A$1:$W$100,9,FALSE)</f>
        <v>Sapindaceae</v>
      </c>
      <c r="U2281" t="str">
        <f>VLOOKUP($D2281,Artslister!$A$1:$W$100,10,FALSE)</f>
        <v>Acer</v>
      </c>
      <c r="V2281" t="str">
        <f>VLOOKUP($D2281,Artslister!$A$1:$W$100,11,FALSE)</f>
        <v>platanoides</v>
      </c>
      <c r="W2281">
        <f>VLOOKUP($D2281,Artslister!$A$1:$W$100,12,FALSE)</f>
        <v>0</v>
      </c>
      <c r="X2281" t="str">
        <f>VLOOKUP($D2281,Artslister!$A$1:$W$100,13,FALSE)</f>
        <v>L.</v>
      </c>
      <c r="Y2281" t="str">
        <f>VLOOKUP($D2281,Artslister!$A$1:$W$100,15,FALSE)</f>
        <v>LC</v>
      </c>
      <c r="Z2281" t="e">
        <f>VLOOKUP($D2281,Artslister!$A$1:$W$100,17,FALSE)</f>
        <v>#N/A</v>
      </c>
    </row>
    <row r="2282" spans="1:26" x14ac:dyDescent="0.3">
      <c r="A2282" t="s">
        <v>69</v>
      </c>
      <c r="B2282">
        <v>2018</v>
      </c>
      <c r="C2282" t="s">
        <v>1388</v>
      </c>
      <c r="D2282" t="s">
        <v>1743</v>
      </c>
      <c r="E2282">
        <v>1</v>
      </c>
      <c r="H2282">
        <v>1</v>
      </c>
      <c r="M2282" t="str">
        <f>VLOOKUP($D2282,Artslister!$A$1:$W$100,2,FALSE)</f>
        <v>Acer platanoides</v>
      </c>
      <c r="N2282" t="str">
        <f>VLOOKUP($D2282,Artslister!$A$1:$W$100,3,FALSE)</f>
        <v>103559</v>
      </c>
      <c r="O2282" t="str">
        <f>VLOOKUP($D2282,Artslister!$A$1:$W$100,4,FALSE)</f>
        <v>63519</v>
      </c>
      <c r="P2282" t="str">
        <f>VLOOKUP($D2282,Artslister!$A$1:$W$100,5,FALSE)</f>
        <v>Plantae</v>
      </c>
      <c r="Q2282" t="str">
        <f>VLOOKUP($D2282,Artslister!$A$1:$W$100,6,FALSE)</f>
        <v>Magnoliophyta</v>
      </c>
      <c r="R2282" t="str">
        <f>VLOOKUP($D2282,Artslister!$A$1:$W$100,7,FALSE)</f>
        <v>Eudicots</v>
      </c>
      <c r="S2282" t="str">
        <f>VLOOKUP($D2282,Artslister!$A$1:$W$100,8,FALSE)</f>
        <v>Sapindales</v>
      </c>
      <c r="T2282" t="str">
        <f>VLOOKUP($D2282,Artslister!$A$1:$W$100,9,FALSE)</f>
        <v>Sapindaceae</v>
      </c>
      <c r="U2282" t="str">
        <f>VLOOKUP($D2282,Artslister!$A$1:$W$100,10,FALSE)</f>
        <v>Acer</v>
      </c>
      <c r="V2282" t="str">
        <f>VLOOKUP($D2282,Artslister!$A$1:$W$100,11,FALSE)</f>
        <v>platanoides</v>
      </c>
      <c r="W2282">
        <f>VLOOKUP($D2282,Artslister!$A$1:$W$100,12,FALSE)</f>
        <v>0</v>
      </c>
      <c r="X2282" t="str">
        <f>VLOOKUP($D2282,Artslister!$A$1:$W$100,13,FALSE)</f>
        <v>L.</v>
      </c>
      <c r="Y2282" t="str">
        <f>VLOOKUP($D2282,Artslister!$A$1:$W$100,15,FALSE)</f>
        <v>LC</v>
      </c>
      <c r="Z2282" t="e">
        <f>VLOOKUP($D2282,Artslister!$A$1:$W$100,17,FALSE)</f>
        <v>#N/A</v>
      </c>
    </row>
    <row r="2283" spans="1:26" x14ac:dyDescent="0.3">
      <c r="A2283" t="s">
        <v>143</v>
      </c>
      <c r="B2283">
        <v>2018</v>
      </c>
      <c r="C2283" t="s">
        <v>1676</v>
      </c>
      <c r="D2283" t="s">
        <v>1743</v>
      </c>
      <c r="E2283" t="s">
        <v>503</v>
      </c>
      <c r="H2283">
        <v>1</v>
      </c>
      <c r="M2283" t="str">
        <f>VLOOKUP($D2283,Artslister!$A$1:$W$100,2,FALSE)</f>
        <v>Acer platanoides</v>
      </c>
      <c r="N2283" t="str">
        <f>VLOOKUP($D2283,Artslister!$A$1:$W$100,3,FALSE)</f>
        <v>103559</v>
      </c>
      <c r="O2283" t="str">
        <f>VLOOKUP($D2283,Artslister!$A$1:$W$100,4,FALSE)</f>
        <v>63519</v>
      </c>
      <c r="P2283" t="str">
        <f>VLOOKUP($D2283,Artslister!$A$1:$W$100,5,FALSE)</f>
        <v>Plantae</v>
      </c>
      <c r="Q2283" t="str">
        <f>VLOOKUP($D2283,Artslister!$A$1:$W$100,6,FALSE)</f>
        <v>Magnoliophyta</v>
      </c>
      <c r="R2283" t="str">
        <f>VLOOKUP($D2283,Artslister!$A$1:$W$100,7,FALSE)</f>
        <v>Eudicots</v>
      </c>
      <c r="S2283" t="str">
        <f>VLOOKUP($D2283,Artslister!$A$1:$W$100,8,FALSE)</f>
        <v>Sapindales</v>
      </c>
      <c r="T2283" t="str">
        <f>VLOOKUP($D2283,Artslister!$A$1:$W$100,9,FALSE)</f>
        <v>Sapindaceae</v>
      </c>
      <c r="U2283" t="str">
        <f>VLOOKUP($D2283,Artslister!$A$1:$W$100,10,FALSE)</f>
        <v>Acer</v>
      </c>
      <c r="V2283" t="str">
        <f>VLOOKUP($D2283,Artslister!$A$1:$W$100,11,FALSE)</f>
        <v>platanoides</v>
      </c>
      <c r="W2283">
        <f>VLOOKUP($D2283,Artslister!$A$1:$W$100,12,FALSE)</f>
        <v>0</v>
      </c>
      <c r="X2283" t="str">
        <f>VLOOKUP($D2283,Artslister!$A$1:$W$100,13,FALSE)</f>
        <v>L.</v>
      </c>
      <c r="Y2283" t="str">
        <f>VLOOKUP($D2283,Artslister!$A$1:$W$100,15,FALSE)</f>
        <v>LC</v>
      </c>
      <c r="Z2283" t="e">
        <f>VLOOKUP($D2283,Artslister!$A$1:$W$100,17,FALSE)</f>
        <v>#N/A</v>
      </c>
    </row>
    <row r="2284" spans="1:26" x14ac:dyDescent="0.3">
      <c r="A2284" t="s">
        <v>127</v>
      </c>
      <c r="B2284">
        <v>2019</v>
      </c>
      <c r="C2284" t="s">
        <v>1122</v>
      </c>
      <c r="D2284" t="s">
        <v>1743</v>
      </c>
      <c r="E2284">
        <v>5</v>
      </c>
      <c r="H2284">
        <v>1</v>
      </c>
      <c r="M2284" t="str">
        <f>VLOOKUP($D2284,Artslister!$A$1:$W$100,2,FALSE)</f>
        <v>Acer platanoides</v>
      </c>
      <c r="N2284" t="str">
        <f>VLOOKUP($D2284,Artslister!$A$1:$W$100,3,FALSE)</f>
        <v>103559</v>
      </c>
      <c r="O2284" t="str">
        <f>VLOOKUP($D2284,Artslister!$A$1:$W$100,4,FALSE)</f>
        <v>63519</v>
      </c>
      <c r="P2284" t="str">
        <f>VLOOKUP($D2284,Artslister!$A$1:$W$100,5,FALSE)</f>
        <v>Plantae</v>
      </c>
      <c r="Q2284" t="str">
        <f>VLOOKUP($D2284,Artslister!$A$1:$W$100,6,FALSE)</f>
        <v>Magnoliophyta</v>
      </c>
      <c r="R2284" t="str">
        <f>VLOOKUP($D2284,Artslister!$A$1:$W$100,7,FALSE)</f>
        <v>Eudicots</v>
      </c>
      <c r="S2284" t="str">
        <f>VLOOKUP($D2284,Artslister!$A$1:$W$100,8,FALSE)</f>
        <v>Sapindales</v>
      </c>
      <c r="T2284" t="str">
        <f>VLOOKUP($D2284,Artslister!$A$1:$W$100,9,FALSE)</f>
        <v>Sapindaceae</v>
      </c>
      <c r="U2284" t="str">
        <f>VLOOKUP($D2284,Artslister!$A$1:$W$100,10,FALSE)</f>
        <v>Acer</v>
      </c>
      <c r="V2284" t="str">
        <f>VLOOKUP($D2284,Artslister!$A$1:$W$100,11,FALSE)</f>
        <v>platanoides</v>
      </c>
      <c r="W2284">
        <f>VLOOKUP($D2284,Artslister!$A$1:$W$100,12,FALSE)</f>
        <v>0</v>
      </c>
      <c r="X2284" t="str">
        <f>VLOOKUP($D2284,Artslister!$A$1:$W$100,13,FALSE)</f>
        <v>L.</v>
      </c>
      <c r="Y2284" t="str">
        <f>VLOOKUP($D2284,Artslister!$A$1:$W$100,15,FALSE)</f>
        <v>LC</v>
      </c>
      <c r="Z2284" t="e">
        <f>VLOOKUP($D2284,Artslister!$A$1:$W$100,17,FALSE)</f>
        <v>#N/A</v>
      </c>
    </row>
    <row r="2285" spans="1:26" x14ac:dyDescent="0.3">
      <c r="A2285" t="s">
        <v>109</v>
      </c>
      <c r="B2285">
        <v>2019</v>
      </c>
      <c r="C2285" t="s">
        <v>1332</v>
      </c>
      <c r="D2285" t="s">
        <v>1743</v>
      </c>
      <c r="E2285">
        <v>1</v>
      </c>
      <c r="H2285">
        <v>1</v>
      </c>
      <c r="M2285" t="str">
        <f>VLOOKUP($D2285,Artslister!$A$1:$W$100,2,FALSE)</f>
        <v>Acer platanoides</v>
      </c>
      <c r="N2285" t="str">
        <f>VLOOKUP($D2285,Artslister!$A$1:$W$100,3,FALSE)</f>
        <v>103559</v>
      </c>
      <c r="O2285" t="str">
        <f>VLOOKUP($D2285,Artslister!$A$1:$W$100,4,FALSE)</f>
        <v>63519</v>
      </c>
      <c r="P2285" t="str">
        <f>VLOOKUP($D2285,Artslister!$A$1:$W$100,5,FALSE)</f>
        <v>Plantae</v>
      </c>
      <c r="Q2285" t="str">
        <f>VLOOKUP($D2285,Artslister!$A$1:$W$100,6,FALSE)</f>
        <v>Magnoliophyta</v>
      </c>
      <c r="R2285" t="str">
        <f>VLOOKUP($D2285,Artslister!$A$1:$W$100,7,FALSE)</f>
        <v>Eudicots</v>
      </c>
      <c r="S2285" t="str">
        <f>VLOOKUP($D2285,Artslister!$A$1:$W$100,8,FALSE)</f>
        <v>Sapindales</v>
      </c>
      <c r="T2285" t="str">
        <f>VLOOKUP($D2285,Artslister!$A$1:$W$100,9,FALSE)</f>
        <v>Sapindaceae</v>
      </c>
      <c r="U2285" t="str">
        <f>VLOOKUP($D2285,Artslister!$A$1:$W$100,10,FALSE)</f>
        <v>Acer</v>
      </c>
      <c r="V2285" t="str">
        <f>VLOOKUP($D2285,Artslister!$A$1:$W$100,11,FALSE)</f>
        <v>platanoides</v>
      </c>
      <c r="W2285">
        <f>VLOOKUP($D2285,Artslister!$A$1:$W$100,12,FALSE)</f>
        <v>0</v>
      </c>
      <c r="X2285" t="str">
        <f>VLOOKUP($D2285,Artslister!$A$1:$W$100,13,FALSE)</f>
        <v>L.</v>
      </c>
      <c r="Y2285" t="str">
        <f>VLOOKUP($D2285,Artslister!$A$1:$W$100,15,FALSE)</f>
        <v>LC</v>
      </c>
      <c r="Z2285" t="e">
        <f>VLOOKUP($D2285,Artslister!$A$1:$W$100,17,FALSE)</f>
        <v>#N/A</v>
      </c>
    </row>
    <row r="2286" spans="1:26" x14ac:dyDescent="0.3">
      <c r="A2286" t="s">
        <v>109</v>
      </c>
      <c r="B2286">
        <v>2019</v>
      </c>
      <c r="C2286" t="s">
        <v>1326</v>
      </c>
      <c r="D2286" t="s">
        <v>1743</v>
      </c>
      <c r="E2286">
        <v>3</v>
      </c>
      <c r="H2286">
        <v>1</v>
      </c>
      <c r="M2286" t="str">
        <f>VLOOKUP($D2286,Artslister!$A$1:$W$100,2,FALSE)</f>
        <v>Acer platanoides</v>
      </c>
      <c r="N2286" t="str">
        <f>VLOOKUP($D2286,Artslister!$A$1:$W$100,3,FALSE)</f>
        <v>103559</v>
      </c>
      <c r="O2286" t="str">
        <f>VLOOKUP($D2286,Artslister!$A$1:$W$100,4,FALSE)</f>
        <v>63519</v>
      </c>
      <c r="P2286" t="str">
        <f>VLOOKUP($D2286,Artslister!$A$1:$W$100,5,FALSE)</f>
        <v>Plantae</v>
      </c>
      <c r="Q2286" t="str">
        <f>VLOOKUP($D2286,Artslister!$A$1:$W$100,6,FALSE)</f>
        <v>Magnoliophyta</v>
      </c>
      <c r="R2286" t="str">
        <f>VLOOKUP($D2286,Artslister!$A$1:$W$100,7,FALSE)</f>
        <v>Eudicots</v>
      </c>
      <c r="S2286" t="str">
        <f>VLOOKUP($D2286,Artslister!$A$1:$W$100,8,FALSE)</f>
        <v>Sapindales</v>
      </c>
      <c r="T2286" t="str">
        <f>VLOOKUP($D2286,Artslister!$A$1:$W$100,9,FALSE)</f>
        <v>Sapindaceae</v>
      </c>
      <c r="U2286" t="str">
        <f>VLOOKUP($D2286,Artslister!$A$1:$W$100,10,FALSE)</f>
        <v>Acer</v>
      </c>
      <c r="V2286" t="str">
        <f>VLOOKUP($D2286,Artslister!$A$1:$W$100,11,FALSE)</f>
        <v>platanoides</v>
      </c>
      <c r="W2286">
        <f>VLOOKUP($D2286,Artslister!$A$1:$W$100,12,FALSE)</f>
        <v>0</v>
      </c>
      <c r="X2286" t="str">
        <f>VLOOKUP($D2286,Artslister!$A$1:$W$100,13,FALSE)</f>
        <v>L.</v>
      </c>
      <c r="Y2286" t="str">
        <f>VLOOKUP($D2286,Artslister!$A$1:$W$100,15,FALSE)</f>
        <v>LC</v>
      </c>
      <c r="Z2286" t="e">
        <f>VLOOKUP($D2286,Artslister!$A$1:$W$100,17,FALSE)</f>
        <v>#N/A</v>
      </c>
    </row>
    <row r="2287" spans="1:26" x14ac:dyDescent="0.3">
      <c r="A2287" t="s">
        <v>146</v>
      </c>
      <c r="B2287">
        <v>2019</v>
      </c>
      <c r="C2287" t="s">
        <v>1455</v>
      </c>
      <c r="D2287" t="s">
        <v>1743</v>
      </c>
      <c r="E2287">
        <v>1</v>
      </c>
      <c r="H2287">
        <v>1</v>
      </c>
      <c r="M2287" t="str">
        <f>VLOOKUP($D2287,Artslister!$A$1:$W$100,2,FALSE)</f>
        <v>Acer platanoides</v>
      </c>
      <c r="N2287" t="str">
        <f>VLOOKUP($D2287,Artslister!$A$1:$W$100,3,FALSE)</f>
        <v>103559</v>
      </c>
      <c r="O2287" t="str">
        <f>VLOOKUP($D2287,Artslister!$A$1:$W$100,4,FALSE)</f>
        <v>63519</v>
      </c>
      <c r="P2287" t="str">
        <f>VLOOKUP($D2287,Artslister!$A$1:$W$100,5,FALSE)</f>
        <v>Plantae</v>
      </c>
      <c r="Q2287" t="str">
        <f>VLOOKUP($D2287,Artslister!$A$1:$W$100,6,FALSE)</f>
        <v>Magnoliophyta</v>
      </c>
      <c r="R2287" t="str">
        <f>VLOOKUP($D2287,Artslister!$A$1:$W$100,7,FALSE)</f>
        <v>Eudicots</v>
      </c>
      <c r="S2287" t="str">
        <f>VLOOKUP($D2287,Artslister!$A$1:$W$100,8,FALSE)</f>
        <v>Sapindales</v>
      </c>
      <c r="T2287" t="str">
        <f>VLOOKUP($D2287,Artslister!$A$1:$W$100,9,FALSE)</f>
        <v>Sapindaceae</v>
      </c>
      <c r="U2287" t="str">
        <f>VLOOKUP($D2287,Artslister!$A$1:$W$100,10,FALSE)</f>
        <v>Acer</v>
      </c>
      <c r="V2287" t="str">
        <f>VLOOKUP($D2287,Artslister!$A$1:$W$100,11,FALSE)</f>
        <v>platanoides</v>
      </c>
      <c r="W2287">
        <f>VLOOKUP($D2287,Artslister!$A$1:$W$100,12,FALSE)</f>
        <v>0</v>
      </c>
      <c r="X2287" t="str">
        <f>VLOOKUP($D2287,Artslister!$A$1:$W$100,13,FALSE)</f>
        <v>L.</v>
      </c>
      <c r="Y2287" t="str">
        <f>VLOOKUP($D2287,Artslister!$A$1:$W$100,15,FALSE)</f>
        <v>LC</v>
      </c>
      <c r="Z2287" t="e">
        <f>VLOOKUP($D2287,Artslister!$A$1:$W$100,17,FALSE)</f>
        <v>#N/A</v>
      </c>
    </row>
    <row r="2288" spans="1:26" x14ac:dyDescent="0.3">
      <c r="A2288" t="s">
        <v>127</v>
      </c>
      <c r="B2288">
        <v>2020</v>
      </c>
      <c r="C2288" t="s">
        <v>1122</v>
      </c>
      <c r="D2288" t="s">
        <v>1743</v>
      </c>
      <c r="E2288">
        <v>10</v>
      </c>
      <c r="H2288">
        <v>1</v>
      </c>
      <c r="M2288" t="str">
        <f>VLOOKUP($D2288,Artslister!$A$1:$W$100,2,FALSE)</f>
        <v>Acer platanoides</v>
      </c>
      <c r="N2288" t="str">
        <f>VLOOKUP($D2288,Artslister!$A$1:$W$100,3,FALSE)</f>
        <v>103559</v>
      </c>
      <c r="O2288" t="str">
        <f>VLOOKUP($D2288,Artslister!$A$1:$W$100,4,FALSE)</f>
        <v>63519</v>
      </c>
      <c r="P2288" t="str">
        <f>VLOOKUP($D2288,Artslister!$A$1:$W$100,5,FALSE)</f>
        <v>Plantae</v>
      </c>
      <c r="Q2288" t="str">
        <f>VLOOKUP($D2288,Artslister!$A$1:$W$100,6,FALSE)</f>
        <v>Magnoliophyta</v>
      </c>
      <c r="R2288" t="str">
        <f>VLOOKUP($D2288,Artslister!$A$1:$W$100,7,FALSE)</f>
        <v>Eudicots</v>
      </c>
      <c r="S2288" t="str">
        <f>VLOOKUP($D2288,Artslister!$A$1:$W$100,8,FALSE)</f>
        <v>Sapindales</v>
      </c>
      <c r="T2288" t="str">
        <f>VLOOKUP($D2288,Artslister!$A$1:$W$100,9,FALSE)</f>
        <v>Sapindaceae</v>
      </c>
      <c r="U2288" t="str">
        <f>VLOOKUP($D2288,Artslister!$A$1:$W$100,10,FALSE)</f>
        <v>Acer</v>
      </c>
      <c r="V2288" t="str">
        <f>VLOOKUP($D2288,Artslister!$A$1:$W$100,11,FALSE)</f>
        <v>platanoides</v>
      </c>
      <c r="W2288">
        <f>VLOOKUP($D2288,Artslister!$A$1:$W$100,12,FALSE)</f>
        <v>0</v>
      </c>
      <c r="X2288" t="str">
        <f>VLOOKUP($D2288,Artslister!$A$1:$W$100,13,FALSE)</f>
        <v>L.</v>
      </c>
      <c r="Y2288" t="str">
        <f>VLOOKUP($D2288,Artslister!$A$1:$W$100,15,FALSE)</f>
        <v>LC</v>
      </c>
      <c r="Z2288" t="e">
        <f>VLOOKUP($D2288,Artslister!$A$1:$W$100,17,FALSE)</f>
        <v>#N/A</v>
      </c>
    </row>
    <row r="2289" spans="1:26" x14ac:dyDescent="0.3">
      <c r="A2289" t="s">
        <v>143</v>
      </c>
      <c r="B2289">
        <v>2020</v>
      </c>
      <c r="C2289" t="s">
        <v>1676</v>
      </c>
      <c r="D2289" t="s">
        <v>1743</v>
      </c>
      <c r="E2289">
        <v>0.1</v>
      </c>
      <c r="H2289">
        <v>1</v>
      </c>
      <c r="M2289" t="str">
        <f>VLOOKUP($D2289,Artslister!$A$1:$W$100,2,FALSE)</f>
        <v>Acer platanoides</v>
      </c>
      <c r="N2289" t="str">
        <f>VLOOKUP($D2289,Artslister!$A$1:$W$100,3,FALSE)</f>
        <v>103559</v>
      </c>
      <c r="O2289" t="str">
        <f>VLOOKUP($D2289,Artslister!$A$1:$W$100,4,FALSE)</f>
        <v>63519</v>
      </c>
      <c r="P2289" t="str">
        <f>VLOOKUP($D2289,Artslister!$A$1:$W$100,5,FALSE)</f>
        <v>Plantae</v>
      </c>
      <c r="Q2289" t="str">
        <f>VLOOKUP($D2289,Artslister!$A$1:$W$100,6,FALSE)</f>
        <v>Magnoliophyta</v>
      </c>
      <c r="R2289" t="str">
        <f>VLOOKUP($D2289,Artslister!$A$1:$W$100,7,FALSE)</f>
        <v>Eudicots</v>
      </c>
      <c r="S2289" t="str">
        <f>VLOOKUP($D2289,Artslister!$A$1:$W$100,8,FALSE)</f>
        <v>Sapindales</v>
      </c>
      <c r="T2289" t="str">
        <f>VLOOKUP($D2289,Artslister!$A$1:$W$100,9,FALSE)</f>
        <v>Sapindaceae</v>
      </c>
      <c r="U2289" t="str">
        <f>VLOOKUP($D2289,Artslister!$A$1:$W$100,10,FALSE)</f>
        <v>Acer</v>
      </c>
      <c r="V2289" t="str">
        <f>VLOOKUP($D2289,Artslister!$A$1:$W$100,11,FALSE)</f>
        <v>platanoides</v>
      </c>
      <c r="W2289">
        <f>VLOOKUP($D2289,Artslister!$A$1:$W$100,12,FALSE)</f>
        <v>0</v>
      </c>
      <c r="X2289" t="str">
        <f>VLOOKUP($D2289,Artslister!$A$1:$W$100,13,FALSE)</f>
        <v>L.</v>
      </c>
      <c r="Y2289" t="str">
        <f>VLOOKUP($D2289,Artslister!$A$1:$W$100,15,FALSE)</f>
        <v>LC</v>
      </c>
      <c r="Z2289" t="e">
        <f>VLOOKUP($D2289,Artslister!$A$1:$W$100,17,FALSE)</f>
        <v>#N/A</v>
      </c>
    </row>
    <row r="2290" spans="1:26" x14ac:dyDescent="0.3">
      <c r="A2290" t="s">
        <v>127</v>
      </c>
      <c r="B2290">
        <v>2021</v>
      </c>
      <c r="C2290" t="s">
        <v>1122</v>
      </c>
      <c r="D2290" t="s">
        <v>1743</v>
      </c>
      <c r="E2290">
        <v>1</v>
      </c>
      <c r="H2290">
        <v>1</v>
      </c>
      <c r="I2290">
        <v>1</v>
      </c>
      <c r="M2290" t="str">
        <f>VLOOKUP($D2290,Artslister!$A$1:$W$100,2,FALSE)</f>
        <v>Acer platanoides</v>
      </c>
      <c r="N2290" t="str">
        <f>VLOOKUP($D2290,Artslister!$A$1:$W$100,3,FALSE)</f>
        <v>103559</v>
      </c>
      <c r="O2290" t="str">
        <f>VLOOKUP($D2290,Artslister!$A$1:$W$100,4,FALSE)</f>
        <v>63519</v>
      </c>
      <c r="P2290" t="str">
        <f>VLOOKUP($D2290,Artslister!$A$1:$W$100,5,FALSE)</f>
        <v>Plantae</v>
      </c>
      <c r="Q2290" t="str">
        <f>VLOOKUP($D2290,Artslister!$A$1:$W$100,6,FALSE)</f>
        <v>Magnoliophyta</v>
      </c>
      <c r="R2290" t="str">
        <f>VLOOKUP($D2290,Artslister!$A$1:$W$100,7,FALSE)</f>
        <v>Eudicots</v>
      </c>
      <c r="S2290" t="str">
        <f>VLOOKUP($D2290,Artslister!$A$1:$W$100,8,FALSE)</f>
        <v>Sapindales</v>
      </c>
      <c r="T2290" t="str">
        <f>VLOOKUP($D2290,Artslister!$A$1:$W$100,9,FALSE)</f>
        <v>Sapindaceae</v>
      </c>
      <c r="U2290" t="str">
        <f>VLOOKUP($D2290,Artslister!$A$1:$W$100,10,FALSE)</f>
        <v>Acer</v>
      </c>
      <c r="V2290" t="str">
        <f>VLOOKUP($D2290,Artslister!$A$1:$W$100,11,FALSE)</f>
        <v>platanoides</v>
      </c>
      <c r="W2290">
        <f>VLOOKUP($D2290,Artslister!$A$1:$W$100,12,FALSE)</f>
        <v>0</v>
      </c>
      <c r="X2290" t="str">
        <f>VLOOKUP($D2290,Artslister!$A$1:$W$100,13,FALSE)</f>
        <v>L.</v>
      </c>
      <c r="Y2290" t="str">
        <f>VLOOKUP($D2290,Artslister!$A$1:$W$100,15,FALSE)</f>
        <v>LC</v>
      </c>
      <c r="Z2290" t="e">
        <f>VLOOKUP($D2290,Artslister!$A$1:$W$100,17,FALSE)</f>
        <v>#N/A</v>
      </c>
    </row>
    <row r="2291" spans="1:26" x14ac:dyDescent="0.3">
      <c r="A2291" t="s">
        <v>109</v>
      </c>
      <c r="B2291">
        <v>2022</v>
      </c>
      <c r="C2291" t="s">
        <v>1326</v>
      </c>
      <c r="D2291" t="s">
        <v>1743</v>
      </c>
      <c r="E2291">
        <v>3</v>
      </c>
      <c r="J2291">
        <v>1</v>
      </c>
      <c r="M2291" t="str">
        <f>VLOOKUP($D2291,Artslister!$A$1:$W$100,2,FALSE)</f>
        <v>Acer platanoides</v>
      </c>
      <c r="N2291" t="str">
        <f>VLOOKUP($D2291,Artslister!$A$1:$W$100,3,FALSE)</f>
        <v>103559</v>
      </c>
      <c r="O2291" t="str">
        <f>VLOOKUP($D2291,Artslister!$A$1:$W$100,4,FALSE)</f>
        <v>63519</v>
      </c>
      <c r="P2291" t="str">
        <f>VLOOKUP($D2291,Artslister!$A$1:$W$100,5,FALSE)</f>
        <v>Plantae</v>
      </c>
      <c r="Q2291" t="str">
        <f>VLOOKUP($D2291,Artslister!$A$1:$W$100,6,FALSE)</f>
        <v>Magnoliophyta</v>
      </c>
      <c r="R2291" t="str">
        <f>VLOOKUP($D2291,Artslister!$A$1:$W$100,7,FALSE)</f>
        <v>Eudicots</v>
      </c>
      <c r="S2291" t="str">
        <f>VLOOKUP($D2291,Artslister!$A$1:$W$100,8,FALSE)</f>
        <v>Sapindales</v>
      </c>
      <c r="T2291" t="str">
        <f>VLOOKUP($D2291,Artslister!$A$1:$W$100,9,FALSE)</f>
        <v>Sapindaceae</v>
      </c>
      <c r="U2291" t="str">
        <f>VLOOKUP($D2291,Artslister!$A$1:$W$100,10,FALSE)</f>
        <v>Acer</v>
      </c>
      <c r="V2291" t="str">
        <f>VLOOKUP($D2291,Artslister!$A$1:$W$100,11,FALSE)</f>
        <v>platanoides</v>
      </c>
      <c r="W2291">
        <f>VLOOKUP($D2291,Artslister!$A$1:$W$100,12,FALSE)</f>
        <v>0</v>
      </c>
      <c r="X2291" t="str">
        <f>VLOOKUP($D2291,Artslister!$A$1:$W$100,13,FALSE)</f>
        <v>L.</v>
      </c>
      <c r="Y2291" t="str">
        <f>VLOOKUP($D2291,Artslister!$A$1:$W$100,15,FALSE)</f>
        <v>LC</v>
      </c>
      <c r="Z2291" t="e">
        <f>VLOOKUP($D2291,Artslister!$A$1:$W$100,17,FALSE)</f>
        <v>#N/A</v>
      </c>
    </row>
    <row r="2292" spans="1:26" x14ac:dyDescent="0.3">
      <c r="A2292" s="58" t="s">
        <v>114</v>
      </c>
      <c r="B2292" s="58">
        <v>2022</v>
      </c>
      <c r="C2292" t="s">
        <v>1353</v>
      </c>
      <c r="D2292" t="s">
        <v>1743</v>
      </c>
      <c r="E2292">
        <v>10</v>
      </c>
      <c r="J2292">
        <v>1</v>
      </c>
      <c r="M2292" t="str">
        <f>VLOOKUP($D2292,Artslister!$A$1:$W$100,2,FALSE)</f>
        <v>Acer platanoides</v>
      </c>
      <c r="N2292" t="str">
        <f>VLOOKUP($D2292,Artslister!$A$1:$W$100,3,FALSE)</f>
        <v>103559</v>
      </c>
      <c r="O2292" t="str">
        <f>VLOOKUP($D2292,Artslister!$A$1:$W$100,4,FALSE)</f>
        <v>63519</v>
      </c>
      <c r="P2292" t="str">
        <f>VLOOKUP($D2292,Artslister!$A$1:$W$100,5,FALSE)</f>
        <v>Plantae</v>
      </c>
      <c r="Q2292" t="str">
        <f>VLOOKUP($D2292,Artslister!$A$1:$W$100,6,FALSE)</f>
        <v>Magnoliophyta</v>
      </c>
      <c r="R2292" t="str">
        <f>VLOOKUP($D2292,Artslister!$A$1:$W$100,7,FALSE)</f>
        <v>Eudicots</v>
      </c>
      <c r="S2292" t="str">
        <f>VLOOKUP($D2292,Artslister!$A$1:$W$100,8,FALSE)</f>
        <v>Sapindales</v>
      </c>
      <c r="T2292" t="str">
        <f>VLOOKUP($D2292,Artslister!$A$1:$W$100,9,FALSE)</f>
        <v>Sapindaceae</v>
      </c>
      <c r="U2292" t="str">
        <f>VLOOKUP($D2292,Artslister!$A$1:$W$100,10,FALSE)</f>
        <v>Acer</v>
      </c>
      <c r="V2292" t="str">
        <f>VLOOKUP($D2292,Artslister!$A$1:$W$100,11,FALSE)</f>
        <v>platanoides</v>
      </c>
      <c r="W2292">
        <f>VLOOKUP($D2292,Artslister!$A$1:$W$100,12,FALSE)</f>
        <v>0</v>
      </c>
      <c r="X2292" t="str">
        <f>VLOOKUP($D2292,Artslister!$A$1:$W$100,13,FALSE)</f>
        <v>L.</v>
      </c>
      <c r="Y2292" t="str">
        <f>VLOOKUP($D2292,Artslister!$A$1:$W$100,15,FALSE)</f>
        <v>LC</v>
      </c>
      <c r="Z2292" t="e">
        <f>VLOOKUP($D2292,Artslister!$A$1:$W$100,17,FALSE)</f>
        <v>#N/A</v>
      </c>
    </row>
    <row r="2293" spans="1:26" x14ac:dyDescent="0.3">
      <c r="A2293" t="s">
        <v>56</v>
      </c>
      <c r="B2293">
        <v>2021</v>
      </c>
      <c r="C2293" t="s">
        <v>1500</v>
      </c>
      <c r="D2293" t="s">
        <v>1788</v>
      </c>
      <c r="E2293">
        <v>1</v>
      </c>
      <c r="G2293">
        <v>1</v>
      </c>
      <c r="H2293">
        <v>1</v>
      </c>
      <c r="J2293">
        <v>1</v>
      </c>
      <c r="M2293" t="str">
        <f>VLOOKUP($D2293,Artslister!$A$1:$W$100,2,FALSE)</f>
        <v>Cotoneaster divaricatus</v>
      </c>
      <c r="N2293" t="str">
        <f>VLOOKUP($D2293,Artslister!$A$1:$W$100,3,FALSE)</f>
        <v>103273</v>
      </c>
      <c r="O2293" t="str">
        <f>VLOOKUP($D2293,Artslister!$A$1:$W$100,4,FALSE)</f>
        <v>132022</v>
      </c>
      <c r="P2293" t="str">
        <f>VLOOKUP($D2293,Artslister!$A$1:$W$100,5,FALSE)</f>
        <v>Plantae</v>
      </c>
      <c r="Q2293" t="str">
        <f>VLOOKUP($D2293,Artslister!$A$1:$W$100,6,FALSE)</f>
        <v>Magnoliophyta</v>
      </c>
      <c r="R2293" t="str">
        <f>VLOOKUP($D2293,Artslister!$A$1:$W$100,7,FALSE)</f>
        <v>Eudicots</v>
      </c>
      <c r="S2293" t="str">
        <f>VLOOKUP($D2293,Artslister!$A$1:$W$100,8,FALSE)</f>
        <v>Rosales</v>
      </c>
      <c r="T2293" t="str">
        <f>VLOOKUP($D2293,Artslister!$A$1:$W$100,9,FALSE)</f>
        <v>Rosaceae</v>
      </c>
      <c r="U2293" t="str">
        <f>VLOOKUP($D2293,Artslister!$A$1:$W$100,10,FALSE)</f>
        <v>Cotoneaster</v>
      </c>
      <c r="V2293" t="str">
        <f>VLOOKUP($D2293,Artslister!$A$1:$W$100,11,FALSE)</f>
        <v>divaricatus</v>
      </c>
      <c r="W2293">
        <f>VLOOKUP($D2293,Artslister!$A$1:$W$100,12,FALSE)</f>
        <v>0</v>
      </c>
      <c r="X2293" t="str">
        <f>VLOOKUP($D2293,Artslister!$A$1:$W$100,13,FALSE)</f>
        <v>Rehder &amp; E.H.Wilson</v>
      </c>
      <c r="Y2293" t="str">
        <f>VLOOKUP($D2293,Artslister!$A$1:$W$100,15,FALSE)</f>
        <v>NA</v>
      </c>
      <c r="Z2293" t="str">
        <f>VLOOKUP($D2293,Artslister!$A$1:$W$100,17,FALSE)</f>
        <v>SE</v>
      </c>
    </row>
    <row r="2294" spans="1:26" x14ac:dyDescent="0.3">
      <c r="A2294" t="s">
        <v>109</v>
      </c>
      <c r="B2294">
        <v>2022</v>
      </c>
      <c r="C2294" t="s">
        <v>1337</v>
      </c>
      <c r="D2294" t="s">
        <v>1788</v>
      </c>
      <c r="E2294">
        <v>25</v>
      </c>
      <c r="G2294">
        <v>1</v>
      </c>
      <c r="J2294">
        <v>1</v>
      </c>
      <c r="M2294" t="str">
        <f>VLOOKUP($D2294,Artslister!$A$1:$W$100,2,FALSE)</f>
        <v>Cotoneaster divaricatus</v>
      </c>
      <c r="N2294" t="str">
        <f>VLOOKUP($D2294,Artslister!$A$1:$W$100,3,FALSE)</f>
        <v>103273</v>
      </c>
      <c r="O2294" t="str">
        <f>VLOOKUP($D2294,Artslister!$A$1:$W$100,4,FALSE)</f>
        <v>132022</v>
      </c>
      <c r="P2294" t="str">
        <f>VLOOKUP($D2294,Artslister!$A$1:$W$100,5,FALSE)</f>
        <v>Plantae</v>
      </c>
      <c r="Q2294" t="str">
        <f>VLOOKUP($D2294,Artslister!$A$1:$W$100,6,FALSE)</f>
        <v>Magnoliophyta</v>
      </c>
      <c r="R2294" t="str">
        <f>VLOOKUP($D2294,Artslister!$A$1:$W$100,7,FALSE)</f>
        <v>Eudicots</v>
      </c>
      <c r="S2294" t="str">
        <f>VLOOKUP($D2294,Artslister!$A$1:$W$100,8,FALSE)</f>
        <v>Rosales</v>
      </c>
      <c r="T2294" t="str">
        <f>VLOOKUP($D2294,Artslister!$A$1:$W$100,9,FALSE)</f>
        <v>Rosaceae</v>
      </c>
      <c r="U2294" t="str">
        <f>VLOOKUP($D2294,Artslister!$A$1:$W$100,10,FALSE)</f>
        <v>Cotoneaster</v>
      </c>
      <c r="V2294" t="str">
        <f>VLOOKUP($D2294,Artslister!$A$1:$W$100,11,FALSE)</f>
        <v>divaricatus</v>
      </c>
      <c r="W2294">
        <f>VLOOKUP($D2294,Artslister!$A$1:$W$100,12,FALSE)</f>
        <v>0</v>
      </c>
      <c r="X2294" t="str">
        <f>VLOOKUP($D2294,Artslister!$A$1:$W$100,13,FALSE)</f>
        <v>Rehder &amp; E.H.Wilson</v>
      </c>
      <c r="Y2294" t="str">
        <f>VLOOKUP($D2294,Artslister!$A$1:$W$100,15,FALSE)</f>
        <v>NA</v>
      </c>
      <c r="Z2294" t="str">
        <f>VLOOKUP($D2294,Artslister!$A$1:$W$100,17,FALSE)</f>
        <v>SE</v>
      </c>
    </row>
    <row r="2295" spans="1:26" x14ac:dyDescent="0.3">
      <c r="A2295" t="s">
        <v>109</v>
      </c>
      <c r="B2295">
        <v>2022</v>
      </c>
      <c r="C2295" t="s">
        <v>1324</v>
      </c>
      <c r="D2295" t="s">
        <v>1788</v>
      </c>
      <c r="E2295">
        <v>1</v>
      </c>
      <c r="G2295">
        <v>1</v>
      </c>
      <c r="I2295">
        <v>1</v>
      </c>
      <c r="M2295" t="str">
        <f>VLOOKUP($D2295,Artslister!$A$1:$W$100,2,FALSE)</f>
        <v>Cotoneaster divaricatus</v>
      </c>
      <c r="N2295" t="str">
        <f>VLOOKUP($D2295,Artslister!$A$1:$W$100,3,FALSE)</f>
        <v>103273</v>
      </c>
      <c r="O2295" t="str">
        <f>VLOOKUP($D2295,Artslister!$A$1:$W$100,4,FALSE)</f>
        <v>132022</v>
      </c>
      <c r="P2295" t="str">
        <f>VLOOKUP($D2295,Artslister!$A$1:$W$100,5,FALSE)</f>
        <v>Plantae</v>
      </c>
      <c r="Q2295" t="str">
        <f>VLOOKUP($D2295,Artslister!$A$1:$W$100,6,FALSE)</f>
        <v>Magnoliophyta</v>
      </c>
      <c r="R2295" t="str">
        <f>VLOOKUP($D2295,Artslister!$A$1:$W$100,7,FALSE)</f>
        <v>Eudicots</v>
      </c>
      <c r="S2295" t="str">
        <f>VLOOKUP($D2295,Artslister!$A$1:$W$100,8,FALSE)</f>
        <v>Rosales</v>
      </c>
      <c r="T2295" t="str">
        <f>VLOOKUP($D2295,Artslister!$A$1:$W$100,9,FALSE)</f>
        <v>Rosaceae</v>
      </c>
      <c r="U2295" t="str">
        <f>VLOOKUP($D2295,Artslister!$A$1:$W$100,10,FALSE)</f>
        <v>Cotoneaster</v>
      </c>
      <c r="V2295" t="str">
        <f>VLOOKUP($D2295,Artslister!$A$1:$W$100,11,FALSE)</f>
        <v>divaricatus</v>
      </c>
      <c r="W2295">
        <f>VLOOKUP($D2295,Artslister!$A$1:$W$100,12,FALSE)</f>
        <v>0</v>
      </c>
      <c r="X2295" t="str">
        <f>VLOOKUP($D2295,Artslister!$A$1:$W$100,13,FALSE)</f>
        <v>Rehder &amp; E.H.Wilson</v>
      </c>
      <c r="Y2295" t="str">
        <f>VLOOKUP($D2295,Artslister!$A$1:$W$100,15,FALSE)</f>
        <v>NA</v>
      </c>
      <c r="Z2295" t="str">
        <f>VLOOKUP($D2295,Artslister!$A$1:$W$100,17,FALSE)</f>
        <v>SE</v>
      </c>
    </row>
    <row r="2296" spans="1:26" x14ac:dyDescent="0.3">
      <c r="A2296" t="s">
        <v>56</v>
      </c>
      <c r="B2296">
        <v>2017</v>
      </c>
      <c r="C2296" t="s">
        <v>1490</v>
      </c>
      <c r="D2296" t="s">
        <v>1726</v>
      </c>
      <c r="E2296">
        <v>1</v>
      </c>
      <c r="F2296">
        <v>1</v>
      </c>
      <c r="M2296" t="str">
        <f>VLOOKUP($D2296,Artslister!$A$1:$W$100,2,FALSE)</f>
        <v>Carlina vulgaris</v>
      </c>
      <c r="N2296" t="str">
        <f>VLOOKUP($D2296,Artslister!$A$1:$W$100,3,FALSE)</f>
        <v>100474</v>
      </c>
      <c r="O2296" t="str">
        <f>VLOOKUP($D2296,Artslister!$A$1:$W$100,4,FALSE)</f>
        <v>60434</v>
      </c>
      <c r="P2296" t="str">
        <f>VLOOKUP($D2296,Artslister!$A$1:$W$100,5,FALSE)</f>
        <v>Plantae</v>
      </c>
      <c r="Q2296" t="str">
        <f>VLOOKUP($D2296,Artslister!$A$1:$W$100,6,FALSE)</f>
        <v>Magnoliophyta</v>
      </c>
      <c r="R2296" t="str">
        <f>VLOOKUP($D2296,Artslister!$A$1:$W$100,7,FALSE)</f>
        <v>Eudicots</v>
      </c>
      <c r="S2296" t="str">
        <f>VLOOKUP($D2296,Artslister!$A$1:$W$100,8,FALSE)</f>
        <v>Asterales</v>
      </c>
      <c r="T2296" t="str">
        <f>VLOOKUP($D2296,Artslister!$A$1:$W$100,9,FALSE)</f>
        <v>Asteraceae</v>
      </c>
      <c r="U2296" t="str">
        <f>VLOOKUP($D2296,Artslister!$A$1:$W$100,10,FALSE)</f>
        <v>Carlina</v>
      </c>
      <c r="V2296" t="str">
        <f>VLOOKUP($D2296,Artslister!$A$1:$W$100,11,FALSE)</f>
        <v>vulgaris</v>
      </c>
      <c r="W2296">
        <f>VLOOKUP($D2296,Artslister!$A$1:$W$100,12,FALSE)</f>
        <v>0</v>
      </c>
      <c r="X2296" t="str">
        <f>VLOOKUP($D2296,Artslister!$A$1:$W$100,13,FALSE)</f>
        <v>L.</v>
      </c>
      <c r="Y2296" t="str">
        <f>VLOOKUP($D2296,Artslister!$A$1:$W$100,15,FALSE)</f>
        <v>NT</v>
      </c>
      <c r="Z2296" t="e">
        <f>VLOOKUP($D2296,Artslister!$A$1:$W$100,17,FALSE)</f>
        <v>#N/A</v>
      </c>
    </row>
    <row r="2297" spans="1:26" x14ac:dyDescent="0.3">
      <c r="A2297" t="s">
        <v>56</v>
      </c>
      <c r="B2297">
        <v>2018</v>
      </c>
      <c r="C2297" t="s">
        <v>1490</v>
      </c>
      <c r="D2297" t="s">
        <v>1726</v>
      </c>
      <c r="E2297">
        <v>1</v>
      </c>
      <c r="F2297">
        <v>1</v>
      </c>
      <c r="M2297" t="str">
        <f>VLOOKUP($D2297,Artslister!$A$1:$W$100,2,FALSE)</f>
        <v>Carlina vulgaris</v>
      </c>
      <c r="N2297" t="str">
        <f>VLOOKUP($D2297,Artslister!$A$1:$W$100,3,FALSE)</f>
        <v>100474</v>
      </c>
      <c r="O2297" t="str">
        <f>VLOOKUP($D2297,Artslister!$A$1:$W$100,4,FALSE)</f>
        <v>60434</v>
      </c>
      <c r="P2297" t="str">
        <f>VLOOKUP($D2297,Artslister!$A$1:$W$100,5,FALSE)</f>
        <v>Plantae</v>
      </c>
      <c r="Q2297" t="str">
        <f>VLOOKUP($D2297,Artslister!$A$1:$W$100,6,FALSE)</f>
        <v>Magnoliophyta</v>
      </c>
      <c r="R2297" t="str">
        <f>VLOOKUP($D2297,Artslister!$A$1:$W$100,7,FALSE)</f>
        <v>Eudicots</v>
      </c>
      <c r="S2297" t="str">
        <f>VLOOKUP($D2297,Artslister!$A$1:$W$100,8,FALSE)</f>
        <v>Asterales</v>
      </c>
      <c r="T2297" t="str">
        <f>VLOOKUP($D2297,Artslister!$A$1:$W$100,9,FALSE)</f>
        <v>Asteraceae</v>
      </c>
      <c r="U2297" t="str">
        <f>VLOOKUP($D2297,Artslister!$A$1:$W$100,10,FALSE)</f>
        <v>Carlina</v>
      </c>
      <c r="V2297" t="str">
        <f>VLOOKUP($D2297,Artslister!$A$1:$W$100,11,FALSE)</f>
        <v>vulgaris</v>
      </c>
      <c r="W2297">
        <f>VLOOKUP($D2297,Artslister!$A$1:$W$100,12,FALSE)</f>
        <v>0</v>
      </c>
      <c r="X2297" t="str">
        <f>VLOOKUP($D2297,Artslister!$A$1:$W$100,13,FALSE)</f>
        <v>L.</v>
      </c>
      <c r="Y2297" t="str">
        <f>VLOOKUP($D2297,Artslister!$A$1:$W$100,15,FALSE)</f>
        <v>NT</v>
      </c>
      <c r="Z2297" t="e">
        <f>VLOOKUP($D2297,Artslister!$A$1:$W$100,17,FALSE)</f>
        <v>#N/A</v>
      </c>
    </row>
    <row r="2298" spans="1:26" x14ac:dyDescent="0.3">
      <c r="A2298" t="s">
        <v>138</v>
      </c>
      <c r="B2298">
        <v>2021</v>
      </c>
      <c r="C2298" t="s">
        <v>1127</v>
      </c>
      <c r="D2298" t="s">
        <v>1778</v>
      </c>
      <c r="E2298">
        <v>1</v>
      </c>
      <c r="F2298">
        <v>1</v>
      </c>
      <c r="H2298">
        <v>1</v>
      </c>
      <c r="I2298">
        <v>1</v>
      </c>
      <c r="M2298" t="str">
        <f>VLOOKUP($D2298,Artslister!$A$1:$W$100,2,FALSE)</f>
        <v>Cotoneaster niger</v>
      </c>
      <c r="N2298" t="str">
        <f>VLOOKUP($D2298,Artslister!$A$1:$W$100,3,FALSE)</f>
        <v>103282</v>
      </c>
      <c r="O2298" t="str">
        <f>VLOOKUP($D2298,Artslister!$A$1:$W$100,4,FALSE)</f>
        <v>160576</v>
      </c>
      <c r="P2298" t="str">
        <f>VLOOKUP($D2298,Artslister!$A$1:$W$100,5,FALSE)</f>
        <v>Plantae</v>
      </c>
      <c r="Q2298" t="str">
        <f>VLOOKUP($D2298,Artslister!$A$1:$W$100,6,FALSE)</f>
        <v>Magnoliophyta</v>
      </c>
      <c r="R2298" t="str">
        <f>VLOOKUP($D2298,Artslister!$A$1:$W$100,7,FALSE)</f>
        <v>Eudicots</v>
      </c>
      <c r="S2298" t="str">
        <f>VLOOKUP($D2298,Artslister!$A$1:$W$100,8,FALSE)</f>
        <v>Rosales</v>
      </c>
      <c r="T2298" t="str">
        <f>VLOOKUP($D2298,Artslister!$A$1:$W$100,9,FALSE)</f>
        <v>Rosaceae</v>
      </c>
      <c r="U2298" t="str">
        <f>VLOOKUP($D2298,Artslister!$A$1:$W$100,10,FALSE)</f>
        <v>Cotoneaster</v>
      </c>
      <c r="V2298" t="str">
        <f>VLOOKUP($D2298,Artslister!$A$1:$W$100,11,FALSE)</f>
        <v>niger</v>
      </c>
      <c r="W2298">
        <f>VLOOKUP($D2298,Artslister!$A$1:$W$100,12,FALSE)</f>
        <v>0</v>
      </c>
      <c r="X2298" t="str">
        <f>VLOOKUP($D2298,Artslister!$A$1:$W$100,13,FALSE)</f>
        <v>(Wahlb.) Fr.</v>
      </c>
      <c r="Y2298" t="str">
        <f>VLOOKUP($D2298,Artslister!$A$1:$W$100,15,FALSE)</f>
        <v>NT</v>
      </c>
      <c r="Z2298" t="e">
        <f>VLOOKUP($D2298,Artslister!$A$1:$W$100,17,FALSE)</f>
        <v>#N/A</v>
      </c>
    </row>
    <row r="2299" spans="1:26" x14ac:dyDescent="0.3">
      <c r="A2299" t="s">
        <v>117</v>
      </c>
      <c r="B2299">
        <v>2021</v>
      </c>
      <c r="C2299" t="s">
        <v>1276</v>
      </c>
      <c r="D2299" t="s">
        <v>1778</v>
      </c>
      <c r="E2299">
        <v>1</v>
      </c>
      <c r="F2299">
        <v>1</v>
      </c>
      <c r="I2299">
        <v>1</v>
      </c>
      <c r="M2299" t="str">
        <f>VLOOKUP($D2299,Artslister!$A$1:$W$100,2,FALSE)</f>
        <v>Cotoneaster niger</v>
      </c>
      <c r="N2299" t="str">
        <f>VLOOKUP($D2299,Artslister!$A$1:$W$100,3,FALSE)</f>
        <v>103282</v>
      </c>
      <c r="O2299" t="str">
        <f>VLOOKUP($D2299,Artslister!$A$1:$W$100,4,FALSE)</f>
        <v>160576</v>
      </c>
      <c r="P2299" t="str">
        <f>VLOOKUP($D2299,Artslister!$A$1:$W$100,5,FALSE)</f>
        <v>Plantae</v>
      </c>
      <c r="Q2299" t="str">
        <f>VLOOKUP($D2299,Artslister!$A$1:$W$100,6,FALSE)</f>
        <v>Magnoliophyta</v>
      </c>
      <c r="R2299" t="str">
        <f>VLOOKUP($D2299,Artslister!$A$1:$W$100,7,FALSE)</f>
        <v>Eudicots</v>
      </c>
      <c r="S2299" t="str">
        <f>VLOOKUP($D2299,Artslister!$A$1:$W$100,8,FALSE)</f>
        <v>Rosales</v>
      </c>
      <c r="T2299" t="str">
        <f>VLOOKUP($D2299,Artslister!$A$1:$W$100,9,FALSE)</f>
        <v>Rosaceae</v>
      </c>
      <c r="U2299" t="str">
        <f>VLOOKUP($D2299,Artslister!$A$1:$W$100,10,FALSE)</f>
        <v>Cotoneaster</v>
      </c>
      <c r="V2299" t="str">
        <f>VLOOKUP($D2299,Artslister!$A$1:$W$100,11,FALSE)</f>
        <v>niger</v>
      </c>
      <c r="W2299">
        <f>VLOOKUP($D2299,Artslister!$A$1:$W$100,12,FALSE)</f>
        <v>0</v>
      </c>
      <c r="X2299" t="str">
        <f>VLOOKUP($D2299,Artslister!$A$1:$W$100,13,FALSE)</f>
        <v>(Wahlb.) Fr.</v>
      </c>
      <c r="Y2299" t="str">
        <f>VLOOKUP($D2299,Artslister!$A$1:$W$100,15,FALSE)</f>
        <v>NT</v>
      </c>
      <c r="Z2299" t="e">
        <f>VLOOKUP($D2299,Artslister!$A$1:$W$100,17,FALSE)</f>
        <v>#N/A</v>
      </c>
    </row>
    <row r="2300" spans="1:26" x14ac:dyDescent="0.3">
      <c r="A2300" t="s">
        <v>117</v>
      </c>
      <c r="B2300">
        <v>2022</v>
      </c>
      <c r="C2300" t="s">
        <v>1276</v>
      </c>
      <c r="D2300" t="s">
        <v>1778</v>
      </c>
      <c r="E2300">
        <v>0.1</v>
      </c>
      <c r="F2300">
        <v>1</v>
      </c>
      <c r="I2300">
        <v>1</v>
      </c>
      <c r="L2300" t="s">
        <v>1735</v>
      </c>
      <c r="M2300" t="str">
        <f>VLOOKUP($D2300,Artslister!$A$1:$W$100,2,FALSE)</f>
        <v>Cotoneaster niger</v>
      </c>
      <c r="N2300" t="str">
        <f>VLOOKUP($D2300,Artslister!$A$1:$W$100,3,FALSE)</f>
        <v>103282</v>
      </c>
      <c r="O2300" t="str">
        <f>VLOOKUP($D2300,Artslister!$A$1:$W$100,4,FALSE)</f>
        <v>160576</v>
      </c>
      <c r="P2300" t="str">
        <f>VLOOKUP($D2300,Artslister!$A$1:$W$100,5,FALSE)</f>
        <v>Plantae</v>
      </c>
      <c r="Q2300" t="str">
        <f>VLOOKUP($D2300,Artslister!$A$1:$W$100,6,FALSE)</f>
        <v>Magnoliophyta</v>
      </c>
      <c r="R2300" t="str">
        <f>VLOOKUP($D2300,Artslister!$A$1:$W$100,7,FALSE)</f>
        <v>Eudicots</v>
      </c>
      <c r="S2300" t="str">
        <f>VLOOKUP($D2300,Artslister!$A$1:$W$100,8,FALSE)</f>
        <v>Rosales</v>
      </c>
      <c r="T2300" t="str">
        <f>VLOOKUP($D2300,Artslister!$A$1:$W$100,9,FALSE)</f>
        <v>Rosaceae</v>
      </c>
      <c r="U2300" t="str">
        <f>VLOOKUP($D2300,Artslister!$A$1:$W$100,10,FALSE)</f>
        <v>Cotoneaster</v>
      </c>
      <c r="V2300" t="str">
        <f>VLOOKUP($D2300,Artslister!$A$1:$W$100,11,FALSE)</f>
        <v>niger</v>
      </c>
      <c r="W2300">
        <f>VLOOKUP($D2300,Artslister!$A$1:$W$100,12,FALSE)</f>
        <v>0</v>
      </c>
      <c r="X2300" t="str">
        <f>VLOOKUP($D2300,Artslister!$A$1:$W$100,13,FALSE)</f>
        <v>(Wahlb.) Fr.</v>
      </c>
      <c r="Y2300" t="str">
        <f>VLOOKUP($D2300,Artslister!$A$1:$W$100,15,FALSE)</f>
        <v>NT</v>
      </c>
      <c r="Z2300" t="e">
        <f>VLOOKUP($D2300,Artslister!$A$1:$W$100,17,FALSE)</f>
        <v>#N/A</v>
      </c>
    </row>
    <row r="2301" spans="1:26" x14ac:dyDescent="0.3">
      <c r="A2301" t="s">
        <v>56</v>
      </c>
      <c r="B2301">
        <v>2019</v>
      </c>
      <c r="C2301" t="s">
        <v>1504</v>
      </c>
      <c r="D2301" t="s">
        <v>1763</v>
      </c>
      <c r="E2301">
        <v>5</v>
      </c>
      <c r="H2301">
        <v>1</v>
      </c>
      <c r="M2301" t="str">
        <f>VLOOKUP($D2301,Artslister!$A$1:$W$100,2,FALSE)</f>
        <v>Syringa vulgaris</v>
      </c>
      <c r="N2301" t="str">
        <f>VLOOKUP($D2301,Artslister!$A$1:$W$100,3,FALSE)</f>
        <v>102416</v>
      </c>
      <c r="O2301" t="str">
        <f>VLOOKUP($D2301,Artslister!$A$1:$W$100,4,FALSE)</f>
        <v>62376</v>
      </c>
      <c r="P2301" t="str">
        <f>VLOOKUP($D2301,Artslister!$A$1:$W$100,5,FALSE)</f>
        <v>Plantae</v>
      </c>
      <c r="Q2301" t="str">
        <f>VLOOKUP($D2301,Artslister!$A$1:$W$100,6,FALSE)</f>
        <v>Magnoliophyta</v>
      </c>
      <c r="R2301" t="str">
        <f>VLOOKUP($D2301,Artslister!$A$1:$W$100,7,FALSE)</f>
        <v>Eudicots</v>
      </c>
      <c r="S2301" t="str">
        <f>VLOOKUP($D2301,Artslister!$A$1:$W$100,8,FALSE)</f>
        <v>Lamiales</v>
      </c>
      <c r="T2301" t="str">
        <f>VLOOKUP($D2301,Artslister!$A$1:$W$100,9,FALSE)</f>
        <v>Oleaceae</v>
      </c>
      <c r="U2301" t="str">
        <f>VLOOKUP($D2301,Artslister!$A$1:$W$100,10,FALSE)</f>
        <v>Syringa</v>
      </c>
      <c r="V2301" t="str">
        <f>VLOOKUP($D2301,Artslister!$A$1:$W$100,11,FALSE)</f>
        <v>vulgaris</v>
      </c>
      <c r="W2301">
        <f>VLOOKUP($D2301,Artslister!$A$1:$W$100,12,FALSE)</f>
        <v>0</v>
      </c>
      <c r="X2301" t="str">
        <f>VLOOKUP($D2301,Artslister!$A$1:$W$100,13,FALSE)</f>
        <v>L.</v>
      </c>
      <c r="Y2301" t="str">
        <f>VLOOKUP($D2301,Artslister!$A$1:$W$100,15,FALSE)</f>
        <v>NA</v>
      </c>
      <c r="Z2301">
        <f>VLOOKUP($D2301,Artslister!$A$1:$W$100,17,FALSE)</f>
        <v>0</v>
      </c>
    </row>
    <row r="2302" spans="1:26" x14ac:dyDescent="0.3">
      <c r="A2302" t="s">
        <v>49</v>
      </c>
      <c r="B2302">
        <v>2020</v>
      </c>
      <c r="C2302" t="s">
        <v>1636</v>
      </c>
      <c r="D2302" t="s">
        <v>1763</v>
      </c>
      <c r="E2302">
        <v>20</v>
      </c>
      <c r="H2302">
        <v>1</v>
      </c>
      <c r="M2302" t="str">
        <f>VLOOKUP($D2302,Artslister!$A$1:$W$100,2,FALSE)</f>
        <v>Syringa vulgaris</v>
      </c>
      <c r="N2302" t="str">
        <f>VLOOKUP($D2302,Artslister!$A$1:$W$100,3,FALSE)</f>
        <v>102416</v>
      </c>
      <c r="O2302" t="str">
        <f>VLOOKUP($D2302,Artslister!$A$1:$W$100,4,FALSE)</f>
        <v>62376</v>
      </c>
      <c r="P2302" t="str">
        <f>VLOOKUP($D2302,Artslister!$A$1:$W$100,5,FALSE)</f>
        <v>Plantae</v>
      </c>
      <c r="Q2302" t="str">
        <f>VLOOKUP($D2302,Artslister!$A$1:$W$100,6,FALSE)</f>
        <v>Magnoliophyta</v>
      </c>
      <c r="R2302" t="str">
        <f>VLOOKUP($D2302,Artslister!$A$1:$W$100,7,FALSE)</f>
        <v>Eudicots</v>
      </c>
      <c r="S2302" t="str">
        <f>VLOOKUP($D2302,Artslister!$A$1:$W$100,8,FALSE)</f>
        <v>Lamiales</v>
      </c>
      <c r="T2302" t="str">
        <f>VLOOKUP($D2302,Artslister!$A$1:$W$100,9,FALSE)</f>
        <v>Oleaceae</v>
      </c>
      <c r="U2302" t="str">
        <f>VLOOKUP($D2302,Artslister!$A$1:$W$100,10,FALSE)</f>
        <v>Syringa</v>
      </c>
      <c r="V2302" t="str">
        <f>VLOOKUP($D2302,Artslister!$A$1:$W$100,11,FALSE)</f>
        <v>vulgaris</v>
      </c>
      <c r="W2302">
        <f>VLOOKUP($D2302,Artslister!$A$1:$W$100,12,FALSE)</f>
        <v>0</v>
      </c>
      <c r="X2302" t="str">
        <f>VLOOKUP($D2302,Artslister!$A$1:$W$100,13,FALSE)</f>
        <v>L.</v>
      </c>
      <c r="Y2302" t="str">
        <f>VLOOKUP($D2302,Artslister!$A$1:$W$100,15,FALSE)</f>
        <v>NA</v>
      </c>
      <c r="Z2302">
        <f>VLOOKUP($D2302,Artslister!$A$1:$W$100,17,FALSE)</f>
        <v>0</v>
      </c>
    </row>
    <row r="2303" spans="1:26" x14ac:dyDescent="0.3">
      <c r="A2303" t="s">
        <v>49</v>
      </c>
      <c r="B2303">
        <v>2020</v>
      </c>
      <c r="C2303" t="s">
        <v>1630</v>
      </c>
      <c r="D2303" t="s">
        <v>1763</v>
      </c>
      <c r="E2303">
        <v>45</v>
      </c>
      <c r="H2303">
        <v>1</v>
      </c>
      <c r="M2303" t="str">
        <f>VLOOKUP($D2303,Artslister!$A$1:$W$100,2,FALSE)</f>
        <v>Syringa vulgaris</v>
      </c>
      <c r="N2303" t="str">
        <f>VLOOKUP($D2303,Artslister!$A$1:$W$100,3,FALSE)</f>
        <v>102416</v>
      </c>
      <c r="O2303" t="str">
        <f>VLOOKUP($D2303,Artslister!$A$1:$W$100,4,FALSE)</f>
        <v>62376</v>
      </c>
      <c r="P2303" t="str">
        <f>VLOOKUP($D2303,Artslister!$A$1:$W$100,5,FALSE)</f>
        <v>Plantae</v>
      </c>
      <c r="Q2303" t="str">
        <f>VLOOKUP($D2303,Artslister!$A$1:$W$100,6,FALSE)</f>
        <v>Magnoliophyta</v>
      </c>
      <c r="R2303" t="str">
        <f>VLOOKUP($D2303,Artslister!$A$1:$W$100,7,FALSE)</f>
        <v>Eudicots</v>
      </c>
      <c r="S2303" t="str">
        <f>VLOOKUP($D2303,Artslister!$A$1:$W$100,8,FALSE)</f>
        <v>Lamiales</v>
      </c>
      <c r="T2303" t="str">
        <f>VLOOKUP($D2303,Artslister!$A$1:$W$100,9,FALSE)</f>
        <v>Oleaceae</v>
      </c>
      <c r="U2303" t="str">
        <f>VLOOKUP($D2303,Artslister!$A$1:$W$100,10,FALSE)</f>
        <v>Syringa</v>
      </c>
      <c r="V2303" t="str">
        <f>VLOOKUP($D2303,Artslister!$A$1:$W$100,11,FALSE)</f>
        <v>vulgaris</v>
      </c>
      <c r="W2303">
        <f>VLOOKUP($D2303,Artslister!$A$1:$W$100,12,FALSE)</f>
        <v>0</v>
      </c>
      <c r="X2303" t="str">
        <f>VLOOKUP($D2303,Artslister!$A$1:$W$100,13,FALSE)</f>
        <v>L.</v>
      </c>
      <c r="Y2303" t="str">
        <f>VLOOKUP($D2303,Artslister!$A$1:$W$100,15,FALSE)</f>
        <v>NA</v>
      </c>
      <c r="Z2303">
        <f>VLOOKUP($D2303,Artslister!$A$1:$W$100,17,FALSE)</f>
        <v>0</v>
      </c>
    </row>
    <row r="2304" spans="1:26" x14ac:dyDescent="0.3">
      <c r="A2304" t="s">
        <v>49</v>
      </c>
      <c r="B2304">
        <v>2021</v>
      </c>
      <c r="C2304" t="s">
        <v>1630</v>
      </c>
      <c r="D2304" t="s">
        <v>1763</v>
      </c>
      <c r="E2304">
        <v>55</v>
      </c>
      <c r="H2304">
        <v>1</v>
      </c>
      <c r="I2304">
        <v>1</v>
      </c>
      <c r="J2304">
        <v>1</v>
      </c>
      <c r="M2304" t="str">
        <f>VLOOKUP($D2304,Artslister!$A$1:$W$100,2,FALSE)</f>
        <v>Syringa vulgaris</v>
      </c>
      <c r="N2304" t="str">
        <f>VLOOKUP($D2304,Artslister!$A$1:$W$100,3,FALSE)</f>
        <v>102416</v>
      </c>
      <c r="O2304" t="str">
        <f>VLOOKUP($D2304,Artslister!$A$1:$W$100,4,FALSE)</f>
        <v>62376</v>
      </c>
      <c r="P2304" t="str">
        <f>VLOOKUP($D2304,Artslister!$A$1:$W$100,5,FALSE)</f>
        <v>Plantae</v>
      </c>
      <c r="Q2304" t="str">
        <f>VLOOKUP($D2304,Artslister!$A$1:$W$100,6,FALSE)</f>
        <v>Magnoliophyta</v>
      </c>
      <c r="R2304" t="str">
        <f>VLOOKUP($D2304,Artslister!$A$1:$W$100,7,FALSE)</f>
        <v>Eudicots</v>
      </c>
      <c r="S2304" t="str">
        <f>VLOOKUP($D2304,Artslister!$A$1:$W$100,8,FALSE)</f>
        <v>Lamiales</v>
      </c>
      <c r="T2304" t="str">
        <f>VLOOKUP($D2304,Artslister!$A$1:$W$100,9,FALSE)</f>
        <v>Oleaceae</v>
      </c>
      <c r="U2304" t="str">
        <f>VLOOKUP($D2304,Artslister!$A$1:$W$100,10,FALSE)</f>
        <v>Syringa</v>
      </c>
      <c r="V2304" t="str">
        <f>VLOOKUP($D2304,Artslister!$A$1:$W$100,11,FALSE)</f>
        <v>vulgaris</v>
      </c>
      <c r="W2304">
        <f>VLOOKUP($D2304,Artslister!$A$1:$W$100,12,FALSE)</f>
        <v>0</v>
      </c>
      <c r="X2304" t="str">
        <f>VLOOKUP($D2304,Artslister!$A$1:$W$100,13,FALSE)</f>
        <v>L.</v>
      </c>
      <c r="Y2304" t="str">
        <f>VLOOKUP($D2304,Artslister!$A$1:$W$100,15,FALSE)</f>
        <v>NA</v>
      </c>
      <c r="Z2304">
        <f>VLOOKUP($D2304,Artslister!$A$1:$W$100,17,FALSE)</f>
        <v>0</v>
      </c>
    </row>
    <row r="2305" spans="1:26" x14ac:dyDescent="0.3">
      <c r="A2305" t="s">
        <v>49</v>
      </c>
      <c r="B2305">
        <v>2022</v>
      </c>
      <c r="C2305" t="s">
        <v>1636</v>
      </c>
      <c r="D2305" t="s">
        <v>1763</v>
      </c>
      <c r="E2305">
        <v>10</v>
      </c>
      <c r="G2305">
        <v>1</v>
      </c>
      <c r="M2305" t="str">
        <f>VLOOKUP($D2305,Artslister!$A$1:$W$100,2,FALSE)</f>
        <v>Syringa vulgaris</v>
      </c>
      <c r="N2305" t="str">
        <f>VLOOKUP($D2305,Artslister!$A$1:$W$100,3,FALSE)</f>
        <v>102416</v>
      </c>
      <c r="O2305" t="str">
        <f>VLOOKUP($D2305,Artslister!$A$1:$W$100,4,FALSE)</f>
        <v>62376</v>
      </c>
      <c r="P2305" t="str">
        <f>VLOOKUP($D2305,Artslister!$A$1:$W$100,5,FALSE)</f>
        <v>Plantae</v>
      </c>
      <c r="Q2305" t="str">
        <f>VLOOKUP($D2305,Artslister!$A$1:$W$100,6,FALSE)</f>
        <v>Magnoliophyta</v>
      </c>
      <c r="R2305" t="str">
        <f>VLOOKUP($D2305,Artslister!$A$1:$W$100,7,FALSE)</f>
        <v>Eudicots</v>
      </c>
      <c r="S2305" t="str">
        <f>VLOOKUP($D2305,Artslister!$A$1:$W$100,8,FALSE)</f>
        <v>Lamiales</v>
      </c>
      <c r="T2305" t="str">
        <f>VLOOKUP($D2305,Artslister!$A$1:$W$100,9,FALSE)</f>
        <v>Oleaceae</v>
      </c>
      <c r="U2305" t="str">
        <f>VLOOKUP($D2305,Artslister!$A$1:$W$100,10,FALSE)</f>
        <v>Syringa</v>
      </c>
      <c r="V2305" t="str">
        <f>VLOOKUP($D2305,Artslister!$A$1:$W$100,11,FALSE)</f>
        <v>vulgaris</v>
      </c>
      <c r="W2305">
        <f>VLOOKUP($D2305,Artslister!$A$1:$W$100,12,FALSE)</f>
        <v>0</v>
      </c>
      <c r="X2305" t="str">
        <f>VLOOKUP($D2305,Artslister!$A$1:$W$100,13,FALSE)</f>
        <v>L.</v>
      </c>
      <c r="Y2305" t="str">
        <f>VLOOKUP($D2305,Artslister!$A$1:$W$100,15,FALSE)</f>
        <v>NA</v>
      </c>
      <c r="Z2305">
        <f>VLOOKUP($D2305,Artslister!$A$1:$W$100,17,FALSE)</f>
        <v>0</v>
      </c>
    </row>
    <row r="2306" spans="1:26" x14ac:dyDescent="0.3">
      <c r="A2306" t="s">
        <v>49</v>
      </c>
      <c r="B2306">
        <v>2022</v>
      </c>
      <c r="C2306" t="s">
        <v>1630</v>
      </c>
      <c r="D2306" t="s">
        <v>1763</v>
      </c>
      <c r="E2306">
        <v>60</v>
      </c>
      <c r="G2306">
        <v>1</v>
      </c>
      <c r="M2306" t="str">
        <f>VLOOKUP($D2306,Artslister!$A$1:$W$100,2,FALSE)</f>
        <v>Syringa vulgaris</v>
      </c>
      <c r="N2306" t="str">
        <f>VLOOKUP($D2306,Artslister!$A$1:$W$100,3,FALSE)</f>
        <v>102416</v>
      </c>
      <c r="O2306" t="str">
        <f>VLOOKUP($D2306,Artslister!$A$1:$W$100,4,FALSE)</f>
        <v>62376</v>
      </c>
      <c r="P2306" t="str">
        <f>VLOOKUP($D2306,Artslister!$A$1:$W$100,5,FALSE)</f>
        <v>Plantae</v>
      </c>
      <c r="Q2306" t="str">
        <f>VLOOKUP($D2306,Artslister!$A$1:$W$100,6,FALSE)</f>
        <v>Magnoliophyta</v>
      </c>
      <c r="R2306" t="str">
        <f>VLOOKUP($D2306,Artslister!$A$1:$W$100,7,FALSE)</f>
        <v>Eudicots</v>
      </c>
      <c r="S2306" t="str">
        <f>VLOOKUP($D2306,Artslister!$A$1:$W$100,8,FALSE)</f>
        <v>Lamiales</v>
      </c>
      <c r="T2306" t="str">
        <f>VLOOKUP($D2306,Artslister!$A$1:$W$100,9,FALSE)</f>
        <v>Oleaceae</v>
      </c>
      <c r="U2306" t="str">
        <f>VLOOKUP($D2306,Artslister!$A$1:$W$100,10,FALSE)</f>
        <v>Syringa</v>
      </c>
      <c r="V2306" t="str">
        <f>VLOOKUP($D2306,Artslister!$A$1:$W$100,11,FALSE)</f>
        <v>vulgaris</v>
      </c>
      <c r="W2306">
        <f>VLOOKUP($D2306,Artslister!$A$1:$W$100,12,FALSE)</f>
        <v>0</v>
      </c>
      <c r="X2306" t="str">
        <f>VLOOKUP($D2306,Artslister!$A$1:$W$100,13,FALSE)</f>
        <v>L.</v>
      </c>
      <c r="Y2306" t="str">
        <f>VLOOKUP($D2306,Artslister!$A$1:$W$100,15,FALSE)</f>
        <v>NA</v>
      </c>
      <c r="Z2306">
        <f>VLOOKUP($D2306,Artslister!$A$1:$W$100,17,FALSE)</f>
        <v>0</v>
      </c>
    </row>
    <row r="2307" spans="1:26" x14ac:dyDescent="0.3">
      <c r="A2307" t="s">
        <v>49</v>
      </c>
      <c r="B2307">
        <v>2021</v>
      </c>
      <c r="C2307" t="s">
        <v>1636</v>
      </c>
      <c r="D2307" t="s">
        <v>1791</v>
      </c>
      <c r="E2307">
        <v>1</v>
      </c>
      <c r="M2307" t="str">
        <f>VLOOKUP($D2307,Artslister!$A$1:$W$100,2,FALSE)</f>
        <v>Sempervivum tectorum</v>
      </c>
      <c r="N2307" t="str">
        <f>VLOOKUP($D2307,Artslister!$A$1:$W$100,3,FALSE)</f>
        <v>103606</v>
      </c>
      <c r="O2307" t="str">
        <f>VLOOKUP($D2307,Artslister!$A$1:$W$100,4,FALSE)</f>
        <v>63566</v>
      </c>
      <c r="P2307" t="str">
        <f>VLOOKUP($D2307,Artslister!$A$1:$W$100,5,FALSE)</f>
        <v>Plantae</v>
      </c>
      <c r="Q2307" t="str">
        <f>VLOOKUP($D2307,Artslister!$A$1:$W$100,6,FALSE)</f>
        <v>Magnoliophyta</v>
      </c>
      <c r="R2307" t="str">
        <f>VLOOKUP($D2307,Artslister!$A$1:$W$100,7,FALSE)</f>
        <v>Eudicots</v>
      </c>
      <c r="S2307" t="str">
        <f>VLOOKUP($D2307,Artslister!$A$1:$W$100,8,FALSE)</f>
        <v>Saxifragales</v>
      </c>
      <c r="T2307" t="str">
        <f>VLOOKUP($D2307,Artslister!$A$1:$W$100,9,FALSE)</f>
        <v>Crassulaceae</v>
      </c>
      <c r="U2307" t="str">
        <f>VLOOKUP($D2307,Artslister!$A$1:$W$100,10,FALSE)</f>
        <v>Sempervivum</v>
      </c>
      <c r="V2307" t="str">
        <f>VLOOKUP($D2307,Artslister!$A$1:$W$100,11,FALSE)</f>
        <v>tectorum</v>
      </c>
      <c r="W2307">
        <f>VLOOKUP($D2307,Artslister!$A$1:$W$100,12,FALSE)</f>
        <v>0</v>
      </c>
      <c r="X2307" t="str">
        <f>VLOOKUP($D2307,Artslister!$A$1:$W$100,13,FALSE)</f>
        <v>L.</v>
      </c>
      <c r="Y2307" t="str">
        <f>VLOOKUP($D2307,Artslister!$A$1:$W$100,15,FALSE)</f>
        <v>NA</v>
      </c>
      <c r="Z2307" t="str">
        <f>VLOOKUP($D2307,Artslister!$A$1:$W$100,17,FALSE)</f>
        <v>LO</v>
      </c>
    </row>
    <row r="2308" spans="1:26" x14ac:dyDescent="0.3">
      <c r="A2308" t="s">
        <v>49</v>
      </c>
      <c r="B2308">
        <v>2022</v>
      </c>
      <c r="C2308" t="s">
        <v>1636</v>
      </c>
      <c r="D2308" t="s">
        <v>1791</v>
      </c>
      <c r="E2308">
        <v>0.1</v>
      </c>
      <c r="G2308">
        <v>1</v>
      </c>
      <c r="M2308" t="str">
        <f>VLOOKUP($D2308,Artslister!$A$1:$W$100,2,FALSE)</f>
        <v>Sempervivum tectorum</v>
      </c>
      <c r="N2308" t="str">
        <f>VLOOKUP($D2308,Artslister!$A$1:$W$100,3,FALSE)</f>
        <v>103606</v>
      </c>
      <c r="O2308" t="str">
        <f>VLOOKUP($D2308,Artslister!$A$1:$W$100,4,FALSE)</f>
        <v>63566</v>
      </c>
      <c r="P2308" t="str">
        <f>VLOOKUP($D2308,Artslister!$A$1:$W$100,5,FALSE)</f>
        <v>Plantae</v>
      </c>
      <c r="Q2308" t="str">
        <f>VLOOKUP($D2308,Artslister!$A$1:$W$100,6,FALSE)</f>
        <v>Magnoliophyta</v>
      </c>
      <c r="R2308" t="str">
        <f>VLOOKUP($D2308,Artslister!$A$1:$W$100,7,FALSE)</f>
        <v>Eudicots</v>
      </c>
      <c r="S2308" t="str">
        <f>VLOOKUP($D2308,Artslister!$A$1:$W$100,8,FALSE)</f>
        <v>Saxifragales</v>
      </c>
      <c r="T2308" t="str">
        <f>VLOOKUP($D2308,Artslister!$A$1:$W$100,9,FALSE)</f>
        <v>Crassulaceae</v>
      </c>
      <c r="U2308" t="str">
        <f>VLOOKUP($D2308,Artslister!$A$1:$W$100,10,FALSE)</f>
        <v>Sempervivum</v>
      </c>
      <c r="V2308" t="str">
        <f>VLOOKUP($D2308,Artslister!$A$1:$W$100,11,FALSE)</f>
        <v>tectorum</v>
      </c>
      <c r="W2308">
        <f>VLOOKUP($D2308,Artslister!$A$1:$W$100,12,FALSE)</f>
        <v>0</v>
      </c>
      <c r="X2308" t="str">
        <f>VLOOKUP($D2308,Artslister!$A$1:$W$100,13,FALSE)</f>
        <v>L.</v>
      </c>
      <c r="Y2308" t="str">
        <f>VLOOKUP($D2308,Artslister!$A$1:$W$100,15,FALSE)</f>
        <v>NA</v>
      </c>
      <c r="Z2308" t="str">
        <f>VLOOKUP($D2308,Artslister!$A$1:$W$100,17,FALSE)</f>
        <v>LO</v>
      </c>
    </row>
    <row r="2309" spans="1:26" x14ac:dyDescent="0.3">
      <c r="A2309" t="s">
        <v>1738</v>
      </c>
      <c r="B2309">
        <v>2018</v>
      </c>
      <c r="C2309" t="s">
        <v>1254</v>
      </c>
      <c r="D2309" t="s">
        <v>1739</v>
      </c>
      <c r="E2309" t="s">
        <v>503</v>
      </c>
      <c r="H2309">
        <v>1</v>
      </c>
      <c r="M2309" t="str">
        <f>VLOOKUP($D2309,Artslister!$A$1:$W$100,2,FALSE)</f>
        <v>Rubus saxatilis</v>
      </c>
      <c r="N2309" t="str">
        <f>VLOOKUP($D2309,Artslister!$A$1:$W$100,3,FALSE)</f>
        <v>103450</v>
      </c>
      <c r="O2309" t="str">
        <f>VLOOKUP($D2309,Artslister!$A$1:$W$100,4,FALSE)</f>
        <v>63410</v>
      </c>
      <c r="P2309" t="str">
        <f>VLOOKUP($D2309,Artslister!$A$1:$W$100,5,FALSE)</f>
        <v>Plantae</v>
      </c>
      <c r="Q2309" t="str">
        <f>VLOOKUP($D2309,Artslister!$A$1:$W$100,6,FALSE)</f>
        <v>Magnoliophyta</v>
      </c>
      <c r="R2309" t="str">
        <f>VLOOKUP($D2309,Artslister!$A$1:$W$100,7,FALSE)</f>
        <v>Eudicots</v>
      </c>
      <c r="S2309" t="str">
        <f>VLOOKUP($D2309,Artslister!$A$1:$W$100,8,FALSE)</f>
        <v>Rosales</v>
      </c>
      <c r="T2309" t="str">
        <f>VLOOKUP($D2309,Artslister!$A$1:$W$100,9,FALSE)</f>
        <v>Rosaceae</v>
      </c>
      <c r="U2309" t="str">
        <f>VLOOKUP($D2309,Artslister!$A$1:$W$100,10,FALSE)</f>
        <v>Rubus</v>
      </c>
      <c r="V2309" t="str">
        <f>VLOOKUP($D2309,Artslister!$A$1:$W$100,11,FALSE)</f>
        <v>saxatilis</v>
      </c>
      <c r="W2309">
        <f>VLOOKUP($D2309,Artslister!$A$1:$W$100,12,FALSE)</f>
        <v>0</v>
      </c>
      <c r="X2309" t="str">
        <f>VLOOKUP($D2309,Artslister!$A$1:$W$100,13,FALSE)</f>
        <v>L.</v>
      </c>
      <c r="Y2309" t="str">
        <f>VLOOKUP($D2309,Artslister!$A$1:$W$100,15,FALSE)</f>
        <v>LC</v>
      </c>
      <c r="Z2309" t="e">
        <f>VLOOKUP($D2309,Artslister!$A$1:$W$100,17,FALSE)</f>
        <v>#N/A</v>
      </c>
    </row>
    <row r="2310" spans="1:26" x14ac:dyDescent="0.3">
      <c r="A2310" t="s">
        <v>12</v>
      </c>
      <c r="B2310">
        <v>2021</v>
      </c>
      <c r="C2310" t="s">
        <v>1196</v>
      </c>
      <c r="D2310" t="s">
        <v>1739</v>
      </c>
      <c r="E2310">
        <v>2</v>
      </c>
      <c r="H2310">
        <v>1</v>
      </c>
      <c r="I2310">
        <v>1</v>
      </c>
      <c r="M2310" t="str">
        <f>VLOOKUP($D2310,Artslister!$A$1:$W$100,2,FALSE)</f>
        <v>Rubus saxatilis</v>
      </c>
      <c r="N2310" t="str">
        <f>VLOOKUP($D2310,Artslister!$A$1:$W$100,3,FALSE)</f>
        <v>103450</v>
      </c>
      <c r="O2310" t="str">
        <f>VLOOKUP($D2310,Artslister!$A$1:$W$100,4,FALSE)</f>
        <v>63410</v>
      </c>
      <c r="P2310" t="str">
        <f>VLOOKUP($D2310,Artslister!$A$1:$W$100,5,FALSE)</f>
        <v>Plantae</v>
      </c>
      <c r="Q2310" t="str">
        <f>VLOOKUP($D2310,Artslister!$A$1:$W$100,6,FALSE)</f>
        <v>Magnoliophyta</v>
      </c>
      <c r="R2310" t="str">
        <f>VLOOKUP($D2310,Artslister!$A$1:$W$100,7,FALSE)</f>
        <v>Eudicots</v>
      </c>
      <c r="S2310" t="str">
        <f>VLOOKUP($D2310,Artslister!$A$1:$W$100,8,FALSE)</f>
        <v>Rosales</v>
      </c>
      <c r="T2310" t="str">
        <f>VLOOKUP($D2310,Artslister!$A$1:$W$100,9,FALSE)</f>
        <v>Rosaceae</v>
      </c>
      <c r="U2310" t="str">
        <f>VLOOKUP($D2310,Artslister!$A$1:$W$100,10,FALSE)</f>
        <v>Rubus</v>
      </c>
      <c r="V2310" t="str">
        <f>VLOOKUP($D2310,Artslister!$A$1:$W$100,11,FALSE)</f>
        <v>saxatilis</v>
      </c>
      <c r="W2310">
        <f>VLOOKUP($D2310,Artslister!$A$1:$W$100,12,FALSE)</f>
        <v>0</v>
      </c>
      <c r="X2310" t="str">
        <f>VLOOKUP($D2310,Artslister!$A$1:$W$100,13,FALSE)</f>
        <v>L.</v>
      </c>
      <c r="Y2310" t="str">
        <f>VLOOKUP($D2310,Artslister!$A$1:$W$100,15,FALSE)</f>
        <v>LC</v>
      </c>
      <c r="Z2310" t="e">
        <f>VLOOKUP($D2310,Artslister!$A$1:$W$100,17,FALSE)</f>
        <v>#N/A</v>
      </c>
    </row>
    <row r="2311" spans="1:26" x14ac:dyDescent="0.3">
      <c r="A2311" t="s">
        <v>19</v>
      </c>
      <c r="B2311">
        <v>2022</v>
      </c>
      <c r="C2311" t="s">
        <v>1221</v>
      </c>
      <c r="D2311" s="3" t="s">
        <v>1739</v>
      </c>
      <c r="E2311">
        <v>10</v>
      </c>
      <c r="I2311">
        <v>1</v>
      </c>
      <c r="L2311" s="3" t="s">
        <v>1923</v>
      </c>
      <c r="M2311" t="str">
        <f>VLOOKUP($D2311,Artslister!$A$1:$W$100,2,FALSE)</f>
        <v>Rubus saxatilis</v>
      </c>
      <c r="N2311" t="str">
        <f>VLOOKUP($D2311,Artslister!$A$1:$W$100,3,FALSE)</f>
        <v>103450</v>
      </c>
      <c r="O2311" t="str">
        <f>VLOOKUP($D2311,Artslister!$A$1:$W$100,4,FALSE)</f>
        <v>63410</v>
      </c>
      <c r="P2311" t="str">
        <f>VLOOKUP($D2311,Artslister!$A$1:$W$100,5,FALSE)</f>
        <v>Plantae</v>
      </c>
      <c r="Q2311" t="str">
        <f>VLOOKUP($D2311,Artslister!$A$1:$W$100,6,FALSE)</f>
        <v>Magnoliophyta</v>
      </c>
      <c r="R2311" t="str">
        <f>VLOOKUP($D2311,Artslister!$A$1:$W$100,7,FALSE)</f>
        <v>Eudicots</v>
      </c>
      <c r="S2311" t="str">
        <f>VLOOKUP($D2311,Artslister!$A$1:$W$100,8,FALSE)</f>
        <v>Rosales</v>
      </c>
      <c r="T2311" t="str">
        <f>VLOOKUP($D2311,Artslister!$A$1:$W$100,9,FALSE)</f>
        <v>Rosaceae</v>
      </c>
      <c r="U2311" t="str">
        <f>VLOOKUP($D2311,Artslister!$A$1:$W$100,10,FALSE)</f>
        <v>Rubus</v>
      </c>
      <c r="V2311" t="str">
        <f>VLOOKUP($D2311,Artslister!$A$1:$W$100,11,FALSE)</f>
        <v>saxatilis</v>
      </c>
      <c r="W2311">
        <f>VLOOKUP($D2311,Artslister!$A$1:$W$100,12,FALSE)</f>
        <v>0</v>
      </c>
      <c r="X2311" t="str">
        <f>VLOOKUP($D2311,Artslister!$A$1:$W$100,13,FALSE)</f>
        <v>L.</v>
      </c>
      <c r="Y2311" t="str">
        <f>VLOOKUP($D2311,Artslister!$A$1:$W$100,15,FALSE)</f>
        <v>LC</v>
      </c>
      <c r="Z2311" t="e">
        <f>VLOOKUP($D2311,Artslister!$A$1:$W$100,17,FALSE)</f>
        <v>#N/A</v>
      </c>
    </row>
    <row r="2312" spans="1:26" x14ac:dyDescent="0.3">
      <c r="A2312" t="s">
        <v>19</v>
      </c>
      <c r="B2312">
        <v>2022</v>
      </c>
      <c r="C2312" t="s">
        <v>1223</v>
      </c>
      <c r="D2312" s="3" t="s">
        <v>1739</v>
      </c>
      <c r="E2312">
        <v>1</v>
      </c>
      <c r="I2312">
        <v>1</v>
      </c>
      <c r="L2312" s="3" t="s">
        <v>1923</v>
      </c>
      <c r="M2312" t="str">
        <f>VLOOKUP($D2312,Artslister!$A$1:$W$100,2,FALSE)</f>
        <v>Rubus saxatilis</v>
      </c>
      <c r="N2312" t="str">
        <f>VLOOKUP($D2312,Artslister!$A$1:$W$100,3,FALSE)</f>
        <v>103450</v>
      </c>
      <c r="O2312" t="str">
        <f>VLOOKUP($D2312,Artslister!$A$1:$W$100,4,FALSE)</f>
        <v>63410</v>
      </c>
      <c r="P2312" t="str">
        <f>VLOOKUP($D2312,Artslister!$A$1:$W$100,5,FALSE)</f>
        <v>Plantae</v>
      </c>
      <c r="Q2312" t="str">
        <f>VLOOKUP($D2312,Artslister!$A$1:$W$100,6,FALSE)</f>
        <v>Magnoliophyta</v>
      </c>
      <c r="R2312" t="str">
        <f>VLOOKUP($D2312,Artslister!$A$1:$W$100,7,FALSE)</f>
        <v>Eudicots</v>
      </c>
      <c r="S2312" t="str">
        <f>VLOOKUP($D2312,Artslister!$A$1:$W$100,8,FALSE)</f>
        <v>Rosales</v>
      </c>
      <c r="T2312" t="str">
        <f>VLOOKUP($D2312,Artslister!$A$1:$W$100,9,FALSE)</f>
        <v>Rosaceae</v>
      </c>
      <c r="U2312" t="str">
        <f>VLOOKUP($D2312,Artslister!$A$1:$W$100,10,FALSE)</f>
        <v>Rubus</v>
      </c>
      <c r="V2312" t="str">
        <f>VLOOKUP($D2312,Artslister!$A$1:$W$100,11,FALSE)</f>
        <v>saxatilis</v>
      </c>
      <c r="W2312">
        <f>VLOOKUP($D2312,Artslister!$A$1:$W$100,12,FALSE)</f>
        <v>0</v>
      </c>
      <c r="X2312" t="str">
        <f>VLOOKUP($D2312,Artslister!$A$1:$W$100,13,FALSE)</f>
        <v>L.</v>
      </c>
      <c r="Y2312" t="str">
        <f>VLOOKUP($D2312,Artslister!$A$1:$W$100,15,FALSE)</f>
        <v>LC</v>
      </c>
      <c r="Z2312" t="e">
        <f>VLOOKUP($D2312,Artslister!$A$1:$W$100,17,FALSE)</f>
        <v>#N/A</v>
      </c>
    </row>
    <row r="2313" spans="1:26" x14ac:dyDescent="0.3">
      <c r="A2313" t="s">
        <v>138</v>
      </c>
      <c r="B2313">
        <v>2022</v>
      </c>
      <c r="C2313" t="s">
        <v>1137</v>
      </c>
      <c r="D2313" t="s">
        <v>1739</v>
      </c>
      <c r="E2313">
        <v>3</v>
      </c>
      <c r="I2313">
        <v>1</v>
      </c>
      <c r="M2313" t="str">
        <f>VLOOKUP($D2313,Artslister!$A$1:$W$100,2,FALSE)</f>
        <v>Rubus saxatilis</v>
      </c>
      <c r="N2313" t="str">
        <f>VLOOKUP($D2313,Artslister!$A$1:$W$100,3,FALSE)</f>
        <v>103450</v>
      </c>
      <c r="O2313" t="str">
        <f>VLOOKUP($D2313,Artslister!$A$1:$W$100,4,FALSE)</f>
        <v>63410</v>
      </c>
      <c r="P2313" t="str">
        <f>VLOOKUP($D2313,Artslister!$A$1:$W$100,5,FALSE)</f>
        <v>Plantae</v>
      </c>
      <c r="Q2313" t="str">
        <f>VLOOKUP($D2313,Artslister!$A$1:$W$100,6,FALSE)</f>
        <v>Magnoliophyta</v>
      </c>
      <c r="R2313" t="str">
        <f>VLOOKUP($D2313,Artslister!$A$1:$W$100,7,FALSE)</f>
        <v>Eudicots</v>
      </c>
      <c r="S2313" t="str">
        <f>VLOOKUP($D2313,Artslister!$A$1:$W$100,8,FALSE)</f>
        <v>Rosales</v>
      </c>
      <c r="T2313" t="str">
        <f>VLOOKUP($D2313,Artslister!$A$1:$W$100,9,FALSE)</f>
        <v>Rosaceae</v>
      </c>
      <c r="U2313" t="str">
        <f>VLOOKUP($D2313,Artslister!$A$1:$W$100,10,FALSE)</f>
        <v>Rubus</v>
      </c>
      <c r="V2313" t="str">
        <f>VLOOKUP($D2313,Artslister!$A$1:$W$100,11,FALSE)</f>
        <v>saxatilis</v>
      </c>
      <c r="W2313">
        <f>VLOOKUP($D2313,Artslister!$A$1:$W$100,12,FALSE)</f>
        <v>0</v>
      </c>
      <c r="X2313" t="str">
        <f>VLOOKUP($D2313,Artslister!$A$1:$W$100,13,FALSE)</f>
        <v>L.</v>
      </c>
      <c r="Y2313" t="str">
        <f>VLOOKUP($D2313,Artslister!$A$1:$W$100,15,FALSE)</f>
        <v>LC</v>
      </c>
      <c r="Z2313" t="e">
        <f>VLOOKUP($D2313,Artslister!$A$1:$W$100,17,FALSE)</f>
        <v>#N/A</v>
      </c>
    </row>
    <row r="2314" spans="1:26" x14ac:dyDescent="0.3">
      <c r="A2314" t="s">
        <v>138</v>
      </c>
      <c r="B2314">
        <v>2022</v>
      </c>
      <c r="C2314" t="s">
        <v>1134</v>
      </c>
      <c r="D2314" t="s">
        <v>1739</v>
      </c>
      <c r="E2314">
        <v>6</v>
      </c>
      <c r="I2314">
        <v>1</v>
      </c>
      <c r="M2314" t="str">
        <f>VLOOKUP($D2314,Artslister!$A$1:$W$100,2,FALSE)</f>
        <v>Rubus saxatilis</v>
      </c>
      <c r="N2314" t="str">
        <f>VLOOKUP($D2314,Artslister!$A$1:$W$100,3,FALSE)</f>
        <v>103450</v>
      </c>
      <c r="O2314" t="str">
        <f>VLOOKUP($D2314,Artslister!$A$1:$W$100,4,FALSE)</f>
        <v>63410</v>
      </c>
      <c r="P2314" t="str">
        <f>VLOOKUP($D2314,Artslister!$A$1:$W$100,5,FALSE)</f>
        <v>Plantae</v>
      </c>
      <c r="Q2314" t="str">
        <f>VLOOKUP($D2314,Artslister!$A$1:$W$100,6,FALSE)</f>
        <v>Magnoliophyta</v>
      </c>
      <c r="R2314" t="str">
        <f>VLOOKUP($D2314,Artslister!$A$1:$W$100,7,FALSE)</f>
        <v>Eudicots</v>
      </c>
      <c r="S2314" t="str">
        <f>VLOOKUP($D2314,Artslister!$A$1:$W$100,8,FALSE)</f>
        <v>Rosales</v>
      </c>
      <c r="T2314" t="str">
        <f>VLOOKUP($D2314,Artslister!$A$1:$W$100,9,FALSE)</f>
        <v>Rosaceae</v>
      </c>
      <c r="U2314" t="str">
        <f>VLOOKUP($D2314,Artslister!$A$1:$W$100,10,FALSE)</f>
        <v>Rubus</v>
      </c>
      <c r="V2314" t="str">
        <f>VLOOKUP($D2314,Artslister!$A$1:$W$100,11,FALSE)</f>
        <v>saxatilis</v>
      </c>
      <c r="W2314">
        <f>VLOOKUP($D2314,Artslister!$A$1:$W$100,12,FALSE)</f>
        <v>0</v>
      </c>
      <c r="X2314" t="str">
        <f>VLOOKUP($D2314,Artslister!$A$1:$W$100,13,FALSE)</f>
        <v>L.</v>
      </c>
      <c r="Y2314" t="str">
        <f>VLOOKUP($D2314,Artslister!$A$1:$W$100,15,FALSE)</f>
        <v>LC</v>
      </c>
      <c r="Z2314" t="e">
        <f>VLOOKUP($D2314,Artslister!$A$1:$W$100,17,FALSE)</f>
        <v>#N/A</v>
      </c>
    </row>
    <row r="2315" spans="1:26" x14ac:dyDescent="0.3">
      <c r="A2315" t="s">
        <v>143</v>
      </c>
      <c r="B2315">
        <v>2022</v>
      </c>
      <c r="C2315" t="s">
        <v>1672</v>
      </c>
      <c r="D2315" t="s">
        <v>1739</v>
      </c>
      <c r="E2315">
        <v>3</v>
      </c>
      <c r="I2315">
        <v>1</v>
      </c>
      <c r="M2315" t="str">
        <f>VLOOKUP($D2315,Artslister!$A$1:$W$100,2,FALSE)</f>
        <v>Rubus saxatilis</v>
      </c>
      <c r="N2315" t="str">
        <f>VLOOKUP($D2315,Artslister!$A$1:$W$100,3,FALSE)</f>
        <v>103450</v>
      </c>
      <c r="O2315" t="str">
        <f>VLOOKUP($D2315,Artslister!$A$1:$W$100,4,FALSE)</f>
        <v>63410</v>
      </c>
      <c r="P2315" t="str">
        <f>VLOOKUP($D2315,Artslister!$A$1:$W$100,5,FALSE)</f>
        <v>Plantae</v>
      </c>
      <c r="Q2315" t="str">
        <f>VLOOKUP($D2315,Artslister!$A$1:$W$100,6,FALSE)</f>
        <v>Magnoliophyta</v>
      </c>
      <c r="R2315" t="str">
        <f>VLOOKUP($D2315,Artslister!$A$1:$W$100,7,FALSE)</f>
        <v>Eudicots</v>
      </c>
      <c r="S2315" t="str">
        <f>VLOOKUP($D2315,Artslister!$A$1:$W$100,8,FALSE)</f>
        <v>Rosales</v>
      </c>
      <c r="T2315" t="str">
        <f>VLOOKUP($D2315,Artslister!$A$1:$W$100,9,FALSE)</f>
        <v>Rosaceae</v>
      </c>
      <c r="U2315" t="str">
        <f>VLOOKUP($D2315,Artslister!$A$1:$W$100,10,FALSE)</f>
        <v>Rubus</v>
      </c>
      <c r="V2315" t="str">
        <f>VLOOKUP($D2315,Artslister!$A$1:$W$100,11,FALSE)</f>
        <v>saxatilis</v>
      </c>
      <c r="W2315">
        <f>VLOOKUP($D2315,Artslister!$A$1:$W$100,12,FALSE)</f>
        <v>0</v>
      </c>
      <c r="X2315" t="str">
        <f>VLOOKUP($D2315,Artslister!$A$1:$W$100,13,FALSE)</f>
        <v>L.</v>
      </c>
      <c r="Y2315" t="str">
        <f>VLOOKUP($D2315,Artslister!$A$1:$W$100,15,FALSE)</f>
        <v>LC</v>
      </c>
      <c r="Z2315" t="e">
        <f>VLOOKUP($D2315,Artslister!$A$1:$W$100,17,FALSE)</f>
        <v>#N/A</v>
      </c>
    </row>
    <row r="2316" spans="1:26" x14ac:dyDescent="0.3">
      <c r="A2316" t="s">
        <v>143</v>
      </c>
      <c r="B2316">
        <v>2022</v>
      </c>
      <c r="C2316" t="s">
        <v>1680</v>
      </c>
      <c r="D2316" t="s">
        <v>1739</v>
      </c>
      <c r="E2316">
        <v>5</v>
      </c>
      <c r="I2316">
        <v>1</v>
      </c>
      <c r="M2316" t="str">
        <f>VLOOKUP($D2316,Artslister!$A$1:$W$100,2,FALSE)</f>
        <v>Rubus saxatilis</v>
      </c>
      <c r="N2316" t="str">
        <f>VLOOKUP($D2316,Artslister!$A$1:$W$100,3,FALSE)</f>
        <v>103450</v>
      </c>
      <c r="O2316" t="str">
        <f>VLOOKUP($D2316,Artslister!$A$1:$W$100,4,FALSE)</f>
        <v>63410</v>
      </c>
      <c r="P2316" t="str">
        <f>VLOOKUP($D2316,Artslister!$A$1:$W$100,5,FALSE)</f>
        <v>Plantae</v>
      </c>
      <c r="Q2316" t="str">
        <f>VLOOKUP($D2316,Artslister!$A$1:$W$100,6,FALSE)</f>
        <v>Magnoliophyta</v>
      </c>
      <c r="R2316" t="str">
        <f>VLOOKUP($D2316,Artslister!$A$1:$W$100,7,FALSE)</f>
        <v>Eudicots</v>
      </c>
      <c r="S2316" t="str">
        <f>VLOOKUP($D2316,Artslister!$A$1:$W$100,8,FALSE)</f>
        <v>Rosales</v>
      </c>
      <c r="T2316" t="str">
        <f>VLOOKUP($D2316,Artslister!$A$1:$W$100,9,FALSE)</f>
        <v>Rosaceae</v>
      </c>
      <c r="U2316" t="str">
        <f>VLOOKUP($D2316,Artslister!$A$1:$W$100,10,FALSE)</f>
        <v>Rubus</v>
      </c>
      <c r="V2316" t="str">
        <f>VLOOKUP($D2316,Artslister!$A$1:$W$100,11,FALSE)</f>
        <v>saxatilis</v>
      </c>
      <c r="W2316">
        <f>VLOOKUP($D2316,Artslister!$A$1:$W$100,12,FALSE)</f>
        <v>0</v>
      </c>
      <c r="X2316" t="str">
        <f>VLOOKUP($D2316,Artslister!$A$1:$W$100,13,FALSE)</f>
        <v>L.</v>
      </c>
      <c r="Y2316" t="str">
        <f>VLOOKUP($D2316,Artslister!$A$1:$W$100,15,FALSE)</f>
        <v>LC</v>
      </c>
      <c r="Z2316" t="e">
        <f>VLOOKUP($D2316,Artslister!$A$1:$W$100,17,FALSE)</f>
        <v>#N/A</v>
      </c>
    </row>
    <row r="2317" spans="1:26" x14ac:dyDescent="0.3">
      <c r="A2317" s="58" t="s">
        <v>114</v>
      </c>
      <c r="B2317" s="58">
        <v>2022</v>
      </c>
      <c r="C2317" t="s">
        <v>1352</v>
      </c>
      <c r="D2317" t="s">
        <v>1739</v>
      </c>
      <c r="E2317">
        <v>1</v>
      </c>
      <c r="I2317">
        <v>1</v>
      </c>
      <c r="M2317" t="str">
        <f>VLOOKUP($D2317,Artslister!$A$1:$W$100,2,FALSE)</f>
        <v>Rubus saxatilis</v>
      </c>
      <c r="N2317" t="str">
        <f>VLOOKUP($D2317,Artslister!$A$1:$W$100,3,FALSE)</f>
        <v>103450</v>
      </c>
      <c r="O2317" t="str">
        <f>VLOOKUP($D2317,Artslister!$A$1:$W$100,4,FALSE)</f>
        <v>63410</v>
      </c>
      <c r="P2317" t="str">
        <f>VLOOKUP($D2317,Artslister!$A$1:$W$100,5,FALSE)</f>
        <v>Plantae</v>
      </c>
      <c r="Q2317" t="str">
        <f>VLOOKUP($D2317,Artslister!$A$1:$W$100,6,FALSE)</f>
        <v>Magnoliophyta</v>
      </c>
      <c r="R2317" t="str">
        <f>VLOOKUP($D2317,Artslister!$A$1:$W$100,7,FALSE)</f>
        <v>Eudicots</v>
      </c>
      <c r="S2317" t="str">
        <f>VLOOKUP($D2317,Artslister!$A$1:$W$100,8,FALSE)</f>
        <v>Rosales</v>
      </c>
      <c r="T2317" t="str">
        <f>VLOOKUP($D2317,Artslister!$A$1:$W$100,9,FALSE)</f>
        <v>Rosaceae</v>
      </c>
      <c r="U2317" t="str">
        <f>VLOOKUP($D2317,Artslister!$A$1:$W$100,10,FALSE)</f>
        <v>Rubus</v>
      </c>
      <c r="V2317" t="str">
        <f>VLOOKUP($D2317,Artslister!$A$1:$W$100,11,FALSE)</f>
        <v>saxatilis</v>
      </c>
      <c r="W2317">
        <f>VLOOKUP($D2317,Artslister!$A$1:$W$100,12,FALSE)</f>
        <v>0</v>
      </c>
      <c r="X2317" t="str">
        <f>VLOOKUP($D2317,Artslister!$A$1:$W$100,13,FALSE)</f>
        <v>L.</v>
      </c>
      <c r="Y2317" t="str">
        <f>VLOOKUP($D2317,Artslister!$A$1:$W$100,15,FALSE)</f>
        <v>LC</v>
      </c>
      <c r="Z2317" t="e">
        <f>VLOOKUP($D2317,Artslister!$A$1:$W$100,17,FALSE)</f>
        <v>#N/A</v>
      </c>
    </row>
    <row r="2318" spans="1:26" x14ac:dyDescent="0.3">
      <c r="A2318" s="58" t="s">
        <v>114</v>
      </c>
      <c r="B2318" s="58">
        <v>2022</v>
      </c>
      <c r="C2318" t="s">
        <v>1356</v>
      </c>
      <c r="D2318" t="s">
        <v>1739</v>
      </c>
      <c r="E2318">
        <v>1</v>
      </c>
      <c r="I2318">
        <v>1</v>
      </c>
      <c r="M2318" t="str">
        <f>VLOOKUP($D2318,Artslister!$A$1:$W$100,2,FALSE)</f>
        <v>Rubus saxatilis</v>
      </c>
      <c r="N2318" t="str">
        <f>VLOOKUP($D2318,Artslister!$A$1:$W$100,3,FALSE)</f>
        <v>103450</v>
      </c>
      <c r="O2318" t="str">
        <f>VLOOKUP($D2318,Artslister!$A$1:$W$100,4,FALSE)</f>
        <v>63410</v>
      </c>
      <c r="P2318" t="str">
        <f>VLOOKUP($D2318,Artslister!$A$1:$W$100,5,FALSE)</f>
        <v>Plantae</v>
      </c>
      <c r="Q2318" t="str">
        <f>VLOOKUP($D2318,Artslister!$A$1:$W$100,6,FALSE)</f>
        <v>Magnoliophyta</v>
      </c>
      <c r="R2318" t="str">
        <f>VLOOKUP($D2318,Artslister!$A$1:$W$100,7,FALSE)</f>
        <v>Eudicots</v>
      </c>
      <c r="S2318" t="str">
        <f>VLOOKUP($D2318,Artslister!$A$1:$W$100,8,FALSE)</f>
        <v>Rosales</v>
      </c>
      <c r="T2318" t="str">
        <f>VLOOKUP($D2318,Artslister!$A$1:$W$100,9,FALSE)</f>
        <v>Rosaceae</v>
      </c>
      <c r="U2318" t="str">
        <f>VLOOKUP($D2318,Artslister!$A$1:$W$100,10,FALSE)</f>
        <v>Rubus</v>
      </c>
      <c r="V2318" t="str">
        <f>VLOOKUP($D2318,Artslister!$A$1:$W$100,11,FALSE)</f>
        <v>saxatilis</v>
      </c>
      <c r="W2318">
        <f>VLOOKUP($D2318,Artslister!$A$1:$W$100,12,FALSE)</f>
        <v>0</v>
      </c>
      <c r="X2318" t="str">
        <f>VLOOKUP($D2318,Artslister!$A$1:$W$100,13,FALSE)</f>
        <v>L.</v>
      </c>
      <c r="Y2318" t="str">
        <f>VLOOKUP($D2318,Artslister!$A$1:$W$100,15,FALSE)</f>
        <v>LC</v>
      </c>
      <c r="Z2318" t="e">
        <f>VLOOKUP($D2318,Artslister!$A$1:$W$100,17,FALSE)</f>
        <v>#N/A</v>
      </c>
    </row>
    <row r="2319" spans="1:26" x14ac:dyDescent="0.3">
      <c r="A2319" s="21" t="s">
        <v>114</v>
      </c>
      <c r="B2319" s="21">
        <v>2020</v>
      </c>
      <c r="C2319" s="21" t="s">
        <v>1356</v>
      </c>
      <c r="D2319" s="21" t="s">
        <v>1774</v>
      </c>
      <c r="E2319" s="21">
        <v>10</v>
      </c>
      <c r="H2319">
        <v>1</v>
      </c>
      <c r="K2319" s="21"/>
      <c r="M2319" t="str">
        <f>VLOOKUP($D2319,Artslister!$A$1:$W$100,2,FALSE)</f>
        <v>Frangunla alnus</v>
      </c>
      <c r="N2319">
        <f>VLOOKUP($D2319,Artslister!$A$1:$W$100,3,FALSE)</f>
        <v>103212</v>
      </c>
      <c r="O2319">
        <f>VLOOKUP($D2319,Artslister!$A$1:$W$100,4,FALSE)</f>
        <v>121569</v>
      </c>
      <c r="P2319" t="str">
        <f>VLOOKUP($D2319,Artslister!$A$1:$W$100,5,FALSE)</f>
        <v>Plantae</v>
      </c>
      <c r="Q2319" t="str">
        <f>VLOOKUP($D2319,Artslister!$A$1:$W$100,6,FALSE)</f>
        <v>Magnoliophyta</v>
      </c>
      <c r="R2319" t="str">
        <f>VLOOKUP($D2319,Artslister!$A$1:$W$100,7,FALSE)</f>
        <v>Eudicots</v>
      </c>
      <c r="S2319" t="str">
        <f>VLOOKUP($D2319,Artslister!$A$1:$W$100,8,FALSE)</f>
        <v>Rosales</v>
      </c>
      <c r="T2319" t="str">
        <f>VLOOKUP($D2319,Artslister!$A$1:$W$100,9,FALSE)</f>
        <v>Rhamnaceae</v>
      </c>
      <c r="U2319" t="str">
        <f>VLOOKUP($D2319,Artslister!$A$1:$W$100,10,FALSE)</f>
        <v>Frangula</v>
      </c>
      <c r="V2319" t="str">
        <f>VLOOKUP($D2319,Artslister!$A$1:$W$100,11,FALSE)</f>
        <v>alnus</v>
      </c>
      <c r="W2319">
        <f>VLOOKUP($D2319,Artslister!$A$1:$W$100,12,FALSE)</f>
        <v>0</v>
      </c>
      <c r="X2319" t="str">
        <f>VLOOKUP($D2319,Artslister!$A$1:$W$100,13,FALSE)</f>
        <v>Mill.</v>
      </c>
      <c r="Y2319" t="e">
        <f>VLOOKUP($D2319,Artslister!$A$1:$W$100,15,FALSE)</f>
        <v>#N/A</v>
      </c>
      <c r="Z2319" t="e">
        <f>VLOOKUP($D2319,Artslister!$A$1:$W$100,17,FALSE)</f>
        <v>#N/A</v>
      </c>
    </row>
    <row r="2320" spans="1:26" x14ac:dyDescent="0.3">
      <c r="A2320" s="58" t="s">
        <v>114</v>
      </c>
      <c r="B2320" s="58">
        <v>2021</v>
      </c>
      <c r="C2320" s="58" t="s">
        <v>1351</v>
      </c>
      <c r="D2320" s="58" t="s">
        <v>1774</v>
      </c>
      <c r="E2320" s="58">
        <v>10</v>
      </c>
      <c r="F2320" s="45"/>
      <c r="G2320" s="45"/>
      <c r="H2320" s="45">
        <v>1</v>
      </c>
      <c r="I2320" s="45"/>
      <c r="J2320" s="45"/>
      <c r="K2320" s="58"/>
      <c r="L2320" s="45"/>
      <c r="M2320" t="str">
        <f>VLOOKUP($D2320,Artslister!$A$1:$W$100,2,FALSE)</f>
        <v>Frangunla alnus</v>
      </c>
      <c r="N2320">
        <f>VLOOKUP($D2320,Artslister!$A$1:$W$100,3,FALSE)</f>
        <v>103212</v>
      </c>
      <c r="O2320">
        <f>VLOOKUP($D2320,Artslister!$A$1:$W$100,4,FALSE)</f>
        <v>121569</v>
      </c>
      <c r="P2320" t="str">
        <f>VLOOKUP($D2320,Artslister!$A$1:$W$100,5,FALSE)</f>
        <v>Plantae</v>
      </c>
      <c r="Q2320" t="str">
        <f>VLOOKUP($D2320,Artslister!$A$1:$W$100,6,FALSE)</f>
        <v>Magnoliophyta</v>
      </c>
      <c r="R2320" t="str">
        <f>VLOOKUP($D2320,Artslister!$A$1:$W$100,7,FALSE)</f>
        <v>Eudicots</v>
      </c>
      <c r="S2320" t="str">
        <f>VLOOKUP($D2320,Artslister!$A$1:$W$100,8,FALSE)</f>
        <v>Rosales</v>
      </c>
      <c r="T2320" t="str">
        <f>VLOOKUP($D2320,Artslister!$A$1:$W$100,9,FALSE)</f>
        <v>Rhamnaceae</v>
      </c>
      <c r="U2320" t="str">
        <f>VLOOKUP($D2320,Artslister!$A$1:$W$100,10,FALSE)</f>
        <v>Frangula</v>
      </c>
      <c r="V2320" t="str">
        <f>VLOOKUP($D2320,Artslister!$A$1:$W$100,11,FALSE)</f>
        <v>alnus</v>
      </c>
      <c r="W2320">
        <f>VLOOKUP($D2320,Artslister!$A$1:$W$100,12,FALSE)</f>
        <v>0</v>
      </c>
      <c r="X2320" t="str">
        <f>VLOOKUP($D2320,Artslister!$A$1:$W$100,13,FALSE)</f>
        <v>Mill.</v>
      </c>
      <c r="Y2320" t="e">
        <f>VLOOKUP($D2320,Artslister!$A$1:$W$100,15,FALSE)</f>
        <v>#N/A</v>
      </c>
      <c r="Z2320" t="e">
        <f>VLOOKUP($D2320,Artslister!$A$1:$W$100,17,FALSE)</f>
        <v>#N/A</v>
      </c>
    </row>
    <row r="2321" spans="1:26" x14ac:dyDescent="0.3">
      <c r="A2321" s="58" t="s">
        <v>114</v>
      </c>
      <c r="B2321" s="58">
        <v>2022</v>
      </c>
      <c r="C2321" t="s">
        <v>1351</v>
      </c>
      <c r="D2321" t="s">
        <v>1774</v>
      </c>
      <c r="E2321">
        <v>30</v>
      </c>
      <c r="J2321">
        <v>1</v>
      </c>
      <c r="M2321" t="str">
        <f>VLOOKUP($D2321,Artslister!$A$1:$W$100,2,FALSE)</f>
        <v>Frangunla alnus</v>
      </c>
      <c r="N2321">
        <f>VLOOKUP($D2321,Artslister!$A$1:$W$100,3,FALSE)</f>
        <v>103212</v>
      </c>
      <c r="O2321">
        <f>VLOOKUP($D2321,Artslister!$A$1:$W$100,4,FALSE)</f>
        <v>121569</v>
      </c>
      <c r="P2321" t="str">
        <f>VLOOKUP($D2321,Artslister!$A$1:$W$100,5,FALSE)</f>
        <v>Plantae</v>
      </c>
      <c r="Q2321" t="str">
        <f>VLOOKUP($D2321,Artslister!$A$1:$W$100,6,FALSE)</f>
        <v>Magnoliophyta</v>
      </c>
      <c r="R2321" t="str">
        <f>VLOOKUP($D2321,Artslister!$A$1:$W$100,7,FALSE)</f>
        <v>Eudicots</v>
      </c>
      <c r="S2321" t="str">
        <f>VLOOKUP($D2321,Artslister!$A$1:$W$100,8,FALSE)</f>
        <v>Rosales</v>
      </c>
      <c r="T2321" t="str">
        <f>VLOOKUP($D2321,Artslister!$A$1:$W$100,9,FALSE)</f>
        <v>Rhamnaceae</v>
      </c>
      <c r="U2321" t="str">
        <f>VLOOKUP($D2321,Artslister!$A$1:$W$100,10,FALSE)</f>
        <v>Frangula</v>
      </c>
      <c r="V2321" t="str">
        <f>VLOOKUP($D2321,Artslister!$A$1:$W$100,11,FALSE)</f>
        <v>alnus</v>
      </c>
      <c r="W2321">
        <f>VLOOKUP($D2321,Artslister!$A$1:$W$100,12,FALSE)</f>
        <v>0</v>
      </c>
      <c r="X2321" t="str">
        <f>VLOOKUP($D2321,Artslister!$A$1:$W$100,13,FALSE)</f>
        <v>Mill.</v>
      </c>
      <c r="Y2321" t="e">
        <f>VLOOKUP($D2321,Artslister!$A$1:$W$100,15,FALSE)</f>
        <v>#N/A</v>
      </c>
      <c r="Z2321" t="e">
        <f>VLOOKUP($D2321,Artslister!$A$1:$W$100,17,FALSE)</f>
        <v>#N/A</v>
      </c>
    </row>
    <row r="2322" spans="1:26" x14ac:dyDescent="0.3">
      <c r="A2322" t="s">
        <v>75</v>
      </c>
      <c r="B2322">
        <v>2018</v>
      </c>
      <c r="C2322" t="s">
        <v>1407</v>
      </c>
      <c r="D2322" t="s">
        <v>1744</v>
      </c>
      <c r="E2322">
        <v>2</v>
      </c>
      <c r="G2322">
        <v>1</v>
      </c>
      <c r="M2322" t="str">
        <f>VLOOKUP($D2322,Artslister!$A$1:$W$100,2,FALSE)</f>
        <v>Potentilla thuringiaca</v>
      </c>
      <c r="N2322" t="str">
        <f>VLOOKUP($D2322,Artslister!$A$1:$W$100,3,FALSE)</f>
        <v>103366</v>
      </c>
      <c r="O2322" t="str">
        <f>VLOOKUP($D2322,Artslister!$A$1:$W$100,4,FALSE)</f>
        <v>135877</v>
      </c>
      <c r="P2322" t="str">
        <f>VLOOKUP($D2322,Artslister!$A$1:$W$100,5,FALSE)</f>
        <v>Plantae</v>
      </c>
      <c r="Q2322" t="str">
        <f>VLOOKUP($D2322,Artslister!$A$1:$W$100,6,FALSE)</f>
        <v>Magnoliophyta</v>
      </c>
      <c r="R2322" t="str">
        <f>VLOOKUP($D2322,Artslister!$A$1:$W$100,7,FALSE)</f>
        <v>Eudicots</v>
      </c>
      <c r="S2322" t="str">
        <f>VLOOKUP($D2322,Artslister!$A$1:$W$100,8,FALSE)</f>
        <v>Rosales</v>
      </c>
      <c r="T2322" t="str">
        <f>VLOOKUP($D2322,Artslister!$A$1:$W$100,9,FALSE)</f>
        <v>Rosaceae</v>
      </c>
      <c r="U2322" t="str">
        <f>VLOOKUP($D2322,Artslister!$A$1:$W$100,10,FALSE)</f>
        <v>Potentilla</v>
      </c>
      <c r="V2322" t="str">
        <f>VLOOKUP($D2322,Artslister!$A$1:$W$100,11,FALSE)</f>
        <v>thuringiaca</v>
      </c>
      <c r="W2322">
        <f>VLOOKUP($D2322,Artslister!$A$1:$W$100,12,FALSE)</f>
        <v>0</v>
      </c>
      <c r="X2322" t="str">
        <f>VLOOKUP($D2322,Artslister!$A$1:$W$100,13,FALSE)</f>
        <v>Bernh.</v>
      </c>
      <c r="Y2322" t="str">
        <f>VLOOKUP($D2322,Artslister!$A$1:$W$100,15,FALSE)</f>
        <v>NA</v>
      </c>
      <c r="Z2322" t="str">
        <f>VLOOKUP($D2322,Artslister!$A$1:$W$100,17,FALSE)</f>
        <v>PH</v>
      </c>
    </row>
    <row r="2323" spans="1:26" x14ac:dyDescent="0.3">
      <c r="A2323" t="s">
        <v>75</v>
      </c>
      <c r="B2323">
        <v>2019</v>
      </c>
      <c r="C2323" t="s">
        <v>1407</v>
      </c>
      <c r="D2323" t="s">
        <v>1744</v>
      </c>
      <c r="E2323">
        <v>3</v>
      </c>
      <c r="G2323">
        <v>1</v>
      </c>
      <c r="M2323" t="str">
        <f>VLOOKUP($D2323,Artslister!$A$1:$W$100,2,FALSE)</f>
        <v>Potentilla thuringiaca</v>
      </c>
      <c r="N2323" t="str">
        <f>VLOOKUP($D2323,Artslister!$A$1:$W$100,3,FALSE)</f>
        <v>103366</v>
      </c>
      <c r="O2323" t="str">
        <f>VLOOKUP($D2323,Artslister!$A$1:$W$100,4,FALSE)</f>
        <v>135877</v>
      </c>
      <c r="P2323" t="str">
        <f>VLOOKUP($D2323,Artslister!$A$1:$W$100,5,FALSE)</f>
        <v>Plantae</v>
      </c>
      <c r="Q2323" t="str">
        <f>VLOOKUP($D2323,Artslister!$A$1:$W$100,6,FALSE)</f>
        <v>Magnoliophyta</v>
      </c>
      <c r="R2323" t="str">
        <f>VLOOKUP($D2323,Artslister!$A$1:$W$100,7,FALSE)</f>
        <v>Eudicots</v>
      </c>
      <c r="S2323" t="str">
        <f>VLOOKUP($D2323,Artslister!$A$1:$W$100,8,FALSE)</f>
        <v>Rosales</v>
      </c>
      <c r="T2323" t="str">
        <f>VLOOKUP($D2323,Artslister!$A$1:$W$100,9,FALSE)</f>
        <v>Rosaceae</v>
      </c>
      <c r="U2323" t="str">
        <f>VLOOKUP($D2323,Artslister!$A$1:$W$100,10,FALSE)</f>
        <v>Potentilla</v>
      </c>
      <c r="V2323" t="str">
        <f>VLOOKUP($D2323,Artslister!$A$1:$W$100,11,FALSE)</f>
        <v>thuringiaca</v>
      </c>
      <c r="W2323">
        <f>VLOOKUP($D2323,Artslister!$A$1:$W$100,12,FALSE)</f>
        <v>0</v>
      </c>
      <c r="X2323" t="str">
        <f>VLOOKUP($D2323,Artslister!$A$1:$W$100,13,FALSE)</f>
        <v>Bernh.</v>
      </c>
      <c r="Y2323" t="str">
        <f>VLOOKUP($D2323,Artslister!$A$1:$W$100,15,FALSE)</f>
        <v>NA</v>
      </c>
      <c r="Z2323" t="str">
        <f>VLOOKUP($D2323,Artslister!$A$1:$W$100,17,FALSE)</f>
        <v>PH</v>
      </c>
    </row>
    <row r="2324" spans="1:26" x14ac:dyDescent="0.3">
      <c r="A2324" t="s">
        <v>75</v>
      </c>
      <c r="B2324">
        <v>2020</v>
      </c>
      <c r="C2324" t="s">
        <v>1407</v>
      </c>
      <c r="D2324" t="s">
        <v>1744</v>
      </c>
      <c r="E2324">
        <v>1</v>
      </c>
      <c r="G2324">
        <v>1</v>
      </c>
      <c r="M2324" t="str">
        <f>VLOOKUP($D2324,Artslister!$A$1:$W$100,2,FALSE)</f>
        <v>Potentilla thuringiaca</v>
      </c>
      <c r="N2324" t="str">
        <f>VLOOKUP($D2324,Artslister!$A$1:$W$100,3,FALSE)</f>
        <v>103366</v>
      </c>
      <c r="O2324" t="str">
        <f>VLOOKUP($D2324,Artslister!$A$1:$W$100,4,FALSE)</f>
        <v>135877</v>
      </c>
      <c r="P2324" t="str">
        <f>VLOOKUP($D2324,Artslister!$A$1:$W$100,5,FALSE)</f>
        <v>Plantae</v>
      </c>
      <c r="Q2324" t="str">
        <f>VLOOKUP($D2324,Artslister!$A$1:$W$100,6,FALSE)</f>
        <v>Magnoliophyta</v>
      </c>
      <c r="R2324" t="str">
        <f>VLOOKUP($D2324,Artslister!$A$1:$W$100,7,FALSE)</f>
        <v>Eudicots</v>
      </c>
      <c r="S2324" t="str">
        <f>VLOOKUP($D2324,Artslister!$A$1:$W$100,8,FALSE)</f>
        <v>Rosales</v>
      </c>
      <c r="T2324" t="str">
        <f>VLOOKUP($D2324,Artslister!$A$1:$W$100,9,FALSE)</f>
        <v>Rosaceae</v>
      </c>
      <c r="U2324" t="str">
        <f>VLOOKUP($D2324,Artslister!$A$1:$W$100,10,FALSE)</f>
        <v>Potentilla</v>
      </c>
      <c r="V2324" t="str">
        <f>VLOOKUP($D2324,Artslister!$A$1:$W$100,11,FALSE)</f>
        <v>thuringiaca</v>
      </c>
      <c r="W2324">
        <f>VLOOKUP($D2324,Artslister!$A$1:$W$100,12,FALSE)</f>
        <v>0</v>
      </c>
      <c r="X2324" t="str">
        <f>VLOOKUP($D2324,Artslister!$A$1:$W$100,13,FALSE)</f>
        <v>Bernh.</v>
      </c>
      <c r="Y2324" t="str">
        <f>VLOOKUP($D2324,Artslister!$A$1:$W$100,15,FALSE)</f>
        <v>NA</v>
      </c>
      <c r="Z2324" t="str">
        <f>VLOOKUP($D2324,Artslister!$A$1:$W$100,17,FALSE)</f>
        <v>PH</v>
      </c>
    </row>
    <row r="2325" spans="1:26" x14ac:dyDescent="0.3">
      <c r="A2325" t="s">
        <v>63</v>
      </c>
      <c r="B2325">
        <v>2020</v>
      </c>
      <c r="C2325" t="s">
        <v>1655</v>
      </c>
      <c r="D2325" t="s">
        <v>1744</v>
      </c>
      <c r="E2325">
        <v>1</v>
      </c>
      <c r="G2325">
        <v>1</v>
      </c>
      <c r="M2325" t="str">
        <f>VLOOKUP($D2325,Artslister!$A$1:$W$100,2,FALSE)</f>
        <v>Potentilla thuringiaca</v>
      </c>
      <c r="N2325" t="str">
        <f>VLOOKUP($D2325,Artslister!$A$1:$W$100,3,FALSE)</f>
        <v>103366</v>
      </c>
      <c r="O2325" t="str">
        <f>VLOOKUP($D2325,Artslister!$A$1:$W$100,4,FALSE)</f>
        <v>135877</v>
      </c>
      <c r="P2325" t="str">
        <f>VLOOKUP($D2325,Artslister!$A$1:$W$100,5,FALSE)</f>
        <v>Plantae</v>
      </c>
      <c r="Q2325" t="str">
        <f>VLOOKUP($D2325,Artslister!$A$1:$W$100,6,FALSE)</f>
        <v>Magnoliophyta</v>
      </c>
      <c r="R2325" t="str">
        <f>VLOOKUP($D2325,Artslister!$A$1:$W$100,7,FALSE)</f>
        <v>Eudicots</v>
      </c>
      <c r="S2325" t="str">
        <f>VLOOKUP($D2325,Artslister!$A$1:$W$100,8,FALSE)</f>
        <v>Rosales</v>
      </c>
      <c r="T2325" t="str">
        <f>VLOOKUP($D2325,Artslister!$A$1:$W$100,9,FALSE)</f>
        <v>Rosaceae</v>
      </c>
      <c r="U2325" t="str">
        <f>VLOOKUP($D2325,Artslister!$A$1:$W$100,10,FALSE)</f>
        <v>Potentilla</v>
      </c>
      <c r="V2325" t="str">
        <f>VLOOKUP($D2325,Artslister!$A$1:$W$100,11,FALSE)</f>
        <v>thuringiaca</v>
      </c>
      <c r="W2325">
        <f>VLOOKUP($D2325,Artslister!$A$1:$W$100,12,FALSE)</f>
        <v>0</v>
      </c>
      <c r="X2325" t="str">
        <f>VLOOKUP($D2325,Artslister!$A$1:$W$100,13,FALSE)</f>
        <v>Bernh.</v>
      </c>
      <c r="Y2325" t="str">
        <f>VLOOKUP($D2325,Artslister!$A$1:$W$100,15,FALSE)</f>
        <v>NA</v>
      </c>
      <c r="Z2325" t="str">
        <f>VLOOKUP($D2325,Artslister!$A$1:$W$100,17,FALSE)</f>
        <v>PH</v>
      </c>
    </row>
    <row r="2326" spans="1:26" x14ac:dyDescent="0.3">
      <c r="A2326" t="s">
        <v>75</v>
      </c>
      <c r="B2326">
        <v>2021</v>
      </c>
      <c r="C2326" t="s">
        <v>1407</v>
      </c>
      <c r="D2326" t="s">
        <v>1744</v>
      </c>
      <c r="E2326">
        <v>2</v>
      </c>
      <c r="G2326">
        <v>1</v>
      </c>
      <c r="M2326" t="str">
        <f>VLOOKUP($D2326,Artslister!$A$1:$W$100,2,FALSE)</f>
        <v>Potentilla thuringiaca</v>
      </c>
      <c r="N2326" t="str">
        <f>VLOOKUP($D2326,Artslister!$A$1:$W$100,3,FALSE)</f>
        <v>103366</v>
      </c>
      <c r="O2326" t="str">
        <f>VLOOKUP($D2326,Artslister!$A$1:$W$100,4,FALSE)</f>
        <v>135877</v>
      </c>
      <c r="P2326" t="str">
        <f>VLOOKUP($D2326,Artslister!$A$1:$W$100,5,FALSE)</f>
        <v>Plantae</v>
      </c>
      <c r="Q2326" t="str">
        <f>VLOOKUP($D2326,Artslister!$A$1:$W$100,6,FALSE)</f>
        <v>Magnoliophyta</v>
      </c>
      <c r="R2326" t="str">
        <f>VLOOKUP($D2326,Artslister!$A$1:$W$100,7,FALSE)</f>
        <v>Eudicots</v>
      </c>
      <c r="S2326" t="str">
        <f>VLOOKUP($D2326,Artslister!$A$1:$W$100,8,FALSE)</f>
        <v>Rosales</v>
      </c>
      <c r="T2326" t="str">
        <f>VLOOKUP($D2326,Artslister!$A$1:$W$100,9,FALSE)</f>
        <v>Rosaceae</v>
      </c>
      <c r="U2326" t="str">
        <f>VLOOKUP($D2326,Artslister!$A$1:$W$100,10,FALSE)</f>
        <v>Potentilla</v>
      </c>
      <c r="V2326" t="str">
        <f>VLOOKUP($D2326,Artslister!$A$1:$W$100,11,FALSE)</f>
        <v>thuringiaca</v>
      </c>
      <c r="W2326">
        <f>VLOOKUP($D2326,Artslister!$A$1:$W$100,12,FALSE)</f>
        <v>0</v>
      </c>
      <c r="X2326" t="str">
        <f>VLOOKUP($D2326,Artslister!$A$1:$W$100,13,FALSE)</f>
        <v>Bernh.</v>
      </c>
      <c r="Y2326" t="str">
        <f>VLOOKUP($D2326,Artslister!$A$1:$W$100,15,FALSE)</f>
        <v>NA</v>
      </c>
      <c r="Z2326" t="str">
        <f>VLOOKUP($D2326,Artslister!$A$1:$W$100,17,FALSE)</f>
        <v>PH</v>
      </c>
    </row>
    <row r="2327" spans="1:26" x14ac:dyDescent="0.3">
      <c r="A2327" t="s">
        <v>75</v>
      </c>
      <c r="B2327">
        <v>2022</v>
      </c>
      <c r="C2327" t="s">
        <v>1407</v>
      </c>
      <c r="D2327" t="s">
        <v>1744</v>
      </c>
      <c r="E2327">
        <v>4</v>
      </c>
      <c r="G2327">
        <v>1</v>
      </c>
      <c r="M2327" t="str">
        <f>VLOOKUP($D2327,Artslister!$A$1:$W$100,2,FALSE)</f>
        <v>Potentilla thuringiaca</v>
      </c>
      <c r="N2327" t="str">
        <f>VLOOKUP($D2327,Artslister!$A$1:$W$100,3,FALSE)</f>
        <v>103366</v>
      </c>
      <c r="O2327" t="str">
        <f>VLOOKUP($D2327,Artslister!$A$1:$W$100,4,FALSE)</f>
        <v>135877</v>
      </c>
      <c r="P2327" t="str">
        <f>VLOOKUP($D2327,Artslister!$A$1:$W$100,5,FALSE)</f>
        <v>Plantae</v>
      </c>
      <c r="Q2327" t="str">
        <f>VLOOKUP($D2327,Artslister!$A$1:$W$100,6,FALSE)</f>
        <v>Magnoliophyta</v>
      </c>
      <c r="R2327" t="str">
        <f>VLOOKUP($D2327,Artslister!$A$1:$W$100,7,FALSE)</f>
        <v>Eudicots</v>
      </c>
      <c r="S2327" t="str">
        <f>VLOOKUP($D2327,Artslister!$A$1:$W$100,8,FALSE)</f>
        <v>Rosales</v>
      </c>
      <c r="T2327" t="str">
        <f>VLOOKUP($D2327,Artslister!$A$1:$W$100,9,FALSE)</f>
        <v>Rosaceae</v>
      </c>
      <c r="U2327" t="str">
        <f>VLOOKUP($D2327,Artslister!$A$1:$W$100,10,FALSE)</f>
        <v>Potentilla</v>
      </c>
      <c r="V2327" t="str">
        <f>VLOOKUP($D2327,Artslister!$A$1:$W$100,11,FALSE)</f>
        <v>thuringiaca</v>
      </c>
      <c r="W2327">
        <f>VLOOKUP($D2327,Artslister!$A$1:$W$100,12,FALSE)</f>
        <v>0</v>
      </c>
      <c r="X2327" t="str">
        <f>VLOOKUP($D2327,Artslister!$A$1:$W$100,13,FALSE)</f>
        <v>Bernh.</v>
      </c>
      <c r="Y2327" t="str">
        <f>VLOOKUP($D2327,Artslister!$A$1:$W$100,15,FALSE)</f>
        <v>NA</v>
      </c>
      <c r="Z2327" t="str">
        <f>VLOOKUP($D2327,Artslister!$A$1:$W$100,17,FALSE)</f>
        <v>PH</v>
      </c>
    </row>
    <row r="2328" spans="1:26" x14ac:dyDescent="0.3">
      <c r="A2328" t="s">
        <v>1738</v>
      </c>
      <c r="B2328">
        <v>2018</v>
      </c>
      <c r="C2328" t="s">
        <v>1258</v>
      </c>
      <c r="D2328" t="s">
        <v>1740</v>
      </c>
      <c r="E2328" t="s">
        <v>503</v>
      </c>
      <c r="I2328">
        <v>1</v>
      </c>
      <c r="M2328" t="str">
        <f>VLOOKUP($D2328,Artslister!$A$1:$W$100,2,FALSE)</f>
        <v>Vaccinium vitis-idaea</v>
      </c>
      <c r="N2328" t="str">
        <f>VLOOKUP($D2328,Artslister!$A$1:$W$100,3,FALSE)</f>
        <v>101829</v>
      </c>
      <c r="O2328" t="str">
        <f>VLOOKUP($D2328,Artslister!$A$1:$W$100,4,FALSE)</f>
        <v>138643</v>
      </c>
      <c r="P2328" t="str">
        <f>VLOOKUP($D2328,Artslister!$A$1:$W$100,5,FALSE)</f>
        <v>Plantae</v>
      </c>
      <c r="Q2328" t="str">
        <f>VLOOKUP($D2328,Artslister!$A$1:$W$100,6,FALSE)</f>
        <v>Magnoliophyta</v>
      </c>
      <c r="R2328" t="str">
        <f>VLOOKUP($D2328,Artslister!$A$1:$W$100,7,FALSE)</f>
        <v>Eudicots</v>
      </c>
      <c r="S2328" t="str">
        <f>VLOOKUP($D2328,Artslister!$A$1:$W$100,8,FALSE)</f>
        <v>Ericales</v>
      </c>
      <c r="T2328" t="str">
        <f>VLOOKUP($D2328,Artslister!$A$1:$W$100,9,FALSE)</f>
        <v>Ericaceae</v>
      </c>
      <c r="U2328" t="str">
        <f>VLOOKUP($D2328,Artslister!$A$1:$W$100,10,FALSE)</f>
        <v>Vaccinium</v>
      </c>
      <c r="V2328" t="str">
        <f>VLOOKUP($D2328,Artslister!$A$1:$W$100,11,FALSE)</f>
        <v>vitis-idaea</v>
      </c>
      <c r="W2328">
        <f>VLOOKUP($D2328,Artslister!$A$1:$W$100,12,FALSE)</f>
        <v>0</v>
      </c>
      <c r="X2328" t="str">
        <f>VLOOKUP($D2328,Artslister!$A$1:$W$100,13,FALSE)</f>
        <v>L.</v>
      </c>
      <c r="Y2328" t="str">
        <f>VLOOKUP($D2328,Artslister!$A$1:$W$100,15,FALSE)</f>
        <v>LC</v>
      </c>
      <c r="Z2328" t="e">
        <f>VLOOKUP($D2328,Artslister!$A$1:$W$100,17,FALSE)</f>
        <v>#N/A</v>
      </c>
    </row>
    <row r="2329" spans="1:26" x14ac:dyDescent="0.3">
      <c r="A2329" t="s">
        <v>138</v>
      </c>
      <c r="B2329">
        <v>2020</v>
      </c>
      <c r="C2329" t="s">
        <v>1137</v>
      </c>
      <c r="D2329" t="s">
        <v>1740</v>
      </c>
      <c r="E2329">
        <v>0.1</v>
      </c>
      <c r="I2329">
        <v>1</v>
      </c>
      <c r="M2329" t="str">
        <f>VLOOKUP($D2329,Artslister!$A$1:$W$100,2,FALSE)</f>
        <v>Vaccinium vitis-idaea</v>
      </c>
      <c r="N2329" t="str">
        <f>VLOOKUP($D2329,Artslister!$A$1:$W$100,3,FALSE)</f>
        <v>101829</v>
      </c>
      <c r="O2329" t="str">
        <f>VLOOKUP($D2329,Artslister!$A$1:$W$100,4,FALSE)</f>
        <v>138643</v>
      </c>
      <c r="P2329" t="str">
        <f>VLOOKUP($D2329,Artslister!$A$1:$W$100,5,FALSE)</f>
        <v>Plantae</v>
      </c>
      <c r="Q2329" t="str">
        <f>VLOOKUP($D2329,Artslister!$A$1:$W$100,6,FALSE)</f>
        <v>Magnoliophyta</v>
      </c>
      <c r="R2329" t="str">
        <f>VLOOKUP($D2329,Artslister!$A$1:$W$100,7,FALSE)</f>
        <v>Eudicots</v>
      </c>
      <c r="S2329" t="str">
        <f>VLOOKUP($D2329,Artslister!$A$1:$W$100,8,FALSE)</f>
        <v>Ericales</v>
      </c>
      <c r="T2329" t="str">
        <f>VLOOKUP($D2329,Artslister!$A$1:$W$100,9,FALSE)</f>
        <v>Ericaceae</v>
      </c>
      <c r="U2329" t="str">
        <f>VLOOKUP($D2329,Artslister!$A$1:$W$100,10,FALSE)</f>
        <v>Vaccinium</v>
      </c>
      <c r="V2329" t="str">
        <f>VLOOKUP($D2329,Artslister!$A$1:$W$100,11,FALSE)</f>
        <v>vitis-idaea</v>
      </c>
      <c r="W2329">
        <f>VLOOKUP($D2329,Artslister!$A$1:$W$100,12,FALSE)</f>
        <v>0</v>
      </c>
      <c r="X2329" t="str">
        <f>VLOOKUP($D2329,Artslister!$A$1:$W$100,13,FALSE)</f>
        <v>L.</v>
      </c>
      <c r="Y2329" t="str">
        <f>VLOOKUP($D2329,Artslister!$A$1:$W$100,15,FALSE)</f>
        <v>LC</v>
      </c>
      <c r="Z2329" t="e">
        <f>VLOOKUP($D2329,Artslister!$A$1:$W$100,17,FALSE)</f>
        <v>#N/A</v>
      </c>
    </row>
    <row r="2330" spans="1:26" x14ac:dyDescent="0.3">
      <c r="A2330" t="s">
        <v>143</v>
      </c>
      <c r="B2330">
        <v>2020</v>
      </c>
      <c r="C2330" t="s">
        <v>1672</v>
      </c>
      <c r="D2330" t="s">
        <v>1740</v>
      </c>
      <c r="E2330">
        <v>1</v>
      </c>
      <c r="I2330">
        <v>1</v>
      </c>
      <c r="M2330" t="str">
        <f>VLOOKUP($D2330,Artslister!$A$1:$W$100,2,FALSE)</f>
        <v>Vaccinium vitis-idaea</v>
      </c>
      <c r="N2330" t="str">
        <f>VLOOKUP($D2330,Artslister!$A$1:$W$100,3,FALSE)</f>
        <v>101829</v>
      </c>
      <c r="O2330" t="str">
        <f>VLOOKUP($D2330,Artslister!$A$1:$W$100,4,FALSE)</f>
        <v>138643</v>
      </c>
      <c r="P2330" t="str">
        <f>VLOOKUP($D2330,Artslister!$A$1:$W$100,5,FALSE)</f>
        <v>Plantae</v>
      </c>
      <c r="Q2330" t="str">
        <f>VLOOKUP($D2330,Artslister!$A$1:$W$100,6,FALSE)</f>
        <v>Magnoliophyta</v>
      </c>
      <c r="R2330" t="str">
        <f>VLOOKUP($D2330,Artslister!$A$1:$W$100,7,FALSE)</f>
        <v>Eudicots</v>
      </c>
      <c r="S2330" t="str">
        <f>VLOOKUP($D2330,Artslister!$A$1:$W$100,8,FALSE)</f>
        <v>Ericales</v>
      </c>
      <c r="T2330" t="str">
        <f>VLOOKUP($D2330,Artslister!$A$1:$W$100,9,FALSE)</f>
        <v>Ericaceae</v>
      </c>
      <c r="U2330" t="str">
        <f>VLOOKUP($D2330,Artslister!$A$1:$W$100,10,FALSE)</f>
        <v>Vaccinium</v>
      </c>
      <c r="V2330" t="str">
        <f>VLOOKUP($D2330,Artslister!$A$1:$W$100,11,FALSE)</f>
        <v>vitis-idaea</v>
      </c>
      <c r="W2330">
        <f>VLOOKUP($D2330,Artslister!$A$1:$W$100,12,FALSE)</f>
        <v>0</v>
      </c>
      <c r="X2330" t="str">
        <f>VLOOKUP($D2330,Artslister!$A$1:$W$100,13,FALSE)</f>
        <v>L.</v>
      </c>
      <c r="Y2330" t="str">
        <f>VLOOKUP($D2330,Artslister!$A$1:$W$100,15,FALSE)</f>
        <v>LC</v>
      </c>
      <c r="Z2330" t="e">
        <f>VLOOKUP($D2330,Artslister!$A$1:$W$100,17,FALSE)</f>
        <v>#N/A</v>
      </c>
    </row>
    <row r="2331" spans="1:26" x14ac:dyDescent="0.3">
      <c r="A2331" t="s">
        <v>138</v>
      </c>
      <c r="B2331">
        <v>2022</v>
      </c>
      <c r="C2331" t="s">
        <v>1136</v>
      </c>
      <c r="D2331" t="s">
        <v>1740</v>
      </c>
      <c r="E2331">
        <v>1</v>
      </c>
      <c r="I2331">
        <v>1</v>
      </c>
      <c r="M2331" t="str">
        <f>VLOOKUP($D2331,Artslister!$A$1:$W$100,2,FALSE)</f>
        <v>Vaccinium vitis-idaea</v>
      </c>
      <c r="N2331" t="str">
        <f>VLOOKUP($D2331,Artslister!$A$1:$W$100,3,FALSE)</f>
        <v>101829</v>
      </c>
      <c r="O2331" t="str">
        <f>VLOOKUP($D2331,Artslister!$A$1:$W$100,4,FALSE)</f>
        <v>138643</v>
      </c>
      <c r="P2331" t="str">
        <f>VLOOKUP($D2331,Artslister!$A$1:$W$100,5,FALSE)</f>
        <v>Plantae</v>
      </c>
      <c r="Q2331" t="str">
        <f>VLOOKUP($D2331,Artslister!$A$1:$W$100,6,FALSE)</f>
        <v>Magnoliophyta</v>
      </c>
      <c r="R2331" t="str">
        <f>VLOOKUP($D2331,Artslister!$A$1:$W$100,7,FALSE)</f>
        <v>Eudicots</v>
      </c>
      <c r="S2331" t="str">
        <f>VLOOKUP($D2331,Artslister!$A$1:$W$100,8,FALSE)</f>
        <v>Ericales</v>
      </c>
      <c r="T2331" t="str">
        <f>VLOOKUP($D2331,Artslister!$A$1:$W$100,9,FALSE)</f>
        <v>Ericaceae</v>
      </c>
      <c r="U2331" t="str">
        <f>VLOOKUP($D2331,Artslister!$A$1:$W$100,10,FALSE)</f>
        <v>Vaccinium</v>
      </c>
      <c r="V2331" t="str">
        <f>VLOOKUP($D2331,Artslister!$A$1:$W$100,11,FALSE)</f>
        <v>vitis-idaea</v>
      </c>
      <c r="W2331">
        <f>VLOOKUP($D2331,Artslister!$A$1:$W$100,12,FALSE)</f>
        <v>0</v>
      </c>
      <c r="X2331" t="str">
        <f>VLOOKUP($D2331,Artslister!$A$1:$W$100,13,FALSE)</f>
        <v>L.</v>
      </c>
      <c r="Y2331" t="str">
        <f>VLOOKUP($D2331,Artslister!$A$1:$W$100,15,FALSE)</f>
        <v>LC</v>
      </c>
      <c r="Z2331" t="e">
        <f>VLOOKUP($D2331,Artslister!$A$1:$W$100,17,FALSE)</f>
        <v>#N/A</v>
      </c>
    </row>
    <row r="2332" spans="1:26" x14ac:dyDescent="0.3">
      <c r="A2332" t="s">
        <v>138</v>
      </c>
      <c r="B2332">
        <v>2022</v>
      </c>
      <c r="C2332" t="s">
        <v>1137</v>
      </c>
      <c r="D2332" t="s">
        <v>1740</v>
      </c>
      <c r="E2332">
        <v>6</v>
      </c>
      <c r="I2332">
        <v>1</v>
      </c>
      <c r="M2332" t="str">
        <f>VLOOKUP($D2332,Artslister!$A$1:$W$100,2,FALSE)</f>
        <v>Vaccinium vitis-idaea</v>
      </c>
      <c r="N2332" t="str">
        <f>VLOOKUP($D2332,Artslister!$A$1:$W$100,3,FALSE)</f>
        <v>101829</v>
      </c>
      <c r="O2332" t="str">
        <f>VLOOKUP($D2332,Artslister!$A$1:$W$100,4,FALSE)</f>
        <v>138643</v>
      </c>
      <c r="P2332" t="str">
        <f>VLOOKUP($D2332,Artslister!$A$1:$W$100,5,FALSE)</f>
        <v>Plantae</v>
      </c>
      <c r="Q2332" t="str">
        <f>VLOOKUP($D2332,Artslister!$A$1:$W$100,6,FALSE)</f>
        <v>Magnoliophyta</v>
      </c>
      <c r="R2332" t="str">
        <f>VLOOKUP($D2332,Artslister!$A$1:$W$100,7,FALSE)</f>
        <v>Eudicots</v>
      </c>
      <c r="S2332" t="str">
        <f>VLOOKUP($D2332,Artslister!$A$1:$W$100,8,FALSE)</f>
        <v>Ericales</v>
      </c>
      <c r="T2332" t="str">
        <f>VLOOKUP($D2332,Artslister!$A$1:$W$100,9,FALSE)</f>
        <v>Ericaceae</v>
      </c>
      <c r="U2332" t="str">
        <f>VLOOKUP($D2332,Artslister!$A$1:$W$100,10,FALSE)</f>
        <v>Vaccinium</v>
      </c>
      <c r="V2332" t="str">
        <f>VLOOKUP($D2332,Artslister!$A$1:$W$100,11,FALSE)</f>
        <v>vitis-idaea</v>
      </c>
      <c r="W2332">
        <f>VLOOKUP($D2332,Artslister!$A$1:$W$100,12,FALSE)</f>
        <v>0</v>
      </c>
      <c r="X2332" t="str">
        <f>VLOOKUP($D2332,Artslister!$A$1:$W$100,13,FALSE)</f>
        <v>L.</v>
      </c>
      <c r="Y2332" t="str">
        <f>VLOOKUP($D2332,Artslister!$A$1:$W$100,15,FALSE)</f>
        <v>LC</v>
      </c>
      <c r="Z2332" t="e">
        <f>VLOOKUP($D2332,Artslister!$A$1:$W$100,17,FALSE)</f>
        <v>#N/A</v>
      </c>
    </row>
    <row r="2333" spans="1:26" x14ac:dyDescent="0.3">
      <c r="A2333" t="s">
        <v>143</v>
      </c>
      <c r="B2333">
        <v>2022</v>
      </c>
      <c r="C2333" t="s">
        <v>1672</v>
      </c>
      <c r="D2333" t="s">
        <v>1740</v>
      </c>
      <c r="E2333">
        <v>4</v>
      </c>
      <c r="I2333">
        <v>1</v>
      </c>
      <c r="M2333" t="str">
        <f>VLOOKUP($D2333,Artslister!$A$1:$W$100,2,FALSE)</f>
        <v>Vaccinium vitis-idaea</v>
      </c>
      <c r="N2333" t="str">
        <f>VLOOKUP($D2333,Artslister!$A$1:$W$100,3,FALSE)</f>
        <v>101829</v>
      </c>
      <c r="O2333" t="str">
        <f>VLOOKUP($D2333,Artslister!$A$1:$W$100,4,FALSE)</f>
        <v>138643</v>
      </c>
      <c r="P2333" t="str">
        <f>VLOOKUP($D2333,Artslister!$A$1:$W$100,5,FALSE)</f>
        <v>Plantae</v>
      </c>
      <c r="Q2333" t="str">
        <f>VLOOKUP($D2333,Artslister!$A$1:$W$100,6,FALSE)</f>
        <v>Magnoliophyta</v>
      </c>
      <c r="R2333" t="str">
        <f>VLOOKUP($D2333,Artslister!$A$1:$W$100,7,FALSE)</f>
        <v>Eudicots</v>
      </c>
      <c r="S2333" t="str">
        <f>VLOOKUP($D2333,Artslister!$A$1:$W$100,8,FALSE)</f>
        <v>Ericales</v>
      </c>
      <c r="T2333" t="str">
        <f>VLOOKUP($D2333,Artslister!$A$1:$W$100,9,FALSE)</f>
        <v>Ericaceae</v>
      </c>
      <c r="U2333" t="str">
        <f>VLOOKUP($D2333,Artslister!$A$1:$W$100,10,FALSE)</f>
        <v>Vaccinium</v>
      </c>
      <c r="V2333" t="str">
        <f>VLOOKUP($D2333,Artslister!$A$1:$W$100,11,FALSE)</f>
        <v>vitis-idaea</v>
      </c>
      <c r="W2333">
        <f>VLOOKUP($D2333,Artslister!$A$1:$W$100,12,FALSE)</f>
        <v>0</v>
      </c>
      <c r="X2333" t="str">
        <f>VLOOKUP($D2333,Artslister!$A$1:$W$100,13,FALSE)</f>
        <v>L.</v>
      </c>
      <c r="Y2333" t="str">
        <f>VLOOKUP($D2333,Artslister!$A$1:$W$100,15,FALSE)</f>
        <v>LC</v>
      </c>
      <c r="Z2333" t="e">
        <f>VLOOKUP($D2333,Artslister!$A$1:$W$100,17,FALSE)</f>
        <v>#N/A</v>
      </c>
    </row>
    <row r="2334" spans="1:26" x14ac:dyDescent="0.3">
      <c r="A2334" t="s">
        <v>143</v>
      </c>
      <c r="B2334">
        <v>2022</v>
      </c>
      <c r="C2334" t="s">
        <v>1676</v>
      </c>
      <c r="D2334" t="s">
        <v>1740</v>
      </c>
      <c r="E2334">
        <v>5</v>
      </c>
      <c r="I2334">
        <v>1</v>
      </c>
      <c r="M2334" t="str">
        <f>VLOOKUP($D2334,Artslister!$A$1:$W$100,2,FALSE)</f>
        <v>Vaccinium vitis-idaea</v>
      </c>
      <c r="N2334" t="str">
        <f>VLOOKUP($D2334,Artslister!$A$1:$W$100,3,FALSE)</f>
        <v>101829</v>
      </c>
      <c r="O2334" t="str">
        <f>VLOOKUP($D2334,Artslister!$A$1:$W$100,4,FALSE)</f>
        <v>138643</v>
      </c>
      <c r="P2334" t="str">
        <f>VLOOKUP($D2334,Artslister!$A$1:$W$100,5,FALSE)</f>
        <v>Plantae</v>
      </c>
      <c r="Q2334" t="str">
        <f>VLOOKUP($D2334,Artslister!$A$1:$W$100,6,FALSE)</f>
        <v>Magnoliophyta</v>
      </c>
      <c r="R2334" t="str">
        <f>VLOOKUP($D2334,Artslister!$A$1:$W$100,7,FALSE)</f>
        <v>Eudicots</v>
      </c>
      <c r="S2334" t="str">
        <f>VLOOKUP($D2334,Artslister!$A$1:$W$100,8,FALSE)</f>
        <v>Ericales</v>
      </c>
      <c r="T2334" t="str">
        <f>VLOOKUP($D2334,Artslister!$A$1:$W$100,9,FALSE)</f>
        <v>Ericaceae</v>
      </c>
      <c r="U2334" t="str">
        <f>VLOOKUP($D2334,Artslister!$A$1:$W$100,10,FALSE)</f>
        <v>Vaccinium</v>
      </c>
      <c r="V2334" t="str">
        <f>VLOOKUP($D2334,Artslister!$A$1:$W$100,11,FALSE)</f>
        <v>vitis-idaea</v>
      </c>
      <c r="W2334">
        <f>VLOOKUP($D2334,Artslister!$A$1:$W$100,12,FALSE)</f>
        <v>0</v>
      </c>
      <c r="X2334" t="str">
        <f>VLOOKUP($D2334,Artslister!$A$1:$W$100,13,FALSE)</f>
        <v>L.</v>
      </c>
      <c r="Y2334" t="str">
        <f>VLOOKUP($D2334,Artslister!$A$1:$W$100,15,FALSE)</f>
        <v>LC</v>
      </c>
      <c r="Z2334" t="e">
        <f>VLOOKUP($D2334,Artslister!$A$1:$W$100,17,FALSE)</f>
        <v>#N/A</v>
      </c>
    </row>
    <row r="2335" spans="1:26" x14ac:dyDescent="0.3">
      <c r="A2335" t="s">
        <v>124</v>
      </c>
      <c r="B2335">
        <v>2022</v>
      </c>
      <c r="C2335" t="s">
        <v>1258</v>
      </c>
      <c r="D2335" t="s">
        <v>1740</v>
      </c>
      <c r="E2335">
        <v>10</v>
      </c>
      <c r="I2335">
        <v>1</v>
      </c>
      <c r="M2335" t="str">
        <f>VLOOKUP($D2335,Artslister!$A$1:$W$100,2,FALSE)</f>
        <v>Vaccinium vitis-idaea</v>
      </c>
      <c r="N2335" t="str">
        <f>VLOOKUP($D2335,Artslister!$A$1:$W$100,3,FALSE)</f>
        <v>101829</v>
      </c>
      <c r="O2335" t="str">
        <f>VLOOKUP($D2335,Artslister!$A$1:$W$100,4,FALSE)</f>
        <v>138643</v>
      </c>
      <c r="P2335" t="str">
        <f>VLOOKUP($D2335,Artslister!$A$1:$W$100,5,FALSE)</f>
        <v>Plantae</v>
      </c>
      <c r="Q2335" t="str">
        <f>VLOOKUP($D2335,Artslister!$A$1:$W$100,6,FALSE)</f>
        <v>Magnoliophyta</v>
      </c>
      <c r="R2335" t="str">
        <f>VLOOKUP($D2335,Artslister!$A$1:$W$100,7,FALSE)</f>
        <v>Eudicots</v>
      </c>
      <c r="S2335" t="str">
        <f>VLOOKUP($D2335,Artslister!$A$1:$W$100,8,FALSE)</f>
        <v>Ericales</v>
      </c>
      <c r="T2335" t="str">
        <f>VLOOKUP($D2335,Artslister!$A$1:$W$100,9,FALSE)</f>
        <v>Ericaceae</v>
      </c>
      <c r="U2335" t="str">
        <f>VLOOKUP($D2335,Artslister!$A$1:$W$100,10,FALSE)</f>
        <v>Vaccinium</v>
      </c>
      <c r="V2335" t="str">
        <f>VLOOKUP($D2335,Artslister!$A$1:$W$100,11,FALSE)</f>
        <v>vitis-idaea</v>
      </c>
      <c r="W2335">
        <f>VLOOKUP($D2335,Artslister!$A$1:$W$100,12,FALSE)</f>
        <v>0</v>
      </c>
      <c r="X2335" t="str">
        <f>VLOOKUP($D2335,Artslister!$A$1:$W$100,13,FALSE)</f>
        <v>L.</v>
      </c>
      <c r="Y2335" t="str">
        <f>VLOOKUP($D2335,Artslister!$A$1:$W$100,15,FALSE)</f>
        <v>LC</v>
      </c>
      <c r="Z2335" t="e">
        <f>VLOOKUP($D2335,Artslister!$A$1:$W$100,17,FALSE)</f>
        <v>#N/A</v>
      </c>
    </row>
    <row r="2336" spans="1:26" x14ac:dyDescent="0.3">
      <c r="A2336" t="s">
        <v>124</v>
      </c>
      <c r="B2336">
        <v>2022</v>
      </c>
      <c r="C2336" t="s">
        <v>1259</v>
      </c>
      <c r="D2336" t="s">
        <v>1740</v>
      </c>
      <c r="E2336">
        <v>40</v>
      </c>
      <c r="I2336">
        <v>1</v>
      </c>
      <c r="M2336" t="str">
        <f>VLOOKUP($D2336,Artslister!$A$1:$W$100,2,FALSE)</f>
        <v>Vaccinium vitis-idaea</v>
      </c>
      <c r="N2336" t="str">
        <f>VLOOKUP($D2336,Artslister!$A$1:$W$100,3,FALSE)</f>
        <v>101829</v>
      </c>
      <c r="O2336" t="str">
        <f>VLOOKUP($D2336,Artslister!$A$1:$W$100,4,FALSE)</f>
        <v>138643</v>
      </c>
      <c r="P2336" t="str">
        <f>VLOOKUP($D2336,Artslister!$A$1:$W$100,5,FALSE)</f>
        <v>Plantae</v>
      </c>
      <c r="Q2336" t="str">
        <f>VLOOKUP($D2336,Artslister!$A$1:$W$100,6,FALSE)</f>
        <v>Magnoliophyta</v>
      </c>
      <c r="R2336" t="str">
        <f>VLOOKUP($D2336,Artslister!$A$1:$W$100,7,FALSE)</f>
        <v>Eudicots</v>
      </c>
      <c r="S2336" t="str">
        <f>VLOOKUP($D2336,Artslister!$A$1:$W$100,8,FALSE)</f>
        <v>Ericales</v>
      </c>
      <c r="T2336" t="str">
        <f>VLOOKUP($D2336,Artslister!$A$1:$W$100,9,FALSE)</f>
        <v>Ericaceae</v>
      </c>
      <c r="U2336" t="str">
        <f>VLOOKUP($D2336,Artslister!$A$1:$W$100,10,FALSE)</f>
        <v>Vaccinium</v>
      </c>
      <c r="V2336" t="str">
        <f>VLOOKUP($D2336,Artslister!$A$1:$W$100,11,FALSE)</f>
        <v>vitis-idaea</v>
      </c>
      <c r="W2336">
        <f>VLOOKUP($D2336,Artslister!$A$1:$W$100,12,FALSE)</f>
        <v>0</v>
      </c>
      <c r="X2336" t="str">
        <f>VLOOKUP($D2336,Artslister!$A$1:$W$100,13,FALSE)</f>
        <v>L.</v>
      </c>
      <c r="Y2336" t="str">
        <f>VLOOKUP($D2336,Artslister!$A$1:$W$100,15,FALSE)</f>
        <v>LC</v>
      </c>
      <c r="Z2336" t="e">
        <f>VLOOKUP($D2336,Artslister!$A$1:$W$100,17,FALSE)</f>
        <v>#N/A</v>
      </c>
    </row>
    <row r="2337" spans="1:26" x14ac:dyDescent="0.3">
      <c r="A2337" t="s">
        <v>124</v>
      </c>
      <c r="B2337">
        <v>2022</v>
      </c>
      <c r="C2337" t="s">
        <v>1260</v>
      </c>
      <c r="D2337" t="s">
        <v>1740</v>
      </c>
      <c r="E2337">
        <v>1</v>
      </c>
      <c r="I2337">
        <v>1</v>
      </c>
      <c r="M2337" t="str">
        <f>VLOOKUP($D2337,Artslister!$A$1:$W$100,2,FALSE)</f>
        <v>Vaccinium vitis-idaea</v>
      </c>
      <c r="N2337" t="str">
        <f>VLOOKUP($D2337,Artslister!$A$1:$W$100,3,FALSE)</f>
        <v>101829</v>
      </c>
      <c r="O2337" t="str">
        <f>VLOOKUP($D2337,Artslister!$A$1:$W$100,4,FALSE)</f>
        <v>138643</v>
      </c>
      <c r="P2337" t="str">
        <f>VLOOKUP($D2337,Artslister!$A$1:$W$100,5,FALSE)</f>
        <v>Plantae</v>
      </c>
      <c r="Q2337" t="str">
        <f>VLOOKUP($D2337,Artslister!$A$1:$W$100,6,FALSE)</f>
        <v>Magnoliophyta</v>
      </c>
      <c r="R2337" t="str">
        <f>VLOOKUP($D2337,Artslister!$A$1:$W$100,7,FALSE)</f>
        <v>Eudicots</v>
      </c>
      <c r="S2337" t="str">
        <f>VLOOKUP($D2337,Artslister!$A$1:$W$100,8,FALSE)</f>
        <v>Ericales</v>
      </c>
      <c r="T2337" t="str">
        <f>VLOOKUP($D2337,Artslister!$A$1:$W$100,9,FALSE)</f>
        <v>Ericaceae</v>
      </c>
      <c r="U2337" t="str">
        <f>VLOOKUP($D2337,Artslister!$A$1:$W$100,10,FALSE)</f>
        <v>Vaccinium</v>
      </c>
      <c r="V2337" t="str">
        <f>VLOOKUP($D2337,Artslister!$A$1:$W$100,11,FALSE)</f>
        <v>vitis-idaea</v>
      </c>
      <c r="W2337">
        <f>VLOOKUP($D2337,Artslister!$A$1:$W$100,12,FALSE)</f>
        <v>0</v>
      </c>
      <c r="X2337" t="str">
        <f>VLOOKUP($D2337,Artslister!$A$1:$W$100,13,FALSE)</f>
        <v>L.</v>
      </c>
      <c r="Y2337" t="str">
        <f>VLOOKUP($D2337,Artslister!$A$1:$W$100,15,FALSE)</f>
        <v>LC</v>
      </c>
      <c r="Z2337" t="e">
        <f>VLOOKUP($D2337,Artslister!$A$1:$W$100,17,FALSE)</f>
        <v>#N/A</v>
      </c>
    </row>
    <row r="2338" spans="1:26" x14ac:dyDescent="0.3">
      <c r="A2338" t="s">
        <v>124</v>
      </c>
      <c r="B2338">
        <v>2022</v>
      </c>
      <c r="C2338" t="s">
        <v>1263</v>
      </c>
      <c r="D2338" t="s">
        <v>1740</v>
      </c>
      <c r="E2338">
        <v>10</v>
      </c>
      <c r="I2338">
        <v>1</v>
      </c>
      <c r="M2338" t="str">
        <f>VLOOKUP($D2338,Artslister!$A$1:$W$100,2,FALSE)</f>
        <v>Vaccinium vitis-idaea</v>
      </c>
      <c r="N2338" t="str">
        <f>VLOOKUP($D2338,Artslister!$A$1:$W$100,3,FALSE)</f>
        <v>101829</v>
      </c>
      <c r="O2338" t="str">
        <f>VLOOKUP($D2338,Artslister!$A$1:$W$100,4,FALSE)</f>
        <v>138643</v>
      </c>
      <c r="P2338" t="str">
        <f>VLOOKUP($D2338,Artslister!$A$1:$W$100,5,FALSE)</f>
        <v>Plantae</v>
      </c>
      <c r="Q2338" t="str">
        <f>VLOOKUP($D2338,Artslister!$A$1:$W$100,6,FALSE)</f>
        <v>Magnoliophyta</v>
      </c>
      <c r="R2338" t="str">
        <f>VLOOKUP($D2338,Artslister!$A$1:$W$100,7,FALSE)</f>
        <v>Eudicots</v>
      </c>
      <c r="S2338" t="str">
        <f>VLOOKUP($D2338,Artslister!$A$1:$W$100,8,FALSE)</f>
        <v>Ericales</v>
      </c>
      <c r="T2338" t="str">
        <f>VLOOKUP($D2338,Artslister!$A$1:$W$100,9,FALSE)</f>
        <v>Ericaceae</v>
      </c>
      <c r="U2338" t="str">
        <f>VLOOKUP($D2338,Artslister!$A$1:$W$100,10,FALSE)</f>
        <v>Vaccinium</v>
      </c>
      <c r="V2338" t="str">
        <f>VLOOKUP($D2338,Artslister!$A$1:$W$100,11,FALSE)</f>
        <v>vitis-idaea</v>
      </c>
      <c r="W2338">
        <f>VLOOKUP($D2338,Artslister!$A$1:$W$100,12,FALSE)</f>
        <v>0</v>
      </c>
      <c r="X2338" t="str">
        <f>VLOOKUP($D2338,Artslister!$A$1:$W$100,13,FALSE)</f>
        <v>L.</v>
      </c>
      <c r="Y2338" t="str">
        <f>VLOOKUP($D2338,Artslister!$A$1:$W$100,15,FALSE)</f>
        <v>LC</v>
      </c>
      <c r="Z2338" t="e">
        <f>VLOOKUP($D2338,Artslister!$A$1:$W$100,17,FALSE)</f>
        <v>#N/A</v>
      </c>
    </row>
    <row r="2339" spans="1:26" s="14" customFormat="1" x14ac:dyDescent="0.3">
      <c r="A2339" s="40" t="s">
        <v>104</v>
      </c>
      <c r="B2339" s="40">
        <v>2022</v>
      </c>
      <c r="C2339" s="14" t="s">
        <v>1145</v>
      </c>
      <c r="D2339" s="14" t="s">
        <v>2135</v>
      </c>
      <c r="E2339" s="14">
        <v>20</v>
      </c>
      <c r="I2339" s="14">
        <v>1</v>
      </c>
      <c r="M2339" s="14" t="e">
        <f>VLOOKUP($D2339,Artslister!$A$1:$W$100,2,FALSE)</f>
        <v>#N/A</v>
      </c>
      <c r="N2339" s="14" t="e">
        <f>VLOOKUP($D2339,Artslister!$A$1:$W$100,3,FALSE)</f>
        <v>#N/A</v>
      </c>
      <c r="O2339" s="14" t="e">
        <f>VLOOKUP($D2339,Artslister!$A$1:$W$100,4,FALSE)</f>
        <v>#N/A</v>
      </c>
      <c r="P2339" s="14" t="e">
        <f>VLOOKUP($D2339,Artslister!$A$1:$W$100,5,FALSE)</f>
        <v>#N/A</v>
      </c>
      <c r="Q2339" s="14" t="e">
        <f>VLOOKUP($D2339,Artslister!$A$1:$W$100,6,FALSE)</f>
        <v>#N/A</v>
      </c>
      <c r="R2339" s="14" t="e">
        <f>VLOOKUP($D2339,Artslister!$A$1:$W$100,7,FALSE)</f>
        <v>#N/A</v>
      </c>
      <c r="S2339" s="14" t="e">
        <f>VLOOKUP($D2339,Artslister!$A$1:$W$100,8,FALSE)</f>
        <v>#N/A</v>
      </c>
      <c r="T2339" s="14" t="e">
        <f>VLOOKUP($D2339,Artslister!$A$1:$W$100,9,FALSE)</f>
        <v>#N/A</v>
      </c>
      <c r="U2339" s="14" t="e">
        <f>VLOOKUP($D2339,Artslister!$A$1:$W$100,10,FALSE)</f>
        <v>#N/A</v>
      </c>
      <c r="V2339" s="14" t="e">
        <f>VLOOKUP($D2339,Artslister!$A$1:$W$100,11,FALSE)</f>
        <v>#N/A</v>
      </c>
      <c r="W2339" s="14" t="e">
        <f>VLOOKUP($D2339,Artslister!$A$1:$W$100,12,FALSE)</f>
        <v>#N/A</v>
      </c>
      <c r="X2339" s="14" t="e">
        <f>VLOOKUP($D2339,Artslister!$A$1:$W$100,13,FALSE)</f>
        <v>#N/A</v>
      </c>
      <c r="Y2339" s="14" t="e">
        <f>VLOOKUP($D2339,Artslister!$A$1:$W$100,15,FALSE)</f>
        <v>#N/A</v>
      </c>
      <c r="Z2339" s="14" t="e">
        <f>VLOOKUP($D2339,Artslister!$A$1:$W$100,17,FALSE)</f>
        <v>#N/A</v>
      </c>
    </row>
    <row r="2340" spans="1:26" x14ac:dyDescent="0.3">
      <c r="A2340" t="s">
        <v>127</v>
      </c>
      <c r="B2340">
        <v>2020</v>
      </c>
      <c r="C2340" t="s">
        <v>1122</v>
      </c>
      <c r="D2340" t="s">
        <v>1765</v>
      </c>
      <c r="E2340">
        <v>1</v>
      </c>
      <c r="G2340">
        <v>1</v>
      </c>
      <c r="M2340" t="str">
        <f>VLOOKUP($D2340,Artslister!$A$1:$W$100,2,FALSE)</f>
        <v>Barbarea vulgaris</v>
      </c>
      <c r="N2340" t="str">
        <f>VLOOKUP($D2340,Artslister!$A$1:$W$100,3,FALSE)</f>
        <v>101103</v>
      </c>
      <c r="O2340" t="str">
        <f>VLOOKUP($D2340,Artslister!$A$1:$W$100,4,FALSE)</f>
        <v>130915</v>
      </c>
      <c r="P2340" t="str">
        <f>VLOOKUP($D2340,Artslister!$A$1:$W$100,5,FALSE)</f>
        <v>Plantae</v>
      </c>
      <c r="Q2340" t="str">
        <f>VLOOKUP($D2340,Artslister!$A$1:$W$100,6,FALSE)</f>
        <v>Magnoliophyta</v>
      </c>
      <c r="R2340" t="str">
        <f>VLOOKUP($D2340,Artslister!$A$1:$W$100,7,FALSE)</f>
        <v>Eudicots</v>
      </c>
      <c r="S2340" t="str">
        <f>VLOOKUP($D2340,Artslister!$A$1:$W$100,8,FALSE)</f>
        <v>Brassicales</v>
      </c>
      <c r="T2340" t="str">
        <f>VLOOKUP($D2340,Artslister!$A$1:$W$100,9,FALSE)</f>
        <v>Brassicaceae</v>
      </c>
      <c r="U2340" t="str">
        <f>VLOOKUP($D2340,Artslister!$A$1:$W$100,10,FALSE)</f>
        <v>Barbarea</v>
      </c>
      <c r="V2340" t="str">
        <f>VLOOKUP($D2340,Artslister!$A$1:$W$100,11,FALSE)</f>
        <v>vulgaris</v>
      </c>
      <c r="W2340">
        <f>VLOOKUP($D2340,Artslister!$A$1:$W$100,12,FALSE)</f>
        <v>0</v>
      </c>
      <c r="X2340" t="str">
        <f>VLOOKUP($D2340,Artslister!$A$1:$W$100,13,FALSE)</f>
        <v>W.T.Aiton</v>
      </c>
      <c r="Y2340" t="str">
        <f>VLOOKUP($D2340,Artslister!$A$1:$W$100,15,FALSE)</f>
        <v>NA</v>
      </c>
      <c r="Z2340" t="str">
        <f>VLOOKUP($D2340,Artslister!$A$1:$W$100,17,FALSE)</f>
        <v>LO</v>
      </c>
    </row>
    <row r="2341" spans="1:26" x14ac:dyDescent="0.3">
      <c r="A2341" t="s">
        <v>127</v>
      </c>
      <c r="B2341">
        <v>2020</v>
      </c>
      <c r="C2341" t="s">
        <v>1123</v>
      </c>
      <c r="D2341" t="s">
        <v>1765</v>
      </c>
      <c r="E2341">
        <v>5</v>
      </c>
      <c r="G2341">
        <v>1</v>
      </c>
      <c r="M2341" t="str">
        <f>VLOOKUP($D2341,Artslister!$A$1:$W$100,2,FALSE)</f>
        <v>Barbarea vulgaris</v>
      </c>
      <c r="N2341" t="str">
        <f>VLOOKUP($D2341,Artslister!$A$1:$W$100,3,FALSE)</f>
        <v>101103</v>
      </c>
      <c r="O2341" t="str">
        <f>VLOOKUP($D2341,Artslister!$A$1:$W$100,4,FALSE)</f>
        <v>130915</v>
      </c>
      <c r="P2341" t="str">
        <f>VLOOKUP($D2341,Artslister!$A$1:$W$100,5,FALSE)</f>
        <v>Plantae</v>
      </c>
      <c r="Q2341" t="str">
        <f>VLOOKUP($D2341,Artslister!$A$1:$W$100,6,FALSE)</f>
        <v>Magnoliophyta</v>
      </c>
      <c r="R2341" t="str">
        <f>VLOOKUP($D2341,Artslister!$A$1:$W$100,7,FALSE)</f>
        <v>Eudicots</v>
      </c>
      <c r="S2341" t="str">
        <f>VLOOKUP($D2341,Artslister!$A$1:$W$100,8,FALSE)</f>
        <v>Brassicales</v>
      </c>
      <c r="T2341" t="str">
        <f>VLOOKUP($D2341,Artslister!$A$1:$W$100,9,FALSE)</f>
        <v>Brassicaceae</v>
      </c>
      <c r="U2341" t="str">
        <f>VLOOKUP($D2341,Artslister!$A$1:$W$100,10,FALSE)</f>
        <v>Barbarea</v>
      </c>
      <c r="V2341" t="str">
        <f>VLOOKUP($D2341,Artslister!$A$1:$W$100,11,FALSE)</f>
        <v>vulgaris</v>
      </c>
      <c r="W2341">
        <f>VLOOKUP($D2341,Artslister!$A$1:$W$100,12,FALSE)</f>
        <v>0</v>
      </c>
      <c r="X2341" t="str">
        <f>VLOOKUP($D2341,Artslister!$A$1:$W$100,13,FALSE)</f>
        <v>W.T.Aiton</v>
      </c>
      <c r="Y2341" t="str">
        <f>VLOOKUP($D2341,Artslister!$A$1:$W$100,15,FALSE)</f>
        <v>NA</v>
      </c>
      <c r="Z2341" t="str">
        <f>VLOOKUP($D2341,Artslister!$A$1:$W$100,17,FALSE)</f>
        <v>LO</v>
      </c>
    </row>
    <row r="2342" spans="1:26" x14ac:dyDescent="0.3">
      <c r="A2342" t="s">
        <v>143</v>
      </c>
      <c r="B2342">
        <v>2020</v>
      </c>
      <c r="C2342" t="s">
        <v>1673</v>
      </c>
      <c r="D2342" t="s">
        <v>1765</v>
      </c>
      <c r="E2342">
        <v>1</v>
      </c>
      <c r="G2342">
        <v>1</v>
      </c>
      <c r="M2342" t="str">
        <f>VLOOKUP($D2342,Artslister!$A$1:$W$100,2,FALSE)</f>
        <v>Barbarea vulgaris</v>
      </c>
      <c r="N2342" t="str">
        <f>VLOOKUP($D2342,Artslister!$A$1:$W$100,3,FALSE)</f>
        <v>101103</v>
      </c>
      <c r="O2342" t="str">
        <f>VLOOKUP($D2342,Artslister!$A$1:$W$100,4,FALSE)</f>
        <v>130915</v>
      </c>
      <c r="P2342" t="str">
        <f>VLOOKUP($D2342,Artslister!$A$1:$W$100,5,FALSE)</f>
        <v>Plantae</v>
      </c>
      <c r="Q2342" t="str">
        <f>VLOOKUP($D2342,Artslister!$A$1:$W$100,6,FALSE)</f>
        <v>Magnoliophyta</v>
      </c>
      <c r="R2342" t="str">
        <f>VLOOKUP($D2342,Artslister!$A$1:$W$100,7,FALSE)</f>
        <v>Eudicots</v>
      </c>
      <c r="S2342" t="str">
        <f>VLOOKUP($D2342,Artslister!$A$1:$W$100,8,FALSE)</f>
        <v>Brassicales</v>
      </c>
      <c r="T2342" t="str">
        <f>VLOOKUP($D2342,Artslister!$A$1:$W$100,9,FALSE)</f>
        <v>Brassicaceae</v>
      </c>
      <c r="U2342" t="str">
        <f>VLOOKUP($D2342,Artslister!$A$1:$W$100,10,FALSE)</f>
        <v>Barbarea</v>
      </c>
      <c r="V2342" t="str">
        <f>VLOOKUP($D2342,Artslister!$A$1:$W$100,11,FALSE)</f>
        <v>vulgaris</v>
      </c>
      <c r="W2342">
        <f>VLOOKUP($D2342,Artslister!$A$1:$W$100,12,FALSE)</f>
        <v>0</v>
      </c>
      <c r="X2342" t="str">
        <f>VLOOKUP($D2342,Artslister!$A$1:$W$100,13,FALSE)</f>
        <v>W.T.Aiton</v>
      </c>
      <c r="Y2342" t="str">
        <f>VLOOKUP($D2342,Artslister!$A$1:$W$100,15,FALSE)</f>
        <v>NA</v>
      </c>
      <c r="Z2342" t="str">
        <f>VLOOKUP($D2342,Artslister!$A$1:$W$100,17,FALSE)</f>
        <v>LO</v>
      </c>
    </row>
    <row r="2343" spans="1:26" x14ac:dyDescent="0.3">
      <c r="A2343" t="s">
        <v>143</v>
      </c>
      <c r="B2343">
        <v>2020</v>
      </c>
      <c r="C2343" t="s">
        <v>1674</v>
      </c>
      <c r="D2343" t="s">
        <v>1765</v>
      </c>
      <c r="E2343">
        <v>5</v>
      </c>
      <c r="G2343">
        <v>1</v>
      </c>
      <c r="M2343" t="str">
        <f>VLOOKUP($D2343,Artslister!$A$1:$W$100,2,FALSE)</f>
        <v>Barbarea vulgaris</v>
      </c>
      <c r="N2343" t="str">
        <f>VLOOKUP($D2343,Artslister!$A$1:$W$100,3,FALSE)</f>
        <v>101103</v>
      </c>
      <c r="O2343" t="str">
        <f>VLOOKUP($D2343,Artslister!$A$1:$W$100,4,FALSE)</f>
        <v>130915</v>
      </c>
      <c r="P2343" t="str">
        <f>VLOOKUP($D2343,Artslister!$A$1:$W$100,5,FALSE)</f>
        <v>Plantae</v>
      </c>
      <c r="Q2343" t="str">
        <f>VLOOKUP($D2343,Artslister!$A$1:$W$100,6,FALSE)</f>
        <v>Magnoliophyta</v>
      </c>
      <c r="R2343" t="str">
        <f>VLOOKUP($D2343,Artslister!$A$1:$W$100,7,FALSE)</f>
        <v>Eudicots</v>
      </c>
      <c r="S2343" t="str">
        <f>VLOOKUP($D2343,Artslister!$A$1:$W$100,8,FALSE)</f>
        <v>Brassicales</v>
      </c>
      <c r="T2343" t="str">
        <f>VLOOKUP($D2343,Artslister!$A$1:$W$100,9,FALSE)</f>
        <v>Brassicaceae</v>
      </c>
      <c r="U2343" t="str">
        <f>VLOOKUP($D2343,Artslister!$A$1:$W$100,10,FALSE)</f>
        <v>Barbarea</v>
      </c>
      <c r="V2343" t="str">
        <f>VLOOKUP($D2343,Artslister!$A$1:$W$100,11,FALSE)</f>
        <v>vulgaris</v>
      </c>
      <c r="W2343">
        <f>VLOOKUP($D2343,Artslister!$A$1:$W$100,12,FALSE)</f>
        <v>0</v>
      </c>
      <c r="X2343" t="str">
        <f>VLOOKUP($D2343,Artslister!$A$1:$W$100,13,FALSE)</f>
        <v>W.T.Aiton</v>
      </c>
      <c r="Y2343" t="str">
        <f>VLOOKUP($D2343,Artslister!$A$1:$W$100,15,FALSE)</f>
        <v>NA</v>
      </c>
      <c r="Z2343" t="str">
        <f>VLOOKUP($D2343,Artslister!$A$1:$W$100,17,FALSE)</f>
        <v>LO</v>
      </c>
    </row>
    <row r="2344" spans="1:26" x14ac:dyDescent="0.3">
      <c r="A2344" t="s">
        <v>143</v>
      </c>
      <c r="B2344">
        <v>2020</v>
      </c>
      <c r="C2344" t="s">
        <v>1676</v>
      </c>
      <c r="D2344" t="s">
        <v>1765</v>
      </c>
      <c r="E2344">
        <v>1</v>
      </c>
      <c r="G2344">
        <v>1</v>
      </c>
      <c r="M2344" t="str">
        <f>VLOOKUP($D2344,Artslister!$A$1:$W$100,2,FALSE)</f>
        <v>Barbarea vulgaris</v>
      </c>
      <c r="N2344" t="str">
        <f>VLOOKUP($D2344,Artslister!$A$1:$W$100,3,FALSE)</f>
        <v>101103</v>
      </c>
      <c r="O2344" t="str">
        <f>VLOOKUP($D2344,Artslister!$A$1:$W$100,4,FALSE)</f>
        <v>130915</v>
      </c>
      <c r="P2344" t="str">
        <f>VLOOKUP($D2344,Artslister!$A$1:$W$100,5,FALSE)</f>
        <v>Plantae</v>
      </c>
      <c r="Q2344" t="str">
        <f>VLOOKUP($D2344,Artslister!$A$1:$W$100,6,FALSE)</f>
        <v>Magnoliophyta</v>
      </c>
      <c r="R2344" t="str">
        <f>VLOOKUP($D2344,Artslister!$A$1:$W$100,7,FALSE)</f>
        <v>Eudicots</v>
      </c>
      <c r="S2344" t="str">
        <f>VLOOKUP($D2344,Artslister!$A$1:$W$100,8,FALSE)</f>
        <v>Brassicales</v>
      </c>
      <c r="T2344" t="str">
        <f>VLOOKUP($D2344,Artslister!$A$1:$W$100,9,FALSE)</f>
        <v>Brassicaceae</v>
      </c>
      <c r="U2344" t="str">
        <f>VLOOKUP($D2344,Artslister!$A$1:$W$100,10,FALSE)</f>
        <v>Barbarea</v>
      </c>
      <c r="V2344" t="str">
        <f>VLOOKUP($D2344,Artslister!$A$1:$W$100,11,FALSE)</f>
        <v>vulgaris</v>
      </c>
      <c r="W2344">
        <f>VLOOKUP($D2344,Artslister!$A$1:$W$100,12,FALSE)</f>
        <v>0</v>
      </c>
      <c r="X2344" t="str">
        <f>VLOOKUP($D2344,Artslister!$A$1:$W$100,13,FALSE)</f>
        <v>W.T.Aiton</v>
      </c>
      <c r="Y2344" t="str">
        <f>VLOOKUP($D2344,Artslister!$A$1:$W$100,15,FALSE)</f>
        <v>NA</v>
      </c>
      <c r="Z2344" t="str">
        <f>VLOOKUP($D2344,Artslister!$A$1:$W$100,17,FALSE)</f>
        <v>LO</v>
      </c>
    </row>
    <row r="2345" spans="1:26" x14ac:dyDescent="0.3">
      <c r="A2345" t="s">
        <v>143</v>
      </c>
      <c r="B2345">
        <v>2020</v>
      </c>
      <c r="C2345" t="s">
        <v>1677</v>
      </c>
      <c r="D2345" t="s">
        <v>1765</v>
      </c>
      <c r="E2345">
        <v>0.1</v>
      </c>
      <c r="G2345">
        <v>1</v>
      </c>
      <c r="M2345" t="str">
        <f>VLOOKUP($D2345,Artslister!$A$1:$W$100,2,FALSE)</f>
        <v>Barbarea vulgaris</v>
      </c>
      <c r="N2345" t="str">
        <f>VLOOKUP($D2345,Artslister!$A$1:$W$100,3,FALSE)</f>
        <v>101103</v>
      </c>
      <c r="O2345" t="str">
        <f>VLOOKUP($D2345,Artslister!$A$1:$W$100,4,FALSE)</f>
        <v>130915</v>
      </c>
      <c r="P2345" t="str">
        <f>VLOOKUP($D2345,Artslister!$A$1:$W$100,5,FALSE)</f>
        <v>Plantae</v>
      </c>
      <c r="Q2345" t="str">
        <f>VLOOKUP($D2345,Artslister!$A$1:$W$100,6,FALSE)</f>
        <v>Magnoliophyta</v>
      </c>
      <c r="R2345" t="str">
        <f>VLOOKUP($D2345,Artslister!$A$1:$W$100,7,FALSE)</f>
        <v>Eudicots</v>
      </c>
      <c r="S2345" t="str">
        <f>VLOOKUP($D2345,Artslister!$A$1:$W$100,8,FALSE)</f>
        <v>Brassicales</v>
      </c>
      <c r="T2345" t="str">
        <f>VLOOKUP($D2345,Artslister!$A$1:$W$100,9,FALSE)</f>
        <v>Brassicaceae</v>
      </c>
      <c r="U2345" t="str">
        <f>VLOOKUP($D2345,Artslister!$A$1:$W$100,10,FALSE)</f>
        <v>Barbarea</v>
      </c>
      <c r="V2345" t="str">
        <f>VLOOKUP($D2345,Artslister!$A$1:$W$100,11,FALSE)</f>
        <v>vulgaris</v>
      </c>
      <c r="W2345">
        <f>VLOOKUP($D2345,Artslister!$A$1:$W$100,12,FALSE)</f>
        <v>0</v>
      </c>
      <c r="X2345" t="str">
        <f>VLOOKUP($D2345,Artslister!$A$1:$W$100,13,FALSE)</f>
        <v>W.T.Aiton</v>
      </c>
      <c r="Y2345" t="str">
        <f>VLOOKUP($D2345,Artslister!$A$1:$W$100,15,FALSE)</f>
        <v>NA</v>
      </c>
      <c r="Z2345" t="str">
        <f>VLOOKUP($D2345,Artslister!$A$1:$W$100,17,FALSE)</f>
        <v>LO</v>
      </c>
    </row>
    <row r="2346" spans="1:26" x14ac:dyDescent="0.3">
      <c r="A2346" t="s">
        <v>127</v>
      </c>
      <c r="B2346">
        <v>2021</v>
      </c>
      <c r="C2346" t="s">
        <v>1116</v>
      </c>
      <c r="D2346" t="s">
        <v>1765</v>
      </c>
      <c r="E2346">
        <v>1</v>
      </c>
      <c r="G2346">
        <v>1</v>
      </c>
      <c r="M2346" t="str">
        <f>VLOOKUP($D2346,Artslister!$A$1:$W$100,2,FALSE)</f>
        <v>Barbarea vulgaris</v>
      </c>
      <c r="N2346" t="str">
        <f>VLOOKUP($D2346,Artslister!$A$1:$W$100,3,FALSE)</f>
        <v>101103</v>
      </c>
      <c r="O2346" t="str">
        <f>VLOOKUP($D2346,Artslister!$A$1:$W$100,4,FALSE)</f>
        <v>130915</v>
      </c>
      <c r="P2346" t="str">
        <f>VLOOKUP($D2346,Artslister!$A$1:$W$100,5,FALSE)</f>
        <v>Plantae</v>
      </c>
      <c r="Q2346" t="str">
        <f>VLOOKUP($D2346,Artslister!$A$1:$W$100,6,FALSE)</f>
        <v>Magnoliophyta</v>
      </c>
      <c r="R2346" t="str">
        <f>VLOOKUP($D2346,Artslister!$A$1:$W$100,7,FALSE)</f>
        <v>Eudicots</v>
      </c>
      <c r="S2346" t="str">
        <f>VLOOKUP($D2346,Artslister!$A$1:$W$100,8,FALSE)</f>
        <v>Brassicales</v>
      </c>
      <c r="T2346" t="str">
        <f>VLOOKUP($D2346,Artslister!$A$1:$W$100,9,FALSE)</f>
        <v>Brassicaceae</v>
      </c>
      <c r="U2346" t="str">
        <f>VLOOKUP($D2346,Artslister!$A$1:$W$100,10,FALSE)</f>
        <v>Barbarea</v>
      </c>
      <c r="V2346" t="str">
        <f>VLOOKUP($D2346,Artslister!$A$1:$W$100,11,FALSE)</f>
        <v>vulgaris</v>
      </c>
      <c r="W2346">
        <f>VLOOKUP($D2346,Artslister!$A$1:$W$100,12,FALSE)</f>
        <v>0</v>
      </c>
      <c r="X2346" t="str">
        <f>VLOOKUP($D2346,Artslister!$A$1:$W$100,13,FALSE)</f>
        <v>W.T.Aiton</v>
      </c>
      <c r="Y2346" t="str">
        <f>VLOOKUP($D2346,Artslister!$A$1:$W$100,15,FALSE)</f>
        <v>NA</v>
      </c>
      <c r="Z2346" t="str">
        <f>VLOOKUP($D2346,Artslister!$A$1:$W$100,17,FALSE)</f>
        <v>LO</v>
      </c>
    </row>
    <row r="2347" spans="1:26" x14ac:dyDescent="0.3">
      <c r="A2347" t="s">
        <v>127</v>
      </c>
      <c r="B2347">
        <v>2021</v>
      </c>
      <c r="C2347" t="s">
        <v>1122</v>
      </c>
      <c r="D2347" t="s">
        <v>1765</v>
      </c>
      <c r="E2347">
        <v>1</v>
      </c>
      <c r="G2347">
        <v>1</v>
      </c>
      <c r="M2347" t="str">
        <f>VLOOKUP($D2347,Artslister!$A$1:$W$100,2,FALSE)</f>
        <v>Barbarea vulgaris</v>
      </c>
      <c r="N2347" t="str">
        <f>VLOOKUP($D2347,Artslister!$A$1:$W$100,3,FALSE)</f>
        <v>101103</v>
      </c>
      <c r="O2347" t="str">
        <f>VLOOKUP($D2347,Artslister!$A$1:$W$100,4,FALSE)</f>
        <v>130915</v>
      </c>
      <c r="P2347" t="str">
        <f>VLOOKUP($D2347,Artslister!$A$1:$W$100,5,FALSE)</f>
        <v>Plantae</v>
      </c>
      <c r="Q2347" t="str">
        <f>VLOOKUP($D2347,Artslister!$A$1:$W$100,6,FALSE)</f>
        <v>Magnoliophyta</v>
      </c>
      <c r="R2347" t="str">
        <f>VLOOKUP($D2347,Artslister!$A$1:$W$100,7,FALSE)</f>
        <v>Eudicots</v>
      </c>
      <c r="S2347" t="str">
        <f>VLOOKUP($D2347,Artslister!$A$1:$W$100,8,FALSE)</f>
        <v>Brassicales</v>
      </c>
      <c r="T2347" t="str">
        <f>VLOOKUP($D2347,Artslister!$A$1:$W$100,9,FALSE)</f>
        <v>Brassicaceae</v>
      </c>
      <c r="U2347" t="str">
        <f>VLOOKUP($D2347,Artslister!$A$1:$W$100,10,FALSE)</f>
        <v>Barbarea</v>
      </c>
      <c r="V2347" t="str">
        <f>VLOOKUP($D2347,Artslister!$A$1:$W$100,11,FALSE)</f>
        <v>vulgaris</v>
      </c>
      <c r="W2347">
        <f>VLOOKUP($D2347,Artslister!$A$1:$W$100,12,FALSE)</f>
        <v>0</v>
      </c>
      <c r="X2347" t="str">
        <f>VLOOKUP($D2347,Artslister!$A$1:$W$100,13,FALSE)</f>
        <v>W.T.Aiton</v>
      </c>
      <c r="Y2347" t="str">
        <f>VLOOKUP($D2347,Artslister!$A$1:$W$100,15,FALSE)</f>
        <v>NA</v>
      </c>
      <c r="Z2347" t="str">
        <f>VLOOKUP($D2347,Artslister!$A$1:$W$100,17,FALSE)</f>
        <v>LO</v>
      </c>
    </row>
    <row r="2348" spans="1:26" x14ac:dyDescent="0.3">
      <c r="A2348" t="s">
        <v>127</v>
      </c>
      <c r="B2348">
        <v>2021</v>
      </c>
      <c r="C2348" t="s">
        <v>1123</v>
      </c>
      <c r="D2348" t="s">
        <v>1765</v>
      </c>
      <c r="E2348">
        <v>10</v>
      </c>
      <c r="G2348">
        <v>1</v>
      </c>
      <c r="M2348" t="str">
        <f>VLOOKUP($D2348,Artslister!$A$1:$W$100,2,FALSE)</f>
        <v>Barbarea vulgaris</v>
      </c>
      <c r="N2348" t="str">
        <f>VLOOKUP($D2348,Artslister!$A$1:$W$100,3,FALSE)</f>
        <v>101103</v>
      </c>
      <c r="O2348" t="str">
        <f>VLOOKUP($D2348,Artslister!$A$1:$W$100,4,FALSE)</f>
        <v>130915</v>
      </c>
      <c r="P2348" t="str">
        <f>VLOOKUP($D2348,Artslister!$A$1:$W$100,5,FALSE)</f>
        <v>Plantae</v>
      </c>
      <c r="Q2348" t="str">
        <f>VLOOKUP($D2348,Artslister!$A$1:$W$100,6,FALSE)</f>
        <v>Magnoliophyta</v>
      </c>
      <c r="R2348" t="str">
        <f>VLOOKUP($D2348,Artslister!$A$1:$W$100,7,FALSE)</f>
        <v>Eudicots</v>
      </c>
      <c r="S2348" t="str">
        <f>VLOOKUP($D2348,Artslister!$A$1:$W$100,8,FALSE)</f>
        <v>Brassicales</v>
      </c>
      <c r="T2348" t="str">
        <f>VLOOKUP($D2348,Artslister!$A$1:$W$100,9,FALSE)</f>
        <v>Brassicaceae</v>
      </c>
      <c r="U2348" t="str">
        <f>VLOOKUP($D2348,Artslister!$A$1:$W$100,10,FALSE)</f>
        <v>Barbarea</v>
      </c>
      <c r="V2348" t="str">
        <f>VLOOKUP($D2348,Artslister!$A$1:$W$100,11,FALSE)</f>
        <v>vulgaris</v>
      </c>
      <c r="W2348">
        <f>VLOOKUP($D2348,Artslister!$A$1:$W$100,12,FALSE)</f>
        <v>0</v>
      </c>
      <c r="X2348" t="str">
        <f>VLOOKUP($D2348,Artslister!$A$1:$W$100,13,FALSE)</f>
        <v>W.T.Aiton</v>
      </c>
      <c r="Y2348" t="str">
        <f>VLOOKUP($D2348,Artslister!$A$1:$W$100,15,FALSE)</f>
        <v>NA</v>
      </c>
      <c r="Z2348" t="str">
        <f>VLOOKUP($D2348,Artslister!$A$1:$W$100,17,FALSE)</f>
        <v>LO</v>
      </c>
    </row>
    <row r="2349" spans="1:26" x14ac:dyDescent="0.3">
      <c r="A2349" t="s">
        <v>69</v>
      </c>
      <c r="B2349">
        <v>2021</v>
      </c>
      <c r="C2349" t="s">
        <v>1787</v>
      </c>
      <c r="D2349" t="s">
        <v>1765</v>
      </c>
      <c r="E2349">
        <v>3</v>
      </c>
      <c r="G2349">
        <v>1</v>
      </c>
      <c r="M2349" t="str">
        <f>VLOOKUP($D2349,Artslister!$A$1:$W$100,2,FALSE)</f>
        <v>Barbarea vulgaris</v>
      </c>
      <c r="N2349" t="str">
        <f>VLOOKUP($D2349,Artslister!$A$1:$W$100,3,FALSE)</f>
        <v>101103</v>
      </c>
      <c r="O2349" t="str">
        <f>VLOOKUP($D2349,Artslister!$A$1:$W$100,4,FALSE)</f>
        <v>130915</v>
      </c>
      <c r="P2349" t="str">
        <f>VLOOKUP($D2349,Artslister!$A$1:$W$100,5,FALSE)</f>
        <v>Plantae</v>
      </c>
      <c r="Q2349" t="str">
        <f>VLOOKUP($D2349,Artslister!$A$1:$W$100,6,FALSE)</f>
        <v>Magnoliophyta</v>
      </c>
      <c r="R2349" t="str">
        <f>VLOOKUP($D2349,Artslister!$A$1:$W$100,7,FALSE)</f>
        <v>Eudicots</v>
      </c>
      <c r="S2349" t="str">
        <f>VLOOKUP($D2349,Artslister!$A$1:$W$100,8,FALSE)</f>
        <v>Brassicales</v>
      </c>
      <c r="T2349" t="str">
        <f>VLOOKUP($D2349,Artslister!$A$1:$W$100,9,FALSE)</f>
        <v>Brassicaceae</v>
      </c>
      <c r="U2349" t="str">
        <f>VLOOKUP($D2349,Artslister!$A$1:$W$100,10,FALSE)</f>
        <v>Barbarea</v>
      </c>
      <c r="V2349" t="str">
        <f>VLOOKUP($D2349,Artslister!$A$1:$W$100,11,FALSE)</f>
        <v>vulgaris</v>
      </c>
      <c r="W2349">
        <f>VLOOKUP($D2349,Artslister!$A$1:$W$100,12,FALSE)</f>
        <v>0</v>
      </c>
      <c r="X2349" t="str">
        <f>VLOOKUP($D2349,Artslister!$A$1:$W$100,13,FALSE)</f>
        <v>W.T.Aiton</v>
      </c>
      <c r="Y2349" t="str">
        <f>VLOOKUP($D2349,Artslister!$A$1:$W$100,15,FALSE)</f>
        <v>NA</v>
      </c>
      <c r="Z2349" t="str">
        <f>VLOOKUP($D2349,Artslister!$A$1:$W$100,17,FALSE)</f>
        <v>LO</v>
      </c>
    </row>
    <row r="2350" spans="1:26" x14ac:dyDescent="0.3">
      <c r="A2350" t="s">
        <v>143</v>
      </c>
      <c r="B2350">
        <v>2021</v>
      </c>
      <c r="C2350" t="s">
        <v>1674</v>
      </c>
      <c r="D2350" t="s">
        <v>1765</v>
      </c>
      <c r="E2350">
        <v>3</v>
      </c>
      <c r="G2350">
        <v>1</v>
      </c>
      <c r="M2350" t="str">
        <f>VLOOKUP($D2350,Artslister!$A$1:$W$100,2,FALSE)</f>
        <v>Barbarea vulgaris</v>
      </c>
      <c r="N2350" t="str">
        <f>VLOOKUP($D2350,Artslister!$A$1:$W$100,3,FALSE)</f>
        <v>101103</v>
      </c>
      <c r="O2350" t="str">
        <f>VLOOKUP($D2350,Artslister!$A$1:$W$100,4,FALSE)</f>
        <v>130915</v>
      </c>
      <c r="P2350" t="str">
        <f>VLOOKUP($D2350,Artslister!$A$1:$W$100,5,FALSE)</f>
        <v>Plantae</v>
      </c>
      <c r="Q2350" t="str">
        <f>VLOOKUP($D2350,Artslister!$A$1:$W$100,6,FALSE)</f>
        <v>Magnoliophyta</v>
      </c>
      <c r="R2350" t="str">
        <f>VLOOKUP($D2350,Artslister!$A$1:$W$100,7,FALSE)</f>
        <v>Eudicots</v>
      </c>
      <c r="S2350" t="str">
        <f>VLOOKUP($D2350,Artslister!$A$1:$W$100,8,FALSE)</f>
        <v>Brassicales</v>
      </c>
      <c r="T2350" t="str">
        <f>VLOOKUP($D2350,Artslister!$A$1:$W$100,9,FALSE)</f>
        <v>Brassicaceae</v>
      </c>
      <c r="U2350" t="str">
        <f>VLOOKUP($D2350,Artslister!$A$1:$W$100,10,FALSE)</f>
        <v>Barbarea</v>
      </c>
      <c r="V2350" t="str">
        <f>VLOOKUP($D2350,Artslister!$A$1:$W$100,11,FALSE)</f>
        <v>vulgaris</v>
      </c>
      <c r="W2350">
        <f>VLOOKUP($D2350,Artslister!$A$1:$W$100,12,FALSE)</f>
        <v>0</v>
      </c>
      <c r="X2350" t="str">
        <f>VLOOKUP($D2350,Artslister!$A$1:$W$100,13,FALSE)</f>
        <v>W.T.Aiton</v>
      </c>
      <c r="Y2350" t="str">
        <f>VLOOKUP($D2350,Artslister!$A$1:$W$100,15,FALSE)</f>
        <v>NA</v>
      </c>
      <c r="Z2350" t="str">
        <f>VLOOKUP($D2350,Artslister!$A$1:$W$100,17,FALSE)</f>
        <v>LO</v>
      </c>
    </row>
    <row r="2351" spans="1:26" x14ac:dyDescent="0.3">
      <c r="A2351" t="s">
        <v>69</v>
      </c>
      <c r="B2351">
        <v>2022</v>
      </c>
      <c r="C2351" t="s">
        <v>1387</v>
      </c>
      <c r="D2351" t="s">
        <v>1765</v>
      </c>
      <c r="G2351">
        <v>1</v>
      </c>
      <c r="M2351" t="str">
        <f>VLOOKUP($D2351,Artslister!$A$1:$W$100,2,FALSE)</f>
        <v>Barbarea vulgaris</v>
      </c>
      <c r="N2351" t="str">
        <f>VLOOKUP($D2351,Artslister!$A$1:$W$100,3,FALSE)</f>
        <v>101103</v>
      </c>
      <c r="O2351" t="str">
        <f>VLOOKUP($D2351,Artslister!$A$1:$W$100,4,FALSE)</f>
        <v>130915</v>
      </c>
      <c r="P2351" t="str">
        <f>VLOOKUP($D2351,Artslister!$A$1:$W$100,5,FALSE)</f>
        <v>Plantae</v>
      </c>
      <c r="Q2351" t="str">
        <f>VLOOKUP($D2351,Artslister!$A$1:$W$100,6,FALSE)</f>
        <v>Magnoliophyta</v>
      </c>
      <c r="R2351" t="str">
        <f>VLOOKUP($D2351,Artslister!$A$1:$W$100,7,FALSE)</f>
        <v>Eudicots</v>
      </c>
      <c r="S2351" t="str">
        <f>VLOOKUP($D2351,Artslister!$A$1:$W$100,8,FALSE)</f>
        <v>Brassicales</v>
      </c>
      <c r="T2351" t="str">
        <f>VLOOKUP($D2351,Artslister!$A$1:$W$100,9,FALSE)</f>
        <v>Brassicaceae</v>
      </c>
      <c r="U2351" t="str">
        <f>VLOOKUP($D2351,Artslister!$A$1:$W$100,10,FALSE)</f>
        <v>Barbarea</v>
      </c>
      <c r="V2351" t="str">
        <f>VLOOKUP($D2351,Artslister!$A$1:$W$100,11,FALSE)</f>
        <v>vulgaris</v>
      </c>
      <c r="W2351">
        <f>VLOOKUP($D2351,Artslister!$A$1:$W$100,12,FALSE)</f>
        <v>0</v>
      </c>
      <c r="X2351" t="str">
        <f>VLOOKUP($D2351,Artslister!$A$1:$W$100,13,FALSE)</f>
        <v>W.T.Aiton</v>
      </c>
      <c r="Y2351" t="str">
        <f>VLOOKUP($D2351,Artslister!$A$1:$W$100,15,FALSE)</f>
        <v>NA</v>
      </c>
      <c r="Z2351" t="str">
        <f>VLOOKUP($D2351,Artslister!$A$1:$W$100,17,FALSE)</f>
        <v>LO</v>
      </c>
    </row>
    <row r="2352" spans="1:26" x14ac:dyDescent="0.3">
      <c r="A2352" t="s">
        <v>143</v>
      </c>
      <c r="B2352">
        <v>2022</v>
      </c>
      <c r="C2352" t="s">
        <v>1676</v>
      </c>
      <c r="D2352" t="s">
        <v>1765</v>
      </c>
      <c r="E2352">
        <v>1</v>
      </c>
      <c r="G2352">
        <v>1</v>
      </c>
      <c r="M2352" t="str">
        <f>VLOOKUP($D2352,Artslister!$A$1:$W$100,2,FALSE)</f>
        <v>Barbarea vulgaris</v>
      </c>
      <c r="N2352" t="str">
        <f>VLOOKUP($D2352,Artslister!$A$1:$W$100,3,FALSE)</f>
        <v>101103</v>
      </c>
      <c r="O2352" t="str">
        <f>VLOOKUP($D2352,Artslister!$A$1:$W$100,4,FALSE)</f>
        <v>130915</v>
      </c>
      <c r="P2352" t="str">
        <f>VLOOKUP($D2352,Artslister!$A$1:$W$100,5,FALSE)</f>
        <v>Plantae</v>
      </c>
      <c r="Q2352" t="str">
        <f>VLOOKUP($D2352,Artslister!$A$1:$W$100,6,FALSE)</f>
        <v>Magnoliophyta</v>
      </c>
      <c r="R2352" t="str">
        <f>VLOOKUP($D2352,Artslister!$A$1:$W$100,7,FALSE)</f>
        <v>Eudicots</v>
      </c>
      <c r="S2352" t="str">
        <f>VLOOKUP($D2352,Artslister!$A$1:$W$100,8,FALSE)</f>
        <v>Brassicales</v>
      </c>
      <c r="T2352" t="str">
        <f>VLOOKUP($D2352,Artslister!$A$1:$W$100,9,FALSE)</f>
        <v>Brassicaceae</v>
      </c>
      <c r="U2352" t="str">
        <f>VLOOKUP($D2352,Artslister!$A$1:$W$100,10,FALSE)</f>
        <v>Barbarea</v>
      </c>
      <c r="V2352" t="str">
        <f>VLOOKUP($D2352,Artslister!$A$1:$W$100,11,FALSE)</f>
        <v>vulgaris</v>
      </c>
      <c r="W2352">
        <f>VLOOKUP($D2352,Artslister!$A$1:$W$100,12,FALSE)</f>
        <v>0</v>
      </c>
      <c r="X2352" t="str">
        <f>VLOOKUP($D2352,Artslister!$A$1:$W$100,13,FALSE)</f>
        <v>W.T.Aiton</v>
      </c>
      <c r="Y2352" t="str">
        <f>VLOOKUP($D2352,Artslister!$A$1:$W$100,15,FALSE)</f>
        <v>NA</v>
      </c>
      <c r="Z2352" t="str">
        <f>VLOOKUP($D2352,Artslister!$A$1:$W$100,17,FALSE)</f>
        <v>LO</v>
      </c>
    </row>
    <row r="2353" spans="1:26" x14ac:dyDescent="0.3">
      <c r="A2353" t="s">
        <v>127</v>
      </c>
      <c r="B2353">
        <v>2022</v>
      </c>
      <c r="C2353" t="s">
        <v>1116</v>
      </c>
      <c r="D2353" t="s">
        <v>1765</v>
      </c>
      <c r="E2353">
        <v>0.1</v>
      </c>
      <c r="G2353">
        <v>1</v>
      </c>
      <c r="M2353" t="str">
        <f>VLOOKUP($D2353,Artslister!$A$1:$W$100,2,FALSE)</f>
        <v>Barbarea vulgaris</v>
      </c>
      <c r="N2353" t="str">
        <f>VLOOKUP($D2353,Artslister!$A$1:$W$100,3,FALSE)</f>
        <v>101103</v>
      </c>
      <c r="O2353" t="str">
        <f>VLOOKUP($D2353,Artslister!$A$1:$W$100,4,FALSE)</f>
        <v>130915</v>
      </c>
      <c r="P2353" t="str">
        <f>VLOOKUP($D2353,Artslister!$A$1:$W$100,5,FALSE)</f>
        <v>Plantae</v>
      </c>
      <c r="Q2353" t="str">
        <f>VLOOKUP($D2353,Artslister!$A$1:$W$100,6,FALSE)</f>
        <v>Magnoliophyta</v>
      </c>
      <c r="R2353" t="str">
        <f>VLOOKUP($D2353,Artslister!$A$1:$W$100,7,FALSE)</f>
        <v>Eudicots</v>
      </c>
      <c r="S2353" t="str">
        <f>VLOOKUP($D2353,Artslister!$A$1:$W$100,8,FALSE)</f>
        <v>Brassicales</v>
      </c>
      <c r="T2353" t="str">
        <f>VLOOKUP($D2353,Artslister!$A$1:$W$100,9,FALSE)</f>
        <v>Brassicaceae</v>
      </c>
      <c r="U2353" t="str">
        <f>VLOOKUP($D2353,Artslister!$A$1:$W$100,10,FALSE)</f>
        <v>Barbarea</v>
      </c>
      <c r="V2353" t="str">
        <f>VLOOKUP($D2353,Artslister!$A$1:$W$100,11,FALSE)</f>
        <v>vulgaris</v>
      </c>
      <c r="W2353">
        <f>VLOOKUP($D2353,Artslister!$A$1:$W$100,12,FALSE)</f>
        <v>0</v>
      </c>
      <c r="X2353" t="str">
        <f>VLOOKUP($D2353,Artslister!$A$1:$W$100,13,FALSE)</f>
        <v>W.T.Aiton</v>
      </c>
      <c r="Y2353" t="str">
        <f>VLOOKUP($D2353,Artslister!$A$1:$W$100,15,FALSE)</f>
        <v>NA</v>
      </c>
      <c r="Z2353" t="str">
        <f>VLOOKUP($D2353,Artslister!$A$1:$W$100,17,FALSE)</f>
        <v>LO</v>
      </c>
    </row>
    <row r="2354" spans="1:26" x14ac:dyDescent="0.3">
      <c r="A2354" t="s">
        <v>127</v>
      </c>
      <c r="B2354">
        <v>2022</v>
      </c>
      <c r="C2354" t="s">
        <v>1123</v>
      </c>
      <c r="D2354" t="s">
        <v>1765</v>
      </c>
      <c r="E2354">
        <v>7</v>
      </c>
      <c r="G2354">
        <v>1</v>
      </c>
      <c r="M2354" t="str">
        <f>VLOOKUP($D2354,Artslister!$A$1:$W$100,2,FALSE)</f>
        <v>Barbarea vulgaris</v>
      </c>
      <c r="N2354" t="str">
        <f>VLOOKUP($D2354,Artslister!$A$1:$W$100,3,FALSE)</f>
        <v>101103</v>
      </c>
      <c r="O2354" t="str">
        <f>VLOOKUP($D2354,Artslister!$A$1:$W$100,4,FALSE)</f>
        <v>130915</v>
      </c>
      <c r="P2354" t="str">
        <f>VLOOKUP($D2354,Artslister!$A$1:$W$100,5,FALSE)</f>
        <v>Plantae</v>
      </c>
      <c r="Q2354" t="str">
        <f>VLOOKUP($D2354,Artslister!$A$1:$W$100,6,FALSE)</f>
        <v>Magnoliophyta</v>
      </c>
      <c r="R2354" t="str">
        <f>VLOOKUP($D2354,Artslister!$A$1:$W$100,7,FALSE)</f>
        <v>Eudicots</v>
      </c>
      <c r="S2354" t="str">
        <f>VLOOKUP($D2354,Artslister!$A$1:$W$100,8,FALSE)</f>
        <v>Brassicales</v>
      </c>
      <c r="T2354" t="str">
        <f>VLOOKUP($D2354,Artslister!$A$1:$W$100,9,FALSE)</f>
        <v>Brassicaceae</v>
      </c>
      <c r="U2354" t="str">
        <f>VLOOKUP($D2354,Artslister!$A$1:$W$100,10,FALSE)</f>
        <v>Barbarea</v>
      </c>
      <c r="V2354" t="str">
        <f>VLOOKUP($D2354,Artslister!$A$1:$W$100,11,FALSE)</f>
        <v>vulgaris</v>
      </c>
      <c r="W2354">
        <f>VLOOKUP($D2354,Artslister!$A$1:$W$100,12,FALSE)</f>
        <v>0</v>
      </c>
      <c r="X2354" t="str">
        <f>VLOOKUP($D2354,Artslister!$A$1:$W$100,13,FALSE)</f>
        <v>W.T.Aiton</v>
      </c>
      <c r="Y2354" t="str">
        <f>VLOOKUP($D2354,Artslister!$A$1:$W$100,15,FALSE)</f>
        <v>NA</v>
      </c>
      <c r="Z2354" t="str">
        <f>VLOOKUP($D2354,Artslister!$A$1:$W$100,17,FALSE)</f>
        <v>LO</v>
      </c>
    </row>
    <row r="2355" spans="1:26" x14ac:dyDescent="0.3">
      <c r="A2355" t="s">
        <v>41</v>
      </c>
      <c r="B2355">
        <v>2018</v>
      </c>
      <c r="C2355" t="s">
        <v>1072</v>
      </c>
      <c r="D2355" t="s">
        <v>1734</v>
      </c>
      <c r="E2355">
        <v>2</v>
      </c>
      <c r="G2355">
        <v>1</v>
      </c>
      <c r="M2355" t="str">
        <f>VLOOKUP($D2355,Artslister!$A$1:$W$100,2,FALSE)</f>
        <v>Noccaea caerulescens</v>
      </c>
      <c r="N2355" t="str">
        <f>VLOOKUP($D2355,Artslister!$A$1:$W$100,3,FALSE)</f>
        <v>101278</v>
      </c>
      <c r="O2355" t="str">
        <f>VLOOKUP($D2355,Artslister!$A$1:$W$100,4,FALSE)</f>
        <v>144118</v>
      </c>
      <c r="P2355" t="str">
        <f>VLOOKUP($D2355,Artslister!$A$1:$W$100,5,FALSE)</f>
        <v>Plantae</v>
      </c>
      <c r="Q2355" t="str">
        <f>VLOOKUP($D2355,Artslister!$A$1:$W$100,6,FALSE)</f>
        <v>Magnoliophyta</v>
      </c>
      <c r="R2355" t="str">
        <f>VLOOKUP($D2355,Artslister!$A$1:$W$100,7,FALSE)</f>
        <v>Eudicots</v>
      </c>
      <c r="S2355" t="str">
        <f>VLOOKUP($D2355,Artslister!$A$1:$W$100,8,FALSE)</f>
        <v>Brassicales</v>
      </c>
      <c r="T2355" t="str">
        <f>VLOOKUP($D2355,Artslister!$A$1:$W$100,9,FALSE)</f>
        <v>Brassicaceae</v>
      </c>
      <c r="U2355" t="str">
        <f>VLOOKUP($D2355,Artslister!$A$1:$W$100,10,FALSE)</f>
        <v>Noccaea</v>
      </c>
      <c r="V2355" t="str">
        <f>VLOOKUP($D2355,Artslister!$A$1:$W$100,11,FALSE)</f>
        <v>caerulescens</v>
      </c>
      <c r="W2355">
        <f>VLOOKUP($D2355,Artslister!$A$1:$W$100,12,FALSE)</f>
        <v>0</v>
      </c>
      <c r="X2355" t="str">
        <f>VLOOKUP($D2355,Artslister!$A$1:$W$100,13,FALSE)</f>
        <v>(J.Presl &amp; C.Presl) F.K.Mey.</v>
      </c>
      <c r="Y2355" t="str">
        <f>VLOOKUP($D2355,Artslister!$A$1:$W$100,15,FALSE)</f>
        <v>NA</v>
      </c>
      <c r="Z2355" t="str">
        <f>VLOOKUP($D2355,Artslister!$A$1:$W$100,17,FALSE)</f>
        <v>PH</v>
      </c>
    </row>
    <row r="2356" spans="1:26" x14ac:dyDescent="0.3">
      <c r="A2356" t="s">
        <v>41</v>
      </c>
      <c r="B2356">
        <v>2018</v>
      </c>
      <c r="C2356" t="s">
        <v>1070</v>
      </c>
      <c r="D2356" t="s">
        <v>1734</v>
      </c>
      <c r="E2356">
        <v>1</v>
      </c>
      <c r="G2356">
        <v>1</v>
      </c>
      <c r="M2356" t="str">
        <f>VLOOKUP($D2356,Artslister!$A$1:$W$100,2,FALSE)</f>
        <v>Noccaea caerulescens</v>
      </c>
      <c r="N2356" t="str">
        <f>VLOOKUP($D2356,Artslister!$A$1:$W$100,3,FALSE)</f>
        <v>101278</v>
      </c>
      <c r="O2356" t="str">
        <f>VLOOKUP($D2356,Artslister!$A$1:$W$100,4,FALSE)</f>
        <v>144118</v>
      </c>
      <c r="P2356" t="str">
        <f>VLOOKUP($D2356,Artslister!$A$1:$W$100,5,FALSE)</f>
        <v>Plantae</v>
      </c>
      <c r="Q2356" t="str">
        <f>VLOOKUP($D2356,Artslister!$A$1:$W$100,6,FALSE)</f>
        <v>Magnoliophyta</v>
      </c>
      <c r="R2356" t="str">
        <f>VLOOKUP($D2356,Artslister!$A$1:$W$100,7,FALSE)</f>
        <v>Eudicots</v>
      </c>
      <c r="S2356" t="str">
        <f>VLOOKUP($D2356,Artslister!$A$1:$W$100,8,FALSE)</f>
        <v>Brassicales</v>
      </c>
      <c r="T2356" t="str">
        <f>VLOOKUP($D2356,Artslister!$A$1:$W$100,9,FALSE)</f>
        <v>Brassicaceae</v>
      </c>
      <c r="U2356" t="str">
        <f>VLOOKUP($D2356,Artslister!$A$1:$W$100,10,FALSE)</f>
        <v>Noccaea</v>
      </c>
      <c r="V2356" t="str">
        <f>VLOOKUP($D2356,Artslister!$A$1:$W$100,11,FALSE)</f>
        <v>caerulescens</v>
      </c>
      <c r="W2356">
        <f>VLOOKUP($D2356,Artslister!$A$1:$W$100,12,FALSE)</f>
        <v>0</v>
      </c>
      <c r="X2356" t="str">
        <f>VLOOKUP($D2356,Artslister!$A$1:$W$100,13,FALSE)</f>
        <v>(J.Presl &amp; C.Presl) F.K.Mey.</v>
      </c>
      <c r="Y2356" t="str">
        <f>VLOOKUP($D2356,Artslister!$A$1:$W$100,15,FALSE)</f>
        <v>NA</v>
      </c>
      <c r="Z2356" t="str">
        <f>VLOOKUP($D2356,Artslister!$A$1:$W$100,17,FALSE)</f>
        <v>PH</v>
      </c>
    </row>
    <row r="2357" spans="1:26" x14ac:dyDescent="0.3">
      <c r="A2357" t="s">
        <v>41</v>
      </c>
      <c r="B2357">
        <v>2018</v>
      </c>
      <c r="C2357" t="s">
        <v>1068</v>
      </c>
      <c r="D2357" t="s">
        <v>1734</v>
      </c>
      <c r="E2357">
        <v>1</v>
      </c>
      <c r="G2357">
        <v>1</v>
      </c>
      <c r="M2357" t="str">
        <f>VLOOKUP($D2357,Artslister!$A$1:$W$100,2,FALSE)</f>
        <v>Noccaea caerulescens</v>
      </c>
      <c r="N2357" t="str">
        <f>VLOOKUP($D2357,Artslister!$A$1:$W$100,3,FALSE)</f>
        <v>101278</v>
      </c>
      <c r="O2357" t="str">
        <f>VLOOKUP($D2357,Artslister!$A$1:$W$100,4,FALSE)</f>
        <v>144118</v>
      </c>
      <c r="P2357" t="str">
        <f>VLOOKUP($D2357,Artslister!$A$1:$W$100,5,FALSE)</f>
        <v>Plantae</v>
      </c>
      <c r="Q2357" t="str">
        <f>VLOOKUP($D2357,Artslister!$A$1:$W$100,6,FALSE)</f>
        <v>Magnoliophyta</v>
      </c>
      <c r="R2357" t="str">
        <f>VLOOKUP($D2357,Artslister!$A$1:$W$100,7,FALSE)</f>
        <v>Eudicots</v>
      </c>
      <c r="S2357" t="str">
        <f>VLOOKUP($D2357,Artslister!$A$1:$W$100,8,FALSE)</f>
        <v>Brassicales</v>
      </c>
      <c r="T2357" t="str">
        <f>VLOOKUP($D2357,Artslister!$A$1:$W$100,9,FALSE)</f>
        <v>Brassicaceae</v>
      </c>
      <c r="U2357" t="str">
        <f>VLOOKUP($D2357,Artslister!$A$1:$W$100,10,FALSE)</f>
        <v>Noccaea</v>
      </c>
      <c r="V2357" t="str">
        <f>VLOOKUP($D2357,Artslister!$A$1:$W$100,11,FALSE)</f>
        <v>caerulescens</v>
      </c>
      <c r="W2357">
        <f>VLOOKUP($D2357,Artslister!$A$1:$W$100,12,FALSE)</f>
        <v>0</v>
      </c>
      <c r="X2357" t="str">
        <f>VLOOKUP($D2357,Artslister!$A$1:$W$100,13,FALSE)</f>
        <v>(J.Presl &amp; C.Presl) F.K.Mey.</v>
      </c>
      <c r="Y2357" t="str">
        <f>VLOOKUP($D2357,Artslister!$A$1:$W$100,15,FALSE)</f>
        <v>NA</v>
      </c>
      <c r="Z2357" t="str">
        <f>VLOOKUP($D2357,Artslister!$A$1:$W$100,17,FALSE)</f>
        <v>PH</v>
      </c>
    </row>
    <row r="2358" spans="1:26" x14ac:dyDescent="0.3">
      <c r="A2358" t="s">
        <v>12</v>
      </c>
      <c r="B2358">
        <v>2018</v>
      </c>
      <c r="C2358" t="s">
        <v>1199</v>
      </c>
      <c r="D2358" t="s">
        <v>1734</v>
      </c>
      <c r="E2358">
        <v>2</v>
      </c>
      <c r="G2358">
        <v>1</v>
      </c>
      <c r="M2358" t="str">
        <f>VLOOKUP($D2358,Artslister!$A$1:$W$100,2,FALSE)</f>
        <v>Noccaea caerulescens</v>
      </c>
      <c r="N2358" t="str">
        <f>VLOOKUP($D2358,Artslister!$A$1:$W$100,3,FALSE)</f>
        <v>101278</v>
      </c>
      <c r="O2358" t="str">
        <f>VLOOKUP($D2358,Artslister!$A$1:$W$100,4,FALSE)</f>
        <v>144118</v>
      </c>
      <c r="P2358" t="str">
        <f>VLOOKUP($D2358,Artslister!$A$1:$W$100,5,FALSE)</f>
        <v>Plantae</v>
      </c>
      <c r="Q2358" t="str">
        <f>VLOOKUP($D2358,Artslister!$A$1:$W$100,6,FALSE)</f>
        <v>Magnoliophyta</v>
      </c>
      <c r="R2358" t="str">
        <f>VLOOKUP($D2358,Artslister!$A$1:$W$100,7,FALSE)</f>
        <v>Eudicots</v>
      </c>
      <c r="S2358" t="str">
        <f>VLOOKUP($D2358,Artslister!$A$1:$W$100,8,FALSE)</f>
        <v>Brassicales</v>
      </c>
      <c r="T2358" t="str">
        <f>VLOOKUP($D2358,Artslister!$A$1:$W$100,9,FALSE)</f>
        <v>Brassicaceae</v>
      </c>
      <c r="U2358" t="str">
        <f>VLOOKUP($D2358,Artslister!$A$1:$W$100,10,FALSE)</f>
        <v>Noccaea</v>
      </c>
      <c r="V2358" t="str">
        <f>VLOOKUP($D2358,Artslister!$A$1:$W$100,11,FALSE)</f>
        <v>caerulescens</v>
      </c>
      <c r="W2358">
        <f>VLOOKUP($D2358,Artslister!$A$1:$W$100,12,FALSE)</f>
        <v>0</v>
      </c>
      <c r="X2358" t="str">
        <f>VLOOKUP($D2358,Artslister!$A$1:$W$100,13,FALSE)</f>
        <v>(J.Presl &amp; C.Presl) F.K.Mey.</v>
      </c>
      <c r="Y2358" t="str">
        <f>VLOOKUP($D2358,Artslister!$A$1:$W$100,15,FALSE)</f>
        <v>NA</v>
      </c>
      <c r="Z2358" t="str">
        <f>VLOOKUP($D2358,Artslister!$A$1:$W$100,17,FALSE)</f>
        <v>PH</v>
      </c>
    </row>
    <row r="2359" spans="1:26" x14ac:dyDescent="0.3">
      <c r="A2359" t="s">
        <v>19</v>
      </c>
      <c r="B2359">
        <v>2018</v>
      </c>
      <c r="C2359" t="s">
        <v>1226</v>
      </c>
      <c r="D2359" t="s">
        <v>1734</v>
      </c>
      <c r="E2359">
        <v>5</v>
      </c>
      <c r="G2359">
        <v>1</v>
      </c>
      <c r="M2359" t="str">
        <f>VLOOKUP($D2359,Artslister!$A$1:$W$100,2,FALSE)</f>
        <v>Noccaea caerulescens</v>
      </c>
      <c r="N2359" t="str">
        <f>VLOOKUP($D2359,Artslister!$A$1:$W$100,3,FALSE)</f>
        <v>101278</v>
      </c>
      <c r="O2359" t="str">
        <f>VLOOKUP($D2359,Artslister!$A$1:$W$100,4,FALSE)</f>
        <v>144118</v>
      </c>
      <c r="P2359" t="str">
        <f>VLOOKUP($D2359,Artslister!$A$1:$W$100,5,FALSE)</f>
        <v>Plantae</v>
      </c>
      <c r="Q2359" t="str">
        <f>VLOOKUP($D2359,Artslister!$A$1:$W$100,6,FALSE)</f>
        <v>Magnoliophyta</v>
      </c>
      <c r="R2359" t="str">
        <f>VLOOKUP($D2359,Artslister!$A$1:$W$100,7,FALSE)</f>
        <v>Eudicots</v>
      </c>
      <c r="S2359" t="str">
        <f>VLOOKUP($D2359,Artslister!$A$1:$W$100,8,FALSE)</f>
        <v>Brassicales</v>
      </c>
      <c r="T2359" t="str">
        <f>VLOOKUP($D2359,Artslister!$A$1:$W$100,9,FALSE)</f>
        <v>Brassicaceae</v>
      </c>
      <c r="U2359" t="str">
        <f>VLOOKUP($D2359,Artslister!$A$1:$W$100,10,FALSE)</f>
        <v>Noccaea</v>
      </c>
      <c r="V2359" t="str">
        <f>VLOOKUP($D2359,Artslister!$A$1:$W$100,11,FALSE)</f>
        <v>caerulescens</v>
      </c>
      <c r="W2359">
        <f>VLOOKUP($D2359,Artslister!$A$1:$W$100,12,FALSE)</f>
        <v>0</v>
      </c>
      <c r="X2359" t="str">
        <f>VLOOKUP($D2359,Artslister!$A$1:$W$100,13,FALSE)</f>
        <v>(J.Presl &amp; C.Presl) F.K.Mey.</v>
      </c>
      <c r="Y2359" t="str">
        <f>VLOOKUP($D2359,Artslister!$A$1:$W$100,15,FALSE)</f>
        <v>NA</v>
      </c>
      <c r="Z2359" t="str">
        <f>VLOOKUP($D2359,Artslister!$A$1:$W$100,17,FALSE)</f>
        <v>PH</v>
      </c>
    </row>
    <row r="2360" spans="1:26" x14ac:dyDescent="0.3">
      <c r="A2360" t="s">
        <v>1738</v>
      </c>
      <c r="B2360">
        <v>2018</v>
      </c>
      <c r="C2360" t="s">
        <v>1262</v>
      </c>
      <c r="D2360" t="s">
        <v>1734</v>
      </c>
      <c r="E2360">
        <v>1</v>
      </c>
      <c r="G2360">
        <v>1</v>
      </c>
      <c r="M2360" t="str">
        <f>VLOOKUP($D2360,Artslister!$A$1:$W$100,2,FALSE)</f>
        <v>Noccaea caerulescens</v>
      </c>
      <c r="N2360" t="str">
        <f>VLOOKUP($D2360,Artslister!$A$1:$W$100,3,FALSE)</f>
        <v>101278</v>
      </c>
      <c r="O2360" t="str">
        <f>VLOOKUP($D2360,Artslister!$A$1:$W$100,4,FALSE)</f>
        <v>144118</v>
      </c>
      <c r="P2360" t="str">
        <f>VLOOKUP($D2360,Artslister!$A$1:$W$100,5,FALSE)</f>
        <v>Plantae</v>
      </c>
      <c r="Q2360" t="str">
        <f>VLOOKUP($D2360,Artslister!$A$1:$W$100,6,FALSE)</f>
        <v>Magnoliophyta</v>
      </c>
      <c r="R2360" t="str">
        <f>VLOOKUP($D2360,Artslister!$A$1:$W$100,7,FALSE)</f>
        <v>Eudicots</v>
      </c>
      <c r="S2360" t="str">
        <f>VLOOKUP($D2360,Artslister!$A$1:$W$100,8,FALSE)</f>
        <v>Brassicales</v>
      </c>
      <c r="T2360" t="str">
        <f>VLOOKUP($D2360,Artslister!$A$1:$W$100,9,FALSE)</f>
        <v>Brassicaceae</v>
      </c>
      <c r="U2360" t="str">
        <f>VLOOKUP($D2360,Artslister!$A$1:$W$100,10,FALSE)</f>
        <v>Noccaea</v>
      </c>
      <c r="V2360" t="str">
        <f>VLOOKUP($D2360,Artslister!$A$1:$W$100,11,FALSE)</f>
        <v>caerulescens</v>
      </c>
      <c r="W2360">
        <f>VLOOKUP($D2360,Artslister!$A$1:$W$100,12,FALSE)</f>
        <v>0</v>
      </c>
      <c r="X2360" t="str">
        <f>VLOOKUP($D2360,Artslister!$A$1:$W$100,13,FALSE)</f>
        <v>(J.Presl &amp; C.Presl) F.K.Mey.</v>
      </c>
      <c r="Y2360" t="str">
        <f>VLOOKUP($D2360,Artslister!$A$1:$W$100,15,FALSE)</f>
        <v>NA</v>
      </c>
      <c r="Z2360" t="str">
        <f>VLOOKUP($D2360,Artslister!$A$1:$W$100,17,FALSE)</f>
        <v>PH</v>
      </c>
    </row>
    <row r="2361" spans="1:26" x14ac:dyDescent="0.3">
      <c r="A2361" t="s">
        <v>1738</v>
      </c>
      <c r="B2361">
        <v>2018</v>
      </c>
      <c r="C2361" t="s">
        <v>1257</v>
      </c>
      <c r="D2361" t="s">
        <v>1734</v>
      </c>
      <c r="E2361">
        <v>2</v>
      </c>
      <c r="G2361">
        <v>1</v>
      </c>
      <c r="M2361" t="str">
        <f>VLOOKUP($D2361,Artslister!$A$1:$W$100,2,FALSE)</f>
        <v>Noccaea caerulescens</v>
      </c>
      <c r="N2361" t="str">
        <f>VLOOKUP($D2361,Artslister!$A$1:$W$100,3,FALSE)</f>
        <v>101278</v>
      </c>
      <c r="O2361" t="str">
        <f>VLOOKUP($D2361,Artslister!$A$1:$W$100,4,FALSE)</f>
        <v>144118</v>
      </c>
      <c r="P2361" t="str">
        <f>VLOOKUP($D2361,Artslister!$A$1:$W$100,5,FALSE)</f>
        <v>Plantae</v>
      </c>
      <c r="Q2361" t="str">
        <f>VLOOKUP($D2361,Artslister!$A$1:$W$100,6,FALSE)</f>
        <v>Magnoliophyta</v>
      </c>
      <c r="R2361" t="str">
        <f>VLOOKUP($D2361,Artslister!$A$1:$W$100,7,FALSE)</f>
        <v>Eudicots</v>
      </c>
      <c r="S2361" t="str">
        <f>VLOOKUP($D2361,Artslister!$A$1:$W$100,8,FALSE)</f>
        <v>Brassicales</v>
      </c>
      <c r="T2361" t="str">
        <f>VLOOKUP($D2361,Artslister!$A$1:$W$100,9,FALSE)</f>
        <v>Brassicaceae</v>
      </c>
      <c r="U2361" t="str">
        <f>VLOOKUP($D2361,Artslister!$A$1:$W$100,10,FALSE)</f>
        <v>Noccaea</v>
      </c>
      <c r="V2361" t="str">
        <f>VLOOKUP($D2361,Artslister!$A$1:$W$100,11,FALSE)</f>
        <v>caerulescens</v>
      </c>
      <c r="W2361">
        <f>VLOOKUP($D2361,Artslister!$A$1:$W$100,12,FALSE)</f>
        <v>0</v>
      </c>
      <c r="X2361" t="str">
        <f>VLOOKUP($D2361,Artslister!$A$1:$W$100,13,FALSE)</f>
        <v>(J.Presl &amp; C.Presl) F.K.Mey.</v>
      </c>
      <c r="Y2361" t="str">
        <f>VLOOKUP($D2361,Artslister!$A$1:$W$100,15,FALSE)</f>
        <v>NA</v>
      </c>
      <c r="Z2361" t="str">
        <f>VLOOKUP($D2361,Artslister!$A$1:$W$100,17,FALSE)</f>
        <v>PH</v>
      </c>
    </row>
    <row r="2362" spans="1:26" x14ac:dyDescent="0.3">
      <c r="A2362" t="s">
        <v>109</v>
      </c>
      <c r="B2362">
        <v>2018</v>
      </c>
      <c r="C2362" t="s">
        <v>1322</v>
      </c>
      <c r="D2362" t="s">
        <v>1734</v>
      </c>
      <c r="E2362">
        <v>1</v>
      </c>
      <c r="G2362">
        <v>1</v>
      </c>
      <c r="M2362" t="str">
        <f>VLOOKUP($D2362,Artslister!$A$1:$W$100,2,FALSE)</f>
        <v>Noccaea caerulescens</v>
      </c>
      <c r="N2362" t="str">
        <f>VLOOKUP($D2362,Artslister!$A$1:$W$100,3,FALSE)</f>
        <v>101278</v>
      </c>
      <c r="O2362" t="str">
        <f>VLOOKUP($D2362,Artslister!$A$1:$W$100,4,FALSE)</f>
        <v>144118</v>
      </c>
      <c r="P2362" t="str">
        <f>VLOOKUP($D2362,Artslister!$A$1:$W$100,5,FALSE)</f>
        <v>Plantae</v>
      </c>
      <c r="Q2362" t="str">
        <f>VLOOKUP($D2362,Artslister!$A$1:$W$100,6,FALSE)</f>
        <v>Magnoliophyta</v>
      </c>
      <c r="R2362" t="str">
        <f>VLOOKUP($D2362,Artslister!$A$1:$W$100,7,FALSE)</f>
        <v>Eudicots</v>
      </c>
      <c r="S2362" t="str">
        <f>VLOOKUP($D2362,Artslister!$A$1:$W$100,8,FALSE)</f>
        <v>Brassicales</v>
      </c>
      <c r="T2362" t="str">
        <f>VLOOKUP($D2362,Artslister!$A$1:$W$100,9,FALSE)</f>
        <v>Brassicaceae</v>
      </c>
      <c r="U2362" t="str">
        <f>VLOOKUP($D2362,Artslister!$A$1:$W$100,10,FALSE)</f>
        <v>Noccaea</v>
      </c>
      <c r="V2362" t="str">
        <f>VLOOKUP($D2362,Artslister!$A$1:$W$100,11,FALSE)</f>
        <v>caerulescens</v>
      </c>
      <c r="W2362">
        <f>VLOOKUP($D2362,Artslister!$A$1:$W$100,12,FALSE)</f>
        <v>0</v>
      </c>
      <c r="X2362" t="str">
        <f>VLOOKUP($D2362,Artslister!$A$1:$W$100,13,FALSE)</f>
        <v>(J.Presl &amp; C.Presl) F.K.Mey.</v>
      </c>
      <c r="Y2362" t="str">
        <f>VLOOKUP($D2362,Artslister!$A$1:$W$100,15,FALSE)</f>
        <v>NA</v>
      </c>
      <c r="Z2362" t="str">
        <f>VLOOKUP($D2362,Artslister!$A$1:$W$100,17,FALSE)</f>
        <v>PH</v>
      </c>
    </row>
    <row r="2363" spans="1:26" x14ac:dyDescent="0.3">
      <c r="A2363" t="s">
        <v>109</v>
      </c>
      <c r="B2363">
        <v>2018</v>
      </c>
      <c r="C2363" t="s">
        <v>1328</v>
      </c>
      <c r="D2363" t="s">
        <v>1734</v>
      </c>
      <c r="E2363">
        <v>1</v>
      </c>
      <c r="G2363">
        <v>1</v>
      </c>
      <c r="M2363" t="str">
        <f>VLOOKUP($D2363,Artslister!$A$1:$W$100,2,FALSE)</f>
        <v>Noccaea caerulescens</v>
      </c>
      <c r="N2363" t="str">
        <f>VLOOKUP($D2363,Artslister!$A$1:$W$100,3,FALSE)</f>
        <v>101278</v>
      </c>
      <c r="O2363" t="str">
        <f>VLOOKUP($D2363,Artslister!$A$1:$W$100,4,FALSE)</f>
        <v>144118</v>
      </c>
      <c r="P2363" t="str">
        <f>VLOOKUP($D2363,Artslister!$A$1:$W$100,5,FALSE)</f>
        <v>Plantae</v>
      </c>
      <c r="Q2363" t="str">
        <f>VLOOKUP($D2363,Artslister!$A$1:$W$100,6,FALSE)</f>
        <v>Magnoliophyta</v>
      </c>
      <c r="R2363" t="str">
        <f>VLOOKUP($D2363,Artslister!$A$1:$W$100,7,FALSE)</f>
        <v>Eudicots</v>
      </c>
      <c r="S2363" t="str">
        <f>VLOOKUP($D2363,Artslister!$A$1:$W$100,8,FALSE)</f>
        <v>Brassicales</v>
      </c>
      <c r="T2363" t="str">
        <f>VLOOKUP($D2363,Artslister!$A$1:$W$100,9,FALSE)</f>
        <v>Brassicaceae</v>
      </c>
      <c r="U2363" t="str">
        <f>VLOOKUP($D2363,Artslister!$A$1:$W$100,10,FALSE)</f>
        <v>Noccaea</v>
      </c>
      <c r="V2363" t="str">
        <f>VLOOKUP($D2363,Artslister!$A$1:$W$100,11,FALSE)</f>
        <v>caerulescens</v>
      </c>
      <c r="W2363">
        <f>VLOOKUP($D2363,Artslister!$A$1:$W$100,12,FALSE)</f>
        <v>0</v>
      </c>
      <c r="X2363" t="str">
        <f>VLOOKUP($D2363,Artslister!$A$1:$W$100,13,FALSE)</f>
        <v>(J.Presl &amp; C.Presl) F.K.Mey.</v>
      </c>
      <c r="Y2363" t="str">
        <f>VLOOKUP($D2363,Artslister!$A$1:$W$100,15,FALSE)</f>
        <v>NA</v>
      </c>
      <c r="Z2363" t="str">
        <f>VLOOKUP($D2363,Artslister!$A$1:$W$100,17,FALSE)</f>
        <v>PH</v>
      </c>
    </row>
    <row r="2364" spans="1:26" x14ac:dyDescent="0.3">
      <c r="A2364" t="s">
        <v>109</v>
      </c>
      <c r="B2364">
        <v>2018</v>
      </c>
      <c r="C2364" t="s">
        <v>1331</v>
      </c>
      <c r="D2364" t="s">
        <v>1734</v>
      </c>
      <c r="E2364">
        <v>1</v>
      </c>
      <c r="G2364">
        <v>1</v>
      </c>
      <c r="M2364" t="str">
        <f>VLOOKUP($D2364,Artslister!$A$1:$W$100,2,FALSE)</f>
        <v>Noccaea caerulescens</v>
      </c>
      <c r="N2364" t="str">
        <f>VLOOKUP($D2364,Artslister!$A$1:$W$100,3,FALSE)</f>
        <v>101278</v>
      </c>
      <c r="O2364" t="str">
        <f>VLOOKUP($D2364,Artslister!$A$1:$W$100,4,FALSE)</f>
        <v>144118</v>
      </c>
      <c r="P2364" t="str">
        <f>VLOOKUP($D2364,Artslister!$A$1:$W$100,5,FALSE)</f>
        <v>Plantae</v>
      </c>
      <c r="Q2364" t="str">
        <f>VLOOKUP($D2364,Artslister!$A$1:$W$100,6,FALSE)</f>
        <v>Magnoliophyta</v>
      </c>
      <c r="R2364" t="str">
        <f>VLOOKUP($D2364,Artslister!$A$1:$W$100,7,FALSE)</f>
        <v>Eudicots</v>
      </c>
      <c r="S2364" t="str">
        <f>VLOOKUP($D2364,Artslister!$A$1:$W$100,8,FALSE)</f>
        <v>Brassicales</v>
      </c>
      <c r="T2364" t="str">
        <f>VLOOKUP($D2364,Artslister!$A$1:$W$100,9,FALSE)</f>
        <v>Brassicaceae</v>
      </c>
      <c r="U2364" t="str">
        <f>VLOOKUP($D2364,Artslister!$A$1:$W$100,10,FALSE)</f>
        <v>Noccaea</v>
      </c>
      <c r="V2364" t="str">
        <f>VLOOKUP($D2364,Artslister!$A$1:$W$100,11,FALSE)</f>
        <v>caerulescens</v>
      </c>
      <c r="W2364">
        <f>VLOOKUP($D2364,Artslister!$A$1:$W$100,12,FALSE)</f>
        <v>0</v>
      </c>
      <c r="X2364" t="str">
        <f>VLOOKUP($D2364,Artslister!$A$1:$W$100,13,FALSE)</f>
        <v>(J.Presl &amp; C.Presl) F.K.Mey.</v>
      </c>
      <c r="Y2364" t="str">
        <f>VLOOKUP($D2364,Artslister!$A$1:$W$100,15,FALSE)</f>
        <v>NA</v>
      </c>
      <c r="Z2364" t="str">
        <f>VLOOKUP($D2364,Artslister!$A$1:$W$100,17,FALSE)</f>
        <v>PH</v>
      </c>
    </row>
    <row r="2365" spans="1:26" x14ac:dyDescent="0.3">
      <c r="A2365" t="s">
        <v>75</v>
      </c>
      <c r="B2365">
        <v>2018</v>
      </c>
      <c r="C2365" t="s">
        <v>1402</v>
      </c>
      <c r="D2365" t="s">
        <v>1734</v>
      </c>
      <c r="E2365">
        <v>1</v>
      </c>
      <c r="G2365">
        <v>1</v>
      </c>
      <c r="M2365" t="str">
        <f>VLOOKUP($D2365,Artslister!$A$1:$W$100,2,FALSE)</f>
        <v>Noccaea caerulescens</v>
      </c>
      <c r="N2365" t="str">
        <f>VLOOKUP($D2365,Artslister!$A$1:$W$100,3,FALSE)</f>
        <v>101278</v>
      </c>
      <c r="O2365" t="str">
        <f>VLOOKUP($D2365,Artslister!$A$1:$W$100,4,FALSE)</f>
        <v>144118</v>
      </c>
      <c r="P2365" t="str">
        <f>VLOOKUP($D2365,Artslister!$A$1:$W$100,5,FALSE)</f>
        <v>Plantae</v>
      </c>
      <c r="Q2365" t="str">
        <f>VLOOKUP($D2365,Artslister!$A$1:$W$100,6,FALSE)</f>
        <v>Magnoliophyta</v>
      </c>
      <c r="R2365" t="str">
        <f>VLOOKUP($D2365,Artslister!$A$1:$W$100,7,FALSE)</f>
        <v>Eudicots</v>
      </c>
      <c r="S2365" t="str">
        <f>VLOOKUP($D2365,Artslister!$A$1:$W$100,8,FALSE)</f>
        <v>Brassicales</v>
      </c>
      <c r="T2365" t="str">
        <f>VLOOKUP($D2365,Artslister!$A$1:$W$100,9,FALSE)</f>
        <v>Brassicaceae</v>
      </c>
      <c r="U2365" t="str">
        <f>VLOOKUP($D2365,Artslister!$A$1:$W$100,10,FALSE)</f>
        <v>Noccaea</v>
      </c>
      <c r="V2365" t="str">
        <f>VLOOKUP($D2365,Artslister!$A$1:$W$100,11,FALSE)</f>
        <v>caerulescens</v>
      </c>
      <c r="W2365">
        <f>VLOOKUP($D2365,Artslister!$A$1:$W$100,12,FALSE)</f>
        <v>0</v>
      </c>
      <c r="X2365" t="str">
        <f>VLOOKUP($D2365,Artslister!$A$1:$W$100,13,FALSE)</f>
        <v>(J.Presl &amp; C.Presl) F.K.Mey.</v>
      </c>
      <c r="Y2365" t="str">
        <f>VLOOKUP($D2365,Artslister!$A$1:$W$100,15,FALSE)</f>
        <v>NA</v>
      </c>
      <c r="Z2365" t="str">
        <f>VLOOKUP($D2365,Artslister!$A$1:$W$100,17,FALSE)</f>
        <v>PH</v>
      </c>
    </row>
    <row r="2366" spans="1:26" x14ac:dyDescent="0.3">
      <c r="A2366" t="s">
        <v>75</v>
      </c>
      <c r="B2366">
        <v>2018</v>
      </c>
      <c r="C2366" t="s">
        <v>1405</v>
      </c>
      <c r="D2366" t="s">
        <v>1734</v>
      </c>
      <c r="E2366">
        <v>1</v>
      </c>
      <c r="G2366">
        <v>1</v>
      </c>
      <c r="M2366" t="str">
        <f>VLOOKUP($D2366,Artslister!$A$1:$W$100,2,FALSE)</f>
        <v>Noccaea caerulescens</v>
      </c>
      <c r="N2366" t="str">
        <f>VLOOKUP($D2366,Artslister!$A$1:$W$100,3,FALSE)</f>
        <v>101278</v>
      </c>
      <c r="O2366" t="str">
        <f>VLOOKUP($D2366,Artslister!$A$1:$W$100,4,FALSE)</f>
        <v>144118</v>
      </c>
      <c r="P2366" t="str">
        <f>VLOOKUP($D2366,Artslister!$A$1:$W$100,5,FALSE)</f>
        <v>Plantae</v>
      </c>
      <c r="Q2366" t="str">
        <f>VLOOKUP($D2366,Artslister!$A$1:$W$100,6,FALSE)</f>
        <v>Magnoliophyta</v>
      </c>
      <c r="R2366" t="str">
        <f>VLOOKUP($D2366,Artslister!$A$1:$W$100,7,FALSE)</f>
        <v>Eudicots</v>
      </c>
      <c r="S2366" t="str">
        <f>VLOOKUP($D2366,Artslister!$A$1:$W$100,8,FALSE)</f>
        <v>Brassicales</v>
      </c>
      <c r="T2366" t="str">
        <f>VLOOKUP($D2366,Artslister!$A$1:$W$100,9,FALSE)</f>
        <v>Brassicaceae</v>
      </c>
      <c r="U2366" t="str">
        <f>VLOOKUP($D2366,Artslister!$A$1:$W$100,10,FALSE)</f>
        <v>Noccaea</v>
      </c>
      <c r="V2366" t="str">
        <f>VLOOKUP($D2366,Artslister!$A$1:$W$100,11,FALSE)</f>
        <v>caerulescens</v>
      </c>
      <c r="W2366">
        <f>VLOOKUP($D2366,Artslister!$A$1:$W$100,12,FALSE)</f>
        <v>0</v>
      </c>
      <c r="X2366" t="str">
        <f>VLOOKUP($D2366,Artslister!$A$1:$W$100,13,FALSE)</f>
        <v>(J.Presl &amp; C.Presl) F.K.Mey.</v>
      </c>
      <c r="Y2366" t="str">
        <f>VLOOKUP($D2366,Artslister!$A$1:$W$100,15,FALSE)</f>
        <v>NA</v>
      </c>
      <c r="Z2366" t="str">
        <f>VLOOKUP($D2366,Artslister!$A$1:$W$100,17,FALSE)</f>
        <v>PH</v>
      </c>
    </row>
    <row r="2367" spans="1:26" x14ac:dyDescent="0.3">
      <c r="A2367" t="s">
        <v>75</v>
      </c>
      <c r="B2367">
        <v>2018</v>
      </c>
      <c r="C2367" t="s">
        <v>1407</v>
      </c>
      <c r="D2367" t="s">
        <v>1734</v>
      </c>
      <c r="E2367">
        <v>1</v>
      </c>
      <c r="G2367">
        <v>1</v>
      </c>
      <c r="M2367" t="str">
        <f>VLOOKUP($D2367,Artslister!$A$1:$W$100,2,FALSE)</f>
        <v>Noccaea caerulescens</v>
      </c>
      <c r="N2367" t="str">
        <f>VLOOKUP($D2367,Artslister!$A$1:$W$100,3,FALSE)</f>
        <v>101278</v>
      </c>
      <c r="O2367" t="str">
        <f>VLOOKUP($D2367,Artslister!$A$1:$W$100,4,FALSE)</f>
        <v>144118</v>
      </c>
      <c r="P2367" t="str">
        <f>VLOOKUP($D2367,Artslister!$A$1:$W$100,5,FALSE)</f>
        <v>Plantae</v>
      </c>
      <c r="Q2367" t="str">
        <f>VLOOKUP($D2367,Artslister!$A$1:$W$100,6,FALSE)</f>
        <v>Magnoliophyta</v>
      </c>
      <c r="R2367" t="str">
        <f>VLOOKUP($D2367,Artslister!$A$1:$W$100,7,FALSE)</f>
        <v>Eudicots</v>
      </c>
      <c r="S2367" t="str">
        <f>VLOOKUP($D2367,Artslister!$A$1:$W$100,8,FALSE)</f>
        <v>Brassicales</v>
      </c>
      <c r="T2367" t="str">
        <f>VLOOKUP($D2367,Artslister!$A$1:$W$100,9,FALSE)</f>
        <v>Brassicaceae</v>
      </c>
      <c r="U2367" t="str">
        <f>VLOOKUP($D2367,Artslister!$A$1:$W$100,10,FALSE)</f>
        <v>Noccaea</v>
      </c>
      <c r="V2367" t="str">
        <f>VLOOKUP($D2367,Artslister!$A$1:$W$100,11,FALSE)</f>
        <v>caerulescens</v>
      </c>
      <c r="W2367">
        <f>VLOOKUP($D2367,Artslister!$A$1:$W$100,12,FALSE)</f>
        <v>0</v>
      </c>
      <c r="X2367" t="str">
        <f>VLOOKUP($D2367,Artslister!$A$1:$W$100,13,FALSE)</f>
        <v>(J.Presl &amp; C.Presl) F.K.Mey.</v>
      </c>
      <c r="Y2367" t="str">
        <f>VLOOKUP($D2367,Artslister!$A$1:$W$100,15,FALSE)</f>
        <v>NA</v>
      </c>
      <c r="Z2367" t="str">
        <f>VLOOKUP($D2367,Artslister!$A$1:$W$100,17,FALSE)</f>
        <v>PH</v>
      </c>
    </row>
    <row r="2368" spans="1:26" x14ac:dyDescent="0.3">
      <c r="A2368" t="s">
        <v>41</v>
      </c>
      <c r="B2368">
        <v>2019</v>
      </c>
      <c r="C2368" t="s">
        <v>1071</v>
      </c>
      <c r="D2368" t="s">
        <v>1734</v>
      </c>
      <c r="E2368">
        <v>1</v>
      </c>
      <c r="G2368">
        <v>1</v>
      </c>
      <c r="M2368" t="str">
        <f>VLOOKUP($D2368,Artslister!$A$1:$W$100,2,FALSE)</f>
        <v>Noccaea caerulescens</v>
      </c>
      <c r="N2368" t="str">
        <f>VLOOKUP($D2368,Artslister!$A$1:$W$100,3,FALSE)</f>
        <v>101278</v>
      </c>
      <c r="O2368" t="str">
        <f>VLOOKUP($D2368,Artslister!$A$1:$W$100,4,FALSE)</f>
        <v>144118</v>
      </c>
      <c r="P2368" t="str">
        <f>VLOOKUP($D2368,Artslister!$A$1:$W$100,5,FALSE)</f>
        <v>Plantae</v>
      </c>
      <c r="Q2368" t="str">
        <f>VLOOKUP($D2368,Artslister!$A$1:$W$100,6,FALSE)</f>
        <v>Magnoliophyta</v>
      </c>
      <c r="R2368" t="str">
        <f>VLOOKUP($D2368,Artslister!$A$1:$W$100,7,FALSE)</f>
        <v>Eudicots</v>
      </c>
      <c r="S2368" t="str">
        <f>VLOOKUP($D2368,Artslister!$A$1:$W$100,8,FALSE)</f>
        <v>Brassicales</v>
      </c>
      <c r="T2368" t="str">
        <f>VLOOKUP($D2368,Artslister!$A$1:$W$100,9,FALSE)</f>
        <v>Brassicaceae</v>
      </c>
      <c r="U2368" t="str">
        <f>VLOOKUP($D2368,Artslister!$A$1:$W$100,10,FALSE)</f>
        <v>Noccaea</v>
      </c>
      <c r="V2368" t="str">
        <f>VLOOKUP($D2368,Artslister!$A$1:$W$100,11,FALSE)</f>
        <v>caerulescens</v>
      </c>
      <c r="W2368">
        <f>VLOOKUP($D2368,Artslister!$A$1:$W$100,12,FALSE)</f>
        <v>0</v>
      </c>
      <c r="X2368" t="str">
        <f>VLOOKUP($D2368,Artslister!$A$1:$W$100,13,FALSE)</f>
        <v>(J.Presl &amp; C.Presl) F.K.Mey.</v>
      </c>
      <c r="Y2368" t="str">
        <f>VLOOKUP($D2368,Artslister!$A$1:$W$100,15,FALSE)</f>
        <v>NA</v>
      </c>
      <c r="Z2368" t="str">
        <f>VLOOKUP($D2368,Artslister!$A$1:$W$100,17,FALSE)</f>
        <v>PH</v>
      </c>
    </row>
    <row r="2369" spans="1:26" x14ac:dyDescent="0.3">
      <c r="A2369" t="s">
        <v>41</v>
      </c>
      <c r="B2369">
        <v>2019</v>
      </c>
      <c r="C2369" t="s">
        <v>1070</v>
      </c>
      <c r="D2369" t="s">
        <v>1734</v>
      </c>
      <c r="E2369">
        <v>1</v>
      </c>
      <c r="G2369">
        <v>1</v>
      </c>
      <c r="M2369" t="str">
        <f>VLOOKUP($D2369,Artslister!$A$1:$W$100,2,FALSE)</f>
        <v>Noccaea caerulescens</v>
      </c>
      <c r="N2369" t="str">
        <f>VLOOKUP($D2369,Artslister!$A$1:$W$100,3,FALSE)</f>
        <v>101278</v>
      </c>
      <c r="O2369" t="str">
        <f>VLOOKUP($D2369,Artslister!$A$1:$W$100,4,FALSE)</f>
        <v>144118</v>
      </c>
      <c r="P2369" t="str">
        <f>VLOOKUP($D2369,Artslister!$A$1:$W$100,5,FALSE)</f>
        <v>Plantae</v>
      </c>
      <c r="Q2369" t="str">
        <f>VLOOKUP($D2369,Artslister!$A$1:$W$100,6,FALSE)</f>
        <v>Magnoliophyta</v>
      </c>
      <c r="R2369" t="str">
        <f>VLOOKUP($D2369,Artslister!$A$1:$W$100,7,FALSE)</f>
        <v>Eudicots</v>
      </c>
      <c r="S2369" t="str">
        <f>VLOOKUP($D2369,Artslister!$A$1:$W$100,8,FALSE)</f>
        <v>Brassicales</v>
      </c>
      <c r="T2369" t="str">
        <f>VLOOKUP($D2369,Artslister!$A$1:$W$100,9,FALSE)</f>
        <v>Brassicaceae</v>
      </c>
      <c r="U2369" t="str">
        <f>VLOOKUP($D2369,Artslister!$A$1:$W$100,10,FALSE)</f>
        <v>Noccaea</v>
      </c>
      <c r="V2369" t="str">
        <f>VLOOKUP($D2369,Artslister!$A$1:$W$100,11,FALSE)</f>
        <v>caerulescens</v>
      </c>
      <c r="W2369">
        <f>VLOOKUP($D2369,Artslister!$A$1:$W$100,12,FALSE)</f>
        <v>0</v>
      </c>
      <c r="X2369" t="str">
        <f>VLOOKUP($D2369,Artslister!$A$1:$W$100,13,FALSE)</f>
        <v>(J.Presl &amp; C.Presl) F.K.Mey.</v>
      </c>
      <c r="Y2369" t="str">
        <f>VLOOKUP($D2369,Artslister!$A$1:$W$100,15,FALSE)</f>
        <v>NA</v>
      </c>
      <c r="Z2369" t="str">
        <f>VLOOKUP($D2369,Artslister!$A$1:$W$100,17,FALSE)</f>
        <v>PH</v>
      </c>
    </row>
    <row r="2370" spans="1:26" x14ac:dyDescent="0.3">
      <c r="A2370" t="s">
        <v>41</v>
      </c>
      <c r="B2370">
        <v>2019</v>
      </c>
      <c r="C2370" t="s">
        <v>1073</v>
      </c>
      <c r="D2370" t="s">
        <v>1734</v>
      </c>
      <c r="E2370">
        <v>1</v>
      </c>
      <c r="G2370">
        <v>1</v>
      </c>
      <c r="M2370" t="str">
        <f>VLOOKUP($D2370,Artslister!$A$1:$W$100,2,FALSE)</f>
        <v>Noccaea caerulescens</v>
      </c>
      <c r="N2370" t="str">
        <f>VLOOKUP($D2370,Artslister!$A$1:$W$100,3,FALSE)</f>
        <v>101278</v>
      </c>
      <c r="O2370" t="str">
        <f>VLOOKUP($D2370,Artslister!$A$1:$W$100,4,FALSE)</f>
        <v>144118</v>
      </c>
      <c r="P2370" t="str">
        <f>VLOOKUP($D2370,Artslister!$A$1:$W$100,5,FALSE)</f>
        <v>Plantae</v>
      </c>
      <c r="Q2370" t="str">
        <f>VLOOKUP($D2370,Artslister!$A$1:$W$100,6,FALSE)</f>
        <v>Magnoliophyta</v>
      </c>
      <c r="R2370" t="str">
        <f>VLOOKUP($D2370,Artslister!$A$1:$W$100,7,FALSE)</f>
        <v>Eudicots</v>
      </c>
      <c r="S2370" t="str">
        <f>VLOOKUP($D2370,Artslister!$A$1:$W$100,8,FALSE)</f>
        <v>Brassicales</v>
      </c>
      <c r="T2370" t="str">
        <f>VLOOKUP($D2370,Artslister!$A$1:$W$100,9,FALSE)</f>
        <v>Brassicaceae</v>
      </c>
      <c r="U2370" t="str">
        <f>VLOOKUP($D2370,Artslister!$A$1:$W$100,10,FALSE)</f>
        <v>Noccaea</v>
      </c>
      <c r="V2370" t="str">
        <f>VLOOKUP($D2370,Artslister!$A$1:$W$100,11,FALSE)</f>
        <v>caerulescens</v>
      </c>
      <c r="W2370">
        <f>VLOOKUP($D2370,Artslister!$A$1:$W$100,12,FALSE)</f>
        <v>0</v>
      </c>
      <c r="X2370" t="str">
        <f>VLOOKUP($D2370,Artslister!$A$1:$W$100,13,FALSE)</f>
        <v>(J.Presl &amp; C.Presl) F.K.Mey.</v>
      </c>
      <c r="Y2370" t="str">
        <f>VLOOKUP($D2370,Artslister!$A$1:$W$100,15,FALSE)</f>
        <v>NA</v>
      </c>
      <c r="Z2370" t="str">
        <f>VLOOKUP($D2370,Artslister!$A$1:$W$100,17,FALSE)</f>
        <v>PH</v>
      </c>
    </row>
    <row r="2371" spans="1:26" x14ac:dyDescent="0.3">
      <c r="A2371" t="s">
        <v>41</v>
      </c>
      <c r="B2371">
        <v>2019</v>
      </c>
      <c r="C2371" t="s">
        <v>1072</v>
      </c>
      <c r="D2371" t="s">
        <v>1734</v>
      </c>
      <c r="E2371">
        <v>1</v>
      </c>
      <c r="G2371">
        <v>1</v>
      </c>
      <c r="M2371" t="str">
        <f>VLOOKUP($D2371,Artslister!$A$1:$W$100,2,FALSE)</f>
        <v>Noccaea caerulescens</v>
      </c>
      <c r="N2371" t="str">
        <f>VLOOKUP($D2371,Artslister!$A$1:$W$100,3,FALSE)</f>
        <v>101278</v>
      </c>
      <c r="O2371" t="str">
        <f>VLOOKUP($D2371,Artslister!$A$1:$W$100,4,FALSE)</f>
        <v>144118</v>
      </c>
      <c r="P2371" t="str">
        <f>VLOOKUP($D2371,Artslister!$A$1:$W$100,5,FALSE)</f>
        <v>Plantae</v>
      </c>
      <c r="Q2371" t="str">
        <f>VLOOKUP($D2371,Artslister!$A$1:$W$100,6,FALSE)</f>
        <v>Magnoliophyta</v>
      </c>
      <c r="R2371" t="str">
        <f>VLOOKUP($D2371,Artslister!$A$1:$W$100,7,FALSE)</f>
        <v>Eudicots</v>
      </c>
      <c r="S2371" t="str">
        <f>VLOOKUP($D2371,Artslister!$A$1:$W$100,8,FALSE)</f>
        <v>Brassicales</v>
      </c>
      <c r="T2371" t="str">
        <f>VLOOKUP($D2371,Artslister!$A$1:$W$100,9,FALSE)</f>
        <v>Brassicaceae</v>
      </c>
      <c r="U2371" t="str">
        <f>VLOOKUP($D2371,Artslister!$A$1:$W$100,10,FALSE)</f>
        <v>Noccaea</v>
      </c>
      <c r="V2371" t="str">
        <f>VLOOKUP($D2371,Artslister!$A$1:$W$100,11,FALSE)</f>
        <v>caerulescens</v>
      </c>
      <c r="W2371">
        <f>VLOOKUP($D2371,Artslister!$A$1:$W$100,12,FALSE)</f>
        <v>0</v>
      </c>
      <c r="X2371" t="str">
        <f>VLOOKUP($D2371,Artslister!$A$1:$W$100,13,FALSE)</f>
        <v>(J.Presl &amp; C.Presl) F.K.Mey.</v>
      </c>
      <c r="Y2371" t="str">
        <f>VLOOKUP($D2371,Artslister!$A$1:$W$100,15,FALSE)</f>
        <v>NA</v>
      </c>
      <c r="Z2371" t="str">
        <f>VLOOKUP($D2371,Artslister!$A$1:$W$100,17,FALSE)</f>
        <v>PH</v>
      </c>
    </row>
    <row r="2372" spans="1:26" x14ac:dyDescent="0.3">
      <c r="A2372" t="s">
        <v>1738</v>
      </c>
      <c r="B2372">
        <v>2019</v>
      </c>
      <c r="C2372" t="s">
        <v>1254</v>
      </c>
      <c r="D2372" t="s">
        <v>1734</v>
      </c>
      <c r="E2372">
        <v>5</v>
      </c>
      <c r="G2372">
        <v>1</v>
      </c>
      <c r="M2372" t="str">
        <f>VLOOKUP($D2372,Artslister!$A$1:$W$100,2,FALSE)</f>
        <v>Noccaea caerulescens</v>
      </c>
      <c r="N2372" t="str">
        <f>VLOOKUP($D2372,Artslister!$A$1:$W$100,3,FALSE)</f>
        <v>101278</v>
      </c>
      <c r="O2372" t="str">
        <f>VLOOKUP($D2372,Artslister!$A$1:$W$100,4,FALSE)</f>
        <v>144118</v>
      </c>
      <c r="P2372" t="str">
        <f>VLOOKUP($D2372,Artslister!$A$1:$W$100,5,FALSE)</f>
        <v>Plantae</v>
      </c>
      <c r="Q2372" t="str">
        <f>VLOOKUP($D2372,Artslister!$A$1:$W$100,6,FALSE)</f>
        <v>Magnoliophyta</v>
      </c>
      <c r="R2372" t="str">
        <f>VLOOKUP($D2372,Artslister!$A$1:$W$100,7,FALSE)</f>
        <v>Eudicots</v>
      </c>
      <c r="S2372" t="str">
        <f>VLOOKUP($D2372,Artslister!$A$1:$W$100,8,FALSE)</f>
        <v>Brassicales</v>
      </c>
      <c r="T2372" t="str">
        <f>VLOOKUP($D2372,Artslister!$A$1:$W$100,9,FALSE)</f>
        <v>Brassicaceae</v>
      </c>
      <c r="U2372" t="str">
        <f>VLOOKUP($D2372,Artslister!$A$1:$W$100,10,FALSE)</f>
        <v>Noccaea</v>
      </c>
      <c r="V2372" t="str">
        <f>VLOOKUP($D2372,Artslister!$A$1:$W$100,11,FALSE)</f>
        <v>caerulescens</v>
      </c>
      <c r="W2372">
        <f>VLOOKUP($D2372,Artslister!$A$1:$W$100,12,FALSE)</f>
        <v>0</v>
      </c>
      <c r="X2372" t="str">
        <f>VLOOKUP($D2372,Artslister!$A$1:$W$100,13,FALSE)</f>
        <v>(J.Presl &amp; C.Presl) F.K.Mey.</v>
      </c>
      <c r="Y2372" t="str">
        <f>VLOOKUP($D2372,Artslister!$A$1:$W$100,15,FALSE)</f>
        <v>NA</v>
      </c>
      <c r="Z2372" t="str">
        <f>VLOOKUP($D2372,Artslister!$A$1:$W$100,17,FALSE)</f>
        <v>PH</v>
      </c>
    </row>
    <row r="2373" spans="1:26" x14ac:dyDescent="0.3">
      <c r="A2373" t="s">
        <v>109</v>
      </c>
      <c r="B2373">
        <v>2019</v>
      </c>
      <c r="C2373" t="s">
        <v>1331</v>
      </c>
      <c r="D2373" t="s">
        <v>1734</v>
      </c>
      <c r="E2373">
        <v>1</v>
      </c>
      <c r="G2373">
        <v>1</v>
      </c>
      <c r="M2373" t="str">
        <f>VLOOKUP($D2373,Artslister!$A$1:$W$100,2,FALSE)</f>
        <v>Noccaea caerulescens</v>
      </c>
      <c r="N2373" t="str">
        <f>VLOOKUP($D2373,Artslister!$A$1:$W$100,3,FALSE)</f>
        <v>101278</v>
      </c>
      <c r="O2373" t="str">
        <f>VLOOKUP($D2373,Artslister!$A$1:$W$100,4,FALSE)</f>
        <v>144118</v>
      </c>
      <c r="P2373" t="str">
        <f>VLOOKUP($D2373,Artslister!$A$1:$W$100,5,FALSE)</f>
        <v>Plantae</v>
      </c>
      <c r="Q2373" t="str">
        <f>VLOOKUP($D2373,Artslister!$A$1:$W$100,6,FALSE)</f>
        <v>Magnoliophyta</v>
      </c>
      <c r="R2373" t="str">
        <f>VLOOKUP($D2373,Artslister!$A$1:$W$100,7,FALSE)</f>
        <v>Eudicots</v>
      </c>
      <c r="S2373" t="str">
        <f>VLOOKUP($D2373,Artslister!$A$1:$W$100,8,FALSE)</f>
        <v>Brassicales</v>
      </c>
      <c r="T2373" t="str">
        <f>VLOOKUP($D2373,Artslister!$A$1:$W$100,9,FALSE)</f>
        <v>Brassicaceae</v>
      </c>
      <c r="U2373" t="str">
        <f>VLOOKUP($D2373,Artslister!$A$1:$W$100,10,FALSE)</f>
        <v>Noccaea</v>
      </c>
      <c r="V2373" t="str">
        <f>VLOOKUP($D2373,Artslister!$A$1:$W$100,11,FALSE)</f>
        <v>caerulescens</v>
      </c>
      <c r="W2373">
        <f>VLOOKUP($D2373,Artslister!$A$1:$W$100,12,FALSE)</f>
        <v>0</v>
      </c>
      <c r="X2373" t="str">
        <f>VLOOKUP($D2373,Artslister!$A$1:$W$100,13,FALSE)</f>
        <v>(J.Presl &amp; C.Presl) F.K.Mey.</v>
      </c>
      <c r="Y2373" t="str">
        <f>VLOOKUP($D2373,Artslister!$A$1:$W$100,15,FALSE)</f>
        <v>NA</v>
      </c>
      <c r="Z2373" t="str">
        <f>VLOOKUP($D2373,Artslister!$A$1:$W$100,17,FALSE)</f>
        <v>PH</v>
      </c>
    </row>
    <row r="2374" spans="1:26" x14ac:dyDescent="0.3">
      <c r="A2374" t="s">
        <v>109</v>
      </c>
      <c r="B2374">
        <v>2019</v>
      </c>
      <c r="C2374" t="s">
        <v>1332</v>
      </c>
      <c r="D2374" t="s">
        <v>1734</v>
      </c>
      <c r="E2374">
        <v>1</v>
      </c>
      <c r="G2374">
        <v>1</v>
      </c>
      <c r="M2374" t="str">
        <f>VLOOKUP($D2374,Artslister!$A$1:$W$100,2,FALSE)</f>
        <v>Noccaea caerulescens</v>
      </c>
      <c r="N2374" t="str">
        <f>VLOOKUP($D2374,Artslister!$A$1:$W$100,3,FALSE)</f>
        <v>101278</v>
      </c>
      <c r="O2374" t="str">
        <f>VLOOKUP($D2374,Artslister!$A$1:$W$100,4,FALSE)</f>
        <v>144118</v>
      </c>
      <c r="P2374" t="str">
        <f>VLOOKUP($D2374,Artslister!$A$1:$W$100,5,FALSE)</f>
        <v>Plantae</v>
      </c>
      <c r="Q2374" t="str">
        <f>VLOOKUP($D2374,Artslister!$A$1:$W$100,6,FALSE)</f>
        <v>Magnoliophyta</v>
      </c>
      <c r="R2374" t="str">
        <f>VLOOKUP($D2374,Artslister!$A$1:$W$100,7,FALSE)</f>
        <v>Eudicots</v>
      </c>
      <c r="S2374" t="str">
        <f>VLOOKUP($D2374,Artslister!$A$1:$W$100,8,FALSE)</f>
        <v>Brassicales</v>
      </c>
      <c r="T2374" t="str">
        <f>VLOOKUP($D2374,Artslister!$A$1:$W$100,9,FALSE)</f>
        <v>Brassicaceae</v>
      </c>
      <c r="U2374" t="str">
        <f>VLOOKUP($D2374,Artslister!$A$1:$W$100,10,FALSE)</f>
        <v>Noccaea</v>
      </c>
      <c r="V2374" t="str">
        <f>VLOOKUP($D2374,Artslister!$A$1:$W$100,11,FALSE)</f>
        <v>caerulescens</v>
      </c>
      <c r="W2374">
        <f>VLOOKUP($D2374,Artslister!$A$1:$W$100,12,FALSE)</f>
        <v>0</v>
      </c>
      <c r="X2374" t="str">
        <f>VLOOKUP($D2374,Artslister!$A$1:$W$100,13,FALSE)</f>
        <v>(J.Presl &amp; C.Presl) F.K.Mey.</v>
      </c>
      <c r="Y2374" t="str">
        <f>VLOOKUP($D2374,Artslister!$A$1:$W$100,15,FALSE)</f>
        <v>NA</v>
      </c>
      <c r="Z2374" t="str">
        <f>VLOOKUP($D2374,Artslister!$A$1:$W$100,17,FALSE)</f>
        <v>PH</v>
      </c>
    </row>
    <row r="2375" spans="1:26" x14ac:dyDescent="0.3">
      <c r="A2375" t="s">
        <v>75</v>
      </c>
      <c r="B2375">
        <v>2019</v>
      </c>
      <c r="C2375" t="s">
        <v>1407</v>
      </c>
      <c r="D2375" t="s">
        <v>1734</v>
      </c>
      <c r="E2375">
        <v>1</v>
      </c>
      <c r="G2375">
        <v>1</v>
      </c>
      <c r="M2375" t="str">
        <f>VLOOKUP($D2375,Artslister!$A$1:$W$100,2,FALSE)</f>
        <v>Noccaea caerulescens</v>
      </c>
      <c r="N2375" t="str">
        <f>VLOOKUP($D2375,Artslister!$A$1:$W$100,3,FALSE)</f>
        <v>101278</v>
      </c>
      <c r="O2375" t="str">
        <f>VLOOKUP($D2375,Artslister!$A$1:$W$100,4,FALSE)</f>
        <v>144118</v>
      </c>
      <c r="P2375" t="str">
        <f>VLOOKUP($D2375,Artslister!$A$1:$W$100,5,FALSE)</f>
        <v>Plantae</v>
      </c>
      <c r="Q2375" t="str">
        <f>VLOOKUP($D2375,Artslister!$A$1:$W$100,6,FALSE)</f>
        <v>Magnoliophyta</v>
      </c>
      <c r="R2375" t="str">
        <f>VLOOKUP($D2375,Artslister!$A$1:$W$100,7,FALSE)</f>
        <v>Eudicots</v>
      </c>
      <c r="S2375" t="str">
        <f>VLOOKUP($D2375,Artslister!$A$1:$W$100,8,FALSE)</f>
        <v>Brassicales</v>
      </c>
      <c r="T2375" t="str">
        <f>VLOOKUP($D2375,Artslister!$A$1:$W$100,9,FALSE)</f>
        <v>Brassicaceae</v>
      </c>
      <c r="U2375" t="str">
        <f>VLOOKUP($D2375,Artslister!$A$1:$W$100,10,FALSE)</f>
        <v>Noccaea</v>
      </c>
      <c r="V2375" t="str">
        <f>VLOOKUP($D2375,Artslister!$A$1:$W$100,11,FALSE)</f>
        <v>caerulescens</v>
      </c>
      <c r="W2375">
        <f>VLOOKUP($D2375,Artslister!$A$1:$W$100,12,FALSE)</f>
        <v>0</v>
      </c>
      <c r="X2375" t="str">
        <f>VLOOKUP($D2375,Artslister!$A$1:$W$100,13,FALSE)</f>
        <v>(J.Presl &amp; C.Presl) F.K.Mey.</v>
      </c>
      <c r="Y2375" t="str">
        <f>VLOOKUP($D2375,Artslister!$A$1:$W$100,15,FALSE)</f>
        <v>NA</v>
      </c>
      <c r="Z2375" t="str">
        <f>VLOOKUP($D2375,Artslister!$A$1:$W$100,17,FALSE)</f>
        <v>PH</v>
      </c>
    </row>
    <row r="2376" spans="1:26" x14ac:dyDescent="0.3">
      <c r="A2376" t="s">
        <v>41</v>
      </c>
      <c r="B2376">
        <v>2020</v>
      </c>
      <c r="C2376" t="s">
        <v>1073</v>
      </c>
      <c r="D2376" t="s">
        <v>1734</v>
      </c>
      <c r="E2376">
        <v>0.1</v>
      </c>
      <c r="G2376">
        <v>1</v>
      </c>
      <c r="M2376" t="str">
        <f>VLOOKUP($D2376,Artslister!$A$1:$W$100,2,FALSE)</f>
        <v>Noccaea caerulescens</v>
      </c>
      <c r="N2376" t="str">
        <f>VLOOKUP($D2376,Artslister!$A$1:$W$100,3,FALSE)</f>
        <v>101278</v>
      </c>
      <c r="O2376" t="str">
        <f>VLOOKUP($D2376,Artslister!$A$1:$W$100,4,FALSE)</f>
        <v>144118</v>
      </c>
      <c r="P2376" t="str">
        <f>VLOOKUP($D2376,Artslister!$A$1:$W$100,5,FALSE)</f>
        <v>Plantae</v>
      </c>
      <c r="Q2376" t="str">
        <f>VLOOKUP($D2376,Artslister!$A$1:$W$100,6,FALSE)</f>
        <v>Magnoliophyta</v>
      </c>
      <c r="R2376" t="str">
        <f>VLOOKUP($D2376,Artslister!$A$1:$W$100,7,FALSE)</f>
        <v>Eudicots</v>
      </c>
      <c r="S2376" t="str">
        <f>VLOOKUP($D2376,Artslister!$A$1:$W$100,8,FALSE)</f>
        <v>Brassicales</v>
      </c>
      <c r="T2376" t="str">
        <f>VLOOKUP($D2376,Artslister!$A$1:$W$100,9,FALSE)</f>
        <v>Brassicaceae</v>
      </c>
      <c r="U2376" t="str">
        <f>VLOOKUP($D2376,Artslister!$A$1:$W$100,10,FALSE)</f>
        <v>Noccaea</v>
      </c>
      <c r="V2376" t="str">
        <f>VLOOKUP($D2376,Artslister!$A$1:$W$100,11,FALSE)</f>
        <v>caerulescens</v>
      </c>
      <c r="W2376">
        <f>VLOOKUP($D2376,Artslister!$A$1:$W$100,12,FALSE)</f>
        <v>0</v>
      </c>
      <c r="X2376" t="str">
        <f>VLOOKUP($D2376,Artslister!$A$1:$W$100,13,FALSE)</f>
        <v>(J.Presl &amp; C.Presl) F.K.Mey.</v>
      </c>
      <c r="Y2376" t="str">
        <f>VLOOKUP($D2376,Artslister!$A$1:$W$100,15,FALSE)</f>
        <v>NA</v>
      </c>
      <c r="Z2376" t="str">
        <f>VLOOKUP($D2376,Artslister!$A$1:$W$100,17,FALSE)</f>
        <v>PH</v>
      </c>
    </row>
    <row r="2377" spans="1:26" x14ac:dyDescent="0.3">
      <c r="A2377" t="s">
        <v>41</v>
      </c>
      <c r="B2377">
        <v>2020</v>
      </c>
      <c r="C2377" t="s">
        <v>1072</v>
      </c>
      <c r="D2377" t="s">
        <v>1734</v>
      </c>
      <c r="E2377">
        <v>1</v>
      </c>
      <c r="G2377">
        <v>1</v>
      </c>
      <c r="M2377" t="str">
        <f>VLOOKUP($D2377,Artslister!$A$1:$W$100,2,FALSE)</f>
        <v>Noccaea caerulescens</v>
      </c>
      <c r="N2377" t="str">
        <f>VLOOKUP($D2377,Artslister!$A$1:$W$100,3,FALSE)</f>
        <v>101278</v>
      </c>
      <c r="O2377" t="str">
        <f>VLOOKUP($D2377,Artslister!$A$1:$W$100,4,FALSE)</f>
        <v>144118</v>
      </c>
      <c r="P2377" t="str">
        <f>VLOOKUP($D2377,Artslister!$A$1:$W$100,5,FALSE)</f>
        <v>Plantae</v>
      </c>
      <c r="Q2377" t="str">
        <f>VLOOKUP($D2377,Artslister!$A$1:$W$100,6,FALSE)</f>
        <v>Magnoliophyta</v>
      </c>
      <c r="R2377" t="str">
        <f>VLOOKUP($D2377,Artslister!$A$1:$W$100,7,FALSE)</f>
        <v>Eudicots</v>
      </c>
      <c r="S2377" t="str">
        <f>VLOOKUP($D2377,Artslister!$A$1:$W$100,8,FALSE)</f>
        <v>Brassicales</v>
      </c>
      <c r="T2377" t="str">
        <f>VLOOKUP($D2377,Artslister!$A$1:$W$100,9,FALSE)</f>
        <v>Brassicaceae</v>
      </c>
      <c r="U2377" t="str">
        <f>VLOOKUP($D2377,Artslister!$A$1:$W$100,10,FALSE)</f>
        <v>Noccaea</v>
      </c>
      <c r="V2377" t="str">
        <f>VLOOKUP($D2377,Artslister!$A$1:$W$100,11,FALSE)</f>
        <v>caerulescens</v>
      </c>
      <c r="W2377">
        <f>VLOOKUP($D2377,Artslister!$A$1:$W$100,12,FALSE)</f>
        <v>0</v>
      </c>
      <c r="X2377" t="str">
        <f>VLOOKUP($D2377,Artslister!$A$1:$W$100,13,FALSE)</f>
        <v>(J.Presl &amp; C.Presl) F.K.Mey.</v>
      </c>
      <c r="Y2377" t="str">
        <f>VLOOKUP($D2377,Artslister!$A$1:$W$100,15,FALSE)</f>
        <v>NA</v>
      </c>
      <c r="Z2377" t="str">
        <f>VLOOKUP($D2377,Artslister!$A$1:$W$100,17,FALSE)</f>
        <v>PH</v>
      </c>
    </row>
    <row r="2378" spans="1:26" x14ac:dyDescent="0.3">
      <c r="A2378" t="s">
        <v>41</v>
      </c>
      <c r="B2378">
        <v>2020</v>
      </c>
      <c r="C2378" t="s">
        <v>1077</v>
      </c>
      <c r="D2378" t="s">
        <v>1734</v>
      </c>
      <c r="E2378">
        <v>0.1</v>
      </c>
      <c r="G2378">
        <v>1</v>
      </c>
      <c r="M2378" t="str">
        <f>VLOOKUP($D2378,Artslister!$A$1:$W$100,2,FALSE)</f>
        <v>Noccaea caerulescens</v>
      </c>
      <c r="N2378" t="str">
        <f>VLOOKUP($D2378,Artslister!$A$1:$W$100,3,FALSE)</f>
        <v>101278</v>
      </c>
      <c r="O2378" t="str">
        <f>VLOOKUP($D2378,Artslister!$A$1:$W$100,4,FALSE)</f>
        <v>144118</v>
      </c>
      <c r="P2378" t="str">
        <f>VLOOKUP($D2378,Artslister!$A$1:$W$100,5,FALSE)</f>
        <v>Plantae</v>
      </c>
      <c r="Q2378" t="str">
        <f>VLOOKUP($D2378,Artslister!$A$1:$W$100,6,FALSE)</f>
        <v>Magnoliophyta</v>
      </c>
      <c r="R2378" t="str">
        <f>VLOOKUP($D2378,Artslister!$A$1:$W$100,7,FALSE)</f>
        <v>Eudicots</v>
      </c>
      <c r="S2378" t="str">
        <f>VLOOKUP($D2378,Artslister!$A$1:$W$100,8,FALSE)</f>
        <v>Brassicales</v>
      </c>
      <c r="T2378" t="str">
        <f>VLOOKUP($D2378,Artslister!$A$1:$W$100,9,FALSE)</f>
        <v>Brassicaceae</v>
      </c>
      <c r="U2378" t="str">
        <f>VLOOKUP($D2378,Artslister!$A$1:$W$100,10,FALSE)</f>
        <v>Noccaea</v>
      </c>
      <c r="V2378" t="str">
        <f>VLOOKUP($D2378,Artslister!$A$1:$W$100,11,FALSE)</f>
        <v>caerulescens</v>
      </c>
      <c r="W2378">
        <f>VLOOKUP($D2378,Artslister!$A$1:$W$100,12,FALSE)</f>
        <v>0</v>
      </c>
      <c r="X2378" t="str">
        <f>VLOOKUP($D2378,Artslister!$A$1:$W$100,13,FALSE)</f>
        <v>(J.Presl &amp; C.Presl) F.K.Mey.</v>
      </c>
      <c r="Y2378" t="str">
        <f>VLOOKUP($D2378,Artslister!$A$1:$W$100,15,FALSE)</f>
        <v>NA</v>
      </c>
      <c r="Z2378" t="str">
        <f>VLOOKUP($D2378,Artslister!$A$1:$W$100,17,FALSE)</f>
        <v>PH</v>
      </c>
    </row>
    <row r="2379" spans="1:26" x14ac:dyDescent="0.3">
      <c r="A2379" t="s">
        <v>41</v>
      </c>
      <c r="B2379">
        <v>2020</v>
      </c>
      <c r="C2379" t="s">
        <v>1078</v>
      </c>
      <c r="D2379" t="s">
        <v>1734</v>
      </c>
      <c r="E2379">
        <v>1</v>
      </c>
      <c r="G2379">
        <v>1</v>
      </c>
      <c r="M2379" t="str">
        <f>VLOOKUP($D2379,Artslister!$A$1:$W$100,2,FALSE)</f>
        <v>Noccaea caerulescens</v>
      </c>
      <c r="N2379" t="str">
        <f>VLOOKUP($D2379,Artslister!$A$1:$W$100,3,FALSE)</f>
        <v>101278</v>
      </c>
      <c r="O2379" t="str">
        <f>VLOOKUP($D2379,Artslister!$A$1:$W$100,4,FALSE)</f>
        <v>144118</v>
      </c>
      <c r="P2379" t="str">
        <f>VLOOKUP($D2379,Artslister!$A$1:$W$100,5,FALSE)</f>
        <v>Plantae</v>
      </c>
      <c r="Q2379" t="str">
        <f>VLOOKUP($D2379,Artslister!$A$1:$W$100,6,FALSE)</f>
        <v>Magnoliophyta</v>
      </c>
      <c r="R2379" t="str">
        <f>VLOOKUP($D2379,Artslister!$A$1:$W$100,7,FALSE)</f>
        <v>Eudicots</v>
      </c>
      <c r="S2379" t="str">
        <f>VLOOKUP($D2379,Artslister!$A$1:$W$100,8,FALSE)</f>
        <v>Brassicales</v>
      </c>
      <c r="T2379" t="str">
        <f>VLOOKUP($D2379,Artslister!$A$1:$W$100,9,FALSE)</f>
        <v>Brassicaceae</v>
      </c>
      <c r="U2379" t="str">
        <f>VLOOKUP($D2379,Artslister!$A$1:$W$100,10,FALSE)</f>
        <v>Noccaea</v>
      </c>
      <c r="V2379" t="str">
        <f>VLOOKUP($D2379,Artslister!$A$1:$W$100,11,FALSE)</f>
        <v>caerulescens</v>
      </c>
      <c r="W2379">
        <f>VLOOKUP($D2379,Artslister!$A$1:$W$100,12,FALSE)</f>
        <v>0</v>
      </c>
      <c r="X2379" t="str">
        <f>VLOOKUP($D2379,Artslister!$A$1:$W$100,13,FALSE)</f>
        <v>(J.Presl &amp; C.Presl) F.K.Mey.</v>
      </c>
      <c r="Y2379" t="str">
        <f>VLOOKUP($D2379,Artslister!$A$1:$W$100,15,FALSE)</f>
        <v>NA</v>
      </c>
      <c r="Z2379" t="str">
        <f>VLOOKUP($D2379,Artslister!$A$1:$W$100,17,FALSE)</f>
        <v>PH</v>
      </c>
    </row>
    <row r="2380" spans="1:26" x14ac:dyDescent="0.3">
      <c r="A2380" t="s">
        <v>41</v>
      </c>
      <c r="B2380">
        <v>2020</v>
      </c>
      <c r="C2380" t="s">
        <v>1074</v>
      </c>
      <c r="D2380" t="s">
        <v>1734</v>
      </c>
      <c r="E2380">
        <v>1</v>
      </c>
      <c r="G2380">
        <v>1</v>
      </c>
      <c r="M2380" t="str">
        <f>VLOOKUP($D2380,Artslister!$A$1:$W$100,2,FALSE)</f>
        <v>Noccaea caerulescens</v>
      </c>
      <c r="N2380" t="str">
        <f>VLOOKUP($D2380,Artslister!$A$1:$W$100,3,FALSE)</f>
        <v>101278</v>
      </c>
      <c r="O2380" t="str">
        <f>VLOOKUP($D2380,Artslister!$A$1:$W$100,4,FALSE)</f>
        <v>144118</v>
      </c>
      <c r="P2380" t="str">
        <f>VLOOKUP($D2380,Artslister!$A$1:$W$100,5,FALSE)</f>
        <v>Plantae</v>
      </c>
      <c r="Q2380" t="str">
        <f>VLOOKUP($D2380,Artslister!$A$1:$W$100,6,FALSE)</f>
        <v>Magnoliophyta</v>
      </c>
      <c r="R2380" t="str">
        <f>VLOOKUP($D2380,Artslister!$A$1:$W$100,7,FALSE)</f>
        <v>Eudicots</v>
      </c>
      <c r="S2380" t="str">
        <f>VLOOKUP($D2380,Artslister!$A$1:$W$100,8,FALSE)</f>
        <v>Brassicales</v>
      </c>
      <c r="T2380" t="str">
        <f>VLOOKUP($D2380,Artslister!$A$1:$W$100,9,FALSE)</f>
        <v>Brassicaceae</v>
      </c>
      <c r="U2380" t="str">
        <f>VLOOKUP($D2380,Artslister!$A$1:$W$100,10,FALSE)</f>
        <v>Noccaea</v>
      </c>
      <c r="V2380" t="str">
        <f>VLOOKUP($D2380,Artslister!$A$1:$W$100,11,FALSE)</f>
        <v>caerulescens</v>
      </c>
      <c r="W2380">
        <f>VLOOKUP($D2380,Artslister!$A$1:$W$100,12,FALSE)</f>
        <v>0</v>
      </c>
      <c r="X2380" t="str">
        <f>VLOOKUP($D2380,Artslister!$A$1:$W$100,13,FALSE)</f>
        <v>(J.Presl &amp; C.Presl) F.K.Mey.</v>
      </c>
      <c r="Y2380" t="str">
        <f>VLOOKUP($D2380,Artslister!$A$1:$W$100,15,FALSE)</f>
        <v>NA</v>
      </c>
      <c r="Z2380" t="str">
        <f>VLOOKUP($D2380,Artslister!$A$1:$W$100,17,FALSE)</f>
        <v>PH</v>
      </c>
    </row>
    <row r="2381" spans="1:26" x14ac:dyDescent="0.3">
      <c r="A2381" t="s">
        <v>41</v>
      </c>
      <c r="B2381">
        <v>2020</v>
      </c>
      <c r="C2381" t="s">
        <v>1068</v>
      </c>
      <c r="D2381" t="s">
        <v>1734</v>
      </c>
      <c r="E2381">
        <v>3</v>
      </c>
      <c r="G2381">
        <v>1</v>
      </c>
      <c r="M2381" t="str">
        <f>VLOOKUP($D2381,Artslister!$A$1:$W$100,2,FALSE)</f>
        <v>Noccaea caerulescens</v>
      </c>
      <c r="N2381" t="str">
        <f>VLOOKUP($D2381,Artslister!$A$1:$W$100,3,FALSE)</f>
        <v>101278</v>
      </c>
      <c r="O2381" t="str">
        <f>VLOOKUP($D2381,Artslister!$A$1:$W$100,4,FALSE)</f>
        <v>144118</v>
      </c>
      <c r="P2381" t="str">
        <f>VLOOKUP($D2381,Artslister!$A$1:$W$100,5,FALSE)</f>
        <v>Plantae</v>
      </c>
      <c r="Q2381" t="str">
        <f>VLOOKUP($D2381,Artslister!$A$1:$W$100,6,FALSE)</f>
        <v>Magnoliophyta</v>
      </c>
      <c r="R2381" t="str">
        <f>VLOOKUP($D2381,Artslister!$A$1:$W$100,7,FALSE)</f>
        <v>Eudicots</v>
      </c>
      <c r="S2381" t="str">
        <f>VLOOKUP($D2381,Artslister!$A$1:$W$100,8,FALSE)</f>
        <v>Brassicales</v>
      </c>
      <c r="T2381" t="str">
        <f>VLOOKUP($D2381,Artslister!$A$1:$W$100,9,FALSE)</f>
        <v>Brassicaceae</v>
      </c>
      <c r="U2381" t="str">
        <f>VLOOKUP($D2381,Artslister!$A$1:$W$100,10,FALSE)</f>
        <v>Noccaea</v>
      </c>
      <c r="V2381" t="str">
        <f>VLOOKUP($D2381,Artslister!$A$1:$W$100,11,FALSE)</f>
        <v>caerulescens</v>
      </c>
      <c r="W2381">
        <f>VLOOKUP($D2381,Artslister!$A$1:$W$100,12,FALSE)</f>
        <v>0</v>
      </c>
      <c r="X2381" t="str">
        <f>VLOOKUP($D2381,Artslister!$A$1:$W$100,13,FALSE)</f>
        <v>(J.Presl &amp; C.Presl) F.K.Mey.</v>
      </c>
      <c r="Y2381" t="str">
        <f>VLOOKUP($D2381,Artslister!$A$1:$W$100,15,FALSE)</f>
        <v>NA</v>
      </c>
      <c r="Z2381" t="str">
        <f>VLOOKUP($D2381,Artslister!$A$1:$W$100,17,FALSE)</f>
        <v>PH</v>
      </c>
    </row>
    <row r="2382" spans="1:26" x14ac:dyDescent="0.3">
      <c r="A2382" t="s">
        <v>41</v>
      </c>
      <c r="B2382">
        <v>2020</v>
      </c>
      <c r="C2382" t="s">
        <v>1071</v>
      </c>
      <c r="D2382" t="s">
        <v>1734</v>
      </c>
      <c r="E2382">
        <v>3</v>
      </c>
      <c r="G2382">
        <v>1</v>
      </c>
      <c r="M2382" t="str">
        <f>VLOOKUP($D2382,Artslister!$A$1:$W$100,2,FALSE)</f>
        <v>Noccaea caerulescens</v>
      </c>
      <c r="N2382" t="str">
        <f>VLOOKUP($D2382,Artslister!$A$1:$W$100,3,FALSE)</f>
        <v>101278</v>
      </c>
      <c r="O2382" t="str">
        <f>VLOOKUP($D2382,Artslister!$A$1:$W$100,4,FALSE)</f>
        <v>144118</v>
      </c>
      <c r="P2382" t="str">
        <f>VLOOKUP($D2382,Artslister!$A$1:$W$100,5,FALSE)</f>
        <v>Plantae</v>
      </c>
      <c r="Q2382" t="str">
        <f>VLOOKUP($D2382,Artslister!$A$1:$W$100,6,FALSE)</f>
        <v>Magnoliophyta</v>
      </c>
      <c r="R2382" t="str">
        <f>VLOOKUP($D2382,Artslister!$A$1:$W$100,7,FALSE)</f>
        <v>Eudicots</v>
      </c>
      <c r="S2382" t="str">
        <f>VLOOKUP($D2382,Artslister!$A$1:$W$100,8,FALSE)</f>
        <v>Brassicales</v>
      </c>
      <c r="T2382" t="str">
        <f>VLOOKUP($D2382,Artslister!$A$1:$W$100,9,FALSE)</f>
        <v>Brassicaceae</v>
      </c>
      <c r="U2382" t="str">
        <f>VLOOKUP($D2382,Artslister!$A$1:$W$100,10,FALSE)</f>
        <v>Noccaea</v>
      </c>
      <c r="V2382" t="str">
        <f>VLOOKUP($D2382,Artslister!$A$1:$W$100,11,FALSE)</f>
        <v>caerulescens</v>
      </c>
      <c r="W2382">
        <f>VLOOKUP($D2382,Artslister!$A$1:$W$100,12,FALSE)</f>
        <v>0</v>
      </c>
      <c r="X2382" t="str">
        <f>VLOOKUP($D2382,Artslister!$A$1:$W$100,13,FALSE)</f>
        <v>(J.Presl &amp; C.Presl) F.K.Mey.</v>
      </c>
      <c r="Y2382" t="str">
        <f>VLOOKUP($D2382,Artslister!$A$1:$W$100,15,FALSE)</f>
        <v>NA</v>
      </c>
      <c r="Z2382" t="str">
        <f>VLOOKUP($D2382,Artslister!$A$1:$W$100,17,FALSE)</f>
        <v>PH</v>
      </c>
    </row>
    <row r="2383" spans="1:26" x14ac:dyDescent="0.3">
      <c r="A2383" t="s">
        <v>41</v>
      </c>
      <c r="B2383">
        <v>2020</v>
      </c>
      <c r="C2383" t="s">
        <v>1070</v>
      </c>
      <c r="D2383" t="s">
        <v>1734</v>
      </c>
      <c r="E2383">
        <v>5</v>
      </c>
      <c r="G2383">
        <v>1</v>
      </c>
      <c r="M2383" t="str">
        <f>VLOOKUP($D2383,Artslister!$A$1:$W$100,2,FALSE)</f>
        <v>Noccaea caerulescens</v>
      </c>
      <c r="N2383" t="str">
        <f>VLOOKUP($D2383,Artslister!$A$1:$W$100,3,FALSE)</f>
        <v>101278</v>
      </c>
      <c r="O2383" t="str">
        <f>VLOOKUP($D2383,Artslister!$A$1:$W$100,4,FALSE)</f>
        <v>144118</v>
      </c>
      <c r="P2383" t="str">
        <f>VLOOKUP($D2383,Artslister!$A$1:$W$100,5,FALSE)</f>
        <v>Plantae</v>
      </c>
      <c r="Q2383" t="str">
        <f>VLOOKUP($D2383,Artslister!$A$1:$W$100,6,FALSE)</f>
        <v>Magnoliophyta</v>
      </c>
      <c r="R2383" t="str">
        <f>VLOOKUP($D2383,Artslister!$A$1:$W$100,7,FALSE)</f>
        <v>Eudicots</v>
      </c>
      <c r="S2383" t="str">
        <f>VLOOKUP($D2383,Artslister!$A$1:$W$100,8,FALSE)</f>
        <v>Brassicales</v>
      </c>
      <c r="T2383" t="str">
        <f>VLOOKUP($D2383,Artslister!$A$1:$W$100,9,FALSE)</f>
        <v>Brassicaceae</v>
      </c>
      <c r="U2383" t="str">
        <f>VLOOKUP($D2383,Artslister!$A$1:$W$100,10,FALSE)</f>
        <v>Noccaea</v>
      </c>
      <c r="V2383" t="str">
        <f>VLOOKUP($D2383,Artslister!$A$1:$W$100,11,FALSE)</f>
        <v>caerulescens</v>
      </c>
      <c r="W2383">
        <f>VLOOKUP($D2383,Artslister!$A$1:$W$100,12,FALSE)</f>
        <v>0</v>
      </c>
      <c r="X2383" t="str">
        <f>VLOOKUP($D2383,Artslister!$A$1:$W$100,13,FALSE)</f>
        <v>(J.Presl &amp; C.Presl) F.K.Mey.</v>
      </c>
      <c r="Y2383" t="str">
        <f>VLOOKUP($D2383,Artslister!$A$1:$W$100,15,FALSE)</f>
        <v>NA</v>
      </c>
      <c r="Z2383" t="str">
        <f>VLOOKUP($D2383,Artslister!$A$1:$W$100,17,FALSE)</f>
        <v>PH</v>
      </c>
    </row>
    <row r="2384" spans="1:26" x14ac:dyDescent="0.3">
      <c r="A2384" t="s">
        <v>41</v>
      </c>
      <c r="B2384">
        <v>2020</v>
      </c>
      <c r="C2384" t="s">
        <v>1079</v>
      </c>
      <c r="D2384" t="s">
        <v>1734</v>
      </c>
      <c r="E2384">
        <v>1</v>
      </c>
      <c r="G2384">
        <v>1</v>
      </c>
      <c r="M2384" t="str">
        <f>VLOOKUP($D2384,Artslister!$A$1:$W$100,2,FALSE)</f>
        <v>Noccaea caerulescens</v>
      </c>
      <c r="N2384" t="str">
        <f>VLOOKUP($D2384,Artslister!$A$1:$W$100,3,FALSE)</f>
        <v>101278</v>
      </c>
      <c r="O2384" t="str">
        <f>VLOOKUP($D2384,Artslister!$A$1:$W$100,4,FALSE)</f>
        <v>144118</v>
      </c>
      <c r="P2384" t="str">
        <f>VLOOKUP($D2384,Artslister!$A$1:$W$100,5,FALSE)</f>
        <v>Plantae</v>
      </c>
      <c r="Q2384" t="str">
        <f>VLOOKUP($D2384,Artslister!$A$1:$W$100,6,FALSE)</f>
        <v>Magnoliophyta</v>
      </c>
      <c r="R2384" t="str">
        <f>VLOOKUP($D2384,Artslister!$A$1:$W$100,7,FALSE)</f>
        <v>Eudicots</v>
      </c>
      <c r="S2384" t="str">
        <f>VLOOKUP($D2384,Artslister!$A$1:$W$100,8,FALSE)</f>
        <v>Brassicales</v>
      </c>
      <c r="T2384" t="str">
        <f>VLOOKUP($D2384,Artslister!$A$1:$W$100,9,FALSE)</f>
        <v>Brassicaceae</v>
      </c>
      <c r="U2384" t="str">
        <f>VLOOKUP($D2384,Artslister!$A$1:$W$100,10,FALSE)</f>
        <v>Noccaea</v>
      </c>
      <c r="V2384" t="str">
        <f>VLOOKUP($D2384,Artslister!$A$1:$W$100,11,FALSE)</f>
        <v>caerulescens</v>
      </c>
      <c r="W2384">
        <f>VLOOKUP($D2384,Artslister!$A$1:$W$100,12,FALSE)</f>
        <v>0</v>
      </c>
      <c r="X2384" t="str">
        <f>VLOOKUP($D2384,Artslister!$A$1:$W$100,13,FALSE)</f>
        <v>(J.Presl &amp; C.Presl) F.K.Mey.</v>
      </c>
      <c r="Y2384" t="str">
        <f>VLOOKUP($D2384,Artslister!$A$1:$W$100,15,FALSE)</f>
        <v>NA</v>
      </c>
      <c r="Z2384" t="str">
        <f>VLOOKUP($D2384,Artslister!$A$1:$W$100,17,FALSE)</f>
        <v>PH</v>
      </c>
    </row>
    <row r="2385" spans="1:26" x14ac:dyDescent="0.3">
      <c r="A2385" t="s">
        <v>127</v>
      </c>
      <c r="B2385">
        <v>2020</v>
      </c>
      <c r="C2385" t="s">
        <v>1120</v>
      </c>
      <c r="D2385" t="s">
        <v>1734</v>
      </c>
      <c r="E2385">
        <v>1</v>
      </c>
      <c r="G2385">
        <v>1</v>
      </c>
      <c r="M2385" t="str">
        <f>VLOOKUP($D2385,Artslister!$A$1:$W$100,2,FALSE)</f>
        <v>Noccaea caerulescens</v>
      </c>
      <c r="N2385" t="str">
        <f>VLOOKUP($D2385,Artslister!$A$1:$W$100,3,FALSE)</f>
        <v>101278</v>
      </c>
      <c r="O2385" t="str">
        <f>VLOOKUP($D2385,Artslister!$A$1:$W$100,4,FALSE)</f>
        <v>144118</v>
      </c>
      <c r="P2385" t="str">
        <f>VLOOKUP($D2385,Artslister!$A$1:$W$100,5,FALSE)</f>
        <v>Plantae</v>
      </c>
      <c r="Q2385" t="str">
        <f>VLOOKUP($D2385,Artslister!$A$1:$W$100,6,FALSE)</f>
        <v>Magnoliophyta</v>
      </c>
      <c r="R2385" t="str">
        <f>VLOOKUP($D2385,Artslister!$A$1:$W$100,7,FALSE)</f>
        <v>Eudicots</v>
      </c>
      <c r="S2385" t="str">
        <f>VLOOKUP($D2385,Artslister!$A$1:$W$100,8,FALSE)</f>
        <v>Brassicales</v>
      </c>
      <c r="T2385" t="str">
        <f>VLOOKUP($D2385,Artslister!$A$1:$W$100,9,FALSE)</f>
        <v>Brassicaceae</v>
      </c>
      <c r="U2385" t="str">
        <f>VLOOKUP($D2385,Artslister!$A$1:$W$100,10,FALSE)</f>
        <v>Noccaea</v>
      </c>
      <c r="V2385" t="str">
        <f>VLOOKUP($D2385,Artslister!$A$1:$W$100,11,FALSE)</f>
        <v>caerulescens</v>
      </c>
      <c r="W2385">
        <f>VLOOKUP($D2385,Artslister!$A$1:$W$100,12,FALSE)</f>
        <v>0</v>
      </c>
      <c r="X2385" t="str">
        <f>VLOOKUP($D2385,Artslister!$A$1:$W$100,13,FALSE)</f>
        <v>(J.Presl &amp; C.Presl) F.K.Mey.</v>
      </c>
      <c r="Y2385" t="str">
        <f>VLOOKUP($D2385,Artslister!$A$1:$W$100,15,FALSE)</f>
        <v>NA</v>
      </c>
      <c r="Z2385" t="str">
        <f>VLOOKUP($D2385,Artslister!$A$1:$W$100,17,FALSE)</f>
        <v>PH</v>
      </c>
    </row>
    <row r="2386" spans="1:26" x14ac:dyDescent="0.3">
      <c r="A2386" t="s">
        <v>127</v>
      </c>
      <c r="B2386">
        <v>2020</v>
      </c>
      <c r="C2386" t="s">
        <v>1116</v>
      </c>
      <c r="D2386" t="s">
        <v>1734</v>
      </c>
      <c r="E2386">
        <v>1</v>
      </c>
      <c r="G2386">
        <v>1</v>
      </c>
      <c r="L2386" s="21" t="s">
        <v>529</v>
      </c>
      <c r="M2386" t="str">
        <f>VLOOKUP($D2386,Artslister!$A$1:$W$100,2,FALSE)</f>
        <v>Noccaea caerulescens</v>
      </c>
      <c r="N2386" t="str">
        <f>VLOOKUP($D2386,Artslister!$A$1:$W$100,3,FALSE)</f>
        <v>101278</v>
      </c>
      <c r="O2386" t="str">
        <f>VLOOKUP($D2386,Artslister!$A$1:$W$100,4,FALSE)</f>
        <v>144118</v>
      </c>
      <c r="P2386" t="str">
        <f>VLOOKUP($D2386,Artslister!$A$1:$W$100,5,FALSE)</f>
        <v>Plantae</v>
      </c>
      <c r="Q2386" t="str">
        <f>VLOOKUP($D2386,Artslister!$A$1:$W$100,6,FALSE)</f>
        <v>Magnoliophyta</v>
      </c>
      <c r="R2386" t="str">
        <f>VLOOKUP($D2386,Artslister!$A$1:$W$100,7,FALSE)</f>
        <v>Eudicots</v>
      </c>
      <c r="S2386" t="str">
        <f>VLOOKUP($D2386,Artslister!$A$1:$W$100,8,FALSE)</f>
        <v>Brassicales</v>
      </c>
      <c r="T2386" t="str">
        <f>VLOOKUP($D2386,Artslister!$A$1:$W$100,9,FALSE)</f>
        <v>Brassicaceae</v>
      </c>
      <c r="U2386" t="str">
        <f>VLOOKUP($D2386,Artslister!$A$1:$W$100,10,FALSE)</f>
        <v>Noccaea</v>
      </c>
      <c r="V2386" t="str">
        <f>VLOOKUP($D2386,Artslister!$A$1:$W$100,11,FALSE)</f>
        <v>caerulescens</v>
      </c>
      <c r="W2386">
        <f>VLOOKUP($D2386,Artslister!$A$1:$W$100,12,FALSE)</f>
        <v>0</v>
      </c>
      <c r="X2386" t="str">
        <f>VLOOKUP($D2386,Artslister!$A$1:$W$100,13,FALSE)</f>
        <v>(J.Presl &amp; C.Presl) F.K.Mey.</v>
      </c>
      <c r="Y2386" t="str">
        <f>VLOOKUP($D2386,Artslister!$A$1:$W$100,15,FALSE)</f>
        <v>NA</v>
      </c>
      <c r="Z2386" t="str">
        <f>VLOOKUP($D2386,Artslister!$A$1:$W$100,17,FALSE)</f>
        <v>PH</v>
      </c>
    </row>
    <row r="2387" spans="1:26" x14ac:dyDescent="0.3">
      <c r="A2387" t="s">
        <v>127</v>
      </c>
      <c r="B2387">
        <v>2020</v>
      </c>
      <c r="C2387" t="s">
        <v>1121</v>
      </c>
      <c r="D2387" t="s">
        <v>1734</v>
      </c>
      <c r="E2387">
        <v>1</v>
      </c>
      <c r="G2387">
        <v>1</v>
      </c>
      <c r="L2387" s="21" t="s">
        <v>529</v>
      </c>
      <c r="M2387" t="str">
        <f>VLOOKUP($D2387,Artslister!$A$1:$W$100,2,FALSE)</f>
        <v>Noccaea caerulescens</v>
      </c>
      <c r="N2387" t="str">
        <f>VLOOKUP($D2387,Artslister!$A$1:$W$100,3,FALSE)</f>
        <v>101278</v>
      </c>
      <c r="O2387" t="str">
        <f>VLOOKUP($D2387,Artslister!$A$1:$W$100,4,FALSE)</f>
        <v>144118</v>
      </c>
      <c r="P2387" t="str">
        <f>VLOOKUP($D2387,Artslister!$A$1:$W$100,5,FALSE)</f>
        <v>Plantae</v>
      </c>
      <c r="Q2387" t="str">
        <f>VLOOKUP($D2387,Artslister!$A$1:$W$100,6,FALSE)</f>
        <v>Magnoliophyta</v>
      </c>
      <c r="R2387" t="str">
        <f>VLOOKUP($D2387,Artslister!$A$1:$W$100,7,FALSE)</f>
        <v>Eudicots</v>
      </c>
      <c r="S2387" t="str">
        <f>VLOOKUP($D2387,Artslister!$A$1:$W$100,8,FALSE)</f>
        <v>Brassicales</v>
      </c>
      <c r="T2387" t="str">
        <f>VLOOKUP($D2387,Artslister!$A$1:$W$100,9,FALSE)</f>
        <v>Brassicaceae</v>
      </c>
      <c r="U2387" t="str">
        <f>VLOOKUP($D2387,Artslister!$A$1:$W$100,10,FALSE)</f>
        <v>Noccaea</v>
      </c>
      <c r="V2387" t="str">
        <f>VLOOKUP($D2387,Artslister!$A$1:$W$100,11,FALSE)</f>
        <v>caerulescens</v>
      </c>
      <c r="W2387">
        <f>VLOOKUP($D2387,Artslister!$A$1:$W$100,12,FALSE)</f>
        <v>0</v>
      </c>
      <c r="X2387" t="str">
        <f>VLOOKUP($D2387,Artslister!$A$1:$W$100,13,FALSE)</f>
        <v>(J.Presl &amp; C.Presl) F.K.Mey.</v>
      </c>
      <c r="Y2387" t="str">
        <f>VLOOKUP($D2387,Artslister!$A$1:$W$100,15,FALSE)</f>
        <v>NA</v>
      </c>
      <c r="Z2387" t="str">
        <f>VLOOKUP($D2387,Artslister!$A$1:$W$100,17,FALSE)</f>
        <v>PH</v>
      </c>
    </row>
    <row r="2388" spans="1:26" x14ac:dyDescent="0.3">
      <c r="A2388" t="s">
        <v>127</v>
      </c>
      <c r="B2388">
        <v>2020</v>
      </c>
      <c r="C2388" t="s">
        <v>1122</v>
      </c>
      <c r="D2388" t="s">
        <v>1734</v>
      </c>
      <c r="E2388">
        <v>1</v>
      </c>
      <c r="G2388">
        <v>1</v>
      </c>
      <c r="L2388" s="21" t="s">
        <v>529</v>
      </c>
      <c r="M2388" t="str">
        <f>VLOOKUP($D2388,Artslister!$A$1:$W$100,2,FALSE)</f>
        <v>Noccaea caerulescens</v>
      </c>
      <c r="N2388" t="str">
        <f>VLOOKUP($D2388,Artslister!$A$1:$W$100,3,FALSE)</f>
        <v>101278</v>
      </c>
      <c r="O2388" t="str">
        <f>VLOOKUP($D2388,Artslister!$A$1:$W$100,4,FALSE)</f>
        <v>144118</v>
      </c>
      <c r="P2388" t="str">
        <f>VLOOKUP($D2388,Artslister!$A$1:$W$100,5,FALSE)</f>
        <v>Plantae</v>
      </c>
      <c r="Q2388" t="str">
        <f>VLOOKUP($D2388,Artslister!$A$1:$W$100,6,FALSE)</f>
        <v>Magnoliophyta</v>
      </c>
      <c r="R2388" t="str">
        <f>VLOOKUP($D2388,Artslister!$A$1:$W$100,7,FALSE)</f>
        <v>Eudicots</v>
      </c>
      <c r="S2388" t="str">
        <f>VLOOKUP($D2388,Artslister!$A$1:$W$100,8,FALSE)</f>
        <v>Brassicales</v>
      </c>
      <c r="T2388" t="str">
        <f>VLOOKUP($D2388,Artslister!$A$1:$W$100,9,FALSE)</f>
        <v>Brassicaceae</v>
      </c>
      <c r="U2388" t="str">
        <f>VLOOKUP($D2388,Artslister!$A$1:$W$100,10,FALSE)</f>
        <v>Noccaea</v>
      </c>
      <c r="V2388" t="str">
        <f>VLOOKUP($D2388,Artslister!$A$1:$W$100,11,FALSE)</f>
        <v>caerulescens</v>
      </c>
      <c r="W2388">
        <f>VLOOKUP($D2388,Artslister!$A$1:$W$100,12,FALSE)</f>
        <v>0</v>
      </c>
      <c r="X2388" t="str">
        <f>VLOOKUP($D2388,Artslister!$A$1:$W$100,13,FALSE)</f>
        <v>(J.Presl &amp; C.Presl) F.K.Mey.</v>
      </c>
      <c r="Y2388" t="str">
        <f>VLOOKUP($D2388,Artslister!$A$1:$W$100,15,FALSE)</f>
        <v>NA</v>
      </c>
      <c r="Z2388" t="str">
        <f>VLOOKUP($D2388,Artslister!$A$1:$W$100,17,FALSE)</f>
        <v>PH</v>
      </c>
    </row>
    <row r="2389" spans="1:26" x14ac:dyDescent="0.3">
      <c r="A2389" t="s">
        <v>27</v>
      </c>
      <c r="B2389">
        <v>2020</v>
      </c>
      <c r="C2389" t="s">
        <v>1190</v>
      </c>
      <c r="D2389" t="s">
        <v>1734</v>
      </c>
      <c r="E2389">
        <v>1</v>
      </c>
      <c r="G2389">
        <v>1</v>
      </c>
      <c r="L2389" s="21" t="s">
        <v>529</v>
      </c>
      <c r="M2389" t="str">
        <f>VLOOKUP($D2389,Artslister!$A$1:$W$100,2,FALSE)</f>
        <v>Noccaea caerulescens</v>
      </c>
      <c r="N2389" t="str">
        <f>VLOOKUP($D2389,Artslister!$A$1:$W$100,3,FALSE)</f>
        <v>101278</v>
      </c>
      <c r="O2389" t="str">
        <f>VLOOKUP($D2389,Artslister!$A$1:$W$100,4,FALSE)</f>
        <v>144118</v>
      </c>
      <c r="P2389" t="str">
        <f>VLOOKUP($D2389,Artslister!$A$1:$W$100,5,FALSE)</f>
        <v>Plantae</v>
      </c>
      <c r="Q2389" t="str">
        <f>VLOOKUP($D2389,Artslister!$A$1:$W$100,6,FALSE)</f>
        <v>Magnoliophyta</v>
      </c>
      <c r="R2389" t="str">
        <f>VLOOKUP($D2389,Artslister!$A$1:$W$100,7,FALSE)</f>
        <v>Eudicots</v>
      </c>
      <c r="S2389" t="str">
        <f>VLOOKUP($D2389,Artslister!$A$1:$W$100,8,FALSE)</f>
        <v>Brassicales</v>
      </c>
      <c r="T2389" t="str">
        <f>VLOOKUP($D2389,Artslister!$A$1:$W$100,9,FALSE)</f>
        <v>Brassicaceae</v>
      </c>
      <c r="U2389" t="str">
        <f>VLOOKUP($D2389,Artslister!$A$1:$W$100,10,FALSE)</f>
        <v>Noccaea</v>
      </c>
      <c r="V2389" t="str">
        <f>VLOOKUP($D2389,Artslister!$A$1:$W$100,11,FALSE)</f>
        <v>caerulescens</v>
      </c>
      <c r="W2389">
        <f>VLOOKUP($D2389,Artslister!$A$1:$W$100,12,FALSE)</f>
        <v>0</v>
      </c>
      <c r="X2389" t="str">
        <f>VLOOKUP($D2389,Artslister!$A$1:$W$100,13,FALSE)</f>
        <v>(J.Presl &amp; C.Presl) F.K.Mey.</v>
      </c>
      <c r="Y2389" t="str">
        <f>VLOOKUP($D2389,Artslister!$A$1:$W$100,15,FALSE)</f>
        <v>NA</v>
      </c>
      <c r="Z2389" t="str">
        <f>VLOOKUP($D2389,Artslister!$A$1:$W$100,17,FALSE)</f>
        <v>PH</v>
      </c>
    </row>
    <row r="2390" spans="1:26" x14ac:dyDescent="0.3">
      <c r="A2390" t="s">
        <v>12</v>
      </c>
      <c r="B2390">
        <v>2020</v>
      </c>
      <c r="C2390" t="s">
        <v>1199</v>
      </c>
      <c r="D2390" t="s">
        <v>1734</v>
      </c>
      <c r="E2390">
        <v>1</v>
      </c>
      <c r="G2390">
        <v>1</v>
      </c>
      <c r="M2390" t="str">
        <f>VLOOKUP($D2390,Artslister!$A$1:$W$100,2,FALSE)</f>
        <v>Noccaea caerulescens</v>
      </c>
      <c r="N2390" t="str">
        <f>VLOOKUP($D2390,Artslister!$A$1:$W$100,3,FALSE)</f>
        <v>101278</v>
      </c>
      <c r="O2390" t="str">
        <f>VLOOKUP($D2390,Artslister!$A$1:$W$100,4,FALSE)</f>
        <v>144118</v>
      </c>
      <c r="P2390" t="str">
        <f>VLOOKUP($D2390,Artslister!$A$1:$W$100,5,FALSE)</f>
        <v>Plantae</v>
      </c>
      <c r="Q2390" t="str">
        <f>VLOOKUP($D2390,Artslister!$A$1:$W$100,6,FALSE)</f>
        <v>Magnoliophyta</v>
      </c>
      <c r="R2390" t="str">
        <f>VLOOKUP($D2390,Artslister!$A$1:$W$100,7,FALSE)</f>
        <v>Eudicots</v>
      </c>
      <c r="S2390" t="str">
        <f>VLOOKUP($D2390,Artslister!$A$1:$W$100,8,FALSE)</f>
        <v>Brassicales</v>
      </c>
      <c r="T2390" t="str">
        <f>VLOOKUP($D2390,Artslister!$A$1:$W$100,9,FALSE)</f>
        <v>Brassicaceae</v>
      </c>
      <c r="U2390" t="str">
        <f>VLOOKUP($D2390,Artslister!$A$1:$W$100,10,FALSE)</f>
        <v>Noccaea</v>
      </c>
      <c r="V2390" t="str">
        <f>VLOOKUP($D2390,Artslister!$A$1:$W$100,11,FALSE)</f>
        <v>caerulescens</v>
      </c>
      <c r="W2390">
        <f>VLOOKUP($D2390,Artslister!$A$1:$W$100,12,FALSE)</f>
        <v>0</v>
      </c>
      <c r="X2390" t="str">
        <f>VLOOKUP($D2390,Artslister!$A$1:$W$100,13,FALSE)</f>
        <v>(J.Presl &amp; C.Presl) F.K.Mey.</v>
      </c>
      <c r="Y2390" t="str">
        <f>VLOOKUP($D2390,Artslister!$A$1:$W$100,15,FALSE)</f>
        <v>NA</v>
      </c>
      <c r="Z2390" t="str">
        <f>VLOOKUP($D2390,Artslister!$A$1:$W$100,17,FALSE)</f>
        <v>PH</v>
      </c>
    </row>
    <row r="2391" spans="1:26" x14ac:dyDescent="0.3">
      <c r="A2391" t="s">
        <v>19</v>
      </c>
      <c r="B2391">
        <v>2020</v>
      </c>
      <c r="C2391" t="s">
        <v>1219</v>
      </c>
      <c r="D2391" t="s">
        <v>1734</v>
      </c>
      <c r="E2391">
        <v>1</v>
      </c>
      <c r="G2391">
        <v>1</v>
      </c>
      <c r="M2391" t="str">
        <f>VLOOKUP($D2391,Artslister!$A$1:$W$100,2,FALSE)</f>
        <v>Noccaea caerulescens</v>
      </c>
      <c r="N2391" t="str">
        <f>VLOOKUP($D2391,Artslister!$A$1:$W$100,3,FALSE)</f>
        <v>101278</v>
      </c>
      <c r="O2391" t="str">
        <f>VLOOKUP($D2391,Artslister!$A$1:$W$100,4,FALSE)</f>
        <v>144118</v>
      </c>
      <c r="P2391" t="str">
        <f>VLOOKUP($D2391,Artslister!$A$1:$W$100,5,FALSE)</f>
        <v>Plantae</v>
      </c>
      <c r="Q2391" t="str">
        <f>VLOOKUP($D2391,Artslister!$A$1:$W$100,6,FALSE)</f>
        <v>Magnoliophyta</v>
      </c>
      <c r="R2391" t="str">
        <f>VLOOKUP($D2391,Artslister!$A$1:$W$100,7,FALSE)</f>
        <v>Eudicots</v>
      </c>
      <c r="S2391" t="str">
        <f>VLOOKUP($D2391,Artslister!$A$1:$W$100,8,FALSE)</f>
        <v>Brassicales</v>
      </c>
      <c r="T2391" t="str">
        <f>VLOOKUP($D2391,Artslister!$A$1:$W$100,9,FALSE)</f>
        <v>Brassicaceae</v>
      </c>
      <c r="U2391" t="str">
        <f>VLOOKUP($D2391,Artslister!$A$1:$W$100,10,FALSE)</f>
        <v>Noccaea</v>
      </c>
      <c r="V2391" t="str">
        <f>VLOOKUP($D2391,Artslister!$A$1:$W$100,11,FALSE)</f>
        <v>caerulescens</v>
      </c>
      <c r="W2391">
        <f>VLOOKUP($D2391,Artslister!$A$1:$W$100,12,FALSE)</f>
        <v>0</v>
      </c>
      <c r="X2391" t="str">
        <f>VLOOKUP($D2391,Artslister!$A$1:$W$100,13,FALSE)</f>
        <v>(J.Presl &amp; C.Presl) F.K.Mey.</v>
      </c>
      <c r="Y2391" t="str">
        <f>VLOOKUP($D2391,Artslister!$A$1:$W$100,15,FALSE)</f>
        <v>NA</v>
      </c>
      <c r="Z2391" t="str">
        <f>VLOOKUP($D2391,Artslister!$A$1:$W$100,17,FALSE)</f>
        <v>PH</v>
      </c>
    </row>
    <row r="2392" spans="1:26" x14ac:dyDescent="0.3">
      <c r="A2392" t="s">
        <v>19</v>
      </c>
      <c r="B2392">
        <v>2020</v>
      </c>
      <c r="C2392" t="s">
        <v>1220</v>
      </c>
      <c r="D2392" t="s">
        <v>1734</v>
      </c>
      <c r="E2392">
        <v>1</v>
      </c>
      <c r="G2392">
        <v>1</v>
      </c>
      <c r="M2392" t="str">
        <f>VLOOKUP($D2392,Artslister!$A$1:$W$100,2,FALSE)</f>
        <v>Noccaea caerulescens</v>
      </c>
      <c r="N2392" t="str">
        <f>VLOOKUP($D2392,Artslister!$A$1:$W$100,3,FALSE)</f>
        <v>101278</v>
      </c>
      <c r="O2392" t="str">
        <f>VLOOKUP($D2392,Artslister!$A$1:$W$100,4,FALSE)</f>
        <v>144118</v>
      </c>
      <c r="P2392" t="str">
        <f>VLOOKUP($D2392,Artslister!$A$1:$W$100,5,FALSE)</f>
        <v>Plantae</v>
      </c>
      <c r="Q2392" t="str">
        <f>VLOOKUP($D2392,Artslister!$A$1:$W$100,6,FALSE)</f>
        <v>Magnoliophyta</v>
      </c>
      <c r="R2392" t="str">
        <f>VLOOKUP($D2392,Artslister!$A$1:$W$100,7,FALSE)</f>
        <v>Eudicots</v>
      </c>
      <c r="S2392" t="str">
        <f>VLOOKUP($D2392,Artslister!$A$1:$W$100,8,FALSE)</f>
        <v>Brassicales</v>
      </c>
      <c r="T2392" t="str">
        <f>VLOOKUP($D2392,Artslister!$A$1:$W$100,9,FALSE)</f>
        <v>Brassicaceae</v>
      </c>
      <c r="U2392" t="str">
        <f>VLOOKUP($D2392,Artslister!$A$1:$W$100,10,FALSE)</f>
        <v>Noccaea</v>
      </c>
      <c r="V2392" t="str">
        <f>VLOOKUP($D2392,Artslister!$A$1:$W$100,11,FALSE)</f>
        <v>caerulescens</v>
      </c>
      <c r="W2392">
        <f>VLOOKUP($D2392,Artslister!$A$1:$W$100,12,FALSE)</f>
        <v>0</v>
      </c>
      <c r="X2392" t="str">
        <f>VLOOKUP($D2392,Artslister!$A$1:$W$100,13,FALSE)</f>
        <v>(J.Presl &amp; C.Presl) F.K.Mey.</v>
      </c>
      <c r="Y2392" t="str">
        <f>VLOOKUP($D2392,Artslister!$A$1:$W$100,15,FALSE)</f>
        <v>NA</v>
      </c>
      <c r="Z2392" t="str">
        <f>VLOOKUP($D2392,Artslister!$A$1:$W$100,17,FALSE)</f>
        <v>PH</v>
      </c>
    </row>
    <row r="2393" spans="1:26" x14ac:dyDescent="0.3">
      <c r="A2393" t="s">
        <v>19</v>
      </c>
      <c r="B2393">
        <v>2020</v>
      </c>
      <c r="C2393" t="s">
        <v>1217</v>
      </c>
      <c r="D2393" t="s">
        <v>1734</v>
      </c>
      <c r="E2393">
        <v>2</v>
      </c>
      <c r="G2393">
        <v>1</v>
      </c>
      <c r="M2393" t="str">
        <f>VLOOKUP($D2393,Artslister!$A$1:$W$100,2,FALSE)</f>
        <v>Noccaea caerulescens</v>
      </c>
      <c r="N2393" t="str">
        <f>VLOOKUP($D2393,Artslister!$A$1:$W$100,3,FALSE)</f>
        <v>101278</v>
      </c>
      <c r="O2393" t="str">
        <f>VLOOKUP($D2393,Artslister!$A$1:$W$100,4,FALSE)</f>
        <v>144118</v>
      </c>
      <c r="P2393" t="str">
        <f>VLOOKUP($D2393,Artslister!$A$1:$W$100,5,FALSE)</f>
        <v>Plantae</v>
      </c>
      <c r="Q2393" t="str">
        <f>VLOOKUP($D2393,Artslister!$A$1:$W$100,6,FALSE)</f>
        <v>Magnoliophyta</v>
      </c>
      <c r="R2393" t="str">
        <f>VLOOKUP($D2393,Artslister!$A$1:$W$100,7,FALSE)</f>
        <v>Eudicots</v>
      </c>
      <c r="S2393" t="str">
        <f>VLOOKUP($D2393,Artslister!$A$1:$W$100,8,FALSE)</f>
        <v>Brassicales</v>
      </c>
      <c r="T2393" t="str">
        <f>VLOOKUP($D2393,Artslister!$A$1:$W$100,9,FALSE)</f>
        <v>Brassicaceae</v>
      </c>
      <c r="U2393" t="str">
        <f>VLOOKUP($D2393,Artslister!$A$1:$W$100,10,FALSE)</f>
        <v>Noccaea</v>
      </c>
      <c r="V2393" t="str">
        <f>VLOOKUP($D2393,Artslister!$A$1:$W$100,11,FALSE)</f>
        <v>caerulescens</v>
      </c>
      <c r="W2393">
        <f>VLOOKUP($D2393,Artslister!$A$1:$W$100,12,FALSE)</f>
        <v>0</v>
      </c>
      <c r="X2393" t="str">
        <f>VLOOKUP($D2393,Artslister!$A$1:$W$100,13,FALSE)</f>
        <v>(J.Presl &amp; C.Presl) F.K.Mey.</v>
      </c>
      <c r="Y2393" t="str">
        <f>VLOOKUP($D2393,Artslister!$A$1:$W$100,15,FALSE)</f>
        <v>NA</v>
      </c>
      <c r="Z2393" t="str">
        <f>VLOOKUP($D2393,Artslister!$A$1:$W$100,17,FALSE)</f>
        <v>PH</v>
      </c>
    </row>
    <row r="2394" spans="1:26" x14ac:dyDescent="0.3">
      <c r="A2394" t="s">
        <v>19</v>
      </c>
      <c r="B2394">
        <v>2020</v>
      </c>
      <c r="C2394" t="s">
        <v>1224</v>
      </c>
      <c r="D2394" t="s">
        <v>1734</v>
      </c>
      <c r="E2394">
        <v>3</v>
      </c>
      <c r="G2394">
        <v>1</v>
      </c>
      <c r="M2394" t="str">
        <f>VLOOKUP($D2394,Artslister!$A$1:$W$100,2,FALSE)</f>
        <v>Noccaea caerulescens</v>
      </c>
      <c r="N2394" t="str">
        <f>VLOOKUP($D2394,Artslister!$A$1:$W$100,3,FALSE)</f>
        <v>101278</v>
      </c>
      <c r="O2394" t="str">
        <f>VLOOKUP($D2394,Artslister!$A$1:$W$100,4,FALSE)</f>
        <v>144118</v>
      </c>
      <c r="P2394" t="str">
        <f>VLOOKUP($D2394,Artslister!$A$1:$W$100,5,FALSE)</f>
        <v>Plantae</v>
      </c>
      <c r="Q2394" t="str">
        <f>VLOOKUP($D2394,Artslister!$A$1:$W$100,6,FALSE)</f>
        <v>Magnoliophyta</v>
      </c>
      <c r="R2394" t="str">
        <f>VLOOKUP($D2394,Artslister!$A$1:$W$100,7,FALSE)</f>
        <v>Eudicots</v>
      </c>
      <c r="S2394" t="str">
        <f>VLOOKUP($D2394,Artslister!$A$1:$W$100,8,FALSE)</f>
        <v>Brassicales</v>
      </c>
      <c r="T2394" t="str">
        <f>VLOOKUP($D2394,Artslister!$A$1:$W$100,9,FALSE)</f>
        <v>Brassicaceae</v>
      </c>
      <c r="U2394" t="str">
        <f>VLOOKUP($D2394,Artslister!$A$1:$W$100,10,FALSE)</f>
        <v>Noccaea</v>
      </c>
      <c r="V2394" t="str">
        <f>VLOOKUP($D2394,Artslister!$A$1:$W$100,11,FALSE)</f>
        <v>caerulescens</v>
      </c>
      <c r="W2394">
        <f>VLOOKUP($D2394,Artslister!$A$1:$W$100,12,FALSE)</f>
        <v>0</v>
      </c>
      <c r="X2394" t="str">
        <f>VLOOKUP($D2394,Artslister!$A$1:$W$100,13,FALSE)</f>
        <v>(J.Presl &amp; C.Presl) F.K.Mey.</v>
      </c>
      <c r="Y2394" t="str">
        <f>VLOOKUP($D2394,Artslister!$A$1:$W$100,15,FALSE)</f>
        <v>NA</v>
      </c>
      <c r="Z2394" t="str">
        <f>VLOOKUP($D2394,Artslister!$A$1:$W$100,17,FALSE)</f>
        <v>PH</v>
      </c>
    </row>
    <row r="2395" spans="1:26" x14ac:dyDescent="0.3">
      <c r="A2395" t="s">
        <v>34</v>
      </c>
      <c r="B2395">
        <v>2020</v>
      </c>
      <c r="C2395" t="s">
        <v>1240</v>
      </c>
      <c r="D2395" t="s">
        <v>1734</v>
      </c>
      <c r="E2395">
        <v>1</v>
      </c>
      <c r="G2395">
        <v>1</v>
      </c>
      <c r="L2395" s="21" t="s">
        <v>529</v>
      </c>
      <c r="M2395" t="str">
        <f>VLOOKUP($D2395,Artslister!$A$1:$W$100,2,FALSE)</f>
        <v>Noccaea caerulescens</v>
      </c>
      <c r="N2395" t="str">
        <f>VLOOKUP($D2395,Artslister!$A$1:$W$100,3,FALSE)</f>
        <v>101278</v>
      </c>
      <c r="O2395" t="str">
        <f>VLOOKUP($D2395,Artslister!$A$1:$W$100,4,FALSE)</f>
        <v>144118</v>
      </c>
      <c r="P2395" t="str">
        <f>VLOOKUP($D2395,Artslister!$A$1:$W$100,5,FALSE)</f>
        <v>Plantae</v>
      </c>
      <c r="Q2395" t="str">
        <f>VLOOKUP($D2395,Artslister!$A$1:$W$100,6,FALSE)</f>
        <v>Magnoliophyta</v>
      </c>
      <c r="R2395" t="str">
        <f>VLOOKUP($D2395,Artslister!$A$1:$W$100,7,FALSE)</f>
        <v>Eudicots</v>
      </c>
      <c r="S2395" t="str">
        <f>VLOOKUP($D2395,Artslister!$A$1:$W$100,8,FALSE)</f>
        <v>Brassicales</v>
      </c>
      <c r="T2395" t="str">
        <f>VLOOKUP($D2395,Artslister!$A$1:$W$100,9,FALSE)</f>
        <v>Brassicaceae</v>
      </c>
      <c r="U2395" t="str">
        <f>VLOOKUP($D2395,Artslister!$A$1:$W$100,10,FALSE)</f>
        <v>Noccaea</v>
      </c>
      <c r="V2395" t="str">
        <f>VLOOKUP($D2395,Artslister!$A$1:$W$100,11,FALSE)</f>
        <v>caerulescens</v>
      </c>
      <c r="W2395">
        <f>VLOOKUP($D2395,Artslister!$A$1:$W$100,12,FALSE)</f>
        <v>0</v>
      </c>
      <c r="X2395" t="str">
        <f>VLOOKUP($D2395,Artslister!$A$1:$W$100,13,FALSE)</f>
        <v>(J.Presl &amp; C.Presl) F.K.Mey.</v>
      </c>
      <c r="Y2395" t="str">
        <f>VLOOKUP($D2395,Artslister!$A$1:$W$100,15,FALSE)</f>
        <v>NA</v>
      </c>
      <c r="Z2395" t="str">
        <f>VLOOKUP($D2395,Artslister!$A$1:$W$100,17,FALSE)</f>
        <v>PH</v>
      </c>
    </row>
    <row r="2396" spans="1:26" x14ac:dyDescent="0.3">
      <c r="A2396" t="s">
        <v>34</v>
      </c>
      <c r="B2396">
        <v>2020</v>
      </c>
      <c r="C2396" t="s">
        <v>1235</v>
      </c>
      <c r="D2396" t="s">
        <v>1734</v>
      </c>
      <c r="E2396">
        <v>2</v>
      </c>
      <c r="G2396">
        <v>1</v>
      </c>
      <c r="L2396" s="21" t="s">
        <v>529</v>
      </c>
      <c r="M2396" t="str">
        <f>VLOOKUP($D2396,Artslister!$A$1:$W$100,2,FALSE)</f>
        <v>Noccaea caerulescens</v>
      </c>
      <c r="N2396" t="str">
        <f>VLOOKUP($D2396,Artslister!$A$1:$W$100,3,FALSE)</f>
        <v>101278</v>
      </c>
      <c r="O2396" t="str">
        <f>VLOOKUP($D2396,Artslister!$A$1:$W$100,4,FALSE)</f>
        <v>144118</v>
      </c>
      <c r="P2396" t="str">
        <f>VLOOKUP($D2396,Artslister!$A$1:$W$100,5,FALSE)</f>
        <v>Plantae</v>
      </c>
      <c r="Q2396" t="str">
        <f>VLOOKUP($D2396,Artslister!$A$1:$W$100,6,FALSE)</f>
        <v>Magnoliophyta</v>
      </c>
      <c r="R2396" t="str">
        <f>VLOOKUP($D2396,Artslister!$A$1:$W$100,7,FALSE)</f>
        <v>Eudicots</v>
      </c>
      <c r="S2396" t="str">
        <f>VLOOKUP($D2396,Artslister!$A$1:$W$100,8,FALSE)</f>
        <v>Brassicales</v>
      </c>
      <c r="T2396" t="str">
        <f>VLOOKUP($D2396,Artslister!$A$1:$W$100,9,FALSE)</f>
        <v>Brassicaceae</v>
      </c>
      <c r="U2396" t="str">
        <f>VLOOKUP($D2396,Artslister!$A$1:$W$100,10,FALSE)</f>
        <v>Noccaea</v>
      </c>
      <c r="V2396" t="str">
        <f>VLOOKUP($D2396,Artslister!$A$1:$W$100,11,FALSE)</f>
        <v>caerulescens</v>
      </c>
      <c r="W2396">
        <f>VLOOKUP($D2396,Artslister!$A$1:$W$100,12,FALSE)</f>
        <v>0</v>
      </c>
      <c r="X2396" t="str">
        <f>VLOOKUP($D2396,Artslister!$A$1:$W$100,13,FALSE)</f>
        <v>(J.Presl &amp; C.Presl) F.K.Mey.</v>
      </c>
      <c r="Y2396" t="str">
        <f>VLOOKUP($D2396,Artslister!$A$1:$W$100,15,FALSE)</f>
        <v>NA</v>
      </c>
      <c r="Z2396" t="str">
        <f>VLOOKUP($D2396,Artslister!$A$1:$W$100,17,FALSE)</f>
        <v>PH</v>
      </c>
    </row>
    <row r="2397" spans="1:26" x14ac:dyDescent="0.3">
      <c r="A2397" t="s">
        <v>34</v>
      </c>
      <c r="B2397">
        <v>2020</v>
      </c>
      <c r="C2397" t="s">
        <v>1239</v>
      </c>
      <c r="D2397" t="s">
        <v>1734</v>
      </c>
      <c r="E2397">
        <v>1</v>
      </c>
      <c r="G2397">
        <v>1</v>
      </c>
      <c r="L2397" s="21" t="s">
        <v>529</v>
      </c>
      <c r="M2397" t="str">
        <f>VLOOKUP($D2397,Artslister!$A$1:$W$100,2,FALSE)</f>
        <v>Noccaea caerulescens</v>
      </c>
      <c r="N2397" t="str">
        <f>VLOOKUP($D2397,Artslister!$A$1:$W$100,3,FALSE)</f>
        <v>101278</v>
      </c>
      <c r="O2397" t="str">
        <f>VLOOKUP($D2397,Artslister!$A$1:$W$100,4,FALSE)</f>
        <v>144118</v>
      </c>
      <c r="P2397" t="str">
        <f>VLOOKUP($D2397,Artslister!$A$1:$W$100,5,FALSE)</f>
        <v>Plantae</v>
      </c>
      <c r="Q2397" t="str">
        <f>VLOOKUP($D2397,Artslister!$A$1:$W$100,6,FALSE)</f>
        <v>Magnoliophyta</v>
      </c>
      <c r="R2397" t="str">
        <f>VLOOKUP($D2397,Artslister!$A$1:$W$100,7,FALSE)</f>
        <v>Eudicots</v>
      </c>
      <c r="S2397" t="str">
        <f>VLOOKUP($D2397,Artslister!$A$1:$W$100,8,FALSE)</f>
        <v>Brassicales</v>
      </c>
      <c r="T2397" t="str">
        <f>VLOOKUP($D2397,Artslister!$A$1:$W$100,9,FALSE)</f>
        <v>Brassicaceae</v>
      </c>
      <c r="U2397" t="str">
        <f>VLOOKUP($D2397,Artslister!$A$1:$W$100,10,FALSE)</f>
        <v>Noccaea</v>
      </c>
      <c r="V2397" t="str">
        <f>VLOOKUP($D2397,Artslister!$A$1:$W$100,11,FALSE)</f>
        <v>caerulescens</v>
      </c>
      <c r="W2397">
        <f>VLOOKUP($D2397,Artslister!$A$1:$W$100,12,FALSE)</f>
        <v>0</v>
      </c>
      <c r="X2397" t="str">
        <f>VLOOKUP($D2397,Artslister!$A$1:$W$100,13,FALSE)</f>
        <v>(J.Presl &amp; C.Presl) F.K.Mey.</v>
      </c>
      <c r="Y2397" t="str">
        <f>VLOOKUP($D2397,Artslister!$A$1:$W$100,15,FALSE)</f>
        <v>NA</v>
      </c>
      <c r="Z2397" t="str">
        <f>VLOOKUP($D2397,Artslister!$A$1:$W$100,17,FALSE)</f>
        <v>PH</v>
      </c>
    </row>
    <row r="2398" spans="1:26" x14ac:dyDescent="0.3">
      <c r="A2398" t="s">
        <v>34</v>
      </c>
      <c r="B2398">
        <v>2020</v>
      </c>
      <c r="C2398" t="s">
        <v>1232</v>
      </c>
      <c r="D2398" t="s">
        <v>1734</v>
      </c>
      <c r="E2398">
        <v>1</v>
      </c>
      <c r="G2398">
        <v>1</v>
      </c>
      <c r="L2398" s="21" t="s">
        <v>529</v>
      </c>
      <c r="M2398" t="str">
        <f>VLOOKUP($D2398,Artslister!$A$1:$W$100,2,FALSE)</f>
        <v>Noccaea caerulescens</v>
      </c>
      <c r="N2398" t="str">
        <f>VLOOKUP($D2398,Artslister!$A$1:$W$100,3,FALSE)</f>
        <v>101278</v>
      </c>
      <c r="O2398" t="str">
        <f>VLOOKUP($D2398,Artslister!$A$1:$W$100,4,FALSE)</f>
        <v>144118</v>
      </c>
      <c r="P2398" t="str">
        <f>VLOOKUP($D2398,Artslister!$A$1:$W$100,5,FALSE)</f>
        <v>Plantae</v>
      </c>
      <c r="Q2398" t="str">
        <f>VLOOKUP($D2398,Artslister!$A$1:$W$100,6,FALSE)</f>
        <v>Magnoliophyta</v>
      </c>
      <c r="R2398" t="str">
        <f>VLOOKUP($D2398,Artslister!$A$1:$W$100,7,FALSE)</f>
        <v>Eudicots</v>
      </c>
      <c r="S2398" t="str">
        <f>VLOOKUP($D2398,Artslister!$A$1:$W$100,8,FALSE)</f>
        <v>Brassicales</v>
      </c>
      <c r="T2398" t="str">
        <f>VLOOKUP($D2398,Artslister!$A$1:$W$100,9,FALSE)</f>
        <v>Brassicaceae</v>
      </c>
      <c r="U2398" t="str">
        <f>VLOOKUP($D2398,Artslister!$A$1:$W$100,10,FALSE)</f>
        <v>Noccaea</v>
      </c>
      <c r="V2398" t="str">
        <f>VLOOKUP($D2398,Artslister!$A$1:$W$100,11,FALSE)</f>
        <v>caerulescens</v>
      </c>
      <c r="W2398">
        <f>VLOOKUP($D2398,Artslister!$A$1:$W$100,12,FALSE)</f>
        <v>0</v>
      </c>
      <c r="X2398" t="str">
        <f>VLOOKUP($D2398,Artslister!$A$1:$W$100,13,FALSE)</f>
        <v>(J.Presl &amp; C.Presl) F.K.Mey.</v>
      </c>
      <c r="Y2398" t="str">
        <f>VLOOKUP($D2398,Artslister!$A$1:$W$100,15,FALSE)</f>
        <v>NA</v>
      </c>
      <c r="Z2398" t="str">
        <f>VLOOKUP($D2398,Artslister!$A$1:$W$100,17,FALSE)</f>
        <v>PH</v>
      </c>
    </row>
    <row r="2399" spans="1:26" x14ac:dyDescent="0.3">
      <c r="A2399" t="s">
        <v>34</v>
      </c>
      <c r="B2399">
        <v>2020</v>
      </c>
      <c r="C2399" t="s">
        <v>1234</v>
      </c>
      <c r="D2399" t="s">
        <v>1734</v>
      </c>
      <c r="E2399">
        <v>2</v>
      </c>
      <c r="G2399">
        <v>1</v>
      </c>
      <c r="L2399" s="21" t="s">
        <v>529</v>
      </c>
      <c r="M2399" t="str">
        <f>VLOOKUP($D2399,Artslister!$A$1:$W$100,2,FALSE)</f>
        <v>Noccaea caerulescens</v>
      </c>
      <c r="N2399" t="str">
        <f>VLOOKUP($D2399,Artslister!$A$1:$W$100,3,FALSE)</f>
        <v>101278</v>
      </c>
      <c r="O2399" t="str">
        <f>VLOOKUP($D2399,Artslister!$A$1:$W$100,4,FALSE)</f>
        <v>144118</v>
      </c>
      <c r="P2399" t="str">
        <f>VLOOKUP($D2399,Artslister!$A$1:$W$100,5,FALSE)</f>
        <v>Plantae</v>
      </c>
      <c r="Q2399" t="str">
        <f>VLOOKUP($D2399,Artslister!$A$1:$W$100,6,FALSE)</f>
        <v>Magnoliophyta</v>
      </c>
      <c r="R2399" t="str">
        <f>VLOOKUP($D2399,Artslister!$A$1:$W$100,7,FALSE)</f>
        <v>Eudicots</v>
      </c>
      <c r="S2399" t="str">
        <f>VLOOKUP($D2399,Artslister!$A$1:$W$100,8,FALSE)</f>
        <v>Brassicales</v>
      </c>
      <c r="T2399" t="str">
        <f>VLOOKUP($D2399,Artslister!$A$1:$W$100,9,FALSE)</f>
        <v>Brassicaceae</v>
      </c>
      <c r="U2399" t="str">
        <f>VLOOKUP($D2399,Artslister!$A$1:$W$100,10,FALSE)</f>
        <v>Noccaea</v>
      </c>
      <c r="V2399" t="str">
        <f>VLOOKUP($D2399,Artslister!$A$1:$W$100,11,FALSE)</f>
        <v>caerulescens</v>
      </c>
      <c r="W2399">
        <f>VLOOKUP($D2399,Artslister!$A$1:$W$100,12,FALSE)</f>
        <v>0</v>
      </c>
      <c r="X2399" t="str">
        <f>VLOOKUP($D2399,Artslister!$A$1:$W$100,13,FALSE)</f>
        <v>(J.Presl &amp; C.Presl) F.K.Mey.</v>
      </c>
      <c r="Y2399" t="str">
        <f>VLOOKUP($D2399,Artslister!$A$1:$W$100,15,FALSE)</f>
        <v>NA</v>
      </c>
      <c r="Z2399" t="str">
        <f>VLOOKUP($D2399,Artslister!$A$1:$W$100,17,FALSE)</f>
        <v>PH</v>
      </c>
    </row>
    <row r="2400" spans="1:26" x14ac:dyDescent="0.3">
      <c r="A2400" t="s">
        <v>1738</v>
      </c>
      <c r="B2400">
        <v>2020</v>
      </c>
      <c r="C2400" t="s">
        <v>1256</v>
      </c>
      <c r="D2400" t="s">
        <v>1734</v>
      </c>
      <c r="E2400">
        <v>1</v>
      </c>
      <c r="G2400">
        <v>1</v>
      </c>
      <c r="L2400" s="21" t="s">
        <v>529</v>
      </c>
      <c r="M2400" t="str">
        <f>VLOOKUP($D2400,Artslister!$A$1:$W$100,2,FALSE)</f>
        <v>Noccaea caerulescens</v>
      </c>
      <c r="N2400" t="str">
        <f>VLOOKUP($D2400,Artslister!$A$1:$W$100,3,FALSE)</f>
        <v>101278</v>
      </c>
      <c r="O2400" t="str">
        <f>VLOOKUP($D2400,Artslister!$A$1:$W$100,4,FALSE)</f>
        <v>144118</v>
      </c>
      <c r="P2400" t="str">
        <f>VLOOKUP($D2400,Artslister!$A$1:$W$100,5,FALSE)</f>
        <v>Plantae</v>
      </c>
      <c r="Q2400" t="str">
        <f>VLOOKUP($D2400,Artslister!$A$1:$W$100,6,FALSE)</f>
        <v>Magnoliophyta</v>
      </c>
      <c r="R2400" t="str">
        <f>VLOOKUP($D2400,Artslister!$A$1:$W$100,7,FALSE)</f>
        <v>Eudicots</v>
      </c>
      <c r="S2400" t="str">
        <f>VLOOKUP($D2400,Artslister!$A$1:$W$100,8,FALSE)</f>
        <v>Brassicales</v>
      </c>
      <c r="T2400" t="str">
        <f>VLOOKUP($D2400,Artslister!$A$1:$W$100,9,FALSE)</f>
        <v>Brassicaceae</v>
      </c>
      <c r="U2400" t="str">
        <f>VLOOKUP($D2400,Artslister!$A$1:$W$100,10,FALSE)</f>
        <v>Noccaea</v>
      </c>
      <c r="V2400" t="str">
        <f>VLOOKUP($D2400,Artslister!$A$1:$W$100,11,FALSE)</f>
        <v>caerulescens</v>
      </c>
      <c r="W2400">
        <f>VLOOKUP($D2400,Artslister!$A$1:$W$100,12,FALSE)</f>
        <v>0</v>
      </c>
      <c r="X2400" t="str">
        <f>VLOOKUP($D2400,Artslister!$A$1:$W$100,13,FALSE)</f>
        <v>(J.Presl &amp; C.Presl) F.K.Mey.</v>
      </c>
      <c r="Y2400" t="str">
        <f>VLOOKUP($D2400,Artslister!$A$1:$W$100,15,FALSE)</f>
        <v>NA</v>
      </c>
      <c r="Z2400" t="str">
        <f>VLOOKUP($D2400,Artslister!$A$1:$W$100,17,FALSE)</f>
        <v>PH</v>
      </c>
    </row>
    <row r="2401" spans="1:26" x14ac:dyDescent="0.3">
      <c r="A2401" t="s">
        <v>75</v>
      </c>
      <c r="B2401">
        <v>2020</v>
      </c>
      <c r="C2401" t="s">
        <v>1405</v>
      </c>
      <c r="D2401" t="s">
        <v>1734</v>
      </c>
      <c r="E2401">
        <v>0.1</v>
      </c>
      <c r="G2401">
        <v>1</v>
      </c>
      <c r="M2401" t="str">
        <f>VLOOKUP($D2401,Artslister!$A$1:$W$100,2,FALSE)</f>
        <v>Noccaea caerulescens</v>
      </c>
      <c r="N2401" t="str">
        <f>VLOOKUP($D2401,Artslister!$A$1:$W$100,3,FALSE)</f>
        <v>101278</v>
      </c>
      <c r="O2401" t="str">
        <f>VLOOKUP($D2401,Artslister!$A$1:$W$100,4,FALSE)</f>
        <v>144118</v>
      </c>
      <c r="P2401" t="str">
        <f>VLOOKUP($D2401,Artslister!$A$1:$W$100,5,FALSE)</f>
        <v>Plantae</v>
      </c>
      <c r="Q2401" t="str">
        <f>VLOOKUP($D2401,Artslister!$A$1:$W$100,6,FALSE)</f>
        <v>Magnoliophyta</v>
      </c>
      <c r="R2401" t="str">
        <f>VLOOKUP($D2401,Artslister!$A$1:$W$100,7,FALSE)</f>
        <v>Eudicots</v>
      </c>
      <c r="S2401" t="str">
        <f>VLOOKUP($D2401,Artslister!$A$1:$W$100,8,FALSE)</f>
        <v>Brassicales</v>
      </c>
      <c r="T2401" t="str">
        <f>VLOOKUP($D2401,Artslister!$A$1:$W$100,9,FALSE)</f>
        <v>Brassicaceae</v>
      </c>
      <c r="U2401" t="str">
        <f>VLOOKUP($D2401,Artslister!$A$1:$W$100,10,FALSE)</f>
        <v>Noccaea</v>
      </c>
      <c r="V2401" t="str">
        <f>VLOOKUP($D2401,Artslister!$A$1:$W$100,11,FALSE)</f>
        <v>caerulescens</v>
      </c>
      <c r="W2401">
        <f>VLOOKUP($D2401,Artslister!$A$1:$W$100,12,FALSE)</f>
        <v>0</v>
      </c>
      <c r="X2401" t="str">
        <f>VLOOKUP($D2401,Artslister!$A$1:$W$100,13,FALSE)</f>
        <v>(J.Presl &amp; C.Presl) F.K.Mey.</v>
      </c>
      <c r="Y2401" t="str">
        <f>VLOOKUP($D2401,Artslister!$A$1:$W$100,15,FALSE)</f>
        <v>NA</v>
      </c>
      <c r="Z2401" t="str">
        <f>VLOOKUP($D2401,Artslister!$A$1:$W$100,17,FALSE)</f>
        <v>PH</v>
      </c>
    </row>
    <row r="2402" spans="1:26" x14ac:dyDescent="0.3">
      <c r="A2402" t="s">
        <v>98</v>
      </c>
      <c r="B2402">
        <v>2020</v>
      </c>
      <c r="C2402" t="s">
        <v>1567</v>
      </c>
      <c r="D2402" t="s">
        <v>1734</v>
      </c>
      <c r="E2402">
        <v>0.1</v>
      </c>
      <c r="G2402">
        <v>1</v>
      </c>
      <c r="L2402" s="21" t="s">
        <v>529</v>
      </c>
      <c r="M2402" t="str">
        <f>VLOOKUP($D2402,Artslister!$A$1:$W$100,2,FALSE)</f>
        <v>Noccaea caerulescens</v>
      </c>
      <c r="N2402" t="str">
        <f>VLOOKUP($D2402,Artslister!$A$1:$W$100,3,FALSE)</f>
        <v>101278</v>
      </c>
      <c r="O2402" t="str">
        <f>VLOOKUP($D2402,Artslister!$A$1:$W$100,4,FALSE)</f>
        <v>144118</v>
      </c>
      <c r="P2402" t="str">
        <f>VLOOKUP($D2402,Artslister!$A$1:$W$100,5,FALSE)</f>
        <v>Plantae</v>
      </c>
      <c r="Q2402" t="str">
        <f>VLOOKUP($D2402,Artslister!$A$1:$W$100,6,FALSE)</f>
        <v>Magnoliophyta</v>
      </c>
      <c r="R2402" t="str">
        <f>VLOOKUP($D2402,Artslister!$A$1:$W$100,7,FALSE)</f>
        <v>Eudicots</v>
      </c>
      <c r="S2402" t="str">
        <f>VLOOKUP($D2402,Artslister!$A$1:$W$100,8,FALSE)</f>
        <v>Brassicales</v>
      </c>
      <c r="T2402" t="str">
        <f>VLOOKUP($D2402,Artslister!$A$1:$W$100,9,FALSE)</f>
        <v>Brassicaceae</v>
      </c>
      <c r="U2402" t="str">
        <f>VLOOKUP($D2402,Artslister!$A$1:$W$100,10,FALSE)</f>
        <v>Noccaea</v>
      </c>
      <c r="V2402" t="str">
        <f>VLOOKUP($D2402,Artslister!$A$1:$W$100,11,FALSE)</f>
        <v>caerulescens</v>
      </c>
      <c r="W2402">
        <f>VLOOKUP($D2402,Artslister!$A$1:$W$100,12,FALSE)</f>
        <v>0</v>
      </c>
      <c r="X2402" t="str">
        <f>VLOOKUP($D2402,Artslister!$A$1:$W$100,13,FALSE)</f>
        <v>(J.Presl &amp; C.Presl) F.K.Mey.</v>
      </c>
      <c r="Y2402" t="str">
        <f>VLOOKUP($D2402,Artslister!$A$1:$W$100,15,FALSE)</f>
        <v>NA</v>
      </c>
      <c r="Z2402" t="str">
        <f>VLOOKUP($D2402,Artslister!$A$1:$W$100,17,FALSE)</f>
        <v>PH</v>
      </c>
    </row>
    <row r="2403" spans="1:26" x14ac:dyDescent="0.3">
      <c r="A2403" t="s">
        <v>85</v>
      </c>
      <c r="B2403">
        <v>2020</v>
      </c>
      <c r="C2403" t="s">
        <v>1586</v>
      </c>
      <c r="D2403" t="s">
        <v>1734</v>
      </c>
      <c r="E2403">
        <v>1</v>
      </c>
      <c r="G2403">
        <v>1</v>
      </c>
      <c r="L2403" s="21" t="s">
        <v>529</v>
      </c>
      <c r="M2403" t="str">
        <f>VLOOKUP($D2403,Artslister!$A$1:$W$100,2,FALSE)</f>
        <v>Noccaea caerulescens</v>
      </c>
      <c r="N2403" t="str">
        <f>VLOOKUP($D2403,Artslister!$A$1:$W$100,3,FALSE)</f>
        <v>101278</v>
      </c>
      <c r="O2403" t="str">
        <f>VLOOKUP($D2403,Artslister!$A$1:$W$100,4,FALSE)</f>
        <v>144118</v>
      </c>
      <c r="P2403" t="str">
        <f>VLOOKUP($D2403,Artslister!$A$1:$W$100,5,FALSE)</f>
        <v>Plantae</v>
      </c>
      <c r="Q2403" t="str">
        <f>VLOOKUP($D2403,Artslister!$A$1:$W$100,6,FALSE)</f>
        <v>Magnoliophyta</v>
      </c>
      <c r="R2403" t="str">
        <f>VLOOKUP($D2403,Artslister!$A$1:$W$100,7,FALSE)</f>
        <v>Eudicots</v>
      </c>
      <c r="S2403" t="str">
        <f>VLOOKUP($D2403,Artslister!$A$1:$W$100,8,FALSE)</f>
        <v>Brassicales</v>
      </c>
      <c r="T2403" t="str">
        <f>VLOOKUP($D2403,Artslister!$A$1:$W$100,9,FALSE)</f>
        <v>Brassicaceae</v>
      </c>
      <c r="U2403" t="str">
        <f>VLOOKUP($D2403,Artslister!$A$1:$W$100,10,FALSE)</f>
        <v>Noccaea</v>
      </c>
      <c r="V2403" t="str">
        <f>VLOOKUP($D2403,Artslister!$A$1:$W$100,11,FALSE)</f>
        <v>caerulescens</v>
      </c>
      <c r="W2403">
        <f>VLOOKUP($D2403,Artslister!$A$1:$W$100,12,FALSE)</f>
        <v>0</v>
      </c>
      <c r="X2403" t="str">
        <f>VLOOKUP($D2403,Artslister!$A$1:$W$100,13,FALSE)</f>
        <v>(J.Presl &amp; C.Presl) F.K.Mey.</v>
      </c>
      <c r="Y2403" t="str">
        <f>VLOOKUP($D2403,Artslister!$A$1:$W$100,15,FALSE)</f>
        <v>NA</v>
      </c>
      <c r="Z2403" t="str">
        <f>VLOOKUP($D2403,Artslister!$A$1:$W$100,17,FALSE)</f>
        <v>PH</v>
      </c>
    </row>
    <row r="2404" spans="1:26" x14ac:dyDescent="0.3">
      <c r="A2404" t="s">
        <v>85</v>
      </c>
      <c r="B2404">
        <v>2020</v>
      </c>
      <c r="C2404" t="s">
        <v>1589</v>
      </c>
      <c r="D2404" t="s">
        <v>1734</v>
      </c>
      <c r="E2404">
        <v>1</v>
      </c>
      <c r="G2404">
        <v>1</v>
      </c>
      <c r="L2404" s="21" t="s">
        <v>529</v>
      </c>
      <c r="M2404" t="str">
        <f>VLOOKUP($D2404,Artslister!$A$1:$W$100,2,FALSE)</f>
        <v>Noccaea caerulescens</v>
      </c>
      <c r="N2404" t="str">
        <f>VLOOKUP($D2404,Artslister!$A$1:$W$100,3,FALSE)</f>
        <v>101278</v>
      </c>
      <c r="O2404" t="str">
        <f>VLOOKUP($D2404,Artslister!$A$1:$W$100,4,FALSE)</f>
        <v>144118</v>
      </c>
      <c r="P2404" t="str">
        <f>VLOOKUP($D2404,Artslister!$A$1:$W$100,5,FALSE)</f>
        <v>Plantae</v>
      </c>
      <c r="Q2404" t="str">
        <f>VLOOKUP($D2404,Artslister!$A$1:$W$100,6,FALSE)</f>
        <v>Magnoliophyta</v>
      </c>
      <c r="R2404" t="str">
        <f>VLOOKUP($D2404,Artslister!$A$1:$W$100,7,FALSE)</f>
        <v>Eudicots</v>
      </c>
      <c r="S2404" t="str">
        <f>VLOOKUP($D2404,Artslister!$A$1:$W$100,8,FALSE)</f>
        <v>Brassicales</v>
      </c>
      <c r="T2404" t="str">
        <f>VLOOKUP($D2404,Artslister!$A$1:$W$100,9,FALSE)</f>
        <v>Brassicaceae</v>
      </c>
      <c r="U2404" t="str">
        <f>VLOOKUP($D2404,Artslister!$A$1:$W$100,10,FALSE)</f>
        <v>Noccaea</v>
      </c>
      <c r="V2404" t="str">
        <f>VLOOKUP($D2404,Artslister!$A$1:$W$100,11,FALSE)</f>
        <v>caerulescens</v>
      </c>
      <c r="W2404">
        <f>VLOOKUP($D2404,Artslister!$A$1:$W$100,12,FALSE)</f>
        <v>0</v>
      </c>
      <c r="X2404" t="str">
        <f>VLOOKUP($D2404,Artslister!$A$1:$W$100,13,FALSE)</f>
        <v>(J.Presl &amp; C.Presl) F.K.Mey.</v>
      </c>
      <c r="Y2404" t="str">
        <f>VLOOKUP($D2404,Artslister!$A$1:$W$100,15,FALSE)</f>
        <v>NA</v>
      </c>
      <c r="Z2404" t="str">
        <f>VLOOKUP($D2404,Artslister!$A$1:$W$100,17,FALSE)</f>
        <v>PH</v>
      </c>
    </row>
    <row r="2405" spans="1:26" x14ac:dyDescent="0.3">
      <c r="A2405" t="s">
        <v>85</v>
      </c>
      <c r="B2405">
        <v>2020</v>
      </c>
      <c r="C2405" t="s">
        <v>1590</v>
      </c>
      <c r="D2405" t="s">
        <v>1734</v>
      </c>
      <c r="E2405">
        <v>0.1</v>
      </c>
      <c r="G2405">
        <v>1</v>
      </c>
      <c r="L2405" s="21" t="s">
        <v>529</v>
      </c>
      <c r="M2405" t="str">
        <f>VLOOKUP($D2405,Artslister!$A$1:$W$100,2,FALSE)</f>
        <v>Noccaea caerulescens</v>
      </c>
      <c r="N2405" t="str">
        <f>VLOOKUP($D2405,Artslister!$A$1:$W$100,3,FALSE)</f>
        <v>101278</v>
      </c>
      <c r="O2405" t="str">
        <f>VLOOKUP($D2405,Artslister!$A$1:$W$100,4,FALSE)</f>
        <v>144118</v>
      </c>
      <c r="P2405" t="str">
        <f>VLOOKUP($D2405,Artslister!$A$1:$W$100,5,FALSE)</f>
        <v>Plantae</v>
      </c>
      <c r="Q2405" t="str">
        <f>VLOOKUP($D2405,Artslister!$A$1:$W$100,6,FALSE)</f>
        <v>Magnoliophyta</v>
      </c>
      <c r="R2405" t="str">
        <f>VLOOKUP($D2405,Artslister!$A$1:$W$100,7,FALSE)</f>
        <v>Eudicots</v>
      </c>
      <c r="S2405" t="str">
        <f>VLOOKUP($D2405,Artslister!$A$1:$W$100,8,FALSE)</f>
        <v>Brassicales</v>
      </c>
      <c r="T2405" t="str">
        <f>VLOOKUP($D2405,Artslister!$A$1:$W$100,9,FALSE)</f>
        <v>Brassicaceae</v>
      </c>
      <c r="U2405" t="str">
        <f>VLOOKUP($D2405,Artslister!$A$1:$W$100,10,FALSE)</f>
        <v>Noccaea</v>
      </c>
      <c r="V2405" t="str">
        <f>VLOOKUP($D2405,Artslister!$A$1:$W$100,11,FALSE)</f>
        <v>caerulescens</v>
      </c>
      <c r="W2405">
        <f>VLOOKUP($D2405,Artslister!$A$1:$W$100,12,FALSE)</f>
        <v>0</v>
      </c>
      <c r="X2405" t="str">
        <f>VLOOKUP($D2405,Artslister!$A$1:$W$100,13,FALSE)</f>
        <v>(J.Presl &amp; C.Presl) F.K.Mey.</v>
      </c>
      <c r="Y2405" t="str">
        <f>VLOOKUP($D2405,Artslister!$A$1:$W$100,15,FALSE)</f>
        <v>NA</v>
      </c>
      <c r="Z2405" t="str">
        <f>VLOOKUP($D2405,Artslister!$A$1:$W$100,17,FALSE)</f>
        <v>PH</v>
      </c>
    </row>
    <row r="2406" spans="1:26" x14ac:dyDescent="0.3">
      <c r="A2406" t="s">
        <v>85</v>
      </c>
      <c r="B2406">
        <v>2020</v>
      </c>
      <c r="C2406" t="s">
        <v>1591</v>
      </c>
      <c r="D2406" t="s">
        <v>1734</v>
      </c>
      <c r="E2406">
        <v>0.1</v>
      </c>
      <c r="G2406">
        <v>1</v>
      </c>
      <c r="L2406" s="21" t="s">
        <v>529</v>
      </c>
      <c r="M2406" t="str">
        <f>VLOOKUP($D2406,Artslister!$A$1:$W$100,2,FALSE)</f>
        <v>Noccaea caerulescens</v>
      </c>
      <c r="N2406" t="str">
        <f>VLOOKUP($D2406,Artslister!$A$1:$W$100,3,FALSE)</f>
        <v>101278</v>
      </c>
      <c r="O2406" t="str">
        <f>VLOOKUP($D2406,Artslister!$A$1:$W$100,4,FALSE)</f>
        <v>144118</v>
      </c>
      <c r="P2406" t="str">
        <f>VLOOKUP($D2406,Artslister!$A$1:$W$100,5,FALSE)</f>
        <v>Plantae</v>
      </c>
      <c r="Q2406" t="str">
        <f>VLOOKUP($D2406,Artslister!$A$1:$W$100,6,FALSE)</f>
        <v>Magnoliophyta</v>
      </c>
      <c r="R2406" t="str">
        <f>VLOOKUP($D2406,Artslister!$A$1:$W$100,7,FALSE)</f>
        <v>Eudicots</v>
      </c>
      <c r="S2406" t="str">
        <f>VLOOKUP($D2406,Artslister!$A$1:$W$100,8,FALSE)</f>
        <v>Brassicales</v>
      </c>
      <c r="T2406" t="str">
        <f>VLOOKUP($D2406,Artslister!$A$1:$W$100,9,FALSE)</f>
        <v>Brassicaceae</v>
      </c>
      <c r="U2406" t="str">
        <f>VLOOKUP($D2406,Artslister!$A$1:$W$100,10,FALSE)</f>
        <v>Noccaea</v>
      </c>
      <c r="V2406" t="str">
        <f>VLOOKUP($D2406,Artslister!$A$1:$W$100,11,FALSE)</f>
        <v>caerulescens</v>
      </c>
      <c r="W2406">
        <f>VLOOKUP($D2406,Artslister!$A$1:$W$100,12,FALSE)</f>
        <v>0</v>
      </c>
      <c r="X2406" t="str">
        <f>VLOOKUP($D2406,Artslister!$A$1:$W$100,13,FALSE)</f>
        <v>(J.Presl &amp; C.Presl) F.K.Mey.</v>
      </c>
      <c r="Y2406" t="str">
        <f>VLOOKUP($D2406,Artslister!$A$1:$W$100,15,FALSE)</f>
        <v>NA</v>
      </c>
      <c r="Z2406" t="str">
        <f>VLOOKUP($D2406,Artslister!$A$1:$W$100,17,FALSE)</f>
        <v>PH</v>
      </c>
    </row>
    <row r="2407" spans="1:26" x14ac:dyDescent="0.3">
      <c r="A2407" t="s">
        <v>85</v>
      </c>
      <c r="B2407">
        <v>2020</v>
      </c>
      <c r="C2407" t="s">
        <v>1593</v>
      </c>
      <c r="D2407" t="s">
        <v>1734</v>
      </c>
      <c r="E2407">
        <v>1</v>
      </c>
      <c r="G2407">
        <v>1</v>
      </c>
      <c r="L2407" s="21" t="s">
        <v>529</v>
      </c>
      <c r="M2407" t="str">
        <f>VLOOKUP($D2407,Artslister!$A$1:$W$100,2,FALSE)</f>
        <v>Noccaea caerulescens</v>
      </c>
      <c r="N2407" t="str">
        <f>VLOOKUP($D2407,Artslister!$A$1:$W$100,3,FALSE)</f>
        <v>101278</v>
      </c>
      <c r="O2407" t="str">
        <f>VLOOKUP($D2407,Artslister!$A$1:$W$100,4,FALSE)</f>
        <v>144118</v>
      </c>
      <c r="P2407" t="str">
        <f>VLOOKUP($D2407,Artslister!$A$1:$W$100,5,FALSE)</f>
        <v>Plantae</v>
      </c>
      <c r="Q2407" t="str">
        <f>VLOOKUP($D2407,Artslister!$A$1:$W$100,6,FALSE)</f>
        <v>Magnoliophyta</v>
      </c>
      <c r="R2407" t="str">
        <f>VLOOKUP($D2407,Artslister!$A$1:$W$100,7,FALSE)</f>
        <v>Eudicots</v>
      </c>
      <c r="S2407" t="str">
        <f>VLOOKUP($D2407,Artslister!$A$1:$W$100,8,FALSE)</f>
        <v>Brassicales</v>
      </c>
      <c r="T2407" t="str">
        <f>VLOOKUP($D2407,Artslister!$A$1:$W$100,9,FALSE)</f>
        <v>Brassicaceae</v>
      </c>
      <c r="U2407" t="str">
        <f>VLOOKUP($D2407,Artslister!$A$1:$W$100,10,FALSE)</f>
        <v>Noccaea</v>
      </c>
      <c r="V2407" t="str">
        <f>VLOOKUP($D2407,Artslister!$A$1:$W$100,11,FALSE)</f>
        <v>caerulescens</v>
      </c>
      <c r="W2407">
        <f>VLOOKUP($D2407,Artslister!$A$1:$W$100,12,FALSE)</f>
        <v>0</v>
      </c>
      <c r="X2407" t="str">
        <f>VLOOKUP($D2407,Artslister!$A$1:$W$100,13,FALSE)</f>
        <v>(J.Presl &amp; C.Presl) F.K.Mey.</v>
      </c>
      <c r="Y2407" t="str">
        <f>VLOOKUP($D2407,Artslister!$A$1:$W$100,15,FALSE)</f>
        <v>NA</v>
      </c>
      <c r="Z2407" t="str">
        <f>VLOOKUP($D2407,Artslister!$A$1:$W$100,17,FALSE)</f>
        <v>PH</v>
      </c>
    </row>
    <row r="2408" spans="1:26" x14ac:dyDescent="0.3">
      <c r="A2408" t="s">
        <v>85</v>
      </c>
      <c r="B2408">
        <v>2020</v>
      </c>
      <c r="C2408" t="s">
        <v>1594</v>
      </c>
      <c r="D2408" t="s">
        <v>1734</v>
      </c>
      <c r="E2408">
        <v>0.1</v>
      </c>
      <c r="G2408">
        <v>1</v>
      </c>
      <c r="L2408" s="21" t="s">
        <v>529</v>
      </c>
      <c r="M2408" t="str">
        <f>VLOOKUP($D2408,Artslister!$A$1:$W$100,2,FALSE)</f>
        <v>Noccaea caerulescens</v>
      </c>
      <c r="N2408" t="str">
        <f>VLOOKUP($D2408,Artslister!$A$1:$W$100,3,FALSE)</f>
        <v>101278</v>
      </c>
      <c r="O2408" t="str">
        <f>VLOOKUP($D2408,Artslister!$A$1:$W$100,4,FALSE)</f>
        <v>144118</v>
      </c>
      <c r="P2408" t="str">
        <f>VLOOKUP($D2408,Artslister!$A$1:$W$100,5,FALSE)</f>
        <v>Plantae</v>
      </c>
      <c r="Q2408" t="str">
        <f>VLOOKUP($D2408,Artslister!$A$1:$W$100,6,FALSE)</f>
        <v>Magnoliophyta</v>
      </c>
      <c r="R2408" t="str">
        <f>VLOOKUP($D2408,Artslister!$A$1:$W$100,7,FALSE)</f>
        <v>Eudicots</v>
      </c>
      <c r="S2408" t="str">
        <f>VLOOKUP($D2408,Artslister!$A$1:$W$100,8,FALSE)</f>
        <v>Brassicales</v>
      </c>
      <c r="T2408" t="str">
        <f>VLOOKUP($D2408,Artslister!$A$1:$W$100,9,FALSE)</f>
        <v>Brassicaceae</v>
      </c>
      <c r="U2408" t="str">
        <f>VLOOKUP($D2408,Artslister!$A$1:$W$100,10,FALSE)</f>
        <v>Noccaea</v>
      </c>
      <c r="V2408" t="str">
        <f>VLOOKUP($D2408,Artslister!$A$1:$W$100,11,FALSE)</f>
        <v>caerulescens</v>
      </c>
      <c r="W2408">
        <f>VLOOKUP($D2408,Artslister!$A$1:$W$100,12,FALSE)</f>
        <v>0</v>
      </c>
      <c r="X2408" t="str">
        <f>VLOOKUP($D2408,Artslister!$A$1:$W$100,13,FALSE)</f>
        <v>(J.Presl &amp; C.Presl) F.K.Mey.</v>
      </c>
      <c r="Y2408" t="str">
        <f>VLOOKUP($D2408,Artslister!$A$1:$W$100,15,FALSE)</f>
        <v>NA</v>
      </c>
      <c r="Z2408" t="str">
        <f>VLOOKUP($D2408,Artslister!$A$1:$W$100,17,FALSE)</f>
        <v>PH</v>
      </c>
    </row>
    <row r="2409" spans="1:26" x14ac:dyDescent="0.3">
      <c r="A2409" t="s">
        <v>85</v>
      </c>
      <c r="B2409">
        <v>2020</v>
      </c>
      <c r="C2409" t="s">
        <v>1595</v>
      </c>
      <c r="D2409" t="s">
        <v>1734</v>
      </c>
      <c r="E2409">
        <v>1</v>
      </c>
      <c r="G2409">
        <v>1</v>
      </c>
      <c r="L2409" s="21" t="s">
        <v>529</v>
      </c>
      <c r="M2409" t="str">
        <f>VLOOKUP($D2409,Artslister!$A$1:$W$100,2,FALSE)</f>
        <v>Noccaea caerulescens</v>
      </c>
      <c r="N2409" t="str">
        <f>VLOOKUP($D2409,Artslister!$A$1:$W$100,3,FALSE)</f>
        <v>101278</v>
      </c>
      <c r="O2409" t="str">
        <f>VLOOKUP($D2409,Artslister!$A$1:$W$100,4,FALSE)</f>
        <v>144118</v>
      </c>
      <c r="P2409" t="str">
        <f>VLOOKUP($D2409,Artslister!$A$1:$W$100,5,FALSE)</f>
        <v>Plantae</v>
      </c>
      <c r="Q2409" t="str">
        <f>VLOOKUP($D2409,Artslister!$A$1:$W$100,6,FALSE)</f>
        <v>Magnoliophyta</v>
      </c>
      <c r="R2409" t="str">
        <f>VLOOKUP($D2409,Artslister!$A$1:$W$100,7,FALSE)</f>
        <v>Eudicots</v>
      </c>
      <c r="S2409" t="str">
        <f>VLOOKUP($D2409,Artslister!$A$1:$W$100,8,FALSE)</f>
        <v>Brassicales</v>
      </c>
      <c r="T2409" t="str">
        <f>VLOOKUP($D2409,Artslister!$A$1:$W$100,9,FALSE)</f>
        <v>Brassicaceae</v>
      </c>
      <c r="U2409" t="str">
        <f>VLOOKUP($D2409,Artslister!$A$1:$W$100,10,FALSE)</f>
        <v>Noccaea</v>
      </c>
      <c r="V2409" t="str">
        <f>VLOOKUP($D2409,Artslister!$A$1:$W$100,11,FALSE)</f>
        <v>caerulescens</v>
      </c>
      <c r="W2409">
        <f>VLOOKUP($D2409,Artslister!$A$1:$W$100,12,FALSE)</f>
        <v>0</v>
      </c>
      <c r="X2409" t="str">
        <f>VLOOKUP($D2409,Artslister!$A$1:$W$100,13,FALSE)</f>
        <v>(J.Presl &amp; C.Presl) F.K.Mey.</v>
      </c>
      <c r="Y2409" t="str">
        <f>VLOOKUP($D2409,Artslister!$A$1:$W$100,15,FALSE)</f>
        <v>NA</v>
      </c>
      <c r="Z2409" t="str">
        <f>VLOOKUP($D2409,Artslister!$A$1:$W$100,17,FALSE)</f>
        <v>PH</v>
      </c>
    </row>
    <row r="2410" spans="1:26" x14ac:dyDescent="0.3">
      <c r="A2410" t="s">
        <v>41</v>
      </c>
      <c r="B2410">
        <v>2021</v>
      </c>
      <c r="C2410" t="s">
        <v>1072</v>
      </c>
      <c r="D2410" t="s">
        <v>1734</v>
      </c>
      <c r="E2410">
        <v>0.1</v>
      </c>
      <c r="G2410">
        <v>1</v>
      </c>
      <c r="M2410" t="str">
        <f>VLOOKUP($D2410,Artslister!$A$1:$W$100,2,FALSE)</f>
        <v>Noccaea caerulescens</v>
      </c>
      <c r="N2410" t="str">
        <f>VLOOKUP($D2410,Artslister!$A$1:$W$100,3,FALSE)</f>
        <v>101278</v>
      </c>
      <c r="O2410" t="str">
        <f>VLOOKUP($D2410,Artslister!$A$1:$W$100,4,FALSE)</f>
        <v>144118</v>
      </c>
      <c r="P2410" t="str">
        <f>VLOOKUP($D2410,Artslister!$A$1:$W$100,5,FALSE)</f>
        <v>Plantae</v>
      </c>
      <c r="Q2410" t="str">
        <f>VLOOKUP($D2410,Artslister!$A$1:$W$100,6,FALSE)</f>
        <v>Magnoliophyta</v>
      </c>
      <c r="R2410" t="str">
        <f>VLOOKUP($D2410,Artslister!$A$1:$W$100,7,FALSE)</f>
        <v>Eudicots</v>
      </c>
      <c r="S2410" t="str">
        <f>VLOOKUP($D2410,Artslister!$A$1:$W$100,8,FALSE)</f>
        <v>Brassicales</v>
      </c>
      <c r="T2410" t="str">
        <f>VLOOKUP($D2410,Artslister!$A$1:$W$100,9,FALSE)</f>
        <v>Brassicaceae</v>
      </c>
      <c r="U2410" t="str">
        <f>VLOOKUP($D2410,Artslister!$A$1:$W$100,10,FALSE)</f>
        <v>Noccaea</v>
      </c>
      <c r="V2410" t="str">
        <f>VLOOKUP($D2410,Artslister!$A$1:$W$100,11,FALSE)</f>
        <v>caerulescens</v>
      </c>
      <c r="W2410">
        <f>VLOOKUP($D2410,Artslister!$A$1:$W$100,12,FALSE)</f>
        <v>0</v>
      </c>
      <c r="X2410" t="str">
        <f>VLOOKUP($D2410,Artslister!$A$1:$W$100,13,FALSE)</f>
        <v>(J.Presl &amp; C.Presl) F.K.Mey.</v>
      </c>
      <c r="Y2410" t="str">
        <f>VLOOKUP($D2410,Artslister!$A$1:$W$100,15,FALSE)</f>
        <v>NA</v>
      </c>
      <c r="Z2410" t="str">
        <f>VLOOKUP($D2410,Artslister!$A$1:$W$100,17,FALSE)</f>
        <v>PH</v>
      </c>
    </row>
    <row r="2411" spans="1:26" x14ac:dyDescent="0.3">
      <c r="A2411" t="s">
        <v>41</v>
      </c>
      <c r="B2411">
        <v>2021</v>
      </c>
      <c r="C2411" t="s">
        <v>1073</v>
      </c>
      <c r="D2411" t="s">
        <v>1734</v>
      </c>
      <c r="E2411">
        <v>0.1</v>
      </c>
      <c r="G2411">
        <v>1</v>
      </c>
      <c r="M2411" t="str">
        <f>VLOOKUP($D2411,Artslister!$A$1:$W$100,2,FALSE)</f>
        <v>Noccaea caerulescens</v>
      </c>
      <c r="N2411" t="str">
        <f>VLOOKUP($D2411,Artslister!$A$1:$W$100,3,FALSE)</f>
        <v>101278</v>
      </c>
      <c r="O2411" t="str">
        <f>VLOOKUP($D2411,Artslister!$A$1:$W$100,4,FALSE)</f>
        <v>144118</v>
      </c>
      <c r="P2411" t="str">
        <f>VLOOKUP($D2411,Artslister!$A$1:$W$100,5,FALSE)</f>
        <v>Plantae</v>
      </c>
      <c r="Q2411" t="str">
        <f>VLOOKUP($D2411,Artslister!$A$1:$W$100,6,FALSE)</f>
        <v>Magnoliophyta</v>
      </c>
      <c r="R2411" t="str">
        <f>VLOOKUP($D2411,Artslister!$A$1:$W$100,7,FALSE)</f>
        <v>Eudicots</v>
      </c>
      <c r="S2411" t="str">
        <f>VLOOKUP($D2411,Artslister!$A$1:$W$100,8,FALSE)</f>
        <v>Brassicales</v>
      </c>
      <c r="T2411" t="str">
        <f>VLOOKUP($D2411,Artslister!$A$1:$W$100,9,FALSE)</f>
        <v>Brassicaceae</v>
      </c>
      <c r="U2411" t="str">
        <f>VLOOKUP($D2411,Artslister!$A$1:$W$100,10,FALSE)</f>
        <v>Noccaea</v>
      </c>
      <c r="V2411" t="str">
        <f>VLOOKUP($D2411,Artslister!$A$1:$W$100,11,FALSE)</f>
        <v>caerulescens</v>
      </c>
      <c r="W2411">
        <f>VLOOKUP($D2411,Artslister!$A$1:$W$100,12,FALSE)</f>
        <v>0</v>
      </c>
      <c r="X2411" t="str">
        <f>VLOOKUP($D2411,Artslister!$A$1:$W$100,13,FALSE)</f>
        <v>(J.Presl &amp; C.Presl) F.K.Mey.</v>
      </c>
      <c r="Y2411" t="str">
        <f>VLOOKUP($D2411,Artslister!$A$1:$W$100,15,FALSE)</f>
        <v>NA</v>
      </c>
      <c r="Z2411" t="str">
        <f>VLOOKUP($D2411,Artslister!$A$1:$W$100,17,FALSE)</f>
        <v>PH</v>
      </c>
    </row>
    <row r="2412" spans="1:26" x14ac:dyDescent="0.3">
      <c r="A2412" t="s">
        <v>41</v>
      </c>
      <c r="B2412">
        <v>2021</v>
      </c>
      <c r="C2412" t="s">
        <v>1068</v>
      </c>
      <c r="D2412" t="s">
        <v>1734</v>
      </c>
      <c r="E2412">
        <v>1</v>
      </c>
      <c r="G2412">
        <v>1</v>
      </c>
      <c r="M2412" t="str">
        <f>VLOOKUP($D2412,Artslister!$A$1:$W$100,2,FALSE)</f>
        <v>Noccaea caerulescens</v>
      </c>
      <c r="N2412" t="str">
        <f>VLOOKUP($D2412,Artslister!$A$1:$W$100,3,FALSE)</f>
        <v>101278</v>
      </c>
      <c r="O2412" t="str">
        <f>VLOOKUP($D2412,Artslister!$A$1:$W$100,4,FALSE)</f>
        <v>144118</v>
      </c>
      <c r="P2412" t="str">
        <f>VLOOKUP($D2412,Artslister!$A$1:$W$100,5,FALSE)</f>
        <v>Plantae</v>
      </c>
      <c r="Q2412" t="str">
        <f>VLOOKUP($D2412,Artslister!$A$1:$W$100,6,FALSE)</f>
        <v>Magnoliophyta</v>
      </c>
      <c r="R2412" t="str">
        <f>VLOOKUP($D2412,Artslister!$A$1:$W$100,7,FALSE)</f>
        <v>Eudicots</v>
      </c>
      <c r="S2412" t="str">
        <f>VLOOKUP($D2412,Artslister!$A$1:$W$100,8,FALSE)</f>
        <v>Brassicales</v>
      </c>
      <c r="T2412" t="str">
        <f>VLOOKUP($D2412,Artslister!$A$1:$W$100,9,FALSE)</f>
        <v>Brassicaceae</v>
      </c>
      <c r="U2412" t="str">
        <f>VLOOKUP($D2412,Artslister!$A$1:$W$100,10,FALSE)</f>
        <v>Noccaea</v>
      </c>
      <c r="V2412" t="str">
        <f>VLOOKUP($D2412,Artslister!$A$1:$W$100,11,FALSE)</f>
        <v>caerulescens</v>
      </c>
      <c r="W2412">
        <f>VLOOKUP($D2412,Artslister!$A$1:$W$100,12,FALSE)</f>
        <v>0</v>
      </c>
      <c r="X2412" t="str">
        <f>VLOOKUP($D2412,Artslister!$A$1:$W$100,13,FALSE)</f>
        <v>(J.Presl &amp; C.Presl) F.K.Mey.</v>
      </c>
      <c r="Y2412" t="str">
        <f>VLOOKUP($D2412,Artslister!$A$1:$W$100,15,FALSE)</f>
        <v>NA</v>
      </c>
      <c r="Z2412" t="str">
        <f>VLOOKUP($D2412,Artslister!$A$1:$W$100,17,FALSE)</f>
        <v>PH</v>
      </c>
    </row>
    <row r="2413" spans="1:26" x14ac:dyDescent="0.3">
      <c r="A2413" t="s">
        <v>41</v>
      </c>
      <c r="B2413">
        <v>2021</v>
      </c>
      <c r="C2413" t="s">
        <v>1070</v>
      </c>
      <c r="D2413" t="s">
        <v>1734</v>
      </c>
      <c r="E2413">
        <v>0.1</v>
      </c>
      <c r="G2413">
        <v>1</v>
      </c>
      <c r="M2413" t="str">
        <f>VLOOKUP($D2413,Artslister!$A$1:$W$100,2,FALSE)</f>
        <v>Noccaea caerulescens</v>
      </c>
      <c r="N2413" t="str">
        <f>VLOOKUP($D2413,Artslister!$A$1:$W$100,3,FALSE)</f>
        <v>101278</v>
      </c>
      <c r="O2413" t="str">
        <f>VLOOKUP($D2413,Artslister!$A$1:$W$100,4,FALSE)</f>
        <v>144118</v>
      </c>
      <c r="P2413" t="str">
        <f>VLOOKUP($D2413,Artslister!$A$1:$W$100,5,FALSE)</f>
        <v>Plantae</v>
      </c>
      <c r="Q2413" t="str">
        <f>VLOOKUP($D2413,Artslister!$A$1:$W$100,6,FALSE)</f>
        <v>Magnoliophyta</v>
      </c>
      <c r="R2413" t="str">
        <f>VLOOKUP($D2413,Artslister!$A$1:$W$100,7,FALSE)</f>
        <v>Eudicots</v>
      </c>
      <c r="S2413" t="str">
        <f>VLOOKUP($D2413,Artslister!$A$1:$W$100,8,FALSE)</f>
        <v>Brassicales</v>
      </c>
      <c r="T2413" t="str">
        <f>VLOOKUP($D2413,Artslister!$A$1:$W$100,9,FALSE)</f>
        <v>Brassicaceae</v>
      </c>
      <c r="U2413" t="str">
        <f>VLOOKUP($D2413,Artslister!$A$1:$W$100,10,FALSE)</f>
        <v>Noccaea</v>
      </c>
      <c r="V2413" t="str">
        <f>VLOOKUP($D2413,Artslister!$A$1:$W$100,11,FALSE)</f>
        <v>caerulescens</v>
      </c>
      <c r="W2413">
        <f>VLOOKUP($D2413,Artslister!$A$1:$W$100,12,FALSE)</f>
        <v>0</v>
      </c>
      <c r="X2413" t="str">
        <f>VLOOKUP($D2413,Artslister!$A$1:$W$100,13,FALSE)</f>
        <v>(J.Presl &amp; C.Presl) F.K.Mey.</v>
      </c>
      <c r="Y2413" t="str">
        <f>VLOOKUP($D2413,Artslister!$A$1:$W$100,15,FALSE)</f>
        <v>NA</v>
      </c>
      <c r="Z2413" t="str">
        <f>VLOOKUP($D2413,Artslister!$A$1:$W$100,17,FALSE)</f>
        <v>PH</v>
      </c>
    </row>
    <row r="2414" spans="1:26" x14ac:dyDescent="0.3">
      <c r="A2414" t="s">
        <v>41</v>
      </c>
      <c r="B2414">
        <v>2021</v>
      </c>
      <c r="C2414" t="s">
        <v>1074</v>
      </c>
      <c r="D2414" t="s">
        <v>1734</v>
      </c>
      <c r="E2414">
        <v>0.1</v>
      </c>
      <c r="G2414">
        <v>1</v>
      </c>
      <c r="M2414" t="str">
        <f>VLOOKUP($D2414,Artslister!$A$1:$W$100,2,FALSE)</f>
        <v>Noccaea caerulescens</v>
      </c>
      <c r="N2414" t="str">
        <f>VLOOKUP($D2414,Artslister!$A$1:$W$100,3,FALSE)</f>
        <v>101278</v>
      </c>
      <c r="O2414" t="str">
        <f>VLOOKUP($D2414,Artslister!$A$1:$W$100,4,FALSE)</f>
        <v>144118</v>
      </c>
      <c r="P2414" t="str">
        <f>VLOOKUP($D2414,Artslister!$A$1:$W$100,5,FALSE)</f>
        <v>Plantae</v>
      </c>
      <c r="Q2414" t="str">
        <f>VLOOKUP($D2414,Artslister!$A$1:$W$100,6,FALSE)</f>
        <v>Magnoliophyta</v>
      </c>
      <c r="R2414" t="str">
        <f>VLOOKUP($D2414,Artslister!$A$1:$W$100,7,FALSE)</f>
        <v>Eudicots</v>
      </c>
      <c r="S2414" t="str">
        <f>VLOOKUP($D2414,Artslister!$A$1:$W$100,8,FALSE)</f>
        <v>Brassicales</v>
      </c>
      <c r="T2414" t="str">
        <f>VLOOKUP($D2414,Artslister!$A$1:$W$100,9,FALSE)</f>
        <v>Brassicaceae</v>
      </c>
      <c r="U2414" t="str">
        <f>VLOOKUP($D2414,Artslister!$A$1:$W$100,10,FALSE)</f>
        <v>Noccaea</v>
      </c>
      <c r="V2414" t="str">
        <f>VLOOKUP($D2414,Artslister!$A$1:$W$100,11,FALSE)</f>
        <v>caerulescens</v>
      </c>
      <c r="W2414">
        <f>VLOOKUP($D2414,Artslister!$A$1:$W$100,12,FALSE)</f>
        <v>0</v>
      </c>
      <c r="X2414" t="str">
        <f>VLOOKUP($D2414,Artslister!$A$1:$W$100,13,FALSE)</f>
        <v>(J.Presl &amp; C.Presl) F.K.Mey.</v>
      </c>
      <c r="Y2414" t="str">
        <f>VLOOKUP($D2414,Artslister!$A$1:$W$100,15,FALSE)</f>
        <v>NA</v>
      </c>
      <c r="Z2414" t="str">
        <f>VLOOKUP($D2414,Artslister!$A$1:$W$100,17,FALSE)</f>
        <v>PH</v>
      </c>
    </row>
    <row r="2415" spans="1:26" x14ac:dyDescent="0.3">
      <c r="A2415" t="s">
        <v>41</v>
      </c>
      <c r="B2415">
        <v>2021</v>
      </c>
      <c r="C2415" t="s">
        <v>1071</v>
      </c>
      <c r="D2415" t="s">
        <v>1734</v>
      </c>
      <c r="E2415">
        <v>0.1</v>
      </c>
      <c r="G2415">
        <v>1</v>
      </c>
      <c r="M2415" t="str">
        <f>VLOOKUP($D2415,Artslister!$A$1:$W$100,2,FALSE)</f>
        <v>Noccaea caerulescens</v>
      </c>
      <c r="N2415" t="str">
        <f>VLOOKUP($D2415,Artslister!$A$1:$W$100,3,FALSE)</f>
        <v>101278</v>
      </c>
      <c r="O2415" t="str">
        <f>VLOOKUP($D2415,Artslister!$A$1:$W$100,4,FALSE)</f>
        <v>144118</v>
      </c>
      <c r="P2415" t="str">
        <f>VLOOKUP($D2415,Artslister!$A$1:$W$100,5,FALSE)</f>
        <v>Plantae</v>
      </c>
      <c r="Q2415" t="str">
        <f>VLOOKUP($D2415,Artslister!$A$1:$W$100,6,FALSE)</f>
        <v>Magnoliophyta</v>
      </c>
      <c r="R2415" t="str">
        <f>VLOOKUP($D2415,Artslister!$A$1:$W$100,7,FALSE)</f>
        <v>Eudicots</v>
      </c>
      <c r="S2415" t="str">
        <f>VLOOKUP($D2415,Artslister!$A$1:$W$100,8,FALSE)</f>
        <v>Brassicales</v>
      </c>
      <c r="T2415" t="str">
        <f>VLOOKUP($D2415,Artslister!$A$1:$W$100,9,FALSE)</f>
        <v>Brassicaceae</v>
      </c>
      <c r="U2415" t="str">
        <f>VLOOKUP($D2415,Artslister!$A$1:$W$100,10,FALSE)</f>
        <v>Noccaea</v>
      </c>
      <c r="V2415" t="str">
        <f>VLOOKUP($D2415,Artslister!$A$1:$W$100,11,FALSE)</f>
        <v>caerulescens</v>
      </c>
      <c r="W2415">
        <f>VLOOKUP($D2415,Artslister!$A$1:$W$100,12,FALSE)</f>
        <v>0</v>
      </c>
      <c r="X2415" t="str">
        <f>VLOOKUP($D2415,Artslister!$A$1:$W$100,13,FALSE)</f>
        <v>(J.Presl &amp; C.Presl) F.K.Mey.</v>
      </c>
      <c r="Y2415" t="str">
        <f>VLOOKUP($D2415,Artslister!$A$1:$W$100,15,FALSE)</f>
        <v>NA</v>
      </c>
      <c r="Z2415" t="str">
        <f>VLOOKUP($D2415,Artslister!$A$1:$W$100,17,FALSE)</f>
        <v>PH</v>
      </c>
    </row>
    <row r="2416" spans="1:26" x14ac:dyDescent="0.3">
      <c r="A2416" t="s">
        <v>41</v>
      </c>
      <c r="B2416">
        <v>2021</v>
      </c>
      <c r="C2416" t="s">
        <v>1079</v>
      </c>
      <c r="D2416" t="s">
        <v>1734</v>
      </c>
      <c r="E2416">
        <v>0.1</v>
      </c>
      <c r="G2416">
        <v>1</v>
      </c>
      <c r="M2416" t="str">
        <f>VLOOKUP($D2416,Artslister!$A$1:$W$100,2,FALSE)</f>
        <v>Noccaea caerulescens</v>
      </c>
      <c r="N2416" t="str">
        <f>VLOOKUP($D2416,Artslister!$A$1:$W$100,3,FALSE)</f>
        <v>101278</v>
      </c>
      <c r="O2416" t="str">
        <f>VLOOKUP($D2416,Artslister!$A$1:$W$100,4,FALSE)</f>
        <v>144118</v>
      </c>
      <c r="P2416" t="str">
        <f>VLOOKUP($D2416,Artslister!$A$1:$W$100,5,FALSE)</f>
        <v>Plantae</v>
      </c>
      <c r="Q2416" t="str">
        <f>VLOOKUP($D2416,Artslister!$A$1:$W$100,6,FALSE)</f>
        <v>Magnoliophyta</v>
      </c>
      <c r="R2416" t="str">
        <f>VLOOKUP($D2416,Artslister!$A$1:$W$100,7,FALSE)</f>
        <v>Eudicots</v>
      </c>
      <c r="S2416" t="str">
        <f>VLOOKUP($D2416,Artslister!$A$1:$W$100,8,FALSE)</f>
        <v>Brassicales</v>
      </c>
      <c r="T2416" t="str">
        <f>VLOOKUP($D2416,Artslister!$A$1:$W$100,9,FALSE)</f>
        <v>Brassicaceae</v>
      </c>
      <c r="U2416" t="str">
        <f>VLOOKUP($D2416,Artslister!$A$1:$W$100,10,FALSE)</f>
        <v>Noccaea</v>
      </c>
      <c r="V2416" t="str">
        <f>VLOOKUP($D2416,Artslister!$A$1:$W$100,11,FALSE)</f>
        <v>caerulescens</v>
      </c>
      <c r="W2416">
        <f>VLOOKUP($D2416,Artslister!$A$1:$W$100,12,FALSE)</f>
        <v>0</v>
      </c>
      <c r="X2416" t="str">
        <f>VLOOKUP($D2416,Artslister!$A$1:$W$100,13,FALSE)</f>
        <v>(J.Presl &amp; C.Presl) F.K.Mey.</v>
      </c>
      <c r="Y2416" t="str">
        <f>VLOOKUP($D2416,Artslister!$A$1:$W$100,15,FALSE)</f>
        <v>NA</v>
      </c>
      <c r="Z2416" t="str">
        <f>VLOOKUP($D2416,Artslister!$A$1:$W$100,17,FALSE)</f>
        <v>PH</v>
      </c>
    </row>
    <row r="2417" spans="1:26" x14ac:dyDescent="0.3">
      <c r="A2417" t="s">
        <v>127</v>
      </c>
      <c r="B2417">
        <v>2021</v>
      </c>
      <c r="C2417" t="s">
        <v>1118</v>
      </c>
      <c r="D2417" t="s">
        <v>1734</v>
      </c>
      <c r="E2417">
        <v>1</v>
      </c>
      <c r="G2417">
        <v>1</v>
      </c>
      <c r="M2417" t="str">
        <f>VLOOKUP($D2417,Artslister!$A$1:$W$100,2,FALSE)</f>
        <v>Noccaea caerulescens</v>
      </c>
      <c r="N2417" t="str">
        <f>VLOOKUP($D2417,Artslister!$A$1:$W$100,3,FALSE)</f>
        <v>101278</v>
      </c>
      <c r="O2417" t="str">
        <f>VLOOKUP($D2417,Artslister!$A$1:$W$100,4,FALSE)</f>
        <v>144118</v>
      </c>
      <c r="P2417" t="str">
        <f>VLOOKUP($D2417,Artslister!$A$1:$W$100,5,FALSE)</f>
        <v>Plantae</v>
      </c>
      <c r="Q2417" t="str">
        <f>VLOOKUP($D2417,Artslister!$A$1:$W$100,6,FALSE)</f>
        <v>Magnoliophyta</v>
      </c>
      <c r="R2417" t="str">
        <f>VLOOKUP($D2417,Artslister!$A$1:$W$100,7,FALSE)</f>
        <v>Eudicots</v>
      </c>
      <c r="S2417" t="str">
        <f>VLOOKUP($D2417,Artslister!$A$1:$W$100,8,FALSE)</f>
        <v>Brassicales</v>
      </c>
      <c r="T2417" t="str">
        <f>VLOOKUP($D2417,Artslister!$A$1:$W$100,9,FALSE)</f>
        <v>Brassicaceae</v>
      </c>
      <c r="U2417" t="str">
        <f>VLOOKUP($D2417,Artslister!$A$1:$W$100,10,FALSE)</f>
        <v>Noccaea</v>
      </c>
      <c r="V2417" t="str">
        <f>VLOOKUP($D2417,Artslister!$A$1:$W$100,11,FALSE)</f>
        <v>caerulescens</v>
      </c>
      <c r="W2417">
        <f>VLOOKUP($D2417,Artslister!$A$1:$W$100,12,FALSE)</f>
        <v>0</v>
      </c>
      <c r="X2417" t="str">
        <f>VLOOKUP($D2417,Artslister!$A$1:$W$100,13,FALSE)</f>
        <v>(J.Presl &amp; C.Presl) F.K.Mey.</v>
      </c>
      <c r="Y2417" t="str">
        <f>VLOOKUP($D2417,Artslister!$A$1:$W$100,15,FALSE)</f>
        <v>NA</v>
      </c>
      <c r="Z2417" t="str">
        <f>VLOOKUP($D2417,Artslister!$A$1:$W$100,17,FALSE)</f>
        <v>PH</v>
      </c>
    </row>
    <row r="2418" spans="1:26" x14ac:dyDescent="0.3">
      <c r="A2418" t="s">
        <v>127</v>
      </c>
      <c r="B2418">
        <v>2021</v>
      </c>
      <c r="C2418" t="s">
        <v>1116</v>
      </c>
      <c r="D2418" t="s">
        <v>1734</v>
      </c>
      <c r="E2418">
        <v>1</v>
      </c>
      <c r="G2418">
        <v>1</v>
      </c>
      <c r="M2418" t="str">
        <f>VLOOKUP($D2418,Artslister!$A$1:$W$100,2,FALSE)</f>
        <v>Noccaea caerulescens</v>
      </c>
      <c r="N2418" t="str">
        <f>VLOOKUP($D2418,Artslister!$A$1:$W$100,3,FALSE)</f>
        <v>101278</v>
      </c>
      <c r="O2418" t="str">
        <f>VLOOKUP($D2418,Artslister!$A$1:$W$100,4,FALSE)</f>
        <v>144118</v>
      </c>
      <c r="P2418" t="str">
        <f>VLOOKUP($D2418,Artslister!$A$1:$W$100,5,FALSE)</f>
        <v>Plantae</v>
      </c>
      <c r="Q2418" t="str">
        <f>VLOOKUP($D2418,Artslister!$A$1:$W$100,6,FALSE)</f>
        <v>Magnoliophyta</v>
      </c>
      <c r="R2418" t="str">
        <f>VLOOKUP($D2418,Artslister!$A$1:$W$100,7,FALSE)</f>
        <v>Eudicots</v>
      </c>
      <c r="S2418" t="str">
        <f>VLOOKUP($D2418,Artslister!$A$1:$W$100,8,FALSE)</f>
        <v>Brassicales</v>
      </c>
      <c r="T2418" t="str">
        <f>VLOOKUP($D2418,Artslister!$A$1:$W$100,9,FALSE)</f>
        <v>Brassicaceae</v>
      </c>
      <c r="U2418" t="str">
        <f>VLOOKUP($D2418,Artslister!$A$1:$W$100,10,FALSE)</f>
        <v>Noccaea</v>
      </c>
      <c r="V2418" t="str">
        <f>VLOOKUP($D2418,Artslister!$A$1:$W$100,11,FALSE)</f>
        <v>caerulescens</v>
      </c>
      <c r="W2418">
        <f>VLOOKUP($D2418,Artslister!$A$1:$W$100,12,FALSE)</f>
        <v>0</v>
      </c>
      <c r="X2418" t="str">
        <f>VLOOKUP($D2418,Artslister!$A$1:$W$100,13,FALSE)</f>
        <v>(J.Presl &amp; C.Presl) F.K.Mey.</v>
      </c>
      <c r="Y2418" t="str">
        <f>VLOOKUP($D2418,Artslister!$A$1:$W$100,15,FALSE)</f>
        <v>NA</v>
      </c>
      <c r="Z2418" t="str">
        <f>VLOOKUP($D2418,Artslister!$A$1:$W$100,17,FALSE)</f>
        <v>PH</v>
      </c>
    </row>
    <row r="2419" spans="1:26" x14ac:dyDescent="0.3">
      <c r="A2419" t="s">
        <v>127</v>
      </c>
      <c r="B2419">
        <v>2021</v>
      </c>
      <c r="C2419" t="s">
        <v>1121</v>
      </c>
      <c r="D2419" t="s">
        <v>1734</v>
      </c>
      <c r="E2419">
        <v>1</v>
      </c>
      <c r="G2419">
        <v>1</v>
      </c>
      <c r="M2419" t="str">
        <f>VLOOKUP($D2419,Artslister!$A$1:$W$100,2,FALSE)</f>
        <v>Noccaea caerulescens</v>
      </c>
      <c r="N2419" t="str">
        <f>VLOOKUP($D2419,Artslister!$A$1:$W$100,3,FALSE)</f>
        <v>101278</v>
      </c>
      <c r="O2419" t="str">
        <f>VLOOKUP($D2419,Artslister!$A$1:$W$100,4,FALSE)</f>
        <v>144118</v>
      </c>
      <c r="P2419" t="str">
        <f>VLOOKUP($D2419,Artslister!$A$1:$W$100,5,FALSE)</f>
        <v>Plantae</v>
      </c>
      <c r="Q2419" t="str">
        <f>VLOOKUP($D2419,Artslister!$A$1:$W$100,6,FALSE)</f>
        <v>Magnoliophyta</v>
      </c>
      <c r="R2419" t="str">
        <f>VLOOKUP($D2419,Artslister!$A$1:$W$100,7,FALSE)</f>
        <v>Eudicots</v>
      </c>
      <c r="S2419" t="str">
        <f>VLOOKUP($D2419,Artslister!$A$1:$W$100,8,FALSE)</f>
        <v>Brassicales</v>
      </c>
      <c r="T2419" t="str">
        <f>VLOOKUP($D2419,Artslister!$A$1:$W$100,9,FALSE)</f>
        <v>Brassicaceae</v>
      </c>
      <c r="U2419" t="str">
        <f>VLOOKUP($D2419,Artslister!$A$1:$W$100,10,FALSE)</f>
        <v>Noccaea</v>
      </c>
      <c r="V2419" t="str">
        <f>VLOOKUP($D2419,Artslister!$A$1:$W$100,11,FALSE)</f>
        <v>caerulescens</v>
      </c>
      <c r="W2419">
        <f>VLOOKUP($D2419,Artslister!$A$1:$W$100,12,FALSE)</f>
        <v>0</v>
      </c>
      <c r="X2419" t="str">
        <f>VLOOKUP($D2419,Artslister!$A$1:$W$100,13,FALSE)</f>
        <v>(J.Presl &amp; C.Presl) F.K.Mey.</v>
      </c>
      <c r="Y2419" t="str">
        <f>VLOOKUP($D2419,Artslister!$A$1:$W$100,15,FALSE)</f>
        <v>NA</v>
      </c>
      <c r="Z2419" t="str">
        <f>VLOOKUP($D2419,Artslister!$A$1:$W$100,17,FALSE)</f>
        <v>PH</v>
      </c>
    </row>
    <row r="2420" spans="1:26" x14ac:dyDescent="0.3">
      <c r="A2420" t="s">
        <v>27</v>
      </c>
      <c r="B2420">
        <v>2021</v>
      </c>
      <c r="C2420" t="s">
        <v>1190</v>
      </c>
      <c r="D2420" t="s">
        <v>1734</v>
      </c>
      <c r="E2420">
        <v>1</v>
      </c>
      <c r="G2420">
        <v>1</v>
      </c>
      <c r="M2420" t="str">
        <f>VLOOKUP($D2420,Artslister!$A$1:$W$100,2,FALSE)</f>
        <v>Noccaea caerulescens</v>
      </c>
      <c r="N2420" t="str">
        <f>VLOOKUP($D2420,Artslister!$A$1:$W$100,3,FALSE)</f>
        <v>101278</v>
      </c>
      <c r="O2420" t="str">
        <f>VLOOKUP($D2420,Artslister!$A$1:$W$100,4,FALSE)</f>
        <v>144118</v>
      </c>
      <c r="P2420" t="str">
        <f>VLOOKUP($D2420,Artslister!$A$1:$W$100,5,FALSE)</f>
        <v>Plantae</v>
      </c>
      <c r="Q2420" t="str">
        <f>VLOOKUP($D2420,Artslister!$A$1:$W$100,6,FALSE)</f>
        <v>Magnoliophyta</v>
      </c>
      <c r="R2420" t="str">
        <f>VLOOKUP($D2420,Artslister!$A$1:$W$100,7,FALSE)</f>
        <v>Eudicots</v>
      </c>
      <c r="S2420" t="str">
        <f>VLOOKUP($D2420,Artslister!$A$1:$W$100,8,FALSE)</f>
        <v>Brassicales</v>
      </c>
      <c r="T2420" t="str">
        <f>VLOOKUP($D2420,Artslister!$A$1:$W$100,9,FALSE)</f>
        <v>Brassicaceae</v>
      </c>
      <c r="U2420" t="str">
        <f>VLOOKUP($D2420,Artslister!$A$1:$W$100,10,FALSE)</f>
        <v>Noccaea</v>
      </c>
      <c r="V2420" t="str">
        <f>VLOOKUP($D2420,Artslister!$A$1:$W$100,11,FALSE)</f>
        <v>caerulescens</v>
      </c>
      <c r="W2420">
        <f>VLOOKUP($D2420,Artslister!$A$1:$W$100,12,FALSE)</f>
        <v>0</v>
      </c>
      <c r="X2420" t="str">
        <f>VLOOKUP($D2420,Artslister!$A$1:$W$100,13,FALSE)</f>
        <v>(J.Presl &amp; C.Presl) F.K.Mey.</v>
      </c>
      <c r="Y2420" t="str">
        <f>VLOOKUP($D2420,Artslister!$A$1:$W$100,15,FALSE)</f>
        <v>NA</v>
      </c>
      <c r="Z2420" t="str">
        <f>VLOOKUP($D2420,Artslister!$A$1:$W$100,17,FALSE)</f>
        <v>PH</v>
      </c>
    </row>
    <row r="2421" spans="1:26" x14ac:dyDescent="0.3">
      <c r="A2421" t="s">
        <v>19</v>
      </c>
      <c r="B2421">
        <v>2021</v>
      </c>
      <c r="C2421" t="s">
        <v>1219</v>
      </c>
      <c r="D2421" t="s">
        <v>1734</v>
      </c>
      <c r="E2421">
        <v>1</v>
      </c>
      <c r="G2421">
        <v>1</v>
      </c>
      <c r="M2421" t="str">
        <f>VLOOKUP($D2421,Artslister!$A$1:$W$100,2,FALSE)</f>
        <v>Noccaea caerulescens</v>
      </c>
      <c r="N2421" t="str">
        <f>VLOOKUP($D2421,Artslister!$A$1:$W$100,3,FALSE)</f>
        <v>101278</v>
      </c>
      <c r="O2421" t="str">
        <f>VLOOKUP($D2421,Artslister!$A$1:$W$100,4,FALSE)</f>
        <v>144118</v>
      </c>
      <c r="P2421" t="str">
        <f>VLOOKUP($D2421,Artslister!$A$1:$W$100,5,FALSE)</f>
        <v>Plantae</v>
      </c>
      <c r="Q2421" t="str">
        <f>VLOOKUP($D2421,Artslister!$A$1:$W$100,6,FALSE)</f>
        <v>Magnoliophyta</v>
      </c>
      <c r="R2421" t="str">
        <f>VLOOKUP($D2421,Artslister!$A$1:$W$100,7,FALSE)</f>
        <v>Eudicots</v>
      </c>
      <c r="S2421" t="str">
        <f>VLOOKUP($D2421,Artslister!$A$1:$W$100,8,FALSE)</f>
        <v>Brassicales</v>
      </c>
      <c r="T2421" t="str">
        <f>VLOOKUP($D2421,Artslister!$A$1:$W$100,9,FALSE)</f>
        <v>Brassicaceae</v>
      </c>
      <c r="U2421" t="str">
        <f>VLOOKUP($D2421,Artslister!$A$1:$W$100,10,FALSE)</f>
        <v>Noccaea</v>
      </c>
      <c r="V2421" t="str">
        <f>VLOOKUP($D2421,Artslister!$A$1:$W$100,11,FALSE)</f>
        <v>caerulescens</v>
      </c>
      <c r="W2421">
        <f>VLOOKUP($D2421,Artslister!$A$1:$W$100,12,FALSE)</f>
        <v>0</v>
      </c>
      <c r="X2421" t="str">
        <f>VLOOKUP($D2421,Artslister!$A$1:$W$100,13,FALSE)</f>
        <v>(J.Presl &amp; C.Presl) F.K.Mey.</v>
      </c>
      <c r="Y2421" t="str">
        <f>VLOOKUP($D2421,Artslister!$A$1:$W$100,15,FALSE)</f>
        <v>NA</v>
      </c>
      <c r="Z2421" t="str">
        <f>VLOOKUP($D2421,Artslister!$A$1:$W$100,17,FALSE)</f>
        <v>PH</v>
      </c>
    </row>
    <row r="2422" spans="1:26" x14ac:dyDescent="0.3">
      <c r="A2422" t="s">
        <v>19</v>
      </c>
      <c r="B2422">
        <v>2021</v>
      </c>
      <c r="C2422" t="s">
        <v>1220</v>
      </c>
      <c r="D2422" t="s">
        <v>1734</v>
      </c>
      <c r="E2422">
        <v>1</v>
      </c>
      <c r="G2422">
        <v>1</v>
      </c>
      <c r="M2422" t="str">
        <f>VLOOKUP($D2422,Artslister!$A$1:$W$100,2,FALSE)</f>
        <v>Noccaea caerulescens</v>
      </c>
      <c r="N2422" t="str">
        <f>VLOOKUP($D2422,Artslister!$A$1:$W$100,3,FALSE)</f>
        <v>101278</v>
      </c>
      <c r="O2422" t="str">
        <f>VLOOKUP($D2422,Artslister!$A$1:$W$100,4,FALSE)</f>
        <v>144118</v>
      </c>
      <c r="P2422" t="str">
        <f>VLOOKUP($D2422,Artslister!$A$1:$W$100,5,FALSE)</f>
        <v>Plantae</v>
      </c>
      <c r="Q2422" t="str">
        <f>VLOOKUP($D2422,Artslister!$A$1:$W$100,6,FALSE)</f>
        <v>Magnoliophyta</v>
      </c>
      <c r="R2422" t="str">
        <f>VLOOKUP($D2422,Artslister!$A$1:$W$100,7,FALSE)</f>
        <v>Eudicots</v>
      </c>
      <c r="S2422" t="str">
        <f>VLOOKUP($D2422,Artslister!$A$1:$W$100,8,FALSE)</f>
        <v>Brassicales</v>
      </c>
      <c r="T2422" t="str">
        <f>VLOOKUP($D2422,Artslister!$A$1:$W$100,9,FALSE)</f>
        <v>Brassicaceae</v>
      </c>
      <c r="U2422" t="str">
        <f>VLOOKUP($D2422,Artslister!$A$1:$W$100,10,FALSE)</f>
        <v>Noccaea</v>
      </c>
      <c r="V2422" t="str">
        <f>VLOOKUP($D2422,Artslister!$A$1:$W$100,11,FALSE)</f>
        <v>caerulescens</v>
      </c>
      <c r="W2422">
        <f>VLOOKUP($D2422,Artslister!$A$1:$W$100,12,FALSE)</f>
        <v>0</v>
      </c>
      <c r="X2422" t="str">
        <f>VLOOKUP($D2422,Artslister!$A$1:$W$100,13,FALSE)</f>
        <v>(J.Presl &amp; C.Presl) F.K.Mey.</v>
      </c>
      <c r="Y2422" t="str">
        <f>VLOOKUP($D2422,Artslister!$A$1:$W$100,15,FALSE)</f>
        <v>NA</v>
      </c>
      <c r="Z2422" t="str">
        <f>VLOOKUP($D2422,Artslister!$A$1:$W$100,17,FALSE)</f>
        <v>PH</v>
      </c>
    </row>
    <row r="2423" spans="1:26" x14ac:dyDescent="0.3">
      <c r="A2423" t="s">
        <v>19</v>
      </c>
      <c r="B2423">
        <v>2021</v>
      </c>
      <c r="C2423" t="s">
        <v>1221</v>
      </c>
      <c r="D2423" t="s">
        <v>1734</v>
      </c>
      <c r="E2423">
        <v>1</v>
      </c>
      <c r="G2423">
        <v>1</v>
      </c>
      <c r="M2423" t="str">
        <f>VLOOKUP($D2423,Artslister!$A$1:$W$100,2,FALSE)</f>
        <v>Noccaea caerulescens</v>
      </c>
      <c r="N2423" t="str">
        <f>VLOOKUP($D2423,Artslister!$A$1:$W$100,3,FALSE)</f>
        <v>101278</v>
      </c>
      <c r="O2423" t="str">
        <f>VLOOKUP($D2423,Artslister!$A$1:$W$100,4,FALSE)</f>
        <v>144118</v>
      </c>
      <c r="P2423" t="str">
        <f>VLOOKUP($D2423,Artslister!$A$1:$W$100,5,FALSE)</f>
        <v>Plantae</v>
      </c>
      <c r="Q2423" t="str">
        <f>VLOOKUP($D2423,Artslister!$A$1:$W$100,6,FALSE)</f>
        <v>Magnoliophyta</v>
      </c>
      <c r="R2423" t="str">
        <f>VLOOKUP($D2423,Artslister!$A$1:$W$100,7,FALSE)</f>
        <v>Eudicots</v>
      </c>
      <c r="S2423" t="str">
        <f>VLOOKUP($D2423,Artslister!$A$1:$W$100,8,FALSE)</f>
        <v>Brassicales</v>
      </c>
      <c r="T2423" t="str">
        <f>VLOOKUP($D2423,Artslister!$A$1:$W$100,9,FALSE)</f>
        <v>Brassicaceae</v>
      </c>
      <c r="U2423" t="str">
        <f>VLOOKUP($D2423,Artslister!$A$1:$W$100,10,FALSE)</f>
        <v>Noccaea</v>
      </c>
      <c r="V2423" t="str">
        <f>VLOOKUP($D2423,Artslister!$A$1:$W$100,11,FALSE)</f>
        <v>caerulescens</v>
      </c>
      <c r="W2423">
        <f>VLOOKUP($D2423,Artslister!$A$1:$W$100,12,FALSE)</f>
        <v>0</v>
      </c>
      <c r="X2423" t="str">
        <f>VLOOKUP($D2423,Artslister!$A$1:$W$100,13,FALSE)</f>
        <v>(J.Presl &amp; C.Presl) F.K.Mey.</v>
      </c>
      <c r="Y2423" t="str">
        <f>VLOOKUP($D2423,Artslister!$A$1:$W$100,15,FALSE)</f>
        <v>NA</v>
      </c>
      <c r="Z2423" t="str">
        <f>VLOOKUP($D2423,Artslister!$A$1:$W$100,17,FALSE)</f>
        <v>PH</v>
      </c>
    </row>
    <row r="2424" spans="1:26" x14ac:dyDescent="0.3">
      <c r="A2424" t="s">
        <v>19</v>
      </c>
      <c r="B2424">
        <v>2021</v>
      </c>
      <c r="C2424" t="s">
        <v>1224</v>
      </c>
      <c r="D2424" t="s">
        <v>1734</v>
      </c>
      <c r="E2424">
        <v>5</v>
      </c>
      <c r="G2424">
        <v>1</v>
      </c>
      <c r="M2424" t="str">
        <f>VLOOKUP($D2424,Artslister!$A$1:$W$100,2,FALSE)</f>
        <v>Noccaea caerulescens</v>
      </c>
      <c r="N2424" t="str">
        <f>VLOOKUP($D2424,Artslister!$A$1:$W$100,3,FALSE)</f>
        <v>101278</v>
      </c>
      <c r="O2424" t="str">
        <f>VLOOKUP($D2424,Artslister!$A$1:$W$100,4,FALSE)</f>
        <v>144118</v>
      </c>
      <c r="P2424" t="str">
        <f>VLOOKUP($D2424,Artslister!$A$1:$W$100,5,FALSE)</f>
        <v>Plantae</v>
      </c>
      <c r="Q2424" t="str">
        <f>VLOOKUP($D2424,Artslister!$A$1:$W$100,6,FALSE)</f>
        <v>Magnoliophyta</v>
      </c>
      <c r="R2424" t="str">
        <f>VLOOKUP($D2424,Artslister!$A$1:$W$100,7,FALSE)</f>
        <v>Eudicots</v>
      </c>
      <c r="S2424" t="str">
        <f>VLOOKUP($D2424,Artslister!$A$1:$W$100,8,FALSE)</f>
        <v>Brassicales</v>
      </c>
      <c r="T2424" t="str">
        <f>VLOOKUP($D2424,Artslister!$A$1:$W$100,9,FALSE)</f>
        <v>Brassicaceae</v>
      </c>
      <c r="U2424" t="str">
        <f>VLOOKUP($D2424,Artslister!$A$1:$W$100,10,FALSE)</f>
        <v>Noccaea</v>
      </c>
      <c r="V2424" t="str">
        <f>VLOOKUP($D2424,Artslister!$A$1:$W$100,11,FALSE)</f>
        <v>caerulescens</v>
      </c>
      <c r="W2424">
        <f>VLOOKUP($D2424,Artslister!$A$1:$W$100,12,FALSE)</f>
        <v>0</v>
      </c>
      <c r="X2424" t="str">
        <f>VLOOKUP($D2424,Artslister!$A$1:$W$100,13,FALSE)</f>
        <v>(J.Presl &amp; C.Presl) F.K.Mey.</v>
      </c>
      <c r="Y2424" t="str">
        <f>VLOOKUP($D2424,Artslister!$A$1:$W$100,15,FALSE)</f>
        <v>NA</v>
      </c>
      <c r="Z2424" t="str">
        <f>VLOOKUP($D2424,Artslister!$A$1:$W$100,17,FALSE)</f>
        <v>PH</v>
      </c>
    </row>
    <row r="2425" spans="1:26" x14ac:dyDescent="0.3">
      <c r="A2425" t="s">
        <v>19</v>
      </c>
      <c r="B2425">
        <v>2021</v>
      </c>
      <c r="C2425" t="s">
        <v>1223</v>
      </c>
      <c r="D2425" t="s">
        <v>1734</v>
      </c>
      <c r="E2425">
        <v>1</v>
      </c>
      <c r="G2425">
        <v>1</v>
      </c>
      <c r="M2425" t="str">
        <f>VLOOKUP($D2425,Artslister!$A$1:$W$100,2,FALSE)</f>
        <v>Noccaea caerulescens</v>
      </c>
      <c r="N2425" t="str">
        <f>VLOOKUP($D2425,Artslister!$A$1:$W$100,3,FALSE)</f>
        <v>101278</v>
      </c>
      <c r="O2425" t="str">
        <f>VLOOKUP($D2425,Artslister!$A$1:$W$100,4,FALSE)</f>
        <v>144118</v>
      </c>
      <c r="P2425" t="str">
        <f>VLOOKUP($D2425,Artslister!$A$1:$W$100,5,FALSE)</f>
        <v>Plantae</v>
      </c>
      <c r="Q2425" t="str">
        <f>VLOOKUP($D2425,Artslister!$A$1:$W$100,6,FALSE)</f>
        <v>Magnoliophyta</v>
      </c>
      <c r="R2425" t="str">
        <f>VLOOKUP($D2425,Artslister!$A$1:$W$100,7,FALSE)</f>
        <v>Eudicots</v>
      </c>
      <c r="S2425" t="str">
        <f>VLOOKUP($D2425,Artslister!$A$1:$W$100,8,FALSE)</f>
        <v>Brassicales</v>
      </c>
      <c r="T2425" t="str">
        <f>VLOOKUP($D2425,Artslister!$A$1:$W$100,9,FALSE)</f>
        <v>Brassicaceae</v>
      </c>
      <c r="U2425" t="str">
        <f>VLOOKUP($D2425,Artslister!$A$1:$W$100,10,FALSE)</f>
        <v>Noccaea</v>
      </c>
      <c r="V2425" t="str">
        <f>VLOOKUP($D2425,Artslister!$A$1:$W$100,11,FALSE)</f>
        <v>caerulescens</v>
      </c>
      <c r="W2425">
        <f>VLOOKUP($D2425,Artslister!$A$1:$W$100,12,FALSE)</f>
        <v>0</v>
      </c>
      <c r="X2425" t="str">
        <f>VLOOKUP($D2425,Artslister!$A$1:$W$100,13,FALSE)</f>
        <v>(J.Presl &amp; C.Presl) F.K.Mey.</v>
      </c>
      <c r="Y2425" t="str">
        <f>VLOOKUP($D2425,Artslister!$A$1:$W$100,15,FALSE)</f>
        <v>NA</v>
      </c>
      <c r="Z2425" t="str">
        <f>VLOOKUP($D2425,Artslister!$A$1:$W$100,17,FALSE)</f>
        <v>PH</v>
      </c>
    </row>
    <row r="2426" spans="1:26" x14ac:dyDescent="0.3">
      <c r="A2426" t="s">
        <v>19</v>
      </c>
      <c r="B2426">
        <v>2021</v>
      </c>
      <c r="C2426" t="s">
        <v>1217</v>
      </c>
      <c r="D2426" t="s">
        <v>1734</v>
      </c>
      <c r="E2426">
        <v>1</v>
      </c>
      <c r="G2426">
        <v>1</v>
      </c>
      <c r="M2426" t="str">
        <f>VLOOKUP($D2426,Artslister!$A$1:$W$100,2,FALSE)</f>
        <v>Noccaea caerulescens</v>
      </c>
      <c r="N2426" t="str">
        <f>VLOOKUP($D2426,Artslister!$A$1:$W$100,3,FALSE)</f>
        <v>101278</v>
      </c>
      <c r="O2426" t="str">
        <f>VLOOKUP($D2426,Artslister!$A$1:$W$100,4,FALSE)</f>
        <v>144118</v>
      </c>
      <c r="P2426" t="str">
        <f>VLOOKUP($D2426,Artslister!$A$1:$W$100,5,FALSE)</f>
        <v>Plantae</v>
      </c>
      <c r="Q2426" t="str">
        <f>VLOOKUP($D2426,Artslister!$A$1:$W$100,6,FALSE)</f>
        <v>Magnoliophyta</v>
      </c>
      <c r="R2426" t="str">
        <f>VLOOKUP($D2426,Artslister!$A$1:$W$100,7,FALSE)</f>
        <v>Eudicots</v>
      </c>
      <c r="S2426" t="str">
        <f>VLOOKUP($D2426,Artslister!$A$1:$W$100,8,FALSE)</f>
        <v>Brassicales</v>
      </c>
      <c r="T2426" t="str">
        <f>VLOOKUP($D2426,Artslister!$A$1:$W$100,9,FALSE)</f>
        <v>Brassicaceae</v>
      </c>
      <c r="U2426" t="str">
        <f>VLOOKUP($D2426,Artslister!$A$1:$W$100,10,FALSE)</f>
        <v>Noccaea</v>
      </c>
      <c r="V2426" t="str">
        <f>VLOOKUP($D2426,Artslister!$A$1:$W$100,11,FALSE)</f>
        <v>caerulescens</v>
      </c>
      <c r="W2426">
        <f>VLOOKUP($D2426,Artslister!$A$1:$W$100,12,FALSE)</f>
        <v>0</v>
      </c>
      <c r="X2426" t="str">
        <f>VLOOKUP($D2426,Artslister!$A$1:$W$100,13,FALSE)</f>
        <v>(J.Presl &amp; C.Presl) F.K.Mey.</v>
      </c>
      <c r="Y2426" t="str">
        <f>VLOOKUP($D2426,Artslister!$A$1:$W$100,15,FALSE)</f>
        <v>NA</v>
      </c>
      <c r="Z2426" t="str">
        <f>VLOOKUP($D2426,Artslister!$A$1:$W$100,17,FALSE)</f>
        <v>PH</v>
      </c>
    </row>
    <row r="2427" spans="1:26" x14ac:dyDescent="0.3">
      <c r="A2427" t="s">
        <v>1738</v>
      </c>
      <c r="B2427">
        <v>2021</v>
      </c>
      <c r="C2427" t="s">
        <v>1256</v>
      </c>
      <c r="D2427" t="s">
        <v>1734</v>
      </c>
      <c r="E2427">
        <v>1</v>
      </c>
      <c r="G2427">
        <v>1</v>
      </c>
      <c r="M2427" t="str">
        <f>VLOOKUP($D2427,Artslister!$A$1:$W$100,2,FALSE)</f>
        <v>Noccaea caerulescens</v>
      </c>
      <c r="N2427" t="str">
        <f>VLOOKUP($D2427,Artslister!$A$1:$W$100,3,FALSE)</f>
        <v>101278</v>
      </c>
      <c r="O2427" t="str">
        <f>VLOOKUP($D2427,Artslister!$A$1:$W$100,4,FALSE)</f>
        <v>144118</v>
      </c>
      <c r="P2427" t="str">
        <f>VLOOKUP($D2427,Artslister!$A$1:$W$100,5,FALSE)</f>
        <v>Plantae</v>
      </c>
      <c r="Q2427" t="str">
        <f>VLOOKUP($D2427,Artslister!$A$1:$W$100,6,FALSE)</f>
        <v>Magnoliophyta</v>
      </c>
      <c r="R2427" t="str">
        <f>VLOOKUP($D2427,Artslister!$A$1:$W$100,7,FALSE)</f>
        <v>Eudicots</v>
      </c>
      <c r="S2427" t="str">
        <f>VLOOKUP($D2427,Artslister!$A$1:$W$100,8,FALSE)</f>
        <v>Brassicales</v>
      </c>
      <c r="T2427" t="str">
        <f>VLOOKUP($D2427,Artslister!$A$1:$W$100,9,FALSE)</f>
        <v>Brassicaceae</v>
      </c>
      <c r="U2427" t="str">
        <f>VLOOKUP($D2427,Artslister!$A$1:$W$100,10,FALSE)</f>
        <v>Noccaea</v>
      </c>
      <c r="V2427" t="str">
        <f>VLOOKUP($D2427,Artslister!$A$1:$W$100,11,FALSE)</f>
        <v>caerulescens</v>
      </c>
      <c r="W2427">
        <f>VLOOKUP($D2427,Artslister!$A$1:$W$100,12,FALSE)</f>
        <v>0</v>
      </c>
      <c r="X2427" t="str">
        <f>VLOOKUP($D2427,Artslister!$A$1:$W$100,13,FALSE)</f>
        <v>(J.Presl &amp; C.Presl) F.K.Mey.</v>
      </c>
      <c r="Y2427" t="str">
        <f>VLOOKUP($D2427,Artslister!$A$1:$W$100,15,FALSE)</f>
        <v>NA</v>
      </c>
      <c r="Z2427" t="str">
        <f>VLOOKUP($D2427,Artslister!$A$1:$W$100,17,FALSE)</f>
        <v>PH</v>
      </c>
    </row>
    <row r="2428" spans="1:26" x14ac:dyDescent="0.3">
      <c r="A2428" t="s">
        <v>1738</v>
      </c>
      <c r="B2428">
        <v>2021</v>
      </c>
      <c r="C2428" t="s">
        <v>1257</v>
      </c>
      <c r="D2428" t="s">
        <v>1734</v>
      </c>
      <c r="E2428">
        <v>1</v>
      </c>
      <c r="G2428">
        <v>1</v>
      </c>
      <c r="M2428" t="str">
        <f>VLOOKUP($D2428,Artslister!$A$1:$W$100,2,FALSE)</f>
        <v>Noccaea caerulescens</v>
      </c>
      <c r="N2428" t="str">
        <f>VLOOKUP($D2428,Artslister!$A$1:$W$100,3,FALSE)</f>
        <v>101278</v>
      </c>
      <c r="O2428" t="str">
        <f>VLOOKUP($D2428,Artslister!$A$1:$W$100,4,FALSE)</f>
        <v>144118</v>
      </c>
      <c r="P2428" t="str">
        <f>VLOOKUP($D2428,Artslister!$A$1:$W$100,5,FALSE)</f>
        <v>Plantae</v>
      </c>
      <c r="Q2428" t="str">
        <f>VLOOKUP($D2428,Artslister!$A$1:$W$100,6,FALSE)</f>
        <v>Magnoliophyta</v>
      </c>
      <c r="R2428" t="str">
        <f>VLOOKUP($D2428,Artslister!$A$1:$W$100,7,FALSE)</f>
        <v>Eudicots</v>
      </c>
      <c r="S2428" t="str">
        <f>VLOOKUP($D2428,Artslister!$A$1:$W$100,8,FALSE)</f>
        <v>Brassicales</v>
      </c>
      <c r="T2428" t="str">
        <f>VLOOKUP($D2428,Artslister!$A$1:$W$100,9,FALSE)</f>
        <v>Brassicaceae</v>
      </c>
      <c r="U2428" t="str">
        <f>VLOOKUP($D2428,Artslister!$A$1:$W$100,10,FALSE)</f>
        <v>Noccaea</v>
      </c>
      <c r="V2428" t="str">
        <f>VLOOKUP($D2428,Artslister!$A$1:$W$100,11,FALSE)</f>
        <v>caerulescens</v>
      </c>
      <c r="W2428">
        <f>VLOOKUP($D2428,Artslister!$A$1:$W$100,12,FALSE)</f>
        <v>0</v>
      </c>
      <c r="X2428" t="str">
        <f>VLOOKUP($D2428,Artslister!$A$1:$W$100,13,FALSE)</f>
        <v>(J.Presl &amp; C.Presl) F.K.Mey.</v>
      </c>
      <c r="Y2428" t="str">
        <f>VLOOKUP($D2428,Artslister!$A$1:$W$100,15,FALSE)</f>
        <v>NA</v>
      </c>
      <c r="Z2428" t="str">
        <f>VLOOKUP($D2428,Artslister!$A$1:$W$100,17,FALSE)</f>
        <v>PH</v>
      </c>
    </row>
    <row r="2429" spans="1:26" x14ac:dyDescent="0.3">
      <c r="A2429" t="s">
        <v>149</v>
      </c>
      <c r="B2429">
        <v>2021</v>
      </c>
      <c r="C2429" t="s">
        <v>1689</v>
      </c>
      <c r="D2429" t="s">
        <v>1734</v>
      </c>
      <c r="E2429">
        <v>2</v>
      </c>
      <c r="G2429">
        <v>1</v>
      </c>
      <c r="M2429" t="str">
        <f>VLOOKUP($D2429,Artslister!$A$1:$W$100,2,FALSE)</f>
        <v>Noccaea caerulescens</v>
      </c>
      <c r="N2429" t="str">
        <f>VLOOKUP($D2429,Artslister!$A$1:$W$100,3,FALSE)</f>
        <v>101278</v>
      </c>
      <c r="O2429" t="str">
        <f>VLOOKUP($D2429,Artslister!$A$1:$W$100,4,FALSE)</f>
        <v>144118</v>
      </c>
      <c r="P2429" t="str">
        <f>VLOOKUP($D2429,Artslister!$A$1:$W$100,5,FALSE)</f>
        <v>Plantae</v>
      </c>
      <c r="Q2429" t="str">
        <f>VLOOKUP($D2429,Artslister!$A$1:$W$100,6,FALSE)</f>
        <v>Magnoliophyta</v>
      </c>
      <c r="R2429" t="str">
        <f>VLOOKUP($D2429,Artslister!$A$1:$W$100,7,FALSE)</f>
        <v>Eudicots</v>
      </c>
      <c r="S2429" t="str">
        <f>VLOOKUP($D2429,Artslister!$A$1:$W$100,8,FALSE)</f>
        <v>Brassicales</v>
      </c>
      <c r="T2429" t="str">
        <f>VLOOKUP($D2429,Artslister!$A$1:$W$100,9,FALSE)</f>
        <v>Brassicaceae</v>
      </c>
      <c r="U2429" t="str">
        <f>VLOOKUP($D2429,Artslister!$A$1:$W$100,10,FALSE)</f>
        <v>Noccaea</v>
      </c>
      <c r="V2429" t="str">
        <f>VLOOKUP($D2429,Artslister!$A$1:$W$100,11,FALSE)</f>
        <v>caerulescens</v>
      </c>
      <c r="W2429">
        <f>VLOOKUP($D2429,Artslister!$A$1:$W$100,12,FALSE)</f>
        <v>0</v>
      </c>
      <c r="X2429" t="str">
        <f>VLOOKUP($D2429,Artslister!$A$1:$W$100,13,FALSE)</f>
        <v>(J.Presl &amp; C.Presl) F.K.Mey.</v>
      </c>
      <c r="Y2429" t="str">
        <f>VLOOKUP($D2429,Artslister!$A$1:$W$100,15,FALSE)</f>
        <v>NA</v>
      </c>
      <c r="Z2429" t="str">
        <f>VLOOKUP($D2429,Artslister!$A$1:$W$100,17,FALSE)</f>
        <v>PH</v>
      </c>
    </row>
    <row r="2430" spans="1:26" x14ac:dyDescent="0.3">
      <c r="A2430" t="s">
        <v>149</v>
      </c>
      <c r="B2430">
        <v>2021</v>
      </c>
      <c r="C2430" t="s">
        <v>1690</v>
      </c>
      <c r="D2430" t="s">
        <v>1734</v>
      </c>
      <c r="E2430">
        <v>1</v>
      </c>
      <c r="G2430">
        <v>1</v>
      </c>
      <c r="M2430" t="str">
        <f>VLOOKUP($D2430,Artslister!$A$1:$W$100,2,FALSE)</f>
        <v>Noccaea caerulescens</v>
      </c>
      <c r="N2430" t="str">
        <f>VLOOKUP($D2430,Artslister!$A$1:$W$100,3,FALSE)</f>
        <v>101278</v>
      </c>
      <c r="O2430" t="str">
        <f>VLOOKUP($D2430,Artslister!$A$1:$W$100,4,FALSE)</f>
        <v>144118</v>
      </c>
      <c r="P2430" t="str">
        <f>VLOOKUP($D2430,Artslister!$A$1:$W$100,5,FALSE)</f>
        <v>Plantae</v>
      </c>
      <c r="Q2430" t="str">
        <f>VLOOKUP($D2430,Artslister!$A$1:$W$100,6,FALSE)</f>
        <v>Magnoliophyta</v>
      </c>
      <c r="R2430" t="str">
        <f>VLOOKUP($D2430,Artslister!$A$1:$W$100,7,FALSE)</f>
        <v>Eudicots</v>
      </c>
      <c r="S2430" t="str">
        <f>VLOOKUP($D2430,Artslister!$A$1:$W$100,8,FALSE)</f>
        <v>Brassicales</v>
      </c>
      <c r="T2430" t="str">
        <f>VLOOKUP($D2430,Artslister!$A$1:$W$100,9,FALSE)</f>
        <v>Brassicaceae</v>
      </c>
      <c r="U2430" t="str">
        <f>VLOOKUP($D2430,Artslister!$A$1:$W$100,10,FALSE)</f>
        <v>Noccaea</v>
      </c>
      <c r="V2430" t="str">
        <f>VLOOKUP($D2430,Artslister!$A$1:$W$100,11,FALSE)</f>
        <v>caerulescens</v>
      </c>
      <c r="W2430">
        <f>VLOOKUP($D2430,Artslister!$A$1:$W$100,12,FALSE)</f>
        <v>0</v>
      </c>
      <c r="X2430" t="str">
        <f>VLOOKUP($D2430,Artslister!$A$1:$W$100,13,FALSE)</f>
        <v>(J.Presl &amp; C.Presl) F.K.Mey.</v>
      </c>
      <c r="Y2430" t="str">
        <f>VLOOKUP($D2430,Artslister!$A$1:$W$100,15,FALSE)</f>
        <v>NA</v>
      </c>
      <c r="Z2430" t="str">
        <f>VLOOKUP($D2430,Artslister!$A$1:$W$100,17,FALSE)</f>
        <v>PH</v>
      </c>
    </row>
    <row r="2431" spans="1:26" x14ac:dyDescent="0.3">
      <c r="A2431" t="s">
        <v>149</v>
      </c>
      <c r="B2431">
        <v>2021</v>
      </c>
      <c r="C2431" t="s">
        <v>1691</v>
      </c>
      <c r="D2431" t="s">
        <v>1734</v>
      </c>
      <c r="E2431">
        <v>1</v>
      </c>
      <c r="G2431">
        <v>1</v>
      </c>
      <c r="M2431" t="str">
        <f>VLOOKUP($D2431,Artslister!$A$1:$W$100,2,FALSE)</f>
        <v>Noccaea caerulescens</v>
      </c>
      <c r="N2431" t="str">
        <f>VLOOKUP($D2431,Artslister!$A$1:$W$100,3,FALSE)</f>
        <v>101278</v>
      </c>
      <c r="O2431" t="str">
        <f>VLOOKUP($D2431,Artslister!$A$1:$W$100,4,FALSE)</f>
        <v>144118</v>
      </c>
      <c r="P2431" t="str">
        <f>VLOOKUP($D2431,Artslister!$A$1:$W$100,5,FALSE)</f>
        <v>Plantae</v>
      </c>
      <c r="Q2431" t="str">
        <f>VLOOKUP($D2431,Artslister!$A$1:$W$100,6,FALSE)</f>
        <v>Magnoliophyta</v>
      </c>
      <c r="R2431" t="str">
        <f>VLOOKUP($D2431,Artslister!$A$1:$W$100,7,FALSE)</f>
        <v>Eudicots</v>
      </c>
      <c r="S2431" t="str">
        <f>VLOOKUP($D2431,Artslister!$A$1:$W$100,8,FALSE)</f>
        <v>Brassicales</v>
      </c>
      <c r="T2431" t="str">
        <f>VLOOKUP($D2431,Artslister!$A$1:$W$100,9,FALSE)</f>
        <v>Brassicaceae</v>
      </c>
      <c r="U2431" t="str">
        <f>VLOOKUP($D2431,Artslister!$A$1:$W$100,10,FALSE)</f>
        <v>Noccaea</v>
      </c>
      <c r="V2431" t="str">
        <f>VLOOKUP($D2431,Artslister!$A$1:$W$100,11,FALSE)</f>
        <v>caerulescens</v>
      </c>
      <c r="W2431">
        <f>VLOOKUP($D2431,Artslister!$A$1:$W$100,12,FALSE)</f>
        <v>0</v>
      </c>
      <c r="X2431" t="str">
        <f>VLOOKUP($D2431,Artslister!$A$1:$W$100,13,FALSE)</f>
        <v>(J.Presl &amp; C.Presl) F.K.Mey.</v>
      </c>
      <c r="Y2431" t="str">
        <f>VLOOKUP($D2431,Artslister!$A$1:$W$100,15,FALSE)</f>
        <v>NA</v>
      </c>
      <c r="Z2431" t="str">
        <f>VLOOKUP($D2431,Artslister!$A$1:$W$100,17,FALSE)</f>
        <v>PH</v>
      </c>
    </row>
    <row r="2432" spans="1:26" x14ac:dyDescent="0.3">
      <c r="A2432" t="s">
        <v>149</v>
      </c>
      <c r="B2432">
        <v>2021</v>
      </c>
      <c r="C2432" t="s">
        <v>1692</v>
      </c>
      <c r="D2432" t="s">
        <v>1734</v>
      </c>
      <c r="E2432">
        <v>1</v>
      </c>
      <c r="G2432">
        <v>1</v>
      </c>
      <c r="M2432" t="str">
        <f>VLOOKUP($D2432,Artslister!$A$1:$W$100,2,FALSE)</f>
        <v>Noccaea caerulescens</v>
      </c>
      <c r="N2432" t="str">
        <f>VLOOKUP($D2432,Artslister!$A$1:$W$100,3,FALSE)</f>
        <v>101278</v>
      </c>
      <c r="O2432" t="str">
        <f>VLOOKUP($D2432,Artslister!$A$1:$W$100,4,FALSE)</f>
        <v>144118</v>
      </c>
      <c r="P2432" t="str">
        <f>VLOOKUP($D2432,Artslister!$A$1:$W$100,5,FALSE)</f>
        <v>Plantae</v>
      </c>
      <c r="Q2432" t="str">
        <f>VLOOKUP($D2432,Artslister!$A$1:$W$100,6,FALSE)</f>
        <v>Magnoliophyta</v>
      </c>
      <c r="R2432" t="str">
        <f>VLOOKUP($D2432,Artslister!$A$1:$W$100,7,FALSE)</f>
        <v>Eudicots</v>
      </c>
      <c r="S2432" t="str">
        <f>VLOOKUP($D2432,Artslister!$A$1:$W$100,8,FALSE)</f>
        <v>Brassicales</v>
      </c>
      <c r="T2432" t="str">
        <f>VLOOKUP($D2432,Artslister!$A$1:$W$100,9,FALSE)</f>
        <v>Brassicaceae</v>
      </c>
      <c r="U2432" t="str">
        <f>VLOOKUP($D2432,Artslister!$A$1:$W$100,10,FALSE)</f>
        <v>Noccaea</v>
      </c>
      <c r="V2432" t="str">
        <f>VLOOKUP($D2432,Artslister!$A$1:$W$100,11,FALSE)</f>
        <v>caerulescens</v>
      </c>
      <c r="W2432">
        <f>VLOOKUP($D2432,Artslister!$A$1:$W$100,12,FALSE)</f>
        <v>0</v>
      </c>
      <c r="X2432" t="str">
        <f>VLOOKUP($D2432,Artslister!$A$1:$W$100,13,FALSE)</f>
        <v>(J.Presl &amp; C.Presl) F.K.Mey.</v>
      </c>
      <c r="Y2432" t="str">
        <f>VLOOKUP($D2432,Artslister!$A$1:$W$100,15,FALSE)</f>
        <v>NA</v>
      </c>
      <c r="Z2432" t="str">
        <f>VLOOKUP($D2432,Artslister!$A$1:$W$100,17,FALSE)</f>
        <v>PH</v>
      </c>
    </row>
    <row r="2433" spans="1:26" x14ac:dyDescent="0.3">
      <c r="A2433" t="s">
        <v>149</v>
      </c>
      <c r="B2433">
        <v>2021</v>
      </c>
      <c r="C2433" t="s">
        <v>1693</v>
      </c>
      <c r="D2433" t="s">
        <v>1734</v>
      </c>
      <c r="E2433">
        <v>1</v>
      </c>
      <c r="G2433">
        <v>1</v>
      </c>
      <c r="M2433" t="str">
        <f>VLOOKUP($D2433,Artslister!$A$1:$W$100,2,FALSE)</f>
        <v>Noccaea caerulescens</v>
      </c>
      <c r="N2433" t="str">
        <f>VLOOKUP($D2433,Artslister!$A$1:$W$100,3,FALSE)</f>
        <v>101278</v>
      </c>
      <c r="O2433" t="str">
        <f>VLOOKUP($D2433,Artslister!$A$1:$W$100,4,FALSE)</f>
        <v>144118</v>
      </c>
      <c r="P2433" t="str">
        <f>VLOOKUP($D2433,Artslister!$A$1:$W$100,5,FALSE)</f>
        <v>Plantae</v>
      </c>
      <c r="Q2433" t="str">
        <f>VLOOKUP($D2433,Artslister!$A$1:$W$100,6,FALSE)</f>
        <v>Magnoliophyta</v>
      </c>
      <c r="R2433" t="str">
        <f>VLOOKUP($D2433,Artslister!$A$1:$W$100,7,FALSE)</f>
        <v>Eudicots</v>
      </c>
      <c r="S2433" t="str">
        <f>VLOOKUP($D2433,Artslister!$A$1:$W$100,8,FALSE)</f>
        <v>Brassicales</v>
      </c>
      <c r="T2433" t="str">
        <f>VLOOKUP($D2433,Artslister!$A$1:$W$100,9,FALSE)</f>
        <v>Brassicaceae</v>
      </c>
      <c r="U2433" t="str">
        <f>VLOOKUP($D2433,Artslister!$A$1:$W$100,10,FALSE)</f>
        <v>Noccaea</v>
      </c>
      <c r="V2433" t="str">
        <f>VLOOKUP($D2433,Artslister!$A$1:$W$100,11,FALSE)</f>
        <v>caerulescens</v>
      </c>
      <c r="W2433">
        <f>VLOOKUP($D2433,Artslister!$A$1:$W$100,12,FALSE)</f>
        <v>0</v>
      </c>
      <c r="X2433" t="str">
        <f>VLOOKUP($D2433,Artslister!$A$1:$W$100,13,FALSE)</f>
        <v>(J.Presl &amp; C.Presl) F.K.Mey.</v>
      </c>
      <c r="Y2433" t="str">
        <f>VLOOKUP($D2433,Artslister!$A$1:$W$100,15,FALSE)</f>
        <v>NA</v>
      </c>
      <c r="Z2433" t="str">
        <f>VLOOKUP($D2433,Artslister!$A$1:$W$100,17,FALSE)</f>
        <v>PH</v>
      </c>
    </row>
    <row r="2434" spans="1:26" x14ac:dyDescent="0.3">
      <c r="A2434" t="s">
        <v>149</v>
      </c>
      <c r="B2434">
        <v>2021</v>
      </c>
      <c r="C2434" t="s">
        <v>1694</v>
      </c>
      <c r="D2434" t="s">
        <v>1734</v>
      </c>
      <c r="E2434">
        <v>1</v>
      </c>
      <c r="G2434">
        <v>1</v>
      </c>
      <c r="M2434" t="str">
        <f>VLOOKUP($D2434,Artslister!$A$1:$W$100,2,FALSE)</f>
        <v>Noccaea caerulescens</v>
      </c>
      <c r="N2434" t="str">
        <f>VLOOKUP($D2434,Artslister!$A$1:$W$100,3,FALSE)</f>
        <v>101278</v>
      </c>
      <c r="O2434" t="str">
        <f>VLOOKUP($D2434,Artslister!$A$1:$W$100,4,FALSE)</f>
        <v>144118</v>
      </c>
      <c r="P2434" t="str">
        <f>VLOOKUP($D2434,Artslister!$A$1:$W$100,5,FALSE)</f>
        <v>Plantae</v>
      </c>
      <c r="Q2434" t="str">
        <f>VLOOKUP($D2434,Artslister!$A$1:$W$100,6,FALSE)</f>
        <v>Magnoliophyta</v>
      </c>
      <c r="R2434" t="str">
        <f>VLOOKUP($D2434,Artslister!$A$1:$W$100,7,FALSE)</f>
        <v>Eudicots</v>
      </c>
      <c r="S2434" t="str">
        <f>VLOOKUP($D2434,Artslister!$A$1:$W$100,8,FALSE)</f>
        <v>Brassicales</v>
      </c>
      <c r="T2434" t="str">
        <f>VLOOKUP($D2434,Artslister!$A$1:$W$100,9,FALSE)</f>
        <v>Brassicaceae</v>
      </c>
      <c r="U2434" t="str">
        <f>VLOOKUP($D2434,Artslister!$A$1:$W$100,10,FALSE)</f>
        <v>Noccaea</v>
      </c>
      <c r="V2434" t="str">
        <f>VLOOKUP($D2434,Artslister!$A$1:$W$100,11,FALSE)</f>
        <v>caerulescens</v>
      </c>
      <c r="W2434">
        <f>VLOOKUP($D2434,Artslister!$A$1:$W$100,12,FALSE)</f>
        <v>0</v>
      </c>
      <c r="X2434" t="str">
        <f>VLOOKUP($D2434,Artslister!$A$1:$W$100,13,FALSE)</f>
        <v>(J.Presl &amp; C.Presl) F.K.Mey.</v>
      </c>
      <c r="Y2434" t="str">
        <f>VLOOKUP($D2434,Artslister!$A$1:$W$100,15,FALSE)</f>
        <v>NA</v>
      </c>
      <c r="Z2434" t="str">
        <f>VLOOKUP($D2434,Artslister!$A$1:$W$100,17,FALSE)</f>
        <v>PH</v>
      </c>
    </row>
    <row r="2435" spans="1:26" x14ac:dyDescent="0.3">
      <c r="A2435" t="s">
        <v>149</v>
      </c>
      <c r="B2435">
        <v>2021</v>
      </c>
      <c r="C2435" t="s">
        <v>1695</v>
      </c>
      <c r="D2435" t="s">
        <v>1734</v>
      </c>
      <c r="E2435">
        <v>1</v>
      </c>
      <c r="G2435">
        <v>1</v>
      </c>
      <c r="M2435" t="str">
        <f>VLOOKUP($D2435,Artslister!$A$1:$W$100,2,FALSE)</f>
        <v>Noccaea caerulescens</v>
      </c>
      <c r="N2435" t="str">
        <f>VLOOKUP($D2435,Artslister!$A$1:$W$100,3,FALSE)</f>
        <v>101278</v>
      </c>
      <c r="O2435" t="str">
        <f>VLOOKUP($D2435,Artslister!$A$1:$W$100,4,FALSE)</f>
        <v>144118</v>
      </c>
      <c r="P2435" t="str">
        <f>VLOOKUP($D2435,Artslister!$A$1:$W$100,5,FALSE)</f>
        <v>Plantae</v>
      </c>
      <c r="Q2435" t="str">
        <f>VLOOKUP($D2435,Artslister!$A$1:$W$100,6,FALSE)</f>
        <v>Magnoliophyta</v>
      </c>
      <c r="R2435" t="str">
        <f>VLOOKUP($D2435,Artslister!$A$1:$W$100,7,FALSE)</f>
        <v>Eudicots</v>
      </c>
      <c r="S2435" t="str">
        <f>VLOOKUP($D2435,Artslister!$A$1:$W$100,8,FALSE)</f>
        <v>Brassicales</v>
      </c>
      <c r="T2435" t="str">
        <f>VLOOKUP($D2435,Artslister!$A$1:$W$100,9,FALSE)</f>
        <v>Brassicaceae</v>
      </c>
      <c r="U2435" t="str">
        <f>VLOOKUP($D2435,Artslister!$A$1:$W$100,10,FALSE)</f>
        <v>Noccaea</v>
      </c>
      <c r="V2435" t="str">
        <f>VLOOKUP($D2435,Artslister!$A$1:$W$100,11,FALSE)</f>
        <v>caerulescens</v>
      </c>
      <c r="W2435">
        <f>VLOOKUP($D2435,Artslister!$A$1:$W$100,12,FALSE)</f>
        <v>0</v>
      </c>
      <c r="X2435" t="str">
        <f>VLOOKUP($D2435,Artslister!$A$1:$W$100,13,FALSE)</f>
        <v>(J.Presl &amp; C.Presl) F.K.Mey.</v>
      </c>
      <c r="Y2435" t="str">
        <f>VLOOKUP($D2435,Artslister!$A$1:$W$100,15,FALSE)</f>
        <v>NA</v>
      </c>
      <c r="Z2435" t="str">
        <f>VLOOKUP($D2435,Artslister!$A$1:$W$100,17,FALSE)</f>
        <v>PH</v>
      </c>
    </row>
    <row r="2436" spans="1:26" x14ac:dyDescent="0.3">
      <c r="A2436" t="s">
        <v>149</v>
      </c>
      <c r="B2436">
        <v>2021</v>
      </c>
      <c r="C2436" t="s">
        <v>1696</v>
      </c>
      <c r="D2436" t="s">
        <v>1734</v>
      </c>
      <c r="E2436">
        <v>1</v>
      </c>
      <c r="G2436">
        <v>1</v>
      </c>
      <c r="M2436" t="str">
        <f>VLOOKUP($D2436,Artslister!$A$1:$W$100,2,FALSE)</f>
        <v>Noccaea caerulescens</v>
      </c>
      <c r="N2436" t="str">
        <f>VLOOKUP($D2436,Artslister!$A$1:$W$100,3,FALSE)</f>
        <v>101278</v>
      </c>
      <c r="O2436" t="str">
        <f>VLOOKUP($D2436,Artslister!$A$1:$W$100,4,FALSE)</f>
        <v>144118</v>
      </c>
      <c r="P2436" t="str">
        <f>VLOOKUP($D2436,Artslister!$A$1:$W$100,5,FALSE)</f>
        <v>Plantae</v>
      </c>
      <c r="Q2436" t="str">
        <f>VLOOKUP($D2436,Artslister!$A$1:$W$100,6,FALSE)</f>
        <v>Magnoliophyta</v>
      </c>
      <c r="R2436" t="str">
        <f>VLOOKUP($D2436,Artslister!$A$1:$W$100,7,FALSE)</f>
        <v>Eudicots</v>
      </c>
      <c r="S2436" t="str">
        <f>VLOOKUP($D2436,Artslister!$A$1:$W$100,8,FALSE)</f>
        <v>Brassicales</v>
      </c>
      <c r="T2436" t="str">
        <f>VLOOKUP($D2436,Artslister!$A$1:$W$100,9,FALSE)</f>
        <v>Brassicaceae</v>
      </c>
      <c r="U2436" t="str">
        <f>VLOOKUP($D2436,Artslister!$A$1:$W$100,10,FALSE)</f>
        <v>Noccaea</v>
      </c>
      <c r="V2436" t="str">
        <f>VLOOKUP($D2436,Artslister!$A$1:$W$100,11,FALSE)</f>
        <v>caerulescens</v>
      </c>
      <c r="W2436">
        <f>VLOOKUP($D2436,Artslister!$A$1:$W$100,12,FALSE)</f>
        <v>0</v>
      </c>
      <c r="X2436" t="str">
        <f>VLOOKUP($D2436,Artslister!$A$1:$W$100,13,FALSE)</f>
        <v>(J.Presl &amp; C.Presl) F.K.Mey.</v>
      </c>
      <c r="Y2436" t="str">
        <f>VLOOKUP($D2436,Artslister!$A$1:$W$100,15,FALSE)</f>
        <v>NA</v>
      </c>
      <c r="Z2436" t="str">
        <f>VLOOKUP($D2436,Artslister!$A$1:$W$100,17,FALSE)</f>
        <v>PH</v>
      </c>
    </row>
    <row r="2437" spans="1:26" x14ac:dyDescent="0.3">
      <c r="A2437" t="s">
        <v>149</v>
      </c>
      <c r="B2437">
        <v>2021</v>
      </c>
      <c r="C2437" t="s">
        <v>1697</v>
      </c>
      <c r="D2437" t="s">
        <v>1734</v>
      </c>
      <c r="E2437">
        <v>1</v>
      </c>
      <c r="G2437">
        <v>1</v>
      </c>
      <c r="M2437" t="str">
        <f>VLOOKUP($D2437,Artslister!$A$1:$W$100,2,FALSE)</f>
        <v>Noccaea caerulescens</v>
      </c>
      <c r="N2437" t="str">
        <f>VLOOKUP($D2437,Artslister!$A$1:$W$100,3,FALSE)</f>
        <v>101278</v>
      </c>
      <c r="O2437" t="str">
        <f>VLOOKUP($D2437,Artslister!$A$1:$W$100,4,FALSE)</f>
        <v>144118</v>
      </c>
      <c r="P2437" t="str">
        <f>VLOOKUP($D2437,Artslister!$A$1:$W$100,5,FALSE)</f>
        <v>Plantae</v>
      </c>
      <c r="Q2437" t="str">
        <f>VLOOKUP($D2437,Artslister!$A$1:$W$100,6,FALSE)</f>
        <v>Magnoliophyta</v>
      </c>
      <c r="R2437" t="str">
        <f>VLOOKUP($D2437,Artslister!$A$1:$W$100,7,FALSE)</f>
        <v>Eudicots</v>
      </c>
      <c r="S2437" t="str">
        <f>VLOOKUP($D2437,Artslister!$A$1:$W$100,8,FALSE)</f>
        <v>Brassicales</v>
      </c>
      <c r="T2437" t="str">
        <f>VLOOKUP($D2437,Artslister!$A$1:$W$100,9,FALSE)</f>
        <v>Brassicaceae</v>
      </c>
      <c r="U2437" t="str">
        <f>VLOOKUP($D2437,Artslister!$A$1:$W$100,10,FALSE)</f>
        <v>Noccaea</v>
      </c>
      <c r="V2437" t="str">
        <f>VLOOKUP($D2437,Artslister!$A$1:$W$100,11,FALSE)</f>
        <v>caerulescens</v>
      </c>
      <c r="W2437">
        <f>VLOOKUP($D2437,Artslister!$A$1:$W$100,12,FALSE)</f>
        <v>0</v>
      </c>
      <c r="X2437" t="str">
        <f>VLOOKUP($D2437,Artslister!$A$1:$W$100,13,FALSE)</f>
        <v>(J.Presl &amp; C.Presl) F.K.Mey.</v>
      </c>
      <c r="Y2437" t="str">
        <f>VLOOKUP($D2437,Artslister!$A$1:$W$100,15,FALSE)</f>
        <v>NA</v>
      </c>
      <c r="Z2437" t="str">
        <f>VLOOKUP($D2437,Artslister!$A$1:$W$100,17,FALSE)</f>
        <v>PH</v>
      </c>
    </row>
    <row r="2438" spans="1:26" x14ac:dyDescent="0.3">
      <c r="A2438" t="s">
        <v>149</v>
      </c>
      <c r="B2438">
        <v>2021</v>
      </c>
      <c r="C2438" t="s">
        <v>1698</v>
      </c>
      <c r="D2438" t="s">
        <v>1734</v>
      </c>
      <c r="E2438">
        <v>1</v>
      </c>
      <c r="G2438">
        <v>1</v>
      </c>
      <c r="M2438" t="str">
        <f>VLOOKUP($D2438,Artslister!$A$1:$W$100,2,FALSE)</f>
        <v>Noccaea caerulescens</v>
      </c>
      <c r="N2438" t="str">
        <f>VLOOKUP($D2438,Artslister!$A$1:$W$100,3,FALSE)</f>
        <v>101278</v>
      </c>
      <c r="O2438" t="str">
        <f>VLOOKUP($D2438,Artslister!$A$1:$W$100,4,FALSE)</f>
        <v>144118</v>
      </c>
      <c r="P2438" t="str">
        <f>VLOOKUP($D2438,Artslister!$A$1:$W$100,5,FALSE)</f>
        <v>Plantae</v>
      </c>
      <c r="Q2438" t="str">
        <f>VLOOKUP($D2438,Artslister!$A$1:$W$100,6,FALSE)</f>
        <v>Magnoliophyta</v>
      </c>
      <c r="R2438" t="str">
        <f>VLOOKUP($D2438,Artslister!$A$1:$W$100,7,FALSE)</f>
        <v>Eudicots</v>
      </c>
      <c r="S2438" t="str">
        <f>VLOOKUP($D2438,Artslister!$A$1:$W$100,8,FALSE)</f>
        <v>Brassicales</v>
      </c>
      <c r="T2438" t="str">
        <f>VLOOKUP($D2438,Artslister!$A$1:$W$100,9,FALSE)</f>
        <v>Brassicaceae</v>
      </c>
      <c r="U2438" t="str">
        <f>VLOOKUP($D2438,Artslister!$A$1:$W$100,10,FALSE)</f>
        <v>Noccaea</v>
      </c>
      <c r="V2438" t="str">
        <f>VLOOKUP($D2438,Artslister!$A$1:$W$100,11,FALSE)</f>
        <v>caerulescens</v>
      </c>
      <c r="W2438">
        <f>VLOOKUP($D2438,Artslister!$A$1:$W$100,12,FALSE)</f>
        <v>0</v>
      </c>
      <c r="X2438" t="str">
        <f>VLOOKUP($D2438,Artslister!$A$1:$W$100,13,FALSE)</f>
        <v>(J.Presl &amp; C.Presl) F.K.Mey.</v>
      </c>
      <c r="Y2438" t="str">
        <f>VLOOKUP($D2438,Artslister!$A$1:$W$100,15,FALSE)</f>
        <v>NA</v>
      </c>
      <c r="Z2438" t="str">
        <f>VLOOKUP($D2438,Artslister!$A$1:$W$100,17,FALSE)</f>
        <v>PH</v>
      </c>
    </row>
    <row r="2439" spans="1:26" x14ac:dyDescent="0.3">
      <c r="A2439" t="s">
        <v>75</v>
      </c>
      <c r="B2439">
        <v>2021</v>
      </c>
      <c r="C2439" t="s">
        <v>1402</v>
      </c>
      <c r="D2439" t="s">
        <v>1734</v>
      </c>
      <c r="E2439">
        <v>0.1</v>
      </c>
      <c r="G2439">
        <v>1</v>
      </c>
      <c r="M2439" t="str">
        <f>VLOOKUP($D2439,Artslister!$A$1:$W$100,2,FALSE)</f>
        <v>Noccaea caerulescens</v>
      </c>
      <c r="N2439" t="str">
        <f>VLOOKUP($D2439,Artslister!$A$1:$W$100,3,FALSE)</f>
        <v>101278</v>
      </c>
      <c r="O2439" t="str">
        <f>VLOOKUP($D2439,Artslister!$A$1:$W$100,4,FALSE)</f>
        <v>144118</v>
      </c>
      <c r="P2439" t="str">
        <f>VLOOKUP($D2439,Artslister!$A$1:$W$100,5,FALSE)</f>
        <v>Plantae</v>
      </c>
      <c r="Q2439" t="str">
        <f>VLOOKUP($D2439,Artslister!$A$1:$W$100,6,FALSE)</f>
        <v>Magnoliophyta</v>
      </c>
      <c r="R2439" t="str">
        <f>VLOOKUP($D2439,Artslister!$A$1:$W$100,7,FALSE)</f>
        <v>Eudicots</v>
      </c>
      <c r="S2439" t="str">
        <f>VLOOKUP($D2439,Artslister!$A$1:$W$100,8,FALSE)</f>
        <v>Brassicales</v>
      </c>
      <c r="T2439" t="str">
        <f>VLOOKUP($D2439,Artslister!$A$1:$W$100,9,FALSE)</f>
        <v>Brassicaceae</v>
      </c>
      <c r="U2439" t="str">
        <f>VLOOKUP($D2439,Artslister!$A$1:$W$100,10,FALSE)</f>
        <v>Noccaea</v>
      </c>
      <c r="V2439" t="str">
        <f>VLOOKUP($D2439,Artslister!$A$1:$W$100,11,FALSE)</f>
        <v>caerulescens</v>
      </c>
      <c r="W2439">
        <f>VLOOKUP($D2439,Artslister!$A$1:$W$100,12,FALSE)</f>
        <v>0</v>
      </c>
      <c r="X2439" t="str">
        <f>VLOOKUP($D2439,Artslister!$A$1:$W$100,13,FALSE)</f>
        <v>(J.Presl &amp; C.Presl) F.K.Mey.</v>
      </c>
      <c r="Y2439" t="str">
        <f>VLOOKUP($D2439,Artslister!$A$1:$W$100,15,FALSE)</f>
        <v>NA</v>
      </c>
      <c r="Z2439" t="str">
        <f>VLOOKUP($D2439,Artslister!$A$1:$W$100,17,FALSE)</f>
        <v>PH</v>
      </c>
    </row>
    <row r="2440" spans="1:26" x14ac:dyDescent="0.3">
      <c r="A2440" t="s">
        <v>75</v>
      </c>
      <c r="B2440">
        <v>2021</v>
      </c>
      <c r="C2440" t="s">
        <v>1405</v>
      </c>
      <c r="D2440" t="s">
        <v>1734</v>
      </c>
      <c r="E2440">
        <v>1</v>
      </c>
      <c r="G2440">
        <v>1</v>
      </c>
      <c r="M2440" t="str">
        <f>VLOOKUP($D2440,Artslister!$A$1:$W$100,2,FALSE)</f>
        <v>Noccaea caerulescens</v>
      </c>
      <c r="N2440" t="str">
        <f>VLOOKUP($D2440,Artslister!$A$1:$W$100,3,FALSE)</f>
        <v>101278</v>
      </c>
      <c r="O2440" t="str">
        <f>VLOOKUP($D2440,Artslister!$A$1:$W$100,4,FALSE)</f>
        <v>144118</v>
      </c>
      <c r="P2440" t="str">
        <f>VLOOKUP($D2440,Artslister!$A$1:$W$100,5,FALSE)</f>
        <v>Plantae</v>
      </c>
      <c r="Q2440" t="str">
        <f>VLOOKUP($D2440,Artslister!$A$1:$W$100,6,FALSE)</f>
        <v>Magnoliophyta</v>
      </c>
      <c r="R2440" t="str">
        <f>VLOOKUP($D2440,Artslister!$A$1:$W$100,7,FALSE)</f>
        <v>Eudicots</v>
      </c>
      <c r="S2440" t="str">
        <f>VLOOKUP($D2440,Artslister!$A$1:$W$100,8,FALSE)</f>
        <v>Brassicales</v>
      </c>
      <c r="T2440" t="str">
        <f>VLOOKUP($D2440,Artslister!$A$1:$W$100,9,FALSE)</f>
        <v>Brassicaceae</v>
      </c>
      <c r="U2440" t="str">
        <f>VLOOKUP($D2440,Artslister!$A$1:$W$100,10,FALSE)</f>
        <v>Noccaea</v>
      </c>
      <c r="V2440" t="str">
        <f>VLOOKUP($D2440,Artslister!$A$1:$W$100,11,FALSE)</f>
        <v>caerulescens</v>
      </c>
      <c r="W2440">
        <f>VLOOKUP($D2440,Artslister!$A$1:$W$100,12,FALSE)</f>
        <v>0</v>
      </c>
      <c r="X2440" t="str">
        <f>VLOOKUP($D2440,Artslister!$A$1:$W$100,13,FALSE)</f>
        <v>(J.Presl &amp; C.Presl) F.K.Mey.</v>
      </c>
      <c r="Y2440" t="str">
        <f>VLOOKUP($D2440,Artslister!$A$1:$W$100,15,FALSE)</f>
        <v>NA</v>
      </c>
      <c r="Z2440" t="str">
        <f>VLOOKUP($D2440,Artslister!$A$1:$W$100,17,FALSE)</f>
        <v>PH</v>
      </c>
    </row>
    <row r="2441" spans="1:26" x14ac:dyDescent="0.3">
      <c r="A2441" t="s">
        <v>79</v>
      </c>
      <c r="B2441">
        <v>2021</v>
      </c>
      <c r="C2441" t="s">
        <v>1540</v>
      </c>
      <c r="D2441" t="s">
        <v>1734</v>
      </c>
      <c r="E2441">
        <v>0.1</v>
      </c>
      <c r="G2441">
        <v>1</v>
      </c>
      <c r="M2441" t="str">
        <f>VLOOKUP($D2441,Artslister!$A$1:$W$100,2,FALSE)</f>
        <v>Noccaea caerulescens</v>
      </c>
      <c r="N2441" t="str">
        <f>VLOOKUP($D2441,Artslister!$A$1:$W$100,3,FALSE)</f>
        <v>101278</v>
      </c>
      <c r="O2441" t="str">
        <f>VLOOKUP($D2441,Artslister!$A$1:$W$100,4,FALSE)</f>
        <v>144118</v>
      </c>
      <c r="P2441" t="str">
        <f>VLOOKUP($D2441,Artslister!$A$1:$W$100,5,FALSE)</f>
        <v>Plantae</v>
      </c>
      <c r="Q2441" t="str">
        <f>VLOOKUP($D2441,Artslister!$A$1:$W$100,6,FALSE)</f>
        <v>Magnoliophyta</v>
      </c>
      <c r="R2441" t="str">
        <f>VLOOKUP($D2441,Artslister!$A$1:$W$100,7,FALSE)</f>
        <v>Eudicots</v>
      </c>
      <c r="S2441" t="str">
        <f>VLOOKUP($D2441,Artslister!$A$1:$W$100,8,FALSE)</f>
        <v>Brassicales</v>
      </c>
      <c r="T2441" t="str">
        <f>VLOOKUP($D2441,Artslister!$A$1:$W$100,9,FALSE)</f>
        <v>Brassicaceae</v>
      </c>
      <c r="U2441" t="str">
        <f>VLOOKUP($D2441,Artslister!$A$1:$W$100,10,FALSE)</f>
        <v>Noccaea</v>
      </c>
      <c r="V2441" t="str">
        <f>VLOOKUP($D2441,Artslister!$A$1:$W$100,11,FALSE)</f>
        <v>caerulescens</v>
      </c>
      <c r="W2441">
        <f>VLOOKUP($D2441,Artslister!$A$1:$W$100,12,FALSE)</f>
        <v>0</v>
      </c>
      <c r="X2441" t="str">
        <f>VLOOKUP($D2441,Artslister!$A$1:$W$100,13,FALSE)</f>
        <v>(J.Presl &amp; C.Presl) F.K.Mey.</v>
      </c>
      <c r="Y2441" t="str">
        <f>VLOOKUP($D2441,Artslister!$A$1:$W$100,15,FALSE)</f>
        <v>NA</v>
      </c>
      <c r="Z2441" t="str">
        <f>VLOOKUP($D2441,Artslister!$A$1:$W$100,17,FALSE)</f>
        <v>PH</v>
      </c>
    </row>
    <row r="2442" spans="1:26" x14ac:dyDescent="0.3">
      <c r="A2442" t="s">
        <v>85</v>
      </c>
      <c r="B2442">
        <v>2021</v>
      </c>
      <c r="C2442" t="s">
        <v>1589</v>
      </c>
      <c r="D2442" t="s">
        <v>1734</v>
      </c>
      <c r="E2442">
        <v>1</v>
      </c>
      <c r="G2442">
        <v>1</v>
      </c>
      <c r="M2442" t="str">
        <f>VLOOKUP($D2442,Artslister!$A$1:$W$100,2,FALSE)</f>
        <v>Noccaea caerulescens</v>
      </c>
      <c r="N2442" t="str">
        <f>VLOOKUP($D2442,Artslister!$A$1:$W$100,3,FALSE)</f>
        <v>101278</v>
      </c>
      <c r="O2442" t="str">
        <f>VLOOKUP($D2442,Artslister!$A$1:$W$100,4,FALSE)</f>
        <v>144118</v>
      </c>
      <c r="P2442" t="str">
        <f>VLOOKUP($D2442,Artslister!$A$1:$W$100,5,FALSE)</f>
        <v>Plantae</v>
      </c>
      <c r="Q2442" t="str">
        <f>VLOOKUP($D2442,Artslister!$A$1:$W$100,6,FALSE)</f>
        <v>Magnoliophyta</v>
      </c>
      <c r="R2442" t="str">
        <f>VLOOKUP($D2442,Artslister!$A$1:$W$100,7,FALSE)</f>
        <v>Eudicots</v>
      </c>
      <c r="S2442" t="str">
        <f>VLOOKUP($D2442,Artslister!$A$1:$W$100,8,FALSE)</f>
        <v>Brassicales</v>
      </c>
      <c r="T2442" t="str">
        <f>VLOOKUP($D2442,Artslister!$A$1:$W$100,9,FALSE)</f>
        <v>Brassicaceae</v>
      </c>
      <c r="U2442" t="str">
        <f>VLOOKUP($D2442,Artslister!$A$1:$W$100,10,FALSE)</f>
        <v>Noccaea</v>
      </c>
      <c r="V2442" t="str">
        <f>VLOOKUP($D2442,Artslister!$A$1:$W$100,11,FALSE)</f>
        <v>caerulescens</v>
      </c>
      <c r="W2442">
        <f>VLOOKUP($D2442,Artslister!$A$1:$W$100,12,FALSE)</f>
        <v>0</v>
      </c>
      <c r="X2442" t="str">
        <f>VLOOKUP($D2442,Artslister!$A$1:$W$100,13,FALSE)</f>
        <v>(J.Presl &amp; C.Presl) F.K.Mey.</v>
      </c>
      <c r="Y2442" t="str">
        <f>VLOOKUP($D2442,Artslister!$A$1:$W$100,15,FALSE)</f>
        <v>NA</v>
      </c>
      <c r="Z2442" t="str">
        <f>VLOOKUP($D2442,Artslister!$A$1:$W$100,17,FALSE)</f>
        <v>PH</v>
      </c>
    </row>
    <row r="2443" spans="1:26" x14ac:dyDescent="0.3">
      <c r="A2443" t="s">
        <v>85</v>
      </c>
      <c r="B2443">
        <v>2021</v>
      </c>
      <c r="C2443" t="s">
        <v>1590</v>
      </c>
      <c r="D2443" t="s">
        <v>1734</v>
      </c>
      <c r="E2443">
        <v>1</v>
      </c>
      <c r="G2443">
        <v>1</v>
      </c>
      <c r="M2443" t="str">
        <f>VLOOKUP($D2443,Artslister!$A$1:$W$100,2,FALSE)</f>
        <v>Noccaea caerulescens</v>
      </c>
      <c r="N2443" t="str">
        <f>VLOOKUP($D2443,Artslister!$A$1:$W$100,3,FALSE)</f>
        <v>101278</v>
      </c>
      <c r="O2443" t="str">
        <f>VLOOKUP($D2443,Artslister!$A$1:$W$100,4,FALSE)</f>
        <v>144118</v>
      </c>
      <c r="P2443" t="str">
        <f>VLOOKUP($D2443,Artslister!$A$1:$W$100,5,FALSE)</f>
        <v>Plantae</v>
      </c>
      <c r="Q2443" t="str">
        <f>VLOOKUP($D2443,Artslister!$A$1:$W$100,6,FALSE)</f>
        <v>Magnoliophyta</v>
      </c>
      <c r="R2443" t="str">
        <f>VLOOKUP($D2443,Artslister!$A$1:$W$100,7,FALSE)</f>
        <v>Eudicots</v>
      </c>
      <c r="S2443" t="str">
        <f>VLOOKUP($D2443,Artslister!$A$1:$W$100,8,FALSE)</f>
        <v>Brassicales</v>
      </c>
      <c r="T2443" t="str">
        <f>VLOOKUP($D2443,Artslister!$A$1:$W$100,9,FALSE)</f>
        <v>Brassicaceae</v>
      </c>
      <c r="U2443" t="str">
        <f>VLOOKUP($D2443,Artslister!$A$1:$W$100,10,FALSE)</f>
        <v>Noccaea</v>
      </c>
      <c r="V2443" t="str">
        <f>VLOOKUP($D2443,Artslister!$A$1:$W$100,11,FALSE)</f>
        <v>caerulescens</v>
      </c>
      <c r="W2443">
        <f>VLOOKUP($D2443,Artslister!$A$1:$W$100,12,FALSE)</f>
        <v>0</v>
      </c>
      <c r="X2443" t="str">
        <f>VLOOKUP($D2443,Artslister!$A$1:$W$100,13,FALSE)</f>
        <v>(J.Presl &amp; C.Presl) F.K.Mey.</v>
      </c>
      <c r="Y2443" t="str">
        <f>VLOOKUP($D2443,Artslister!$A$1:$W$100,15,FALSE)</f>
        <v>NA</v>
      </c>
      <c r="Z2443" t="str">
        <f>VLOOKUP($D2443,Artslister!$A$1:$W$100,17,FALSE)</f>
        <v>PH</v>
      </c>
    </row>
    <row r="2444" spans="1:26" x14ac:dyDescent="0.3">
      <c r="A2444" t="s">
        <v>85</v>
      </c>
      <c r="B2444">
        <v>2021</v>
      </c>
      <c r="C2444" t="s">
        <v>1591</v>
      </c>
      <c r="D2444" t="s">
        <v>1734</v>
      </c>
      <c r="E2444">
        <v>1</v>
      </c>
      <c r="G2444">
        <v>1</v>
      </c>
      <c r="M2444" t="str">
        <f>VLOOKUP($D2444,Artslister!$A$1:$W$100,2,FALSE)</f>
        <v>Noccaea caerulescens</v>
      </c>
      <c r="N2444" t="str">
        <f>VLOOKUP($D2444,Artslister!$A$1:$W$100,3,FALSE)</f>
        <v>101278</v>
      </c>
      <c r="O2444" t="str">
        <f>VLOOKUP($D2444,Artslister!$A$1:$W$100,4,FALSE)</f>
        <v>144118</v>
      </c>
      <c r="P2444" t="str">
        <f>VLOOKUP($D2444,Artslister!$A$1:$W$100,5,FALSE)</f>
        <v>Plantae</v>
      </c>
      <c r="Q2444" t="str">
        <f>VLOOKUP($D2444,Artslister!$A$1:$W$100,6,FALSE)</f>
        <v>Magnoliophyta</v>
      </c>
      <c r="R2444" t="str">
        <f>VLOOKUP($D2444,Artslister!$A$1:$W$100,7,FALSE)</f>
        <v>Eudicots</v>
      </c>
      <c r="S2444" t="str">
        <f>VLOOKUP($D2444,Artslister!$A$1:$W$100,8,FALSE)</f>
        <v>Brassicales</v>
      </c>
      <c r="T2444" t="str">
        <f>VLOOKUP($D2444,Artslister!$A$1:$W$100,9,FALSE)</f>
        <v>Brassicaceae</v>
      </c>
      <c r="U2444" t="str">
        <f>VLOOKUP($D2444,Artslister!$A$1:$W$100,10,FALSE)</f>
        <v>Noccaea</v>
      </c>
      <c r="V2444" t="str">
        <f>VLOOKUP($D2444,Artslister!$A$1:$W$100,11,FALSE)</f>
        <v>caerulescens</v>
      </c>
      <c r="W2444">
        <f>VLOOKUP($D2444,Artslister!$A$1:$W$100,12,FALSE)</f>
        <v>0</v>
      </c>
      <c r="X2444" t="str">
        <f>VLOOKUP($D2444,Artslister!$A$1:$W$100,13,FALSE)</f>
        <v>(J.Presl &amp; C.Presl) F.K.Mey.</v>
      </c>
      <c r="Y2444" t="str">
        <f>VLOOKUP($D2444,Artslister!$A$1:$W$100,15,FALSE)</f>
        <v>NA</v>
      </c>
      <c r="Z2444" t="str">
        <f>VLOOKUP($D2444,Artslister!$A$1:$W$100,17,FALSE)</f>
        <v>PH</v>
      </c>
    </row>
    <row r="2445" spans="1:26" x14ac:dyDescent="0.3">
      <c r="A2445" t="s">
        <v>85</v>
      </c>
      <c r="B2445">
        <v>2021</v>
      </c>
      <c r="C2445" t="s">
        <v>1592</v>
      </c>
      <c r="D2445" t="s">
        <v>1734</v>
      </c>
      <c r="E2445">
        <v>0.1</v>
      </c>
      <c r="G2445">
        <v>1</v>
      </c>
      <c r="M2445" t="str">
        <f>VLOOKUP($D2445,Artslister!$A$1:$W$100,2,FALSE)</f>
        <v>Noccaea caerulescens</v>
      </c>
      <c r="N2445" t="str">
        <f>VLOOKUP($D2445,Artslister!$A$1:$W$100,3,FALSE)</f>
        <v>101278</v>
      </c>
      <c r="O2445" t="str">
        <f>VLOOKUP($D2445,Artslister!$A$1:$W$100,4,FALSE)</f>
        <v>144118</v>
      </c>
      <c r="P2445" t="str">
        <f>VLOOKUP($D2445,Artslister!$A$1:$W$100,5,FALSE)</f>
        <v>Plantae</v>
      </c>
      <c r="Q2445" t="str">
        <f>VLOOKUP($D2445,Artslister!$A$1:$W$100,6,FALSE)</f>
        <v>Magnoliophyta</v>
      </c>
      <c r="R2445" t="str">
        <f>VLOOKUP($D2445,Artslister!$A$1:$W$100,7,FALSE)</f>
        <v>Eudicots</v>
      </c>
      <c r="S2445" t="str">
        <f>VLOOKUP($D2445,Artslister!$A$1:$W$100,8,FALSE)</f>
        <v>Brassicales</v>
      </c>
      <c r="T2445" t="str">
        <f>VLOOKUP($D2445,Artslister!$A$1:$W$100,9,FALSE)</f>
        <v>Brassicaceae</v>
      </c>
      <c r="U2445" t="str">
        <f>VLOOKUP($D2445,Artslister!$A$1:$W$100,10,FALSE)</f>
        <v>Noccaea</v>
      </c>
      <c r="V2445" t="str">
        <f>VLOOKUP($D2445,Artslister!$A$1:$W$100,11,FALSE)</f>
        <v>caerulescens</v>
      </c>
      <c r="W2445">
        <f>VLOOKUP($D2445,Artslister!$A$1:$W$100,12,FALSE)</f>
        <v>0</v>
      </c>
      <c r="X2445" t="str">
        <f>VLOOKUP($D2445,Artslister!$A$1:$W$100,13,FALSE)</f>
        <v>(J.Presl &amp; C.Presl) F.K.Mey.</v>
      </c>
      <c r="Y2445" t="str">
        <f>VLOOKUP($D2445,Artslister!$A$1:$W$100,15,FALSE)</f>
        <v>NA</v>
      </c>
      <c r="Z2445" t="str">
        <f>VLOOKUP($D2445,Artslister!$A$1:$W$100,17,FALSE)</f>
        <v>PH</v>
      </c>
    </row>
    <row r="2446" spans="1:26" x14ac:dyDescent="0.3">
      <c r="A2446" t="s">
        <v>85</v>
      </c>
      <c r="B2446">
        <v>2021</v>
      </c>
      <c r="C2446" t="s">
        <v>1593</v>
      </c>
      <c r="D2446" t="s">
        <v>1734</v>
      </c>
      <c r="E2446">
        <v>0.1</v>
      </c>
      <c r="G2446">
        <v>1</v>
      </c>
      <c r="M2446" t="str">
        <f>VLOOKUP($D2446,Artslister!$A$1:$W$100,2,FALSE)</f>
        <v>Noccaea caerulescens</v>
      </c>
      <c r="N2446" t="str">
        <f>VLOOKUP($D2446,Artslister!$A$1:$W$100,3,FALSE)</f>
        <v>101278</v>
      </c>
      <c r="O2446" t="str">
        <f>VLOOKUP($D2446,Artslister!$A$1:$W$100,4,FALSE)</f>
        <v>144118</v>
      </c>
      <c r="P2446" t="str">
        <f>VLOOKUP($D2446,Artslister!$A$1:$W$100,5,FALSE)</f>
        <v>Plantae</v>
      </c>
      <c r="Q2446" t="str">
        <f>VLOOKUP($D2446,Artslister!$A$1:$W$100,6,FALSE)</f>
        <v>Magnoliophyta</v>
      </c>
      <c r="R2446" t="str">
        <f>VLOOKUP($D2446,Artslister!$A$1:$W$100,7,FALSE)</f>
        <v>Eudicots</v>
      </c>
      <c r="S2446" t="str">
        <f>VLOOKUP($D2446,Artslister!$A$1:$W$100,8,FALSE)</f>
        <v>Brassicales</v>
      </c>
      <c r="T2446" t="str">
        <f>VLOOKUP($D2446,Artslister!$A$1:$W$100,9,FALSE)</f>
        <v>Brassicaceae</v>
      </c>
      <c r="U2446" t="str">
        <f>VLOOKUP($D2446,Artslister!$A$1:$W$100,10,FALSE)</f>
        <v>Noccaea</v>
      </c>
      <c r="V2446" t="str">
        <f>VLOOKUP($D2446,Artslister!$A$1:$W$100,11,FALSE)</f>
        <v>caerulescens</v>
      </c>
      <c r="W2446">
        <f>VLOOKUP($D2446,Artslister!$A$1:$W$100,12,FALSE)</f>
        <v>0</v>
      </c>
      <c r="X2446" t="str">
        <f>VLOOKUP($D2446,Artslister!$A$1:$W$100,13,FALSE)</f>
        <v>(J.Presl &amp; C.Presl) F.K.Mey.</v>
      </c>
      <c r="Y2446" t="str">
        <f>VLOOKUP($D2446,Artslister!$A$1:$W$100,15,FALSE)</f>
        <v>NA</v>
      </c>
      <c r="Z2446" t="str">
        <f>VLOOKUP($D2446,Artslister!$A$1:$W$100,17,FALSE)</f>
        <v>PH</v>
      </c>
    </row>
    <row r="2447" spans="1:26" x14ac:dyDescent="0.3">
      <c r="A2447" t="s">
        <v>85</v>
      </c>
      <c r="B2447">
        <v>2021</v>
      </c>
      <c r="C2447" t="s">
        <v>1594</v>
      </c>
      <c r="D2447" t="s">
        <v>1734</v>
      </c>
      <c r="E2447">
        <v>1</v>
      </c>
      <c r="G2447">
        <v>1</v>
      </c>
      <c r="M2447" t="str">
        <f>VLOOKUP($D2447,Artslister!$A$1:$W$100,2,FALSE)</f>
        <v>Noccaea caerulescens</v>
      </c>
      <c r="N2447" t="str">
        <f>VLOOKUP($D2447,Artslister!$A$1:$W$100,3,FALSE)</f>
        <v>101278</v>
      </c>
      <c r="O2447" t="str">
        <f>VLOOKUP($D2447,Artslister!$A$1:$W$100,4,FALSE)</f>
        <v>144118</v>
      </c>
      <c r="P2447" t="str">
        <f>VLOOKUP($D2447,Artslister!$A$1:$W$100,5,FALSE)</f>
        <v>Plantae</v>
      </c>
      <c r="Q2447" t="str">
        <f>VLOOKUP($D2447,Artslister!$A$1:$W$100,6,FALSE)</f>
        <v>Magnoliophyta</v>
      </c>
      <c r="R2447" t="str">
        <f>VLOOKUP($D2447,Artslister!$A$1:$W$100,7,FALSE)</f>
        <v>Eudicots</v>
      </c>
      <c r="S2447" t="str">
        <f>VLOOKUP($D2447,Artslister!$A$1:$W$100,8,FALSE)</f>
        <v>Brassicales</v>
      </c>
      <c r="T2447" t="str">
        <f>VLOOKUP($D2447,Artslister!$A$1:$W$100,9,FALSE)</f>
        <v>Brassicaceae</v>
      </c>
      <c r="U2447" t="str">
        <f>VLOOKUP($D2447,Artslister!$A$1:$W$100,10,FALSE)</f>
        <v>Noccaea</v>
      </c>
      <c r="V2447" t="str">
        <f>VLOOKUP($D2447,Artslister!$A$1:$W$100,11,FALSE)</f>
        <v>caerulescens</v>
      </c>
      <c r="W2447">
        <f>VLOOKUP($D2447,Artslister!$A$1:$W$100,12,FALSE)</f>
        <v>0</v>
      </c>
      <c r="X2447" t="str">
        <f>VLOOKUP($D2447,Artslister!$A$1:$W$100,13,FALSE)</f>
        <v>(J.Presl &amp; C.Presl) F.K.Mey.</v>
      </c>
      <c r="Y2447" t="str">
        <f>VLOOKUP($D2447,Artslister!$A$1:$W$100,15,FALSE)</f>
        <v>NA</v>
      </c>
      <c r="Z2447" t="str">
        <f>VLOOKUP($D2447,Artslister!$A$1:$W$100,17,FALSE)</f>
        <v>PH</v>
      </c>
    </row>
    <row r="2448" spans="1:26" x14ac:dyDescent="0.3">
      <c r="A2448" t="s">
        <v>85</v>
      </c>
      <c r="B2448">
        <v>2021</v>
      </c>
      <c r="C2448" t="s">
        <v>1595</v>
      </c>
      <c r="D2448" t="s">
        <v>1734</v>
      </c>
      <c r="E2448">
        <v>1</v>
      </c>
      <c r="G2448">
        <v>1</v>
      </c>
      <c r="M2448" t="str">
        <f>VLOOKUP($D2448,Artslister!$A$1:$W$100,2,FALSE)</f>
        <v>Noccaea caerulescens</v>
      </c>
      <c r="N2448" t="str">
        <f>VLOOKUP($D2448,Artslister!$A$1:$W$100,3,FALSE)</f>
        <v>101278</v>
      </c>
      <c r="O2448" t="str">
        <f>VLOOKUP($D2448,Artslister!$A$1:$W$100,4,FALSE)</f>
        <v>144118</v>
      </c>
      <c r="P2448" t="str">
        <f>VLOOKUP($D2448,Artslister!$A$1:$W$100,5,FALSE)</f>
        <v>Plantae</v>
      </c>
      <c r="Q2448" t="str">
        <f>VLOOKUP($D2448,Artslister!$A$1:$W$100,6,FALSE)</f>
        <v>Magnoliophyta</v>
      </c>
      <c r="R2448" t="str">
        <f>VLOOKUP($D2448,Artslister!$A$1:$W$100,7,FALSE)</f>
        <v>Eudicots</v>
      </c>
      <c r="S2448" t="str">
        <f>VLOOKUP($D2448,Artslister!$A$1:$W$100,8,FALSE)</f>
        <v>Brassicales</v>
      </c>
      <c r="T2448" t="str">
        <f>VLOOKUP($D2448,Artslister!$A$1:$W$100,9,FALSE)</f>
        <v>Brassicaceae</v>
      </c>
      <c r="U2448" t="str">
        <f>VLOOKUP($D2448,Artslister!$A$1:$W$100,10,FALSE)</f>
        <v>Noccaea</v>
      </c>
      <c r="V2448" t="str">
        <f>VLOOKUP($D2448,Artslister!$A$1:$W$100,11,FALSE)</f>
        <v>caerulescens</v>
      </c>
      <c r="W2448">
        <f>VLOOKUP($D2448,Artslister!$A$1:$W$100,12,FALSE)</f>
        <v>0</v>
      </c>
      <c r="X2448" t="str">
        <f>VLOOKUP($D2448,Artslister!$A$1:$W$100,13,FALSE)</f>
        <v>(J.Presl &amp; C.Presl) F.K.Mey.</v>
      </c>
      <c r="Y2448" t="str">
        <f>VLOOKUP($D2448,Artslister!$A$1:$W$100,15,FALSE)</f>
        <v>NA</v>
      </c>
      <c r="Z2448" t="str">
        <f>VLOOKUP($D2448,Artslister!$A$1:$W$100,17,FALSE)</f>
        <v>PH</v>
      </c>
    </row>
    <row r="2449" spans="1:26" x14ac:dyDescent="0.3">
      <c r="A2449" t="s">
        <v>85</v>
      </c>
      <c r="B2449">
        <v>2021</v>
      </c>
      <c r="C2449" t="s">
        <v>1586</v>
      </c>
      <c r="D2449" t="s">
        <v>1734</v>
      </c>
      <c r="E2449">
        <v>1</v>
      </c>
      <c r="G2449">
        <v>1</v>
      </c>
      <c r="M2449" t="str">
        <f>VLOOKUP($D2449,Artslister!$A$1:$W$100,2,FALSE)</f>
        <v>Noccaea caerulescens</v>
      </c>
      <c r="N2449" t="str">
        <f>VLOOKUP($D2449,Artslister!$A$1:$W$100,3,FALSE)</f>
        <v>101278</v>
      </c>
      <c r="O2449" t="str">
        <f>VLOOKUP($D2449,Artslister!$A$1:$W$100,4,FALSE)</f>
        <v>144118</v>
      </c>
      <c r="P2449" t="str">
        <f>VLOOKUP($D2449,Artslister!$A$1:$W$100,5,FALSE)</f>
        <v>Plantae</v>
      </c>
      <c r="Q2449" t="str">
        <f>VLOOKUP($D2449,Artslister!$A$1:$W$100,6,FALSE)</f>
        <v>Magnoliophyta</v>
      </c>
      <c r="R2449" t="str">
        <f>VLOOKUP($D2449,Artslister!$A$1:$W$100,7,FALSE)</f>
        <v>Eudicots</v>
      </c>
      <c r="S2449" t="str">
        <f>VLOOKUP($D2449,Artslister!$A$1:$W$100,8,FALSE)</f>
        <v>Brassicales</v>
      </c>
      <c r="T2449" t="str">
        <f>VLOOKUP($D2449,Artslister!$A$1:$W$100,9,FALSE)</f>
        <v>Brassicaceae</v>
      </c>
      <c r="U2449" t="str">
        <f>VLOOKUP($D2449,Artslister!$A$1:$W$100,10,FALSE)</f>
        <v>Noccaea</v>
      </c>
      <c r="V2449" t="str">
        <f>VLOOKUP($D2449,Artslister!$A$1:$W$100,11,FALSE)</f>
        <v>caerulescens</v>
      </c>
      <c r="W2449">
        <f>VLOOKUP($D2449,Artslister!$A$1:$W$100,12,FALSE)</f>
        <v>0</v>
      </c>
      <c r="X2449" t="str">
        <f>VLOOKUP($D2449,Artslister!$A$1:$W$100,13,FALSE)</f>
        <v>(J.Presl &amp; C.Presl) F.K.Mey.</v>
      </c>
      <c r="Y2449" t="str">
        <f>VLOOKUP($D2449,Artslister!$A$1:$W$100,15,FALSE)</f>
        <v>NA</v>
      </c>
      <c r="Z2449" t="str">
        <f>VLOOKUP($D2449,Artslister!$A$1:$W$100,17,FALSE)</f>
        <v>PH</v>
      </c>
    </row>
    <row r="2450" spans="1:26" x14ac:dyDescent="0.3">
      <c r="A2450" t="s">
        <v>41</v>
      </c>
      <c r="B2450">
        <v>2022</v>
      </c>
      <c r="C2450" t="s">
        <v>1070</v>
      </c>
      <c r="D2450" t="s">
        <v>1734</v>
      </c>
      <c r="E2450">
        <v>1</v>
      </c>
      <c r="G2450">
        <v>1</v>
      </c>
      <c r="M2450" t="str">
        <f>VLOOKUP($D2450,Artslister!$A$1:$W$100,2,FALSE)</f>
        <v>Noccaea caerulescens</v>
      </c>
      <c r="N2450" t="str">
        <f>VLOOKUP($D2450,Artslister!$A$1:$W$100,3,FALSE)</f>
        <v>101278</v>
      </c>
      <c r="O2450" t="str">
        <f>VLOOKUP($D2450,Artslister!$A$1:$W$100,4,FALSE)</f>
        <v>144118</v>
      </c>
      <c r="P2450" t="str">
        <f>VLOOKUP($D2450,Artslister!$A$1:$W$100,5,FALSE)</f>
        <v>Plantae</v>
      </c>
      <c r="Q2450" t="str">
        <f>VLOOKUP($D2450,Artslister!$A$1:$W$100,6,FALSE)</f>
        <v>Magnoliophyta</v>
      </c>
      <c r="R2450" t="str">
        <f>VLOOKUP($D2450,Artslister!$A$1:$W$100,7,FALSE)</f>
        <v>Eudicots</v>
      </c>
      <c r="S2450" t="str">
        <f>VLOOKUP($D2450,Artslister!$A$1:$W$100,8,FALSE)</f>
        <v>Brassicales</v>
      </c>
      <c r="T2450" t="str">
        <f>VLOOKUP($D2450,Artslister!$A$1:$W$100,9,FALSE)</f>
        <v>Brassicaceae</v>
      </c>
      <c r="U2450" t="str">
        <f>VLOOKUP($D2450,Artslister!$A$1:$W$100,10,FALSE)</f>
        <v>Noccaea</v>
      </c>
      <c r="V2450" t="str">
        <f>VLOOKUP($D2450,Artslister!$A$1:$W$100,11,FALSE)</f>
        <v>caerulescens</v>
      </c>
      <c r="W2450">
        <f>VLOOKUP($D2450,Artslister!$A$1:$W$100,12,FALSE)</f>
        <v>0</v>
      </c>
      <c r="X2450" t="str">
        <f>VLOOKUP($D2450,Artslister!$A$1:$W$100,13,FALSE)</f>
        <v>(J.Presl &amp; C.Presl) F.K.Mey.</v>
      </c>
      <c r="Y2450" t="str">
        <f>VLOOKUP($D2450,Artslister!$A$1:$W$100,15,FALSE)</f>
        <v>NA</v>
      </c>
      <c r="Z2450" t="str">
        <f>VLOOKUP($D2450,Artslister!$A$1:$W$100,17,FALSE)</f>
        <v>PH</v>
      </c>
    </row>
    <row r="2451" spans="1:26" x14ac:dyDescent="0.3">
      <c r="A2451" t="s">
        <v>41</v>
      </c>
      <c r="B2451">
        <v>2022</v>
      </c>
      <c r="C2451" t="s">
        <v>1071</v>
      </c>
      <c r="D2451" t="s">
        <v>1734</v>
      </c>
      <c r="E2451">
        <v>1</v>
      </c>
      <c r="G2451">
        <v>1</v>
      </c>
      <c r="M2451" t="str">
        <f>VLOOKUP($D2451,Artslister!$A$1:$W$100,2,FALSE)</f>
        <v>Noccaea caerulescens</v>
      </c>
      <c r="N2451" t="str">
        <f>VLOOKUP($D2451,Artslister!$A$1:$W$100,3,FALSE)</f>
        <v>101278</v>
      </c>
      <c r="O2451" t="str">
        <f>VLOOKUP($D2451,Artslister!$A$1:$W$100,4,FALSE)</f>
        <v>144118</v>
      </c>
      <c r="P2451" t="str">
        <f>VLOOKUP($D2451,Artslister!$A$1:$W$100,5,FALSE)</f>
        <v>Plantae</v>
      </c>
      <c r="Q2451" t="str">
        <f>VLOOKUP($D2451,Artslister!$A$1:$W$100,6,FALSE)</f>
        <v>Magnoliophyta</v>
      </c>
      <c r="R2451" t="str">
        <f>VLOOKUP($D2451,Artslister!$A$1:$W$100,7,FALSE)</f>
        <v>Eudicots</v>
      </c>
      <c r="S2451" t="str">
        <f>VLOOKUP($D2451,Artslister!$A$1:$W$100,8,FALSE)</f>
        <v>Brassicales</v>
      </c>
      <c r="T2451" t="str">
        <f>VLOOKUP($D2451,Artslister!$A$1:$W$100,9,FALSE)</f>
        <v>Brassicaceae</v>
      </c>
      <c r="U2451" t="str">
        <f>VLOOKUP($D2451,Artslister!$A$1:$W$100,10,FALSE)</f>
        <v>Noccaea</v>
      </c>
      <c r="V2451" t="str">
        <f>VLOOKUP($D2451,Artslister!$A$1:$W$100,11,FALSE)</f>
        <v>caerulescens</v>
      </c>
      <c r="W2451">
        <f>VLOOKUP($D2451,Artslister!$A$1:$W$100,12,FALSE)</f>
        <v>0</v>
      </c>
      <c r="X2451" t="str">
        <f>VLOOKUP($D2451,Artslister!$A$1:$W$100,13,FALSE)</f>
        <v>(J.Presl &amp; C.Presl) F.K.Mey.</v>
      </c>
      <c r="Y2451" t="str">
        <f>VLOOKUP($D2451,Artslister!$A$1:$W$100,15,FALSE)</f>
        <v>NA</v>
      </c>
      <c r="Z2451" t="str">
        <f>VLOOKUP($D2451,Artslister!$A$1:$W$100,17,FALSE)</f>
        <v>PH</v>
      </c>
    </row>
    <row r="2452" spans="1:26" x14ac:dyDescent="0.3">
      <c r="A2452" t="s">
        <v>41</v>
      </c>
      <c r="B2452">
        <v>2022</v>
      </c>
      <c r="C2452" t="s">
        <v>1073</v>
      </c>
      <c r="D2452" t="s">
        <v>1734</v>
      </c>
      <c r="E2452">
        <v>1</v>
      </c>
      <c r="G2452">
        <v>1</v>
      </c>
      <c r="M2452" t="str">
        <f>VLOOKUP($D2452,Artslister!$A$1:$W$100,2,FALSE)</f>
        <v>Noccaea caerulescens</v>
      </c>
      <c r="N2452" t="str">
        <f>VLOOKUP($D2452,Artslister!$A$1:$W$100,3,FALSE)</f>
        <v>101278</v>
      </c>
      <c r="O2452" t="str">
        <f>VLOOKUP($D2452,Artslister!$A$1:$W$100,4,FALSE)</f>
        <v>144118</v>
      </c>
      <c r="P2452" t="str">
        <f>VLOOKUP($D2452,Artslister!$A$1:$W$100,5,FALSE)</f>
        <v>Plantae</v>
      </c>
      <c r="Q2452" t="str">
        <f>VLOOKUP($D2452,Artslister!$A$1:$W$100,6,FALSE)</f>
        <v>Magnoliophyta</v>
      </c>
      <c r="R2452" t="str">
        <f>VLOOKUP($D2452,Artslister!$A$1:$W$100,7,FALSE)</f>
        <v>Eudicots</v>
      </c>
      <c r="S2452" t="str">
        <f>VLOOKUP($D2452,Artslister!$A$1:$W$100,8,FALSE)</f>
        <v>Brassicales</v>
      </c>
      <c r="T2452" t="str">
        <f>VLOOKUP($D2452,Artslister!$A$1:$W$100,9,FALSE)</f>
        <v>Brassicaceae</v>
      </c>
      <c r="U2452" t="str">
        <f>VLOOKUP($D2452,Artslister!$A$1:$W$100,10,FALSE)</f>
        <v>Noccaea</v>
      </c>
      <c r="V2452" t="str">
        <f>VLOOKUP($D2452,Artslister!$A$1:$W$100,11,FALSE)</f>
        <v>caerulescens</v>
      </c>
      <c r="W2452">
        <f>VLOOKUP($D2452,Artslister!$A$1:$W$100,12,FALSE)</f>
        <v>0</v>
      </c>
      <c r="X2452" t="str">
        <f>VLOOKUP($D2452,Artslister!$A$1:$W$100,13,FALSE)</f>
        <v>(J.Presl &amp; C.Presl) F.K.Mey.</v>
      </c>
      <c r="Y2452" t="str">
        <f>VLOOKUP($D2452,Artslister!$A$1:$W$100,15,FALSE)</f>
        <v>NA</v>
      </c>
      <c r="Z2452" t="str">
        <f>VLOOKUP($D2452,Artslister!$A$1:$W$100,17,FALSE)</f>
        <v>PH</v>
      </c>
    </row>
    <row r="2453" spans="1:26" x14ac:dyDescent="0.3">
      <c r="A2453" t="s">
        <v>41</v>
      </c>
      <c r="B2453">
        <v>2022</v>
      </c>
      <c r="C2453" t="s">
        <v>1078</v>
      </c>
      <c r="D2453" t="s">
        <v>1734</v>
      </c>
      <c r="E2453">
        <v>0.1</v>
      </c>
      <c r="G2453">
        <v>1</v>
      </c>
      <c r="M2453" t="str">
        <f>VLOOKUP($D2453,Artslister!$A$1:$W$100,2,FALSE)</f>
        <v>Noccaea caerulescens</v>
      </c>
      <c r="N2453" t="str">
        <f>VLOOKUP($D2453,Artslister!$A$1:$W$100,3,FALSE)</f>
        <v>101278</v>
      </c>
      <c r="O2453" t="str">
        <f>VLOOKUP($D2453,Artslister!$A$1:$W$100,4,FALSE)</f>
        <v>144118</v>
      </c>
      <c r="P2453" t="str">
        <f>VLOOKUP($D2453,Artslister!$A$1:$W$100,5,FALSE)</f>
        <v>Plantae</v>
      </c>
      <c r="Q2453" t="str">
        <f>VLOOKUP($D2453,Artslister!$A$1:$W$100,6,FALSE)</f>
        <v>Magnoliophyta</v>
      </c>
      <c r="R2453" t="str">
        <f>VLOOKUP($D2453,Artslister!$A$1:$W$100,7,FALSE)</f>
        <v>Eudicots</v>
      </c>
      <c r="S2453" t="str">
        <f>VLOOKUP($D2453,Artslister!$A$1:$W$100,8,FALSE)</f>
        <v>Brassicales</v>
      </c>
      <c r="T2453" t="str">
        <f>VLOOKUP($D2453,Artslister!$A$1:$W$100,9,FALSE)</f>
        <v>Brassicaceae</v>
      </c>
      <c r="U2453" t="str">
        <f>VLOOKUP($D2453,Artslister!$A$1:$W$100,10,FALSE)</f>
        <v>Noccaea</v>
      </c>
      <c r="V2453" t="str">
        <f>VLOOKUP($D2453,Artslister!$A$1:$W$100,11,FALSE)</f>
        <v>caerulescens</v>
      </c>
      <c r="W2453">
        <f>VLOOKUP($D2453,Artslister!$A$1:$W$100,12,FALSE)</f>
        <v>0</v>
      </c>
      <c r="X2453" t="str">
        <f>VLOOKUP($D2453,Artslister!$A$1:$W$100,13,FALSE)</f>
        <v>(J.Presl &amp; C.Presl) F.K.Mey.</v>
      </c>
      <c r="Y2453" t="str">
        <f>VLOOKUP($D2453,Artslister!$A$1:$W$100,15,FALSE)</f>
        <v>NA</v>
      </c>
      <c r="Z2453" t="str">
        <f>VLOOKUP($D2453,Artslister!$A$1:$W$100,17,FALSE)</f>
        <v>PH</v>
      </c>
    </row>
    <row r="2454" spans="1:26" x14ac:dyDescent="0.3">
      <c r="A2454" t="s">
        <v>41</v>
      </c>
      <c r="B2454">
        <v>2022</v>
      </c>
      <c r="C2454" t="s">
        <v>1079</v>
      </c>
      <c r="D2454" t="s">
        <v>1734</v>
      </c>
      <c r="E2454">
        <v>0.1</v>
      </c>
      <c r="G2454">
        <v>1</v>
      </c>
      <c r="M2454" t="str">
        <f>VLOOKUP($D2454,Artslister!$A$1:$W$100,2,FALSE)</f>
        <v>Noccaea caerulescens</v>
      </c>
      <c r="N2454" t="str">
        <f>VLOOKUP($D2454,Artslister!$A$1:$W$100,3,FALSE)</f>
        <v>101278</v>
      </c>
      <c r="O2454" t="str">
        <f>VLOOKUP($D2454,Artslister!$A$1:$W$100,4,FALSE)</f>
        <v>144118</v>
      </c>
      <c r="P2454" t="str">
        <f>VLOOKUP($D2454,Artslister!$A$1:$W$100,5,FALSE)</f>
        <v>Plantae</v>
      </c>
      <c r="Q2454" t="str">
        <f>VLOOKUP($D2454,Artslister!$A$1:$W$100,6,FALSE)</f>
        <v>Magnoliophyta</v>
      </c>
      <c r="R2454" t="str">
        <f>VLOOKUP($D2454,Artslister!$A$1:$W$100,7,FALSE)</f>
        <v>Eudicots</v>
      </c>
      <c r="S2454" t="str">
        <f>VLOOKUP($D2454,Artslister!$A$1:$W$100,8,FALSE)</f>
        <v>Brassicales</v>
      </c>
      <c r="T2454" t="str">
        <f>VLOOKUP($D2454,Artslister!$A$1:$W$100,9,FALSE)</f>
        <v>Brassicaceae</v>
      </c>
      <c r="U2454" t="str">
        <f>VLOOKUP($D2454,Artslister!$A$1:$W$100,10,FALSE)</f>
        <v>Noccaea</v>
      </c>
      <c r="V2454" t="str">
        <f>VLOOKUP($D2454,Artslister!$A$1:$W$100,11,FALSE)</f>
        <v>caerulescens</v>
      </c>
      <c r="W2454">
        <f>VLOOKUP($D2454,Artslister!$A$1:$W$100,12,FALSE)</f>
        <v>0</v>
      </c>
      <c r="X2454" t="str">
        <f>VLOOKUP($D2454,Artslister!$A$1:$W$100,13,FALSE)</f>
        <v>(J.Presl &amp; C.Presl) F.K.Mey.</v>
      </c>
      <c r="Y2454" t="str">
        <f>VLOOKUP($D2454,Artslister!$A$1:$W$100,15,FALSE)</f>
        <v>NA</v>
      </c>
      <c r="Z2454" t="str">
        <f>VLOOKUP($D2454,Artslister!$A$1:$W$100,17,FALSE)</f>
        <v>PH</v>
      </c>
    </row>
    <row r="2455" spans="1:26" x14ac:dyDescent="0.3">
      <c r="A2455" t="s">
        <v>41</v>
      </c>
      <c r="B2455">
        <v>2022</v>
      </c>
      <c r="C2455" t="s">
        <v>1068</v>
      </c>
      <c r="D2455" t="s">
        <v>1734</v>
      </c>
      <c r="E2455">
        <v>1</v>
      </c>
      <c r="G2455">
        <v>1</v>
      </c>
      <c r="M2455" t="str">
        <f>VLOOKUP($D2455,Artslister!$A$1:$W$100,2,FALSE)</f>
        <v>Noccaea caerulescens</v>
      </c>
      <c r="N2455" t="str">
        <f>VLOOKUP($D2455,Artslister!$A$1:$W$100,3,FALSE)</f>
        <v>101278</v>
      </c>
      <c r="O2455" t="str">
        <f>VLOOKUP($D2455,Artslister!$A$1:$W$100,4,FALSE)</f>
        <v>144118</v>
      </c>
      <c r="P2455" t="str">
        <f>VLOOKUP($D2455,Artslister!$A$1:$W$100,5,FALSE)</f>
        <v>Plantae</v>
      </c>
      <c r="Q2455" t="str">
        <f>VLOOKUP($D2455,Artslister!$A$1:$W$100,6,FALSE)</f>
        <v>Magnoliophyta</v>
      </c>
      <c r="R2455" t="str">
        <f>VLOOKUP($D2455,Artslister!$A$1:$W$100,7,FALSE)</f>
        <v>Eudicots</v>
      </c>
      <c r="S2455" t="str">
        <f>VLOOKUP($D2455,Artslister!$A$1:$W$100,8,FALSE)</f>
        <v>Brassicales</v>
      </c>
      <c r="T2455" t="str">
        <f>VLOOKUP($D2455,Artslister!$A$1:$W$100,9,FALSE)</f>
        <v>Brassicaceae</v>
      </c>
      <c r="U2455" t="str">
        <f>VLOOKUP($D2455,Artslister!$A$1:$W$100,10,FALSE)</f>
        <v>Noccaea</v>
      </c>
      <c r="V2455" t="str">
        <f>VLOOKUP($D2455,Artslister!$A$1:$W$100,11,FALSE)</f>
        <v>caerulescens</v>
      </c>
      <c r="W2455">
        <f>VLOOKUP($D2455,Artslister!$A$1:$W$100,12,FALSE)</f>
        <v>0</v>
      </c>
      <c r="X2455" t="str">
        <f>VLOOKUP($D2455,Artslister!$A$1:$W$100,13,FALSE)</f>
        <v>(J.Presl &amp; C.Presl) F.K.Mey.</v>
      </c>
      <c r="Y2455" t="str">
        <f>VLOOKUP($D2455,Artslister!$A$1:$W$100,15,FALSE)</f>
        <v>NA</v>
      </c>
      <c r="Z2455" t="str">
        <f>VLOOKUP($D2455,Artslister!$A$1:$W$100,17,FALSE)</f>
        <v>PH</v>
      </c>
    </row>
    <row r="2456" spans="1:26" x14ac:dyDescent="0.3">
      <c r="A2456" t="s">
        <v>19</v>
      </c>
      <c r="B2456">
        <v>2022</v>
      </c>
      <c r="C2456" t="s">
        <v>1220</v>
      </c>
      <c r="D2456" t="s">
        <v>1734</v>
      </c>
      <c r="E2456">
        <v>0.1</v>
      </c>
      <c r="G2456">
        <v>1</v>
      </c>
      <c r="M2456" t="str">
        <f>VLOOKUP($D2456,Artslister!$A$1:$W$100,2,FALSE)</f>
        <v>Noccaea caerulescens</v>
      </c>
      <c r="N2456" t="str">
        <f>VLOOKUP($D2456,Artslister!$A$1:$W$100,3,FALSE)</f>
        <v>101278</v>
      </c>
      <c r="O2456" t="str">
        <f>VLOOKUP($D2456,Artslister!$A$1:$W$100,4,FALSE)</f>
        <v>144118</v>
      </c>
      <c r="P2456" t="str">
        <f>VLOOKUP($D2456,Artslister!$A$1:$W$100,5,FALSE)</f>
        <v>Plantae</v>
      </c>
      <c r="Q2456" t="str">
        <f>VLOOKUP($D2456,Artslister!$A$1:$W$100,6,FALSE)</f>
        <v>Magnoliophyta</v>
      </c>
      <c r="R2456" t="str">
        <f>VLOOKUP($D2456,Artslister!$A$1:$W$100,7,FALSE)</f>
        <v>Eudicots</v>
      </c>
      <c r="S2456" t="str">
        <f>VLOOKUP($D2456,Artslister!$A$1:$W$100,8,FALSE)</f>
        <v>Brassicales</v>
      </c>
      <c r="T2456" t="str">
        <f>VLOOKUP($D2456,Artslister!$A$1:$W$100,9,FALSE)</f>
        <v>Brassicaceae</v>
      </c>
      <c r="U2456" t="str">
        <f>VLOOKUP($D2456,Artslister!$A$1:$W$100,10,FALSE)</f>
        <v>Noccaea</v>
      </c>
      <c r="V2456" t="str">
        <f>VLOOKUP($D2456,Artslister!$A$1:$W$100,11,FALSE)</f>
        <v>caerulescens</v>
      </c>
      <c r="W2456">
        <f>VLOOKUP($D2456,Artslister!$A$1:$W$100,12,FALSE)</f>
        <v>0</v>
      </c>
      <c r="X2456" t="str">
        <f>VLOOKUP($D2456,Artslister!$A$1:$W$100,13,FALSE)</f>
        <v>(J.Presl &amp; C.Presl) F.K.Mey.</v>
      </c>
      <c r="Y2456" t="str">
        <f>VLOOKUP($D2456,Artslister!$A$1:$W$100,15,FALSE)</f>
        <v>NA</v>
      </c>
      <c r="Z2456" t="str">
        <f>VLOOKUP($D2456,Artslister!$A$1:$W$100,17,FALSE)</f>
        <v>PH</v>
      </c>
    </row>
    <row r="2457" spans="1:26" x14ac:dyDescent="0.3">
      <c r="A2457" t="s">
        <v>19</v>
      </c>
      <c r="B2457">
        <v>2022</v>
      </c>
      <c r="C2457" t="s">
        <v>1227</v>
      </c>
      <c r="D2457" t="s">
        <v>1734</v>
      </c>
      <c r="E2457">
        <v>0.1</v>
      </c>
      <c r="G2457">
        <v>1</v>
      </c>
      <c r="M2457" t="str">
        <f>VLOOKUP($D2457,Artslister!$A$1:$W$100,2,FALSE)</f>
        <v>Noccaea caerulescens</v>
      </c>
      <c r="N2457" t="str">
        <f>VLOOKUP($D2457,Artslister!$A$1:$W$100,3,FALSE)</f>
        <v>101278</v>
      </c>
      <c r="O2457" t="str">
        <f>VLOOKUP($D2457,Artslister!$A$1:$W$100,4,FALSE)</f>
        <v>144118</v>
      </c>
      <c r="P2457" t="str">
        <f>VLOOKUP($D2457,Artslister!$A$1:$W$100,5,FALSE)</f>
        <v>Plantae</v>
      </c>
      <c r="Q2457" t="str">
        <f>VLOOKUP($D2457,Artslister!$A$1:$W$100,6,FALSE)</f>
        <v>Magnoliophyta</v>
      </c>
      <c r="R2457" t="str">
        <f>VLOOKUP($D2457,Artslister!$A$1:$W$100,7,FALSE)</f>
        <v>Eudicots</v>
      </c>
      <c r="S2457" t="str">
        <f>VLOOKUP($D2457,Artslister!$A$1:$W$100,8,FALSE)</f>
        <v>Brassicales</v>
      </c>
      <c r="T2457" t="str">
        <f>VLOOKUP($D2457,Artslister!$A$1:$W$100,9,FALSE)</f>
        <v>Brassicaceae</v>
      </c>
      <c r="U2457" t="str">
        <f>VLOOKUP($D2457,Artslister!$A$1:$W$100,10,FALSE)</f>
        <v>Noccaea</v>
      </c>
      <c r="V2457" t="str">
        <f>VLOOKUP($D2457,Artslister!$A$1:$W$100,11,FALSE)</f>
        <v>caerulescens</v>
      </c>
      <c r="W2457">
        <f>VLOOKUP($D2457,Artslister!$A$1:$W$100,12,FALSE)</f>
        <v>0</v>
      </c>
      <c r="X2457" t="str">
        <f>VLOOKUP($D2457,Artslister!$A$1:$W$100,13,FALSE)</f>
        <v>(J.Presl &amp; C.Presl) F.K.Mey.</v>
      </c>
      <c r="Y2457" t="str">
        <f>VLOOKUP($D2457,Artslister!$A$1:$W$100,15,FALSE)</f>
        <v>NA</v>
      </c>
      <c r="Z2457" t="str">
        <f>VLOOKUP($D2457,Artslister!$A$1:$W$100,17,FALSE)</f>
        <v>PH</v>
      </c>
    </row>
    <row r="2458" spans="1:26" x14ac:dyDescent="0.3">
      <c r="A2458" t="s">
        <v>19</v>
      </c>
      <c r="B2458">
        <v>2022</v>
      </c>
      <c r="C2458" t="s">
        <v>1217</v>
      </c>
      <c r="D2458" t="s">
        <v>1734</v>
      </c>
      <c r="E2458">
        <v>1</v>
      </c>
      <c r="G2458">
        <v>1</v>
      </c>
      <c r="M2458" t="str">
        <f>VLOOKUP($D2458,Artslister!$A$1:$W$100,2,FALSE)</f>
        <v>Noccaea caerulescens</v>
      </c>
      <c r="N2458" t="str">
        <f>VLOOKUP($D2458,Artslister!$A$1:$W$100,3,FALSE)</f>
        <v>101278</v>
      </c>
      <c r="O2458" t="str">
        <f>VLOOKUP($D2458,Artslister!$A$1:$W$100,4,FALSE)</f>
        <v>144118</v>
      </c>
      <c r="P2458" t="str">
        <f>VLOOKUP($D2458,Artslister!$A$1:$W$100,5,FALSE)</f>
        <v>Plantae</v>
      </c>
      <c r="Q2458" t="str">
        <f>VLOOKUP($D2458,Artslister!$A$1:$W$100,6,FALSE)</f>
        <v>Magnoliophyta</v>
      </c>
      <c r="R2458" t="str">
        <f>VLOOKUP($D2458,Artslister!$A$1:$W$100,7,FALSE)</f>
        <v>Eudicots</v>
      </c>
      <c r="S2458" t="str">
        <f>VLOOKUP($D2458,Artslister!$A$1:$W$100,8,FALSE)</f>
        <v>Brassicales</v>
      </c>
      <c r="T2458" t="str">
        <f>VLOOKUP($D2458,Artslister!$A$1:$W$100,9,FALSE)</f>
        <v>Brassicaceae</v>
      </c>
      <c r="U2458" t="str">
        <f>VLOOKUP($D2458,Artslister!$A$1:$W$100,10,FALSE)</f>
        <v>Noccaea</v>
      </c>
      <c r="V2458" t="str">
        <f>VLOOKUP($D2458,Artslister!$A$1:$W$100,11,FALSE)</f>
        <v>caerulescens</v>
      </c>
      <c r="W2458">
        <f>VLOOKUP($D2458,Artslister!$A$1:$W$100,12,FALSE)</f>
        <v>0</v>
      </c>
      <c r="X2458" t="str">
        <f>VLOOKUP($D2458,Artslister!$A$1:$W$100,13,FALSE)</f>
        <v>(J.Presl &amp; C.Presl) F.K.Mey.</v>
      </c>
      <c r="Y2458" t="str">
        <f>VLOOKUP($D2458,Artslister!$A$1:$W$100,15,FALSE)</f>
        <v>NA</v>
      </c>
      <c r="Z2458" t="str">
        <f>VLOOKUP($D2458,Artslister!$A$1:$W$100,17,FALSE)</f>
        <v>PH</v>
      </c>
    </row>
    <row r="2459" spans="1:26" x14ac:dyDescent="0.3">
      <c r="A2459" t="s">
        <v>19</v>
      </c>
      <c r="B2459">
        <v>2022</v>
      </c>
      <c r="C2459" t="s">
        <v>1226</v>
      </c>
      <c r="D2459" t="s">
        <v>1734</v>
      </c>
      <c r="E2459">
        <v>0.1</v>
      </c>
      <c r="G2459">
        <v>1</v>
      </c>
      <c r="M2459" t="str">
        <f>VLOOKUP($D2459,Artslister!$A$1:$W$100,2,FALSE)</f>
        <v>Noccaea caerulescens</v>
      </c>
      <c r="N2459" t="str">
        <f>VLOOKUP($D2459,Artslister!$A$1:$W$100,3,FALSE)</f>
        <v>101278</v>
      </c>
      <c r="O2459" t="str">
        <f>VLOOKUP($D2459,Artslister!$A$1:$W$100,4,FALSE)</f>
        <v>144118</v>
      </c>
      <c r="P2459" t="str">
        <f>VLOOKUP($D2459,Artslister!$A$1:$W$100,5,FALSE)</f>
        <v>Plantae</v>
      </c>
      <c r="Q2459" t="str">
        <f>VLOOKUP($D2459,Artslister!$A$1:$W$100,6,FALSE)</f>
        <v>Magnoliophyta</v>
      </c>
      <c r="R2459" t="str">
        <f>VLOOKUP($D2459,Artslister!$A$1:$W$100,7,FALSE)</f>
        <v>Eudicots</v>
      </c>
      <c r="S2459" t="str">
        <f>VLOOKUP($D2459,Artslister!$A$1:$W$100,8,FALSE)</f>
        <v>Brassicales</v>
      </c>
      <c r="T2459" t="str">
        <f>VLOOKUP($D2459,Artslister!$A$1:$W$100,9,FALSE)</f>
        <v>Brassicaceae</v>
      </c>
      <c r="U2459" t="str">
        <f>VLOOKUP($D2459,Artslister!$A$1:$W$100,10,FALSE)</f>
        <v>Noccaea</v>
      </c>
      <c r="V2459" t="str">
        <f>VLOOKUP($D2459,Artslister!$A$1:$W$100,11,FALSE)</f>
        <v>caerulescens</v>
      </c>
      <c r="W2459">
        <f>VLOOKUP($D2459,Artslister!$A$1:$W$100,12,FALSE)</f>
        <v>0</v>
      </c>
      <c r="X2459" t="str">
        <f>VLOOKUP($D2459,Artslister!$A$1:$W$100,13,FALSE)</f>
        <v>(J.Presl &amp; C.Presl) F.K.Mey.</v>
      </c>
      <c r="Y2459" t="str">
        <f>VLOOKUP($D2459,Artslister!$A$1:$W$100,15,FALSE)</f>
        <v>NA</v>
      </c>
      <c r="Z2459" t="str">
        <f>VLOOKUP($D2459,Artslister!$A$1:$W$100,17,FALSE)</f>
        <v>PH</v>
      </c>
    </row>
    <row r="2460" spans="1:26" x14ac:dyDescent="0.3">
      <c r="A2460" t="s">
        <v>19</v>
      </c>
      <c r="B2460">
        <v>2022</v>
      </c>
      <c r="C2460" t="s">
        <v>1219</v>
      </c>
      <c r="D2460" t="s">
        <v>1734</v>
      </c>
      <c r="E2460">
        <v>0.1</v>
      </c>
      <c r="G2460">
        <v>1</v>
      </c>
      <c r="M2460" t="str">
        <f>VLOOKUP($D2460,Artslister!$A$1:$W$100,2,FALSE)</f>
        <v>Noccaea caerulescens</v>
      </c>
      <c r="N2460" t="str">
        <f>VLOOKUP($D2460,Artslister!$A$1:$W$100,3,FALSE)</f>
        <v>101278</v>
      </c>
      <c r="O2460" t="str">
        <f>VLOOKUP($D2460,Artslister!$A$1:$W$100,4,FALSE)</f>
        <v>144118</v>
      </c>
      <c r="P2460" t="str">
        <f>VLOOKUP($D2460,Artslister!$A$1:$W$100,5,FALSE)</f>
        <v>Plantae</v>
      </c>
      <c r="Q2460" t="str">
        <f>VLOOKUP($D2460,Artslister!$A$1:$W$100,6,FALSE)</f>
        <v>Magnoliophyta</v>
      </c>
      <c r="R2460" t="str">
        <f>VLOOKUP($D2460,Artslister!$A$1:$W$100,7,FALSE)</f>
        <v>Eudicots</v>
      </c>
      <c r="S2460" t="str">
        <f>VLOOKUP($D2460,Artslister!$A$1:$W$100,8,FALSE)</f>
        <v>Brassicales</v>
      </c>
      <c r="T2460" t="str">
        <f>VLOOKUP($D2460,Artslister!$A$1:$W$100,9,FALSE)</f>
        <v>Brassicaceae</v>
      </c>
      <c r="U2460" t="str">
        <f>VLOOKUP($D2460,Artslister!$A$1:$W$100,10,FALSE)</f>
        <v>Noccaea</v>
      </c>
      <c r="V2460" t="str">
        <f>VLOOKUP($D2460,Artslister!$A$1:$W$100,11,FALSE)</f>
        <v>caerulescens</v>
      </c>
      <c r="W2460">
        <f>VLOOKUP($D2460,Artslister!$A$1:$W$100,12,FALSE)</f>
        <v>0</v>
      </c>
      <c r="X2460" t="str">
        <f>VLOOKUP($D2460,Artslister!$A$1:$W$100,13,FALSE)</f>
        <v>(J.Presl &amp; C.Presl) F.K.Mey.</v>
      </c>
      <c r="Y2460" t="str">
        <f>VLOOKUP($D2460,Artslister!$A$1:$W$100,15,FALSE)</f>
        <v>NA</v>
      </c>
      <c r="Z2460" t="str">
        <f>VLOOKUP($D2460,Artslister!$A$1:$W$100,17,FALSE)</f>
        <v>PH</v>
      </c>
    </row>
    <row r="2461" spans="1:26" x14ac:dyDescent="0.3">
      <c r="A2461" t="s">
        <v>19</v>
      </c>
      <c r="B2461">
        <v>2022</v>
      </c>
      <c r="C2461" t="s">
        <v>1224</v>
      </c>
      <c r="D2461" t="s">
        <v>1734</v>
      </c>
      <c r="E2461">
        <v>2</v>
      </c>
      <c r="G2461">
        <v>1</v>
      </c>
      <c r="M2461" t="str">
        <f>VLOOKUP($D2461,Artslister!$A$1:$W$100,2,FALSE)</f>
        <v>Noccaea caerulescens</v>
      </c>
      <c r="N2461" t="str">
        <f>VLOOKUP($D2461,Artslister!$A$1:$W$100,3,FALSE)</f>
        <v>101278</v>
      </c>
      <c r="O2461" t="str">
        <f>VLOOKUP($D2461,Artslister!$A$1:$W$100,4,FALSE)</f>
        <v>144118</v>
      </c>
      <c r="P2461" t="str">
        <f>VLOOKUP($D2461,Artslister!$A$1:$W$100,5,FALSE)</f>
        <v>Plantae</v>
      </c>
      <c r="Q2461" t="str">
        <f>VLOOKUP($D2461,Artslister!$A$1:$W$100,6,FALSE)</f>
        <v>Magnoliophyta</v>
      </c>
      <c r="R2461" t="str">
        <f>VLOOKUP($D2461,Artslister!$A$1:$W$100,7,FALSE)</f>
        <v>Eudicots</v>
      </c>
      <c r="S2461" t="str">
        <f>VLOOKUP($D2461,Artslister!$A$1:$W$100,8,FALSE)</f>
        <v>Brassicales</v>
      </c>
      <c r="T2461" t="str">
        <f>VLOOKUP($D2461,Artslister!$A$1:$W$100,9,FALSE)</f>
        <v>Brassicaceae</v>
      </c>
      <c r="U2461" t="str">
        <f>VLOOKUP($D2461,Artslister!$A$1:$W$100,10,FALSE)</f>
        <v>Noccaea</v>
      </c>
      <c r="V2461" t="str">
        <f>VLOOKUP($D2461,Artslister!$A$1:$W$100,11,FALSE)</f>
        <v>caerulescens</v>
      </c>
      <c r="W2461">
        <f>VLOOKUP($D2461,Artslister!$A$1:$W$100,12,FALSE)</f>
        <v>0</v>
      </c>
      <c r="X2461" t="str">
        <f>VLOOKUP($D2461,Artslister!$A$1:$W$100,13,FALSE)</f>
        <v>(J.Presl &amp; C.Presl) F.K.Mey.</v>
      </c>
      <c r="Y2461" t="str">
        <f>VLOOKUP($D2461,Artslister!$A$1:$W$100,15,FALSE)</f>
        <v>NA</v>
      </c>
      <c r="Z2461" t="str">
        <f>VLOOKUP($D2461,Artslister!$A$1:$W$100,17,FALSE)</f>
        <v>PH</v>
      </c>
    </row>
    <row r="2462" spans="1:26" x14ac:dyDescent="0.3">
      <c r="A2462" t="s">
        <v>75</v>
      </c>
      <c r="B2462">
        <v>2022</v>
      </c>
      <c r="C2462" t="s">
        <v>1405</v>
      </c>
      <c r="D2462" t="s">
        <v>1734</v>
      </c>
      <c r="E2462">
        <v>0.1</v>
      </c>
      <c r="G2462">
        <v>1</v>
      </c>
      <c r="M2462" t="str">
        <f>VLOOKUP($D2462,Artslister!$A$1:$W$100,2,FALSE)</f>
        <v>Noccaea caerulescens</v>
      </c>
      <c r="N2462" t="str">
        <f>VLOOKUP($D2462,Artslister!$A$1:$W$100,3,FALSE)</f>
        <v>101278</v>
      </c>
      <c r="O2462" t="str">
        <f>VLOOKUP($D2462,Artslister!$A$1:$W$100,4,FALSE)</f>
        <v>144118</v>
      </c>
      <c r="P2462" t="str">
        <f>VLOOKUP($D2462,Artslister!$A$1:$W$100,5,FALSE)</f>
        <v>Plantae</v>
      </c>
      <c r="Q2462" t="str">
        <f>VLOOKUP($D2462,Artslister!$A$1:$W$100,6,FALSE)</f>
        <v>Magnoliophyta</v>
      </c>
      <c r="R2462" t="str">
        <f>VLOOKUP($D2462,Artslister!$A$1:$W$100,7,FALSE)</f>
        <v>Eudicots</v>
      </c>
      <c r="S2462" t="str">
        <f>VLOOKUP($D2462,Artslister!$A$1:$W$100,8,FALSE)</f>
        <v>Brassicales</v>
      </c>
      <c r="T2462" t="str">
        <f>VLOOKUP($D2462,Artslister!$A$1:$W$100,9,FALSE)</f>
        <v>Brassicaceae</v>
      </c>
      <c r="U2462" t="str">
        <f>VLOOKUP($D2462,Artslister!$A$1:$W$100,10,FALSE)</f>
        <v>Noccaea</v>
      </c>
      <c r="V2462" t="str">
        <f>VLOOKUP($D2462,Artslister!$A$1:$W$100,11,FALSE)</f>
        <v>caerulescens</v>
      </c>
      <c r="W2462">
        <f>VLOOKUP($D2462,Artslister!$A$1:$W$100,12,FALSE)</f>
        <v>0</v>
      </c>
      <c r="X2462" t="str">
        <f>VLOOKUP($D2462,Artslister!$A$1:$W$100,13,FALSE)</f>
        <v>(J.Presl &amp; C.Presl) F.K.Mey.</v>
      </c>
      <c r="Y2462" t="str">
        <f>VLOOKUP($D2462,Artslister!$A$1:$W$100,15,FALSE)</f>
        <v>NA</v>
      </c>
      <c r="Z2462" t="str">
        <f>VLOOKUP($D2462,Artslister!$A$1:$W$100,17,FALSE)</f>
        <v>PH</v>
      </c>
    </row>
    <row r="2463" spans="1:26" x14ac:dyDescent="0.3">
      <c r="A2463" t="s">
        <v>85</v>
      </c>
      <c r="B2463">
        <v>2022</v>
      </c>
      <c r="C2463" t="s">
        <v>1595</v>
      </c>
      <c r="D2463" t="s">
        <v>1734</v>
      </c>
      <c r="E2463">
        <v>1</v>
      </c>
      <c r="G2463">
        <v>1</v>
      </c>
      <c r="M2463" t="str">
        <f>VLOOKUP($D2463,Artslister!$A$1:$W$100,2,FALSE)</f>
        <v>Noccaea caerulescens</v>
      </c>
      <c r="N2463" t="str">
        <f>VLOOKUP($D2463,Artslister!$A$1:$W$100,3,FALSE)</f>
        <v>101278</v>
      </c>
      <c r="O2463" t="str">
        <f>VLOOKUP($D2463,Artslister!$A$1:$W$100,4,FALSE)</f>
        <v>144118</v>
      </c>
      <c r="P2463" t="str">
        <f>VLOOKUP($D2463,Artslister!$A$1:$W$100,5,FALSE)</f>
        <v>Plantae</v>
      </c>
      <c r="Q2463" t="str">
        <f>VLOOKUP($D2463,Artslister!$A$1:$W$100,6,FALSE)</f>
        <v>Magnoliophyta</v>
      </c>
      <c r="R2463" t="str">
        <f>VLOOKUP($D2463,Artslister!$A$1:$W$100,7,FALSE)</f>
        <v>Eudicots</v>
      </c>
      <c r="S2463" t="str">
        <f>VLOOKUP($D2463,Artslister!$A$1:$W$100,8,FALSE)</f>
        <v>Brassicales</v>
      </c>
      <c r="T2463" t="str">
        <f>VLOOKUP($D2463,Artslister!$A$1:$W$100,9,FALSE)</f>
        <v>Brassicaceae</v>
      </c>
      <c r="U2463" t="str">
        <f>VLOOKUP($D2463,Artslister!$A$1:$W$100,10,FALSE)</f>
        <v>Noccaea</v>
      </c>
      <c r="V2463" t="str">
        <f>VLOOKUP($D2463,Artslister!$A$1:$W$100,11,FALSE)</f>
        <v>caerulescens</v>
      </c>
      <c r="W2463">
        <f>VLOOKUP($D2463,Artslister!$A$1:$W$100,12,FALSE)</f>
        <v>0</v>
      </c>
      <c r="X2463" t="str">
        <f>VLOOKUP($D2463,Artslister!$A$1:$W$100,13,FALSE)</f>
        <v>(J.Presl &amp; C.Presl) F.K.Mey.</v>
      </c>
      <c r="Y2463" t="str">
        <f>VLOOKUP($D2463,Artslister!$A$1:$W$100,15,FALSE)</f>
        <v>NA</v>
      </c>
      <c r="Z2463" t="str">
        <f>VLOOKUP($D2463,Artslister!$A$1:$W$100,17,FALSE)</f>
        <v>PH</v>
      </c>
    </row>
    <row r="2464" spans="1:26" x14ac:dyDescent="0.3">
      <c r="A2464" t="s">
        <v>85</v>
      </c>
      <c r="B2464">
        <v>2022</v>
      </c>
      <c r="C2464" t="s">
        <v>1593</v>
      </c>
      <c r="D2464" t="s">
        <v>1734</v>
      </c>
      <c r="E2464">
        <v>1</v>
      </c>
      <c r="G2464">
        <v>1</v>
      </c>
      <c r="M2464" t="str">
        <f>VLOOKUP($D2464,Artslister!$A$1:$W$100,2,FALSE)</f>
        <v>Noccaea caerulescens</v>
      </c>
      <c r="N2464" t="str">
        <f>VLOOKUP($D2464,Artslister!$A$1:$W$100,3,FALSE)</f>
        <v>101278</v>
      </c>
      <c r="O2464" t="str">
        <f>VLOOKUP($D2464,Artslister!$A$1:$W$100,4,FALSE)</f>
        <v>144118</v>
      </c>
      <c r="P2464" t="str">
        <f>VLOOKUP($D2464,Artslister!$A$1:$W$100,5,FALSE)</f>
        <v>Plantae</v>
      </c>
      <c r="Q2464" t="str">
        <f>VLOOKUP($D2464,Artslister!$A$1:$W$100,6,FALSE)</f>
        <v>Magnoliophyta</v>
      </c>
      <c r="R2464" t="str">
        <f>VLOOKUP($D2464,Artslister!$A$1:$W$100,7,FALSE)</f>
        <v>Eudicots</v>
      </c>
      <c r="S2464" t="str">
        <f>VLOOKUP($D2464,Artslister!$A$1:$W$100,8,FALSE)</f>
        <v>Brassicales</v>
      </c>
      <c r="T2464" t="str">
        <f>VLOOKUP($D2464,Artslister!$A$1:$W$100,9,FALSE)</f>
        <v>Brassicaceae</v>
      </c>
      <c r="U2464" t="str">
        <f>VLOOKUP($D2464,Artslister!$A$1:$W$100,10,FALSE)</f>
        <v>Noccaea</v>
      </c>
      <c r="V2464" t="str">
        <f>VLOOKUP($D2464,Artslister!$A$1:$W$100,11,FALSE)</f>
        <v>caerulescens</v>
      </c>
      <c r="W2464">
        <f>VLOOKUP($D2464,Artslister!$A$1:$W$100,12,FALSE)</f>
        <v>0</v>
      </c>
      <c r="X2464" t="str">
        <f>VLOOKUP($D2464,Artslister!$A$1:$W$100,13,FALSE)</f>
        <v>(J.Presl &amp; C.Presl) F.K.Mey.</v>
      </c>
      <c r="Y2464" t="str">
        <f>VLOOKUP($D2464,Artslister!$A$1:$W$100,15,FALSE)</f>
        <v>NA</v>
      </c>
      <c r="Z2464" t="str">
        <f>VLOOKUP($D2464,Artslister!$A$1:$W$100,17,FALSE)</f>
        <v>PH</v>
      </c>
    </row>
    <row r="2465" spans="1:26" x14ac:dyDescent="0.3">
      <c r="A2465" t="s">
        <v>85</v>
      </c>
      <c r="B2465">
        <v>2022</v>
      </c>
      <c r="C2465" t="s">
        <v>1586</v>
      </c>
      <c r="D2465" t="s">
        <v>1734</v>
      </c>
      <c r="E2465">
        <v>0.1</v>
      </c>
      <c r="G2465">
        <v>1</v>
      </c>
      <c r="M2465" t="str">
        <f>VLOOKUP($D2465,Artslister!$A$1:$W$100,2,FALSE)</f>
        <v>Noccaea caerulescens</v>
      </c>
      <c r="N2465" t="str">
        <f>VLOOKUP($D2465,Artslister!$A$1:$W$100,3,FALSE)</f>
        <v>101278</v>
      </c>
      <c r="O2465" t="str">
        <f>VLOOKUP($D2465,Artslister!$A$1:$W$100,4,FALSE)</f>
        <v>144118</v>
      </c>
      <c r="P2465" t="str">
        <f>VLOOKUP($D2465,Artslister!$A$1:$W$100,5,FALSE)</f>
        <v>Plantae</v>
      </c>
      <c r="Q2465" t="str">
        <f>VLOOKUP($D2465,Artslister!$A$1:$W$100,6,FALSE)</f>
        <v>Magnoliophyta</v>
      </c>
      <c r="R2465" t="str">
        <f>VLOOKUP($D2465,Artslister!$A$1:$W$100,7,FALSE)</f>
        <v>Eudicots</v>
      </c>
      <c r="S2465" t="str">
        <f>VLOOKUP($D2465,Artslister!$A$1:$W$100,8,FALSE)</f>
        <v>Brassicales</v>
      </c>
      <c r="T2465" t="str">
        <f>VLOOKUP($D2465,Artslister!$A$1:$W$100,9,FALSE)</f>
        <v>Brassicaceae</v>
      </c>
      <c r="U2465" t="str">
        <f>VLOOKUP($D2465,Artslister!$A$1:$W$100,10,FALSE)</f>
        <v>Noccaea</v>
      </c>
      <c r="V2465" t="str">
        <f>VLOOKUP($D2465,Artslister!$A$1:$W$100,11,FALSE)</f>
        <v>caerulescens</v>
      </c>
      <c r="W2465">
        <f>VLOOKUP($D2465,Artslister!$A$1:$W$100,12,FALSE)</f>
        <v>0</v>
      </c>
      <c r="X2465" t="str">
        <f>VLOOKUP($D2465,Artslister!$A$1:$W$100,13,FALSE)</f>
        <v>(J.Presl &amp; C.Presl) F.K.Mey.</v>
      </c>
      <c r="Y2465" t="str">
        <f>VLOOKUP($D2465,Artslister!$A$1:$W$100,15,FALSE)</f>
        <v>NA</v>
      </c>
      <c r="Z2465" t="str">
        <f>VLOOKUP($D2465,Artslister!$A$1:$W$100,17,FALSE)</f>
        <v>PH</v>
      </c>
    </row>
    <row r="2466" spans="1:26" x14ac:dyDescent="0.3">
      <c r="A2466" t="s">
        <v>149</v>
      </c>
      <c r="B2466">
        <v>2022</v>
      </c>
      <c r="C2466" t="s">
        <v>1698</v>
      </c>
      <c r="D2466" t="s">
        <v>1734</v>
      </c>
      <c r="E2466">
        <v>1</v>
      </c>
      <c r="G2466">
        <v>1</v>
      </c>
      <c r="M2466" t="str">
        <f>VLOOKUP($D2466,Artslister!$A$1:$W$100,2,FALSE)</f>
        <v>Noccaea caerulescens</v>
      </c>
      <c r="N2466" t="str">
        <f>VLOOKUP($D2466,Artslister!$A$1:$W$100,3,FALSE)</f>
        <v>101278</v>
      </c>
      <c r="O2466" t="str">
        <f>VLOOKUP($D2466,Artslister!$A$1:$W$100,4,FALSE)</f>
        <v>144118</v>
      </c>
      <c r="P2466" t="str">
        <f>VLOOKUP($D2466,Artslister!$A$1:$W$100,5,FALSE)</f>
        <v>Plantae</v>
      </c>
      <c r="Q2466" t="str">
        <f>VLOOKUP($D2466,Artslister!$A$1:$W$100,6,FALSE)</f>
        <v>Magnoliophyta</v>
      </c>
      <c r="R2466" t="str">
        <f>VLOOKUP($D2466,Artslister!$A$1:$W$100,7,FALSE)</f>
        <v>Eudicots</v>
      </c>
      <c r="S2466" t="str">
        <f>VLOOKUP($D2466,Artslister!$A$1:$W$100,8,FALSE)</f>
        <v>Brassicales</v>
      </c>
      <c r="T2466" t="str">
        <f>VLOOKUP($D2466,Artslister!$A$1:$W$100,9,FALSE)</f>
        <v>Brassicaceae</v>
      </c>
      <c r="U2466" t="str">
        <f>VLOOKUP($D2466,Artslister!$A$1:$W$100,10,FALSE)</f>
        <v>Noccaea</v>
      </c>
      <c r="V2466" t="str">
        <f>VLOOKUP($D2466,Artslister!$A$1:$W$100,11,FALSE)</f>
        <v>caerulescens</v>
      </c>
      <c r="W2466">
        <f>VLOOKUP($D2466,Artslister!$A$1:$W$100,12,FALSE)</f>
        <v>0</v>
      </c>
      <c r="X2466" t="str">
        <f>VLOOKUP($D2466,Artslister!$A$1:$W$100,13,FALSE)</f>
        <v>(J.Presl &amp; C.Presl) F.K.Mey.</v>
      </c>
      <c r="Y2466" t="str">
        <f>VLOOKUP($D2466,Artslister!$A$1:$W$100,15,FALSE)</f>
        <v>NA</v>
      </c>
      <c r="Z2466" t="str">
        <f>VLOOKUP($D2466,Artslister!$A$1:$W$100,17,FALSE)</f>
        <v>PH</v>
      </c>
    </row>
    <row r="2467" spans="1:26" x14ac:dyDescent="0.3">
      <c r="A2467" t="s">
        <v>149</v>
      </c>
      <c r="B2467">
        <v>2022</v>
      </c>
      <c r="C2467" t="s">
        <v>1694</v>
      </c>
      <c r="D2467" t="s">
        <v>1734</v>
      </c>
      <c r="E2467">
        <v>0.1</v>
      </c>
      <c r="G2467">
        <v>1</v>
      </c>
      <c r="M2467" t="str">
        <f>VLOOKUP($D2467,Artslister!$A$1:$W$100,2,FALSE)</f>
        <v>Noccaea caerulescens</v>
      </c>
      <c r="N2467" t="str">
        <f>VLOOKUP($D2467,Artslister!$A$1:$W$100,3,FALSE)</f>
        <v>101278</v>
      </c>
      <c r="O2467" t="str">
        <f>VLOOKUP($D2467,Artslister!$A$1:$W$100,4,FALSE)</f>
        <v>144118</v>
      </c>
      <c r="P2467" t="str">
        <f>VLOOKUP($D2467,Artslister!$A$1:$W$100,5,FALSE)</f>
        <v>Plantae</v>
      </c>
      <c r="Q2467" t="str">
        <f>VLOOKUP($D2467,Artslister!$A$1:$W$100,6,FALSE)</f>
        <v>Magnoliophyta</v>
      </c>
      <c r="R2467" t="str">
        <f>VLOOKUP($D2467,Artslister!$A$1:$W$100,7,FALSE)</f>
        <v>Eudicots</v>
      </c>
      <c r="S2467" t="str">
        <f>VLOOKUP($D2467,Artslister!$A$1:$W$100,8,FALSE)</f>
        <v>Brassicales</v>
      </c>
      <c r="T2467" t="str">
        <f>VLOOKUP($D2467,Artslister!$A$1:$W$100,9,FALSE)</f>
        <v>Brassicaceae</v>
      </c>
      <c r="U2467" t="str">
        <f>VLOOKUP($D2467,Artslister!$A$1:$W$100,10,FALSE)</f>
        <v>Noccaea</v>
      </c>
      <c r="V2467" t="str">
        <f>VLOOKUP($D2467,Artslister!$A$1:$W$100,11,FALSE)</f>
        <v>caerulescens</v>
      </c>
      <c r="W2467">
        <f>VLOOKUP($D2467,Artslister!$A$1:$W$100,12,FALSE)</f>
        <v>0</v>
      </c>
      <c r="X2467" t="str">
        <f>VLOOKUP($D2467,Artslister!$A$1:$W$100,13,FALSE)</f>
        <v>(J.Presl &amp; C.Presl) F.K.Mey.</v>
      </c>
      <c r="Y2467" t="str">
        <f>VLOOKUP($D2467,Artslister!$A$1:$W$100,15,FALSE)</f>
        <v>NA</v>
      </c>
      <c r="Z2467" t="str">
        <f>VLOOKUP($D2467,Artslister!$A$1:$W$100,17,FALSE)</f>
        <v>PH</v>
      </c>
    </row>
    <row r="2468" spans="1:26" x14ac:dyDescent="0.3">
      <c r="A2468" t="s">
        <v>149</v>
      </c>
      <c r="B2468">
        <v>2022</v>
      </c>
      <c r="C2468" t="s">
        <v>1689</v>
      </c>
      <c r="D2468" t="s">
        <v>1734</v>
      </c>
      <c r="E2468">
        <v>1</v>
      </c>
      <c r="G2468">
        <v>1</v>
      </c>
      <c r="M2468" t="str">
        <f>VLOOKUP($D2468,Artslister!$A$1:$W$100,2,FALSE)</f>
        <v>Noccaea caerulescens</v>
      </c>
      <c r="N2468" t="str">
        <f>VLOOKUP($D2468,Artslister!$A$1:$W$100,3,FALSE)</f>
        <v>101278</v>
      </c>
      <c r="O2468" t="str">
        <f>VLOOKUP($D2468,Artslister!$A$1:$W$100,4,FALSE)</f>
        <v>144118</v>
      </c>
      <c r="P2468" t="str">
        <f>VLOOKUP($D2468,Artslister!$A$1:$W$100,5,FALSE)</f>
        <v>Plantae</v>
      </c>
      <c r="Q2468" t="str">
        <f>VLOOKUP($D2468,Artslister!$A$1:$W$100,6,FALSE)</f>
        <v>Magnoliophyta</v>
      </c>
      <c r="R2468" t="str">
        <f>VLOOKUP($D2468,Artslister!$A$1:$W$100,7,FALSE)</f>
        <v>Eudicots</v>
      </c>
      <c r="S2468" t="str">
        <f>VLOOKUP($D2468,Artslister!$A$1:$W$100,8,FALSE)</f>
        <v>Brassicales</v>
      </c>
      <c r="T2468" t="str">
        <f>VLOOKUP($D2468,Artslister!$A$1:$W$100,9,FALSE)</f>
        <v>Brassicaceae</v>
      </c>
      <c r="U2468" t="str">
        <f>VLOOKUP($D2468,Artslister!$A$1:$W$100,10,FALSE)</f>
        <v>Noccaea</v>
      </c>
      <c r="V2468" t="str">
        <f>VLOOKUP($D2468,Artslister!$A$1:$W$100,11,FALSE)</f>
        <v>caerulescens</v>
      </c>
      <c r="W2468">
        <f>VLOOKUP($D2468,Artslister!$A$1:$W$100,12,FALSE)</f>
        <v>0</v>
      </c>
      <c r="X2468" t="str">
        <f>VLOOKUP($D2468,Artslister!$A$1:$W$100,13,FALSE)</f>
        <v>(J.Presl &amp; C.Presl) F.K.Mey.</v>
      </c>
      <c r="Y2468" t="str">
        <f>VLOOKUP($D2468,Artslister!$A$1:$W$100,15,FALSE)</f>
        <v>NA</v>
      </c>
      <c r="Z2468" t="str">
        <f>VLOOKUP($D2468,Artslister!$A$1:$W$100,17,FALSE)</f>
        <v>PH</v>
      </c>
    </row>
    <row r="2469" spans="1:26" x14ac:dyDescent="0.3">
      <c r="A2469" t="s">
        <v>149</v>
      </c>
      <c r="B2469">
        <v>2022</v>
      </c>
      <c r="C2469" t="s">
        <v>1690</v>
      </c>
      <c r="D2469" t="s">
        <v>1734</v>
      </c>
      <c r="E2469">
        <v>1</v>
      </c>
      <c r="G2469">
        <v>1</v>
      </c>
      <c r="M2469" t="str">
        <f>VLOOKUP($D2469,Artslister!$A$1:$W$100,2,FALSE)</f>
        <v>Noccaea caerulescens</v>
      </c>
      <c r="N2469" t="str">
        <f>VLOOKUP($D2469,Artslister!$A$1:$W$100,3,FALSE)</f>
        <v>101278</v>
      </c>
      <c r="O2469" t="str">
        <f>VLOOKUP($D2469,Artslister!$A$1:$W$100,4,FALSE)</f>
        <v>144118</v>
      </c>
      <c r="P2469" t="str">
        <f>VLOOKUP($D2469,Artslister!$A$1:$W$100,5,FALSE)</f>
        <v>Plantae</v>
      </c>
      <c r="Q2469" t="str">
        <f>VLOOKUP($D2469,Artslister!$A$1:$W$100,6,FALSE)</f>
        <v>Magnoliophyta</v>
      </c>
      <c r="R2469" t="str">
        <f>VLOOKUP($D2469,Artslister!$A$1:$W$100,7,FALSE)</f>
        <v>Eudicots</v>
      </c>
      <c r="S2469" t="str">
        <f>VLOOKUP($D2469,Artslister!$A$1:$W$100,8,FALSE)</f>
        <v>Brassicales</v>
      </c>
      <c r="T2469" t="str">
        <f>VLOOKUP($D2469,Artslister!$A$1:$W$100,9,FALSE)</f>
        <v>Brassicaceae</v>
      </c>
      <c r="U2469" t="str">
        <f>VLOOKUP($D2469,Artslister!$A$1:$W$100,10,FALSE)</f>
        <v>Noccaea</v>
      </c>
      <c r="V2469" t="str">
        <f>VLOOKUP($D2469,Artslister!$A$1:$W$100,11,FALSE)</f>
        <v>caerulescens</v>
      </c>
      <c r="W2469">
        <f>VLOOKUP($D2469,Artslister!$A$1:$W$100,12,FALSE)</f>
        <v>0</v>
      </c>
      <c r="X2469" t="str">
        <f>VLOOKUP($D2469,Artslister!$A$1:$W$100,13,FALSE)</f>
        <v>(J.Presl &amp; C.Presl) F.K.Mey.</v>
      </c>
      <c r="Y2469" t="str">
        <f>VLOOKUP($D2469,Artslister!$A$1:$W$100,15,FALSE)</f>
        <v>NA</v>
      </c>
      <c r="Z2469" t="str">
        <f>VLOOKUP($D2469,Artslister!$A$1:$W$100,17,FALSE)</f>
        <v>PH</v>
      </c>
    </row>
    <row r="2470" spans="1:26" x14ac:dyDescent="0.3">
      <c r="A2470" t="s">
        <v>149</v>
      </c>
      <c r="B2470">
        <v>2022</v>
      </c>
      <c r="C2470" t="s">
        <v>1696</v>
      </c>
      <c r="D2470" t="s">
        <v>1734</v>
      </c>
      <c r="E2470">
        <v>0.1</v>
      </c>
      <c r="G2470">
        <v>1</v>
      </c>
      <c r="M2470" t="str">
        <f>VLOOKUP($D2470,Artslister!$A$1:$W$100,2,FALSE)</f>
        <v>Noccaea caerulescens</v>
      </c>
      <c r="N2470" t="str">
        <f>VLOOKUP($D2470,Artslister!$A$1:$W$100,3,FALSE)</f>
        <v>101278</v>
      </c>
      <c r="O2470" t="str">
        <f>VLOOKUP($D2470,Artslister!$A$1:$W$100,4,FALSE)</f>
        <v>144118</v>
      </c>
      <c r="P2470" t="str">
        <f>VLOOKUP($D2470,Artslister!$A$1:$W$100,5,FALSE)</f>
        <v>Plantae</v>
      </c>
      <c r="Q2470" t="str">
        <f>VLOOKUP($D2470,Artslister!$A$1:$W$100,6,FALSE)</f>
        <v>Magnoliophyta</v>
      </c>
      <c r="R2470" t="str">
        <f>VLOOKUP($D2470,Artslister!$A$1:$W$100,7,FALSE)</f>
        <v>Eudicots</v>
      </c>
      <c r="S2470" t="str">
        <f>VLOOKUP($D2470,Artslister!$A$1:$W$100,8,FALSE)</f>
        <v>Brassicales</v>
      </c>
      <c r="T2470" t="str">
        <f>VLOOKUP($D2470,Artslister!$A$1:$W$100,9,FALSE)</f>
        <v>Brassicaceae</v>
      </c>
      <c r="U2470" t="str">
        <f>VLOOKUP($D2470,Artslister!$A$1:$W$100,10,FALSE)</f>
        <v>Noccaea</v>
      </c>
      <c r="V2470" t="str">
        <f>VLOOKUP($D2470,Artslister!$A$1:$W$100,11,FALSE)</f>
        <v>caerulescens</v>
      </c>
      <c r="W2470">
        <f>VLOOKUP($D2470,Artslister!$A$1:$W$100,12,FALSE)</f>
        <v>0</v>
      </c>
      <c r="X2470" t="str">
        <f>VLOOKUP($D2470,Artslister!$A$1:$W$100,13,FALSE)</f>
        <v>(J.Presl &amp; C.Presl) F.K.Mey.</v>
      </c>
      <c r="Y2470" t="str">
        <f>VLOOKUP($D2470,Artslister!$A$1:$W$100,15,FALSE)</f>
        <v>NA</v>
      </c>
      <c r="Z2470" t="str">
        <f>VLOOKUP($D2470,Artslister!$A$1:$W$100,17,FALSE)</f>
        <v>PH</v>
      </c>
    </row>
    <row r="2471" spans="1:26" x14ac:dyDescent="0.3">
      <c r="A2471" t="s">
        <v>149</v>
      </c>
      <c r="B2471">
        <v>2022</v>
      </c>
      <c r="C2471" t="s">
        <v>1691</v>
      </c>
      <c r="D2471" t="s">
        <v>1734</v>
      </c>
      <c r="E2471">
        <v>0.1</v>
      </c>
      <c r="G2471">
        <v>1</v>
      </c>
      <c r="M2471" t="str">
        <f>VLOOKUP($D2471,Artslister!$A$1:$W$100,2,FALSE)</f>
        <v>Noccaea caerulescens</v>
      </c>
      <c r="N2471" t="str">
        <f>VLOOKUP($D2471,Artslister!$A$1:$W$100,3,FALSE)</f>
        <v>101278</v>
      </c>
      <c r="O2471" t="str">
        <f>VLOOKUP($D2471,Artslister!$A$1:$W$100,4,FALSE)</f>
        <v>144118</v>
      </c>
      <c r="P2471" t="str">
        <f>VLOOKUP($D2471,Artslister!$A$1:$W$100,5,FALSE)</f>
        <v>Plantae</v>
      </c>
      <c r="Q2471" t="str">
        <f>VLOOKUP($D2471,Artslister!$A$1:$W$100,6,FALSE)</f>
        <v>Magnoliophyta</v>
      </c>
      <c r="R2471" t="str">
        <f>VLOOKUP($D2471,Artslister!$A$1:$W$100,7,FALSE)</f>
        <v>Eudicots</v>
      </c>
      <c r="S2471" t="str">
        <f>VLOOKUP($D2471,Artslister!$A$1:$W$100,8,FALSE)</f>
        <v>Brassicales</v>
      </c>
      <c r="T2471" t="str">
        <f>VLOOKUP($D2471,Artslister!$A$1:$W$100,9,FALSE)</f>
        <v>Brassicaceae</v>
      </c>
      <c r="U2471" t="str">
        <f>VLOOKUP($D2471,Artslister!$A$1:$W$100,10,FALSE)</f>
        <v>Noccaea</v>
      </c>
      <c r="V2471" t="str">
        <f>VLOOKUP($D2471,Artslister!$A$1:$W$100,11,FALSE)</f>
        <v>caerulescens</v>
      </c>
      <c r="W2471">
        <f>VLOOKUP($D2471,Artslister!$A$1:$W$100,12,FALSE)</f>
        <v>0</v>
      </c>
      <c r="X2471" t="str">
        <f>VLOOKUP($D2471,Artslister!$A$1:$W$100,13,FALSE)</f>
        <v>(J.Presl &amp; C.Presl) F.K.Mey.</v>
      </c>
      <c r="Y2471" t="str">
        <f>VLOOKUP($D2471,Artslister!$A$1:$W$100,15,FALSE)</f>
        <v>NA</v>
      </c>
      <c r="Z2471" t="str">
        <f>VLOOKUP($D2471,Artslister!$A$1:$W$100,17,FALSE)</f>
        <v>PH</v>
      </c>
    </row>
    <row r="2472" spans="1:26" x14ac:dyDescent="0.3">
      <c r="A2472" t="s">
        <v>149</v>
      </c>
      <c r="B2472">
        <v>2022</v>
      </c>
      <c r="C2472" t="s">
        <v>1697</v>
      </c>
      <c r="D2472" t="s">
        <v>1734</v>
      </c>
      <c r="E2472">
        <v>0.1</v>
      </c>
      <c r="G2472">
        <v>1</v>
      </c>
      <c r="M2472" t="str">
        <f>VLOOKUP($D2472,Artslister!$A$1:$W$100,2,FALSE)</f>
        <v>Noccaea caerulescens</v>
      </c>
      <c r="N2472" t="str">
        <f>VLOOKUP($D2472,Artslister!$A$1:$W$100,3,FALSE)</f>
        <v>101278</v>
      </c>
      <c r="O2472" t="str">
        <f>VLOOKUP($D2472,Artslister!$A$1:$W$100,4,FALSE)</f>
        <v>144118</v>
      </c>
      <c r="P2472" t="str">
        <f>VLOOKUP($D2472,Artslister!$A$1:$W$100,5,FALSE)</f>
        <v>Plantae</v>
      </c>
      <c r="Q2472" t="str">
        <f>VLOOKUP($D2472,Artslister!$A$1:$W$100,6,FALSE)</f>
        <v>Magnoliophyta</v>
      </c>
      <c r="R2472" t="str">
        <f>VLOOKUP($D2472,Artslister!$A$1:$W$100,7,FALSE)</f>
        <v>Eudicots</v>
      </c>
      <c r="S2472" t="str">
        <f>VLOOKUP($D2472,Artslister!$A$1:$W$100,8,FALSE)</f>
        <v>Brassicales</v>
      </c>
      <c r="T2472" t="str">
        <f>VLOOKUP($D2472,Artslister!$A$1:$W$100,9,FALSE)</f>
        <v>Brassicaceae</v>
      </c>
      <c r="U2472" t="str">
        <f>VLOOKUP($D2472,Artslister!$A$1:$W$100,10,FALSE)</f>
        <v>Noccaea</v>
      </c>
      <c r="V2472" t="str">
        <f>VLOOKUP($D2472,Artslister!$A$1:$W$100,11,FALSE)</f>
        <v>caerulescens</v>
      </c>
      <c r="W2472">
        <f>VLOOKUP($D2472,Artslister!$A$1:$W$100,12,FALSE)</f>
        <v>0</v>
      </c>
      <c r="X2472" t="str">
        <f>VLOOKUP($D2472,Artslister!$A$1:$W$100,13,FALSE)</f>
        <v>(J.Presl &amp; C.Presl) F.K.Mey.</v>
      </c>
      <c r="Y2472" t="str">
        <f>VLOOKUP($D2472,Artslister!$A$1:$W$100,15,FALSE)</f>
        <v>NA</v>
      </c>
      <c r="Z2472" t="str">
        <f>VLOOKUP($D2472,Artslister!$A$1:$W$100,17,FALSE)</f>
        <v>PH</v>
      </c>
    </row>
    <row r="2473" spans="1:26" x14ac:dyDescent="0.3">
      <c r="A2473" t="s">
        <v>127</v>
      </c>
      <c r="B2473">
        <v>2022</v>
      </c>
      <c r="C2473" t="s">
        <v>1121</v>
      </c>
      <c r="D2473" t="s">
        <v>1734</v>
      </c>
      <c r="E2473">
        <v>1</v>
      </c>
      <c r="G2473">
        <v>1</v>
      </c>
      <c r="M2473" t="str">
        <f>VLOOKUP($D2473,Artslister!$A$1:$W$100,2,FALSE)</f>
        <v>Noccaea caerulescens</v>
      </c>
      <c r="N2473" t="str">
        <f>VLOOKUP($D2473,Artslister!$A$1:$W$100,3,FALSE)</f>
        <v>101278</v>
      </c>
      <c r="O2473" t="str">
        <f>VLOOKUP($D2473,Artslister!$A$1:$W$100,4,FALSE)</f>
        <v>144118</v>
      </c>
      <c r="P2473" t="str">
        <f>VLOOKUP($D2473,Artslister!$A$1:$W$100,5,FALSE)</f>
        <v>Plantae</v>
      </c>
      <c r="Q2473" t="str">
        <f>VLOOKUP($D2473,Artslister!$A$1:$W$100,6,FALSE)</f>
        <v>Magnoliophyta</v>
      </c>
      <c r="R2473" t="str">
        <f>VLOOKUP($D2473,Artslister!$A$1:$W$100,7,FALSE)</f>
        <v>Eudicots</v>
      </c>
      <c r="S2473" t="str">
        <f>VLOOKUP($D2473,Artslister!$A$1:$W$100,8,FALSE)</f>
        <v>Brassicales</v>
      </c>
      <c r="T2473" t="str">
        <f>VLOOKUP($D2473,Artslister!$A$1:$W$100,9,FALSE)</f>
        <v>Brassicaceae</v>
      </c>
      <c r="U2473" t="str">
        <f>VLOOKUP($D2473,Artslister!$A$1:$W$100,10,FALSE)</f>
        <v>Noccaea</v>
      </c>
      <c r="V2473" t="str">
        <f>VLOOKUP($D2473,Artslister!$A$1:$W$100,11,FALSE)</f>
        <v>caerulescens</v>
      </c>
      <c r="W2473">
        <f>VLOOKUP($D2473,Artslister!$A$1:$W$100,12,FALSE)</f>
        <v>0</v>
      </c>
      <c r="X2473" t="str">
        <f>VLOOKUP($D2473,Artslister!$A$1:$W$100,13,FALSE)</f>
        <v>(J.Presl &amp; C.Presl) F.K.Mey.</v>
      </c>
      <c r="Y2473" t="str">
        <f>VLOOKUP($D2473,Artslister!$A$1:$W$100,15,FALSE)</f>
        <v>NA</v>
      </c>
      <c r="Z2473" t="str">
        <f>VLOOKUP($D2473,Artslister!$A$1:$W$100,17,FALSE)</f>
        <v>PH</v>
      </c>
    </row>
    <row r="2474" spans="1:26" x14ac:dyDescent="0.3">
      <c r="A2474" t="s">
        <v>27</v>
      </c>
      <c r="B2474">
        <v>2022</v>
      </c>
      <c r="C2474" t="s">
        <v>1174</v>
      </c>
      <c r="D2474" t="s">
        <v>1734</v>
      </c>
      <c r="E2474">
        <v>0.1</v>
      </c>
      <c r="G2474">
        <v>1</v>
      </c>
      <c r="M2474" t="str">
        <f>VLOOKUP($D2474,Artslister!$A$1:$W$100,2,FALSE)</f>
        <v>Noccaea caerulescens</v>
      </c>
      <c r="N2474" t="str">
        <f>VLOOKUP($D2474,Artslister!$A$1:$W$100,3,FALSE)</f>
        <v>101278</v>
      </c>
      <c r="O2474" t="str">
        <f>VLOOKUP($D2474,Artslister!$A$1:$W$100,4,FALSE)</f>
        <v>144118</v>
      </c>
      <c r="P2474" t="str">
        <f>VLOOKUP($D2474,Artslister!$A$1:$W$100,5,FALSE)</f>
        <v>Plantae</v>
      </c>
      <c r="Q2474" t="str">
        <f>VLOOKUP($D2474,Artslister!$A$1:$W$100,6,FALSE)</f>
        <v>Magnoliophyta</v>
      </c>
      <c r="R2474" t="str">
        <f>VLOOKUP($D2474,Artslister!$A$1:$W$100,7,FALSE)</f>
        <v>Eudicots</v>
      </c>
      <c r="S2474" t="str">
        <f>VLOOKUP($D2474,Artslister!$A$1:$W$100,8,FALSE)</f>
        <v>Brassicales</v>
      </c>
      <c r="T2474" t="str">
        <f>VLOOKUP($D2474,Artslister!$A$1:$W$100,9,FALSE)</f>
        <v>Brassicaceae</v>
      </c>
      <c r="U2474" t="str">
        <f>VLOOKUP($D2474,Artslister!$A$1:$W$100,10,FALSE)</f>
        <v>Noccaea</v>
      </c>
      <c r="V2474" t="str">
        <f>VLOOKUP($D2474,Artslister!$A$1:$W$100,11,FALSE)</f>
        <v>caerulescens</v>
      </c>
      <c r="W2474">
        <f>VLOOKUP($D2474,Artslister!$A$1:$W$100,12,FALSE)</f>
        <v>0</v>
      </c>
      <c r="X2474" t="str">
        <f>VLOOKUP($D2474,Artslister!$A$1:$W$100,13,FALSE)</f>
        <v>(J.Presl &amp; C.Presl) F.K.Mey.</v>
      </c>
      <c r="Y2474" t="str">
        <f>VLOOKUP($D2474,Artslister!$A$1:$W$100,15,FALSE)</f>
        <v>NA</v>
      </c>
      <c r="Z2474" t="str">
        <f>VLOOKUP($D2474,Artslister!$A$1:$W$100,17,FALSE)</f>
        <v>PH</v>
      </c>
    </row>
    <row r="2475" spans="1:26" x14ac:dyDescent="0.3">
      <c r="A2475" t="s">
        <v>34</v>
      </c>
      <c r="B2475">
        <v>2022</v>
      </c>
      <c r="C2475" t="s">
        <v>1242</v>
      </c>
      <c r="D2475" t="s">
        <v>1734</v>
      </c>
      <c r="E2475">
        <v>0.1</v>
      </c>
      <c r="G2475">
        <v>1</v>
      </c>
      <c r="M2475" t="str">
        <f>VLOOKUP($D2475,Artslister!$A$1:$W$100,2,FALSE)</f>
        <v>Noccaea caerulescens</v>
      </c>
      <c r="N2475" t="str">
        <f>VLOOKUP($D2475,Artslister!$A$1:$W$100,3,FALSE)</f>
        <v>101278</v>
      </c>
      <c r="O2475" t="str">
        <f>VLOOKUP($D2475,Artslister!$A$1:$W$100,4,FALSE)</f>
        <v>144118</v>
      </c>
      <c r="P2475" t="str">
        <f>VLOOKUP($D2475,Artslister!$A$1:$W$100,5,FALSE)</f>
        <v>Plantae</v>
      </c>
      <c r="Q2475" t="str">
        <f>VLOOKUP($D2475,Artslister!$A$1:$W$100,6,FALSE)</f>
        <v>Magnoliophyta</v>
      </c>
      <c r="R2475" t="str">
        <f>VLOOKUP($D2475,Artslister!$A$1:$W$100,7,FALSE)</f>
        <v>Eudicots</v>
      </c>
      <c r="S2475" t="str">
        <f>VLOOKUP($D2475,Artslister!$A$1:$W$100,8,FALSE)</f>
        <v>Brassicales</v>
      </c>
      <c r="T2475" t="str">
        <f>VLOOKUP($D2475,Artslister!$A$1:$W$100,9,FALSE)</f>
        <v>Brassicaceae</v>
      </c>
      <c r="U2475" t="str">
        <f>VLOOKUP($D2475,Artslister!$A$1:$W$100,10,FALSE)</f>
        <v>Noccaea</v>
      </c>
      <c r="V2475" t="str">
        <f>VLOOKUP($D2475,Artslister!$A$1:$W$100,11,FALSE)</f>
        <v>caerulescens</v>
      </c>
      <c r="W2475">
        <f>VLOOKUP($D2475,Artslister!$A$1:$W$100,12,FALSE)</f>
        <v>0</v>
      </c>
      <c r="X2475" t="str">
        <f>VLOOKUP($D2475,Artslister!$A$1:$W$100,13,FALSE)</f>
        <v>(J.Presl &amp; C.Presl) F.K.Mey.</v>
      </c>
      <c r="Y2475" t="str">
        <f>VLOOKUP($D2475,Artslister!$A$1:$W$100,15,FALSE)</f>
        <v>NA</v>
      </c>
      <c r="Z2475" t="str">
        <f>VLOOKUP($D2475,Artslister!$A$1:$W$100,17,FALSE)</f>
        <v>PH</v>
      </c>
    </row>
    <row r="2476" spans="1:26" x14ac:dyDescent="0.3">
      <c r="A2476" t="s">
        <v>34</v>
      </c>
      <c r="B2476">
        <v>2022</v>
      </c>
      <c r="C2476" t="s">
        <v>1237</v>
      </c>
      <c r="D2476" t="s">
        <v>1734</v>
      </c>
      <c r="E2476">
        <v>1</v>
      </c>
      <c r="G2476">
        <v>1</v>
      </c>
      <c r="M2476" t="str">
        <f>VLOOKUP($D2476,Artslister!$A$1:$W$100,2,FALSE)</f>
        <v>Noccaea caerulescens</v>
      </c>
      <c r="N2476" t="str">
        <f>VLOOKUP($D2476,Artslister!$A$1:$W$100,3,FALSE)</f>
        <v>101278</v>
      </c>
      <c r="O2476" t="str">
        <f>VLOOKUP($D2476,Artslister!$A$1:$W$100,4,FALSE)</f>
        <v>144118</v>
      </c>
      <c r="P2476" t="str">
        <f>VLOOKUP($D2476,Artslister!$A$1:$W$100,5,FALSE)</f>
        <v>Plantae</v>
      </c>
      <c r="Q2476" t="str">
        <f>VLOOKUP($D2476,Artslister!$A$1:$W$100,6,FALSE)</f>
        <v>Magnoliophyta</v>
      </c>
      <c r="R2476" t="str">
        <f>VLOOKUP($D2476,Artslister!$A$1:$W$100,7,FALSE)</f>
        <v>Eudicots</v>
      </c>
      <c r="S2476" t="str">
        <f>VLOOKUP($D2476,Artslister!$A$1:$W$100,8,FALSE)</f>
        <v>Brassicales</v>
      </c>
      <c r="T2476" t="str">
        <f>VLOOKUP($D2476,Artslister!$A$1:$W$100,9,FALSE)</f>
        <v>Brassicaceae</v>
      </c>
      <c r="U2476" t="str">
        <f>VLOOKUP($D2476,Artslister!$A$1:$W$100,10,FALSE)</f>
        <v>Noccaea</v>
      </c>
      <c r="V2476" t="str">
        <f>VLOOKUP($D2476,Artslister!$A$1:$W$100,11,FALSE)</f>
        <v>caerulescens</v>
      </c>
      <c r="W2476">
        <f>VLOOKUP($D2476,Artslister!$A$1:$W$100,12,FALSE)</f>
        <v>0</v>
      </c>
      <c r="X2476" t="str">
        <f>VLOOKUP($D2476,Artslister!$A$1:$W$100,13,FALSE)</f>
        <v>(J.Presl &amp; C.Presl) F.K.Mey.</v>
      </c>
      <c r="Y2476" t="str">
        <f>VLOOKUP($D2476,Artslister!$A$1:$W$100,15,FALSE)</f>
        <v>NA</v>
      </c>
      <c r="Z2476" t="str">
        <f>VLOOKUP($D2476,Artslister!$A$1:$W$100,17,FALSE)</f>
        <v>PH</v>
      </c>
    </row>
    <row r="2477" spans="1:26" x14ac:dyDescent="0.3">
      <c r="A2477" t="s">
        <v>34</v>
      </c>
      <c r="B2477">
        <v>2022</v>
      </c>
      <c r="C2477" t="s">
        <v>1235</v>
      </c>
      <c r="D2477" t="s">
        <v>1734</v>
      </c>
      <c r="E2477">
        <v>1</v>
      </c>
      <c r="G2477">
        <v>1</v>
      </c>
      <c r="M2477" t="str">
        <f>VLOOKUP($D2477,Artslister!$A$1:$W$100,2,FALSE)</f>
        <v>Noccaea caerulescens</v>
      </c>
      <c r="N2477" t="str">
        <f>VLOOKUP($D2477,Artslister!$A$1:$W$100,3,FALSE)</f>
        <v>101278</v>
      </c>
      <c r="O2477" t="str">
        <f>VLOOKUP($D2477,Artslister!$A$1:$W$100,4,FALSE)</f>
        <v>144118</v>
      </c>
      <c r="P2477" t="str">
        <f>VLOOKUP($D2477,Artslister!$A$1:$W$100,5,FALSE)</f>
        <v>Plantae</v>
      </c>
      <c r="Q2477" t="str">
        <f>VLOOKUP($D2477,Artslister!$A$1:$W$100,6,FALSE)</f>
        <v>Magnoliophyta</v>
      </c>
      <c r="R2477" t="str">
        <f>VLOOKUP($D2477,Artslister!$A$1:$W$100,7,FALSE)</f>
        <v>Eudicots</v>
      </c>
      <c r="S2477" t="str">
        <f>VLOOKUP($D2477,Artslister!$A$1:$W$100,8,FALSE)</f>
        <v>Brassicales</v>
      </c>
      <c r="T2477" t="str">
        <f>VLOOKUP($D2477,Artslister!$A$1:$W$100,9,FALSE)</f>
        <v>Brassicaceae</v>
      </c>
      <c r="U2477" t="str">
        <f>VLOOKUP($D2477,Artslister!$A$1:$W$100,10,FALSE)</f>
        <v>Noccaea</v>
      </c>
      <c r="V2477" t="str">
        <f>VLOOKUP($D2477,Artslister!$A$1:$W$100,11,FALSE)</f>
        <v>caerulescens</v>
      </c>
      <c r="W2477">
        <f>VLOOKUP($D2477,Artslister!$A$1:$W$100,12,FALSE)</f>
        <v>0</v>
      </c>
      <c r="X2477" t="str">
        <f>VLOOKUP($D2477,Artslister!$A$1:$W$100,13,FALSE)</f>
        <v>(J.Presl &amp; C.Presl) F.K.Mey.</v>
      </c>
      <c r="Y2477" t="str">
        <f>VLOOKUP($D2477,Artslister!$A$1:$W$100,15,FALSE)</f>
        <v>NA</v>
      </c>
      <c r="Z2477" t="str">
        <f>VLOOKUP($D2477,Artslister!$A$1:$W$100,17,FALSE)</f>
        <v>PH</v>
      </c>
    </row>
    <row r="2478" spans="1:26" x14ac:dyDescent="0.3">
      <c r="A2478" t="s">
        <v>34</v>
      </c>
      <c r="B2478">
        <v>2022</v>
      </c>
      <c r="C2478" t="s">
        <v>1234</v>
      </c>
      <c r="D2478" t="s">
        <v>1734</v>
      </c>
      <c r="E2478">
        <v>0.1</v>
      </c>
      <c r="G2478">
        <v>1</v>
      </c>
      <c r="M2478" t="str">
        <f>VLOOKUP($D2478,Artslister!$A$1:$W$100,2,FALSE)</f>
        <v>Noccaea caerulescens</v>
      </c>
      <c r="N2478" t="str">
        <f>VLOOKUP($D2478,Artslister!$A$1:$W$100,3,FALSE)</f>
        <v>101278</v>
      </c>
      <c r="O2478" t="str">
        <f>VLOOKUP($D2478,Artslister!$A$1:$W$100,4,FALSE)</f>
        <v>144118</v>
      </c>
      <c r="P2478" t="str">
        <f>VLOOKUP($D2478,Artslister!$A$1:$W$100,5,FALSE)</f>
        <v>Plantae</v>
      </c>
      <c r="Q2478" t="str">
        <f>VLOOKUP($D2478,Artslister!$A$1:$W$100,6,FALSE)</f>
        <v>Magnoliophyta</v>
      </c>
      <c r="R2478" t="str">
        <f>VLOOKUP($D2478,Artslister!$A$1:$W$100,7,FALSE)</f>
        <v>Eudicots</v>
      </c>
      <c r="S2478" t="str">
        <f>VLOOKUP($D2478,Artslister!$A$1:$W$100,8,FALSE)</f>
        <v>Brassicales</v>
      </c>
      <c r="T2478" t="str">
        <f>VLOOKUP($D2478,Artslister!$A$1:$W$100,9,FALSE)</f>
        <v>Brassicaceae</v>
      </c>
      <c r="U2478" t="str">
        <f>VLOOKUP($D2478,Artslister!$A$1:$W$100,10,FALSE)</f>
        <v>Noccaea</v>
      </c>
      <c r="V2478" t="str">
        <f>VLOOKUP($D2478,Artslister!$A$1:$W$100,11,FALSE)</f>
        <v>caerulescens</v>
      </c>
      <c r="W2478">
        <f>VLOOKUP($D2478,Artslister!$A$1:$W$100,12,FALSE)</f>
        <v>0</v>
      </c>
      <c r="X2478" t="str">
        <f>VLOOKUP($D2478,Artslister!$A$1:$W$100,13,FALSE)</f>
        <v>(J.Presl &amp; C.Presl) F.K.Mey.</v>
      </c>
      <c r="Y2478" t="str">
        <f>VLOOKUP($D2478,Artslister!$A$1:$W$100,15,FALSE)</f>
        <v>NA</v>
      </c>
      <c r="Z2478" t="str">
        <f>VLOOKUP($D2478,Artslister!$A$1:$W$100,17,FALSE)</f>
        <v>PH</v>
      </c>
    </row>
  </sheetData>
  <autoFilter ref="A1:Z2478" xr:uid="{00000000-0001-0000-0600-000000000000}">
    <sortState xmlns:xlrd2="http://schemas.microsoft.com/office/spreadsheetml/2017/richdata2" ref="A2:Z2478">
      <sortCondition ref="D1:D2478"/>
    </sortState>
  </autoFilter>
  <sortState xmlns:xlrd2="http://schemas.microsoft.com/office/spreadsheetml/2017/richdata2" ref="A899:L919">
    <sortCondition ref="C899:C919"/>
  </sortState>
  <phoneticPr fontId="6"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I34"/>
  <sheetViews>
    <sheetView workbookViewId="0">
      <selection activeCell="H42" sqref="H42"/>
    </sheetView>
  </sheetViews>
  <sheetFormatPr defaultRowHeight="14.4" x14ac:dyDescent="0.3"/>
  <cols>
    <col min="1" max="1" width="32.21875" bestFit="1" customWidth="1"/>
    <col min="2" max="2" width="16.21875" bestFit="1" customWidth="1"/>
    <col min="3" max="7" width="5" bestFit="1" customWidth="1"/>
    <col min="8" max="8" width="7.21875" bestFit="1" customWidth="1"/>
    <col min="9" max="9" width="11.21875" bestFit="1" customWidth="1"/>
  </cols>
  <sheetData>
    <row r="3" spans="1:9" x14ac:dyDescent="0.3">
      <c r="A3" s="12" t="s">
        <v>1792</v>
      </c>
      <c r="B3" s="12" t="s">
        <v>1793</v>
      </c>
    </row>
    <row r="4" spans="1:9" x14ac:dyDescent="0.3">
      <c r="A4" s="12" t="s">
        <v>1794</v>
      </c>
      <c r="B4">
        <v>2017</v>
      </c>
      <c r="C4">
        <v>2018</v>
      </c>
      <c r="D4">
        <v>2019</v>
      </c>
      <c r="E4">
        <v>2020</v>
      </c>
      <c r="F4">
        <v>2021</v>
      </c>
      <c r="G4">
        <v>2022</v>
      </c>
      <c r="H4" t="s">
        <v>1979</v>
      </c>
      <c r="I4" t="s">
        <v>1795</v>
      </c>
    </row>
    <row r="5" spans="1:9" x14ac:dyDescent="0.3">
      <c r="A5" s="10" t="s">
        <v>41</v>
      </c>
      <c r="B5" s="48"/>
      <c r="C5" s="48">
        <v>34</v>
      </c>
      <c r="D5" s="48">
        <v>17</v>
      </c>
      <c r="E5" s="48">
        <v>20</v>
      </c>
      <c r="F5" s="48">
        <v>60</v>
      </c>
      <c r="G5" s="48">
        <v>59</v>
      </c>
      <c r="H5" s="48"/>
      <c r="I5" s="48">
        <v>190</v>
      </c>
    </row>
    <row r="6" spans="1:9" x14ac:dyDescent="0.3">
      <c r="A6" s="10" t="s">
        <v>127</v>
      </c>
      <c r="B6" s="48"/>
      <c r="C6" s="48"/>
      <c r="D6" s="48">
        <v>4</v>
      </c>
      <c r="E6" s="48">
        <v>9</v>
      </c>
      <c r="F6" s="48">
        <v>11</v>
      </c>
      <c r="G6" s="48">
        <v>7</v>
      </c>
      <c r="H6" s="48"/>
      <c r="I6" s="48">
        <v>31</v>
      </c>
    </row>
    <row r="7" spans="1:9" x14ac:dyDescent="0.3">
      <c r="A7" s="10" t="s">
        <v>138</v>
      </c>
      <c r="B7" s="48"/>
      <c r="C7" s="48"/>
      <c r="D7" s="48">
        <v>27</v>
      </c>
      <c r="E7" s="48">
        <v>27</v>
      </c>
      <c r="F7" s="48">
        <v>27</v>
      </c>
      <c r="G7" s="48">
        <v>37</v>
      </c>
      <c r="H7" s="48"/>
      <c r="I7" s="48">
        <v>118</v>
      </c>
    </row>
    <row r="8" spans="1:9" x14ac:dyDescent="0.3">
      <c r="A8" s="10" t="s">
        <v>104</v>
      </c>
      <c r="B8" s="48">
        <v>74</v>
      </c>
      <c r="C8" s="48">
        <v>42</v>
      </c>
      <c r="D8" s="48">
        <v>82</v>
      </c>
      <c r="E8" s="48">
        <v>52</v>
      </c>
      <c r="F8" s="48">
        <v>61</v>
      </c>
      <c r="G8" s="48"/>
      <c r="H8" s="48"/>
      <c r="I8" s="48">
        <v>311</v>
      </c>
    </row>
    <row r="9" spans="1:9" x14ac:dyDescent="0.3">
      <c r="A9" s="10" t="s">
        <v>27</v>
      </c>
      <c r="B9" s="48"/>
      <c r="C9" s="48">
        <v>17</v>
      </c>
      <c r="D9" s="48"/>
      <c r="E9" s="48">
        <v>29</v>
      </c>
      <c r="F9" s="48">
        <v>30</v>
      </c>
      <c r="G9" s="48">
        <v>34</v>
      </c>
      <c r="H9" s="48"/>
      <c r="I9" s="48">
        <v>110</v>
      </c>
    </row>
    <row r="10" spans="1:9" x14ac:dyDescent="0.3">
      <c r="A10" s="10" t="s">
        <v>12</v>
      </c>
      <c r="B10" s="48"/>
      <c r="C10" s="48">
        <v>20</v>
      </c>
      <c r="D10" s="48">
        <v>8</v>
      </c>
      <c r="E10" s="48">
        <v>34</v>
      </c>
      <c r="F10" s="48">
        <v>113</v>
      </c>
      <c r="G10" s="48">
        <v>180</v>
      </c>
      <c r="H10" s="48"/>
      <c r="I10" s="48">
        <v>355</v>
      </c>
    </row>
    <row r="11" spans="1:9" x14ac:dyDescent="0.3">
      <c r="A11" s="10" t="s">
        <v>19</v>
      </c>
      <c r="B11" s="48"/>
      <c r="C11" s="48">
        <v>25</v>
      </c>
      <c r="D11" s="48">
        <v>27</v>
      </c>
      <c r="E11" s="48">
        <v>24</v>
      </c>
      <c r="F11" s="48">
        <v>30</v>
      </c>
      <c r="G11" s="48">
        <v>45</v>
      </c>
      <c r="H11" s="48"/>
      <c r="I11" s="48">
        <v>151</v>
      </c>
    </row>
    <row r="12" spans="1:9" x14ac:dyDescent="0.3">
      <c r="A12" s="10" t="s">
        <v>34</v>
      </c>
      <c r="B12" s="48"/>
      <c r="C12" s="48">
        <v>7</v>
      </c>
      <c r="D12" s="48">
        <v>7</v>
      </c>
      <c r="E12" s="48">
        <v>48</v>
      </c>
      <c r="F12" s="48">
        <v>46</v>
      </c>
      <c r="G12" s="48">
        <v>61</v>
      </c>
      <c r="H12" s="48"/>
      <c r="I12" s="48">
        <v>169</v>
      </c>
    </row>
    <row r="13" spans="1:9" x14ac:dyDescent="0.3">
      <c r="A13" s="10" t="s">
        <v>132</v>
      </c>
      <c r="B13" s="48"/>
      <c r="C13" s="48">
        <v>17</v>
      </c>
      <c r="D13" s="48">
        <v>21</v>
      </c>
      <c r="E13" s="48">
        <v>84</v>
      </c>
      <c r="F13" s="48">
        <v>62</v>
      </c>
      <c r="G13" s="48">
        <v>51</v>
      </c>
      <c r="H13" s="48"/>
      <c r="I13" s="48">
        <v>235</v>
      </c>
    </row>
    <row r="14" spans="1:9" x14ac:dyDescent="0.3">
      <c r="A14" s="10" t="s">
        <v>117</v>
      </c>
      <c r="B14" s="48"/>
      <c r="C14" s="48"/>
      <c r="D14" s="48"/>
      <c r="E14" s="48">
        <v>56</v>
      </c>
      <c r="F14" s="48">
        <v>93</v>
      </c>
      <c r="G14" s="48">
        <v>184</v>
      </c>
      <c r="H14" s="48"/>
      <c r="I14" s="48">
        <v>333</v>
      </c>
    </row>
    <row r="15" spans="1:9" x14ac:dyDescent="0.3">
      <c r="A15" s="10" t="s">
        <v>92</v>
      </c>
      <c r="B15" s="48">
        <v>31</v>
      </c>
      <c r="C15" s="48">
        <v>18</v>
      </c>
      <c r="D15" s="48">
        <v>61</v>
      </c>
      <c r="E15" s="48">
        <v>37</v>
      </c>
      <c r="F15" s="48">
        <v>35</v>
      </c>
      <c r="G15" s="48">
        <v>11</v>
      </c>
      <c r="H15" s="48"/>
      <c r="I15" s="48">
        <v>193</v>
      </c>
    </row>
    <row r="16" spans="1:9" x14ac:dyDescent="0.3">
      <c r="A16" s="10" t="s">
        <v>109</v>
      </c>
      <c r="B16" s="48"/>
      <c r="C16" s="48">
        <v>18</v>
      </c>
      <c r="D16" s="48">
        <v>23</v>
      </c>
      <c r="E16" s="48">
        <v>24</v>
      </c>
      <c r="F16" s="48">
        <v>71</v>
      </c>
      <c r="G16" s="48"/>
      <c r="H16" s="48"/>
      <c r="I16" s="48">
        <v>136</v>
      </c>
    </row>
    <row r="17" spans="1:9" x14ac:dyDescent="0.3">
      <c r="A17" s="10" t="s">
        <v>114</v>
      </c>
      <c r="B17" s="48"/>
      <c r="C17" s="48"/>
      <c r="D17" s="48"/>
      <c r="E17" s="48">
        <v>9</v>
      </c>
      <c r="F17" s="48">
        <v>8</v>
      </c>
      <c r="G17" s="48"/>
      <c r="H17" s="48"/>
      <c r="I17" s="48">
        <v>17</v>
      </c>
    </row>
    <row r="18" spans="1:9" x14ac:dyDescent="0.3">
      <c r="A18" s="10" t="s">
        <v>124</v>
      </c>
      <c r="B18" s="48"/>
      <c r="C18" s="48">
        <v>15</v>
      </c>
      <c r="D18" s="48">
        <v>11</v>
      </c>
      <c r="E18" s="48">
        <v>47</v>
      </c>
      <c r="F18" s="48">
        <v>60</v>
      </c>
      <c r="G18" s="48">
        <v>92</v>
      </c>
      <c r="H18" s="48"/>
      <c r="I18" s="48">
        <v>225</v>
      </c>
    </row>
    <row r="19" spans="1:9" x14ac:dyDescent="0.3">
      <c r="A19" s="10" t="s">
        <v>69</v>
      </c>
      <c r="B19" s="48"/>
      <c r="C19" s="48">
        <v>61</v>
      </c>
      <c r="D19" s="48">
        <v>57</v>
      </c>
      <c r="E19" s="48">
        <v>55</v>
      </c>
      <c r="F19" s="48">
        <v>32</v>
      </c>
      <c r="G19" s="48">
        <v>50</v>
      </c>
      <c r="H19" s="48"/>
      <c r="I19" s="48">
        <v>255</v>
      </c>
    </row>
    <row r="20" spans="1:9" x14ac:dyDescent="0.3">
      <c r="A20" s="10" t="s">
        <v>75</v>
      </c>
      <c r="B20" s="48"/>
      <c r="C20" s="48">
        <v>26</v>
      </c>
      <c r="D20" s="48">
        <v>165</v>
      </c>
      <c r="E20" s="48">
        <v>119</v>
      </c>
      <c r="F20" s="48">
        <v>46</v>
      </c>
      <c r="G20" s="48">
        <v>42</v>
      </c>
      <c r="H20" s="48"/>
      <c r="I20" s="48">
        <v>398</v>
      </c>
    </row>
    <row r="21" spans="1:9" x14ac:dyDescent="0.3">
      <c r="A21" s="10" t="s">
        <v>596</v>
      </c>
      <c r="B21" s="48"/>
      <c r="C21" s="48">
        <v>3</v>
      </c>
      <c r="D21" s="48"/>
      <c r="E21" s="48"/>
      <c r="F21" s="48"/>
      <c r="G21" s="48"/>
      <c r="H21" s="48"/>
      <c r="I21" s="48">
        <v>3</v>
      </c>
    </row>
    <row r="22" spans="1:9" x14ac:dyDescent="0.3">
      <c r="A22" s="10" t="s">
        <v>146</v>
      </c>
      <c r="B22" s="48"/>
      <c r="C22" s="48"/>
      <c r="D22" s="48">
        <v>26</v>
      </c>
      <c r="E22" s="48">
        <v>74</v>
      </c>
      <c r="F22" s="48">
        <v>109</v>
      </c>
      <c r="G22" s="48">
        <v>110</v>
      </c>
      <c r="H22" s="48"/>
      <c r="I22" s="48">
        <v>319</v>
      </c>
    </row>
    <row r="23" spans="1:9" x14ac:dyDescent="0.3">
      <c r="A23" s="10" t="s">
        <v>56</v>
      </c>
      <c r="B23" s="48">
        <v>166</v>
      </c>
      <c r="C23" s="48">
        <v>107</v>
      </c>
      <c r="D23" s="48">
        <v>107</v>
      </c>
      <c r="E23" s="48">
        <v>45</v>
      </c>
      <c r="F23" s="48">
        <v>47</v>
      </c>
      <c r="G23" s="48">
        <v>65</v>
      </c>
      <c r="H23" s="48"/>
      <c r="I23" s="48">
        <v>537</v>
      </c>
    </row>
    <row r="24" spans="1:9" x14ac:dyDescent="0.3">
      <c r="A24" s="10" t="s">
        <v>79</v>
      </c>
      <c r="B24" s="48"/>
      <c r="C24" s="48"/>
      <c r="D24" s="48"/>
      <c r="E24" s="48">
        <v>228</v>
      </c>
      <c r="F24" s="48">
        <v>357</v>
      </c>
      <c r="G24" s="48">
        <v>170</v>
      </c>
      <c r="H24" s="48"/>
      <c r="I24" s="48">
        <v>755</v>
      </c>
    </row>
    <row r="25" spans="1:9" x14ac:dyDescent="0.3">
      <c r="A25" s="10" t="s">
        <v>98</v>
      </c>
      <c r="B25" s="48">
        <v>121</v>
      </c>
      <c r="C25" s="48">
        <v>133</v>
      </c>
      <c r="D25" s="48">
        <v>147</v>
      </c>
      <c r="E25" s="48">
        <v>114</v>
      </c>
      <c r="F25" s="48">
        <v>136</v>
      </c>
      <c r="G25" s="48">
        <v>94</v>
      </c>
      <c r="H25" s="48"/>
      <c r="I25" s="48">
        <v>745</v>
      </c>
    </row>
    <row r="26" spans="1:9" x14ac:dyDescent="0.3">
      <c r="A26" s="10" t="s">
        <v>85</v>
      </c>
      <c r="B26" s="48"/>
      <c r="C26" s="48"/>
      <c r="D26" s="48"/>
      <c r="E26" s="48">
        <v>32</v>
      </c>
      <c r="F26" s="48">
        <v>34</v>
      </c>
      <c r="G26" s="48">
        <v>23</v>
      </c>
      <c r="H26" s="48"/>
      <c r="I26" s="48">
        <v>89</v>
      </c>
    </row>
    <row r="27" spans="1:9" x14ac:dyDescent="0.3">
      <c r="A27" s="10" t="s">
        <v>148</v>
      </c>
      <c r="B27" s="48"/>
      <c r="C27" s="48"/>
      <c r="D27" s="48">
        <v>16</v>
      </c>
      <c r="E27" s="48">
        <v>23</v>
      </c>
      <c r="F27" s="48">
        <v>94</v>
      </c>
      <c r="G27" s="48">
        <v>101</v>
      </c>
      <c r="H27" s="48"/>
      <c r="I27" s="48">
        <v>234</v>
      </c>
    </row>
    <row r="28" spans="1:9" x14ac:dyDescent="0.3">
      <c r="A28" s="10" t="s">
        <v>49</v>
      </c>
      <c r="B28" s="48"/>
      <c r="C28" s="48"/>
      <c r="D28" s="48"/>
      <c r="E28" s="48">
        <v>72</v>
      </c>
      <c r="F28" s="48">
        <v>79</v>
      </c>
      <c r="G28" s="48">
        <v>92</v>
      </c>
      <c r="H28" s="48"/>
      <c r="I28" s="48">
        <v>243</v>
      </c>
    </row>
    <row r="29" spans="1:9" x14ac:dyDescent="0.3">
      <c r="A29" s="10" t="s">
        <v>63</v>
      </c>
      <c r="B29" s="48"/>
      <c r="C29" s="48"/>
      <c r="D29" s="48"/>
      <c r="E29" s="48">
        <v>103</v>
      </c>
      <c r="F29" s="48"/>
      <c r="G29" s="48"/>
      <c r="H29" s="48"/>
      <c r="I29" s="48">
        <v>103</v>
      </c>
    </row>
    <row r="30" spans="1:9" x14ac:dyDescent="0.3">
      <c r="A30" s="10" t="s">
        <v>636</v>
      </c>
      <c r="B30" s="48"/>
      <c r="C30" s="48">
        <v>0</v>
      </c>
      <c r="D30" s="48"/>
      <c r="E30" s="48"/>
      <c r="F30" s="48"/>
      <c r="G30" s="48"/>
      <c r="H30" s="48"/>
      <c r="I30" s="48">
        <v>0</v>
      </c>
    </row>
    <row r="31" spans="1:9" x14ac:dyDescent="0.3">
      <c r="A31" s="10" t="s">
        <v>143</v>
      </c>
      <c r="B31" s="48"/>
      <c r="C31" s="48">
        <v>17</v>
      </c>
      <c r="D31" s="48">
        <v>26</v>
      </c>
      <c r="E31" s="48">
        <v>42</v>
      </c>
      <c r="F31" s="48">
        <v>56</v>
      </c>
      <c r="G31" s="48">
        <v>50</v>
      </c>
      <c r="H31" s="48"/>
      <c r="I31" s="48">
        <v>191</v>
      </c>
    </row>
    <row r="32" spans="1:9" x14ac:dyDescent="0.3">
      <c r="A32" s="10" t="s">
        <v>149</v>
      </c>
      <c r="B32" s="48"/>
      <c r="C32" s="48"/>
      <c r="D32" s="48"/>
      <c r="E32" s="48"/>
      <c r="F32" s="48">
        <v>48</v>
      </c>
      <c r="G32" s="48">
        <v>71</v>
      </c>
      <c r="H32" s="48"/>
      <c r="I32" s="48">
        <v>119</v>
      </c>
    </row>
    <row r="33" spans="1:9" x14ac:dyDescent="0.3">
      <c r="A33" s="10" t="s">
        <v>1979</v>
      </c>
      <c r="B33" s="48"/>
      <c r="C33" s="48"/>
      <c r="D33" s="48"/>
      <c r="E33" s="48"/>
      <c r="F33" s="48"/>
      <c r="G33" s="48"/>
      <c r="H33" s="48">
        <v>0</v>
      </c>
      <c r="I33" s="48">
        <v>0</v>
      </c>
    </row>
    <row r="34" spans="1:9" x14ac:dyDescent="0.3">
      <c r="A34" s="10" t="s">
        <v>1795</v>
      </c>
      <c r="B34" s="48">
        <v>392</v>
      </c>
      <c r="C34" s="48">
        <v>560</v>
      </c>
      <c r="D34" s="48">
        <v>832</v>
      </c>
      <c r="E34" s="48">
        <v>1407</v>
      </c>
      <c r="F34" s="48">
        <v>1745</v>
      </c>
      <c r="G34" s="48">
        <v>1629</v>
      </c>
      <c r="H34" s="48">
        <v>0</v>
      </c>
      <c r="I34" s="48">
        <v>6565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809"/>
  <sheetViews>
    <sheetView zoomScale="90" zoomScaleNormal="90" workbookViewId="0">
      <pane xSplit="2" ySplit="1" topLeftCell="C31" activePane="bottomRight" state="frozen"/>
      <selection pane="topRight" activeCell="C1" sqref="C1"/>
      <selection pane="bottomLeft" activeCell="A2" sqref="A2"/>
      <selection pane="bottomRight" activeCell="A77" sqref="A77"/>
    </sheetView>
  </sheetViews>
  <sheetFormatPr defaultRowHeight="14.4" x14ac:dyDescent="0.3"/>
  <cols>
    <col min="1" max="1" width="18.77734375" customWidth="1"/>
    <col min="2" max="2" width="25" bestFit="1" customWidth="1"/>
    <col min="3" max="3" width="13.5546875" customWidth="1"/>
    <col min="4" max="4" width="9" customWidth="1"/>
    <col min="5" max="5" width="8.77734375" customWidth="1"/>
    <col min="6" max="6" width="14.44140625" customWidth="1"/>
    <col min="7" max="7" width="9.5546875" customWidth="1"/>
    <col min="8" max="8" width="14.21875" customWidth="1"/>
    <col min="9" max="9" width="15.5546875" customWidth="1"/>
    <col min="10" max="10" width="14.77734375" customWidth="1"/>
    <col min="11" max="11" width="14.5546875" customWidth="1"/>
    <col min="12" max="12" width="10.77734375" customWidth="1"/>
    <col min="13" max="13" width="25.21875" customWidth="1"/>
    <col min="14" max="18" width="8.77734375" customWidth="1"/>
    <col min="19" max="19" width="10.44140625" customWidth="1"/>
    <col min="20" max="21" width="10.77734375" customWidth="1"/>
    <col min="22" max="22" width="21.44140625" customWidth="1"/>
    <col min="23" max="23" width="24.21875" bestFit="1" customWidth="1"/>
  </cols>
  <sheetData>
    <row r="1" spans="1:23" x14ac:dyDescent="0.3">
      <c r="A1" s="1" t="s">
        <v>163</v>
      </c>
      <c r="B1" s="1" t="s">
        <v>151</v>
      </c>
      <c r="C1" s="1" t="s">
        <v>152</v>
      </c>
      <c r="D1" s="1" t="s">
        <v>153</v>
      </c>
      <c r="E1" s="1" t="s">
        <v>154</v>
      </c>
      <c r="F1" s="1" t="s">
        <v>155</v>
      </c>
      <c r="G1" s="1" t="s">
        <v>156</v>
      </c>
      <c r="H1" s="1" t="s">
        <v>157</v>
      </c>
      <c r="I1" s="1" t="s">
        <v>158</v>
      </c>
      <c r="J1" s="1" t="s">
        <v>159</v>
      </c>
      <c r="K1" s="1" t="s">
        <v>160</v>
      </c>
      <c r="L1" s="1" t="s">
        <v>161</v>
      </c>
      <c r="M1" s="1" t="s">
        <v>162</v>
      </c>
      <c r="N1" s="1" t="s">
        <v>1796</v>
      </c>
      <c r="O1" s="1" t="s">
        <v>2127</v>
      </c>
      <c r="P1" s="1" t="s">
        <v>1702</v>
      </c>
      <c r="Q1" s="1" t="s">
        <v>1797</v>
      </c>
      <c r="R1" s="1" t="s">
        <v>1703</v>
      </c>
      <c r="S1" s="1" t="s">
        <v>1704</v>
      </c>
      <c r="T1" s="1" t="s">
        <v>1707</v>
      </c>
      <c r="U1" s="1" t="s">
        <v>1798</v>
      </c>
      <c r="V1" s="1"/>
      <c r="W1" s="1"/>
    </row>
    <row r="2" spans="1:23" x14ac:dyDescent="0.3">
      <c r="A2" t="s">
        <v>176</v>
      </c>
      <c r="B2" t="s">
        <v>165</v>
      </c>
      <c r="C2" t="s">
        <v>166</v>
      </c>
      <c r="D2" t="s">
        <v>167</v>
      </c>
      <c r="E2" t="s">
        <v>168</v>
      </c>
      <c r="F2" t="s">
        <v>169</v>
      </c>
      <c r="G2" t="s">
        <v>170</v>
      </c>
      <c r="H2" t="s">
        <v>171</v>
      </c>
      <c r="I2" t="s">
        <v>172</v>
      </c>
      <c r="J2" t="s">
        <v>173</v>
      </c>
      <c r="K2" t="s">
        <v>174</v>
      </c>
      <c r="M2" t="s">
        <v>175</v>
      </c>
      <c r="N2" t="str">
        <f>VLOOKUP(A2,[1]Rodlista2015_karplanter!$C$1:$D$3786,2,FALSE)</f>
        <v>VU</v>
      </c>
      <c r="O2" t="str">
        <f>VLOOKUP(B2,[2]!Table1[[#All],[Vitenskapelig navn]:[Kategori 2021]],6,FALSE)</f>
        <v>VU</v>
      </c>
      <c r="P2">
        <v>1</v>
      </c>
      <c r="Q2" t="e">
        <f>VLOOKUP(B2,[3]fremmedarter_karplanter!$B$1:$DI$2121,19,FALSE)</f>
        <v>#N/A</v>
      </c>
      <c r="U2" t="s">
        <v>1702</v>
      </c>
    </row>
    <row r="3" spans="1:23" x14ac:dyDescent="0.3">
      <c r="A3" t="s">
        <v>183</v>
      </c>
      <c r="B3" t="s">
        <v>177</v>
      </c>
      <c r="C3" t="s">
        <v>178</v>
      </c>
      <c r="D3" t="s">
        <v>179</v>
      </c>
      <c r="E3" t="s">
        <v>168</v>
      </c>
      <c r="F3" t="s">
        <v>169</v>
      </c>
      <c r="G3" t="s">
        <v>170</v>
      </c>
      <c r="H3" t="s">
        <v>171</v>
      </c>
      <c r="I3" t="s">
        <v>180</v>
      </c>
      <c r="J3" t="s">
        <v>181</v>
      </c>
      <c r="K3" t="s">
        <v>182</v>
      </c>
      <c r="M3" t="s">
        <v>175</v>
      </c>
      <c r="N3" t="str">
        <f>VLOOKUP(A3,[1]Rodlista2015_karplanter!$C$1:$D$3786,2,FALSE)</f>
        <v>VU</v>
      </c>
      <c r="O3" t="str">
        <f>VLOOKUP(B3,[2]!Table1[[#All],[Vitenskapelig navn]:[Kategori 2021]],6,FALSE)</f>
        <v>EN</v>
      </c>
      <c r="P3">
        <v>1</v>
      </c>
      <c r="Q3" t="e">
        <f>VLOOKUP(B3,[3]fremmedarter_karplanter!$B$1:$DI$2121,19,FALSE)</f>
        <v>#N/A</v>
      </c>
      <c r="S3">
        <v>1</v>
      </c>
      <c r="U3" t="s">
        <v>1704</v>
      </c>
    </row>
    <row r="4" spans="1:23" x14ac:dyDescent="0.3">
      <c r="A4" t="s">
        <v>192</v>
      </c>
      <c r="B4" t="s">
        <v>184</v>
      </c>
      <c r="C4" t="s">
        <v>185</v>
      </c>
      <c r="D4" t="s">
        <v>186</v>
      </c>
      <c r="E4" t="s">
        <v>168</v>
      </c>
      <c r="F4" t="s">
        <v>169</v>
      </c>
      <c r="G4" t="s">
        <v>170</v>
      </c>
      <c r="H4" t="s">
        <v>187</v>
      </c>
      <c r="I4" t="s">
        <v>188</v>
      </c>
      <c r="J4" t="s">
        <v>189</v>
      </c>
      <c r="K4" t="s">
        <v>190</v>
      </c>
      <c r="M4" t="s">
        <v>191</v>
      </c>
      <c r="N4" t="str">
        <f>VLOOKUP(A4,[1]Rodlista2015_karplanter!$C$1:$D$3786,2,FALSE)</f>
        <v>NT</v>
      </c>
      <c r="O4" t="str">
        <f>VLOOKUP(B4,[2]!Table1[[#All],[Vitenskapelig navn]:[Kategori 2021]],6,FALSE)</f>
        <v>LC</v>
      </c>
      <c r="Q4" t="e">
        <f>VLOOKUP(B4,[3]fremmedarter_karplanter!$B$1:$DI$2121,19,FALSE)</f>
        <v>#N/A</v>
      </c>
      <c r="U4" t="s">
        <v>1702</v>
      </c>
    </row>
    <row r="5" spans="1:23" x14ac:dyDescent="0.3">
      <c r="A5" t="s">
        <v>200</v>
      </c>
      <c r="B5" t="s">
        <v>193</v>
      </c>
      <c r="C5" t="s">
        <v>194</v>
      </c>
      <c r="D5" t="s">
        <v>195</v>
      </c>
      <c r="E5" t="s">
        <v>168</v>
      </c>
      <c r="F5" t="s">
        <v>169</v>
      </c>
      <c r="G5" t="s">
        <v>170</v>
      </c>
      <c r="H5" t="s">
        <v>196</v>
      </c>
      <c r="I5" t="s">
        <v>197</v>
      </c>
      <c r="J5" t="s">
        <v>198</v>
      </c>
      <c r="K5" t="s">
        <v>199</v>
      </c>
      <c r="M5" t="s">
        <v>175</v>
      </c>
      <c r="O5" t="str">
        <f>VLOOKUP(B5,[2]!Table1[[#All],[Vitenskapelig navn]:[Kategori 2021]],6,FALSE)</f>
        <v>LC</v>
      </c>
      <c r="Q5" t="e">
        <f>VLOOKUP(B5,[3]fremmedarter_karplanter!$B$1:$DI$2121,19,FALSE)</f>
        <v>#N/A</v>
      </c>
      <c r="S5">
        <v>1</v>
      </c>
      <c r="U5" t="s">
        <v>1704</v>
      </c>
    </row>
    <row r="6" spans="1:23" ht="15.6" customHeight="1" x14ac:dyDescent="0.3">
      <c r="A6" t="s">
        <v>1800</v>
      </c>
      <c r="B6" t="s">
        <v>1799</v>
      </c>
      <c r="C6" t="s">
        <v>2040</v>
      </c>
      <c r="D6" t="s">
        <v>2041</v>
      </c>
      <c r="E6" t="s">
        <v>168</v>
      </c>
      <c r="F6" t="s">
        <v>169</v>
      </c>
      <c r="G6" t="s">
        <v>170</v>
      </c>
      <c r="H6" t="s">
        <v>213</v>
      </c>
      <c r="I6" t="s">
        <v>214</v>
      </c>
      <c r="J6" t="s">
        <v>237</v>
      </c>
      <c r="K6" t="s">
        <v>2042</v>
      </c>
      <c r="L6">
        <v>0</v>
      </c>
      <c r="M6" t="s">
        <v>2043</v>
      </c>
      <c r="O6" t="str">
        <f>VLOOKUP(B6,[2]!Table1[[#All],[Vitenskapelig navn]:[Kategori 2021]],6,FALSE)</f>
        <v>NA</v>
      </c>
      <c r="Q6" t="str">
        <f>VLOOKUP(B6,[3]fremmedarter_karplanter!$B$1:$DI$2121,19,FALSE)</f>
        <v>SE</v>
      </c>
      <c r="R6">
        <v>1</v>
      </c>
      <c r="S6">
        <v>1</v>
      </c>
      <c r="U6" t="s">
        <v>1703</v>
      </c>
    </row>
    <row r="7" spans="1:23" x14ac:dyDescent="0.3">
      <c r="A7" t="s">
        <v>217</v>
      </c>
      <c r="B7" t="s">
        <v>210</v>
      </c>
      <c r="C7" t="s">
        <v>211</v>
      </c>
      <c r="D7" t="s">
        <v>212</v>
      </c>
      <c r="E7" t="s">
        <v>168</v>
      </c>
      <c r="F7" t="s">
        <v>169</v>
      </c>
      <c r="G7" t="s">
        <v>170</v>
      </c>
      <c r="H7" t="s">
        <v>213</v>
      </c>
      <c r="I7" t="s">
        <v>214</v>
      </c>
      <c r="J7" t="s">
        <v>215</v>
      </c>
      <c r="K7" t="s">
        <v>216</v>
      </c>
      <c r="M7" t="s">
        <v>175</v>
      </c>
      <c r="O7" t="str">
        <f>VLOOKUP(B7,[2]!Table1[[#All],[Vitenskapelig navn]:[Kategori 2021]],6,FALSE)</f>
        <v>LC</v>
      </c>
      <c r="Q7" t="e">
        <f>VLOOKUP(B7,[3]fremmedarter_karplanter!$B$1:$DI$2121,19,FALSE)</f>
        <v>#N/A</v>
      </c>
      <c r="S7">
        <v>1</v>
      </c>
      <c r="U7" t="s">
        <v>1704</v>
      </c>
    </row>
    <row r="8" spans="1:23" x14ac:dyDescent="0.3">
      <c r="A8" t="s">
        <v>1802</v>
      </c>
      <c r="B8" t="s">
        <v>1801</v>
      </c>
      <c r="C8" t="s">
        <v>2044</v>
      </c>
      <c r="D8" t="s">
        <v>2045</v>
      </c>
      <c r="E8" t="s">
        <v>168</v>
      </c>
      <c r="F8" t="s">
        <v>169</v>
      </c>
      <c r="G8" t="s">
        <v>170</v>
      </c>
      <c r="H8" t="s">
        <v>213</v>
      </c>
      <c r="I8" t="s">
        <v>214</v>
      </c>
      <c r="J8" t="s">
        <v>306</v>
      </c>
      <c r="K8" t="s">
        <v>2046</v>
      </c>
      <c r="L8">
        <v>0</v>
      </c>
      <c r="M8" t="s">
        <v>2047</v>
      </c>
      <c r="O8" t="str">
        <f>VLOOKUP(B8,[2]!Table1[[#All],[Vitenskapelig navn]:[Kategori 2021]],6,FALSE)</f>
        <v>LC</v>
      </c>
      <c r="Q8" t="e">
        <f>VLOOKUP(B8,[3]fremmedarter_karplanter!$B$1:$DI$2121,19,FALSE)</f>
        <v>#N/A</v>
      </c>
      <c r="S8">
        <v>1</v>
      </c>
      <c r="U8" t="s">
        <v>1704</v>
      </c>
    </row>
    <row r="9" spans="1:23" x14ac:dyDescent="0.3">
      <c r="A9" t="s">
        <v>224</v>
      </c>
      <c r="B9" t="s">
        <v>218</v>
      </c>
      <c r="C9" t="s">
        <v>219</v>
      </c>
      <c r="D9" t="s">
        <v>220</v>
      </c>
      <c r="E9" t="s">
        <v>168</v>
      </c>
      <c r="F9" t="s">
        <v>169</v>
      </c>
      <c r="G9" t="s">
        <v>170</v>
      </c>
      <c r="H9" t="s">
        <v>171</v>
      </c>
      <c r="I9" t="s">
        <v>221</v>
      </c>
      <c r="J9" t="s">
        <v>222</v>
      </c>
      <c r="K9" t="s">
        <v>223</v>
      </c>
      <c r="M9" t="s">
        <v>175</v>
      </c>
      <c r="N9" t="str">
        <f>VLOOKUP(A9,[1]Rodlista2015_karplanter!$C$1:$D$3786,2,FALSE)</f>
        <v>VU</v>
      </c>
      <c r="O9" t="str">
        <f>VLOOKUP(B9,[2]!Table1[[#All],[Vitenskapelig navn]:[Kategori 2021]],6,FALSE)</f>
        <v>VU</v>
      </c>
      <c r="P9">
        <v>1</v>
      </c>
      <c r="Q9" t="e">
        <f>VLOOKUP(B9,[3]fremmedarter_karplanter!$B$1:$DI$2121,19,FALSE)</f>
        <v>#N/A</v>
      </c>
      <c r="U9" t="s">
        <v>1702</v>
      </c>
    </row>
    <row r="10" spans="1:23" x14ac:dyDescent="0.3">
      <c r="A10" t="s">
        <v>233</v>
      </c>
      <c r="B10" t="s">
        <v>225</v>
      </c>
      <c r="C10" t="s">
        <v>226</v>
      </c>
      <c r="D10" t="s">
        <v>227</v>
      </c>
      <c r="E10" t="s">
        <v>168</v>
      </c>
      <c r="F10" t="s">
        <v>169</v>
      </c>
      <c r="G10" t="s">
        <v>170</v>
      </c>
      <c r="H10" t="s">
        <v>228</v>
      </c>
      <c r="I10" t="s">
        <v>229</v>
      </c>
      <c r="J10" t="s">
        <v>230</v>
      </c>
      <c r="K10" t="s">
        <v>231</v>
      </c>
      <c r="M10" t="s">
        <v>232</v>
      </c>
      <c r="N10" t="str">
        <f>VLOOKUP(A10,[1]Rodlista2015_karplanter!$C$1:$D$3786,2,FALSE)</f>
        <v>NT</v>
      </c>
      <c r="O10" t="str">
        <f>VLOOKUP(B10,[2]!Table1[[#All],[Vitenskapelig navn]:[Kategori 2021]],6,FALSE)</f>
        <v>VU</v>
      </c>
      <c r="P10">
        <v>1</v>
      </c>
      <c r="Q10" t="e">
        <f>VLOOKUP(B10,[3]fremmedarter_karplanter!$B$1:$DI$2121,19,FALSE)</f>
        <v>#N/A</v>
      </c>
      <c r="U10" t="s">
        <v>1702</v>
      </c>
    </row>
    <row r="11" spans="1:23" x14ac:dyDescent="0.3">
      <c r="A11" t="s">
        <v>240</v>
      </c>
      <c r="B11" t="s">
        <v>234</v>
      </c>
      <c r="C11" t="s">
        <v>235</v>
      </c>
      <c r="D11" t="s">
        <v>236</v>
      </c>
      <c r="E11" t="s">
        <v>168</v>
      </c>
      <c r="F11" t="s">
        <v>169</v>
      </c>
      <c r="G11" t="s">
        <v>170</v>
      </c>
      <c r="H11" t="s">
        <v>213</v>
      </c>
      <c r="I11" t="s">
        <v>214</v>
      </c>
      <c r="J11" t="s">
        <v>237</v>
      </c>
      <c r="K11" t="s">
        <v>238</v>
      </c>
      <c r="M11" t="s">
        <v>239</v>
      </c>
      <c r="O11" t="e">
        <f>VLOOKUP(B11,[2]!Table1[[#All],[Vitenskapelig navn]:[Kategori 2021]],6,FALSE)</f>
        <v>#N/A</v>
      </c>
      <c r="Q11" t="e">
        <f>VLOOKUP(B11,[3]fremmedarter_karplanter!$B$1:$DI$2121,19,FALSE)</f>
        <v>#N/A</v>
      </c>
      <c r="S11">
        <v>1</v>
      </c>
      <c r="U11" t="s">
        <v>1704</v>
      </c>
    </row>
    <row r="12" spans="1:23" x14ac:dyDescent="0.3">
      <c r="A12" t="s">
        <v>257</v>
      </c>
      <c r="B12" t="s">
        <v>248</v>
      </c>
      <c r="C12" t="s">
        <v>249</v>
      </c>
      <c r="D12" t="s">
        <v>250</v>
      </c>
      <c r="E12" t="s">
        <v>168</v>
      </c>
      <c r="F12" t="s">
        <v>251</v>
      </c>
      <c r="G12" t="s">
        <v>252</v>
      </c>
      <c r="H12" t="s">
        <v>253</v>
      </c>
      <c r="I12" t="s">
        <v>254</v>
      </c>
      <c r="J12" t="s">
        <v>255</v>
      </c>
      <c r="K12" t="s">
        <v>256</v>
      </c>
      <c r="M12" t="s">
        <v>175</v>
      </c>
      <c r="O12" t="str">
        <f>VLOOKUP(B12,[2]!Table1[[#All],[Vitenskapelig navn]:[Kategori 2021]],6,FALSE)</f>
        <v>LC</v>
      </c>
      <c r="Q12" t="e">
        <f>VLOOKUP(B12,[3]fremmedarter_karplanter!$B$1:$DI$2121,19,FALSE)</f>
        <v>#N/A</v>
      </c>
      <c r="S12">
        <v>1</v>
      </c>
      <c r="U12" t="s">
        <v>1704</v>
      </c>
    </row>
    <row r="13" spans="1:23" x14ac:dyDescent="0.3">
      <c r="A13" t="s">
        <v>266</v>
      </c>
      <c r="B13" t="s">
        <v>258</v>
      </c>
      <c r="C13" t="s">
        <v>259</v>
      </c>
      <c r="D13" t="s">
        <v>260</v>
      </c>
      <c r="E13" t="s">
        <v>168</v>
      </c>
      <c r="F13" t="s">
        <v>169</v>
      </c>
      <c r="G13" t="s">
        <v>170</v>
      </c>
      <c r="H13" t="s">
        <v>261</v>
      </c>
      <c r="I13" t="s">
        <v>262</v>
      </c>
      <c r="J13" t="s">
        <v>263</v>
      </c>
      <c r="K13" t="s">
        <v>264</v>
      </c>
      <c r="M13" t="s">
        <v>265</v>
      </c>
      <c r="N13" t="str">
        <f>VLOOKUP(A13,[1]Rodlista2015_karplanter!$C$1:$D$3786,2,FALSE)</f>
        <v>NT</v>
      </c>
      <c r="O13" t="str">
        <f>VLOOKUP(B13,[2]!Table1[[#All],[Vitenskapelig navn]:[Kategori 2021]],6,FALSE)</f>
        <v>VU</v>
      </c>
      <c r="P13">
        <v>1</v>
      </c>
      <c r="Q13" t="e">
        <f>VLOOKUP(B13,[3]fremmedarter_karplanter!$B$1:$DI$2121,19,FALSE)</f>
        <v>#N/A</v>
      </c>
      <c r="U13" t="s">
        <v>1702</v>
      </c>
    </row>
    <row r="14" spans="1:23" x14ac:dyDescent="0.3">
      <c r="A14" t="s">
        <v>1804</v>
      </c>
      <c r="B14" t="s">
        <v>1803</v>
      </c>
      <c r="C14" t="s">
        <v>2048</v>
      </c>
      <c r="D14" t="s">
        <v>2049</v>
      </c>
      <c r="E14" t="s">
        <v>168</v>
      </c>
      <c r="F14" t="s">
        <v>169</v>
      </c>
      <c r="G14" t="s">
        <v>170</v>
      </c>
      <c r="H14" t="s">
        <v>2050</v>
      </c>
      <c r="I14" t="s">
        <v>2051</v>
      </c>
      <c r="J14" t="s">
        <v>2052</v>
      </c>
      <c r="K14">
        <v>0</v>
      </c>
      <c r="L14">
        <v>0</v>
      </c>
      <c r="M14" t="s">
        <v>2053</v>
      </c>
      <c r="O14" t="e">
        <f>VLOOKUP(B14,[2]!Table1[[#All],[Vitenskapelig navn]:[Kategori 2021]],6,FALSE)</f>
        <v>#N/A</v>
      </c>
      <c r="Q14" t="e">
        <f>VLOOKUP(B14,[3]fremmedarter_karplanter!$B$1:$DI$2121,19,FALSE)</f>
        <v>#N/A</v>
      </c>
      <c r="R14">
        <v>1</v>
      </c>
      <c r="S14">
        <v>1</v>
      </c>
      <c r="U14" t="s">
        <v>1703</v>
      </c>
    </row>
    <row r="15" spans="1:23" x14ac:dyDescent="0.3">
      <c r="A15" t="s">
        <v>273</v>
      </c>
      <c r="B15" t="s">
        <v>267</v>
      </c>
      <c r="C15" t="s">
        <v>268</v>
      </c>
      <c r="D15" t="s">
        <v>269</v>
      </c>
      <c r="E15" t="s">
        <v>168</v>
      </c>
      <c r="F15" t="s">
        <v>251</v>
      </c>
      <c r="G15" t="s">
        <v>252</v>
      </c>
      <c r="H15" t="s">
        <v>253</v>
      </c>
      <c r="I15" t="s">
        <v>270</v>
      </c>
      <c r="J15" t="s">
        <v>271</v>
      </c>
      <c r="K15" t="s">
        <v>272</v>
      </c>
      <c r="M15" t="s">
        <v>175</v>
      </c>
      <c r="O15" t="str">
        <f>VLOOKUP(B15,[2]!Table1[[#All],[Vitenskapelig navn]:[Kategori 2021]],6,FALSE)</f>
        <v>LC</v>
      </c>
      <c r="Q15" t="e">
        <f>VLOOKUP(B15,[3]fremmedarter_karplanter!$B$1:$DI$2121,19,FALSE)</f>
        <v>#N/A</v>
      </c>
      <c r="S15">
        <v>1</v>
      </c>
      <c r="U15" t="s">
        <v>1704</v>
      </c>
    </row>
    <row r="16" spans="1:23" x14ac:dyDescent="0.3">
      <c r="A16" t="s">
        <v>280</v>
      </c>
      <c r="B16" t="s">
        <v>274</v>
      </c>
      <c r="C16" t="s">
        <v>275</v>
      </c>
      <c r="D16" t="s">
        <v>276</v>
      </c>
      <c r="E16" t="s">
        <v>168</v>
      </c>
      <c r="F16" t="s">
        <v>169</v>
      </c>
      <c r="G16" t="s">
        <v>170</v>
      </c>
      <c r="H16" t="s">
        <v>213</v>
      </c>
      <c r="I16" t="s">
        <v>277</v>
      </c>
      <c r="J16" t="s">
        <v>278</v>
      </c>
      <c r="K16" t="s">
        <v>279</v>
      </c>
      <c r="M16" t="s">
        <v>175</v>
      </c>
      <c r="O16" t="str">
        <f>VLOOKUP(B16,[2]!Table1[[#All],[Vitenskapelig navn]:[Kategori 2021]],6,FALSE)</f>
        <v>LC</v>
      </c>
      <c r="Q16" t="e">
        <f>VLOOKUP(B16,[3]fremmedarter_karplanter!$B$1:$DI$2121,19,FALSE)</f>
        <v>#N/A</v>
      </c>
      <c r="S16">
        <v>1</v>
      </c>
      <c r="U16" t="s">
        <v>1704</v>
      </c>
    </row>
    <row r="17" spans="1:21" x14ac:dyDescent="0.3">
      <c r="A17" t="s">
        <v>624</v>
      </c>
      <c r="B17" t="s">
        <v>1805</v>
      </c>
      <c r="C17" t="s">
        <v>2054</v>
      </c>
      <c r="D17" t="s">
        <v>2055</v>
      </c>
      <c r="E17" t="s">
        <v>168</v>
      </c>
      <c r="F17" t="s">
        <v>169</v>
      </c>
      <c r="G17" t="s">
        <v>170</v>
      </c>
      <c r="H17" t="s">
        <v>2056</v>
      </c>
      <c r="I17" t="s">
        <v>2057</v>
      </c>
      <c r="J17" t="s">
        <v>2058</v>
      </c>
      <c r="K17" t="s">
        <v>2059</v>
      </c>
      <c r="L17">
        <v>0</v>
      </c>
      <c r="M17" t="s">
        <v>2060</v>
      </c>
      <c r="O17" t="str">
        <f>VLOOKUP(B17,[2]!Table1[[#All],[Vitenskapelig navn]:[Kategori 2021]],6,FALSE)</f>
        <v>NA</v>
      </c>
      <c r="Q17" t="str">
        <f>VLOOKUP(B17,[3]fremmedarter_karplanter!$B$1:$DI$2121,19,FALSE)</f>
        <v>SE</v>
      </c>
      <c r="R17">
        <v>1</v>
      </c>
      <c r="U17" t="s">
        <v>1703</v>
      </c>
    </row>
    <row r="18" spans="1:21" x14ac:dyDescent="0.3">
      <c r="A18" t="s">
        <v>287</v>
      </c>
      <c r="B18" t="s">
        <v>281</v>
      </c>
      <c r="C18" t="s">
        <v>282</v>
      </c>
      <c r="D18" t="s">
        <v>283</v>
      </c>
      <c r="E18" t="s">
        <v>168</v>
      </c>
      <c r="F18" t="s">
        <v>169</v>
      </c>
      <c r="G18" t="s">
        <v>170</v>
      </c>
      <c r="H18" t="s">
        <v>261</v>
      </c>
      <c r="I18" t="s">
        <v>262</v>
      </c>
      <c r="J18" t="s">
        <v>284</v>
      </c>
      <c r="K18" t="s">
        <v>285</v>
      </c>
      <c r="M18" t="s">
        <v>286</v>
      </c>
      <c r="O18" t="str">
        <f>VLOOKUP(B18,[2]!Table1[[#All],[Vitenskapelig navn]:[Kategori 2021]],6,FALSE)</f>
        <v>LC</v>
      </c>
      <c r="Q18">
        <f>VLOOKUP(B18,[3]fremmedarter_karplanter!$B$1:$DI$2121,19,FALSE)</f>
        <v>0</v>
      </c>
      <c r="T18">
        <v>1</v>
      </c>
      <c r="U18" t="s">
        <v>1707</v>
      </c>
    </row>
    <row r="19" spans="1:21" x14ac:dyDescent="0.3">
      <c r="A19" t="s">
        <v>1807</v>
      </c>
      <c r="B19" t="s">
        <v>1806</v>
      </c>
      <c r="C19" t="s">
        <v>2061</v>
      </c>
      <c r="D19" t="s">
        <v>2062</v>
      </c>
      <c r="E19" t="s">
        <v>168</v>
      </c>
      <c r="F19" t="s">
        <v>169</v>
      </c>
      <c r="G19" t="s">
        <v>170</v>
      </c>
      <c r="H19" t="s">
        <v>204</v>
      </c>
      <c r="I19" t="s">
        <v>205</v>
      </c>
      <c r="J19" t="s">
        <v>2063</v>
      </c>
      <c r="K19" t="s">
        <v>2064</v>
      </c>
      <c r="L19">
        <v>0</v>
      </c>
      <c r="M19" t="s">
        <v>175</v>
      </c>
      <c r="O19" t="str">
        <f>VLOOKUP(B19,[2]!Table1[[#All],[Vitenskapelig navn]:[Kategori 2021]],6,FALSE)</f>
        <v>LC</v>
      </c>
      <c r="Q19" t="e">
        <f>VLOOKUP(B19,[3]fremmedarter_karplanter!$B$1:$DI$2121,19,FALSE)</f>
        <v>#N/A</v>
      </c>
      <c r="S19">
        <v>1</v>
      </c>
      <c r="U19" t="s">
        <v>1704</v>
      </c>
    </row>
    <row r="20" spans="1:21" x14ac:dyDescent="0.3">
      <c r="A20" t="s">
        <v>293</v>
      </c>
      <c r="B20" t="s">
        <v>288</v>
      </c>
      <c r="C20" t="s">
        <v>289</v>
      </c>
      <c r="D20" t="s">
        <v>290</v>
      </c>
      <c r="E20" t="s">
        <v>168</v>
      </c>
      <c r="F20" t="s">
        <v>169</v>
      </c>
      <c r="G20" t="s">
        <v>170</v>
      </c>
      <c r="H20" t="s">
        <v>213</v>
      </c>
      <c r="I20" t="s">
        <v>214</v>
      </c>
      <c r="J20" t="s">
        <v>291</v>
      </c>
      <c r="K20" t="s">
        <v>292</v>
      </c>
      <c r="M20" t="s">
        <v>175</v>
      </c>
      <c r="O20" t="str">
        <f>VLOOKUP(B20,[2]!Table1[[#All],[Vitenskapelig navn]:[Kategori 2021]],6,FALSE)</f>
        <v>LC</v>
      </c>
      <c r="Q20" t="e">
        <f>VLOOKUP(B20,[3]fremmedarter_karplanter!$B$1:$DI$2121,19,FALSE)</f>
        <v>#N/A</v>
      </c>
      <c r="S20">
        <v>1</v>
      </c>
      <c r="U20" t="s">
        <v>1704</v>
      </c>
    </row>
    <row r="21" spans="1:21" x14ac:dyDescent="0.3">
      <c r="A21" t="s">
        <v>209</v>
      </c>
      <c r="B21" t="s">
        <v>201</v>
      </c>
      <c r="C21" t="s">
        <v>202</v>
      </c>
      <c r="D21" t="s">
        <v>203</v>
      </c>
      <c r="E21" t="s">
        <v>168</v>
      </c>
      <c r="F21" t="s">
        <v>169</v>
      </c>
      <c r="G21" t="s">
        <v>170</v>
      </c>
      <c r="H21" t="s">
        <v>204</v>
      </c>
      <c r="I21" t="s">
        <v>205</v>
      </c>
      <c r="J21" t="s">
        <v>206</v>
      </c>
      <c r="K21" t="s">
        <v>207</v>
      </c>
      <c r="M21" t="s">
        <v>208</v>
      </c>
      <c r="O21" t="str">
        <f>VLOOKUP(B21,[2]!Table1[[#All],[Vitenskapelig navn]:[Kategori 2021]],6,FALSE)</f>
        <v>LC</v>
      </c>
      <c r="Q21" t="e">
        <f>VLOOKUP(B21,[3]fremmedarter_karplanter!$B$1:$DI$2121,19,FALSE)</f>
        <v>#N/A</v>
      </c>
      <c r="S21">
        <v>1</v>
      </c>
      <c r="U21" t="s">
        <v>1704</v>
      </c>
    </row>
    <row r="22" spans="1:21" x14ac:dyDescent="0.3">
      <c r="A22" t="s">
        <v>302</v>
      </c>
      <c r="B22" t="s">
        <v>294</v>
      </c>
      <c r="C22" t="s">
        <v>295</v>
      </c>
      <c r="D22" t="s">
        <v>296</v>
      </c>
      <c r="E22" t="s">
        <v>168</v>
      </c>
      <c r="F22" t="s">
        <v>169</v>
      </c>
      <c r="G22" t="s">
        <v>297</v>
      </c>
      <c r="H22" t="s">
        <v>298</v>
      </c>
      <c r="I22" t="s">
        <v>299</v>
      </c>
      <c r="J22" t="s">
        <v>300</v>
      </c>
      <c r="K22" t="s">
        <v>301</v>
      </c>
      <c r="M22" t="s">
        <v>175</v>
      </c>
      <c r="O22" t="str">
        <f>VLOOKUP(B22,[2]!Table1[[#All],[Vitenskapelig navn]:[Kategori 2021]],6,FALSE)</f>
        <v>LC</v>
      </c>
      <c r="Q22">
        <f>VLOOKUP(B22,[3]fremmedarter_karplanter!$B$1:$DI$2121,19,FALSE)</f>
        <v>0</v>
      </c>
      <c r="T22">
        <v>1</v>
      </c>
      <c r="U22" t="s">
        <v>1707</v>
      </c>
    </row>
    <row r="23" spans="1:21" x14ac:dyDescent="0.3">
      <c r="A23" t="s">
        <v>309</v>
      </c>
      <c r="B23" t="s">
        <v>303</v>
      </c>
      <c r="C23" t="s">
        <v>304</v>
      </c>
      <c r="D23" t="s">
        <v>305</v>
      </c>
      <c r="E23" t="s">
        <v>168</v>
      </c>
      <c r="F23" t="s">
        <v>169</v>
      </c>
      <c r="G23" t="s">
        <v>170</v>
      </c>
      <c r="H23" t="s">
        <v>213</v>
      </c>
      <c r="I23" t="s">
        <v>214</v>
      </c>
      <c r="J23" t="s">
        <v>306</v>
      </c>
      <c r="K23" t="s">
        <v>307</v>
      </c>
      <c r="M23" t="s">
        <v>308</v>
      </c>
      <c r="O23" t="str">
        <f>VLOOKUP(B23,[2]!Table1[[#All],[Vitenskapelig navn]:[Kategori 2021]],6,FALSE)</f>
        <v>LC</v>
      </c>
      <c r="Q23" t="e">
        <f>VLOOKUP(B23,[3]fremmedarter_karplanter!$B$1:$DI$2121,19,FALSE)</f>
        <v>#N/A</v>
      </c>
      <c r="S23">
        <v>1</v>
      </c>
      <c r="U23" t="s">
        <v>1704</v>
      </c>
    </row>
    <row r="24" spans="1:21" x14ac:dyDescent="0.3">
      <c r="A24" t="s">
        <v>314</v>
      </c>
      <c r="B24" t="s">
        <v>310</v>
      </c>
      <c r="C24" t="s">
        <v>311</v>
      </c>
      <c r="D24" t="s">
        <v>312</v>
      </c>
      <c r="E24" t="s">
        <v>168</v>
      </c>
      <c r="F24" t="s">
        <v>169</v>
      </c>
      <c r="G24" t="s">
        <v>170</v>
      </c>
      <c r="H24" t="s">
        <v>213</v>
      </c>
      <c r="I24" t="s">
        <v>214</v>
      </c>
      <c r="J24" t="s">
        <v>291</v>
      </c>
      <c r="K24" t="s">
        <v>313</v>
      </c>
      <c r="M24" t="s">
        <v>175</v>
      </c>
      <c r="O24" t="str">
        <f>VLOOKUP(B24,[2]!Table1[[#All],[Vitenskapelig navn]:[Kategori 2021]],6,FALSE)</f>
        <v>NA</v>
      </c>
      <c r="Q24">
        <f>VLOOKUP(B24,[3]fremmedarter_karplanter!$B$1:$DI$2121,19,FALSE)</f>
        <v>0</v>
      </c>
      <c r="S24">
        <v>1</v>
      </c>
      <c r="U24" t="s">
        <v>1704</v>
      </c>
    </row>
    <row r="25" spans="1:21" x14ac:dyDescent="0.3">
      <c r="A25" t="s">
        <v>320</v>
      </c>
      <c r="B25" t="s">
        <v>315</v>
      </c>
      <c r="C25" t="s">
        <v>316</v>
      </c>
      <c r="D25" t="s">
        <v>317</v>
      </c>
      <c r="E25" t="s">
        <v>168</v>
      </c>
      <c r="F25" t="s">
        <v>169</v>
      </c>
      <c r="G25" t="s">
        <v>170</v>
      </c>
      <c r="H25" t="s">
        <v>213</v>
      </c>
      <c r="I25" t="s">
        <v>214</v>
      </c>
      <c r="J25" t="s">
        <v>318</v>
      </c>
      <c r="K25" t="s">
        <v>199</v>
      </c>
      <c r="M25" t="s">
        <v>319</v>
      </c>
      <c r="N25" t="str">
        <f>VLOOKUP(A25,[1]Rodlista2015_karplanter!$C$1:$D$3786,2,FALSE)</f>
        <v>NT</v>
      </c>
      <c r="O25" t="str">
        <f>VLOOKUP(B25,[2]!Table1[[#All],[Vitenskapelig navn]:[Kategori 2021]],6,FALSE)</f>
        <v>VU</v>
      </c>
      <c r="P25">
        <v>1</v>
      </c>
      <c r="Q25" t="e">
        <f>VLOOKUP(B25,[3]fremmedarter_karplanter!$B$1:$DI$2121,19,FALSE)</f>
        <v>#N/A</v>
      </c>
      <c r="U25" t="s">
        <v>1702</v>
      </c>
    </row>
    <row r="26" spans="1:21" x14ac:dyDescent="0.3">
      <c r="A26" t="s">
        <v>341</v>
      </c>
      <c r="B26" t="s">
        <v>334</v>
      </c>
      <c r="C26" t="s">
        <v>335</v>
      </c>
      <c r="D26" t="s">
        <v>336</v>
      </c>
      <c r="E26" t="s">
        <v>168</v>
      </c>
      <c r="F26" t="s">
        <v>169</v>
      </c>
      <c r="G26" t="s">
        <v>170</v>
      </c>
      <c r="H26" t="s">
        <v>337</v>
      </c>
      <c r="I26" t="s">
        <v>338</v>
      </c>
      <c r="J26" t="s">
        <v>339</v>
      </c>
      <c r="K26" t="s">
        <v>340</v>
      </c>
      <c r="M26" t="s">
        <v>175</v>
      </c>
      <c r="O26" t="str">
        <f>VLOOKUP(B26,[2]!Table1[[#All],[Vitenskapelig navn]:[Kategori 2021]],6,FALSE)</f>
        <v>LC</v>
      </c>
      <c r="Q26" t="e">
        <f>VLOOKUP(B26,[3]fremmedarter_karplanter!$B$1:$DI$2121,19,FALSE)</f>
        <v>#N/A</v>
      </c>
      <c r="S26">
        <v>1</v>
      </c>
      <c r="U26" t="s">
        <v>1704</v>
      </c>
    </row>
    <row r="27" spans="1:21" x14ac:dyDescent="0.3">
      <c r="A27" t="s">
        <v>326</v>
      </c>
      <c r="B27" t="s">
        <v>321</v>
      </c>
      <c r="C27" t="s">
        <v>322</v>
      </c>
      <c r="D27" t="s">
        <v>323</v>
      </c>
      <c r="E27" t="s">
        <v>168</v>
      </c>
      <c r="F27" t="s">
        <v>169</v>
      </c>
      <c r="G27" t="s">
        <v>170</v>
      </c>
      <c r="H27" t="s">
        <v>261</v>
      </c>
      <c r="I27" t="s">
        <v>262</v>
      </c>
      <c r="J27" t="s">
        <v>324</v>
      </c>
      <c r="K27" t="s">
        <v>325</v>
      </c>
      <c r="M27" t="s">
        <v>175</v>
      </c>
      <c r="O27" t="str">
        <f>VLOOKUP(B27,[2]!Table1[[#All],[Vitenskapelig navn]:[Kategori 2021]],6,FALSE)</f>
        <v>NT</v>
      </c>
      <c r="P27">
        <v>1</v>
      </c>
      <c r="Q27" t="e">
        <f>VLOOKUP(B27,[3]fremmedarter_karplanter!$B$1:$DI$2121,19,FALSE)</f>
        <v>#N/A</v>
      </c>
      <c r="T27">
        <v>1</v>
      </c>
      <c r="U27" t="s">
        <v>1702</v>
      </c>
    </row>
    <row r="28" spans="1:21" x14ac:dyDescent="0.3">
      <c r="A28" t="s">
        <v>333</v>
      </c>
      <c r="B28" t="s">
        <v>327</v>
      </c>
      <c r="C28" t="s">
        <v>328</v>
      </c>
      <c r="D28" t="s">
        <v>329</v>
      </c>
      <c r="E28" t="s">
        <v>168</v>
      </c>
      <c r="F28" t="s">
        <v>169</v>
      </c>
      <c r="G28" t="s">
        <v>170</v>
      </c>
      <c r="H28" t="s">
        <v>196</v>
      </c>
      <c r="I28" t="s">
        <v>330</v>
      </c>
      <c r="J28" t="s">
        <v>331</v>
      </c>
      <c r="K28" t="s">
        <v>332</v>
      </c>
      <c r="M28" t="s">
        <v>175</v>
      </c>
      <c r="N28" t="str">
        <f>VLOOKUP(A28,[1]Rodlista2015_karplanter!$C$1:$D$3786,2,FALSE)</f>
        <v>NT</v>
      </c>
      <c r="O28" t="str">
        <f>VLOOKUP(B28,[2]!Table1[[#All],[Vitenskapelig navn]:[Kategori 2021]],6,FALSE)</f>
        <v>NT</v>
      </c>
      <c r="P28">
        <v>1</v>
      </c>
      <c r="Q28" t="e">
        <f>VLOOKUP(B28,[3]fremmedarter_karplanter!$B$1:$DI$2121,19,FALSE)</f>
        <v>#N/A</v>
      </c>
      <c r="U28" t="s">
        <v>1702</v>
      </c>
    </row>
    <row r="29" spans="1:21" x14ac:dyDescent="0.3">
      <c r="A29" t="s">
        <v>1809</v>
      </c>
      <c r="B29" t="s">
        <v>1808</v>
      </c>
      <c r="C29" t="s">
        <v>2065</v>
      </c>
      <c r="D29" t="s">
        <v>2066</v>
      </c>
      <c r="E29" t="s">
        <v>168</v>
      </c>
      <c r="F29" t="s">
        <v>169</v>
      </c>
      <c r="G29" t="s">
        <v>170</v>
      </c>
      <c r="H29" t="s">
        <v>393</v>
      </c>
      <c r="I29" t="s">
        <v>394</v>
      </c>
      <c r="J29" t="s">
        <v>2067</v>
      </c>
      <c r="K29" t="s">
        <v>2068</v>
      </c>
      <c r="L29">
        <v>0</v>
      </c>
      <c r="M29" t="s">
        <v>2069</v>
      </c>
      <c r="O29" t="str">
        <f>VLOOKUP(B29,[2]!Table1[[#All],[Vitenskapelig navn]:[Kategori 2021]],6,FALSE)</f>
        <v>LC</v>
      </c>
      <c r="Q29" t="e">
        <f>VLOOKUP(B29,[3]fremmedarter_karplanter!$B$1:$DI$2121,19,FALSE)</f>
        <v>#N/A</v>
      </c>
      <c r="S29">
        <v>1</v>
      </c>
      <c r="U29" t="s">
        <v>1704</v>
      </c>
    </row>
    <row r="30" spans="1:21" x14ac:dyDescent="0.3">
      <c r="A30" t="s">
        <v>353</v>
      </c>
      <c r="B30" t="s">
        <v>350</v>
      </c>
      <c r="C30" t="s">
        <v>351</v>
      </c>
      <c r="D30" t="s">
        <v>352</v>
      </c>
      <c r="E30" t="s">
        <v>168</v>
      </c>
      <c r="F30" t="s">
        <v>169</v>
      </c>
      <c r="G30" t="s">
        <v>170</v>
      </c>
      <c r="H30" t="s">
        <v>213</v>
      </c>
      <c r="I30" t="s">
        <v>214</v>
      </c>
      <c r="J30" t="s">
        <v>237</v>
      </c>
      <c r="M30" t="s">
        <v>239</v>
      </c>
      <c r="O30" t="e">
        <f>VLOOKUP(B30,[2]!Table1[[#All],[Vitenskapelig navn]:[Kategori 2021]],6,FALSE)</f>
        <v>#N/A</v>
      </c>
      <c r="Q30" t="e">
        <f>VLOOKUP(B30,[3]fremmedarter_karplanter!$B$1:$DI$2121,19,FALSE)</f>
        <v>#N/A</v>
      </c>
      <c r="R30">
        <v>1</v>
      </c>
      <c r="S30">
        <v>1</v>
      </c>
      <c r="U30" t="s">
        <v>1703</v>
      </c>
    </row>
    <row r="31" spans="1:21" x14ac:dyDescent="0.3">
      <c r="A31" t="s">
        <v>359</v>
      </c>
      <c r="B31" t="s">
        <v>354</v>
      </c>
      <c r="C31" t="s">
        <v>355</v>
      </c>
      <c r="D31" t="s">
        <v>356</v>
      </c>
      <c r="E31" t="s">
        <v>168</v>
      </c>
      <c r="F31" t="s">
        <v>169</v>
      </c>
      <c r="G31" t="s">
        <v>170</v>
      </c>
      <c r="H31" t="s">
        <v>213</v>
      </c>
      <c r="I31" t="s">
        <v>214</v>
      </c>
      <c r="J31" t="s">
        <v>318</v>
      </c>
      <c r="K31" t="s">
        <v>357</v>
      </c>
      <c r="M31" t="s">
        <v>358</v>
      </c>
      <c r="O31" t="str">
        <f>VLOOKUP(B31,[2]!Table1[[#All],[Vitenskapelig navn]:[Kategori 2021]],6,FALSE)</f>
        <v>LC</v>
      </c>
      <c r="Q31" t="e">
        <f>VLOOKUP(B31,[3]fremmedarter_karplanter!$B$1:$DI$2121,19,FALSE)</f>
        <v>#N/A</v>
      </c>
      <c r="T31">
        <v>1</v>
      </c>
      <c r="U31" t="s">
        <v>1707</v>
      </c>
    </row>
    <row r="32" spans="1:21" x14ac:dyDescent="0.3">
      <c r="A32" t="s">
        <v>367</v>
      </c>
      <c r="B32" t="s">
        <v>360</v>
      </c>
      <c r="C32" t="s">
        <v>361</v>
      </c>
      <c r="D32" t="s">
        <v>362</v>
      </c>
      <c r="E32" t="s">
        <v>168</v>
      </c>
      <c r="F32" t="s">
        <v>169</v>
      </c>
      <c r="G32" t="s">
        <v>170</v>
      </c>
      <c r="H32" t="s">
        <v>363</v>
      </c>
      <c r="I32" t="s">
        <v>364</v>
      </c>
      <c r="J32" t="s">
        <v>365</v>
      </c>
      <c r="K32" t="s">
        <v>366</v>
      </c>
      <c r="M32" t="s">
        <v>175</v>
      </c>
      <c r="N32" t="str">
        <f>VLOOKUP(A32,[1]Rodlista2015_karplanter!$C$1:$D$3786,2,FALSE)</f>
        <v>NT</v>
      </c>
      <c r="O32" t="str">
        <f>VLOOKUP(B32,[2]!Table1[[#All],[Vitenskapelig navn]:[Kategori 2021]],6,FALSE)</f>
        <v>NT</v>
      </c>
      <c r="P32">
        <v>1</v>
      </c>
      <c r="Q32" t="e">
        <f>VLOOKUP(B32,[3]fremmedarter_karplanter!$B$1:$DI$2121,19,FALSE)</f>
        <v>#N/A</v>
      </c>
      <c r="U32" t="s">
        <v>1702</v>
      </c>
    </row>
    <row r="33" spans="1:21" x14ac:dyDescent="0.3">
      <c r="A33" t="s">
        <v>375</v>
      </c>
      <c r="B33" t="s">
        <v>368</v>
      </c>
      <c r="C33" t="s">
        <v>369</v>
      </c>
      <c r="D33" t="s">
        <v>370</v>
      </c>
      <c r="E33" t="s">
        <v>168</v>
      </c>
      <c r="F33" t="s">
        <v>169</v>
      </c>
      <c r="G33" t="s">
        <v>170</v>
      </c>
      <c r="H33" t="s">
        <v>371</v>
      </c>
      <c r="I33" t="s">
        <v>372</v>
      </c>
      <c r="J33" t="s">
        <v>373</v>
      </c>
      <c r="K33" t="s">
        <v>374</v>
      </c>
      <c r="M33" t="s">
        <v>175</v>
      </c>
      <c r="O33" t="str">
        <f>VLOOKUP(B33,[2]!Table1[[#All],[Vitenskapelig navn]:[Kategori 2021]],6,FALSE)</f>
        <v>LC</v>
      </c>
      <c r="Q33" t="e">
        <f>VLOOKUP(B33,[3]fremmedarter_karplanter!$B$1:$DI$2121,19,FALSE)</f>
        <v>#N/A</v>
      </c>
      <c r="S33">
        <v>1</v>
      </c>
      <c r="U33" t="s">
        <v>1704</v>
      </c>
    </row>
    <row r="34" spans="1:21" x14ac:dyDescent="0.3">
      <c r="A34" t="s">
        <v>381</v>
      </c>
      <c r="B34" t="s">
        <v>376</v>
      </c>
      <c r="C34" t="s">
        <v>377</v>
      </c>
      <c r="D34" t="s">
        <v>378</v>
      </c>
      <c r="E34" t="s">
        <v>168</v>
      </c>
      <c r="F34" t="s">
        <v>169</v>
      </c>
      <c r="G34" t="s">
        <v>170</v>
      </c>
      <c r="H34" t="s">
        <v>213</v>
      </c>
      <c r="I34" t="s">
        <v>214</v>
      </c>
      <c r="J34" t="s">
        <v>379</v>
      </c>
      <c r="K34" t="s">
        <v>380</v>
      </c>
      <c r="M34" t="s">
        <v>175</v>
      </c>
      <c r="O34" t="str">
        <f>VLOOKUP(B34,[2]!Table1[[#All],[Vitenskapelig navn]:[Kategori 2021]],6,FALSE)</f>
        <v>LC</v>
      </c>
      <c r="Q34" t="e">
        <f>VLOOKUP(B34,[3]fremmedarter_karplanter!$B$1:$DI$2121,19,FALSE)</f>
        <v>#N/A</v>
      </c>
      <c r="S34">
        <v>1</v>
      </c>
      <c r="U34" t="s">
        <v>1704</v>
      </c>
    </row>
    <row r="35" spans="1:21" x14ac:dyDescent="0.3">
      <c r="A35" t="s">
        <v>386</v>
      </c>
      <c r="B35" t="s">
        <v>382</v>
      </c>
      <c r="C35" t="s">
        <v>383</v>
      </c>
      <c r="D35" t="s">
        <v>384</v>
      </c>
      <c r="E35" t="s">
        <v>168</v>
      </c>
      <c r="F35" t="s">
        <v>169</v>
      </c>
      <c r="G35" t="s">
        <v>170</v>
      </c>
      <c r="H35" t="s">
        <v>213</v>
      </c>
      <c r="I35" t="s">
        <v>214</v>
      </c>
      <c r="J35" t="s">
        <v>379</v>
      </c>
      <c r="K35" t="s">
        <v>385</v>
      </c>
      <c r="M35" t="s">
        <v>175</v>
      </c>
      <c r="O35" t="e">
        <f>VLOOKUP(B35,[2]!Table1[[#All],[Vitenskapelig navn]:[Kategori 2021]],6,FALSE)</f>
        <v>#N/A</v>
      </c>
      <c r="Q35" t="e">
        <f>VLOOKUP(B35,[3]fremmedarter_karplanter!$B$1:$DI$2121,19,FALSE)</f>
        <v>#N/A</v>
      </c>
      <c r="S35">
        <v>1</v>
      </c>
      <c r="U35" t="s">
        <v>1704</v>
      </c>
    </row>
    <row r="36" spans="1:21" x14ac:dyDescent="0.3">
      <c r="A36" t="s">
        <v>1876</v>
      </c>
      <c r="B36" t="s">
        <v>387</v>
      </c>
      <c r="C36" t="s">
        <v>388</v>
      </c>
      <c r="D36" t="s">
        <v>389</v>
      </c>
      <c r="E36" t="s">
        <v>168</v>
      </c>
      <c r="F36" t="s">
        <v>169</v>
      </c>
      <c r="G36" t="s">
        <v>170</v>
      </c>
      <c r="H36" t="s">
        <v>213</v>
      </c>
      <c r="I36" t="s">
        <v>214</v>
      </c>
      <c r="J36" t="s">
        <v>306</v>
      </c>
      <c r="M36" t="s">
        <v>175</v>
      </c>
      <c r="O36" t="e">
        <f>VLOOKUP(B36,[2]!Table1[[#All],[Vitenskapelig navn]:[Kategori 2021]],6,FALSE)</f>
        <v>#N/A</v>
      </c>
      <c r="Q36" t="e">
        <f>VLOOKUP(B36,[3]fremmedarter_karplanter!$B$1:$DI$2121,19,FALSE)</f>
        <v>#N/A</v>
      </c>
      <c r="S36">
        <v>1</v>
      </c>
      <c r="U36" t="s">
        <v>1704</v>
      </c>
    </row>
    <row r="37" spans="1:21" x14ac:dyDescent="0.3">
      <c r="A37" t="s">
        <v>1811</v>
      </c>
      <c r="B37" t="s">
        <v>1810</v>
      </c>
      <c r="C37" t="s">
        <v>2070</v>
      </c>
      <c r="D37" t="s">
        <v>2071</v>
      </c>
      <c r="E37" t="s">
        <v>168</v>
      </c>
      <c r="F37" t="s">
        <v>169</v>
      </c>
      <c r="G37" t="s">
        <v>170</v>
      </c>
      <c r="H37" t="s">
        <v>187</v>
      </c>
      <c r="I37" t="s">
        <v>2072</v>
      </c>
      <c r="J37" t="s">
        <v>2073</v>
      </c>
      <c r="K37" t="s">
        <v>2074</v>
      </c>
      <c r="L37">
        <v>0</v>
      </c>
      <c r="M37" t="s">
        <v>2075</v>
      </c>
      <c r="O37" t="str">
        <f>VLOOKUP(B37,[2]!Table1[[#All],[Vitenskapelig navn]:[Kategori 2021]],6,FALSE)</f>
        <v>NA</v>
      </c>
      <c r="Q37" t="str">
        <f>VLOOKUP(B37,[3]fremmedarter_karplanter!$B$1:$DI$2121,19,FALSE)</f>
        <v>SE</v>
      </c>
      <c r="R37">
        <v>1</v>
      </c>
      <c r="T37">
        <v>1</v>
      </c>
      <c r="U37" t="s">
        <v>1703</v>
      </c>
    </row>
    <row r="38" spans="1:21" x14ac:dyDescent="0.3">
      <c r="A38" t="s">
        <v>397</v>
      </c>
      <c r="B38" t="s">
        <v>390</v>
      </c>
      <c r="C38" t="s">
        <v>391</v>
      </c>
      <c r="D38" t="s">
        <v>392</v>
      </c>
      <c r="E38" t="s">
        <v>168</v>
      </c>
      <c r="F38" t="s">
        <v>169</v>
      </c>
      <c r="G38" t="s">
        <v>170</v>
      </c>
      <c r="H38" t="s">
        <v>393</v>
      </c>
      <c r="I38" t="s">
        <v>394</v>
      </c>
      <c r="J38" t="s">
        <v>395</v>
      </c>
      <c r="K38" t="s">
        <v>199</v>
      </c>
      <c r="M38" t="s">
        <v>396</v>
      </c>
      <c r="O38" t="str">
        <f>VLOOKUP(B38,[2]!Table1[[#All],[Vitenskapelig navn]:[Kategori 2021]],6,FALSE)</f>
        <v>LC</v>
      </c>
      <c r="Q38" t="e">
        <f>VLOOKUP(B38,[3]fremmedarter_karplanter!$B$1:$DI$2121,19,FALSE)</f>
        <v>#N/A</v>
      </c>
      <c r="S38">
        <v>1</v>
      </c>
      <c r="U38" t="s">
        <v>1704</v>
      </c>
    </row>
    <row r="39" spans="1:21" x14ac:dyDescent="0.3">
      <c r="A39" t="s">
        <v>403</v>
      </c>
      <c r="B39" t="s">
        <v>398</v>
      </c>
      <c r="C39" t="s">
        <v>399</v>
      </c>
      <c r="D39" t="s">
        <v>400</v>
      </c>
      <c r="E39" t="s">
        <v>168</v>
      </c>
      <c r="F39" t="s">
        <v>169</v>
      </c>
      <c r="G39" t="s">
        <v>170</v>
      </c>
      <c r="H39" t="s">
        <v>371</v>
      </c>
      <c r="I39" t="s">
        <v>372</v>
      </c>
      <c r="J39" t="s">
        <v>401</v>
      </c>
      <c r="K39" t="s">
        <v>402</v>
      </c>
      <c r="M39" t="s">
        <v>175</v>
      </c>
      <c r="O39" t="str">
        <f>VLOOKUP(B39,[2]!Table1[[#All],[Vitenskapelig navn]:[Kategori 2021]],6,FALSE)</f>
        <v>LC</v>
      </c>
      <c r="Q39" t="e">
        <f>VLOOKUP(B39,[3]fremmedarter_karplanter!$B$1:$DI$2121,19,FALSE)</f>
        <v>#N/A</v>
      </c>
      <c r="S39">
        <v>1</v>
      </c>
      <c r="U39" t="s">
        <v>1704</v>
      </c>
    </row>
    <row r="40" spans="1:21" x14ac:dyDescent="0.3">
      <c r="A40" t="s">
        <v>411</v>
      </c>
      <c r="B40" t="s">
        <v>404</v>
      </c>
      <c r="C40" t="s">
        <v>405</v>
      </c>
      <c r="D40" t="s">
        <v>406</v>
      </c>
      <c r="E40" t="s">
        <v>168</v>
      </c>
      <c r="F40" t="s">
        <v>169</v>
      </c>
      <c r="G40" t="s">
        <v>170</v>
      </c>
      <c r="H40" t="s">
        <v>407</v>
      </c>
      <c r="I40" t="s">
        <v>408</v>
      </c>
      <c r="J40" t="s">
        <v>409</v>
      </c>
      <c r="K40" t="s">
        <v>410</v>
      </c>
      <c r="M40" t="s">
        <v>175</v>
      </c>
      <c r="O40" t="str">
        <f>VLOOKUP(B40,[2]!Table1[[#All],[Vitenskapelig navn]:[Kategori 2021]],6,FALSE)</f>
        <v>LC</v>
      </c>
      <c r="Q40" t="e">
        <f>VLOOKUP(B40,[3]fremmedarter_karplanter!$B$1:$DI$2121,19,FALSE)</f>
        <v>#N/A</v>
      </c>
      <c r="T40">
        <v>1</v>
      </c>
      <c r="U40" t="s">
        <v>1707</v>
      </c>
    </row>
    <row r="41" spans="1:21" x14ac:dyDescent="0.3">
      <c r="A41" t="s">
        <v>416</v>
      </c>
      <c r="B41" t="s">
        <v>412</v>
      </c>
      <c r="C41" t="s">
        <v>413</v>
      </c>
      <c r="D41" t="s">
        <v>414</v>
      </c>
      <c r="E41" t="s">
        <v>168</v>
      </c>
      <c r="F41" t="s">
        <v>169</v>
      </c>
      <c r="G41" t="s">
        <v>170</v>
      </c>
      <c r="H41" t="s">
        <v>213</v>
      </c>
      <c r="I41" t="s">
        <v>214</v>
      </c>
      <c r="J41" t="s">
        <v>291</v>
      </c>
      <c r="K41" t="s">
        <v>415</v>
      </c>
      <c r="M41" t="s">
        <v>175</v>
      </c>
      <c r="O41" t="str">
        <f>VLOOKUP(B41,[2]!Table1[[#All],[Vitenskapelig navn]:[Kategori 2021]],6,FALSE)</f>
        <v>LC</v>
      </c>
      <c r="Q41" t="e">
        <f>VLOOKUP(B41,[3]fremmedarter_karplanter!$B$1:$DI$2121,19,FALSE)</f>
        <v>#N/A</v>
      </c>
      <c r="S41">
        <v>1</v>
      </c>
      <c r="U41" t="s">
        <v>1704</v>
      </c>
    </row>
    <row r="42" spans="1:21" x14ac:dyDescent="0.3">
      <c r="A42" t="s">
        <v>1812</v>
      </c>
      <c r="B42" t="s">
        <v>2134</v>
      </c>
      <c r="C42" t="s">
        <v>417</v>
      </c>
      <c r="D42" t="s">
        <v>418</v>
      </c>
      <c r="E42" t="s">
        <v>168</v>
      </c>
      <c r="F42" t="s">
        <v>169</v>
      </c>
      <c r="G42" t="s">
        <v>170</v>
      </c>
      <c r="H42" t="s">
        <v>196</v>
      </c>
      <c r="I42" t="s">
        <v>330</v>
      </c>
      <c r="J42" t="s">
        <v>419</v>
      </c>
      <c r="K42" t="s">
        <v>420</v>
      </c>
      <c r="L42" t="s">
        <v>420</v>
      </c>
      <c r="M42" t="s">
        <v>175</v>
      </c>
      <c r="N42" t="str">
        <f>VLOOKUP(A42,[1]Rodlista2015_karplanter!$C$1:$D$3786,2,FALSE)</f>
        <v>NT</v>
      </c>
      <c r="O42" t="str">
        <f>VLOOKUP(B42,[2]!Table1[[#All],[Vitenskapelig navn]:[Kategori 2021]],6,FALSE)</f>
        <v>NT</v>
      </c>
      <c r="P42">
        <v>1</v>
      </c>
      <c r="Q42" t="e">
        <f>VLOOKUP(B42,[3]fremmedarter_karplanter!$B$1:$DI$2121,19,FALSE)</f>
        <v>#N/A</v>
      </c>
      <c r="U42" t="s">
        <v>1702</v>
      </c>
    </row>
    <row r="43" spans="1:21" x14ac:dyDescent="0.3">
      <c r="A43" t="s">
        <v>427</v>
      </c>
      <c r="B43" t="s">
        <v>421</v>
      </c>
      <c r="C43" t="s">
        <v>422</v>
      </c>
      <c r="D43" t="s">
        <v>423</v>
      </c>
      <c r="E43" t="s">
        <v>168</v>
      </c>
      <c r="F43" t="s">
        <v>169</v>
      </c>
      <c r="G43" t="s">
        <v>297</v>
      </c>
      <c r="H43" t="s">
        <v>298</v>
      </c>
      <c r="I43" t="s">
        <v>299</v>
      </c>
      <c r="J43" t="s">
        <v>424</v>
      </c>
      <c r="K43" t="s">
        <v>425</v>
      </c>
      <c r="M43" t="s">
        <v>426</v>
      </c>
      <c r="N43" t="str">
        <f>VLOOKUP(A43,[1]Rodlista2015_karplanter!$C$1:$D$3786,2,FALSE)</f>
        <v>VU</v>
      </c>
      <c r="O43" t="str">
        <f>VLOOKUP(B43,[2]!Table1[[#All],[Vitenskapelig navn]:[Kategori 2021]],6,FALSE)</f>
        <v>VU</v>
      </c>
      <c r="P43">
        <v>1</v>
      </c>
      <c r="Q43" t="e">
        <f>VLOOKUP(B43,[3]fremmedarter_karplanter!$B$1:$DI$2121,19,FALSE)</f>
        <v>#N/A</v>
      </c>
      <c r="U43" t="s">
        <v>1702</v>
      </c>
    </row>
    <row r="44" spans="1:21" x14ac:dyDescent="0.3">
      <c r="A44" t="s">
        <v>434</v>
      </c>
      <c r="B44" t="s">
        <v>428</v>
      </c>
      <c r="C44" t="s">
        <v>429</v>
      </c>
      <c r="D44" t="s">
        <v>430</v>
      </c>
      <c r="E44" t="s">
        <v>168</v>
      </c>
      <c r="F44" t="s">
        <v>169</v>
      </c>
      <c r="G44" t="s">
        <v>170</v>
      </c>
      <c r="H44" t="s">
        <v>393</v>
      </c>
      <c r="I44" t="s">
        <v>431</v>
      </c>
      <c r="J44" t="s">
        <v>432</v>
      </c>
      <c r="K44" t="s">
        <v>433</v>
      </c>
      <c r="M44" t="s">
        <v>175</v>
      </c>
      <c r="N44" t="str">
        <f>VLOOKUP(A44,[1]Rodlista2015_karplanter!$C$1:$D$3786,2,FALSE)</f>
        <v>NT</v>
      </c>
      <c r="O44" t="str">
        <f>VLOOKUP(B44,[2]!Table1[[#All],[Vitenskapelig navn]:[Kategori 2021]],6,FALSE)</f>
        <v>VU</v>
      </c>
      <c r="P44">
        <v>1</v>
      </c>
      <c r="Q44" t="e">
        <f>VLOOKUP(B44,[3]fremmedarter_karplanter!$B$1:$DI$2121,19,FALSE)</f>
        <v>#N/A</v>
      </c>
      <c r="U44" t="s">
        <v>1702</v>
      </c>
    </row>
    <row r="45" spans="1:21" x14ac:dyDescent="0.3">
      <c r="A45" t="s">
        <v>247</v>
      </c>
      <c r="B45" t="s">
        <v>241</v>
      </c>
      <c r="C45" t="s">
        <v>242</v>
      </c>
      <c r="D45" t="s">
        <v>243</v>
      </c>
      <c r="E45" t="s">
        <v>168</v>
      </c>
      <c r="F45" t="s">
        <v>169</v>
      </c>
      <c r="G45" t="s">
        <v>170</v>
      </c>
      <c r="H45" t="s">
        <v>204</v>
      </c>
      <c r="I45" t="s">
        <v>244</v>
      </c>
      <c r="J45" t="s">
        <v>245</v>
      </c>
      <c r="K45" t="s">
        <v>246</v>
      </c>
      <c r="M45" t="s">
        <v>175</v>
      </c>
      <c r="O45" t="str">
        <f>VLOOKUP(B45,[2]!Table1[[#All],[Vitenskapelig navn]:[Kategori 2021]],6,FALSE)</f>
        <v>LC</v>
      </c>
      <c r="Q45" t="e">
        <f>VLOOKUP(B45,[3]fremmedarter_karplanter!$B$1:$DI$2121,19,FALSE)</f>
        <v>#N/A</v>
      </c>
      <c r="S45">
        <v>1</v>
      </c>
      <c r="U45" t="s">
        <v>1704</v>
      </c>
    </row>
    <row r="46" spans="1:21" x14ac:dyDescent="0.3">
      <c r="A46" t="s">
        <v>349</v>
      </c>
      <c r="B46" t="s">
        <v>342</v>
      </c>
      <c r="C46" t="s">
        <v>343</v>
      </c>
      <c r="D46" t="s">
        <v>344</v>
      </c>
      <c r="E46" t="s">
        <v>168</v>
      </c>
      <c r="F46" t="s">
        <v>169</v>
      </c>
      <c r="G46" t="s">
        <v>170</v>
      </c>
      <c r="H46" t="s">
        <v>345</v>
      </c>
      <c r="I46" t="s">
        <v>346</v>
      </c>
      <c r="J46" t="s">
        <v>347</v>
      </c>
      <c r="K46" t="s">
        <v>348</v>
      </c>
      <c r="M46" t="s">
        <v>175</v>
      </c>
      <c r="O46" t="str">
        <f>VLOOKUP(B46,[2]!Table1[[#All],[Vitenskapelig navn]:[Kategori 2021]],6,FALSE)</f>
        <v>LC</v>
      </c>
      <c r="Q46" t="e">
        <f>VLOOKUP(B46,[3]fremmedarter_karplanter!$B$1:$DI$2121,19,FALSE)</f>
        <v>#N/A</v>
      </c>
      <c r="S46">
        <v>1</v>
      </c>
      <c r="U46" t="s">
        <v>1704</v>
      </c>
    </row>
    <row r="47" spans="1:21" x14ac:dyDescent="0.3">
      <c r="A47" t="s">
        <v>439</v>
      </c>
      <c r="B47" t="s">
        <v>435</v>
      </c>
      <c r="C47" t="s">
        <v>436</v>
      </c>
      <c r="D47" t="s">
        <v>437</v>
      </c>
      <c r="E47" t="s">
        <v>168</v>
      </c>
      <c r="F47" t="s">
        <v>169</v>
      </c>
      <c r="G47" t="s">
        <v>170</v>
      </c>
      <c r="H47" t="s">
        <v>261</v>
      </c>
      <c r="I47" t="s">
        <v>262</v>
      </c>
      <c r="J47" t="s">
        <v>438</v>
      </c>
      <c r="K47" t="s">
        <v>199</v>
      </c>
      <c r="M47" t="s">
        <v>175</v>
      </c>
      <c r="N47" t="str">
        <f>VLOOKUP(A47,[1]Rodlista2015_karplanter!$C$1:$D$3786,2,FALSE)</f>
        <v>NT</v>
      </c>
      <c r="O47" t="str">
        <f>VLOOKUP(B47,[2]!Table1[[#All],[Vitenskapelig navn]:[Kategori 2021]],6,FALSE)</f>
        <v>NT</v>
      </c>
      <c r="P47">
        <v>1</v>
      </c>
      <c r="Q47" t="e">
        <f>VLOOKUP(B47,[3]fremmedarter_karplanter!$B$1:$DI$2121,19,FALSE)</f>
        <v>#N/A</v>
      </c>
      <c r="U47" t="s">
        <v>1702</v>
      </c>
    </row>
    <row r="48" spans="1:21" x14ac:dyDescent="0.3">
      <c r="A48" t="s">
        <v>444</v>
      </c>
      <c r="B48" t="s">
        <v>440</v>
      </c>
      <c r="C48" t="s">
        <v>441</v>
      </c>
      <c r="D48" t="s">
        <v>442</v>
      </c>
      <c r="E48" t="s">
        <v>168</v>
      </c>
      <c r="F48" t="s">
        <v>169</v>
      </c>
      <c r="G48" t="s">
        <v>170</v>
      </c>
      <c r="H48" t="s">
        <v>171</v>
      </c>
      <c r="I48" t="s">
        <v>180</v>
      </c>
      <c r="J48" t="s">
        <v>443</v>
      </c>
      <c r="K48" t="s">
        <v>199</v>
      </c>
      <c r="M48" t="s">
        <v>175</v>
      </c>
      <c r="O48" t="str">
        <f>VLOOKUP(B48,[2]!Table1[[#All],[Vitenskapelig navn]:[Kategori 2021]],6,FALSE)</f>
        <v>NA</v>
      </c>
      <c r="Q48">
        <f>VLOOKUP(B48,[3]fremmedarter_karplanter!$B$1:$DI$2121,19,FALSE)</f>
        <v>0</v>
      </c>
      <c r="S48">
        <v>1</v>
      </c>
      <c r="U48" t="s">
        <v>1704</v>
      </c>
    </row>
    <row r="49" spans="1:21" x14ac:dyDescent="0.3">
      <c r="A49" t="s">
        <v>449</v>
      </c>
      <c r="B49" t="s">
        <v>445</v>
      </c>
      <c r="C49" t="s">
        <v>446</v>
      </c>
      <c r="D49" t="s">
        <v>447</v>
      </c>
      <c r="E49" t="s">
        <v>168</v>
      </c>
      <c r="F49" t="s">
        <v>169</v>
      </c>
      <c r="G49" t="s">
        <v>170</v>
      </c>
      <c r="H49" t="s">
        <v>213</v>
      </c>
      <c r="I49" t="s">
        <v>214</v>
      </c>
      <c r="J49" t="s">
        <v>215</v>
      </c>
      <c r="K49" t="s">
        <v>448</v>
      </c>
      <c r="M49" t="s">
        <v>175</v>
      </c>
      <c r="O49" t="str">
        <f>VLOOKUP(B49,[2]!Table1[[#All],[Vitenskapelig navn]:[Kategori 2021]],6,FALSE)</f>
        <v>LC</v>
      </c>
      <c r="Q49" t="e">
        <f>VLOOKUP(B49,[3]fremmedarter_karplanter!$B$1:$DI$2121,19,FALSE)</f>
        <v>#N/A</v>
      </c>
      <c r="T49">
        <v>1</v>
      </c>
      <c r="U49" t="s">
        <v>1707</v>
      </c>
    </row>
    <row r="50" spans="1:21" x14ac:dyDescent="0.3">
      <c r="A50" t="s">
        <v>456</v>
      </c>
      <c r="B50" t="s">
        <v>450</v>
      </c>
      <c r="C50" t="s">
        <v>451</v>
      </c>
      <c r="D50" t="s">
        <v>452</v>
      </c>
      <c r="E50" t="s">
        <v>168</v>
      </c>
      <c r="F50" t="s">
        <v>169</v>
      </c>
      <c r="G50" t="s">
        <v>170</v>
      </c>
      <c r="H50" t="s">
        <v>213</v>
      </c>
      <c r="I50" t="s">
        <v>214</v>
      </c>
      <c r="J50" t="s">
        <v>453</v>
      </c>
      <c r="K50" t="s">
        <v>454</v>
      </c>
      <c r="M50" t="s">
        <v>455</v>
      </c>
      <c r="O50" t="str">
        <f>VLOOKUP(B50,[2]!Table1[[#All],[Vitenskapelig navn]:[Kategori 2021]],6,FALSE)</f>
        <v>NA</v>
      </c>
      <c r="Q50" t="str">
        <f>VLOOKUP(B50,[3]fremmedarter_karplanter!$B$1:$DI$2121,19,FALSE)</f>
        <v>PH</v>
      </c>
      <c r="R50">
        <v>1</v>
      </c>
      <c r="U50" t="s">
        <v>1703</v>
      </c>
    </row>
    <row r="51" spans="1:21" x14ac:dyDescent="0.3">
      <c r="A51" t="s">
        <v>1814</v>
      </c>
      <c r="B51" t="s">
        <v>1813</v>
      </c>
      <c r="C51" t="s">
        <v>2076</v>
      </c>
      <c r="D51" t="s">
        <v>2077</v>
      </c>
      <c r="E51" t="s">
        <v>168</v>
      </c>
      <c r="F51" t="s">
        <v>169</v>
      </c>
      <c r="G51" t="s">
        <v>170</v>
      </c>
      <c r="H51" t="s">
        <v>393</v>
      </c>
      <c r="I51" t="s">
        <v>394</v>
      </c>
      <c r="J51" t="s">
        <v>2078</v>
      </c>
      <c r="K51" t="s">
        <v>2079</v>
      </c>
      <c r="L51">
        <v>0</v>
      </c>
      <c r="M51" t="s">
        <v>175</v>
      </c>
      <c r="O51" t="str">
        <f>VLOOKUP(B51,[2]!Table1[[#All],[Vitenskapelig navn]:[Kategori 2021]],6,FALSE)</f>
        <v>LC</v>
      </c>
      <c r="Q51" t="e">
        <f>VLOOKUP(B51,[3]fremmedarter_karplanter!$B$1:$DI$2121,19,FALSE)</f>
        <v>#N/A</v>
      </c>
      <c r="S51">
        <v>1</v>
      </c>
      <c r="U51" t="s">
        <v>1704</v>
      </c>
    </row>
    <row r="52" spans="1:21" x14ac:dyDescent="0.3">
      <c r="A52" t="s">
        <v>1816</v>
      </c>
      <c r="B52" t="s">
        <v>1815</v>
      </c>
      <c r="C52" t="s">
        <v>2080</v>
      </c>
      <c r="D52" t="s">
        <v>2081</v>
      </c>
      <c r="E52" t="s">
        <v>168</v>
      </c>
      <c r="F52" t="s">
        <v>169</v>
      </c>
      <c r="G52" t="s">
        <v>170</v>
      </c>
      <c r="H52" t="s">
        <v>460</v>
      </c>
      <c r="I52" t="s">
        <v>461</v>
      </c>
      <c r="J52" t="s">
        <v>2082</v>
      </c>
      <c r="K52" t="s">
        <v>199</v>
      </c>
      <c r="L52">
        <v>0</v>
      </c>
      <c r="M52" t="s">
        <v>2083</v>
      </c>
      <c r="O52" t="str">
        <f>VLOOKUP(B52,[2]!Table1[[#All],[Vitenskapelig navn]:[Kategori 2021]],6,FALSE)</f>
        <v>NA</v>
      </c>
      <c r="Q52" t="str">
        <f>VLOOKUP(B52,[3]fremmedarter_karplanter!$B$1:$DI$2121,19,FALSE)</f>
        <v>LO</v>
      </c>
      <c r="R52">
        <v>1</v>
      </c>
      <c r="T52">
        <v>1</v>
      </c>
      <c r="U52" t="s">
        <v>1703</v>
      </c>
    </row>
    <row r="53" spans="1:21" x14ac:dyDescent="0.3">
      <c r="A53" t="s">
        <v>465</v>
      </c>
      <c r="B53" t="s">
        <v>457</v>
      </c>
      <c r="C53" t="s">
        <v>458</v>
      </c>
      <c r="D53" t="s">
        <v>459</v>
      </c>
      <c r="E53" t="s">
        <v>168</v>
      </c>
      <c r="F53" t="s">
        <v>169</v>
      </c>
      <c r="G53" t="s">
        <v>170</v>
      </c>
      <c r="H53" t="s">
        <v>460</v>
      </c>
      <c r="I53" t="s">
        <v>461</v>
      </c>
      <c r="J53" t="s">
        <v>462</v>
      </c>
      <c r="K53" t="s">
        <v>463</v>
      </c>
      <c r="M53" t="s">
        <v>464</v>
      </c>
      <c r="O53" t="str">
        <f>VLOOKUP(B53,[2]!Table1[[#All],[Vitenskapelig navn]:[Kategori 2021]],6,FALSE)</f>
        <v>NA</v>
      </c>
      <c r="Q53" t="str">
        <f>VLOOKUP(B53,[3]fremmedarter_karplanter!$B$1:$DI$2121,19,FALSE)</f>
        <v>PH</v>
      </c>
      <c r="R53">
        <v>1</v>
      </c>
      <c r="U53" t="s">
        <v>1703</v>
      </c>
    </row>
    <row r="54" spans="1:21" x14ac:dyDescent="0.3">
      <c r="A54" t="s">
        <v>1877</v>
      </c>
      <c r="B54" t="s">
        <v>1882</v>
      </c>
      <c r="C54" s="10">
        <v>103212</v>
      </c>
      <c r="D54" s="10">
        <v>121569</v>
      </c>
      <c r="E54" t="s">
        <v>168</v>
      </c>
      <c r="F54" t="s">
        <v>169</v>
      </c>
      <c r="G54" t="s">
        <v>170</v>
      </c>
      <c r="H54" t="s">
        <v>213</v>
      </c>
      <c r="I54" t="s">
        <v>277</v>
      </c>
      <c r="J54" t="s">
        <v>1883</v>
      </c>
      <c r="K54" t="s">
        <v>1884</v>
      </c>
      <c r="M54" t="s">
        <v>1885</v>
      </c>
      <c r="O54" t="e">
        <f>VLOOKUP(B54,[2]!Table1[[#All],[Vitenskapelig navn]:[Kategori 2021]],6,FALSE)</f>
        <v>#N/A</v>
      </c>
      <c r="Q54" t="e">
        <f>VLOOKUP(B54,[3]fremmedarter_karplanter!$B$1:$DI$2121,19,FALSE)</f>
        <v>#N/A</v>
      </c>
      <c r="S54">
        <v>1</v>
      </c>
      <c r="U54" t="s">
        <v>1704</v>
      </c>
    </row>
    <row r="55" spans="1:21" x14ac:dyDescent="0.3">
      <c r="A55" t="s">
        <v>1778</v>
      </c>
      <c r="B55" t="s">
        <v>1886</v>
      </c>
      <c r="C55" t="s">
        <v>1878</v>
      </c>
      <c r="D55" t="s">
        <v>1879</v>
      </c>
      <c r="E55" t="s">
        <v>168</v>
      </c>
      <c r="F55" t="s">
        <v>169</v>
      </c>
      <c r="G55" t="s">
        <v>170</v>
      </c>
      <c r="H55" t="s">
        <v>213</v>
      </c>
      <c r="I55" t="s">
        <v>214</v>
      </c>
      <c r="J55" t="s">
        <v>237</v>
      </c>
      <c r="K55" t="s">
        <v>1880</v>
      </c>
      <c r="L55">
        <v>0</v>
      </c>
      <c r="M55" t="s">
        <v>1881</v>
      </c>
      <c r="N55" t="s">
        <v>1893</v>
      </c>
      <c r="O55" t="str">
        <f>VLOOKUP(B55,[2]!Table1[[#All],[Vitenskapelig navn]:[Kategori 2021]],6,FALSE)</f>
        <v>NT</v>
      </c>
      <c r="P55">
        <v>1</v>
      </c>
      <c r="Q55" t="e">
        <f>VLOOKUP(B55,[3]fremmedarter_karplanter!$B$1:$DI$2121,19,FALSE)</f>
        <v>#N/A</v>
      </c>
      <c r="S55">
        <v>1</v>
      </c>
      <c r="U55" t="s">
        <v>1702</v>
      </c>
    </row>
    <row r="56" spans="1:21" x14ac:dyDescent="0.3">
      <c r="A56" t="s">
        <v>1779</v>
      </c>
      <c r="B56" t="s">
        <v>1887</v>
      </c>
      <c r="C56" t="s">
        <v>2084</v>
      </c>
      <c r="D56" t="s">
        <v>2085</v>
      </c>
      <c r="E56" t="s">
        <v>168</v>
      </c>
      <c r="F56" t="s">
        <v>169</v>
      </c>
      <c r="G56" t="s">
        <v>170</v>
      </c>
      <c r="H56" t="s">
        <v>2050</v>
      </c>
      <c r="I56" t="s">
        <v>2051</v>
      </c>
      <c r="J56" t="s">
        <v>2052</v>
      </c>
      <c r="K56" t="s">
        <v>2086</v>
      </c>
      <c r="L56">
        <v>0</v>
      </c>
      <c r="M56" t="s">
        <v>2087</v>
      </c>
      <c r="O56" t="str">
        <f>VLOOKUP(B56,[2]!Table1[[#All],[Vitenskapelig navn]:[Kategori 2021]],6,FALSE)</f>
        <v>NA</v>
      </c>
      <c r="Q56" t="str">
        <f>VLOOKUP(B56,[3]fremmedarter_karplanter!$B$1:$DI$2121,19,FALSE)</f>
        <v>HI</v>
      </c>
      <c r="R56">
        <v>1</v>
      </c>
      <c r="S56">
        <v>1</v>
      </c>
      <c r="U56" t="s">
        <v>1703</v>
      </c>
    </row>
    <row r="57" spans="1:21" x14ac:dyDescent="0.3">
      <c r="A57" t="s">
        <v>1788</v>
      </c>
      <c r="B57" t="s">
        <v>1888</v>
      </c>
      <c r="C57" t="s">
        <v>2088</v>
      </c>
      <c r="D57" t="s">
        <v>2089</v>
      </c>
      <c r="E57" t="s">
        <v>168</v>
      </c>
      <c r="F57" t="s">
        <v>169</v>
      </c>
      <c r="G57" t="s">
        <v>170</v>
      </c>
      <c r="H57" t="s">
        <v>213</v>
      </c>
      <c r="I57" t="s">
        <v>214</v>
      </c>
      <c r="J57" t="s">
        <v>237</v>
      </c>
      <c r="K57" t="s">
        <v>2090</v>
      </c>
      <c r="L57">
        <v>0</v>
      </c>
      <c r="M57" t="s">
        <v>2091</v>
      </c>
      <c r="O57" t="str">
        <f>VLOOKUP(B57,[2]!Table1[[#All],[Vitenskapelig navn]:[Kategori 2021]],6,FALSE)</f>
        <v>NA</v>
      </c>
      <c r="Q57" t="str">
        <f>VLOOKUP(B57,[3]fremmedarter_karplanter!$B$1:$DI$2121,19,FALSE)</f>
        <v>SE</v>
      </c>
      <c r="R57">
        <v>1</v>
      </c>
      <c r="S57">
        <v>1</v>
      </c>
      <c r="U57" t="s">
        <v>1703</v>
      </c>
    </row>
    <row r="58" spans="1:21" x14ac:dyDescent="0.3">
      <c r="A58" t="s">
        <v>1789</v>
      </c>
      <c r="B58" t="s">
        <v>1889</v>
      </c>
      <c r="C58" t="s">
        <v>2092</v>
      </c>
      <c r="D58" t="s">
        <v>2093</v>
      </c>
      <c r="E58" t="s">
        <v>168</v>
      </c>
      <c r="F58" t="s">
        <v>169</v>
      </c>
      <c r="G58" t="s">
        <v>170</v>
      </c>
      <c r="H58" t="s">
        <v>460</v>
      </c>
      <c r="I58" t="s">
        <v>461</v>
      </c>
      <c r="J58" t="s">
        <v>2094</v>
      </c>
      <c r="K58" t="s">
        <v>2095</v>
      </c>
      <c r="L58">
        <v>0</v>
      </c>
      <c r="M58" t="s">
        <v>2096</v>
      </c>
      <c r="N58" t="s">
        <v>1893</v>
      </c>
      <c r="O58" t="str">
        <f>VLOOKUP(B58,[2]!Table1[[#All],[Vitenskapelig navn]:[Kategori 2021]],6,FALSE)</f>
        <v>NT</v>
      </c>
      <c r="P58">
        <v>1</v>
      </c>
      <c r="Q58" t="e">
        <f>VLOOKUP(B58,[3]fremmedarter_karplanter!$B$1:$DI$2121,19,FALSE)</f>
        <v>#N/A</v>
      </c>
      <c r="U58" t="s">
        <v>1702</v>
      </c>
    </row>
    <row r="59" spans="1:21" x14ac:dyDescent="0.3">
      <c r="A59" t="s">
        <v>1790</v>
      </c>
      <c r="B59" t="s">
        <v>1890</v>
      </c>
      <c r="C59" t="s">
        <v>2097</v>
      </c>
      <c r="D59" t="s">
        <v>2098</v>
      </c>
      <c r="E59" t="s">
        <v>168</v>
      </c>
      <c r="F59" t="s">
        <v>169</v>
      </c>
      <c r="G59" t="s">
        <v>170</v>
      </c>
      <c r="H59" t="s">
        <v>213</v>
      </c>
      <c r="I59" t="s">
        <v>214</v>
      </c>
      <c r="J59" t="s">
        <v>237</v>
      </c>
      <c r="K59" t="s">
        <v>2099</v>
      </c>
      <c r="L59">
        <v>0</v>
      </c>
      <c r="M59" t="s">
        <v>2100</v>
      </c>
      <c r="O59" t="str">
        <f>VLOOKUP(B59,[2]!Table1[[#All],[Vitenskapelig navn]:[Kategori 2021]],6,FALSE)</f>
        <v>NA</v>
      </c>
      <c r="Q59" t="str">
        <f>VLOOKUP(B59,[3]fremmedarter_karplanter!$B$1:$DI$2121,19,FALSE)</f>
        <v>SE</v>
      </c>
      <c r="R59">
        <v>1</v>
      </c>
      <c r="S59">
        <v>1</v>
      </c>
      <c r="U59" t="s">
        <v>1703</v>
      </c>
    </row>
    <row r="60" spans="1:21" x14ac:dyDescent="0.3">
      <c r="A60" t="s">
        <v>1791</v>
      </c>
      <c r="B60" t="s">
        <v>1891</v>
      </c>
      <c r="C60" t="s">
        <v>2101</v>
      </c>
      <c r="D60" t="s">
        <v>2102</v>
      </c>
      <c r="E60" t="s">
        <v>168</v>
      </c>
      <c r="F60" t="s">
        <v>169</v>
      </c>
      <c r="G60" t="s">
        <v>170</v>
      </c>
      <c r="H60" t="s">
        <v>2056</v>
      </c>
      <c r="I60" t="s">
        <v>2057</v>
      </c>
      <c r="J60" t="s">
        <v>2103</v>
      </c>
      <c r="K60" t="s">
        <v>2104</v>
      </c>
      <c r="L60">
        <v>0</v>
      </c>
      <c r="M60" t="s">
        <v>175</v>
      </c>
      <c r="O60" t="str">
        <f>VLOOKUP(B60,[2]!Table1[[#All],[Vitenskapelig navn]:[Kategori 2021]],6,FALSE)</f>
        <v>NA</v>
      </c>
      <c r="Q60" t="str">
        <f>VLOOKUP(B60,[3]fremmedarter_karplanter!$B$1:$DI$2121,19,FALSE)</f>
        <v>LO</v>
      </c>
      <c r="R60">
        <v>1</v>
      </c>
      <c r="U60" t="s">
        <v>1703</v>
      </c>
    </row>
    <row r="61" spans="1:21" x14ac:dyDescent="0.3">
      <c r="A61" t="s">
        <v>1769</v>
      </c>
      <c r="B61" t="s">
        <v>1892</v>
      </c>
      <c r="C61" t="s">
        <v>2105</v>
      </c>
      <c r="D61" t="s">
        <v>2106</v>
      </c>
      <c r="E61" t="s">
        <v>168</v>
      </c>
      <c r="F61" t="s">
        <v>169</v>
      </c>
      <c r="G61" t="s">
        <v>170</v>
      </c>
      <c r="H61" t="s">
        <v>337</v>
      </c>
      <c r="I61" t="s">
        <v>338</v>
      </c>
      <c r="J61" t="s">
        <v>339</v>
      </c>
      <c r="K61" t="s">
        <v>2107</v>
      </c>
      <c r="L61">
        <v>0</v>
      </c>
      <c r="M61" t="s">
        <v>175</v>
      </c>
      <c r="O61" t="str">
        <f>VLOOKUP(B61,[2]!Table1[[#All],[Vitenskapelig navn]:[Kategori 2021]],6,FALSE)</f>
        <v>NA</v>
      </c>
      <c r="Q61" t="str">
        <f>VLOOKUP(B61,[3]fremmedarter_karplanter!$B$1:$DI$2121,19,FALSE)</f>
        <v>LO</v>
      </c>
      <c r="R61">
        <v>1</v>
      </c>
      <c r="S61">
        <v>1</v>
      </c>
      <c r="U61" t="s">
        <v>1703</v>
      </c>
    </row>
    <row r="62" spans="1:21" x14ac:dyDescent="0.3">
      <c r="A62" t="s">
        <v>821</v>
      </c>
      <c r="B62" t="s">
        <v>2133</v>
      </c>
      <c r="C62">
        <v>103527</v>
      </c>
      <c r="E62" t="s">
        <v>168</v>
      </c>
      <c r="F62" t="s">
        <v>169</v>
      </c>
      <c r="G62" t="s">
        <v>170</v>
      </c>
      <c r="H62" t="s">
        <v>213</v>
      </c>
      <c r="I62" t="s">
        <v>2128</v>
      </c>
      <c r="J62" t="s">
        <v>2129</v>
      </c>
      <c r="K62" t="s">
        <v>2130</v>
      </c>
      <c r="M62" t="s">
        <v>2131</v>
      </c>
      <c r="N62" t="s">
        <v>2132</v>
      </c>
      <c r="O62" t="str">
        <f>VLOOKUP(B62,[2]!Table1[[#All],[Vitenskapelig navn]:[Kategori 2021]],6,FALSE)</f>
        <v>EN</v>
      </c>
      <c r="P62">
        <v>1</v>
      </c>
      <c r="Q62" t="e">
        <f>VLOOKUP(B62,[3]fremmedarter_karplanter!$B$1:$DI$2121,19,FALSE)</f>
        <v>#N/A</v>
      </c>
      <c r="R62">
        <v>1</v>
      </c>
      <c r="S62">
        <v>1</v>
      </c>
      <c r="U62" t="s">
        <v>1704</v>
      </c>
    </row>
    <row r="63" spans="1:21" x14ac:dyDescent="0.3">
      <c r="A63" t="s">
        <v>2015</v>
      </c>
      <c r="B63" t="str">
        <f>CONCATENATE(J63," ",K63)</f>
        <v>Vaccinium myrtillus</v>
      </c>
      <c r="C63">
        <v>101825</v>
      </c>
      <c r="E63" t="s">
        <v>168</v>
      </c>
      <c r="F63" t="s">
        <v>169</v>
      </c>
      <c r="G63" t="s">
        <v>170</v>
      </c>
      <c r="H63" t="s">
        <v>393</v>
      </c>
      <c r="I63" t="s">
        <v>394</v>
      </c>
      <c r="J63" t="s">
        <v>2078</v>
      </c>
      <c r="K63" t="s">
        <v>2137</v>
      </c>
      <c r="M63" t="s">
        <v>175</v>
      </c>
      <c r="O63" t="str">
        <f>VLOOKUP(B63,[2]!Table1[[#All],[Vitenskapelig navn]:[Kategori 2021]],6,FALSE)</f>
        <v>LC</v>
      </c>
      <c r="Q63" t="e">
        <f>VLOOKUP(B63,[3]fremmedarter_karplanter!$B$1:$DI$2121,19,FALSE)</f>
        <v>#N/A</v>
      </c>
      <c r="S63">
        <v>1</v>
      </c>
      <c r="U63" t="s">
        <v>1704</v>
      </c>
    </row>
    <row r="64" spans="1:21" x14ac:dyDescent="0.3">
      <c r="A64" t="s">
        <v>1915</v>
      </c>
      <c r="B64" t="str">
        <f t="shared" ref="B64:B77" si="0">CONCATENATE(J64," ",K64)</f>
        <v>Avenula pratensis</v>
      </c>
      <c r="C64">
        <v>99921</v>
      </c>
      <c r="E64" t="s">
        <v>168</v>
      </c>
      <c r="F64" t="s">
        <v>169</v>
      </c>
      <c r="G64" t="s">
        <v>297</v>
      </c>
      <c r="H64" t="s">
        <v>298</v>
      </c>
      <c r="I64" t="s">
        <v>299</v>
      </c>
      <c r="J64" t="s">
        <v>2138</v>
      </c>
      <c r="K64" t="s">
        <v>2139</v>
      </c>
      <c r="M64" t="s">
        <v>2140</v>
      </c>
      <c r="O64" t="str">
        <f>VLOOKUP(B64,[2]!Table1[[#All],[Vitenskapelig navn]:[Kategori 2021]],6,FALSE)</f>
        <v>NT</v>
      </c>
      <c r="P64">
        <v>1</v>
      </c>
      <c r="Q64" t="e">
        <f>VLOOKUP(B64,[3]fremmedarter_karplanter!$B$1:$DI$2121,19,FALSE)</f>
        <v>#N/A</v>
      </c>
      <c r="U64" t="s">
        <v>1702</v>
      </c>
    </row>
    <row r="65" spans="1:21" x14ac:dyDescent="0.3">
      <c r="A65" t="s">
        <v>1917</v>
      </c>
      <c r="B65" t="str">
        <f t="shared" si="0"/>
        <v>Hypochaeris maculata</v>
      </c>
      <c r="C65">
        <v>100708</v>
      </c>
      <c r="E65" t="s">
        <v>168</v>
      </c>
      <c r="F65" t="s">
        <v>169</v>
      </c>
      <c r="G65" t="s">
        <v>170</v>
      </c>
      <c r="H65" t="s">
        <v>261</v>
      </c>
      <c r="I65" t="s">
        <v>262</v>
      </c>
      <c r="J65" t="s">
        <v>2141</v>
      </c>
      <c r="K65" t="s">
        <v>2142</v>
      </c>
      <c r="M65" t="s">
        <v>175</v>
      </c>
      <c r="O65" t="str">
        <f>VLOOKUP(B65,[2]!Table1[[#All],[Vitenskapelig navn]:[Kategori 2021]],6,FALSE)</f>
        <v>NT</v>
      </c>
      <c r="P65">
        <v>1</v>
      </c>
      <c r="Q65" t="e">
        <f>VLOOKUP(B65,[3]fremmedarter_karplanter!$B$1:$DI$2121,19,FALSE)</f>
        <v>#N/A</v>
      </c>
      <c r="U65" t="s">
        <v>1702</v>
      </c>
    </row>
    <row r="66" spans="1:21" x14ac:dyDescent="0.3">
      <c r="A66" t="s">
        <v>1942</v>
      </c>
      <c r="B66" t="str">
        <f t="shared" si="0"/>
        <v>Seseli libanotis</v>
      </c>
      <c r="C66">
        <v>100366</v>
      </c>
      <c r="E66" t="s">
        <v>168</v>
      </c>
      <c r="F66" t="s">
        <v>169</v>
      </c>
      <c r="G66" t="s">
        <v>170</v>
      </c>
      <c r="H66" t="s">
        <v>2143</v>
      </c>
      <c r="I66" t="s">
        <v>2144</v>
      </c>
      <c r="J66" t="s">
        <v>2145</v>
      </c>
      <c r="K66" t="s">
        <v>2146</v>
      </c>
      <c r="M66" t="s">
        <v>2147</v>
      </c>
      <c r="O66" t="str">
        <f>VLOOKUP(B66,[2]!Table1[[#All],[Vitenskapelig navn]:[Kategori 2021]],6,FALSE)</f>
        <v>NT</v>
      </c>
      <c r="P66">
        <v>1</v>
      </c>
      <c r="Q66" t="e">
        <f>VLOOKUP(B66,[3]fremmedarter_karplanter!$B$1:$DI$2121,19,FALSE)</f>
        <v>#N/A</v>
      </c>
      <c r="U66" t="s">
        <v>1702</v>
      </c>
    </row>
    <row r="67" spans="1:21" x14ac:dyDescent="0.3">
      <c r="A67" t="s">
        <v>1708</v>
      </c>
      <c r="B67" t="str">
        <f t="shared" si="0"/>
        <v>Cotoneaster scandinavicus</v>
      </c>
      <c r="C67">
        <v>125735</v>
      </c>
      <c r="E67" t="s">
        <v>168</v>
      </c>
      <c r="F67" t="s">
        <v>169</v>
      </c>
      <c r="G67" t="s">
        <v>170</v>
      </c>
      <c r="H67" t="s">
        <v>213</v>
      </c>
      <c r="I67" t="s">
        <v>214</v>
      </c>
      <c r="J67" t="s">
        <v>237</v>
      </c>
      <c r="K67" t="s">
        <v>2148</v>
      </c>
      <c r="M67" t="s">
        <v>2149</v>
      </c>
      <c r="O67" t="str">
        <f>VLOOKUP(B67,[2]!Table1[[#All],[Vitenskapelig navn]:[Kategori 2021]],6,FALSE)</f>
        <v>LC</v>
      </c>
      <c r="Q67" t="e">
        <f>VLOOKUP(B67,[3]fremmedarter_karplanter!$B$1:$DI$2121,19,FALSE)</f>
        <v>#N/A</v>
      </c>
      <c r="S67">
        <v>1</v>
      </c>
      <c r="U67" t="s">
        <v>1704</v>
      </c>
    </row>
    <row r="68" spans="1:21" x14ac:dyDescent="0.3">
      <c r="A68" t="s">
        <v>2121</v>
      </c>
      <c r="B68" t="str">
        <f t="shared" si="0"/>
        <v>Lonicera xylosteum</v>
      </c>
      <c r="C68">
        <v>101719</v>
      </c>
      <c r="E68" t="s">
        <v>168</v>
      </c>
      <c r="F68" t="s">
        <v>169</v>
      </c>
      <c r="G68" t="s">
        <v>170</v>
      </c>
      <c r="H68" t="s">
        <v>337</v>
      </c>
      <c r="I68" t="s">
        <v>2150</v>
      </c>
      <c r="J68" t="s">
        <v>2151</v>
      </c>
      <c r="K68" t="s">
        <v>2152</v>
      </c>
      <c r="M68" t="s">
        <v>175</v>
      </c>
      <c r="O68" t="str">
        <f>VLOOKUP(B68,[2]!Table1[[#All],[Vitenskapelig navn]:[Kategori 2021]],6,FALSE)</f>
        <v>LC</v>
      </c>
      <c r="Q68" t="e">
        <f>VLOOKUP(B68,[3]fremmedarter_karplanter!$B$1:$DI$2121,19,FALSE)</f>
        <v>#N/A</v>
      </c>
      <c r="S68">
        <v>1</v>
      </c>
      <c r="U68" t="s">
        <v>1704</v>
      </c>
    </row>
    <row r="69" spans="1:21" x14ac:dyDescent="0.3">
      <c r="A69" t="s">
        <v>1914</v>
      </c>
      <c r="B69" t="str">
        <f t="shared" si="0"/>
        <v>Fragaria viridis</v>
      </c>
      <c r="C69">
        <v>103318</v>
      </c>
      <c r="E69" t="s">
        <v>168</v>
      </c>
      <c r="F69" t="s">
        <v>169</v>
      </c>
      <c r="G69" t="s">
        <v>170</v>
      </c>
      <c r="H69" t="s">
        <v>213</v>
      </c>
      <c r="I69" t="s">
        <v>214</v>
      </c>
      <c r="J69" t="s">
        <v>2153</v>
      </c>
      <c r="K69" t="s">
        <v>2154</v>
      </c>
      <c r="M69" t="s">
        <v>2155</v>
      </c>
      <c r="O69" t="str">
        <f>VLOOKUP(B69,[2]!Table1[[#All],[Vitenskapelig navn]:[Kategori 2021]],6,FALSE)</f>
        <v>NT</v>
      </c>
      <c r="P69">
        <v>1</v>
      </c>
      <c r="Q69" t="e">
        <f>VLOOKUP(B69,[3]fremmedarter_karplanter!$B$1:$DI$2121,19,FALSE)</f>
        <v>#N/A</v>
      </c>
      <c r="U69" t="s">
        <v>1702</v>
      </c>
    </row>
    <row r="70" spans="1:21" x14ac:dyDescent="0.3">
      <c r="A70" t="s">
        <v>1773</v>
      </c>
      <c r="B70" t="str">
        <f t="shared" si="0"/>
        <v>Symphoricarpos albus</v>
      </c>
      <c r="C70">
        <v>101721</v>
      </c>
      <c r="E70" t="s">
        <v>168</v>
      </c>
      <c r="F70" t="s">
        <v>169</v>
      </c>
      <c r="G70" t="s">
        <v>170</v>
      </c>
      <c r="H70" t="s">
        <v>337</v>
      </c>
      <c r="I70" t="s">
        <v>2150</v>
      </c>
      <c r="J70" t="s">
        <v>2156</v>
      </c>
      <c r="K70" t="s">
        <v>2157</v>
      </c>
      <c r="M70" t="s">
        <v>2158</v>
      </c>
      <c r="O70" t="str">
        <f>VLOOKUP(B70,[2]!Table1[[#All],[Vitenskapelig navn]:[Kategori 2021]],6,FALSE)</f>
        <v>NA</v>
      </c>
      <c r="Q70" t="str">
        <f>VLOOKUP(B70,[3]fremmedarter_karplanter!$B$1:$DI$2121,19,FALSE)</f>
        <v>HI</v>
      </c>
      <c r="R70">
        <v>1</v>
      </c>
      <c r="U70" t="s">
        <v>1703</v>
      </c>
    </row>
    <row r="71" spans="1:21" x14ac:dyDescent="0.3">
      <c r="A71" t="s">
        <v>1877</v>
      </c>
      <c r="B71" t="str">
        <f t="shared" si="0"/>
        <v>Frangula alnus</v>
      </c>
      <c r="C71">
        <v>103212</v>
      </c>
      <c r="E71" t="s">
        <v>168</v>
      </c>
      <c r="F71" t="s">
        <v>169</v>
      </c>
      <c r="G71" t="s">
        <v>170</v>
      </c>
      <c r="H71" t="s">
        <v>213</v>
      </c>
      <c r="I71" t="s">
        <v>277</v>
      </c>
      <c r="J71" t="s">
        <v>1883</v>
      </c>
      <c r="K71" t="s">
        <v>1884</v>
      </c>
      <c r="M71" t="s">
        <v>1885</v>
      </c>
      <c r="O71" t="str">
        <f>VLOOKUP(B71,[2]!Table1[[#All],[Vitenskapelig navn]:[Kategori 2021]],6,FALSE)</f>
        <v>LC</v>
      </c>
      <c r="Q71" t="e">
        <f>VLOOKUP(B71,[3]fremmedarter_karplanter!$B$1:$DI$2121,19,FALSE)</f>
        <v>#N/A</v>
      </c>
      <c r="S71">
        <v>1</v>
      </c>
      <c r="U71" t="s">
        <v>1704</v>
      </c>
    </row>
    <row r="72" spans="1:21" x14ac:dyDescent="0.3">
      <c r="A72" t="s">
        <v>1943</v>
      </c>
      <c r="B72" t="str">
        <f t="shared" si="0"/>
        <v xml:space="preserve"> </v>
      </c>
      <c r="O72" t="e">
        <f>VLOOKUP(B72,[2]!Table1[[#All],[Vitenskapelig navn]:[Kategori 2021]],6,FALSE)</f>
        <v>#N/A</v>
      </c>
      <c r="Q72" t="e">
        <f>VLOOKUP(B72,[3]fremmedarter_karplanter!$B$1:$DI$2121,19,FALSE)</f>
        <v>#N/A</v>
      </c>
    </row>
    <row r="73" spans="1:21" x14ac:dyDescent="0.3">
      <c r="A73" t="s">
        <v>1916</v>
      </c>
      <c r="B73" t="str">
        <f t="shared" si="0"/>
        <v>Primula veris</v>
      </c>
      <c r="C73">
        <v>101883</v>
      </c>
      <c r="E73" t="s">
        <v>168</v>
      </c>
      <c r="F73" t="s">
        <v>169</v>
      </c>
      <c r="G73" t="s">
        <v>170</v>
      </c>
      <c r="H73" t="s">
        <v>393</v>
      </c>
      <c r="I73" t="s">
        <v>431</v>
      </c>
      <c r="J73" t="s">
        <v>1574</v>
      </c>
      <c r="K73" t="s">
        <v>2159</v>
      </c>
      <c r="M73" t="s">
        <v>175</v>
      </c>
      <c r="O73" t="str">
        <f>VLOOKUP(B73,[2]!Table1[[#All],[Vitenskapelig navn]:[Kategori 2021]],6,FALSE)</f>
        <v>VU</v>
      </c>
      <c r="P73">
        <v>1</v>
      </c>
      <c r="Q73" t="e">
        <f>VLOOKUP(B73,[3]fremmedarter_karplanter!$B$1:$DI$2121,19,FALSE)</f>
        <v>#N/A</v>
      </c>
      <c r="U73" t="s">
        <v>1702</v>
      </c>
    </row>
    <row r="74" spans="1:21" x14ac:dyDescent="0.3">
      <c r="A74" t="s">
        <v>1941</v>
      </c>
      <c r="B74" t="str">
        <f t="shared" si="0"/>
        <v>Thymus pulegioides</v>
      </c>
      <c r="C74">
        <v>102387</v>
      </c>
      <c r="E74" t="s">
        <v>168</v>
      </c>
      <c r="F74" t="s">
        <v>169</v>
      </c>
      <c r="G74" t="s">
        <v>170</v>
      </c>
      <c r="H74" t="s">
        <v>171</v>
      </c>
      <c r="I74" t="s">
        <v>221</v>
      </c>
      <c r="J74" t="s">
        <v>2161</v>
      </c>
      <c r="K74" t="s">
        <v>2162</v>
      </c>
      <c r="M74" t="s">
        <v>175</v>
      </c>
      <c r="O74" t="str">
        <f>VLOOKUP(B74,[2]!Table1[[#All],[Vitenskapelig navn]:[Kategori 2021]],6,FALSE)</f>
        <v>NT</v>
      </c>
      <c r="P74">
        <v>1</v>
      </c>
      <c r="Q74" t="e">
        <f>VLOOKUP(B74,[3]fremmedarter_karplanter!$B$1:$DI$2121,19,FALSE)</f>
        <v>#N/A</v>
      </c>
      <c r="U74" t="s">
        <v>1702</v>
      </c>
    </row>
    <row r="75" spans="1:21" x14ac:dyDescent="0.3">
      <c r="A75" t="s">
        <v>2126</v>
      </c>
      <c r="B75" t="str">
        <f t="shared" si="0"/>
        <v>Prunus avium</v>
      </c>
      <c r="C75">
        <v>103368</v>
      </c>
      <c r="E75" t="s">
        <v>168</v>
      </c>
      <c r="F75" t="s">
        <v>169</v>
      </c>
      <c r="G75" t="s">
        <v>170</v>
      </c>
      <c r="H75" t="s">
        <v>213</v>
      </c>
      <c r="I75" t="s">
        <v>214</v>
      </c>
      <c r="J75" t="s">
        <v>291</v>
      </c>
      <c r="K75" t="s">
        <v>2163</v>
      </c>
      <c r="M75" t="s">
        <v>2164</v>
      </c>
      <c r="O75" t="str">
        <f>VLOOKUP(B75,[2]!Table1[[#All],[Vitenskapelig navn]:[Kategori 2021]],6,FALSE)</f>
        <v>LC</v>
      </c>
      <c r="Q75" t="e">
        <f>VLOOKUP(B75,[3]fremmedarter_karplanter!$B$1:$DI$2121,19,FALSE)</f>
        <v>#N/A</v>
      </c>
      <c r="S75">
        <v>1</v>
      </c>
      <c r="U75" t="s">
        <v>1704</v>
      </c>
    </row>
    <row r="76" spans="1:21" x14ac:dyDescent="0.3">
      <c r="A76" t="s">
        <v>2160</v>
      </c>
      <c r="B76" t="str">
        <f t="shared" si="0"/>
        <v xml:space="preserve">Lepidium </v>
      </c>
      <c r="C76">
        <v>101245</v>
      </c>
      <c r="E76" t="s">
        <v>168</v>
      </c>
      <c r="F76" t="s">
        <v>169</v>
      </c>
      <c r="G76" t="s">
        <v>170</v>
      </c>
      <c r="H76" t="s">
        <v>460</v>
      </c>
      <c r="I76" t="s">
        <v>461</v>
      </c>
      <c r="J76" t="s">
        <v>2165</v>
      </c>
      <c r="M76" t="s">
        <v>175</v>
      </c>
      <c r="O76" t="e">
        <f>VLOOKUP(B76,[2]!Table1[[#All],[Vitenskapelig navn]:[Kategori 2021]],6,FALSE)</f>
        <v>#N/A</v>
      </c>
      <c r="Q76" t="e">
        <f>VLOOKUP(B76,[3]fremmedarter_karplanter!$B$1:$DI$2121,19,FALSE)</f>
        <v>#N/A</v>
      </c>
    </row>
    <row r="77" spans="1:21" x14ac:dyDescent="0.3">
      <c r="A77" t="s">
        <v>1957</v>
      </c>
      <c r="B77" t="str">
        <f t="shared" si="0"/>
        <v>Briza media</v>
      </c>
      <c r="C77">
        <v>99930</v>
      </c>
      <c r="E77" t="s">
        <v>168</v>
      </c>
      <c r="F77" t="s">
        <v>169</v>
      </c>
      <c r="G77" t="s">
        <v>297</v>
      </c>
      <c r="H77" t="s">
        <v>298</v>
      </c>
      <c r="I77" t="s">
        <v>299</v>
      </c>
      <c r="J77" t="s">
        <v>2166</v>
      </c>
      <c r="K77" t="s">
        <v>2167</v>
      </c>
      <c r="M77" t="s">
        <v>175</v>
      </c>
      <c r="O77" t="str">
        <f>VLOOKUP(B77,[2]!Table1[[#All],[Vitenskapelig navn]:[Kategori 2021]],6,FALSE)</f>
        <v>NT</v>
      </c>
      <c r="P77">
        <v>1</v>
      </c>
      <c r="Q77" t="e">
        <f>VLOOKUP(B77,[3]fremmedarter_karplanter!$B$1:$DI$2121,19,FALSE)</f>
        <v>#N/A</v>
      </c>
      <c r="U77" t="s">
        <v>1702</v>
      </c>
    </row>
    <row r="809" spans="7:7" x14ac:dyDescent="0.3">
      <c r="G809" t="e">
        <f>VLOOKUP(E809,Artslister!A1:T53,2,FALSE)</f>
        <v>#N/A</v>
      </c>
    </row>
  </sheetData>
  <autoFilter ref="N1:N53" xr:uid="{00000000-0009-0000-0000-000008000000}"/>
  <sortState xmlns:xlrd2="http://schemas.microsoft.com/office/spreadsheetml/2017/richdata2" ref="K2:W53">
    <sortCondition ref="V2:V53"/>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55"/>
  <sheetViews>
    <sheetView topLeftCell="A4" workbookViewId="0">
      <selection activeCell="P36" sqref="P36"/>
    </sheetView>
  </sheetViews>
  <sheetFormatPr defaultRowHeight="14.4" x14ac:dyDescent="0.3"/>
  <cols>
    <col min="1" max="1" width="10.21875" bestFit="1" customWidth="1"/>
    <col min="2" max="2" width="20.5546875" customWidth="1"/>
    <col min="3" max="3" width="11.44140625" customWidth="1"/>
    <col min="4" max="4" width="10.44140625" bestFit="1" customWidth="1"/>
    <col min="11" max="11" width="18.21875" bestFit="1" customWidth="1"/>
    <col min="13" max="14" width="11.21875" bestFit="1" customWidth="1"/>
  </cols>
  <sheetData>
    <row r="1" spans="1:14" x14ac:dyDescent="0.3">
      <c r="A1" t="s">
        <v>1</v>
      </c>
      <c r="B1" t="s">
        <v>2</v>
      </c>
      <c r="C1" t="s">
        <v>9</v>
      </c>
      <c r="D1" t="s">
        <v>1817</v>
      </c>
      <c r="E1" t="s">
        <v>1818</v>
      </c>
      <c r="F1" t="s">
        <v>1819</v>
      </c>
      <c r="J1" s="1" t="s">
        <v>1820</v>
      </c>
    </row>
    <row r="2" spans="1:14" x14ac:dyDescent="0.3">
      <c r="A2" t="s">
        <v>11</v>
      </c>
      <c r="B2" t="s">
        <v>34</v>
      </c>
      <c r="C2" t="s">
        <v>1821</v>
      </c>
      <c r="D2" t="s">
        <v>1822</v>
      </c>
      <c r="E2">
        <v>581998</v>
      </c>
      <c r="F2">
        <v>6697140</v>
      </c>
      <c r="J2" s="22"/>
      <c r="K2" s="23" t="s">
        <v>2</v>
      </c>
      <c r="L2" s="22" t="s">
        <v>9</v>
      </c>
      <c r="M2" s="22" t="s">
        <v>1823</v>
      </c>
      <c r="N2" s="22" t="s">
        <v>1824</v>
      </c>
    </row>
    <row r="3" spans="1:14" s="3" customFormat="1" x14ac:dyDescent="0.3">
      <c r="A3" s="3" t="s">
        <v>11</v>
      </c>
      <c r="B3" s="3" t="s">
        <v>27</v>
      </c>
      <c r="C3" s="3" t="s">
        <v>1821</v>
      </c>
      <c r="D3" s="3" t="s">
        <v>1822</v>
      </c>
      <c r="E3" s="3">
        <v>580634</v>
      </c>
      <c r="F3" s="3">
        <v>6690386</v>
      </c>
      <c r="G3" s="3" t="s">
        <v>1825</v>
      </c>
      <c r="J3" s="22"/>
      <c r="K3" s="23" t="s">
        <v>41</v>
      </c>
      <c r="L3" s="22" t="s">
        <v>1821</v>
      </c>
      <c r="M3" s="22">
        <v>250442.17431999999</v>
      </c>
      <c r="N3" s="22">
        <v>6689301.8845199998</v>
      </c>
    </row>
    <row r="4" spans="1:14" x14ac:dyDescent="0.3">
      <c r="A4" t="s">
        <v>11</v>
      </c>
      <c r="B4" t="s">
        <v>19</v>
      </c>
      <c r="C4" t="s">
        <v>1821</v>
      </c>
      <c r="D4" t="s">
        <v>1822</v>
      </c>
      <c r="E4">
        <v>586947</v>
      </c>
      <c r="F4">
        <v>6693622</v>
      </c>
      <c r="J4" s="22"/>
      <c r="K4" s="23" t="s">
        <v>104</v>
      </c>
      <c r="L4" s="22" t="s">
        <v>1826</v>
      </c>
      <c r="M4" s="22">
        <v>262915.75001700001</v>
      </c>
      <c r="N4" s="22">
        <v>6646961.8579700002</v>
      </c>
    </row>
    <row r="5" spans="1:14" x14ac:dyDescent="0.3">
      <c r="A5" t="s">
        <v>11</v>
      </c>
      <c r="B5" t="s">
        <v>636</v>
      </c>
      <c r="C5" t="s">
        <v>1821</v>
      </c>
      <c r="D5" t="s">
        <v>1822</v>
      </c>
      <c r="E5">
        <v>581756</v>
      </c>
      <c r="F5">
        <v>6700513</v>
      </c>
      <c r="J5" s="22"/>
      <c r="K5" s="23" t="s">
        <v>104</v>
      </c>
      <c r="L5" s="22" t="s">
        <v>1827</v>
      </c>
      <c r="M5" s="22">
        <v>262886.85132000002</v>
      </c>
      <c r="N5" s="22">
        <v>6646997.6389100002</v>
      </c>
    </row>
    <row r="6" spans="1:14" x14ac:dyDescent="0.3">
      <c r="A6" t="s">
        <v>11</v>
      </c>
      <c r="B6" t="s">
        <v>596</v>
      </c>
      <c r="C6" t="s">
        <v>1821</v>
      </c>
      <c r="D6" t="s">
        <v>1822</v>
      </c>
      <c r="E6">
        <v>581468</v>
      </c>
      <c r="F6">
        <v>6700228</v>
      </c>
      <c r="J6" s="22"/>
      <c r="K6" s="23" t="s">
        <v>104</v>
      </c>
      <c r="L6" s="22" t="s">
        <v>1828</v>
      </c>
      <c r="M6" s="22">
        <v>262867.55426</v>
      </c>
      <c r="N6" s="22">
        <v>6647050.6318199998</v>
      </c>
    </row>
    <row r="7" spans="1:14" x14ac:dyDescent="0.3">
      <c r="A7" t="s">
        <v>11</v>
      </c>
      <c r="B7" t="s">
        <v>12</v>
      </c>
      <c r="C7" t="s">
        <v>1821</v>
      </c>
      <c r="D7" t="s">
        <v>1822</v>
      </c>
      <c r="E7">
        <v>585032</v>
      </c>
      <c r="F7">
        <v>6695209</v>
      </c>
      <c r="J7" s="22"/>
      <c r="K7" s="23" t="s">
        <v>104</v>
      </c>
      <c r="L7" s="22" t="s">
        <v>1829</v>
      </c>
      <c r="M7" s="22">
        <v>262966.66356100002</v>
      </c>
      <c r="N7" s="22">
        <v>6646869.8231499996</v>
      </c>
    </row>
    <row r="8" spans="1:14" x14ac:dyDescent="0.3">
      <c r="A8" t="s">
        <v>40</v>
      </c>
      <c r="B8" t="s">
        <v>41</v>
      </c>
      <c r="C8" t="s">
        <v>1821</v>
      </c>
      <c r="D8" t="s">
        <v>1822</v>
      </c>
      <c r="E8">
        <v>582307</v>
      </c>
      <c r="F8">
        <v>6681690</v>
      </c>
      <c r="J8" s="22"/>
      <c r="K8" s="23" t="s">
        <v>104</v>
      </c>
      <c r="L8" s="22" t="s">
        <v>1830</v>
      </c>
      <c r="M8" s="22">
        <v>262945.37394700001</v>
      </c>
      <c r="N8" s="22">
        <v>6646911.9454500005</v>
      </c>
    </row>
    <row r="9" spans="1:14" x14ac:dyDescent="0.3">
      <c r="A9" t="s">
        <v>122</v>
      </c>
      <c r="B9" t="s">
        <v>143</v>
      </c>
      <c r="C9" t="s">
        <v>1821</v>
      </c>
      <c r="D9" t="s">
        <v>1822</v>
      </c>
      <c r="E9">
        <v>573443</v>
      </c>
      <c r="F9">
        <v>6666651</v>
      </c>
      <c r="J9" s="22"/>
      <c r="K9" s="23" t="s">
        <v>104</v>
      </c>
      <c r="L9" s="22" t="s">
        <v>1831</v>
      </c>
      <c r="M9" s="22">
        <v>262844.81466999999</v>
      </c>
      <c r="N9" s="22">
        <v>6647109.9657399999</v>
      </c>
    </row>
    <row r="10" spans="1:14" x14ac:dyDescent="0.3">
      <c r="A10" t="s">
        <v>122</v>
      </c>
      <c r="B10" t="s">
        <v>1738</v>
      </c>
      <c r="C10" t="s">
        <v>1821</v>
      </c>
      <c r="D10" t="s">
        <v>1822</v>
      </c>
      <c r="E10">
        <v>574869</v>
      </c>
      <c r="F10">
        <v>6672079</v>
      </c>
      <c r="J10" s="22"/>
      <c r="K10" s="23" t="s">
        <v>104</v>
      </c>
      <c r="L10" s="22" t="s">
        <v>1832</v>
      </c>
      <c r="M10" s="22">
        <v>262988.8591</v>
      </c>
      <c r="N10" s="22">
        <v>6646826.6138599999</v>
      </c>
    </row>
    <row r="11" spans="1:14" x14ac:dyDescent="0.3">
      <c r="A11" t="s">
        <v>123</v>
      </c>
      <c r="B11" t="s">
        <v>124</v>
      </c>
      <c r="C11" t="s">
        <v>1821</v>
      </c>
      <c r="D11" t="s">
        <v>1822</v>
      </c>
      <c r="E11">
        <v>572545</v>
      </c>
      <c r="F11">
        <v>6665851</v>
      </c>
      <c r="J11" s="22"/>
      <c r="K11" s="23" t="s">
        <v>27</v>
      </c>
      <c r="L11" s="22" t="s">
        <v>1821</v>
      </c>
      <c r="M11" s="22">
        <v>249565.5</v>
      </c>
      <c r="N11" s="22">
        <v>6698117</v>
      </c>
    </row>
    <row r="12" spans="1:14" x14ac:dyDescent="0.3">
      <c r="A12" t="s">
        <v>122</v>
      </c>
      <c r="B12" t="s">
        <v>127</v>
      </c>
      <c r="C12" t="s">
        <v>1821</v>
      </c>
      <c r="D12" t="s">
        <v>1822</v>
      </c>
      <c r="J12" s="22"/>
      <c r="K12" s="23" t="s">
        <v>12</v>
      </c>
      <c r="L12" s="22" t="s">
        <v>1821</v>
      </c>
      <c r="M12" s="22">
        <v>254387.32048299999</v>
      </c>
      <c r="N12" s="22">
        <v>6702526.0326500004</v>
      </c>
    </row>
    <row r="13" spans="1:14" x14ac:dyDescent="0.3">
      <c r="A13" t="s">
        <v>122</v>
      </c>
      <c r="B13" t="s">
        <v>138</v>
      </c>
      <c r="C13" t="s">
        <v>1821</v>
      </c>
      <c r="D13" t="s">
        <v>1822</v>
      </c>
      <c r="E13">
        <v>573485</v>
      </c>
      <c r="F13">
        <v>6666494</v>
      </c>
      <c r="J13" s="22"/>
      <c r="K13" s="23" t="s">
        <v>19</v>
      </c>
      <c r="L13" s="22" t="s">
        <v>1821</v>
      </c>
      <c r="M13" s="22">
        <v>256151.19593300001</v>
      </c>
      <c r="N13" s="22">
        <v>6700770.32706</v>
      </c>
    </row>
    <row r="14" spans="1:14" x14ac:dyDescent="0.3">
      <c r="A14" t="s">
        <v>122</v>
      </c>
      <c r="B14" t="s">
        <v>148</v>
      </c>
      <c r="C14" t="s">
        <v>1821</v>
      </c>
      <c r="D14" t="s">
        <v>1822</v>
      </c>
      <c r="E14">
        <v>573474</v>
      </c>
      <c r="F14">
        <v>6667850</v>
      </c>
      <c r="J14" s="22"/>
      <c r="K14" s="23" t="s">
        <v>34</v>
      </c>
      <c r="L14" s="22" t="s">
        <v>1821</v>
      </c>
      <c r="M14" s="22">
        <v>251539.648694</v>
      </c>
      <c r="N14" s="22">
        <v>6704726.4482500004</v>
      </c>
    </row>
    <row r="15" spans="1:14" x14ac:dyDescent="0.3">
      <c r="A15" t="s">
        <v>122</v>
      </c>
      <c r="B15" t="s">
        <v>146</v>
      </c>
      <c r="C15" t="s">
        <v>1821</v>
      </c>
      <c r="D15" t="s">
        <v>1822</v>
      </c>
      <c r="E15" s="3">
        <v>573689</v>
      </c>
      <c r="F15" s="3">
        <v>6668042</v>
      </c>
      <c r="G15" s="3" t="s">
        <v>1833</v>
      </c>
      <c r="J15" s="22"/>
      <c r="K15" s="23" t="s">
        <v>1738</v>
      </c>
      <c r="L15" s="22" t="s">
        <v>1821</v>
      </c>
      <c r="M15" s="22">
        <v>242156.27939499999</v>
      </c>
      <c r="N15" s="22">
        <v>6680399.6426499998</v>
      </c>
    </row>
    <row r="16" spans="1:14" x14ac:dyDescent="0.3">
      <c r="A16" t="s">
        <v>47</v>
      </c>
      <c r="B16" t="s">
        <v>104</v>
      </c>
      <c r="C16" t="s">
        <v>1826</v>
      </c>
      <c r="D16" t="s">
        <v>1822</v>
      </c>
      <c r="E16">
        <v>598558</v>
      </c>
      <c r="F16">
        <v>6640681</v>
      </c>
      <c r="J16" s="22"/>
      <c r="K16" s="23" t="s">
        <v>117</v>
      </c>
      <c r="L16" s="22" t="s">
        <v>1821</v>
      </c>
      <c r="M16" s="22">
        <v>260067.05355099999</v>
      </c>
      <c r="N16" s="22">
        <v>6646062.2881899998</v>
      </c>
    </row>
    <row r="17" spans="1:15" x14ac:dyDescent="0.3">
      <c r="A17" t="s">
        <v>47</v>
      </c>
      <c r="B17" t="s">
        <v>104</v>
      </c>
      <c r="C17" t="s">
        <v>1827</v>
      </c>
      <c r="D17" t="s">
        <v>1822</v>
      </c>
      <c r="E17">
        <v>598526</v>
      </c>
      <c r="F17">
        <v>6640714</v>
      </c>
      <c r="J17" s="22"/>
      <c r="K17" s="23" t="s">
        <v>92</v>
      </c>
      <c r="L17" s="22" t="s">
        <v>1821</v>
      </c>
      <c r="M17" s="22">
        <v>259378.663684</v>
      </c>
      <c r="N17" s="22">
        <v>6624876.2092700005</v>
      </c>
    </row>
    <row r="18" spans="1:15" x14ac:dyDescent="0.3">
      <c r="A18" t="s">
        <v>47</v>
      </c>
      <c r="B18" t="s">
        <v>104</v>
      </c>
      <c r="C18" t="s">
        <v>1828</v>
      </c>
      <c r="D18" t="s">
        <v>1822</v>
      </c>
      <c r="E18">
        <v>598502</v>
      </c>
      <c r="F18">
        <v>6640765</v>
      </c>
      <c r="J18" s="22"/>
      <c r="K18" s="23" t="s">
        <v>109</v>
      </c>
      <c r="L18" s="22" t="s">
        <v>1821</v>
      </c>
      <c r="M18" s="22">
        <v>261067.19760000001</v>
      </c>
      <c r="N18" s="22">
        <v>6647316.7154000001</v>
      </c>
    </row>
    <row r="19" spans="1:15" x14ac:dyDescent="0.3">
      <c r="A19" t="s">
        <v>47</v>
      </c>
      <c r="B19" t="s">
        <v>104</v>
      </c>
      <c r="C19" t="s">
        <v>1829</v>
      </c>
      <c r="D19" t="s">
        <v>1822</v>
      </c>
      <c r="E19">
        <v>598617</v>
      </c>
      <c r="F19">
        <v>6640594</v>
      </c>
      <c r="J19" s="22"/>
      <c r="K19" s="23" t="s">
        <v>114</v>
      </c>
      <c r="L19" s="22" t="s">
        <v>1821</v>
      </c>
      <c r="M19" s="22">
        <v>260896.245154</v>
      </c>
      <c r="N19" s="22">
        <v>6647657.77654</v>
      </c>
    </row>
    <row r="20" spans="1:15" x14ac:dyDescent="0.3">
      <c r="A20" t="s">
        <v>47</v>
      </c>
      <c r="B20" t="s">
        <v>104</v>
      </c>
      <c r="C20" t="s">
        <v>1830</v>
      </c>
      <c r="D20" t="s">
        <v>1822</v>
      </c>
      <c r="E20">
        <v>598592</v>
      </c>
      <c r="F20">
        <v>6640634</v>
      </c>
      <c r="J20" s="22"/>
      <c r="K20" s="23" t="s">
        <v>1834</v>
      </c>
      <c r="L20" s="22" t="s">
        <v>1821</v>
      </c>
      <c r="M20" s="22">
        <v>239274.541215</v>
      </c>
      <c r="N20" s="22">
        <v>6674403.6834100001</v>
      </c>
    </row>
    <row r="21" spans="1:15" x14ac:dyDescent="0.3">
      <c r="A21" t="s">
        <v>47</v>
      </c>
      <c r="B21" t="s">
        <v>104</v>
      </c>
      <c r="C21" t="s">
        <v>1831</v>
      </c>
      <c r="D21" t="s">
        <v>1822</v>
      </c>
      <c r="E21">
        <v>598474</v>
      </c>
      <c r="F21">
        <v>6640822</v>
      </c>
      <c r="J21" s="22"/>
      <c r="K21" s="23" t="s">
        <v>69</v>
      </c>
      <c r="L21" s="22" t="s">
        <v>1821</v>
      </c>
      <c r="M21" s="22">
        <v>250220.992761</v>
      </c>
      <c r="N21" s="22">
        <v>6646930.8372</v>
      </c>
    </row>
    <row r="22" spans="1:15" x14ac:dyDescent="0.3">
      <c r="A22" t="s">
        <v>47</v>
      </c>
      <c r="B22" t="s">
        <v>104</v>
      </c>
      <c r="C22" t="s">
        <v>1832</v>
      </c>
      <c r="D22" t="s">
        <v>1822</v>
      </c>
      <c r="E22">
        <v>598643</v>
      </c>
      <c r="F22">
        <v>6640553</v>
      </c>
      <c r="J22" s="22"/>
      <c r="K22" s="23" t="s">
        <v>75</v>
      </c>
      <c r="L22" s="22" t="s">
        <v>1821</v>
      </c>
      <c r="M22" s="27">
        <v>251818.417728</v>
      </c>
      <c r="N22" s="27">
        <v>6644462.6240900001</v>
      </c>
      <c r="O22" s="3" t="s">
        <v>1835</v>
      </c>
    </row>
    <row r="23" spans="1:15" x14ac:dyDescent="0.3">
      <c r="A23" t="s">
        <v>91</v>
      </c>
      <c r="B23" t="s">
        <v>92</v>
      </c>
      <c r="C23" t="s">
        <v>1821</v>
      </c>
      <c r="D23" t="s">
        <v>1822</v>
      </c>
      <c r="E23">
        <v>597033</v>
      </c>
      <c r="F23">
        <v>6618379</v>
      </c>
      <c r="J23" s="22"/>
      <c r="K23" s="29" t="s">
        <v>146</v>
      </c>
      <c r="L23" s="30" t="s">
        <v>1821</v>
      </c>
      <c r="O23" s="3" t="s">
        <v>1836</v>
      </c>
    </row>
    <row r="24" spans="1:15" x14ac:dyDescent="0.3">
      <c r="A24" t="s">
        <v>48</v>
      </c>
      <c r="B24" t="s">
        <v>56</v>
      </c>
      <c r="C24" t="s">
        <v>1821</v>
      </c>
      <c r="D24" t="s">
        <v>1822</v>
      </c>
      <c r="E24">
        <v>583917</v>
      </c>
      <c r="F24">
        <v>6633654</v>
      </c>
      <c r="J24" s="22"/>
      <c r="K24" s="23" t="s">
        <v>56</v>
      </c>
      <c r="L24" s="22" t="s">
        <v>1821</v>
      </c>
      <c r="M24" s="22">
        <v>247689.41762299999</v>
      </c>
      <c r="N24" s="22">
        <v>6641284.7184300004</v>
      </c>
    </row>
    <row r="25" spans="1:15" x14ac:dyDescent="0.3">
      <c r="A25" t="s">
        <v>47</v>
      </c>
      <c r="B25" t="s">
        <v>98</v>
      </c>
      <c r="C25" t="s">
        <v>1821</v>
      </c>
      <c r="D25" t="s">
        <v>1822</v>
      </c>
      <c r="E25">
        <v>591835</v>
      </c>
      <c r="F25">
        <v>6655389</v>
      </c>
      <c r="J25" s="22"/>
      <c r="K25" s="23" t="s">
        <v>79</v>
      </c>
      <c r="L25" s="22" t="s">
        <v>1821</v>
      </c>
      <c r="M25" s="22">
        <v>254165.962447</v>
      </c>
      <c r="N25" s="22">
        <v>6647842.1952</v>
      </c>
    </row>
    <row r="26" spans="1:15" x14ac:dyDescent="0.3">
      <c r="A26" t="s">
        <v>47</v>
      </c>
      <c r="B26" t="s">
        <v>109</v>
      </c>
      <c r="C26" t="s">
        <v>1821</v>
      </c>
      <c r="D26" t="s">
        <v>1822</v>
      </c>
      <c r="E26">
        <v>596686</v>
      </c>
      <c r="F26">
        <v>6640867</v>
      </c>
      <c r="J26" s="22"/>
      <c r="K26" s="23" t="s">
        <v>98</v>
      </c>
      <c r="L26" s="22" t="s">
        <v>1821</v>
      </c>
      <c r="M26" s="22">
        <v>257549.154041</v>
      </c>
      <c r="N26" s="22">
        <v>6662227.3174900003</v>
      </c>
    </row>
    <row r="27" spans="1:15" x14ac:dyDescent="0.3">
      <c r="A27" t="s">
        <v>68</v>
      </c>
      <c r="B27" t="s">
        <v>69</v>
      </c>
      <c r="C27" t="s">
        <v>1821</v>
      </c>
      <c r="D27" t="s">
        <v>1822</v>
      </c>
      <c r="E27">
        <v>585926</v>
      </c>
      <c r="F27">
        <v>6639502</v>
      </c>
      <c r="J27" s="22"/>
      <c r="K27" s="23" t="s">
        <v>85</v>
      </c>
      <c r="L27" s="22" t="s">
        <v>1821</v>
      </c>
      <c r="M27" s="22">
        <v>255616.27834300001</v>
      </c>
      <c r="N27" s="22">
        <v>6648763.6570899999</v>
      </c>
    </row>
    <row r="28" spans="1:15" x14ac:dyDescent="0.3">
      <c r="A28" t="s">
        <v>68</v>
      </c>
      <c r="B28" t="s">
        <v>75</v>
      </c>
      <c r="C28" t="s">
        <v>1821</v>
      </c>
      <c r="D28" t="s">
        <v>1822</v>
      </c>
      <c r="E28" s="3">
        <v>587738</v>
      </c>
      <c r="F28" s="3">
        <v>6637183</v>
      </c>
      <c r="G28" s="3" t="s">
        <v>1837</v>
      </c>
      <c r="J28" s="22"/>
      <c r="K28" s="23" t="s">
        <v>148</v>
      </c>
      <c r="L28" s="22" t="s">
        <v>1821</v>
      </c>
      <c r="M28" s="22">
        <v>240381.91677000001</v>
      </c>
      <c r="N28" s="22">
        <v>6676311.6126399999</v>
      </c>
    </row>
    <row r="29" spans="1:15" x14ac:dyDescent="0.3">
      <c r="A29" t="s">
        <v>47</v>
      </c>
      <c r="B29" t="s">
        <v>117</v>
      </c>
      <c r="C29" t="s">
        <v>1821</v>
      </c>
      <c r="D29" t="s">
        <v>1838</v>
      </c>
      <c r="E29">
        <v>260067</v>
      </c>
      <c r="F29">
        <v>6646062</v>
      </c>
      <c r="J29" s="22"/>
      <c r="K29" s="23" t="s">
        <v>49</v>
      </c>
      <c r="L29" s="22" t="s">
        <v>1821</v>
      </c>
      <c r="M29" s="22">
        <v>250746.649</v>
      </c>
      <c r="N29" s="22">
        <v>6644810.227</v>
      </c>
    </row>
    <row r="30" spans="1:15" x14ac:dyDescent="0.3">
      <c r="A30" t="s">
        <v>48</v>
      </c>
      <c r="B30" t="s">
        <v>49</v>
      </c>
      <c r="C30" t="s">
        <v>1821</v>
      </c>
      <c r="D30" t="s">
        <v>1838</v>
      </c>
      <c r="E30">
        <v>250746.649</v>
      </c>
      <c r="F30">
        <v>6644810.227</v>
      </c>
      <c r="J30" s="22"/>
      <c r="K30" s="23" t="s">
        <v>63</v>
      </c>
      <c r="L30" s="22" t="s">
        <v>1821</v>
      </c>
      <c r="M30" s="22">
        <v>250557.978</v>
      </c>
      <c r="N30" s="22">
        <v>6643950.2740000002</v>
      </c>
    </row>
    <row r="31" spans="1:15" x14ac:dyDescent="0.3">
      <c r="A31" t="s">
        <v>48</v>
      </c>
      <c r="B31" t="s">
        <v>63</v>
      </c>
      <c r="C31" t="s">
        <v>1821</v>
      </c>
      <c r="D31" t="s">
        <v>1838</v>
      </c>
      <c r="E31">
        <v>250557.978</v>
      </c>
      <c r="F31">
        <v>6643950.2740000002</v>
      </c>
      <c r="K31" s="23" t="s">
        <v>143</v>
      </c>
      <c r="L31" s="22" t="s">
        <v>1821</v>
      </c>
      <c r="M31" s="22">
        <v>240242.154591</v>
      </c>
      <c r="N31" s="22">
        <v>6675119.4642399997</v>
      </c>
    </row>
    <row r="32" spans="1:15" x14ac:dyDescent="0.3">
      <c r="A32" t="s">
        <v>68</v>
      </c>
      <c r="B32" t="s">
        <v>85</v>
      </c>
      <c r="C32" t="s">
        <v>1821</v>
      </c>
      <c r="D32" t="s">
        <v>1838</v>
      </c>
      <c r="E32">
        <v>255616.27834300001</v>
      </c>
      <c r="F32">
        <v>6648763.6570899896</v>
      </c>
      <c r="G32">
        <v>540</v>
      </c>
      <c r="H32" t="s">
        <v>1839</v>
      </c>
      <c r="K32" s="41" t="s">
        <v>149</v>
      </c>
      <c r="L32" s="42" t="s">
        <v>1821</v>
      </c>
      <c r="M32" s="22">
        <v>253840.663</v>
      </c>
      <c r="N32" s="22">
        <v>6698687.1749999998</v>
      </c>
    </row>
    <row r="33" spans="1:8" x14ac:dyDescent="0.3">
      <c r="A33" t="s">
        <v>68</v>
      </c>
      <c r="B33" t="s">
        <v>79</v>
      </c>
      <c r="C33" t="s">
        <v>1821</v>
      </c>
      <c r="D33" t="s">
        <v>1838</v>
      </c>
      <c r="E33">
        <v>254165.96244699901</v>
      </c>
      <c r="F33">
        <v>6647842.1951999897</v>
      </c>
      <c r="G33">
        <v>551</v>
      </c>
      <c r="H33" t="s">
        <v>1839</v>
      </c>
    </row>
    <row r="34" spans="1:8" x14ac:dyDescent="0.3">
      <c r="A34" t="s">
        <v>11</v>
      </c>
      <c r="B34" t="s">
        <v>27</v>
      </c>
      <c r="C34" t="s">
        <v>1821</v>
      </c>
      <c r="D34" t="s">
        <v>1838</v>
      </c>
      <c r="E34" t="s">
        <v>503</v>
      </c>
      <c r="F34" t="s">
        <v>503</v>
      </c>
      <c r="G34" t="s">
        <v>1840</v>
      </c>
      <c r="H34" t="s">
        <v>1839</v>
      </c>
    </row>
    <row r="52" spans="3:13" x14ac:dyDescent="0.3">
      <c r="K52" s="14" t="s">
        <v>1880</v>
      </c>
      <c r="M52" s="14" t="s">
        <v>1881</v>
      </c>
    </row>
    <row r="55" spans="3:13" x14ac:dyDescent="0.3">
      <c r="C55" s="14" t="s">
        <v>1878</v>
      </c>
      <c r="D55" s="14" t="s">
        <v>1879</v>
      </c>
      <c r="E55" s="14" t="s">
        <v>168</v>
      </c>
      <c r="F55" s="14" t="s">
        <v>169</v>
      </c>
      <c r="G55" s="14" t="s">
        <v>170</v>
      </c>
      <c r="H55" s="14" t="s">
        <v>213</v>
      </c>
      <c r="I55" s="14" t="s">
        <v>214</v>
      </c>
      <c r="J55" s="14" t="s">
        <v>237</v>
      </c>
    </row>
  </sheetData>
  <sortState xmlns:xlrd2="http://schemas.microsoft.com/office/spreadsheetml/2017/richdata2" ref="K3:N30">
    <sortCondition ref="K3:K30"/>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74"/>
  <sheetViews>
    <sheetView topLeftCell="A2" workbookViewId="0">
      <selection activeCell="C2" sqref="C2"/>
    </sheetView>
  </sheetViews>
  <sheetFormatPr defaultRowHeight="14.4" x14ac:dyDescent="0.3"/>
  <cols>
    <col min="2" max="2" width="20.77734375" customWidth="1"/>
  </cols>
  <sheetData>
    <row r="1" spans="1:5" x14ac:dyDescent="0.3">
      <c r="A1" s="1" t="s">
        <v>1841</v>
      </c>
    </row>
    <row r="2" spans="1:5" x14ac:dyDescent="0.3">
      <c r="A2" s="22"/>
      <c r="B2" s="24" t="s">
        <v>2</v>
      </c>
      <c r="C2" s="25" t="s">
        <v>1039</v>
      </c>
      <c r="D2" s="25" t="s">
        <v>1823</v>
      </c>
      <c r="E2" s="25" t="s">
        <v>1824</v>
      </c>
    </row>
    <row r="3" spans="1:5" x14ac:dyDescent="0.3">
      <c r="A3" s="22"/>
      <c r="B3" s="22" t="s">
        <v>1842</v>
      </c>
      <c r="C3" s="22" t="s">
        <v>1072</v>
      </c>
      <c r="D3" s="22">
        <v>250442.17431999999</v>
      </c>
      <c r="E3" s="22">
        <v>6689301.8845250001</v>
      </c>
    </row>
    <row r="4" spans="1:5" x14ac:dyDescent="0.3">
      <c r="A4" s="22"/>
      <c r="B4" s="22" t="s">
        <v>1842</v>
      </c>
      <c r="C4" s="22" t="s">
        <v>1073</v>
      </c>
      <c r="D4" s="22">
        <v>250439.99942800001</v>
      </c>
      <c r="E4" s="22">
        <v>6689300.0732429996</v>
      </c>
    </row>
    <row r="5" spans="1:5" x14ac:dyDescent="0.3">
      <c r="A5" s="22"/>
      <c r="B5" s="22" t="s">
        <v>1842</v>
      </c>
      <c r="C5" s="22" t="s">
        <v>1075</v>
      </c>
      <c r="D5" s="22">
        <v>250436.104158</v>
      </c>
      <c r="E5" s="22">
        <v>6689301.4333960004</v>
      </c>
    </row>
    <row r="6" spans="1:5" x14ac:dyDescent="0.3">
      <c r="A6" s="22"/>
      <c r="B6" s="22" t="s">
        <v>1842</v>
      </c>
      <c r="C6" s="22" t="s">
        <v>1077</v>
      </c>
      <c r="D6" s="22">
        <v>250441.177776</v>
      </c>
      <c r="E6" s="22">
        <v>6689301.9754269999</v>
      </c>
    </row>
    <row r="7" spans="1:5" x14ac:dyDescent="0.3">
      <c r="A7" s="22"/>
      <c r="B7" s="22" t="s">
        <v>1842</v>
      </c>
      <c r="C7" s="22" t="s">
        <v>1078</v>
      </c>
      <c r="D7" s="22">
        <v>250432.93272400001</v>
      </c>
      <c r="E7" s="22">
        <v>6689299.7130169999</v>
      </c>
    </row>
    <row r="8" spans="1:5" x14ac:dyDescent="0.3">
      <c r="A8" s="22"/>
      <c r="B8" s="22" t="s">
        <v>1842</v>
      </c>
      <c r="C8" s="22" t="s">
        <v>1074</v>
      </c>
      <c r="D8" s="22">
        <v>250432.93272400001</v>
      </c>
      <c r="E8" s="22">
        <v>6689299.7130169999</v>
      </c>
    </row>
    <row r="9" spans="1:5" x14ac:dyDescent="0.3">
      <c r="A9" s="22"/>
      <c r="B9" s="22" t="s">
        <v>1842</v>
      </c>
      <c r="C9" s="22" t="s">
        <v>1079</v>
      </c>
      <c r="D9" s="22">
        <v>250443.17086300001</v>
      </c>
      <c r="E9" s="22">
        <v>6689301.7936220001</v>
      </c>
    </row>
    <row r="10" spans="1:5" x14ac:dyDescent="0.3">
      <c r="A10" s="22"/>
      <c r="B10" s="22" t="s">
        <v>1842</v>
      </c>
      <c r="C10" s="22" t="s">
        <v>1070</v>
      </c>
      <c r="D10" s="22">
        <v>250440.09033100001</v>
      </c>
      <c r="E10" s="22">
        <v>6689301.0697860001</v>
      </c>
    </row>
    <row r="11" spans="1:5" x14ac:dyDescent="0.3">
      <c r="A11" s="22"/>
      <c r="B11" s="22" t="s">
        <v>1842</v>
      </c>
      <c r="C11" s="22" t="s">
        <v>1071</v>
      </c>
      <c r="D11" s="22">
        <v>250443.35266800001</v>
      </c>
      <c r="E11" s="22">
        <v>6689303.7867080001</v>
      </c>
    </row>
    <row r="12" spans="1:5" x14ac:dyDescent="0.3">
      <c r="A12" s="22"/>
      <c r="B12" s="22" t="s">
        <v>1842</v>
      </c>
      <c r="C12" s="22" t="s">
        <v>1068</v>
      </c>
      <c r="D12" s="22">
        <v>250440.81755099999</v>
      </c>
      <c r="E12" s="22">
        <v>6689309.0421310002</v>
      </c>
    </row>
    <row r="13" spans="1:5" x14ac:dyDescent="0.3">
      <c r="A13" s="22"/>
      <c r="B13" s="22" t="s">
        <v>127</v>
      </c>
      <c r="C13" s="22" t="s">
        <v>1112</v>
      </c>
      <c r="D13" s="22">
        <v>240852.509964</v>
      </c>
      <c r="E13" s="22">
        <v>6680869.1849870002</v>
      </c>
    </row>
    <row r="14" spans="1:5" x14ac:dyDescent="0.3">
      <c r="A14" s="22"/>
      <c r="B14" s="22" t="s">
        <v>127</v>
      </c>
      <c r="C14" s="22" t="s">
        <v>1114</v>
      </c>
      <c r="D14" s="22">
        <v>240851.05914200001</v>
      </c>
      <c r="E14" s="22">
        <v>6680864.2926970003</v>
      </c>
    </row>
    <row r="15" spans="1:5" x14ac:dyDescent="0.3">
      <c r="A15" s="22"/>
      <c r="B15" s="22" t="s">
        <v>127</v>
      </c>
      <c r="C15" s="22" t="s">
        <v>1116</v>
      </c>
      <c r="D15" s="22">
        <v>240841.72615199999</v>
      </c>
      <c r="E15" s="22">
        <v>6680861.123749</v>
      </c>
    </row>
    <row r="16" spans="1:5" x14ac:dyDescent="0.3">
      <c r="A16" s="22"/>
      <c r="B16" s="22" t="s">
        <v>127</v>
      </c>
      <c r="C16" s="22" t="s">
        <v>1118</v>
      </c>
      <c r="D16" s="22">
        <v>240851.24082000001</v>
      </c>
      <c r="E16" s="22">
        <v>6680866.2859490002</v>
      </c>
    </row>
    <row r="17" spans="1:5" x14ac:dyDescent="0.3">
      <c r="A17" s="22"/>
      <c r="B17" s="22" t="s">
        <v>127</v>
      </c>
      <c r="C17" s="22" t="s">
        <v>1120</v>
      </c>
      <c r="D17" s="22">
        <v>240843.901082</v>
      </c>
      <c r="E17" s="22">
        <v>6680862.9353210004</v>
      </c>
    </row>
    <row r="18" spans="1:5" x14ac:dyDescent="0.3">
      <c r="A18" s="22"/>
      <c r="B18" s="22" t="s">
        <v>127</v>
      </c>
      <c r="C18" s="22" t="s">
        <v>1121</v>
      </c>
      <c r="D18" s="22">
        <v>240841.90783099999</v>
      </c>
      <c r="E18" s="22">
        <v>6680863.1169999996</v>
      </c>
    </row>
    <row r="19" spans="1:5" x14ac:dyDescent="0.3">
      <c r="A19" s="22"/>
      <c r="B19" s="22" t="s">
        <v>127</v>
      </c>
      <c r="C19" s="22" t="s">
        <v>1122</v>
      </c>
      <c r="D19" s="22">
        <v>240838.46375600001</v>
      </c>
      <c r="E19" s="22">
        <v>6680858.4063889999</v>
      </c>
    </row>
    <row r="20" spans="1:5" x14ac:dyDescent="0.3">
      <c r="A20" s="22"/>
      <c r="B20" s="22" t="s">
        <v>127</v>
      </c>
      <c r="C20" s="22" t="s">
        <v>1123</v>
      </c>
      <c r="D20" s="22">
        <v>240834.29557399999</v>
      </c>
      <c r="E20" s="22">
        <v>6680856.7764950003</v>
      </c>
    </row>
    <row r="21" spans="1:5" x14ac:dyDescent="0.3">
      <c r="A21" s="22"/>
      <c r="B21" s="22" t="s">
        <v>1843</v>
      </c>
      <c r="C21" s="22" t="s">
        <v>1126</v>
      </c>
      <c r="D21" s="22">
        <v>240277.18922</v>
      </c>
      <c r="E21" s="22">
        <v>6674963.527059</v>
      </c>
    </row>
    <row r="22" spans="1:5" x14ac:dyDescent="0.3">
      <c r="A22" s="22"/>
      <c r="B22" s="22" t="s">
        <v>1843</v>
      </c>
      <c r="C22" s="22" t="s">
        <v>1136</v>
      </c>
      <c r="D22" s="22">
        <v>240268.85298200001</v>
      </c>
      <c r="E22" s="22">
        <v>6674960.2668570001</v>
      </c>
    </row>
    <row r="23" spans="1:5" x14ac:dyDescent="0.3">
      <c r="A23" s="22"/>
      <c r="B23" s="22" t="s">
        <v>1843</v>
      </c>
      <c r="C23" s="22" t="s">
        <v>1134</v>
      </c>
      <c r="D23" s="22">
        <v>240271.38892600001</v>
      </c>
      <c r="E23" s="22">
        <v>6674955.0113120005</v>
      </c>
    </row>
    <row r="24" spans="1:5" x14ac:dyDescent="0.3">
      <c r="A24" s="22"/>
      <c r="B24" s="22" t="s">
        <v>1843</v>
      </c>
      <c r="C24" s="22" t="s">
        <v>1133</v>
      </c>
      <c r="D24" s="22">
        <v>240270.573875</v>
      </c>
      <c r="E24" s="22">
        <v>6674957.0953719998</v>
      </c>
    </row>
    <row r="25" spans="1:5" x14ac:dyDescent="0.3">
      <c r="A25" s="22"/>
      <c r="B25" s="22" t="s">
        <v>1843</v>
      </c>
      <c r="C25" s="22" t="s">
        <v>1127</v>
      </c>
      <c r="D25" s="22">
        <v>240268.39694999999</v>
      </c>
      <c r="E25" s="22">
        <v>6674944.2299220003</v>
      </c>
    </row>
    <row r="26" spans="1:5" x14ac:dyDescent="0.3">
      <c r="A26" s="22"/>
      <c r="B26" s="22" t="s">
        <v>1843</v>
      </c>
      <c r="C26" s="22" t="s">
        <v>1128</v>
      </c>
      <c r="D26" s="22">
        <v>240267.942993</v>
      </c>
      <c r="E26" s="22">
        <v>6674939.2467529997</v>
      </c>
    </row>
    <row r="27" spans="1:5" x14ac:dyDescent="0.3">
      <c r="A27" s="22"/>
      <c r="B27" s="22" t="s">
        <v>1843</v>
      </c>
      <c r="C27" s="22" t="s">
        <v>1129</v>
      </c>
      <c r="D27" s="22">
        <v>240267.76141000001</v>
      </c>
      <c r="E27" s="22">
        <v>6674937.2534849998</v>
      </c>
    </row>
    <row r="28" spans="1:5" x14ac:dyDescent="0.3">
      <c r="A28" s="22"/>
      <c r="B28" s="22" t="s">
        <v>1843</v>
      </c>
      <c r="C28" s="22" t="s">
        <v>1130</v>
      </c>
      <c r="D28" s="22">
        <v>240267.57982700001</v>
      </c>
      <c r="E28" s="22">
        <v>6674935.2602169998</v>
      </c>
    </row>
    <row r="29" spans="1:5" x14ac:dyDescent="0.3">
      <c r="A29" s="22"/>
      <c r="B29" s="22" t="s">
        <v>1843</v>
      </c>
      <c r="C29" s="22" t="s">
        <v>1131</v>
      </c>
      <c r="D29" s="22">
        <v>240267.48903500001</v>
      </c>
      <c r="E29" s="22">
        <v>6674934.2635829998</v>
      </c>
    </row>
    <row r="30" spans="1:5" x14ac:dyDescent="0.3">
      <c r="A30" s="22"/>
      <c r="B30" s="22" t="s">
        <v>1843</v>
      </c>
      <c r="C30" s="22" t="s">
        <v>1137</v>
      </c>
      <c r="D30" s="22">
        <v>240271.75416700001</v>
      </c>
      <c r="E30" s="22">
        <v>6674970.051612</v>
      </c>
    </row>
    <row r="31" spans="1:5" x14ac:dyDescent="0.3">
      <c r="A31" s="22"/>
      <c r="B31" s="22" t="s">
        <v>104</v>
      </c>
      <c r="C31" s="22" t="s">
        <v>1142</v>
      </c>
      <c r="D31" s="22">
        <v>262987.04642600002</v>
      </c>
      <c r="E31" s="22">
        <v>6646850.8911840003</v>
      </c>
    </row>
    <row r="32" spans="1:5" x14ac:dyDescent="0.3">
      <c r="A32" s="22"/>
      <c r="B32" s="22" t="s">
        <v>104</v>
      </c>
      <c r="C32" s="22" t="s">
        <v>1144</v>
      </c>
      <c r="D32" s="22">
        <v>262856.77384799998</v>
      </c>
      <c r="E32" s="22">
        <v>6647064.6724709999</v>
      </c>
    </row>
    <row r="33" spans="1:5" x14ac:dyDescent="0.3">
      <c r="A33" s="22"/>
      <c r="B33" s="22" t="s">
        <v>104</v>
      </c>
      <c r="C33" s="22" t="s">
        <v>1145</v>
      </c>
      <c r="D33" s="22">
        <v>262950.08545299998</v>
      </c>
      <c r="E33" s="22">
        <v>6646886.400006</v>
      </c>
    </row>
    <row r="34" spans="1:5" x14ac:dyDescent="0.3">
      <c r="A34" s="22"/>
      <c r="B34" s="22" t="s">
        <v>104</v>
      </c>
      <c r="C34" s="22" t="s">
        <v>1147</v>
      </c>
      <c r="D34" s="22">
        <v>262951.08149900002</v>
      </c>
      <c r="E34" s="22">
        <v>6646897.3611099999</v>
      </c>
    </row>
    <row r="35" spans="1:5" x14ac:dyDescent="0.3">
      <c r="A35" s="22"/>
      <c r="B35" s="22" t="s">
        <v>104</v>
      </c>
      <c r="C35" s="22" t="s">
        <v>1149</v>
      </c>
      <c r="D35" s="22">
        <v>262942.02194000001</v>
      </c>
      <c r="E35" s="22">
        <v>6646919.2829019995</v>
      </c>
    </row>
    <row r="36" spans="1:5" x14ac:dyDescent="0.3">
      <c r="A36" s="22"/>
      <c r="B36" s="22" t="s">
        <v>104</v>
      </c>
      <c r="C36" s="22" t="s">
        <v>1151</v>
      </c>
      <c r="D36" s="22">
        <v>262914.02873899997</v>
      </c>
      <c r="E36" s="22">
        <v>6646965.0284639997</v>
      </c>
    </row>
    <row r="37" spans="1:5" x14ac:dyDescent="0.3">
      <c r="A37" s="22"/>
      <c r="B37" s="22" t="s">
        <v>104</v>
      </c>
      <c r="C37" s="22" t="s">
        <v>1152</v>
      </c>
      <c r="D37" s="22">
        <v>262880.96226900001</v>
      </c>
      <c r="E37" s="22">
        <v>6647021.2819959996</v>
      </c>
    </row>
    <row r="38" spans="1:5" x14ac:dyDescent="0.3">
      <c r="A38" s="22"/>
      <c r="B38" s="22" t="s">
        <v>104</v>
      </c>
      <c r="C38" s="22" t="s">
        <v>1154</v>
      </c>
      <c r="D38" s="22">
        <v>262875.43623599998</v>
      </c>
      <c r="E38" s="22">
        <v>6647026.8076229999</v>
      </c>
    </row>
    <row r="39" spans="1:5" x14ac:dyDescent="0.3">
      <c r="A39" s="22"/>
      <c r="B39" s="22" t="s">
        <v>104</v>
      </c>
      <c r="C39" s="22" t="s">
        <v>1156</v>
      </c>
      <c r="D39" s="22">
        <v>262873.26179900003</v>
      </c>
      <c r="E39" s="22">
        <v>6647036.0474570002</v>
      </c>
    </row>
    <row r="40" spans="1:5" x14ac:dyDescent="0.3">
      <c r="A40" s="22"/>
      <c r="B40" s="22" t="s">
        <v>104</v>
      </c>
      <c r="C40" s="22" t="s">
        <v>1158</v>
      </c>
      <c r="D40" s="22">
        <v>262861.21286500001</v>
      </c>
      <c r="E40" s="22">
        <v>6647058.2409269996</v>
      </c>
    </row>
    <row r="41" spans="1:5" x14ac:dyDescent="0.3">
      <c r="A41" s="22"/>
      <c r="B41" s="22" t="s">
        <v>27</v>
      </c>
      <c r="C41" s="22" t="s">
        <v>1180</v>
      </c>
      <c r="D41" s="22">
        <v>249563.616194</v>
      </c>
      <c r="E41" s="22">
        <v>6698111.9961799998</v>
      </c>
    </row>
    <row r="42" spans="1:5" x14ac:dyDescent="0.3">
      <c r="A42" s="22"/>
      <c r="B42" s="22" t="s">
        <v>27</v>
      </c>
      <c r="C42" s="22" t="s">
        <v>1189</v>
      </c>
      <c r="D42" s="22">
        <v>249560.560035</v>
      </c>
      <c r="E42" s="22">
        <v>6698103.8256999999</v>
      </c>
    </row>
    <row r="43" spans="1:5" x14ac:dyDescent="0.3">
      <c r="A43" s="22"/>
      <c r="B43" s="22" t="s">
        <v>27</v>
      </c>
      <c r="C43" s="22" t="s">
        <v>1190</v>
      </c>
      <c r="D43" s="22">
        <v>249563.098761</v>
      </c>
      <c r="E43" s="22">
        <v>6698111.6947499998</v>
      </c>
    </row>
    <row r="44" spans="1:5" x14ac:dyDescent="0.3">
      <c r="A44" s="22"/>
      <c r="B44" s="22" t="s">
        <v>27</v>
      </c>
      <c r="C44" s="22" t="s">
        <v>1187</v>
      </c>
      <c r="D44" s="22">
        <v>249560.74176899999</v>
      </c>
      <c r="E44" s="22">
        <v>6698104.0379100004</v>
      </c>
    </row>
    <row r="45" spans="1:5" x14ac:dyDescent="0.3">
      <c r="A45" s="22"/>
      <c r="B45" s="22" t="s">
        <v>27</v>
      </c>
      <c r="C45" s="22" t="s">
        <v>1179</v>
      </c>
      <c r="D45" s="22">
        <v>249565.07674600001</v>
      </c>
      <c r="E45" s="22">
        <v>6698115.4726900002</v>
      </c>
    </row>
    <row r="46" spans="1:5" x14ac:dyDescent="0.3">
      <c r="A46" s="22"/>
      <c r="B46" s="22" t="s">
        <v>27</v>
      </c>
      <c r="C46" s="22" t="s">
        <v>1192</v>
      </c>
      <c r="D46" s="22">
        <v>249562.13408300001</v>
      </c>
      <c r="E46" s="22">
        <v>6698115.3385800002</v>
      </c>
    </row>
    <row r="47" spans="1:5" x14ac:dyDescent="0.3">
      <c r="A47" s="22"/>
      <c r="B47" s="22" t="s">
        <v>27</v>
      </c>
      <c r="C47" s="22" t="s">
        <v>1193</v>
      </c>
      <c r="D47" s="22">
        <v>249564.000745</v>
      </c>
      <c r="E47" s="22">
        <v>6698113.5335400002</v>
      </c>
    </row>
    <row r="48" spans="1:5" x14ac:dyDescent="0.3">
      <c r="A48" s="22"/>
      <c r="B48" s="22" t="s">
        <v>27</v>
      </c>
      <c r="C48" s="22" t="s">
        <v>1186</v>
      </c>
      <c r="D48" s="22">
        <v>249565.25847900001</v>
      </c>
      <c r="E48" s="22">
        <v>6698115.6849100003</v>
      </c>
    </row>
    <row r="49" spans="1:5" x14ac:dyDescent="0.3">
      <c r="A49" s="22"/>
      <c r="B49" s="22" t="s">
        <v>27</v>
      </c>
      <c r="C49" s="22" t="s">
        <v>1174</v>
      </c>
      <c r="D49" s="22">
        <v>249565.53667999999</v>
      </c>
      <c r="E49" s="22">
        <v>6698116.55535</v>
      </c>
    </row>
    <row r="50" spans="1:5" x14ac:dyDescent="0.3">
      <c r="A50" s="22"/>
      <c r="B50" s="22" t="s">
        <v>27</v>
      </c>
      <c r="C50" s="22" t="s">
        <v>1184</v>
      </c>
      <c r="D50" s="22">
        <v>249563.639054</v>
      </c>
      <c r="E50" s="22">
        <v>6698114.68224</v>
      </c>
    </row>
    <row r="51" spans="1:5" x14ac:dyDescent="0.3">
      <c r="A51" s="22"/>
      <c r="B51" s="22" t="s">
        <v>12</v>
      </c>
      <c r="C51" s="22" t="s">
        <v>1198</v>
      </c>
      <c r="D51" s="22">
        <v>254388.316987</v>
      </c>
      <c r="E51" s="22">
        <v>6702525.9416429996</v>
      </c>
    </row>
    <row r="52" spans="1:5" x14ac:dyDescent="0.3">
      <c r="A52" s="22"/>
      <c r="B52" s="22" t="s">
        <v>12</v>
      </c>
      <c r="C52" s="22" t="s">
        <v>1199</v>
      </c>
      <c r="D52" s="22">
        <v>254387.593506</v>
      </c>
      <c r="E52" s="22">
        <v>6702529.0221619997</v>
      </c>
    </row>
    <row r="53" spans="1:5" x14ac:dyDescent="0.3">
      <c r="A53" s="22"/>
      <c r="B53" s="22" t="s">
        <v>12</v>
      </c>
      <c r="C53" s="22" t="s">
        <v>1204</v>
      </c>
      <c r="D53" s="22">
        <v>254387.593506</v>
      </c>
      <c r="E53" s="22">
        <v>6702529.0221619997</v>
      </c>
    </row>
    <row r="54" spans="1:5" x14ac:dyDescent="0.3">
      <c r="A54" s="22"/>
      <c r="B54" s="22" t="s">
        <v>12</v>
      </c>
      <c r="C54" s="22" t="s">
        <v>1200</v>
      </c>
      <c r="D54" s="22">
        <v>254386.688009</v>
      </c>
      <c r="E54" s="22">
        <v>6702530.1096729999</v>
      </c>
    </row>
    <row r="55" spans="1:5" x14ac:dyDescent="0.3">
      <c r="A55" s="22"/>
      <c r="B55" s="22" t="s">
        <v>12</v>
      </c>
      <c r="C55" s="22" t="s">
        <v>1201</v>
      </c>
      <c r="D55" s="22">
        <v>254387.77094300001</v>
      </c>
      <c r="E55" s="22">
        <v>6702519.9626200004</v>
      </c>
    </row>
    <row r="56" spans="1:5" x14ac:dyDescent="0.3">
      <c r="A56" s="22"/>
      <c r="B56" s="22" t="s">
        <v>12</v>
      </c>
      <c r="C56" s="22" t="s">
        <v>1197</v>
      </c>
      <c r="D56" s="22">
        <v>254392.485017</v>
      </c>
      <c r="E56" s="22">
        <v>6702527.5706209997</v>
      </c>
    </row>
    <row r="57" spans="1:5" x14ac:dyDescent="0.3">
      <c r="A57" s="22"/>
      <c r="B57" s="22" t="s">
        <v>12</v>
      </c>
      <c r="C57" s="22" t="s">
        <v>1203</v>
      </c>
      <c r="D57" s="22">
        <v>254383.425475</v>
      </c>
      <c r="E57" s="22">
        <v>6702527.3931839997</v>
      </c>
    </row>
    <row r="58" spans="1:5" x14ac:dyDescent="0.3">
      <c r="A58" s="22"/>
      <c r="B58" s="22" t="s">
        <v>12</v>
      </c>
      <c r="C58" s="22" t="s">
        <v>1196</v>
      </c>
      <c r="D58" s="22">
        <v>254389.40449799999</v>
      </c>
      <c r="E58" s="22">
        <v>6702526.8471400002</v>
      </c>
    </row>
    <row r="59" spans="1:5" x14ac:dyDescent="0.3">
      <c r="A59" s="22"/>
      <c r="B59" s="22" t="s">
        <v>12</v>
      </c>
      <c r="C59" s="22" t="s">
        <v>1195</v>
      </c>
      <c r="D59" s="22">
        <v>254390.13255800001</v>
      </c>
      <c r="E59" s="22">
        <v>6702534.81917</v>
      </c>
    </row>
    <row r="60" spans="1:5" x14ac:dyDescent="0.3">
      <c r="A60" s="22"/>
      <c r="B60" s="22" t="s">
        <v>12</v>
      </c>
      <c r="C60" s="22" t="s">
        <v>1202</v>
      </c>
      <c r="D60" s="22">
        <v>254387.138469</v>
      </c>
      <c r="E60" s="22">
        <v>6702524.0396429999</v>
      </c>
    </row>
    <row r="61" spans="1:5" x14ac:dyDescent="0.3">
      <c r="A61" s="22"/>
      <c r="B61" s="22" t="s">
        <v>19</v>
      </c>
      <c r="C61" s="22" t="s">
        <v>1224</v>
      </c>
      <c r="D61" s="22">
        <v>256152.55196899999</v>
      </c>
      <c r="E61" s="22">
        <v>6700763.1696429998</v>
      </c>
    </row>
    <row r="62" spans="1:5" s="3" customFormat="1" x14ac:dyDescent="0.3">
      <c r="A62" s="22"/>
      <c r="B62" s="22" t="s">
        <v>19</v>
      </c>
      <c r="C62" s="22" t="s">
        <v>1223</v>
      </c>
      <c r="D62" s="22">
        <v>256154.72251200001</v>
      </c>
      <c r="E62" s="22">
        <v>6700753.9282520004</v>
      </c>
    </row>
    <row r="63" spans="1:5" s="3" customFormat="1" x14ac:dyDescent="0.3">
      <c r="A63" s="22"/>
      <c r="B63" s="22" t="s">
        <v>19</v>
      </c>
      <c r="C63" s="22" t="s">
        <v>1222</v>
      </c>
      <c r="D63" s="22">
        <v>256145.57653600001</v>
      </c>
      <c r="E63" s="22">
        <v>6700763.8065879997</v>
      </c>
    </row>
    <row r="64" spans="1:5" s="3" customFormat="1" x14ac:dyDescent="0.3">
      <c r="A64" s="22"/>
      <c r="B64" s="22" t="s">
        <v>19</v>
      </c>
      <c r="C64" s="22" t="s">
        <v>1219</v>
      </c>
      <c r="D64" s="22">
        <v>256151.19593300001</v>
      </c>
      <c r="E64" s="22">
        <v>6700770.3270610003</v>
      </c>
    </row>
    <row r="65" spans="1:5" s="3" customFormat="1" x14ac:dyDescent="0.3">
      <c r="A65" s="22"/>
      <c r="B65" s="22" t="s">
        <v>19</v>
      </c>
      <c r="C65" s="22" t="s">
        <v>1220</v>
      </c>
      <c r="D65" s="22">
        <v>256150.83196499999</v>
      </c>
      <c r="E65" s="22">
        <v>6700766.3410989996</v>
      </c>
    </row>
    <row r="66" spans="1:5" s="3" customFormat="1" x14ac:dyDescent="0.3">
      <c r="A66" s="22"/>
      <c r="B66" s="22" t="s">
        <v>19</v>
      </c>
      <c r="C66" s="22" t="s">
        <v>1221</v>
      </c>
      <c r="D66" s="22">
        <v>256152.374408</v>
      </c>
      <c r="E66" s="22">
        <v>6700772.2290500002</v>
      </c>
    </row>
    <row r="67" spans="1:5" s="3" customFormat="1" x14ac:dyDescent="0.3">
      <c r="A67" s="22"/>
      <c r="B67" s="22" t="s">
        <v>19</v>
      </c>
      <c r="C67" s="22" t="s">
        <v>1217</v>
      </c>
      <c r="D67" s="22">
        <v>256148.92997600001</v>
      </c>
      <c r="E67" s="22">
        <v>6700767.5195739996</v>
      </c>
    </row>
    <row r="68" spans="1:5" s="3" customFormat="1" x14ac:dyDescent="0.3">
      <c r="A68" s="22"/>
      <c r="B68" s="22" t="s">
        <v>19</v>
      </c>
      <c r="C68" s="22" t="s">
        <v>1227</v>
      </c>
      <c r="D68" s="22">
        <v>256150.74097300001</v>
      </c>
      <c r="E68" s="22">
        <v>6700765.3446079995</v>
      </c>
    </row>
    <row r="69" spans="1:5" s="3" customFormat="1" x14ac:dyDescent="0.3">
      <c r="A69" s="22"/>
      <c r="B69" s="22" t="s">
        <v>19</v>
      </c>
      <c r="C69" s="22" t="s">
        <v>1225</v>
      </c>
      <c r="D69" s="22">
        <v>256148.11546999999</v>
      </c>
      <c r="E69" s="22">
        <v>6700769.6035470003</v>
      </c>
    </row>
    <row r="70" spans="1:5" s="3" customFormat="1" x14ac:dyDescent="0.3">
      <c r="A70" s="22"/>
      <c r="B70" s="22" t="s">
        <v>19</v>
      </c>
      <c r="C70" s="22" t="s">
        <v>1226</v>
      </c>
      <c r="D70" s="22">
        <v>256147.11897899999</v>
      </c>
      <c r="E70" s="22">
        <v>6700769.6945390003</v>
      </c>
    </row>
    <row r="71" spans="1:5" s="3" customFormat="1" x14ac:dyDescent="0.3">
      <c r="A71" s="22"/>
      <c r="B71" s="22" t="s">
        <v>34</v>
      </c>
      <c r="C71" s="22" t="s">
        <v>1232</v>
      </c>
      <c r="D71" s="22">
        <v>251539.648694</v>
      </c>
      <c r="E71" s="22">
        <v>6704726.4482500004</v>
      </c>
    </row>
    <row r="72" spans="1:5" x14ac:dyDescent="0.3">
      <c r="A72" s="22"/>
      <c r="B72" s="22" t="s">
        <v>34</v>
      </c>
      <c r="C72" s="22" t="s">
        <v>1234</v>
      </c>
      <c r="D72" s="22">
        <v>251539.92177399999</v>
      </c>
      <c r="E72" s="22">
        <v>6704729.4378270004</v>
      </c>
    </row>
    <row r="73" spans="1:5" x14ac:dyDescent="0.3">
      <c r="A73" s="22"/>
      <c r="B73" s="22" t="s">
        <v>34</v>
      </c>
      <c r="C73" s="22" t="s">
        <v>1240</v>
      </c>
      <c r="D73" s="22">
        <v>251542.00108399999</v>
      </c>
      <c r="E73" s="22">
        <v>6704719.1994909998</v>
      </c>
    </row>
    <row r="74" spans="1:5" x14ac:dyDescent="0.3">
      <c r="A74" s="22"/>
      <c r="B74" s="22" t="s">
        <v>34</v>
      </c>
      <c r="C74" s="22" t="s">
        <v>1237</v>
      </c>
      <c r="D74" s="22">
        <v>251542.00108399999</v>
      </c>
      <c r="E74" s="22">
        <v>6704719.1994909998</v>
      </c>
    </row>
    <row r="75" spans="1:5" x14ac:dyDescent="0.3">
      <c r="A75" s="22"/>
      <c r="B75" s="22" t="s">
        <v>34</v>
      </c>
      <c r="C75" s="22" t="s">
        <v>1241</v>
      </c>
      <c r="D75" s="22">
        <v>251538.37908799999</v>
      </c>
      <c r="E75" s="22">
        <v>6704723.5497000003</v>
      </c>
    </row>
    <row r="76" spans="1:5" x14ac:dyDescent="0.3">
      <c r="A76" s="22"/>
      <c r="B76" s="22" t="s">
        <v>34</v>
      </c>
      <c r="C76" s="22" t="s">
        <v>1242</v>
      </c>
      <c r="D76" s="22">
        <v>251534.484012</v>
      </c>
      <c r="E76" s="22">
        <v>6704724.9103319999</v>
      </c>
    </row>
    <row r="77" spans="1:5" x14ac:dyDescent="0.3">
      <c r="A77" s="22"/>
      <c r="B77" s="22" t="s">
        <v>34</v>
      </c>
      <c r="C77" s="22" t="s">
        <v>1238</v>
      </c>
      <c r="D77" s="22">
        <v>251539.37084600001</v>
      </c>
      <c r="E77" s="22">
        <v>6704712.4058640003</v>
      </c>
    </row>
    <row r="78" spans="1:5" x14ac:dyDescent="0.3">
      <c r="A78" s="22"/>
      <c r="B78" s="22" t="s">
        <v>34</v>
      </c>
      <c r="C78" s="22" t="s">
        <v>1235</v>
      </c>
      <c r="D78" s="22">
        <v>251540.558961</v>
      </c>
      <c r="E78" s="22">
        <v>6704736.4135060003</v>
      </c>
    </row>
    <row r="79" spans="1:5" x14ac:dyDescent="0.3">
      <c r="A79" s="22"/>
      <c r="B79" s="22" t="s">
        <v>34</v>
      </c>
      <c r="C79" s="22" t="s">
        <v>1239</v>
      </c>
      <c r="D79" s="22">
        <v>251552.97240200001</v>
      </c>
      <c r="E79" s="22">
        <v>6704740.303812</v>
      </c>
    </row>
    <row r="80" spans="1:5" x14ac:dyDescent="0.3">
      <c r="A80" s="22"/>
      <c r="B80" s="22" t="s">
        <v>34</v>
      </c>
      <c r="C80" s="22" t="s">
        <v>1236</v>
      </c>
      <c r="D80" s="22">
        <v>251553.063429</v>
      </c>
      <c r="E80" s="22">
        <v>6704741.3003380001</v>
      </c>
    </row>
    <row r="81" spans="1:5" x14ac:dyDescent="0.3">
      <c r="A81" s="22"/>
      <c r="B81" s="22" t="s">
        <v>1738</v>
      </c>
      <c r="C81" s="22" t="s">
        <v>1258</v>
      </c>
      <c r="D81" s="22">
        <v>242160.17502200001</v>
      </c>
      <c r="E81" s="22">
        <v>6680398.2826929996</v>
      </c>
    </row>
    <row r="82" spans="1:5" x14ac:dyDescent="0.3">
      <c r="A82" s="22"/>
      <c r="B82" s="22" t="s">
        <v>1738</v>
      </c>
      <c r="C82" s="22" t="s">
        <v>1259</v>
      </c>
      <c r="D82" s="22">
        <v>242159.99335199999</v>
      </c>
      <c r="E82" s="22">
        <v>6680396.2894620001</v>
      </c>
    </row>
    <row r="83" spans="1:5" x14ac:dyDescent="0.3">
      <c r="A83" s="22"/>
      <c r="B83" s="22" t="s">
        <v>1738</v>
      </c>
      <c r="C83" s="22" t="s">
        <v>1260</v>
      </c>
      <c r="D83" s="22">
        <v>242157.90928699999</v>
      </c>
      <c r="E83" s="22">
        <v>6680395.4745159997</v>
      </c>
    </row>
    <row r="84" spans="1:5" x14ac:dyDescent="0.3">
      <c r="A84" s="22"/>
      <c r="B84" s="22" t="s">
        <v>1738</v>
      </c>
      <c r="C84" s="22" t="s">
        <v>1261</v>
      </c>
      <c r="D84" s="22">
        <v>242155.64611900001</v>
      </c>
      <c r="E84" s="22">
        <v>6680403.7199440002</v>
      </c>
    </row>
    <row r="85" spans="1:5" x14ac:dyDescent="0.3">
      <c r="A85" s="22"/>
      <c r="B85" s="22" t="s">
        <v>1738</v>
      </c>
      <c r="C85" s="22" t="s">
        <v>1262</v>
      </c>
      <c r="D85" s="22">
        <v>242155.64611900001</v>
      </c>
      <c r="E85" s="22">
        <v>6680403.7199440002</v>
      </c>
    </row>
    <row r="86" spans="1:5" x14ac:dyDescent="0.3">
      <c r="A86" s="22"/>
      <c r="B86" s="22" t="s">
        <v>1738</v>
      </c>
      <c r="C86" s="22" t="s">
        <v>1263</v>
      </c>
      <c r="D86" s="22">
        <v>242150.390537</v>
      </c>
      <c r="E86" s="22">
        <v>6680401.1842719996</v>
      </c>
    </row>
    <row r="87" spans="1:5" x14ac:dyDescent="0.3">
      <c r="A87" s="22"/>
      <c r="B87" s="22" t="s">
        <v>1738</v>
      </c>
      <c r="C87" s="22" t="s">
        <v>1264</v>
      </c>
      <c r="D87" s="22">
        <v>242154.55866899999</v>
      </c>
      <c r="E87" s="22">
        <v>6680402.8141639996</v>
      </c>
    </row>
    <row r="88" spans="1:5" x14ac:dyDescent="0.3">
      <c r="A88" s="22"/>
      <c r="B88" s="22" t="s">
        <v>1738</v>
      </c>
      <c r="C88" s="22" t="s">
        <v>1256</v>
      </c>
      <c r="D88" s="22">
        <v>242154.74033900001</v>
      </c>
      <c r="E88" s="22">
        <v>6680404.807395</v>
      </c>
    </row>
    <row r="89" spans="1:5" x14ac:dyDescent="0.3">
      <c r="A89" s="22"/>
      <c r="B89" s="22" t="s">
        <v>1738</v>
      </c>
      <c r="C89" s="22" t="s">
        <v>1257</v>
      </c>
      <c r="D89" s="22">
        <v>242156.28196399999</v>
      </c>
      <c r="E89" s="22">
        <v>6680410.6962519996</v>
      </c>
    </row>
    <row r="90" spans="1:5" x14ac:dyDescent="0.3">
      <c r="A90" s="22"/>
      <c r="B90" s="22" t="s">
        <v>1738</v>
      </c>
      <c r="C90" s="22" t="s">
        <v>1254</v>
      </c>
      <c r="D90" s="22">
        <v>242157.55108400001</v>
      </c>
      <c r="E90" s="22">
        <v>6680413.5952639999</v>
      </c>
    </row>
    <row r="91" spans="1:5" x14ac:dyDescent="0.3">
      <c r="A91" s="22"/>
      <c r="B91" s="22" t="s">
        <v>117</v>
      </c>
      <c r="C91" s="22" t="s">
        <v>1275</v>
      </c>
      <c r="D91" s="22">
        <v>260069.58979299999</v>
      </c>
      <c r="E91" s="22">
        <v>6646068.0860270001</v>
      </c>
    </row>
    <row r="92" spans="1:5" x14ac:dyDescent="0.3">
      <c r="A92" s="22"/>
      <c r="B92" s="22" t="s">
        <v>117</v>
      </c>
      <c r="C92" s="22" t="s">
        <v>1278</v>
      </c>
      <c r="D92" s="22">
        <v>260071.40168099999</v>
      </c>
      <c r="E92" s="22">
        <v>6646065.9119619997</v>
      </c>
    </row>
    <row r="93" spans="1:5" x14ac:dyDescent="0.3">
      <c r="A93" s="22"/>
      <c r="B93" s="22" t="s">
        <v>117</v>
      </c>
      <c r="C93" s="22" t="s">
        <v>1280</v>
      </c>
      <c r="D93" s="22">
        <v>260074.57223399999</v>
      </c>
      <c r="E93" s="22">
        <v>6646067.6333050001</v>
      </c>
    </row>
    <row r="94" spans="1:5" x14ac:dyDescent="0.3">
      <c r="A94" s="22"/>
      <c r="B94" s="22" t="s">
        <v>117</v>
      </c>
      <c r="C94" s="22" t="s">
        <v>1282</v>
      </c>
      <c r="D94" s="22">
        <v>260083.359038</v>
      </c>
      <c r="E94" s="22">
        <v>6646075.8773419997</v>
      </c>
    </row>
    <row r="95" spans="1:5" x14ac:dyDescent="0.3">
      <c r="A95" s="22"/>
      <c r="B95" s="22" t="s">
        <v>117</v>
      </c>
      <c r="C95" s="22" t="s">
        <v>1284</v>
      </c>
      <c r="D95" s="22">
        <v>260087.526078</v>
      </c>
      <c r="E95" s="22">
        <v>6646077.5081399996</v>
      </c>
    </row>
    <row r="96" spans="1:5" x14ac:dyDescent="0.3">
      <c r="A96" s="22"/>
      <c r="B96" s="22" t="s">
        <v>117</v>
      </c>
      <c r="C96" s="22" t="s">
        <v>1286</v>
      </c>
      <c r="D96" s="22">
        <v>260091.78366399999</v>
      </c>
      <c r="E96" s="22">
        <v>6646080.1354259998</v>
      </c>
    </row>
    <row r="97" spans="1:5" x14ac:dyDescent="0.3">
      <c r="A97" s="22"/>
      <c r="B97" s="22" t="s">
        <v>117</v>
      </c>
      <c r="C97" s="22" t="s">
        <v>1288</v>
      </c>
      <c r="D97" s="22">
        <v>260071.76435799999</v>
      </c>
      <c r="E97" s="22">
        <v>6646058.8460010001</v>
      </c>
    </row>
    <row r="98" spans="1:5" x14ac:dyDescent="0.3">
      <c r="A98" s="22"/>
      <c r="B98" s="22" t="s">
        <v>117</v>
      </c>
      <c r="C98" s="22" t="s">
        <v>1290</v>
      </c>
      <c r="D98" s="22">
        <v>260066.872462</v>
      </c>
      <c r="E98" s="22">
        <v>6646060.2952110004</v>
      </c>
    </row>
    <row r="99" spans="1:5" x14ac:dyDescent="0.3">
      <c r="A99" s="22"/>
      <c r="B99" s="22" t="s">
        <v>117</v>
      </c>
      <c r="C99" s="22" t="s">
        <v>1292</v>
      </c>
      <c r="D99" s="22">
        <v>260064.24617699999</v>
      </c>
      <c r="E99" s="22">
        <v>6646042.448969</v>
      </c>
    </row>
    <row r="100" spans="1:5" x14ac:dyDescent="0.3">
      <c r="A100" s="22"/>
      <c r="B100" s="22" t="s">
        <v>117</v>
      </c>
      <c r="C100" s="22" t="s">
        <v>1276</v>
      </c>
      <c r="D100" s="22">
        <v>260066.05706299999</v>
      </c>
      <c r="E100" s="22">
        <v>6646062.3787319995</v>
      </c>
    </row>
    <row r="101" spans="1:5" x14ac:dyDescent="0.3">
      <c r="A101" s="22"/>
      <c r="B101" s="22" t="s">
        <v>92</v>
      </c>
      <c r="C101" s="22" t="s">
        <v>1299</v>
      </c>
      <c r="D101" s="22">
        <v>259383.284728</v>
      </c>
      <c r="E101" s="22">
        <v>6624871.7713940004</v>
      </c>
    </row>
    <row r="102" spans="1:5" x14ac:dyDescent="0.3">
      <c r="A102" s="22"/>
      <c r="B102" s="22" t="s">
        <v>92</v>
      </c>
      <c r="C102" s="22" t="s">
        <v>1301</v>
      </c>
      <c r="D102" s="22">
        <v>259384.73308500001</v>
      </c>
      <c r="E102" s="22">
        <v>6624876.6635490004</v>
      </c>
    </row>
    <row r="103" spans="1:5" x14ac:dyDescent="0.3">
      <c r="A103" s="22"/>
      <c r="B103" s="22" t="s">
        <v>92</v>
      </c>
      <c r="C103" s="22" t="s">
        <v>1302</v>
      </c>
      <c r="D103" s="22">
        <v>259385.72959</v>
      </c>
      <c r="E103" s="22">
        <v>6624876.5731779998</v>
      </c>
    </row>
    <row r="104" spans="1:5" x14ac:dyDescent="0.3">
      <c r="A104" s="22"/>
      <c r="B104" s="22" t="s">
        <v>92</v>
      </c>
      <c r="C104" s="22" t="s">
        <v>1303</v>
      </c>
      <c r="D104" s="22">
        <v>259387.17794699999</v>
      </c>
      <c r="E104" s="22">
        <v>6624881.4653329998</v>
      </c>
    </row>
    <row r="105" spans="1:5" x14ac:dyDescent="0.3">
      <c r="A105" s="22"/>
      <c r="B105" s="22" t="s">
        <v>92</v>
      </c>
      <c r="C105" s="22" t="s">
        <v>1304</v>
      </c>
      <c r="D105" s="22">
        <v>259380.56632400001</v>
      </c>
      <c r="E105" s="22">
        <v>6624875.0320199998</v>
      </c>
    </row>
    <row r="106" spans="1:5" x14ac:dyDescent="0.3">
      <c r="A106" s="22"/>
      <c r="B106" s="22" t="s">
        <v>92</v>
      </c>
      <c r="C106" s="22" t="s">
        <v>1305</v>
      </c>
      <c r="D106" s="22">
        <v>259372.68222300001</v>
      </c>
      <c r="E106" s="22">
        <v>6624887.8034140002</v>
      </c>
    </row>
    <row r="107" spans="1:5" x14ac:dyDescent="0.3">
      <c r="A107" s="22"/>
      <c r="B107" s="22" t="s">
        <v>92</v>
      </c>
      <c r="C107" s="22" t="s">
        <v>1306</v>
      </c>
      <c r="D107" s="22">
        <v>259372.775024</v>
      </c>
      <c r="E107" s="22">
        <v>6624877.7479929999</v>
      </c>
    </row>
    <row r="108" spans="1:5" x14ac:dyDescent="0.3">
      <c r="A108" s="22"/>
      <c r="B108" s="22" t="s">
        <v>92</v>
      </c>
      <c r="C108" s="22" t="s">
        <v>1307</v>
      </c>
      <c r="D108" s="22">
        <v>259372.78232299999</v>
      </c>
      <c r="E108" s="22">
        <v>6624844.5922119999</v>
      </c>
    </row>
    <row r="109" spans="1:5" x14ac:dyDescent="0.3">
      <c r="A109" s="22"/>
      <c r="B109" s="22" t="s">
        <v>92</v>
      </c>
      <c r="C109" s="22" t="s">
        <v>1308</v>
      </c>
      <c r="D109" s="22">
        <v>259380.10961099999</v>
      </c>
      <c r="E109" s="22">
        <v>6624892.1533469995</v>
      </c>
    </row>
    <row r="110" spans="1:5" x14ac:dyDescent="0.3">
      <c r="A110" s="22"/>
      <c r="B110" s="22" t="s">
        <v>92</v>
      </c>
      <c r="C110" s="22" t="s">
        <v>1309</v>
      </c>
      <c r="D110" s="22">
        <v>259371.236297</v>
      </c>
      <c r="E110" s="22">
        <v>6624871.8593319999</v>
      </c>
    </row>
    <row r="111" spans="1:5" x14ac:dyDescent="0.3">
      <c r="A111" s="22"/>
      <c r="B111" s="22" t="s">
        <v>109</v>
      </c>
      <c r="C111" s="22" t="s">
        <v>1322</v>
      </c>
      <c r="D111" s="22">
        <v>261055.78279</v>
      </c>
      <c r="E111" s="22">
        <v>6647334.8327540001</v>
      </c>
    </row>
    <row r="112" spans="1:5" x14ac:dyDescent="0.3">
      <c r="A112" s="22"/>
      <c r="B112" s="22" t="s">
        <v>109</v>
      </c>
      <c r="C112" s="22" t="s">
        <v>1328</v>
      </c>
      <c r="D112" s="22">
        <v>261034.94766000001</v>
      </c>
      <c r="E112" s="22">
        <v>6647326.6790450001</v>
      </c>
    </row>
    <row r="113" spans="1:5" x14ac:dyDescent="0.3">
      <c r="A113" s="22"/>
      <c r="B113" s="22" t="s">
        <v>109</v>
      </c>
      <c r="C113" s="22" t="s">
        <v>1330</v>
      </c>
      <c r="D113" s="22">
        <v>261037.48432700001</v>
      </c>
      <c r="E113" s="22">
        <v>6647321.4249849999</v>
      </c>
    </row>
    <row r="114" spans="1:5" x14ac:dyDescent="0.3">
      <c r="A114" s="22"/>
      <c r="B114" s="22" t="s">
        <v>109</v>
      </c>
      <c r="C114" s="22" t="s">
        <v>1331</v>
      </c>
      <c r="D114" s="22">
        <v>261036.66895600001</v>
      </c>
      <c r="E114" s="22">
        <v>6647323.508498</v>
      </c>
    </row>
    <row r="115" spans="1:5" x14ac:dyDescent="0.3">
      <c r="A115" s="22"/>
      <c r="B115" s="22" t="s">
        <v>109</v>
      </c>
      <c r="C115" s="22" t="s">
        <v>1332</v>
      </c>
      <c r="D115" s="22">
        <v>261032.139329</v>
      </c>
      <c r="E115" s="22">
        <v>6647328.9436670002</v>
      </c>
    </row>
    <row r="116" spans="1:5" x14ac:dyDescent="0.3">
      <c r="A116" s="22"/>
      <c r="B116" s="22" t="s">
        <v>109</v>
      </c>
      <c r="C116" s="22" t="s">
        <v>1333</v>
      </c>
      <c r="D116" s="22">
        <v>261056.598161</v>
      </c>
      <c r="E116" s="22">
        <v>6647332.749241</v>
      </c>
    </row>
    <row r="117" spans="1:5" x14ac:dyDescent="0.3">
      <c r="A117" s="22"/>
      <c r="B117" s="22" t="s">
        <v>109</v>
      </c>
      <c r="C117" s="22" t="s">
        <v>1334</v>
      </c>
      <c r="D117" s="22">
        <v>261056.50760700001</v>
      </c>
      <c r="E117" s="22">
        <v>6647331.7527620001</v>
      </c>
    </row>
    <row r="118" spans="1:5" x14ac:dyDescent="0.3">
      <c r="A118" s="22"/>
      <c r="B118" s="22" t="s">
        <v>109</v>
      </c>
      <c r="C118" s="22" t="s">
        <v>1337</v>
      </c>
      <c r="D118" s="22">
        <v>261054.33546599999</v>
      </c>
      <c r="E118" s="22">
        <v>6647274.6817770004</v>
      </c>
    </row>
    <row r="119" spans="1:5" x14ac:dyDescent="0.3">
      <c r="A119" s="22"/>
      <c r="B119" s="22" t="s">
        <v>109</v>
      </c>
      <c r="C119" s="22" t="s">
        <v>1324</v>
      </c>
      <c r="D119" s="22">
        <v>261078.43091699999</v>
      </c>
      <c r="E119" s="22">
        <v>6647307.6569189997</v>
      </c>
    </row>
    <row r="120" spans="1:5" x14ac:dyDescent="0.3">
      <c r="A120" s="22"/>
      <c r="B120" s="22" t="s">
        <v>109</v>
      </c>
      <c r="C120" s="22" t="s">
        <v>1326</v>
      </c>
      <c r="D120" s="22">
        <v>261069.37166599999</v>
      </c>
      <c r="E120" s="22">
        <v>6647318.5272519998</v>
      </c>
    </row>
    <row r="121" spans="1:5" x14ac:dyDescent="0.3">
      <c r="A121" s="22"/>
      <c r="B121" s="22" t="s">
        <v>109</v>
      </c>
      <c r="C121" s="22" t="s">
        <v>1335</v>
      </c>
      <c r="D121" s="22">
        <v>261073.99069800001</v>
      </c>
      <c r="E121" s="22">
        <v>6647347.2440400003</v>
      </c>
    </row>
    <row r="122" spans="1:5" x14ac:dyDescent="0.3">
      <c r="A122" s="22"/>
      <c r="B122" s="22" t="s">
        <v>114</v>
      </c>
      <c r="C122" s="22" t="s">
        <v>1346</v>
      </c>
      <c r="D122" s="22">
        <v>260900.08841200001</v>
      </c>
      <c r="E122" s="22">
        <v>6647660.9794680001</v>
      </c>
    </row>
    <row r="123" spans="1:5" x14ac:dyDescent="0.3">
      <c r="A123" s="22"/>
      <c r="B123" s="22" t="s">
        <v>114</v>
      </c>
      <c r="C123" s="22" t="s">
        <v>1347</v>
      </c>
      <c r="D123" s="22">
        <v>260899.23459599999</v>
      </c>
      <c r="E123" s="22">
        <v>6647657.5048740003</v>
      </c>
    </row>
    <row r="124" spans="1:5" x14ac:dyDescent="0.3">
      <c r="A124" s="22"/>
      <c r="B124" s="22" t="s">
        <v>114</v>
      </c>
      <c r="C124" s="22" t="s">
        <v>1349</v>
      </c>
      <c r="D124" s="22">
        <v>260901.22755700001</v>
      </c>
      <c r="E124" s="22">
        <v>6647657.3237600001</v>
      </c>
    </row>
    <row r="125" spans="1:5" x14ac:dyDescent="0.3">
      <c r="A125" s="22"/>
      <c r="B125" s="22" t="s">
        <v>114</v>
      </c>
      <c r="C125" s="22" t="s">
        <v>1350</v>
      </c>
      <c r="D125" s="22">
        <v>260908.202919</v>
      </c>
      <c r="E125" s="22">
        <v>6647656.6898609996</v>
      </c>
    </row>
    <row r="126" spans="1:5" x14ac:dyDescent="0.3">
      <c r="A126" s="22"/>
      <c r="B126" s="22" t="s">
        <v>114</v>
      </c>
      <c r="C126" s="22" t="s">
        <v>1351</v>
      </c>
      <c r="D126" s="22">
        <v>260911.19235999999</v>
      </c>
      <c r="E126" s="22">
        <v>6647656.4181899996</v>
      </c>
    </row>
    <row r="127" spans="1:5" x14ac:dyDescent="0.3">
      <c r="A127" s="22"/>
      <c r="B127" s="22" t="s">
        <v>114</v>
      </c>
      <c r="C127" s="22" t="s">
        <v>1352</v>
      </c>
      <c r="D127" s="22">
        <v>260899.44807700001</v>
      </c>
      <c r="E127" s="22">
        <v>6647653.9332870003</v>
      </c>
    </row>
    <row r="128" spans="1:5" x14ac:dyDescent="0.3">
      <c r="A128" s="22"/>
      <c r="B128" s="22" t="s">
        <v>114</v>
      </c>
      <c r="C128" s="22" t="s">
        <v>1353</v>
      </c>
      <c r="D128" s="22">
        <v>260894.79624299999</v>
      </c>
      <c r="E128" s="22">
        <v>6647641.8328569997</v>
      </c>
    </row>
    <row r="129" spans="1:5" x14ac:dyDescent="0.3">
      <c r="A129" s="22"/>
      <c r="B129" s="22" t="s">
        <v>114</v>
      </c>
      <c r="C129" s="22" t="s">
        <v>1355</v>
      </c>
      <c r="D129" s="22">
        <v>260894.705686</v>
      </c>
      <c r="E129" s="22">
        <v>6647640.8363770004</v>
      </c>
    </row>
    <row r="130" spans="1:5" x14ac:dyDescent="0.3">
      <c r="A130" s="22"/>
      <c r="B130" s="22" t="s">
        <v>114</v>
      </c>
      <c r="C130" s="22" t="s">
        <v>1356</v>
      </c>
      <c r="D130" s="22">
        <v>260894.70785100001</v>
      </c>
      <c r="E130" s="22">
        <v>6647656.4953760002</v>
      </c>
    </row>
    <row r="131" spans="1:5" x14ac:dyDescent="0.3">
      <c r="A131" s="22"/>
      <c r="B131" s="22" t="s">
        <v>124</v>
      </c>
      <c r="C131" s="22" t="s">
        <v>1364</v>
      </c>
      <c r="D131" s="22">
        <v>239276.80686300001</v>
      </c>
      <c r="E131" s="22">
        <v>6674406.4917660002</v>
      </c>
    </row>
    <row r="132" spans="1:5" x14ac:dyDescent="0.3">
      <c r="A132" s="22"/>
      <c r="B132" s="22" t="s">
        <v>124</v>
      </c>
      <c r="C132" s="22" t="s">
        <v>1361</v>
      </c>
      <c r="D132" s="22">
        <v>239270.28430500001</v>
      </c>
      <c r="E132" s="22">
        <v>6674412.1104920004</v>
      </c>
    </row>
    <row r="133" spans="1:5" x14ac:dyDescent="0.3">
      <c r="A133" s="22"/>
      <c r="B133" s="22" t="s">
        <v>124</v>
      </c>
      <c r="C133" s="22" t="s">
        <v>1363</v>
      </c>
      <c r="D133" s="22">
        <v>239270.19351700001</v>
      </c>
      <c r="E133" s="22">
        <v>6674411.1138500003</v>
      </c>
    </row>
    <row r="134" spans="1:5" x14ac:dyDescent="0.3">
      <c r="A134" s="22"/>
      <c r="B134" s="22" t="s">
        <v>124</v>
      </c>
      <c r="C134" s="22" t="s">
        <v>1359</v>
      </c>
      <c r="D134" s="22">
        <v>239275.90100799999</v>
      </c>
      <c r="E134" s="22">
        <v>6674407.5791959995</v>
      </c>
    </row>
    <row r="135" spans="1:5" x14ac:dyDescent="0.3">
      <c r="A135" s="22"/>
      <c r="B135" s="22" t="s">
        <v>124</v>
      </c>
      <c r="C135" s="22" t="s">
        <v>1360</v>
      </c>
      <c r="D135" s="22">
        <v>239278.981723</v>
      </c>
      <c r="E135" s="22">
        <v>6674408.303475</v>
      </c>
    </row>
    <row r="136" spans="1:5" x14ac:dyDescent="0.3">
      <c r="A136" s="22"/>
      <c r="B136" s="22" t="s">
        <v>124</v>
      </c>
      <c r="C136" s="22" t="s">
        <v>1367</v>
      </c>
      <c r="D136" s="22">
        <v>239272.54793</v>
      </c>
      <c r="E136" s="22">
        <v>6674403.8649899997</v>
      </c>
    </row>
    <row r="137" spans="1:5" x14ac:dyDescent="0.3">
      <c r="A137" s="22"/>
      <c r="B137" s="22" t="s">
        <v>124</v>
      </c>
      <c r="C137" s="22" t="s">
        <v>1368</v>
      </c>
      <c r="D137" s="22">
        <v>239277.349567</v>
      </c>
      <c r="E137" s="22">
        <v>6674401.4177670004</v>
      </c>
    </row>
    <row r="138" spans="1:5" x14ac:dyDescent="0.3">
      <c r="A138" s="22"/>
      <c r="B138" s="22" t="s">
        <v>124</v>
      </c>
      <c r="C138" s="22" t="s">
        <v>1366</v>
      </c>
      <c r="D138" s="22">
        <v>239271.82162900001</v>
      </c>
      <c r="E138" s="22">
        <v>6674395.8918509996</v>
      </c>
    </row>
    <row r="139" spans="1:5" x14ac:dyDescent="0.3">
      <c r="A139" s="22"/>
      <c r="B139" s="22" t="s">
        <v>124</v>
      </c>
      <c r="C139" s="22" t="s">
        <v>1844</v>
      </c>
      <c r="D139" s="22">
        <v>239279.34285099999</v>
      </c>
      <c r="E139" s="22">
        <v>6674401.2361909999</v>
      </c>
    </row>
    <row r="140" spans="1:5" x14ac:dyDescent="0.3">
      <c r="A140" s="22"/>
      <c r="B140" s="22" t="s">
        <v>124</v>
      </c>
      <c r="C140" s="22" t="s">
        <v>1365</v>
      </c>
      <c r="D140" s="22">
        <v>239273.45378499999</v>
      </c>
      <c r="E140" s="22">
        <v>6674402.7775600003</v>
      </c>
    </row>
    <row r="141" spans="1:5" x14ac:dyDescent="0.3">
      <c r="A141" s="22"/>
      <c r="B141" s="22" t="s">
        <v>69</v>
      </c>
      <c r="C141" s="22" t="s">
        <v>1376</v>
      </c>
      <c r="D141" s="22">
        <v>250222.35155699999</v>
      </c>
      <c r="E141" s="22">
        <v>6646934.7329209996</v>
      </c>
    </row>
    <row r="142" spans="1:5" x14ac:dyDescent="0.3">
      <c r="A142" s="22"/>
      <c r="B142" s="22" t="s">
        <v>69</v>
      </c>
      <c r="C142" s="22" t="s">
        <v>1379</v>
      </c>
      <c r="D142" s="22">
        <v>250219.72407900001</v>
      </c>
      <c r="E142" s="22">
        <v>6646938.9908659998</v>
      </c>
    </row>
    <row r="143" spans="1:5" x14ac:dyDescent="0.3">
      <c r="A143" s="22"/>
      <c r="B143" s="22" t="s">
        <v>69</v>
      </c>
      <c r="C143" s="22" t="s">
        <v>1381</v>
      </c>
      <c r="D143" s="22">
        <v>250221.71721599999</v>
      </c>
      <c r="E143" s="22">
        <v>6646938.8097519996</v>
      </c>
    </row>
    <row r="144" spans="1:5" x14ac:dyDescent="0.3">
      <c r="A144" s="22"/>
      <c r="B144" s="22" t="s">
        <v>69</v>
      </c>
      <c r="C144" s="22" t="s">
        <v>1383</v>
      </c>
      <c r="D144" s="22">
        <v>250221.71721599999</v>
      </c>
      <c r="E144" s="22">
        <v>6646938.8097519996</v>
      </c>
    </row>
    <row r="145" spans="1:5" x14ac:dyDescent="0.3">
      <c r="A145" s="22"/>
      <c r="B145" s="22" t="s">
        <v>69</v>
      </c>
      <c r="C145" s="22" t="s">
        <v>1385</v>
      </c>
      <c r="D145" s="22">
        <v>250217.459714</v>
      </c>
      <c r="E145" s="22">
        <v>6646925.1294640005</v>
      </c>
    </row>
    <row r="146" spans="1:5" x14ac:dyDescent="0.3">
      <c r="A146" s="22"/>
      <c r="B146" s="22" t="s">
        <v>69</v>
      </c>
      <c r="C146" s="22" t="s">
        <v>1387</v>
      </c>
      <c r="D146" s="22">
        <v>250221.627102</v>
      </c>
      <c r="E146" s="22">
        <v>6646926.7603730001</v>
      </c>
    </row>
    <row r="147" spans="1:5" x14ac:dyDescent="0.3">
      <c r="A147" s="22"/>
      <c r="B147" s="22" t="s">
        <v>69</v>
      </c>
      <c r="C147" s="22" t="s">
        <v>1388</v>
      </c>
      <c r="D147" s="22">
        <v>250221.989329</v>
      </c>
      <c r="E147" s="22">
        <v>6646930.7466470003</v>
      </c>
    </row>
    <row r="148" spans="1:5" x14ac:dyDescent="0.3">
      <c r="A148" s="22"/>
      <c r="B148" s="22" t="s">
        <v>69</v>
      </c>
      <c r="C148" s="22" t="s">
        <v>1390</v>
      </c>
      <c r="D148" s="22">
        <v>250223.61979600001</v>
      </c>
      <c r="E148" s="22">
        <v>6646937.632069</v>
      </c>
    </row>
    <row r="149" spans="1:5" x14ac:dyDescent="0.3">
      <c r="A149" s="22"/>
      <c r="B149" s="22" t="s">
        <v>69</v>
      </c>
      <c r="C149" s="22" t="s">
        <v>1392</v>
      </c>
      <c r="D149" s="22">
        <v>250224.79792099999</v>
      </c>
      <c r="E149" s="22">
        <v>6646928.4818399996</v>
      </c>
    </row>
    <row r="150" spans="1:5" x14ac:dyDescent="0.3">
      <c r="A150" s="22"/>
      <c r="B150" s="22" t="s">
        <v>69</v>
      </c>
      <c r="C150" s="22" t="s">
        <v>1377</v>
      </c>
      <c r="D150" s="22">
        <v>250218.45584000001</v>
      </c>
      <c r="E150" s="22">
        <v>6646936.0917170001</v>
      </c>
    </row>
    <row r="151" spans="1:5" x14ac:dyDescent="0.3">
      <c r="A151" s="22"/>
      <c r="B151" s="22" t="s">
        <v>75</v>
      </c>
      <c r="C151" s="22" t="s">
        <v>1845</v>
      </c>
      <c r="D151" s="22">
        <v>251814.97537900001</v>
      </c>
      <c r="E151" s="22">
        <v>6644457.9129140005</v>
      </c>
    </row>
    <row r="152" spans="1:5" x14ac:dyDescent="0.3">
      <c r="A152" s="22"/>
      <c r="B152" s="22" t="s">
        <v>75</v>
      </c>
      <c r="C152" s="22" t="s">
        <v>1846</v>
      </c>
      <c r="D152" s="22">
        <v>251820.86418400001</v>
      </c>
      <c r="E152" s="22">
        <v>6644456.3731429996</v>
      </c>
    </row>
    <row r="153" spans="1:5" x14ac:dyDescent="0.3">
      <c r="A153" s="22"/>
      <c r="B153" s="22" t="s">
        <v>75</v>
      </c>
      <c r="C153" s="22" t="s">
        <v>1847</v>
      </c>
      <c r="D153" s="22">
        <v>251823.21943999999</v>
      </c>
      <c r="E153" s="22">
        <v>6644460.1782980002</v>
      </c>
    </row>
    <row r="154" spans="1:5" x14ac:dyDescent="0.3">
      <c r="A154" s="22"/>
      <c r="B154" s="22" t="s">
        <v>75</v>
      </c>
      <c r="C154" s="22" t="s">
        <v>1848</v>
      </c>
      <c r="D154" s="22">
        <v>251830.92028600001</v>
      </c>
      <c r="E154" s="22">
        <v>6644456.4643430002</v>
      </c>
    </row>
    <row r="155" spans="1:5" x14ac:dyDescent="0.3">
      <c r="A155" s="22"/>
      <c r="B155" s="22" t="s">
        <v>75</v>
      </c>
      <c r="C155" s="22" t="s">
        <v>1849</v>
      </c>
      <c r="D155" s="22">
        <v>251799.302742</v>
      </c>
      <c r="E155" s="22">
        <v>6644451.298494</v>
      </c>
    </row>
    <row r="156" spans="1:5" x14ac:dyDescent="0.3">
      <c r="A156" s="22"/>
      <c r="B156" s="22" t="s">
        <v>75</v>
      </c>
      <c r="C156" s="22" t="s">
        <v>1850</v>
      </c>
      <c r="D156" s="22">
        <v>251815.70032900001</v>
      </c>
      <c r="E156" s="22">
        <v>6644454.8327080002</v>
      </c>
    </row>
    <row r="157" spans="1:5" x14ac:dyDescent="0.3">
      <c r="A157" s="22"/>
      <c r="B157" s="22" t="s">
        <v>75</v>
      </c>
      <c r="C157" s="22" t="s">
        <v>1851</v>
      </c>
      <c r="D157" s="22">
        <v>251815.97260099999</v>
      </c>
      <c r="E157" s="22">
        <v>6644446.7697179997</v>
      </c>
    </row>
    <row r="158" spans="1:5" x14ac:dyDescent="0.3">
      <c r="A158" s="22"/>
      <c r="B158" s="22" t="s">
        <v>75</v>
      </c>
      <c r="C158" s="22" t="s">
        <v>1852</v>
      </c>
      <c r="D158" s="22">
        <v>251821.22632700001</v>
      </c>
      <c r="E158" s="22">
        <v>6644460.3593699997</v>
      </c>
    </row>
    <row r="159" spans="1:5" x14ac:dyDescent="0.3">
      <c r="A159" s="22"/>
      <c r="B159" s="22" t="s">
        <v>75</v>
      </c>
      <c r="C159" s="22" t="s">
        <v>1853</v>
      </c>
      <c r="D159" s="22">
        <v>251818.23665599999</v>
      </c>
      <c r="E159" s="22">
        <v>6644460.6309770001</v>
      </c>
    </row>
    <row r="160" spans="1:5" x14ac:dyDescent="0.3">
      <c r="A160" s="22"/>
      <c r="B160" s="22" t="s">
        <v>75</v>
      </c>
      <c r="C160" s="22" t="s">
        <v>1854</v>
      </c>
      <c r="D160" s="22">
        <v>251810.35473799999</v>
      </c>
      <c r="E160" s="22">
        <v>6644462.3518190002</v>
      </c>
    </row>
    <row r="161" spans="1:5" x14ac:dyDescent="0.3">
      <c r="A161" s="22"/>
      <c r="B161" s="22" t="s">
        <v>1855</v>
      </c>
      <c r="C161" s="22" t="s">
        <v>1445</v>
      </c>
      <c r="D161" s="22">
        <v>240614.17817200001</v>
      </c>
      <c r="E161" s="22">
        <v>6676522.5841309996</v>
      </c>
    </row>
    <row r="162" spans="1:5" x14ac:dyDescent="0.3">
      <c r="A162" s="22"/>
      <c r="B162" s="22" t="s">
        <v>1855</v>
      </c>
      <c r="C162" s="22" t="s">
        <v>1447</v>
      </c>
      <c r="D162" s="22">
        <v>240614.99319400001</v>
      </c>
      <c r="E162" s="22">
        <v>6676520.5000670003</v>
      </c>
    </row>
    <row r="163" spans="1:5" x14ac:dyDescent="0.3">
      <c r="A163" s="22"/>
      <c r="B163" s="22" t="s">
        <v>1855</v>
      </c>
      <c r="C163" s="22" t="s">
        <v>1448</v>
      </c>
      <c r="D163" s="22">
        <v>240606.92713200001</v>
      </c>
      <c r="E163" s="22">
        <v>6676509.1761330003</v>
      </c>
    </row>
    <row r="164" spans="1:5" x14ac:dyDescent="0.3">
      <c r="A164" s="22"/>
      <c r="B164" s="22" t="s">
        <v>1855</v>
      </c>
      <c r="C164" s="22" t="s">
        <v>1451</v>
      </c>
      <c r="D164" s="22">
        <v>240600.313937</v>
      </c>
      <c r="E164" s="22">
        <v>6676513.7982829995</v>
      </c>
    </row>
    <row r="165" spans="1:5" x14ac:dyDescent="0.3">
      <c r="A165" s="22"/>
      <c r="B165" s="22" t="s">
        <v>1855</v>
      </c>
      <c r="C165" s="22" t="s">
        <v>1452</v>
      </c>
      <c r="D165" s="22">
        <v>240600.041524</v>
      </c>
      <c r="E165" s="22">
        <v>6676510.8083920004</v>
      </c>
    </row>
    <row r="166" spans="1:5" x14ac:dyDescent="0.3">
      <c r="A166" s="22"/>
      <c r="B166" s="22" t="s">
        <v>1855</v>
      </c>
      <c r="C166" s="22" t="s">
        <v>1449</v>
      </c>
      <c r="D166" s="22">
        <v>240597.59645800001</v>
      </c>
      <c r="E166" s="22">
        <v>6676517.0605859999</v>
      </c>
    </row>
    <row r="167" spans="1:5" x14ac:dyDescent="0.3">
      <c r="A167" s="22"/>
      <c r="B167" s="22" t="s">
        <v>1855</v>
      </c>
      <c r="C167" s="22" t="s">
        <v>1450</v>
      </c>
      <c r="D167" s="22">
        <v>240591.705265</v>
      </c>
      <c r="E167" s="22">
        <v>6676507.5483029997</v>
      </c>
    </row>
    <row r="168" spans="1:5" x14ac:dyDescent="0.3">
      <c r="A168" s="22"/>
      <c r="B168" s="22" t="s">
        <v>1855</v>
      </c>
      <c r="C168" s="22" t="s">
        <v>1455</v>
      </c>
      <c r="D168" s="22">
        <v>240602.67041399999</v>
      </c>
      <c r="E168" s="22">
        <v>6676517.6031959997</v>
      </c>
    </row>
    <row r="169" spans="1:5" x14ac:dyDescent="0.3">
      <c r="A169" s="22"/>
      <c r="B169" s="22" t="s">
        <v>1855</v>
      </c>
      <c r="C169" s="22" t="s">
        <v>1457</v>
      </c>
      <c r="D169" s="22">
        <v>240606.566131</v>
      </c>
      <c r="E169" s="22">
        <v>6676516.2433489999</v>
      </c>
    </row>
    <row r="170" spans="1:5" x14ac:dyDescent="0.3">
      <c r="A170" s="22"/>
      <c r="B170" s="22" t="s">
        <v>1855</v>
      </c>
      <c r="C170" s="22" t="s">
        <v>1453</v>
      </c>
      <c r="D170" s="22">
        <v>240606.293718</v>
      </c>
      <c r="E170" s="22">
        <v>6676513.2534579998</v>
      </c>
    </row>
    <row r="171" spans="1:5" x14ac:dyDescent="0.3">
      <c r="A171" s="22"/>
      <c r="B171" s="22" t="s">
        <v>56</v>
      </c>
      <c r="C171" s="22" t="s">
        <v>1469</v>
      </c>
      <c r="D171" s="22">
        <v>247687.516875</v>
      </c>
      <c r="E171" s="22">
        <v>6641263.7899930002</v>
      </c>
    </row>
    <row r="172" spans="1:5" x14ac:dyDescent="0.3">
      <c r="A172" s="22"/>
      <c r="B172" s="22" t="s">
        <v>56</v>
      </c>
      <c r="C172" s="22" t="s">
        <v>1470</v>
      </c>
      <c r="D172" s="22">
        <v>247692.317851</v>
      </c>
      <c r="E172" s="22">
        <v>6641272.3972779997</v>
      </c>
    </row>
    <row r="173" spans="1:5" x14ac:dyDescent="0.3">
      <c r="A173" s="22"/>
      <c r="B173" s="22" t="s">
        <v>56</v>
      </c>
      <c r="C173" s="22" t="s">
        <v>1472</v>
      </c>
      <c r="D173" s="22">
        <v>247686.24971199999</v>
      </c>
      <c r="E173" s="22">
        <v>6641249.8376989998</v>
      </c>
    </row>
    <row r="174" spans="1:5" x14ac:dyDescent="0.3">
      <c r="A174" s="22"/>
      <c r="B174" s="22" t="s">
        <v>56</v>
      </c>
      <c r="C174" s="22" t="s">
        <v>1474</v>
      </c>
      <c r="D174" s="22">
        <v>247701.650192</v>
      </c>
      <c r="E174" s="22">
        <v>6641264.5160140004</v>
      </c>
    </row>
    <row r="175" spans="1:5" x14ac:dyDescent="0.3">
      <c r="A175" s="22"/>
      <c r="B175" s="22" t="s">
        <v>56</v>
      </c>
      <c r="C175" s="22" t="s">
        <v>1475</v>
      </c>
      <c r="D175" s="22">
        <v>247676.55435799999</v>
      </c>
      <c r="E175" s="22">
        <v>6641264.7856219998</v>
      </c>
    </row>
    <row r="176" spans="1:5" x14ac:dyDescent="0.3">
      <c r="A176" s="22"/>
      <c r="B176" s="22" t="s">
        <v>56</v>
      </c>
      <c r="C176" s="22" t="s">
        <v>1477</v>
      </c>
      <c r="D176" s="22">
        <v>247709.800109</v>
      </c>
      <c r="E176" s="22">
        <v>6641309.997211</v>
      </c>
    </row>
    <row r="177" spans="1:5" x14ac:dyDescent="0.3">
      <c r="A177" s="22"/>
      <c r="B177" s="22" t="s">
        <v>56</v>
      </c>
      <c r="C177" s="22" t="s">
        <v>1479</v>
      </c>
      <c r="D177" s="22">
        <v>247711.88380499999</v>
      </c>
      <c r="E177" s="22">
        <v>6641310.812779</v>
      </c>
    </row>
    <row r="178" spans="1:5" x14ac:dyDescent="0.3">
      <c r="A178" s="22"/>
      <c r="B178" s="22" t="s">
        <v>56</v>
      </c>
      <c r="C178" s="22" t="s">
        <v>1481</v>
      </c>
      <c r="D178" s="22">
        <v>247707.44487599999</v>
      </c>
      <c r="E178" s="22">
        <v>6641306.1918660002</v>
      </c>
    </row>
    <row r="179" spans="1:5" x14ac:dyDescent="0.3">
      <c r="A179" s="22"/>
      <c r="B179" s="22" t="s">
        <v>56</v>
      </c>
      <c r="C179" s="22" t="s">
        <v>1484</v>
      </c>
      <c r="D179" s="22">
        <v>247712.42975800001</v>
      </c>
      <c r="E179" s="22">
        <v>6641283.6332529997</v>
      </c>
    </row>
    <row r="180" spans="1:5" x14ac:dyDescent="0.3">
      <c r="A180" s="22"/>
      <c r="B180" s="22" t="s">
        <v>56</v>
      </c>
      <c r="C180" s="22" t="s">
        <v>1486</v>
      </c>
      <c r="D180" s="22">
        <v>247674.28963799999</v>
      </c>
      <c r="E180" s="22">
        <v>6641261.9768679999</v>
      </c>
    </row>
    <row r="181" spans="1:5" x14ac:dyDescent="0.3">
      <c r="A181" s="22"/>
      <c r="B181" s="22" t="s">
        <v>56</v>
      </c>
      <c r="C181" s="22" t="s">
        <v>1488</v>
      </c>
      <c r="D181" s="22">
        <v>247710.88721300001</v>
      </c>
      <c r="E181" s="22">
        <v>6641310.9032910001</v>
      </c>
    </row>
    <row r="182" spans="1:5" x14ac:dyDescent="0.3">
      <c r="A182" s="22"/>
      <c r="B182" s="22" t="s">
        <v>56</v>
      </c>
      <c r="C182" s="22" t="s">
        <v>1490</v>
      </c>
      <c r="D182" s="22">
        <v>247686.70420099999</v>
      </c>
      <c r="E182" s="22">
        <v>6641232.7146039996</v>
      </c>
    </row>
    <row r="183" spans="1:5" x14ac:dyDescent="0.3">
      <c r="A183" s="22"/>
      <c r="B183" s="22" t="s">
        <v>56</v>
      </c>
      <c r="C183" s="22" t="s">
        <v>1492</v>
      </c>
      <c r="D183" s="22">
        <v>247722.39567999999</v>
      </c>
      <c r="E183" s="22">
        <v>6641282.7281339997</v>
      </c>
    </row>
    <row r="184" spans="1:5" x14ac:dyDescent="0.3">
      <c r="A184" s="22"/>
      <c r="B184" s="22" t="s">
        <v>56</v>
      </c>
      <c r="C184" s="22" t="s">
        <v>1494</v>
      </c>
      <c r="D184" s="22">
        <v>247687.157725</v>
      </c>
      <c r="E184" s="22">
        <v>6641226.6445380002</v>
      </c>
    </row>
    <row r="185" spans="1:5" x14ac:dyDescent="0.3">
      <c r="A185" s="22"/>
      <c r="B185" s="22" t="s">
        <v>56</v>
      </c>
      <c r="C185" s="22" t="s">
        <v>1496</v>
      </c>
      <c r="D185" s="22">
        <v>247679.90521999999</v>
      </c>
      <c r="E185" s="22">
        <v>6641279.5534859998</v>
      </c>
    </row>
    <row r="186" spans="1:5" x14ac:dyDescent="0.3">
      <c r="A186" s="22"/>
      <c r="B186" s="22" t="s">
        <v>56</v>
      </c>
      <c r="C186" s="22" t="s">
        <v>1498</v>
      </c>
      <c r="D186" s="22">
        <v>247682.894998</v>
      </c>
      <c r="E186" s="22">
        <v>6641279.281951</v>
      </c>
    </row>
    <row r="187" spans="1:5" x14ac:dyDescent="0.3">
      <c r="A187" s="22"/>
      <c r="B187" s="22" t="s">
        <v>56</v>
      </c>
      <c r="C187" s="22" t="s">
        <v>1500</v>
      </c>
      <c r="D187" s="22">
        <v>247689.779671</v>
      </c>
      <c r="E187" s="22">
        <v>6641288.7048040004</v>
      </c>
    </row>
    <row r="188" spans="1:5" x14ac:dyDescent="0.3">
      <c r="A188" s="22"/>
      <c r="B188" s="22" t="s">
        <v>56</v>
      </c>
      <c r="C188" s="22" t="s">
        <v>1502</v>
      </c>
      <c r="D188" s="22">
        <v>247660.51547899999</v>
      </c>
      <c r="E188" s="22">
        <v>6641298.396311</v>
      </c>
    </row>
    <row r="189" spans="1:5" x14ac:dyDescent="0.3">
      <c r="A189" s="22"/>
      <c r="B189" s="22" t="s">
        <v>56</v>
      </c>
      <c r="C189" s="22" t="s">
        <v>1504</v>
      </c>
      <c r="D189" s="22">
        <v>247715.05748799999</v>
      </c>
      <c r="E189" s="22">
        <v>6641279.3753490001</v>
      </c>
    </row>
    <row r="190" spans="1:5" x14ac:dyDescent="0.3">
      <c r="A190" s="22"/>
      <c r="B190" s="22" t="s">
        <v>56</v>
      </c>
      <c r="C190" s="22" t="s">
        <v>1506</v>
      </c>
      <c r="D190" s="22">
        <v>247696.75774199999</v>
      </c>
      <c r="E190" s="22">
        <v>6641265.9651650004</v>
      </c>
    </row>
    <row r="191" spans="1:5" x14ac:dyDescent="0.3">
      <c r="A191" s="22"/>
      <c r="B191" s="22" t="s">
        <v>79</v>
      </c>
      <c r="C191" s="22" t="s">
        <v>1525</v>
      </c>
      <c r="D191" s="22">
        <v>254166.29847000001</v>
      </c>
      <c r="E191" s="22">
        <v>6647838.8305799998</v>
      </c>
    </row>
    <row r="192" spans="1:5" x14ac:dyDescent="0.3">
      <c r="A192" s="22"/>
      <c r="B192" s="22" t="s">
        <v>79</v>
      </c>
      <c r="C192" s="22" t="s">
        <v>1529</v>
      </c>
      <c r="D192" s="22">
        <v>254164.73716700001</v>
      </c>
      <c r="E192" s="22">
        <v>6647835.5827599997</v>
      </c>
    </row>
    <row r="193" spans="1:5" x14ac:dyDescent="0.3">
      <c r="A193" s="22"/>
      <c r="B193" s="22" t="s">
        <v>79</v>
      </c>
      <c r="C193" s="22" t="s">
        <v>1531</v>
      </c>
      <c r="D193" s="22">
        <v>254165.40645899999</v>
      </c>
      <c r="E193" s="22">
        <v>6647831.2878400004</v>
      </c>
    </row>
    <row r="194" spans="1:5" x14ac:dyDescent="0.3">
      <c r="A194" s="22"/>
      <c r="B194" s="22" t="s">
        <v>79</v>
      </c>
      <c r="C194" s="22" t="s">
        <v>1532</v>
      </c>
      <c r="D194" s="22">
        <v>254164.586133</v>
      </c>
      <c r="E194" s="22">
        <v>6647836.7068999996</v>
      </c>
    </row>
    <row r="195" spans="1:5" x14ac:dyDescent="0.3">
      <c r="A195" s="22"/>
      <c r="B195" s="22" t="s">
        <v>79</v>
      </c>
      <c r="C195" s="22" t="s">
        <v>1535</v>
      </c>
      <c r="D195" s="22">
        <v>254154.677172</v>
      </c>
      <c r="E195" s="22">
        <v>6647832.0013499996</v>
      </c>
    </row>
    <row r="196" spans="1:5" x14ac:dyDescent="0.3">
      <c r="A196" s="22"/>
      <c r="B196" s="22" t="s">
        <v>79</v>
      </c>
      <c r="C196" s="22" t="s">
        <v>1538</v>
      </c>
      <c r="D196" s="22">
        <v>254157.73449599999</v>
      </c>
      <c r="E196" s="22">
        <v>6647831.5733399997</v>
      </c>
    </row>
    <row r="197" spans="1:5" x14ac:dyDescent="0.3">
      <c r="A197" s="22"/>
      <c r="B197" s="22" t="s">
        <v>79</v>
      </c>
      <c r="C197" s="22" t="s">
        <v>1540</v>
      </c>
      <c r="D197" s="22">
        <v>254154.95239399999</v>
      </c>
      <c r="E197" s="22">
        <v>6647838.6863299999</v>
      </c>
    </row>
    <row r="198" spans="1:5" x14ac:dyDescent="0.3">
      <c r="A198" s="22"/>
      <c r="B198" s="22" t="s">
        <v>79</v>
      </c>
      <c r="C198" s="22" t="s">
        <v>1542</v>
      </c>
      <c r="D198" s="22">
        <v>254153.470841</v>
      </c>
      <c r="E198" s="22">
        <v>6647838.3354799999</v>
      </c>
    </row>
    <row r="199" spans="1:5" x14ac:dyDescent="0.3">
      <c r="A199" s="22"/>
      <c r="B199" s="22" t="s">
        <v>79</v>
      </c>
      <c r="C199" s="22" t="s">
        <v>1544</v>
      </c>
      <c r="D199" s="22">
        <v>254167.94490500001</v>
      </c>
      <c r="E199" s="22">
        <v>6647834.0213000001</v>
      </c>
    </row>
    <row r="200" spans="1:5" x14ac:dyDescent="0.3">
      <c r="A200" s="22"/>
      <c r="B200" s="22" t="s">
        <v>79</v>
      </c>
      <c r="C200" s="22" t="s">
        <v>1527</v>
      </c>
      <c r="D200" s="22">
        <v>254171.05692599999</v>
      </c>
      <c r="E200" s="22">
        <v>6647869.0066099996</v>
      </c>
    </row>
    <row r="201" spans="1:5" x14ac:dyDescent="0.3">
      <c r="A201" s="22"/>
      <c r="B201" s="22" t="s">
        <v>98</v>
      </c>
      <c r="C201" s="22" t="s">
        <v>1551</v>
      </c>
      <c r="D201" s="22">
        <v>257553.050323</v>
      </c>
      <c r="E201" s="22">
        <v>6662237.0104510002</v>
      </c>
    </row>
    <row r="202" spans="1:5" x14ac:dyDescent="0.3">
      <c r="A202" s="22"/>
      <c r="B202" s="22" t="s">
        <v>98</v>
      </c>
      <c r="C202" s="22" t="s">
        <v>1554</v>
      </c>
      <c r="D202" s="22">
        <v>257538.10186200001</v>
      </c>
      <c r="E202" s="22">
        <v>6662227.3184439996</v>
      </c>
    </row>
    <row r="203" spans="1:5" x14ac:dyDescent="0.3">
      <c r="A203" s="22"/>
      <c r="B203" s="22" t="s">
        <v>98</v>
      </c>
      <c r="C203" s="22" t="s">
        <v>1556</v>
      </c>
      <c r="D203" s="22">
        <v>257547.160083</v>
      </c>
      <c r="E203" s="22">
        <v>6662216.4466620004</v>
      </c>
    </row>
    <row r="204" spans="1:5" x14ac:dyDescent="0.3">
      <c r="A204" s="22"/>
      <c r="B204" s="22" t="s">
        <v>98</v>
      </c>
      <c r="C204" s="22" t="s">
        <v>1557</v>
      </c>
      <c r="D204" s="22">
        <v>257547.160083</v>
      </c>
      <c r="E204" s="22">
        <v>6662216.4466620004</v>
      </c>
    </row>
    <row r="205" spans="1:5" x14ac:dyDescent="0.3">
      <c r="A205" s="22"/>
      <c r="B205" s="22" t="s">
        <v>98</v>
      </c>
      <c r="C205" s="22" t="s">
        <v>1558</v>
      </c>
      <c r="D205" s="22">
        <v>257543.898548</v>
      </c>
      <c r="E205" s="22">
        <v>6662213.7291959999</v>
      </c>
    </row>
    <row r="206" spans="1:5" x14ac:dyDescent="0.3">
      <c r="A206" s="22"/>
      <c r="B206" s="22" t="s">
        <v>98</v>
      </c>
      <c r="C206" s="22" t="s">
        <v>1560</v>
      </c>
      <c r="D206" s="22">
        <v>257553.14004200001</v>
      </c>
      <c r="E206" s="22">
        <v>6662226.9547730004</v>
      </c>
    </row>
    <row r="207" spans="1:5" x14ac:dyDescent="0.3">
      <c r="A207" s="22"/>
      <c r="B207" s="22" t="s">
        <v>98</v>
      </c>
      <c r="C207" s="22" t="s">
        <v>1561</v>
      </c>
      <c r="D207" s="22">
        <v>257544.26126</v>
      </c>
      <c r="E207" s="22">
        <v>6662217.7151969997</v>
      </c>
    </row>
    <row r="208" spans="1:5" x14ac:dyDescent="0.3">
      <c r="A208" s="22"/>
      <c r="B208" s="22" t="s">
        <v>98</v>
      </c>
      <c r="C208" s="22" t="s">
        <v>1562</v>
      </c>
      <c r="D208" s="22">
        <v>257541.452158</v>
      </c>
      <c r="E208" s="22">
        <v>6662208.9280510005</v>
      </c>
    </row>
    <row r="209" spans="1:5" x14ac:dyDescent="0.3">
      <c r="A209" s="22"/>
      <c r="B209" s="22" t="s">
        <v>98</v>
      </c>
      <c r="C209" s="22" t="s">
        <v>1563</v>
      </c>
      <c r="D209" s="22">
        <v>257545.07736299999</v>
      </c>
      <c r="E209" s="22">
        <v>6662226.6836980004</v>
      </c>
    </row>
    <row r="210" spans="1:5" x14ac:dyDescent="0.3">
      <c r="A210" s="22"/>
      <c r="B210" s="22" t="s">
        <v>98</v>
      </c>
      <c r="C210" s="22" t="s">
        <v>1564</v>
      </c>
      <c r="D210" s="22">
        <v>257541.36243800001</v>
      </c>
      <c r="E210" s="22">
        <v>6662218.9837309998</v>
      </c>
    </row>
    <row r="211" spans="1:5" x14ac:dyDescent="0.3">
      <c r="A211" s="22"/>
      <c r="B211" s="22" t="s">
        <v>98</v>
      </c>
      <c r="C211" s="22" t="s">
        <v>1566</v>
      </c>
      <c r="D211" s="22">
        <v>257534.296259</v>
      </c>
      <c r="E211" s="22">
        <v>6662218.6219769996</v>
      </c>
    </row>
    <row r="212" spans="1:5" x14ac:dyDescent="0.3">
      <c r="A212" s="22"/>
      <c r="B212" s="22" t="s">
        <v>98</v>
      </c>
      <c r="C212" s="22" t="s">
        <v>1567</v>
      </c>
      <c r="D212" s="22">
        <v>257548.06686299999</v>
      </c>
      <c r="E212" s="22">
        <v>6662226.4116629995</v>
      </c>
    </row>
    <row r="213" spans="1:5" x14ac:dyDescent="0.3">
      <c r="A213" s="22"/>
      <c r="B213" s="22" t="s">
        <v>98</v>
      </c>
      <c r="C213" s="22" t="s">
        <v>1569</v>
      </c>
      <c r="D213" s="22">
        <v>257547.885507</v>
      </c>
      <c r="E213" s="22">
        <v>6662224.4186629998</v>
      </c>
    </row>
    <row r="214" spans="1:5" x14ac:dyDescent="0.3">
      <c r="A214" s="22"/>
      <c r="B214" s="22" t="s">
        <v>98</v>
      </c>
      <c r="C214" s="22" t="s">
        <v>1552</v>
      </c>
      <c r="D214" s="22">
        <v>257551.23772</v>
      </c>
      <c r="E214" s="22">
        <v>6662228.1326289997</v>
      </c>
    </row>
    <row r="215" spans="1:5" x14ac:dyDescent="0.3">
      <c r="A215" s="22"/>
      <c r="B215" s="22" t="s">
        <v>85</v>
      </c>
      <c r="C215" s="22" t="s">
        <v>1586</v>
      </c>
      <c r="D215" s="22">
        <v>255618.54694999999</v>
      </c>
      <c r="E215" s="22">
        <v>6648768.3096899996</v>
      </c>
    </row>
    <row r="216" spans="1:5" x14ac:dyDescent="0.3">
      <c r="A216" s="22"/>
      <c r="B216" s="22" t="s">
        <v>85</v>
      </c>
      <c r="C216" s="22" t="s">
        <v>1589</v>
      </c>
      <c r="D216" s="22">
        <v>255618.174558</v>
      </c>
      <c r="E216" s="22">
        <v>6648763.5316899996</v>
      </c>
    </row>
    <row r="217" spans="1:5" x14ac:dyDescent="0.3">
      <c r="A217" s="22"/>
      <c r="B217" s="22" t="s">
        <v>85</v>
      </c>
      <c r="C217" s="22" t="s">
        <v>1590</v>
      </c>
      <c r="D217" s="22">
        <v>255619.97787900001</v>
      </c>
      <c r="E217" s="22">
        <v>6648763.6371299997</v>
      </c>
    </row>
    <row r="218" spans="1:5" x14ac:dyDescent="0.3">
      <c r="A218" s="22"/>
      <c r="B218" s="22" t="s">
        <v>85</v>
      </c>
      <c r="C218" s="22" t="s">
        <v>1591</v>
      </c>
      <c r="D218" s="22">
        <v>255621.263397</v>
      </c>
      <c r="E218" s="22">
        <v>6648765.2278899997</v>
      </c>
    </row>
    <row r="219" spans="1:5" x14ac:dyDescent="0.3">
      <c r="A219" s="22"/>
      <c r="B219" s="22" t="s">
        <v>85</v>
      </c>
      <c r="C219" s="22" t="s">
        <v>1592</v>
      </c>
      <c r="D219" s="22">
        <v>255622.526449</v>
      </c>
      <c r="E219" s="22">
        <v>6648765.6967099998</v>
      </c>
    </row>
    <row r="220" spans="1:5" x14ac:dyDescent="0.3">
      <c r="A220" s="22"/>
      <c r="B220" s="22" t="s">
        <v>85</v>
      </c>
      <c r="C220" s="22" t="s">
        <v>1593</v>
      </c>
      <c r="D220" s="22">
        <v>255614.315558</v>
      </c>
      <c r="E220" s="22">
        <v>6648759.4336299999</v>
      </c>
    </row>
    <row r="221" spans="1:5" x14ac:dyDescent="0.3">
      <c r="A221" s="22"/>
      <c r="B221" s="22" t="s">
        <v>85</v>
      </c>
      <c r="C221" s="22" t="s">
        <v>1594</v>
      </c>
      <c r="D221" s="22">
        <v>255614.20867399999</v>
      </c>
      <c r="E221" s="22">
        <v>6648751.0618599998</v>
      </c>
    </row>
    <row r="222" spans="1:5" x14ac:dyDescent="0.3">
      <c r="A222" s="22"/>
      <c r="B222" s="22" t="s">
        <v>85</v>
      </c>
      <c r="C222" s="22" t="s">
        <v>1595</v>
      </c>
      <c r="D222" s="22">
        <v>255611.26787400001</v>
      </c>
      <c r="E222" s="22">
        <v>6648744.7779400004</v>
      </c>
    </row>
    <row r="223" spans="1:5" x14ac:dyDescent="0.3">
      <c r="A223" s="22"/>
      <c r="B223" s="22" t="s">
        <v>85</v>
      </c>
      <c r="C223" s="22" t="s">
        <v>1596</v>
      </c>
      <c r="D223" s="22">
        <v>255612.82032200001</v>
      </c>
      <c r="E223" s="22">
        <v>6648770.8135200003</v>
      </c>
    </row>
    <row r="224" spans="1:5" x14ac:dyDescent="0.3">
      <c r="A224" s="22"/>
      <c r="B224" s="22" t="s">
        <v>85</v>
      </c>
      <c r="C224" s="22" t="s">
        <v>1588</v>
      </c>
      <c r="D224" s="22">
        <v>255611.271331</v>
      </c>
      <c r="E224" s="22">
        <v>6648774.4828199996</v>
      </c>
    </row>
    <row r="225" spans="1:8" x14ac:dyDescent="0.3">
      <c r="A225" s="22"/>
      <c r="B225" s="22" t="s">
        <v>148</v>
      </c>
      <c r="C225" s="22" t="s">
        <v>1611</v>
      </c>
      <c r="D225" s="22">
        <v>240381.46495299999</v>
      </c>
      <c r="E225" s="22">
        <v>6676317.6832370004</v>
      </c>
    </row>
    <row r="226" spans="1:8" x14ac:dyDescent="0.3">
      <c r="A226" s="22"/>
      <c r="B226" s="22" t="s">
        <v>148</v>
      </c>
      <c r="C226" s="22" t="s">
        <v>1607</v>
      </c>
      <c r="D226" s="22">
        <v>240382.098375</v>
      </c>
      <c r="E226" s="22">
        <v>6676313.6059050001</v>
      </c>
    </row>
    <row r="227" spans="1:8" x14ac:dyDescent="0.3">
      <c r="A227" s="22"/>
      <c r="B227" s="22" t="s">
        <v>148</v>
      </c>
      <c r="C227" s="22" t="s">
        <v>1613</v>
      </c>
      <c r="D227" s="22">
        <v>240383.004205</v>
      </c>
      <c r="E227" s="22">
        <v>6676312.5184699995</v>
      </c>
    </row>
    <row r="228" spans="1:8" x14ac:dyDescent="0.3">
      <c r="A228" s="22"/>
      <c r="B228" s="22" t="s">
        <v>148</v>
      </c>
      <c r="C228" s="22" t="s">
        <v>1614</v>
      </c>
      <c r="D228" s="22">
        <v>240385.54008800001</v>
      </c>
      <c r="E228" s="22">
        <v>6676307.262902</v>
      </c>
    </row>
    <row r="229" spans="1:8" x14ac:dyDescent="0.3">
      <c r="A229" s="22"/>
      <c r="B229" s="22" t="s">
        <v>148</v>
      </c>
      <c r="C229" s="22" t="s">
        <v>1615</v>
      </c>
      <c r="D229" s="22">
        <v>240380.92013799999</v>
      </c>
      <c r="E229" s="22">
        <v>6676311.7034430001</v>
      </c>
    </row>
    <row r="230" spans="1:8" x14ac:dyDescent="0.3">
      <c r="A230" s="22"/>
      <c r="B230" s="22" t="s">
        <v>148</v>
      </c>
      <c r="C230" s="22" t="s">
        <v>1612</v>
      </c>
      <c r="D230" s="22">
        <v>240368.60613199999</v>
      </c>
      <c r="E230" s="22">
        <v>6676353.0215790002</v>
      </c>
    </row>
    <row r="231" spans="1:8" x14ac:dyDescent="0.3">
      <c r="A231" s="22"/>
      <c r="B231" s="22" t="s">
        <v>148</v>
      </c>
      <c r="C231" s="22" t="s">
        <v>1618</v>
      </c>
      <c r="D231" s="22">
        <v>240391.70148600001</v>
      </c>
      <c r="E231" s="22">
        <v>6676308.7113509998</v>
      </c>
    </row>
    <row r="232" spans="1:8" x14ac:dyDescent="0.3">
      <c r="A232" s="22"/>
      <c r="B232" s="22" t="s">
        <v>148</v>
      </c>
      <c r="C232" s="22" t="s">
        <v>1608</v>
      </c>
      <c r="D232" s="22">
        <v>240372.76986900001</v>
      </c>
      <c r="E232" s="22">
        <v>6676332.5441159997</v>
      </c>
    </row>
    <row r="233" spans="1:8" x14ac:dyDescent="0.3">
      <c r="A233" s="22"/>
      <c r="B233" s="22" t="s">
        <v>148</v>
      </c>
      <c r="C233" s="22" t="s">
        <v>1610</v>
      </c>
      <c r="D233" s="22">
        <v>240378.92907000001</v>
      </c>
      <c r="E233" s="22">
        <v>6676322.9388060002</v>
      </c>
    </row>
    <row r="234" spans="1:8" x14ac:dyDescent="0.3">
      <c r="A234" s="22"/>
      <c r="B234" s="22" t="s">
        <v>148</v>
      </c>
      <c r="C234" s="22" t="s">
        <v>1617</v>
      </c>
      <c r="D234" s="22">
        <v>240375.666765</v>
      </c>
      <c r="E234" s="22">
        <v>6676320.2213169998</v>
      </c>
    </row>
    <row r="235" spans="1:8" x14ac:dyDescent="0.3">
      <c r="A235" s="22"/>
      <c r="B235" s="22" t="s">
        <v>49</v>
      </c>
      <c r="C235" s="22" t="s">
        <v>1638</v>
      </c>
      <c r="D235" s="22">
        <v>250746.81200000001</v>
      </c>
      <c r="E235" s="22">
        <v>6644811.2810000004</v>
      </c>
      <c r="F235" s="22" t="s">
        <v>1856</v>
      </c>
      <c r="G235" s="22">
        <v>250747.94699999999</v>
      </c>
      <c r="H235" s="22">
        <v>6644812.1160000004</v>
      </c>
    </row>
    <row r="236" spans="1:8" x14ac:dyDescent="0.3">
      <c r="A236" s="22"/>
      <c r="B236" s="22" t="s">
        <v>49</v>
      </c>
      <c r="C236" s="22" t="s">
        <v>1639</v>
      </c>
      <c r="D236" s="22">
        <v>250747.24</v>
      </c>
      <c r="E236" s="22">
        <v>6644814.1639999999</v>
      </c>
      <c r="F236" s="22" t="s">
        <v>1857</v>
      </c>
      <c r="G236" s="22">
        <v>250748.307</v>
      </c>
      <c r="H236" s="22">
        <v>6644815.0269999998</v>
      </c>
    </row>
    <row r="237" spans="1:8" x14ac:dyDescent="0.3">
      <c r="A237" s="22"/>
      <c r="B237" s="22" t="s">
        <v>49</v>
      </c>
      <c r="C237" s="22" t="s">
        <v>1640</v>
      </c>
      <c r="D237" s="22">
        <v>250747.46799999999</v>
      </c>
      <c r="E237" s="22">
        <v>6644810.8540000003</v>
      </c>
      <c r="F237" s="22" t="s">
        <v>1858</v>
      </c>
      <c r="G237" s="22">
        <v>250748.87100000001</v>
      </c>
      <c r="H237" s="22">
        <v>6644810.6699999999</v>
      </c>
    </row>
    <row r="238" spans="1:8" x14ac:dyDescent="0.3">
      <c r="A238" s="22"/>
      <c r="B238" s="22" t="s">
        <v>49</v>
      </c>
      <c r="C238" s="22" t="s">
        <v>1642</v>
      </c>
      <c r="D238" s="22">
        <v>250749.85</v>
      </c>
      <c r="E238" s="22">
        <v>6644812.6890000002</v>
      </c>
      <c r="F238" s="22" t="s">
        <v>1859</v>
      </c>
      <c r="G238" s="22">
        <v>250751.25099999999</v>
      </c>
      <c r="H238" s="22">
        <v>6644812.5499999998</v>
      </c>
    </row>
    <row r="239" spans="1:8" x14ac:dyDescent="0.3">
      <c r="A239" s="22"/>
      <c r="B239" s="22" t="s">
        <v>49</v>
      </c>
      <c r="C239" s="22" t="s">
        <v>1631</v>
      </c>
      <c r="D239" s="22">
        <v>250748.54699999999</v>
      </c>
      <c r="E239" s="22">
        <v>6644810.0140000004</v>
      </c>
      <c r="F239" s="22" t="s">
        <v>1860</v>
      </c>
      <c r="G239" s="22">
        <v>250749.28700000001</v>
      </c>
      <c r="H239" s="22">
        <v>6644808.9040000001</v>
      </c>
    </row>
    <row r="240" spans="1:8" x14ac:dyDescent="0.3">
      <c r="A240" s="22"/>
      <c r="B240" s="22" t="s">
        <v>49</v>
      </c>
      <c r="C240" s="22" t="s">
        <v>1633</v>
      </c>
      <c r="D240" s="22">
        <v>250750.51800000001</v>
      </c>
      <c r="E240" s="22">
        <v>6644809.6529999999</v>
      </c>
      <c r="F240" s="22" t="s">
        <v>1861</v>
      </c>
      <c r="G240" s="22">
        <v>250751.32800000001</v>
      </c>
      <c r="H240" s="22">
        <v>6644808.5779999997</v>
      </c>
    </row>
    <row r="241" spans="1:8" x14ac:dyDescent="0.3">
      <c r="A241" s="22"/>
      <c r="B241" s="22" t="s">
        <v>49</v>
      </c>
      <c r="C241" s="22" t="s">
        <v>1634</v>
      </c>
      <c r="D241" s="22">
        <v>250753.42800000001</v>
      </c>
      <c r="E241" s="22">
        <v>6644809.2439999999</v>
      </c>
      <c r="F241" s="22" t="s">
        <v>1862</v>
      </c>
      <c r="G241" s="22">
        <v>250754.092</v>
      </c>
      <c r="H241" s="22">
        <v>6644808.0530000003</v>
      </c>
    </row>
    <row r="242" spans="1:8" x14ac:dyDescent="0.3">
      <c r="A242" s="22"/>
      <c r="B242" s="22" t="s">
        <v>49</v>
      </c>
      <c r="C242" s="22" t="s">
        <v>1635</v>
      </c>
      <c r="D242" s="22">
        <v>250750.32</v>
      </c>
      <c r="E242" s="22">
        <v>6644805.6210000003</v>
      </c>
      <c r="F242" s="22" t="s">
        <v>1863</v>
      </c>
      <c r="G242" s="22">
        <v>250750.038</v>
      </c>
      <c r="H242" s="22">
        <v>6644804.2139999997</v>
      </c>
    </row>
    <row r="243" spans="1:8" x14ac:dyDescent="0.3">
      <c r="A243" s="22"/>
      <c r="B243" s="22" t="s">
        <v>49</v>
      </c>
      <c r="C243" s="22" t="s">
        <v>1636</v>
      </c>
      <c r="D243" s="22">
        <v>250743.25599999999</v>
      </c>
      <c r="E243" s="22">
        <v>6644808.2350000003</v>
      </c>
      <c r="F243" s="22" t="s">
        <v>1864</v>
      </c>
      <c r="G243" s="22">
        <v>250741.913</v>
      </c>
      <c r="H243" s="22">
        <v>6644808.5130000003</v>
      </c>
    </row>
    <row r="244" spans="1:8" x14ac:dyDescent="0.3">
      <c r="A244" s="22"/>
      <c r="B244" s="22" t="s">
        <v>49</v>
      </c>
      <c r="C244" s="22" t="s">
        <v>1630</v>
      </c>
      <c r="D244" s="22">
        <v>250734.58300000001</v>
      </c>
      <c r="E244" s="22">
        <v>6644803.3480000002</v>
      </c>
      <c r="F244" s="22" t="s">
        <v>1865</v>
      </c>
      <c r="G244" s="22">
        <v>250733.321</v>
      </c>
      <c r="H244" s="22">
        <v>6644803.7529999996</v>
      </c>
    </row>
    <row r="245" spans="1:8" x14ac:dyDescent="0.3">
      <c r="A245" s="22"/>
      <c r="B245" s="22" t="s">
        <v>63</v>
      </c>
      <c r="C245" s="22" t="s">
        <v>1648</v>
      </c>
      <c r="D245" s="22">
        <v>250567.872</v>
      </c>
      <c r="E245" s="22">
        <v>6643956.5959999999</v>
      </c>
      <c r="F245" s="22" t="s">
        <v>1866</v>
      </c>
      <c r="G245" s="22">
        <v>250569.30600000001</v>
      </c>
      <c r="H245" s="22">
        <v>6643956.1679999996</v>
      </c>
    </row>
    <row r="246" spans="1:8" x14ac:dyDescent="0.3">
      <c r="A246" s="22"/>
      <c r="B246" s="22" t="s">
        <v>63</v>
      </c>
      <c r="C246" s="22" t="s">
        <v>1652</v>
      </c>
      <c r="D246" s="22">
        <v>250561.671</v>
      </c>
      <c r="E246" s="22">
        <v>6643944.3289999999</v>
      </c>
      <c r="F246" s="22" t="s">
        <v>1867</v>
      </c>
      <c r="G246" s="22">
        <v>250561.37899999999</v>
      </c>
      <c r="H246" s="22">
        <v>6643942.9859999996</v>
      </c>
    </row>
    <row r="247" spans="1:8" x14ac:dyDescent="0.3">
      <c r="A247" s="22"/>
      <c r="B247" s="22" t="s">
        <v>63</v>
      </c>
      <c r="C247" s="22" t="s">
        <v>1654</v>
      </c>
      <c r="D247" s="22">
        <v>250557.48300000001</v>
      </c>
      <c r="E247" s="22">
        <v>6643947.3420000002</v>
      </c>
      <c r="F247" s="22" t="s">
        <v>1868</v>
      </c>
      <c r="G247" s="22">
        <v>250556.22899999999</v>
      </c>
      <c r="H247" s="22">
        <v>6643946.4689999996</v>
      </c>
    </row>
    <row r="248" spans="1:8" x14ac:dyDescent="0.3">
      <c r="A248" s="22"/>
      <c r="B248" s="22" t="s">
        <v>63</v>
      </c>
      <c r="C248" s="22" t="s">
        <v>1657</v>
      </c>
      <c r="D248" s="22">
        <v>250557.144</v>
      </c>
      <c r="E248" s="22">
        <v>6643949.7209999999</v>
      </c>
      <c r="F248" s="22" t="s">
        <v>1869</v>
      </c>
      <c r="G248" s="22">
        <v>250555.80600000001</v>
      </c>
      <c r="H248" s="22">
        <v>6643950.0820000004</v>
      </c>
    </row>
    <row r="249" spans="1:8" x14ac:dyDescent="0.3">
      <c r="A249" s="22"/>
      <c r="B249" s="22" t="s">
        <v>63</v>
      </c>
      <c r="C249" s="22" t="s">
        <v>1655</v>
      </c>
      <c r="D249" s="22">
        <v>250556.878</v>
      </c>
      <c r="E249" s="22">
        <v>6643943.3559999997</v>
      </c>
      <c r="F249" s="22" t="s">
        <v>1870</v>
      </c>
      <c r="G249" s="22">
        <v>250555.68299999999</v>
      </c>
      <c r="H249" s="22">
        <v>6643942.5219999999</v>
      </c>
    </row>
    <row r="250" spans="1:8" x14ac:dyDescent="0.3">
      <c r="A250" s="22"/>
      <c r="B250" s="22" t="s">
        <v>63</v>
      </c>
      <c r="C250" s="22" t="s">
        <v>1645</v>
      </c>
      <c r="D250" s="22">
        <v>250553.799</v>
      </c>
      <c r="E250" s="22">
        <v>6643947.6320000002</v>
      </c>
      <c r="F250" s="22" t="s">
        <v>1871</v>
      </c>
      <c r="G250" s="22">
        <v>250552.40900000001</v>
      </c>
      <c r="H250" s="22">
        <v>6643947.9199999999</v>
      </c>
    </row>
    <row r="251" spans="1:8" x14ac:dyDescent="0.3">
      <c r="A251" s="22"/>
      <c r="B251" s="22" t="s">
        <v>63</v>
      </c>
      <c r="C251" s="22" t="s">
        <v>1658</v>
      </c>
      <c r="D251" s="22">
        <v>250547.78</v>
      </c>
      <c r="E251" s="22">
        <v>6643943.7529999996</v>
      </c>
      <c r="F251" s="22" t="s">
        <v>1872</v>
      </c>
      <c r="G251" s="22">
        <v>250546.38</v>
      </c>
      <c r="H251" s="22">
        <v>6643944.0729999999</v>
      </c>
    </row>
    <row r="252" spans="1:8" x14ac:dyDescent="0.3">
      <c r="A252" s="22"/>
      <c r="B252" s="22" t="s">
        <v>63</v>
      </c>
      <c r="C252" s="22" t="s">
        <v>1660</v>
      </c>
      <c r="D252" s="22">
        <v>250557.978</v>
      </c>
      <c r="E252" s="22">
        <v>6643950.2740000002</v>
      </c>
      <c r="F252" s="22" t="s">
        <v>1873</v>
      </c>
      <c r="G252" s="22">
        <v>250557.253</v>
      </c>
      <c r="H252" s="22">
        <v>6643951.5599999996</v>
      </c>
    </row>
    <row r="253" spans="1:8" x14ac:dyDescent="0.3">
      <c r="A253" s="22"/>
      <c r="B253" s="22" t="s">
        <v>63</v>
      </c>
      <c r="C253" s="22" t="s">
        <v>1662</v>
      </c>
      <c r="D253" s="22">
        <v>250551.163</v>
      </c>
      <c r="E253" s="22">
        <v>6643951.6689999998</v>
      </c>
      <c r="F253" s="22" t="s">
        <v>1874</v>
      </c>
      <c r="G253" s="22">
        <v>250550.391</v>
      </c>
      <c r="H253" s="22">
        <v>6643952.7699999996</v>
      </c>
    </row>
    <row r="254" spans="1:8" x14ac:dyDescent="0.3">
      <c r="A254" s="22"/>
      <c r="B254" s="22" t="s">
        <v>63</v>
      </c>
      <c r="C254" s="22" t="s">
        <v>1650</v>
      </c>
      <c r="D254" s="22">
        <v>250554.141</v>
      </c>
      <c r="E254" s="22">
        <v>6643956.1909999996</v>
      </c>
      <c r="F254" s="22" t="s">
        <v>1875</v>
      </c>
      <c r="G254" s="22">
        <v>250554.52600000001</v>
      </c>
      <c r="H254" s="22">
        <v>6643957.5599999996</v>
      </c>
    </row>
    <row r="255" spans="1:8" x14ac:dyDescent="0.3">
      <c r="B255" s="22" t="s">
        <v>143</v>
      </c>
      <c r="C255" s="22" t="s">
        <v>1677</v>
      </c>
      <c r="D255" s="22">
        <v>240246.050334</v>
      </c>
      <c r="E255" s="22">
        <v>6675118.1044380004</v>
      </c>
    </row>
    <row r="256" spans="1:8" x14ac:dyDescent="0.3">
      <c r="B256" s="22" t="s">
        <v>143</v>
      </c>
      <c r="C256" s="22" t="s">
        <v>1679</v>
      </c>
      <c r="D256" s="22">
        <v>240244.14785899999</v>
      </c>
      <c r="E256" s="22">
        <v>6675119.2826579995</v>
      </c>
    </row>
    <row r="257" spans="1:8" x14ac:dyDescent="0.3">
      <c r="B257" s="22" t="s">
        <v>143</v>
      </c>
      <c r="C257" s="22" t="s">
        <v>1680</v>
      </c>
      <c r="D257" s="22">
        <v>240243.24201799999</v>
      </c>
      <c r="E257" s="22">
        <v>6675120.3700850001</v>
      </c>
    </row>
    <row r="258" spans="1:8" x14ac:dyDescent="0.3">
      <c r="B258" s="22" t="s">
        <v>143</v>
      </c>
      <c r="C258" s="22" t="s">
        <v>1673</v>
      </c>
      <c r="D258" s="22">
        <v>240242.154591</v>
      </c>
      <c r="E258" s="22">
        <v>6675119.4642439997</v>
      </c>
    </row>
    <row r="259" spans="1:8" x14ac:dyDescent="0.3">
      <c r="B259" s="22" t="s">
        <v>143</v>
      </c>
      <c r="C259" s="22" t="s">
        <v>1674</v>
      </c>
      <c r="D259" s="22">
        <v>240238.16805499999</v>
      </c>
      <c r="E259" s="22">
        <v>6675119.827416</v>
      </c>
    </row>
    <row r="260" spans="1:8" x14ac:dyDescent="0.3">
      <c r="B260" s="22" t="s">
        <v>143</v>
      </c>
      <c r="C260" s="22" t="s">
        <v>1670</v>
      </c>
      <c r="D260" s="22">
        <v>240242.24538400001</v>
      </c>
      <c r="E260" s="22">
        <v>6675120.4608779997</v>
      </c>
    </row>
    <row r="261" spans="1:8" x14ac:dyDescent="0.3">
      <c r="B261" s="22" t="s">
        <v>143</v>
      </c>
      <c r="C261" s="22" t="s">
        <v>1678</v>
      </c>
      <c r="D261" s="22">
        <v>240240.522406</v>
      </c>
      <c r="E261" s="22">
        <v>6675112.5785980001</v>
      </c>
    </row>
    <row r="262" spans="1:8" x14ac:dyDescent="0.3">
      <c r="B262" s="22" t="s">
        <v>143</v>
      </c>
      <c r="C262" s="22" t="s">
        <v>1676</v>
      </c>
      <c r="D262" s="22">
        <v>240236.98983499999</v>
      </c>
      <c r="E262" s="22">
        <v>6675117.9249409996</v>
      </c>
    </row>
    <row r="263" spans="1:8" x14ac:dyDescent="0.3">
      <c r="B263" s="22" t="s">
        <v>143</v>
      </c>
      <c r="C263" s="22" t="s">
        <v>1672</v>
      </c>
      <c r="D263" s="22">
        <v>240241.24875</v>
      </c>
      <c r="E263" s="22">
        <v>6675120.5516710002</v>
      </c>
    </row>
    <row r="264" spans="1:8" x14ac:dyDescent="0.3">
      <c r="B264" s="22" t="s">
        <v>143</v>
      </c>
      <c r="C264" s="22" t="s">
        <v>1671</v>
      </c>
      <c r="D264" s="22">
        <v>240245.32607899999</v>
      </c>
      <c r="E264" s="22">
        <v>6675121.1851329999</v>
      </c>
    </row>
    <row r="265" spans="1:8" x14ac:dyDescent="0.3">
      <c r="A265" s="22"/>
      <c r="B265" s="22" t="s">
        <v>149</v>
      </c>
      <c r="C265" s="22" t="s">
        <v>1693</v>
      </c>
      <c r="D265" s="22">
        <v>253843.068</v>
      </c>
      <c r="E265" s="22">
        <v>6698696.9309999999</v>
      </c>
      <c r="H265" s="22"/>
    </row>
    <row r="266" spans="1:8" x14ac:dyDescent="0.3">
      <c r="A266" s="22"/>
      <c r="B266" s="22" t="s">
        <v>149</v>
      </c>
      <c r="C266" s="22" t="s">
        <v>1894</v>
      </c>
      <c r="D266" s="22">
        <v>253841.905</v>
      </c>
      <c r="E266" s="22">
        <v>6698686.7510000002</v>
      </c>
      <c r="H266" s="22"/>
    </row>
    <row r="267" spans="1:8" x14ac:dyDescent="0.3">
      <c r="A267" s="22"/>
      <c r="B267" s="22" t="s">
        <v>149</v>
      </c>
      <c r="C267" s="22" t="s">
        <v>1895</v>
      </c>
      <c r="D267" s="22">
        <v>253842.22399999999</v>
      </c>
      <c r="E267" s="22">
        <v>6698685.1859999998</v>
      </c>
      <c r="H267" s="22"/>
    </row>
    <row r="268" spans="1:8" x14ac:dyDescent="0.3">
      <c r="A268" s="22"/>
      <c r="B268" s="22" t="s">
        <v>149</v>
      </c>
      <c r="C268" s="22" t="s">
        <v>1896</v>
      </c>
      <c r="D268" s="22">
        <v>253843.08499999999</v>
      </c>
      <c r="E268" s="22">
        <v>6698685.6449999996</v>
      </c>
      <c r="H268" s="22"/>
    </row>
    <row r="269" spans="1:8" x14ac:dyDescent="0.3">
      <c r="A269" s="22"/>
      <c r="B269" s="22" t="s">
        <v>149</v>
      </c>
      <c r="C269" s="22" t="s">
        <v>1897</v>
      </c>
      <c r="D269" s="22">
        <v>253843.253</v>
      </c>
      <c r="E269" s="22">
        <v>6698684.6220000004</v>
      </c>
      <c r="H269" s="22"/>
    </row>
    <row r="270" spans="1:8" x14ac:dyDescent="0.3">
      <c r="A270" s="22"/>
      <c r="B270" s="22" t="s">
        <v>149</v>
      </c>
      <c r="C270" s="22" t="s">
        <v>1692</v>
      </c>
      <c r="D270" s="22">
        <v>253838.17800000001</v>
      </c>
      <c r="E270" s="22">
        <v>6698677.9139999999</v>
      </c>
      <c r="H270" s="22"/>
    </row>
    <row r="271" spans="1:8" x14ac:dyDescent="0.3">
      <c r="A271" s="22"/>
      <c r="B271" s="22" t="s">
        <v>149</v>
      </c>
      <c r="C271" s="22" t="s">
        <v>1697</v>
      </c>
      <c r="D271" s="22">
        <v>253831.73699999999</v>
      </c>
      <c r="E271" s="22">
        <v>6698686.0939999996</v>
      </c>
      <c r="H271" s="22"/>
    </row>
    <row r="272" spans="1:8" x14ac:dyDescent="0.3">
      <c r="A272" s="22"/>
      <c r="B272" s="22" t="s">
        <v>149</v>
      </c>
      <c r="C272" s="22" t="s">
        <v>1698</v>
      </c>
      <c r="D272" s="22">
        <v>253838.51699999999</v>
      </c>
      <c r="E272" s="22">
        <v>6698695.6270000003</v>
      </c>
      <c r="H272" s="22"/>
    </row>
    <row r="273" spans="1:8" x14ac:dyDescent="0.3">
      <c r="A273" s="22"/>
      <c r="B273" s="22" t="s">
        <v>149</v>
      </c>
      <c r="C273" s="22" t="s">
        <v>1689</v>
      </c>
      <c r="D273" s="22">
        <v>253832.96400000001</v>
      </c>
      <c r="E273" s="22">
        <v>6698701.2039999999</v>
      </c>
      <c r="H273" s="22"/>
    </row>
    <row r="274" spans="1:8" x14ac:dyDescent="0.3">
      <c r="A274" s="22"/>
      <c r="B274" s="22" t="s">
        <v>149</v>
      </c>
      <c r="C274" s="22" t="s">
        <v>1690</v>
      </c>
      <c r="D274" s="22">
        <v>253831.98699999999</v>
      </c>
      <c r="E274" s="22">
        <v>6698703.6349999998</v>
      </c>
      <c r="H274" s="22"/>
    </row>
  </sheetData>
  <phoneticPr fontId="6"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2ac742ff-d60f-46a8-8ee4-6d59d13d0e82" xsi:nil="true"/>
    <lcf76f155ced4ddcb4097134ff3c332f xmlns="8bcbc2e1-2321-4467-8ed3-2d6f762dc043">
      <Terms xmlns="http://schemas.microsoft.com/office/infopath/2007/PartnerControls"/>
    </lcf76f155ced4ddcb4097134ff3c332f>
    <SharedWithUsers xmlns="2ac742ff-d60f-46a8-8ee4-6d59d13d0e82">
      <UserInfo>
        <DisplayName>Marianne Evju</DisplayName>
        <AccountId>12</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40AEBE16EBA1D4B8C375E1FCC1839F0" ma:contentTypeVersion="15" ma:contentTypeDescription="Create a new document." ma:contentTypeScope="" ma:versionID="622c2d28751546a9433575d1de888418">
  <xsd:schema xmlns:xsd="http://www.w3.org/2001/XMLSchema" xmlns:xs="http://www.w3.org/2001/XMLSchema" xmlns:p="http://schemas.microsoft.com/office/2006/metadata/properties" xmlns:ns2="8bcbc2e1-2321-4467-8ed3-2d6f762dc043" xmlns:ns3="2ac742ff-d60f-46a8-8ee4-6d59d13d0e82" targetNamespace="http://schemas.microsoft.com/office/2006/metadata/properties" ma:root="true" ma:fieldsID="5806711b9c06d07044dc37e584ecfcf3" ns2:_="" ns3:_="">
    <xsd:import namespace="8bcbc2e1-2321-4467-8ed3-2d6f762dc043"/>
    <xsd:import namespace="2ac742ff-d60f-46a8-8ee4-6d59d13d0e8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cbc2e1-2321-4467-8ed3-2d6f762dc04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34b671a8-374e-43c3-b91a-c5799fa485d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ac742ff-d60f-46a8-8ee4-6d59d13d0e82"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85c3334-b4b6-4d3d-80cb-0223dc897200}" ma:internalName="TaxCatchAll" ma:showField="CatchAllData" ma:web="2ac742ff-d60f-46a8-8ee4-6d59d13d0e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8B13B08-8543-4B49-BD5D-2C8B01D83C3C}">
  <ds:schemaRefs>
    <ds:schemaRef ds:uri="http://schemas.microsoft.com/office/2006/metadata/properties"/>
    <ds:schemaRef ds:uri="http://purl.org/dc/dcmitype/"/>
    <ds:schemaRef ds:uri="8bcbc2e1-2321-4467-8ed3-2d6f762dc043"/>
    <ds:schemaRef ds:uri="http://schemas.microsoft.com/office/2006/documentManagement/types"/>
    <ds:schemaRef ds:uri="http://purl.org/dc/elements/1.1/"/>
    <ds:schemaRef ds:uri="http://www.w3.org/XML/1998/namespace"/>
    <ds:schemaRef ds:uri="http://purl.org/dc/terms/"/>
    <ds:schemaRef ds:uri="2ac742ff-d60f-46a8-8ee4-6d59d13d0e82"/>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91ECDD05-F70F-4CB7-B541-4F37350F4A8D}">
  <ds:schemaRefs>
    <ds:schemaRef ds:uri="http://schemas.microsoft.com/sharepoint/v3/contenttype/forms"/>
  </ds:schemaRefs>
</ds:datastoreItem>
</file>

<file path=customXml/itemProps3.xml><?xml version="1.0" encoding="utf-8"?>
<ds:datastoreItem xmlns:ds="http://schemas.openxmlformats.org/officeDocument/2006/customXml" ds:itemID="{2862832B-98BC-4458-9DCC-359C37F672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bcbc2e1-2321-4467-8ed3-2d6f762dc043"/>
    <ds:schemaRef ds:uri="2ac742ff-d60f-46a8-8ee4-6d59d13d0e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Lokaliteter_oversikt</vt:lpstr>
      <vt:lpstr>Skjøtsel_koder</vt:lpstr>
      <vt:lpstr>Lokalitetsdata</vt:lpstr>
      <vt:lpstr>Transektdata</vt:lpstr>
      <vt:lpstr>Rutedata</vt:lpstr>
      <vt:lpstr>Artsdata</vt:lpstr>
      <vt:lpstr>pivot rutedata</vt:lpstr>
      <vt:lpstr>Artslister</vt:lpstr>
      <vt:lpstr>Koordinater_midt</vt:lpstr>
      <vt:lpstr>Koordinater_ruter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Marianne Evju</dc:creator>
  <cp:keywords/>
  <dc:description/>
  <cp:lastModifiedBy>Matthew Grainger</cp:lastModifiedBy>
  <cp:revision/>
  <dcterms:created xsi:type="dcterms:W3CDTF">2019-09-12T14:13:50Z</dcterms:created>
  <dcterms:modified xsi:type="dcterms:W3CDTF">2023-01-11T08:57:55Z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0x010100840AEBE16EBA1D4B8C375E1FCC1839F0</vt:lpwstr>
  </property>
  <property fmtid="{D5CDD505-2E9C-101B-9397-08002B2CF9AE}" pid="3" name="MediaServiceImageTags">
    <vt:lpwstr/>
  </property>
</Properties>
</file>